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defaultThemeVersion="124226"/>
  <bookViews>
    <workbookView xWindow="0" yWindow="0" windowWidth="12150" windowHeight="5790" tabRatio="944" firstSheet="9" activeTab="9"/>
  </bookViews>
  <sheets>
    <sheet name="Tong hop" sheetId="10" state="hidden" r:id="rId1"/>
    <sheet name="Biểu số 01" sheetId="21" state="hidden" r:id="rId2"/>
    <sheet name="Biểu 2c" sheetId="27" state="hidden" r:id="rId3"/>
    <sheet name="Biểu 01" sheetId="66" state="hidden" r:id="rId4"/>
    <sheet name="Bieu 02" sheetId="32" state="hidden" r:id="rId5"/>
    <sheet name="Sheet3" sheetId="65" state="hidden" r:id="rId6"/>
    <sheet name="Bieu 03" sheetId="37" state="hidden" r:id="rId7"/>
    <sheet name="Bieu 04" sheetId="38" state="hidden" r:id="rId8"/>
    <sheet name="Biêu 5.." sheetId="61" state="hidden" r:id="rId9"/>
    <sheet name="Biểu 01." sheetId="56" r:id="rId10"/>
    <sheet name="Biểu 02. (2)" sheetId="72" r:id="rId11"/>
    <sheet name="Biểu 3.." sheetId="71" r:id="rId12"/>
    <sheet name="Biểu 7..." sheetId="57" state="hidden" r:id="rId13"/>
    <sheet name="Biểu 4." sheetId="70" r:id="rId14"/>
    <sheet name="Biểu9.." sheetId="60" state="hidden" r:id="rId15"/>
    <sheet name="Biểu 5" sheetId="45" r:id="rId16"/>
    <sheet name="Kinh phí giai đoạn 2016-2020" sheetId="62" state="hidden" r:id="rId17"/>
    <sheet name="Sắp xếp nhu cầu đầu tư" sheetId="67" state="hidden" r:id="rId18"/>
    <sheet name="sắp theo nhu cầu đàu tư" sheetId="63" state="hidden" r:id="rId19"/>
    <sheet name="Lộ trình chyển đổi (2)" sheetId="68" state="hidden" r:id="rId20"/>
    <sheet name="Lộ trình chyển đổi" sheetId="64" state="hidden" r:id="rId21"/>
    <sheet name="Sheet5" sheetId="69" state="hidden" r:id="rId22"/>
    <sheet name="Bieu 06" sheetId="53" state="hidden" r:id="rId23"/>
    <sheet name="Bieu 07" sheetId="28" state="hidden" r:id="rId24"/>
    <sheet name="Bieu 08" sheetId="22" state="hidden" r:id="rId25"/>
    <sheet name="Sheet16" sheetId="59" state="hidden" r:id="rId26"/>
    <sheet name="Bieu 09" sheetId="20" state="hidden" r:id="rId27"/>
    <sheet name="Bieu 10" sheetId="55" state="hidden" r:id="rId28"/>
    <sheet name="Bieu 11" sheetId="54" state="hidden" r:id="rId29"/>
    <sheet name="HS bán trú" sheetId="49" state="hidden" r:id="rId30"/>
    <sheet name="Bieu 1" sheetId="31" state="hidden" r:id="rId31"/>
    <sheet name="Bieu 6" sheetId="29" state="hidden" r:id="rId32"/>
    <sheet name="Phụ lục 1" sheetId="46" state="hidden" r:id="rId33"/>
    <sheet name="HS 02 NT" sheetId="48" state="hidden" r:id="rId34"/>
    <sheet name="Kinh phí NT" sheetId="39" state="hidden" r:id="rId35"/>
    <sheet name="Kinh phí bán trú (2)" sheetId="42" state="hidden" r:id="rId36"/>
    <sheet name="Kinh phí bán trú" sheetId="40" state="hidden" r:id="rId37"/>
    <sheet name="Biểu 2b" sheetId="26" state="hidden" r:id="rId38"/>
    <sheet name="Sheet2" sheetId="43" state="hidden" r:id="rId39"/>
    <sheet name="Biểu 3a (2)" sheetId="41" state="hidden" r:id="rId40"/>
    <sheet name="Biểu 3b" sheetId="24" state="hidden" r:id="rId41"/>
    <sheet name="Biểu 5a" sheetId="33" state="hidden" r:id="rId42"/>
    <sheet name="Biểu 5b" sheetId="35" state="hidden" r:id="rId43"/>
    <sheet name="Sheet1" sheetId="30" state="hidden" r:id="rId44"/>
    <sheet name="Biểu 3c" sheetId="25" state="hidden" r:id="rId45"/>
  </sheets>
  <externalReferences>
    <externalReference r:id="rId46"/>
  </externalReferences>
  <definedNames>
    <definedName name="_xlnm._FilterDatabase" localSheetId="4" hidden="1">'Bieu 02'!$A$8:$Z$16</definedName>
    <definedName name="_xlnm._FilterDatabase" localSheetId="6" hidden="1">'Bieu 03'!$A$8:$AH$16</definedName>
    <definedName name="_xlnm._FilterDatabase" localSheetId="7" hidden="1">'Bieu 04'!$A$8:$BJ$17</definedName>
    <definedName name="_xlnm._FilterDatabase" localSheetId="22" hidden="1">'Bieu 06'!$A$7:$G$10</definedName>
    <definedName name="_xlnm._FilterDatabase" localSheetId="23" hidden="1">'Bieu 07'!$A$7:$P$69</definedName>
    <definedName name="_xlnm._FilterDatabase" localSheetId="24" hidden="1">'Bieu 08'!$A$8:$AH$62</definedName>
    <definedName name="_xlnm._FilterDatabase" localSheetId="26" hidden="1">'Bieu 09'!$A$7:$BJ$63</definedName>
    <definedName name="_xlnm._FilterDatabase" localSheetId="30" hidden="1">'Bieu 1'!$A$8:$R$11</definedName>
    <definedName name="_xlnm._FilterDatabase" localSheetId="27" hidden="1">'Bieu 10'!$A$8:$H$9</definedName>
    <definedName name="_xlnm._FilterDatabase" localSheetId="28" hidden="1">'Bieu 11'!$A$7:$F$8</definedName>
    <definedName name="_xlnm._FilterDatabase" localSheetId="31" hidden="1">'Bieu 6'!$A$8:$H$22</definedName>
    <definedName name="_xlnm._FilterDatabase" localSheetId="3" hidden="1">'Biểu 01'!$A$6:$F$32</definedName>
    <definedName name="_xlnm._FilterDatabase" localSheetId="9" hidden="1">'Biểu 01.'!$A$8:$J$10</definedName>
    <definedName name="_xlnm._FilterDatabase" localSheetId="10" hidden="1">'Biểu 02. (2)'!#REF!</definedName>
    <definedName name="_xlnm._FilterDatabase" localSheetId="37" hidden="1">'Biểu 2b'!$A$7:$P$57</definedName>
    <definedName name="_xlnm._FilterDatabase" localSheetId="11" hidden="1">'Biểu 3..'!$A$8:$C$8</definedName>
    <definedName name="_xlnm._FilterDatabase" localSheetId="39" hidden="1">'Biểu 3a (2)'!$A$8:$BJ$63</definedName>
    <definedName name="_xlnm._FilterDatabase" localSheetId="40" hidden="1">'Biểu 3b'!$A$7:$AD$58</definedName>
    <definedName name="_xlnm._FilterDatabase" localSheetId="44" hidden="1">'Biểu 3c'!$A$7:$AD$110</definedName>
    <definedName name="_xlnm._FilterDatabase" localSheetId="13" hidden="1">'Biểu 4.'!$A$8:$F$8</definedName>
    <definedName name="_xlnm._FilterDatabase" localSheetId="41" hidden="1">'Biểu 5a'!$A$7:$P$13</definedName>
    <definedName name="_xlnm._FilterDatabase" localSheetId="42" hidden="1">'Biểu 5b'!$A$7:$AD$14</definedName>
    <definedName name="_xlnm._FilterDatabase" localSheetId="33" hidden="1">'HS 02 NT'!$A$8:$L$12</definedName>
    <definedName name="_xlnm._FilterDatabase" localSheetId="36" hidden="1">'Kinh phí bán trú'!$A$8:$J$9</definedName>
    <definedName name="_xlnm._FilterDatabase" localSheetId="35" hidden="1">'Kinh phí bán trú (2)'!$A$8:$J$9</definedName>
    <definedName name="_xlnm._FilterDatabase" localSheetId="34" hidden="1">'Kinh phí NT'!$A$8:$G$11</definedName>
    <definedName name="_xlnm._FilterDatabase" localSheetId="20" hidden="1">'Lộ trình chyển đổi'!$A$6:$I$7</definedName>
    <definedName name="_xlnm._FilterDatabase" localSheetId="19" hidden="1">'Lộ trình chyển đổi (2)'!$A$6:$K$32</definedName>
    <definedName name="_xlnm._FilterDatabase" localSheetId="18" hidden="1">'sắp theo nhu cầu đàu tư'!$A$7:$R$88</definedName>
    <definedName name="_xlnm._FilterDatabase" localSheetId="17" hidden="1">'Sắp xếp nhu cầu đầu tư'!$A$2:$C$29</definedName>
    <definedName name="_xlnm._FilterDatabase" localSheetId="38" hidden="1">Sheet2!$A$3:$M$34</definedName>
    <definedName name="DM_DanToc" localSheetId="10">#REF!</definedName>
    <definedName name="DM_DanToc">#REF!</definedName>
    <definedName name="_xlnm.Print_Titles" localSheetId="4">'Bieu 02'!$6:$8</definedName>
    <definedName name="_xlnm.Print_Titles" localSheetId="6">'Bieu 03'!$7:$8</definedName>
    <definedName name="_xlnm.Print_Titles" localSheetId="7">'Bieu 04'!$7:$8</definedName>
    <definedName name="_xlnm.Print_Titles" localSheetId="22">'Bieu 06'!$5:$7</definedName>
    <definedName name="_xlnm.Print_Titles" localSheetId="23">'Bieu 07'!$6:$8</definedName>
    <definedName name="_xlnm.Print_Titles" localSheetId="24">'Bieu 08'!$7:$8</definedName>
    <definedName name="_xlnm.Print_Titles" localSheetId="26">'Bieu 09'!$7:$8</definedName>
    <definedName name="_xlnm.Print_Titles" localSheetId="30">'Bieu 1'!$6:$8</definedName>
    <definedName name="_xlnm.Print_Titles" localSheetId="27">'Bieu 10'!$5:$8</definedName>
    <definedName name="_xlnm.Print_Titles" localSheetId="28">'Bieu 11'!$5:$7</definedName>
    <definedName name="_xlnm.Print_Titles" localSheetId="31">'Bieu 6'!$6:$8</definedName>
    <definedName name="_xlnm.Print_Titles" localSheetId="9">'Biểu 01.'!$6:$8</definedName>
    <definedName name="_xlnm.Print_Titles" localSheetId="10">'Biểu 02. (2)'!$6:$7</definedName>
    <definedName name="_xlnm.Print_Titles" localSheetId="37">'Biểu 2b'!$6:$7</definedName>
    <definedName name="_xlnm.Print_Titles" localSheetId="2">'Biểu 2c'!$6:$7</definedName>
    <definedName name="_xlnm.Print_Titles" localSheetId="11">'Biểu 3..'!$6:$8</definedName>
    <definedName name="_xlnm.Print_Titles" localSheetId="39">'Biểu 3a (2)'!$7:$8</definedName>
    <definedName name="_xlnm.Print_Titles" localSheetId="13">'Biểu 4.'!$6:$8</definedName>
    <definedName name="_xlnm.Print_Titles" localSheetId="41">'Biểu 5a'!$6:$7</definedName>
    <definedName name="_xlnm.Print_Titles" localSheetId="42">'Biểu 5b'!$6:$7</definedName>
    <definedName name="_xlnm.Print_Titles" localSheetId="12">'Biểu 7...'!$6:$8</definedName>
    <definedName name="_xlnm.Print_Titles" localSheetId="33">'HS 02 NT'!$6:$8</definedName>
    <definedName name="_xlnm.Print_Titles" localSheetId="36">'Kinh phí bán trú'!$6:$8</definedName>
    <definedName name="_xlnm.Print_Titles" localSheetId="35">'Kinh phí bán trú (2)'!$6:$8</definedName>
    <definedName name="_xlnm.Print_Titles" localSheetId="34">'Kinh phí NT'!$6:$8</definedName>
    <definedName name="_xlnm.Print_Titles" localSheetId="18">'sắp theo nhu cầu đàu tư'!$5:$7</definedName>
    <definedName name="_xlnm.Print_Titles" localSheetId="17">'Sắp xếp nhu cầu đầu tư'!$1:$2</definedName>
    <definedName name="_xlnm.Print_Titles" localSheetId="0">'Tong hop'!$6:$7</definedName>
  </definedNames>
  <calcPr calcId="125725"/>
</workbook>
</file>

<file path=xl/calcChain.xml><?xml version="1.0" encoding="utf-8"?>
<calcChain xmlns="http://schemas.openxmlformats.org/spreadsheetml/2006/main">
  <c r="A4" i="45"/>
  <c r="F15"/>
  <c r="K15"/>
  <c r="J15" s="1"/>
  <c r="D15" s="1"/>
  <c r="C15" s="1"/>
  <c r="H26" i="72"/>
  <c r="H27"/>
  <c r="F8"/>
  <c r="D8"/>
  <c r="G11"/>
  <c r="G12"/>
  <c r="G13"/>
  <c r="G14"/>
  <c r="G15"/>
  <c r="G16"/>
  <c r="G17"/>
  <c r="G18"/>
  <c r="G19"/>
  <c r="G20"/>
  <c r="G21"/>
  <c r="G22"/>
  <c r="G25"/>
  <c r="G26"/>
  <c r="G28"/>
  <c r="G29"/>
  <c r="G30"/>
  <c r="G31"/>
  <c r="G32"/>
  <c r="G35"/>
  <c r="G10"/>
  <c r="E11"/>
  <c r="I11" s="1"/>
  <c r="E12"/>
  <c r="I12" s="1"/>
  <c r="E13"/>
  <c r="I13" s="1"/>
  <c r="E14"/>
  <c r="E15"/>
  <c r="I15" s="1"/>
  <c r="E16"/>
  <c r="I16" s="1"/>
  <c r="E17"/>
  <c r="E18"/>
  <c r="E19"/>
  <c r="I19" s="1"/>
  <c r="E20"/>
  <c r="I20" s="1"/>
  <c r="E21"/>
  <c r="I21" s="1"/>
  <c r="E22"/>
  <c r="E23"/>
  <c r="I23" s="1"/>
  <c r="E24"/>
  <c r="I24" s="1"/>
  <c r="E25"/>
  <c r="E26"/>
  <c r="I26" s="1"/>
  <c r="E27"/>
  <c r="I27" s="1"/>
  <c r="E28"/>
  <c r="I28" s="1"/>
  <c r="E29"/>
  <c r="E30"/>
  <c r="I30" s="1"/>
  <c r="E31"/>
  <c r="I31" s="1"/>
  <c r="E32"/>
  <c r="E33"/>
  <c r="I33" s="1"/>
  <c r="E34"/>
  <c r="I34" s="1"/>
  <c r="E35"/>
  <c r="I35" s="1"/>
  <c r="E10"/>
  <c r="I10" s="1"/>
  <c r="H10"/>
  <c r="H8" s="1"/>
  <c r="H11"/>
  <c r="H12"/>
  <c r="H13"/>
  <c r="H14"/>
  <c r="H15"/>
  <c r="H16"/>
  <c r="H19"/>
  <c r="H20"/>
  <c r="H21"/>
  <c r="H22"/>
  <c r="H23"/>
  <c r="H24"/>
  <c r="H28"/>
  <c r="H30"/>
  <c r="H31"/>
  <c r="H33"/>
  <c r="H34"/>
  <c r="H35"/>
  <c r="H17" i="45"/>
  <c r="J17"/>
  <c r="Q17"/>
  <c r="V17"/>
  <c r="C17" s="1"/>
  <c r="V10" i="56"/>
  <c r="R10"/>
  <c r="J10"/>
  <c r="A4" i="70"/>
  <c r="A4" i="71"/>
  <c r="I22" i="72" l="1"/>
  <c r="I14"/>
  <c r="I8" s="1"/>
  <c r="G8"/>
  <c r="E8"/>
  <c r="E10" i="56"/>
  <c r="G22" i="70"/>
  <c r="C21"/>
  <c r="D21"/>
  <c r="E21"/>
  <c r="K14" i="45" l="1"/>
  <c r="N10" i="56"/>
  <c r="F10" s="1"/>
  <c r="H10" i="70" l="1"/>
  <c r="I10"/>
  <c r="G12"/>
  <c r="G13"/>
  <c r="G11"/>
  <c r="G10" s="1"/>
  <c r="C10"/>
  <c r="D10"/>
  <c r="E10"/>
  <c r="D10" i="56" l="1"/>
  <c r="L21" i="70" l="1"/>
  <c r="F21"/>
  <c r="G21"/>
  <c r="H21"/>
  <c r="I21"/>
  <c r="L22"/>
  <c r="B22"/>
  <c r="B21" s="1"/>
  <c r="M13"/>
  <c r="M12"/>
  <c r="M11"/>
  <c r="K13"/>
  <c r="K12"/>
  <c r="K11"/>
  <c r="N21" l="1"/>
  <c r="P18" i="45" l="1"/>
  <c r="O18"/>
  <c r="B12" i="70"/>
  <c r="B13"/>
  <c r="G18" i="45" l="1"/>
  <c r="X13"/>
  <c r="U18"/>
  <c r="U13" s="1"/>
  <c r="Z18"/>
  <c r="Z13" s="1"/>
  <c r="T18"/>
  <c r="Y18"/>
  <c r="Y13" s="1"/>
  <c r="L10" i="70"/>
  <c r="A10" i="71"/>
  <c r="B10"/>
  <c r="S16" i="45" s="1"/>
  <c r="Q16" s="1"/>
  <c r="I18" l="1"/>
  <c r="Q18"/>
  <c r="H18"/>
  <c r="N13" i="70"/>
  <c r="N12"/>
  <c r="P13" i="45"/>
  <c r="I13" s="1"/>
  <c r="N11" i="70"/>
  <c r="B10"/>
  <c r="J10"/>
  <c r="C16" i="45"/>
  <c r="S13"/>
  <c r="V18"/>
  <c r="G16"/>
  <c r="M10" i="70"/>
  <c r="K10"/>
  <c r="N10" l="1"/>
  <c r="J18" i="45"/>
  <c r="C18" s="1"/>
  <c r="G13"/>
  <c r="F10" i="70"/>
  <c r="V16" i="32" l="1"/>
  <c r="T16"/>
  <c r="J14"/>
  <c r="L14" l="1"/>
  <c r="O13" i="45" l="1"/>
  <c r="V13"/>
  <c r="T13"/>
  <c r="Q13" s="1"/>
  <c r="J10" i="61"/>
  <c r="K10" s="1"/>
  <c r="L10" s="1"/>
  <c r="G11"/>
  <c r="G12"/>
  <c r="G13"/>
  <c r="G10"/>
  <c r="E11"/>
  <c r="E12"/>
  <c r="E13"/>
  <c r="E10"/>
  <c r="E14" s="1"/>
  <c r="F14" s="1"/>
  <c r="M11" i="38"/>
  <c r="S11"/>
  <c r="U11"/>
  <c r="W11"/>
  <c r="Y11"/>
  <c r="AA11"/>
  <c r="AC11"/>
  <c r="AE11"/>
  <c r="AG11"/>
  <c r="AI11"/>
  <c r="AK11"/>
  <c r="AM11"/>
  <c r="AO11"/>
  <c r="AQ11"/>
  <c r="AS11"/>
  <c r="AU11"/>
  <c r="AW11"/>
  <c r="AY11"/>
  <c r="BA11"/>
  <c r="BC11"/>
  <c r="BE11"/>
  <c r="BG11"/>
  <c r="BI11"/>
  <c r="BJ20"/>
  <c r="BJ18" s="1"/>
  <c r="BH20"/>
  <c r="BF20"/>
  <c r="BF18" s="1"/>
  <c r="BD20"/>
  <c r="BB20"/>
  <c r="BB18" s="1"/>
  <c r="AZ20"/>
  <c r="AX20"/>
  <c r="AX18" s="1"/>
  <c r="AV20"/>
  <c r="AT20"/>
  <c r="AT18" s="1"/>
  <c r="AR20"/>
  <c r="AP20"/>
  <c r="AP18" s="1"/>
  <c r="AN20"/>
  <c r="AL20"/>
  <c r="AL18" s="1"/>
  <c r="AJ20"/>
  <c r="AH20"/>
  <c r="AH18" s="1"/>
  <c r="AF20"/>
  <c r="AD20"/>
  <c r="AD18" s="1"/>
  <c r="AB20"/>
  <c r="Z20"/>
  <c r="Z18" s="1"/>
  <c r="X20"/>
  <c r="V20"/>
  <c r="V18" s="1"/>
  <c r="T20"/>
  <c r="R20"/>
  <c r="R18" s="1"/>
  <c r="Q20"/>
  <c r="P20"/>
  <c r="P18" s="1"/>
  <c r="O20"/>
  <c r="N20"/>
  <c r="N18" s="1"/>
  <c r="L20"/>
  <c r="J20"/>
  <c r="J18" s="1"/>
  <c r="I20"/>
  <c r="H20"/>
  <c r="H18" s="1"/>
  <c r="G20"/>
  <c r="G19"/>
  <c r="G18" s="1"/>
  <c r="BI18"/>
  <c r="BH18"/>
  <c r="BG18"/>
  <c r="BE18"/>
  <c r="BD18"/>
  <c r="BC18"/>
  <c r="BA18"/>
  <c r="AZ18"/>
  <c r="AY18"/>
  <c r="AW18"/>
  <c r="AV18"/>
  <c r="AU18"/>
  <c r="AS18"/>
  <c r="AR18"/>
  <c r="AQ18"/>
  <c r="AO18"/>
  <c r="AN18"/>
  <c r="AM18"/>
  <c r="AK18"/>
  <c r="AJ18"/>
  <c r="AI18"/>
  <c r="AG18"/>
  <c r="AF18"/>
  <c r="AE18"/>
  <c r="AC18"/>
  <c r="AB18"/>
  <c r="AA18"/>
  <c r="Y18"/>
  <c r="X18"/>
  <c r="W18"/>
  <c r="U18"/>
  <c r="T18"/>
  <c r="S18"/>
  <c r="Q18"/>
  <c r="O18"/>
  <c r="M18"/>
  <c r="L18"/>
  <c r="K18"/>
  <c r="I18"/>
  <c r="K19" i="37"/>
  <c r="K17" s="1"/>
  <c r="I10"/>
  <c r="M10"/>
  <c r="O10"/>
  <c r="Q10"/>
  <c r="R10"/>
  <c r="S10"/>
  <c r="U10"/>
  <c r="W10"/>
  <c r="Y10"/>
  <c r="AA10"/>
  <c r="AC10"/>
  <c r="AE10"/>
  <c r="AG10"/>
  <c r="AH19"/>
  <c r="AH17" s="1"/>
  <c r="AF19"/>
  <c r="AF17" s="1"/>
  <c r="AD19"/>
  <c r="AD17" s="1"/>
  <c r="AB19"/>
  <c r="AB17" s="1"/>
  <c r="Z19"/>
  <c r="I17"/>
  <c r="J17"/>
  <c r="M17"/>
  <c r="O17"/>
  <c r="Q17"/>
  <c r="R17"/>
  <c r="S17"/>
  <c r="U17"/>
  <c r="W17"/>
  <c r="Y17"/>
  <c r="Z17"/>
  <c r="AA17"/>
  <c r="AC17"/>
  <c r="AE17"/>
  <c r="AG17"/>
  <c r="X19"/>
  <c r="X17" s="1"/>
  <c r="V19"/>
  <c r="V17" s="1"/>
  <c r="T19"/>
  <c r="T17" s="1"/>
  <c r="P19"/>
  <c r="P17" s="1"/>
  <c r="N19"/>
  <c r="N17" s="1"/>
  <c r="L19"/>
  <c r="L17" s="1"/>
  <c r="G18"/>
  <c r="G17" s="1"/>
  <c r="A5" i="32"/>
  <c r="I10"/>
  <c r="J10"/>
  <c r="K10"/>
  <c r="L10"/>
  <c r="M10"/>
  <c r="O10"/>
  <c r="Q10"/>
  <c r="R10"/>
  <c r="S10"/>
  <c r="T10"/>
  <c r="U10"/>
  <c r="V10"/>
  <c r="W10"/>
  <c r="Y10"/>
  <c r="Z10"/>
  <c r="Z17"/>
  <c r="V17"/>
  <c r="R17"/>
  <c r="N17"/>
  <c r="H19"/>
  <c r="H17" s="1"/>
  <c r="G19"/>
  <c r="G17" s="1"/>
  <c r="Y17"/>
  <c r="X17"/>
  <c r="W17"/>
  <c r="U17"/>
  <c r="T17"/>
  <c r="S17"/>
  <c r="Q17"/>
  <c r="P17"/>
  <c r="O17"/>
  <c r="M17"/>
  <c r="L17"/>
  <c r="K17"/>
  <c r="I17"/>
  <c r="H13" i="45" l="1"/>
  <c r="J11" i="61"/>
  <c r="J12" s="1"/>
  <c r="H19" i="37"/>
  <c r="J17" i="32"/>
  <c r="H17" i="37" l="1"/>
  <c r="M10" i="61"/>
  <c r="M12"/>
  <c r="M11"/>
  <c r="D11" i="38"/>
  <c r="E11"/>
  <c r="C11"/>
  <c r="D9" i="37"/>
  <c r="E9"/>
  <c r="C9"/>
  <c r="J13" i="61" l="1"/>
  <c r="M13" s="1"/>
  <c r="K11"/>
  <c r="K12"/>
  <c r="D7" i="64"/>
  <c r="E7"/>
  <c r="C7"/>
  <c r="D34" i="68"/>
  <c r="E34"/>
  <c r="G34"/>
  <c r="D35"/>
  <c r="E35"/>
  <c r="D36"/>
  <c r="E36"/>
  <c r="E37" s="1"/>
  <c r="J34"/>
  <c r="J35" s="1"/>
  <c r="G36" l="1"/>
  <c r="G35"/>
  <c r="G37" s="1"/>
  <c r="D37"/>
  <c r="K13" i="61"/>
  <c r="A4" i="68"/>
  <c r="A5" i="57"/>
  <c r="A5" i="38"/>
  <c r="A5" i="37"/>
  <c r="D11" i="65" l="1"/>
  <c r="E11"/>
  <c r="F11"/>
  <c r="G11"/>
  <c r="H11"/>
  <c r="I11"/>
  <c r="J11"/>
  <c r="K11"/>
  <c r="L11"/>
  <c r="C11"/>
  <c r="N12" i="60" l="1"/>
  <c r="N11"/>
  <c r="N10"/>
  <c r="N13" l="1"/>
  <c r="D8" i="63" l="1"/>
  <c r="C8"/>
  <c r="I9"/>
  <c r="J9"/>
  <c r="K9"/>
  <c r="L9"/>
  <c r="N9"/>
  <c r="O9"/>
  <c r="P9"/>
  <c r="Q9"/>
  <c r="H9"/>
  <c r="J10"/>
  <c r="L10"/>
  <c r="N10"/>
  <c r="P10"/>
  <c r="Q88"/>
  <c r="O88"/>
  <c r="O86" s="1"/>
  <c r="M88"/>
  <c r="K88"/>
  <c r="H88"/>
  <c r="H86" s="1"/>
  <c r="M87"/>
  <c r="Q86"/>
  <c r="P86"/>
  <c r="N86"/>
  <c r="L86"/>
  <c r="J86"/>
  <c r="E86"/>
  <c r="F88" s="1"/>
  <c r="Q85"/>
  <c r="Q83" s="1"/>
  <c r="O85"/>
  <c r="O83" s="1"/>
  <c r="M85"/>
  <c r="K85"/>
  <c r="H85"/>
  <c r="H83" s="1"/>
  <c r="M84"/>
  <c r="P83"/>
  <c r="N83"/>
  <c r="L83"/>
  <c r="K83"/>
  <c r="J83"/>
  <c r="E83"/>
  <c r="F85" s="1"/>
  <c r="Q82"/>
  <c r="O82"/>
  <c r="O80" s="1"/>
  <c r="M82"/>
  <c r="K82"/>
  <c r="H82"/>
  <c r="H80" s="1"/>
  <c r="M81"/>
  <c r="Q80"/>
  <c r="P80"/>
  <c r="N80"/>
  <c r="L80"/>
  <c r="J80"/>
  <c r="E80"/>
  <c r="F82" s="1"/>
  <c r="Q79"/>
  <c r="Q77" s="1"/>
  <c r="O79"/>
  <c r="O77" s="1"/>
  <c r="M79"/>
  <c r="K79"/>
  <c r="H79"/>
  <c r="H77" s="1"/>
  <c r="M78"/>
  <c r="P77"/>
  <c r="N77"/>
  <c r="L77"/>
  <c r="K77"/>
  <c r="J77"/>
  <c r="E77"/>
  <c r="F79" s="1"/>
  <c r="Q76"/>
  <c r="Q74" s="1"/>
  <c r="O76"/>
  <c r="O74" s="1"/>
  <c r="M76"/>
  <c r="K76"/>
  <c r="H76"/>
  <c r="H74" s="1"/>
  <c r="M75"/>
  <c r="P74"/>
  <c r="N74"/>
  <c r="L74"/>
  <c r="J74"/>
  <c r="E74"/>
  <c r="F76" s="1"/>
  <c r="Q73"/>
  <c r="Q71" s="1"/>
  <c r="O73"/>
  <c r="O71" s="1"/>
  <c r="M73"/>
  <c r="K73"/>
  <c r="K71" s="1"/>
  <c r="H73"/>
  <c r="H71" s="1"/>
  <c r="M72"/>
  <c r="P71"/>
  <c r="N71"/>
  <c r="L71"/>
  <c r="J71"/>
  <c r="E71"/>
  <c r="F73" s="1"/>
  <c r="Q70"/>
  <c r="Q68" s="1"/>
  <c r="O70"/>
  <c r="O68" s="1"/>
  <c r="M70"/>
  <c r="K70"/>
  <c r="H70"/>
  <c r="H68" s="1"/>
  <c r="M69"/>
  <c r="P68"/>
  <c r="N68"/>
  <c r="L68"/>
  <c r="K68"/>
  <c r="J68"/>
  <c r="E68"/>
  <c r="F70" s="1"/>
  <c r="Q67"/>
  <c r="Q65" s="1"/>
  <c r="O67"/>
  <c r="O65" s="1"/>
  <c r="M67"/>
  <c r="K67"/>
  <c r="K65" s="1"/>
  <c r="H67"/>
  <c r="H65" s="1"/>
  <c r="M66"/>
  <c r="P65"/>
  <c r="N65"/>
  <c r="L65"/>
  <c r="J65"/>
  <c r="E65"/>
  <c r="F67" s="1"/>
  <c r="Q64"/>
  <c r="Q62" s="1"/>
  <c r="O64"/>
  <c r="O62" s="1"/>
  <c r="M64"/>
  <c r="K64"/>
  <c r="K62" s="1"/>
  <c r="H64"/>
  <c r="H62" s="1"/>
  <c r="M63"/>
  <c r="P62"/>
  <c r="N62"/>
  <c r="L62"/>
  <c r="J62"/>
  <c r="E62"/>
  <c r="F64" s="1"/>
  <c r="Q61"/>
  <c r="Q59" s="1"/>
  <c r="O61"/>
  <c r="O59" s="1"/>
  <c r="M61"/>
  <c r="K61"/>
  <c r="H61"/>
  <c r="H59" s="1"/>
  <c r="M60"/>
  <c r="P59"/>
  <c r="N59"/>
  <c r="L59"/>
  <c r="J59"/>
  <c r="E59"/>
  <c r="F61" s="1"/>
  <c r="Q58"/>
  <c r="Q56" s="1"/>
  <c r="O58"/>
  <c r="O56" s="1"/>
  <c r="M58"/>
  <c r="K58"/>
  <c r="K56" s="1"/>
  <c r="H58"/>
  <c r="H56" s="1"/>
  <c r="M57"/>
  <c r="P56"/>
  <c r="N56"/>
  <c r="L56"/>
  <c r="J56"/>
  <c r="E56"/>
  <c r="F58" s="1"/>
  <c r="Q55"/>
  <c r="Q53" s="1"/>
  <c r="O55"/>
  <c r="O53" s="1"/>
  <c r="M55"/>
  <c r="K55"/>
  <c r="H55"/>
  <c r="H53" s="1"/>
  <c r="M54"/>
  <c r="P53"/>
  <c r="N53"/>
  <c r="L53"/>
  <c r="K53"/>
  <c r="J53"/>
  <c r="E53"/>
  <c r="F55" s="1"/>
  <c r="Q52"/>
  <c r="Q50" s="1"/>
  <c r="O52"/>
  <c r="O50" s="1"/>
  <c r="M52"/>
  <c r="K52"/>
  <c r="K50" s="1"/>
  <c r="H52"/>
  <c r="H50" s="1"/>
  <c r="M51"/>
  <c r="P50"/>
  <c r="N50"/>
  <c r="L50"/>
  <c r="J50"/>
  <c r="E50"/>
  <c r="F52" s="1"/>
  <c r="Q49"/>
  <c r="Q47" s="1"/>
  <c r="O49"/>
  <c r="O47" s="1"/>
  <c r="M49"/>
  <c r="K49"/>
  <c r="H49"/>
  <c r="H47" s="1"/>
  <c r="M48"/>
  <c r="P47"/>
  <c r="N47"/>
  <c r="L47"/>
  <c r="J47"/>
  <c r="E47"/>
  <c r="F49" s="1"/>
  <c r="Q46"/>
  <c r="Q44" s="1"/>
  <c r="O46"/>
  <c r="O44" s="1"/>
  <c r="M46"/>
  <c r="K46"/>
  <c r="H46"/>
  <c r="H44" s="1"/>
  <c r="M45"/>
  <c r="P44"/>
  <c r="N44"/>
  <c r="L44"/>
  <c r="K44"/>
  <c r="J44"/>
  <c r="E44"/>
  <c r="F46" s="1"/>
  <c r="Q43"/>
  <c r="Q41" s="1"/>
  <c r="O43"/>
  <c r="O41" s="1"/>
  <c r="M43"/>
  <c r="K43"/>
  <c r="H43"/>
  <c r="H41" s="1"/>
  <c r="M42"/>
  <c r="P41"/>
  <c r="N41"/>
  <c r="L41"/>
  <c r="J41"/>
  <c r="E41"/>
  <c r="F43" s="1"/>
  <c r="Q40"/>
  <c r="Q38" s="1"/>
  <c r="O40"/>
  <c r="O38" s="1"/>
  <c r="M40"/>
  <c r="K40"/>
  <c r="K38" s="1"/>
  <c r="H40"/>
  <c r="H38" s="1"/>
  <c r="M39"/>
  <c r="P38"/>
  <c r="N38"/>
  <c r="L38"/>
  <c r="J38"/>
  <c r="E38"/>
  <c r="F40" s="1"/>
  <c r="Q37"/>
  <c r="Q35" s="1"/>
  <c r="O37"/>
  <c r="O35" s="1"/>
  <c r="M37"/>
  <c r="K37"/>
  <c r="K35" s="1"/>
  <c r="H37"/>
  <c r="H35" s="1"/>
  <c r="M36"/>
  <c r="P35"/>
  <c r="N35"/>
  <c r="L35"/>
  <c r="J35"/>
  <c r="E35"/>
  <c r="F37" s="1"/>
  <c r="Q34"/>
  <c r="Q32" s="1"/>
  <c r="O34"/>
  <c r="O32" s="1"/>
  <c r="M34"/>
  <c r="M32" s="1"/>
  <c r="K34"/>
  <c r="H34"/>
  <c r="H32" s="1"/>
  <c r="P32"/>
  <c r="N32"/>
  <c r="L32"/>
  <c r="J32"/>
  <c r="E32"/>
  <c r="F34" s="1"/>
  <c r="Q31"/>
  <c r="O31"/>
  <c r="O29" s="1"/>
  <c r="M31"/>
  <c r="K31"/>
  <c r="K29" s="1"/>
  <c r="H31"/>
  <c r="H29" s="1"/>
  <c r="M30"/>
  <c r="Q29"/>
  <c r="P29"/>
  <c r="N29"/>
  <c r="L29"/>
  <c r="J29"/>
  <c r="E29"/>
  <c r="F31" s="1"/>
  <c r="Q28"/>
  <c r="Q26" s="1"/>
  <c r="O28"/>
  <c r="O26" s="1"/>
  <c r="M28"/>
  <c r="K28"/>
  <c r="H28"/>
  <c r="H26" s="1"/>
  <c r="M27"/>
  <c r="P26"/>
  <c r="N26"/>
  <c r="L26"/>
  <c r="J26"/>
  <c r="E26"/>
  <c r="F28" s="1"/>
  <c r="Q25"/>
  <c r="Q23" s="1"/>
  <c r="O25"/>
  <c r="O23" s="1"/>
  <c r="M25"/>
  <c r="K25"/>
  <c r="K23" s="1"/>
  <c r="H25"/>
  <c r="H23" s="1"/>
  <c r="M24"/>
  <c r="P23"/>
  <c r="N23"/>
  <c r="L23"/>
  <c r="J23"/>
  <c r="E23"/>
  <c r="F25" s="1"/>
  <c r="Q22"/>
  <c r="Q20" s="1"/>
  <c r="O22"/>
  <c r="O20" s="1"/>
  <c r="M22"/>
  <c r="K22"/>
  <c r="H22"/>
  <c r="H20" s="1"/>
  <c r="M21"/>
  <c r="P20"/>
  <c r="N20"/>
  <c r="L20"/>
  <c r="J20"/>
  <c r="E20"/>
  <c r="F22" s="1"/>
  <c r="Q19"/>
  <c r="Q17" s="1"/>
  <c r="O19"/>
  <c r="O17" s="1"/>
  <c r="M19"/>
  <c r="K19"/>
  <c r="K17" s="1"/>
  <c r="H19"/>
  <c r="H17" s="1"/>
  <c r="M18"/>
  <c r="P17"/>
  <c r="N17"/>
  <c r="L17"/>
  <c r="J17"/>
  <c r="E17"/>
  <c r="Q16"/>
  <c r="Q14" s="1"/>
  <c r="O16"/>
  <c r="O14" s="1"/>
  <c r="M16"/>
  <c r="K16"/>
  <c r="K14" s="1"/>
  <c r="H16"/>
  <c r="H14" s="1"/>
  <c r="M15"/>
  <c r="P14"/>
  <c r="N14"/>
  <c r="L14"/>
  <c r="J14"/>
  <c r="E14"/>
  <c r="F16" s="1"/>
  <c r="Q13"/>
  <c r="Q11" s="1"/>
  <c r="O13"/>
  <c r="O11" s="1"/>
  <c r="M13"/>
  <c r="K13"/>
  <c r="K11" s="1"/>
  <c r="H13"/>
  <c r="H11" s="1"/>
  <c r="M12"/>
  <c r="P11"/>
  <c r="N11"/>
  <c r="L11"/>
  <c r="J11"/>
  <c r="E11"/>
  <c r="F13" s="1"/>
  <c r="A4"/>
  <c r="N8" l="1"/>
  <c r="M11"/>
  <c r="E8"/>
  <c r="F19"/>
  <c r="M35"/>
  <c r="M62"/>
  <c r="I13"/>
  <c r="I11" s="1"/>
  <c r="P8"/>
  <c r="Q8"/>
  <c r="J8"/>
  <c r="L8"/>
  <c r="M17"/>
  <c r="I19"/>
  <c r="I17" s="1"/>
  <c r="M29"/>
  <c r="H8"/>
  <c r="O8"/>
  <c r="M10"/>
  <c r="M14"/>
  <c r="I16"/>
  <c r="I14" s="1"/>
  <c r="M23"/>
  <c r="I25"/>
  <c r="I23" s="1"/>
  <c r="M26"/>
  <c r="I28"/>
  <c r="I26" s="1"/>
  <c r="I34"/>
  <c r="I32" s="1"/>
  <c r="M44"/>
  <c r="I46"/>
  <c r="I44" s="1"/>
  <c r="M50"/>
  <c r="M56"/>
  <c r="M59"/>
  <c r="I61"/>
  <c r="I59" s="1"/>
  <c r="I79"/>
  <c r="I77" s="1"/>
  <c r="M9"/>
  <c r="K10"/>
  <c r="O10"/>
  <c r="M38"/>
  <c r="M41"/>
  <c r="I43"/>
  <c r="I41" s="1"/>
  <c r="M65"/>
  <c r="M71"/>
  <c r="M74"/>
  <c r="I76"/>
  <c r="I74" s="1"/>
  <c r="I85"/>
  <c r="I83" s="1"/>
  <c r="M86"/>
  <c r="I88"/>
  <c r="I86" s="1"/>
  <c r="H10"/>
  <c r="M20"/>
  <c r="I22"/>
  <c r="I20" s="1"/>
  <c r="I37"/>
  <c r="I35" s="1"/>
  <c r="M47"/>
  <c r="I49"/>
  <c r="I47" s="1"/>
  <c r="I55"/>
  <c r="I53" s="1"/>
  <c r="I64"/>
  <c r="I62" s="1"/>
  <c r="M68"/>
  <c r="I70"/>
  <c r="I68" s="1"/>
  <c r="M80"/>
  <c r="I82"/>
  <c r="I80" s="1"/>
  <c r="Q10"/>
  <c r="M77"/>
  <c r="M83"/>
  <c r="K20"/>
  <c r="K26"/>
  <c r="I31"/>
  <c r="I29" s="1"/>
  <c r="K32"/>
  <c r="I40"/>
  <c r="I38" s="1"/>
  <c r="K41"/>
  <c r="K47"/>
  <c r="I52"/>
  <c r="I50" s="1"/>
  <c r="M53"/>
  <c r="I58"/>
  <c r="I56" s="1"/>
  <c r="K59"/>
  <c r="I67"/>
  <c r="I65" s="1"/>
  <c r="I73"/>
  <c r="I71" s="1"/>
  <c r="K74"/>
  <c r="K80"/>
  <c r="K86"/>
  <c r="K8" l="1"/>
  <c r="I8"/>
  <c r="M8"/>
  <c r="I10"/>
  <c r="D5" i="62"/>
  <c r="G5" s="1"/>
  <c r="A5"/>
  <c r="M11" i="60" l="1"/>
  <c r="M12"/>
  <c r="M10"/>
  <c r="E11"/>
  <c r="E12"/>
  <c r="E10"/>
  <c r="L11" i="61"/>
  <c r="F11"/>
  <c r="F12"/>
  <c r="F13"/>
  <c r="F10"/>
  <c r="P10" s="1"/>
  <c r="P11" l="1"/>
  <c r="L12"/>
  <c r="P12" s="1"/>
  <c r="T11" i="60"/>
  <c r="T12"/>
  <c r="E13"/>
  <c r="T10"/>
  <c r="L13" i="61" l="1"/>
  <c r="P13" s="1"/>
  <c r="N13"/>
  <c r="A1" i="60"/>
  <c r="A1" i="61"/>
  <c r="N11"/>
  <c r="N12"/>
  <c r="N10"/>
  <c r="H11"/>
  <c r="C11" s="1"/>
  <c r="H12"/>
  <c r="H13"/>
  <c r="C13" s="1"/>
  <c r="H10"/>
  <c r="R11" i="60"/>
  <c r="R12"/>
  <c r="R10"/>
  <c r="P11"/>
  <c r="P12"/>
  <c r="P10"/>
  <c r="J11"/>
  <c r="J12"/>
  <c r="J10"/>
  <c r="I11"/>
  <c r="I12"/>
  <c r="I10"/>
  <c r="H11"/>
  <c r="H12"/>
  <c r="H10"/>
  <c r="D14" i="61"/>
  <c r="Q13" i="60"/>
  <c r="L13"/>
  <c r="F13"/>
  <c r="D13"/>
  <c r="I12" i="61" l="1"/>
  <c r="Q12"/>
  <c r="O12" s="1"/>
  <c r="Q13"/>
  <c r="Q11"/>
  <c r="O11" s="1"/>
  <c r="Q10"/>
  <c r="O10" s="1"/>
  <c r="K14"/>
  <c r="L14"/>
  <c r="P14" s="1"/>
  <c r="I13"/>
  <c r="O12" i="60"/>
  <c r="O10"/>
  <c r="K10" s="1"/>
  <c r="H13"/>
  <c r="G12"/>
  <c r="C12" s="1"/>
  <c r="J13"/>
  <c r="P13"/>
  <c r="G11"/>
  <c r="C11" s="1"/>
  <c r="I13"/>
  <c r="O11"/>
  <c r="O13" i="61"/>
  <c r="H14"/>
  <c r="C12"/>
  <c r="C10"/>
  <c r="C14" s="1"/>
  <c r="R13" i="60"/>
  <c r="K12"/>
  <c r="M13"/>
  <c r="T13" s="1"/>
  <c r="G10"/>
  <c r="G13" s="1"/>
  <c r="I11" i="61"/>
  <c r="U12" i="60" l="1"/>
  <c r="S12" s="1"/>
  <c r="O13"/>
  <c r="U13" s="1"/>
  <c r="S13" s="1"/>
  <c r="K11"/>
  <c r="K13" s="1"/>
  <c r="U11"/>
  <c r="S11" s="1"/>
  <c r="U10"/>
  <c r="S10" s="1"/>
  <c r="C10"/>
  <c r="C13" s="1"/>
  <c r="N14" i="61"/>
  <c r="Q14" s="1"/>
  <c r="O14" s="1"/>
  <c r="I10"/>
  <c r="M14"/>
  <c r="I14" l="1"/>
  <c r="O22" i="59" l="1"/>
  <c r="N5" i="55"/>
  <c r="E11"/>
  <c r="AH11" i="57"/>
  <c r="AH9" s="1"/>
  <c r="AF11"/>
  <c r="AF9" s="1"/>
  <c r="AD11"/>
  <c r="AD9" s="1"/>
  <c r="AB11"/>
  <c r="AB9" s="1"/>
  <c r="Z11"/>
  <c r="Z9" s="1"/>
  <c r="X11"/>
  <c r="X9" s="1"/>
  <c r="V11"/>
  <c r="V9" s="1"/>
  <c r="T11"/>
  <c r="T9" s="1"/>
  <c r="R11"/>
  <c r="R9" s="1"/>
  <c r="P11"/>
  <c r="P9" s="1"/>
  <c r="N11"/>
  <c r="N9" s="1"/>
  <c r="L11"/>
  <c r="L9" s="1"/>
  <c r="J11"/>
  <c r="G11"/>
  <c r="G10"/>
  <c r="AG9"/>
  <c r="AE9"/>
  <c r="AC9"/>
  <c r="AA9"/>
  <c r="Y9"/>
  <c r="W9"/>
  <c r="U9"/>
  <c r="S9"/>
  <c r="Q9"/>
  <c r="O9"/>
  <c r="M9"/>
  <c r="K9"/>
  <c r="I9"/>
  <c r="H11" l="1"/>
  <c r="H9" s="1"/>
  <c r="G9"/>
  <c r="J9"/>
  <c r="F13" i="45" l="1"/>
  <c r="L14"/>
  <c r="E14" s="1"/>
  <c r="E13" s="1"/>
  <c r="D9" i="55"/>
  <c r="I9"/>
  <c r="C9" s="1"/>
  <c r="D14" i="45" l="1"/>
  <c r="J14"/>
  <c r="C14" s="1"/>
  <c r="K15" i="38"/>
  <c r="M15"/>
  <c r="S15"/>
  <c r="U15"/>
  <c r="W15"/>
  <c r="Y15"/>
  <c r="AA15"/>
  <c r="AC15"/>
  <c r="AE15"/>
  <c r="AG15"/>
  <c r="AI15"/>
  <c r="AK15"/>
  <c r="AM15"/>
  <c r="AO15"/>
  <c r="AQ15"/>
  <c r="AS15"/>
  <c r="AU15"/>
  <c r="AW15"/>
  <c r="AY15"/>
  <c r="BA15"/>
  <c r="BC15"/>
  <c r="BE15"/>
  <c r="BG15"/>
  <c r="BI15"/>
  <c r="M12"/>
  <c r="S12"/>
  <c r="U12"/>
  <c r="W12"/>
  <c r="Y12"/>
  <c r="AA12"/>
  <c r="AC12"/>
  <c r="AE12"/>
  <c r="AI12"/>
  <c r="AK12"/>
  <c r="AM12"/>
  <c r="AO12"/>
  <c r="AQ12"/>
  <c r="AS12"/>
  <c r="AU12"/>
  <c r="AW12"/>
  <c r="AY12"/>
  <c r="BA12"/>
  <c r="BC12"/>
  <c r="BE12"/>
  <c r="BG12"/>
  <c r="BI12"/>
  <c r="I14" i="37"/>
  <c r="J14"/>
  <c r="M14"/>
  <c r="O14"/>
  <c r="Q14"/>
  <c r="R14"/>
  <c r="S14"/>
  <c r="U14"/>
  <c r="W14"/>
  <c r="Y14"/>
  <c r="AA14"/>
  <c r="AC14"/>
  <c r="AE14"/>
  <c r="AG14"/>
  <c r="I11"/>
  <c r="M11"/>
  <c r="O11"/>
  <c r="Q11"/>
  <c r="R11"/>
  <c r="S11"/>
  <c r="U11"/>
  <c r="W11"/>
  <c r="Y11"/>
  <c r="AA11"/>
  <c r="AC11"/>
  <c r="AE11"/>
  <c r="AG11"/>
  <c r="J8" i="54"/>
  <c r="D8"/>
  <c r="B8" s="1"/>
  <c r="D8" i="53"/>
  <c r="E8"/>
  <c r="F8"/>
  <c r="F12" i="48"/>
  <c r="D10"/>
  <c r="E10"/>
  <c r="G10"/>
  <c r="H10"/>
  <c r="I10"/>
  <c r="J10"/>
  <c r="K10"/>
  <c r="L10"/>
  <c r="C10"/>
  <c r="F11"/>
  <c r="F10" s="1"/>
  <c r="I14" i="32"/>
  <c r="K14"/>
  <c r="M14"/>
  <c r="O14"/>
  <c r="Q14"/>
  <c r="S14"/>
  <c r="U14"/>
  <c r="W14"/>
  <c r="Y14"/>
  <c r="I11"/>
  <c r="J11"/>
  <c r="K11"/>
  <c r="L11"/>
  <c r="M11"/>
  <c r="N11"/>
  <c r="O11"/>
  <c r="P11"/>
  <c r="Q11"/>
  <c r="R11"/>
  <c r="S11"/>
  <c r="T11"/>
  <c r="U11"/>
  <c r="V11"/>
  <c r="W11"/>
  <c r="X11"/>
  <c r="Y11"/>
  <c r="Z11"/>
  <c r="G8" i="53" l="1"/>
  <c r="C8" s="1"/>
  <c r="D11" i="46" l="1"/>
  <c r="C11"/>
  <c r="B11"/>
  <c r="A11"/>
  <c r="H13" i="32" l="1"/>
  <c r="G13"/>
  <c r="H11" l="1"/>
  <c r="G11"/>
  <c r="A4" i="64"/>
  <c r="A5" i="20"/>
  <c r="A4" i="54"/>
  <c r="A4" i="55"/>
  <c r="A4" i="53"/>
  <c r="A5" i="48"/>
  <c r="A5" i="28"/>
  <c r="A5" i="22"/>
  <c r="A5" i="29"/>
  <c r="A4" i="60" l="1"/>
  <c r="A4" i="61"/>
  <c r="Z14" i="32" l="1"/>
  <c r="BJ63" i="20" l="1"/>
  <c r="BH63"/>
  <c r="BF63"/>
  <c r="BD63"/>
  <c r="BB63"/>
  <c r="AZ63"/>
  <c r="AX63"/>
  <c r="AV63"/>
  <c r="AT63"/>
  <c r="AR63"/>
  <c r="AP63"/>
  <c r="AN63"/>
  <c r="AL63"/>
  <c r="AJ63"/>
  <c r="AH63"/>
  <c r="AF63"/>
  <c r="AD63"/>
  <c r="AB63"/>
  <c r="Z63"/>
  <c r="X63"/>
  <c r="V63"/>
  <c r="T63"/>
  <c r="R63"/>
  <c r="P63"/>
  <c r="N63"/>
  <c r="L63"/>
  <c r="J63"/>
  <c r="G63"/>
  <c r="G62"/>
  <c r="BJ61"/>
  <c r="BH61"/>
  <c r="BF61"/>
  <c r="BD61"/>
  <c r="BB61"/>
  <c r="AZ61"/>
  <c r="AX61"/>
  <c r="AV61"/>
  <c r="AT61"/>
  <c r="AR61"/>
  <c r="AP61"/>
  <c r="AN61"/>
  <c r="AL61"/>
  <c r="AJ61"/>
  <c r="AH61"/>
  <c r="AF61"/>
  <c r="AD61"/>
  <c r="AB61"/>
  <c r="Z61"/>
  <c r="X61"/>
  <c r="V61"/>
  <c r="T61"/>
  <c r="R61"/>
  <c r="P61"/>
  <c r="N61"/>
  <c r="L61"/>
  <c r="J61"/>
  <c r="G61"/>
  <c r="G60"/>
  <c r="BJ59"/>
  <c r="BH59"/>
  <c r="BF59"/>
  <c r="BD59"/>
  <c r="BB59"/>
  <c r="AZ59"/>
  <c r="AX59"/>
  <c r="AV59"/>
  <c r="AT59"/>
  <c r="AR59"/>
  <c r="AP59"/>
  <c r="AN59"/>
  <c r="AL59"/>
  <c r="AJ59"/>
  <c r="AH59"/>
  <c r="AF59"/>
  <c r="AD59"/>
  <c r="AB59"/>
  <c r="Z59"/>
  <c r="X59"/>
  <c r="V59"/>
  <c r="T59"/>
  <c r="R59"/>
  <c r="P59"/>
  <c r="N59"/>
  <c r="L59"/>
  <c r="J59"/>
  <c r="H59" s="1"/>
  <c r="G59"/>
  <c r="G58"/>
  <c r="BJ57"/>
  <c r="BH57"/>
  <c r="BF57"/>
  <c r="BD57"/>
  <c r="BB57"/>
  <c r="AZ57"/>
  <c r="AX57"/>
  <c r="AV57"/>
  <c r="AT57"/>
  <c r="AR57"/>
  <c r="AP57"/>
  <c r="AN57"/>
  <c r="AL57"/>
  <c r="AJ57"/>
  <c r="AH57"/>
  <c r="AF57"/>
  <c r="AD57"/>
  <c r="AB57"/>
  <c r="Z57"/>
  <c r="X57"/>
  <c r="V57"/>
  <c r="T57"/>
  <c r="R57"/>
  <c r="P57"/>
  <c r="N57"/>
  <c r="L57"/>
  <c r="J57"/>
  <c r="G57"/>
  <c r="G56"/>
  <c r="BJ55"/>
  <c r="BH55"/>
  <c r="BF55"/>
  <c r="BD55"/>
  <c r="BB55"/>
  <c r="AZ55"/>
  <c r="AX55"/>
  <c r="AV55"/>
  <c r="AT55"/>
  <c r="AR55"/>
  <c r="AP55"/>
  <c r="AN55"/>
  <c r="AL55"/>
  <c r="AJ55"/>
  <c r="AH55"/>
  <c r="AF55"/>
  <c r="AD55"/>
  <c r="AB55"/>
  <c r="Z55"/>
  <c r="X55"/>
  <c r="V55"/>
  <c r="T55"/>
  <c r="R55"/>
  <c r="P55"/>
  <c r="N55"/>
  <c r="L55"/>
  <c r="J55"/>
  <c r="G55"/>
  <c r="G54"/>
  <c r="BJ53"/>
  <c r="BH53"/>
  <c r="BF53"/>
  <c r="BD53"/>
  <c r="BB53"/>
  <c r="AZ53"/>
  <c r="AX53"/>
  <c r="AV53"/>
  <c r="AT53"/>
  <c r="AR53"/>
  <c r="AP53"/>
  <c r="AN53"/>
  <c r="AL53"/>
  <c r="AJ53"/>
  <c r="AH53"/>
  <c r="AF53"/>
  <c r="AD53"/>
  <c r="AB53"/>
  <c r="Z53"/>
  <c r="X53"/>
  <c r="V53"/>
  <c r="T53"/>
  <c r="R53"/>
  <c r="P53"/>
  <c r="N53"/>
  <c r="L53"/>
  <c r="J53"/>
  <c r="G53"/>
  <c r="G52"/>
  <c r="BJ51"/>
  <c r="BH51"/>
  <c r="BF51"/>
  <c r="BD51"/>
  <c r="BB51"/>
  <c r="AZ51"/>
  <c r="AX51"/>
  <c r="AV51"/>
  <c r="AT51"/>
  <c r="AR51"/>
  <c r="AP51"/>
  <c r="AN51"/>
  <c r="AL51"/>
  <c r="AJ51"/>
  <c r="AH51"/>
  <c r="AF51"/>
  <c r="AD51"/>
  <c r="AB51"/>
  <c r="Z51"/>
  <c r="X51"/>
  <c r="V51"/>
  <c r="T51"/>
  <c r="R51"/>
  <c r="P51"/>
  <c r="N51"/>
  <c r="L51"/>
  <c r="J51"/>
  <c r="G51"/>
  <c r="G50"/>
  <c r="BJ49"/>
  <c r="BH49"/>
  <c r="BF49"/>
  <c r="BD49"/>
  <c r="BB49"/>
  <c r="AZ49"/>
  <c r="AX49"/>
  <c r="AV49"/>
  <c r="AT49"/>
  <c r="AR49"/>
  <c r="AP49"/>
  <c r="AN49"/>
  <c r="AL49"/>
  <c r="AJ49"/>
  <c r="AH49"/>
  <c r="AF49"/>
  <c r="AD49"/>
  <c r="AB49"/>
  <c r="Z49"/>
  <c r="X49"/>
  <c r="V49"/>
  <c r="T49"/>
  <c r="R49"/>
  <c r="P49"/>
  <c r="N49"/>
  <c r="L49"/>
  <c r="J49"/>
  <c r="G49"/>
  <c r="G48"/>
  <c r="BJ47"/>
  <c r="BH47"/>
  <c r="BF47"/>
  <c r="BD47"/>
  <c r="BB47"/>
  <c r="AZ47"/>
  <c r="AX47"/>
  <c r="AV47"/>
  <c r="AT47"/>
  <c r="AR47"/>
  <c r="AP47"/>
  <c r="AN47"/>
  <c r="AL47"/>
  <c r="AJ47"/>
  <c r="AH47"/>
  <c r="AF47"/>
  <c r="AD47"/>
  <c r="AB47"/>
  <c r="Z47"/>
  <c r="X47"/>
  <c r="V47"/>
  <c r="T47"/>
  <c r="R47"/>
  <c r="P47"/>
  <c r="N47"/>
  <c r="L47"/>
  <c r="J47"/>
  <c r="G47"/>
  <c r="G46"/>
  <c r="BJ45"/>
  <c r="BH45"/>
  <c r="BF45"/>
  <c r="BD45"/>
  <c r="BB45"/>
  <c r="AZ45"/>
  <c r="AX45"/>
  <c r="AV45"/>
  <c r="AT45"/>
  <c r="AR45"/>
  <c r="AP45"/>
  <c r="AN45"/>
  <c r="AL45"/>
  <c r="AJ45"/>
  <c r="AH45"/>
  <c r="AF45"/>
  <c r="AD45"/>
  <c r="AB45"/>
  <c r="Z45"/>
  <c r="X45"/>
  <c r="V45"/>
  <c r="T45"/>
  <c r="R45"/>
  <c r="P45"/>
  <c r="N45"/>
  <c r="L45"/>
  <c r="G45"/>
  <c r="G44"/>
  <c r="BJ43"/>
  <c r="BH43"/>
  <c r="BF43"/>
  <c r="BD43"/>
  <c r="BB43"/>
  <c r="AZ43"/>
  <c r="AX43"/>
  <c r="AV43"/>
  <c r="AT43"/>
  <c r="AR43"/>
  <c r="AP43"/>
  <c r="AN43"/>
  <c r="AL43"/>
  <c r="AJ43"/>
  <c r="AH43"/>
  <c r="AF43"/>
  <c r="AD43"/>
  <c r="AB43"/>
  <c r="Z43"/>
  <c r="X43"/>
  <c r="V43"/>
  <c r="T43"/>
  <c r="R43"/>
  <c r="P43"/>
  <c r="N43"/>
  <c r="L43"/>
  <c r="J43"/>
  <c r="G43"/>
  <c r="G42"/>
  <c r="BJ41"/>
  <c r="BH41"/>
  <c r="BF41"/>
  <c r="BD41"/>
  <c r="BB41"/>
  <c r="AZ41"/>
  <c r="AX41"/>
  <c r="AV41"/>
  <c r="AT41"/>
  <c r="AR41"/>
  <c r="AP41"/>
  <c r="AN41"/>
  <c r="AL41"/>
  <c r="AJ41"/>
  <c r="AH41"/>
  <c r="AF41"/>
  <c r="AD41"/>
  <c r="AB41"/>
  <c r="Z41"/>
  <c r="X41"/>
  <c r="V41"/>
  <c r="T41"/>
  <c r="R41"/>
  <c r="P41"/>
  <c r="N41"/>
  <c r="L41"/>
  <c r="J41"/>
  <c r="G41"/>
  <c r="G40"/>
  <c r="BJ39"/>
  <c r="BH39"/>
  <c r="BF39"/>
  <c r="BD39"/>
  <c r="BB39"/>
  <c r="AZ39"/>
  <c r="AX39"/>
  <c r="AV39"/>
  <c r="AT39"/>
  <c r="AR39"/>
  <c r="AP39"/>
  <c r="AN39"/>
  <c r="AL39"/>
  <c r="AJ39"/>
  <c r="AH39"/>
  <c r="AF39"/>
  <c r="AD39"/>
  <c r="AB39"/>
  <c r="Z39"/>
  <c r="X39"/>
  <c r="V39"/>
  <c r="T39"/>
  <c r="R39"/>
  <c r="P39"/>
  <c r="N39"/>
  <c r="L39"/>
  <c r="J39"/>
  <c r="G39"/>
  <c r="G38"/>
  <c r="BJ37"/>
  <c r="BH37"/>
  <c r="BF37"/>
  <c r="BD37"/>
  <c r="BB37"/>
  <c r="AZ37"/>
  <c r="AX37"/>
  <c r="AV37"/>
  <c r="AT37"/>
  <c r="AR37"/>
  <c r="AP37"/>
  <c r="AN37"/>
  <c r="AL37"/>
  <c r="AJ37"/>
  <c r="AH37"/>
  <c r="AF37"/>
  <c r="AD37"/>
  <c r="AB37"/>
  <c r="Z37"/>
  <c r="X37"/>
  <c r="V37"/>
  <c r="T37"/>
  <c r="R37"/>
  <c r="P37"/>
  <c r="N37"/>
  <c r="L37"/>
  <c r="J37"/>
  <c r="G37"/>
  <c r="G36"/>
  <c r="BJ35"/>
  <c r="BH35"/>
  <c r="BF35"/>
  <c r="BD35"/>
  <c r="BB35"/>
  <c r="AZ35"/>
  <c r="AX35"/>
  <c r="AV35"/>
  <c r="AT35"/>
  <c r="AR35"/>
  <c r="AP35"/>
  <c r="AN35"/>
  <c r="AL35"/>
  <c r="AJ35"/>
  <c r="AH35"/>
  <c r="AF35"/>
  <c r="AD35"/>
  <c r="AB35"/>
  <c r="Z35"/>
  <c r="X35"/>
  <c r="V35"/>
  <c r="T35"/>
  <c r="R35"/>
  <c r="P35"/>
  <c r="N35"/>
  <c r="L35"/>
  <c r="J35"/>
  <c r="G35"/>
  <c r="G34"/>
  <c r="BJ33"/>
  <c r="BH33"/>
  <c r="BF33"/>
  <c r="BD33"/>
  <c r="BB33"/>
  <c r="AZ33"/>
  <c r="AX33"/>
  <c r="AV33"/>
  <c r="AT33"/>
  <c r="AR33"/>
  <c r="AP33"/>
  <c r="AN33"/>
  <c r="AL33"/>
  <c r="AJ33"/>
  <c r="AH33"/>
  <c r="AF33"/>
  <c r="AD33"/>
  <c r="AB33"/>
  <c r="Z33"/>
  <c r="X33"/>
  <c r="V33"/>
  <c r="T33"/>
  <c r="R33"/>
  <c r="P33"/>
  <c r="N33"/>
  <c r="L33"/>
  <c r="J33"/>
  <c r="G33"/>
  <c r="G32"/>
  <c r="BJ31"/>
  <c r="BH31"/>
  <c r="BF31"/>
  <c r="BD31"/>
  <c r="BB31"/>
  <c r="AZ31"/>
  <c r="AX31"/>
  <c r="AV31"/>
  <c r="AT31"/>
  <c r="AR31"/>
  <c r="AP31"/>
  <c r="AN31"/>
  <c r="AL31"/>
  <c r="AJ31"/>
  <c r="AH31"/>
  <c r="AF31"/>
  <c r="AD31"/>
  <c r="AB31"/>
  <c r="Z31"/>
  <c r="X31"/>
  <c r="V31"/>
  <c r="T31"/>
  <c r="R31"/>
  <c r="P31"/>
  <c r="N31"/>
  <c r="L31"/>
  <c r="J31"/>
  <c r="G31"/>
  <c r="G30"/>
  <c r="BJ29"/>
  <c r="BH29"/>
  <c r="BF29"/>
  <c r="BD29"/>
  <c r="BB29"/>
  <c r="AZ29"/>
  <c r="AX29"/>
  <c r="AV29"/>
  <c r="AT29"/>
  <c r="AR29"/>
  <c r="AP29"/>
  <c r="AN29"/>
  <c r="AL29"/>
  <c r="AJ29"/>
  <c r="AH29"/>
  <c r="AF29"/>
  <c r="AD29"/>
  <c r="AB29"/>
  <c r="Z29"/>
  <c r="X29"/>
  <c r="V29"/>
  <c r="T29"/>
  <c r="R29"/>
  <c r="P29"/>
  <c r="N29"/>
  <c r="L29"/>
  <c r="J29"/>
  <c r="G29"/>
  <c r="G28"/>
  <c r="BJ27"/>
  <c r="BH27"/>
  <c r="BF27"/>
  <c r="BD27"/>
  <c r="BB27"/>
  <c r="AZ27"/>
  <c r="AX27"/>
  <c r="AV27"/>
  <c r="AT27"/>
  <c r="AR27"/>
  <c r="AP27"/>
  <c r="AN27"/>
  <c r="AL27"/>
  <c r="AJ27"/>
  <c r="AH27"/>
  <c r="AF27"/>
  <c r="AD27"/>
  <c r="AB27"/>
  <c r="Z27"/>
  <c r="X27"/>
  <c r="V27"/>
  <c r="T27"/>
  <c r="R27"/>
  <c r="P27"/>
  <c r="N27"/>
  <c r="L27"/>
  <c r="J27"/>
  <c r="G27"/>
  <c r="G26"/>
  <c r="BJ25"/>
  <c r="BH25"/>
  <c r="BF25"/>
  <c r="BD25"/>
  <c r="BB25"/>
  <c r="AZ25"/>
  <c r="AX25"/>
  <c r="AV25"/>
  <c r="AT25"/>
  <c r="AR25"/>
  <c r="AP25"/>
  <c r="AN25"/>
  <c r="AL25"/>
  <c r="AJ25"/>
  <c r="AH25"/>
  <c r="AF25"/>
  <c r="AD25"/>
  <c r="AB25"/>
  <c r="Z25"/>
  <c r="X25"/>
  <c r="V25"/>
  <c r="T25"/>
  <c r="R25"/>
  <c r="P25"/>
  <c r="N25"/>
  <c r="L25"/>
  <c r="J25"/>
  <c r="G25"/>
  <c r="G24"/>
  <c r="BJ23"/>
  <c r="BH23"/>
  <c r="BF23"/>
  <c r="BD23"/>
  <c r="BB23"/>
  <c r="AZ23"/>
  <c r="AX23"/>
  <c r="AV23"/>
  <c r="AT23"/>
  <c r="AR23"/>
  <c r="AP23"/>
  <c r="AN23"/>
  <c r="AL23"/>
  <c r="AJ23"/>
  <c r="AH23"/>
  <c r="AF23"/>
  <c r="AD23"/>
  <c r="AB23"/>
  <c r="Z23"/>
  <c r="X23"/>
  <c r="V23"/>
  <c r="T23"/>
  <c r="R23"/>
  <c r="P23"/>
  <c r="N23"/>
  <c r="L23"/>
  <c r="J23"/>
  <c r="G23"/>
  <c r="G22"/>
  <c r="BJ21"/>
  <c r="BH21"/>
  <c r="BF21"/>
  <c r="BD21"/>
  <c r="BB21"/>
  <c r="AZ21"/>
  <c r="AX21"/>
  <c r="AV21"/>
  <c r="AT21"/>
  <c r="AR21"/>
  <c r="AP21"/>
  <c r="AN21"/>
  <c r="AL21"/>
  <c r="AJ21"/>
  <c r="AH21"/>
  <c r="AF21"/>
  <c r="AD21"/>
  <c r="AB21"/>
  <c r="Z21"/>
  <c r="X21"/>
  <c r="V21"/>
  <c r="T21"/>
  <c r="R21"/>
  <c r="P21"/>
  <c r="N21"/>
  <c r="L21"/>
  <c r="J21"/>
  <c r="G21"/>
  <c r="G20"/>
  <c r="BJ19"/>
  <c r="BH19"/>
  <c r="BF19"/>
  <c r="BD19"/>
  <c r="BB19"/>
  <c r="AZ19"/>
  <c r="AX19"/>
  <c r="AV19"/>
  <c r="AT19"/>
  <c r="AR19"/>
  <c r="AP19"/>
  <c r="AN19"/>
  <c r="AL19"/>
  <c r="AJ19"/>
  <c r="AH19"/>
  <c r="AF19"/>
  <c r="AD19"/>
  <c r="AB19"/>
  <c r="Z19"/>
  <c r="X19"/>
  <c r="V19"/>
  <c r="T19"/>
  <c r="R19"/>
  <c r="P19"/>
  <c r="N19"/>
  <c r="L19"/>
  <c r="G19"/>
  <c r="G18"/>
  <c r="BJ17"/>
  <c r="BH17"/>
  <c r="BF17"/>
  <c r="BD17"/>
  <c r="BB17"/>
  <c r="AZ17"/>
  <c r="AX17"/>
  <c r="AV17"/>
  <c r="AT17"/>
  <c r="AR17"/>
  <c r="AP17"/>
  <c r="AL17"/>
  <c r="AJ17"/>
  <c r="AH17"/>
  <c r="AF17"/>
  <c r="AD17"/>
  <c r="AB17"/>
  <c r="Z17"/>
  <c r="X17"/>
  <c r="V17"/>
  <c r="T17"/>
  <c r="R17"/>
  <c r="P17"/>
  <c r="M17"/>
  <c r="N17" s="1"/>
  <c r="L17"/>
  <c r="J17"/>
  <c r="G16"/>
  <c r="BJ15"/>
  <c r="BH15"/>
  <c r="BF15"/>
  <c r="BD15"/>
  <c r="BB15"/>
  <c r="AZ15"/>
  <c r="AX15"/>
  <c r="AV15"/>
  <c r="AT15"/>
  <c r="AR15"/>
  <c r="AP15"/>
  <c r="AN15"/>
  <c r="AL15"/>
  <c r="AJ15"/>
  <c r="AH15"/>
  <c r="AF15"/>
  <c r="AD15"/>
  <c r="AB15"/>
  <c r="Z15"/>
  <c r="X15"/>
  <c r="V15"/>
  <c r="T15"/>
  <c r="R15"/>
  <c r="P15"/>
  <c r="N15"/>
  <c r="L15"/>
  <c r="J15"/>
  <c r="G15"/>
  <c r="G14"/>
  <c r="BJ13"/>
  <c r="BH13"/>
  <c r="BF13"/>
  <c r="BD13"/>
  <c r="BB13"/>
  <c r="AZ13"/>
  <c r="AX13"/>
  <c r="AV13"/>
  <c r="AT13"/>
  <c r="AR13"/>
  <c r="AP13"/>
  <c r="AN13"/>
  <c r="AL13"/>
  <c r="AJ13"/>
  <c r="AH13"/>
  <c r="AF13"/>
  <c r="AD13"/>
  <c r="AB13"/>
  <c r="Z13"/>
  <c r="X13"/>
  <c r="V13"/>
  <c r="T13"/>
  <c r="R13"/>
  <c r="P13"/>
  <c r="N13"/>
  <c r="L13"/>
  <c r="J13"/>
  <c r="G13"/>
  <c r="G12"/>
  <c r="BI11"/>
  <c r="BG11"/>
  <c r="BE11"/>
  <c r="BC11"/>
  <c r="BA11"/>
  <c r="AY11"/>
  <c r="AW11"/>
  <c r="AU11"/>
  <c r="AS11"/>
  <c r="AQ11"/>
  <c r="AO11"/>
  <c r="AM11"/>
  <c r="AK11"/>
  <c r="AI11"/>
  <c r="AG11"/>
  <c r="AE11"/>
  <c r="AC11"/>
  <c r="AA11"/>
  <c r="Y11"/>
  <c r="W11"/>
  <c r="U11"/>
  <c r="S11"/>
  <c r="Q11"/>
  <c r="O11"/>
  <c r="K11"/>
  <c r="I11"/>
  <c r="AH62" i="22"/>
  <c r="AF62"/>
  <c r="AD62"/>
  <c r="AB62"/>
  <c r="Z62"/>
  <c r="X62"/>
  <c r="V62"/>
  <c r="T62"/>
  <c r="R62"/>
  <c r="P62"/>
  <c r="N62"/>
  <c r="L62"/>
  <c r="J62"/>
  <c r="G62"/>
  <c r="G61"/>
  <c r="AH60"/>
  <c r="AF60"/>
  <c r="AD60"/>
  <c r="AB60"/>
  <c r="Z60"/>
  <c r="X60"/>
  <c r="V60"/>
  <c r="T60"/>
  <c r="R60"/>
  <c r="P60"/>
  <c r="N60"/>
  <c r="L60"/>
  <c r="J60"/>
  <c r="G60"/>
  <c r="G59"/>
  <c r="AH58"/>
  <c r="AF58"/>
  <c r="AD58"/>
  <c r="AB58"/>
  <c r="Z58"/>
  <c r="X58"/>
  <c r="V58"/>
  <c r="T58"/>
  <c r="R58"/>
  <c r="P58"/>
  <c r="N58"/>
  <c r="L58"/>
  <c r="J58"/>
  <c r="G58"/>
  <c r="G57"/>
  <c r="AH56"/>
  <c r="AF56"/>
  <c r="AD56"/>
  <c r="AB56"/>
  <c r="Z56"/>
  <c r="X56"/>
  <c r="V56"/>
  <c r="T56"/>
  <c r="R56"/>
  <c r="P56"/>
  <c r="N56"/>
  <c r="L56"/>
  <c r="J56"/>
  <c r="G56"/>
  <c r="G55"/>
  <c r="AH54"/>
  <c r="AF54"/>
  <c r="AD54"/>
  <c r="AB54"/>
  <c r="Z54"/>
  <c r="X54"/>
  <c r="V54"/>
  <c r="T54"/>
  <c r="R54"/>
  <c r="P54"/>
  <c r="N54"/>
  <c r="L54"/>
  <c r="J54"/>
  <c r="G54"/>
  <c r="G53"/>
  <c r="AH52"/>
  <c r="AF52"/>
  <c r="AD52"/>
  <c r="AB52"/>
  <c r="Z52"/>
  <c r="X52"/>
  <c r="V52"/>
  <c r="T52"/>
  <c r="R52"/>
  <c r="P52"/>
  <c r="N52"/>
  <c r="L52"/>
  <c r="J52"/>
  <c r="G52"/>
  <c r="G51"/>
  <c r="AH50"/>
  <c r="AF50"/>
  <c r="AD50"/>
  <c r="AB50"/>
  <c r="X50"/>
  <c r="V50"/>
  <c r="T50"/>
  <c r="R50"/>
  <c r="P50"/>
  <c r="N50"/>
  <c r="L50"/>
  <c r="J50"/>
  <c r="G50"/>
  <c r="G49"/>
  <c r="AH48"/>
  <c r="AF48"/>
  <c r="AD48"/>
  <c r="AB48"/>
  <c r="Z48"/>
  <c r="X48"/>
  <c r="V48"/>
  <c r="T48"/>
  <c r="R48"/>
  <c r="P48"/>
  <c r="N48"/>
  <c r="L48"/>
  <c r="J48"/>
  <c r="G48"/>
  <c r="G47"/>
  <c r="AH46"/>
  <c r="AF46"/>
  <c r="AD46"/>
  <c r="AB46"/>
  <c r="Z46"/>
  <c r="X46"/>
  <c r="V46"/>
  <c r="T46"/>
  <c r="R46"/>
  <c r="P46"/>
  <c r="N46"/>
  <c r="L46"/>
  <c r="J46"/>
  <c r="G46"/>
  <c r="G45"/>
  <c r="AH44"/>
  <c r="AF44"/>
  <c r="AD44"/>
  <c r="AB44"/>
  <c r="Z44"/>
  <c r="X44"/>
  <c r="V44"/>
  <c r="T44"/>
  <c r="R44"/>
  <c r="P44"/>
  <c r="N44"/>
  <c r="L44"/>
  <c r="J44"/>
  <c r="G44"/>
  <c r="G43"/>
  <c r="AH42"/>
  <c r="AF42"/>
  <c r="AD42"/>
  <c r="AB42"/>
  <c r="Z42"/>
  <c r="X42"/>
  <c r="V42"/>
  <c r="T42"/>
  <c r="R42"/>
  <c r="P42"/>
  <c r="N42"/>
  <c r="L42"/>
  <c r="J42"/>
  <c r="G42"/>
  <c r="G41"/>
  <c r="AH40"/>
  <c r="AF40"/>
  <c r="AD40"/>
  <c r="AB40"/>
  <c r="Z40"/>
  <c r="X40"/>
  <c r="V40"/>
  <c r="T40"/>
  <c r="R40"/>
  <c r="P40"/>
  <c r="N40"/>
  <c r="L40"/>
  <c r="J40"/>
  <c r="G40"/>
  <c r="G39"/>
  <c r="AH38"/>
  <c r="AF38"/>
  <c r="AD38"/>
  <c r="AB38"/>
  <c r="Z38"/>
  <c r="X38"/>
  <c r="V38"/>
  <c r="T38"/>
  <c r="R38"/>
  <c r="P38"/>
  <c r="N38"/>
  <c r="L38"/>
  <c r="J38"/>
  <c r="G38"/>
  <c r="G37"/>
  <c r="AH36"/>
  <c r="AF36"/>
  <c r="AD36"/>
  <c r="AB36"/>
  <c r="Z36"/>
  <c r="X36"/>
  <c r="V36"/>
  <c r="T36"/>
  <c r="R36"/>
  <c r="P36"/>
  <c r="N36"/>
  <c r="L36"/>
  <c r="J36"/>
  <c r="G36"/>
  <c r="G35"/>
  <c r="AH34"/>
  <c r="AF34"/>
  <c r="AD34"/>
  <c r="AB34"/>
  <c r="Z34"/>
  <c r="X34"/>
  <c r="V34"/>
  <c r="T34"/>
  <c r="R34"/>
  <c r="P34"/>
  <c r="N34"/>
  <c r="L34"/>
  <c r="J34"/>
  <c r="G34"/>
  <c r="G33"/>
  <c r="AH32"/>
  <c r="AF32"/>
  <c r="AD32"/>
  <c r="AB32"/>
  <c r="Z32"/>
  <c r="X32"/>
  <c r="V32"/>
  <c r="T32"/>
  <c r="R32"/>
  <c r="P32"/>
  <c r="N32"/>
  <c r="L32"/>
  <c r="J32"/>
  <c r="G32"/>
  <c r="G31"/>
  <c r="AH30"/>
  <c r="AF30"/>
  <c r="AD30"/>
  <c r="AB30"/>
  <c r="Z30"/>
  <c r="X30"/>
  <c r="V30"/>
  <c r="T30"/>
  <c r="R30"/>
  <c r="P30"/>
  <c r="N30"/>
  <c r="L30"/>
  <c r="J30"/>
  <c r="G30"/>
  <c r="G29"/>
  <c r="AH28"/>
  <c r="AF28"/>
  <c r="AD28"/>
  <c r="AB28"/>
  <c r="Z28"/>
  <c r="X28"/>
  <c r="V28"/>
  <c r="T28"/>
  <c r="R28"/>
  <c r="P28"/>
  <c r="N28"/>
  <c r="L28"/>
  <c r="I28"/>
  <c r="J28" s="1"/>
  <c r="G27"/>
  <c r="AH26"/>
  <c r="AF26"/>
  <c r="AD26"/>
  <c r="AB26"/>
  <c r="Z26"/>
  <c r="X26"/>
  <c r="V26"/>
  <c r="T26"/>
  <c r="R26"/>
  <c r="P26"/>
  <c r="N26"/>
  <c r="L26"/>
  <c r="J26"/>
  <c r="G26"/>
  <c r="G25"/>
  <c r="AH24"/>
  <c r="AF24"/>
  <c r="AD24"/>
  <c r="AB24"/>
  <c r="Z24"/>
  <c r="X24"/>
  <c r="V24"/>
  <c r="T24"/>
  <c r="R24"/>
  <c r="P24"/>
  <c r="N24"/>
  <c r="L24"/>
  <c r="J24"/>
  <c r="G24"/>
  <c r="G23"/>
  <c r="AH22"/>
  <c r="AF22"/>
  <c r="AD22"/>
  <c r="AB22"/>
  <c r="Z22"/>
  <c r="X22"/>
  <c r="V22"/>
  <c r="T22"/>
  <c r="R22"/>
  <c r="P22"/>
  <c r="N22"/>
  <c r="L22"/>
  <c r="I22"/>
  <c r="J22" s="1"/>
  <c r="G21"/>
  <c r="AH20"/>
  <c r="AF20"/>
  <c r="AD20"/>
  <c r="AB20"/>
  <c r="Z20"/>
  <c r="X20"/>
  <c r="V20"/>
  <c r="T20"/>
  <c r="R20"/>
  <c r="P20"/>
  <c r="N20"/>
  <c r="L20"/>
  <c r="I20"/>
  <c r="J20" s="1"/>
  <c r="G19"/>
  <c r="AH18"/>
  <c r="AF18"/>
  <c r="AD18"/>
  <c r="AB18"/>
  <c r="Z18"/>
  <c r="X18"/>
  <c r="V18"/>
  <c r="T18"/>
  <c r="R18"/>
  <c r="P18"/>
  <c r="N18"/>
  <c r="L18"/>
  <c r="I18"/>
  <c r="J18" s="1"/>
  <c r="G17"/>
  <c r="AH16"/>
  <c r="AF16"/>
  <c r="AD16"/>
  <c r="AB16"/>
  <c r="Z16"/>
  <c r="X16"/>
  <c r="V16"/>
  <c r="T16"/>
  <c r="R16"/>
  <c r="P16"/>
  <c r="N16"/>
  <c r="K16"/>
  <c r="L16" s="1"/>
  <c r="J16"/>
  <c r="G16"/>
  <c r="G15"/>
  <c r="AH14"/>
  <c r="AF14"/>
  <c r="AD14"/>
  <c r="AB14"/>
  <c r="Z14"/>
  <c r="X14"/>
  <c r="V14"/>
  <c r="T14"/>
  <c r="R14"/>
  <c r="P14"/>
  <c r="N14"/>
  <c r="L14"/>
  <c r="J14"/>
  <c r="G14"/>
  <c r="G13"/>
  <c r="AH12"/>
  <c r="AF12"/>
  <c r="AD12"/>
  <c r="AB12"/>
  <c r="Z12"/>
  <c r="X12"/>
  <c r="V12"/>
  <c r="T12"/>
  <c r="R12"/>
  <c r="P12"/>
  <c r="N12"/>
  <c r="K12"/>
  <c r="L12" s="1"/>
  <c r="G11"/>
  <c r="AG10"/>
  <c r="AH10" s="1"/>
  <c r="AE10"/>
  <c r="AF10" s="1"/>
  <c r="AC10"/>
  <c r="AD10" s="1"/>
  <c r="AA10"/>
  <c r="AB10" s="1"/>
  <c r="Y10"/>
  <c r="Z10" s="1"/>
  <c r="W10"/>
  <c r="X10" s="1"/>
  <c r="U10"/>
  <c r="V10" s="1"/>
  <c r="S10"/>
  <c r="T10" s="1"/>
  <c r="Q10"/>
  <c r="R10" s="1"/>
  <c r="O10"/>
  <c r="P10" s="1"/>
  <c r="M10"/>
  <c r="N10" s="1"/>
  <c r="AG9"/>
  <c r="AE9"/>
  <c r="AC9"/>
  <c r="AA9"/>
  <c r="Y9"/>
  <c r="W9"/>
  <c r="U9"/>
  <c r="S9"/>
  <c r="Q9"/>
  <c r="O9"/>
  <c r="M9"/>
  <c r="K9"/>
  <c r="I9"/>
  <c r="H51" i="20" l="1"/>
  <c r="H47"/>
  <c r="H55"/>
  <c r="H49"/>
  <c r="H53"/>
  <c r="H57"/>
  <c r="H61"/>
  <c r="M11"/>
  <c r="G11" s="1"/>
  <c r="H15"/>
  <c r="G17"/>
  <c r="H19"/>
  <c r="H21"/>
  <c r="H25"/>
  <c r="H29"/>
  <c r="H33"/>
  <c r="H37"/>
  <c r="H41"/>
  <c r="H45"/>
  <c r="H63"/>
  <c r="H13"/>
  <c r="H17"/>
  <c r="L11"/>
  <c r="P11"/>
  <c r="T11"/>
  <c r="X11"/>
  <c r="AB11"/>
  <c r="AF11"/>
  <c r="AJ11"/>
  <c r="AN11"/>
  <c r="AR11"/>
  <c r="AV11"/>
  <c r="AZ11"/>
  <c r="BD11"/>
  <c r="BH11"/>
  <c r="N11"/>
  <c r="R11"/>
  <c r="V11"/>
  <c r="Z11"/>
  <c r="AD11"/>
  <c r="AH11"/>
  <c r="AL11"/>
  <c r="AP11"/>
  <c r="AT11"/>
  <c r="AX11"/>
  <c r="BB11"/>
  <c r="BF11"/>
  <c r="BJ11"/>
  <c r="H23"/>
  <c r="H27"/>
  <c r="H31"/>
  <c r="H35"/>
  <c r="H39"/>
  <c r="H43"/>
  <c r="G20" i="22"/>
  <c r="G18"/>
  <c r="H20"/>
  <c r="G22"/>
  <c r="H24"/>
  <c r="H30"/>
  <c r="H34"/>
  <c r="H38"/>
  <c r="H42"/>
  <c r="H46"/>
  <c r="H50"/>
  <c r="H52"/>
  <c r="H56"/>
  <c r="H60"/>
  <c r="H12"/>
  <c r="H14"/>
  <c r="H18"/>
  <c r="H22"/>
  <c r="H28"/>
  <c r="H32"/>
  <c r="H36"/>
  <c r="H40"/>
  <c r="H44"/>
  <c r="H48"/>
  <c r="G12"/>
  <c r="H16"/>
  <c r="H26"/>
  <c r="G28"/>
  <c r="H54"/>
  <c r="H58"/>
  <c r="H62"/>
  <c r="J11" i="20"/>
  <c r="I10" i="22"/>
  <c r="K10"/>
  <c r="L10" s="1"/>
  <c r="H11" i="20" l="1"/>
  <c r="G10" i="22"/>
  <c r="J10"/>
  <c r="H10" s="1"/>
  <c r="M30" i="43" l="1"/>
  <c r="Q17" i="38" l="1"/>
  <c r="Q15" s="1"/>
  <c r="Q14"/>
  <c r="Q11" s="1"/>
  <c r="O17"/>
  <c r="O15" s="1"/>
  <c r="O14"/>
  <c r="K14"/>
  <c r="K11" s="1"/>
  <c r="I17"/>
  <c r="I15" s="1"/>
  <c r="I14"/>
  <c r="K13" i="37"/>
  <c r="K16"/>
  <c r="K14" s="1"/>
  <c r="H14" i="42"/>
  <c r="G14"/>
  <c r="H13"/>
  <c r="G13"/>
  <c r="H12"/>
  <c r="G12"/>
  <c r="J11"/>
  <c r="H11"/>
  <c r="J10"/>
  <c r="J9" s="1"/>
  <c r="H10"/>
  <c r="I9"/>
  <c r="D9"/>
  <c r="H11" i="41"/>
  <c r="H63"/>
  <c r="H61"/>
  <c r="H59"/>
  <c r="H57"/>
  <c r="H55"/>
  <c r="H53"/>
  <c r="H51"/>
  <c r="H49"/>
  <c r="H47"/>
  <c r="H45"/>
  <c r="H43"/>
  <c r="H41"/>
  <c r="H39"/>
  <c r="H37"/>
  <c r="H35"/>
  <c r="H33"/>
  <c r="H31"/>
  <c r="H29"/>
  <c r="H27"/>
  <c r="H25"/>
  <c r="H23"/>
  <c r="H21"/>
  <c r="H19"/>
  <c r="H17"/>
  <c r="H15"/>
  <c r="H13"/>
  <c r="E62"/>
  <c r="E60"/>
  <c r="E58"/>
  <c r="E56"/>
  <c r="E54"/>
  <c r="E52"/>
  <c r="E50"/>
  <c r="E48"/>
  <c r="E46"/>
  <c r="E44"/>
  <c r="E42"/>
  <c r="E40"/>
  <c r="E38"/>
  <c r="E36"/>
  <c r="E34"/>
  <c r="E32"/>
  <c r="E30"/>
  <c r="E28"/>
  <c r="E26"/>
  <c r="E24"/>
  <c r="E22"/>
  <c r="E20"/>
  <c r="E18"/>
  <c r="E16"/>
  <c r="E14"/>
  <c r="E12"/>
  <c r="E11" s="1"/>
  <c r="G11"/>
  <c r="D11"/>
  <c r="C11"/>
  <c r="BI10"/>
  <c r="BG10"/>
  <c r="BE10"/>
  <c r="BC10"/>
  <c r="BA10"/>
  <c r="AY10"/>
  <c r="AW10"/>
  <c r="AU10"/>
  <c r="AS10"/>
  <c r="AQ10"/>
  <c r="AO10"/>
  <c r="AM10"/>
  <c r="AK10"/>
  <c r="AI10"/>
  <c r="AG10"/>
  <c r="AE10"/>
  <c r="AC10"/>
  <c r="AA10"/>
  <c r="Y10"/>
  <c r="W10"/>
  <c r="U10"/>
  <c r="S10"/>
  <c r="Q10"/>
  <c r="O10"/>
  <c r="M10"/>
  <c r="K10"/>
  <c r="I10"/>
  <c r="H10" i="40"/>
  <c r="G14"/>
  <c r="G13"/>
  <c r="G12"/>
  <c r="J11"/>
  <c r="J10"/>
  <c r="J9" s="1"/>
  <c r="I9"/>
  <c r="D9"/>
  <c r="AG13" i="38"/>
  <c r="J13" i="37"/>
  <c r="J10" s="1"/>
  <c r="N13"/>
  <c r="P13"/>
  <c r="T13"/>
  <c r="L16"/>
  <c r="L14" s="1"/>
  <c r="N16"/>
  <c r="P16"/>
  <c r="T16"/>
  <c r="T14" s="1"/>
  <c r="V13"/>
  <c r="V10" s="1"/>
  <c r="V16"/>
  <c r="V14" s="1"/>
  <c r="X13"/>
  <c r="X16"/>
  <c r="X14" s="1"/>
  <c r="Z13"/>
  <c r="Z10" s="1"/>
  <c r="Z16"/>
  <c r="Z14" s="1"/>
  <c r="AB13"/>
  <c r="AB16"/>
  <c r="AB14" s="1"/>
  <c r="AD13"/>
  <c r="AD10" s="1"/>
  <c r="AD16"/>
  <c r="AD14" s="1"/>
  <c r="AF13"/>
  <c r="AF16"/>
  <c r="AH13"/>
  <c r="AH10" s="1"/>
  <c r="AH16"/>
  <c r="BJ17" i="38"/>
  <c r="BJ15" s="1"/>
  <c r="BH17"/>
  <c r="BH15" s="1"/>
  <c r="BF17"/>
  <c r="BF15" s="1"/>
  <c r="BD17"/>
  <c r="BD15" s="1"/>
  <c r="BB17"/>
  <c r="BB15" s="1"/>
  <c r="AZ17"/>
  <c r="AZ15" s="1"/>
  <c r="AX17"/>
  <c r="AX15" s="1"/>
  <c r="AV17"/>
  <c r="AV15" s="1"/>
  <c r="AT17"/>
  <c r="AT15" s="1"/>
  <c r="AR17"/>
  <c r="AR15" s="1"/>
  <c r="AP17"/>
  <c r="AP15" s="1"/>
  <c r="AN17"/>
  <c r="AN15" s="1"/>
  <c r="AL17"/>
  <c r="AL15" s="1"/>
  <c r="AJ17"/>
  <c r="AJ15" s="1"/>
  <c r="AH17"/>
  <c r="AH15" s="1"/>
  <c r="AF17"/>
  <c r="AF15" s="1"/>
  <c r="AD17"/>
  <c r="AD15" s="1"/>
  <c r="AB17"/>
  <c r="AB15" s="1"/>
  <c r="Z17"/>
  <c r="Z15" s="1"/>
  <c r="X17"/>
  <c r="X15" s="1"/>
  <c r="V17"/>
  <c r="V15" s="1"/>
  <c r="T17"/>
  <c r="T15" s="1"/>
  <c r="P17"/>
  <c r="P15" s="1"/>
  <c r="N17"/>
  <c r="N15" s="1"/>
  <c r="L17"/>
  <c r="L15" s="1"/>
  <c r="J17"/>
  <c r="J15" s="1"/>
  <c r="G16"/>
  <c r="BJ14"/>
  <c r="BJ11" s="1"/>
  <c r="BH14"/>
  <c r="BH11" s="1"/>
  <c r="BF14"/>
  <c r="BF11" s="1"/>
  <c r="BD14"/>
  <c r="BD11" s="1"/>
  <c r="BB14"/>
  <c r="BB11" s="1"/>
  <c r="AZ14"/>
  <c r="AZ11" s="1"/>
  <c r="AX14"/>
  <c r="AX11" s="1"/>
  <c r="AV14"/>
  <c r="AV11" s="1"/>
  <c r="AT14"/>
  <c r="AT11" s="1"/>
  <c r="AR14"/>
  <c r="AR11" s="1"/>
  <c r="AP14"/>
  <c r="AP11" s="1"/>
  <c r="AN14"/>
  <c r="AN11" s="1"/>
  <c r="AL14"/>
  <c r="AL11" s="1"/>
  <c r="AJ14"/>
  <c r="AJ11" s="1"/>
  <c r="AH14"/>
  <c r="AH11" s="1"/>
  <c r="AF14"/>
  <c r="AF11" s="1"/>
  <c r="AD14"/>
  <c r="AD11" s="1"/>
  <c r="AB14"/>
  <c r="AB11" s="1"/>
  <c r="Z14"/>
  <c r="Z11" s="1"/>
  <c r="X14"/>
  <c r="X11" s="1"/>
  <c r="V14"/>
  <c r="V11" s="1"/>
  <c r="T14"/>
  <c r="T11" s="1"/>
  <c r="R14"/>
  <c r="N14"/>
  <c r="N11" s="1"/>
  <c r="L14"/>
  <c r="L11" s="1"/>
  <c r="BI10"/>
  <c r="BG10"/>
  <c r="BE10"/>
  <c r="BC10"/>
  <c r="BA10"/>
  <c r="AY10"/>
  <c r="AW10"/>
  <c r="AU10"/>
  <c r="AS10"/>
  <c r="AQ10"/>
  <c r="AO10"/>
  <c r="AM10"/>
  <c r="AK10"/>
  <c r="AI10"/>
  <c r="AE10"/>
  <c r="AC10"/>
  <c r="AA10"/>
  <c r="Y10"/>
  <c r="W10"/>
  <c r="U10"/>
  <c r="S10"/>
  <c r="Q10"/>
  <c r="O10"/>
  <c r="M10"/>
  <c r="K10"/>
  <c r="I10"/>
  <c r="G15" i="37"/>
  <c r="G12"/>
  <c r="X16" i="32"/>
  <c r="X10" s="1"/>
  <c r="AF10" i="37" l="1"/>
  <c r="AB10"/>
  <c r="X10"/>
  <c r="P10"/>
  <c r="T10"/>
  <c r="I11" i="38"/>
  <c r="N10" i="37"/>
  <c r="K10"/>
  <c r="O11" i="38"/>
  <c r="G13" i="37"/>
  <c r="R12" i="38"/>
  <c r="V12"/>
  <c r="Z12"/>
  <c r="AD12"/>
  <c r="AH12"/>
  <c r="AL12"/>
  <c r="AP12"/>
  <c r="AT12"/>
  <c r="AX12"/>
  <c r="BB12"/>
  <c r="BF12"/>
  <c r="BJ12"/>
  <c r="G13"/>
  <c r="AG12"/>
  <c r="O12"/>
  <c r="Q12"/>
  <c r="P14"/>
  <c r="P11" s="1"/>
  <c r="AZ12"/>
  <c r="J14"/>
  <c r="J11" s="1"/>
  <c r="I12"/>
  <c r="K12"/>
  <c r="AH11" i="37"/>
  <c r="AF11"/>
  <c r="AB11"/>
  <c r="Z11"/>
  <c r="V11"/>
  <c r="P11"/>
  <c r="J11"/>
  <c r="G16"/>
  <c r="T11"/>
  <c r="N11"/>
  <c r="L13"/>
  <c r="L10" s="1"/>
  <c r="K11"/>
  <c r="N12" i="38"/>
  <c r="L12"/>
  <c r="T12"/>
  <c r="X12"/>
  <c r="AB12"/>
  <c r="AF12"/>
  <c r="AJ12"/>
  <c r="AN12"/>
  <c r="AR12"/>
  <c r="AV12"/>
  <c r="BD12"/>
  <c r="BH12"/>
  <c r="J12"/>
  <c r="AH14" i="37"/>
  <c r="AF14"/>
  <c r="N14"/>
  <c r="G9"/>
  <c r="AD11"/>
  <c r="X11"/>
  <c r="P14"/>
  <c r="X14" i="32"/>
  <c r="V14"/>
  <c r="H9" i="42"/>
  <c r="AG10" i="38"/>
  <c r="G10" s="1"/>
  <c r="G14"/>
  <c r="G11" s="1"/>
  <c r="R17"/>
  <c r="R11" s="1"/>
  <c r="G17"/>
  <c r="G15" s="1"/>
  <c r="H13" i="37"/>
  <c r="H10" s="1"/>
  <c r="H16"/>
  <c r="F68" i="41"/>
  <c r="G10"/>
  <c r="H13" i="40"/>
  <c r="H14"/>
  <c r="H12"/>
  <c r="H11"/>
  <c r="H14" i="38"/>
  <c r="G10" i="37" l="1"/>
  <c r="G11"/>
  <c r="P12" i="38"/>
  <c r="G12"/>
  <c r="G14" i="37"/>
  <c r="L11"/>
  <c r="F10" i="39"/>
  <c r="H12" i="38"/>
  <c r="R15"/>
  <c r="E11" i="39"/>
  <c r="H14" i="37"/>
  <c r="E10" i="39"/>
  <c r="H11" i="37"/>
  <c r="H17" i="38"/>
  <c r="H11" s="1"/>
  <c r="H9" i="40"/>
  <c r="F11" i="39" l="1"/>
  <c r="F9" s="1"/>
  <c r="H15" i="38"/>
  <c r="E9" i="39"/>
  <c r="D11" i="20"/>
  <c r="C11"/>
  <c r="E11"/>
  <c r="BI10"/>
  <c r="E9" i="22"/>
  <c r="D9"/>
  <c r="C9"/>
  <c r="G11" i="42" l="1"/>
  <c r="G11" i="40"/>
  <c r="G10" i="42"/>
  <c r="G10" i="40"/>
  <c r="G9" i="42" l="1"/>
  <c r="G9" i="40"/>
  <c r="E10" i="35"/>
  <c r="F10"/>
  <c r="G10"/>
  <c r="H10"/>
  <c r="I10"/>
  <c r="J10"/>
  <c r="K10"/>
  <c r="L10"/>
  <c r="M10"/>
  <c r="N10"/>
  <c r="O10"/>
  <c r="P10"/>
  <c r="Q10"/>
  <c r="R10"/>
  <c r="S10"/>
  <c r="T10"/>
  <c r="U10"/>
  <c r="V10"/>
  <c r="W10"/>
  <c r="X10"/>
  <c r="Y10"/>
  <c r="Z10"/>
  <c r="AA10"/>
  <c r="AB10"/>
  <c r="AC10"/>
  <c r="AD10"/>
  <c r="E9"/>
  <c r="F9"/>
  <c r="G9"/>
  <c r="H9"/>
  <c r="I9"/>
  <c r="J9"/>
  <c r="K9"/>
  <c r="L9"/>
  <c r="M9"/>
  <c r="N9"/>
  <c r="O9"/>
  <c r="P9"/>
  <c r="Q9"/>
  <c r="R9"/>
  <c r="S9"/>
  <c r="T9"/>
  <c r="U9"/>
  <c r="V9"/>
  <c r="W9"/>
  <c r="X9"/>
  <c r="Y9"/>
  <c r="Z9"/>
  <c r="AA9"/>
  <c r="AB9"/>
  <c r="AC9"/>
  <c r="AD9"/>
  <c r="D10"/>
  <c r="D9"/>
  <c r="F9" i="33"/>
  <c r="G9"/>
  <c r="H9"/>
  <c r="I9"/>
  <c r="J9"/>
  <c r="K9"/>
  <c r="L9"/>
  <c r="M9"/>
  <c r="N9"/>
  <c r="O9"/>
  <c r="P9"/>
  <c r="F8"/>
  <c r="G8"/>
  <c r="H8"/>
  <c r="I8"/>
  <c r="J8"/>
  <c r="K8"/>
  <c r="L8"/>
  <c r="M8"/>
  <c r="N8"/>
  <c r="O8"/>
  <c r="P8"/>
  <c r="E9"/>
  <c r="E8"/>
  <c r="D9"/>
  <c r="D8"/>
  <c r="E13" i="39" l="1"/>
  <c r="I9" i="32"/>
  <c r="J9" s="1"/>
  <c r="K9"/>
  <c r="M9"/>
  <c r="O9"/>
  <c r="Q9"/>
  <c r="S9"/>
  <c r="U9"/>
  <c r="V9"/>
  <c r="W9"/>
  <c r="X9"/>
  <c r="Y9"/>
  <c r="Z9"/>
  <c r="G16"/>
  <c r="G10" s="1"/>
  <c r="P16"/>
  <c r="P10" s="1"/>
  <c r="N16"/>
  <c r="Q9" i="31"/>
  <c r="O9"/>
  <c r="M9"/>
  <c r="K9"/>
  <c r="I9"/>
  <c r="R11"/>
  <c r="R9" s="1"/>
  <c r="P11"/>
  <c r="P9" s="1"/>
  <c r="N11"/>
  <c r="N9" s="1"/>
  <c r="L11"/>
  <c r="L9" s="1"/>
  <c r="J11"/>
  <c r="J9" s="1"/>
  <c r="G11"/>
  <c r="G10"/>
  <c r="H11" l="1"/>
  <c r="H9" s="1"/>
  <c r="D10" i="39" s="1"/>
  <c r="C10" s="1"/>
  <c r="H16" i="32"/>
  <c r="N10"/>
  <c r="N14"/>
  <c r="R14"/>
  <c r="G9"/>
  <c r="G14"/>
  <c r="R9"/>
  <c r="L9"/>
  <c r="H10"/>
  <c r="P9"/>
  <c r="P14"/>
  <c r="T9"/>
  <c r="T14"/>
  <c r="N9"/>
  <c r="G9" i="31"/>
  <c r="D11" i="39" l="1"/>
  <c r="H14" i="32"/>
  <c r="H9"/>
  <c r="G9" i="29"/>
  <c r="G10"/>
  <c r="H10" s="1"/>
  <c r="D19"/>
  <c r="D21"/>
  <c r="D17"/>
  <c r="D11"/>
  <c r="D13"/>
  <c r="C21"/>
  <c r="C17"/>
  <c r="C19"/>
  <c r="C13"/>
  <c r="C11"/>
  <c r="C9" s="1"/>
  <c r="E9"/>
  <c r="C11" i="39" l="1"/>
  <c r="C9" s="1"/>
  <c r="D9"/>
  <c r="D9" i="29"/>
  <c r="D14" i="39" l="1"/>
  <c r="C9" i="28"/>
  <c r="D9"/>
  <c r="E68"/>
  <c r="E66"/>
  <c r="E64"/>
  <c r="E62"/>
  <c r="E60"/>
  <c r="E58"/>
  <c r="E56"/>
  <c r="E54"/>
  <c r="E52"/>
  <c r="E50"/>
  <c r="E48"/>
  <c r="E46"/>
  <c r="E44"/>
  <c r="E42"/>
  <c r="E40"/>
  <c r="E38"/>
  <c r="E36"/>
  <c r="E34"/>
  <c r="E32"/>
  <c r="E29"/>
  <c r="E26"/>
  <c r="E23"/>
  <c r="E20"/>
  <c r="E17"/>
  <c r="E14"/>
  <c r="E11"/>
  <c r="G13"/>
  <c r="G16"/>
  <c r="G19"/>
  <c r="G22"/>
  <c r="G25"/>
  <c r="G28"/>
  <c r="G31"/>
  <c r="G33"/>
  <c r="G35"/>
  <c r="G37"/>
  <c r="G39"/>
  <c r="G41"/>
  <c r="G43"/>
  <c r="G45"/>
  <c r="G47"/>
  <c r="G49"/>
  <c r="G51"/>
  <c r="G53"/>
  <c r="G55"/>
  <c r="G57"/>
  <c r="G59"/>
  <c r="G61"/>
  <c r="G63"/>
  <c r="G65"/>
  <c r="G67"/>
  <c r="G69"/>
  <c r="P13"/>
  <c r="P16"/>
  <c r="P19"/>
  <c r="P22"/>
  <c r="P25"/>
  <c r="P28"/>
  <c r="P31"/>
  <c r="P33"/>
  <c r="P35"/>
  <c r="P37"/>
  <c r="P39"/>
  <c r="P41"/>
  <c r="P43"/>
  <c r="P45"/>
  <c r="P47"/>
  <c r="P49"/>
  <c r="P51"/>
  <c r="P53"/>
  <c r="P55"/>
  <c r="P57"/>
  <c r="P59"/>
  <c r="P61"/>
  <c r="P63"/>
  <c r="P65"/>
  <c r="P67"/>
  <c r="P69"/>
  <c r="N13"/>
  <c r="N16"/>
  <c r="N19"/>
  <c r="N22"/>
  <c r="N25"/>
  <c r="N28"/>
  <c r="N31"/>
  <c r="N33"/>
  <c r="N35"/>
  <c r="N37"/>
  <c r="N39"/>
  <c r="N41"/>
  <c r="N43"/>
  <c r="N45"/>
  <c r="N47"/>
  <c r="N49"/>
  <c r="N51"/>
  <c r="N53"/>
  <c r="N55"/>
  <c r="N57"/>
  <c r="N59"/>
  <c r="N61"/>
  <c r="N63"/>
  <c r="N65"/>
  <c r="N67"/>
  <c r="N69"/>
  <c r="L12"/>
  <c r="L13"/>
  <c r="L16"/>
  <c r="L18"/>
  <c r="L19"/>
  <c r="L21"/>
  <c r="L22"/>
  <c r="L24"/>
  <c r="L25"/>
  <c r="L27"/>
  <c r="L28"/>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J13"/>
  <c r="J16"/>
  <c r="J19"/>
  <c r="J22"/>
  <c r="J25"/>
  <c r="J28"/>
  <c r="J31"/>
  <c r="J33"/>
  <c r="J35"/>
  <c r="J37"/>
  <c r="J39"/>
  <c r="J41"/>
  <c r="J43"/>
  <c r="J45"/>
  <c r="J47"/>
  <c r="J49"/>
  <c r="J51"/>
  <c r="J53"/>
  <c r="J55"/>
  <c r="J57"/>
  <c r="J59"/>
  <c r="J61"/>
  <c r="J63"/>
  <c r="J65"/>
  <c r="J67"/>
  <c r="J69"/>
  <c r="E9" l="1"/>
  <c r="H69"/>
  <c r="H65"/>
  <c r="H61"/>
  <c r="H57"/>
  <c r="H53"/>
  <c r="H49"/>
  <c r="H45"/>
  <c r="H41"/>
  <c r="H37"/>
  <c r="H33"/>
  <c r="H28"/>
  <c r="H22"/>
  <c r="H16"/>
  <c r="H67"/>
  <c r="H63"/>
  <c r="H59"/>
  <c r="H55"/>
  <c r="H51"/>
  <c r="H47"/>
  <c r="H43"/>
  <c r="H39"/>
  <c r="H35"/>
  <c r="H31"/>
  <c r="H25"/>
  <c r="H19"/>
  <c r="H13"/>
  <c r="O10"/>
  <c r="P10" s="1"/>
  <c r="O9"/>
  <c r="F11" i="42" l="1"/>
  <c r="E11" s="1"/>
  <c r="C11" s="1"/>
  <c r="F11" i="40"/>
  <c r="F10" i="42"/>
  <c r="F10" i="40"/>
  <c r="E10" s="1"/>
  <c r="C10" s="1"/>
  <c r="F12"/>
  <c r="E12" s="1"/>
  <c r="C12" s="1"/>
  <c r="F12" i="42"/>
  <c r="E12" s="1"/>
  <c r="C12" s="1"/>
  <c r="F13"/>
  <c r="E13" s="1"/>
  <c r="C13" s="1"/>
  <c r="F13" i="40"/>
  <c r="E13" s="1"/>
  <c r="C13" s="1"/>
  <c r="F14" i="42"/>
  <c r="E14" s="1"/>
  <c r="C14" s="1"/>
  <c r="F14" i="40"/>
  <c r="E14" s="1"/>
  <c r="C14" s="1"/>
  <c r="M10" i="28"/>
  <c r="N10" s="1"/>
  <c r="K10"/>
  <c r="L10" s="1"/>
  <c r="I10"/>
  <c r="M9"/>
  <c r="K9"/>
  <c r="I9"/>
  <c r="F9" i="40" l="1"/>
  <c r="E9" s="1"/>
  <c r="C9" s="1"/>
  <c r="E11"/>
  <c r="C11" s="1"/>
  <c r="F9" i="42"/>
  <c r="E10"/>
  <c r="C10" s="1"/>
  <c r="G10" i="28"/>
  <c r="J10"/>
  <c r="H10" s="1"/>
  <c r="E9" i="26"/>
  <c r="F9"/>
  <c r="G9"/>
  <c r="H9"/>
  <c r="I9"/>
  <c r="J9"/>
  <c r="K9"/>
  <c r="L9"/>
  <c r="M9"/>
  <c r="N9"/>
  <c r="O9"/>
  <c r="P9"/>
  <c r="D9"/>
  <c r="E8"/>
  <c r="F8"/>
  <c r="G8"/>
  <c r="H8"/>
  <c r="I8"/>
  <c r="J8"/>
  <c r="K8"/>
  <c r="L8"/>
  <c r="M8"/>
  <c r="N8"/>
  <c r="O8"/>
  <c r="P8"/>
  <c r="D8"/>
  <c r="E9" i="24"/>
  <c r="F9"/>
  <c r="G9"/>
  <c r="H9"/>
  <c r="I9"/>
  <c r="J9"/>
  <c r="K9"/>
  <c r="L9"/>
  <c r="M9"/>
  <c r="N9"/>
  <c r="O9"/>
  <c r="P9"/>
  <c r="Q9"/>
  <c r="R9"/>
  <c r="S9"/>
  <c r="T9"/>
  <c r="U9"/>
  <c r="V9"/>
  <c r="W9"/>
  <c r="X9"/>
  <c r="Y9"/>
  <c r="Z9"/>
  <c r="AA9"/>
  <c r="AB9"/>
  <c r="AC9"/>
  <c r="AD9"/>
  <c r="D9"/>
  <c r="E10"/>
  <c r="F10"/>
  <c r="G10"/>
  <c r="H10"/>
  <c r="I10"/>
  <c r="J10"/>
  <c r="K10"/>
  <c r="L10"/>
  <c r="M10"/>
  <c r="N10"/>
  <c r="O10"/>
  <c r="P10"/>
  <c r="Q10"/>
  <c r="R10"/>
  <c r="S10"/>
  <c r="T10"/>
  <c r="U10"/>
  <c r="V10"/>
  <c r="W10"/>
  <c r="X10"/>
  <c r="Y10"/>
  <c r="Z10"/>
  <c r="AA10"/>
  <c r="AB10"/>
  <c r="AC10"/>
  <c r="AD10"/>
  <c r="D10"/>
  <c r="K10" i="20"/>
  <c r="M10"/>
  <c r="O10"/>
  <c r="Q10"/>
  <c r="S10"/>
  <c r="U10"/>
  <c r="W10"/>
  <c r="Y10"/>
  <c r="AA10"/>
  <c r="AC10"/>
  <c r="AE10"/>
  <c r="AG10"/>
  <c r="AI10"/>
  <c r="AK10"/>
  <c r="AM10"/>
  <c r="AO10"/>
  <c r="AQ10"/>
  <c r="AS10"/>
  <c r="AU10"/>
  <c r="AW10"/>
  <c r="AY10"/>
  <c r="BA10"/>
  <c r="BC10"/>
  <c r="BE10"/>
  <c r="BG10"/>
  <c r="I10"/>
  <c r="AD10" i="25"/>
  <c r="AC10"/>
  <c r="AB10"/>
  <c r="AA10"/>
  <c r="Z10"/>
  <c r="Y10"/>
  <c r="X10"/>
  <c r="W10"/>
  <c r="V10"/>
  <c r="U10"/>
  <c r="T10"/>
  <c r="S10"/>
  <c r="R10"/>
  <c r="Q10"/>
  <c r="P10"/>
  <c r="O10"/>
  <c r="N10"/>
  <c r="M10"/>
  <c r="L10"/>
  <c r="K10"/>
  <c r="J10"/>
  <c r="I10"/>
  <c r="H10"/>
  <c r="G10"/>
  <c r="F10"/>
  <c r="E10"/>
  <c r="D10"/>
  <c r="AD9"/>
  <c r="AC9"/>
  <c r="AB9"/>
  <c r="AA9"/>
  <c r="Z9"/>
  <c r="Y9"/>
  <c r="X9"/>
  <c r="W9"/>
  <c r="V9"/>
  <c r="U9"/>
  <c r="T9"/>
  <c r="S9"/>
  <c r="R9"/>
  <c r="Q9"/>
  <c r="P9"/>
  <c r="O9"/>
  <c r="N9"/>
  <c r="M9"/>
  <c r="L9"/>
  <c r="K9"/>
  <c r="J9"/>
  <c r="I9"/>
  <c r="H9"/>
  <c r="G9"/>
  <c r="F9"/>
  <c r="E9"/>
  <c r="D9"/>
  <c r="E9" i="42" l="1"/>
  <c r="C9" s="1"/>
  <c r="C17" s="1"/>
  <c r="G10" i="20"/>
  <c r="O8" i="10"/>
  <c r="M8"/>
  <c r="N8"/>
  <c r="K13" i="45"/>
  <c r="D13" l="1"/>
  <c r="J13"/>
  <c r="C13" s="1"/>
</calcChain>
</file>

<file path=xl/sharedStrings.xml><?xml version="1.0" encoding="utf-8"?>
<sst xmlns="http://schemas.openxmlformats.org/spreadsheetml/2006/main" count="3236" uniqueCount="520">
  <si>
    <t>Tủ lưu mẫu thức ăn</t>
  </si>
  <si>
    <t>Chảo to</t>
  </si>
  <si>
    <t>Nồi nấu canh</t>
  </si>
  <si>
    <t>Chảo nhỏ</t>
  </si>
  <si>
    <t>Bàn ghế giáo viên</t>
  </si>
  <si>
    <t>III</t>
  </si>
  <si>
    <t>Máy lọc nước</t>
  </si>
  <si>
    <t>THIẾT BỊ PHÒNG HỌC</t>
  </si>
  <si>
    <t>Rổ  inox to</t>
  </si>
  <si>
    <t>Rổ  inox nhỏ</t>
  </si>
  <si>
    <t>TT</t>
  </si>
  <si>
    <t>Cái</t>
  </si>
  <si>
    <t>I</t>
  </si>
  <si>
    <t>KHU NỘI TRÚ</t>
  </si>
  <si>
    <t>Giường tầng học sinh nội trú</t>
  </si>
  <si>
    <t>Bộ</t>
  </si>
  <si>
    <t>II</t>
  </si>
  <si>
    <t>Bàn ghế nhà ăn</t>
  </si>
  <si>
    <t>Khay cơm</t>
  </si>
  <si>
    <t>Tủ mát bảo quản thực phẩm</t>
  </si>
  <si>
    <t>Chiếc</t>
  </si>
  <si>
    <t>Tủ sấy bát đĩa</t>
  </si>
  <si>
    <t>KHU NHÀ ĂN, NHÀ BẾP</t>
  </si>
  <si>
    <t>Bàn inox sơ chế có giá nan dưới bàn</t>
  </si>
  <si>
    <t>Thùng đựng gạo bằng inox</t>
  </si>
  <si>
    <t>Giá phẳng treo tường</t>
  </si>
  <si>
    <t>Chậu rửa đôi</t>
  </si>
  <si>
    <t>Bàn để khay, bát sạch</t>
  </si>
  <si>
    <t>Quạt treo tường</t>
  </si>
  <si>
    <t xml:space="preserve">Máy xay thịt công nghiệp </t>
  </si>
  <si>
    <t>Bàn ghế học sinh THCS loại 2 chỗ ngồi</t>
  </si>
  <si>
    <t>Thiết bị dạy học tối thiểu cấp tiểu học</t>
  </si>
  <si>
    <t>Thiết bị Phòng học bộ môn lý</t>
  </si>
  <si>
    <t>Thiết bị Phòng học bộ môn Hóa</t>
  </si>
  <si>
    <t>Thiết bị Phòng học bộ môn Sinh</t>
  </si>
  <si>
    <t>Thiết bị Phòng học bộ môn công nghệ</t>
  </si>
  <si>
    <t>Phòng</t>
  </si>
  <si>
    <t>Bảng viết chống lóa</t>
  </si>
  <si>
    <t>IV</t>
  </si>
  <si>
    <t>SỬA CHỮA, CẢI TẠO</t>
  </si>
  <si>
    <t>Sửa chữa cải tạo phòng ở bán trú học sinh</t>
  </si>
  <si>
    <t>Sửa chữa cải tạo nhà ăn học sinh</t>
  </si>
  <si>
    <t>Sửa chữa cải tạo nhà bếp học sinh</t>
  </si>
  <si>
    <t>Nhà</t>
  </si>
  <si>
    <t>Máy tính học sinh (gồm cả bàn ghế, phụ kiện)</t>
  </si>
  <si>
    <t>Máy chiếu kèm màn chiếu</t>
  </si>
  <si>
    <t>Tổng số</t>
  </si>
  <si>
    <t>Huyện Lâm Bình</t>
  </si>
  <si>
    <t>Huyện Na Hang</t>
  </si>
  <si>
    <t>Huyện Chiêm Hóa</t>
  </si>
  <si>
    <t>Huyện Hàm Yên</t>
  </si>
  <si>
    <t>Huyện Yên Sơn</t>
  </si>
  <si>
    <t xml:space="preserve">Ti vi </t>
  </si>
  <si>
    <t>Tổng</t>
  </si>
  <si>
    <t>Biểu 1</t>
  </si>
  <si>
    <t>Phân kỳ thực hiện</t>
  </si>
  <si>
    <t>Năm 2019</t>
  </si>
  <si>
    <t>Năm 2020</t>
  </si>
  <si>
    <t>Đơn giá</t>
  </si>
  <si>
    <t>Phân kỳ thực hiện kinh phí</t>
  </si>
  <si>
    <t>Đơn 
vị</t>
  </si>
  <si>
    <t>Thiết bị dạy học tối thiểu cấp THCS</t>
  </si>
  <si>
    <t>Bàn ghế học sinh tiểu học loại 2 chỗ ngồi (bán trú)</t>
  </si>
  <si>
    <t>Tủ tư trang học sinh</t>
  </si>
  <si>
    <t>TỔNG HỢP KẾ HOẠCH TRANG CẤP THIẾT BỊ, CẢI TẠO SỬA CHỮA</t>
  </si>
  <si>
    <t xml:space="preserve">Nội dung </t>
  </si>
  <si>
    <t>CHƯƠNG TRÌNH MỤC TIÊU GIÁO DỤC VÙNG NÚI VÙNG DÂN TỘC THIỂU SỐ, VÙNG KHÓ KHĂN NĂM 2019-2020</t>
  </si>
  <si>
    <t>Nồi cơm điện</t>
  </si>
  <si>
    <t>Nồi quân dụng</t>
  </si>
  <si>
    <t>Giá inox để thực phẩm khô</t>
  </si>
  <si>
    <t>Xe vận chuyển thực phẩm</t>
  </si>
  <si>
    <t>Quạt điện công nghiệp</t>
  </si>
  <si>
    <t>Bếp hầm</t>
  </si>
  <si>
    <t>Bếp xào</t>
  </si>
  <si>
    <t>Thành tiền dự toán 
(Triệu đồng)</t>
  </si>
  <si>
    <t>Đơn vị: TrĐ</t>
  </si>
  <si>
    <t>(Kèm theo Tờ trình số 50/TTr-SGDĐT ngày 16/4/2019 của Sở Giáo dục và Đào tạo Tuyên Quang)</t>
  </si>
  <si>
    <t>Tên trường</t>
  </si>
  <si>
    <t xml:space="preserve">Bàn ghế học sinh tiểu học loại 2 chỗ ngồi </t>
  </si>
  <si>
    <t>RÀ SOÁT HIỆN TRẠNG, NHU CẦU TRANG CẤP THIẾT BỊ PHÒNG HỌC CHO  TRƯỜNG PTDTBT VÀ  TRƯỜNG DỰ KIẾN CHUYỂN ĐỒI THÀNH TRƯỜNG PTDTBT 
GIAI ĐOẠN 2021-2025</t>
  </si>
  <si>
    <t>Hiện có</t>
  </si>
  <si>
    <t>Còn thiếu</t>
  </si>
  <si>
    <t>PTDTBT THCS Đà Vị</t>
  </si>
  <si>
    <t>UBND TỈNH TUYÊN QUANG</t>
  </si>
  <si>
    <t>SỞ GIÁO DỤC VÀ ĐÀO TẠO</t>
  </si>
  <si>
    <t>RÀ SOÁT HIỆN TRẠNG, NHU CẦU TRANG CẤP THIẾT BỊ PHÒNG Ở, BẾP ĂN PHỤC VỤ CÔNG TÁC BÁN TRÚ 
CHO  TRƯỜNG PTDTBT VÀ  TRƯỜNG DỰ KIẾN CHUYỂN ĐỒI THÀNH TRƯỜNG PTDTBT GIAI ĐOẠN 2021-2025</t>
  </si>
  <si>
    <t>STT</t>
  </si>
  <si>
    <t>PTDTBT TH&amp; THCS Hồng Quang</t>
  </si>
  <si>
    <t>PTDTBT THCS Hùng Đức</t>
  </si>
  <si>
    <t>PTDTBT THCS Hùng Lợi</t>
  </si>
  <si>
    <t>PTDTBT THCS Kiên Đài</t>
  </si>
  <si>
    <t>PTDTBT THCS Kiến Thiết</t>
  </si>
  <si>
    <t>PTDTBT THCS Minh Khương</t>
  </si>
  <si>
    <t>PTDTBT THCS Minh Quang</t>
  </si>
  <si>
    <t>PTDTBT THCS Phúc Sơn</t>
  </si>
  <si>
    <t>PTDTBT THCS Phúc Yên</t>
  </si>
  <si>
    <t>PTDTBT THCS Sinh Long</t>
  </si>
  <si>
    <t>PTDTBT THCS Sơn Phú</t>
  </si>
  <si>
    <t>PTDTBT THCS Thượng Nông</t>
  </si>
  <si>
    <t>PTDTBT THCS Tri Phú</t>
  </si>
  <si>
    <t>PTDTBT THCS Trung Hà</t>
  </si>
  <si>
    <t>PTDTBT THCS Xuân Lập</t>
  </si>
  <si>
    <t>PTDTBT THCS Yên Hoa</t>
  </si>
  <si>
    <t>PTDTBT THCS Yên Thuận</t>
  </si>
  <si>
    <t>PTDTBT THCS Hùng Mỹ</t>
  </si>
  <si>
    <t>PTDTBT THCS Trung Minh</t>
  </si>
  <si>
    <t>PTDTBT TH Hoa Trung</t>
  </si>
  <si>
    <t>PTDTBT TH &amp;THCS Thanh Tương</t>
  </si>
  <si>
    <t>PTDTBT TH &amp;THCS Khâu Tinh</t>
  </si>
  <si>
    <t>PTDTBT TH &amp;THCS Hồng Thái</t>
  </si>
  <si>
    <t>TRƯỜNG PTDTBT TÍNH ĐẾN THỜI ĐIỂM THÁNG 01/2021</t>
  </si>
  <si>
    <t>TÊN TRƯỜNG DỰ KIẾN CHUYỂN ĐỔI THÀNH TRƯỜNG PTDTBT GIAI ĐOẠN 2021-2025</t>
  </si>
  <si>
    <t>THCS Bình An</t>
  </si>
  <si>
    <t>THCS Năng Khả</t>
  </si>
  <si>
    <t>TH&amp;THCS Sơn Phú</t>
  </si>
  <si>
    <t>TH&amp;THCS Thượng Nông</t>
  </si>
  <si>
    <t>TH&amp;THCS Sinh Long</t>
  </si>
  <si>
    <t>Tiểu học Năng Khả</t>
  </si>
  <si>
    <t xml:space="preserve">Tiểu học Đà Vị </t>
  </si>
  <si>
    <t>Tiểu học Yên Hoa</t>
  </si>
  <si>
    <t>Tiểu học Tri Phú</t>
  </si>
  <si>
    <t>Tiểu học Linh Phú</t>
  </si>
  <si>
    <t>THCS Linh Phú</t>
  </si>
  <si>
    <t>Tiểu học Trung Hà</t>
  </si>
  <si>
    <t>Tiểu học Phúc Sơn</t>
  </si>
  <si>
    <t>Tiểu học Yên Lập</t>
  </si>
  <si>
    <t>THCS Yên Lập</t>
  </si>
  <si>
    <t>Tiểu học Tân Mỹ</t>
  </si>
  <si>
    <t>Tiểu học Yên Thuận</t>
  </si>
  <si>
    <t>Tiểu học Minh Tiến</t>
  </si>
  <si>
    <t>Tiểu học Hùng Vân</t>
  </si>
  <si>
    <t>THCS Yên Lâm</t>
  </si>
  <si>
    <t>TH&amp;THCS Quý Quân</t>
  </si>
  <si>
    <t>Tiểu học Hùng Lợi 1</t>
  </si>
  <si>
    <t>THCS Công Đa</t>
  </si>
  <si>
    <t>THCS Trung Sơn</t>
  </si>
  <si>
    <t>THCS Đạo Viện</t>
  </si>
  <si>
    <t>Tiểu học Kiến Thiết</t>
  </si>
  <si>
    <t>THỐNG KÊ TRƯỜNG PTDTBT VÀ TRƯỜNG DỰ KIẾN CHUYỂN ĐỔI THÀNH TRƯỜNG PTDTBT GIAI ĐOẠN 2021-2025</t>
  </si>
  <si>
    <t>Tên các trường PTDTBT tính đến thời điểm tháng 01/2021 và  trường dự kiến chuyển đổi thành trường PTDTBT giai đoạn 2021-2025 theo (Biểu số 01 kèm theo)</t>
  </si>
  <si>
    <t>PTDTBT TH&amp;THCS Xuân Lập</t>
  </si>
  <si>
    <t>8</t>
  </si>
  <si>
    <t>1</t>
  </si>
  <si>
    <t>PTDTBT TH&amp;THCS HỒNG QUANG</t>
  </si>
  <si>
    <t>0</t>
  </si>
  <si>
    <t>PTDTBT TH&amp; THCS Sơn Phú</t>
  </si>
  <si>
    <t>PTDTBT TH&amp; THCS Hồng Thái</t>
  </si>
  <si>
    <t>PTDTBT TH&amp;THCS Thanh Tương</t>
  </si>
  <si>
    <t>PTDTBT TH&amp;THCS Khâu Tinh</t>
  </si>
  <si>
    <t>Tiểu học Đà Vị</t>
  </si>
  <si>
    <t>PTDTBT TH&amp;THCS Thượng Nông</t>
  </si>
  <si>
    <t>PTDTBT TH&amp;THCS Sinh Long</t>
  </si>
  <si>
    <t>PTDTBT TH&amp;THCS Sơn Phú</t>
  </si>
  <si>
    <t>2</t>
  </si>
  <si>
    <t>3</t>
  </si>
  <si>
    <t>PTDTBT THCS 
YÊN THUẬN</t>
  </si>
  <si>
    <t>4</t>
  </si>
  <si>
    <t>Trường tiểu học Kiến Thiết</t>
  </si>
  <si>
    <t>THCS ĐẠO VIỆN</t>
  </si>
  <si>
    <t>PTDTBT TH&amp;THCS Qúy Quân</t>
  </si>
  <si>
    <t>PTDTBT TH&amp;THCS Trung Minh</t>
  </si>
  <si>
    <t>6</t>
  </si>
  <si>
    <t>10</t>
  </si>
  <si>
    <t>THCS  ĐẠO VIỆN</t>
  </si>
  <si>
    <t>Hiện trạng/
nhu cầu</t>
  </si>
  <si>
    <t>PTDTBT TH&amp;THCS hồng Quang</t>
  </si>
  <si>
    <t>Cộng toàn tỉnh</t>
  </si>
  <si>
    <t>Nhu cầu</t>
  </si>
  <si>
    <t>TH Thượng Nông</t>
  </si>
  <si>
    <t>TH Sinh Long</t>
  </si>
  <si>
    <t>TH Sơn Phú</t>
  </si>
  <si>
    <t>THCS Qúy Quân</t>
  </si>
  <si>
    <t>NHU CẦU TRANG CẤP THIẾT BỊ PHÒNG Ở, BẾP ĂN PHỤC VỤ CÔNG TÁC BÁN TRÚ CHO  26 TRƯỜNG DỰ KIẾN CHUYỂN ĐỒI THÀNH TRƯỜNG PTDTBT GIAI ĐOẠN 2021-2025</t>
  </si>
  <si>
    <t>NHU CẦU TRANG CẤP THIẾT BỊ PHÒNG Ở, BẾP ĂN PHỤC VỤ CÔNG TÁC BÁN TRÚ CHO TRƯỜNG PTDTBT GIAI ĐOẠN 2021-2025</t>
  </si>
  <si>
    <t>PTDTBT TH&amp;THCS Hồng Quang</t>
  </si>
  <si>
    <t>THCS  Đạo Viện</t>
  </si>
  <si>
    <t>NHU CẦU TRANG CẤP THIẾT BỊ PHÒNG HỌC CHO 26 TRƯỜNG DỰ KIẾN CHUYỂN ĐỒI THÀNH TRƯỜNG PTDTBT GIAI ĐOẠN 2021-2025</t>
  </si>
  <si>
    <t>PTDTBTTHCS Sơn Phú</t>
  </si>
  <si>
    <t>NHU CẦU TRANG CẤP THIẾT BỊ PHÒNG HỌC CHO  TRƯỜNG PTDTBT GIAI ĐOẠN 2021-2025</t>
  </si>
  <si>
    <t>NHU CẦU ĐẦU TƯ CƠ SỞ VẬT CHẤT CHO 26 TRƯỜNG DỰ KIẾN CHUYỂN ĐỒI THÀNH TRƯỜNG PTDTBT GIAI ĐOẠN 2021-2025</t>
  </si>
  <si>
    <t>7</t>
  </si>
  <si>
    <t>9</t>
  </si>
  <si>
    <t>Kinh phí</t>
  </si>
  <si>
    <t>Số phòng</t>
  </si>
  <si>
    <r>
      <rPr>
        <b/>
        <sz val="10"/>
        <color theme="1"/>
        <rFont val="Times New Roman"/>
        <family val="1"/>
      </rPr>
      <t>Công trình vệ sinh, nước sạc</t>
    </r>
    <r>
      <rPr>
        <b/>
        <sz val="12"/>
        <color theme="1"/>
        <rFont val="Times New Roman"/>
        <family val="1"/>
      </rPr>
      <t xml:space="preserve">
</t>
    </r>
    <r>
      <rPr>
        <i/>
        <sz val="12"/>
        <color theme="1"/>
        <rFont val="Times New Roman"/>
        <family val="1"/>
      </rPr>
      <t>(Định mức 240tr/ct)</t>
    </r>
  </si>
  <si>
    <r>
      <t xml:space="preserve">Phòng học thông thường và phòng học bộ môn 
</t>
    </r>
    <r>
      <rPr>
        <i/>
        <sz val="12"/>
        <color theme="1"/>
        <rFont val="Times New Roman"/>
        <family val="1"/>
      </rPr>
      <t>(Định mức 480tr/ct)</t>
    </r>
  </si>
  <si>
    <r>
      <t xml:space="preserve">Nhà ăn + Nhà bếp 
</t>
    </r>
    <r>
      <rPr>
        <i/>
        <sz val="12"/>
        <color theme="1"/>
        <rFont val="Times New Roman"/>
        <family val="1"/>
      </rPr>
      <t>(Định mức 500tr/ct)</t>
    </r>
  </si>
  <si>
    <r>
      <t xml:space="preserve">Phòng ở bán trú
</t>
    </r>
    <r>
      <rPr>
        <i/>
        <sz val="12"/>
        <color theme="1"/>
        <rFont val="Times New Roman"/>
        <family val="1"/>
      </rPr>
      <t>(Định mức 288tr/ct)</t>
    </r>
  </si>
  <si>
    <t>Tổng nhu cầu đầu tư</t>
  </si>
  <si>
    <t>Chia ra</t>
  </si>
  <si>
    <t>Tổng số lớp</t>
  </si>
  <si>
    <t>Tổng số học sinh</t>
  </si>
  <si>
    <t>Học sinh bán trú</t>
  </si>
  <si>
    <t>Số lớp, số học sinh</t>
  </si>
  <si>
    <t>TH Năng Khả</t>
  </si>
  <si>
    <t>TH Đà Vị</t>
  </si>
  <si>
    <t>TH Yên Hoa</t>
  </si>
  <si>
    <t>TH Tri Phú</t>
  </si>
  <si>
    <t>TH Linh Phú</t>
  </si>
  <si>
    <t>TH Trung Hà</t>
  </si>
  <si>
    <t>TH Phúc Sơn</t>
  </si>
  <si>
    <t>TH Yên Lập</t>
  </si>
  <si>
    <t>TH Tân Mỹ</t>
  </si>
  <si>
    <t>TH Yên Thuận</t>
  </si>
  <si>
    <t>TH Minh Tiến</t>
  </si>
  <si>
    <t>TH Hùng Vân</t>
  </si>
  <si>
    <t>TH Hùng Lợi 1</t>
  </si>
  <si>
    <t>TH Kiến Thiết</t>
  </si>
  <si>
    <t>BỔ SUNG PHÒNG Ở BÁN TRÚ CHO 06 TRƯỜNG PTDTBT GIAI ĐOẠN 2021-2025</t>
  </si>
  <si>
    <t>Trong đó</t>
  </si>
  <si>
    <t>Năm dự kiến thành lập</t>
  </si>
  <si>
    <t>Học sinh THCS</t>
  </si>
  <si>
    <t>Học sinh THPT</t>
  </si>
  <si>
    <t>Số lớp</t>
  </si>
  <si>
    <t>Số học sinh</t>
  </si>
  <si>
    <t>Cộng</t>
  </si>
  <si>
    <t>PTDTNT THCS- THPT Hàm Yên</t>
  </si>
  <si>
    <t>PTDTNT THCS- THPT Chiêm Hoá</t>
  </si>
  <si>
    <t>PTDTNT THCS-THPT  Hàm Yên</t>
  </si>
  <si>
    <r>
      <t xml:space="preserve">Phòng ở nội trú
</t>
    </r>
    <r>
      <rPr>
        <i/>
        <sz val="12"/>
        <color theme="1"/>
        <rFont val="Times New Roman"/>
        <family val="1"/>
      </rPr>
      <t>(Định mức 288tr/ct)</t>
    </r>
  </si>
  <si>
    <t>Học sinh nội trú</t>
  </si>
  <si>
    <t>44</t>
  </si>
  <si>
    <r>
      <t xml:space="preserve">Phòng học 
</t>
    </r>
    <r>
      <rPr>
        <i/>
        <sz val="12"/>
        <color theme="1"/>
        <rFont val="Times New Roman"/>
        <family val="1"/>
      </rPr>
      <t>(Định mức 480tr/ct)</t>
    </r>
  </si>
  <si>
    <r>
      <t xml:space="preserve"> Phòng học bộ môn 
</t>
    </r>
    <r>
      <rPr>
        <i/>
        <sz val="12"/>
        <color theme="1"/>
        <rFont val="Times New Roman"/>
        <family val="1"/>
      </rPr>
      <t>(Định mức 480tr/ct)</t>
    </r>
  </si>
  <si>
    <t>18</t>
  </si>
  <si>
    <t>11</t>
  </si>
  <si>
    <r>
      <t xml:space="preserve">Công trình vệ sinh, nước sạc
</t>
    </r>
    <r>
      <rPr>
        <i/>
        <sz val="12"/>
        <color theme="1"/>
        <rFont val="Times New Roman"/>
        <family val="1"/>
      </rPr>
      <t>(Định mức 240tr/ct)</t>
    </r>
  </si>
  <si>
    <t>ĐẦU TƯ CƠ SỞ VẬT CHẤT TRƯỜNG PTDTNT THCS HUYỆN HÀM YÊN CHUYỂN ĐỔI THÀNH TRƯỜNG PTDTNT THCS-THPT HÀM YÊN</t>
  </si>
  <si>
    <t>62</t>
  </si>
  <si>
    <t>5</t>
  </si>
  <si>
    <t>14</t>
  </si>
  <si>
    <t>17</t>
  </si>
  <si>
    <t>PTDTNT THCS-THPT  Chiêm Hoá</t>
  </si>
  <si>
    <t>- Nhà hiệu bộ bao gồm: Phòng hiệu trưởng, phó hiệu trưởng; phòng họp cơ quan, phòng họp các tổ chuyên môn; phòng y tế, phòng đoàn, đội, phòng truyền thống, thư viện, phòng quản lý học sinh nội trú.</t>
  </si>
  <si>
    <t>- Nhà công vụ giáo viên: gồm 08 phòng/nhà</t>
  </si>
  <si>
    <t>NHU CẦU TRANG CẤP THIẾT BỊ PHÒNG HỌC CHO 02 TRƯỜNG DỰ KIẾN CHUYỂN ĐỒI THÀNH TRƯỜNG PTDTNT GIAI ĐOẠN 2021-2025</t>
  </si>
  <si>
    <t>PTDTNT THCS-THPT Hàm Yên</t>
  </si>
  <si>
    <t>PTDTNT THCS-THPT Chiêm Hoá</t>
  </si>
  <si>
    <t>NHU CẦU TRANG CẤP THIẾT BỊ PHÒNG Ở, BẾP ĂN PHỤC VỤ CÔNG TÁC NỘI TRÚ  CHO 02 TRƯỜNG DỰ KIẾN CHUYỂN ĐỒI THÀNH TRƯỜNG PTDTNT GIAI ĐOẠN 2021-2025</t>
  </si>
  <si>
    <t>Số lượng danh mục cần trang cấp</t>
  </si>
  <si>
    <t>Số lượng</t>
  </si>
  <si>
    <r>
      <t xml:space="preserve">Bàn ghế học sinh tiểu học loại 2 chỗ ngồi 
</t>
    </r>
    <r>
      <rPr>
        <sz val="10"/>
        <rFont val="Times New Roman"/>
        <family val="1"/>
      </rPr>
      <t>(3tr/bộ)</t>
    </r>
  </si>
  <si>
    <r>
      <t xml:space="preserve">Bàn ghế học sinh THCS loại 2 chỗ ngồi
</t>
    </r>
    <r>
      <rPr>
        <sz val="10"/>
        <rFont val="Times New Roman"/>
        <family val="1"/>
      </rPr>
      <t>(2tr/bộ)</t>
    </r>
  </si>
  <si>
    <t>Bàn ghế giáo viên
(3tr/bộ)</t>
  </si>
  <si>
    <r>
      <t xml:space="preserve">Bảng viết chống lóa
</t>
    </r>
    <r>
      <rPr>
        <sz val="10"/>
        <rFont val="Times New Roman"/>
        <family val="1"/>
      </rPr>
      <t>(4tr/Chiếc)</t>
    </r>
  </si>
  <si>
    <r>
      <t xml:space="preserve">Thiết bị dạy học tối thiểu cấp tiểu học
</t>
    </r>
    <r>
      <rPr>
        <sz val="10"/>
        <rFont val="Times New Roman"/>
        <family val="1"/>
      </rPr>
      <t>(200tr/Bộ)</t>
    </r>
  </si>
  <si>
    <r>
      <t xml:space="preserve">Thiết bị dạy học tối thiểu cấp THCS
</t>
    </r>
    <r>
      <rPr>
        <sz val="10"/>
        <rFont val="Times New Roman"/>
        <family val="1"/>
      </rPr>
      <t>(410tr/Bộ)</t>
    </r>
  </si>
  <si>
    <r>
      <t xml:space="preserve">Máy tính học sinh (gồm cả bàn ghế, phụ kiện)
</t>
    </r>
    <r>
      <rPr>
        <sz val="10"/>
        <rFont val="Times New Roman"/>
        <family val="1"/>
      </rPr>
      <t>(15tr/Bộ)</t>
    </r>
  </si>
  <si>
    <r>
      <t xml:space="preserve">Máy chiếu kèm màn chiếu
</t>
    </r>
    <r>
      <rPr>
        <sz val="10"/>
        <rFont val="Times New Roman"/>
        <family val="1"/>
      </rPr>
      <t>(31tr/Bộ)</t>
    </r>
    <r>
      <rPr>
        <b/>
        <sz val="10"/>
        <rFont val="Times New Roman"/>
        <family val="1"/>
      </rPr>
      <t xml:space="preserve">
</t>
    </r>
  </si>
  <si>
    <r>
      <t xml:space="preserve">Thiết bị Phòng học bộ môn lý
</t>
    </r>
    <r>
      <rPr>
        <sz val="10"/>
        <rFont val="Times New Roman"/>
        <family val="1"/>
      </rPr>
      <t>(200tr/Phòng)</t>
    </r>
  </si>
  <si>
    <r>
      <t xml:space="preserve">Thiết bị Phòng học bộ môn Hóa
</t>
    </r>
    <r>
      <rPr>
        <sz val="10"/>
        <rFont val="Times New Roman"/>
        <family val="1"/>
      </rPr>
      <t>(200tr/Phòng)</t>
    </r>
  </si>
  <si>
    <r>
      <t xml:space="preserve">Thiết bị Phòng học bộ môn Sinh
</t>
    </r>
    <r>
      <rPr>
        <sz val="10"/>
        <rFont val="Times New Roman"/>
        <family val="1"/>
      </rPr>
      <t>(200tr/Phòng)</t>
    </r>
  </si>
  <si>
    <r>
      <t xml:space="preserve">Thiết bị Phòng học bộ môn công nghệ
</t>
    </r>
    <r>
      <rPr>
        <sz val="10"/>
        <rFont val="Times New Roman"/>
        <family val="1"/>
      </rPr>
      <t>(200tr/Phòng)</t>
    </r>
  </si>
  <si>
    <r>
      <t xml:space="preserve">Ti vi 
</t>
    </r>
    <r>
      <rPr>
        <sz val="10"/>
        <rFont val="Times New Roman"/>
        <family val="1"/>
      </rPr>
      <t>(16tr/Chiếc)</t>
    </r>
  </si>
  <si>
    <r>
      <t xml:space="preserve">Giường tầng học sinh nội trú
</t>
    </r>
    <r>
      <rPr>
        <sz val="10"/>
        <rFont val="Times New Roman"/>
        <family val="1"/>
      </rPr>
      <t>(6,5tr/chiếc)</t>
    </r>
  </si>
  <si>
    <t>Khay cơm
0,2tr/Bộ</t>
  </si>
  <si>
    <r>
      <t xml:space="preserve">Tủ tư trang học sinh
</t>
    </r>
    <r>
      <rPr>
        <sz val="10"/>
        <rFont val="Times New Roman"/>
        <family val="1"/>
      </rPr>
      <t>(4,5tr/Chiếc)</t>
    </r>
  </si>
  <si>
    <r>
      <t xml:space="preserve">Quạt treo tường
</t>
    </r>
    <r>
      <rPr>
        <sz val="10"/>
        <rFont val="Times New Roman"/>
        <family val="1"/>
      </rPr>
      <t>(0,6tr/Chiếc)</t>
    </r>
  </si>
  <si>
    <r>
      <t xml:space="preserve">Bàn ghế nhà ăn
</t>
    </r>
    <r>
      <rPr>
        <sz val="10"/>
        <rFont val="Times New Roman"/>
        <family val="1"/>
      </rPr>
      <t>(5tr/Bộ)</t>
    </r>
  </si>
  <si>
    <r>
      <t xml:space="preserve">Bàn để khay, bát sạch
</t>
    </r>
    <r>
      <rPr>
        <sz val="10"/>
        <rFont val="Times New Roman"/>
        <family val="1"/>
      </rPr>
      <t>(10tr/Bộ)</t>
    </r>
  </si>
  <si>
    <r>
      <t xml:space="preserve">Quạt điện công nghiệp
</t>
    </r>
    <r>
      <rPr>
        <sz val="10"/>
        <rFont val="Times New Roman"/>
        <family val="1"/>
      </rPr>
      <t>(1,8tr/Cái)</t>
    </r>
  </si>
  <si>
    <r>
      <t xml:space="preserve">Tủ mát bảo quản thực phẩm
</t>
    </r>
    <r>
      <rPr>
        <sz val="10"/>
        <rFont val="Times New Roman"/>
        <family val="1"/>
      </rPr>
      <t>(29tr/Chiếc)</t>
    </r>
  </si>
  <si>
    <r>
      <t>Tủ lưu mẫu thức ăn
(</t>
    </r>
    <r>
      <rPr>
        <sz val="10"/>
        <rFont val="Times New Roman"/>
        <family val="1"/>
      </rPr>
      <t>3,2tr/Chiếc)</t>
    </r>
  </si>
  <si>
    <r>
      <t xml:space="preserve">Nồi cơm điện
</t>
    </r>
    <r>
      <rPr>
        <sz val="10"/>
        <rFont val="Times New Roman"/>
        <family val="1"/>
      </rPr>
      <t>(5tr/Chiếc)</t>
    </r>
  </si>
  <si>
    <r>
      <t xml:space="preserve">Nồi quân dụng
</t>
    </r>
    <r>
      <rPr>
        <sz val="10"/>
        <rFont val="Times New Roman"/>
        <family val="1"/>
      </rPr>
      <t>(2tr/Chiếc)</t>
    </r>
  </si>
  <si>
    <r>
      <t xml:space="preserve">Nồi nấu canh
</t>
    </r>
    <r>
      <rPr>
        <sz val="10"/>
        <rFont val="Times New Roman"/>
        <family val="1"/>
      </rPr>
      <t>(2,5tr/Chiếc)</t>
    </r>
  </si>
  <si>
    <r>
      <t xml:space="preserve">Chảo to
</t>
    </r>
    <r>
      <rPr>
        <sz val="10"/>
        <rFont val="Times New Roman"/>
        <family val="1"/>
      </rPr>
      <t>(0,9tr/Chiếc)</t>
    </r>
  </si>
  <si>
    <r>
      <t xml:space="preserve">Chảo nhỏ
</t>
    </r>
    <r>
      <rPr>
        <sz val="10"/>
        <rFont val="Times New Roman"/>
        <family val="1"/>
      </rPr>
      <t>(0,7tr/Chiếc)</t>
    </r>
  </si>
  <si>
    <r>
      <t xml:space="preserve">Rổ  inox to
</t>
    </r>
    <r>
      <rPr>
        <sz val="10"/>
        <rFont val="Times New Roman"/>
        <family val="1"/>
      </rPr>
      <t>(0,4tr/Chiếc)</t>
    </r>
  </si>
  <si>
    <r>
      <t xml:space="preserve">Tủ sấy bát đĩa
</t>
    </r>
    <r>
      <rPr>
        <sz val="10"/>
        <rFont val="Times New Roman"/>
        <family val="1"/>
      </rPr>
      <t>(28tr/Chiếc)</t>
    </r>
  </si>
  <si>
    <r>
      <t xml:space="preserve">Rổ  inox nhỏ
</t>
    </r>
    <r>
      <rPr>
        <sz val="10"/>
        <rFont val="Times New Roman"/>
        <family val="1"/>
      </rPr>
      <t>(0,3tr/Chiếc)</t>
    </r>
  </si>
  <si>
    <r>
      <t xml:space="preserve">Bếp xào
</t>
    </r>
    <r>
      <rPr>
        <sz val="10"/>
        <rFont val="Times New Roman"/>
        <family val="1"/>
      </rPr>
      <t>(18,5tr/Chiếc)</t>
    </r>
  </si>
  <si>
    <r>
      <t xml:space="preserve">Bếp hầm
</t>
    </r>
    <r>
      <rPr>
        <sz val="10"/>
        <rFont val="Times New Roman"/>
        <family val="1"/>
      </rPr>
      <t>(9tr/Chiếc)</t>
    </r>
  </si>
  <si>
    <r>
      <t xml:space="preserve">Bàn inox sơ chế có giá nan dưới bàn
</t>
    </r>
    <r>
      <rPr>
        <sz val="10"/>
        <rFont val="Times New Roman"/>
        <family val="1"/>
      </rPr>
      <t>(10,5tr/Chiếc)</t>
    </r>
  </si>
  <si>
    <r>
      <t xml:space="preserve">Máy lọc nước
</t>
    </r>
    <r>
      <rPr>
        <sz val="10"/>
        <rFont val="Times New Roman"/>
        <family val="1"/>
      </rPr>
      <t>(10tr/Chiếc)</t>
    </r>
  </si>
  <si>
    <r>
      <t xml:space="preserve">Máy xay thịt công nghiệp 
</t>
    </r>
    <r>
      <rPr>
        <sz val="10"/>
        <rFont val="Times New Roman"/>
        <family val="1"/>
      </rPr>
      <t>(18,5tr/Chiếc)</t>
    </r>
  </si>
  <si>
    <r>
      <t xml:space="preserve">Xe vận chuyển thực phẩm
</t>
    </r>
    <r>
      <rPr>
        <sz val="10"/>
        <rFont val="Times New Roman"/>
        <family val="1"/>
      </rPr>
      <t>(6tr/Chiếc)</t>
    </r>
  </si>
  <si>
    <r>
      <t xml:space="preserve">Thùng đựng gạo bằng inox
</t>
    </r>
    <r>
      <rPr>
        <sz val="10"/>
        <rFont val="Times New Roman"/>
        <family val="1"/>
      </rPr>
      <t>(10,5tr/Chiếc)</t>
    </r>
  </si>
  <si>
    <r>
      <t xml:space="preserve">Giá inox để thực phẩm khô
</t>
    </r>
    <r>
      <rPr>
        <sz val="10"/>
        <rFont val="Times New Roman"/>
        <family val="1"/>
      </rPr>
      <t>(7,5tr/Chiếc)</t>
    </r>
  </si>
  <si>
    <r>
      <t xml:space="preserve">Chậu rửa đôi
</t>
    </r>
    <r>
      <rPr>
        <sz val="10"/>
        <rFont val="Times New Roman"/>
        <family val="1"/>
      </rPr>
      <t>(15tr/Chiếc)</t>
    </r>
  </si>
  <si>
    <r>
      <t xml:space="preserve">Giá phẳng treo tường
</t>
    </r>
    <r>
      <rPr>
        <sz val="10"/>
        <rFont val="Times New Roman"/>
        <family val="1"/>
      </rPr>
      <t>(3,6tr/Chiếc)</t>
    </r>
  </si>
  <si>
    <t>Tổng nhu cầu đầu tư mua sắm</t>
  </si>
  <si>
    <t>Số nhà</t>
  </si>
  <si>
    <t>Số Nhà</t>
  </si>
  <si>
    <t>Hạng mục</t>
  </si>
  <si>
    <t>Nhà đa năng: khoảng 900 m2/nhà; kinh phí 6.000 triệu đồng</t>
  </si>
  <si>
    <t>Nhà hiệu bộ 2 tầng, quy mô như trên kinh phí 8.000 triệu đồng</t>
  </si>
  <si>
    <t>Nhà công vụ giáo viên 6 gian 8 phòng có kèm bếp phía sau, kinh phí 1.800 triệu đồng</t>
  </si>
  <si>
    <t>184</t>
  </si>
  <si>
    <t>BIỂU TỔNG HỢP KINH PHÍ ĐẦU TƯ TRƯỜNG PTDTNT GIAI ĐOẠN 2021-2025</t>
  </si>
  <si>
    <t>Tổng kinh phí</t>
  </si>
  <si>
    <t>Kinh phí xây dựng CSVT</t>
  </si>
  <si>
    <t>Mua sắm trang thiết bị dạy học</t>
  </si>
  <si>
    <t>Mua sắm thiết bị phục vụ công tác nội trú</t>
  </si>
  <si>
    <t>Ghi chú</t>
  </si>
  <si>
    <t xml:space="preserve">Cộng </t>
  </si>
  <si>
    <t>BIỂU TỔNG HỢP KINH PHÍ ĐẦU TƯ TRƯỜNG PTDTBT GIAI ĐOẠN 2021-2025</t>
  </si>
  <si>
    <t>Kinh phí mua sắm trang thiết bị dạy học</t>
  </si>
  <si>
    <t>Kinh phí mua sắm thiết bị phục vụ công tác nội trú</t>
  </si>
  <si>
    <t>Kinh phí đầu tư chuyển đổi 26 trường thành trường PTDTBT</t>
  </si>
  <si>
    <t>TỔNG KINH PHÍ</t>
  </si>
  <si>
    <t>Cộng kinh phí</t>
  </si>
  <si>
    <t>Tên huyện</t>
  </si>
  <si>
    <t>Huyện Chiêm Hoá</t>
  </si>
  <si>
    <t>Số trường</t>
  </si>
  <si>
    <t>Kinh phí củng cố CSVC cho 06 trường</t>
  </si>
  <si>
    <t>Biểu số 01</t>
  </si>
  <si>
    <t>Biểu số 02</t>
  </si>
  <si>
    <t>Biểu số 03</t>
  </si>
  <si>
    <t>Biểu số 04</t>
  </si>
  <si>
    <t>Biểu số 05</t>
  </si>
  <si>
    <t>Biểu số 06</t>
  </si>
  <si>
    <t>Biểu số 07</t>
  </si>
  <si>
    <t>(Kèm theo Công văn số      /SGDĐT-GDPT ngày      /01/2021 của Sở Giáo dục và Đào tạo)</t>
  </si>
  <si>
    <t>Tên trường phổ thông chuyển đổi</t>
  </si>
  <si>
    <t>Dự kiến năm chuyển đổi</t>
  </si>
  <si>
    <t>Tên trường sau khi chuyển đồi thành trường PTDTBT</t>
  </si>
  <si>
    <t>Toàn tỉnh</t>
  </si>
  <si>
    <t>I. Cộng Lâm Bình</t>
  </si>
  <si>
    <t>Lâm Bình</t>
  </si>
  <si>
    <t>PTDTBT THCS Bình An</t>
  </si>
  <si>
    <t>II. Cộng Na Hang</t>
  </si>
  <si>
    <t>Na Hang</t>
  </si>
  <si>
    <t xml:space="preserve">THCS Năng Khả </t>
  </si>
  <si>
    <t xml:space="preserve">PTDTBT THCS Năng Khả </t>
  </si>
  <si>
    <t xml:space="preserve"> TH Thượng Nông</t>
  </si>
  <si>
    <t>PTDTBT TH Năng Khả</t>
  </si>
  <si>
    <t xml:space="preserve">TH Đà Vị </t>
  </si>
  <si>
    <t xml:space="preserve">PTDTBT TH Đà Vị </t>
  </si>
  <si>
    <t>PTDTBT TH Yên Hoa</t>
  </si>
  <si>
    <t>III. Cộng Chiêm Hoá</t>
  </si>
  <si>
    <t>Chiêm Hoá</t>
  </si>
  <si>
    <t>PTDTBT TH Tri Phú</t>
  </si>
  <si>
    <t>PTDTBT TH Linh Phú</t>
  </si>
  <si>
    <t>PTDTBT THCS Linh Phú</t>
  </si>
  <si>
    <t>PTDTBT TH Trung Hà</t>
  </si>
  <si>
    <t>PTDTBT TH Phúc Sơn</t>
  </si>
  <si>
    <t>PTDTBT TH Yên Lập</t>
  </si>
  <si>
    <t>PTDTBT THCS Yên Lập</t>
  </si>
  <si>
    <t>PTDTBT TH Tân Mỹ</t>
  </si>
  <si>
    <t>IV. Cộng Hàm Yên</t>
  </si>
  <si>
    <t>Hàm Yên</t>
  </si>
  <si>
    <t>PTDTBT TH Yên Thuận</t>
  </si>
  <si>
    <t>PTDTBT TH Minh Tiến</t>
  </si>
  <si>
    <t>PTDTBT TH Hùng Vân</t>
  </si>
  <si>
    <t xml:space="preserve"> THCS Yên Lâm</t>
  </si>
  <si>
    <t>PTDTBT THCS Yên Lâm</t>
  </si>
  <si>
    <t>V. Cộng Yên Sơn</t>
  </si>
  <si>
    <t>Yên Sơn</t>
  </si>
  <si>
    <t>THCS Quý Quân</t>
  </si>
  <si>
    <t>PTDTBT TH&amp;THCS Quý Quân</t>
  </si>
  <si>
    <t>PTDTBT TH Hùng Lợi 1</t>
  </si>
  <si>
    <t>PTDTBT THCS Công Đa</t>
  </si>
  <si>
    <t>PTDTBT THCS Trung Sơn</t>
  </si>
  <si>
    <t>PTDTBT THCS Đạo Viện</t>
  </si>
  <si>
    <t>PTDTBT TH Kiến Thiết</t>
  </si>
  <si>
    <t>Sáp nhập PTDTBT TH Hoa Trung</t>
  </si>
  <si>
    <t>Sáp nhập với trường TH Quý Quân</t>
  </si>
  <si>
    <t>Sáp nhập với trường PTDTBT THCS Sơn Phú</t>
  </si>
  <si>
    <t>Sáp nhập với trường PTDTBT THCS Thượng Nông</t>
  </si>
  <si>
    <t>Sáp nhập với trường PTDTBT THCS Sinh Long</t>
  </si>
  <si>
    <t>- Các hạng mục phụ trợ gồm: Khu để xe giáo viên, học sinh, phòng bảo vệ, cổng, hàng rào, hệ thống thoát nước, cấp điện, cấp nước, sân, đường đi lại nội bộ…</t>
  </si>
  <si>
    <t>Hạng mục phụ trợ dự kiến 7.778 triệu/trường</t>
  </si>
  <si>
    <t xml:space="preserve">Tổng kinh phí </t>
  </si>
  <si>
    <t>UỶ BAN NHÂN DÂN TỈNH TUYÊN QUANG</t>
  </si>
  <si>
    <t>ĐẦU TƯ CƠ SỞ VẬT CHẤT THỰC HIỆN CHUYỂN ĐỔI 02 TRƯỜNG PTDTNT THCS THÀNH TRƯỜNG PTDTNT LIÊN CẤP THCS-THPT</t>
  </si>
  <si>
    <t>Cộng nhu cầu đầu tư xây dựng</t>
  </si>
  <si>
    <t>Cộng nhu cầu trang cấp</t>
  </si>
  <si>
    <t>Cộng nhu cầu đầu tư, xây dựng</t>
  </si>
  <si>
    <t>LỘ TRÌNH THỰC HIỆN CHUYỂN ĐỔI 26 TRƯỜNG PHỔ THÔNG THÀNH TRƯỜNG PTDTBT
GIAI ĐOẠN 2021-2025</t>
  </si>
  <si>
    <t>Sáp nhập với trường PTDTBT TH Hoa Trung</t>
  </si>
  <si>
    <t>Số lớp, số học sinh 26 trường phổ thông có học sinh bán trú</t>
  </si>
  <si>
    <t>Số lớp, số học sinh 02 trường PTDTNT THCS huyện Chiêm Hoá, Hàm Yên</t>
  </si>
  <si>
    <t>Học sinh DT</t>
  </si>
  <si>
    <t xml:space="preserve"> Dự kiến số lớp, số học sinh giai đoạn 2021-2025</t>
  </si>
  <si>
    <t>Số lớp số học sinh năm 2020-2021</t>
  </si>
  <si>
    <t>THCS</t>
  </si>
  <si>
    <t>THPT</t>
  </si>
  <si>
    <t xml:space="preserve"> Dự kiến số lớp, số học sinh đến năm 2025</t>
  </si>
  <si>
    <t>Số lớp, số học sinh 26 chuyển đổi thành trường PTDTBT đến năm 2025</t>
  </si>
  <si>
    <t>Số lớp, số học sinh 26 trước khi chuyển đổi 
năm học 2020</t>
  </si>
  <si>
    <t>Học sinh phải tự nấu ăn</t>
  </si>
  <si>
    <t>Học sinh ở trọ nhà dân</t>
  </si>
  <si>
    <t>Nhân viên</t>
  </si>
  <si>
    <t>Chi ra</t>
  </si>
  <si>
    <t>Cán bộ quản lý, giáo viên</t>
  </si>
  <si>
    <t>Nhân viên cấp dưỡng</t>
  </si>
  <si>
    <r>
      <t xml:space="preserve">Dự kiến Kinh phí bổ sung hàng năm
</t>
    </r>
    <r>
      <rPr>
        <i/>
        <sz val="12"/>
        <rFont val="Times New Roman"/>
        <family val="1"/>
      </rPr>
      <t>(Triệu đồng)</t>
    </r>
  </si>
  <si>
    <r>
      <t xml:space="preserve">Dự kiến kinh phí chi trả chế độ cho CBQL, giáo viên, nhân viên sau khi chuyển đổi/năm
</t>
    </r>
    <r>
      <rPr>
        <i/>
        <sz val="12"/>
        <rFont val="Times New Roman"/>
        <family val="1"/>
      </rPr>
      <t>(Triệu đồng)</t>
    </r>
  </si>
  <si>
    <r>
      <t xml:space="preserve">Kinh phí chi trả chế độ cho CBQL, giáo viên, nhân viên trước khi chuyển đổi/năm 
</t>
    </r>
    <r>
      <rPr>
        <i/>
        <sz val="12"/>
        <rFont val="Times New Roman"/>
        <family val="1"/>
      </rPr>
      <t>(Triệu đồng)</t>
    </r>
  </si>
  <si>
    <r>
      <t xml:space="preserve">Dự kiến kinh phí bổ sung hàng năm
</t>
    </r>
    <r>
      <rPr>
        <i/>
        <sz val="12"/>
        <rFont val="Times New Roman"/>
        <family val="1"/>
      </rPr>
      <t>(Triệu đồng)</t>
    </r>
  </si>
  <si>
    <r>
      <t xml:space="preserve">Kinh phí chi trả chế độ cho học sinh sau khi chuyển đổi/năm
</t>
    </r>
    <r>
      <rPr>
        <i/>
        <sz val="12"/>
        <rFont val="Times New Roman"/>
        <family val="1"/>
      </rPr>
      <t>(Triệu đồng)</t>
    </r>
  </si>
  <si>
    <r>
      <t xml:space="preserve">Kinh phí chi trả chế độ cho học sinh trước khi chuyển đổi/năm
</t>
    </r>
    <r>
      <rPr>
        <i/>
        <sz val="12"/>
        <rFont val="Times New Roman"/>
        <family val="1"/>
      </rPr>
      <t>(Triệu đồng)</t>
    </r>
  </si>
  <si>
    <t>Tổng số học sinh bán trú</t>
  </si>
  <si>
    <t>Số học sinh hỗ trợ tiền ăn
(40% lương cơ sở/tháng)</t>
  </si>
  <si>
    <t>Số học sinh hỗ trợ tiền ở
(10% lương cơ sở/tháng)</t>
  </si>
  <si>
    <t>Tổng kinh phí hỗ trợ</t>
  </si>
  <si>
    <t>TỔNG HỢP KINH PHÍ THỰC HIỆN CHẾ ĐỘ CHO HỌC SINH 
02 TRƯỜNG PTDTNT LIÊN CẤP THCS-THPT</t>
  </si>
  <si>
    <t>TỔNG HỢP KINH PHÍ THỰC HIỆN CHẾ ĐỘ CHO CÁN BỘ QUẢN LÝ, GIÁO VIÊN NHÂN VIÊN 
26 TRƯỜNG PHỔ THÔNG CHUYỂN ĐỒI THÀNH TRƯỜNG PTDTBT</t>
  </si>
  <si>
    <t>Biểu số 10</t>
  </si>
  <si>
    <t>Biểu số 11</t>
  </si>
  <si>
    <t>Cộng nhu cầu đầu tư 
xây dựng</t>
  </si>
  <si>
    <t>BIỂU KHÁI TOÁN KINH PHÍ THỰC HIỆN CHẾ ĐỘ CHÍNH SÁCH CHO CÁN BỘ QUẢN LÝ, GIÁO VIÊN, HỌC SINH 26 TRƯỜNG PHỔ THÔNG 
CHUYỂN ĐỔI THÀNH TRƯỜNG PTDTBT GIAI ĐOẠN 2021-2025</t>
  </si>
  <si>
    <t>Năm</t>
  </si>
  <si>
    <t>Kinh phí tăng thêm</t>
  </si>
  <si>
    <t>Kinh phí lương và các khoản phụ cấp CBQL, Giáo viên</t>
  </si>
  <si>
    <t xml:space="preserve">Kinh phí hỗ trợ học sinh </t>
  </si>
  <si>
    <t>Số CBQL giáo viên</t>
  </si>
  <si>
    <t>Số học sinh bán trú</t>
  </si>
  <si>
    <r>
      <t xml:space="preserve">Hỗ trợ tiền ăn
</t>
    </r>
    <r>
      <rPr>
        <i/>
        <sz val="11"/>
        <rFont val="Times New Roman"/>
        <family val="1"/>
        <charset val="163"/>
      </rPr>
      <t>(40% lương cơ sở/tháng)</t>
    </r>
  </si>
  <si>
    <r>
      <t xml:space="preserve">Hỗ trợ tiền ở cho học sinh ở trọ nhà dân
</t>
    </r>
    <r>
      <rPr>
        <i/>
        <sz val="11"/>
        <rFont val="Times New Roman"/>
        <family val="1"/>
        <charset val="163"/>
      </rPr>
      <t>(10% lương cơ sở/tháng)</t>
    </r>
  </si>
  <si>
    <r>
      <t xml:space="preserve">Hỗ trợ thuốc, dụng cụ thể thao 
</t>
    </r>
    <r>
      <rPr>
        <i/>
        <sz val="11"/>
        <rFont val="Times New Roman"/>
        <family val="1"/>
        <charset val="163"/>
      </rPr>
      <t>(150 nghìn đồng/hs/năm)</t>
    </r>
  </si>
  <si>
    <t>Tổng cộng</t>
  </si>
  <si>
    <t>Nguồn trung ương</t>
  </si>
  <si>
    <t>Biểu 07</t>
  </si>
  <si>
    <t>Biểu số 09</t>
  </si>
  <si>
    <t>CBQL, giáo viên</t>
  </si>
  <si>
    <t>Học sinh</t>
  </si>
  <si>
    <t>Kinh phí hỗ trợ 26 trường trước khi chuyển đổi</t>
  </si>
  <si>
    <t>Kinh phí hỗ trợ 26 trường sau khi chuyển đổi</t>
  </si>
  <si>
    <t xml:space="preserve">Đầu tư xây dựng, mua sắm thiết bị dạy học, thiết bị phục vụ công tác bán trú </t>
  </si>
  <si>
    <t>Thực hiện chế độ cho cán bộ quản lý, giáo viên</t>
  </si>
  <si>
    <t>Kinh phí theo kế hoạch 46</t>
  </si>
  <si>
    <t>Kinh phí thực tế thực hiện</t>
  </si>
  <si>
    <t>CHÊNH LỆNH KINH PHÍ THỰC HIỆN KẾ HOẠCH 46/KH-UBND PHÁT TRIỂN 11 TRƯỜNG PTDTBT 
GIAI ĐOẠN 2016-2020</t>
  </si>
  <si>
    <t>Chênh lệnh tăng thêm</t>
  </si>
  <si>
    <t>PTDTNT THCS-THPT  Yên Sơn</t>
  </si>
  <si>
    <t>Tỷ lệ giáo viên/lớp: 2,4.</t>
  </si>
  <si>
    <t>HS bán trú</t>
  </si>
  <si>
    <t>HS bán trú trước</t>
  </si>
  <si>
    <t>Số lớp, số học sinh năm 2021</t>
  </si>
  <si>
    <t>Diễn giải</t>
  </si>
  <si>
    <t>Nhu cầu kinh phí xây dựng các hạng mục công trình</t>
  </si>
  <si>
    <t>TH Hùng Lợi 2</t>
  </si>
  <si>
    <t>Biểu 01</t>
  </si>
  <si>
    <t>Tổng số HS</t>
  </si>
  <si>
    <t>HS DTTS</t>
  </si>
  <si>
    <t>Tỷ lệ học sinh DTTS</t>
  </si>
  <si>
    <t>Tỷ lệ học sinh bán trú</t>
  </si>
  <si>
    <t>Học sinh DTTS</t>
  </si>
  <si>
    <t>Học sinh bản trú</t>
  </si>
  <si>
    <t>Đơn vị tính: Triệu đồng</t>
  </si>
  <si>
    <t>PTDTNT THCS-THPT  Na Hang</t>
  </si>
  <si>
    <t>ĐẦU TƯ CƠ SỞ VẬT CHẤT THỰC HIỆN CHUYỂN ĐỔI 03 TRƯỜNG PTDTNT THCS THÀNH TRƯỜNG PTDTNT LIÊN CẤP THCS-THPT</t>
  </si>
  <si>
    <t>(Kèm theo Kế hoạch số      /KH-UBND ngày    tháng  4 năm 2021 của Uỷ ban nhân dân tỉnh)</t>
  </si>
  <si>
    <t>72</t>
  </si>
  <si>
    <t>PTDTNT THCS-
THPT  Na Hang</t>
  </si>
  <si>
    <t>PTDTNT THCS-THPT Na Hang</t>
  </si>
  <si>
    <t>NHU CẦU TRANG CẤP THIẾT BỊ PHÒNG HỌC CHO 03 TRƯỜNG DỰ KIẾN CHUYỂN ĐỒI THÀNH TRƯỜNG PTDTBT THCS-THPT GIAI ĐOẠN 2021-2025</t>
  </si>
  <si>
    <t>NHU CẦU TRANG CẤP THIẾT BỊ PHÒNG Ở, BẾP ĂN PHỤC VỤ CÔNG TÁC NỘI TRÚ CHO 03 TRƯỜNG DỰ KIẾN CHUYỂN ĐỒI THÀNH TRƯỜNG PTDTBT THCS-THPT GIAI ĐOẠN 2021-2025</t>
  </si>
  <si>
    <t>Kinh phí hỗ trợ 03 trường PTDTNT trước khi chuyển đổi</t>
  </si>
  <si>
    <t>BIỂU KHÁI TOÁN KINH PHÍ THỰC HIỆN CHẾ ĐỘ CHÍNH SÁCH CHO CÁN BỘ QUẢN LÝ, GIÁO VIÊN, HỌC SINH 03 TRƯỜNG PTDTNT THCS 
CHUYỂN ĐỔI THÀNH TRƯỜNG PTDTNT LIÊN CẤP THCS-THPT GIAI ĐOẠN 2021-2025</t>
  </si>
  <si>
    <r>
      <t xml:space="preserve">Nhà hiệu bộ
</t>
    </r>
    <r>
      <rPr>
        <i/>
        <sz val="12"/>
        <color theme="1"/>
        <rFont val="Times New Roman"/>
        <family val="1"/>
      </rPr>
      <t>(Định mức hỗ trợ 8.000tr/nhà)</t>
    </r>
  </si>
  <si>
    <r>
      <t xml:space="preserve">Phòng ở nội trú
</t>
    </r>
    <r>
      <rPr>
        <i/>
        <sz val="12"/>
        <color theme="1"/>
        <rFont val="Times New Roman"/>
        <family val="1"/>
      </rPr>
      <t>(Định mức hỗ trợ 288tr/ct)</t>
    </r>
  </si>
  <si>
    <r>
      <t xml:space="preserve">Nhà ăn + Nhà bếp 
</t>
    </r>
    <r>
      <rPr>
        <i/>
        <sz val="12"/>
        <color theme="1"/>
        <rFont val="Times New Roman"/>
        <family val="1"/>
      </rPr>
      <t>(Định mức hỗ trợ 500tr/ct)</t>
    </r>
  </si>
  <si>
    <r>
      <t xml:space="preserve">Công trình vệ sinh, nước sạc
</t>
    </r>
    <r>
      <rPr>
        <i/>
        <sz val="12"/>
        <color theme="1"/>
        <rFont val="Times New Roman"/>
        <family val="1"/>
      </rPr>
      <t>(Định mức hỗ trợ240tr/ct)</t>
    </r>
  </si>
  <si>
    <r>
      <t xml:space="preserve">Phòng học 
</t>
    </r>
    <r>
      <rPr>
        <i/>
        <sz val="12"/>
        <color theme="1"/>
        <rFont val="Times New Roman"/>
        <family val="1"/>
      </rPr>
      <t>(Định mức hỗ trợ 480tr/ct)</t>
    </r>
  </si>
  <si>
    <r>
      <t xml:space="preserve"> Phòng học bộ môn 
</t>
    </r>
    <r>
      <rPr>
        <i/>
        <sz val="12"/>
        <color theme="1"/>
        <rFont val="Times New Roman"/>
        <family val="1"/>
      </rPr>
      <t>(Định mức hỗ trợ 480tr/ct)</t>
    </r>
  </si>
  <si>
    <r>
      <t xml:space="preserve"> Nhà tập đa năng
</t>
    </r>
    <r>
      <rPr>
        <i/>
        <sz val="12"/>
        <color theme="1"/>
        <rFont val="Times New Roman"/>
        <family val="1"/>
      </rPr>
      <t>(Định mức hỗ trợ 6.000tr/nhà)</t>
    </r>
  </si>
  <si>
    <r>
      <t xml:space="preserve"> Nhà công vụ giáo viên 
</t>
    </r>
    <r>
      <rPr>
        <i/>
        <sz val="12"/>
        <color theme="1"/>
        <rFont val="Times New Roman"/>
        <family val="1"/>
      </rPr>
      <t>(Định mức hỗ trợ1.800tr/nhà)</t>
    </r>
  </si>
  <si>
    <r>
      <t xml:space="preserve"> Hạng mục phụ trợ
</t>
    </r>
    <r>
      <rPr>
        <i/>
        <sz val="12"/>
        <color theme="1"/>
        <rFont val="Times New Roman"/>
        <family val="1"/>
      </rPr>
      <t>(Định mức hỗ trợ 1.500tr/ct)</t>
    </r>
  </si>
  <si>
    <t>Lớp 10</t>
  </si>
  <si>
    <t>Lớp 11</t>
  </si>
  <si>
    <t>Lớp 12</t>
  </si>
  <si>
    <t>Năm học</t>
  </si>
  <si>
    <t>2021-2022</t>
  </si>
  <si>
    <t>2022-2023</t>
  </si>
  <si>
    <t>2023-2024</t>
  </si>
  <si>
    <t>Đầu tư xây dựng các công trình cho Trường PTDTBT THCS Yên Lâm</t>
  </si>
  <si>
    <t>Mua thiết bị phục vụ công tác bán trú cho trường PTDTBT THCS Yên Lâm</t>
  </si>
  <si>
    <t>Chi trả chế độ cho giáo viên thỉnh giảng Trung tâm GDNN-GDTX Hàm Yên</t>
  </si>
  <si>
    <t>Mua thiết bị dạy học cho Trung tâm GDNN-GDTX Hàm Yên</t>
  </si>
  <si>
    <t>Số lượng 
(bộ)</t>
  </si>
  <si>
    <t xml:space="preserve">Tổng số học sinh </t>
  </si>
  <si>
    <t>Dân tộc thiểu số</t>
  </si>
  <si>
    <t>Tổng số học sinh hộ nghèo, cận nghèo</t>
  </si>
  <si>
    <t>Số học sinh hộ nghèo</t>
  </si>
  <si>
    <t>Số học sinh hộ cận nghèo</t>
  </si>
  <si>
    <t>Chi trả chế độ học sinh xã Yên Lâm</t>
  </si>
  <si>
    <t>Đầu tư</t>
  </si>
  <si>
    <t>Sự nghiệp</t>
  </si>
  <si>
    <t>Hỗ trợ  tiền ăn 40% 
mức lương cơ sở/tháng</t>
  </si>
  <si>
    <t>Kinh phí đầu tư phòng bán trú còn thiếu</t>
  </si>
  <si>
    <t>Kinh phí đầu tư nhà ăn, nhà bếp còn thiếu</t>
  </si>
  <si>
    <t>Kinh phí đầu tư công trình vệ sinh nước sạch còn thiếu</t>
  </si>
  <si>
    <t>Kinh phí đầu tư phòng học còn thiếu</t>
  </si>
  <si>
    <t>Nhu cầu phòng bán trú</t>
  </si>
  <si>
    <t>Nhu cầu nhà ăn, bếp ăn</t>
  </si>
  <si>
    <t>Nhu cầu công trình vệ sinh, nước sạch</t>
  </si>
  <si>
    <t xml:space="preserve">Nhu cầu phòng học </t>
  </si>
  <si>
    <t xml:space="preserve">Tổng số công trình còn thiếu cần đầu tư xây dựng </t>
  </si>
  <si>
    <r>
      <t xml:space="preserve">Tổng kinh phí
đầu tư xây dựng công trình còn thiếu
</t>
    </r>
    <r>
      <rPr>
        <i/>
        <sz val="10"/>
        <color theme="1"/>
        <rFont val="Times New Roman"/>
        <family val="1"/>
      </rPr>
      <t>(Triệu đồng)</t>
    </r>
  </si>
  <si>
    <r>
      <t xml:space="preserve">Đơn vị tính: </t>
    </r>
    <r>
      <rPr>
        <i/>
        <sz val="11"/>
        <rFont val="Times New Roman"/>
        <family val="1"/>
      </rPr>
      <t>Triệu đồng</t>
    </r>
  </si>
  <si>
    <r>
      <t xml:space="preserve">Hỗ trợ chi phí học tập  theo NĐ 81
</t>
    </r>
    <r>
      <rPr>
        <sz val="10"/>
        <color theme="1"/>
        <rFont val="Times New Roman"/>
        <family val="1"/>
      </rPr>
      <t>(150 nghìn/tháng</t>
    </r>
  </si>
  <si>
    <r>
      <t xml:space="preserve">Hỗ trợ  học bổng nội trú  theo QĐ 53
</t>
    </r>
    <r>
      <rPr>
        <sz val="10"/>
        <color theme="1"/>
        <rFont val="Times New Roman"/>
        <family val="1"/>
      </rPr>
      <t>(1.490 nghìn/tháng</t>
    </r>
  </si>
  <si>
    <r>
      <t xml:space="preserve">Tổng kinh phí hỗ trợ
</t>
    </r>
    <r>
      <rPr>
        <i/>
        <sz val="10"/>
        <rFont val="Times New Roman"/>
        <family val="1"/>
      </rPr>
      <t>(Triệu đồng)</t>
    </r>
  </si>
  <si>
    <r>
      <t xml:space="preserve">Kinh phí mua sắm
</t>
    </r>
    <r>
      <rPr>
        <i/>
        <sz val="9"/>
        <rFont val="Times New Roman"/>
        <family val="1"/>
      </rPr>
      <t>(Triệu đồng)</t>
    </r>
  </si>
  <si>
    <t xml:space="preserve">TỔNG HỢP NHU CẦU ĐẦU TƯ CƠ SỞ VẬT CHẤT CHO TRƯỜNG PTDTBT THCS YÊN LÂM </t>
  </si>
  <si>
    <t>TỔNG HỢP KINH PHÍ THỰC HIỆN CHẾ ĐỘ, CHÍNH SÁCH CHO HỌC SINH 
GIAI ĐOẠN 2021-2024</t>
  </si>
  <si>
    <t>TỔNG HỢP KINH PHÍ 
HỖ TRỢ CHO HỌC SINH THÔI HƯỞNG CHẾ ĐỘ THEO QUYẾT ĐỊNH 53/2015/QĐ-TTg NGÀY 20/10/2015 CỦA THỦ TƯỚNG CHÍNH PHỦ SAU 02 NĂM HOÀN THÀNH CHƯƠNG TRÌNH 
ĐÀO TẠO TRUNG CẤP NGHỀ TỪ NĂM HỌC 2023-2024</t>
  </si>
  <si>
    <t>Năm học 2023-2024: Có 40 học sinh lớp 12 không còn được hưởng chế độ hỗ trợ nội trú 100% mức lương cơ sở/tháng theo Quyết định số 53/2015/QĐ-TTg ngày 20/10/2015 của Chính phủ về chính sách nội trú đối với học sinh, sinh viên học cao đẳng, trung cấp (sau khi hoàn thành 02 năm chương trình đào tạo Trung cấp nghề, học sinh thôi không được hưởng chế độ hỗ trợ  nội trú, nhưng vẫn tiếp tục học thêm 01 năm để hoàn thành chương trình GDTX cấp THPT).</t>
  </si>
  <si>
    <t xml:space="preserve">TỔNG HỢP KINH PHÍ, PHÂN KỲ ĐẦU TƯ THỰC HIỆN ĐỀ ÁN </t>
  </si>
  <si>
    <t>Cấp THCS</t>
  </si>
  <si>
    <t xml:space="preserve">GDTX cấp THPT </t>
  </si>
  <si>
    <r>
      <t xml:space="preserve">Nhà ăn + Nhà bếp 
</t>
    </r>
    <r>
      <rPr>
        <i/>
        <sz val="11"/>
        <color theme="1"/>
        <rFont val="Times New Roman"/>
        <family val="1"/>
      </rPr>
      <t>(Định mức hỗ trợ 500tr/Công trình)</t>
    </r>
  </si>
  <si>
    <r>
      <t xml:space="preserve">Công trình vệ sinh, nước sạch
</t>
    </r>
    <r>
      <rPr>
        <i/>
        <sz val="11"/>
        <color theme="1"/>
        <rFont val="Times New Roman"/>
        <family val="1"/>
      </rPr>
      <t>(Định mức hỗ trợ 240tr/Công trình)</t>
    </r>
  </si>
  <si>
    <r>
      <t xml:space="preserve">Phòng học thông thường và phòng học bộ môn 
</t>
    </r>
    <r>
      <rPr>
        <i/>
        <sz val="11"/>
        <color theme="1"/>
        <rFont val="Times New Roman"/>
        <family val="1"/>
      </rPr>
      <t>(Định mức hỗ trợ 480tr/Công trình)</t>
    </r>
  </si>
  <si>
    <r>
      <t xml:space="preserve">Phòng ở bán trú
</t>
    </r>
    <r>
      <rPr>
        <i/>
        <sz val="11"/>
        <color theme="1"/>
        <rFont val="Times New Roman"/>
        <family val="1"/>
      </rPr>
      <t>(Định mức hỗ trợ 288tr/Công trình)</t>
    </r>
  </si>
  <si>
    <t xml:space="preserve">TỔNG HỢP MUA SẮM TRANG THIẾT BỊ DẠY HỌC CHƯƠNG TRÌNH GDTX CẤP THPT CHO TRUNG TÂM GDNN-GDTX HUYỆN HÀM YÊN </t>
  </si>
  <si>
    <r>
      <t xml:space="preserve">Tổng kinh phí 
</t>
    </r>
    <r>
      <rPr>
        <i/>
        <sz val="12"/>
        <rFont val="Times New Roman"/>
        <family val="1"/>
      </rPr>
      <t>(Triệu đồng)</t>
    </r>
  </si>
  <si>
    <r>
      <t xml:space="preserve">Nguồn tỉnh 
</t>
    </r>
    <r>
      <rPr>
        <i/>
        <sz val="12"/>
        <rFont val="Times New Roman"/>
        <family val="1"/>
      </rPr>
      <t>(Sự nghiệp)</t>
    </r>
  </si>
  <si>
    <r>
      <t xml:space="preserve">Nguồn huyện
</t>
    </r>
    <r>
      <rPr>
        <i/>
        <sz val="12"/>
        <rFont val="Times New Roman"/>
        <family val="1"/>
      </rPr>
      <t>(Sự nghiệp)</t>
    </r>
  </si>
  <si>
    <r>
      <t xml:space="preserve">Cơ sở đào tạo trình độ trung cấp nghề
</t>
    </r>
    <r>
      <rPr>
        <i/>
        <sz val="12"/>
        <rFont val="Times New Roman"/>
        <family val="1"/>
      </rPr>
      <t>(Sự nghiệp)</t>
    </r>
  </si>
  <si>
    <t>Danh mục</t>
  </si>
  <si>
    <t>Thiếu</t>
  </si>
  <si>
    <t>Máy xay thịt công nghiệp</t>
  </si>
  <si>
    <r>
      <t xml:space="preserve">Kinh phí
</t>
    </r>
    <r>
      <rPr>
        <i/>
        <sz val="13"/>
        <rFont val="Times New Roman"/>
        <family val="1"/>
      </rPr>
      <t>(triệu đồng)</t>
    </r>
  </si>
  <si>
    <t>TỔNG</t>
  </si>
  <si>
    <t>(Kèm theo Quyết định số 668  /QĐ-UBND ngày   03  /11/2021 của Ủy ban nhân dân tỉnh)</t>
  </si>
  <si>
    <t>(Kèm theo Quyết định số 668  /QĐ-UBND ngày 03  /11/2021 của Ủy ban nhân dân tỉnh)</t>
  </si>
</sst>
</file>

<file path=xl/styles.xml><?xml version="1.0" encoding="utf-8"?>
<styleSheet xmlns="http://schemas.openxmlformats.org/spreadsheetml/2006/main">
  <numFmts count="7">
    <numFmt numFmtId="164" formatCode="_(* #,##0.00_);_(* \(#,##0.00\);_(* &quot;-&quot;??_);_(@_)"/>
    <numFmt numFmtId="165" formatCode="_(* #,##0_);_(* \(#,##0\);_(* &quot;-&quot;??_);_(@_)"/>
    <numFmt numFmtId="166" formatCode="#,##0.0000"/>
    <numFmt numFmtId="167" formatCode="#,##0.000"/>
    <numFmt numFmtId="168" formatCode="#,##0.0"/>
    <numFmt numFmtId="169" formatCode="#,##0;[Red]#,##0"/>
    <numFmt numFmtId="170" formatCode="0.0"/>
  </numFmts>
  <fonts count="64">
    <font>
      <sz val="10"/>
      <name val="Arial"/>
    </font>
    <font>
      <b/>
      <sz val="12"/>
      <name val="Times New Roman"/>
      <family val="1"/>
    </font>
    <font>
      <sz val="10"/>
      <name val="Arial"/>
      <family val="2"/>
    </font>
    <font>
      <sz val="12"/>
      <name val="Times New Roman"/>
      <family val="1"/>
    </font>
    <font>
      <sz val="11"/>
      <color indexed="8"/>
      <name val="Calibri"/>
      <family val="2"/>
    </font>
    <font>
      <b/>
      <sz val="10"/>
      <name val="Times New Roman"/>
      <family val="1"/>
    </font>
    <font>
      <sz val="10"/>
      <name val="Arial"/>
      <family val="2"/>
    </font>
    <font>
      <i/>
      <sz val="12"/>
      <name val="Times New Roman"/>
      <family val="1"/>
    </font>
    <font>
      <i/>
      <sz val="12"/>
      <color indexed="10"/>
      <name val="Times New Roman"/>
      <family val="1"/>
    </font>
    <font>
      <sz val="10"/>
      <name val="Times New Roman"/>
      <family val="1"/>
    </font>
    <font>
      <sz val="12"/>
      <color theme="0"/>
      <name val="Times New Roman"/>
      <family val="1"/>
    </font>
    <font>
      <b/>
      <sz val="12"/>
      <color theme="0"/>
      <name val="Times New Roman"/>
      <family val="1"/>
    </font>
    <font>
      <b/>
      <sz val="12"/>
      <color rgb="FFFF0000"/>
      <name val="Times New Roman"/>
      <family val="1"/>
    </font>
    <font>
      <b/>
      <sz val="12"/>
      <color rgb="FF000000"/>
      <name val="Times New Roman"/>
      <family val="1"/>
    </font>
    <font>
      <b/>
      <sz val="12"/>
      <color theme="1"/>
      <name val="Times New Roman"/>
      <family val="1"/>
    </font>
    <font>
      <sz val="12"/>
      <color theme="1"/>
      <name val="Times New Roman"/>
      <family val="1"/>
    </font>
    <font>
      <i/>
      <sz val="12"/>
      <color theme="1"/>
      <name val="Times New Roman"/>
      <family val="1"/>
    </font>
    <font>
      <b/>
      <sz val="10"/>
      <color theme="1"/>
      <name val="Times New Roman"/>
      <family val="1"/>
    </font>
    <font>
      <sz val="12"/>
      <color rgb="FF000000"/>
      <name val="Times New Roman"/>
      <family val="1"/>
    </font>
    <font>
      <i/>
      <sz val="12"/>
      <color rgb="FFFF0000"/>
      <name val="Times New Roman"/>
      <family val="1"/>
    </font>
    <font>
      <sz val="12"/>
      <color rgb="FFFF0000"/>
      <name val="Times New Roman"/>
      <family val="1"/>
    </font>
    <font>
      <b/>
      <sz val="11"/>
      <color rgb="FF000000"/>
      <name val="Times New Roman"/>
      <family val="1"/>
    </font>
    <font>
      <b/>
      <sz val="10"/>
      <color rgb="FF000000"/>
      <name val="Times New Roman"/>
      <family val="1"/>
    </font>
    <font>
      <sz val="10"/>
      <color rgb="FF000000"/>
      <name val="Times New Roman"/>
      <family val="1"/>
    </font>
    <font>
      <b/>
      <sz val="11"/>
      <color theme="1"/>
      <name val="Times New Roman"/>
      <family val="1"/>
    </font>
    <font>
      <b/>
      <sz val="14"/>
      <color theme="1"/>
      <name val="Times New Roman"/>
      <family val="1"/>
    </font>
    <font>
      <sz val="11"/>
      <color rgb="FF000000"/>
      <name val="Times New Roman"/>
      <family val="1"/>
    </font>
    <font>
      <sz val="12"/>
      <name val="Arial"/>
      <family val="2"/>
    </font>
    <font>
      <b/>
      <sz val="14"/>
      <name val="Times New Roman"/>
      <family val="1"/>
    </font>
    <font>
      <sz val="14"/>
      <name val="Times New Roman"/>
      <family val="1"/>
      <charset val="163"/>
    </font>
    <font>
      <b/>
      <sz val="14"/>
      <name val="Times New Roman"/>
      <family val="1"/>
      <charset val="163"/>
    </font>
    <font>
      <i/>
      <sz val="14"/>
      <name val="Times New Roman"/>
      <family val="1"/>
      <charset val="163"/>
    </font>
    <font>
      <i/>
      <sz val="11"/>
      <name val="Times New Roman"/>
      <family val="1"/>
      <charset val="163"/>
    </font>
    <font>
      <sz val="11"/>
      <name val="Times New Roman"/>
      <family val="1"/>
      <charset val="163"/>
    </font>
    <font>
      <b/>
      <sz val="11"/>
      <name val="Times New Roman"/>
      <family val="1"/>
      <charset val="163"/>
    </font>
    <font>
      <b/>
      <i/>
      <sz val="11"/>
      <name val="Times New Roman"/>
      <family val="1"/>
      <charset val="163"/>
    </font>
    <font>
      <b/>
      <sz val="12"/>
      <name val="Times New Roman"/>
      <family val="1"/>
      <charset val="163"/>
    </font>
    <font>
      <b/>
      <sz val="11"/>
      <name val="Times New Roman"/>
      <family val="1"/>
    </font>
    <font>
      <sz val="11"/>
      <name val="Times New Roman"/>
      <family val="1"/>
    </font>
    <font>
      <sz val="8"/>
      <name val="Times New Roman"/>
      <family val="1"/>
    </font>
    <font>
      <sz val="9"/>
      <color rgb="FFFF0000"/>
      <name val=".VnTime"/>
      <family val="2"/>
    </font>
    <font>
      <sz val="9"/>
      <color theme="1"/>
      <name val=".VnTime"/>
      <family val="2"/>
    </font>
    <font>
      <b/>
      <sz val="9"/>
      <name val="Times New Roman"/>
      <family val="1"/>
    </font>
    <font>
      <b/>
      <sz val="9"/>
      <color theme="1"/>
      <name val=".VnTime"/>
      <family val="2"/>
    </font>
    <font>
      <sz val="9"/>
      <name val="Times New Roman"/>
      <family val="1"/>
    </font>
    <font>
      <sz val="11"/>
      <name val="Calibri"/>
      <family val="2"/>
      <scheme val="minor"/>
    </font>
    <font>
      <sz val="9"/>
      <name val=".VnTime"/>
      <family val="2"/>
    </font>
    <font>
      <b/>
      <sz val="10"/>
      <color rgb="FFFF0000"/>
      <name val="Times New Roman"/>
      <family val="1"/>
    </font>
    <font>
      <b/>
      <sz val="13"/>
      <color theme="1"/>
      <name val="Times New Roman"/>
      <family val="1"/>
    </font>
    <font>
      <sz val="10"/>
      <color theme="1"/>
      <name val=".VnTime"/>
      <family val="2"/>
    </font>
    <font>
      <sz val="11"/>
      <color theme="1"/>
      <name val="Arial"/>
      <family val="2"/>
    </font>
    <font>
      <sz val="10"/>
      <name val="Arial"/>
      <family val="2"/>
      <charset val="163"/>
    </font>
    <font>
      <i/>
      <sz val="9"/>
      <name val="Times New Roman"/>
      <family val="1"/>
    </font>
    <font>
      <sz val="10"/>
      <color theme="1"/>
      <name val="Times New Roman"/>
      <family val="1"/>
    </font>
    <font>
      <b/>
      <sz val="11"/>
      <name val=".VnTime"/>
      <family val="2"/>
    </font>
    <font>
      <i/>
      <sz val="11"/>
      <color theme="1"/>
      <name val="Times New Roman"/>
      <family val="1"/>
    </font>
    <font>
      <i/>
      <sz val="10"/>
      <color theme="1"/>
      <name val="Times New Roman"/>
      <family val="1"/>
    </font>
    <font>
      <i/>
      <sz val="10"/>
      <name val="Times New Roman"/>
      <family val="1"/>
    </font>
    <font>
      <i/>
      <sz val="13"/>
      <color theme="1"/>
      <name val="Times New Roman"/>
      <family val="1"/>
    </font>
    <font>
      <i/>
      <sz val="11"/>
      <name val="Times New Roman"/>
      <family val="1"/>
    </font>
    <font>
      <b/>
      <sz val="13"/>
      <name val="Times New Roman"/>
      <family val="1"/>
    </font>
    <font>
      <i/>
      <sz val="13"/>
      <name val="Times New Roman"/>
      <family val="1"/>
    </font>
    <font>
      <i/>
      <sz val="14"/>
      <name val="Times New Roman"/>
      <family val="1"/>
    </font>
    <font>
      <b/>
      <sz val="8"/>
      <name val="Times New Roman"/>
      <family val="1"/>
    </font>
  </fonts>
  <fills count="7">
    <fill>
      <patternFill patternType="none"/>
    </fill>
    <fill>
      <patternFill patternType="gray125"/>
    </fill>
    <fill>
      <patternFill patternType="solid">
        <fgColor rgb="FFFFFFFF"/>
        <bgColor indexed="64"/>
      </patternFill>
    </fill>
    <fill>
      <patternFill patternType="solid">
        <fgColor rgb="FF92D050"/>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top style="thin">
        <color indexed="64"/>
      </top>
      <bottom/>
      <diagonal/>
    </border>
  </borders>
  <cellStyleXfs count="12">
    <xf numFmtId="0" fontId="0" fillId="0" borderId="0"/>
    <xf numFmtId="164" fontId="3" fillId="0" borderId="0" applyFont="0" applyFill="0" applyBorder="0" applyAlignment="0" applyProtection="0"/>
    <xf numFmtId="164" fontId="2" fillId="0" borderId="0" applyFont="0" applyFill="0" applyBorder="0" applyAlignment="0" applyProtection="0"/>
    <xf numFmtId="164" fontId="6"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0" fontId="2" fillId="0" borderId="0"/>
    <xf numFmtId="0" fontId="4" fillId="0" borderId="0"/>
    <xf numFmtId="0" fontId="3" fillId="0" borderId="0"/>
    <xf numFmtId="0" fontId="50" fillId="0" borderId="0"/>
    <xf numFmtId="0" fontId="51" fillId="0" borderId="0"/>
    <xf numFmtId="0" fontId="3" fillId="0" borderId="0"/>
  </cellStyleXfs>
  <cellXfs count="650">
    <xf numFmtId="0" fontId="0" fillId="0" borderId="0" xfId="0"/>
    <xf numFmtId="0" fontId="3" fillId="0" borderId="1" xfId="7" applyFont="1" applyFill="1" applyBorder="1" applyAlignment="1">
      <alignment horizontal="center" vertical="center" wrapText="1"/>
    </xf>
    <xf numFmtId="0" fontId="3" fillId="0" borderId="1" xfId="7" applyFont="1" applyFill="1" applyBorder="1" applyAlignment="1">
      <alignment vertical="center" wrapText="1"/>
    </xf>
    <xf numFmtId="0" fontId="3" fillId="0" borderId="1" xfId="8" applyFont="1" applyFill="1" applyBorder="1" applyAlignment="1">
      <alignment horizontal="left" vertical="center" wrapText="1"/>
    </xf>
    <xf numFmtId="3" fontId="3" fillId="0" borderId="1" xfId="0" applyNumberFormat="1" applyFont="1" applyFill="1" applyBorder="1" applyAlignment="1">
      <alignment vertical="center" wrapText="1"/>
    </xf>
    <xf numFmtId="3" fontId="3" fillId="0" borderId="1" xfId="3" applyNumberFormat="1"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vertical="center" wrapText="1"/>
    </xf>
    <xf numFmtId="3" fontId="3" fillId="0" borderId="0" xfId="0" applyNumberFormat="1" applyFont="1" applyFill="1" applyBorder="1" applyAlignment="1">
      <alignment vertical="center" wrapText="1"/>
    </xf>
    <xf numFmtId="0" fontId="1" fillId="0" borderId="1" xfId="0" applyFont="1" applyFill="1" applyBorder="1" applyAlignment="1">
      <alignment horizontal="center" vertical="center" wrapText="1"/>
    </xf>
    <xf numFmtId="0" fontId="1" fillId="0" borderId="1" xfId="0" quotePrefix="1" applyFont="1" applyFill="1" applyBorder="1" applyAlignment="1">
      <alignment horizontal="center" vertical="center" wrapText="1"/>
    </xf>
    <xf numFmtId="0" fontId="1" fillId="0" borderId="1" xfId="0" applyFont="1" applyFill="1" applyBorder="1" applyAlignment="1">
      <alignment vertical="center"/>
    </xf>
    <xf numFmtId="0" fontId="1" fillId="0" borderId="1" xfId="0" applyFont="1" applyFill="1" applyBorder="1" applyAlignment="1">
      <alignment vertical="center" wrapText="1"/>
    </xf>
    <xf numFmtId="0" fontId="3" fillId="0" borderId="1" xfId="0" applyFont="1" applyFill="1" applyBorder="1" applyAlignment="1">
      <alignment horizontal="center" vertical="center" wrapText="1"/>
    </xf>
    <xf numFmtId="0" fontId="3" fillId="0" borderId="0" xfId="0" applyFont="1" applyFill="1"/>
    <xf numFmtId="1" fontId="3" fillId="0" borderId="1" xfId="0" quotePrefix="1" applyNumberFormat="1" applyFont="1" applyFill="1" applyBorder="1" applyAlignment="1">
      <alignment horizontal="left" vertical="center" wrapText="1"/>
    </xf>
    <xf numFmtId="0" fontId="3" fillId="0" borderId="1" xfId="0" applyFont="1" applyFill="1" applyBorder="1" applyAlignment="1">
      <alignment horizontal="center"/>
    </xf>
    <xf numFmtId="0" fontId="1" fillId="0" borderId="0" xfId="0" applyFont="1" applyFill="1" applyAlignment="1">
      <alignment vertical="center"/>
    </xf>
    <xf numFmtId="0" fontId="1" fillId="0" borderId="0" xfId="0" applyFont="1" applyFill="1" applyAlignment="1">
      <alignment horizontal="left" vertical="center"/>
    </xf>
    <xf numFmtId="3" fontId="3" fillId="0" borderId="0" xfId="0" applyNumberFormat="1" applyFont="1" applyFill="1" applyBorder="1" applyAlignment="1">
      <alignment horizontal="center" vertical="center" wrapText="1"/>
    </xf>
    <xf numFmtId="3" fontId="1" fillId="0" borderId="0" xfId="0" applyNumberFormat="1" applyFont="1" applyFill="1" applyBorder="1" applyAlignment="1">
      <alignment horizontal="center" vertical="center" wrapText="1"/>
    </xf>
    <xf numFmtId="0" fontId="1" fillId="0" borderId="0" xfId="0" applyFont="1" applyFill="1" applyBorder="1" applyAlignment="1">
      <alignment vertical="center" wrapText="1"/>
    </xf>
    <xf numFmtId="0" fontId="1" fillId="0" borderId="0" xfId="0" applyFont="1" applyFill="1" applyBorder="1" applyAlignment="1">
      <alignment horizontal="center" vertical="center" wrapText="1"/>
    </xf>
    <xf numFmtId="165" fontId="1" fillId="0" borderId="0" xfId="3" applyNumberFormat="1" applyFont="1" applyFill="1" applyBorder="1" applyAlignment="1">
      <alignment horizontal="center" vertical="center" wrapText="1"/>
    </xf>
    <xf numFmtId="165" fontId="3" fillId="0" borderId="0" xfId="3" applyNumberFormat="1" applyFont="1" applyFill="1"/>
    <xf numFmtId="0" fontId="7" fillId="0" borderId="0" xfId="0" applyFont="1" applyFill="1" applyAlignment="1">
      <alignment horizontal="center" vertical="center"/>
    </xf>
    <xf numFmtId="0" fontId="1" fillId="0" borderId="1" xfId="0" applyFont="1" applyFill="1" applyBorder="1" applyAlignment="1">
      <alignment horizontal="center"/>
    </xf>
    <xf numFmtId="0" fontId="1" fillId="0" borderId="1" xfId="0" applyNumberFormat="1" applyFont="1" applyFill="1" applyBorder="1" applyAlignment="1">
      <alignment vertical="center" wrapText="1"/>
    </xf>
    <xf numFmtId="0" fontId="1" fillId="0" borderId="0" xfId="0" applyFont="1" applyFill="1"/>
    <xf numFmtId="0" fontId="3" fillId="0" borderId="0" xfId="0" applyFont="1" applyFill="1" applyBorder="1" applyAlignment="1">
      <alignment horizontal="center"/>
    </xf>
    <xf numFmtId="0" fontId="3" fillId="0" borderId="0" xfId="0" applyFont="1" applyFill="1" applyBorder="1" applyAlignment="1">
      <alignment vertical="center" wrapText="1"/>
    </xf>
    <xf numFmtId="165" fontId="3" fillId="0" borderId="0" xfId="3" applyNumberFormat="1" applyFont="1" applyFill="1" applyBorder="1" applyAlignment="1">
      <alignment vertical="center" wrapText="1"/>
    </xf>
    <xf numFmtId="165" fontId="3" fillId="0" borderId="0" xfId="3" applyNumberFormat="1" applyFont="1" applyFill="1" applyBorder="1" applyAlignment="1">
      <alignment horizontal="center" vertical="center" wrapText="1"/>
    </xf>
    <xf numFmtId="165" fontId="3" fillId="0" borderId="0" xfId="3" applyNumberFormat="1" applyFont="1" applyFill="1" applyBorder="1"/>
    <xf numFmtId="0" fontId="3" fillId="0" borderId="0" xfId="0" applyFont="1" applyFill="1" applyBorder="1"/>
    <xf numFmtId="0" fontId="3" fillId="0" borderId="0" xfId="0" applyFont="1" applyFill="1" applyAlignment="1">
      <alignment horizontal="center"/>
    </xf>
    <xf numFmtId="0" fontId="3" fillId="0" borderId="0" xfId="0" applyFont="1" applyFill="1" applyAlignment="1">
      <alignment vertical="center" wrapText="1"/>
    </xf>
    <xf numFmtId="165" fontId="3" fillId="0" borderId="0" xfId="3" applyNumberFormat="1" applyFont="1" applyFill="1" applyAlignment="1">
      <alignment vertical="center" wrapText="1"/>
    </xf>
    <xf numFmtId="165" fontId="3" fillId="0" borderId="0" xfId="3" applyNumberFormat="1" applyFont="1" applyFill="1" applyAlignment="1">
      <alignment horizontal="center" vertical="center" wrapText="1"/>
    </xf>
    <xf numFmtId="0" fontId="1" fillId="0" borderId="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0" xfId="0" applyFont="1" applyFill="1" applyAlignment="1">
      <alignment horizontal="left" vertical="center" wrapText="1"/>
    </xf>
    <xf numFmtId="3" fontId="1" fillId="0" borderId="1" xfId="0" applyNumberFormat="1" applyFont="1" applyFill="1" applyBorder="1" applyAlignment="1">
      <alignment vertical="center" wrapText="1"/>
    </xf>
    <xf numFmtId="3" fontId="1" fillId="0" borderId="1" xfId="0" applyNumberFormat="1" applyFont="1" applyFill="1" applyBorder="1" applyAlignment="1">
      <alignment horizontal="left" vertical="center" wrapText="1"/>
    </xf>
    <xf numFmtId="3" fontId="1" fillId="0" borderId="1" xfId="3" applyNumberFormat="1" applyFont="1" applyFill="1" applyBorder="1" applyAlignment="1">
      <alignment vertical="center" wrapText="1"/>
    </xf>
    <xf numFmtId="3" fontId="1" fillId="0" borderId="1" xfId="3" applyNumberFormat="1" applyFont="1" applyFill="1" applyBorder="1" applyAlignment="1">
      <alignment horizontal="center" vertical="center" wrapText="1"/>
    </xf>
    <xf numFmtId="3" fontId="3" fillId="0" borderId="1" xfId="0" applyNumberFormat="1" applyFont="1" applyFill="1" applyBorder="1"/>
    <xf numFmtId="3" fontId="3" fillId="0" borderId="1" xfId="7" applyNumberFormat="1" applyFont="1" applyFill="1" applyBorder="1" applyAlignment="1">
      <alignment horizontal="center" vertical="center" wrapText="1"/>
    </xf>
    <xf numFmtId="3" fontId="3" fillId="0" borderId="1" xfId="0" applyNumberFormat="1" applyFont="1" applyFill="1" applyBorder="1" applyAlignment="1">
      <alignment horizontal="left" vertical="center" wrapText="1"/>
    </xf>
    <xf numFmtId="3" fontId="3" fillId="0" borderId="1" xfId="3" applyNumberFormat="1" applyFont="1" applyFill="1" applyBorder="1" applyAlignment="1">
      <alignment horizontal="right" wrapText="1"/>
    </xf>
    <xf numFmtId="3" fontId="3" fillId="0" borderId="1" xfId="0" applyNumberFormat="1" applyFont="1" applyFill="1" applyBorder="1" applyAlignment="1">
      <alignment horizontal="right" vertical="center" wrapText="1"/>
    </xf>
    <xf numFmtId="3" fontId="3" fillId="0" borderId="1" xfId="6" applyNumberFormat="1" applyFont="1" applyFill="1" applyBorder="1" applyAlignment="1">
      <alignment horizontal="right" vertical="center" wrapText="1"/>
    </xf>
    <xf numFmtId="3" fontId="3" fillId="0" borderId="1" xfId="3" applyNumberFormat="1" applyFont="1" applyFill="1" applyBorder="1" applyAlignment="1">
      <alignment vertical="center" wrapText="1"/>
    </xf>
    <xf numFmtId="3" fontId="3" fillId="0" borderId="1" xfId="3" applyNumberFormat="1" applyFont="1" applyFill="1" applyBorder="1"/>
    <xf numFmtId="3" fontId="3" fillId="0" borderId="0" xfId="0" applyNumberFormat="1" applyFont="1" applyFill="1"/>
    <xf numFmtId="0" fontId="1" fillId="0" borderId="1" xfId="0" applyFont="1" applyFill="1" applyBorder="1" applyAlignment="1">
      <alignment horizontal="center" vertical="center"/>
    </xf>
    <xf numFmtId="166" fontId="3" fillId="0" borderId="0" xfId="0" applyNumberFormat="1" applyFont="1" applyFill="1"/>
    <xf numFmtId="3" fontId="3" fillId="0" borderId="1" xfId="0" applyNumberFormat="1" applyFont="1" applyFill="1" applyBorder="1" applyAlignment="1">
      <alignment horizontal="center" vertical="center" wrapText="1"/>
    </xf>
    <xf numFmtId="168" fontId="1" fillId="0" borderId="1" xfId="0" applyNumberFormat="1" applyFont="1" applyFill="1" applyBorder="1"/>
    <xf numFmtId="168" fontId="10" fillId="0" borderId="1" xfId="0" applyNumberFormat="1" applyFont="1" applyFill="1" applyBorder="1"/>
    <xf numFmtId="168" fontId="11" fillId="0" borderId="1" xfId="0" applyNumberFormat="1" applyFont="1" applyFill="1" applyBorder="1"/>
    <xf numFmtId="168" fontId="3" fillId="0" borderId="1" xfId="0" applyNumberFormat="1" applyFont="1" applyFill="1" applyBorder="1"/>
    <xf numFmtId="167" fontId="3" fillId="0" borderId="1" xfId="0" applyNumberFormat="1" applyFont="1" applyFill="1" applyBorder="1"/>
    <xf numFmtId="168" fontId="12" fillId="0" borderId="1" xfId="0" applyNumberFormat="1" applyFont="1" applyFill="1" applyBorder="1"/>
    <xf numFmtId="4" fontId="1" fillId="0" borderId="1" xfId="0" applyNumberFormat="1" applyFont="1" applyFill="1" applyBorder="1"/>
    <xf numFmtId="3" fontId="5" fillId="0" borderId="2" xfId="0" applyNumberFormat="1" applyFont="1" applyFill="1" applyBorder="1" applyAlignment="1">
      <alignment horizontal="center" vertical="center" wrapText="1"/>
    </xf>
    <xf numFmtId="3" fontId="5" fillId="0" borderId="2" xfId="3" applyNumberFormat="1" applyFont="1" applyFill="1" applyBorder="1" applyAlignment="1">
      <alignment horizontal="center" vertical="center" wrapText="1"/>
    </xf>
    <xf numFmtId="168" fontId="5" fillId="0" borderId="2"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49" fontId="9" fillId="0" borderId="3" xfId="7" applyNumberFormat="1" applyFont="1" applyFill="1" applyBorder="1" applyAlignment="1">
      <alignment horizontal="center" vertical="center" wrapText="1"/>
    </xf>
    <xf numFmtId="49" fontId="9" fillId="0" borderId="3" xfId="0" applyNumberFormat="1" applyFont="1" applyFill="1" applyBorder="1" applyAlignment="1">
      <alignment horizontal="center" vertical="center" wrapText="1"/>
    </xf>
    <xf numFmtId="49" fontId="9" fillId="0" borderId="3" xfId="3" applyNumberFormat="1" applyFont="1" applyFill="1" applyBorder="1" applyAlignment="1">
      <alignment horizontal="center" vertical="center" wrapText="1"/>
    </xf>
    <xf numFmtId="49" fontId="9" fillId="0" borderId="3" xfId="6"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15" fillId="0" borderId="0" xfId="0" applyFont="1" applyFill="1" applyAlignment="1" applyProtection="1">
      <alignment vertical="center"/>
    </xf>
    <xf numFmtId="0" fontId="15" fillId="0" borderId="1" xfId="0" applyFont="1" applyFill="1" applyBorder="1" applyAlignment="1" applyProtection="1">
      <alignment horizontal="center" vertical="center" wrapText="1"/>
    </xf>
    <xf numFmtId="0" fontId="15" fillId="0" borderId="1" xfId="0" applyFont="1" applyFill="1" applyBorder="1" applyAlignment="1" applyProtection="1">
      <alignment horizontal="left" vertical="center" wrapText="1"/>
    </xf>
    <xf numFmtId="0" fontId="15" fillId="0" borderId="1" xfId="0" applyFont="1" applyFill="1" applyBorder="1" applyAlignment="1" applyProtection="1">
      <alignment vertical="center"/>
    </xf>
    <xf numFmtId="0" fontId="15" fillId="3" borderId="1" xfId="0" applyFont="1" applyFill="1" applyBorder="1" applyAlignment="1" applyProtection="1">
      <alignment horizontal="center" vertical="center" wrapText="1"/>
    </xf>
    <xf numFmtId="0" fontId="15" fillId="3" borderId="1" xfId="0" applyFont="1" applyFill="1" applyBorder="1" applyAlignment="1" applyProtection="1">
      <alignment horizontal="left" vertical="center" wrapText="1"/>
    </xf>
    <xf numFmtId="0" fontId="15" fillId="3" borderId="1" xfId="0" applyFont="1" applyFill="1" applyBorder="1" applyAlignment="1" applyProtection="1">
      <alignment vertical="center"/>
    </xf>
    <xf numFmtId="0" fontId="15" fillId="0" borderId="1" xfId="0" applyFont="1" applyFill="1" applyBorder="1" applyAlignment="1" applyProtection="1">
      <alignment horizontal="center" vertical="center"/>
    </xf>
    <xf numFmtId="0" fontId="15" fillId="0" borderId="0" xfId="0" applyFont="1" applyFill="1" applyAlignment="1" applyProtection="1">
      <alignment vertical="center" wrapText="1"/>
    </xf>
    <xf numFmtId="0" fontId="15" fillId="0" borderId="0" xfId="0" applyFont="1" applyFill="1" applyBorder="1" applyAlignment="1" applyProtection="1">
      <alignment vertical="center"/>
    </xf>
    <xf numFmtId="0" fontId="14" fillId="4" borderId="0" xfId="0" applyFont="1" applyFill="1" applyBorder="1" applyAlignment="1" applyProtection="1">
      <alignment horizontal="center" vertical="center" wrapText="1"/>
    </xf>
    <xf numFmtId="0" fontId="15" fillId="4" borderId="0" xfId="0" applyFont="1" applyFill="1" applyBorder="1" applyAlignment="1" applyProtection="1">
      <alignment horizontal="left" vertical="center" wrapText="1"/>
    </xf>
    <xf numFmtId="0" fontId="15" fillId="4" borderId="0" xfId="0" applyFont="1" applyFill="1" applyBorder="1" applyAlignment="1" applyProtection="1">
      <alignment vertical="center"/>
    </xf>
    <xf numFmtId="0" fontId="14" fillId="0" borderId="0" xfId="0" applyFont="1" applyFill="1" applyAlignment="1" applyProtection="1">
      <alignment horizontal="center" vertical="center"/>
    </xf>
    <xf numFmtId="0" fontId="1" fillId="0" borderId="1" xfId="0" applyFont="1" applyFill="1" applyBorder="1" applyAlignment="1">
      <alignment horizontal="center" vertical="center" wrapText="1"/>
    </xf>
    <xf numFmtId="0" fontId="1" fillId="0" borderId="0" xfId="0" applyFont="1" applyFill="1" applyAlignment="1">
      <alignment horizontal="center" vertical="center" wrapText="1"/>
    </xf>
    <xf numFmtId="0" fontId="1" fillId="0" borderId="0" xfId="0" applyFont="1" applyFill="1" applyBorder="1" applyAlignment="1">
      <alignment horizontal="center" vertical="center" wrapText="1"/>
    </xf>
    <xf numFmtId="49" fontId="15" fillId="0" borderId="1" xfId="7" applyNumberFormat="1" applyFont="1" applyFill="1" applyBorder="1" applyAlignment="1">
      <alignment horizontal="center" vertical="center" wrapText="1"/>
    </xf>
    <xf numFmtId="49" fontId="15" fillId="0" borderId="1" xfId="0" applyNumberFormat="1" applyFont="1" applyFill="1" applyBorder="1" applyAlignment="1">
      <alignment horizontal="center" vertical="center" wrapText="1"/>
    </xf>
    <xf numFmtId="49" fontId="15" fillId="0" borderId="1" xfId="4" applyNumberFormat="1" applyFont="1" applyFill="1" applyBorder="1" applyAlignment="1">
      <alignment horizontal="center" vertical="center" wrapText="1"/>
    </xf>
    <xf numFmtId="49" fontId="15" fillId="0" borderId="1" xfId="6" applyNumberFormat="1" applyFont="1" applyFill="1" applyBorder="1" applyAlignment="1">
      <alignment horizontal="center" vertical="center" wrapText="1"/>
    </xf>
    <xf numFmtId="49" fontId="15" fillId="0" borderId="1" xfId="0" quotePrefix="1" applyNumberFormat="1"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 xfId="0" applyFont="1" applyFill="1" applyBorder="1" applyAlignment="1">
      <alignment horizontal="center" vertical="center" wrapText="1"/>
    </xf>
    <xf numFmtId="3" fontId="15" fillId="0" borderId="1" xfId="7" applyNumberFormat="1" applyFont="1" applyFill="1" applyBorder="1" applyAlignment="1">
      <alignment horizontal="center" vertical="center" wrapText="1"/>
    </xf>
    <xf numFmtId="3" fontId="15" fillId="0" borderId="1" xfId="0" applyNumberFormat="1" applyFont="1" applyFill="1" applyBorder="1" applyAlignment="1">
      <alignment horizontal="center" vertical="center" wrapText="1"/>
    </xf>
    <xf numFmtId="3" fontId="15" fillId="0" borderId="1" xfId="4" applyNumberFormat="1" applyFont="1" applyFill="1" applyBorder="1" applyAlignment="1">
      <alignment horizontal="center" vertical="center" wrapText="1"/>
    </xf>
    <xf numFmtId="3" fontId="15" fillId="0" borderId="1" xfId="6" applyNumberFormat="1" applyFont="1" applyFill="1" applyBorder="1" applyAlignment="1">
      <alignment horizontal="center" vertical="center" wrapText="1"/>
    </xf>
    <xf numFmtId="0" fontId="15" fillId="0" borderId="0" xfId="0" applyFont="1" applyFill="1" applyBorder="1"/>
    <xf numFmtId="167" fontId="15" fillId="0" borderId="1" xfId="0" applyNumberFormat="1" applyFont="1" applyFill="1" applyBorder="1" applyAlignment="1">
      <alignment vertical="center" wrapText="1"/>
    </xf>
    <xf numFmtId="168" fontId="15" fillId="0" borderId="1" xfId="0" applyNumberFormat="1" applyFont="1" applyFill="1" applyBorder="1" applyAlignment="1">
      <alignment vertical="center" wrapText="1"/>
    </xf>
    <xf numFmtId="0" fontId="15" fillId="0" borderId="1" xfId="0" applyFont="1" applyFill="1" applyBorder="1"/>
    <xf numFmtId="0" fontId="15" fillId="0" borderId="1" xfId="0" applyFont="1" applyFill="1" applyBorder="1" applyAlignment="1">
      <alignment horizontal="center" vertical="center"/>
    </xf>
    <xf numFmtId="3" fontId="15" fillId="0" borderId="1" xfId="4" applyNumberFormat="1" applyFont="1" applyFill="1" applyBorder="1" applyAlignment="1">
      <alignment horizontal="center" wrapText="1"/>
    </xf>
    <xf numFmtId="167" fontId="15" fillId="0" borderId="1" xfId="0" applyNumberFormat="1" applyFont="1" applyFill="1" applyBorder="1" applyAlignment="1">
      <alignment horizontal="center" wrapText="1"/>
    </xf>
    <xf numFmtId="168" fontId="15" fillId="0" borderId="1" xfId="0" applyNumberFormat="1" applyFont="1" applyFill="1" applyBorder="1" applyAlignment="1">
      <alignment horizontal="center" wrapText="1"/>
    </xf>
    <xf numFmtId="0" fontId="15" fillId="0" borderId="1" xfId="0" applyFont="1" applyFill="1" applyBorder="1" applyAlignment="1">
      <alignment horizontal="center" wrapText="1"/>
    </xf>
    <xf numFmtId="0" fontId="15" fillId="0" borderId="0" xfId="0" applyFont="1" applyFill="1"/>
    <xf numFmtId="3" fontId="15" fillId="0" borderId="1" xfId="0" applyNumberFormat="1" applyFont="1" applyFill="1" applyBorder="1" applyAlignment="1">
      <alignment horizontal="center" wrapText="1"/>
    </xf>
    <xf numFmtId="3" fontId="15" fillId="0" borderId="1" xfId="0" applyNumberFormat="1" applyFont="1" applyFill="1" applyBorder="1" applyAlignment="1">
      <alignment horizontal="right" vertical="center" wrapText="1"/>
    </xf>
    <xf numFmtId="167" fontId="15" fillId="0" borderId="1" xfId="0" applyNumberFormat="1" applyFont="1" applyFill="1" applyBorder="1" applyAlignment="1">
      <alignment wrapText="1"/>
    </xf>
    <xf numFmtId="168" fontId="15" fillId="0" borderId="1" xfId="0" applyNumberFormat="1" applyFont="1" applyFill="1" applyBorder="1" applyAlignment="1">
      <alignment wrapText="1"/>
    </xf>
    <xf numFmtId="0" fontId="15" fillId="0" borderId="1" xfId="0" applyFont="1" applyFill="1" applyBorder="1" applyAlignment="1">
      <alignment wrapText="1"/>
    </xf>
    <xf numFmtId="3" fontId="15" fillId="0" borderId="1" xfId="6" applyNumberFormat="1" applyFont="1" applyFill="1" applyBorder="1" applyAlignment="1">
      <alignment horizontal="right" vertical="center" wrapText="1"/>
    </xf>
    <xf numFmtId="167" fontId="15" fillId="0" borderId="1" xfId="0" applyNumberFormat="1" applyFont="1" applyFill="1" applyBorder="1" applyAlignment="1">
      <alignment horizontal="center" vertical="center" wrapText="1"/>
    </xf>
    <xf numFmtId="168" fontId="15" fillId="0" borderId="1" xfId="0" applyNumberFormat="1" applyFont="1" applyFill="1" applyBorder="1" applyAlignment="1">
      <alignment horizontal="center" vertical="center" wrapText="1"/>
    </xf>
    <xf numFmtId="3" fontId="15" fillId="0" borderId="1" xfId="0" applyNumberFormat="1" applyFont="1" applyFill="1" applyBorder="1" applyAlignment="1">
      <alignment horizontal="left" vertical="center" wrapText="1"/>
    </xf>
    <xf numFmtId="3" fontId="15" fillId="0" borderId="1" xfId="4" applyNumberFormat="1" applyFont="1" applyFill="1" applyBorder="1" applyAlignment="1">
      <alignment horizontal="right" wrapText="1"/>
    </xf>
    <xf numFmtId="1" fontId="15" fillId="0" borderId="9" xfId="0" applyNumberFormat="1" applyFont="1" applyFill="1" applyBorder="1" applyAlignment="1">
      <alignment horizontal="center" vertical="center" wrapText="1"/>
    </xf>
    <xf numFmtId="0" fontId="15" fillId="0" borderId="1" xfId="0" applyFont="1" applyFill="1" applyBorder="1" applyAlignment="1">
      <alignment horizontal="center"/>
    </xf>
    <xf numFmtId="3" fontId="15" fillId="0" borderId="1" xfId="7" quotePrefix="1" applyNumberFormat="1" applyFont="1" applyFill="1" applyBorder="1" applyAlignment="1">
      <alignment horizontal="center" vertical="center" wrapText="1"/>
    </xf>
    <xf numFmtId="3" fontId="15" fillId="0" borderId="1" xfId="0" quotePrefix="1" applyNumberFormat="1" applyFont="1" applyFill="1" applyBorder="1" applyAlignment="1">
      <alignment horizontal="center" vertical="center" wrapText="1"/>
    </xf>
    <xf numFmtId="167" fontId="15" fillId="0" borderId="1" xfId="0" quotePrefix="1" applyNumberFormat="1" applyFont="1" applyFill="1" applyBorder="1" applyAlignment="1">
      <alignment horizontal="center" wrapText="1"/>
    </xf>
    <xf numFmtId="168" fontId="15" fillId="0" borderId="1" xfId="0" quotePrefix="1" applyNumberFormat="1" applyFont="1" applyFill="1" applyBorder="1" applyAlignment="1">
      <alignment horizontal="center" wrapText="1"/>
    </xf>
    <xf numFmtId="0" fontId="15" fillId="0" borderId="1" xfId="0" quotePrefix="1" applyFont="1" applyFill="1" applyBorder="1" applyAlignment="1">
      <alignment horizontal="center" wrapText="1"/>
    </xf>
    <xf numFmtId="3" fontId="15" fillId="0" borderId="1" xfId="4" quotePrefix="1" applyNumberFormat="1" applyFont="1" applyFill="1" applyBorder="1" applyAlignment="1">
      <alignment horizontal="center" vertical="center" wrapText="1"/>
    </xf>
    <xf numFmtId="3" fontId="15" fillId="0" borderId="1" xfId="6" quotePrefix="1" applyNumberFormat="1" applyFont="1" applyFill="1" applyBorder="1" applyAlignment="1">
      <alignment horizontal="center" vertical="center" wrapText="1"/>
    </xf>
    <xf numFmtId="167" fontId="15" fillId="0" borderId="1" xfId="0" quotePrefix="1" applyNumberFormat="1" applyFont="1" applyFill="1" applyBorder="1" applyAlignment="1">
      <alignment horizontal="center" vertical="center" wrapText="1"/>
    </xf>
    <xf numFmtId="168" fontId="15" fillId="0" borderId="1" xfId="0" quotePrefix="1" applyNumberFormat="1" applyFont="1" applyFill="1" applyBorder="1" applyAlignment="1">
      <alignment horizontal="center" vertical="center" wrapText="1"/>
    </xf>
    <xf numFmtId="0" fontId="15" fillId="0" borderId="1" xfId="0" quotePrefix="1" applyFont="1" applyFill="1" applyBorder="1" applyAlignment="1">
      <alignment horizontal="center" vertical="center" wrapText="1"/>
    </xf>
    <xf numFmtId="1" fontId="15" fillId="0" borderId="1" xfId="0" applyNumberFormat="1" applyFont="1" applyFill="1" applyBorder="1" applyAlignment="1">
      <alignment horizontal="center" vertical="center" wrapText="1"/>
    </xf>
    <xf numFmtId="3" fontId="15" fillId="0" borderId="1" xfId="0" applyNumberFormat="1" applyFont="1" applyFill="1" applyBorder="1" applyAlignment="1">
      <alignment horizontal="center" vertical="center"/>
    </xf>
    <xf numFmtId="1" fontId="15" fillId="0" borderId="9" xfId="0" applyNumberFormat="1" applyFont="1" applyFill="1" applyBorder="1" applyAlignment="1">
      <alignment horizontal="center" vertical="center"/>
    </xf>
    <xf numFmtId="1" fontId="15" fillId="0" borderId="9" xfId="0" quotePrefix="1" applyNumberFormat="1" applyFont="1" applyFill="1" applyBorder="1" applyAlignment="1">
      <alignment horizontal="center" vertical="center" wrapText="1"/>
    </xf>
    <xf numFmtId="1" fontId="15" fillId="0" borderId="9" xfId="0" quotePrefix="1" applyNumberFormat="1" applyFont="1" applyFill="1" applyBorder="1" applyAlignment="1">
      <alignment horizontal="center" vertical="center"/>
    </xf>
    <xf numFmtId="1" fontId="15" fillId="0" borderId="1" xfId="7" applyNumberFormat="1" applyFont="1" applyFill="1" applyBorder="1" applyAlignment="1">
      <alignment horizontal="center" vertical="center" wrapText="1"/>
    </xf>
    <xf numFmtId="1" fontId="15" fillId="0" borderId="1" xfId="4" applyNumberFormat="1" applyFont="1" applyFill="1" applyBorder="1" applyAlignment="1">
      <alignment horizontal="center" vertical="center" wrapText="1"/>
    </xf>
    <xf numFmtId="1" fontId="15" fillId="0" borderId="1" xfId="6" applyNumberFormat="1" applyFont="1" applyFill="1" applyBorder="1" applyAlignment="1">
      <alignment horizontal="center" vertical="center" wrapText="1"/>
    </xf>
    <xf numFmtId="1" fontId="15" fillId="0" borderId="1" xfId="0" applyNumberFormat="1" applyFont="1" applyFill="1" applyBorder="1" applyAlignment="1">
      <alignment horizontal="center" vertical="center"/>
    </xf>
    <xf numFmtId="3" fontId="15" fillId="0" borderId="1" xfId="4" applyNumberFormat="1" applyFont="1" applyFill="1" applyBorder="1" applyAlignment="1">
      <alignment horizontal="right" vertical="center" wrapText="1"/>
    </xf>
    <xf numFmtId="168" fontId="15" fillId="0" borderId="12" xfId="0" quotePrefix="1" applyNumberFormat="1" applyFont="1" applyFill="1" applyBorder="1" applyAlignment="1">
      <alignment horizontal="center" vertical="center" wrapText="1"/>
    </xf>
    <xf numFmtId="0" fontId="15" fillId="0" borderId="13" xfId="0" applyFont="1" applyFill="1" applyBorder="1" applyAlignment="1">
      <alignment horizontal="center" vertical="center" wrapText="1"/>
    </xf>
    <xf numFmtId="3" fontId="15" fillId="0" borderId="0" xfId="0" applyNumberFormat="1" applyFont="1" applyFill="1" applyBorder="1" applyAlignment="1">
      <alignment horizontal="center" vertical="center"/>
    </xf>
    <xf numFmtId="3" fontId="15" fillId="0" borderId="1" xfId="0" quotePrefix="1" applyNumberFormat="1" applyFont="1" applyFill="1" applyBorder="1" applyAlignment="1">
      <alignment horizontal="center" vertical="center"/>
    </xf>
    <xf numFmtId="0" fontId="9" fillId="0" borderId="3" xfId="0" applyFont="1" applyFill="1" applyBorder="1" applyAlignment="1">
      <alignment horizontal="center" vertical="center" wrapText="1"/>
    </xf>
    <xf numFmtId="49" fontId="9" fillId="0" borderId="1" xfId="7"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49" fontId="9" fillId="0" borderId="1" xfId="3" applyNumberFormat="1" applyFont="1" applyFill="1" applyBorder="1" applyAlignment="1">
      <alignment horizontal="center" vertical="center" wrapText="1"/>
    </xf>
    <xf numFmtId="49" fontId="9" fillId="0" borderId="1" xfId="6"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 fillId="0" borderId="0" xfId="0" applyFont="1" applyFill="1" applyAlignment="1">
      <alignment horizontal="left"/>
    </xf>
    <xf numFmtId="0" fontId="1" fillId="0" borderId="0" xfId="0" applyFont="1" applyFill="1" applyAlignment="1">
      <alignment horizontal="left"/>
    </xf>
    <xf numFmtId="3" fontId="5" fillId="0" borderId="1" xfId="7" applyNumberFormat="1" applyFont="1" applyFill="1" applyBorder="1" applyAlignment="1">
      <alignment horizontal="center" vertical="center" wrapText="1"/>
    </xf>
    <xf numFmtId="3" fontId="1" fillId="0" borderId="1" xfId="7"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 fillId="0" borderId="0" xfId="0" applyFont="1" applyFill="1" applyAlignment="1">
      <alignment horizontal="left"/>
    </xf>
    <xf numFmtId="0" fontId="1" fillId="0" borderId="0" xfId="0" applyFont="1" applyFill="1" applyAlignment="1">
      <alignment horizontal="left"/>
    </xf>
    <xf numFmtId="0" fontId="14" fillId="0" borderId="1" xfId="0" applyFont="1" applyBorder="1" applyAlignment="1">
      <alignment horizontal="center" vertical="center" wrapText="1"/>
    </xf>
    <xf numFmtId="3"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15" fillId="0" borderId="1" xfId="7" applyNumberFormat="1" applyFont="1" applyFill="1" applyBorder="1" applyAlignment="1">
      <alignment horizontal="center" vertical="center" wrapText="1"/>
    </xf>
    <xf numFmtId="0" fontId="15" fillId="0" borderId="1" xfId="0" applyFont="1" applyBorder="1" applyAlignment="1">
      <alignment horizontal="center" vertical="center" wrapText="1"/>
    </xf>
    <xf numFmtId="3" fontId="15" fillId="0" borderId="0" xfId="0" applyNumberFormat="1" applyFont="1" applyFill="1" applyBorder="1"/>
    <xf numFmtId="0" fontId="1" fillId="0" borderId="0" xfId="0" applyFont="1" applyFill="1" applyAlignment="1">
      <alignment horizontal="center" vertical="center" wrapText="1"/>
    </xf>
    <xf numFmtId="0" fontId="1"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3" fillId="0" borderId="0" xfId="0" applyFont="1" applyFill="1" applyAlignment="1">
      <alignment horizontal="left"/>
    </xf>
    <xf numFmtId="0" fontId="1" fillId="0" borderId="0" xfId="0" applyFont="1" applyFill="1" applyAlignment="1">
      <alignment horizontal="left"/>
    </xf>
    <xf numFmtId="0" fontId="1" fillId="0" borderId="0" xfId="0" applyFont="1" applyFill="1" applyBorder="1" applyAlignment="1">
      <alignment horizontal="center" vertical="center" wrapText="1"/>
    </xf>
    <xf numFmtId="0" fontId="18"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8" fillId="0" borderId="1" xfId="0" applyFont="1" applyBorder="1" applyAlignment="1">
      <alignment vertical="center" wrapText="1"/>
    </xf>
    <xf numFmtId="3" fontId="14" fillId="0" borderId="1" xfId="0" applyNumberFormat="1" applyFont="1" applyBorder="1" applyAlignment="1">
      <alignment horizontal="center" vertical="center" wrapText="1"/>
    </xf>
    <xf numFmtId="49" fontId="3" fillId="0" borderId="0" xfId="0" applyNumberFormat="1" applyFont="1" applyFill="1" applyAlignment="1">
      <alignment vertical="center" wrapText="1"/>
    </xf>
    <xf numFmtId="3" fontId="3" fillId="0" borderId="1" xfId="4" applyNumberFormat="1" applyFont="1" applyFill="1" applyBorder="1" applyAlignment="1">
      <alignment horizontal="center" vertical="center" wrapText="1"/>
    </xf>
    <xf numFmtId="3" fontId="3" fillId="0" borderId="1" xfId="6" applyNumberFormat="1" applyFont="1" applyFill="1" applyBorder="1" applyAlignment="1">
      <alignment horizontal="center" vertical="center" wrapText="1"/>
    </xf>
    <xf numFmtId="3" fontId="3" fillId="0" borderId="1" xfId="4" applyNumberFormat="1" applyFont="1" applyFill="1" applyBorder="1" applyAlignment="1">
      <alignment horizontal="center" wrapText="1"/>
    </xf>
    <xf numFmtId="3" fontId="3" fillId="0" borderId="1" xfId="0" applyNumberFormat="1" applyFont="1" applyFill="1" applyBorder="1" applyAlignment="1">
      <alignment horizontal="center" wrapText="1"/>
    </xf>
    <xf numFmtId="168" fontId="15" fillId="4" borderId="1" xfId="0" applyNumberFormat="1" applyFont="1" applyFill="1" applyBorder="1" applyAlignment="1">
      <alignment horizontal="center" wrapText="1"/>
    </xf>
    <xf numFmtId="3" fontId="10" fillId="0" borderId="1" xfId="0" applyNumberFormat="1" applyFont="1" applyFill="1" applyBorder="1" applyAlignment="1">
      <alignment horizontal="center" wrapText="1"/>
    </xf>
    <xf numFmtId="168" fontId="10" fillId="0" borderId="1" xfId="0" applyNumberFormat="1" applyFont="1" applyFill="1" applyBorder="1" applyAlignment="1">
      <alignment horizontal="center" wrapText="1"/>
    </xf>
    <xf numFmtId="167" fontId="3" fillId="0" borderId="1" xfId="0" applyNumberFormat="1" applyFont="1" applyFill="1" applyBorder="1" applyAlignment="1">
      <alignment horizontal="center" wrapText="1"/>
    </xf>
    <xf numFmtId="168" fontId="3" fillId="0" borderId="1" xfId="0" applyNumberFormat="1" applyFont="1" applyFill="1" applyBorder="1" applyAlignment="1">
      <alignment horizontal="center" wrapText="1"/>
    </xf>
    <xf numFmtId="0" fontId="12" fillId="0" borderId="0" xfId="0" applyFont="1" applyFill="1" applyBorder="1" applyAlignment="1">
      <alignment horizontal="left" vertical="center" wrapText="1"/>
    </xf>
    <xf numFmtId="3" fontId="15" fillId="0" borderId="1" xfId="0" applyNumberFormat="1" applyFont="1" applyFill="1" applyBorder="1" applyAlignment="1">
      <alignment vertical="center" wrapText="1"/>
    </xf>
    <xf numFmtId="3" fontId="15" fillId="0" borderId="9" xfId="0" applyNumberFormat="1" applyFont="1" applyFill="1" applyBorder="1" applyAlignment="1">
      <alignment horizontal="center" vertical="center" wrapText="1"/>
    </xf>
    <xf numFmtId="3" fontId="15" fillId="0" borderId="9" xfId="0" applyNumberFormat="1" applyFont="1" applyFill="1" applyBorder="1" applyAlignment="1">
      <alignment horizontal="center" vertical="center"/>
    </xf>
    <xf numFmtId="3" fontId="15" fillId="0" borderId="9" xfId="0" quotePrefix="1" applyNumberFormat="1" applyFont="1" applyFill="1" applyBorder="1" applyAlignment="1">
      <alignment horizontal="center" vertical="center" wrapText="1"/>
    </xf>
    <xf numFmtId="3" fontId="15" fillId="0" borderId="9" xfId="0" quotePrefix="1" applyNumberFormat="1" applyFont="1" applyFill="1" applyBorder="1" applyAlignment="1">
      <alignment horizontal="center" vertical="center"/>
    </xf>
    <xf numFmtId="3" fontId="15" fillId="0" borderId="12" xfId="0" quotePrefix="1" applyNumberFormat="1" applyFont="1" applyFill="1" applyBorder="1" applyAlignment="1">
      <alignment horizontal="center" vertical="center" wrapText="1"/>
    </xf>
    <xf numFmtId="3" fontId="15" fillId="0" borderId="13" xfId="0" applyNumberFormat="1" applyFont="1" applyFill="1" applyBorder="1" applyAlignment="1">
      <alignment horizontal="center" vertical="center" wrapText="1"/>
    </xf>
    <xf numFmtId="3" fontId="15" fillId="0" borderId="1" xfId="0" applyNumberFormat="1" applyFont="1" applyFill="1" applyBorder="1" applyAlignment="1">
      <alignment vertical="center"/>
    </xf>
    <xf numFmtId="3" fontId="14" fillId="0" borderId="1" xfId="0" applyNumberFormat="1" applyFont="1" applyFill="1" applyBorder="1" applyAlignment="1">
      <alignment horizontal="center" vertical="center" wrapText="1"/>
    </xf>
    <xf numFmtId="3" fontId="3" fillId="0" borderId="0" xfId="0" applyNumberFormat="1" applyFont="1" applyFill="1" applyAlignment="1">
      <alignment horizontal="center"/>
    </xf>
    <xf numFmtId="0" fontId="3" fillId="0" borderId="1" xfId="0" applyFont="1" applyFill="1" applyBorder="1" applyAlignment="1">
      <alignment horizontal="left" vertical="center"/>
    </xf>
    <xf numFmtId="0" fontId="3" fillId="0" borderId="1" xfId="0" applyFont="1" applyFill="1" applyBorder="1" applyAlignment="1">
      <alignment horizontal="center" vertical="center"/>
    </xf>
    <xf numFmtId="3" fontId="3" fillId="0" borderId="1" xfId="0" applyNumberFormat="1" applyFont="1" applyFill="1" applyBorder="1" applyAlignment="1">
      <alignment horizontal="center"/>
    </xf>
    <xf numFmtId="3" fontId="3" fillId="0" borderId="1" xfId="0" applyNumberFormat="1" applyFont="1" applyFill="1" applyBorder="1" applyAlignment="1">
      <alignment horizontal="center" vertical="center"/>
    </xf>
    <xf numFmtId="0" fontId="3" fillId="6" borderId="0" xfId="0" applyFont="1" applyFill="1" applyAlignment="1">
      <alignment horizontal="left"/>
    </xf>
    <xf numFmtId="0" fontId="1" fillId="6" borderId="0" xfId="0" applyFont="1" applyFill="1" applyAlignment="1">
      <alignment horizontal="left"/>
    </xf>
    <xf numFmtId="0" fontId="1" fillId="6" borderId="0" xfId="0" applyFont="1" applyFill="1" applyAlignment="1">
      <alignment vertical="center"/>
    </xf>
    <xf numFmtId="0" fontId="1" fillId="6" borderId="1" xfId="0" applyFont="1" applyFill="1" applyBorder="1" applyAlignment="1">
      <alignment horizontal="center" vertical="center" wrapText="1"/>
    </xf>
    <xf numFmtId="3" fontId="1" fillId="6" borderId="1" xfId="0" applyNumberFormat="1" applyFont="1" applyFill="1" applyBorder="1" applyAlignment="1">
      <alignment horizontal="center" vertical="center" wrapText="1"/>
    </xf>
    <xf numFmtId="3" fontId="3" fillId="6" borderId="1" xfId="0" applyNumberFormat="1" applyFont="1" applyFill="1" applyBorder="1" applyAlignment="1">
      <alignment horizontal="center" vertical="center" wrapText="1"/>
    </xf>
    <xf numFmtId="0" fontId="3" fillId="6" borderId="0" xfId="0" applyFont="1" applyFill="1" applyBorder="1" applyAlignment="1">
      <alignment horizontal="center"/>
    </xf>
    <xf numFmtId="0" fontId="3" fillId="6" borderId="0" xfId="0" applyFont="1" applyFill="1" applyAlignment="1">
      <alignment horizontal="center"/>
    </xf>
    <xf numFmtId="168" fontId="15" fillId="4" borderId="1" xfId="0" applyNumberFormat="1" applyFont="1" applyFill="1" applyBorder="1" applyAlignment="1">
      <alignment horizontal="center" vertical="center" wrapText="1"/>
    </xf>
    <xf numFmtId="3" fontId="10" fillId="0" borderId="1" xfId="0" applyNumberFormat="1" applyFont="1" applyFill="1" applyBorder="1" applyAlignment="1">
      <alignment horizontal="center" vertical="center" wrapText="1"/>
    </xf>
    <xf numFmtId="168" fontId="10" fillId="0" borderId="1" xfId="0" applyNumberFormat="1" applyFont="1" applyFill="1" applyBorder="1" applyAlignment="1">
      <alignment horizontal="center" vertical="center" wrapText="1"/>
    </xf>
    <xf numFmtId="168" fontId="3" fillId="0" borderId="0" xfId="0" applyNumberFormat="1" applyFont="1" applyFill="1" applyBorder="1" applyAlignment="1">
      <alignment vertical="center" wrapText="1"/>
    </xf>
    <xf numFmtId="0" fontId="1"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3" fillId="0" borderId="1" xfId="0" applyFont="1" applyBorder="1" applyAlignment="1">
      <alignment horizontal="center" vertical="center" wrapText="1"/>
    </xf>
    <xf numFmtId="49" fontId="20" fillId="0" borderId="1" xfId="0" applyNumberFormat="1" applyFont="1" applyFill="1" applyBorder="1" applyAlignment="1">
      <alignment horizontal="center" vertical="center" wrapText="1"/>
    </xf>
    <xf numFmtId="49" fontId="20" fillId="0" borderId="1" xfId="4"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1" xfId="6" applyNumberFormat="1" applyFont="1" applyFill="1" applyBorder="1" applyAlignment="1">
      <alignment horizontal="center" vertical="center" wrapText="1"/>
    </xf>
    <xf numFmtId="3" fontId="20" fillId="0" borderId="1" xfId="0" applyNumberFormat="1" applyFont="1" applyFill="1" applyBorder="1" applyAlignment="1">
      <alignment horizontal="center" vertical="center" wrapText="1"/>
    </xf>
    <xf numFmtId="3" fontId="12" fillId="0" borderId="1" xfId="0" applyNumberFormat="1" applyFont="1" applyFill="1" applyBorder="1" applyAlignment="1">
      <alignment horizontal="center" vertical="center" wrapText="1"/>
    </xf>
    <xf numFmtId="3" fontId="20" fillId="0" borderId="1" xfId="7" applyNumberFormat="1" applyFont="1" applyFill="1" applyBorder="1" applyAlignment="1">
      <alignment horizontal="center" vertical="center" wrapText="1"/>
    </xf>
    <xf numFmtId="3" fontId="20" fillId="0" borderId="1" xfId="4" applyNumberFormat="1" applyFont="1" applyFill="1" applyBorder="1" applyAlignment="1">
      <alignment horizontal="center" vertical="center" wrapText="1"/>
    </xf>
    <xf numFmtId="3" fontId="20" fillId="0" borderId="1" xfId="6" applyNumberFormat="1" applyFont="1" applyFill="1" applyBorder="1" applyAlignment="1">
      <alignment horizontal="center" vertical="center" wrapText="1"/>
    </xf>
    <xf numFmtId="3" fontId="20" fillId="0" borderId="1" xfId="0" quotePrefix="1" applyNumberFormat="1" applyFont="1" applyFill="1" applyBorder="1" applyAlignment="1">
      <alignment horizontal="center" vertical="center" wrapText="1"/>
    </xf>
    <xf numFmtId="3" fontId="20" fillId="0" borderId="1" xfId="0" applyNumberFormat="1" applyFont="1" applyFill="1" applyBorder="1" applyAlignment="1">
      <alignment horizontal="center" vertical="center"/>
    </xf>
    <xf numFmtId="3" fontId="20" fillId="4" borderId="1" xfId="7" applyNumberFormat="1" applyFont="1" applyFill="1" applyBorder="1" applyAlignment="1">
      <alignment horizontal="center" vertical="center" wrapText="1"/>
    </xf>
    <xf numFmtId="3" fontId="20" fillId="0" borderId="9" xfId="0" applyNumberFormat="1" applyFont="1" applyFill="1" applyBorder="1" applyAlignment="1">
      <alignment horizontal="center" vertical="center" wrapText="1"/>
    </xf>
    <xf numFmtId="3" fontId="20" fillId="0" borderId="9" xfId="0" applyNumberFormat="1" applyFont="1" applyFill="1" applyBorder="1" applyAlignment="1">
      <alignment horizontal="center" vertical="center"/>
    </xf>
    <xf numFmtId="3" fontId="20" fillId="0" borderId="1" xfId="4" applyNumberFormat="1" applyFont="1" applyFill="1" applyBorder="1" applyAlignment="1">
      <alignment horizontal="right" vertical="center" wrapText="1"/>
    </xf>
    <xf numFmtId="3" fontId="20" fillId="0" borderId="1" xfId="0" applyNumberFormat="1" applyFont="1" applyFill="1" applyBorder="1" applyAlignment="1">
      <alignment horizontal="right" vertical="center" wrapText="1"/>
    </xf>
    <xf numFmtId="3" fontId="20" fillId="0" borderId="12" xfId="0" quotePrefix="1" applyNumberFormat="1" applyFont="1" applyFill="1" applyBorder="1" applyAlignment="1">
      <alignment horizontal="center" vertical="center" wrapText="1"/>
    </xf>
    <xf numFmtId="3" fontId="20" fillId="0" borderId="13" xfId="0" applyNumberFormat="1" applyFont="1" applyFill="1" applyBorder="1" applyAlignment="1">
      <alignment horizontal="center" vertical="center" wrapText="1"/>
    </xf>
    <xf numFmtId="0" fontId="21"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1" xfId="0" applyFont="1" applyBorder="1" applyAlignment="1">
      <alignment vertical="center" wrapText="1"/>
    </xf>
    <xf numFmtId="0" fontId="23" fillId="0" borderId="1" xfId="0" applyFont="1" applyBorder="1" applyAlignment="1">
      <alignment horizontal="center" vertical="center" wrapText="1"/>
    </xf>
    <xf numFmtId="0" fontId="23" fillId="0" borderId="1" xfId="0" applyFont="1" applyBorder="1" applyAlignment="1">
      <alignment vertical="center" wrapText="1"/>
    </xf>
    <xf numFmtId="0" fontId="23" fillId="2" borderId="1" xfId="0" applyFont="1" applyFill="1" applyBorder="1" applyAlignment="1">
      <alignment vertical="center" wrapText="1"/>
    </xf>
    <xf numFmtId="0" fontId="23" fillId="2" borderId="1" xfId="0" applyFont="1" applyFill="1" applyBorder="1" applyAlignment="1">
      <alignment horizontal="center" vertical="center" wrapText="1"/>
    </xf>
    <xf numFmtId="49" fontId="3" fillId="0" borderId="0" xfId="0" applyNumberFormat="1" applyFont="1" applyFill="1" applyAlignment="1">
      <alignment horizontal="center"/>
    </xf>
    <xf numFmtId="0" fontId="3" fillId="0" borderId="0" xfId="0" quotePrefix="1" applyFont="1" applyAlignment="1">
      <alignment vertical="center"/>
    </xf>
    <xf numFmtId="0" fontId="3" fillId="0" borderId="0" xfId="0" applyFont="1" applyAlignment="1">
      <alignment vertical="center"/>
    </xf>
    <xf numFmtId="0" fontId="1"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 fillId="0" borderId="0" xfId="0" applyFont="1" applyFill="1" applyAlignment="1">
      <alignment horizontal="left"/>
    </xf>
    <xf numFmtId="0" fontId="1" fillId="0" borderId="0" xfId="0" applyFont="1" applyFill="1" applyAlignment="1">
      <alignment horizontal="left"/>
    </xf>
    <xf numFmtId="0" fontId="15"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5" fillId="0" borderId="2" xfId="0" applyFont="1" applyFill="1" applyBorder="1" applyAlignment="1">
      <alignment vertical="center" wrapText="1"/>
    </xf>
    <xf numFmtId="0" fontId="14" fillId="0" borderId="1" xfId="0" applyFont="1" applyFill="1" applyBorder="1" applyAlignment="1">
      <alignment horizontal="center" vertical="center" wrapText="1"/>
    </xf>
    <xf numFmtId="3" fontId="24" fillId="0" borderId="1" xfId="0" applyNumberFormat="1" applyFont="1" applyBorder="1" applyAlignment="1">
      <alignment horizontal="center" vertical="center" wrapText="1"/>
    </xf>
    <xf numFmtId="0" fontId="14" fillId="0" borderId="0" xfId="0" applyFont="1" applyAlignment="1">
      <alignment horizontal="left" wrapText="1"/>
    </xf>
    <xf numFmtId="0" fontId="27" fillId="0" borderId="0" xfId="0" applyFont="1"/>
    <xf numFmtId="0" fontId="18" fillId="2" borderId="1" xfId="0" applyFont="1" applyFill="1" applyBorder="1" applyAlignment="1">
      <alignment vertical="center" wrapText="1"/>
    </xf>
    <xf numFmtId="0" fontId="18" fillId="2" borderId="1" xfId="0" applyFont="1" applyFill="1" applyBorder="1" applyAlignment="1">
      <alignment horizontal="center" vertical="center" wrapText="1"/>
    </xf>
    <xf numFmtId="0" fontId="26" fillId="0" borderId="1" xfId="0" applyFont="1" applyBorder="1" applyAlignment="1">
      <alignment horizontal="center" vertical="center" wrapText="1"/>
    </xf>
    <xf numFmtId="3" fontId="3" fillId="0" borderId="1" xfId="0" applyNumberFormat="1" applyFont="1" applyBorder="1" applyAlignment="1">
      <alignment horizontal="center" vertical="center"/>
    </xf>
    <xf numFmtId="0" fontId="26" fillId="0" borderId="13" xfId="0" applyFont="1" applyBorder="1" applyAlignment="1">
      <alignment horizontal="center" vertical="center" wrapText="1"/>
    </xf>
    <xf numFmtId="3" fontId="27" fillId="0" borderId="0" xfId="0" applyNumberFormat="1" applyFont="1"/>
    <xf numFmtId="3" fontId="15" fillId="0" borderId="1" xfId="0" applyNumberFormat="1" applyFont="1" applyBorder="1" applyAlignment="1">
      <alignment horizontal="center" vertical="center" wrapText="1"/>
    </xf>
    <xf numFmtId="0" fontId="14" fillId="0" borderId="2" xfId="0"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3" fontId="3" fillId="0" borderId="13" xfId="0" applyNumberFormat="1" applyFont="1" applyBorder="1" applyAlignment="1">
      <alignment horizontal="center" vertical="center"/>
    </xf>
    <xf numFmtId="2" fontId="3" fillId="0" borderId="2" xfId="0" applyNumberFormat="1" applyFont="1" applyFill="1" applyBorder="1" applyAlignment="1">
      <alignment horizontal="center" vertical="center" wrapText="1"/>
    </xf>
    <xf numFmtId="3" fontId="14" fillId="0" borderId="14" xfId="0" applyNumberFormat="1" applyFont="1" applyFill="1" applyBorder="1" applyAlignment="1">
      <alignment horizontal="center" vertical="center" wrapText="1"/>
    </xf>
    <xf numFmtId="3" fontId="14" fillId="0" borderId="2" xfId="0" applyNumberFormat="1" applyFont="1" applyFill="1" applyBorder="1" applyAlignment="1">
      <alignment horizontal="center" vertical="center" wrapText="1"/>
    </xf>
    <xf numFmtId="3" fontId="15" fillId="0" borderId="14" xfId="0" applyNumberFormat="1"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 fillId="0" borderId="0" xfId="0" applyFont="1" applyFill="1" applyAlignment="1"/>
    <xf numFmtId="165" fontId="3" fillId="0" borderId="0" xfId="4" applyNumberFormat="1" applyFont="1" applyFill="1" applyAlignment="1">
      <alignment vertical="center" wrapText="1"/>
    </xf>
    <xf numFmtId="165" fontId="3" fillId="0" borderId="0" xfId="4" applyNumberFormat="1" applyFont="1" applyFill="1" applyBorder="1" applyAlignment="1">
      <alignment vertical="center" wrapText="1"/>
    </xf>
    <xf numFmtId="165" fontId="3" fillId="0" borderId="0" xfId="4" applyNumberFormat="1" applyFont="1" applyFill="1" applyAlignment="1">
      <alignment horizontal="center" vertical="center" wrapText="1"/>
    </xf>
    <xf numFmtId="165" fontId="3" fillId="0" borderId="0" xfId="4" applyNumberFormat="1" applyFont="1" applyFill="1"/>
    <xf numFmtId="165" fontId="3" fillId="0" borderId="0" xfId="4" applyNumberFormat="1" applyFont="1" applyFill="1" applyBorder="1" applyAlignment="1">
      <alignment horizontal="center" vertical="center" wrapText="1"/>
    </xf>
    <xf numFmtId="165" fontId="3" fillId="0" borderId="0" xfId="4" applyNumberFormat="1" applyFont="1" applyFill="1" applyBorder="1"/>
    <xf numFmtId="0" fontId="28" fillId="0" borderId="0" xfId="0" applyFont="1" applyFill="1" applyAlignment="1">
      <alignment horizontal="center"/>
    </xf>
    <xf numFmtId="0" fontId="29" fillId="0" borderId="0" xfId="0" applyFont="1" applyFill="1"/>
    <xf numFmtId="0" fontId="32" fillId="0" borderId="7" xfId="0" applyFont="1" applyFill="1" applyBorder="1" applyAlignment="1">
      <alignment horizontal="center" vertical="center" wrapText="1"/>
    </xf>
    <xf numFmtId="0" fontId="32" fillId="0" borderId="0" xfId="0" applyFont="1" applyFill="1" applyBorder="1" applyAlignment="1">
      <alignment horizontal="center" vertical="center" wrapText="1"/>
    </xf>
    <xf numFmtId="3" fontId="32" fillId="0" borderId="0" xfId="0" applyNumberFormat="1" applyFont="1" applyFill="1" applyBorder="1" applyAlignment="1">
      <alignment horizontal="left" vertical="center" wrapText="1"/>
    </xf>
    <xf numFmtId="1" fontId="33" fillId="0" borderId="0" xfId="0" applyNumberFormat="1" applyFont="1" applyFill="1"/>
    <xf numFmtId="0" fontId="33" fillId="0" borderId="0" xfId="0" applyFont="1" applyFill="1"/>
    <xf numFmtId="0" fontId="34" fillId="0" borderId="6" xfId="0" applyNumberFormat="1" applyFont="1" applyFill="1" applyBorder="1" applyAlignment="1">
      <alignment horizontal="center" vertical="center" wrapText="1"/>
    </xf>
    <xf numFmtId="0" fontId="34" fillId="0" borderId="1" xfId="0" applyFont="1" applyFill="1" applyBorder="1" applyAlignment="1">
      <alignment horizontal="center" vertical="center" wrapText="1"/>
    </xf>
    <xf numFmtId="3" fontId="34" fillId="0" borderId="1" xfId="0" applyNumberFormat="1" applyFont="1" applyFill="1" applyBorder="1" applyAlignment="1">
      <alignment horizontal="right" vertical="center" wrapText="1"/>
    </xf>
    <xf numFmtId="0" fontId="33" fillId="0" borderId="1" xfId="0" applyNumberFormat="1" applyFont="1" applyFill="1" applyBorder="1" applyAlignment="1">
      <alignment horizontal="right" vertical="center" wrapText="1"/>
    </xf>
    <xf numFmtId="3" fontId="33" fillId="0" borderId="1" xfId="0" applyNumberFormat="1" applyFont="1" applyFill="1" applyBorder="1" applyAlignment="1">
      <alignment horizontal="right" vertical="center" wrapText="1"/>
    </xf>
    <xf numFmtId="0" fontId="34" fillId="0" borderId="0" xfId="0" applyFont="1" applyFill="1"/>
    <xf numFmtId="3" fontId="34" fillId="0" borderId="13" xfId="0" applyNumberFormat="1" applyFont="1" applyFill="1" applyBorder="1" applyAlignment="1">
      <alignment horizontal="right" vertical="center"/>
    </xf>
    <xf numFmtId="0" fontId="34" fillId="0" borderId="0" xfId="0" applyFont="1" applyFill="1" applyAlignment="1">
      <alignment vertical="center"/>
    </xf>
    <xf numFmtId="0" fontId="35" fillId="0" borderId="18" xfId="0" applyFont="1" applyFill="1" applyBorder="1" applyAlignment="1"/>
    <xf numFmtId="0" fontId="33" fillId="0" borderId="0" xfId="0" applyFont="1" applyFill="1" applyAlignment="1">
      <alignment horizontal="center"/>
    </xf>
    <xf numFmtId="0" fontId="29" fillId="0" borderId="0" xfId="0" applyFont="1" applyFill="1" applyAlignment="1">
      <alignment horizontal="center"/>
    </xf>
    <xf numFmtId="3" fontId="29" fillId="0" borderId="0" xfId="0" applyNumberFormat="1" applyFont="1" applyFill="1"/>
    <xf numFmtId="1" fontId="29" fillId="0" borderId="0" xfId="0" applyNumberFormat="1" applyFont="1" applyFill="1"/>
    <xf numFmtId="0" fontId="36" fillId="0" borderId="1" xfId="0" applyFont="1" applyFill="1" applyBorder="1" applyAlignment="1">
      <alignment horizontal="center" vertical="center" wrapText="1"/>
    </xf>
    <xf numFmtId="3" fontId="1" fillId="0" borderId="1" xfId="0" applyNumberFormat="1" applyFont="1" applyFill="1" applyBorder="1" applyAlignment="1">
      <alignment horizontal="right" vertical="center" wrapText="1"/>
    </xf>
    <xf numFmtId="0" fontId="3" fillId="0" borderId="1" xfId="0" applyNumberFormat="1" applyFont="1" applyFill="1" applyBorder="1" applyAlignment="1">
      <alignment horizontal="right" vertical="center" wrapText="1"/>
    </xf>
    <xf numFmtId="3" fontId="1" fillId="0" borderId="13" xfId="0" applyNumberFormat="1" applyFont="1" applyFill="1" applyBorder="1" applyAlignment="1">
      <alignment horizontal="right" vertical="center"/>
    </xf>
    <xf numFmtId="0" fontId="28" fillId="0" borderId="0" xfId="0" applyFont="1" applyFill="1" applyAlignment="1">
      <alignment horizontal="left"/>
    </xf>
    <xf numFmtId="0" fontId="28" fillId="0" borderId="0" xfId="0" applyFont="1" applyFill="1"/>
    <xf numFmtId="0" fontId="25" fillId="0" borderId="0" xfId="0" applyFont="1" applyAlignment="1">
      <alignment horizontal="right"/>
    </xf>
    <xf numFmtId="3" fontId="3" fillId="0" borderId="1" xfId="0" applyNumberFormat="1" applyFont="1" applyFill="1" applyBorder="1" applyAlignment="1">
      <alignment vertical="center"/>
    </xf>
    <xf numFmtId="3" fontId="1" fillId="0" borderId="1" xfId="0" applyNumberFormat="1" applyFont="1" applyFill="1" applyBorder="1" applyAlignment="1">
      <alignment vertical="center"/>
    </xf>
    <xf numFmtId="3" fontId="37" fillId="0" borderId="1" xfId="0" applyNumberFormat="1" applyFont="1" applyFill="1" applyBorder="1" applyAlignment="1">
      <alignment horizontal="center" vertical="center" wrapText="1"/>
    </xf>
    <xf numFmtId="3" fontId="37" fillId="0" borderId="1" xfId="0" applyNumberFormat="1" applyFont="1" applyFill="1" applyBorder="1" applyAlignment="1">
      <alignment horizontal="right" vertical="center" wrapText="1"/>
    </xf>
    <xf numFmtId="3" fontId="38" fillId="0" borderId="1" xfId="0" applyNumberFormat="1" applyFont="1" applyFill="1" applyBorder="1" applyAlignment="1">
      <alignment horizontal="right" vertical="center"/>
    </xf>
    <xf numFmtId="3" fontId="37" fillId="0" borderId="1" xfId="0" applyNumberFormat="1" applyFont="1" applyFill="1" applyBorder="1" applyAlignment="1">
      <alignment horizontal="right" vertical="center"/>
    </xf>
    <xf numFmtId="0" fontId="3" fillId="0" borderId="0" xfId="0" applyFont="1"/>
    <xf numFmtId="0" fontId="3" fillId="0" borderId="1" xfId="0" applyFont="1" applyBorder="1" applyAlignment="1">
      <alignment horizontal="center" vertical="center" wrapText="1"/>
    </xf>
    <xf numFmtId="3" fontId="3" fillId="0" borderId="1" xfId="0" applyNumberFormat="1" applyFont="1" applyBorder="1" applyAlignment="1">
      <alignment horizontal="center" vertical="center" wrapText="1"/>
    </xf>
    <xf numFmtId="3" fontId="1" fillId="0" borderId="1" xfId="0" applyNumberFormat="1" applyFont="1" applyBorder="1" applyAlignment="1">
      <alignment horizontal="center" vertical="center" wrapText="1"/>
    </xf>
    <xf numFmtId="3" fontId="3" fillId="0" borderId="0" xfId="0" applyNumberFormat="1" applyFont="1"/>
    <xf numFmtId="0" fontId="3" fillId="0" borderId="12"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 fillId="0" borderId="0" xfId="0" applyFont="1" applyFill="1" applyAlignment="1">
      <alignment horizontal="left"/>
    </xf>
    <xf numFmtId="0" fontId="1" fillId="0" borderId="0" xfId="0" applyFont="1" applyFill="1" applyAlignment="1">
      <alignment horizontal="left"/>
    </xf>
    <xf numFmtId="0" fontId="14" fillId="0" borderId="0" xfId="0" applyFont="1" applyAlignment="1">
      <alignment horizontal="left"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 xfId="0" applyFont="1" applyFill="1" applyBorder="1" applyAlignment="1">
      <alignment horizontal="center" vertical="center" wrapText="1"/>
    </xf>
    <xf numFmtId="3" fontId="1" fillId="0" borderId="2" xfId="0" applyNumberFormat="1" applyFont="1" applyFill="1" applyBorder="1" applyAlignment="1">
      <alignment horizontal="center" vertical="center" wrapText="1"/>
    </xf>
    <xf numFmtId="3" fontId="1" fillId="0" borderId="6" xfId="0" applyNumberFormat="1" applyFont="1" applyFill="1" applyBorder="1" applyAlignment="1">
      <alignment horizontal="center" vertical="center" wrapText="1"/>
    </xf>
    <xf numFmtId="3" fontId="1" fillId="0" borderId="3" xfId="0" applyNumberFormat="1" applyFont="1" applyFill="1" applyBorder="1" applyAlignment="1">
      <alignment horizontal="center" vertical="center" wrapText="1"/>
    </xf>
    <xf numFmtId="0" fontId="13" fillId="0" borderId="1" xfId="0" applyFont="1" applyBorder="1" applyAlignment="1">
      <alignment horizontal="center" vertical="center" wrapText="1"/>
    </xf>
    <xf numFmtId="0" fontId="14" fillId="0" borderId="0" xfId="0" applyFont="1" applyAlignment="1">
      <alignment horizontal="left" wrapText="1"/>
    </xf>
    <xf numFmtId="0" fontId="13" fillId="0" borderId="1" xfId="0" applyFont="1" applyBorder="1" applyAlignment="1">
      <alignment horizontal="center" vertical="center" wrapText="1"/>
    </xf>
    <xf numFmtId="1" fontId="3" fillId="0" borderId="1" xfId="0" applyNumberFormat="1" applyFont="1" applyFill="1" applyBorder="1" applyAlignment="1">
      <alignment horizontal="right" vertical="center" wrapText="1"/>
    </xf>
    <xf numFmtId="0" fontId="20" fillId="0" borderId="6" xfId="0" applyFont="1" applyFill="1" applyBorder="1" applyAlignment="1">
      <alignment horizontal="center" vertical="center" wrapText="1"/>
    </xf>
    <xf numFmtId="0" fontId="14" fillId="0" borderId="0" xfId="0" applyFont="1" applyAlignment="1">
      <alignment horizontal="left" wrapText="1"/>
    </xf>
    <xf numFmtId="0" fontId="2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horizontal="left" vertical="center" wrapText="1"/>
    </xf>
    <xf numFmtId="3" fontId="17" fillId="0" borderId="1" xfId="0" applyNumberFormat="1" applyFont="1" applyFill="1" applyBorder="1" applyAlignment="1">
      <alignment horizontal="center" vertical="center" wrapText="1"/>
    </xf>
    <xf numFmtId="3" fontId="9" fillId="0" borderId="1" xfId="0" applyNumberFormat="1" applyFont="1" applyFill="1" applyBorder="1" applyAlignment="1">
      <alignment horizontal="center" vertical="center" wrapText="1"/>
    </xf>
    <xf numFmtId="0" fontId="9" fillId="0" borderId="0" xfId="0" applyFont="1" applyFill="1" applyBorder="1" applyAlignment="1">
      <alignment horizontal="center"/>
    </xf>
    <xf numFmtId="0" fontId="9" fillId="0" borderId="0" xfId="0" applyFont="1" applyFill="1" applyAlignment="1">
      <alignment horizontal="center"/>
    </xf>
    <xf numFmtId="0" fontId="1" fillId="0" borderId="0" xfId="0" applyFont="1"/>
    <xf numFmtId="0" fontId="14" fillId="0" borderId="0" xfId="0" applyFont="1" applyAlignment="1">
      <alignment horizontal="left" wrapText="1"/>
    </xf>
    <xf numFmtId="0" fontId="13" fillId="0" borderId="1" xfId="0" applyFont="1" applyBorder="1" applyAlignment="1">
      <alignment horizontal="center" vertical="center" wrapText="1"/>
    </xf>
    <xf numFmtId="0" fontId="18" fillId="0" borderId="1" xfId="0" applyFont="1" applyBorder="1" applyAlignment="1">
      <alignment horizontal="center" vertical="center" wrapText="1"/>
    </xf>
    <xf numFmtId="3" fontId="13"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170" fontId="18" fillId="0" borderId="1" xfId="0" applyNumberFormat="1" applyFont="1" applyBorder="1" applyAlignment="1">
      <alignment horizontal="center" vertical="center" wrapText="1"/>
    </xf>
    <xf numFmtId="3" fontId="18" fillId="0" borderId="1" xfId="0" applyNumberFormat="1" applyFont="1" applyBorder="1" applyAlignment="1">
      <alignment horizontal="center" vertical="center" wrapText="1"/>
    </xf>
    <xf numFmtId="3" fontId="18" fillId="0" borderId="1" xfId="0" applyNumberFormat="1" applyFont="1" applyBorder="1" applyAlignment="1">
      <alignment vertical="center" wrapText="1"/>
    </xf>
    <xf numFmtId="3" fontId="39" fillId="0" borderId="0" xfId="0" applyNumberFormat="1" applyFont="1" applyFill="1" applyAlignment="1">
      <alignment vertical="center" wrapText="1"/>
    </xf>
    <xf numFmtId="0" fontId="1" fillId="0" borderId="0" xfId="0" applyFont="1" applyFill="1" applyAlignment="1">
      <alignment horizontal="left"/>
    </xf>
    <xf numFmtId="0" fontId="1"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3" fontId="33" fillId="0" borderId="0" xfId="0" applyNumberFormat="1" applyFont="1" applyFill="1" applyAlignment="1">
      <alignment horizontal="center"/>
    </xf>
    <xf numFmtId="2" fontId="0" fillId="0" borderId="0" xfId="0" applyNumberFormat="1" applyAlignment="1">
      <alignment wrapText="1"/>
    </xf>
    <xf numFmtId="0" fontId="20" fillId="0" borderId="0" xfId="0" applyFont="1" applyAlignment="1">
      <alignment horizontal="center"/>
    </xf>
    <xf numFmtId="0" fontId="40" fillId="0" borderId="0" xfId="0" applyFont="1"/>
    <xf numFmtId="2" fontId="41" fillId="4" borderId="0" xfId="0" applyNumberFormat="1" applyFont="1" applyFill="1" applyAlignment="1">
      <alignment wrapText="1"/>
    </xf>
    <xf numFmtId="0" fontId="45" fillId="0" borderId="0" xfId="0" applyFont="1" applyFill="1"/>
    <xf numFmtId="2" fontId="25" fillId="4" borderId="7" xfId="0" applyNumberFormat="1" applyFont="1" applyFill="1" applyBorder="1" applyAlignment="1">
      <alignment horizontal="center" vertical="center" wrapText="1"/>
    </xf>
    <xf numFmtId="0" fontId="1" fillId="0" borderId="0" xfId="0" applyFont="1" applyAlignment="1"/>
    <xf numFmtId="2" fontId="1" fillId="0" borderId="0" xfId="0" applyNumberFormat="1" applyFont="1" applyAlignment="1">
      <alignment vertical="center" wrapText="1"/>
    </xf>
    <xf numFmtId="2" fontId="48" fillId="4" borderId="0" xfId="0" applyNumberFormat="1" applyFont="1" applyFill="1" applyBorder="1" applyAlignment="1">
      <alignment horizontal="center" vertical="center" wrapText="1"/>
    </xf>
    <xf numFmtId="2" fontId="2" fillId="0" borderId="0" xfId="0" applyNumberFormat="1" applyFont="1" applyAlignment="1">
      <alignment wrapText="1"/>
    </xf>
    <xf numFmtId="0" fontId="5" fillId="0" borderId="0" xfId="0" applyFont="1" applyFill="1" applyBorder="1" applyAlignment="1">
      <alignment horizontal="center" vertical="center" wrapText="1"/>
    </xf>
    <xf numFmtId="3" fontId="5" fillId="0" borderId="0" xfId="0" applyNumberFormat="1" applyFont="1" applyFill="1" applyBorder="1" applyAlignment="1">
      <alignment horizontal="center" vertical="center" wrapText="1"/>
    </xf>
    <xf numFmtId="3" fontId="49" fillId="4" borderId="0" xfId="0" applyNumberFormat="1" applyFont="1" applyFill="1" applyBorder="1" applyAlignment="1">
      <alignment horizontal="center" vertical="center" wrapText="1"/>
    </xf>
    <xf numFmtId="3" fontId="9" fillId="0" borderId="0" xfId="0" applyNumberFormat="1" applyFont="1" applyFill="1" applyBorder="1" applyAlignment="1">
      <alignment horizontal="center" vertical="center" wrapText="1"/>
    </xf>
    <xf numFmtId="3" fontId="47" fillId="0" borderId="0" xfId="0" applyNumberFormat="1" applyFont="1" applyBorder="1" applyAlignment="1">
      <alignment horizontal="center" vertical="center" wrapText="1"/>
    </xf>
    <xf numFmtId="0" fontId="37" fillId="0" borderId="7" xfId="0" applyFont="1" applyBorder="1" applyAlignment="1">
      <alignment horizontal="center" vertical="center" wrapText="1"/>
    </xf>
    <xf numFmtId="0" fontId="54" fillId="0" borderId="7" xfId="0" applyFont="1" applyBorder="1" applyAlignment="1">
      <alignment horizontal="center" vertical="center" wrapText="1"/>
    </xf>
    <xf numFmtId="0" fontId="15" fillId="0" borderId="1" xfId="0" applyFont="1" applyFill="1" applyBorder="1" applyAlignment="1">
      <alignment horizontal="center" vertical="center" wrapText="1"/>
    </xf>
    <xf numFmtId="3" fontId="5" fillId="0" borderId="1" xfId="0" applyNumberFormat="1" applyFont="1" applyFill="1" applyBorder="1" applyAlignment="1">
      <alignment horizontal="center" vertical="center" wrapText="1"/>
    </xf>
    <xf numFmtId="3" fontId="1" fillId="0" borderId="6"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3" fillId="0" borderId="1" xfId="0" applyFont="1" applyFill="1" applyBorder="1" applyAlignment="1">
      <alignment horizontal="center" vertical="center" wrapText="1"/>
    </xf>
    <xf numFmtId="0" fontId="5" fillId="0" borderId="1" xfId="0" applyFont="1" applyBorder="1" applyAlignment="1">
      <alignment horizontal="center" vertical="center" wrapText="1"/>
    </xf>
    <xf numFmtId="3" fontId="5" fillId="0" borderId="1" xfId="0" applyNumberFormat="1" applyFont="1" applyBorder="1" applyAlignment="1">
      <alignment horizontal="center" vertical="center" wrapText="1"/>
    </xf>
    <xf numFmtId="3" fontId="9" fillId="4" borderId="1" xfId="0" applyNumberFormat="1" applyFont="1" applyFill="1" applyBorder="1" applyAlignment="1">
      <alignment horizontal="center" vertical="center" wrapText="1"/>
    </xf>
    <xf numFmtId="0" fontId="46" fillId="0" borderId="0" xfId="0" applyFont="1"/>
    <xf numFmtId="2" fontId="46" fillId="4" borderId="0" xfId="0" applyNumberFormat="1" applyFont="1" applyFill="1" applyAlignment="1">
      <alignment wrapText="1"/>
    </xf>
    <xf numFmtId="3" fontId="1" fillId="0" borderId="1" xfId="0" applyNumberFormat="1" applyFont="1" applyBorder="1" applyAlignment="1">
      <alignment horizontal="center" vertical="center"/>
    </xf>
    <xf numFmtId="0" fontId="37" fillId="0" borderId="0" xfId="0" applyFont="1" applyFill="1" applyAlignment="1">
      <alignment vertical="center"/>
    </xf>
    <xf numFmtId="0" fontId="38" fillId="0" borderId="0" xfId="0" applyFont="1" applyFill="1" applyAlignment="1">
      <alignment vertical="center"/>
    </xf>
    <xf numFmtId="0" fontId="38" fillId="0" borderId="0" xfId="0" applyFont="1" applyFill="1" applyAlignment="1">
      <alignment horizontal="center" vertical="center"/>
    </xf>
    <xf numFmtId="0" fontId="62" fillId="0" borderId="7" xfId="0" applyFont="1" applyFill="1" applyBorder="1" applyAlignment="1">
      <alignment vertical="center"/>
    </xf>
    <xf numFmtId="0" fontId="39" fillId="0" borderId="1" xfId="0" applyFont="1" applyFill="1" applyBorder="1" applyAlignment="1">
      <alignment horizontal="center" vertical="center"/>
    </xf>
    <xf numFmtId="0" fontId="38" fillId="0" borderId="1" xfId="0" applyFont="1" applyFill="1" applyBorder="1" applyAlignment="1">
      <alignment horizontal="center" vertical="center" wrapText="1"/>
    </xf>
    <xf numFmtId="3" fontId="37" fillId="0" borderId="0" xfId="0" applyNumberFormat="1" applyFont="1" applyFill="1" applyAlignment="1">
      <alignment vertical="center"/>
    </xf>
    <xf numFmtId="169" fontId="38" fillId="0" borderId="0" xfId="0" applyNumberFormat="1" applyFont="1" applyFill="1" applyAlignment="1">
      <alignment vertical="center"/>
    </xf>
    <xf numFmtId="168" fontId="37" fillId="0" borderId="0" xfId="0" applyNumberFormat="1" applyFont="1" applyFill="1" applyAlignment="1">
      <alignment vertical="center"/>
    </xf>
    <xf numFmtId="169" fontId="37" fillId="0" borderId="0" xfId="0" applyNumberFormat="1" applyFont="1" applyFill="1" applyAlignment="1">
      <alignment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1" fillId="0" borderId="0" xfId="0" applyFont="1" applyFill="1" applyAlignment="1">
      <alignment vertical="center" wrapText="1"/>
    </xf>
    <xf numFmtId="0" fontId="61" fillId="0" borderId="0" xfId="0" applyFont="1" applyFill="1" applyAlignment="1">
      <alignment vertical="center" wrapText="1"/>
    </xf>
    <xf numFmtId="0" fontId="60" fillId="0" borderId="1" xfId="0" applyFont="1" applyFill="1" applyBorder="1" applyAlignment="1">
      <alignment horizontal="center" vertical="center"/>
    </xf>
    <xf numFmtId="0" fontId="3" fillId="0" borderId="0" xfId="0" applyFont="1" applyFill="1" applyAlignment="1">
      <alignment vertical="center"/>
    </xf>
    <xf numFmtId="0" fontId="3" fillId="0" borderId="0" xfId="0" applyFont="1" applyFill="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vertical="center"/>
    </xf>
    <xf numFmtId="0" fontId="60" fillId="0" borderId="1" xfId="0" applyFont="1" applyFill="1" applyBorder="1" applyAlignment="1">
      <alignment horizontal="center" vertical="center" wrapText="1"/>
    </xf>
    <xf numFmtId="1" fontId="60" fillId="0" borderId="1" xfId="0" applyNumberFormat="1" applyFont="1" applyFill="1" applyBorder="1" applyAlignment="1">
      <alignment horizontal="right" vertical="center"/>
    </xf>
    <xf numFmtId="165" fontId="1" fillId="0" borderId="1" xfId="3" applyNumberFormat="1" applyFont="1" applyFill="1" applyBorder="1" applyAlignment="1">
      <alignment horizontal="center" vertical="center" wrapText="1"/>
    </xf>
    <xf numFmtId="0" fontId="1" fillId="0" borderId="0" xfId="0" applyFont="1" applyFill="1" applyAlignment="1">
      <alignment horizontal="center" vertical="center" wrapText="1"/>
    </xf>
    <xf numFmtId="0" fontId="1" fillId="0" borderId="0" xfId="0" applyNumberFormat="1" applyFont="1" applyFill="1" applyAlignment="1">
      <alignment horizontal="center" vertical="center" wrapText="1"/>
    </xf>
    <xf numFmtId="0" fontId="8" fillId="0" borderId="0" xfId="0" applyNumberFormat="1" applyFont="1" applyFill="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14" fillId="0" borderId="1" xfId="0" applyFont="1" applyFill="1" applyBorder="1" applyAlignment="1" applyProtection="1">
      <alignment horizontal="center" vertical="center" wrapText="1"/>
    </xf>
    <xf numFmtId="0" fontId="13" fillId="2" borderId="0" xfId="0" applyFont="1" applyFill="1" applyAlignment="1" applyProtection="1">
      <alignment horizontal="center" vertical="center" wrapText="1"/>
    </xf>
    <xf numFmtId="0" fontId="15" fillId="0" borderId="0" xfId="0" applyFont="1" applyFill="1" applyAlignment="1" applyProtection="1">
      <alignment horizontal="left" vertical="center"/>
    </xf>
    <xf numFmtId="0" fontId="14" fillId="0" borderId="0" xfId="0" applyFont="1" applyFill="1" applyAlignment="1" applyProtection="1">
      <alignment horizontal="left" vertical="center"/>
    </xf>
    <xf numFmtId="0" fontId="14" fillId="3" borderId="1" xfId="0" applyFont="1" applyFill="1" applyBorder="1" applyAlignment="1" applyProtection="1">
      <alignment horizontal="center" vertical="center" wrapText="1"/>
    </xf>
    <xf numFmtId="0" fontId="15" fillId="0" borderId="0" xfId="0" applyFont="1" applyFill="1" applyAlignment="1" applyProtection="1">
      <alignment vertical="center" wrapText="1"/>
    </xf>
    <xf numFmtId="0" fontId="1" fillId="0" borderId="4" xfId="0" applyFont="1" applyFill="1" applyBorder="1" applyAlignment="1">
      <alignment horizontal="center" vertical="center" wrapText="1"/>
    </xf>
    <xf numFmtId="0" fontId="1" fillId="0" borderId="14"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3" fillId="0" borderId="0" xfId="0" applyFont="1" applyFill="1" applyAlignment="1">
      <alignment horizontal="left"/>
    </xf>
    <xf numFmtId="0" fontId="1" fillId="0" borderId="0" xfId="0" applyFont="1" applyFill="1" applyAlignment="1">
      <alignment horizontal="left"/>
    </xf>
    <xf numFmtId="0" fontId="12" fillId="0" borderId="7" xfId="0" applyFont="1" applyFill="1" applyBorder="1" applyAlignment="1">
      <alignment horizontal="left"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5" fillId="0" borderId="1" xfId="0" applyFont="1" applyFill="1" applyBorder="1" applyAlignment="1">
      <alignment vertical="center"/>
    </xf>
    <xf numFmtId="0" fontId="14" fillId="0" borderId="0" xfId="0" applyFont="1" applyAlignment="1">
      <alignment horizontal="left" wrapText="1"/>
    </xf>
    <xf numFmtId="0" fontId="14" fillId="0" borderId="0" xfId="0" applyFont="1" applyAlignment="1">
      <alignment horizontal="center" vertical="center" wrapText="1"/>
    </xf>
    <xf numFmtId="0" fontId="14" fillId="0" borderId="0" xfId="0" applyFont="1" applyAlignment="1">
      <alignment horizontal="center" vertical="center"/>
    </xf>
    <xf numFmtId="0" fontId="16" fillId="0" borderId="0" xfId="0" applyFont="1" applyAlignment="1">
      <alignment horizontal="center" vertical="center" wrapText="1"/>
    </xf>
    <xf numFmtId="0" fontId="3" fillId="0" borderId="2"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3" fillId="5" borderId="0" xfId="0" applyFont="1" applyFill="1" applyAlignment="1">
      <alignment horizontal="left"/>
    </xf>
    <xf numFmtId="0" fontId="3" fillId="0" borderId="0" xfId="0" quotePrefix="1" applyFont="1" applyAlignment="1">
      <alignment horizontal="left" vertical="center" wrapText="1"/>
    </xf>
    <xf numFmtId="0" fontId="7" fillId="0" borderId="7"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3" fillId="0" borderId="0" xfId="0" quotePrefix="1" applyFont="1" applyAlignment="1">
      <alignment vertical="center"/>
    </xf>
    <xf numFmtId="0" fontId="3" fillId="0" borderId="0" xfId="0" applyFont="1" applyAlignment="1">
      <alignment vertical="center"/>
    </xf>
    <xf numFmtId="165" fontId="28" fillId="0" borderId="0" xfId="3" applyNumberFormat="1" applyFont="1" applyFill="1" applyAlignment="1">
      <alignment horizontal="center" vertical="center" wrapText="1"/>
    </xf>
    <xf numFmtId="0" fontId="14" fillId="0" borderId="13" xfId="0" applyFont="1" applyBorder="1" applyAlignment="1">
      <alignment horizontal="center" vertical="center" wrapText="1"/>
    </xf>
    <xf numFmtId="0" fontId="14" fillId="0" borderId="1" xfId="0" applyFont="1" applyBorder="1" applyAlignment="1">
      <alignment horizontal="center" vertical="center" wrapText="1"/>
    </xf>
    <xf numFmtId="0" fontId="7" fillId="0" borderId="0" xfId="0" applyFont="1" applyFill="1" applyAlignment="1">
      <alignment horizontal="center" vertical="center"/>
    </xf>
    <xf numFmtId="0" fontId="23"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9" fillId="0" borderId="14"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5" xfId="0" applyFont="1" applyFill="1" applyBorder="1" applyAlignment="1">
      <alignment horizontal="center" vertical="center" wrapText="1"/>
    </xf>
    <xf numFmtId="168" fontId="5" fillId="0" borderId="1" xfId="0" applyNumberFormat="1" applyFont="1" applyFill="1" applyBorder="1" applyAlignment="1">
      <alignment horizontal="center" vertical="center" wrapText="1"/>
    </xf>
    <xf numFmtId="3" fontId="5"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3" fontId="5" fillId="0" borderId="1" xfId="3" applyNumberFormat="1" applyFont="1" applyFill="1" applyBorder="1" applyAlignment="1">
      <alignment horizontal="center" vertical="center" wrapText="1"/>
    </xf>
    <xf numFmtId="3" fontId="1" fillId="0" borderId="2" xfId="0" applyNumberFormat="1" applyFont="1" applyFill="1" applyBorder="1" applyAlignment="1">
      <alignment horizontal="center" vertical="center" wrapText="1"/>
    </xf>
    <xf numFmtId="3" fontId="1" fillId="0" borderId="6"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29" fillId="0" borderId="0" xfId="0" applyFont="1" applyFill="1" applyAlignment="1">
      <alignment horizontal="left"/>
    </xf>
    <xf numFmtId="0" fontId="28" fillId="0" borderId="0" xfId="0" applyFont="1" applyFill="1" applyAlignment="1">
      <alignment horizontal="left"/>
    </xf>
    <xf numFmtId="0" fontId="30" fillId="0" borderId="0" xfId="0" applyFont="1" applyFill="1" applyAlignment="1">
      <alignment horizontal="center" vertical="center" wrapText="1"/>
    </xf>
    <xf numFmtId="0" fontId="31" fillId="0" borderId="0" xfId="0" applyFont="1" applyFill="1" applyAlignment="1">
      <alignment horizontal="center"/>
    </xf>
    <xf numFmtId="0" fontId="36" fillId="0" borderId="1" xfId="0" applyFont="1" applyFill="1" applyBorder="1" applyAlignment="1">
      <alignment horizontal="center" vertical="center" wrapText="1"/>
    </xf>
    <xf numFmtId="3" fontId="36" fillId="0" borderId="12" xfId="0" applyNumberFormat="1" applyFont="1" applyFill="1" applyBorder="1" applyAlignment="1">
      <alignment horizontal="center" vertical="center" wrapText="1"/>
    </xf>
    <xf numFmtId="3" fontId="36" fillId="0" borderId="16" xfId="0" applyNumberFormat="1" applyFont="1" applyFill="1" applyBorder="1" applyAlignment="1">
      <alignment horizontal="center" vertical="center" wrapText="1"/>
    </xf>
    <xf numFmtId="3" fontId="36" fillId="0" borderId="13" xfId="0" applyNumberFormat="1" applyFont="1" applyFill="1" applyBorder="1" applyAlignment="1">
      <alignment horizontal="center" vertical="center" wrapText="1"/>
    </xf>
    <xf numFmtId="0" fontId="36" fillId="0" borderId="2" xfId="0"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6" xfId="0" applyFont="1" applyFill="1" applyBorder="1" applyAlignment="1">
      <alignment horizontal="center" vertical="center" wrapText="1"/>
    </xf>
    <xf numFmtId="3" fontId="37" fillId="0" borderId="1" xfId="0" applyNumberFormat="1" applyFont="1" applyFill="1" applyBorder="1" applyAlignment="1">
      <alignment horizontal="center" vertical="center" wrapText="1"/>
    </xf>
    <xf numFmtId="3" fontId="37" fillId="0" borderId="2" xfId="0" applyNumberFormat="1" applyFont="1" applyFill="1" applyBorder="1" applyAlignment="1">
      <alignment horizontal="center" vertical="center"/>
    </xf>
    <xf numFmtId="3" fontId="37" fillId="0" borderId="6" xfId="0" applyNumberFormat="1" applyFont="1" applyFill="1" applyBorder="1" applyAlignment="1">
      <alignment horizontal="center" vertical="center"/>
    </xf>
    <xf numFmtId="0" fontId="3" fillId="0" borderId="1" xfId="0" applyNumberFormat="1" applyFont="1" applyFill="1" applyBorder="1" applyAlignment="1">
      <alignment horizontal="center" vertical="center" wrapText="1"/>
    </xf>
    <xf numFmtId="0" fontId="36" fillId="0" borderId="1" xfId="0" applyNumberFormat="1" applyFont="1" applyFill="1" applyBorder="1" applyAlignment="1">
      <alignment horizontal="center" vertical="center" wrapText="1"/>
    </xf>
    <xf numFmtId="0" fontId="36" fillId="0" borderId="2" xfId="0" applyNumberFormat="1" applyFont="1" applyFill="1" applyBorder="1" applyAlignment="1">
      <alignment horizontal="center" vertical="center" wrapText="1"/>
    </xf>
    <xf numFmtId="0" fontId="36" fillId="0" borderId="6" xfId="0" applyNumberFormat="1" applyFont="1" applyFill="1" applyBorder="1" applyAlignment="1">
      <alignment horizontal="center" vertical="center" wrapText="1"/>
    </xf>
    <xf numFmtId="0" fontId="36" fillId="0" borderId="12" xfId="0" applyFont="1" applyFill="1" applyBorder="1" applyAlignment="1">
      <alignment horizontal="center" vertical="center"/>
    </xf>
    <xf numFmtId="0" fontId="36" fillId="0" borderId="13" xfId="0" applyFont="1" applyFill="1" applyBorder="1" applyAlignment="1">
      <alignment horizontal="center" vertical="center"/>
    </xf>
    <xf numFmtId="0" fontId="28" fillId="0" borderId="0" xfId="0" applyFont="1" applyFill="1" applyAlignment="1">
      <alignment horizontal="center" vertical="center"/>
    </xf>
    <xf numFmtId="0" fontId="5" fillId="0" borderId="4"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9" fillId="0" borderId="1" xfId="0" applyFont="1" applyFill="1" applyBorder="1" applyAlignment="1">
      <alignment horizontal="center" vertical="center" wrapText="1"/>
    </xf>
    <xf numFmtId="3" fontId="7" fillId="0" borderId="7" xfId="0" applyNumberFormat="1"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61" fillId="0" borderId="0" xfId="0" applyFont="1" applyFill="1" applyAlignment="1">
      <alignment horizontal="center" vertical="center" wrapText="1"/>
    </xf>
    <xf numFmtId="0" fontId="17" fillId="0" borderId="1" xfId="0" applyFont="1" applyFill="1" applyBorder="1" applyAlignment="1">
      <alignment horizontal="center" vertical="center" wrapText="1"/>
    </xf>
    <xf numFmtId="0" fontId="53" fillId="0" borderId="14" xfId="0" applyFont="1" applyFill="1" applyBorder="1" applyAlignment="1">
      <alignment horizontal="center" vertical="center" wrapText="1"/>
    </xf>
    <xf numFmtId="0" fontId="53" fillId="0" borderId="15" xfId="0" applyFont="1" applyFill="1" applyBorder="1" applyAlignment="1">
      <alignment horizontal="center" vertical="center" wrapText="1"/>
    </xf>
    <xf numFmtId="0" fontId="53" fillId="0" borderId="1"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60" fillId="0" borderId="1" xfId="0" applyFont="1" applyFill="1" applyBorder="1" applyAlignment="1">
      <alignment horizontal="center" vertical="center"/>
    </xf>
    <xf numFmtId="0" fontId="60" fillId="0" borderId="1" xfId="0" applyFont="1" applyFill="1" applyBorder="1" applyAlignment="1">
      <alignment horizontal="center" vertical="center" wrapText="1"/>
    </xf>
    <xf numFmtId="0" fontId="1" fillId="0" borderId="0" xfId="0" applyFont="1" applyFill="1" applyAlignment="1">
      <alignment horizontal="left" vertical="center"/>
    </xf>
    <xf numFmtId="0" fontId="60" fillId="0" borderId="2" xfId="0" applyFont="1" applyFill="1" applyBorder="1" applyAlignment="1">
      <alignment horizontal="center" vertical="center"/>
    </xf>
    <xf numFmtId="0" fontId="60" fillId="0" borderId="6" xfId="0" applyFont="1" applyFill="1" applyBorder="1" applyAlignment="1">
      <alignment horizontal="center" vertical="center"/>
    </xf>
    <xf numFmtId="0" fontId="60" fillId="0" borderId="12" xfId="0" applyFont="1" applyFill="1" applyBorder="1" applyAlignment="1">
      <alignment horizontal="center" vertical="center"/>
    </xf>
    <xf numFmtId="0" fontId="60" fillId="0" borderId="13" xfId="0" applyFont="1" applyFill="1" applyBorder="1" applyAlignment="1">
      <alignment horizontal="center" vertical="center"/>
    </xf>
    <xf numFmtId="0" fontId="1" fillId="0" borderId="0" xfId="0" applyFont="1" applyAlignment="1">
      <alignment horizontal="left"/>
    </xf>
    <xf numFmtId="2" fontId="25" fillId="4" borderId="0" xfId="0" applyNumberFormat="1" applyFont="1" applyFill="1" applyBorder="1" applyAlignment="1">
      <alignment horizontal="center" vertical="center" wrapText="1"/>
    </xf>
    <xf numFmtId="2" fontId="16" fillId="4" borderId="7" xfId="0" applyNumberFormat="1" applyFont="1" applyFill="1" applyBorder="1" applyAlignment="1">
      <alignment horizontal="right" wrapText="1"/>
    </xf>
    <xf numFmtId="2" fontId="1" fillId="0" borderId="0" xfId="0" applyNumberFormat="1" applyFont="1" applyAlignment="1">
      <alignment horizontal="center" vertical="center" wrapText="1"/>
    </xf>
    <xf numFmtId="2" fontId="7" fillId="0" borderId="0" xfId="0" applyNumberFormat="1" applyFont="1" applyAlignment="1">
      <alignment horizontal="center" vertical="center" wrapText="1"/>
    </xf>
    <xf numFmtId="2" fontId="58" fillId="4" borderId="0" xfId="0" applyNumberFormat="1" applyFont="1" applyFill="1" applyBorder="1" applyAlignment="1">
      <alignment horizontal="center" vertical="center" wrapText="1"/>
    </xf>
    <xf numFmtId="2" fontId="42" fillId="0" borderId="4" xfId="0" applyNumberFormat="1" applyFont="1" applyFill="1" applyBorder="1" applyAlignment="1">
      <alignment horizontal="center" vertical="center" wrapText="1"/>
    </xf>
    <xf numFmtId="2" fontId="42" fillId="0" borderId="5" xfId="0" applyNumberFormat="1" applyFont="1" applyFill="1" applyBorder="1" applyAlignment="1">
      <alignment horizontal="center" vertical="center" wrapText="1"/>
    </xf>
    <xf numFmtId="2" fontId="42" fillId="0" borderId="11" xfId="0" applyNumberFormat="1" applyFont="1" applyFill="1" applyBorder="1" applyAlignment="1">
      <alignment horizontal="center" vertical="center" wrapText="1"/>
    </xf>
    <xf numFmtId="2" fontId="44" fillId="0" borderId="14" xfId="0" applyNumberFormat="1" applyFont="1" applyFill="1" applyBorder="1" applyAlignment="1">
      <alignment horizontal="center" vertical="center" wrapText="1"/>
    </xf>
    <xf numFmtId="2" fontId="44" fillId="0" borderId="15" xfId="0" applyNumberFormat="1" applyFont="1" applyFill="1" applyBorder="1" applyAlignment="1">
      <alignment horizontal="center" vertical="center" wrapText="1"/>
    </xf>
    <xf numFmtId="2" fontId="44" fillId="0" borderId="2" xfId="0" applyNumberFormat="1" applyFont="1" applyFill="1" applyBorder="1" applyAlignment="1">
      <alignment horizontal="center" vertical="center" wrapText="1"/>
    </xf>
    <xf numFmtId="2" fontId="44" fillId="0" borderId="6" xfId="0" applyNumberFormat="1" applyFont="1" applyFill="1" applyBorder="1" applyAlignment="1">
      <alignment horizontal="center" vertical="center" wrapText="1"/>
    </xf>
    <xf numFmtId="2" fontId="42" fillId="0" borderId="1" xfId="0" applyNumberFormat="1" applyFont="1" applyFill="1" applyBorder="1" applyAlignment="1">
      <alignment horizontal="center" vertical="center" wrapText="1"/>
    </xf>
    <xf numFmtId="2" fontId="14" fillId="0" borderId="1" xfId="0" applyNumberFormat="1" applyFont="1" applyBorder="1" applyAlignment="1">
      <alignment horizontal="center" vertical="center" wrapText="1"/>
    </xf>
    <xf numFmtId="2" fontId="43" fillId="4" borderId="13" xfId="0" applyNumberFormat="1" applyFont="1" applyFill="1" applyBorder="1" applyAlignment="1">
      <alignment horizontal="center" vertical="center" wrapText="1"/>
    </xf>
    <xf numFmtId="2" fontId="43" fillId="4" borderId="1" xfId="0" applyNumberFormat="1" applyFont="1" applyFill="1" applyBorder="1" applyAlignment="1">
      <alignment horizontal="center" vertical="center" wrapText="1"/>
    </xf>
    <xf numFmtId="0" fontId="19" fillId="0" borderId="7" xfId="0" applyFont="1" applyFill="1" applyBorder="1" applyAlignment="1">
      <alignment horizontal="center" vertical="center" wrapText="1"/>
    </xf>
    <xf numFmtId="3" fontId="5" fillId="0" borderId="1" xfId="4" applyNumberFormat="1" applyFont="1" applyFill="1" applyBorder="1" applyAlignment="1">
      <alignment horizontal="center" vertical="center" wrapText="1"/>
    </xf>
    <xf numFmtId="0" fontId="28" fillId="0" borderId="0" xfId="0" applyFont="1" applyFill="1" applyAlignment="1">
      <alignment horizontal="center"/>
    </xf>
    <xf numFmtId="2" fontId="5" fillId="0" borderId="1" xfId="0" applyNumberFormat="1" applyFont="1" applyFill="1" applyBorder="1" applyAlignment="1">
      <alignment horizontal="center" vertical="center" wrapText="1"/>
    </xf>
    <xf numFmtId="2" fontId="17" fillId="4" borderId="1" xfId="0" applyNumberFormat="1" applyFont="1" applyFill="1" applyBorder="1" applyAlignment="1">
      <alignment horizontal="center" vertical="center" wrapText="1"/>
    </xf>
    <xf numFmtId="2" fontId="58" fillId="4" borderId="7" xfId="0" applyNumberFormat="1" applyFont="1" applyFill="1" applyBorder="1" applyAlignment="1">
      <alignment horizontal="center" vertical="center" wrapText="1"/>
    </xf>
    <xf numFmtId="2" fontId="60" fillId="0" borderId="0" xfId="0" applyNumberFormat="1" applyFont="1" applyAlignment="1">
      <alignment horizontal="center" vertical="center" wrapText="1"/>
    </xf>
    <xf numFmtId="2" fontId="48" fillId="4" borderId="0" xfId="0" applyNumberFormat="1" applyFont="1" applyFill="1" applyBorder="1" applyAlignment="1">
      <alignment horizontal="center" vertical="center" wrapText="1"/>
    </xf>
    <xf numFmtId="0" fontId="37" fillId="0" borderId="0" xfId="0" applyFont="1" applyBorder="1" applyAlignment="1">
      <alignment horizontal="center" vertical="center" wrapText="1"/>
    </xf>
    <xf numFmtId="0" fontId="54" fillId="0" borderId="0" xfId="0" applyFont="1" applyBorder="1" applyAlignment="1">
      <alignment horizontal="center" vertical="center" wrapText="1"/>
    </xf>
    <xf numFmtId="0" fontId="5" fillId="0" borderId="1" xfId="0" applyFont="1" applyBorder="1" applyAlignment="1">
      <alignment horizontal="center" vertical="center" wrapText="1"/>
    </xf>
    <xf numFmtId="2" fontId="9" fillId="0" borderId="1" xfId="0" applyNumberFormat="1" applyFont="1" applyFill="1" applyBorder="1" applyAlignment="1">
      <alignment horizontal="center" vertical="center" wrapText="1"/>
    </xf>
    <xf numFmtId="2" fontId="5" fillId="0" borderId="12" xfId="0" applyNumberFormat="1" applyFont="1" applyFill="1" applyBorder="1" applyAlignment="1">
      <alignment horizontal="center" vertical="center" wrapText="1"/>
    </xf>
    <xf numFmtId="2" fontId="5" fillId="0" borderId="16" xfId="0" applyNumberFormat="1" applyFont="1" applyFill="1" applyBorder="1" applyAlignment="1">
      <alignment horizontal="center" vertical="center" wrapText="1"/>
    </xf>
    <xf numFmtId="2" fontId="5" fillId="0" borderId="13" xfId="0" applyNumberFormat="1" applyFont="1" applyFill="1" applyBorder="1" applyAlignment="1">
      <alignment horizontal="center" vertical="center" wrapText="1"/>
    </xf>
    <xf numFmtId="0" fontId="37" fillId="0" borderId="7" xfId="0" applyFont="1" applyBorder="1" applyAlignment="1">
      <alignment horizontal="center" vertical="center" wrapText="1"/>
    </xf>
    <xf numFmtId="0" fontId="3" fillId="0" borderId="0" xfId="0" applyFont="1" applyAlignment="1">
      <alignment horizontal="left" vertical="center" wrapText="1"/>
    </xf>
    <xf numFmtId="2" fontId="5" fillId="4" borderId="4" xfId="0" applyNumberFormat="1" applyFont="1" applyFill="1" applyBorder="1" applyAlignment="1">
      <alignment horizontal="center" vertical="center" wrapText="1"/>
    </xf>
    <xf numFmtId="2" fontId="5" fillId="4" borderId="18" xfId="0" applyNumberFormat="1" applyFont="1" applyFill="1" applyBorder="1" applyAlignment="1">
      <alignment horizontal="center" vertical="center" wrapText="1"/>
    </xf>
    <xf numFmtId="2" fontId="5" fillId="4" borderId="14" xfId="0" applyNumberFormat="1" applyFont="1" applyFill="1" applyBorder="1" applyAlignment="1">
      <alignment horizontal="center" vertical="center" wrapText="1"/>
    </xf>
    <xf numFmtId="2" fontId="5" fillId="4" borderId="11" xfId="0" applyNumberFormat="1" applyFont="1" applyFill="1" applyBorder="1" applyAlignment="1">
      <alignment horizontal="center" vertical="center" wrapText="1"/>
    </xf>
    <xf numFmtId="2" fontId="5" fillId="4" borderId="7" xfId="0" applyNumberFormat="1" applyFont="1" applyFill="1" applyBorder="1" applyAlignment="1">
      <alignment horizontal="center" vertical="center" wrapText="1"/>
    </xf>
    <xf numFmtId="2" fontId="5" fillId="4" borderId="15" xfId="0" applyNumberFormat="1" applyFont="1" applyFill="1" applyBorder="1" applyAlignment="1">
      <alignment horizontal="center" vertical="center" wrapText="1"/>
    </xf>
    <xf numFmtId="2" fontId="9" fillId="0" borderId="4" xfId="0" applyNumberFormat="1" applyFont="1" applyFill="1" applyBorder="1" applyAlignment="1">
      <alignment horizontal="center" vertical="center" wrapText="1"/>
    </xf>
    <xf numFmtId="2" fontId="9" fillId="0" borderId="14" xfId="0" applyNumberFormat="1" applyFont="1" applyFill="1" applyBorder="1" applyAlignment="1">
      <alignment horizontal="center" vertical="center" wrapText="1"/>
    </xf>
    <xf numFmtId="2" fontId="9" fillId="0" borderId="11" xfId="0" applyNumberFormat="1" applyFont="1" applyFill="1" applyBorder="1" applyAlignment="1">
      <alignment horizontal="center" vertical="center" wrapText="1"/>
    </xf>
    <xf numFmtId="2" fontId="9" fillId="0" borderId="15" xfId="0" applyNumberFormat="1" applyFont="1" applyFill="1" applyBorder="1" applyAlignment="1">
      <alignment horizontal="center" vertical="center" wrapText="1"/>
    </xf>
    <xf numFmtId="3" fontId="5" fillId="0" borderId="12" xfId="0" applyNumberFormat="1" applyFont="1" applyBorder="1" applyAlignment="1">
      <alignment horizontal="center" vertical="center" wrapText="1"/>
    </xf>
    <xf numFmtId="3" fontId="5" fillId="0" borderId="13" xfId="0" applyNumberFormat="1" applyFont="1" applyBorder="1" applyAlignment="1">
      <alignment horizontal="center" vertical="center" wrapText="1"/>
    </xf>
    <xf numFmtId="3" fontId="9" fillId="0" borderId="12" xfId="0" applyNumberFormat="1" applyFont="1" applyFill="1" applyBorder="1" applyAlignment="1">
      <alignment horizontal="center" vertical="center" wrapText="1"/>
    </xf>
    <xf numFmtId="3" fontId="9" fillId="0" borderId="13" xfId="0" applyNumberFormat="1" applyFont="1" applyFill="1" applyBorder="1" applyAlignment="1">
      <alignment horizontal="center" vertical="center" wrapText="1"/>
    </xf>
    <xf numFmtId="2" fontId="5" fillId="0" borderId="2" xfId="0" applyNumberFormat="1" applyFont="1" applyFill="1" applyBorder="1" applyAlignment="1">
      <alignment horizontal="center" vertical="center" wrapText="1"/>
    </xf>
    <xf numFmtId="2" fontId="5" fillId="0" borderId="3" xfId="0" applyNumberFormat="1" applyFont="1" applyFill="1" applyBorder="1" applyAlignment="1">
      <alignment horizontal="center" vertical="center" wrapText="1"/>
    </xf>
    <xf numFmtId="2" fontId="5" fillId="0" borderId="6" xfId="0" applyNumberFormat="1" applyFont="1" applyFill="1" applyBorder="1" applyAlignment="1">
      <alignment horizontal="center" vertical="center" wrapText="1"/>
    </xf>
    <xf numFmtId="3" fontId="34" fillId="0" borderId="1" xfId="0" applyNumberFormat="1" applyFont="1" applyFill="1" applyBorder="1" applyAlignment="1">
      <alignment horizontal="center" vertical="center" wrapText="1"/>
    </xf>
    <xf numFmtId="0" fontId="33" fillId="0" borderId="4" xfId="0" applyNumberFormat="1" applyFont="1" applyFill="1" applyBorder="1" applyAlignment="1">
      <alignment horizontal="center" vertical="center" wrapText="1"/>
    </xf>
    <xf numFmtId="0" fontId="33" fillId="0" borderId="18" xfId="0" applyNumberFormat="1" applyFont="1" applyFill="1" applyBorder="1" applyAlignment="1">
      <alignment horizontal="center" vertical="center" wrapText="1"/>
    </xf>
    <xf numFmtId="0" fontId="33" fillId="0" borderId="14" xfId="0" applyNumberFormat="1"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3" xfId="0" applyFont="1" applyFill="1" applyBorder="1" applyAlignment="1">
      <alignment horizontal="center" vertical="center" wrapText="1"/>
    </xf>
    <xf numFmtId="0" fontId="34" fillId="0" borderId="6" xfId="0" applyFont="1" applyFill="1" applyBorder="1" applyAlignment="1">
      <alignment horizontal="center" vertical="center" wrapText="1"/>
    </xf>
    <xf numFmtId="0" fontId="33" fillId="0" borderId="1" xfId="0" applyNumberFormat="1" applyFont="1" applyFill="1" applyBorder="1" applyAlignment="1">
      <alignment horizontal="center" vertical="center" wrapText="1"/>
    </xf>
    <xf numFmtId="0" fontId="34" fillId="0" borderId="1" xfId="0" applyNumberFormat="1" applyFont="1" applyFill="1" applyBorder="1" applyAlignment="1">
      <alignment horizontal="center" vertical="center" wrapText="1"/>
    </xf>
    <xf numFmtId="0" fontId="34" fillId="0" borderId="1" xfId="0" applyFont="1" applyFill="1" applyBorder="1" applyAlignment="1">
      <alignment horizontal="center" vertical="center" wrapText="1"/>
    </xf>
    <xf numFmtId="3" fontId="34" fillId="0" borderId="12" xfId="0" applyNumberFormat="1" applyFont="1" applyFill="1" applyBorder="1" applyAlignment="1">
      <alignment horizontal="center" vertical="center" wrapText="1"/>
    </xf>
    <xf numFmtId="3" fontId="34" fillId="0" borderId="16" xfId="0" applyNumberFormat="1" applyFont="1" applyFill="1" applyBorder="1" applyAlignment="1">
      <alignment horizontal="center" vertical="center" wrapText="1"/>
    </xf>
    <xf numFmtId="3" fontId="34" fillId="0" borderId="13" xfId="0" applyNumberFormat="1" applyFont="1" applyFill="1" applyBorder="1" applyAlignment="1">
      <alignment horizontal="center" vertical="center" wrapText="1"/>
    </xf>
    <xf numFmtId="0" fontId="34" fillId="0" borderId="2" xfId="0" applyNumberFormat="1" applyFont="1" applyFill="1" applyBorder="1" applyAlignment="1">
      <alignment horizontal="center" vertical="center" wrapText="1"/>
    </xf>
    <xf numFmtId="0" fontId="34" fillId="0" borderId="6" xfId="0" applyNumberFormat="1" applyFont="1" applyFill="1" applyBorder="1" applyAlignment="1">
      <alignment horizontal="center" vertical="center" wrapText="1"/>
    </xf>
    <xf numFmtId="0" fontId="34" fillId="0" borderId="12" xfId="0" applyFont="1" applyFill="1" applyBorder="1" applyAlignment="1">
      <alignment horizontal="center" vertical="center"/>
    </xf>
    <xf numFmtId="0" fontId="34" fillId="0" borderId="13" xfId="0" applyFont="1" applyFill="1" applyBorder="1" applyAlignment="1">
      <alignment horizontal="center" vertical="center"/>
    </xf>
    <xf numFmtId="0" fontId="3" fillId="0" borderId="3" xfId="0" applyFont="1" applyFill="1" applyBorder="1" applyAlignment="1">
      <alignment horizontal="center" vertical="center" wrapText="1"/>
    </xf>
    <xf numFmtId="0" fontId="28" fillId="0" borderId="0" xfId="0" applyFont="1" applyFill="1" applyAlignment="1">
      <alignment horizontal="center" vertical="center" wrapText="1"/>
    </xf>
    <xf numFmtId="0" fontId="7" fillId="0" borderId="0" xfId="0" applyFont="1" applyFill="1" applyAlignment="1">
      <alignment horizontal="center" vertical="center" wrapText="1"/>
    </xf>
    <xf numFmtId="0" fontId="3" fillId="0" borderId="12"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63" fillId="0" borderId="2" xfId="0" applyFont="1" applyFill="1" applyBorder="1" applyAlignment="1">
      <alignment horizontal="center" vertical="center"/>
    </xf>
    <xf numFmtId="0" fontId="63" fillId="0" borderId="3" xfId="0" applyFont="1" applyFill="1" applyBorder="1" applyAlignment="1">
      <alignment horizontal="center" vertical="center"/>
    </xf>
    <xf numFmtId="0" fontId="63" fillId="0" borderId="6" xfId="0" applyFont="1" applyFill="1" applyBorder="1" applyAlignment="1">
      <alignment horizontal="center" vertical="center"/>
    </xf>
    <xf numFmtId="0" fontId="7" fillId="0" borderId="1" xfId="0" applyFont="1" applyFill="1" applyBorder="1" applyAlignment="1">
      <alignment horizontal="center" vertical="center" wrapText="1"/>
    </xf>
    <xf numFmtId="0" fontId="62" fillId="0" borderId="7" xfId="0" applyFont="1" applyFill="1" applyBorder="1" applyAlignment="1">
      <alignment horizontal="center" vertical="center"/>
    </xf>
    <xf numFmtId="0" fontId="1" fillId="0" borderId="0" xfId="0" applyFont="1" applyAlignment="1">
      <alignment horizontal="center" vertical="center" wrapText="1"/>
    </xf>
    <xf numFmtId="0" fontId="1" fillId="0" borderId="0" xfId="0" applyFont="1" applyAlignment="1">
      <alignment horizontal="center" vertical="center"/>
    </xf>
    <xf numFmtId="0" fontId="1" fillId="0" borderId="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3" xfId="0" applyFont="1" applyBorder="1" applyAlignment="1">
      <alignment horizontal="center" vertical="center" wrapText="1"/>
    </xf>
    <xf numFmtId="0" fontId="15" fillId="0" borderId="2"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15" fillId="0" borderId="6" xfId="0" applyFont="1" applyFill="1" applyBorder="1" applyAlignment="1">
      <alignment horizontal="left" vertical="center" wrapText="1"/>
    </xf>
    <xf numFmtId="0" fontId="1" fillId="0" borderId="17" xfId="0" applyFont="1" applyFill="1" applyBorder="1" applyAlignment="1">
      <alignment horizontal="center" vertical="center" wrapText="1"/>
    </xf>
    <xf numFmtId="3" fontId="1" fillId="0" borderId="3"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4" fillId="0" borderId="13" xfId="0" applyFont="1" applyFill="1" applyBorder="1" applyAlignment="1">
      <alignment horizontal="center" vertical="center" wrapText="1"/>
    </xf>
    <xf numFmtId="165" fontId="28" fillId="0" borderId="0" xfId="4" applyNumberFormat="1" applyFont="1" applyFill="1" applyAlignment="1">
      <alignment horizontal="center" vertical="center" wrapText="1"/>
    </xf>
    <xf numFmtId="3" fontId="13" fillId="0" borderId="12" xfId="0" applyNumberFormat="1" applyFont="1" applyBorder="1" applyAlignment="1">
      <alignment horizontal="center" vertical="center" wrapText="1"/>
    </xf>
    <xf numFmtId="3" fontId="13" fillId="0" borderId="13" xfId="0" applyNumberFormat="1" applyFont="1" applyBorder="1" applyAlignment="1">
      <alignment horizontal="center" vertical="center" wrapText="1"/>
    </xf>
    <xf numFmtId="0" fontId="13" fillId="0" borderId="1" xfId="0" applyFont="1" applyBorder="1" applyAlignment="1">
      <alignment horizontal="center" vertical="center" wrapText="1"/>
    </xf>
    <xf numFmtId="0" fontId="14" fillId="0" borderId="12" xfId="0"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2" fontId="3" fillId="0" borderId="6" xfId="0" applyNumberFormat="1" applyFont="1" applyFill="1" applyBorder="1" applyAlignment="1">
      <alignment horizontal="center" vertical="center" wrapText="1"/>
    </xf>
    <xf numFmtId="165" fontId="1" fillId="0" borderId="0" xfId="3" applyNumberFormat="1" applyFont="1" applyFill="1" applyAlignment="1">
      <alignment horizontal="center" vertical="center" wrapText="1"/>
    </xf>
    <xf numFmtId="0" fontId="19" fillId="0" borderId="0" xfId="0" applyFont="1" applyFill="1" applyBorder="1" applyAlignment="1">
      <alignment horizontal="center" vertical="center" wrapText="1"/>
    </xf>
    <xf numFmtId="0" fontId="15" fillId="0" borderId="8" xfId="0" applyFont="1" applyFill="1" applyBorder="1" applyAlignment="1">
      <alignment horizontal="left" vertical="center" wrapText="1"/>
    </xf>
    <xf numFmtId="0" fontId="15" fillId="0" borderId="10" xfId="0" applyFont="1" applyFill="1" applyBorder="1"/>
    <xf numFmtId="0" fontId="1" fillId="0" borderId="0" xfId="0"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0" fontId="1" fillId="0" borderId="0" xfId="0" applyFont="1" applyFill="1" applyAlignment="1">
      <alignment horizontal="center"/>
    </xf>
    <xf numFmtId="2" fontId="3" fillId="0" borderId="12" xfId="0" applyNumberFormat="1" applyFont="1" applyFill="1" applyBorder="1" applyAlignment="1">
      <alignment horizontal="center" vertical="center" wrapText="1"/>
    </xf>
    <xf numFmtId="2" fontId="3" fillId="0" borderId="13" xfId="0" applyNumberFormat="1" applyFont="1" applyFill="1" applyBorder="1" applyAlignment="1">
      <alignment horizontal="center" vertical="center" wrapText="1"/>
    </xf>
    <xf numFmtId="0" fontId="13" fillId="0" borderId="12"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3" xfId="0" applyFont="1" applyBorder="1" applyAlignment="1">
      <alignment horizontal="center" vertical="center" wrapText="1"/>
    </xf>
    <xf numFmtId="0" fontId="26" fillId="0" borderId="1"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1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5"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6" xfId="0" applyFont="1" applyBorder="1" applyAlignment="1">
      <alignment horizontal="center" vertical="center" wrapText="1"/>
    </xf>
    <xf numFmtId="0" fontId="3" fillId="0" borderId="1" xfId="0" applyFont="1" applyFill="1" applyBorder="1" applyAlignment="1">
      <alignment horizontal="center" vertical="center"/>
    </xf>
    <xf numFmtId="0" fontId="12" fillId="0" borderId="0" xfId="0" applyFont="1" applyFill="1" applyBorder="1" applyAlignment="1">
      <alignment horizontal="left" vertical="center" wrapText="1"/>
    </xf>
    <xf numFmtId="0" fontId="3" fillId="6"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13" fillId="0" borderId="1" xfId="0" applyFont="1" applyBorder="1" applyAlignment="1">
      <alignment horizontal="center" vertical="center"/>
    </xf>
    <xf numFmtId="0" fontId="18" fillId="0" borderId="1" xfId="0" applyFont="1" applyBorder="1" applyAlignment="1">
      <alignment horizontal="center" vertical="center" wrapText="1"/>
    </xf>
  </cellXfs>
  <cellStyles count="12">
    <cellStyle name="Comma 2" xfId="1"/>
    <cellStyle name="Comma 3" xfId="2"/>
    <cellStyle name="Comma 4" xfId="3"/>
    <cellStyle name="Comma 4 2" xfId="4"/>
    <cellStyle name="Dấu_phảy 2" xfId="5"/>
    <cellStyle name="Ledger 17 x 11 in 2" xfId="10"/>
    <cellStyle name="Ledger 17 x 11 in_DANH SÁCH HỌC SINH NĂM HỌC 2014-2015" xfId="11"/>
    <cellStyle name="Normal" xfId="0" builtinId="0"/>
    <cellStyle name="Normal 2" xfId="6"/>
    <cellStyle name="Normal 5" xfId="9"/>
    <cellStyle name="Normal_Sheet1" xfId="7"/>
    <cellStyle name="Normal_Sheet1_Tieu chuan ky thuat danh muc trang thiet bi, do choi 203 Nguyen Huy Tuong (28.03.2016)" xf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Bi&#7875;u%20k&#232;m%20c&#244;ng%20v&#259;n%20KH%20b&#225;n%20tr&#25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ong hop"/>
      <sheetName val="Biểu số 01"/>
      <sheetName val="Biểu 2c"/>
      <sheetName val="Bieu 01"/>
      <sheetName val="Bieu 02"/>
      <sheetName val="Bieu 03"/>
      <sheetName val="Bieu 04"/>
      <sheetName val="Bieu 05"/>
      <sheetName val="Bieu 06"/>
      <sheetName val="Bieu 07"/>
      <sheetName val="Bieu 08"/>
      <sheetName val="Bieu 09"/>
      <sheetName val="Bieu 1"/>
      <sheetName val="Bieu 6"/>
      <sheetName val="Bieu 9"/>
      <sheetName val="HS bán trú"/>
      <sheetName val="Phụ lục 1"/>
      <sheetName val="Chế độ HS bán trú"/>
      <sheetName val="HS 02 NT"/>
      <sheetName val="Tổng kinh phí"/>
      <sheetName val="Kinh phí NT"/>
      <sheetName val="Kinh phí bán trú (2)"/>
      <sheetName val="Kinh phí bán trú"/>
      <sheetName val="Biểu 2b"/>
      <sheetName val="Sheet2"/>
      <sheetName val="Biểu 3a (2)"/>
      <sheetName val="Biểu 3b"/>
      <sheetName val="Biểu 5a"/>
      <sheetName val="Biểu 5b"/>
      <sheetName val="Sheet1"/>
      <sheetName val="Biểu 3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A4" t="str">
            <v>(Kèm theo Kế hoạch số      /KH-UBND ngày   /01/2021 của Uỷ ban nhân dân tỉnh Tuyên Quang)</v>
          </cell>
          <cell r="B4">
            <v>0</v>
          </cell>
          <cell r="C4">
            <v>0</v>
          </cell>
          <cell r="D4">
            <v>0</v>
          </cell>
          <cell r="E4">
            <v>0</v>
          </cell>
          <cell r="F4">
            <v>0</v>
          </cell>
          <cell r="G4">
            <v>0</v>
          </cell>
          <cell r="H4">
            <v>0</v>
          </cell>
          <cell r="I4">
            <v>0</v>
          </cell>
          <cell r="J4">
            <v>0</v>
          </cell>
          <cell r="K4">
            <v>0</v>
          </cell>
          <cell r="L4">
            <v>0</v>
          </cell>
          <cell r="M4">
            <v>0</v>
          </cell>
          <cell r="N4">
            <v>0</v>
          </cell>
          <cell r="O4">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O1547"/>
  <sheetViews>
    <sheetView showZeros="0" topLeftCell="A12" workbookViewId="0">
      <selection activeCell="C27" activeCellId="1" sqref="C23:C25 C27:C50"/>
    </sheetView>
  </sheetViews>
  <sheetFormatPr defaultRowHeight="15.75"/>
  <cols>
    <col min="1" max="1" width="4" style="35" bestFit="1" customWidth="1"/>
    <col min="2" max="2" width="45.140625" style="36" bestFit="1" customWidth="1"/>
    <col min="3" max="3" width="6.42578125" style="36" bestFit="1" customWidth="1"/>
    <col min="4" max="4" width="7" style="36" customWidth="1"/>
    <col min="5" max="5" width="9" style="36" customWidth="1"/>
    <col min="6" max="6" width="9.5703125" style="41" customWidth="1"/>
    <col min="7" max="7" width="9.5703125" style="37" customWidth="1"/>
    <col min="8" max="8" width="9.5703125" style="38" customWidth="1"/>
    <col min="9" max="11" width="9.5703125" style="24" customWidth="1"/>
    <col min="12" max="12" width="11.5703125" style="14" customWidth="1"/>
    <col min="13" max="13" width="15.5703125" style="14" bestFit="1" customWidth="1"/>
    <col min="14" max="14" width="10.7109375" style="14" bestFit="1" customWidth="1"/>
    <col min="15" max="15" width="12.5703125" style="14" bestFit="1" customWidth="1"/>
    <col min="16" max="16384" width="9.140625" style="14"/>
  </cols>
  <sheetData>
    <row r="1" spans="1:15" s="8" customFormat="1">
      <c r="A1" s="17"/>
      <c r="B1" s="17"/>
      <c r="C1" s="17"/>
      <c r="D1" s="17"/>
      <c r="E1" s="17"/>
      <c r="F1" s="18"/>
      <c r="G1" s="17"/>
      <c r="H1" s="17"/>
      <c r="I1" s="19"/>
      <c r="J1" s="19"/>
      <c r="K1" s="19"/>
      <c r="L1" s="19"/>
      <c r="O1" s="20" t="s">
        <v>54</v>
      </c>
    </row>
    <row r="2" spans="1:15" s="8" customFormat="1" ht="18.75" customHeight="1">
      <c r="A2" s="421" t="s">
        <v>64</v>
      </c>
      <c r="B2" s="421"/>
      <c r="C2" s="421"/>
      <c r="D2" s="421"/>
      <c r="E2" s="421"/>
      <c r="F2" s="421"/>
      <c r="G2" s="421"/>
      <c r="H2" s="421"/>
      <c r="I2" s="421"/>
      <c r="J2" s="421"/>
      <c r="K2" s="421"/>
      <c r="L2" s="421"/>
      <c r="M2" s="421"/>
      <c r="N2" s="421"/>
      <c r="O2" s="421"/>
    </row>
    <row r="3" spans="1:15" s="8" customFormat="1" ht="18.75" customHeight="1">
      <c r="A3" s="422" t="s">
        <v>66</v>
      </c>
      <c r="B3" s="422"/>
      <c r="C3" s="422"/>
      <c r="D3" s="422"/>
      <c r="E3" s="422"/>
      <c r="F3" s="422"/>
      <c r="G3" s="422"/>
      <c r="H3" s="422"/>
      <c r="I3" s="422"/>
      <c r="J3" s="422"/>
      <c r="K3" s="422"/>
      <c r="L3" s="422"/>
      <c r="M3" s="422"/>
      <c r="N3" s="422"/>
      <c r="O3" s="422"/>
    </row>
    <row r="4" spans="1:15" s="8" customFormat="1">
      <c r="A4" s="423" t="s">
        <v>76</v>
      </c>
      <c r="B4" s="423"/>
      <c r="C4" s="423"/>
      <c r="D4" s="423"/>
      <c r="E4" s="423"/>
      <c r="F4" s="423"/>
      <c r="G4" s="423"/>
      <c r="H4" s="423"/>
      <c r="I4" s="423"/>
      <c r="J4" s="423"/>
      <c r="K4" s="423"/>
      <c r="L4" s="423"/>
      <c r="M4" s="423"/>
      <c r="N4" s="423"/>
      <c r="O4" s="423"/>
    </row>
    <row r="5" spans="1:15">
      <c r="A5" s="21"/>
      <c r="B5" s="21"/>
      <c r="C5" s="21"/>
      <c r="D5" s="21"/>
      <c r="E5" s="21"/>
      <c r="F5" s="39"/>
      <c r="G5" s="23"/>
      <c r="H5" s="23"/>
      <c r="O5" s="14" t="s">
        <v>75</v>
      </c>
    </row>
    <row r="6" spans="1:15" ht="42" customHeight="1">
      <c r="A6" s="425" t="s">
        <v>10</v>
      </c>
      <c r="B6" s="425" t="s">
        <v>65</v>
      </c>
      <c r="C6" s="425" t="s">
        <v>60</v>
      </c>
      <c r="D6" s="425" t="s">
        <v>55</v>
      </c>
      <c r="E6" s="425"/>
      <c r="F6" s="424" t="s">
        <v>46</v>
      </c>
      <c r="G6" s="420" t="s">
        <v>47</v>
      </c>
      <c r="H6" s="420" t="s">
        <v>48</v>
      </c>
      <c r="I6" s="420" t="s">
        <v>49</v>
      </c>
      <c r="J6" s="420" t="s">
        <v>50</v>
      </c>
      <c r="K6" s="420" t="s">
        <v>51</v>
      </c>
      <c r="L6" s="420" t="s">
        <v>58</v>
      </c>
      <c r="M6" s="420" t="s">
        <v>74</v>
      </c>
      <c r="N6" s="425" t="s">
        <v>59</v>
      </c>
      <c r="O6" s="425"/>
    </row>
    <row r="7" spans="1:15" s="25" customFormat="1" ht="31.5">
      <c r="A7" s="425"/>
      <c r="B7" s="425"/>
      <c r="C7" s="425"/>
      <c r="D7" s="10" t="s">
        <v>56</v>
      </c>
      <c r="E7" s="10" t="s">
        <v>57</v>
      </c>
      <c r="F7" s="424"/>
      <c r="G7" s="420"/>
      <c r="H7" s="420"/>
      <c r="I7" s="420"/>
      <c r="J7" s="420"/>
      <c r="K7" s="420"/>
      <c r="L7" s="420"/>
      <c r="M7" s="420"/>
      <c r="N7" s="55" t="s">
        <v>56</v>
      </c>
      <c r="O7" s="55" t="s">
        <v>57</v>
      </c>
    </row>
    <row r="8" spans="1:15" ht="20.100000000000001" customHeight="1">
      <c r="A8" s="9" t="s">
        <v>12</v>
      </c>
      <c r="B8" s="11" t="s">
        <v>7</v>
      </c>
      <c r="C8" s="12"/>
      <c r="D8" s="42"/>
      <c r="E8" s="42"/>
      <c r="F8" s="43"/>
      <c r="G8" s="44"/>
      <c r="H8" s="45"/>
      <c r="I8" s="46"/>
      <c r="J8" s="46"/>
      <c r="K8" s="46"/>
      <c r="L8" s="46"/>
      <c r="M8" s="58">
        <f>SUM(M9:M21)</f>
        <v>0</v>
      </c>
      <c r="N8" s="58">
        <f>SUM(N9:N21)</f>
        <v>0</v>
      </c>
      <c r="O8" s="58">
        <f>SUM(O9:O21)</f>
        <v>0</v>
      </c>
    </row>
    <row r="9" spans="1:15" ht="20.100000000000001" customHeight="1">
      <c r="A9" s="13">
        <v>1</v>
      </c>
      <c r="B9" s="6" t="s">
        <v>62</v>
      </c>
      <c r="C9" s="1" t="s">
        <v>15</v>
      </c>
      <c r="D9" s="47"/>
      <c r="E9" s="47"/>
      <c r="F9" s="48"/>
      <c r="G9" s="49"/>
      <c r="H9" s="50"/>
      <c r="I9" s="50"/>
      <c r="J9" s="50"/>
      <c r="K9" s="51"/>
      <c r="L9" s="62"/>
      <c r="M9" s="61"/>
      <c r="N9" s="59"/>
      <c r="O9" s="59"/>
    </row>
    <row r="10" spans="1:15" ht="20.100000000000001" customHeight="1">
      <c r="A10" s="13">
        <v>2</v>
      </c>
      <c r="B10" s="6" t="s">
        <v>30</v>
      </c>
      <c r="C10" s="1" t="s">
        <v>15</v>
      </c>
      <c r="D10" s="47"/>
      <c r="E10" s="47"/>
      <c r="F10" s="48"/>
      <c r="G10" s="49"/>
      <c r="H10" s="50"/>
      <c r="I10" s="50"/>
      <c r="J10" s="50"/>
      <c r="K10" s="51"/>
      <c r="L10" s="62"/>
      <c r="M10" s="61"/>
      <c r="N10" s="59"/>
      <c r="O10" s="59"/>
    </row>
    <row r="11" spans="1:15" ht="20.100000000000001" customHeight="1">
      <c r="A11" s="13">
        <v>3</v>
      </c>
      <c r="B11" s="6" t="s">
        <v>4</v>
      </c>
      <c r="C11" s="1" t="s">
        <v>15</v>
      </c>
      <c r="D11" s="47"/>
      <c r="E11" s="47"/>
      <c r="F11" s="48"/>
      <c r="G11" s="49"/>
      <c r="H11" s="50"/>
      <c r="I11" s="50"/>
      <c r="J11" s="50"/>
      <c r="K11" s="51"/>
      <c r="L11" s="62"/>
      <c r="M11" s="61"/>
      <c r="N11" s="59"/>
      <c r="O11" s="59"/>
    </row>
    <row r="12" spans="1:15" ht="20.100000000000001" customHeight="1">
      <c r="A12" s="13">
        <v>4</v>
      </c>
      <c r="B12" s="6" t="s">
        <v>37</v>
      </c>
      <c r="C12" s="1" t="s">
        <v>20</v>
      </c>
      <c r="D12" s="47"/>
      <c r="E12" s="47"/>
      <c r="F12" s="48"/>
      <c r="G12" s="49"/>
      <c r="H12" s="50"/>
      <c r="I12" s="50"/>
      <c r="J12" s="50"/>
      <c r="K12" s="51"/>
      <c r="L12" s="62"/>
      <c r="M12" s="61"/>
      <c r="N12" s="59"/>
      <c r="O12" s="59"/>
    </row>
    <row r="13" spans="1:15" ht="20.100000000000001" customHeight="1">
      <c r="A13" s="13">
        <v>5</v>
      </c>
      <c r="B13" s="6" t="s">
        <v>31</v>
      </c>
      <c r="C13" s="1" t="s">
        <v>15</v>
      </c>
      <c r="D13" s="47"/>
      <c r="E13" s="47"/>
      <c r="F13" s="48"/>
      <c r="G13" s="49"/>
      <c r="H13" s="50"/>
      <c r="I13" s="50"/>
      <c r="J13" s="50"/>
      <c r="K13" s="51"/>
      <c r="L13" s="62"/>
      <c r="M13" s="61"/>
      <c r="N13" s="59"/>
      <c r="O13" s="59"/>
    </row>
    <row r="14" spans="1:15" ht="20.100000000000001" customHeight="1">
      <c r="A14" s="13">
        <v>6</v>
      </c>
      <c r="B14" s="7" t="s">
        <v>61</v>
      </c>
      <c r="C14" s="1" t="s">
        <v>15</v>
      </c>
      <c r="D14" s="47"/>
      <c r="E14" s="47"/>
      <c r="F14" s="48"/>
      <c r="G14" s="49"/>
      <c r="H14" s="50"/>
      <c r="I14" s="50"/>
      <c r="J14" s="50"/>
      <c r="K14" s="51"/>
      <c r="L14" s="62"/>
      <c r="M14" s="61"/>
      <c r="N14" s="59"/>
      <c r="O14" s="59"/>
    </row>
    <row r="15" spans="1:15" ht="20.100000000000001" customHeight="1">
      <c r="A15" s="13">
        <v>7</v>
      </c>
      <c r="B15" s="7" t="s">
        <v>44</v>
      </c>
      <c r="C15" s="13" t="s">
        <v>15</v>
      </c>
      <c r="D15" s="47"/>
      <c r="E15" s="47"/>
      <c r="F15" s="48"/>
      <c r="G15" s="49"/>
      <c r="H15" s="50"/>
      <c r="I15" s="50"/>
      <c r="J15" s="50"/>
      <c r="K15" s="51"/>
      <c r="L15" s="62"/>
      <c r="M15" s="61"/>
      <c r="N15" s="59"/>
      <c r="O15" s="59"/>
    </row>
    <row r="16" spans="1:15" ht="20.100000000000001" customHeight="1">
      <c r="A16" s="13">
        <v>8</v>
      </c>
      <c r="B16" s="7" t="s">
        <v>45</v>
      </c>
      <c r="C16" s="13" t="s">
        <v>15</v>
      </c>
      <c r="D16" s="47"/>
      <c r="E16" s="47"/>
      <c r="F16" s="48"/>
      <c r="G16" s="49"/>
      <c r="H16" s="50"/>
      <c r="I16" s="50"/>
      <c r="J16" s="50"/>
      <c r="K16" s="51"/>
      <c r="L16" s="62"/>
      <c r="M16" s="61"/>
      <c r="N16" s="59"/>
      <c r="O16" s="59"/>
    </row>
    <row r="17" spans="1:15" ht="20.100000000000001" customHeight="1">
      <c r="A17" s="13">
        <v>9</v>
      </c>
      <c r="B17" s="7" t="s">
        <v>32</v>
      </c>
      <c r="C17" s="13" t="s">
        <v>36</v>
      </c>
      <c r="D17" s="47"/>
      <c r="E17" s="47"/>
      <c r="F17" s="48"/>
      <c r="G17" s="49"/>
      <c r="H17" s="50"/>
      <c r="I17" s="50"/>
      <c r="J17" s="50"/>
      <c r="K17" s="51"/>
      <c r="L17" s="62"/>
      <c r="M17" s="61"/>
      <c r="N17" s="59"/>
      <c r="O17" s="59"/>
    </row>
    <row r="18" spans="1:15" ht="20.100000000000001" customHeight="1">
      <c r="A18" s="13">
        <v>10</v>
      </c>
      <c r="B18" s="7" t="s">
        <v>33</v>
      </c>
      <c r="C18" s="13" t="s">
        <v>36</v>
      </c>
      <c r="D18" s="47"/>
      <c r="E18" s="47"/>
      <c r="F18" s="48"/>
      <c r="G18" s="49"/>
      <c r="H18" s="50"/>
      <c r="I18" s="50"/>
      <c r="J18" s="50"/>
      <c r="K18" s="51"/>
      <c r="L18" s="62"/>
      <c r="M18" s="61"/>
      <c r="N18" s="59"/>
      <c r="O18" s="59"/>
    </row>
    <row r="19" spans="1:15" ht="20.100000000000001" customHeight="1">
      <c r="A19" s="13">
        <v>11</v>
      </c>
      <c r="B19" s="7" t="s">
        <v>34</v>
      </c>
      <c r="C19" s="13" t="s">
        <v>36</v>
      </c>
      <c r="D19" s="47"/>
      <c r="E19" s="47"/>
      <c r="F19" s="48"/>
      <c r="G19" s="49"/>
      <c r="H19" s="50"/>
      <c r="I19" s="50"/>
      <c r="J19" s="50"/>
      <c r="K19" s="51"/>
      <c r="L19" s="62"/>
      <c r="M19" s="61"/>
      <c r="N19" s="59"/>
      <c r="O19" s="59"/>
    </row>
    <row r="20" spans="1:15" ht="20.100000000000001" customHeight="1">
      <c r="A20" s="13">
        <v>12</v>
      </c>
      <c r="B20" s="7" t="s">
        <v>35</v>
      </c>
      <c r="C20" s="13" t="s">
        <v>36</v>
      </c>
      <c r="D20" s="47"/>
      <c r="E20" s="47"/>
      <c r="F20" s="48"/>
      <c r="G20" s="49"/>
      <c r="H20" s="50"/>
      <c r="I20" s="50"/>
      <c r="J20" s="50"/>
      <c r="K20" s="51"/>
      <c r="L20" s="62"/>
      <c r="M20" s="61"/>
      <c r="N20" s="59"/>
      <c r="O20" s="59"/>
    </row>
    <row r="21" spans="1:15" ht="20.100000000000001" customHeight="1">
      <c r="A21" s="13">
        <v>13</v>
      </c>
      <c r="B21" s="6" t="s">
        <v>52</v>
      </c>
      <c r="C21" s="13" t="s">
        <v>20</v>
      </c>
      <c r="D21" s="47"/>
      <c r="E21" s="47"/>
      <c r="F21" s="48"/>
      <c r="G21" s="49"/>
      <c r="H21" s="50"/>
      <c r="I21" s="50"/>
      <c r="J21" s="50"/>
      <c r="K21" s="51"/>
      <c r="L21" s="62"/>
      <c r="M21" s="61"/>
      <c r="N21" s="59"/>
      <c r="O21" s="59"/>
    </row>
    <row r="22" spans="1:15" ht="20.100000000000001" customHeight="1">
      <c r="A22" s="9" t="s">
        <v>16</v>
      </c>
      <c r="B22" s="12" t="s">
        <v>13</v>
      </c>
      <c r="C22" s="12"/>
      <c r="D22" s="47"/>
      <c r="E22" s="47"/>
      <c r="F22" s="48"/>
      <c r="G22" s="49"/>
      <c r="H22" s="50"/>
      <c r="I22" s="50"/>
      <c r="J22" s="50"/>
      <c r="K22" s="51"/>
      <c r="L22" s="62"/>
      <c r="M22" s="58"/>
      <c r="N22" s="63"/>
      <c r="O22" s="63"/>
    </row>
    <row r="23" spans="1:15" ht="20.100000000000001" customHeight="1">
      <c r="A23" s="13">
        <v>1</v>
      </c>
      <c r="B23" s="2" t="s">
        <v>14</v>
      </c>
      <c r="C23" s="1" t="s">
        <v>20</v>
      </c>
      <c r="D23" s="47"/>
      <c r="E23" s="47"/>
      <c r="F23" s="48"/>
      <c r="G23" s="49"/>
      <c r="H23" s="50"/>
      <c r="I23" s="50"/>
      <c r="J23" s="50"/>
      <c r="K23" s="51"/>
      <c r="L23" s="62"/>
      <c r="M23" s="61"/>
      <c r="N23" s="59"/>
      <c r="O23" s="59"/>
    </row>
    <row r="24" spans="1:15" ht="20.100000000000001" customHeight="1">
      <c r="A24" s="13">
        <v>2</v>
      </c>
      <c r="B24" s="2" t="s">
        <v>63</v>
      </c>
      <c r="C24" s="13" t="s">
        <v>20</v>
      </c>
      <c r="D24" s="47"/>
      <c r="E24" s="47"/>
      <c r="F24" s="48"/>
      <c r="G24" s="49"/>
      <c r="H24" s="50"/>
      <c r="I24" s="50"/>
      <c r="J24" s="50"/>
      <c r="K24" s="51"/>
      <c r="L24" s="62"/>
      <c r="M24" s="61"/>
      <c r="N24" s="59"/>
      <c r="O24" s="59"/>
    </row>
    <row r="25" spans="1:15" ht="20.100000000000001" customHeight="1">
      <c r="A25" s="13">
        <v>3</v>
      </c>
      <c r="B25" s="2" t="s">
        <v>28</v>
      </c>
      <c r="C25" s="13" t="s">
        <v>20</v>
      </c>
      <c r="D25" s="47"/>
      <c r="E25" s="47"/>
      <c r="F25" s="48"/>
      <c r="G25" s="49"/>
      <c r="H25" s="50"/>
      <c r="I25" s="50"/>
      <c r="J25" s="50"/>
      <c r="K25" s="51"/>
      <c r="L25" s="62"/>
      <c r="M25" s="61"/>
      <c r="N25" s="59"/>
      <c r="O25" s="59"/>
    </row>
    <row r="26" spans="1:15" ht="20.100000000000001" customHeight="1">
      <c r="A26" s="9" t="s">
        <v>5</v>
      </c>
      <c r="B26" s="11" t="s">
        <v>22</v>
      </c>
      <c r="C26" s="12"/>
      <c r="D26" s="47"/>
      <c r="E26" s="47"/>
      <c r="F26" s="48"/>
      <c r="G26" s="49"/>
      <c r="H26" s="50"/>
      <c r="I26" s="50"/>
      <c r="J26" s="50"/>
      <c r="K26" s="51"/>
      <c r="L26" s="62"/>
      <c r="M26" s="58"/>
      <c r="N26" s="63"/>
      <c r="O26" s="60"/>
    </row>
    <row r="27" spans="1:15" ht="20.100000000000001" customHeight="1">
      <c r="A27" s="13">
        <v>1</v>
      </c>
      <c r="B27" s="7" t="s">
        <v>17</v>
      </c>
      <c r="C27" s="13" t="s">
        <v>15</v>
      </c>
      <c r="D27" s="47"/>
      <c r="E27" s="47"/>
      <c r="F27" s="48"/>
      <c r="G27" s="49"/>
      <c r="H27" s="50"/>
      <c r="I27" s="50"/>
      <c r="J27" s="50"/>
      <c r="K27" s="51"/>
      <c r="L27" s="62"/>
      <c r="M27" s="61"/>
      <c r="N27" s="59"/>
      <c r="O27" s="59"/>
    </row>
    <row r="28" spans="1:15" ht="20.100000000000001" customHeight="1">
      <c r="A28" s="13">
        <v>2</v>
      </c>
      <c r="B28" s="7" t="s">
        <v>18</v>
      </c>
      <c r="C28" s="13" t="s">
        <v>15</v>
      </c>
      <c r="D28" s="47"/>
      <c r="E28" s="47"/>
      <c r="F28" s="48"/>
      <c r="G28" s="49"/>
      <c r="H28" s="50"/>
      <c r="I28" s="50"/>
      <c r="J28" s="50"/>
      <c r="K28" s="51"/>
      <c r="L28" s="62"/>
      <c r="M28" s="61"/>
      <c r="N28" s="59"/>
      <c r="O28" s="59"/>
    </row>
    <row r="29" spans="1:15" ht="20.100000000000001" customHeight="1">
      <c r="A29" s="13">
        <v>3</v>
      </c>
      <c r="B29" s="6" t="s">
        <v>27</v>
      </c>
      <c r="C29" s="13" t="s">
        <v>15</v>
      </c>
      <c r="D29" s="47"/>
      <c r="E29" s="47"/>
      <c r="F29" s="48"/>
      <c r="G29" s="49"/>
      <c r="H29" s="50"/>
      <c r="I29" s="50"/>
      <c r="J29" s="50"/>
      <c r="K29" s="51"/>
      <c r="L29" s="62"/>
      <c r="M29" s="61"/>
      <c r="N29" s="59"/>
      <c r="O29" s="59"/>
    </row>
    <row r="30" spans="1:15" ht="20.100000000000001" customHeight="1">
      <c r="A30" s="13">
        <v>4</v>
      </c>
      <c r="B30" s="3" t="s">
        <v>71</v>
      </c>
      <c r="C30" s="13" t="s">
        <v>11</v>
      </c>
      <c r="D30" s="47"/>
      <c r="E30" s="47"/>
      <c r="F30" s="48"/>
      <c r="G30" s="49"/>
      <c r="H30" s="50"/>
      <c r="I30" s="50"/>
      <c r="J30" s="50"/>
      <c r="K30" s="51"/>
      <c r="L30" s="62"/>
      <c r="M30" s="61"/>
      <c r="N30" s="59"/>
      <c r="O30" s="59"/>
    </row>
    <row r="31" spans="1:15" ht="20.100000000000001" customHeight="1">
      <c r="A31" s="13">
        <v>5</v>
      </c>
      <c r="B31" s="7" t="s">
        <v>19</v>
      </c>
      <c r="C31" s="13" t="s">
        <v>20</v>
      </c>
      <c r="D31" s="47"/>
      <c r="E31" s="47"/>
      <c r="F31" s="48"/>
      <c r="G31" s="49"/>
      <c r="H31" s="50"/>
      <c r="I31" s="50"/>
      <c r="J31" s="50"/>
      <c r="K31" s="51"/>
      <c r="L31" s="62"/>
      <c r="M31" s="61"/>
      <c r="N31" s="59"/>
      <c r="O31" s="59"/>
    </row>
    <row r="32" spans="1:15" ht="20.100000000000001" customHeight="1">
      <c r="A32" s="13">
        <v>6</v>
      </c>
      <c r="B32" s="4" t="s">
        <v>0</v>
      </c>
      <c r="C32" s="13" t="s">
        <v>20</v>
      </c>
      <c r="D32" s="47"/>
      <c r="E32" s="47"/>
      <c r="F32" s="48"/>
      <c r="G32" s="49"/>
      <c r="H32" s="50"/>
      <c r="I32" s="50"/>
      <c r="J32" s="50"/>
      <c r="K32" s="51"/>
      <c r="L32" s="62"/>
      <c r="M32" s="61"/>
      <c r="N32" s="59"/>
      <c r="O32" s="59"/>
    </row>
    <row r="33" spans="1:15" ht="20.100000000000001" customHeight="1">
      <c r="A33" s="13">
        <v>7</v>
      </c>
      <c r="B33" s="4" t="s">
        <v>67</v>
      </c>
      <c r="C33" s="13" t="s">
        <v>20</v>
      </c>
      <c r="D33" s="47"/>
      <c r="E33" s="47"/>
      <c r="F33" s="48"/>
      <c r="G33" s="49"/>
      <c r="H33" s="50"/>
      <c r="I33" s="50"/>
      <c r="J33" s="50"/>
      <c r="K33" s="51"/>
      <c r="L33" s="62"/>
      <c r="M33" s="61"/>
      <c r="N33" s="59"/>
      <c r="O33" s="59"/>
    </row>
    <row r="34" spans="1:15" ht="20.100000000000001" customHeight="1">
      <c r="A34" s="13">
        <v>8</v>
      </c>
      <c r="B34" s="4" t="s">
        <v>68</v>
      </c>
      <c r="C34" s="13" t="s">
        <v>20</v>
      </c>
      <c r="D34" s="47"/>
      <c r="E34" s="47"/>
      <c r="F34" s="48"/>
      <c r="G34" s="49"/>
      <c r="H34" s="50"/>
      <c r="I34" s="50"/>
      <c r="J34" s="50"/>
      <c r="K34" s="51"/>
      <c r="L34" s="62"/>
      <c r="M34" s="61"/>
      <c r="N34" s="59"/>
      <c r="O34" s="59"/>
    </row>
    <row r="35" spans="1:15" ht="20.100000000000001" customHeight="1">
      <c r="A35" s="13">
        <v>9</v>
      </c>
      <c r="B35" s="4" t="s">
        <v>2</v>
      </c>
      <c r="C35" s="13" t="s">
        <v>20</v>
      </c>
      <c r="D35" s="47"/>
      <c r="E35" s="47"/>
      <c r="F35" s="48"/>
      <c r="G35" s="49"/>
      <c r="H35" s="50"/>
      <c r="I35" s="50"/>
      <c r="J35" s="50"/>
      <c r="K35" s="51"/>
      <c r="L35" s="62"/>
      <c r="M35" s="61"/>
      <c r="N35" s="59"/>
      <c r="O35" s="59"/>
    </row>
    <row r="36" spans="1:15" ht="20.100000000000001" customHeight="1">
      <c r="A36" s="13">
        <v>10</v>
      </c>
      <c r="B36" s="4" t="s">
        <v>1</v>
      </c>
      <c r="C36" s="13" t="s">
        <v>20</v>
      </c>
      <c r="D36" s="47"/>
      <c r="E36" s="47"/>
      <c r="F36" s="48"/>
      <c r="G36" s="49"/>
      <c r="H36" s="50"/>
      <c r="I36" s="50"/>
      <c r="J36" s="50"/>
      <c r="K36" s="51"/>
      <c r="L36" s="62"/>
      <c r="M36" s="61"/>
      <c r="N36" s="59"/>
      <c r="O36" s="59"/>
    </row>
    <row r="37" spans="1:15" ht="20.100000000000001" customHeight="1">
      <c r="A37" s="13">
        <v>11</v>
      </c>
      <c r="B37" s="4" t="s">
        <v>3</v>
      </c>
      <c r="C37" s="13" t="s">
        <v>20</v>
      </c>
      <c r="D37" s="47"/>
      <c r="E37" s="47"/>
      <c r="F37" s="48"/>
      <c r="G37" s="49"/>
      <c r="H37" s="50"/>
      <c r="I37" s="50"/>
      <c r="J37" s="50"/>
      <c r="K37" s="51"/>
      <c r="L37" s="62"/>
      <c r="M37" s="61"/>
      <c r="N37" s="59"/>
      <c r="O37" s="59"/>
    </row>
    <row r="38" spans="1:15" ht="20.100000000000001" customHeight="1">
      <c r="A38" s="13">
        <v>12</v>
      </c>
      <c r="B38" s="4" t="s">
        <v>8</v>
      </c>
      <c r="C38" s="13" t="s">
        <v>20</v>
      </c>
      <c r="D38" s="47"/>
      <c r="E38" s="47"/>
      <c r="F38" s="48"/>
      <c r="G38" s="49"/>
      <c r="H38" s="50"/>
      <c r="I38" s="50"/>
      <c r="J38" s="50"/>
      <c r="K38" s="51"/>
      <c r="L38" s="62"/>
      <c r="M38" s="61"/>
      <c r="N38" s="59"/>
      <c r="O38" s="59"/>
    </row>
    <row r="39" spans="1:15" ht="20.100000000000001" customHeight="1">
      <c r="A39" s="13">
        <v>13</v>
      </c>
      <c r="B39" s="4" t="s">
        <v>9</v>
      </c>
      <c r="C39" s="13" t="s">
        <v>20</v>
      </c>
      <c r="D39" s="47"/>
      <c r="E39" s="47"/>
      <c r="F39" s="48"/>
      <c r="G39" s="49"/>
      <c r="H39" s="50"/>
      <c r="I39" s="50"/>
      <c r="J39" s="50"/>
      <c r="K39" s="51"/>
      <c r="L39" s="62"/>
      <c r="M39" s="61"/>
      <c r="N39" s="59"/>
      <c r="O39" s="59"/>
    </row>
    <row r="40" spans="1:15" ht="20.100000000000001" customHeight="1">
      <c r="A40" s="13">
        <v>14</v>
      </c>
      <c r="B40" s="4" t="s">
        <v>21</v>
      </c>
      <c r="C40" s="13" t="s">
        <v>20</v>
      </c>
      <c r="D40" s="47"/>
      <c r="E40" s="47"/>
      <c r="F40" s="48"/>
      <c r="G40" s="49"/>
      <c r="H40" s="50"/>
      <c r="I40" s="50"/>
      <c r="J40" s="50"/>
      <c r="K40" s="51"/>
      <c r="L40" s="62"/>
      <c r="M40" s="61"/>
      <c r="N40" s="59"/>
      <c r="O40" s="59"/>
    </row>
    <row r="41" spans="1:15" ht="20.100000000000001" customHeight="1">
      <c r="A41" s="13">
        <v>15</v>
      </c>
      <c r="B41" s="6" t="s">
        <v>73</v>
      </c>
      <c r="C41" s="13" t="s">
        <v>20</v>
      </c>
      <c r="D41" s="47"/>
      <c r="E41" s="47"/>
      <c r="F41" s="48"/>
      <c r="G41" s="49"/>
      <c r="H41" s="50"/>
      <c r="I41" s="50"/>
      <c r="J41" s="50"/>
      <c r="K41" s="51"/>
      <c r="L41" s="62"/>
      <c r="M41" s="61"/>
      <c r="N41" s="59"/>
      <c r="O41" s="59"/>
    </row>
    <row r="42" spans="1:15" ht="20.100000000000001" customHeight="1">
      <c r="A42" s="13">
        <v>16</v>
      </c>
      <c r="B42" s="6" t="s">
        <v>72</v>
      </c>
      <c r="C42" s="13" t="s">
        <v>20</v>
      </c>
      <c r="D42" s="47"/>
      <c r="E42" s="47"/>
      <c r="F42" s="48"/>
      <c r="G42" s="49"/>
      <c r="H42" s="50"/>
      <c r="I42" s="50"/>
      <c r="J42" s="50"/>
      <c r="K42" s="51"/>
      <c r="L42" s="62"/>
      <c r="M42" s="61"/>
      <c r="N42" s="59"/>
      <c r="O42" s="59"/>
    </row>
    <row r="43" spans="1:15" ht="20.100000000000001" customHeight="1">
      <c r="A43" s="13">
        <v>17</v>
      </c>
      <c r="B43" s="4" t="s">
        <v>23</v>
      </c>
      <c r="C43" s="13" t="s">
        <v>20</v>
      </c>
      <c r="D43" s="47"/>
      <c r="E43" s="47"/>
      <c r="F43" s="48"/>
      <c r="G43" s="49"/>
      <c r="H43" s="50"/>
      <c r="I43" s="50"/>
      <c r="J43" s="50"/>
      <c r="K43" s="51"/>
      <c r="L43" s="62"/>
      <c r="M43" s="61"/>
      <c r="N43" s="59"/>
      <c r="O43" s="59"/>
    </row>
    <row r="44" spans="1:15" ht="20.100000000000001" customHeight="1">
      <c r="A44" s="13">
        <v>18</v>
      </c>
      <c r="B44" s="7" t="s">
        <v>29</v>
      </c>
      <c r="C44" s="13" t="s">
        <v>20</v>
      </c>
      <c r="D44" s="47"/>
      <c r="E44" s="47"/>
      <c r="F44" s="48"/>
      <c r="G44" s="49"/>
      <c r="H44" s="50"/>
      <c r="I44" s="50"/>
      <c r="J44" s="50"/>
      <c r="K44" s="51"/>
      <c r="L44" s="62"/>
      <c r="M44" s="61"/>
      <c r="N44" s="59"/>
      <c r="O44" s="59"/>
    </row>
    <row r="45" spans="1:15" ht="20.100000000000001" customHeight="1">
      <c r="A45" s="13">
        <v>19</v>
      </c>
      <c r="B45" s="6" t="s">
        <v>6</v>
      </c>
      <c r="C45" s="13" t="s">
        <v>20</v>
      </c>
      <c r="D45" s="47"/>
      <c r="E45" s="47"/>
      <c r="F45" s="48"/>
      <c r="G45" s="49"/>
      <c r="H45" s="50"/>
      <c r="I45" s="50"/>
      <c r="J45" s="50"/>
      <c r="K45" s="51"/>
      <c r="L45" s="62"/>
      <c r="M45" s="61"/>
      <c r="N45" s="59"/>
      <c r="O45" s="59"/>
    </row>
    <row r="46" spans="1:15" ht="20.100000000000001" customHeight="1">
      <c r="A46" s="13">
        <v>20</v>
      </c>
      <c r="B46" s="6" t="s">
        <v>70</v>
      </c>
      <c r="C46" s="13" t="s">
        <v>20</v>
      </c>
      <c r="D46" s="47"/>
      <c r="E46" s="47"/>
      <c r="F46" s="48"/>
      <c r="G46" s="49"/>
      <c r="H46" s="50"/>
      <c r="I46" s="50"/>
      <c r="J46" s="50"/>
      <c r="K46" s="51"/>
      <c r="L46" s="62"/>
      <c r="M46" s="61"/>
      <c r="N46" s="59"/>
      <c r="O46" s="59"/>
    </row>
    <row r="47" spans="1:15" ht="20.100000000000001" customHeight="1">
      <c r="A47" s="13">
        <v>21</v>
      </c>
      <c r="B47" s="6" t="s">
        <v>24</v>
      </c>
      <c r="C47" s="13" t="s">
        <v>20</v>
      </c>
      <c r="D47" s="47"/>
      <c r="E47" s="47"/>
      <c r="F47" s="48"/>
      <c r="G47" s="49"/>
      <c r="H47" s="50"/>
      <c r="I47" s="50"/>
      <c r="J47" s="50"/>
      <c r="K47" s="51"/>
      <c r="L47" s="62"/>
      <c r="M47" s="61"/>
      <c r="N47" s="59"/>
      <c r="O47" s="59"/>
    </row>
    <row r="48" spans="1:15" ht="20.100000000000001" customHeight="1">
      <c r="A48" s="13">
        <v>22</v>
      </c>
      <c r="B48" s="15" t="s">
        <v>69</v>
      </c>
      <c r="C48" s="13" t="s">
        <v>20</v>
      </c>
      <c r="D48" s="47"/>
      <c r="E48" s="47"/>
      <c r="F48" s="48"/>
      <c r="G48" s="49"/>
      <c r="H48" s="50"/>
      <c r="I48" s="50"/>
      <c r="J48" s="50"/>
      <c r="K48" s="51"/>
      <c r="L48" s="62"/>
      <c r="M48" s="61"/>
      <c r="N48" s="59"/>
      <c r="O48" s="59"/>
    </row>
    <row r="49" spans="1:15" ht="20.100000000000001" customHeight="1">
      <c r="A49" s="13">
        <v>23</v>
      </c>
      <c r="B49" s="6" t="s">
        <v>25</v>
      </c>
      <c r="C49" s="13" t="s">
        <v>20</v>
      </c>
      <c r="D49" s="47"/>
      <c r="E49" s="47"/>
      <c r="F49" s="48"/>
      <c r="G49" s="49"/>
      <c r="H49" s="50"/>
      <c r="I49" s="50"/>
      <c r="J49" s="50"/>
      <c r="K49" s="51"/>
      <c r="L49" s="62"/>
      <c r="M49" s="61"/>
      <c r="N49" s="59"/>
      <c r="O49" s="59"/>
    </row>
    <row r="50" spans="1:15" ht="20.100000000000001" customHeight="1">
      <c r="A50" s="13">
        <v>24</v>
      </c>
      <c r="B50" s="6" t="s">
        <v>26</v>
      </c>
      <c r="C50" s="13" t="s">
        <v>20</v>
      </c>
      <c r="D50" s="47"/>
      <c r="E50" s="47"/>
      <c r="F50" s="48"/>
      <c r="G50" s="49"/>
      <c r="H50" s="50"/>
      <c r="I50" s="50"/>
      <c r="J50" s="50"/>
      <c r="K50" s="51"/>
      <c r="L50" s="62"/>
      <c r="M50" s="61"/>
      <c r="N50" s="59"/>
      <c r="O50" s="59"/>
    </row>
    <row r="51" spans="1:15" s="28" customFormat="1" ht="20.100000000000001" customHeight="1">
      <c r="A51" s="26" t="s">
        <v>38</v>
      </c>
      <c r="B51" s="27" t="s">
        <v>39</v>
      </c>
      <c r="C51" s="12"/>
      <c r="D51" s="42"/>
      <c r="E51" s="42"/>
      <c r="F51" s="48"/>
      <c r="G51" s="49"/>
      <c r="H51" s="50"/>
      <c r="I51" s="50"/>
      <c r="J51" s="50"/>
      <c r="K51" s="51"/>
      <c r="L51" s="62"/>
      <c r="M51" s="58"/>
      <c r="N51" s="58"/>
      <c r="O51" s="58"/>
    </row>
    <row r="52" spans="1:15" ht="20.100000000000001" customHeight="1">
      <c r="A52" s="16">
        <v>1</v>
      </c>
      <c r="B52" s="7" t="s">
        <v>40</v>
      </c>
      <c r="C52" s="13" t="s">
        <v>36</v>
      </c>
      <c r="D52" s="57"/>
      <c r="E52" s="57"/>
      <c r="F52" s="48"/>
      <c r="G52" s="49"/>
      <c r="H52" s="50"/>
      <c r="I52" s="50"/>
      <c r="J52" s="50"/>
      <c r="K52" s="51"/>
      <c r="L52" s="62"/>
      <c r="M52" s="61"/>
      <c r="N52" s="59"/>
      <c r="O52" s="59"/>
    </row>
    <row r="53" spans="1:15" ht="20.100000000000001" customHeight="1">
      <c r="A53" s="16">
        <v>2</v>
      </c>
      <c r="B53" s="7" t="s">
        <v>42</v>
      </c>
      <c r="C53" s="13" t="s">
        <v>43</v>
      </c>
      <c r="D53" s="57"/>
      <c r="E53" s="57"/>
      <c r="F53" s="48"/>
      <c r="G53" s="49"/>
      <c r="H53" s="50"/>
      <c r="I53" s="50"/>
      <c r="J53" s="50"/>
      <c r="K53" s="51"/>
      <c r="L53" s="62"/>
      <c r="M53" s="61"/>
      <c r="N53" s="59"/>
      <c r="O53" s="59"/>
    </row>
    <row r="54" spans="1:15" ht="20.100000000000001" customHeight="1">
      <c r="A54" s="16">
        <v>3</v>
      </c>
      <c r="B54" s="7" t="s">
        <v>41</v>
      </c>
      <c r="C54" s="13" t="s">
        <v>43</v>
      </c>
      <c r="D54" s="57"/>
      <c r="E54" s="57"/>
      <c r="F54" s="48"/>
      <c r="G54" s="49"/>
      <c r="H54" s="50"/>
      <c r="I54" s="50"/>
      <c r="J54" s="50"/>
      <c r="K54" s="51"/>
      <c r="L54" s="62"/>
      <c r="M54" s="61"/>
      <c r="N54" s="59"/>
      <c r="O54" s="59"/>
    </row>
    <row r="55" spans="1:15" ht="20.100000000000001" customHeight="1">
      <c r="A55" s="425" t="s">
        <v>53</v>
      </c>
      <c r="B55" s="425"/>
      <c r="C55" s="7"/>
      <c r="D55" s="4"/>
      <c r="E55" s="4"/>
      <c r="F55" s="48"/>
      <c r="G55" s="52"/>
      <c r="H55" s="5"/>
      <c r="I55" s="53"/>
      <c r="J55" s="53"/>
      <c r="K55" s="53"/>
      <c r="L55" s="62"/>
      <c r="M55" s="58"/>
      <c r="N55" s="64"/>
      <c r="O55" s="64"/>
    </row>
    <row r="57" spans="1:15">
      <c r="M57" s="54"/>
    </row>
    <row r="58" spans="1:15">
      <c r="M58" s="54"/>
      <c r="N58" s="54"/>
    </row>
    <row r="59" spans="1:15">
      <c r="M59" s="56"/>
    </row>
    <row r="60" spans="1:15">
      <c r="M60" s="54"/>
      <c r="N60" s="54"/>
    </row>
    <row r="342" spans="1:11" s="34" customFormat="1">
      <c r="A342" s="29"/>
      <c r="B342" s="30"/>
      <c r="C342" s="30"/>
      <c r="D342" s="30"/>
      <c r="E342" s="30"/>
      <c r="F342" s="40"/>
      <c r="G342" s="31"/>
      <c r="H342" s="32"/>
      <c r="I342" s="33"/>
      <c r="J342" s="33"/>
      <c r="K342" s="33"/>
    </row>
    <row r="343" spans="1:11" s="34" customFormat="1">
      <c r="A343" s="29"/>
      <c r="B343" s="30"/>
      <c r="C343" s="30"/>
      <c r="D343" s="30"/>
      <c r="E343" s="30"/>
      <c r="F343" s="40"/>
      <c r="G343" s="31"/>
      <c r="H343" s="32"/>
      <c r="I343" s="33"/>
      <c r="J343" s="33"/>
      <c r="K343" s="33"/>
    </row>
    <row r="344" spans="1:11" s="34" customFormat="1">
      <c r="A344" s="29"/>
      <c r="B344" s="30"/>
      <c r="C344" s="30"/>
      <c r="D344" s="30"/>
      <c r="E344" s="30"/>
      <c r="F344" s="40"/>
      <c r="G344" s="31"/>
      <c r="H344" s="32"/>
      <c r="I344" s="33"/>
      <c r="J344" s="33"/>
      <c r="K344" s="33"/>
    </row>
    <row r="345" spans="1:11" s="34" customFormat="1">
      <c r="A345" s="29"/>
      <c r="B345" s="30"/>
      <c r="C345" s="30"/>
      <c r="D345" s="30"/>
      <c r="E345" s="30"/>
      <c r="F345" s="40"/>
      <c r="G345" s="31"/>
      <c r="H345" s="32"/>
      <c r="I345" s="33"/>
      <c r="J345" s="33"/>
      <c r="K345" s="33"/>
    </row>
    <row r="346" spans="1:11" s="34" customFormat="1">
      <c r="A346" s="29"/>
      <c r="B346" s="30"/>
      <c r="C346" s="30"/>
      <c r="D346" s="30"/>
      <c r="E346" s="30"/>
      <c r="F346" s="40"/>
      <c r="G346" s="31"/>
      <c r="H346" s="32"/>
      <c r="I346" s="33"/>
      <c r="J346" s="33"/>
      <c r="K346" s="33"/>
    </row>
    <row r="347" spans="1:11" s="34" customFormat="1">
      <c r="A347" s="29"/>
      <c r="B347" s="30"/>
      <c r="C347" s="30"/>
      <c r="D347" s="30"/>
      <c r="E347" s="30"/>
      <c r="F347" s="40"/>
      <c r="G347" s="31"/>
      <c r="H347" s="32"/>
      <c r="I347" s="33"/>
      <c r="J347" s="33"/>
      <c r="K347" s="33"/>
    </row>
    <row r="348" spans="1:11" s="34" customFormat="1">
      <c r="A348" s="29"/>
      <c r="B348" s="30"/>
      <c r="C348" s="30"/>
      <c r="D348" s="30"/>
      <c r="E348" s="30"/>
      <c r="F348" s="40"/>
      <c r="G348" s="31"/>
      <c r="H348" s="32"/>
      <c r="I348" s="33"/>
      <c r="J348" s="33"/>
      <c r="K348" s="33"/>
    </row>
    <row r="349" spans="1:11" s="34" customFormat="1">
      <c r="A349" s="29"/>
      <c r="B349" s="30"/>
      <c r="C349" s="30"/>
      <c r="D349" s="30"/>
      <c r="E349" s="30"/>
      <c r="F349" s="40"/>
      <c r="G349" s="31"/>
      <c r="H349" s="32"/>
      <c r="I349" s="33"/>
      <c r="J349" s="33"/>
      <c r="K349" s="33"/>
    </row>
    <row r="350" spans="1:11" s="34" customFormat="1">
      <c r="A350" s="29"/>
      <c r="B350" s="30"/>
      <c r="C350" s="30"/>
      <c r="D350" s="30"/>
      <c r="E350" s="30"/>
      <c r="F350" s="40"/>
      <c r="G350" s="31"/>
      <c r="H350" s="32"/>
      <c r="I350" s="33"/>
      <c r="J350" s="33"/>
      <c r="K350" s="33"/>
    </row>
    <row r="351" spans="1:11" s="34" customFormat="1">
      <c r="A351" s="29"/>
      <c r="B351" s="30"/>
      <c r="C351" s="30"/>
      <c r="D351" s="30"/>
      <c r="E351" s="30"/>
      <c r="F351" s="40"/>
      <c r="G351" s="31"/>
      <c r="H351" s="32"/>
      <c r="I351" s="33"/>
      <c r="J351" s="33"/>
      <c r="K351" s="33"/>
    </row>
    <row r="352" spans="1:11" s="34" customFormat="1">
      <c r="A352" s="29"/>
      <c r="B352" s="30"/>
      <c r="C352" s="30"/>
      <c r="D352" s="30"/>
      <c r="E352" s="30"/>
      <c r="F352" s="40"/>
      <c r="G352" s="31"/>
      <c r="H352" s="32"/>
      <c r="I352" s="33"/>
      <c r="J352" s="33"/>
      <c r="K352" s="33"/>
    </row>
    <row r="353" spans="1:11" s="34" customFormat="1">
      <c r="A353" s="29"/>
      <c r="B353" s="30"/>
      <c r="C353" s="30"/>
      <c r="D353" s="30"/>
      <c r="E353" s="30"/>
      <c r="F353" s="40"/>
      <c r="G353" s="31"/>
      <c r="H353" s="32"/>
      <c r="I353" s="33"/>
      <c r="J353" s="33"/>
      <c r="K353" s="33"/>
    </row>
    <row r="354" spans="1:11" s="34" customFormat="1">
      <c r="A354" s="29"/>
      <c r="B354" s="30"/>
      <c r="C354" s="30"/>
      <c r="D354" s="30"/>
      <c r="E354" s="30"/>
      <c r="F354" s="40"/>
      <c r="G354" s="31"/>
      <c r="H354" s="32"/>
      <c r="I354" s="33"/>
      <c r="J354" s="33"/>
      <c r="K354" s="33"/>
    </row>
    <row r="355" spans="1:11" s="34" customFormat="1">
      <c r="A355" s="29"/>
      <c r="B355" s="30"/>
      <c r="C355" s="30"/>
      <c r="D355" s="30"/>
      <c r="E355" s="30"/>
      <c r="F355" s="40"/>
      <c r="G355" s="31"/>
      <c r="H355" s="32"/>
      <c r="I355" s="33"/>
      <c r="J355" s="33"/>
      <c r="K355" s="33"/>
    </row>
    <row r="356" spans="1:11" s="34" customFormat="1">
      <c r="A356" s="29"/>
      <c r="B356" s="30"/>
      <c r="C356" s="30"/>
      <c r="D356" s="30"/>
      <c r="E356" s="30"/>
      <c r="F356" s="40"/>
      <c r="G356" s="31"/>
      <c r="H356" s="32"/>
      <c r="I356" s="33"/>
      <c r="J356" s="33"/>
      <c r="K356" s="33"/>
    </row>
    <row r="357" spans="1:11" s="34" customFormat="1">
      <c r="A357" s="29"/>
      <c r="B357" s="30"/>
      <c r="C357" s="30"/>
      <c r="D357" s="30"/>
      <c r="E357" s="30"/>
      <c r="F357" s="40"/>
      <c r="G357" s="31"/>
      <c r="H357" s="32"/>
      <c r="I357" s="33"/>
      <c r="J357" s="33"/>
      <c r="K357" s="33"/>
    </row>
    <row r="358" spans="1:11" s="34" customFormat="1">
      <c r="A358" s="29"/>
      <c r="B358" s="30"/>
      <c r="C358" s="30"/>
      <c r="D358" s="30"/>
      <c r="E358" s="30"/>
      <c r="F358" s="40"/>
      <c r="G358" s="31"/>
      <c r="H358" s="32"/>
      <c r="I358" s="33"/>
      <c r="J358" s="33"/>
      <c r="K358" s="33"/>
    </row>
    <row r="359" spans="1:11" s="34" customFormat="1">
      <c r="A359" s="29"/>
      <c r="B359" s="30"/>
      <c r="C359" s="30"/>
      <c r="D359" s="30"/>
      <c r="E359" s="30"/>
      <c r="F359" s="40"/>
      <c r="G359" s="31"/>
      <c r="H359" s="32"/>
      <c r="I359" s="33"/>
      <c r="J359" s="33"/>
      <c r="K359" s="33"/>
    </row>
    <row r="360" spans="1:11" s="34" customFormat="1">
      <c r="A360" s="29"/>
      <c r="B360" s="30"/>
      <c r="C360" s="30"/>
      <c r="D360" s="30"/>
      <c r="E360" s="30"/>
      <c r="F360" s="40"/>
      <c r="G360" s="31"/>
      <c r="H360" s="32"/>
      <c r="I360" s="33"/>
      <c r="J360" s="33"/>
      <c r="K360" s="33"/>
    </row>
    <row r="361" spans="1:11" s="34" customFormat="1">
      <c r="A361" s="29"/>
      <c r="B361" s="30"/>
      <c r="C361" s="30"/>
      <c r="D361" s="30"/>
      <c r="E361" s="30"/>
      <c r="F361" s="40"/>
      <c r="G361" s="31"/>
      <c r="H361" s="32"/>
      <c r="I361" s="33"/>
      <c r="J361" s="33"/>
      <c r="K361" s="33"/>
    </row>
    <row r="362" spans="1:11" s="34" customFormat="1">
      <c r="A362" s="29"/>
      <c r="B362" s="30"/>
      <c r="C362" s="30"/>
      <c r="D362" s="30"/>
      <c r="E362" s="30"/>
      <c r="F362" s="40"/>
      <c r="G362" s="31"/>
      <c r="H362" s="32"/>
      <c r="I362" s="33"/>
      <c r="J362" s="33"/>
      <c r="K362" s="33"/>
    </row>
    <row r="363" spans="1:11" s="34" customFormat="1">
      <c r="A363" s="29"/>
      <c r="B363" s="30"/>
      <c r="C363" s="30"/>
      <c r="D363" s="30"/>
      <c r="E363" s="30"/>
      <c r="F363" s="40"/>
      <c r="G363" s="31"/>
      <c r="H363" s="32"/>
      <c r="I363" s="33"/>
      <c r="J363" s="33"/>
      <c r="K363" s="33"/>
    </row>
    <row r="364" spans="1:11" s="34" customFormat="1">
      <c r="A364" s="29"/>
      <c r="B364" s="30"/>
      <c r="C364" s="30"/>
      <c r="D364" s="30"/>
      <c r="E364" s="30"/>
      <c r="F364" s="40"/>
      <c r="G364" s="31"/>
      <c r="H364" s="32"/>
      <c r="I364" s="33"/>
      <c r="J364" s="33"/>
      <c r="K364" s="33"/>
    </row>
    <row r="365" spans="1:11" s="34" customFormat="1">
      <c r="A365" s="29"/>
      <c r="B365" s="30"/>
      <c r="C365" s="30"/>
      <c r="D365" s="30"/>
      <c r="E365" s="30"/>
      <c r="F365" s="40"/>
      <c r="G365" s="31"/>
      <c r="H365" s="32"/>
      <c r="I365" s="33"/>
      <c r="J365" s="33"/>
      <c r="K365" s="33"/>
    </row>
    <row r="366" spans="1:11" s="34" customFormat="1">
      <c r="A366" s="29"/>
      <c r="B366" s="30"/>
      <c r="C366" s="30"/>
      <c r="D366" s="30"/>
      <c r="E366" s="30"/>
      <c r="F366" s="40"/>
      <c r="G366" s="31"/>
      <c r="H366" s="32"/>
      <c r="I366" s="33"/>
      <c r="J366" s="33"/>
      <c r="K366" s="33"/>
    </row>
    <row r="367" spans="1:11" s="34" customFormat="1">
      <c r="A367" s="29"/>
      <c r="B367" s="30"/>
      <c r="C367" s="30"/>
      <c r="D367" s="30"/>
      <c r="E367" s="30"/>
      <c r="F367" s="40"/>
      <c r="G367" s="31"/>
      <c r="H367" s="32"/>
      <c r="I367" s="33"/>
      <c r="J367" s="33"/>
      <c r="K367" s="33"/>
    </row>
    <row r="368" spans="1:11" s="34" customFormat="1">
      <c r="A368" s="29"/>
      <c r="B368" s="30"/>
      <c r="C368" s="30"/>
      <c r="D368" s="30"/>
      <c r="E368" s="30"/>
      <c r="F368" s="40"/>
      <c r="G368" s="31"/>
      <c r="H368" s="32"/>
      <c r="I368" s="33"/>
      <c r="J368" s="33"/>
      <c r="K368" s="33"/>
    </row>
    <row r="369" spans="1:11" s="34" customFormat="1">
      <c r="A369" s="29"/>
      <c r="B369" s="30"/>
      <c r="C369" s="30"/>
      <c r="D369" s="30"/>
      <c r="E369" s="30"/>
      <c r="F369" s="40"/>
      <c r="G369" s="31"/>
      <c r="H369" s="32"/>
      <c r="I369" s="33"/>
      <c r="J369" s="33"/>
      <c r="K369" s="33"/>
    </row>
    <row r="370" spans="1:11" s="34" customFormat="1">
      <c r="A370" s="29"/>
      <c r="B370" s="30"/>
      <c r="C370" s="30"/>
      <c r="D370" s="30"/>
      <c r="E370" s="30"/>
      <c r="F370" s="40"/>
      <c r="G370" s="31"/>
      <c r="H370" s="32"/>
      <c r="I370" s="33"/>
      <c r="J370" s="33"/>
      <c r="K370" s="33"/>
    </row>
    <row r="371" spans="1:11" s="34" customFormat="1">
      <c r="A371" s="29"/>
      <c r="B371" s="30"/>
      <c r="C371" s="30"/>
      <c r="D371" s="30"/>
      <c r="E371" s="30"/>
      <c r="F371" s="40"/>
      <c r="G371" s="31"/>
      <c r="H371" s="32"/>
      <c r="I371" s="33"/>
      <c r="J371" s="33"/>
      <c r="K371" s="33"/>
    </row>
    <row r="372" spans="1:11" s="34" customFormat="1">
      <c r="A372" s="29"/>
      <c r="B372" s="30"/>
      <c r="C372" s="30"/>
      <c r="D372" s="30"/>
      <c r="E372" s="30"/>
      <c r="F372" s="40"/>
      <c r="G372" s="31"/>
      <c r="H372" s="32"/>
      <c r="I372" s="33"/>
      <c r="J372" s="33"/>
      <c r="K372" s="33"/>
    </row>
    <row r="373" spans="1:11" s="34" customFormat="1">
      <c r="A373" s="29"/>
      <c r="B373" s="30"/>
      <c r="C373" s="30"/>
      <c r="D373" s="30"/>
      <c r="E373" s="30"/>
      <c r="F373" s="40"/>
      <c r="G373" s="31"/>
      <c r="H373" s="32"/>
      <c r="I373" s="33"/>
      <c r="J373" s="33"/>
      <c r="K373" s="33"/>
    </row>
    <row r="374" spans="1:11" s="34" customFormat="1">
      <c r="A374" s="29"/>
      <c r="B374" s="30"/>
      <c r="C374" s="30"/>
      <c r="D374" s="30"/>
      <c r="E374" s="30"/>
      <c r="F374" s="40"/>
      <c r="G374" s="31"/>
      <c r="H374" s="32"/>
      <c r="I374" s="33"/>
      <c r="J374" s="33"/>
      <c r="K374" s="33"/>
    </row>
    <row r="375" spans="1:11" s="34" customFormat="1">
      <c r="A375" s="29"/>
      <c r="B375" s="30"/>
      <c r="C375" s="30"/>
      <c r="D375" s="30"/>
      <c r="E375" s="30"/>
      <c r="F375" s="40"/>
      <c r="G375" s="31"/>
      <c r="H375" s="32"/>
      <c r="I375" s="33"/>
      <c r="J375" s="33"/>
      <c r="K375" s="33"/>
    </row>
    <row r="376" spans="1:11" s="34" customFormat="1">
      <c r="A376" s="29"/>
      <c r="B376" s="30"/>
      <c r="C376" s="30"/>
      <c r="D376" s="30"/>
      <c r="E376" s="30"/>
      <c r="F376" s="40"/>
      <c r="G376" s="31"/>
      <c r="H376" s="32"/>
      <c r="I376" s="33"/>
      <c r="J376" s="33"/>
      <c r="K376" s="33"/>
    </row>
    <row r="377" spans="1:11" s="34" customFormat="1">
      <c r="A377" s="29"/>
      <c r="B377" s="30"/>
      <c r="C377" s="30"/>
      <c r="D377" s="30"/>
      <c r="E377" s="30"/>
      <c r="F377" s="40"/>
      <c r="G377" s="31"/>
      <c r="H377" s="32"/>
      <c r="I377" s="33"/>
      <c r="J377" s="33"/>
      <c r="K377" s="33"/>
    </row>
    <row r="378" spans="1:11" s="34" customFormat="1">
      <c r="A378" s="29"/>
      <c r="B378" s="30"/>
      <c r="C378" s="30"/>
      <c r="D378" s="30"/>
      <c r="E378" s="30"/>
      <c r="F378" s="40"/>
      <c r="G378" s="31"/>
      <c r="H378" s="32"/>
      <c r="I378" s="33"/>
      <c r="J378" s="33"/>
      <c r="K378" s="33"/>
    </row>
    <row r="379" spans="1:11" s="34" customFormat="1">
      <c r="A379" s="29"/>
      <c r="B379" s="30"/>
      <c r="C379" s="30"/>
      <c r="D379" s="30"/>
      <c r="E379" s="30"/>
      <c r="F379" s="40"/>
      <c r="G379" s="31"/>
      <c r="H379" s="32"/>
      <c r="I379" s="33"/>
      <c r="J379" s="33"/>
      <c r="K379" s="33"/>
    </row>
    <row r="380" spans="1:11" s="34" customFormat="1">
      <c r="A380" s="29"/>
      <c r="B380" s="30"/>
      <c r="C380" s="30"/>
      <c r="D380" s="30"/>
      <c r="E380" s="30"/>
      <c r="F380" s="40"/>
      <c r="G380" s="31"/>
      <c r="H380" s="32"/>
      <c r="I380" s="33"/>
      <c r="J380" s="33"/>
      <c r="K380" s="33"/>
    </row>
    <row r="381" spans="1:11" s="34" customFormat="1">
      <c r="A381" s="29"/>
      <c r="B381" s="30"/>
      <c r="C381" s="30"/>
      <c r="D381" s="30"/>
      <c r="E381" s="30"/>
      <c r="F381" s="40"/>
      <c r="G381" s="31"/>
      <c r="H381" s="32"/>
      <c r="I381" s="33"/>
      <c r="J381" s="33"/>
      <c r="K381" s="33"/>
    </row>
    <row r="382" spans="1:11" s="34" customFormat="1">
      <c r="A382" s="29"/>
      <c r="B382" s="30"/>
      <c r="C382" s="30"/>
      <c r="D382" s="30"/>
      <c r="E382" s="30"/>
      <c r="F382" s="40"/>
      <c r="G382" s="31"/>
      <c r="H382" s="32"/>
      <c r="I382" s="33"/>
      <c r="J382" s="33"/>
      <c r="K382" s="33"/>
    </row>
    <row r="383" spans="1:11" s="34" customFormat="1">
      <c r="A383" s="29"/>
      <c r="B383" s="30"/>
      <c r="C383" s="30"/>
      <c r="D383" s="30"/>
      <c r="E383" s="30"/>
      <c r="F383" s="40"/>
      <c r="G383" s="31"/>
      <c r="H383" s="32"/>
      <c r="I383" s="33"/>
      <c r="J383" s="33"/>
      <c r="K383" s="33"/>
    </row>
    <row r="384" spans="1:11" s="34" customFormat="1">
      <c r="A384" s="29"/>
      <c r="B384" s="30"/>
      <c r="C384" s="30"/>
      <c r="D384" s="30"/>
      <c r="E384" s="30"/>
      <c r="F384" s="40"/>
      <c r="G384" s="31"/>
      <c r="H384" s="32"/>
      <c r="I384" s="33"/>
      <c r="J384" s="33"/>
      <c r="K384" s="33"/>
    </row>
    <row r="385" spans="1:11" s="34" customFormat="1">
      <c r="A385" s="29"/>
      <c r="B385" s="30"/>
      <c r="C385" s="30"/>
      <c r="D385" s="30"/>
      <c r="E385" s="30"/>
      <c r="F385" s="40"/>
      <c r="G385" s="31"/>
      <c r="H385" s="32"/>
      <c r="I385" s="33"/>
      <c r="J385" s="33"/>
      <c r="K385" s="33"/>
    </row>
    <row r="386" spans="1:11" s="34" customFormat="1">
      <c r="A386" s="29"/>
      <c r="B386" s="30"/>
      <c r="C386" s="30"/>
      <c r="D386" s="30"/>
      <c r="E386" s="30"/>
      <c r="F386" s="40"/>
      <c r="G386" s="31"/>
      <c r="H386" s="32"/>
      <c r="I386" s="33"/>
      <c r="J386" s="33"/>
      <c r="K386" s="33"/>
    </row>
    <row r="387" spans="1:11" s="34" customFormat="1">
      <c r="A387" s="29"/>
      <c r="B387" s="30"/>
      <c r="C387" s="30"/>
      <c r="D387" s="30"/>
      <c r="E387" s="30"/>
      <c r="F387" s="40"/>
      <c r="G387" s="31"/>
      <c r="H387" s="32"/>
      <c r="I387" s="33"/>
      <c r="J387" s="33"/>
      <c r="K387" s="33"/>
    </row>
    <row r="388" spans="1:11" s="34" customFormat="1">
      <c r="A388" s="29"/>
      <c r="B388" s="30"/>
      <c r="C388" s="30"/>
      <c r="D388" s="30"/>
      <c r="E388" s="30"/>
      <c r="F388" s="40"/>
      <c r="G388" s="31"/>
      <c r="H388" s="32"/>
      <c r="I388" s="33"/>
      <c r="J388" s="33"/>
      <c r="K388" s="33"/>
    </row>
    <row r="389" spans="1:11" s="34" customFormat="1">
      <c r="A389" s="29"/>
      <c r="B389" s="30"/>
      <c r="C389" s="30"/>
      <c r="D389" s="30"/>
      <c r="E389" s="30"/>
      <c r="F389" s="40"/>
      <c r="G389" s="31"/>
      <c r="H389" s="32"/>
      <c r="I389" s="33"/>
      <c r="J389" s="33"/>
      <c r="K389" s="33"/>
    </row>
    <row r="390" spans="1:11" s="34" customFormat="1">
      <c r="A390" s="29"/>
      <c r="B390" s="30"/>
      <c r="C390" s="30"/>
      <c r="D390" s="30"/>
      <c r="E390" s="30"/>
      <c r="F390" s="40"/>
      <c r="G390" s="31"/>
      <c r="H390" s="32"/>
      <c r="I390" s="33"/>
      <c r="J390" s="33"/>
      <c r="K390" s="33"/>
    </row>
    <row r="391" spans="1:11" s="34" customFormat="1">
      <c r="A391" s="29"/>
      <c r="B391" s="30"/>
      <c r="C391" s="30"/>
      <c r="D391" s="30"/>
      <c r="E391" s="30"/>
      <c r="F391" s="40"/>
      <c r="G391" s="31"/>
      <c r="H391" s="32"/>
      <c r="I391" s="33"/>
      <c r="J391" s="33"/>
      <c r="K391" s="33"/>
    </row>
    <row r="392" spans="1:11" s="34" customFormat="1">
      <c r="A392" s="29"/>
      <c r="B392" s="30"/>
      <c r="C392" s="30"/>
      <c r="D392" s="30"/>
      <c r="E392" s="30"/>
      <c r="F392" s="40"/>
      <c r="G392" s="31"/>
      <c r="H392" s="32"/>
      <c r="I392" s="33"/>
      <c r="J392" s="33"/>
      <c r="K392" s="33"/>
    </row>
    <row r="393" spans="1:11" s="34" customFormat="1">
      <c r="A393" s="29"/>
      <c r="B393" s="30"/>
      <c r="C393" s="30"/>
      <c r="D393" s="30"/>
      <c r="E393" s="30"/>
      <c r="F393" s="40"/>
      <c r="G393" s="31"/>
      <c r="H393" s="32"/>
      <c r="I393" s="33"/>
      <c r="J393" s="33"/>
      <c r="K393" s="33"/>
    </row>
    <row r="394" spans="1:11" s="34" customFormat="1">
      <c r="A394" s="29"/>
      <c r="B394" s="30"/>
      <c r="C394" s="30"/>
      <c r="D394" s="30"/>
      <c r="E394" s="30"/>
      <c r="F394" s="40"/>
      <c r="G394" s="31"/>
      <c r="H394" s="32"/>
      <c r="I394" s="33"/>
      <c r="J394" s="33"/>
      <c r="K394" s="33"/>
    </row>
    <row r="395" spans="1:11" s="34" customFormat="1">
      <c r="A395" s="29"/>
      <c r="B395" s="30"/>
      <c r="C395" s="30"/>
      <c r="D395" s="30"/>
      <c r="E395" s="30"/>
      <c r="F395" s="40"/>
      <c r="G395" s="31"/>
      <c r="H395" s="32"/>
      <c r="I395" s="33"/>
      <c r="J395" s="33"/>
      <c r="K395" s="33"/>
    </row>
    <row r="396" spans="1:11" s="34" customFormat="1">
      <c r="A396" s="29"/>
      <c r="B396" s="30"/>
      <c r="C396" s="30"/>
      <c r="D396" s="30"/>
      <c r="E396" s="30"/>
      <c r="F396" s="40"/>
      <c r="G396" s="31"/>
      <c r="H396" s="32"/>
      <c r="I396" s="33"/>
      <c r="J396" s="33"/>
      <c r="K396" s="33"/>
    </row>
    <row r="397" spans="1:11" s="34" customFormat="1">
      <c r="A397" s="29"/>
      <c r="B397" s="30"/>
      <c r="C397" s="30"/>
      <c r="D397" s="30"/>
      <c r="E397" s="30"/>
      <c r="F397" s="40"/>
      <c r="G397" s="31"/>
      <c r="H397" s="32"/>
      <c r="I397" s="33"/>
      <c r="J397" s="33"/>
      <c r="K397" s="33"/>
    </row>
    <row r="398" spans="1:11" s="34" customFormat="1">
      <c r="A398" s="29"/>
      <c r="B398" s="30"/>
      <c r="C398" s="30"/>
      <c r="D398" s="30"/>
      <c r="E398" s="30"/>
      <c r="F398" s="40"/>
      <c r="G398" s="31"/>
      <c r="H398" s="32"/>
      <c r="I398" s="33"/>
      <c r="J398" s="33"/>
      <c r="K398" s="33"/>
    </row>
    <row r="399" spans="1:11" s="34" customFormat="1">
      <c r="A399" s="29"/>
      <c r="B399" s="30"/>
      <c r="C399" s="30"/>
      <c r="D399" s="30"/>
      <c r="E399" s="30"/>
      <c r="F399" s="40"/>
      <c r="G399" s="31"/>
      <c r="H399" s="32"/>
      <c r="I399" s="33"/>
      <c r="J399" s="33"/>
      <c r="K399" s="33"/>
    </row>
    <row r="400" spans="1:11" s="34" customFormat="1">
      <c r="A400" s="29"/>
      <c r="B400" s="30"/>
      <c r="C400" s="30"/>
      <c r="D400" s="30"/>
      <c r="E400" s="30"/>
      <c r="F400" s="40"/>
      <c r="G400" s="31"/>
      <c r="H400" s="32"/>
      <c r="I400" s="33"/>
      <c r="J400" s="33"/>
      <c r="K400" s="33"/>
    </row>
    <row r="401" spans="1:11" s="34" customFormat="1">
      <c r="A401" s="29"/>
      <c r="B401" s="30"/>
      <c r="C401" s="30"/>
      <c r="D401" s="30"/>
      <c r="E401" s="30"/>
      <c r="F401" s="40"/>
      <c r="G401" s="31"/>
      <c r="H401" s="32"/>
      <c r="I401" s="33"/>
      <c r="J401" s="33"/>
      <c r="K401" s="33"/>
    </row>
    <row r="402" spans="1:11" s="34" customFormat="1">
      <c r="A402" s="29"/>
      <c r="B402" s="30"/>
      <c r="C402" s="30"/>
      <c r="D402" s="30"/>
      <c r="E402" s="30"/>
      <c r="F402" s="40"/>
      <c r="G402" s="31"/>
      <c r="H402" s="32"/>
      <c r="I402" s="33"/>
      <c r="J402" s="33"/>
      <c r="K402" s="33"/>
    </row>
    <row r="403" spans="1:11" s="34" customFormat="1">
      <c r="A403" s="29"/>
      <c r="B403" s="30"/>
      <c r="C403" s="30"/>
      <c r="D403" s="30"/>
      <c r="E403" s="30"/>
      <c r="F403" s="40"/>
      <c r="G403" s="31"/>
      <c r="H403" s="32"/>
      <c r="I403" s="33"/>
      <c r="J403" s="33"/>
      <c r="K403" s="33"/>
    </row>
    <row r="404" spans="1:11" s="34" customFormat="1">
      <c r="A404" s="29"/>
      <c r="B404" s="30"/>
      <c r="C404" s="30"/>
      <c r="D404" s="30"/>
      <c r="E404" s="30"/>
      <c r="F404" s="40"/>
      <c r="G404" s="31"/>
      <c r="H404" s="32"/>
      <c r="I404" s="33"/>
      <c r="J404" s="33"/>
      <c r="K404" s="33"/>
    </row>
    <row r="405" spans="1:11" s="34" customFormat="1">
      <c r="A405" s="29"/>
      <c r="B405" s="30"/>
      <c r="C405" s="30"/>
      <c r="D405" s="30"/>
      <c r="E405" s="30"/>
      <c r="F405" s="40"/>
      <c r="G405" s="31"/>
      <c r="H405" s="32"/>
      <c r="I405" s="33"/>
      <c r="J405" s="33"/>
      <c r="K405" s="33"/>
    </row>
    <row r="406" spans="1:11" s="34" customFormat="1">
      <c r="A406" s="29"/>
      <c r="B406" s="30"/>
      <c r="C406" s="30"/>
      <c r="D406" s="30"/>
      <c r="E406" s="30"/>
      <c r="F406" s="40"/>
      <c r="G406" s="31"/>
      <c r="H406" s="32"/>
      <c r="I406" s="33"/>
      <c r="J406" s="33"/>
      <c r="K406" s="33"/>
    </row>
    <row r="407" spans="1:11" s="34" customFormat="1">
      <c r="A407" s="29"/>
      <c r="B407" s="30"/>
      <c r="C407" s="30"/>
      <c r="D407" s="30"/>
      <c r="E407" s="30"/>
      <c r="F407" s="40"/>
      <c r="G407" s="31"/>
      <c r="H407" s="32"/>
      <c r="I407" s="33"/>
      <c r="J407" s="33"/>
      <c r="K407" s="33"/>
    </row>
    <row r="408" spans="1:11" s="34" customFormat="1">
      <c r="A408" s="29"/>
      <c r="B408" s="30"/>
      <c r="C408" s="30"/>
      <c r="D408" s="30"/>
      <c r="E408" s="30"/>
      <c r="F408" s="40"/>
      <c r="G408" s="31"/>
      <c r="H408" s="32"/>
      <c r="I408" s="33"/>
      <c r="J408" s="33"/>
      <c r="K408" s="33"/>
    </row>
    <row r="409" spans="1:11" s="34" customFormat="1">
      <c r="A409" s="29"/>
      <c r="B409" s="30"/>
      <c r="C409" s="30"/>
      <c r="D409" s="30"/>
      <c r="E409" s="30"/>
      <c r="F409" s="40"/>
      <c r="G409" s="31"/>
      <c r="H409" s="32"/>
      <c r="I409" s="33"/>
      <c r="J409" s="33"/>
      <c r="K409" s="33"/>
    </row>
    <row r="410" spans="1:11" s="34" customFormat="1">
      <c r="A410" s="29"/>
      <c r="B410" s="30"/>
      <c r="C410" s="30"/>
      <c r="D410" s="30"/>
      <c r="E410" s="30"/>
      <c r="F410" s="40"/>
      <c r="G410" s="31"/>
      <c r="H410" s="32"/>
      <c r="I410" s="33"/>
      <c r="J410" s="33"/>
      <c r="K410" s="33"/>
    </row>
    <row r="411" spans="1:11" s="34" customFormat="1">
      <c r="A411" s="29"/>
      <c r="B411" s="30"/>
      <c r="C411" s="30"/>
      <c r="D411" s="30"/>
      <c r="E411" s="30"/>
      <c r="F411" s="40"/>
      <c r="G411" s="31"/>
      <c r="H411" s="32"/>
      <c r="I411" s="33"/>
      <c r="J411" s="33"/>
      <c r="K411" s="33"/>
    </row>
    <row r="412" spans="1:11" s="34" customFormat="1">
      <c r="A412" s="29"/>
      <c r="B412" s="30"/>
      <c r="C412" s="30"/>
      <c r="D412" s="30"/>
      <c r="E412" s="30"/>
      <c r="F412" s="40"/>
      <c r="G412" s="31"/>
      <c r="H412" s="32"/>
      <c r="I412" s="33"/>
      <c r="J412" s="33"/>
      <c r="K412" s="33"/>
    </row>
    <row r="413" spans="1:11" s="34" customFormat="1">
      <c r="A413" s="29"/>
      <c r="B413" s="30"/>
      <c r="C413" s="30"/>
      <c r="D413" s="30"/>
      <c r="E413" s="30"/>
      <c r="F413" s="40"/>
      <c r="G413" s="31"/>
      <c r="H413" s="32"/>
      <c r="I413" s="33"/>
      <c r="J413" s="33"/>
      <c r="K413" s="33"/>
    </row>
    <row r="414" spans="1:11" s="34" customFormat="1">
      <c r="A414" s="29"/>
      <c r="B414" s="30"/>
      <c r="C414" s="30"/>
      <c r="D414" s="30"/>
      <c r="E414" s="30"/>
      <c r="F414" s="40"/>
      <c r="G414" s="31"/>
      <c r="H414" s="32"/>
      <c r="I414" s="33"/>
      <c r="J414" s="33"/>
      <c r="K414" s="33"/>
    </row>
    <row r="415" spans="1:11" s="34" customFormat="1">
      <c r="A415" s="29"/>
      <c r="B415" s="30"/>
      <c r="C415" s="30"/>
      <c r="D415" s="30"/>
      <c r="E415" s="30"/>
      <c r="F415" s="40"/>
      <c r="G415" s="31"/>
      <c r="H415" s="32"/>
      <c r="I415" s="33"/>
      <c r="J415" s="33"/>
      <c r="K415" s="33"/>
    </row>
    <row r="416" spans="1:11" s="34" customFormat="1">
      <c r="A416" s="29"/>
      <c r="B416" s="30"/>
      <c r="C416" s="30"/>
      <c r="D416" s="30"/>
      <c r="E416" s="30"/>
      <c r="F416" s="40"/>
      <c r="G416" s="31"/>
      <c r="H416" s="32"/>
      <c r="I416" s="33"/>
      <c r="J416" s="33"/>
      <c r="K416" s="33"/>
    </row>
    <row r="417" spans="1:11" s="34" customFormat="1">
      <c r="A417" s="29"/>
      <c r="B417" s="30"/>
      <c r="C417" s="30"/>
      <c r="D417" s="30"/>
      <c r="E417" s="30"/>
      <c r="F417" s="40"/>
      <c r="G417" s="31"/>
      <c r="H417" s="32"/>
      <c r="I417" s="33"/>
      <c r="J417" s="33"/>
      <c r="K417" s="33"/>
    </row>
    <row r="418" spans="1:11" s="34" customFormat="1">
      <c r="A418" s="29"/>
      <c r="B418" s="30"/>
      <c r="C418" s="30"/>
      <c r="D418" s="30"/>
      <c r="E418" s="30"/>
      <c r="F418" s="40"/>
      <c r="G418" s="31"/>
      <c r="H418" s="32"/>
      <c r="I418" s="33"/>
      <c r="J418" s="33"/>
      <c r="K418" s="33"/>
    </row>
    <row r="419" spans="1:11" s="34" customFormat="1">
      <c r="A419" s="29"/>
      <c r="B419" s="30"/>
      <c r="C419" s="30"/>
      <c r="D419" s="30"/>
      <c r="E419" s="30"/>
      <c r="F419" s="40"/>
      <c r="G419" s="31"/>
      <c r="H419" s="32"/>
      <c r="I419" s="33"/>
      <c r="J419" s="33"/>
      <c r="K419" s="33"/>
    </row>
    <row r="420" spans="1:11" s="34" customFormat="1">
      <c r="A420" s="29"/>
      <c r="B420" s="30"/>
      <c r="C420" s="30"/>
      <c r="D420" s="30"/>
      <c r="E420" s="30"/>
      <c r="F420" s="40"/>
      <c r="G420" s="31"/>
      <c r="H420" s="32"/>
      <c r="I420" s="33"/>
      <c r="J420" s="33"/>
      <c r="K420" s="33"/>
    </row>
    <row r="421" spans="1:11" s="34" customFormat="1">
      <c r="A421" s="29"/>
      <c r="B421" s="30"/>
      <c r="C421" s="30"/>
      <c r="D421" s="30"/>
      <c r="E421" s="30"/>
      <c r="F421" s="40"/>
      <c r="G421" s="31"/>
      <c r="H421" s="32"/>
      <c r="I421" s="33"/>
      <c r="J421" s="33"/>
      <c r="K421" s="33"/>
    </row>
    <row r="422" spans="1:11" s="34" customFormat="1">
      <c r="A422" s="29"/>
      <c r="B422" s="30"/>
      <c r="C422" s="30"/>
      <c r="D422" s="30"/>
      <c r="E422" s="30"/>
      <c r="F422" s="40"/>
      <c r="G422" s="31"/>
      <c r="H422" s="32"/>
      <c r="I422" s="33"/>
      <c r="J422" s="33"/>
      <c r="K422" s="33"/>
    </row>
    <row r="423" spans="1:11" s="34" customFormat="1">
      <c r="A423" s="29"/>
      <c r="B423" s="30"/>
      <c r="C423" s="30"/>
      <c r="D423" s="30"/>
      <c r="E423" s="30"/>
      <c r="F423" s="40"/>
      <c r="G423" s="31"/>
      <c r="H423" s="32"/>
      <c r="I423" s="33"/>
      <c r="J423" s="33"/>
      <c r="K423" s="33"/>
    </row>
    <row r="424" spans="1:11" s="34" customFormat="1">
      <c r="A424" s="29"/>
      <c r="B424" s="30"/>
      <c r="C424" s="30"/>
      <c r="D424" s="30"/>
      <c r="E424" s="30"/>
      <c r="F424" s="40"/>
      <c r="G424" s="31"/>
      <c r="H424" s="32"/>
      <c r="I424" s="33"/>
      <c r="J424" s="33"/>
      <c r="K424" s="33"/>
    </row>
    <row r="425" spans="1:11" s="34" customFormat="1">
      <c r="A425" s="29"/>
      <c r="B425" s="30"/>
      <c r="C425" s="30"/>
      <c r="D425" s="30"/>
      <c r="E425" s="30"/>
      <c r="F425" s="40"/>
      <c r="G425" s="31"/>
      <c r="H425" s="32"/>
      <c r="I425" s="33"/>
      <c r="J425" s="33"/>
      <c r="K425" s="33"/>
    </row>
    <row r="426" spans="1:11" s="34" customFormat="1">
      <c r="A426" s="29"/>
      <c r="B426" s="30"/>
      <c r="C426" s="30"/>
      <c r="D426" s="30"/>
      <c r="E426" s="30"/>
      <c r="F426" s="40"/>
      <c r="G426" s="31"/>
      <c r="H426" s="32"/>
      <c r="I426" s="33"/>
      <c r="J426" s="33"/>
      <c r="K426" s="33"/>
    </row>
    <row r="427" spans="1:11" s="34" customFormat="1">
      <c r="A427" s="29"/>
      <c r="B427" s="30"/>
      <c r="C427" s="30"/>
      <c r="D427" s="30"/>
      <c r="E427" s="30"/>
      <c r="F427" s="40"/>
      <c r="G427" s="31"/>
      <c r="H427" s="32"/>
      <c r="I427" s="33"/>
      <c r="J427" s="33"/>
      <c r="K427" s="33"/>
    </row>
    <row r="428" spans="1:11" s="34" customFormat="1">
      <c r="A428" s="29"/>
      <c r="B428" s="30"/>
      <c r="C428" s="30"/>
      <c r="D428" s="30"/>
      <c r="E428" s="30"/>
      <c r="F428" s="40"/>
      <c r="G428" s="31"/>
      <c r="H428" s="32"/>
      <c r="I428" s="33"/>
      <c r="J428" s="33"/>
      <c r="K428" s="33"/>
    </row>
    <row r="429" spans="1:11" s="34" customFormat="1">
      <c r="A429" s="29"/>
      <c r="B429" s="30"/>
      <c r="C429" s="30"/>
      <c r="D429" s="30"/>
      <c r="E429" s="30"/>
      <c r="F429" s="40"/>
      <c r="G429" s="31"/>
      <c r="H429" s="32"/>
      <c r="I429" s="33"/>
      <c r="J429" s="33"/>
      <c r="K429" s="33"/>
    </row>
    <row r="430" spans="1:11" s="34" customFormat="1">
      <c r="A430" s="29"/>
      <c r="B430" s="30"/>
      <c r="C430" s="30"/>
      <c r="D430" s="30"/>
      <c r="E430" s="30"/>
      <c r="F430" s="40"/>
      <c r="G430" s="31"/>
      <c r="H430" s="32"/>
      <c r="I430" s="33"/>
      <c r="J430" s="33"/>
      <c r="K430" s="33"/>
    </row>
    <row r="431" spans="1:11" s="34" customFormat="1">
      <c r="A431" s="29"/>
      <c r="B431" s="30"/>
      <c r="C431" s="30"/>
      <c r="D431" s="30"/>
      <c r="E431" s="30"/>
      <c r="F431" s="40"/>
      <c r="G431" s="31"/>
      <c r="H431" s="32"/>
      <c r="I431" s="33"/>
      <c r="J431" s="33"/>
      <c r="K431" s="33"/>
    </row>
    <row r="432" spans="1:11" s="34" customFormat="1">
      <c r="A432" s="29"/>
      <c r="B432" s="30"/>
      <c r="C432" s="30"/>
      <c r="D432" s="30"/>
      <c r="E432" s="30"/>
      <c r="F432" s="40"/>
      <c r="G432" s="31"/>
      <c r="H432" s="32"/>
      <c r="I432" s="33"/>
      <c r="J432" s="33"/>
      <c r="K432" s="33"/>
    </row>
    <row r="433" spans="1:11" s="34" customFormat="1">
      <c r="A433" s="29"/>
      <c r="B433" s="30"/>
      <c r="C433" s="30"/>
      <c r="D433" s="30"/>
      <c r="E433" s="30"/>
      <c r="F433" s="40"/>
      <c r="G433" s="31"/>
      <c r="H433" s="32"/>
      <c r="I433" s="33"/>
      <c r="J433" s="33"/>
      <c r="K433" s="33"/>
    </row>
    <row r="434" spans="1:11" s="34" customFormat="1">
      <c r="A434" s="29"/>
      <c r="B434" s="30"/>
      <c r="C434" s="30"/>
      <c r="D434" s="30"/>
      <c r="E434" s="30"/>
      <c r="F434" s="40"/>
      <c r="G434" s="31"/>
      <c r="H434" s="32"/>
      <c r="I434" s="33"/>
      <c r="J434" s="33"/>
      <c r="K434" s="33"/>
    </row>
    <row r="435" spans="1:11" s="34" customFormat="1">
      <c r="A435" s="29"/>
      <c r="B435" s="30"/>
      <c r="C435" s="30"/>
      <c r="D435" s="30"/>
      <c r="E435" s="30"/>
      <c r="F435" s="40"/>
      <c r="G435" s="31"/>
      <c r="H435" s="32"/>
      <c r="I435" s="33"/>
      <c r="J435" s="33"/>
      <c r="K435" s="33"/>
    </row>
    <row r="436" spans="1:11" s="34" customFormat="1">
      <c r="A436" s="29"/>
      <c r="B436" s="30"/>
      <c r="C436" s="30"/>
      <c r="D436" s="30"/>
      <c r="E436" s="30"/>
      <c r="F436" s="40"/>
      <c r="G436" s="31"/>
      <c r="H436" s="32"/>
      <c r="I436" s="33"/>
      <c r="J436" s="33"/>
      <c r="K436" s="33"/>
    </row>
    <row r="437" spans="1:11" s="34" customFormat="1">
      <c r="A437" s="29"/>
      <c r="B437" s="30"/>
      <c r="C437" s="30"/>
      <c r="D437" s="30"/>
      <c r="E437" s="30"/>
      <c r="F437" s="40"/>
      <c r="G437" s="31"/>
      <c r="H437" s="32"/>
      <c r="I437" s="33"/>
      <c r="J437" s="33"/>
      <c r="K437" s="33"/>
    </row>
    <row r="438" spans="1:11" s="34" customFormat="1">
      <c r="A438" s="29"/>
      <c r="B438" s="30"/>
      <c r="C438" s="30"/>
      <c r="D438" s="30"/>
      <c r="E438" s="30"/>
      <c r="F438" s="40"/>
      <c r="G438" s="31"/>
      <c r="H438" s="32"/>
      <c r="I438" s="33"/>
      <c r="J438" s="33"/>
      <c r="K438" s="33"/>
    </row>
    <row r="439" spans="1:11" s="34" customFormat="1">
      <c r="A439" s="29"/>
      <c r="B439" s="30"/>
      <c r="C439" s="30"/>
      <c r="D439" s="30"/>
      <c r="E439" s="30"/>
      <c r="F439" s="40"/>
      <c r="G439" s="31"/>
      <c r="H439" s="32"/>
      <c r="I439" s="33"/>
      <c r="J439" s="33"/>
      <c r="K439" s="33"/>
    </row>
    <row r="440" spans="1:11" s="34" customFormat="1">
      <c r="A440" s="29"/>
      <c r="B440" s="30"/>
      <c r="C440" s="30"/>
      <c r="D440" s="30"/>
      <c r="E440" s="30"/>
      <c r="F440" s="40"/>
      <c r="G440" s="31"/>
      <c r="H440" s="32"/>
      <c r="I440" s="33"/>
      <c r="J440" s="33"/>
      <c r="K440" s="33"/>
    </row>
    <row r="441" spans="1:11" s="34" customFormat="1">
      <c r="A441" s="29"/>
      <c r="B441" s="30"/>
      <c r="C441" s="30"/>
      <c r="D441" s="30"/>
      <c r="E441" s="30"/>
      <c r="F441" s="40"/>
      <c r="G441" s="31"/>
      <c r="H441" s="32"/>
      <c r="I441" s="33"/>
      <c r="J441" s="33"/>
      <c r="K441" s="33"/>
    </row>
    <row r="442" spans="1:11" s="34" customFormat="1">
      <c r="A442" s="29"/>
      <c r="B442" s="30"/>
      <c r="C442" s="30"/>
      <c r="D442" s="30"/>
      <c r="E442" s="30"/>
      <c r="F442" s="40"/>
      <c r="G442" s="31"/>
      <c r="H442" s="32"/>
      <c r="I442" s="33"/>
      <c r="J442" s="33"/>
      <c r="K442" s="33"/>
    </row>
    <row r="443" spans="1:11" s="34" customFormat="1">
      <c r="A443" s="29"/>
      <c r="B443" s="30"/>
      <c r="C443" s="30"/>
      <c r="D443" s="30"/>
      <c r="E443" s="30"/>
      <c r="F443" s="40"/>
      <c r="G443" s="31"/>
      <c r="H443" s="32"/>
      <c r="I443" s="33"/>
      <c r="J443" s="33"/>
      <c r="K443" s="33"/>
    </row>
    <row r="444" spans="1:11" s="34" customFormat="1">
      <c r="A444" s="29"/>
      <c r="B444" s="30"/>
      <c r="C444" s="30"/>
      <c r="D444" s="30"/>
      <c r="E444" s="30"/>
      <c r="F444" s="40"/>
      <c r="G444" s="31"/>
      <c r="H444" s="32"/>
      <c r="I444" s="33"/>
      <c r="J444" s="33"/>
      <c r="K444" s="33"/>
    </row>
    <row r="445" spans="1:11" s="34" customFormat="1">
      <c r="A445" s="29"/>
      <c r="B445" s="30"/>
      <c r="C445" s="30"/>
      <c r="D445" s="30"/>
      <c r="E445" s="30"/>
      <c r="F445" s="40"/>
      <c r="G445" s="31"/>
      <c r="H445" s="32"/>
      <c r="I445" s="33"/>
      <c r="J445" s="33"/>
      <c r="K445" s="33"/>
    </row>
    <row r="446" spans="1:11" s="34" customFormat="1">
      <c r="A446" s="29"/>
      <c r="B446" s="30"/>
      <c r="C446" s="30"/>
      <c r="D446" s="30"/>
      <c r="E446" s="30"/>
      <c r="F446" s="40"/>
      <c r="G446" s="31"/>
      <c r="H446" s="32"/>
      <c r="I446" s="33"/>
      <c r="J446" s="33"/>
      <c r="K446" s="33"/>
    </row>
    <row r="447" spans="1:11" s="34" customFormat="1">
      <c r="A447" s="29"/>
      <c r="B447" s="30"/>
      <c r="C447" s="30"/>
      <c r="D447" s="30"/>
      <c r="E447" s="30"/>
      <c r="F447" s="40"/>
      <c r="G447" s="31"/>
      <c r="H447" s="32"/>
      <c r="I447" s="33"/>
      <c r="J447" s="33"/>
      <c r="K447" s="33"/>
    </row>
    <row r="448" spans="1:11" s="34" customFormat="1">
      <c r="A448" s="29"/>
      <c r="B448" s="30"/>
      <c r="C448" s="30"/>
      <c r="D448" s="30"/>
      <c r="E448" s="30"/>
      <c r="F448" s="40"/>
      <c r="G448" s="31"/>
      <c r="H448" s="32"/>
      <c r="I448" s="33"/>
      <c r="J448" s="33"/>
      <c r="K448" s="33"/>
    </row>
    <row r="449" spans="1:11" s="34" customFormat="1">
      <c r="A449" s="29"/>
      <c r="B449" s="30"/>
      <c r="C449" s="30"/>
      <c r="D449" s="30"/>
      <c r="E449" s="30"/>
      <c r="F449" s="40"/>
      <c r="G449" s="31"/>
      <c r="H449" s="32"/>
      <c r="I449" s="33"/>
      <c r="J449" s="33"/>
      <c r="K449" s="33"/>
    </row>
    <row r="450" spans="1:11" s="34" customFormat="1">
      <c r="A450" s="29"/>
      <c r="B450" s="30"/>
      <c r="C450" s="30"/>
      <c r="D450" s="30"/>
      <c r="E450" s="30"/>
      <c r="F450" s="40"/>
      <c r="G450" s="31"/>
      <c r="H450" s="32"/>
      <c r="I450" s="33"/>
      <c r="J450" s="33"/>
      <c r="K450" s="33"/>
    </row>
    <row r="451" spans="1:11" s="34" customFormat="1">
      <c r="A451" s="29"/>
      <c r="B451" s="30"/>
      <c r="C451" s="30"/>
      <c r="D451" s="30"/>
      <c r="E451" s="30"/>
      <c r="F451" s="40"/>
      <c r="G451" s="31"/>
      <c r="H451" s="32"/>
      <c r="I451" s="33"/>
      <c r="J451" s="33"/>
      <c r="K451" s="33"/>
    </row>
    <row r="452" spans="1:11" s="34" customFormat="1">
      <c r="A452" s="29"/>
      <c r="B452" s="30"/>
      <c r="C452" s="30"/>
      <c r="D452" s="30"/>
      <c r="E452" s="30"/>
      <c r="F452" s="40"/>
      <c r="G452" s="31"/>
      <c r="H452" s="32"/>
      <c r="I452" s="33"/>
      <c r="J452" s="33"/>
      <c r="K452" s="33"/>
    </row>
    <row r="453" spans="1:11" s="34" customFormat="1">
      <c r="A453" s="29"/>
      <c r="B453" s="30"/>
      <c r="C453" s="30"/>
      <c r="D453" s="30"/>
      <c r="E453" s="30"/>
      <c r="F453" s="40"/>
      <c r="G453" s="31"/>
      <c r="H453" s="32"/>
      <c r="I453" s="33"/>
      <c r="J453" s="33"/>
      <c r="K453" s="33"/>
    </row>
    <row r="454" spans="1:11" s="34" customFormat="1">
      <c r="A454" s="29"/>
      <c r="B454" s="30"/>
      <c r="C454" s="30"/>
      <c r="D454" s="30"/>
      <c r="E454" s="30"/>
      <c r="F454" s="40"/>
      <c r="G454" s="31"/>
      <c r="H454" s="32"/>
      <c r="I454" s="33"/>
      <c r="J454" s="33"/>
      <c r="K454" s="33"/>
    </row>
    <row r="455" spans="1:11" s="34" customFormat="1">
      <c r="A455" s="29"/>
      <c r="B455" s="30"/>
      <c r="C455" s="30"/>
      <c r="D455" s="30"/>
      <c r="E455" s="30"/>
      <c r="F455" s="40"/>
      <c r="G455" s="31"/>
      <c r="H455" s="32"/>
      <c r="I455" s="33"/>
      <c r="J455" s="33"/>
      <c r="K455" s="33"/>
    </row>
    <row r="456" spans="1:11" s="34" customFormat="1">
      <c r="A456" s="29"/>
      <c r="B456" s="30"/>
      <c r="C456" s="30"/>
      <c r="D456" s="30"/>
      <c r="E456" s="30"/>
      <c r="F456" s="40"/>
      <c r="G456" s="31"/>
      <c r="H456" s="32"/>
      <c r="I456" s="33"/>
      <c r="J456" s="33"/>
      <c r="K456" s="33"/>
    </row>
    <row r="457" spans="1:11" s="34" customFormat="1">
      <c r="A457" s="29"/>
      <c r="B457" s="30"/>
      <c r="C457" s="30"/>
      <c r="D457" s="30"/>
      <c r="E457" s="30"/>
      <c r="F457" s="40"/>
      <c r="G457" s="31"/>
      <c r="H457" s="32"/>
      <c r="I457" s="33"/>
      <c r="J457" s="33"/>
      <c r="K457" s="33"/>
    </row>
    <row r="458" spans="1:11" s="34" customFormat="1">
      <c r="A458" s="29"/>
      <c r="B458" s="30"/>
      <c r="C458" s="30"/>
      <c r="D458" s="30"/>
      <c r="E458" s="30"/>
      <c r="F458" s="40"/>
      <c r="G458" s="31"/>
      <c r="H458" s="32"/>
      <c r="I458" s="33"/>
      <c r="J458" s="33"/>
      <c r="K458" s="33"/>
    </row>
    <row r="459" spans="1:11" s="34" customFormat="1">
      <c r="A459" s="29"/>
      <c r="B459" s="30"/>
      <c r="C459" s="30"/>
      <c r="D459" s="30"/>
      <c r="E459" s="30"/>
      <c r="F459" s="40"/>
      <c r="G459" s="31"/>
      <c r="H459" s="32"/>
      <c r="I459" s="33"/>
      <c r="J459" s="33"/>
      <c r="K459" s="33"/>
    </row>
    <row r="460" spans="1:11" s="34" customFormat="1">
      <c r="A460" s="29"/>
      <c r="B460" s="30"/>
      <c r="C460" s="30"/>
      <c r="D460" s="30"/>
      <c r="E460" s="30"/>
      <c r="F460" s="40"/>
      <c r="G460" s="31"/>
      <c r="H460" s="32"/>
      <c r="I460" s="33"/>
      <c r="J460" s="33"/>
      <c r="K460" s="33"/>
    </row>
    <row r="461" spans="1:11" s="34" customFormat="1">
      <c r="A461" s="29"/>
      <c r="B461" s="30"/>
      <c r="C461" s="30"/>
      <c r="D461" s="30"/>
      <c r="E461" s="30"/>
      <c r="F461" s="40"/>
      <c r="G461" s="31"/>
      <c r="H461" s="32"/>
      <c r="I461" s="33"/>
      <c r="J461" s="33"/>
      <c r="K461" s="33"/>
    </row>
    <row r="462" spans="1:11" s="34" customFormat="1">
      <c r="A462" s="29"/>
      <c r="B462" s="30"/>
      <c r="C462" s="30"/>
      <c r="D462" s="30"/>
      <c r="E462" s="30"/>
      <c r="F462" s="40"/>
      <c r="G462" s="31"/>
      <c r="H462" s="32"/>
      <c r="I462" s="33"/>
      <c r="J462" s="33"/>
      <c r="K462" s="33"/>
    </row>
    <row r="463" spans="1:11" s="34" customFormat="1">
      <c r="A463" s="29"/>
      <c r="B463" s="30"/>
      <c r="C463" s="30"/>
      <c r="D463" s="30"/>
      <c r="E463" s="30"/>
      <c r="F463" s="40"/>
      <c r="G463" s="31"/>
      <c r="H463" s="32"/>
      <c r="I463" s="33"/>
      <c r="J463" s="33"/>
      <c r="K463" s="33"/>
    </row>
    <row r="464" spans="1:11" s="34" customFormat="1">
      <c r="A464" s="29"/>
      <c r="B464" s="30"/>
      <c r="C464" s="30"/>
      <c r="D464" s="30"/>
      <c r="E464" s="30"/>
      <c r="F464" s="40"/>
      <c r="G464" s="31"/>
      <c r="H464" s="32"/>
      <c r="I464" s="33"/>
      <c r="J464" s="33"/>
      <c r="K464" s="33"/>
    </row>
    <row r="465" spans="1:11" s="34" customFormat="1">
      <c r="A465" s="29"/>
      <c r="B465" s="30"/>
      <c r="C465" s="30"/>
      <c r="D465" s="30"/>
      <c r="E465" s="30"/>
      <c r="F465" s="40"/>
      <c r="G465" s="31"/>
      <c r="H465" s="32"/>
      <c r="I465" s="33"/>
      <c r="J465" s="33"/>
      <c r="K465" s="33"/>
    </row>
    <row r="466" spans="1:11" s="34" customFormat="1">
      <c r="A466" s="29"/>
      <c r="B466" s="30"/>
      <c r="C466" s="30"/>
      <c r="D466" s="30"/>
      <c r="E466" s="30"/>
      <c r="F466" s="40"/>
      <c r="G466" s="31"/>
      <c r="H466" s="32"/>
      <c r="I466" s="33"/>
      <c r="J466" s="33"/>
      <c r="K466" s="33"/>
    </row>
    <row r="467" spans="1:11" s="34" customFormat="1">
      <c r="A467" s="29"/>
      <c r="B467" s="30"/>
      <c r="C467" s="30"/>
      <c r="D467" s="30"/>
      <c r="E467" s="30"/>
      <c r="F467" s="40"/>
      <c r="G467" s="31"/>
      <c r="H467" s="32"/>
      <c r="I467" s="33"/>
      <c r="J467" s="33"/>
      <c r="K467" s="33"/>
    </row>
    <row r="468" spans="1:11" s="34" customFormat="1">
      <c r="A468" s="29"/>
      <c r="B468" s="30"/>
      <c r="C468" s="30"/>
      <c r="D468" s="30"/>
      <c r="E468" s="30"/>
      <c r="F468" s="40"/>
      <c r="G468" s="31"/>
      <c r="H468" s="32"/>
      <c r="I468" s="33"/>
      <c r="J468" s="33"/>
      <c r="K468" s="33"/>
    </row>
    <row r="469" spans="1:11" s="34" customFormat="1">
      <c r="A469" s="29"/>
      <c r="B469" s="30"/>
      <c r="C469" s="30"/>
      <c r="D469" s="30"/>
      <c r="E469" s="30"/>
      <c r="F469" s="40"/>
      <c r="G469" s="31"/>
      <c r="H469" s="32"/>
      <c r="I469" s="33"/>
      <c r="J469" s="33"/>
      <c r="K469" s="33"/>
    </row>
    <row r="470" spans="1:11" s="34" customFormat="1">
      <c r="A470" s="29"/>
      <c r="B470" s="30"/>
      <c r="C470" s="30"/>
      <c r="D470" s="30"/>
      <c r="E470" s="30"/>
      <c r="F470" s="40"/>
      <c r="G470" s="31"/>
      <c r="H470" s="32"/>
      <c r="I470" s="33"/>
      <c r="J470" s="33"/>
      <c r="K470" s="33"/>
    </row>
    <row r="471" spans="1:11" s="34" customFormat="1">
      <c r="A471" s="29"/>
      <c r="B471" s="30"/>
      <c r="C471" s="30"/>
      <c r="D471" s="30"/>
      <c r="E471" s="30"/>
      <c r="F471" s="40"/>
      <c r="G471" s="31"/>
      <c r="H471" s="32"/>
      <c r="I471" s="33"/>
      <c r="J471" s="33"/>
      <c r="K471" s="33"/>
    </row>
    <row r="472" spans="1:11" s="34" customFormat="1">
      <c r="A472" s="29"/>
      <c r="B472" s="30"/>
      <c r="C472" s="30"/>
      <c r="D472" s="30"/>
      <c r="E472" s="30"/>
      <c r="F472" s="40"/>
      <c r="G472" s="31"/>
      <c r="H472" s="32"/>
      <c r="I472" s="33"/>
      <c r="J472" s="33"/>
      <c r="K472" s="33"/>
    </row>
    <row r="473" spans="1:11" s="34" customFormat="1">
      <c r="A473" s="29"/>
      <c r="B473" s="30"/>
      <c r="C473" s="30"/>
      <c r="D473" s="30"/>
      <c r="E473" s="30"/>
      <c r="F473" s="40"/>
      <c r="G473" s="31"/>
      <c r="H473" s="32"/>
      <c r="I473" s="33"/>
      <c r="J473" s="33"/>
      <c r="K473" s="33"/>
    </row>
    <row r="474" spans="1:11" s="34" customFormat="1">
      <c r="A474" s="29"/>
      <c r="B474" s="30"/>
      <c r="C474" s="30"/>
      <c r="D474" s="30"/>
      <c r="E474" s="30"/>
      <c r="F474" s="40"/>
      <c r="G474" s="31"/>
      <c r="H474" s="32"/>
      <c r="I474" s="33"/>
      <c r="J474" s="33"/>
      <c r="K474" s="33"/>
    </row>
    <row r="475" spans="1:11" s="34" customFormat="1">
      <c r="A475" s="29"/>
      <c r="B475" s="30"/>
      <c r="C475" s="30"/>
      <c r="D475" s="30"/>
      <c r="E475" s="30"/>
      <c r="F475" s="40"/>
      <c r="G475" s="31"/>
      <c r="H475" s="32"/>
      <c r="I475" s="33"/>
      <c r="J475" s="33"/>
      <c r="K475" s="33"/>
    </row>
    <row r="476" spans="1:11" s="34" customFormat="1">
      <c r="A476" s="29"/>
      <c r="B476" s="30"/>
      <c r="C476" s="30"/>
      <c r="D476" s="30"/>
      <c r="E476" s="30"/>
      <c r="F476" s="40"/>
      <c r="G476" s="31"/>
      <c r="H476" s="32"/>
      <c r="I476" s="33"/>
      <c r="J476" s="33"/>
      <c r="K476" s="33"/>
    </row>
    <row r="477" spans="1:11" s="34" customFormat="1">
      <c r="A477" s="29"/>
      <c r="B477" s="30"/>
      <c r="C477" s="30"/>
      <c r="D477" s="30"/>
      <c r="E477" s="30"/>
      <c r="F477" s="40"/>
      <c r="G477" s="31"/>
      <c r="H477" s="32"/>
      <c r="I477" s="33"/>
      <c r="J477" s="33"/>
      <c r="K477" s="33"/>
    </row>
    <row r="478" spans="1:11" s="34" customFormat="1">
      <c r="A478" s="29"/>
      <c r="B478" s="30"/>
      <c r="C478" s="30"/>
      <c r="D478" s="30"/>
      <c r="E478" s="30"/>
      <c r="F478" s="40"/>
      <c r="G478" s="31"/>
      <c r="H478" s="32"/>
      <c r="I478" s="33"/>
      <c r="J478" s="33"/>
      <c r="K478" s="33"/>
    </row>
    <row r="479" spans="1:11" s="34" customFormat="1">
      <c r="A479" s="29"/>
      <c r="B479" s="30"/>
      <c r="C479" s="30"/>
      <c r="D479" s="30"/>
      <c r="E479" s="30"/>
      <c r="F479" s="40"/>
      <c r="G479" s="31"/>
      <c r="H479" s="32"/>
      <c r="I479" s="33"/>
      <c r="J479" s="33"/>
      <c r="K479" s="33"/>
    </row>
    <row r="480" spans="1:11" s="34" customFormat="1">
      <c r="A480" s="29"/>
      <c r="B480" s="30"/>
      <c r="C480" s="30"/>
      <c r="D480" s="30"/>
      <c r="E480" s="30"/>
      <c r="F480" s="40"/>
      <c r="G480" s="31"/>
      <c r="H480" s="32"/>
      <c r="I480" s="33"/>
      <c r="J480" s="33"/>
      <c r="K480" s="33"/>
    </row>
    <row r="481" spans="1:11" s="34" customFormat="1">
      <c r="A481" s="29"/>
      <c r="B481" s="30"/>
      <c r="C481" s="30"/>
      <c r="D481" s="30"/>
      <c r="E481" s="30"/>
      <c r="F481" s="40"/>
      <c r="G481" s="31"/>
      <c r="H481" s="32"/>
      <c r="I481" s="33"/>
      <c r="J481" s="33"/>
      <c r="K481" s="33"/>
    </row>
    <row r="482" spans="1:11" s="34" customFormat="1">
      <c r="A482" s="29"/>
      <c r="B482" s="30"/>
      <c r="C482" s="30"/>
      <c r="D482" s="30"/>
      <c r="E482" s="30"/>
      <c r="F482" s="40"/>
      <c r="G482" s="31"/>
      <c r="H482" s="32"/>
      <c r="I482" s="33"/>
      <c r="J482" s="33"/>
      <c r="K482" s="33"/>
    </row>
    <row r="483" spans="1:11" s="34" customFormat="1">
      <c r="A483" s="29"/>
      <c r="B483" s="30"/>
      <c r="C483" s="30"/>
      <c r="D483" s="30"/>
      <c r="E483" s="30"/>
      <c r="F483" s="40"/>
      <c r="G483" s="31"/>
      <c r="H483" s="32"/>
      <c r="I483" s="33"/>
      <c r="J483" s="33"/>
      <c r="K483" s="33"/>
    </row>
    <row r="484" spans="1:11" s="34" customFormat="1">
      <c r="A484" s="29"/>
      <c r="B484" s="30"/>
      <c r="C484" s="30"/>
      <c r="D484" s="30"/>
      <c r="E484" s="30"/>
      <c r="F484" s="40"/>
      <c r="G484" s="31"/>
      <c r="H484" s="32"/>
      <c r="I484" s="33"/>
      <c r="J484" s="33"/>
      <c r="K484" s="33"/>
    </row>
    <row r="485" spans="1:11" s="34" customFormat="1">
      <c r="A485" s="29"/>
      <c r="B485" s="30"/>
      <c r="C485" s="30"/>
      <c r="D485" s="30"/>
      <c r="E485" s="30"/>
      <c r="F485" s="40"/>
      <c r="G485" s="31"/>
      <c r="H485" s="32"/>
      <c r="I485" s="33"/>
      <c r="J485" s="33"/>
      <c r="K485" s="33"/>
    </row>
    <row r="486" spans="1:11" s="34" customFormat="1">
      <c r="A486" s="29"/>
      <c r="B486" s="30"/>
      <c r="C486" s="30"/>
      <c r="D486" s="30"/>
      <c r="E486" s="30"/>
      <c r="F486" s="40"/>
      <c r="G486" s="31"/>
      <c r="H486" s="32"/>
      <c r="I486" s="33"/>
      <c r="J486" s="33"/>
      <c r="K486" s="33"/>
    </row>
    <row r="487" spans="1:11" s="34" customFormat="1">
      <c r="A487" s="29"/>
      <c r="B487" s="30"/>
      <c r="C487" s="30"/>
      <c r="D487" s="30"/>
      <c r="E487" s="30"/>
      <c r="F487" s="40"/>
      <c r="G487" s="31"/>
      <c r="H487" s="32"/>
      <c r="I487" s="33"/>
      <c r="J487" s="33"/>
      <c r="K487" s="33"/>
    </row>
    <row r="488" spans="1:11" s="34" customFormat="1">
      <c r="A488" s="29"/>
      <c r="B488" s="30"/>
      <c r="C488" s="30"/>
      <c r="D488" s="30"/>
      <c r="E488" s="30"/>
      <c r="F488" s="40"/>
      <c r="G488" s="31"/>
      <c r="H488" s="32"/>
      <c r="I488" s="33"/>
      <c r="J488" s="33"/>
      <c r="K488" s="33"/>
    </row>
    <row r="489" spans="1:11" s="34" customFormat="1">
      <c r="A489" s="29"/>
      <c r="B489" s="30"/>
      <c r="C489" s="30"/>
      <c r="D489" s="30"/>
      <c r="E489" s="30"/>
      <c r="F489" s="40"/>
      <c r="G489" s="31"/>
      <c r="H489" s="32"/>
      <c r="I489" s="33"/>
      <c r="J489" s="33"/>
      <c r="K489" s="33"/>
    </row>
    <row r="490" spans="1:11" s="34" customFormat="1">
      <c r="A490" s="29"/>
      <c r="B490" s="30"/>
      <c r="C490" s="30"/>
      <c r="D490" s="30"/>
      <c r="E490" s="30"/>
      <c r="F490" s="40"/>
      <c r="G490" s="31"/>
      <c r="H490" s="32"/>
      <c r="I490" s="33"/>
      <c r="J490" s="33"/>
      <c r="K490" s="33"/>
    </row>
    <row r="491" spans="1:11" s="34" customFormat="1">
      <c r="A491" s="29"/>
      <c r="B491" s="30"/>
      <c r="C491" s="30"/>
      <c r="D491" s="30"/>
      <c r="E491" s="30"/>
      <c r="F491" s="40"/>
      <c r="G491" s="31"/>
      <c r="H491" s="32"/>
      <c r="I491" s="33"/>
      <c r="J491" s="33"/>
      <c r="K491" s="33"/>
    </row>
    <row r="492" spans="1:11" s="34" customFormat="1">
      <c r="A492" s="29"/>
      <c r="B492" s="30"/>
      <c r="C492" s="30"/>
      <c r="D492" s="30"/>
      <c r="E492" s="30"/>
      <c r="F492" s="40"/>
      <c r="G492" s="31"/>
      <c r="H492" s="32"/>
      <c r="I492" s="33"/>
      <c r="J492" s="33"/>
      <c r="K492" s="33"/>
    </row>
    <row r="493" spans="1:11" s="34" customFormat="1">
      <c r="A493" s="29"/>
      <c r="B493" s="30"/>
      <c r="C493" s="30"/>
      <c r="D493" s="30"/>
      <c r="E493" s="30"/>
      <c r="F493" s="40"/>
      <c r="G493" s="31"/>
      <c r="H493" s="32"/>
      <c r="I493" s="33"/>
      <c r="J493" s="33"/>
      <c r="K493" s="33"/>
    </row>
    <row r="494" spans="1:11" s="34" customFormat="1">
      <c r="A494" s="29"/>
      <c r="B494" s="30"/>
      <c r="C494" s="30"/>
      <c r="D494" s="30"/>
      <c r="E494" s="30"/>
      <c r="F494" s="40"/>
      <c r="G494" s="31"/>
      <c r="H494" s="32"/>
      <c r="I494" s="33"/>
      <c r="J494" s="33"/>
      <c r="K494" s="33"/>
    </row>
    <row r="495" spans="1:11" s="34" customFormat="1">
      <c r="A495" s="29"/>
      <c r="B495" s="30"/>
      <c r="C495" s="30"/>
      <c r="D495" s="30"/>
      <c r="E495" s="30"/>
      <c r="F495" s="40"/>
      <c r="G495" s="31"/>
      <c r="H495" s="32"/>
      <c r="I495" s="33"/>
      <c r="J495" s="33"/>
      <c r="K495" s="33"/>
    </row>
    <row r="496" spans="1:11" s="34" customFormat="1">
      <c r="A496" s="29"/>
      <c r="B496" s="30"/>
      <c r="C496" s="30"/>
      <c r="D496" s="30"/>
      <c r="E496" s="30"/>
      <c r="F496" s="40"/>
      <c r="G496" s="31"/>
      <c r="H496" s="32"/>
      <c r="I496" s="33"/>
      <c r="J496" s="33"/>
      <c r="K496" s="33"/>
    </row>
    <row r="497" spans="1:11" s="34" customFormat="1">
      <c r="A497" s="29"/>
      <c r="B497" s="30"/>
      <c r="C497" s="30"/>
      <c r="D497" s="30"/>
      <c r="E497" s="30"/>
      <c r="F497" s="40"/>
      <c r="G497" s="31"/>
      <c r="H497" s="32"/>
      <c r="I497" s="33"/>
      <c r="J497" s="33"/>
      <c r="K497" s="33"/>
    </row>
    <row r="498" spans="1:11" s="34" customFormat="1">
      <c r="A498" s="29"/>
      <c r="B498" s="30"/>
      <c r="C498" s="30"/>
      <c r="D498" s="30"/>
      <c r="E498" s="30"/>
      <c r="F498" s="40"/>
      <c r="G498" s="31"/>
      <c r="H498" s="32"/>
      <c r="I498" s="33"/>
      <c r="J498" s="33"/>
      <c r="K498" s="33"/>
    </row>
    <row r="499" spans="1:11" s="34" customFormat="1">
      <c r="A499" s="29"/>
      <c r="B499" s="30"/>
      <c r="C499" s="30"/>
      <c r="D499" s="30"/>
      <c r="E499" s="30"/>
      <c r="F499" s="40"/>
      <c r="G499" s="31"/>
      <c r="H499" s="32"/>
      <c r="I499" s="33"/>
      <c r="J499" s="33"/>
      <c r="K499" s="33"/>
    </row>
    <row r="500" spans="1:11" s="34" customFormat="1">
      <c r="A500" s="29"/>
      <c r="B500" s="30"/>
      <c r="C500" s="30"/>
      <c r="D500" s="30"/>
      <c r="E500" s="30"/>
      <c r="F500" s="40"/>
      <c r="G500" s="31"/>
      <c r="H500" s="32"/>
      <c r="I500" s="33"/>
      <c r="J500" s="33"/>
      <c r="K500" s="33"/>
    </row>
    <row r="501" spans="1:11" s="34" customFormat="1">
      <c r="A501" s="29"/>
      <c r="B501" s="30"/>
      <c r="C501" s="30"/>
      <c r="D501" s="30"/>
      <c r="E501" s="30"/>
      <c r="F501" s="40"/>
      <c r="G501" s="31"/>
      <c r="H501" s="32"/>
      <c r="I501" s="33"/>
      <c r="J501" s="33"/>
      <c r="K501" s="33"/>
    </row>
    <row r="502" spans="1:11" s="34" customFormat="1">
      <c r="A502" s="29"/>
      <c r="B502" s="30"/>
      <c r="C502" s="30"/>
      <c r="D502" s="30"/>
      <c r="E502" s="30"/>
      <c r="F502" s="40"/>
      <c r="G502" s="31"/>
      <c r="H502" s="32"/>
      <c r="I502" s="33"/>
      <c r="J502" s="33"/>
      <c r="K502" s="33"/>
    </row>
    <row r="503" spans="1:11" s="34" customFormat="1">
      <c r="A503" s="29"/>
      <c r="B503" s="30"/>
      <c r="C503" s="30"/>
      <c r="D503" s="30"/>
      <c r="E503" s="30"/>
      <c r="F503" s="40"/>
      <c r="G503" s="31"/>
      <c r="H503" s="32"/>
      <c r="I503" s="33"/>
      <c r="J503" s="33"/>
      <c r="K503" s="33"/>
    </row>
    <row r="504" spans="1:11" s="34" customFormat="1">
      <c r="A504" s="29"/>
      <c r="B504" s="30"/>
      <c r="C504" s="30"/>
      <c r="D504" s="30"/>
      <c r="E504" s="30"/>
      <c r="F504" s="40"/>
      <c r="G504" s="31"/>
      <c r="H504" s="32"/>
      <c r="I504" s="33"/>
      <c r="J504" s="33"/>
      <c r="K504" s="33"/>
    </row>
    <row r="505" spans="1:11" s="34" customFormat="1">
      <c r="A505" s="29"/>
      <c r="B505" s="30"/>
      <c r="C505" s="30"/>
      <c r="D505" s="30"/>
      <c r="E505" s="30"/>
      <c r="F505" s="40"/>
      <c r="G505" s="31"/>
      <c r="H505" s="32"/>
      <c r="I505" s="33"/>
      <c r="J505" s="33"/>
      <c r="K505" s="33"/>
    </row>
    <row r="506" spans="1:11" s="34" customFormat="1">
      <c r="A506" s="29"/>
      <c r="B506" s="30"/>
      <c r="C506" s="30"/>
      <c r="D506" s="30"/>
      <c r="E506" s="30"/>
      <c r="F506" s="40"/>
      <c r="G506" s="31"/>
      <c r="H506" s="32"/>
      <c r="I506" s="33"/>
      <c r="J506" s="33"/>
      <c r="K506" s="33"/>
    </row>
    <row r="507" spans="1:11" s="34" customFormat="1">
      <c r="A507" s="29"/>
      <c r="B507" s="30"/>
      <c r="C507" s="30"/>
      <c r="D507" s="30"/>
      <c r="E507" s="30"/>
      <c r="F507" s="40"/>
      <c r="G507" s="31"/>
      <c r="H507" s="32"/>
      <c r="I507" s="33"/>
      <c r="J507" s="33"/>
      <c r="K507" s="33"/>
    </row>
    <row r="508" spans="1:11" s="34" customFormat="1">
      <c r="A508" s="29"/>
      <c r="B508" s="30"/>
      <c r="C508" s="30"/>
      <c r="D508" s="30"/>
      <c r="E508" s="30"/>
      <c r="F508" s="40"/>
      <c r="G508" s="31"/>
      <c r="H508" s="32"/>
      <c r="I508" s="33"/>
      <c r="J508" s="33"/>
      <c r="K508" s="33"/>
    </row>
    <row r="509" spans="1:11" s="34" customFormat="1">
      <c r="A509" s="29"/>
      <c r="B509" s="30"/>
      <c r="C509" s="30"/>
      <c r="D509" s="30"/>
      <c r="E509" s="30"/>
      <c r="F509" s="40"/>
      <c r="G509" s="31"/>
      <c r="H509" s="32"/>
      <c r="I509" s="33"/>
      <c r="J509" s="33"/>
      <c r="K509" s="33"/>
    </row>
    <row r="510" spans="1:11" s="34" customFormat="1">
      <c r="A510" s="29"/>
      <c r="B510" s="30"/>
      <c r="C510" s="30"/>
      <c r="D510" s="30"/>
      <c r="E510" s="30"/>
      <c r="F510" s="40"/>
      <c r="G510" s="31"/>
      <c r="H510" s="32"/>
      <c r="I510" s="33"/>
      <c r="J510" s="33"/>
      <c r="K510" s="33"/>
    </row>
    <row r="511" spans="1:11" s="34" customFormat="1">
      <c r="A511" s="29"/>
      <c r="B511" s="30"/>
      <c r="C511" s="30"/>
      <c r="D511" s="30"/>
      <c r="E511" s="30"/>
      <c r="F511" s="40"/>
      <c r="G511" s="31"/>
      <c r="H511" s="32"/>
      <c r="I511" s="33"/>
      <c r="J511" s="33"/>
      <c r="K511" s="33"/>
    </row>
    <row r="512" spans="1:11" s="34" customFormat="1">
      <c r="A512" s="29"/>
      <c r="B512" s="30"/>
      <c r="C512" s="30"/>
      <c r="D512" s="30"/>
      <c r="E512" s="30"/>
      <c r="F512" s="40"/>
      <c r="G512" s="31"/>
      <c r="H512" s="32"/>
      <c r="I512" s="33"/>
      <c r="J512" s="33"/>
      <c r="K512" s="33"/>
    </row>
    <row r="513" spans="1:11" s="34" customFormat="1">
      <c r="A513" s="29"/>
      <c r="B513" s="30"/>
      <c r="C513" s="30"/>
      <c r="D513" s="30"/>
      <c r="E513" s="30"/>
      <c r="F513" s="40"/>
      <c r="G513" s="31"/>
      <c r="H513" s="32"/>
      <c r="I513" s="33"/>
      <c r="J513" s="33"/>
      <c r="K513" s="33"/>
    </row>
    <row r="514" spans="1:11" s="34" customFormat="1">
      <c r="A514" s="29"/>
      <c r="B514" s="30"/>
      <c r="C514" s="30"/>
      <c r="D514" s="30"/>
      <c r="E514" s="30"/>
      <c r="F514" s="40"/>
      <c r="G514" s="31"/>
      <c r="H514" s="32"/>
      <c r="I514" s="33"/>
      <c r="J514" s="33"/>
      <c r="K514" s="33"/>
    </row>
    <row r="515" spans="1:11" s="34" customFormat="1">
      <c r="A515" s="29"/>
      <c r="B515" s="30"/>
      <c r="C515" s="30"/>
      <c r="D515" s="30"/>
      <c r="E515" s="30"/>
      <c r="F515" s="40"/>
      <c r="G515" s="31"/>
      <c r="H515" s="32"/>
      <c r="I515" s="33"/>
      <c r="J515" s="33"/>
      <c r="K515" s="33"/>
    </row>
    <row r="516" spans="1:11" s="34" customFormat="1">
      <c r="A516" s="29"/>
      <c r="B516" s="30"/>
      <c r="C516" s="30"/>
      <c r="D516" s="30"/>
      <c r="E516" s="30"/>
      <c r="F516" s="40"/>
      <c r="G516" s="31"/>
      <c r="H516" s="32"/>
      <c r="I516" s="33"/>
      <c r="J516" s="33"/>
      <c r="K516" s="33"/>
    </row>
    <row r="517" spans="1:11" s="34" customFormat="1">
      <c r="A517" s="29"/>
      <c r="B517" s="30"/>
      <c r="C517" s="30"/>
      <c r="D517" s="30"/>
      <c r="E517" s="30"/>
      <c r="F517" s="40"/>
      <c r="G517" s="31"/>
      <c r="H517" s="32"/>
      <c r="I517" s="33"/>
      <c r="J517" s="33"/>
      <c r="K517" s="33"/>
    </row>
    <row r="518" spans="1:11" s="34" customFormat="1">
      <c r="A518" s="29"/>
      <c r="B518" s="30"/>
      <c r="C518" s="30"/>
      <c r="D518" s="30"/>
      <c r="E518" s="30"/>
      <c r="F518" s="40"/>
      <c r="G518" s="31"/>
      <c r="H518" s="32"/>
      <c r="I518" s="33"/>
      <c r="J518" s="33"/>
      <c r="K518" s="33"/>
    </row>
    <row r="519" spans="1:11" s="34" customFormat="1">
      <c r="A519" s="29"/>
      <c r="B519" s="30"/>
      <c r="C519" s="30"/>
      <c r="D519" s="30"/>
      <c r="E519" s="30"/>
      <c r="F519" s="40"/>
      <c r="G519" s="31"/>
      <c r="H519" s="32"/>
      <c r="I519" s="33"/>
      <c r="J519" s="33"/>
      <c r="K519" s="33"/>
    </row>
    <row r="520" spans="1:11" s="34" customFormat="1">
      <c r="A520" s="29"/>
      <c r="B520" s="30"/>
      <c r="C520" s="30"/>
      <c r="D520" s="30"/>
      <c r="E520" s="30"/>
      <c r="F520" s="40"/>
      <c r="G520" s="31"/>
      <c r="H520" s="32"/>
      <c r="I520" s="33"/>
      <c r="J520" s="33"/>
      <c r="K520" s="33"/>
    </row>
    <row r="521" spans="1:11" s="34" customFormat="1">
      <c r="A521" s="29"/>
      <c r="B521" s="30"/>
      <c r="C521" s="30"/>
      <c r="D521" s="30"/>
      <c r="E521" s="30"/>
      <c r="F521" s="40"/>
      <c r="G521" s="31"/>
      <c r="H521" s="32"/>
      <c r="I521" s="33"/>
      <c r="J521" s="33"/>
      <c r="K521" s="33"/>
    </row>
    <row r="522" spans="1:11" s="34" customFormat="1">
      <c r="A522" s="29"/>
      <c r="B522" s="30"/>
      <c r="C522" s="30"/>
      <c r="D522" s="30"/>
      <c r="E522" s="30"/>
      <c r="F522" s="40"/>
      <c r="G522" s="31"/>
      <c r="H522" s="32"/>
      <c r="I522" s="33"/>
      <c r="J522" s="33"/>
      <c r="K522" s="33"/>
    </row>
    <row r="523" spans="1:11" s="34" customFormat="1">
      <c r="A523" s="29"/>
      <c r="B523" s="30"/>
      <c r="C523" s="30"/>
      <c r="D523" s="30"/>
      <c r="E523" s="30"/>
      <c r="F523" s="40"/>
      <c r="G523" s="31"/>
      <c r="H523" s="32"/>
      <c r="I523" s="33"/>
      <c r="J523" s="33"/>
      <c r="K523" s="33"/>
    </row>
    <row r="524" spans="1:11" s="34" customFormat="1">
      <c r="A524" s="29"/>
      <c r="B524" s="30"/>
      <c r="C524" s="30"/>
      <c r="D524" s="30"/>
      <c r="E524" s="30"/>
      <c r="F524" s="40"/>
      <c r="G524" s="31"/>
      <c r="H524" s="32"/>
      <c r="I524" s="33"/>
      <c r="J524" s="33"/>
      <c r="K524" s="33"/>
    </row>
    <row r="525" spans="1:11" s="34" customFormat="1">
      <c r="A525" s="29"/>
      <c r="B525" s="30"/>
      <c r="C525" s="30"/>
      <c r="D525" s="30"/>
      <c r="E525" s="30"/>
      <c r="F525" s="40"/>
      <c r="G525" s="31"/>
      <c r="H525" s="32"/>
      <c r="I525" s="33"/>
      <c r="J525" s="33"/>
      <c r="K525" s="33"/>
    </row>
    <row r="526" spans="1:11" s="34" customFormat="1">
      <c r="A526" s="29"/>
      <c r="B526" s="30"/>
      <c r="C526" s="30"/>
      <c r="D526" s="30"/>
      <c r="E526" s="30"/>
      <c r="F526" s="40"/>
      <c r="G526" s="31"/>
      <c r="H526" s="32"/>
      <c r="I526" s="33"/>
      <c r="J526" s="33"/>
      <c r="K526" s="33"/>
    </row>
    <row r="527" spans="1:11" s="34" customFormat="1">
      <c r="A527" s="29"/>
      <c r="B527" s="30"/>
      <c r="C527" s="30"/>
      <c r="D527" s="30"/>
      <c r="E527" s="30"/>
      <c r="F527" s="40"/>
      <c r="G527" s="31"/>
      <c r="H527" s="32"/>
      <c r="I527" s="33"/>
      <c r="J527" s="33"/>
      <c r="K527" s="33"/>
    </row>
    <row r="528" spans="1:11" s="34" customFormat="1">
      <c r="A528" s="29"/>
      <c r="B528" s="30"/>
      <c r="C528" s="30"/>
      <c r="D528" s="30"/>
      <c r="E528" s="30"/>
      <c r="F528" s="40"/>
      <c r="G528" s="31"/>
      <c r="H528" s="32"/>
      <c r="I528" s="33"/>
      <c r="J528" s="33"/>
      <c r="K528" s="33"/>
    </row>
    <row r="529" spans="1:11" s="34" customFormat="1">
      <c r="A529" s="29"/>
      <c r="B529" s="30"/>
      <c r="C529" s="30"/>
      <c r="D529" s="30"/>
      <c r="E529" s="30"/>
      <c r="F529" s="40"/>
      <c r="G529" s="31"/>
      <c r="H529" s="32"/>
      <c r="I529" s="33"/>
      <c r="J529" s="33"/>
      <c r="K529" s="33"/>
    </row>
    <row r="530" spans="1:11" s="34" customFormat="1">
      <c r="A530" s="29"/>
      <c r="B530" s="30"/>
      <c r="C530" s="30"/>
      <c r="D530" s="30"/>
      <c r="E530" s="30"/>
      <c r="F530" s="40"/>
      <c r="G530" s="31"/>
      <c r="H530" s="32"/>
      <c r="I530" s="33"/>
      <c r="J530" s="33"/>
      <c r="K530" s="33"/>
    </row>
    <row r="531" spans="1:11" s="34" customFormat="1">
      <c r="A531" s="29"/>
      <c r="B531" s="30"/>
      <c r="C531" s="30"/>
      <c r="D531" s="30"/>
      <c r="E531" s="30"/>
      <c r="F531" s="40"/>
      <c r="G531" s="31"/>
      <c r="H531" s="32"/>
      <c r="I531" s="33"/>
      <c r="J531" s="33"/>
      <c r="K531" s="33"/>
    </row>
    <row r="532" spans="1:11" s="34" customFormat="1">
      <c r="A532" s="29"/>
      <c r="B532" s="30"/>
      <c r="C532" s="30"/>
      <c r="D532" s="30"/>
      <c r="E532" s="30"/>
      <c r="F532" s="40"/>
      <c r="G532" s="31"/>
      <c r="H532" s="32"/>
      <c r="I532" s="33"/>
      <c r="J532" s="33"/>
      <c r="K532" s="33"/>
    </row>
    <row r="533" spans="1:11" s="34" customFormat="1">
      <c r="A533" s="29"/>
      <c r="B533" s="30"/>
      <c r="C533" s="30"/>
      <c r="D533" s="30"/>
      <c r="E533" s="30"/>
      <c r="F533" s="40"/>
      <c r="G533" s="31"/>
      <c r="H533" s="32"/>
      <c r="I533" s="33"/>
      <c r="J533" s="33"/>
      <c r="K533" s="33"/>
    </row>
    <row r="534" spans="1:11" s="34" customFormat="1">
      <c r="A534" s="29"/>
      <c r="B534" s="30"/>
      <c r="C534" s="30"/>
      <c r="D534" s="30"/>
      <c r="E534" s="30"/>
      <c r="F534" s="40"/>
      <c r="G534" s="31"/>
      <c r="H534" s="32"/>
      <c r="I534" s="33"/>
      <c r="J534" s="33"/>
      <c r="K534" s="33"/>
    </row>
    <row r="535" spans="1:11" s="34" customFormat="1">
      <c r="A535" s="29"/>
      <c r="B535" s="30"/>
      <c r="C535" s="30"/>
      <c r="D535" s="30"/>
      <c r="E535" s="30"/>
      <c r="F535" s="40"/>
      <c r="G535" s="31"/>
      <c r="H535" s="32"/>
      <c r="I535" s="33"/>
      <c r="J535" s="33"/>
      <c r="K535" s="33"/>
    </row>
    <row r="536" spans="1:11" s="34" customFormat="1">
      <c r="A536" s="29"/>
      <c r="B536" s="30"/>
      <c r="C536" s="30"/>
      <c r="D536" s="30"/>
      <c r="E536" s="30"/>
      <c r="F536" s="40"/>
      <c r="G536" s="31"/>
      <c r="H536" s="32"/>
      <c r="I536" s="33"/>
      <c r="J536" s="33"/>
      <c r="K536" s="33"/>
    </row>
    <row r="537" spans="1:11" s="34" customFormat="1">
      <c r="A537" s="29"/>
      <c r="B537" s="30"/>
      <c r="C537" s="30"/>
      <c r="D537" s="30"/>
      <c r="E537" s="30"/>
      <c r="F537" s="40"/>
      <c r="G537" s="31"/>
      <c r="H537" s="32"/>
      <c r="I537" s="33"/>
      <c r="J537" s="33"/>
      <c r="K537" s="33"/>
    </row>
    <row r="538" spans="1:11" s="34" customFormat="1">
      <c r="A538" s="29"/>
      <c r="B538" s="30"/>
      <c r="C538" s="30"/>
      <c r="D538" s="30"/>
      <c r="E538" s="30"/>
      <c r="F538" s="40"/>
      <c r="G538" s="31"/>
      <c r="H538" s="32"/>
      <c r="I538" s="33"/>
      <c r="J538" s="33"/>
      <c r="K538" s="33"/>
    </row>
    <row r="539" spans="1:11" s="34" customFormat="1">
      <c r="A539" s="29"/>
      <c r="B539" s="30"/>
      <c r="C539" s="30"/>
      <c r="D539" s="30"/>
      <c r="E539" s="30"/>
      <c r="F539" s="40"/>
      <c r="G539" s="31"/>
      <c r="H539" s="32"/>
      <c r="I539" s="33"/>
      <c r="J539" s="33"/>
      <c r="K539" s="33"/>
    </row>
    <row r="540" spans="1:11" s="34" customFormat="1">
      <c r="A540" s="29"/>
      <c r="B540" s="30"/>
      <c r="C540" s="30"/>
      <c r="D540" s="30"/>
      <c r="E540" s="30"/>
      <c r="F540" s="40"/>
      <c r="G540" s="31"/>
      <c r="H540" s="32"/>
      <c r="I540" s="33"/>
      <c r="J540" s="33"/>
      <c r="K540" s="33"/>
    </row>
    <row r="541" spans="1:11" s="34" customFormat="1">
      <c r="A541" s="29"/>
      <c r="B541" s="30"/>
      <c r="C541" s="30"/>
      <c r="D541" s="30"/>
      <c r="E541" s="30"/>
      <c r="F541" s="40"/>
      <c r="G541" s="31"/>
      <c r="H541" s="32"/>
      <c r="I541" s="33"/>
      <c r="J541" s="33"/>
      <c r="K541" s="33"/>
    </row>
    <row r="542" spans="1:11" s="34" customFormat="1">
      <c r="A542" s="29"/>
      <c r="B542" s="30"/>
      <c r="C542" s="30"/>
      <c r="D542" s="30"/>
      <c r="E542" s="30"/>
      <c r="F542" s="40"/>
      <c r="G542" s="31"/>
      <c r="H542" s="32"/>
      <c r="I542" s="33"/>
      <c r="J542" s="33"/>
      <c r="K542" s="33"/>
    </row>
    <row r="543" spans="1:11" s="34" customFormat="1">
      <c r="A543" s="29"/>
      <c r="B543" s="30"/>
      <c r="C543" s="30"/>
      <c r="D543" s="30"/>
      <c r="E543" s="30"/>
      <c r="F543" s="40"/>
      <c r="G543" s="31"/>
      <c r="H543" s="32"/>
      <c r="I543" s="33"/>
      <c r="J543" s="33"/>
      <c r="K543" s="33"/>
    </row>
    <row r="544" spans="1:11" s="34" customFormat="1">
      <c r="A544" s="29"/>
      <c r="B544" s="30"/>
      <c r="C544" s="30"/>
      <c r="D544" s="30"/>
      <c r="E544" s="30"/>
      <c r="F544" s="40"/>
      <c r="G544" s="31"/>
      <c r="H544" s="32"/>
      <c r="I544" s="33"/>
      <c r="J544" s="33"/>
      <c r="K544" s="33"/>
    </row>
    <row r="545" spans="1:11" s="34" customFormat="1">
      <c r="A545" s="29"/>
      <c r="B545" s="30"/>
      <c r="C545" s="30"/>
      <c r="D545" s="30"/>
      <c r="E545" s="30"/>
      <c r="F545" s="40"/>
      <c r="G545" s="31"/>
      <c r="H545" s="32"/>
      <c r="I545" s="33"/>
      <c r="J545" s="33"/>
      <c r="K545" s="33"/>
    </row>
    <row r="546" spans="1:11" s="34" customFormat="1">
      <c r="A546" s="29"/>
      <c r="B546" s="30"/>
      <c r="C546" s="30"/>
      <c r="D546" s="30"/>
      <c r="E546" s="30"/>
      <c r="F546" s="40"/>
      <c r="G546" s="31"/>
      <c r="H546" s="32"/>
      <c r="I546" s="33"/>
      <c r="J546" s="33"/>
      <c r="K546" s="33"/>
    </row>
    <row r="547" spans="1:11" s="34" customFormat="1">
      <c r="A547" s="29"/>
      <c r="B547" s="30"/>
      <c r="C547" s="30"/>
      <c r="D547" s="30"/>
      <c r="E547" s="30"/>
      <c r="F547" s="40"/>
      <c r="G547" s="31"/>
      <c r="H547" s="32"/>
      <c r="I547" s="33"/>
      <c r="J547" s="33"/>
      <c r="K547" s="33"/>
    </row>
    <row r="548" spans="1:11" s="34" customFormat="1">
      <c r="A548" s="29"/>
      <c r="B548" s="30"/>
      <c r="C548" s="30"/>
      <c r="D548" s="30"/>
      <c r="E548" s="30"/>
      <c r="F548" s="40"/>
      <c r="G548" s="31"/>
      <c r="H548" s="32"/>
      <c r="I548" s="33"/>
      <c r="J548" s="33"/>
      <c r="K548" s="33"/>
    </row>
    <row r="549" spans="1:11" s="34" customFormat="1">
      <c r="A549" s="29"/>
      <c r="B549" s="30"/>
      <c r="C549" s="30"/>
      <c r="D549" s="30"/>
      <c r="E549" s="30"/>
      <c r="F549" s="40"/>
      <c r="G549" s="31"/>
      <c r="H549" s="32"/>
      <c r="I549" s="33"/>
      <c r="J549" s="33"/>
      <c r="K549" s="33"/>
    </row>
    <row r="550" spans="1:11" s="34" customFormat="1">
      <c r="A550" s="29"/>
      <c r="B550" s="30"/>
      <c r="C550" s="30"/>
      <c r="D550" s="30"/>
      <c r="E550" s="30"/>
      <c r="F550" s="40"/>
      <c r="G550" s="31"/>
      <c r="H550" s="32"/>
      <c r="I550" s="33"/>
      <c r="J550" s="33"/>
      <c r="K550" s="33"/>
    </row>
    <row r="551" spans="1:11" s="34" customFormat="1">
      <c r="A551" s="29"/>
      <c r="B551" s="30"/>
      <c r="C551" s="30"/>
      <c r="D551" s="30"/>
      <c r="E551" s="30"/>
      <c r="F551" s="40"/>
      <c r="G551" s="31"/>
      <c r="H551" s="32"/>
      <c r="I551" s="33"/>
      <c r="J551" s="33"/>
      <c r="K551" s="33"/>
    </row>
    <row r="552" spans="1:11" s="34" customFormat="1">
      <c r="A552" s="29"/>
      <c r="B552" s="30"/>
      <c r="C552" s="30"/>
      <c r="D552" s="30"/>
      <c r="E552" s="30"/>
      <c r="F552" s="40"/>
      <c r="G552" s="31"/>
      <c r="H552" s="32"/>
      <c r="I552" s="33"/>
      <c r="J552" s="33"/>
      <c r="K552" s="33"/>
    </row>
    <row r="553" spans="1:11" s="34" customFormat="1">
      <c r="A553" s="29"/>
      <c r="B553" s="30"/>
      <c r="C553" s="30"/>
      <c r="D553" s="30"/>
      <c r="E553" s="30"/>
      <c r="F553" s="40"/>
      <c r="G553" s="31"/>
      <c r="H553" s="32"/>
      <c r="I553" s="33"/>
      <c r="J553" s="33"/>
      <c r="K553" s="33"/>
    </row>
    <row r="554" spans="1:11" s="34" customFormat="1">
      <c r="A554" s="29"/>
      <c r="B554" s="30"/>
      <c r="C554" s="30"/>
      <c r="D554" s="30"/>
      <c r="E554" s="30"/>
      <c r="F554" s="40"/>
      <c r="G554" s="31"/>
      <c r="H554" s="32"/>
      <c r="I554" s="33"/>
      <c r="J554" s="33"/>
      <c r="K554" s="33"/>
    </row>
    <row r="555" spans="1:11" s="34" customFormat="1">
      <c r="A555" s="29"/>
      <c r="B555" s="30"/>
      <c r="C555" s="30"/>
      <c r="D555" s="30"/>
      <c r="E555" s="30"/>
      <c r="F555" s="40"/>
      <c r="G555" s="31"/>
      <c r="H555" s="32"/>
      <c r="I555" s="33"/>
      <c r="J555" s="33"/>
      <c r="K555" s="33"/>
    </row>
    <row r="556" spans="1:11" s="34" customFormat="1">
      <c r="A556" s="29"/>
      <c r="B556" s="30"/>
      <c r="C556" s="30"/>
      <c r="D556" s="30"/>
      <c r="E556" s="30"/>
      <c r="F556" s="40"/>
      <c r="G556" s="31"/>
      <c r="H556" s="32"/>
      <c r="I556" s="33"/>
      <c r="J556" s="33"/>
      <c r="K556" s="33"/>
    </row>
    <row r="557" spans="1:11" s="34" customFormat="1">
      <c r="A557" s="29"/>
      <c r="B557" s="30"/>
      <c r="C557" s="30"/>
      <c r="D557" s="30"/>
      <c r="E557" s="30"/>
      <c r="F557" s="40"/>
      <c r="G557" s="31"/>
      <c r="H557" s="32"/>
      <c r="I557" s="33"/>
      <c r="J557" s="33"/>
      <c r="K557" s="33"/>
    </row>
    <row r="558" spans="1:11" s="34" customFormat="1">
      <c r="A558" s="29"/>
      <c r="B558" s="30"/>
      <c r="C558" s="30"/>
      <c r="D558" s="30"/>
      <c r="E558" s="30"/>
      <c r="F558" s="40"/>
      <c r="G558" s="31"/>
      <c r="H558" s="32"/>
      <c r="I558" s="33"/>
      <c r="J558" s="33"/>
      <c r="K558" s="33"/>
    </row>
    <row r="559" spans="1:11" s="34" customFormat="1">
      <c r="A559" s="29"/>
      <c r="B559" s="30"/>
      <c r="C559" s="30"/>
      <c r="D559" s="30"/>
      <c r="E559" s="30"/>
      <c r="F559" s="40"/>
      <c r="G559" s="31"/>
      <c r="H559" s="32"/>
      <c r="I559" s="33"/>
      <c r="J559" s="33"/>
      <c r="K559" s="33"/>
    </row>
    <row r="560" spans="1:11" s="34" customFormat="1">
      <c r="A560" s="29"/>
      <c r="B560" s="30"/>
      <c r="C560" s="30"/>
      <c r="D560" s="30"/>
      <c r="E560" s="30"/>
      <c r="F560" s="40"/>
      <c r="G560" s="31"/>
      <c r="H560" s="32"/>
      <c r="I560" s="33"/>
      <c r="J560" s="33"/>
      <c r="K560" s="33"/>
    </row>
    <row r="561" spans="1:11" s="34" customFormat="1">
      <c r="A561" s="29"/>
      <c r="B561" s="30"/>
      <c r="C561" s="30"/>
      <c r="D561" s="30"/>
      <c r="E561" s="30"/>
      <c r="F561" s="40"/>
      <c r="G561" s="31"/>
      <c r="H561" s="32"/>
      <c r="I561" s="33"/>
      <c r="J561" s="33"/>
      <c r="K561" s="33"/>
    </row>
    <row r="562" spans="1:11" s="34" customFormat="1">
      <c r="A562" s="29"/>
      <c r="B562" s="30"/>
      <c r="C562" s="30"/>
      <c r="D562" s="30"/>
      <c r="E562" s="30"/>
      <c r="F562" s="40"/>
      <c r="G562" s="31"/>
      <c r="H562" s="32"/>
      <c r="I562" s="33"/>
      <c r="J562" s="33"/>
      <c r="K562" s="33"/>
    </row>
    <row r="563" spans="1:11" s="34" customFormat="1">
      <c r="A563" s="29"/>
      <c r="B563" s="30"/>
      <c r="C563" s="30"/>
      <c r="D563" s="30"/>
      <c r="E563" s="30"/>
      <c r="F563" s="40"/>
      <c r="G563" s="31"/>
      <c r="H563" s="32"/>
      <c r="I563" s="33"/>
      <c r="J563" s="33"/>
      <c r="K563" s="33"/>
    </row>
    <row r="564" spans="1:11" s="34" customFormat="1">
      <c r="A564" s="29"/>
      <c r="B564" s="30"/>
      <c r="C564" s="30"/>
      <c r="D564" s="30"/>
      <c r="E564" s="30"/>
      <c r="F564" s="40"/>
      <c r="G564" s="31"/>
      <c r="H564" s="32"/>
      <c r="I564" s="33"/>
      <c r="J564" s="33"/>
      <c r="K564" s="33"/>
    </row>
    <row r="565" spans="1:11" s="34" customFormat="1">
      <c r="A565" s="29"/>
      <c r="B565" s="30"/>
      <c r="C565" s="30"/>
      <c r="D565" s="30"/>
      <c r="E565" s="30"/>
      <c r="F565" s="40"/>
      <c r="G565" s="31"/>
      <c r="H565" s="32"/>
      <c r="I565" s="33"/>
      <c r="J565" s="33"/>
      <c r="K565" s="33"/>
    </row>
    <row r="566" spans="1:11" s="34" customFormat="1">
      <c r="A566" s="29"/>
      <c r="B566" s="30"/>
      <c r="C566" s="30"/>
      <c r="D566" s="30"/>
      <c r="E566" s="30"/>
      <c r="F566" s="40"/>
      <c r="G566" s="31"/>
      <c r="H566" s="32"/>
      <c r="I566" s="33"/>
      <c r="J566" s="33"/>
      <c r="K566" s="33"/>
    </row>
    <row r="567" spans="1:11" s="34" customFormat="1">
      <c r="A567" s="29"/>
      <c r="B567" s="30"/>
      <c r="C567" s="30"/>
      <c r="D567" s="30"/>
      <c r="E567" s="30"/>
      <c r="F567" s="40"/>
      <c r="G567" s="31"/>
      <c r="H567" s="32"/>
      <c r="I567" s="33"/>
      <c r="J567" s="33"/>
      <c r="K567" s="33"/>
    </row>
    <row r="568" spans="1:11" s="34" customFormat="1">
      <c r="A568" s="29"/>
      <c r="B568" s="30"/>
      <c r="C568" s="30"/>
      <c r="D568" s="30"/>
      <c r="E568" s="30"/>
      <c r="F568" s="40"/>
      <c r="G568" s="31"/>
      <c r="H568" s="32"/>
      <c r="I568" s="33"/>
      <c r="J568" s="33"/>
      <c r="K568" s="33"/>
    </row>
    <row r="569" spans="1:11" s="34" customFormat="1">
      <c r="A569" s="29"/>
      <c r="B569" s="30"/>
      <c r="C569" s="30"/>
      <c r="D569" s="30"/>
      <c r="E569" s="30"/>
      <c r="F569" s="40"/>
      <c r="G569" s="31"/>
      <c r="H569" s="32"/>
      <c r="I569" s="33"/>
      <c r="J569" s="33"/>
      <c r="K569" s="33"/>
    </row>
    <row r="570" spans="1:11" s="34" customFormat="1">
      <c r="A570" s="29"/>
      <c r="B570" s="30"/>
      <c r="C570" s="30"/>
      <c r="D570" s="30"/>
      <c r="E570" s="30"/>
      <c r="F570" s="40"/>
      <c r="G570" s="31"/>
      <c r="H570" s="32"/>
      <c r="I570" s="33"/>
      <c r="J570" s="33"/>
      <c r="K570" s="33"/>
    </row>
    <row r="571" spans="1:11" s="34" customFormat="1">
      <c r="A571" s="29"/>
      <c r="B571" s="30"/>
      <c r="C571" s="30"/>
      <c r="D571" s="30"/>
      <c r="E571" s="30"/>
      <c r="F571" s="40"/>
      <c r="G571" s="31"/>
      <c r="H571" s="32"/>
      <c r="I571" s="33"/>
      <c r="J571" s="33"/>
      <c r="K571" s="33"/>
    </row>
    <row r="572" spans="1:11" s="34" customFormat="1">
      <c r="A572" s="29"/>
      <c r="B572" s="30"/>
      <c r="C572" s="30"/>
      <c r="D572" s="30"/>
      <c r="E572" s="30"/>
      <c r="F572" s="40"/>
      <c r="G572" s="31"/>
      <c r="H572" s="32"/>
      <c r="I572" s="33"/>
      <c r="J572" s="33"/>
      <c r="K572" s="33"/>
    </row>
    <row r="573" spans="1:11" s="34" customFormat="1">
      <c r="A573" s="29"/>
      <c r="B573" s="30"/>
      <c r="C573" s="30"/>
      <c r="D573" s="30"/>
      <c r="E573" s="30"/>
      <c r="F573" s="40"/>
      <c r="G573" s="31"/>
      <c r="H573" s="32"/>
      <c r="I573" s="33"/>
      <c r="J573" s="33"/>
      <c r="K573" s="33"/>
    </row>
    <row r="574" spans="1:11" s="34" customFormat="1">
      <c r="A574" s="29"/>
      <c r="B574" s="30"/>
      <c r="C574" s="30"/>
      <c r="D574" s="30"/>
      <c r="E574" s="30"/>
      <c r="F574" s="40"/>
      <c r="G574" s="31"/>
      <c r="H574" s="32"/>
      <c r="I574" s="33"/>
      <c r="J574" s="33"/>
      <c r="K574" s="33"/>
    </row>
    <row r="575" spans="1:11" s="34" customFormat="1">
      <c r="A575" s="29"/>
      <c r="B575" s="30"/>
      <c r="C575" s="30"/>
      <c r="D575" s="30"/>
      <c r="E575" s="30"/>
      <c r="F575" s="40"/>
      <c r="G575" s="31"/>
      <c r="H575" s="32"/>
      <c r="I575" s="33"/>
      <c r="J575" s="33"/>
      <c r="K575" s="33"/>
    </row>
    <row r="576" spans="1:11" s="34" customFormat="1">
      <c r="A576" s="29"/>
      <c r="B576" s="30"/>
      <c r="C576" s="30"/>
      <c r="D576" s="30"/>
      <c r="E576" s="30"/>
      <c r="F576" s="40"/>
      <c r="G576" s="31"/>
      <c r="H576" s="32"/>
      <c r="I576" s="33"/>
      <c r="J576" s="33"/>
      <c r="K576" s="33"/>
    </row>
    <row r="577" spans="1:11" s="34" customFormat="1">
      <c r="A577" s="29"/>
      <c r="B577" s="30"/>
      <c r="C577" s="30"/>
      <c r="D577" s="30"/>
      <c r="E577" s="30"/>
      <c r="F577" s="40"/>
      <c r="G577" s="31"/>
      <c r="H577" s="32"/>
      <c r="I577" s="33"/>
      <c r="J577" s="33"/>
      <c r="K577" s="33"/>
    </row>
    <row r="578" spans="1:11" s="34" customFormat="1">
      <c r="A578" s="29"/>
      <c r="B578" s="30"/>
      <c r="C578" s="30"/>
      <c r="D578" s="30"/>
      <c r="E578" s="30"/>
      <c r="F578" s="40"/>
      <c r="G578" s="31"/>
      <c r="H578" s="32"/>
      <c r="I578" s="33"/>
      <c r="J578" s="33"/>
      <c r="K578" s="33"/>
    </row>
    <row r="579" spans="1:11" s="34" customFormat="1">
      <c r="A579" s="29"/>
      <c r="B579" s="30"/>
      <c r="C579" s="30"/>
      <c r="D579" s="30"/>
      <c r="E579" s="30"/>
      <c r="F579" s="40"/>
      <c r="G579" s="31"/>
      <c r="H579" s="32"/>
      <c r="I579" s="33"/>
      <c r="J579" s="33"/>
      <c r="K579" s="33"/>
    </row>
    <row r="580" spans="1:11" s="34" customFormat="1">
      <c r="A580" s="29"/>
      <c r="B580" s="30"/>
      <c r="C580" s="30"/>
      <c r="D580" s="30"/>
      <c r="E580" s="30"/>
      <c r="F580" s="40"/>
      <c r="G580" s="31"/>
      <c r="H580" s="32"/>
      <c r="I580" s="33"/>
      <c r="J580" s="33"/>
      <c r="K580" s="33"/>
    </row>
    <row r="581" spans="1:11" s="34" customFormat="1">
      <c r="A581" s="29"/>
      <c r="B581" s="30"/>
      <c r="C581" s="30"/>
      <c r="D581" s="30"/>
      <c r="E581" s="30"/>
      <c r="F581" s="40"/>
      <c r="G581" s="31"/>
      <c r="H581" s="32"/>
      <c r="I581" s="33"/>
      <c r="J581" s="33"/>
      <c r="K581" s="33"/>
    </row>
    <row r="582" spans="1:11" s="34" customFormat="1">
      <c r="A582" s="29"/>
      <c r="B582" s="30"/>
      <c r="C582" s="30"/>
      <c r="D582" s="30"/>
      <c r="E582" s="30"/>
      <c r="F582" s="40"/>
      <c r="G582" s="31"/>
      <c r="H582" s="32"/>
      <c r="I582" s="33"/>
      <c r="J582" s="33"/>
      <c r="K582" s="33"/>
    </row>
    <row r="583" spans="1:11" s="34" customFormat="1">
      <c r="A583" s="29"/>
      <c r="B583" s="30"/>
      <c r="C583" s="30"/>
      <c r="D583" s="30"/>
      <c r="E583" s="30"/>
      <c r="F583" s="40"/>
      <c r="G583" s="31"/>
      <c r="H583" s="32"/>
      <c r="I583" s="33"/>
      <c r="J583" s="33"/>
      <c r="K583" s="33"/>
    </row>
    <row r="584" spans="1:11" s="34" customFormat="1">
      <c r="A584" s="29"/>
      <c r="B584" s="30"/>
      <c r="C584" s="30"/>
      <c r="D584" s="30"/>
      <c r="E584" s="30"/>
      <c r="F584" s="40"/>
      <c r="G584" s="31"/>
      <c r="H584" s="32"/>
      <c r="I584" s="33"/>
      <c r="J584" s="33"/>
      <c r="K584" s="33"/>
    </row>
    <row r="585" spans="1:11" s="34" customFormat="1">
      <c r="A585" s="29"/>
      <c r="B585" s="30"/>
      <c r="C585" s="30"/>
      <c r="D585" s="30"/>
      <c r="E585" s="30"/>
      <c r="F585" s="40"/>
      <c r="G585" s="31"/>
      <c r="H585" s="32"/>
      <c r="I585" s="33"/>
      <c r="J585" s="33"/>
      <c r="K585" s="33"/>
    </row>
    <row r="586" spans="1:11" s="34" customFormat="1">
      <c r="A586" s="29"/>
      <c r="B586" s="30"/>
      <c r="C586" s="30"/>
      <c r="D586" s="30"/>
      <c r="E586" s="30"/>
      <c r="F586" s="40"/>
      <c r="G586" s="31"/>
      <c r="H586" s="32"/>
      <c r="I586" s="33"/>
      <c r="J586" s="33"/>
      <c r="K586" s="33"/>
    </row>
    <row r="587" spans="1:11" s="34" customFormat="1">
      <c r="A587" s="29"/>
      <c r="B587" s="30"/>
      <c r="C587" s="30"/>
      <c r="D587" s="30"/>
      <c r="E587" s="30"/>
      <c r="F587" s="40"/>
      <c r="G587" s="31"/>
      <c r="H587" s="32"/>
      <c r="I587" s="33"/>
      <c r="J587" s="33"/>
      <c r="K587" s="33"/>
    </row>
    <row r="588" spans="1:11" s="34" customFormat="1">
      <c r="A588" s="29"/>
      <c r="B588" s="30"/>
      <c r="C588" s="30"/>
      <c r="D588" s="30"/>
      <c r="E588" s="30"/>
      <c r="F588" s="40"/>
      <c r="G588" s="31"/>
      <c r="H588" s="32"/>
      <c r="I588" s="33"/>
      <c r="J588" s="33"/>
      <c r="K588" s="33"/>
    </row>
    <row r="589" spans="1:11" s="34" customFormat="1">
      <c r="A589" s="29"/>
      <c r="B589" s="30"/>
      <c r="C589" s="30"/>
      <c r="D589" s="30"/>
      <c r="E589" s="30"/>
      <c r="F589" s="40"/>
      <c r="G589" s="31"/>
      <c r="H589" s="32"/>
      <c r="I589" s="33"/>
      <c r="J589" s="33"/>
      <c r="K589" s="33"/>
    </row>
    <row r="590" spans="1:11" s="34" customFormat="1">
      <c r="A590" s="29"/>
      <c r="B590" s="30"/>
      <c r="C590" s="30"/>
      <c r="D590" s="30"/>
      <c r="E590" s="30"/>
      <c r="F590" s="40"/>
      <c r="G590" s="31"/>
      <c r="H590" s="32"/>
      <c r="I590" s="33"/>
      <c r="J590" s="33"/>
      <c r="K590" s="33"/>
    </row>
    <row r="591" spans="1:11" s="34" customFormat="1">
      <c r="A591" s="29"/>
      <c r="B591" s="30"/>
      <c r="C591" s="30"/>
      <c r="D591" s="30"/>
      <c r="E591" s="30"/>
      <c r="F591" s="40"/>
      <c r="G591" s="31"/>
      <c r="H591" s="32"/>
      <c r="I591" s="33"/>
      <c r="J591" s="33"/>
      <c r="K591" s="33"/>
    </row>
    <row r="592" spans="1:11" s="34" customFormat="1">
      <c r="A592" s="29"/>
      <c r="B592" s="30"/>
      <c r="C592" s="30"/>
      <c r="D592" s="30"/>
      <c r="E592" s="30"/>
      <c r="F592" s="40"/>
      <c r="G592" s="31"/>
      <c r="H592" s="32"/>
      <c r="I592" s="33"/>
      <c r="J592" s="33"/>
      <c r="K592" s="33"/>
    </row>
    <row r="593" spans="1:11" s="34" customFormat="1">
      <c r="A593" s="29"/>
      <c r="B593" s="30"/>
      <c r="C593" s="30"/>
      <c r="D593" s="30"/>
      <c r="E593" s="30"/>
      <c r="F593" s="40"/>
      <c r="G593" s="31"/>
      <c r="H593" s="32"/>
      <c r="I593" s="33"/>
      <c r="J593" s="33"/>
      <c r="K593" s="33"/>
    </row>
    <row r="594" spans="1:11" s="34" customFormat="1">
      <c r="A594" s="29"/>
      <c r="B594" s="30"/>
      <c r="C594" s="30"/>
      <c r="D594" s="30"/>
      <c r="E594" s="30"/>
      <c r="F594" s="40"/>
      <c r="G594" s="31"/>
      <c r="H594" s="32"/>
      <c r="I594" s="33"/>
      <c r="J594" s="33"/>
      <c r="K594" s="33"/>
    </row>
    <row r="595" spans="1:11" s="34" customFormat="1">
      <c r="A595" s="29"/>
      <c r="B595" s="30"/>
      <c r="C595" s="30"/>
      <c r="D595" s="30"/>
      <c r="E595" s="30"/>
      <c r="F595" s="40"/>
      <c r="G595" s="31"/>
      <c r="H595" s="32"/>
      <c r="I595" s="33"/>
      <c r="J595" s="33"/>
      <c r="K595" s="33"/>
    </row>
    <row r="596" spans="1:11" s="34" customFormat="1">
      <c r="A596" s="29"/>
      <c r="B596" s="30"/>
      <c r="C596" s="30"/>
      <c r="D596" s="30"/>
      <c r="E596" s="30"/>
      <c r="F596" s="40"/>
      <c r="G596" s="31"/>
      <c r="H596" s="32"/>
      <c r="I596" s="33"/>
      <c r="J596" s="33"/>
      <c r="K596" s="33"/>
    </row>
    <row r="597" spans="1:11" s="34" customFormat="1">
      <c r="A597" s="29"/>
      <c r="B597" s="30"/>
      <c r="C597" s="30"/>
      <c r="D597" s="30"/>
      <c r="E597" s="30"/>
      <c r="F597" s="40"/>
      <c r="G597" s="31"/>
      <c r="H597" s="32"/>
      <c r="I597" s="33"/>
      <c r="J597" s="33"/>
      <c r="K597" s="33"/>
    </row>
    <row r="598" spans="1:11" s="34" customFormat="1">
      <c r="A598" s="29"/>
      <c r="B598" s="30"/>
      <c r="C598" s="30"/>
      <c r="D598" s="30"/>
      <c r="E598" s="30"/>
      <c r="F598" s="40"/>
      <c r="G598" s="31"/>
      <c r="H598" s="32"/>
      <c r="I598" s="33"/>
      <c r="J598" s="33"/>
      <c r="K598" s="33"/>
    </row>
    <row r="599" spans="1:11" s="34" customFormat="1">
      <c r="A599" s="29"/>
      <c r="B599" s="30"/>
      <c r="C599" s="30"/>
      <c r="D599" s="30"/>
      <c r="E599" s="30"/>
      <c r="F599" s="40"/>
      <c r="G599" s="31"/>
      <c r="H599" s="32"/>
      <c r="I599" s="33"/>
      <c r="J599" s="33"/>
      <c r="K599" s="33"/>
    </row>
    <row r="600" spans="1:11" s="34" customFormat="1">
      <c r="A600" s="29"/>
      <c r="B600" s="30"/>
      <c r="C600" s="30"/>
      <c r="D600" s="30"/>
      <c r="E600" s="30"/>
      <c r="F600" s="40"/>
      <c r="G600" s="31"/>
      <c r="H600" s="32"/>
      <c r="I600" s="33"/>
      <c r="J600" s="33"/>
      <c r="K600" s="33"/>
    </row>
    <row r="601" spans="1:11" s="34" customFormat="1">
      <c r="A601" s="29"/>
      <c r="B601" s="30"/>
      <c r="C601" s="30"/>
      <c r="D601" s="30"/>
      <c r="E601" s="30"/>
      <c r="F601" s="40"/>
      <c r="G601" s="31"/>
      <c r="H601" s="32"/>
      <c r="I601" s="33"/>
      <c r="J601" s="33"/>
      <c r="K601" s="33"/>
    </row>
    <row r="602" spans="1:11" s="34" customFormat="1">
      <c r="A602" s="29"/>
      <c r="B602" s="30"/>
      <c r="C602" s="30"/>
      <c r="D602" s="30"/>
      <c r="E602" s="30"/>
      <c r="F602" s="40"/>
      <c r="G602" s="31"/>
      <c r="H602" s="32"/>
      <c r="I602" s="33"/>
      <c r="J602" s="33"/>
      <c r="K602" s="33"/>
    </row>
    <row r="603" spans="1:11" s="34" customFormat="1">
      <c r="A603" s="29"/>
      <c r="B603" s="30"/>
      <c r="C603" s="30"/>
      <c r="D603" s="30"/>
      <c r="E603" s="30"/>
      <c r="F603" s="40"/>
      <c r="G603" s="31"/>
      <c r="H603" s="32"/>
      <c r="I603" s="33"/>
      <c r="J603" s="33"/>
      <c r="K603" s="33"/>
    </row>
    <row r="604" spans="1:11" s="34" customFormat="1">
      <c r="A604" s="29"/>
      <c r="B604" s="30"/>
      <c r="C604" s="30"/>
      <c r="D604" s="30"/>
      <c r="E604" s="30"/>
      <c r="F604" s="40"/>
      <c r="G604" s="31"/>
      <c r="H604" s="32"/>
      <c r="I604" s="33"/>
      <c r="J604" s="33"/>
      <c r="K604" s="33"/>
    </row>
    <row r="605" spans="1:11" s="34" customFormat="1">
      <c r="A605" s="29"/>
      <c r="B605" s="30"/>
      <c r="C605" s="30"/>
      <c r="D605" s="30"/>
      <c r="E605" s="30"/>
      <c r="F605" s="40"/>
      <c r="G605" s="31"/>
      <c r="H605" s="32"/>
      <c r="I605" s="33"/>
      <c r="J605" s="33"/>
      <c r="K605" s="33"/>
    </row>
    <row r="606" spans="1:11" s="34" customFormat="1">
      <c r="A606" s="29"/>
      <c r="B606" s="30"/>
      <c r="C606" s="30"/>
      <c r="D606" s="30"/>
      <c r="E606" s="30"/>
      <c r="F606" s="40"/>
      <c r="G606" s="31"/>
      <c r="H606" s="32"/>
      <c r="I606" s="33"/>
      <c r="J606" s="33"/>
      <c r="K606" s="33"/>
    </row>
    <row r="607" spans="1:11" s="34" customFormat="1">
      <c r="A607" s="29"/>
      <c r="B607" s="30"/>
      <c r="C607" s="30"/>
      <c r="D607" s="30"/>
      <c r="E607" s="30"/>
      <c r="F607" s="40"/>
      <c r="G607" s="31"/>
      <c r="H607" s="32"/>
      <c r="I607" s="33"/>
      <c r="J607" s="33"/>
      <c r="K607" s="33"/>
    </row>
    <row r="608" spans="1:11" s="34" customFormat="1">
      <c r="A608" s="29"/>
      <c r="B608" s="30"/>
      <c r="C608" s="30"/>
      <c r="D608" s="30"/>
      <c r="E608" s="30"/>
      <c r="F608" s="40"/>
      <c r="G608" s="31"/>
      <c r="H608" s="32"/>
      <c r="I608" s="33"/>
      <c r="J608" s="33"/>
      <c r="K608" s="33"/>
    </row>
    <row r="609" spans="1:11" s="34" customFormat="1">
      <c r="A609" s="29"/>
      <c r="B609" s="30"/>
      <c r="C609" s="30"/>
      <c r="D609" s="30"/>
      <c r="E609" s="30"/>
      <c r="F609" s="40"/>
      <c r="G609" s="31"/>
      <c r="H609" s="32"/>
      <c r="I609" s="33"/>
      <c r="J609" s="33"/>
      <c r="K609" s="33"/>
    </row>
    <row r="610" spans="1:11" s="34" customFormat="1">
      <c r="A610" s="29"/>
      <c r="B610" s="30"/>
      <c r="C610" s="30"/>
      <c r="D610" s="30"/>
      <c r="E610" s="30"/>
      <c r="F610" s="40"/>
      <c r="G610" s="31"/>
      <c r="H610" s="32"/>
      <c r="I610" s="33"/>
      <c r="J610" s="33"/>
      <c r="K610" s="33"/>
    </row>
    <row r="611" spans="1:11" s="34" customFormat="1">
      <c r="A611" s="29"/>
      <c r="B611" s="30"/>
      <c r="C611" s="30"/>
      <c r="D611" s="30"/>
      <c r="E611" s="30"/>
      <c r="F611" s="40"/>
      <c r="G611" s="31"/>
      <c r="H611" s="32"/>
      <c r="I611" s="33"/>
      <c r="J611" s="33"/>
      <c r="K611" s="33"/>
    </row>
    <row r="612" spans="1:11" s="34" customFormat="1">
      <c r="A612" s="29"/>
      <c r="B612" s="30"/>
      <c r="C612" s="30"/>
      <c r="D612" s="30"/>
      <c r="E612" s="30"/>
      <c r="F612" s="40"/>
      <c r="G612" s="31"/>
      <c r="H612" s="32"/>
      <c r="I612" s="33"/>
      <c r="J612" s="33"/>
      <c r="K612" s="33"/>
    </row>
    <row r="613" spans="1:11" s="34" customFormat="1">
      <c r="A613" s="29"/>
      <c r="B613" s="30"/>
      <c r="C613" s="30"/>
      <c r="D613" s="30"/>
      <c r="E613" s="30"/>
      <c r="F613" s="40"/>
      <c r="G613" s="31"/>
      <c r="H613" s="32"/>
      <c r="I613" s="33"/>
      <c r="J613" s="33"/>
      <c r="K613" s="33"/>
    </row>
    <row r="614" spans="1:11" s="34" customFormat="1">
      <c r="A614" s="29"/>
      <c r="B614" s="30"/>
      <c r="C614" s="30"/>
      <c r="D614" s="30"/>
      <c r="E614" s="30"/>
      <c r="F614" s="40"/>
      <c r="G614" s="31"/>
      <c r="H614" s="32"/>
      <c r="I614" s="33"/>
      <c r="J614" s="33"/>
      <c r="K614" s="33"/>
    </row>
    <row r="615" spans="1:11" s="34" customFormat="1">
      <c r="A615" s="29"/>
      <c r="B615" s="30"/>
      <c r="C615" s="30"/>
      <c r="D615" s="30"/>
      <c r="E615" s="30"/>
      <c r="F615" s="40"/>
      <c r="G615" s="31"/>
      <c r="H615" s="32"/>
      <c r="I615" s="33"/>
      <c r="J615" s="33"/>
      <c r="K615" s="33"/>
    </row>
    <row r="616" spans="1:11" s="34" customFormat="1">
      <c r="A616" s="29"/>
      <c r="B616" s="30"/>
      <c r="C616" s="30"/>
      <c r="D616" s="30"/>
      <c r="E616" s="30"/>
      <c r="F616" s="40"/>
      <c r="G616" s="31"/>
      <c r="H616" s="32"/>
      <c r="I616" s="33"/>
      <c r="J616" s="33"/>
      <c r="K616" s="33"/>
    </row>
    <row r="617" spans="1:11" s="34" customFormat="1">
      <c r="A617" s="29"/>
      <c r="B617" s="30"/>
      <c r="C617" s="30"/>
      <c r="D617" s="30"/>
      <c r="E617" s="30"/>
      <c r="F617" s="40"/>
      <c r="G617" s="31"/>
      <c r="H617" s="32"/>
      <c r="I617" s="33"/>
      <c r="J617" s="33"/>
      <c r="K617" s="33"/>
    </row>
    <row r="618" spans="1:11" s="34" customFormat="1">
      <c r="A618" s="29"/>
      <c r="B618" s="30"/>
      <c r="C618" s="30"/>
      <c r="D618" s="30"/>
      <c r="E618" s="30"/>
      <c r="F618" s="40"/>
      <c r="G618" s="31"/>
      <c r="H618" s="32"/>
      <c r="I618" s="33"/>
      <c r="J618" s="33"/>
      <c r="K618" s="33"/>
    </row>
    <row r="619" spans="1:11" s="34" customFormat="1">
      <c r="A619" s="29"/>
      <c r="B619" s="30"/>
      <c r="C619" s="30"/>
      <c r="D619" s="30"/>
      <c r="E619" s="30"/>
      <c r="F619" s="40"/>
      <c r="G619" s="31"/>
      <c r="H619" s="32"/>
      <c r="I619" s="33"/>
      <c r="J619" s="33"/>
      <c r="K619" s="33"/>
    </row>
    <row r="620" spans="1:11" s="34" customFormat="1">
      <c r="A620" s="29"/>
      <c r="B620" s="30"/>
      <c r="C620" s="30"/>
      <c r="D620" s="30"/>
      <c r="E620" s="30"/>
      <c r="F620" s="40"/>
      <c r="G620" s="31"/>
      <c r="H620" s="32"/>
      <c r="I620" s="33"/>
      <c r="J620" s="33"/>
      <c r="K620" s="33"/>
    </row>
    <row r="621" spans="1:11" s="34" customFormat="1">
      <c r="A621" s="29"/>
      <c r="B621" s="30"/>
      <c r="C621" s="30"/>
      <c r="D621" s="30"/>
      <c r="E621" s="30"/>
      <c r="F621" s="40"/>
      <c r="G621" s="31"/>
      <c r="H621" s="32"/>
      <c r="I621" s="33"/>
      <c r="J621" s="33"/>
      <c r="K621" s="33"/>
    </row>
    <row r="622" spans="1:11" s="34" customFormat="1">
      <c r="A622" s="29"/>
      <c r="B622" s="30"/>
      <c r="C622" s="30"/>
      <c r="D622" s="30"/>
      <c r="E622" s="30"/>
      <c r="F622" s="40"/>
      <c r="G622" s="31"/>
      <c r="H622" s="32"/>
      <c r="I622" s="33"/>
      <c r="J622" s="33"/>
      <c r="K622" s="33"/>
    </row>
    <row r="623" spans="1:11" s="34" customFormat="1">
      <c r="A623" s="29"/>
      <c r="B623" s="30"/>
      <c r="C623" s="30"/>
      <c r="D623" s="30"/>
      <c r="E623" s="30"/>
      <c r="F623" s="40"/>
      <c r="G623" s="31"/>
      <c r="H623" s="32"/>
      <c r="I623" s="33"/>
      <c r="J623" s="33"/>
      <c r="K623" s="33"/>
    </row>
    <row r="624" spans="1:11" s="34" customFormat="1">
      <c r="A624" s="29"/>
      <c r="B624" s="30"/>
      <c r="C624" s="30"/>
      <c r="D624" s="30"/>
      <c r="E624" s="30"/>
      <c r="F624" s="40"/>
      <c r="G624" s="31"/>
      <c r="H624" s="32"/>
      <c r="I624" s="33"/>
      <c r="J624" s="33"/>
      <c r="K624" s="33"/>
    </row>
    <row r="625" spans="1:11" s="34" customFormat="1">
      <c r="A625" s="29"/>
      <c r="B625" s="30"/>
      <c r="C625" s="30"/>
      <c r="D625" s="30"/>
      <c r="E625" s="30"/>
      <c r="F625" s="40"/>
      <c r="G625" s="31"/>
      <c r="H625" s="32"/>
      <c r="I625" s="33"/>
      <c r="J625" s="33"/>
      <c r="K625" s="33"/>
    </row>
    <row r="626" spans="1:11" s="34" customFormat="1">
      <c r="A626" s="29"/>
      <c r="B626" s="30"/>
      <c r="C626" s="30"/>
      <c r="D626" s="30"/>
      <c r="E626" s="30"/>
      <c r="F626" s="40"/>
      <c r="G626" s="31"/>
      <c r="H626" s="32"/>
      <c r="I626" s="33"/>
      <c r="J626" s="33"/>
      <c r="K626" s="33"/>
    </row>
    <row r="627" spans="1:11" s="34" customFormat="1">
      <c r="A627" s="29"/>
      <c r="B627" s="30"/>
      <c r="C627" s="30"/>
      <c r="D627" s="30"/>
      <c r="E627" s="30"/>
      <c r="F627" s="40"/>
      <c r="G627" s="31"/>
      <c r="H627" s="32"/>
      <c r="I627" s="33"/>
      <c r="J627" s="33"/>
      <c r="K627" s="33"/>
    </row>
    <row r="628" spans="1:11" s="34" customFormat="1">
      <c r="A628" s="29"/>
      <c r="B628" s="30"/>
      <c r="C628" s="30"/>
      <c r="D628" s="30"/>
      <c r="E628" s="30"/>
      <c r="F628" s="40"/>
      <c r="G628" s="31"/>
      <c r="H628" s="32"/>
      <c r="I628" s="33"/>
      <c r="J628" s="33"/>
      <c r="K628" s="33"/>
    </row>
    <row r="629" spans="1:11" s="34" customFormat="1">
      <c r="A629" s="29"/>
      <c r="B629" s="30"/>
      <c r="C629" s="30"/>
      <c r="D629" s="30"/>
      <c r="E629" s="30"/>
      <c r="F629" s="40"/>
      <c r="G629" s="31"/>
      <c r="H629" s="32"/>
      <c r="I629" s="33"/>
      <c r="J629" s="33"/>
      <c r="K629" s="33"/>
    </row>
    <row r="630" spans="1:11" s="34" customFormat="1">
      <c r="A630" s="29"/>
      <c r="B630" s="30"/>
      <c r="C630" s="30"/>
      <c r="D630" s="30"/>
      <c r="E630" s="30"/>
      <c r="F630" s="40"/>
      <c r="G630" s="31"/>
      <c r="H630" s="32"/>
      <c r="I630" s="33"/>
      <c r="J630" s="33"/>
      <c r="K630" s="33"/>
    </row>
    <row r="631" spans="1:11" s="34" customFormat="1">
      <c r="A631" s="29"/>
      <c r="B631" s="30"/>
      <c r="C631" s="30"/>
      <c r="D631" s="30"/>
      <c r="E631" s="30"/>
      <c r="F631" s="40"/>
      <c r="G631" s="31"/>
      <c r="H631" s="32"/>
      <c r="I631" s="33"/>
      <c r="J631" s="33"/>
      <c r="K631" s="33"/>
    </row>
    <row r="632" spans="1:11" s="34" customFormat="1">
      <c r="A632" s="29"/>
      <c r="B632" s="30"/>
      <c r="C632" s="30"/>
      <c r="D632" s="30"/>
      <c r="E632" s="30"/>
      <c r="F632" s="40"/>
      <c r="G632" s="31"/>
      <c r="H632" s="32"/>
      <c r="I632" s="33"/>
      <c r="J632" s="33"/>
      <c r="K632" s="33"/>
    </row>
    <row r="633" spans="1:11" s="34" customFormat="1">
      <c r="A633" s="29"/>
      <c r="B633" s="30"/>
      <c r="C633" s="30"/>
      <c r="D633" s="30"/>
      <c r="E633" s="30"/>
      <c r="F633" s="40"/>
      <c r="G633" s="31"/>
      <c r="H633" s="32"/>
      <c r="I633" s="33"/>
      <c r="J633" s="33"/>
      <c r="K633" s="33"/>
    </row>
    <row r="634" spans="1:11" s="34" customFormat="1">
      <c r="A634" s="29"/>
      <c r="B634" s="30"/>
      <c r="C634" s="30"/>
      <c r="D634" s="30"/>
      <c r="E634" s="30"/>
      <c r="F634" s="40"/>
      <c r="G634" s="31"/>
      <c r="H634" s="32"/>
      <c r="I634" s="33"/>
      <c r="J634" s="33"/>
      <c r="K634" s="33"/>
    </row>
    <row r="635" spans="1:11" s="34" customFormat="1">
      <c r="A635" s="29"/>
      <c r="B635" s="30"/>
      <c r="C635" s="30"/>
      <c r="D635" s="30"/>
      <c r="E635" s="30"/>
      <c r="F635" s="40"/>
      <c r="G635" s="31"/>
      <c r="H635" s="32"/>
      <c r="I635" s="33"/>
      <c r="J635" s="33"/>
      <c r="K635" s="33"/>
    </row>
    <row r="636" spans="1:11" s="34" customFormat="1">
      <c r="A636" s="29"/>
      <c r="B636" s="30"/>
      <c r="C636" s="30"/>
      <c r="D636" s="30"/>
      <c r="E636" s="30"/>
      <c r="F636" s="40"/>
      <c r="G636" s="31"/>
      <c r="H636" s="32"/>
      <c r="I636" s="33"/>
      <c r="J636" s="33"/>
      <c r="K636" s="33"/>
    </row>
    <row r="637" spans="1:11" s="34" customFormat="1">
      <c r="A637" s="29"/>
      <c r="B637" s="30"/>
      <c r="C637" s="30"/>
      <c r="D637" s="30"/>
      <c r="E637" s="30"/>
      <c r="F637" s="40"/>
      <c r="G637" s="31"/>
      <c r="H637" s="32"/>
      <c r="I637" s="33"/>
      <c r="J637" s="33"/>
      <c r="K637" s="33"/>
    </row>
    <row r="638" spans="1:11" s="34" customFormat="1">
      <c r="A638" s="29"/>
      <c r="B638" s="30"/>
      <c r="C638" s="30"/>
      <c r="D638" s="30"/>
      <c r="E638" s="30"/>
      <c r="F638" s="40"/>
      <c r="G638" s="31"/>
      <c r="H638" s="32"/>
      <c r="I638" s="33"/>
      <c r="J638" s="33"/>
      <c r="K638" s="33"/>
    </row>
    <row r="639" spans="1:11" s="34" customFormat="1">
      <c r="A639" s="29"/>
      <c r="B639" s="30"/>
      <c r="C639" s="30"/>
      <c r="D639" s="30"/>
      <c r="E639" s="30"/>
      <c r="F639" s="40"/>
      <c r="G639" s="31"/>
      <c r="H639" s="32"/>
      <c r="I639" s="33"/>
      <c r="J639" s="33"/>
      <c r="K639" s="33"/>
    </row>
    <row r="640" spans="1:11" s="34" customFormat="1">
      <c r="A640" s="29"/>
      <c r="B640" s="30"/>
      <c r="C640" s="30"/>
      <c r="D640" s="30"/>
      <c r="E640" s="30"/>
      <c r="F640" s="40"/>
      <c r="G640" s="31"/>
      <c r="H640" s="32"/>
      <c r="I640" s="33"/>
      <c r="J640" s="33"/>
      <c r="K640" s="33"/>
    </row>
    <row r="641" spans="1:11" s="34" customFormat="1">
      <c r="A641" s="29"/>
      <c r="B641" s="30"/>
      <c r="C641" s="30"/>
      <c r="D641" s="30"/>
      <c r="E641" s="30"/>
      <c r="F641" s="40"/>
      <c r="G641" s="31"/>
      <c r="H641" s="32"/>
      <c r="I641" s="33"/>
      <c r="J641" s="33"/>
      <c r="K641" s="33"/>
    </row>
    <row r="642" spans="1:11" s="34" customFormat="1">
      <c r="A642" s="29"/>
      <c r="B642" s="30"/>
      <c r="C642" s="30"/>
      <c r="D642" s="30"/>
      <c r="E642" s="30"/>
      <c r="F642" s="40"/>
      <c r="G642" s="31"/>
      <c r="H642" s="32"/>
      <c r="I642" s="33"/>
      <c r="J642" s="33"/>
      <c r="K642" s="33"/>
    </row>
    <row r="643" spans="1:11" s="34" customFormat="1">
      <c r="A643" s="29"/>
      <c r="B643" s="30"/>
      <c r="C643" s="30"/>
      <c r="D643" s="30"/>
      <c r="E643" s="30"/>
      <c r="F643" s="40"/>
      <c r="G643" s="31"/>
      <c r="H643" s="32"/>
      <c r="I643" s="33"/>
      <c r="J643" s="33"/>
      <c r="K643" s="33"/>
    </row>
    <row r="644" spans="1:11" s="34" customFormat="1">
      <c r="A644" s="29"/>
      <c r="B644" s="30"/>
      <c r="C644" s="30"/>
      <c r="D644" s="30"/>
      <c r="E644" s="30"/>
      <c r="F644" s="40"/>
      <c r="G644" s="31"/>
      <c r="H644" s="32"/>
      <c r="I644" s="33"/>
      <c r="J644" s="33"/>
      <c r="K644" s="33"/>
    </row>
    <row r="645" spans="1:11" s="34" customFormat="1">
      <c r="A645" s="29"/>
      <c r="B645" s="30"/>
      <c r="C645" s="30"/>
      <c r="D645" s="30"/>
      <c r="E645" s="30"/>
      <c r="F645" s="40"/>
      <c r="G645" s="31"/>
      <c r="H645" s="32"/>
      <c r="I645" s="33"/>
      <c r="J645" s="33"/>
      <c r="K645" s="33"/>
    </row>
    <row r="646" spans="1:11" s="34" customFormat="1">
      <c r="A646" s="29"/>
      <c r="B646" s="30"/>
      <c r="C646" s="30"/>
      <c r="D646" s="30"/>
      <c r="E646" s="30"/>
      <c r="F646" s="40"/>
      <c r="G646" s="31"/>
      <c r="H646" s="32"/>
      <c r="I646" s="33"/>
      <c r="J646" s="33"/>
      <c r="K646" s="33"/>
    </row>
    <row r="647" spans="1:11" s="34" customFormat="1">
      <c r="A647" s="29"/>
      <c r="B647" s="30"/>
      <c r="C647" s="30"/>
      <c r="D647" s="30"/>
      <c r="E647" s="30"/>
      <c r="F647" s="40"/>
      <c r="G647" s="31"/>
      <c r="H647" s="32"/>
      <c r="I647" s="33"/>
      <c r="J647" s="33"/>
      <c r="K647" s="33"/>
    </row>
    <row r="648" spans="1:11" s="34" customFormat="1">
      <c r="A648" s="29"/>
      <c r="B648" s="30"/>
      <c r="C648" s="30"/>
      <c r="D648" s="30"/>
      <c r="E648" s="30"/>
      <c r="F648" s="40"/>
      <c r="G648" s="31"/>
      <c r="H648" s="32"/>
      <c r="I648" s="33"/>
      <c r="J648" s="33"/>
      <c r="K648" s="33"/>
    </row>
    <row r="649" spans="1:11" s="34" customFormat="1">
      <c r="A649" s="29"/>
      <c r="B649" s="30"/>
      <c r="C649" s="30"/>
      <c r="D649" s="30"/>
      <c r="E649" s="30"/>
      <c r="F649" s="40"/>
      <c r="G649" s="31"/>
      <c r="H649" s="32"/>
      <c r="I649" s="33"/>
      <c r="J649" s="33"/>
      <c r="K649" s="33"/>
    </row>
    <row r="650" spans="1:11" s="34" customFormat="1">
      <c r="A650" s="29"/>
      <c r="B650" s="30"/>
      <c r="C650" s="30"/>
      <c r="D650" s="30"/>
      <c r="E650" s="30"/>
      <c r="F650" s="40"/>
      <c r="G650" s="31"/>
      <c r="H650" s="32"/>
      <c r="I650" s="33"/>
      <c r="J650" s="33"/>
      <c r="K650" s="33"/>
    </row>
    <row r="651" spans="1:11" s="34" customFormat="1">
      <c r="A651" s="29"/>
      <c r="B651" s="30"/>
      <c r="C651" s="30"/>
      <c r="D651" s="30"/>
      <c r="E651" s="30"/>
      <c r="F651" s="40"/>
      <c r="G651" s="31"/>
      <c r="H651" s="32"/>
      <c r="I651" s="33"/>
      <c r="J651" s="33"/>
      <c r="K651" s="33"/>
    </row>
    <row r="652" spans="1:11" s="34" customFormat="1">
      <c r="A652" s="29"/>
      <c r="B652" s="30"/>
      <c r="C652" s="30"/>
      <c r="D652" s="30"/>
      <c r="E652" s="30"/>
      <c r="F652" s="40"/>
      <c r="G652" s="31"/>
      <c r="H652" s="32"/>
      <c r="I652" s="33"/>
      <c r="J652" s="33"/>
      <c r="K652" s="33"/>
    </row>
    <row r="653" spans="1:11" s="34" customFormat="1">
      <c r="A653" s="29"/>
      <c r="B653" s="30"/>
      <c r="C653" s="30"/>
      <c r="D653" s="30"/>
      <c r="E653" s="30"/>
      <c r="F653" s="40"/>
      <c r="G653" s="31"/>
      <c r="H653" s="32"/>
      <c r="I653" s="33"/>
      <c r="J653" s="33"/>
      <c r="K653" s="33"/>
    </row>
    <row r="654" spans="1:11" s="34" customFormat="1">
      <c r="A654" s="29"/>
      <c r="B654" s="30"/>
      <c r="C654" s="30"/>
      <c r="D654" s="30"/>
      <c r="E654" s="30"/>
      <c r="F654" s="40"/>
      <c r="G654" s="31"/>
      <c r="H654" s="32"/>
      <c r="I654" s="33"/>
      <c r="J654" s="33"/>
      <c r="K654" s="33"/>
    </row>
    <row r="655" spans="1:11" s="34" customFormat="1">
      <c r="A655" s="29"/>
      <c r="B655" s="30"/>
      <c r="C655" s="30"/>
      <c r="D655" s="30"/>
      <c r="E655" s="30"/>
      <c r="F655" s="40"/>
      <c r="G655" s="31"/>
      <c r="H655" s="32"/>
      <c r="I655" s="33"/>
      <c r="J655" s="33"/>
      <c r="K655" s="33"/>
    </row>
    <row r="656" spans="1:11" s="34" customFormat="1">
      <c r="A656" s="29"/>
      <c r="B656" s="30"/>
      <c r="C656" s="30"/>
      <c r="D656" s="30"/>
      <c r="E656" s="30"/>
      <c r="F656" s="40"/>
      <c r="G656" s="31"/>
      <c r="H656" s="32"/>
      <c r="I656" s="33"/>
      <c r="J656" s="33"/>
      <c r="K656" s="33"/>
    </row>
    <row r="657" spans="1:11" s="34" customFormat="1">
      <c r="A657" s="29"/>
      <c r="B657" s="30"/>
      <c r="C657" s="30"/>
      <c r="D657" s="30"/>
      <c r="E657" s="30"/>
      <c r="F657" s="40"/>
      <c r="G657" s="31"/>
      <c r="H657" s="32"/>
      <c r="I657" s="33"/>
      <c r="J657" s="33"/>
      <c r="K657" s="33"/>
    </row>
    <row r="658" spans="1:11" s="34" customFormat="1">
      <c r="A658" s="29"/>
      <c r="B658" s="30"/>
      <c r="C658" s="30"/>
      <c r="D658" s="30"/>
      <c r="E658" s="30"/>
      <c r="F658" s="40"/>
      <c r="G658" s="31"/>
      <c r="H658" s="32"/>
      <c r="I658" s="33"/>
      <c r="J658" s="33"/>
      <c r="K658" s="33"/>
    </row>
    <row r="659" spans="1:11" s="34" customFormat="1">
      <c r="A659" s="29"/>
      <c r="B659" s="30"/>
      <c r="C659" s="30"/>
      <c r="D659" s="30"/>
      <c r="E659" s="30"/>
      <c r="F659" s="40"/>
      <c r="G659" s="31"/>
      <c r="H659" s="32"/>
      <c r="I659" s="33"/>
      <c r="J659" s="33"/>
      <c r="K659" s="33"/>
    </row>
    <row r="660" spans="1:11" s="34" customFormat="1">
      <c r="A660" s="29"/>
      <c r="B660" s="30"/>
      <c r="C660" s="30"/>
      <c r="D660" s="30"/>
      <c r="E660" s="30"/>
      <c r="F660" s="40"/>
      <c r="G660" s="31"/>
      <c r="H660" s="32"/>
      <c r="I660" s="33"/>
      <c r="J660" s="33"/>
      <c r="K660" s="33"/>
    </row>
    <row r="661" spans="1:11" s="34" customFormat="1">
      <c r="A661" s="29"/>
      <c r="B661" s="30"/>
      <c r="C661" s="30"/>
      <c r="D661" s="30"/>
      <c r="E661" s="30"/>
      <c r="F661" s="40"/>
      <c r="G661" s="31"/>
      <c r="H661" s="32"/>
      <c r="I661" s="33"/>
      <c r="J661" s="33"/>
      <c r="K661" s="33"/>
    </row>
    <row r="662" spans="1:11" s="34" customFormat="1">
      <c r="A662" s="29"/>
      <c r="B662" s="30"/>
      <c r="C662" s="30"/>
      <c r="D662" s="30"/>
      <c r="E662" s="30"/>
      <c r="F662" s="40"/>
      <c r="G662" s="31"/>
      <c r="H662" s="32"/>
      <c r="I662" s="33"/>
      <c r="J662" s="33"/>
      <c r="K662" s="33"/>
    </row>
    <row r="663" spans="1:11" s="34" customFormat="1">
      <c r="A663" s="29"/>
      <c r="B663" s="30"/>
      <c r="C663" s="30"/>
      <c r="D663" s="30"/>
      <c r="E663" s="30"/>
      <c r="F663" s="40"/>
      <c r="G663" s="31"/>
      <c r="H663" s="32"/>
      <c r="I663" s="33"/>
      <c r="J663" s="33"/>
      <c r="K663" s="33"/>
    </row>
    <row r="664" spans="1:11" s="34" customFormat="1">
      <c r="A664" s="29"/>
      <c r="B664" s="30"/>
      <c r="C664" s="30"/>
      <c r="D664" s="30"/>
      <c r="E664" s="30"/>
      <c r="F664" s="40"/>
      <c r="G664" s="31"/>
      <c r="H664" s="32"/>
      <c r="I664" s="33"/>
      <c r="J664" s="33"/>
      <c r="K664" s="33"/>
    </row>
    <row r="665" spans="1:11" s="34" customFormat="1">
      <c r="A665" s="29"/>
      <c r="B665" s="30"/>
      <c r="C665" s="30"/>
      <c r="D665" s="30"/>
      <c r="E665" s="30"/>
      <c r="F665" s="40"/>
      <c r="G665" s="31"/>
      <c r="H665" s="32"/>
      <c r="I665" s="33"/>
      <c r="J665" s="33"/>
      <c r="K665" s="33"/>
    </row>
    <row r="666" spans="1:11" s="34" customFormat="1">
      <c r="A666" s="29"/>
      <c r="B666" s="30"/>
      <c r="C666" s="30"/>
      <c r="D666" s="30"/>
      <c r="E666" s="30"/>
      <c r="F666" s="40"/>
      <c r="G666" s="31"/>
      <c r="H666" s="32"/>
      <c r="I666" s="33"/>
      <c r="J666" s="33"/>
      <c r="K666" s="33"/>
    </row>
    <row r="667" spans="1:11" s="34" customFormat="1">
      <c r="A667" s="29"/>
      <c r="B667" s="30"/>
      <c r="C667" s="30"/>
      <c r="D667" s="30"/>
      <c r="E667" s="30"/>
      <c r="F667" s="40"/>
      <c r="G667" s="31"/>
      <c r="H667" s="32"/>
      <c r="I667" s="33"/>
      <c r="J667" s="33"/>
      <c r="K667" s="33"/>
    </row>
    <row r="668" spans="1:11" s="34" customFormat="1">
      <c r="A668" s="29"/>
      <c r="B668" s="30"/>
      <c r="C668" s="30"/>
      <c r="D668" s="30"/>
      <c r="E668" s="30"/>
      <c r="F668" s="40"/>
      <c r="G668" s="31"/>
      <c r="H668" s="32"/>
      <c r="I668" s="33"/>
      <c r="J668" s="33"/>
      <c r="K668" s="33"/>
    </row>
    <row r="669" spans="1:11" s="34" customFormat="1">
      <c r="A669" s="29"/>
      <c r="B669" s="30"/>
      <c r="C669" s="30"/>
      <c r="D669" s="30"/>
      <c r="E669" s="30"/>
      <c r="F669" s="40"/>
      <c r="G669" s="31"/>
      <c r="H669" s="32"/>
      <c r="I669" s="33"/>
      <c r="J669" s="33"/>
      <c r="K669" s="33"/>
    </row>
    <row r="670" spans="1:11" s="34" customFormat="1">
      <c r="A670" s="29"/>
      <c r="B670" s="30"/>
      <c r="C670" s="30"/>
      <c r="D670" s="30"/>
      <c r="E670" s="30"/>
      <c r="F670" s="40"/>
      <c r="G670" s="31"/>
      <c r="H670" s="32"/>
      <c r="I670" s="33"/>
      <c r="J670" s="33"/>
      <c r="K670" s="33"/>
    </row>
    <row r="671" spans="1:11" s="34" customFormat="1">
      <c r="A671" s="29"/>
      <c r="B671" s="30"/>
      <c r="C671" s="30"/>
      <c r="D671" s="30"/>
      <c r="E671" s="30"/>
      <c r="F671" s="40"/>
      <c r="G671" s="31"/>
      <c r="H671" s="32"/>
      <c r="I671" s="33"/>
      <c r="J671" s="33"/>
      <c r="K671" s="33"/>
    </row>
    <row r="672" spans="1:11" s="34" customFormat="1">
      <c r="A672" s="29"/>
      <c r="B672" s="30"/>
      <c r="C672" s="30"/>
      <c r="D672" s="30"/>
      <c r="E672" s="30"/>
      <c r="F672" s="40"/>
      <c r="G672" s="31"/>
      <c r="H672" s="32"/>
      <c r="I672" s="33"/>
      <c r="J672" s="33"/>
      <c r="K672" s="33"/>
    </row>
    <row r="673" spans="1:11" s="34" customFormat="1">
      <c r="A673" s="29"/>
      <c r="B673" s="30"/>
      <c r="C673" s="30"/>
      <c r="D673" s="30"/>
      <c r="E673" s="30"/>
      <c r="F673" s="40"/>
      <c r="G673" s="31"/>
      <c r="H673" s="32"/>
      <c r="I673" s="33"/>
      <c r="J673" s="33"/>
      <c r="K673" s="33"/>
    </row>
    <row r="674" spans="1:11" s="34" customFormat="1">
      <c r="A674" s="29"/>
      <c r="B674" s="30"/>
      <c r="C674" s="30"/>
      <c r="D674" s="30"/>
      <c r="E674" s="30"/>
      <c r="F674" s="40"/>
      <c r="G674" s="31"/>
      <c r="H674" s="32"/>
      <c r="I674" s="33"/>
      <c r="J674" s="33"/>
      <c r="K674" s="33"/>
    </row>
    <row r="675" spans="1:11" s="34" customFormat="1">
      <c r="A675" s="29"/>
      <c r="B675" s="30"/>
      <c r="C675" s="30"/>
      <c r="D675" s="30"/>
      <c r="E675" s="30"/>
      <c r="F675" s="40"/>
      <c r="G675" s="31"/>
      <c r="H675" s="32"/>
      <c r="I675" s="33"/>
      <c r="J675" s="33"/>
      <c r="K675" s="33"/>
    </row>
    <row r="676" spans="1:11" s="34" customFormat="1">
      <c r="A676" s="29"/>
      <c r="B676" s="30"/>
      <c r="C676" s="30"/>
      <c r="D676" s="30"/>
      <c r="E676" s="30"/>
      <c r="F676" s="40"/>
      <c r="G676" s="31"/>
      <c r="H676" s="32"/>
      <c r="I676" s="33"/>
      <c r="J676" s="33"/>
      <c r="K676" s="33"/>
    </row>
    <row r="677" spans="1:11" s="34" customFormat="1">
      <c r="A677" s="29"/>
      <c r="B677" s="30"/>
      <c r="C677" s="30"/>
      <c r="D677" s="30"/>
      <c r="E677" s="30"/>
      <c r="F677" s="40"/>
      <c r="G677" s="31"/>
      <c r="H677" s="32"/>
      <c r="I677" s="33"/>
      <c r="J677" s="33"/>
      <c r="K677" s="33"/>
    </row>
    <row r="678" spans="1:11" s="34" customFormat="1">
      <c r="A678" s="29"/>
      <c r="B678" s="30"/>
      <c r="C678" s="30"/>
      <c r="D678" s="30"/>
      <c r="E678" s="30"/>
      <c r="F678" s="40"/>
      <c r="G678" s="31"/>
      <c r="H678" s="32"/>
      <c r="I678" s="33"/>
      <c r="J678" s="33"/>
      <c r="K678" s="33"/>
    </row>
    <row r="679" spans="1:11" s="34" customFormat="1">
      <c r="A679" s="29"/>
      <c r="B679" s="30"/>
      <c r="C679" s="30"/>
      <c r="D679" s="30"/>
      <c r="E679" s="30"/>
      <c r="F679" s="40"/>
      <c r="G679" s="31"/>
      <c r="H679" s="32"/>
      <c r="I679" s="33"/>
      <c r="J679" s="33"/>
      <c r="K679" s="33"/>
    </row>
    <row r="680" spans="1:11" s="34" customFormat="1">
      <c r="A680" s="29"/>
      <c r="B680" s="30"/>
      <c r="C680" s="30"/>
      <c r="D680" s="30"/>
      <c r="E680" s="30"/>
      <c r="F680" s="40"/>
      <c r="G680" s="31"/>
      <c r="H680" s="32"/>
      <c r="I680" s="33"/>
      <c r="J680" s="33"/>
      <c r="K680" s="33"/>
    </row>
    <row r="681" spans="1:11" s="34" customFormat="1">
      <c r="A681" s="29"/>
      <c r="B681" s="30"/>
      <c r="C681" s="30"/>
      <c r="D681" s="30"/>
      <c r="E681" s="30"/>
      <c r="F681" s="40"/>
      <c r="G681" s="31"/>
      <c r="H681" s="32"/>
      <c r="I681" s="33"/>
      <c r="J681" s="33"/>
      <c r="K681" s="33"/>
    </row>
    <row r="682" spans="1:11" s="34" customFormat="1">
      <c r="A682" s="29"/>
      <c r="B682" s="30"/>
      <c r="C682" s="30"/>
      <c r="D682" s="30"/>
      <c r="E682" s="30"/>
      <c r="F682" s="40"/>
      <c r="G682" s="31"/>
      <c r="H682" s="32"/>
      <c r="I682" s="33"/>
      <c r="J682" s="33"/>
      <c r="K682" s="33"/>
    </row>
    <row r="683" spans="1:11" s="34" customFormat="1">
      <c r="A683" s="29"/>
      <c r="B683" s="30"/>
      <c r="C683" s="30"/>
      <c r="D683" s="30"/>
      <c r="E683" s="30"/>
      <c r="F683" s="40"/>
      <c r="G683" s="31"/>
      <c r="H683" s="32"/>
      <c r="I683" s="33"/>
      <c r="J683" s="33"/>
      <c r="K683" s="33"/>
    </row>
    <row r="684" spans="1:11" s="34" customFormat="1">
      <c r="A684" s="29"/>
      <c r="B684" s="30"/>
      <c r="C684" s="30"/>
      <c r="D684" s="30"/>
      <c r="E684" s="30"/>
      <c r="F684" s="40"/>
      <c r="G684" s="31"/>
      <c r="H684" s="32"/>
      <c r="I684" s="33"/>
      <c r="J684" s="33"/>
      <c r="K684" s="33"/>
    </row>
    <row r="685" spans="1:11" s="34" customFormat="1">
      <c r="A685" s="29"/>
      <c r="B685" s="30"/>
      <c r="C685" s="30"/>
      <c r="D685" s="30"/>
      <c r="E685" s="30"/>
      <c r="F685" s="40"/>
      <c r="G685" s="31"/>
      <c r="H685" s="32"/>
      <c r="I685" s="33"/>
      <c r="J685" s="33"/>
      <c r="K685" s="33"/>
    </row>
    <row r="686" spans="1:11" s="34" customFormat="1">
      <c r="A686" s="29"/>
      <c r="B686" s="30"/>
      <c r="C686" s="30"/>
      <c r="D686" s="30"/>
      <c r="E686" s="30"/>
      <c r="F686" s="40"/>
      <c r="G686" s="31"/>
      <c r="H686" s="32"/>
      <c r="I686" s="33"/>
      <c r="J686" s="33"/>
      <c r="K686" s="33"/>
    </row>
    <row r="687" spans="1:11" s="34" customFormat="1">
      <c r="A687" s="29"/>
      <c r="B687" s="30"/>
      <c r="C687" s="30"/>
      <c r="D687" s="30"/>
      <c r="E687" s="30"/>
      <c r="F687" s="40"/>
      <c r="G687" s="31"/>
      <c r="H687" s="32"/>
      <c r="I687" s="33"/>
      <c r="J687" s="33"/>
      <c r="K687" s="33"/>
    </row>
    <row r="688" spans="1:11" s="34" customFormat="1">
      <c r="A688" s="29"/>
      <c r="B688" s="30"/>
      <c r="C688" s="30"/>
      <c r="D688" s="30"/>
      <c r="E688" s="30"/>
      <c r="F688" s="40"/>
      <c r="G688" s="31"/>
      <c r="H688" s="32"/>
      <c r="I688" s="33"/>
      <c r="J688" s="33"/>
      <c r="K688" s="33"/>
    </row>
    <row r="689" spans="1:11" s="34" customFormat="1">
      <c r="A689" s="29"/>
      <c r="B689" s="30"/>
      <c r="C689" s="30"/>
      <c r="D689" s="30"/>
      <c r="E689" s="30"/>
      <c r="F689" s="40"/>
      <c r="G689" s="31"/>
      <c r="H689" s="32"/>
      <c r="I689" s="33"/>
      <c r="J689" s="33"/>
      <c r="K689" s="33"/>
    </row>
    <row r="690" spans="1:11" s="34" customFormat="1">
      <c r="A690" s="29"/>
      <c r="B690" s="30"/>
      <c r="C690" s="30"/>
      <c r="D690" s="30"/>
      <c r="E690" s="30"/>
      <c r="F690" s="40"/>
      <c r="G690" s="31"/>
      <c r="H690" s="32"/>
      <c r="I690" s="33"/>
      <c r="J690" s="33"/>
      <c r="K690" s="33"/>
    </row>
    <row r="691" spans="1:11" s="34" customFormat="1">
      <c r="A691" s="29"/>
      <c r="B691" s="30"/>
      <c r="C691" s="30"/>
      <c r="D691" s="30"/>
      <c r="E691" s="30"/>
      <c r="F691" s="40"/>
      <c r="G691" s="31"/>
      <c r="H691" s="32"/>
      <c r="I691" s="33"/>
      <c r="J691" s="33"/>
      <c r="K691" s="33"/>
    </row>
    <row r="692" spans="1:11" s="34" customFormat="1">
      <c r="A692" s="29"/>
      <c r="B692" s="30"/>
      <c r="C692" s="30"/>
      <c r="D692" s="30"/>
      <c r="E692" s="30"/>
      <c r="F692" s="40"/>
      <c r="G692" s="31"/>
      <c r="H692" s="32"/>
      <c r="I692" s="33"/>
      <c r="J692" s="33"/>
      <c r="K692" s="33"/>
    </row>
    <row r="693" spans="1:11" s="34" customFormat="1">
      <c r="A693" s="29"/>
      <c r="B693" s="30"/>
      <c r="C693" s="30"/>
      <c r="D693" s="30"/>
      <c r="E693" s="30"/>
      <c r="F693" s="40"/>
      <c r="G693" s="31"/>
      <c r="H693" s="32"/>
      <c r="I693" s="33"/>
      <c r="J693" s="33"/>
      <c r="K693" s="33"/>
    </row>
    <row r="694" spans="1:11" s="34" customFormat="1">
      <c r="A694" s="29"/>
      <c r="B694" s="30"/>
      <c r="C694" s="30"/>
      <c r="D694" s="30"/>
      <c r="E694" s="30"/>
      <c r="F694" s="40"/>
      <c r="G694" s="31"/>
      <c r="H694" s="32"/>
      <c r="I694" s="33"/>
      <c r="J694" s="33"/>
      <c r="K694" s="33"/>
    </row>
    <row r="695" spans="1:11" s="34" customFormat="1">
      <c r="A695" s="29"/>
      <c r="B695" s="30"/>
      <c r="C695" s="30"/>
      <c r="D695" s="30"/>
      <c r="E695" s="30"/>
      <c r="F695" s="40"/>
      <c r="G695" s="31"/>
      <c r="H695" s="32"/>
      <c r="I695" s="33"/>
      <c r="J695" s="33"/>
      <c r="K695" s="33"/>
    </row>
    <row r="696" spans="1:11" s="34" customFormat="1">
      <c r="A696" s="29"/>
      <c r="B696" s="30"/>
      <c r="C696" s="30"/>
      <c r="D696" s="30"/>
      <c r="E696" s="30"/>
      <c r="F696" s="40"/>
      <c r="G696" s="31"/>
      <c r="H696" s="32"/>
      <c r="I696" s="33"/>
      <c r="J696" s="33"/>
      <c r="K696" s="33"/>
    </row>
    <row r="697" spans="1:11" s="34" customFormat="1">
      <c r="A697" s="29"/>
      <c r="B697" s="30"/>
      <c r="C697" s="30"/>
      <c r="D697" s="30"/>
      <c r="E697" s="30"/>
      <c r="F697" s="40"/>
      <c r="G697" s="31"/>
      <c r="H697" s="32"/>
      <c r="I697" s="33"/>
      <c r="J697" s="33"/>
      <c r="K697" s="33"/>
    </row>
    <row r="698" spans="1:11" s="34" customFormat="1">
      <c r="A698" s="29"/>
      <c r="B698" s="30"/>
      <c r="C698" s="30"/>
      <c r="D698" s="30"/>
      <c r="E698" s="30"/>
      <c r="F698" s="40"/>
      <c r="G698" s="31"/>
      <c r="H698" s="32"/>
      <c r="I698" s="33"/>
      <c r="J698" s="33"/>
      <c r="K698" s="33"/>
    </row>
    <row r="699" spans="1:11" s="34" customFormat="1">
      <c r="A699" s="29"/>
      <c r="B699" s="30"/>
      <c r="C699" s="30"/>
      <c r="D699" s="30"/>
      <c r="E699" s="30"/>
      <c r="F699" s="40"/>
      <c r="G699" s="31"/>
      <c r="H699" s="32"/>
      <c r="I699" s="33"/>
      <c r="J699" s="33"/>
      <c r="K699" s="33"/>
    </row>
    <row r="700" spans="1:11" s="34" customFormat="1">
      <c r="A700" s="29"/>
      <c r="B700" s="30"/>
      <c r="C700" s="30"/>
      <c r="D700" s="30"/>
      <c r="E700" s="30"/>
      <c r="F700" s="40"/>
      <c r="G700" s="31"/>
      <c r="H700" s="32"/>
      <c r="I700" s="33"/>
      <c r="J700" s="33"/>
      <c r="K700" s="33"/>
    </row>
    <row r="701" spans="1:11" s="34" customFormat="1">
      <c r="A701" s="29"/>
      <c r="B701" s="30"/>
      <c r="C701" s="30"/>
      <c r="D701" s="30"/>
      <c r="E701" s="30"/>
      <c r="F701" s="40"/>
      <c r="G701" s="31"/>
      <c r="H701" s="32"/>
      <c r="I701" s="33"/>
      <c r="J701" s="33"/>
      <c r="K701" s="33"/>
    </row>
    <row r="702" spans="1:11" s="34" customFormat="1">
      <c r="A702" s="29"/>
      <c r="B702" s="30"/>
      <c r="C702" s="30"/>
      <c r="D702" s="30"/>
      <c r="E702" s="30"/>
      <c r="F702" s="40"/>
      <c r="G702" s="31"/>
      <c r="H702" s="32"/>
      <c r="I702" s="33"/>
      <c r="J702" s="33"/>
      <c r="K702" s="33"/>
    </row>
    <row r="703" spans="1:11" s="34" customFormat="1">
      <c r="A703" s="29"/>
      <c r="B703" s="30"/>
      <c r="C703" s="30"/>
      <c r="D703" s="30"/>
      <c r="E703" s="30"/>
      <c r="F703" s="40"/>
      <c r="G703" s="31"/>
      <c r="H703" s="32"/>
      <c r="I703" s="33"/>
      <c r="J703" s="33"/>
      <c r="K703" s="33"/>
    </row>
    <row r="704" spans="1:11" s="34" customFormat="1">
      <c r="A704" s="29"/>
      <c r="B704" s="30"/>
      <c r="C704" s="30"/>
      <c r="D704" s="30"/>
      <c r="E704" s="30"/>
      <c r="F704" s="40"/>
      <c r="G704" s="31"/>
      <c r="H704" s="32"/>
      <c r="I704" s="33"/>
      <c r="J704" s="33"/>
      <c r="K704" s="33"/>
    </row>
    <row r="705" spans="1:11" s="34" customFormat="1">
      <c r="A705" s="29"/>
      <c r="B705" s="30"/>
      <c r="C705" s="30"/>
      <c r="D705" s="30"/>
      <c r="E705" s="30"/>
      <c r="F705" s="40"/>
      <c r="G705" s="31"/>
      <c r="H705" s="32"/>
      <c r="I705" s="33"/>
      <c r="J705" s="33"/>
      <c r="K705" s="33"/>
    </row>
    <row r="706" spans="1:11" s="34" customFormat="1">
      <c r="A706" s="29"/>
      <c r="B706" s="30"/>
      <c r="C706" s="30"/>
      <c r="D706" s="30"/>
      <c r="E706" s="30"/>
      <c r="F706" s="40"/>
      <c r="G706" s="31"/>
      <c r="H706" s="32"/>
      <c r="I706" s="33"/>
      <c r="J706" s="33"/>
      <c r="K706" s="33"/>
    </row>
    <row r="707" spans="1:11" s="34" customFormat="1">
      <c r="A707" s="29"/>
      <c r="B707" s="30"/>
      <c r="C707" s="30"/>
      <c r="D707" s="30"/>
      <c r="E707" s="30"/>
      <c r="F707" s="40"/>
      <c r="G707" s="31"/>
      <c r="H707" s="32"/>
      <c r="I707" s="33"/>
      <c r="J707" s="33"/>
      <c r="K707" s="33"/>
    </row>
    <row r="708" spans="1:11" s="34" customFormat="1">
      <c r="A708" s="29"/>
      <c r="B708" s="30"/>
      <c r="C708" s="30"/>
      <c r="D708" s="30"/>
      <c r="E708" s="30"/>
      <c r="F708" s="40"/>
      <c r="G708" s="31"/>
      <c r="H708" s="32"/>
      <c r="I708" s="33"/>
      <c r="J708" s="33"/>
      <c r="K708" s="33"/>
    </row>
    <row r="709" spans="1:11" s="34" customFormat="1">
      <c r="A709" s="29"/>
      <c r="B709" s="30"/>
      <c r="C709" s="30"/>
      <c r="D709" s="30"/>
      <c r="E709" s="30"/>
      <c r="F709" s="40"/>
      <c r="G709" s="31"/>
      <c r="H709" s="32"/>
      <c r="I709" s="33"/>
      <c r="J709" s="33"/>
      <c r="K709" s="33"/>
    </row>
    <row r="710" spans="1:11" s="34" customFormat="1">
      <c r="A710" s="29"/>
      <c r="B710" s="30"/>
      <c r="C710" s="30"/>
      <c r="D710" s="30"/>
      <c r="E710" s="30"/>
      <c r="F710" s="40"/>
      <c r="G710" s="31"/>
      <c r="H710" s="32"/>
      <c r="I710" s="33"/>
      <c r="J710" s="33"/>
      <c r="K710" s="33"/>
    </row>
    <row r="711" spans="1:11" s="34" customFormat="1">
      <c r="A711" s="29"/>
      <c r="B711" s="30"/>
      <c r="C711" s="30"/>
      <c r="D711" s="30"/>
      <c r="E711" s="30"/>
      <c r="F711" s="40"/>
      <c r="G711" s="31"/>
      <c r="H711" s="32"/>
      <c r="I711" s="33"/>
      <c r="J711" s="33"/>
      <c r="K711" s="33"/>
    </row>
    <row r="712" spans="1:11" s="34" customFormat="1">
      <c r="A712" s="29"/>
      <c r="B712" s="30"/>
      <c r="C712" s="30"/>
      <c r="D712" s="30"/>
      <c r="E712" s="30"/>
      <c r="F712" s="40"/>
      <c r="G712" s="31"/>
      <c r="H712" s="32"/>
      <c r="I712" s="33"/>
      <c r="J712" s="33"/>
      <c r="K712" s="33"/>
    </row>
    <row r="713" spans="1:11" s="34" customFormat="1">
      <c r="A713" s="29"/>
      <c r="B713" s="30"/>
      <c r="C713" s="30"/>
      <c r="D713" s="30"/>
      <c r="E713" s="30"/>
      <c r="F713" s="40"/>
      <c r="G713" s="31"/>
      <c r="H713" s="32"/>
      <c r="I713" s="33"/>
      <c r="J713" s="33"/>
      <c r="K713" s="33"/>
    </row>
    <row r="714" spans="1:11" s="34" customFormat="1">
      <c r="A714" s="29"/>
      <c r="B714" s="30"/>
      <c r="C714" s="30"/>
      <c r="D714" s="30"/>
      <c r="E714" s="30"/>
      <c r="F714" s="40"/>
      <c r="G714" s="31"/>
      <c r="H714" s="32"/>
      <c r="I714" s="33"/>
      <c r="J714" s="33"/>
      <c r="K714" s="33"/>
    </row>
    <row r="715" spans="1:11" s="34" customFormat="1">
      <c r="A715" s="29"/>
      <c r="B715" s="30"/>
      <c r="C715" s="30"/>
      <c r="D715" s="30"/>
      <c r="E715" s="30"/>
      <c r="F715" s="40"/>
      <c r="G715" s="31"/>
      <c r="H715" s="32"/>
      <c r="I715" s="33"/>
      <c r="J715" s="33"/>
      <c r="K715" s="33"/>
    </row>
    <row r="716" spans="1:11" s="34" customFormat="1">
      <c r="A716" s="29"/>
      <c r="B716" s="30"/>
      <c r="C716" s="30"/>
      <c r="D716" s="30"/>
      <c r="E716" s="30"/>
      <c r="F716" s="40"/>
      <c r="G716" s="31"/>
      <c r="H716" s="32"/>
      <c r="I716" s="33"/>
      <c r="J716" s="33"/>
      <c r="K716" s="33"/>
    </row>
    <row r="717" spans="1:11" s="34" customFormat="1">
      <c r="A717" s="29"/>
      <c r="B717" s="30"/>
      <c r="C717" s="30"/>
      <c r="D717" s="30"/>
      <c r="E717" s="30"/>
      <c r="F717" s="40"/>
      <c r="G717" s="31"/>
      <c r="H717" s="32"/>
      <c r="I717" s="33"/>
      <c r="J717" s="33"/>
      <c r="K717" s="33"/>
    </row>
    <row r="718" spans="1:11" s="34" customFormat="1">
      <c r="A718" s="29"/>
      <c r="B718" s="30"/>
      <c r="C718" s="30"/>
      <c r="D718" s="30"/>
      <c r="E718" s="30"/>
      <c r="F718" s="40"/>
      <c r="G718" s="31"/>
      <c r="H718" s="32"/>
      <c r="I718" s="33"/>
      <c r="J718" s="33"/>
      <c r="K718" s="33"/>
    </row>
    <row r="719" spans="1:11" s="34" customFormat="1">
      <c r="A719" s="29"/>
      <c r="B719" s="30"/>
      <c r="C719" s="30"/>
      <c r="D719" s="30"/>
      <c r="E719" s="30"/>
      <c r="F719" s="40"/>
      <c r="G719" s="31"/>
      <c r="H719" s="32"/>
      <c r="I719" s="33"/>
      <c r="J719" s="33"/>
      <c r="K719" s="33"/>
    </row>
    <row r="720" spans="1:11" s="34" customFormat="1">
      <c r="A720" s="29"/>
      <c r="B720" s="30"/>
      <c r="C720" s="30"/>
      <c r="D720" s="30"/>
      <c r="E720" s="30"/>
      <c r="F720" s="40"/>
      <c r="G720" s="31"/>
      <c r="H720" s="32"/>
      <c r="I720" s="33"/>
      <c r="J720" s="33"/>
      <c r="K720" s="33"/>
    </row>
    <row r="721" spans="1:11" s="34" customFormat="1">
      <c r="A721" s="29"/>
      <c r="B721" s="30"/>
      <c r="C721" s="30"/>
      <c r="D721" s="30"/>
      <c r="E721" s="30"/>
      <c r="F721" s="40"/>
      <c r="G721" s="31"/>
      <c r="H721" s="32"/>
      <c r="I721" s="33"/>
      <c r="J721" s="33"/>
      <c r="K721" s="33"/>
    </row>
    <row r="722" spans="1:11" s="34" customFormat="1">
      <c r="A722" s="29"/>
      <c r="B722" s="30"/>
      <c r="C722" s="30"/>
      <c r="D722" s="30"/>
      <c r="E722" s="30"/>
      <c r="F722" s="40"/>
      <c r="G722" s="31"/>
      <c r="H722" s="32"/>
      <c r="I722" s="33"/>
      <c r="J722" s="33"/>
      <c r="K722" s="33"/>
    </row>
    <row r="723" spans="1:11" s="34" customFormat="1">
      <c r="A723" s="29"/>
      <c r="B723" s="30"/>
      <c r="C723" s="30"/>
      <c r="D723" s="30"/>
      <c r="E723" s="30"/>
      <c r="F723" s="40"/>
      <c r="G723" s="31"/>
      <c r="H723" s="32"/>
      <c r="I723" s="33"/>
      <c r="J723" s="33"/>
      <c r="K723" s="33"/>
    </row>
    <row r="724" spans="1:11" s="34" customFormat="1">
      <c r="A724" s="29"/>
      <c r="B724" s="30"/>
      <c r="C724" s="30"/>
      <c r="D724" s="30"/>
      <c r="E724" s="30"/>
      <c r="F724" s="40"/>
      <c r="G724" s="31"/>
      <c r="H724" s="32"/>
      <c r="I724" s="33"/>
      <c r="J724" s="33"/>
      <c r="K724" s="33"/>
    </row>
    <row r="725" spans="1:11" s="34" customFormat="1">
      <c r="A725" s="29"/>
      <c r="B725" s="30"/>
      <c r="C725" s="30"/>
      <c r="D725" s="30"/>
      <c r="E725" s="30"/>
      <c r="F725" s="40"/>
      <c r="G725" s="31"/>
      <c r="H725" s="32"/>
      <c r="I725" s="33"/>
      <c r="J725" s="33"/>
      <c r="K725" s="33"/>
    </row>
    <row r="726" spans="1:11" s="34" customFormat="1">
      <c r="A726" s="29"/>
      <c r="B726" s="30"/>
      <c r="C726" s="30"/>
      <c r="D726" s="30"/>
      <c r="E726" s="30"/>
      <c r="F726" s="40"/>
      <c r="G726" s="31"/>
      <c r="H726" s="32"/>
      <c r="I726" s="33"/>
      <c r="J726" s="33"/>
      <c r="K726" s="33"/>
    </row>
    <row r="727" spans="1:11" s="34" customFormat="1">
      <c r="A727" s="29"/>
      <c r="B727" s="30"/>
      <c r="C727" s="30"/>
      <c r="D727" s="30"/>
      <c r="E727" s="30"/>
      <c r="F727" s="40"/>
      <c r="G727" s="31"/>
      <c r="H727" s="32"/>
      <c r="I727" s="33"/>
      <c r="J727" s="33"/>
      <c r="K727" s="33"/>
    </row>
    <row r="728" spans="1:11" s="34" customFormat="1">
      <c r="A728" s="29"/>
      <c r="B728" s="30"/>
      <c r="C728" s="30"/>
      <c r="D728" s="30"/>
      <c r="E728" s="30"/>
      <c r="F728" s="40"/>
      <c r="G728" s="31"/>
      <c r="H728" s="32"/>
      <c r="I728" s="33"/>
      <c r="J728" s="33"/>
      <c r="K728" s="33"/>
    </row>
    <row r="729" spans="1:11" s="34" customFormat="1">
      <c r="A729" s="29"/>
      <c r="B729" s="30"/>
      <c r="C729" s="30"/>
      <c r="D729" s="30"/>
      <c r="E729" s="30"/>
      <c r="F729" s="40"/>
      <c r="G729" s="31"/>
      <c r="H729" s="32"/>
      <c r="I729" s="33"/>
      <c r="J729" s="33"/>
      <c r="K729" s="33"/>
    </row>
    <row r="730" spans="1:11" s="34" customFormat="1">
      <c r="A730" s="29"/>
      <c r="B730" s="30"/>
      <c r="C730" s="30"/>
      <c r="D730" s="30"/>
      <c r="E730" s="30"/>
      <c r="F730" s="40"/>
      <c r="G730" s="31"/>
      <c r="H730" s="32"/>
      <c r="I730" s="33"/>
      <c r="J730" s="33"/>
      <c r="K730" s="33"/>
    </row>
    <row r="731" spans="1:11" s="34" customFormat="1">
      <c r="A731" s="29"/>
      <c r="B731" s="30"/>
      <c r="C731" s="30"/>
      <c r="D731" s="30"/>
      <c r="E731" s="30"/>
      <c r="F731" s="40"/>
      <c r="G731" s="31"/>
      <c r="H731" s="32"/>
      <c r="I731" s="33"/>
      <c r="J731" s="33"/>
      <c r="K731" s="33"/>
    </row>
    <row r="732" spans="1:11" s="34" customFormat="1">
      <c r="A732" s="29"/>
      <c r="B732" s="30"/>
      <c r="C732" s="30"/>
      <c r="D732" s="30"/>
      <c r="E732" s="30"/>
      <c r="F732" s="40"/>
      <c r="G732" s="31"/>
      <c r="H732" s="32"/>
      <c r="I732" s="33"/>
      <c r="J732" s="33"/>
      <c r="K732" s="33"/>
    </row>
    <row r="733" spans="1:11" s="34" customFormat="1">
      <c r="A733" s="29"/>
      <c r="B733" s="30"/>
      <c r="C733" s="30"/>
      <c r="D733" s="30"/>
      <c r="E733" s="30"/>
      <c r="F733" s="40"/>
      <c r="G733" s="31"/>
      <c r="H733" s="32"/>
      <c r="I733" s="33"/>
      <c r="J733" s="33"/>
      <c r="K733" s="33"/>
    </row>
    <row r="734" spans="1:11" s="34" customFormat="1">
      <c r="A734" s="29"/>
      <c r="B734" s="30"/>
      <c r="C734" s="30"/>
      <c r="D734" s="30"/>
      <c r="E734" s="30"/>
      <c r="F734" s="40"/>
      <c r="G734" s="31"/>
      <c r="H734" s="32"/>
      <c r="I734" s="33"/>
      <c r="J734" s="33"/>
      <c r="K734" s="33"/>
    </row>
    <row r="735" spans="1:11" s="34" customFormat="1">
      <c r="A735" s="29"/>
      <c r="B735" s="30"/>
      <c r="C735" s="30"/>
      <c r="D735" s="30"/>
      <c r="E735" s="30"/>
      <c r="F735" s="40"/>
      <c r="G735" s="31"/>
      <c r="H735" s="32"/>
      <c r="I735" s="33"/>
      <c r="J735" s="33"/>
      <c r="K735" s="33"/>
    </row>
    <row r="736" spans="1:11" s="34" customFormat="1">
      <c r="A736" s="29"/>
      <c r="B736" s="30"/>
      <c r="C736" s="30"/>
      <c r="D736" s="30"/>
      <c r="E736" s="30"/>
      <c r="F736" s="40"/>
      <c r="G736" s="31"/>
      <c r="H736" s="32"/>
      <c r="I736" s="33"/>
      <c r="J736" s="33"/>
      <c r="K736" s="33"/>
    </row>
    <row r="737" spans="1:11" s="34" customFormat="1">
      <c r="A737" s="29"/>
      <c r="B737" s="30"/>
      <c r="C737" s="30"/>
      <c r="D737" s="30"/>
      <c r="E737" s="30"/>
      <c r="F737" s="40"/>
      <c r="G737" s="31"/>
      <c r="H737" s="32"/>
      <c r="I737" s="33"/>
      <c r="J737" s="33"/>
      <c r="K737" s="33"/>
    </row>
    <row r="738" spans="1:11" s="34" customFormat="1">
      <c r="A738" s="29"/>
      <c r="B738" s="30"/>
      <c r="C738" s="30"/>
      <c r="D738" s="30"/>
      <c r="E738" s="30"/>
      <c r="F738" s="40"/>
      <c r="G738" s="31"/>
      <c r="H738" s="32"/>
      <c r="I738" s="33"/>
      <c r="J738" s="33"/>
      <c r="K738" s="33"/>
    </row>
    <row r="739" spans="1:11" s="34" customFormat="1">
      <c r="A739" s="29"/>
      <c r="B739" s="30"/>
      <c r="C739" s="30"/>
      <c r="D739" s="30"/>
      <c r="E739" s="30"/>
      <c r="F739" s="40"/>
      <c r="G739" s="31"/>
      <c r="H739" s="32"/>
      <c r="I739" s="33"/>
      <c r="J739" s="33"/>
      <c r="K739" s="33"/>
    </row>
    <row r="740" spans="1:11" s="34" customFormat="1">
      <c r="A740" s="29"/>
      <c r="B740" s="30"/>
      <c r="C740" s="30"/>
      <c r="D740" s="30"/>
      <c r="E740" s="30"/>
      <c r="F740" s="40"/>
      <c r="G740" s="31"/>
      <c r="H740" s="32"/>
      <c r="I740" s="33"/>
      <c r="J740" s="33"/>
      <c r="K740" s="33"/>
    </row>
    <row r="741" spans="1:11" s="34" customFormat="1">
      <c r="A741" s="29"/>
      <c r="B741" s="30"/>
      <c r="C741" s="30"/>
      <c r="D741" s="30"/>
      <c r="E741" s="30"/>
      <c r="F741" s="40"/>
      <c r="G741" s="31"/>
      <c r="H741" s="32"/>
      <c r="I741" s="33"/>
      <c r="J741" s="33"/>
      <c r="K741" s="33"/>
    </row>
    <row r="742" spans="1:11" s="34" customFormat="1">
      <c r="A742" s="29"/>
      <c r="B742" s="30"/>
      <c r="C742" s="30"/>
      <c r="D742" s="30"/>
      <c r="E742" s="30"/>
      <c r="F742" s="40"/>
      <c r="G742" s="31"/>
      <c r="H742" s="32"/>
      <c r="I742" s="33"/>
      <c r="J742" s="33"/>
      <c r="K742" s="33"/>
    </row>
    <row r="743" spans="1:11" s="34" customFormat="1">
      <c r="A743" s="29"/>
      <c r="B743" s="30"/>
      <c r="C743" s="30"/>
      <c r="D743" s="30"/>
      <c r="E743" s="30"/>
      <c r="F743" s="40"/>
      <c r="G743" s="31"/>
      <c r="H743" s="32"/>
      <c r="I743" s="33"/>
      <c r="J743" s="33"/>
      <c r="K743" s="33"/>
    </row>
    <row r="744" spans="1:11" s="34" customFormat="1">
      <c r="A744" s="29"/>
      <c r="B744" s="30"/>
      <c r="C744" s="30"/>
      <c r="D744" s="30"/>
      <c r="E744" s="30"/>
      <c r="F744" s="40"/>
      <c r="G744" s="31"/>
      <c r="H744" s="32"/>
      <c r="I744" s="33"/>
      <c r="J744" s="33"/>
      <c r="K744" s="33"/>
    </row>
    <row r="745" spans="1:11" s="34" customFormat="1">
      <c r="A745" s="29"/>
      <c r="B745" s="30"/>
      <c r="C745" s="30"/>
      <c r="D745" s="30"/>
      <c r="E745" s="30"/>
      <c r="F745" s="40"/>
      <c r="G745" s="31"/>
      <c r="H745" s="32"/>
      <c r="I745" s="33"/>
      <c r="J745" s="33"/>
      <c r="K745" s="33"/>
    </row>
    <row r="746" spans="1:11" s="34" customFormat="1">
      <c r="A746" s="29"/>
      <c r="B746" s="30"/>
      <c r="C746" s="30"/>
      <c r="D746" s="30"/>
      <c r="E746" s="30"/>
      <c r="F746" s="40"/>
      <c r="G746" s="31"/>
      <c r="H746" s="32"/>
      <c r="I746" s="33"/>
      <c r="J746" s="33"/>
      <c r="K746" s="33"/>
    </row>
    <row r="747" spans="1:11" s="34" customFormat="1">
      <c r="A747" s="29"/>
      <c r="B747" s="30"/>
      <c r="C747" s="30"/>
      <c r="D747" s="30"/>
      <c r="E747" s="30"/>
      <c r="F747" s="40"/>
      <c r="G747" s="31"/>
      <c r="H747" s="32"/>
      <c r="I747" s="33"/>
      <c r="J747" s="33"/>
      <c r="K747" s="33"/>
    </row>
    <row r="748" spans="1:11" s="34" customFormat="1">
      <c r="A748" s="29"/>
      <c r="B748" s="30"/>
      <c r="C748" s="30"/>
      <c r="D748" s="30"/>
      <c r="E748" s="30"/>
      <c r="F748" s="40"/>
      <c r="G748" s="31"/>
      <c r="H748" s="32"/>
      <c r="I748" s="33"/>
      <c r="J748" s="33"/>
      <c r="K748" s="33"/>
    </row>
    <row r="749" spans="1:11" s="34" customFormat="1">
      <c r="A749" s="29"/>
      <c r="B749" s="30"/>
      <c r="C749" s="30"/>
      <c r="D749" s="30"/>
      <c r="E749" s="30"/>
      <c r="F749" s="40"/>
      <c r="G749" s="31"/>
      <c r="H749" s="32"/>
      <c r="I749" s="33"/>
      <c r="J749" s="33"/>
      <c r="K749" s="33"/>
    </row>
    <row r="750" spans="1:11" s="34" customFormat="1">
      <c r="A750" s="29"/>
      <c r="B750" s="30"/>
      <c r="C750" s="30"/>
      <c r="D750" s="30"/>
      <c r="E750" s="30"/>
      <c r="F750" s="40"/>
      <c r="G750" s="31"/>
      <c r="H750" s="32"/>
      <c r="I750" s="33"/>
      <c r="J750" s="33"/>
      <c r="K750" s="33"/>
    </row>
    <row r="751" spans="1:11" s="34" customFormat="1">
      <c r="A751" s="29"/>
      <c r="B751" s="30"/>
      <c r="C751" s="30"/>
      <c r="D751" s="30"/>
      <c r="E751" s="30"/>
      <c r="F751" s="40"/>
      <c r="G751" s="31"/>
      <c r="H751" s="32"/>
      <c r="I751" s="33"/>
      <c r="J751" s="33"/>
      <c r="K751" s="33"/>
    </row>
    <row r="752" spans="1:11" s="34" customFormat="1">
      <c r="A752" s="29"/>
      <c r="B752" s="30"/>
      <c r="C752" s="30"/>
      <c r="D752" s="30"/>
      <c r="E752" s="30"/>
      <c r="F752" s="40"/>
      <c r="G752" s="31"/>
      <c r="H752" s="32"/>
      <c r="I752" s="33"/>
      <c r="J752" s="33"/>
      <c r="K752" s="33"/>
    </row>
    <row r="753" spans="1:11" s="34" customFormat="1">
      <c r="A753" s="29"/>
      <c r="B753" s="30"/>
      <c r="C753" s="30"/>
      <c r="D753" s="30"/>
      <c r="E753" s="30"/>
      <c r="F753" s="40"/>
      <c r="G753" s="31"/>
      <c r="H753" s="32"/>
      <c r="I753" s="33"/>
      <c r="J753" s="33"/>
      <c r="K753" s="33"/>
    </row>
    <row r="754" spans="1:11" s="34" customFormat="1">
      <c r="A754" s="29"/>
      <c r="B754" s="30"/>
      <c r="C754" s="30"/>
      <c r="D754" s="30"/>
      <c r="E754" s="30"/>
      <c r="F754" s="40"/>
      <c r="G754" s="31"/>
      <c r="H754" s="32"/>
      <c r="I754" s="33"/>
      <c r="J754" s="33"/>
      <c r="K754" s="33"/>
    </row>
    <row r="755" spans="1:11" s="34" customFormat="1">
      <c r="A755" s="29"/>
      <c r="B755" s="30"/>
      <c r="C755" s="30"/>
      <c r="D755" s="30"/>
      <c r="E755" s="30"/>
      <c r="F755" s="40"/>
      <c r="G755" s="31"/>
      <c r="H755" s="32"/>
      <c r="I755" s="33"/>
      <c r="J755" s="33"/>
      <c r="K755" s="33"/>
    </row>
    <row r="756" spans="1:11" s="34" customFormat="1">
      <c r="A756" s="29"/>
      <c r="B756" s="30"/>
      <c r="C756" s="30"/>
      <c r="D756" s="30"/>
      <c r="E756" s="30"/>
      <c r="F756" s="40"/>
      <c r="G756" s="31"/>
      <c r="H756" s="32"/>
      <c r="I756" s="33"/>
      <c r="J756" s="33"/>
      <c r="K756" s="33"/>
    </row>
    <row r="757" spans="1:11" s="34" customFormat="1">
      <c r="A757" s="29"/>
      <c r="B757" s="30"/>
      <c r="C757" s="30"/>
      <c r="D757" s="30"/>
      <c r="E757" s="30"/>
      <c r="F757" s="40"/>
      <c r="G757" s="31"/>
      <c r="H757" s="32"/>
      <c r="I757" s="33"/>
      <c r="J757" s="33"/>
      <c r="K757" s="33"/>
    </row>
    <row r="758" spans="1:11" s="34" customFormat="1">
      <c r="A758" s="29"/>
      <c r="B758" s="30"/>
      <c r="C758" s="30"/>
      <c r="D758" s="30"/>
      <c r="E758" s="30"/>
      <c r="F758" s="40"/>
      <c r="G758" s="31"/>
      <c r="H758" s="32"/>
      <c r="I758" s="33"/>
      <c r="J758" s="33"/>
      <c r="K758" s="33"/>
    </row>
    <row r="759" spans="1:11" s="34" customFormat="1">
      <c r="A759" s="29"/>
      <c r="B759" s="30"/>
      <c r="C759" s="30"/>
      <c r="D759" s="30"/>
      <c r="E759" s="30"/>
      <c r="F759" s="40"/>
      <c r="G759" s="31"/>
      <c r="H759" s="32"/>
      <c r="I759" s="33"/>
      <c r="J759" s="33"/>
      <c r="K759" s="33"/>
    </row>
    <row r="760" spans="1:11" s="34" customFormat="1">
      <c r="A760" s="29"/>
      <c r="B760" s="30"/>
      <c r="C760" s="30"/>
      <c r="D760" s="30"/>
      <c r="E760" s="30"/>
      <c r="F760" s="40"/>
      <c r="G760" s="31"/>
      <c r="H760" s="32"/>
      <c r="I760" s="33"/>
      <c r="J760" s="33"/>
      <c r="K760" s="33"/>
    </row>
    <row r="761" spans="1:11" s="34" customFormat="1">
      <c r="A761" s="29"/>
      <c r="B761" s="30"/>
      <c r="C761" s="30"/>
      <c r="D761" s="30"/>
      <c r="E761" s="30"/>
      <c r="F761" s="40"/>
      <c r="G761" s="31"/>
      <c r="H761" s="32"/>
      <c r="I761" s="33"/>
      <c r="J761" s="33"/>
      <c r="K761" s="33"/>
    </row>
    <row r="762" spans="1:11" s="34" customFormat="1">
      <c r="A762" s="29"/>
      <c r="B762" s="30"/>
      <c r="C762" s="30"/>
      <c r="D762" s="30"/>
      <c r="E762" s="30"/>
      <c r="F762" s="40"/>
      <c r="G762" s="31"/>
      <c r="H762" s="32"/>
      <c r="I762" s="33"/>
      <c r="J762" s="33"/>
      <c r="K762" s="33"/>
    </row>
    <row r="763" spans="1:11" s="34" customFormat="1">
      <c r="A763" s="29"/>
      <c r="B763" s="30"/>
      <c r="C763" s="30"/>
      <c r="D763" s="30"/>
      <c r="E763" s="30"/>
      <c r="F763" s="40"/>
      <c r="G763" s="31"/>
      <c r="H763" s="32"/>
      <c r="I763" s="33"/>
      <c r="J763" s="33"/>
      <c r="K763" s="33"/>
    </row>
    <row r="764" spans="1:11" s="34" customFormat="1">
      <c r="A764" s="29"/>
      <c r="B764" s="30"/>
      <c r="C764" s="30"/>
      <c r="D764" s="30"/>
      <c r="E764" s="30"/>
      <c r="F764" s="40"/>
      <c r="G764" s="31"/>
      <c r="H764" s="32"/>
      <c r="I764" s="33"/>
      <c r="J764" s="33"/>
      <c r="K764" s="33"/>
    </row>
    <row r="765" spans="1:11" s="34" customFormat="1">
      <c r="A765" s="29"/>
      <c r="B765" s="30"/>
      <c r="C765" s="30"/>
      <c r="D765" s="30"/>
      <c r="E765" s="30"/>
      <c r="F765" s="40"/>
      <c r="G765" s="31"/>
      <c r="H765" s="32"/>
      <c r="I765" s="33"/>
      <c r="J765" s="33"/>
      <c r="K765" s="33"/>
    </row>
    <row r="766" spans="1:11" s="34" customFormat="1">
      <c r="A766" s="29"/>
      <c r="B766" s="30"/>
      <c r="C766" s="30"/>
      <c r="D766" s="30"/>
      <c r="E766" s="30"/>
      <c r="F766" s="40"/>
      <c r="G766" s="31"/>
      <c r="H766" s="32"/>
      <c r="I766" s="33"/>
      <c r="J766" s="33"/>
      <c r="K766" s="33"/>
    </row>
    <row r="767" spans="1:11" s="34" customFormat="1">
      <c r="A767" s="29"/>
      <c r="B767" s="30"/>
      <c r="C767" s="30"/>
      <c r="D767" s="30"/>
      <c r="E767" s="30"/>
      <c r="F767" s="40"/>
      <c r="G767" s="31"/>
      <c r="H767" s="32"/>
      <c r="I767" s="33"/>
      <c r="J767" s="33"/>
      <c r="K767" s="33"/>
    </row>
    <row r="768" spans="1:11" s="34" customFormat="1">
      <c r="A768" s="29"/>
      <c r="B768" s="30"/>
      <c r="C768" s="30"/>
      <c r="D768" s="30"/>
      <c r="E768" s="30"/>
      <c r="F768" s="40"/>
      <c r="G768" s="31"/>
      <c r="H768" s="32"/>
      <c r="I768" s="33"/>
      <c r="J768" s="33"/>
      <c r="K768" s="33"/>
    </row>
    <row r="769" spans="1:11" s="34" customFormat="1">
      <c r="A769" s="29"/>
      <c r="B769" s="30"/>
      <c r="C769" s="30"/>
      <c r="D769" s="30"/>
      <c r="E769" s="30"/>
      <c r="F769" s="40"/>
      <c r="G769" s="31"/>
      <c r="H769" s="32"/>
      <c r="I769" s="33"/>
      <c r="J769" s="33"/>
      <c r="K769" s="33"/>
    </row>
    <row r="770" spans="1:11" s="34" customFormat="1">
      <c r="A770" s="29"/>
      <c r="B770" s="30"/>
      <c r="C770" s="30"/>
      <c r="D770" s="30"/>
      <c r="E770" s="30"/>
      <c r="F770" s="40"/>
      <c r="G770" s="31"/>
      <c r="H770" s="32"/>
      <c r="I770" s="33"/>
      <c r="J770" s="33"/>
      <c r="K770" s="33"/>
    </row>
    <row r="771" spans="1:11" s="34" customFormat="1">
      <c r="A771" s="29"/>
      <c r="B771" s="30"/>
      <c r="C771" s="30"/>
      <c r="D771" s="30"/>
      <c r="E771" s="30"/>
      <c r="F771" s="40"/>
      <c r="G771" s="31"/>
      <c r="H771" s="32"/>
      <c r="I771" s="33"/>
      <c r="J771" s="33"/>
      <c r="K771" s="33"/>
    </row>
    <row r="772" spans="1:11" s="34" customFormat="1">
      <c r="A772" s="29"/>
      <c r="B772" s="30"/>
      <c r="C772" s="30"/>
      <c r="D772" s="30"/>
      <c r="E772" s="30"/>
      <c r="F772" s="40"/>
      <c r="G772" s="31"/>
      <c r="H772" s="32"/>
      <c r="I772" s="33"/>
      <c r="J772" s="33"/>
      <c r="K772" s="33"/>
    </row>
    <row r="773" spans="1:11" s="34" customFormat="1">
      <c r="A773" s="29"/>
      <c r="B773" s="30"/>
      <c r="C773" s="30"/>
      <c r="D773" s="30"/>
      <c r="E773" s="30"/>
      <c r="F773" s="40"/>
      <c r="G773" s="31"/>
      <c r="H773" s="32"/>
      <c r="I773" s="33"/>
      <c r="J773" s="33"/>
      <c r="K773" s="33"/>
    </row>
    <row r="774" spans="1:11" s="34" customFormat="1">
      <c r="A774" s="29"/>
      <c r="B774" s="30"/>
      <c r="C774" s="30"/>
      <c r="D774" s="30"/>
      <c r="E774" s="30"/>
      <c r="F774" s="40"/>
      <c r="G774" s="31"/>
      <c r="H774" s="32"/>
      <c r="I774" s="33"/>
      <c r="J774" s="33"/>
      <c r="K774" s="33"/>
    </row>
    <row r="775" spans="1:11" s="34" customFormat="1">
      <c r="A775" s="29"/>
      <c r="B775" s="30"/>
      <c r="C775" s="30"/>
      <c r="D775" s="30"/>
      <c r="E775" s="30"/>
      <c r="F775" s="40"/>
      <c r="G775" s="31"/>
      <c r="H775" s="32"/>
      <c r="I775" s="33"/>
      <c r="J775" s="33"/>
      <c r="K775" s="33"/>
    </row>
    <row r="776" spans="1:11" s="34" customFormat="1">
      <c r="A776" s="29"/>
      <c r="B776" s="30"/>
      <c r="C776" s="30"/>
      <c r="D776" s="30"/>
      <c r="E776" s="30"/>
      <c r="F776" s="40"/>
      <c r="G776" s="31"/>
      <c r="H776" s="32"/>
      <c r="I776" s="33"/>
      <c r="J776" s="33"/>
      <c r="K776" s="33"/>
    </row>
    <row r="777" spans="1:11" s="34" customFormat="1">
      <c r="A777" s="29"/>
      <c r="B777" s="30"/>
      <c r="C777" s="30"/>
      <c r="D777" s="30"/>
      <c r="E777" s="30"/>
      <c r="F777" s="40"/>
      <c r="G777" s="31"/>
      <c r="H777" s="32"/>
      <c r="I777" s="33"/>
      <c r="J777" s="33"/>
      <c r="K777" s="33"/>
    </row>
    <row r="778" spans="1:11" s="34" customFormat="1">
      <c r="A778" s="29"/>
      <c r="B778" s="30"/>
      <c r="C778" s="30"/>
      <c r="D778" s="30"/>
      <c r="E778" s="30"/>
      <c r="F778" s="40"/>
      <c r="G778" s="31"/>
      <c r="H778" s="32"/>
      <c r="I778" s="33"/>
      <c r="J778" s="33"/>
      <c r="K778" s="33"/>
    </row>
    <row r="779" spans="1:11" s="34" customFormat="1">
      <c r="A779" s="29"/>
      <c r="B779" s="30"/>
      <c r="C779" s="30"/>
      <c r="D779" s="30"/>
      <c r="E779" s="30"/>
      <c r="F779" s="40"/>
      <c r="G779" s="31"/>
      <c r="H779" s="32"/>
      <c r="I779" s="33"/>
      <c r="J779" s="33"/>
      <c r="K779" s="33"/>
    </row>
    <row r="780" spans="1:11" s="34" customFormat="1">
      <c r="A780" s="29"/>
      <c r="B780" s="30"/>
      <c r="C780" s="30"/>
      <c r="D780" s="30"/>
      <c r="E780" s="30"/>
      <c r="F780" s="40"/>
      <c r="G780" s="31"/>
      <c r="H780" s="32"/>
      <c r="I780" s="33"/>
      <c r="J780" s="33"/>
      <c r="K780" s="33"/>
    </row>
    <row r="781" spans="1:11" s="34" customFormat="1">
      <c r="A781" s="29"/>
      <c r="B781" s="30"/>
      <c r="C781" s="30"/>
      <c r="D781" s="30"/>
      <c r="E781" s="30"/>
      <c r="F781" s="40"/>
      <c r="G781" s="31"/>
      <c r="H781" s="32"/>
      <c r="I781" s="33"/>
      <c r="J781" s="33"/>
      <c r="K781" s="33"/>
    </row>
    <row r="782" spans="1:11" s="34" customFormat="1">
      <c r="A782" s="29"/>
      <c r="B782" s="30"/>
      <c r="C782" s="30"/>
      <c r="D782" s="30"/>
      <c r="E782" s="30"/>
      <c r="F782" s="40"/>
      <c r="G782" s="31"/>
      <c r="H782" s="32"/>
      <c r="I782" s="33"/>
      <c r="J782" s="33"/>
      <c r="K782" s="33"/>
    </row>
    <row r="783" spans="1:11" s="34" customFormat="1">
      <c r="A783" s="29"/>
      <c r="B783" s="30"/>
      <c r="C783" s="30"/>
      <c r="D783" s="30"/>
      <c r="E783" s="30"/>
      <c r="F783" s="40"/>
      <c r="G783" s="31"/>
      <c r="H783" s="32"/>
      <c r="I783" s="33"/>
      <c r="J783" s="33"/>
      <c r="K783" s="33"/>
    </row>
    <row r="784" spans="1:11" s="34" customFormat="1">
      <c r="A784" s="29"/>
      <c r="B784" s="30"/>
      <c r="C784" s="30"/>
      <c r="D784" s="30"/>
      <c r="E784" s="30"/>
      <c r="F784" s="40"/>
      <c r="G784" s="31"/>
      <c r="H784" s="32"/>
      <c r="I784" s="33"/>
      <c r="J784" s="33"/>
      <c r="K784" s="33"/>
    </row>
    <row r="785" spans="1:11" s="34" customFormat="1">
      <c r="A785" s="29"/>
      <c r="B785" s="30"/>
      <c r="C785" s="30"/>
      <c r="D785" s="30"/>
      <c r="E785" s="30"/>
      <c r="F785" s="40"/>
      <c r="G785" s="31"/>
      <c r="H785" s="32"/>
      <c r="I785" s="33"/>
      <c r="J785" s="33"/>
      <c r="K785" s="33"/>
    </row>
    <row r="786" spans="1:11" s="34" customFormat="1">
      <c r="A786" s="29"/>
      <c r="B786" s="30"/>
      <c r="C786" s="30"/>
      <c r="D786" s="30"/>
      <c r="E786" s="30"/>
      <c r="F786" s="40"/>
      <c r="G786" s="31"/>
      <c r="H786" s="32"/>
      <c r="I786" s="33"/>
      <c r="J786" s="33"/>
      <c r="K786" s="33"/>
    </row>
    <row r="787" spans="1:11" s="34" customFormat="1">
      <c r="A787" s="29"/>
      <c r="B787" s="30"/>
      <c r="C787" s="30"/>
      <c r="D787" s="30"/>
      <c r="E787" s="30"/>
      <c r="F787" s="40"/>
      <c r="G787" s="31"/>
      <c r="H787" s="32"/>
      <c r="I787" s="33"/>
      <c r="J787" s="33"/>
      <c r="K787" s="33"/>
    </row>
    <row r="788" spans="1:11" s="34" customFormat="1">
      <c r="A788" s="29"/>
      <c r="B788" s="30"/>
      <c r="C788" s="30"/>
      <c r="D788" s="30"/>
      <c r="E788" s="30"/>
      <c r="F788" s="40"/>
      <c r="G788" s="31"/>
      <c r="H788" s="32"/>
      <c r="I788" s="33"/>
      <c r="J788" s="33"/>
      <c r="K788" s="33"/>
    </row>
    <row r="789" spans="1:11" s="34" customFormat="1">
      <c r="A789" s="29"/>
      <c r="B789" s="30"/>
      <c r="C789" s="30"/>
      <c r="D789" s="30"/>
      <c r="E789" s="30"/>
      <c r="F789" s="40"/>
      <c r="G789" s="31"/>
      <c r="H789" s="32"/>
      <c r="I789" s="33"/>
      <c r="J789" s="33"/>
      <c r="K789" s="33"/>
    </row>
    <row r="790" spans="1:11" s="34" customFormat="1">
      <c r="A790" s="29"/>
      <c r="B790" s="30"/>
      <c r="C790" s="30"/>
      <c r="D790" s="30"/>
      <c r="E790" s="30"/>
      <c r="F790" s="40"/>
      <c r="G790" s="31"/>
      <c r="H790" s="32"/>
      <c r="I790" s="33"/>
      <c r="J790" s="33"/>
      <c r="K790" s="33"/>
    </row>
    <row r="791" spans="1:11" s="34" customFormat="1">
      <c r="A791" s="29"/>
      <c r="B791" s="30"/>
      <c r="C791" s="30"/>
      <c r="D791" s="30"/>
      <c r="E791" s="30"/>
      <c r="F791" s="40"/>
      <c r="G791" s="31"/>
      <c r="H791" s="32"/>
      <c r="I791" s="33"/>
      <c r="J791" s="33"/>
      <c r="K791" s="33"/>
    </row>
    <row r="792" spans="1:11" s="34" customFormat="1">
      <c r="A792" s="29"/>
      <c r="B792" s="30"/>
      <c r="C792" s="30"/>
      <c r="D792" s="30"/>
      <c r="E792" s="30"/>
      <c r="F792" s="40"/>
      <c r="G792" s="31"/>
      <c r="H792" s="32"/>
      <c r="I792" s="33"/>
      <c r="J792" s="33"/>
      <c r="K792" s="33"/>
    </row>
    <row r="793" spans="1:11" s="34" customFormat="1">
      <c r="A793" s="29"/>
      <c r="B793" s="30"/>
      <c r="C793" s="30"/>
      <c r="D793" s="30"/>
      <c r="E793" s="30"/>
      <c r="F793" s="40"/>
      <c r="G793" s="31"/>
      <c r="H793" s="32"/>
      <c r="I793" s="33"/>
      <c r="J793" s="33"/>
      <c r="K793" s="33"/>
    </row>
    <row r="794" spans="1:11" s="34" customFormat="1">
      <c r="A794" s="29"/>
      <c r="B794" s="30"/>
      <c r="C794" s="30"/>
      <c r="D794" s="30"/>
      <c r="E794" s="30"/>
      <c r="F794" s="40"/>
      <c r="G794" s="31"/>
      <c r="H794" s="32"/>
      <c r="I794" s="33"/>
      <c r="J794" s="33"/>
      <c r="K794" s="33"/>
    </row>
    <row r="795" spans="1:11" s="34" customFormat="1">
      <c r="A795" s="29"/>
      <c r="B795" s="30"/>
      <c r="C795" s="30"/>
      <c r="D795" s="30"/>
      <c r="E795" s="30"/>
      <c r="F795" s="40"/>
      <c r="G795" s="31"/>
      <c r="H795" s="32"/>
      <c r="I795" s="33"/>
      <c r="J795" s="33"/>
      <c r="K795" s="33"/>
    </row>
    <row r="796" spans="1:11" s="34" customFormat="1">
      <c r="A796" s="29"/>
      <c r="B796" s="30"/>
      <c r="C796" s="30"/>
      <c r="D796" s="30"/>
      <c r="E796" s="30"/>
      <c r="F796" s="40"/>
      <c r="G796" s="31"/>
      <c r="H796" s="32"/>
      <c r="I796" s="33"/>
      <c r="J796" s="33"/>
      <c r="K796" s="33"/>
    </row>
    <row r="797" spans="1:11" s="34" customFormat="1">
      <c r="A797" s="29"/>
      <c r="B797" s="30"/>
      <c r="C797" s="30"/>
      <c r="D797" s="30"/>
      <c r="E797" s="30"/>
      <c r="F797" s="40"/>
      <c r="G797" s="31"/>
      <c r="H797" s="32"/>
      <c r="I797" s="33"/>
      <c r="J797" s="33"/>
      <c r="K797" s="33"/>
    </row>
    <row r="798" spans="1:11" s="34" customFormat="1">
      <c r="A798" s="29"/>
      <c r="B798" s="30"/>
      <c r="C798" s="30"/>
      <c r="D798" s="30"/>
      <c r="E798" s="30"/>
      <c r="F798" s="40"/>
      <c r="G798" s="31"/>
      <c r="H798" s="32"/>
      <c r="I798" s="33"/>
      <c r="J798" s="33"/>
      <c r="K798" s="33"/>
    </row>
    <row r="799" spans="1:11" s="34" customFormat="1">
      <c r="A799" s="29"/>
      <c r="B799" s="30"/>
      <c r="C799" s="30"/>
      <c r="D799" s="30"/>
      <c r="E799" s="30"/>
      <c r="F799" s="40"/>
      <c r="G799" s="31"/>
      <c r="H799" s="32"/>
      <c r="I799" s="33"/>
      <c r="J799" s="33"/>
      <c r="K799" s="33"/>
    </row>
    <row r="800" spans="1:11" s="34" customFormat="1">
      <c r="A800" s="29"/>
      <c r="B800" s="30"/>
      <c r="C800" s="30"/>
      <c r="D800" s="30"/>
      <c r="E800" s="30"/>
      <c r="F800" s="40"/>
      <c r="G800" s="31"/>
      <c r="H800" s="32"/>
      <c r="I800" s="33"/>
      <c r="J800" s="33"/>
      <c r="K800" s="33"/>
    </row>
    <row r="801" spans="1:11" s="34" customFormat="1">
      <c r="A801" s="29"/>
      <c r="B801" s="30"/>
      <c r="C801" s="30"/>
      <c r="D801" s="30"/>
      <c r="E801" s="30"/>
      <c r="F801" s="40"/>
      <c r="G801" s="31"/>
      <c r="H801" s="32"/>
      <c r="I801" s="33"/>
      <c r="J801" s="33"/>
      <c r="K801" s="33"/>
    </row>
    <row r="802" spans="1:11" s="34" customFormat="1">
      <c r="A802" s="29"/>
      <c r="B802" s="30"/>
      <c r="C802" s="30"/>
      <c r="D802" s="30"/>
      <c r="E802" s="30"/>
      <c r="F802" s="40"/>
      <c r="G802" s="31"/>
      <c r="H802" s="32"/>
      <c r="I802" s="33"/>
      <c r="J802" s="33"/>
      <c r="K802" s="33"/>
    </row>
    <row r="803" spans="1:11" s="34" customFormat="1">
      <c r="A803" s="29"/>
      <c r="B803" s="30"/>
      <c r="C803" s="30"/>
      <c r="D803" s="30"/>
      <c r="E803" s="30"/>
      <c r="F803" s="40"/>
      <c r="G803" s="31"/>
      <c r="H803" s="32"/>
      <c r="I803" s="33"/>
      <c r="J803" s="33"/>
      <c r="K803" s="33"/>
    </row>
    <row r="804" spans="1:11" s="34" customFormat="1">
      <c r="A804" s="29"/>
      <c r="B804" s="30"/>
      <c r="C804" s="30"/>
      <c r="D804" s="30"/>
      <c r="E804" s="30"/>
      <c r="F804" s="40"/>
      <c r="G804" s="31"/>
      <c r="H804" s="32"/>
      <c r="I804" s="33"/>
      <c r="J804" s="33"/>
      <c r="K804" s="33"/>
    </row>
    <row r="805" spans="1:11" s="34" customFormat="1">
      <c r="A805" s="29"/>
      <c r="B805" s="30"/>
      <c r="C805" s="30"/>
      <c r="D805" s="30"/>
      <c r="E805" s="30"/>
      <c r="F805" s="40"/>
      <c r="G805" s="31"/>
      <c r="H805" s="32"/>
      <c r="I805" s="33"/>
      <c r="J805" s="33"/>
      <c r="K805" s="33"/>
    </row>
    <row r="806" spans="1:11" s="34" customFormat="1">
      <c r="A806" s="29"/>
      <c r="B806" s="30"/>
      <c r="C806" s="30"/>
      <c r="D806" s="30"/>
      <c r="E806" s="30"/>
      <c r="F806" s="40"/>
      <c r="G806" s="31"/>
      <c r="H806" s="32"/>
      <c r="I806" s="33"/>
      <c r="J806" s="33"/>
      <c r="K806" s="33"/>
    </row>
    <row r="807" spans="1:11" s="34" customFormat="1">
      <c r="A807" s="29"/>
      <c r="B807" s="30"/>
      <c r="C807" s="30"/>
      <c r="D807" s="30"/>
      <c r="E807" s="30"/>
      <c r="F807" s="40"/>
      <c r="G807" s="31"/>
      <c r="H807" s="32"/>
      <c r="I807" s="33"/>
      <c r="J807" s="33"/>
      <c r="K807" s="33"/>
    </row>
    <row r="808" spans="1:11" s="34" customFormat="1">
      <c r="A808" s="29"/>
      <c r="B808" s="30"/>
      <c r="C808" s="30"/>
      <c r="D808" s="30"/>
      <c r="E808" s="30"/>
      <c r="F808" s="40"/>
      <c r="G808" s="31"/>
      <c r="H808" s="32"/>
      <c r="I808" s="33"/>
      <c r="J808" s="33"/>
      <c r="K808" s="33"/>
    </row>
    <row r="809" spans="1:11" s="34" customFormat="1">
      <c r="A809" s="29"/>
      <c r="B809" s="30"/>
      <c r="C809" s="30"/>
      <c r="D809" s="30"/>
      <c r="E809" s="30"/>
      <c r="F809" s="40"/>
      <c r="G809" s="31"/>
      <c r="H809" s="32"/>
      <c r="I809" s="33"/>
      <c r="J809" s="33"/>
      <c r="K809" s="33"/>
    </row>
    <row r="810" spans="1:11" s="34" customFormat="1">
      <c r="A810" s="29"/>
      <c r="B810" s="30"/>
      <c r="C810" s="30"/>
      <c r="D810" s="30"/>
      <c r="E810" s="30"/>
      <c r="F810" s="40"/>
      <c r="G810" s="31"/>
      <c r="H810" s="32"/>
      <c r="I810" s="33"/>
      <c r="J810" s="33"/>
      <c r="K810" s="33"/>
    </row>
    <row r="811" spans="1:11" s="34" customFormat="1">
      <c r="A811" s="29"/>
      <c r="B811" s="30"/>
      <c r="C811" s="30"/>
      <c r="D811" s="30"/>
      <c r="E811" s="30"/>
      <c r="F811" s="40"/>
      <c r="G811" s="31"/>
      <c r="H811" s="32"/>
      <c r="I811" s="33"/>
      <c r="J811" s="33"/>
      <c r="K811" s="33"/>
    </row>
    <row r="812" spans="1:11" s="34" customFormat="1">
      <c r="A812" s="29"/>
      <c r="B812" s="30"/>
      <c r="C812" s="30"/>
      <c r="D812" s="30"/>
      <c r="E812" s="30"/>
      <c r="F812" s="40"/>
      <c r="G812" s="31"/>
      <c r="H812" s="32"/>
      <c r="I812" s="33"/>
      <c r="J812" s="33"/>
      <c r="K812" s="33"/>
    </row>
    <row r="813" spans="1:11" s="34" customFormat="1">
      <c r="A813" s="29"/>
      <c r="B813" s="30"/>
      <c r="C813" s="30"/>
      <c r="D813" s="30"/>
      <c r="E813" s="30"/>
      <c r="F813" s="40"/>
      <c r="G813" s="31"/>
      <c r="H813" s="32"/>
      <c r="I813" s="33"/>
      <c r="J813" s="33"/>
      <c r="K813" s="33"/>
    </row>
    <row r="814" spans="1:11" s="34" customFormat="1">
      <c r="A814" s="29"/>
      <c r="B814" s="30"/>
      <c r="C814" s="30"/>
      <c r="D814" s="30"/>
      <c r="E814" s="30"/>
      <c r="F814" s="40"/>
      <c r="G814" s="31"/>
      <c r="H814" s="32"/>
      <c r="I814" s="33"/>
      <c r="J814" s="33"/>
      <c r="K814" s="33"/>
    </row>
    <row r="815" spans="1:11" s="34" customFormat="1">
      <c r="A815" s="29"/>
      <c r="B815" s="30"/>
      <c r="C815" s="30"/>
      <c r="D815" s="30"/>
      <c r="E815" s="30"/>
      <c r="F815" s="40"/>
      <c r="G815" s="31"/>
      <c r="H815" s="32"/>
      <c r="I815" s="33"/>
      <c r="J815" s="33"/>
      <c r="K815" s="33"/>
    </row>
    <row r="816" spans="1:11" s="34" customFormat="1">
      <c r="A816" s="29"/>
      <c r="B816" s="30"/>
      <c r="C816" s="30"/>
      <c r="D816" s="30"/>
      <c r="E816" s="30"/>
      <c r="F816" s="40"/>
      <c r="G816" s="31"/>
      <c r="H816" s="32"/>
      <c r="I816" s="33"/>
      <c r="J816" s="33"/>
      <c r="K816" s="33"/>
    </row>
    <row r="817" spans="1:11" s="34" customFormat="1">
      <c r="A817" s="29"/>
      <c r="B817" s="30"/>
      <c r="C817" s="30"/>
      <c r="D817" s="30"/>
      <c r="E817" s="30"/>
      <c r="F817" s="40"/>
      <c r="G817" s="31"/>
      <c r="H817" s="32"/>
      <c r="I817" s="33"/>
      <c r="J817" s="33"/>
      <c r="K817" s="33"/>
    </row>
    <row r="818" spans="1:11" s="34" customFormat="1">
      <c r="A818" s="29"/>
      <c r="B818" s="30"/>
      <c r="C818" s="30"/>
      <c r="D818" s="30"/>
      <c r="E818" s="30"/>
      <c r="F818" s="40"/>
      <c r="G818" s="31"/>
      <c r="H818" s="32"/>
      <c r="I818" s="33"/>
      <c r="J818" s="33"/>
      <c r="K818" s="33"/>
    </row>
    <row r="819" spans="1:11" s="34" customFormat="1">
      <c r="A819" s="29"/>
      <c r="B819" s="30"/>
      <c r="C819" s="30"/>
      <c r="D819" s="30"/>
      <c r="E819" s="30"/>
      <c r="F819" s="40"/>
      <c r="G819" s="31"/>
      <c r="H819" s="32"/>
      <c r="I819" s="33"/>
      <c r="J819" s="33"/>
      <c r="K819" s="33"/>
    </row>
    <row r="820" spans="1:11" s="34" customFormat="1">
      <c r="A820" s="29"/>
      <c r="B820" s="30"/>
      <c r="C820" s="30"/>
      <c r="D820" s="30"/>
      <c r="E820" s="30"/>
      <c r="F820" s="40"/>
      <c r="G820" s="31"/>
      <c r="H820" s="32"/>
      <c r="I820" s="33"/>
      <c r="J820" s="33"/>
      <c r="K820" s="33"/>
    </row>
    <row r="821" spans="1:11" s="34" customFormat="1">
      <c r="A821" s="29"/>
      <c r="B821" s="30"/>
      <c r="C821" s="30"/>
      <c r="D821" s="30"/>
      <c r="E821" s="30"/>
      <c r="F821" s="40"/>
      <c r="G821" s="31"/>
      <c r="H821" s="32"/>
      <c r="I821" s="33"/>
      <c r="J821" s="33"/>
      <c r="K821" s="33"/>
    </row>
    <row r="822" spans="1:11" s="34" customFormat="1">
      <c r="A822" s="29"/>
      <c r="B822" s="30"/>
      <c r="C822" s="30"/>
      <c r="D822" s="30"/>
      <c r="E822" s="30"/>
      <c r="F822" s="40"/>
      <c r="G822" s="31"/>
      <c r="H822" s="32"/>
      <c r="I822" s="33"/>
      <c r="J822" s="33"/>
      <c r="K822" s="33"/>
    </row>
    <row r="823" spans="1:11" s="34" customFormat="1">
      <c r="A823" s="29"/>
      <c r="B823" s="30"/>
      <c r="C823" s="30"/>
      <c r="D823" s="30"/>
      <c r="E823" s="30"/>
      <c r="F823" s="40"/>
      <c r="G823" s="31"/>
      <c r="H823" s="32"/>
      <c r="I823" s="33"/>
      <c r="J823" s="33"/>
      <c r="K823" s="33"/>
    </row>
    <row r="824" spans="1:11" s="34" customFormat="1">
      <c r="A824" s="29"/>
      <c r="B824" s="30"/>
      <c r="C824" s="30"/>
      <c r="D824" s="30"/>
      <c r="E824" s="30"/>
      <c r="F824" s="40"/>
      <c r="G824" s="31"/>
      <c r="H824" s="32"/>
      <c r="I824" s="33"/>
      <c r="J824" s="33"/>
      <c r="K824" s="33"/>
    </row>
    <row r="825" spans="1:11" s="34" customFormat="1">
      <c r="A825" s="29"/>
      <c r="B825" s="30"/>
      <c r="C825" s="30"/>
      <c r="D825" s="30"/>
      <c r="E825" s="30"/>
      <c r="F825" s="40"/>
      <c r="G825" s="31"/>
      <c r="H825" s="32"/>
      <c r="I825" s="33"/>
      <c r="J825" s="33"/>
      <c r="K825" s="33"/>
    </row>
    <row r="826" spans="1:11" s="34" customFormat="1">
      <c r="A826" s="29"/>
      <c r="B826" s="30"/>
      <c r="C826" s="30"/>
      <c r="D826" s="30"/>
      <c r="E826" s="30"/>
      <c r="F826" s="40"/>
      <c r="G826" s="31"/>
      <c r="H826" s="32"/>
      <c r="I826" s="33"/>
      <c r="J826" s="33"/>
      <c r="K826" s="33"/>
    </row>
    <row r="827" spans="1:11" s="34" customFormat="1">
      <c r="A827" s="29"/>
      <c r="B827" s="30"/>
      <c r="C827" s="30"/>
      <c r="D827" s="30"/>
      <c r="E827" s="30"/>
      <c r="F827" s="40"/>
      <c r="G827" s="31"/>
      <c r="H827" s="32"/>
      <c r="I827" s="33"/>
      <c r="J827" s="33"/>
      <c r="K827" s="33"/>
    </row>
    <row r="828" spans="1:11" s="34" customFormat="1">
      <c r="A828" s="29"/>
      <c r="B828" s="30"/>
      <c r="C828" s="30"/>
      <c r="D828" s="30"/>
      <c r="E828" s="30"/>
      <c r="F828" s="40"/>
      <c r="G828" s="31"/>
      <c r="H828" s="32"/>
      <c r="I828" s="33"/>
      <c r="J828" s="33"/>
      <c r="K828" s="33"/>
    </row>
    <row r="829" spans="1:11" s="34" customFormat="1">
      <c r="A829" s="29"/>
      <c r="B829" s="30"/>
      <c r="C829" s="30"/>
      <c r="D829" s="30"/>
      <c r="E829" s="30"/>
      <c r="F829" s="40"/>
      <c r="G829" s="31"/>
      <c r="H829" s="32"/>
      <c r="I829" s="33"/>
      <c r="J829" s="33"/>
      <c r="K829" s="33"/>
    </row>
    <row r="830" spans="1:11" s="34" customFormat="1">
      <c r="A830" s="29"/>
      <c r="B830" s="30"/>
      <c r="C830" s="30"/>
      <c r="D830" s="30"/>
      <c r="E830" s="30"/>
      <c r="F830" s="40"/>
      <c r="G830" s="31"/>
      <c r="H830" s="32"/>
      <c r="I830" s="33"/>
      <c r="J830" s="33"/>
      <c r="K830" s="33"/>
    </row>
    <row r="831" spans="1:11" s="34" customFormat="1">
      <c r="A831" s="29"/>
      <c r="B831" s="30"/>
      <c r="C831" s="30"/>
      <c r="D831" s="30"/>
      <c r="E831" s="30"/>
      <c r="F831" s="40"/>
      <c r="G831" s="31"/>
      <c r="H831" s="32"/>
      <c r="I831" s="33"/>
      <c r="J831" s="33"/>
      <c r="K831" s="33"/>
    </row>
    <row r="832" spans="1:11" s="34" customFormat="1">
      <c r="A832" s="29"/>
      <c r="B832" s="30"/>
      <c r="C832" s="30"/>
      <c r="D832" s="30"/>
      <c r="E832" s="30"/>
      <c r="F832" s="40"/>
      <c r="G832" s="31"/>
      <c r="H832" s="32"/>
      <c r="I832" s="33"/>
      <c r="J832" s="33"/>
      <c r="K832" s="33"/>
    </row>
    <row r="833" spans="1:11" s="34" customFormat="1">
      <c r="A833" s="29"/>
      <c r="B833" s="30"/>
      <c r="C833" s="30"/>
      <c r="D833" s="30"/>
      <c r="E833" s="30"/>
      <c r="F833" s="40"/>
      <c r="G833" s="31"/>
      <c r="H833" s="32"/>
      <c r="I833" s="33"/>
      <c r="J833" s="33"/>
      <c r="K833" s="33"/>
    </row>
    <row r="834" spans="1:11" s="34" customFormat="1">
      <c r="A834" s="29"/>
      <c r="B834" s="30"/>
      <c r="C834" s="30"/>
      <c r="D834" s="30"/>
      <c r="E834" s="30"/>
      <c r="F834" s="40"/>
      <c r="G834" s="31"/>
      <c r="H834" s="32"/>
      <c r="I834" s="33"/>
      <c r="J834" s="33"/>
      <c r="K834" s="33"/>
    </row>
    <row r="835" spans="1:11" s="34" customFormat="1">
      <c r="A835" s="29"/>
      <c r="B835" s="30"/>
      <c r="C835" s="30"/>
      <c r="D835" s="30"/>
      <c r="E835" s="30"/>
      <c r="F835" s="40"/>
      <c r="G835" s="31"/>
      <c r="H835" s="32"/>
      <c r="I835" s="33"/>
      <c r="J835" s="33"/>
      <c r="K835" s="33"/>
    </row>
    <row r="836" spans="1:11" s="34" customFormat="1">
      <c r="A836" s="29"/>
      <c r="B836" s="30"/>
      <c r="C836" s="30"/>
      <c r="D836" s="30"/>
      <c r="E836" s="30"/>
      <c r="F836" s="40"/>
      <c r="G836" s="31"/>
      <c r="H836" s="32"/>
      <c r="I836" s="33"/>
      <c r="J836" s="33"/>
      <c r="K836" s="33"/>
    </row>
    <row r="837" spans="1:11" s="34" customFormat="1">
      <c r="A837" s="29"/>
      <c r="B837" s="30"/>
      <c r="C837" s="30"/>
      <c r="D837" s="30"/>
      <c r="E837" s="30"/>
      <c r="F837" s="40"/>
      <c r="G837" s="31"/>
      <c r="H837" s="32"/>
      <c r="I837" s="33"/>
      <c r="J837" s="33"/>
      <c r="K837" s="33"/>
    </row>
    <row r="838" spans="1:11" s="34" customFormat="1">
      <c r="A838" s="29"/>
      <c r="B838" s="30"/>
      <c r="C838" s="30"/>
      <c r="D838" s="30"/>
      <c r="E838" s="30"/>
      <c r="F838" s="40"/>
      <c r="G838" s="31"/>
      <c r="H838" s="32"/>
      <c r="I838" s="33"/>
      <c r="J838" s="33"/>
      <c r="K838" s="33"/>
    </row>
    <row r="839" spans="1:11" s="34" customFormat="1">
      <c r="A839" s="29"/>
      <c r="B839" s="30"/>
      <c r="C839" s="30"/>
      <c r="D839" s="30"/>
      <c r="E839" s="30"/>
      <c r="F839" s="40"/>
      <c r="G839" s="31"/>
      <c r="H839" s="32"/>
      <c r="I839" s="33"/>
      <c r="J839" s="33"/>
      <c r="K839" s="33"/>
    </row>
    <row r="840" spans="1:11" s="34" customFormat="1">
      <c r="A840" s="29"/>
      <c r="B840" s="30"/>
      <c r="C840" s="30"/>
      <c r="D840" s="30"/>
      <c r="E840" s="30"/>
      <c r="F840" s="40"/>
      <c r="G840" s="31"/>
      <c r="H840" s="32"/>
      <c r="I840" s="33"/>
      <c r="J840" s="33"/>
      <c r="K840" s="33"/>
    </row>
    <row r="841" spans="1:11" s="34" customFormat="1">
      <c r="A841" s="29"/>
      <c r="B841" s="30"/>
      <c r="C841" s="30"/>
      <c r="D841" s="30"/>
      <c r="E841" s="30"/>
      <c r="F841" s="40"/>
      <c r="G841" s="31"/>
      <c r="H841" s="32"/>
      <c r="I841" s="33"/>
      <c r="J841" s="33"/>
      <c r="K841" s="33"/>
    </row>
    <row r="842" spans="1:11" s="34" customFormat="1">
      <c r="A842" s="29"/>
      <c r="B842" s="30"/>
      <c r="C842" s="30"/>
      <c r="D842" s="30"/>
      <c r="E842" s="30"/>
      <c r="F842" s="40"/>
      <c r="G842" s="31"/>
      <c r="H842" s="32"/>
      <c r="I842" s="33"/>
      <c r="J842" s="33"/>
      <c r="K842" s="33"/>
    </row>
    <row r="843" spans="1:11" s="34" customFormat="1">
      <c r="A843" s="29"/>
      <c r="B843" s="30"/>
      <c r="C843" s="30"/>
      <c r="D843" s="30"/>
      <c r="E843" s="30"/>
      <c r="F843" s="40"/>
      <c r="G843" s="31"/>
      <c r="H843" s="32"/>
      <c r="I843" s="33"/>
      <c r="J843" s="33"/>
      <c r="K843" s="33"/>
    </row>
    <row r="844" spans="1:11" s="34" customFormat="1">
      <c r="A844" s="29"/>
      <c r="B844" s="30"/>
      <c r="C844" s="30"/>
      <c r="D844" s="30"/>
      <c r="E844" s="30"/>
      <c r="F844" s="40"/>
      <c r="G844" s="31"/>
      <c r="H844" s="32"/>
      <c r="I844" s="33"/>
      <c r="J844" s="33"/>
      <c r="K844" s="33"/>
    </row>
    <row r="845" spans="1:11" s="34" customFormat="1">
      <c r="A845" s="29"/>
      <c r="B845" s="30"/>
      <c r="C845" s="30"/>
      <c r="D845" s="30"/>
      <c r="E845" s="30"/>
      <c r="F845" s="40"/>
      <c r="G845" s="31"/>
      <c r="H845" s="32"/>
      <c r="I845" s="33"/>
      <c r="J845" s="33"/>
      <c r="K845" s="33"/>
    </row>
    <row r="846" spans="1:11" s="34" customFormat="1">
      <c r="A846" s="29"/>
      <c r="B846" s="30"/>
      <c r="C846" s="30"/>
      <c r="D846" s="30"/>
      <c r="E846" s="30"/>
      <c r="F846" s="40"/>
      <c r="G846" s="31"/>
      <c r="H846" s="32"/>
      <c r="I846" s="33"/>
      <c r="J846" s="33"/>
      <c r="K846" s="33"/>
    </row>
    <row r="847" spans="1:11" s="34" customFormat="1">
      <c r="A847" s="29"/>
      <c r="B847" s="30"/>
      <c r="C847" s="30"/>
      <c r="D847" s="30"/>
      <c r="E847" s="30"/>
      <c r="F847" s="40"/>
      <c r="G847" s="31"/>
      <c r="H847" s="32"/>
      <c r="I847" s="33"/>
      <c r="J847" s="33"/>
      <c r="K847" s="33"/>
    </row>
    <row r="848" spans="1:11" s="34" customFormat="1">
      <c r="A848" s="29"/>
      <c r="B848" s="30"/>
      <c r="C848" s="30"/>
      <c r="D848" s="30"/>
      <c r="E848" s="30"/>
      <c r="F848" s="40"/>
      <c r="G848" s="31"/>
      <c r="H848" s="32"/>
      <c r="I848" s="33"/>
      <c r="J848" s="33"/>
      <c r="K848" s="33"/>
    </row>
    <row r="849" spans="1:11" s="34" customFormat="1">
      <c r="A849" s="29"/>
      <c r="B849" s="30"/>
      <c r="C849" s="30"/>
      <c r="D849" s="30"/>
      <c r="E849" s="30"/>
      <c r="F849" s="40"/>
      <c r="G849" s="31"/>
      <c r="H849" s="32"/>
      <c r="I849" s="33"/>
      <c r="J849" s="33"/>
      <c r="K849" s="33"/>
    </row>
    <row r="850" spans="1:11" s="34" customFormat="1">
      <c r="A850" s="29"/>
      <c r="B850" s="30"/>
      <c r="C850" s="30"/>
      <c r="D850" s="30"/>
      <c r="E850" s="30"/>
      <c r="F850" s="40"/>
      <c r="G850" s="31"/>
      <c r="H850" s="32"/>
      <c r="I850" s="33"/>
      <c r="J850" s="33"/>
      <c r="K850" s="33"/>
    </row>
    <row r="851" spans="1:11" s="34" customFormat="1">
      <c r="A851" s="29"/>
      <c r="B851" s="30"/>
      <c r="C851" s="30"/>
      <c r="D851" s="30"/>
      <c r="E851" s="30"/>
      <c r="F851" s="40"/>
      <c r="G851" s="31"/>
      <c r="H851" s="32"/>
      <c r="I851" s="33"/>
      <c r="J851" s="33"/>
      <c r="K851" s="33"/>
    </row>
    <row r="852" spans="1:11" s="34" customFormat="1">
      <c r="A852" s="29"/>
      <c r="B852" s="30"/>
      <c r="C852" s="30"/>
      <c r="D852" s="30"/>
      <c r="E852" s="30"/>
      <c r="F852" s="40"/>
      <c r="G852" s="31"/>
      <c r="H852" s="32"/>
      <c r="I852" s="33"/>
      <c r="J852" s="33"/>
      <c r="K852" s="33"/>
    </row>
    <row r="853" spans="1:11" s="34" customFormat="1">
      <c r="A853" s="29"/>
      <c r="B853" s="30"/>
      <c r="C853" s="30"/>
      <c r="D853" s="30"/>
      <c r="E853" s="30"/>
      <c r="F853" s="40"/>
      <c r="G853" s="31"/>
      <c r="H853" s="32"/>
      <c r="I853" s="33"/>
      <c r="J853" s="33"/>
      <c r="K853" s="33"/>
    </row>
    <row r="854" spans="1:11" s="34" customFormat="1">
      <c r="A854" s="29"/>
      <c r="B854" s="30"/>
      <c r="C854" s="30"/>
      <c r="D854" s="30"/>
      <c r="E854" s="30"/>
      <c r="F854" s="40"/>
      <c r="G854" s="31"/>
      <c r="H854" s="32"/>
      <c r="I854" s="33"/>
      <c r="J854" s="33"/>
      <c r="K854" s="33"/>
    </row>
    <row r="855" spans="1:11" s="34" customFormat="1">
      <c r="A855" s="29"/>
      <c r="B855" s="30"/>
      <c r="C855" s="30"/>
      <c r="D855" s="30"/>
      <c r="E855" s="30"/>
      <c r="F855" s="40"/>
      <c r="G855" s="31"/>
      <c r="H855" s="32"/>
      <c r="I855" s="33"/>
      <c r="J855" s="33"/>
      <c r="K855" s="33"/>
    </row>
    <row r="856" spans="1:11" s="34" customFormat="1">
      <c r="A856" s="29"/>
      <c r="B856" s="30"/>
      <c r="C856" s="30"/>
      <c r="D856" s="30"/>
      <c r="E856" s="30"/>
      <c r="F856" s="40"/>
      <c r="G856" s="31"/>
      <c r="H856" s="32"/>
      <c r="I856" s="33"/>
      <c r="J856" s="33"/>
      <c r="K856" s="33"/>
    </row>
    <row r="857" spans="1:11" s="34" customFormat="1">
      <c r="A857" s="29"/>
      <c r="B857" s="30"/>
      <c r="C857" s="30"/>
      <c r="D857" s="30"/>
      <c r="E857" s="30"/>
      <c r="F857" s="40"/>
      <c r="G857" s="31"/>
      <c r="H857" s="32"/>
      <c r="I857" s="33"/>
      <c r="J857" s="33"/>
      <c r="K857" s="33"/>
    </row>
    <row r="858" spans="1:11" s="34" customFormat="1">
      <c r="A858" s="29"/>
      <c r="B858" s="30"/>
      <c r="C858" s="30"/>
      <c r="D858" s="30"/>
      <c r="E858" s="30"/>
      <c r="F858" s="40"/>
      <c r="G858" s="31"/>
      <c r="H858" s="32"/>
      <c r="I858" s="33"/>
      <c r="J858" s="33"/>
      <c r="K858" s="33"/>
    </row>
    <row r="859" spans="1:11" s="34" customFormat="1">
      <c r="A859" s="29"/>
      <c r="B859" s="30"/>
      <c r="C859" s="30"/>
      <c r="D859" s="30"/>
      <c r="E859" s="30"/>
      <c r="F859" s="40"/>
      <c r="G859" s="31"/>
      <c r="H859" s="32"/>
      <c r="I859" s="33"/>
      <c r="J859" s="33"/>
      <c r="K859" s="33"/>
    </row>
    <row r="860" spans="1:11" s="34" customFormat="1">
      <c r="A860" s="29"/>
      <c r="B860" s="30"/>
      <c r="C860" s="30"/>
      <c r="D860" s="30"/>
      <c r="E860" s="30"/>
      <c r="F860" s="40"/>
      <c r="G860" s="31"/>
      <c r="H860" s="32"/>
      <c r="I860" s="33"/>
      <c r="J860" s="33"/>
      <c r="K860" s="33"/>
    </row>
    <row r="861" spans="1:11" s="34" customFormat="1">
      <c r="A861" s="29"/>
      <c r="B861" s="30"/>
      <c r="C861" s="30"/>
      <c r="D861" s="30"/>
      <c r="E861" s="30"/>
      <c r="F861" s="40"/>
      <c r="G861" s="31"/>
      <c r="H861" s="32"/>
      <c r="I861" s="33"/>
      <c r="J861" s="33"/>
      <c r="K861" s="33"/>
    </row>
    <row r="862" spans="1:11" s="34" customFormat="1">
      <c r="A862" s="29"/>
      <c r="B862" s="30"/>
      <c r="C862" s="30"/>
      <c r="D862" s="30"/>
      <c r="E862" s="30"/>
      <c r="F862" s="40"/>
      <c r="G862" s="31"/>
      <c r="H862" s="32"/>
      <c r="I862" s="33"/>
      <c r="J862" s="33"/>
      <c r="K862" s="33"/>
    </row>
    <row r="863" spans="1:11" s="34" customFormat="1">
      <c r="A863" s="29"/>
      <c r="B863" s="30"/>
      <c r="C863" s="30"/>
      <c r="D863" s="30"/>
      <c r="E863" s="30"/>
      <c r="F863" s="40"/>
      <c r="G863" s="31"/>
      <c r="H863" s="32"/>
      <c r="I863" s="33"/>
      <c r="J863" s="33"/>
      <c r="K863" s="33"/>
    </row>
    <row r="864" spans="1:11" s="34" customFormat="1">
      <c r="A864" s="29"/>
      <c r="B864" s="30"/>
      <c r="C864" s="30"/>
      <c r="D864" s="30"/>
      <c r="E864" s="30"/>
      <c r="F864" s="40"/>
      <c r="G864" s="31"/>
      <c r="H864" s="32"/>
      <c r="I864" s="33"/>
      <c r="J864" s="33"/>
      <c r="K864" s="33"/>
    </row>
    <row r="865" spans="1:11" s="34" customFormat="1">
      <c r="A865" s="29"/>
      <c r="B865" s="30"/>
      <c r="C865" s="30"/>
      <c r="D865" s="30"/>
      <c r="E865" s="30"/>
      <c r="F865" s="40"/>
      <c r="G865" s="31"/>
      <c r="H865" s="32"/>
      <c r="I865" s="33"/>
      <c r="J865" s="33"/>
      <c r="K865" s="33"/>
    </row>
    <row r="866" spans="1:11" s="34" customFormat="1">
      <c r="A866" s="29"/>
      <c r="B866" s="30"/>
      <c r="C866" s="30"/>
      <c r="D866" s="30"/>
      <c r="E866" s="30"/>
      <c r="F866" s="40"/>
      <c r="G866" s="31"/>
      <c r="H866" s="32"/>
      <c r="I866" s="33"/>
      <c r="J866" s="33"/>
      <c r="K866" s="33"/>
    </row>
    <row r="867" spans="1:11" s="34" customFormat="1">
      <c r="A867" s="29"/>
      <c r="B867" s="30"/>
      <c r="C867" s="30"/>
      <c r="D867" s="30"/>
      <c r="E867" s="30"/>
      <c r="F867" s="40"/>
      <c r="G867" s="31"/>
      <c r="H867" s="32"/>
      <c r="I867" s="33"/>
      <c r="J867" s="33"/>
      <c r="K867" s="33"/>
    </row>
    <row r="868" spans="1:11" s="34" customFormat="1">
      <c r="A868" s="29"/>
      <c r="B868" s="30"/>
      <c r="C868" s="30"/>
      <c r="D868" s="30"/>
      <c r="E868" s="30"/>
      <c r="F868" s="40"/>
      <c r="G868" s="31"/>
      <c r="H868" s="32"/>
      <c r="I868" s="33"/>
      <c r="J868" s="33"/>
      <c r="K868" s="33"/>
    </row>
    <row r="869" spans="1:11" s="34" customFormat="1">
      <c r="A869" s="29"/>
      <c r="B869" s="30"/>
      <c r="C869" s="30"/>
      <c r="D869" s="30"/>
      <c r="E869" s="30"/>
      <c r="F869" s="40"/>
      <c r="G869" s="31"/>
      <c r="H869" s="32"/>
      <c r="I869" s="33"/>
      <c r="J869" s="33"/>
      <c r="K869" s="33"/>
    </row>
    <row r="870" spans="1:11" s="34" customFormat="1">
      <c r="A870" s="29"/>
      <c r="B870" s="30"/>
      <c r="C870" s="30"/>
      <c r="D870" s="30"/>
      <c r="E870" s="30"/>
      <c r="F870" s="40"/>
      <c r="G870" s="31"/>
      <c r="H870" s="32"/>
      <c r="I870" s="33"/>
      <c r="J870" s="33"/>
      <c r="K870" s="33"/>
    </row>
    <row r="871" spans="1:11" s="34" customFormat="1">
      <c r="A871" s="29"/>
      <c r="B871" s="30"/>
      <c r="C871" s="30"/>
      <c r="D871" s="30"/>
      <c r="E871" s="30"/>
      <c r="F871" s="40"/>
      <c r="G871" s="31"/>
      <c r="H871" s="32"/>
      <c r="I871" s="33"/>
      <c r="J871" s="33"/>
      <c r="K871" s="33"/>
    </row>
    <row r="872" spans="1:11" s="34" customFormat="1">
      <c r="A872" s="29"/>
      <c r="B872" s="30"/>
      <c r="C872" s="30"/>
      <c r="D872" s="30"/>
      <c r="E872" s="30"/>
      <c r="F872" s="40"/>
      <c r="G872" s="31"/>
      <c r="H872" s="32"/>
      <c r="I872" s="33"/>
      <c r="J872" s="33"/>
      <c r="K872" s="33"/>
    </row>
    <row r="873" spans="1:11" s="34" customFormat="1">
      <c r="A873" s="29"/>
      <c r="B873" s="30"/>
      <c r="C873" s="30"/>
      <c r="D873" s="30"/>
      <c r="E873" s="30"/>
      <c r="F873" s="40"/>
      <c r="G873" s="31"/>
      <c r="H873" s="32"/>
      <c r="I873" s="33"/>
      <c r="J873" s="33"/>
      <c r="K873" s="33"/>
    </row>
    <row r="874" spans="1:11" s="34" customFormat="1">
      <c r="A874" s="29"/>
      <c r="B874" s="30"/>
      <c r="C874" s="30"/>
      <c r="D874" s="30"/>
      <c r="E874" s="30"/>
      <c r="F874" s="40"/>
      <c r="G874" s="31"/>
      <c r="H874" s="32"/>
      <c r="I874" s="33"/>
      <c r="J874" s="33"/>
      <c r="K874" s="33"/>
    </row>
    <row r="875" spans="1:11" s="34" customFormat="1">
      <c r="A875" s="29"/>
      <c r="B875" s="30"/>
      <c r="C875" s="30"/>
      <c r="D875" s="30"/>
      <c r="E875" s="30"/>
      <c r="F875" s="40"/>
      <c r="G875" s="31"/>
      <c r="H875" s="32"/>
      <c r="I875" s="33"/>
      <c r="J875" s="33"/>
      <c r="K875" s="33"/>
    </row>
    <row r="876" spans="1:11" s="34" customFormat="1">
      <c r="A876" s="29"/>
      <c r="B876" s="30"/>
      <c r="C876" s="30"/>
      <c r="D876" s="30"/>
      <c r="E876" s="30"/>
      <c r="F876" s="40"/>
      <c r="G876" s="31"/>
      <c r="H876" s="32"/>
      <c r="I876" s="33"/>
      <c r="J876" s="33"/>
      <c r="K876" s="33"/>
    </row>
    <row r="877" spans="1:11" s="34" customFormat="1">
      <c r="A877" s="29"/>
      <c r="B877" s="30"/>
      <c r="C877" s="30"/>
      <c r="D877" s="30"/>
      <c r="E877" s="30"/>
      <c r="F877" s="40"/>
      <c r="G877" s="31"/>
      <c r="H877" s="32"/>
      <c r="I877" s="33"/>
      <c r="J877" s="33"/>
      <c r="K877" s="33"/>
    </row>
    <row r="878" spans="1:11" s="34" customFormat="1">
      <c r="A878" s="29"/>
      <c r="B878" s="30"/>
      <c r="C878" s="30"/>
      <c r="D878" s="30"/>
      <c r="E878" s="30"/>
      <c r="F878" s="40"/>
      <c r="G878" s="31"/>
      <c r="H878" s="32"/>
      <c r="I878" s="33"/>
      <c r="J878" s="33"/>
      <c r="K878" s="33"/>
    </row>
    <row r="879" spans="1:11" s="34" customFormat="1">
      <c r="A879" s="29"/>
      <c r="B879" s="30"/>
      <c r="C879" s="30"/>
      <c r="D879" s="30"/>
      <c r="E879" s="30"/>
      <c r="F879" s="40"/>
      <c r="G879" s="31"/>
      <c r="H879" s="32"/>
      <c r="I879" s="33"/>
      <c r="J879" s="33"/>
      <c r="K879" s="33"/>
    </row>
    <row r="880" spans="1:11" s="34" customFormat="1">
      <c r="A880" s="29"/>
      <c r="B880" s="30"/>
      <c r="C880" s="30"/>
      <c r="D880" s="30"/>
      <c r="E880" s="30"/>
      <c r="F880" s="40"/>
      <c r="G880" s="31"/>
      <c r="H880" s="32"/>
      <c r="I880" s="33"/>
      <c r="J880" s="33"/>
      <c r="K880" s="33"/>
    </row>
    <row r="881" spans="1:11" s="34" customFormat="1">
      <c r="A881" s="29"/>
      <c r="B881" s="30"/>
      <c r="C881" s="30"/>
      <c r="D881" s="30"/>
      <c r="E881" s="30"/>
      <c r="F881" s="40"/>
      <c r="G881" s="31"/>
      <c r="H881" s="32"/>
      <c r="I881" s="33"/>
      <c r="J881" s="33"/>
      <c r="K881" s="33"/>
    </row>
    <row r="882" spans="1:11" s="34" customFormat="1">
      <c r="A882" s="29"/>
      <c r="B882" s="30"/>
      <c r="C882" s="30"/>
      <c r="D882" s="30"/>
      <c r="E882" s="30"/>
      <c r="F882" s="40"/>
      <c r="G882" s="31"/>
      <c r="H882" s="32"/>
      <c r="I882" s="33"/>
      <c r="J882" s="33"/>
      <c r="K882" s="33"/>
    </row>
    <row r="883" spans="1:11" s="34" customFormat="1">
      <c r="A883" s="29"/>
      <c r="B883" s="30"/>
      <c r="C883" s="30"/>
      <c r="D883" s="30"/>
      <c r="E883" s="30"/>
      <c r="F883" s="40"/>
      <c r="G883" s="31"/>
      <c r="H883" s="32"/>
      <c r="I883" s="33"/>
      <c r="J883" s="33"/>
      <c r="K883" s="33"/>
    </row>
    <row r="884" spans="1:11" s="34" customFormat="1">
      <c r="A884" s="29"/>
      <c r="B884" s="30"/>
      <c r="C884" s="30"/>
      <c r="D884" s="30"/>
      <c r="E884" s="30"/>
      <c r="F884" s="40"/>
      <c r="G884" s="31"/>
      <c r="H884" s="32"/>
      <c r="I884" s="33"/>
      <c r="J884" s="33"/>
      <c r="K884" s="33"/>
    </row>
    <row r="885" spans="1:11" s="34" customFormat="1">
      <c r="A885" s="29"/>
      <c r="B885" s="30"/>
      <c r="C885" s="30"/>
      <c r="D885" s="30"/>
      <c r="E885" s="30"/>
      <c r="F885" s="40"/>
      <c r="G885" s="31"/>
      <c r="H885" s="32"/>
      <c r="I885" s="33"/>
      <c r="J885" s="33"/>
      <c r="K885" s="33"/>
    </row>
    <row r="886" spans="1:11" s="34" customFormat="1">
      <c r="A886" s="29"/>
      <c r="B886" s="30"/>
      <c r="C886" s="30"/>
      <c r="D886" s="30"/>
      <c r="E886" s="30"/>
      <c r="F886" s="40"/>
      <c r="G886" s="31"/>
      <c r="H886" s="32"/>
      <c r="I886" s="33"/>
      <c r="J886" s="33"/>
      <c r="K886" s="33"/>
    </row>
    <row r="887" spans="1:11" s="34" customFormat="1">
      <c r="A887" s="29"/>
      <c r="B887" s="30"/>
      <c r="C887" s="30"/>
      <c r="D887" s="30"/>
      <c r="E887" s="30"/>
      <c r="F887" s="40"/>
      <c r="G887" s="31"/>
      <c r="H887" s="32"/>
      <c r="I887" s="33"/>
      <c r="J887" s="33"/>
      <c r="K887" s="33"/>
    </row>
    <row r="888" spans="1:11" s="34" customFormat="1">
      <c r="A888" s="29"/>
      <c r="B888" s="30"/>
      <c r="C888" s="30"/>
      <c r="D888" s="30"/>
      <c r="E888" s="30"/>
      <c r="F888" s="40"/>
      <c r="G888" s="31"/>
      <c r="H888" s="32"/>
      <c r="I888" s="33"/>
      <c r="J888" s="33"/>
      <c r="K888" s="33"/>
    </row>
    <row r="889" spans="1:11" s="34" customFormat="1">
      <c r="A889" s="29"/>
      <c r="B889" s="30"/>
      <c r="C889" s="30"/>
      <c r="D889" s="30"/>
      <c r="E889" s="30"/>
      <c r="F889" s="40"/>
      <c r="G889" s="31"/>
      <c r="H889" s="32"/>
      <c r="I889" s="33"/>
      <c r="J889" s="33"/>
      <c r="K889" s="33"/>
    </row>
    <row r="890" spans="1:11" s="34" customFormat="1">
      <c r="A890" s="29"/>
      <c r="B890" s="30"/>
      <c r="C890" s="30"/>
      <c r="D890" s="30"/>
      <c r="E890" s="30"/>
      <c r="F890" s="40"/>
      <c r="G890" s="31"/>
      <c r="H890" s="32"/>
      <c r="I890" s="33"/>
      <c r="J890" s="33"/>
      <c r="K890" s="33"/>
    </row>
    <row r="891" spans="1:11" s="34" customFormat="1">
      <c r="A891" s="29"/>
      <c r="B891" s="30"/>
      <c r="C891" s="30"/>
      <c r="D891" s="30"/>
      <c r="E891" s="30"/>
      <c r="F891" s="40"/>
      <c r="G891" s="31"/>
      <c r="H891" s="32"/>
      <c r="I891" s="33"/>
      <c r="J891" s="33"/>
      <c r="K891" s="33"/>
    </row>
    <row r="892" spans="1:11" s="34" customFormat="1">
      <c r="A892" s="29"/>
      <c r="B892" s="30"/>
      <c r="C892" s="30"/>
      <c r="D892" s="30"/>
      <c r="E892" s="30"/>
      <c r="F892" s="40"/>
      <c r="G892" s="31"/>
      <c r="H892" s="32"/>
      <c r="I892" s="33"/>
      <c r="J892" s="33"/>
      <c r="K892" s="33"/>
    </row>
    <row r="893" spans="1:11" s="34" customFormat="1">
      <c r="A893" s="29"/>
      <c r="B893" s="30"/>
      <c r="C893" s="30"/>
      <c r="D893" s="30"/>
      <c r="E893" s="30"/>
      <c r="F893" s="40"/>
      <c r="G893" s="31"/>
      <c r="H893" s="32"/>
      <c r="I893" s="33"/>
      <c r="J893" s="33"/>
      <c r="K893" s="33"/>
    </row>
    <row r="894" spans="1:11" s="34" customFormat="1">
      <c r="A894" s="29"/>
      <c r="B894" s="30"/>
      <c r="C894" s="30"/>
      <c r="D894" s="30"/>
      <c r="E894" s="30"/>
      <c r="F894" s="40"/>
      <c r="G894" s="31"/>
      <c r="H894" s="32"/>
      <c r="I894" s="33"/>
      <c r="J894" s="33"/>
      <c r="K894" s="33"/>
    </row>
    <row r="895" spans="1:11" s="34" customFormat="1">
      <c r="A895" s="29"/>
      <c r="B895" s="30"/>
      <c r="C895" s="30"/>
      <c r="D895" s="30"/>
      <c r="E895" s="30"/>
      <c r="F895" s="40"/>
      <c r="G895" s="31"/>
      <c r="H895" s="32"/>
      <c r="I895" s="33"/>
      <c r="J895" s="33"/>
      <c r="K895" s="33"/>
    </row>
    <row r="896" spans="1:11" s="34" customFormat="1">
      <c r="A896" s="29"/>
      <c r="B896" s="30"/>
      <c r="C896" s="30"/>
      <c r="D896" s="30"/>
      <c r="E896" s="30"/>
      <c r="F896" s="40"/>
      <c r="G896" s="31"/>
      <c r="H896" s="32"/>
      <c r="I896" s="33"/>
      <c r="J896" s="33"/>
      <c r="K896" s="33"/>
    </row>
    <row r="897" spans="1:11" s="34" customFormat="1">
      <c r="A897" s="29"/>
      <c r="B897" s="30"/>
      <c r="C897" s="30"/>
      <c r="D897" s="30"/>
      <c r="E897" s="30"/>
      <c r="F897" s="40"/>
      <c r="G897" s="31"/>
      <c r="H897" s="32"/>
      <c r="I897" s="33"/>
      <c r="J897" s="33"/>
      <c r="K897" s="33"/>
    </row>
    <row r="898" spans="1:11" s="34" customFormat="1">
      <c r="A898" s="29"/>
      <c r="B898" s="30"/>
      <c r="C898" s="30"/>
      <c r="D898" s="30"/>
      <c r="E898" s="30"/>
      <c r="F898" s="40"/>
      <c r="G898" s="31"/>
      <c r="H898" s="32"/>
      <c r="I898" s="33"/>
      <c r="J898" s="33"/>
      <c r="K898" s="33"/>
    </row>
    <row r="899" spans="1:11" s="34" customFormat="1">
      <c r="A899" s="29"/>
      <c r="B899" s="30"/>
      <c r="C899" s="30"/>
      <c r="D899" s="30"/>
      <c r="E899" s="30"/>
      <c r="F899" s="40"/>
      <c r="G899" s="31"/>
      <c r="H899" s="32"/>
      <c r="I899" s="33"/>
      <c r="J899" s="33"/>
      <c r="K899" s="33"/>
    </row>
    <row r="900" spans="1:11" s="34" customFormat="1">
      <c r="A900" s="29"/>
      <c r="B900" s="30"/>
      <c r="C900" s="30"/>
      <c r="D900" s="30"/>
      <c r="E900" s="30"/>
      <c r="F900" s="40"/>
      <c r="G900" s="31"/>
      <c r="H900" s="32"/>
      <c r="I900" s="33"/>
      <c r="J900" s="33"/>
      <c r="K900" s="33"/>
    </row>
    <row r="901" spans="1:11" s="34" customFormat="1">
      <c r="A901" s="29"/>
      <c r="B901" s="30"/>
      <c r="C901" s="30"/>
      <c r="D901" s="30"/>
      <c r="E901" s="30"/>
      <c r="F901" s="40"/>
      <c r="G901" s="31"/>
      <c r="H901" s="32"/>
      <c r="I901" s="33"/>
      <c r="J901" s="33"/>
      <c r="K901" s="33"/>
    </row>
    <row r="902" spans="1:11" s="34" customFormat="1">
      <c r="A902" s="29"/>
      <c r="B902" s="30"/>
      <c r="C902" s="30"/>
      <c r="D902" s="30"/>
      <c r="E902" s="30"/>
      <c r="F902" s="40"/>
      <c r="G902" s="31"/>
      <c r="H902" s="32"/>
      <c r="I902" s="33"/>
      <c r="J902" s="33"/>
      <c r="K902" s="33"/>
    </row>
    <row r="903" spans="1:11" s="34" customFormat="1">
      <c r="A903" s="29"/>
      <c r="B903" s="30"/>
      <c r="C903" s="30"/>
      <c r="D903" s="30"/>
      <c r="E903" s="30"/>
      <c r="F903" s="40"/>
      <c r="G903" s="31"/>
      <c r="H903" s="32"/>
      <c r="I903" s="33"/>
      <c r="J903" s="33"/>
      <c r="K903" s="33"/>
    </row>
    <row r="904" spans="1:11" s="34" customFormat="1">
      <c r="A904" s="29"/>
      <c r="B904" s="30"/>
      <c r="C904" s="30"/>
      <c r="D904" s="30"/>
      <c r="E904" s="30"/>
      <c r="F904" s="40"/>
      <c r="G904" s="31"/>
      <c r="H904" s="32"/>
      <c r="I904" s="33"/>
      <c r="J904" s="33"/>
      <c r="K904" s="33"/>
    </row>
    <row r="905" spans="1:11" s="34" customFormat="1">
      <c r="A905" s="29"/>
      <c r="B905" s="30"/>
      <c r="C905" s="30"/>
      <c r="D905" s="30"/>
      <c r="E905" s="30"/>
      <c r="F905" s="40"/>
      <c r="G905" s="31"/>
      <c r="H905" s="32"/>
      <c r="I905" s="33"/>
      <c r="J905" s="33"/>
      <c r="K905" s="33"/>
    </row>
    <row r="906" spans="1:11" s="34" customFormat="1">
      <c r="A906" s="29"/>
      <c r="B906" s="30"/>
      <c r="C906" s="30"/>
      <c r="D906" s="30"/>
      <c r="E906" s="30"/>
      <c r="F906" s="40"/>
      <c r="G906" s="31"/>
      <c r="H906" s="32"/>
      <c r="I906" s="33"/>
      <c r="J906" s="33"/>
      <c r="K906" s="33"/>
    </row>
    <row r="907" spans="1:11" s="34" customFormat="1">
      <c r="A907" s="29"/>
      <c r="B907" s="30"/>
      <c r="C907" s="30"/>
      <c r="D907" s="30"/>
      <c r="E907" s="30"/>
      <c r="F907" s="40"/>
      <c r="G907" s="31"/>
      <c r="H907" s="32"/>
      <c r="I907" s="33"/>
      <c r="J907" s="33"/>
      <c r="K907" s="33"/>
    </row>
    <row r="908" spans="1:11" s="34" customFormat="1">
      <c r="A908" s="29"/>
      <c r="B908" s="30"/>
      <c r="C908" s="30"/>
      <c r="D908" s="30"/>
      <c r="E908" s="30"/>
      <c r="F908" s="40"/>
      <c r="G908" s="31"/>
      <c r="H908" s="32"/>
      <c r="I908" s="33"/>
      <c r="J908" s="33"/>
      <c r="K908" s="33"/>
    </row>
    <row r="909" spans="1:11" s="34" customFormat="1">
      <c r="A909" s="29"/>
      <c r="B909" s="30"/>
      <c r="C909" s="30"/>
      <c r="D909" s="30"/>
      <c r="E909" s="30"/>
      <c r="F909" s="40"/>
      <c r="G909" s="31"/>
      <c r="H909" s="32"/>
      <c r="I909" s="33"/>
      <c r="J909" s="33"/>
      <c r="K909" s="33"/>
    </row>
    <row r="910" spans="1:11" s="34" customFormat="1">
      <c r="A910" s="29"/>
      <c r="B910" s="30"/>
      <c r="C910" s="30"/>
      <c r="D910" s="30"/>
      <c r="E910" s="30"/>
      <c r="F910" s="40"/>
      <c r="G910" s="31"/>
      <c r="H910" s="32"/>
      <c r="I910" s="33"/>
      <c r="J910" s="33"/>
      <c r="K910" s="33"/>
    </row>
    <row r="911" spans="1:11" s="34" customFormat="1">
      <c r="A911" s="29"/>
      <c r="B911" s="30"/>
      <c r="C911" s="30"/>
      <c r="D911" s="30"/>
      <c r="E911" s="30"/>
      <c r="F911" s="40"/>
      <c r="G911" s="31"/>
      <c r="H911" s="32"/>
      <c r="I911" s="33"/>
      <c r="J911" s="33"/>
      <c r="K911" s="33"/>
    </row>
    <row r="912" spans="1:11" s="34" customFormat="1">
      <c r="A912" s="29"/>
      <c r="B912" s="30"/>
      <c r="C912" s="30"/>
      <c r="D912" s="30"/>
      <c r="E912" s="30"/>
      <c r="F912" s="40"/>
      <c r="G912" s="31"/>
      <c r="H912" s="32"/>
      <c r="I912" s="33"/>
      <c r="J912" s="33"/>
      <c r="K912" s="33"/>
    </row>
    <row r="913" spans="1:11" s="34" customFormat="1">
      <c r="A913" s="29"/>
      <c r="B913" s="30"/>
      <c r="C913" s="30"/>
      <c r="D913" s="30"/>
      <c r="E913" s="30"/>
      <c r="F913" s="40"/>
      <c r="G913" s="31"/>
      <c r="H913" s="32"/>
      <c r="I913" s="33"/>
      <c r="J913" s="33"/>
      <c r="K913" s="33"/>
    </row>
    <row r="914" spans="1:11" s="34" customFormat="1">
      <c r="A914" s="29"/>
      <c r="B914" s="30"/>
      <c r="C914" s="30"/>
      <c r="D914" s="30"/>
      <c r="E914" s="30"/>
      <c r="F914" s="40"/>
      <c r="G914" s="31"/>
      <c r="H914" s="32"/>
      <c r="I914" s="33"/>
      <c r="J914" s="33"/>
      <c r="K914" s="33"/>
    </row>
    <row r="915" spans="1:11" s="34" customFormat="1">
      <c r="A915" s="29"/>
      <c r="B915" s="30"/>
      <c r="C915" s="30"/>
      <c r="D915" s="30"/>
      <c r="E915" s="30"/>
      <c r="F915" s="40"/>
      <c r="G915" s="31"/>
      <c r="H915" s="32"/>
      <c r="I915" s="33"/>
      <c r="J915" s="33"/>
      <c r="K915" s="33"/>
    </row>
    <row r="916" spans="1:11" s="34" customFormat="1">
      <c r="A916" s="29"/>
      <c r="B916" s="30"/>
      <c r="C916" s="30"/>
      <c r="D916" s="30"/>
      <c r="E916" s="30"/>
      <c r="F916" s="40"/>
      <c r="G916" s="31"/>
      <c r="H916" s="32"/>
      <c r="I916" s="33"/>
      <c r="J916" s="33"/>
      <c r="K916" s="33"/>
    </row>
    <row r="917" spans="1:11" s="34" customFormat="1">
      <c r="A917" s="29"/>
      <c r="B917" s="30"/>
      <c r="C917" s="30"/>
      <c r="D917" s="30"/>
      <c r="E917" s="30"/>
      <c r="F917" s="40"/>
      <c r="G917" s="31"/>
      <c r="H917" s="32"/>
      <c r="I917" s="33"/>
      <c r="J917" s="33"/>
      <c r="K917" s="33"/>
    </row>
    <row r="918" spans="1:11" s="34" customFormat="1">
      <c r="A918" s="29"/>
      <c r="B918" s="30"/>
      <c r="C918" s="30"/>
      <c r="D918" s="30"/>
      <c r="E918" s="30"/>
      <c r="F918" s="40"/>
      <c r="G918" s="31"/>
      <c r="H918" s="32"/>
      <c r="I918" s="33"/>
      <c r="J918" s="33"/>
      <c r="K918" s="33"/>
    </row>
    <row r="919" spans="1:11" s="34" customFormat="1">
      <c r="A919" s="29"/>
      <c r="B919" s="30"/>
      <c r="C919" s="30"/>
      <c r="D919" s="30"/>
      <c r="E919" s="30"/>
      <c r="F919" s="40"/>
      <c r="G919" s="31"/>
      <c r="H919" s="32"/>
      <c r="I919" s="33"/>
      <c r="J919" s="33"/>
      <c r="K919" s="33"/>
    </row>
    <row r="920" spans="1:11" s="34" customFormat="1">
      <c r="A920" s="29"/>
      <c r="B920" s="30"/>
      <c r="C920" s="30"/>
      <c r="D920" s="30"/>
      <c r="E920" s="30"/>
      <c r="F920" s="40"/>
      <c r="G920" s="31"/>
      <c r="H920" s="32"/>
      <c r="I920" s="33"/>
      <c r="J920" s="33"/>
      <c r="K920" s="33"/>
    </row>
    <row r="921" spans="1:11" s="34" customFormat="1">
      <c r="A921" s="29"/>
      <c r="B921" s="30"/>
      <c r="C921" s="30"/>
      <c r="D921" s="30"/>
      <c r="E921" s="30"/>
      <c r="F921" s="40"/>
      <c r="G921" s="31"/>
      <c r="H921" s="32"/>
      <c r="I921" s="33"/>
      <c r="J921" s="33"/>
      <c r="K921" s="33"/>
    </row>
    <row r="922" spans="1:11" s="34" customFormat="1">
      <c r="A922" s="29"/>
      <c r="B922" s="30"/>
      <c r="C922" s="30"/>
      <c r="D922" s="30"/>
      <c r="E922" s="30"/>
      <c r="F922" s="40"/>
      <c r="G922" s="31"/>
      <c r="H922" s="32"/>
      <c r="I922" s="33"/>
      <c r="J922" s="33"/>
      <c r="K922" s="33"/>
    </row>
    <row r="923" spans="1:11" s="34" customFormat="1">
      <c r="A923" s="29"/>
      <c r="B923" s="30"/>
      <c r="C923" s="30"/>
      <c r="D923" s="30"/>
      <c r="E923" s="30"/>
      <c r="F923" s="40"/>
      <c r="G923" s="31"/>
      <c r="H923" s="32"/>
      <c r="I923" s="33"/>
      <c r="J923" s="33"/>
      <c r="K923" s="33"/>
    </row>
    <row r="924" spans="1:11" s="34" customFormat="1">
      <c r="A924" s="29"/>
      <c r="B924" s="30"/>
      <c r="C924" s="30"/>
      <c r="D924" s="30"/>
      <c r="E924" s="30"/>
      <c r="F924" s="40"/>
      <c r="G924" s="31"/>
      <c r="H924" s="32"/>
      <c r="I924" s="33"/>
      <c r="J924" s="33"/>
      <c r="K924" s="33"/>
    </row>
    <row r="925" spans="1:11" s="34" customFormat="1">
      <c r="A925" s="29"/>
      <c r="B925" s="30"/>
      <c r="C925" s="30"/>
      <c r="D925" s="30"/>
      <c r="E925" s="30"/>
      <c r="F925" s="40"/>
      <c r="G925" s="31"/>
      <c r="H925" s="32"/>
      <c r="I925" s="33"/>
      <c r="J925" s="33"/>
      <c r="K925" s="33"/>
    </row>
    <row r="926" spans="1:11" s="34" customFormat="1">
      <c r="A926" s="29"/>
      <c r="B926" s="30"/>
      <c r="C926" s="30"/>
      <c r="D926" s="30"/>
      <c r="E926" s="30"/>
      <c r="F926" s="40"/>
      <c r="G926" s="31"/>
      <c r="H926" s="32"/>
      <c r="I926" s="33"/>
      <c r="J926" s="33"/>
      <c r="K926" s="33"/>
    </row>
    <row r="927" spans="1:11" s="34" customFormat="1">
      <c r="A927" s="29"/>
      <c r="B927" s="30"/>
      <c r="C927" s="30"/>
      <c r="D927" s="30"/>
      <c r="E927" s="30"/>
      <c r="F927" s="40"/>
      <c r="G927" s="31"/>
      <c r="H927" s="32"/>
      <c r="I927" s="33"/>
      <c r="J927" s="33"/>
      <c r="K927" s="33"/>
    </row>
    <row r="928" spans="1:11" s="34" customFormat="1">
      <c r="A928" s="29"/>
      <c r="B928" s="30"/>
      <c r="C928" s="30"/>
      <c r="D928" s="30"/>
      <c r="E928" s="30"/>
      <c r="F928" s="40"/>
      <c r="G928" s="31"/>
      <c r="H928" s="32"/>
      <c r="I928" s="33"/>
      <c r="J928" s="33"/>
      <c r="K928" s="33"/>
    </row>
    <row r="929" spans="1:11" s="34" customFormat="1">
      <c r="A929" s="29"/>
      <c r="B929" s="30"/>
      <c r="C929" s="30"/>
      <c r="D929" s="30"/>
      <c r="E929" s="30"/>
      <c r="F929" s="40"/>
      <c r="G929" s="31"/>
      <c r="H929" s="32"/>
      <c r="I929" s="33"/>
      <c r="J929" s="33"/>
      <c r="K929" s="33"/>
    </row>
    <row r="930" spans="1:11" s="34" customFormat="1">
      <c r="A930" s="29"/>
      <c r="B930" s="30"/>
      <c r="C930" s="30"/>
      <c r="D930" s="30"/>
      <c r="E930" s="30"/>
      <c r="F930" s="40"/>
      <c r="G930" s="31"/>
      <c r="H930" s="32"/>
      <c r="I930" s="33"/>
      <c r="J930" s="33"/>
      <c r="K930" s="33"/>
    </row>
    <row r="931" spans="1:11" s="34" customFormat="1">
      <c r="A931" s="29"/>
      <c r="B931" s="30"/>
      <c r="C931" s="30"/>
      <c r="D931" s="30"/>
      <c r="E931" s="30"/>
      <c r="F931" s="40"/>
      <c r="G931" s="31"/>
      <c r="H931" s="32"/>
      <c r="I931" s="33"/>
      <c r="J931" s="33"/>
      <c r="K931" s="33"/>
    </row>
    <row r="932" spans="1:11" s="34" customFormat="1">
      <c r="A932" s="29"/>
      <c r="B932" s="30"/>
      <c r="C932" s="30"/>
      <c r="D932" s="30"/>
      <c r="E932" s="30"/>
      <c r="F932" s="40"/>
      <c r="G932" s="31"/>
      <c r="H932" s="32"/>
      <c r="I932" s="33"/>
      <c r="J932" s="33"/>
      <c r="K932" s="33"/>
    </row>
    <row r="933" spans="1:11" s="34" customFormat="1">
      <c r="A933" s="29"/>
      <c r="B933" s="30"/>
      <c r="C933" s="30"/>
      <c r="D933" s="30"/>
      <c r="E933" s="30"/>
      <c r="F933" s="40"/>
      <c r="G933" s="31"/>
      <c r="H933" s="32"/>
      <c r="I933" s="33"/>
      <c r="J933" s="33"/>
      <c r="K933" s="33"/>
    </row>
    <row r="934" spans="1:11" s="34" customFormat="1">
      <c r="A934" s="29"/>
      <c r="B934" s="30"/>
      <c r="C934" s="30"/>
      <c r="D934" s="30"/>
      <c r="E934" s="30"/>
      <c r="F934" s="40"/>
      <c r="G934" s="31"/>
      <c r="H934" s="32"/>
      <c r="I934" s="33"/>
      <c r="J934" s="33"/>
      <c r="K934" s="33"/>
    </row>
    <row r="935" spans="1:11" s="34" customFormat="1">
      <c r="A935" s="29"/>
      <c r="B935" s="30"/>
      <c r="C935" s="30"/>
      <c r="D935" s="30"/>
      <c r="E935" s="30"/>
      <c r="F935" s="40"/>
      <c r="G935" s="31"/>
      <c r="H935" s="32"/>
      <c r="I935" s="33"/>
      <c r="J935" s="33"/>
      <c r="K935" s="33"/>
    </row>
    <row r="936" spans="1:11" s="34" customFormat="1">
      <c r="A936" s="29"/>
      <c r="B936" s="30"/>
      <c r="C936" s="30"/>
      <c r="D936" s="30"/>
      <c r="E936" s="30"/>
      <c r="F936" s="40"/>
      <c r="G936" s="31"/>
      <c r="H936" s="32"/>
      <c r="I936" s="33"/>
      <c r="J936" s="33"/>
      <c r="K936" s="33"/>
    </row>
    <row r="937" spans="1:11" s="34" customFormat="1">
      <c r="A937" s="29"/>
      <c r="B937" s="30"/>
      <c r="C937" s="30"/>
      <c r="D937" s="30"/>
      <c r="E937" s="30"/>
      <c r="F937" s="40"/>
      <c r="G937" s="31"/>
      <c r="H937" s="32"/>
      <c r="I937" s="33"/>
      <c r="J937" s="33"/>
      <c r="K937" s="33"/>
    </row>
    <row r="938" spans="1:11" s="34" customFormat="1">
      <c r="A938" s="29"/>
      <c r="B938" s="30"/>
      <c r="C938" s="30"/>
      <c r="D938" s="30"/>
      <c r="E938" s="30"/>
      <c r="F938" s="40"/>
      <c r="G938" s="31"/>
      <c r="H938" s="32"/>
      <c r="I938" s="33"/>
      <c r="J938" s="33"/>
      <c r="K938" s="33"/>
    </row>
    <row r="939" spans="1:11" s="34" customFormat="1">
      <c r="A939" s="29"/>
      <c r="B939" s="30"/>
      <c r="C939" s="30"/>
      <c r="D939" s="30"/>
      <c r="E939" s="30"/>
      <c r="F939" s="40"/>
      <c r="G939" s="31"/>
      <c r="H939" s="32"/>
      <c r="I939" s="33"/>
      <c r="J939" s="33"/>
      <c r="K939" s="33"/>
    </row>
    <row r="940" spans="1:11" s="34" customFormat="1">
      <c r="A940" s="29"/>
      <c r="B940" s="30"/>
      <c r="C940" s="30"/>
      <c r="D940" s="30"/>
      <c r="E940" s="30"/>
      <c r="F940" s="40"/>
      <c r="G940" s="31"/>
      <c r="H940" s="32"/>
      <c r="I940" s="33"/>
      <c r="J940" s="33"/>
      <c r="K940" s="33"/>
    </row>
    <row r="941" spans="1:11" s="34" customFormat="1">
      <c r="A941" s="29"/>
      <c r="B941" s="30"/>
      <c r="C941" s="30"/>
      <c r="D941" s="30"/>
      <c r="E941" s="30"/>
      <c r="F941" s="40"/>
      <c r="G941" s="31"/>
      <c r="H941" s="32"/>
      <c r="I941" s="33"/>
      <c r="J941" s="33"/>
      <c r="K941" s="33"/>
    </row>
    <row r="942" spans="1:11" s="34" customFormat="1">
      <c r="A942" s="29"/>
      <c r="B942" s="30"/>
      <c r="C942" s="30"/>
      <c r="D942" s="30"/>
      <c r="E942" s="30"/>
      <c r="F942" s="40"/>
      <c r="G942" s="31"/>
      <c r="H942" s="32"/>
      <c r="I942" s="33"/>
      <c r="J942" s="33"/>
      <c r="K942" s="33"/>
    </row>
    <row r="943" spans="1:11" s="34" customFormat="1">
      <c r="A943" s="29"/>
      <c r="B943" s="30"/>
      <c r="C943" s="30"/>
      <c r="D943" s="30"/>
      <c r="E943" s="30"/>
      <c r="F943" s="40"/>
      <c r="G943" s="31"/>
      <c r="H943" s="32"/>
      <c r="I943" s="33"/>
      <c r="J943" s="33"/>
      <c r="K943" s="33"/>
    </row>
    <row r="944" spans="1:11" s="34" customFormat="1">
      <c r="A944" s="29"/>
      <c r="B944" s="30"/>
      <c r="C944" s="30"/>
      <c r="D944" s="30"/>
      <c r="E944" s="30"/>
      <c r="F944" s="40"/>
      <c r="G944" s="31"/>
      <c r="H944" s="32"/>
      <c r="I944" s="33"/>
      <c r="J944" s="33"/>
      <c r="K944" s="33"/>
    </row>
    <row r="945" spans="1:11" s="34" customFormat="1">
      <c r="A945" s="29"/>
      <c r="B945" s="30"/>
      <c r="C945" s="30"/>
      <c r="D945" s="30"/>
      <c r="E945" s="30"/>
      <c r="F945" s="40"/>
      <c r="G945" s="31"/>
      <c r="H945" s="32"/>
      <c r="I945" s="33"/>
      <c r="J945" s="33"/>
      <c r="K945" s="33"/>
    </row>
    <row r="946" spans="1:11" s="34" customFormat="1">
      <c r="A946" s="29"/>
      <c r="B946" s="30"/>
      <c r="C946" s="30"/>
      <c r="D946" s="30"/>
      <c r="E946" s="30"/>
      <c r="F946" s="40"/>
      <c r="G946" s="31"/>
      <c r="H946" s="32"/>
      <c r="I946" s="33"/>
      <c r="J946" s="33"/>
      <c r="K946" s="33"/>
    </row>
    <row r="947" spans="1:11" s="34" customFormat="1">
      <c r="A947" s="29"/>
      <c r="B947" s="30"/>
      <c r="C947" s="30"/>
      <c r="D947" s="30"/>
      <c r="E947" s="30"/>
      <c r="F947" s="40"/>
      <c r="G947" s="31"/>
      <c r="H947" s="32"/>
      <c r="I947" s="33"/>
      <c r="J947" s="33"/>
      <c r="K947" s="33"/>
    </row>
    <row r="948" spans="1:11" s="34" customFormat="1">
      <c r="A948" s="29"/>
      <c r="B948" s="30"/>
      <c r="C948" s="30"/>
      <c r="D948" s="30"/>
      <c r="E948" s="30"/>
      <c r="F948" s="40"/>
      <c r="G948" s="31"/>
      <c r="H948" s="32"/>
      <c r="I948" s="33"/>
      <c r="J948" s="33"/>
      <c r="K948" s="33"/>
    </row>
    <row r="949" spans="1:11" s="34" customFormat="1">
      <c r="A949" s="29"/>
      <c r="B949" s="30"/>
      <c r="C949" s="30"/>
      <c r="D949" s="30"/>
      <c r="E949" s="30"/>
      <c r="F949" s="40"/>
      <c r="G949" s="31"/>
      <c r="H949" s="32"/>
      <c r="I949" s="33"/>
      <c r="J949" s="33"/>
      <c r="K949" s="33"/>
    </row>
    <row r="950" spans="1:11" s="34" customFormat="1">
      <c r="A950" s="29"/>
      <c r="B950" s="30"/>
      <c r="C950" s="30"/>
      <c r="D950" s="30"/>
      <c r="E950" s="30"/>
      <c r="F950" s="40"/>
      <c r="G950" s="31"/>
      <c r="H950" s="32"/>
      <c r="I950" s="33"/>
      <c r="J950" s="33"/>
      <c r="K950" s="33"/>
    </row>
    <row r="951" spans="1:11" s="34" customFormat="1">
      <c r="A951" s="29"/>
      <c r="B951" s="30"/>
      <c r="C951" s="30"/>
      <c r="D951" s="30"/>
      <c r="E951" s="30"/>
      <c r="F951" s="40"/>
      <c r="G951" s="31"/>
      <c r="H951" s="32"/>
      <c r="I951" s="33"/>
      <c r="J951" s="33"/>
      <c r="K951" s="33"/>
    </row>
    <row r="952" spans="1:11" s="34" customFormat="1">
      <c r="A952" s="29"/>
      <c r="B952" s="30"/>
      <c r="C952" s="30"/>
      <c r="D952" s="30"/>
      <c r="E952" s="30"/>
      <c r="F952" s="40"/>
      <c r="G952" s="31"/>
      <c r="H952" s="32"/>
      <c r="I952" s="33"/>
      <c r="J952" s="33"/>
      <c r="K952" s="33"/>
    </row>
    <row r="953" spans="1:11" s="34" customFormat="1">
      <c r="A953" s="29"/>
      <c r="B953" s="30"/>
      <c r="C953" s="30"/>
      <c r="D953" s="30"/>
      <c r="E953" s="30"/>
      <c r="F953" s="40"/>
      <c r="G953" s="31"/>
      <c r="H953" s="32"/>
      <c r="I953" s="33"/>
      <c r="J953" s="33"/>
      <c r="K953" s="33"/>
    </row>
    <row r="954" spans="1:11" s="34" customFormat="1">
      <c r="A954" s="29"/>
      <c r="B954" s="30"/>
      <c r="C954" s="30"/>
      <c r="D954" s="30"/>
      <c r="E954" s="30"/>
      <c r="F954" s="40"/>
      <c r="G954" s="31"/>
      <c r="H954" s="32"/>
      <c r="I954" s="33"/>
      <c r="J954" s="33"/>
      <c r="K954" s="33"/>
    </row>
    <row r="955" spans="1:11" s="34" customFormat="1">
      <c r="A955" s="29"/>
      <c r="B955" s="30"/>
      <c r="C955" s="30"/>
      <c r="D955" s="30"/>
      <c r="E955" s="30"/>
      <c r="F955" s="40"/>
      <c r="G955" s="31"/>
      <c r="H955" s="32"/>
      <c r="I955" s="33"/>
      <c r="J955" s="33"/>
      <c r="K955" s="33"/>
    </row>
    <row r="956" spans="1:11" s="34" customFormat="1">
      <c r="A956" s="29"/>
      <c r="B956" s="30"/>
      <c r="C956" s="30"/>
      <c r="D956" s="30"/>
      <c r="E956" s="30"/>
      <c r="F956" s="40"/>
      <c r="G956" s="31"/>
      <c r="H956" s="32"/>
      <c r="I956" s="33"/>
      <c r="J956" s="33"/>
      <c r="K956" s="33"/>
    </row>
    <row r="957" spans="1:11" s="34" customFormat="1">
      <c r="A957" s="29"/>
      <c r="B957" s="30"/>
      <c r="C957" s="30"/>
      <c r="D957" s="30"/>
      <c r="E957" s="30"/>
      <c r="F957" s="40"/>
      <c r="G957" s="31"/>
      <c r="H957" s="32"/>
      <c r="I957" s="33"/>
      <c r="J957" s="33"/>
      <c r="K957" s="33"/>
    </row>
    <row r="958" spans="1:11" s="34" customFormat="1">
      <c r="A958" s="29"/>
      <c r="B958" s="30"/>
      <c r="C958" s="30"/>
      <c r="D958" s="30"/>
      <c r="E958" s="30"/>
      <c r="F958" s="40"/>
      <c r="G958" s="31"/>
      <c r="H958" s="32"/>
      <c r="I958" s="33"/>
      <c r="J958" s="33"/>
      <c r="K958" s="33"/>
    </row>
    <row r="959" spans="1:11" s="34" customFormat="1">
      <c r="A959" s="29"/>
      <c r="B959" s="30"/>
      <c r="C959" s="30"/>
      <c r="D959" s="30"/>
      <c r="E959" s="30"/>
      <c r="F959" s="40"/>
      <c r="G959" s="31"/>
      <c r="H959" s="32"/>
      <c r="I959" s="33"/>
      <c r="J959" s="33"/>
      <c r="K959" s="33"/>
    </row>
    <row r="960" spans="1:11" s="34" customFormat="1">
      <c r="A960" s="29"/>
      <c r="B960" s="30"/>
      <c r="C960" s="30"/>
      <c r="D960" s="30"/>
      <c r="E960" s="30"/>
      <c r="F960" s="40"/>
      <c r="G960" s="31"/>
      <c r="H960" s="32"/>
      <c r="I960" s="33"/>
      <c r="J960" s="33"/>
      <c r="K960" s="33"/>
    </row>
    <row r="961" spans="1:11" s="34" customFormat="1">
      <c r="A961" s="29"/>
      <c r="B961" s="30"/>
      <c r="C961" s="30"/>
      <c r="D961" s="30"/>
      <c r="E961" s="30"/>
      <c r="F961" s="40"/>
      <c r="G961" s="31"/>
      <c r="H961" s="32"/>
      <c r="I961" s="33"/>
      <c r="J961" s="33"/>
      <c r="K961" s="33"/>
    </row>
    <row r="962" spans="1:11" s="34" customFormat="1">
      <c r="A962" s="29"/>
      <c r="B962" s="30"/>
      <c r="C962" s="30"/>
      <c r="D962" s="30"/>
      <c r="E962" s="30"/>
      <c r="F962" s="40"/>
      <c r="G962" s="31"/>
      <c r="H962" s="32"/>
      <c r="I962" s="33"/>
      <c r="J962" s="33"/>
      <c r="K962" s="33"/>
    </row>
    <row r="963" spans="1:11" s="34" customFormat="1">
      <c r="A963" s="29"/>
      <c r="B963" s="30"/>
      <c r="C963" s="30"/>
      <c r="D963" s="30"/>
      <c r="E963" s="30"/>
      <c r="F963" s="40"/>
      <c r="G963" s="31"/>
      <c r="H963" s="32"/>
      <c r="I963" s="33"/>
      <c r="J963" s="33"/>
      <c r="K963" s="33"/>
    </row>
    <row r="964" spans="1:11" s="34" customFormat="1">
      <c r="A964" s="29"/>
      <c r="B964" s="30"/>
      <c r="C964" s="30"/>
      <c r="D964" s="30"/>
      <c r="E964" s="30"/>
      <c r="F964" s="40"/>
      <c r="G964" s="31"/>
      <c r="H964" s="32"/>
      <c r="I964" s="33"/>
      <c r="J964" s="33"/>
      <c r="K964" s="33"/>
    </row>
    <row r="965" spans="1:11" s="34" customFormat="1">
      <c r="A965" s="29"/>
      <c r="B965" s="30"/>
      <c r="C965" s="30"/>
      <c r="D965" s="30"/>
      <c r="E965" s="30"/>
      <c r="F965" s="40"/>
      <c r="G965" s="31"/>
      <c r="H965" s="32"/>
      <c r="I965" s="33"/>
      <c r="J965" s="33"/>
      <c r="K965" s="33"/>
    </row>
    <row r="966" spans="1:11" s="34" customFormat="1">
      <c r="A966" s="29"/>
      <c r="B966" s="30"/>
      <c r="C966" s="30"/>
      <c r="D966" s="30"/>
      <c r="E966" s="30"/>
      <c r="F966" s="40"/>
      <c r="G966" s="31"/>
      <c r="H966" s="32"/>
      <c r="I966" s="33"/>
      <c r="J966" s="33"/>
      <c r="K966" s="33"/>
    </row>
    <row r="967" spans="1:11" s="34" customFormat="1">
      <c r="A967" s="29"/>
      <c r="B967" s="30"/>
      <c r="C967" s="30"/>
      <c r="D967" s="30"/>
      <c r="E967" s="30"/>
      <c r="F967" s="40"/>
      <c r="G967" s="31"/>
      <c r="H967" s="32"/>
      <c r="I967" s="33"/>
      <c r="J967" s="33"/>
      <c r="K967" s="33"/>
    </row>
    <row r="968" spans="1:11" s="34" customFormat="1">
      <c r="A968" s="29"/>
      <c r="B968" s="30"/>
      <c r="C968" s="30"/>
      <c r="D968" s="30"/>
      <c r="E968" s="30"/>
      <c r="F968" s="40"/>
      <c r="G968" s="31"/>
      <c r="H968" s="32"/>
      <c r="I968" s="33"/>
      <c r="J968" s="33"/>
      <c r="K968" s="33"/>
    </row>
    <row r="969" spans="1:11" s="34" customFormat="1">
      <c r="A969" s="29"/>
      <c r="B969" s="30"/>
      <c r="C969" s="30"/>
      <c r="D969" s="30"/>
      <c r="E969" s="30"/>
      <c r="F969" s="40"/>
      <c r="G969" s="31"/>
      <c r="H969" s="32"/>
      <c r="I969" s="33"/>
      <c r="J969" s="33"/>
      <c r="K969" s="33"/>
    </row>
    <row r="970" spans="1:11" s="34" customFormat="1">
      <c r="A970" s="29"/>
      <c r="B970" s="30"/>
      <c r="C970" s="30"/>
      <c r="D970" s="30"/>
      <c r="E970" s="30"/>
      <c r="F970" s="40"/>
      <c r="G970" s="31"/>
      <c r="H970" s="32"/>
      <c r="I970" s="33"/>
      <c r="J970" s="33"/>
      <c r="K970" s="33"/>
    </row>
    <row r="971" spans="1:11" s="34" customFormat="1">
      <c r="A971" s="29"/>
      <c r="B971" s="30"/>
      <c r="C971" s="30"/>
      <c r="D971" s="30"/>
      <c r="E971" s="30"/>
      <c r="F971" s="40"/>
      <c r="G971" s="31"/>
      <c r="H971" s="32"/>
      <c r="I971" s="33"/>
      <c r="J971" s="33"/>
      <c r="K971" s="33"/>
    </row>
    <row r="972" spans="1:11" s="34" customFormat="1">
      <c r="A972" s="29"/>
      <c r="B972" s="30"/>
      <c r="C972" s="30"/>
      <c r="D972" s="30"/>
      <c r="E972" s="30"/>
      <c r="F972" s="40"/>
      <c r="G972" s="31"/>
      <c r="H972" s="32"/>
      <c r="I972" s="33"/>
      <c r="J972" s="33"/>
      <c r="K972" s="33"/>
    </row>
    <row r="973" spans="1:11" s="34" customFormat="1">
      <c r="A973" s="29"/>
      <c r="B973" s="30"/>
      <c r="C973" s="30"/>
      <c r="D973" s="30"/>
      <c r="E973" s="30"/>
      <c r="F973" s="40"/>
      <c r="G973" s="31"/>
      <c r="H973" s="32"/>
      <c r="I973" s="33"/>
      <c r="J973" s="33"/>
      <c r="K973" s="33"/>
    </row>
    <row r="974" spans="1:11" s="34" customFormat="1">
      <c r="A974" s="29"/>
      <c r="B974" s="30"/>
      <c r="C974" s="30"/>
      <c r="D974" s="30"/>
      <c r="E974" s="30"/>
      <c r="F974" s="40"/>
      <c r="G974" s="31"/>
      <c r="H974" s="32"/>
      <c r="I974" s="33"/>
      <c r="J974" s="33"/>
      <c r="K974" s="33"/>
    </row>
    <row r="975" spans="1:11" s="34" customFormat="1">
      <c r="A975" s="29"/>
      <c r="B975" s="30"/>
      <c r="C975" s="30"/>
      <c r="D975" s="30"/>
      <c r="E975" s="30"/>
      <c r="F975" s="40"/>
      <c r="G975" s="31"/>
      <c r="H975" s="32"/>
      <c r="I975" s="33"/>
      <c r="J975" s="33"/>
      <c r="K975" s="33"/>
    </row>
    <row r="976" spans="1:11" s="34" customFormat="1">
      <c r="A976" s="29"/>
      <c r="B976" s="30"/>
      <c r="C976" s="30"/>
      <c r="D976" s="30"/>
      <c r="E976" s="30"/>
      <c r="F976" s="40"/>
      <c r="G976" s="31"/>
      <c r="H976" s="32"/>
      <c r="I976" s="33"/>
      <c r="J976" s="33"/>
      <c r="K976" s="33"/>
    </row>
    <row r="977" spans="1:11" s="34" customFormat="1">
      <c r="A977" s="29"/>
      <c r="B977" s="30"/>
      <c r="C977" s="30"/>
      <c r="D977" s="30"/>
      <c r="E977" s="30"/>
      <c r="F977" s="40"/>
      <c r="G977" s="31"/>
      <c r="H977" s="32"/>
      <c r="I977" s="33"/>
      <c r="J977" s="33"/>
      <c r="K977" s="33"/>
    </row>
    <row r="978" spans="1:11" s="34" customFormat="1">
      <c r="A978" s="29"/>
      <c r="B978" s="30"/>
      <c r="C978" s="30"/>
      <c r="D978" s="30"/>
      <c r="E978" s="30"/>
      <c r="F978" s="40"/>
      <c r="G978" s="31"/>
      <c r="H978" s="32"/>
      <c r="I978" s="33"/>
      <c r="J978" s="33"/>
      <c r="K978" s="33"/>
    </row>
    <row r="979" spans="1:11" s="34" customFormat="1">
      <c r="A979" s="29"/>
      <c r="B979" s="30"/>
      <c r="C979" s="30"/>
      <c r="D979" s="30"/>
      <c r="E979" s="30"/>
      <c r="F979" s="40"/>
      <c r="G979" s="31"/>
      <c r="H979" s="32"/>
      <c r="I979" s="33"/>
      <c r="J979" s="33"/>
      <c r="K979" s="33"/>
    </row>
    <row r="980" spans="1:11" s="34" customFormat="1">
      <c r="A980" s="29"/>
      <c r="B980" s="30"/>
      <c r="C980" s="30"/>
      <c r="D980" s="30"/>
      <c r="E980" s="30"/>
      <c r="F980" s="40"/>
      <c r="G980" s="31"/>
      <c r="H980" s="32"/>
      <c r="I980" s="33"/>
      <c r="J980" s="33"/>
      <c r="K980" s="33"/>
    </row>
    <row r="981" spans="1:11" s="34" customFormat="1">
      <c r="A981" s="29"/>
      <c r="B981" s="30"/>
      <c r="C981" s="30"/>
      <c r="D981" s="30"/>
      <c r="E981" s="30"/>
      <c r="F981" s="40"/>
      <c r="G981" s="31"/>
      <c r="H981" s="32"/>
      <c r="I981" s="33"/>
      <c r="J981" s="33"/>
      <c r="K981" s="33"/>
    </row>
    <row r="982" spans="1:11" s="34" customFormat="1">
      <c r="A982" s="29"/>
      <c r="B982" s="30"/>
      <c r="C982" s="30"/>
      <c r="D982" s="30"/>
      <c r="E982" s="30"/>
      <c r="F982" s="40"/>
      <c r="G982" s="31"/>
      <c r="H982" s="32"/>
      <c r="I982" s="33"/>
      <c r="J982" s="33"/>
      <c r="K982" s="33"/>
    </row>
    <row r="983" spans="1:11" s="34" customFormat="1">
      <c r="A983" s="29"/>
      <c r="B983" s="30"/>
      <c r="C983" s="30"/>
      <c r="D983" s="30"/>
      <c r="E983" s="30"/>
      <c r="F983" s="40"/>
      <c r="G983" s="31"/>
      <c r="H983" s="32"/>
      <c r="I983" s="33"/>
      <c r="J983" s="33"/>
      <c r="K983" s="33"/>
    </row>
    <row r="984" spans="1:11" s="34" customFormat="1">
      <c r="A984" s="29"/>
      <c r="B984" s="30"/>
      <c r="C984" s="30"/>
      <c r="D984" s="30"/>
      <c r="E984" s="30"/>
      <c r="F984" s="40"/>
      <c r="G984" s="31"/>
      <c r="H984" s="32"/>
      <c r="I984" s="33"/>
      <c r="J984" s="33"/>
      <c r="K984" s="33"/>
    </row>
    <row r="985" spans="1:11" s="34" customFormat="1">
      <c r="A985" s="29"/>
      <c r="B985" s="30"/>
      <c r="C985" s="30"/>
      <c r="D985" s="30"/>
      <c r="E985" s="30"/>
      <c r="F985" s="40"/>
      <c r="G985" s="31"/>
      <c r="H985" s="32"/>
      <c r="I985" s="33"/>
      <c r="J985" s="33"/>
      <c r="K985" s="33"/>
    </row>
    <row r="986" spans="1:11" s="34" customFormat="1">
      <c r="A986" s="29"/>
      <c r="B986" s="30"/>
      <c r="C986" s="30"/>
      <c r="D986" s="30"/>
      <c r="E986" s="30"/>
      <c r="F986" s="40"/>
      <c r="G986" s="31"/>
      <c r="H986" s="32"/>
      <c r="I986" s="33"/>
      <c r="J986" s="33"/>
      <c r="K986" s="33"/>
    </row>
    <row r="987" spans="1:11" s="34" customFormat="1">
      <c r="A987" s="29"/>
      <c r="B987" s="30"/>
      <c r="C987" s="30"/>
      <c r="D987" s="30"/>
      <c r="E987" s="30"/>
      <c r="F987" s="40"/>
      <c r="G987" s="31"/>
      <c r="H987" s="32"/>
      <c r="I987" s="33"/>
      <c r="J987" s="33"/>
      <c r="K987" s="33"/>
    </row>
    <row r="988" spans="1:11" s="34" customFormat="1">
      <c r="A988" s="29"/>
      <c r="B988" s="30"/>
      <c r="C988" s="30"/>
      <c r="D988" s="30"/>
      <c r="E988" s="30"/>
      <c r="F988" s="40"/>
      <c r="G988" s="31"/>
      <c r="H988" s="32"/>
      <c r="I988" s="33"/>
      <c r="J988" s="33"/>
      <c r="K988" s="33"/>
    </row>
    <row r="989" spans="1:11" s="34" customFormat="1">
      <c r="A989" s="29"/>
      <c r="B989" s="30"/>
      <c r="C989" s="30"/>
      <c r="D989" s="30"/>
      <c r="E989" s="30"/>
      <c r="F989" s="40"/>
      <c r="G989" s="31"/>
      <c r="H989" s="32"/>
      <c r="I989" s="33"/>
      <c r="J989" s="33"/>
      <c r="K989" s="33"/>
    </row>
    <row r="990" spans="1:11" s="34" customFormat="1">
      <c r="A990" s="29"/>
      <c r="B990" s="30"/>
      <c r="C990" s="30"/>
      <c r="D990" s="30"/>
      <c r="E990" s="30"/>
      <c r="F990" s="40"/>
      <c r="G990" s="31"/>
      <c r="H990" s="32"/>
      <c r="I990" s="33"/>
      <c r="J990" s="33"/>
      <c r="K990" s="33"/>
    </row>
    <row r="991" spans="1:11" s="34" customFormat="1">
      <c r="A991" s="29"/>
      <c r="B991" s="30"/>
      <c r="C991" s="30"/>
      <c r="D991" s="30"/>
      <c r="E991" s="30"/>
      <c r="F991" s="40"/>
      <c r="G991" s="31"/>
      <c r="H991" s="32"/>
      <c r="I991" s="33"/>
      <c r="J991" s="33"/>
      <c r="K991" s="33"/>
    </row>
    <row r="992" spans="1:11" s="34" customFormat="1">
      <c r="A992" s="29"/>
      <c r="B992" s="30"/>
      <c r="C992" s="30"/>
      <c r="D992" s="30"/>
      <c r="E992" s="30"/>
      <c r="F992" s="40"/>
      <c r="G992" s="31"/>
      <c r="H992" s="32"/>
      <c r="I992" s="33"/>
      <c r="J992" s="33"/>
      <c r="K992" s="33"/>
    </row>
    <row r="993" spans="1:11" s="34" customFormat="1">
      <c r="A993" s="29"/>
      <c r="B993" s="30"/>
      <c r="C993" s="30"/>
      <c r="D993" s="30"/>
      <c r="E993" s="30"/>
      <c r="F993" s="40"/>
      <c r="G993" s="31"/>
      <c r="H993" s="32"/>
      <c r="I993" s="33"/>
      <c r="J993" s="33"/>
      <c r="K993" s="33"/>
    </row>
    <row r="994" spans="1:11" s="34" customFormat="1">
      <c r="A994" s="29"/>
      <c r="B994" s="30"/>
      <c r="C994" s="30"/>
      <c r="D994" s="30"/>
      <c r="E994" s="30"/>
      <c r="F994" s="40"/>
      <c r="G994" s="31"/>
      <c r="H994" s="32"/>
      <c r="I994" s="33"/>
      <c r="J994" s="33"/>
      <c r="K994" s="33"/>
    </row>
    <row r="995" spans="1:11" s="34" customFormat="1">
      <c r="A995" s="29"/>
      <c r="B995" s="30"/>
      <c r="C995" s="30"/>
      <c r="D995" s="30"/>
      <c r="E995" s="30"/>
      <c r="F995" s="40"/>
      <c r="G995" s="31"/>
      <c r="H995" s="32"/>
      <c r="I995" s="33"/>
      <c r="J995" s="33"/>
      <c r="K995" s="33"/>
    </row>
    <row r="996" spans="1:11" s="34" customFormat="1">
      <c r="A996" s="29"/>
      <c r="B996" s="30"/>
      <c r="C996" s="30"/>
      <c r="D996" s="30"/>
      <c r="E996" s="30"/>
      <c r="F996" s="40"/>
      <c r="G996" s="31"/>
      <c r="H996" s="32"/>
      <c r="I996" s="33"/>
      <c r="J996" s="33"/>
      <c r="K996" s="33"/>
    </row>
    <row r="997" spans="1:11" s="34" customFormat="1">
      <c r="A997" s="29"/>
      <c r="B997" s="30"/>
      <c r="C997" s="30"/>
      <c r="D997" s="30"/>
      <c r="E997" s="30"/>
      <c r="F997" s="40"/>
      <c r="G997" s="31"/>
      <c r="H997" s="32"/>
      <c r="I997" s="33"/>
      <c r="J997" s="33"/>
      <c r="K997" s="33"/>
    </row>
    <row r="998" spans="1:11" s="34" customFormat="1">
      <c r="A998" s="29"/>
      <c r="B998" s="30"/>
      <c r="C998" s="30"/>
      <c r="D998" s="30"/>
      <c r="E998" s="30"/>
      <c r="F998" s="40"/>
      <c r="G998" s="31"/>
      <c r="H998" s="32"/>
      <c r="I998" s="33"/>
      <c r="J998" s="33"/>
      <c r="K998" s="33"/>
    </row>
    <row r="999" spans="1:11" s="34" customFormat="1">
      <c r="A999" s="29"/>
      <c r="B999" s="30"/>
      <c r="C999" s="30"/>
      <c r="D999" s="30"/>
      <c r="E999" s="30"/>
      <c r="F999" s="40"/>
      <c r="G999" s="31"/>
      <c r="H999" s="32"/>
      <c r="I999" s="33"/>
      <c r="J999" s="33"/>
      <c r="K999" s="33"/>
    </row>
    <row r="1000" spans="1:11" s="34" customFormat="1">
      <c r="A1000" s="29"/>
      <c r="B1000" s="30"/>
      <c r="C1000" s="30"/>
      <c r="D1000" s="30"/>
      <c r="E1000" s="30"/>
      <c r="F1000" s="40"/>
      <c r="G1000" s="31"/>
      <c r="H1000" s="32"/>
      <c r="I1000" s="33"/>
      <c r="J1000" s="33"/>
      <c r="K1000" s="33"/>
    </row>
    <row r="1001" spans="1:11" s="34" customFormat="1">
      <c r="A1001" s="29"/>
      <c r="B1001" s="30"/>
      <c r="C1001" s="30"/>
      <c r="D1001" s="30"/>
      <c r="E1001" s="30"/>
      <c r="F1001" s="40"/>
      <c r="G1001" s="31"/>
      <c r="H1001" s="32"/>
      <c r="I1001" s="33"/>
      <c r="J1001" s="33"/>
      <c r="K1001" s="33"/>
    </row>
    <row r="1002" spans="1:11" s="34" customFormat="1">
      <c r="A1002" s="29"/>
      <c r="B1002" s="30"/>
      <c r="C1002" s="30"/>
      <c r="D1002" s="30"/>
      <c r="E1002" s="30"/>
      <c r="F1002" s="40"/>
      <c r="G1002" s="31"/>
      <c r="H1002" s="32"/>
      <c r="I1002" s="33"/>
      <c r="J1002" s="33"/>
      <c r="K1002" s="33"/>
    </row>
    <row r="1003" spans="1:11" s="34" customFormat="1">
      <c r="A1003" s="29"/>
      <c r="B1003" s="30"/>
      <c r="C1003" s="30"/>
      <c r="D1003" s="30"/>
      <c r="E1003" s="30"/>
      <c r="F1003" s="40"/>
      <c r="G1003" s="31"/>
      <c r="H1003" s="32"/>
      <c r="I1003" s="33"/>
      <c r="J1003" s="33"/>
      <c r="K1003" s="33"/>
    </row>
    <row r="1004" spans="1:11" s="34" customFormat="1">
      <c r="A1004" s="29"/>
      <c r="B1004" s="30"/>
      <c r="C1004" s="30"/>
      <c r="D1004" s="30"/>
      <c r="E1004" s="30"/>
      <c r="F1004" s="40"/>
      <c r="G1004" s="31"/>
      <c r="H1004" s="32"/>
      <c r="I1004" s="33"/>
      <c r="J1004" s="33"/>
      <c r="K1004" s="33"/>
    </row>
    <row r="1005" spans="1:11" s="34" customFormat="1">
      <c r="A1005" s="29"/>
      <c r="B1005" s="30"/>
      <c r="C1005" s="30"/>
      <c r="D1005" s="30"/>
      <c r="E1005" s="30"/>
      <c r="F1005" s="40"/>
      <c r="G1005" s="31"/>
      <c r="H1005" s="32"/>
      <c r="I1005" s="33"/>
      <c r="J1005" s="33"/>
      <c r="K1005" s="33"/>
    </row>
    <row r="1006" spans="1:11" s="34" customFormat="1">
      <c r="A1006" s="29"/>
      <c r="B1006" s="30"/>
      <c r="C1006" s="30"/>
      <c r="D1006" s="30"/>
      <c r="E1006" s="30"/>
      <c r="F1006" s="40"/>
      <c r="G1006" s="31"/>
      <c r="H1006" s="32"/>
      <c r="I1006" s="33"/>
      <c r="J1006" s="33"/>
      <c r="K1006" s="33"/>
    </row>
    <row r="1007" spans="1:11" s="34" customFormat="1">
      <c r="A1007" s="29"/>
      <c r="B1007" s="30"/>
      <c r="C1007" s="30"/>
      <c r="D1007" s="30"/>
      <c r="E1007" s="30"/>
      <c r="F1007" s="40"/>
      <c r="G1007" s="31"/>
      <c r="H1007" s="32"/>
      <c r="I1007" s="33"/>
      <c r="J1007" s="33"/>
      <c r="K1007" s="33"/>
    </row>
    <row r="1008" spans="1:11" s="34" customFormat="1">
      <c r="A1008" s="29"/>
      <c r="B1008" s="30"/>
      <c r="C1008" s="30"/>
      <c r="D1008" s="30"/>
      <c r="E1008" s="30"/>
      <c r="F1008" s="40"/>
      <c r="G1008" s="31"/>
      <c r="H1008" s="32"/>
      <c r="I1008" s="33"/>
      <c r="J1008" s="33"/>
      <c r="K1008" s="33"/>
    </row>
    <row r="1009" spans="1:11" s="34" customFormat="1">
      <c r="A1009" s="29"/>
      <c r="B1009" s="30"/>
      <c r="C1009" s="30"/>
      <c r="D1009" s="30"/>
      <c r="E1009" s="30"/>
      <c r="F1009" s="40"/>
      <c r="G1009" s="31"/>
      <c r="H1009" s="32"/>
      <c r="I1009" s="33"/>
      <c r="J1009" s="33"/>
      <c r="K1009" s="33"/>
    </row>
    <row r="1010" spans="1:11" s="34" customFormat="1">
      <c r="A1010" s="29"/>
      <c r="B1010" s="30"/>
      <c r="C1010" s="30"/>
      <c r="D1010" s="30"/>
      <c r="E1010" s="30"/>
      <c r="F1010" s="40"/>
      <c r="G1010" s="31"/>
      <c r="H1010" s="32"/>
      <c r="I1010" s="33"/>
      <c r="J1010" s="33"/>
      <c r="K1010" s="33"/>
    </row>
    <row r="1011" spans="1:11" s="34" customFormat="1">
      <c r="A1011" s="29"/>
      <c r="B1011" s="30"/>
      <c r="C1011" s="30"/>
      <c r="D1011" s="30"/>
      <c r="E1011" s="30"/>
      <c r="F1011" s="40"/>
      <c r="G1011" s="31"/>
      <c r="H1011" s="32"/>
      <c r="I1011" s="33"/>
      <c r="J1011" s="33"/>
      <c r="K1011" s="33"/>
    </row>
    <row r="1012" spans="1:11" s="34" customFormat="1">
      <c r="A1012" s="29"/>
      <c r="B1012" s="30"/>
      <c r="C1012" s="30"/>
      <c r="D1012" s="30"/>
      <c r="E1012" s="30"/>
      <c r="F1012" s="40"/>
      <c r="G1012" s="31"/>
      <c r="H1012" s="32"/>
      <c r="I1012" s="33"/>
      <c r="J1012" s="33"/>
      <c r="K1012" s="33"/>
    </row>
    <row r="1013" spans="1:11" s="34" customFormat="1">
      <c r="A1013" s="29"/>
      <c r="B1013" s="30"/>
      <c r="C1013" s="30"/>
      <c r="D1013" s="30"/>
      <c r="E1013" s="30"/>
      <c r="F1013" s="40"/>
      <c r="G1013" s="31"/>
      <c r="H1013" s="32"/>
      <c r="I1013" s="33"/>
      <c r="J1013" s="33"/>
      <c r="K1013" s="33"/>
    </row>
    <row r="1014" spans="1:11" s="34" customFormat="1">
      <c r="A1014" s="29"/>
      <c r="B1014" s="30"/>
      <c r="C1014" s="30"/>
      <c r="D1014" s="30"/>
      <c r="E1014" s="30"/>
      <c r="F1014" s="40"/>
      <c r="G1014" s="31"/>
      <c r="H1014" s="32"/>
      <c r="I1014" s="33"/>
      <c r="J1014" s="33"/>
      <c r="K1014" s="33"/>
    </row>
    <row r="1015" spans="1:11" s="34" customFormat="1">
      <c r="A1015" s="29"/>
      <c r="B1015" s="30"/>
      <c r="C1015" s="30"/>
      <c r="D1015" s="30"/>
      <c r="E1015" s="30"/>
      <c r="F1015" s="40"/>
      <c r="G1015" s="31"/>
      <c r="H1015" s="32"/>
      <c r="I1015" s="33"/>
      <c r="J1015" s="33"/>
      <c r="K1015" s="33"/>
    </row>
    <row r="1016" spans="1:11" s="34" customFormat="1">
      <c r="A1016" s="29"/>
      <c r="B1016" s="30"/>
      <c r="C1016" s="30"/>
      <c r="D1016" s="30"/>
      <c r="E1016" s="30"/>
      <c r="F1016" s="40"/>
      <c r="G1016" s="31"/>
      <c r="H1016" s="32"/>
      <c r="I1016" s="33"/>
      <c r="J1016" s="33"/>
      <c r="K1016" s="33"/>
    </row>
    <row r="1017" spans="1:11" s="34" customFormat="1">
      <c r="A1017" s="29"/>
      <c r="B1017" s="30"/>
      <c r="C1017" s="30"/>
      <c r="D1017" s="30"/>
      <c r="E1017" s="30"/>
      <c r="F1017" s="40"/>
      <c r="G1017" s="31"/>
      <c r="H1017" s="32"/>
      <c r="I1017" s="33"/>
      <c r="J1017" s="33"/>
      <c r="K1017" s="33"/>
    </row>
    <row r="1018" spans="1:11" s="34" customFormat="1">
      <c r="A1018" s="29"/>
      <c r="B1018" s="30"/>
      <c r="C1018" s="30"/>
      <c r="D1018" s="30"/>
      <c r="E1018" s="30"/>
      <c r="F1018" s="40"/>
      <c r="G1018" s="31"/>
      <c r="H1018" s="32"/>
      <c r="I1018" s="33"/>
      <c r="J1018" s="33"/>
      <c r="K1018" s="33"/>
    </row>
    <row r="1019" spans="1:11" s="34" customFormat="1">
      <c r="A1019" s="29"/>
      <c r="B1019" s="30"/>
      <c r="C1019" s="30"/>
      <c r="D1019" s="30"/>
      <c r="E1019" s="30"/>
      <c r="F1019" s="40"/>
      <c r="G1019" s="31"/>
      <c r="H1019" s="32"/>
      <c r="I1019" s="33"/>
      <c r="J1019" s="33"/>
      <c r="K1019" s="33"/>
    </row>
    <row r="1020" spans="1:11" s="34" customFormat="1">
      <c r="A1020" s="29"/>
      <c r="B1020" s="30"/>
      <c r="C1020" s="30"/>
      <c r="D1020" s="30"/>
      <c r="E1020" s="30"/>
      <c r="F1020" s="40"/>
      <c r="G1020" s="31"/>
      <c r="H1020" s="32"/>
      <c r="I1020" s="33"/>
      <c r="J1020" s="33"/>
      <c r="K1020" s="33"/>
    </row>
    <row r="1021" spans="1:11" s="34" customFormat="1">
      <c r="A1021" s="29"/>
      <c r="B1021" s="30"/>
      <c r="C1021" s="30"/>
      <c r="D1021" s="30"/>
      <c r="E1021" s="30"/>
      <c r="F1021" s="40"/>
      <c r="G1021" s="31"/>
      <c r="H1021" s="32"/>
      <c r="I1021" s="33"/>
      <c r="J1021" s="33"/>
      <c r="K1021" s="33"/>
    </row>
    <row r="1022" spans="1:11" s="34" customFormat="1">
      <c r="A1022" s="29"/>
      <c r="B1022" s="30"/>
      <c r="C1022" s="30"/>
      <c r="D1022" s="30"/>
      <c r="E1022" s="30"/>
      <c r="F1022" s="40"/>
      <c r="G1022" s="31"/>
      <c r="H1022" s="32"/>
      <c r="I1022" s="33"/>
      <c r="J1022" s="33"/>
      <c r="K1022" s="33"/>
    </row>
    <row r="1023" spans="1:11" s="34" customFormat="1">
      <c r="A1023" s="29"/>
      <c r="B1023" s="30"/>
      <c r="C1023" s="30"/>
      <c r="D1023" s="30"/>
      <c r="E1023" s="30"/>
      <c r="F1023" s="40"/>
      <c r="G1023" s="31"/>
      <c r="H1023" s="32"/>
      <c r="I1023" s="33"/>
      <c r="J1023" s="33"/>
      <c r="K1023" s="33"/>
    </row>
    <row r="1024" spans="1:11" s="34" customFormat="1">
      <c r="A1024" s="29"/>
      <c r="B1024" s="30"/>
      <c r="C1024" s="30"/>
      <c r="D1024" s="30"/>
      <c r="E1024" s="30"/>
      <c r="F1024" s="40"/>
      <c r="G1024" s="31"/>
      <c r="H1024" s="32"/>
      <c r="I1024" s="33"/>
      <c r="J1024" s="33"/>
      <c r="K1024" s="33"/>
    </row>
    <row r="1025" spans="1:11" s="34" customFormat="1">
      <c r="A1025" s="29"/>
      <c r="B1025" s="30"/>
      <c r="C1025" s="30"/>
      <c r="D1025" s="30"/>
      <c r="E1025" s="30"/>
      <c r="F1025" s="40"/>
      <c r="G1025" s="31"/>
      <c r="H1025" s="32"/>
      <c r="I1025" s="33"/>
      <c r="J1025" s="33"/>
      <c r="K1025" s="33"/>
    </row>
    <row r="1026" spans="1:11" s="34" customFormat="1">
      <c r="A1026" s="29"/>
      <c r="B1026" s="30"/>
      <c r="C1026" s="30"/>
      <c r="D1026" s="30"/>
      <c r="E1026" s="30"/>
      <c r="F1026" s="40"/>
      <c r="G1026" s="31"/>
      <c r="H1026" s="32"/>
      <c r="I1026" s="33"/>
      <c r="J1026" s="33"/>
      <c r="K1026" s="33"/>
    </row>
    <row r="1027" spans="1:11" s="34" customFormat="1">
      <c r="A1027" s="29"/>
      <c r="B1027" s="30"/>
      <c r="C1027" s="30"/>
      <c r="D1027" s="30"/>
      <c r="E1027" s="30"/>
      <c r="F1027" s="40"/>
      <c r="G1027" s="31"/>
      <c r="H1027" s="32"/>
      <c r="I1027" s="33"/>
      <c r="J1027" s="33"/>
      <c r="K1027" s="33"/>
    </row>
    <row r="1028" spans="1:11" s="34" customFormat="1">
      <c r="A1028" s="29"/>
      <c r="B1028" s="30"/>
      <c r="C1028" s="30"/>
      <c r="D1028" s="30"/>
      <c r="E1028" s="30"/>
      <c r="F1028" s="40"/>
      <c r="G1028" s="31"/>
      <c r="H1028" s="32"/>
      <c r="I1028" s="33"/>
      <c r="J1028" s="33"/>
      <c r="K1028" s="33"/>
    </row>
    <row r="1029" spans="1:11" s="34" customFormat="1">
      <c r="A1029" s="29"/>
      <c r="B1029" s="30"/>
      <c r="C1029" s="30"/>
      <c r="D1029" s="30"/>
      <c r="E1029" s="30"/>
      <c r="F1029" s="40"/>
      <c r="G1029" s="31"/>
      <c r="H1029" s="32"/>
      <c r="I1029" s="33"/>
      <c r="J1029" s="33"/>
      <c r="K1029" s="33"/>
    </row>
    <row r="1030" spans="1:11" s="34" customFormat="1">
      <c r="A1030" s="29"/>
      <c r="B1030" s="30"/>
      <c r="C1030" s="30"/>
      <c r="D1030" s="30"/>
      <c r="E1030" s="30"/>
      <c r="F1030" s="40"/>
      <c r="G1030" s="31"/>
      <c r="H1030" s="32"/>
      <c r="I1030" s="33"/>
      <c r="J1030" s="33"/>
      <c r="K1030" s="33"/>
    </row>
    <row r="1031" spans="1:11" s="34" customFormat="1">
      <c r="A1031" s="29"/>
      <c r="B1031" s="30"/>
      <c r="C1031" s="30"/>
      <c r="D1031" s="30"/>
      <c r="E1031" s="30"/>
      <c r="F1031" s="40"/>
      <c r="G1031" s="31"/>
      <c r="H1031" s="32"/>
      <c r="I1031" s="33"/>
      <c r="J1031" s="33"/>
      <c r="K1031" s="33"/>
    </row>
    <row r="1032" spans="1:11" s="34" customFormat="1">
      <c r="A1032" s="29"/>
      <c r="B1032" s="30"/>
      <c r="C1032" s="30"/>
      <c r="D1032" s="30"/>
      <c r="E1032" s="30"/>
      <c r="F1032" s="40"/>
      <c r="G1032" s="31"/>
      <c r="H1032" s="32"/>
      <c r="I1032" s="33"/>
      <c r="J1032" s="33"/>
      <c r="K1032" s="33"/>
    </row>
    <row r="1033" spans="1:11" s="34" customFormat="1">
      <c r="A1033" s="29"/>
      <c r="B1033" s="30"/>
      <c r="C1033" s="30"/>
      <c r="D1033" s="30"/>
      <c r="E1033" s="30"/>
      <c r="F1033" s="40"/>
      <c r="G1033" s="31"/>
      <c r="H1033" s="32"/>
      <c r="I1033" s="33"/>
      <c r="J1033" s="33"/>
      <c r="K1033" s="33"/>
    </row>
    <row r="1034" spans="1:11" s="34" customFormat="1">
      <c r="A1034" s="29"/>
      <c r="B1034" s="30"/>
      <c r="C1034" s="30"/>
      <c r="D1034" s="30"/>
      <c r="E1034" s="30"/>
      <c r="F1034" s="40"/>
      <c r="G1034" s="31"/>
      <c r="H1034" s="32"/>
      <c r="I1034" s="33"/>
      <c r="J1034" s="33"/>
      <c r="K1034" s="33"/>
    </row>
    <row r="1035" spans="1:11" s="34" customFormat="1">
      <c r="A1035" s="29"/>
      <c r="B1035" s="30"/>
      <c r="C1035" s="30"/>
      <c r="D1035" s="30"/>
      <c r="E1035" s="30"/>
      <c r="F1035" s="40"/>
      <c r="G1035" s="31"/>
      <c r="H1035" s="32"/>
      <c r="I1035" s="33"/>
      <c r="J1035" s="33"/>
      <c r="K1035" s="33"/>
    </row>
    <row r="1036" spans="1:11" s="34" customFormat="1">
      <c r="A1036" s="29"/>
      <c r="B1036" s="30"/>
      <c r="C1036" s="30"/>
      <c r="D1036" s="30"/>
      <c r="E1036" s="30"/>
      <c r="F1036" s="40"/>
      <c r="G1036" s="31"/>
      <c r="H1036" s="32"/>
      <c r="I1036" s="33"/>
      <c r="J1036" s="33"/>
      <c r="K1036" s="33"/>
    </row>
    <row r="1037" spans="1:11" s="34" customFormat="1">
      <c r="A1037" s="29"/>
      <c r="B1037" s="30"/>
      <c r="C1037" s="30"/>
      <c r="D1037" s="30"/>
      <c r="E1037" s="30"/>
      <c r="F1037" s="40"/>
      <c r="G1037" s="31"/>
      <c r="H1037" s="32"/>
      <c r="I1037" s="33"/>
      <c r="J1037" s="33"/>
      <c r="K1037" s="33"/>
    </row>
    <row r="1038" spans="1:11" s="34" customFormat="1">
      <c r="A1038" s="29"/>
      <c r="B1038" s="30"/>
      <c r="C1038" s="30"/>
      <c r="D1038" s="30"/>
      <c r="E1038" s="30"/>
      <c r="F1038" s="40"/>
      <c r="G1038" s="31"/>
      <c r="H1038" s="32"/>
      <c r="I1038" s="33"/>
      <c r="J1038" s="33"/>
      <c r="K1038" s="33"/>
    </row>
    <row r="1039" spans="1:11" s="34" customFormat="1">
      <c r="A1039" s="29"/>
      <c r="B1039" s="30"/>
      <c r="C1039" s="30"/>
      <c r="D1039" s="30"/>
      <c r="E1039" s="30"/>
      <c r="F1039" s="40"/>
      <c r="G1039" s="31"/>
      <c r="H1039" s="32"/>
      <c r="I1039" s="33"/>
      <c r="J1039" s="33"/>
      <c r="K1039" s="33"/>
    </row>
    <row r="1040" spans="1:11" s="34" customFormat="1">
      <c r="A1040" s="29"/>
      <c r="B1040" s="30"/>
      <c r="C1040" s="30"/>
      <c r="D1040" s="30"/>
      <c r="E1040" s="30"/>
      <c r="F1040" s="40"/>
      <c r="G1040" s="31"/>
      <c r="H1040" s="32"/>
      <c r="I1040" s="33"/>
      <c r="J1040" s="33"/>
      <c r="K1040" s="33"/>
    </row>
    <row r="1041" spans="1:11" s="34" customFormat="1">
      <c r="A1041" s="29"/>
      <c r="B1041" s="30"/>
      <c r="C1041" s="30"/>
      <c r="D1041" s="30"/>
      <c r="E1041" s="30"/>
      <c r="F1041" s="40"/>
      <c r="G1041" s="31"/>
      <c r="H1041" s="32"/>
      <c r="I1041" s="33"/>
      <c r="J1041" s="33"/>
      <c r="K1041" s="33"/>
    </row>
    <row r="1042" spans="1:11" s="34" customFormat="1">
      <c r="A1042" s="29"/>
      <c r="B1042" s="30"/>
      <c r="C1042" s="30"/>
      <c r="D1042" s="30"/>
      <c r="E1042" s="30"/>
      <c r="F1042" s="40"/>
      <c r="G1042" s="31"/>
      <c r="H1042" s="32"/>
      <c r="I1042" s="33"/>
      <c r="J1042" s="33"/>
      <c r="K1042" s="33"/>
    </row>
    <row r="1043" spans="1:11" s="34" customFormat="1">
      <c r="A1043" s="29"/>
      <c r="B1043" s="30"/>
      <c r="C1043" s="30"/>
      <c r="D1043" s="30"/>
      <c r="E1043" s="30"/>
      <c r="F1043" s="40"/>
      <c r="G1043" s="31"/>
      <c r="H1043" s="32"/>
      <c r="I1043" s="33"/>
      <c r="J1043" s="33"/>
      <c r="K1043" s="33"/>
    </row>
    <row r="1044" spans="1:11" s="34" customFormat="1">
      <c r="A1044" s="29"/>
      <c r="B1044" s="30"/>
      <c r="C1044" s="30"/>
      <c r="D1044" s="30"/>
      <c r="E1044" s="30"/>
      <c r="F1044" s="40"/>
      <c r="G1044" s="31"/>
      <c r="H1044" s="32"/>
      <c r="I1044" s="33"/>
      <c r="J1044" s="33"/>
      <c r="K1044" s="33"/>
    </row>
    <row r="1045" spans="1:11" s="34" customFormat="1">
      <c r="A1045" s="29"/>
      <c r="B1045" s="30"/>
      <c r="C1045" s="30"/>
      <c r="D1045" s="30"/>
      <c r="E1045" s="30"/>
      <c r="F1045" s="40"/>
      <c r="G1045" s="31"/>
      <c r="H1045" s="32"/>
      <c r="I1045" s="33"/>
      <c r="J1045" s="33"/>
      <c r="K1045" s="33"/>
    </row>
    <row r="1046" spans="1:11" s="34" customFormat="1">
      <c r="A1046" s="29"/>
      <c r="B1046" s="30"/>
      <c r="C1046" s="30"/>
      <c r="D1046" s="30"/>
      <c r="E1046" s="30"/>
      <c r="F1046" s="40"/>
      <c r="G1046" s="31"/>
      <c r="H1046" s="32"/>
      <c r="I1046" s="33"/>
      <c r="J1046" s="33"/>
      <c r="K1046" s="33"/>
    </row>
    <row r="1047" spans="1:11" s="34" customFormat="1">
      <c r="A1047" s="29"/>
      <c r="B1047" s="30"/>
      <c r="C1047" s="30"/>
      <c r="D1047" s="30"/>
      <c r="E1047" s="30"/>
      <c r="F1047" s="40"/>
      <c r="G1047" s="31"/>
      <c r="H1047" s="32"/>
      <c r="I1047" s="33"/>
      <c r="J1047" s="33"/>
      <c r="K1047" s="33"/>
    </row>
    <row r="1048" spans="1:11" s="34" customFormat="1">
      <c r="A1048" s="29"/>
      <c r="B1048" s="30"/>
      <c r="C1048" s="30"/>
      <c r="D1048" s="30"/>
      <c r="E1048" s="30"/>
      <c r="F1048" s="40"/>
      <c r="G1048" s="31"/>
      <c r="H1048" s="32"/>
      <c r="I1048" s="33"/>
      <c r="J1048" s="33"/>
      <c r="K1048" s="33"/>
    </row>
    <row r="1049" spans="1:11" s="34" customFormat="1">
      <c r="A1049" s="29"/>
      <c r="B1049" s="30"/>
      <c r="C1049" s="30"/>
      <c r="D1049" s="30"/>
      <c r="E1049" s="30"/>
      <c r="F1049" s="40"/>
      <c r="G1049" s="31"/>
      <c r="H1049" s="32"/>
      <c r="I1049" s="33"/>
      <c r="J1049" s="33"/>
      <c r="K1049" s="33"/>
    </row>
    <row r="1050" spans="1:11" s="34" customFormat="1">
      <c r="A1050" s="29"/>
      <c r="B1050" s="30"/>
      <c r="C1050" s="30"/>
      <c r="D1050" s="30"/>
      <c r="E1050" s="30"/>
      <c r="F1050" s="40"/>
      <c r="G1050" s="31"/>
      <c r="H1050" s="32"/>
      <c r="I1050" s="33"/>
      <c r="J1050" s="33"/>
      <c r="K1050" s="33"/>
    </row>
    <row r="1051" spans="1:11" s="34" customFormat="1">
      <c r="A1051" s="29"/>
      <c r="B1051" s="30"/>
      <c r="C1051" s="30"/>
      <c r="D1051" s="30"/>
      <c r="E1051" s="30"/>
      <c r="F1051" s="40"/>
      <c r="G1051" s="31"/>
      <c r="H1051" s="32"/>
      <c r="I1051" s="33"/>
      <c r="J1051" s="33"/>
      <c r="K1051" s="33"/>
    </row>
    <row r="1052" spans="1:11" s="34" customFormat="1">
      <c r="A1052" s="29"/>
      <c r="B1052" s="30"/>
      <c r="C1052" s="30"/>
      <c r="D1052" s="30"/>
      <c r="E1052" s="30"/>
      <c r="F1052" s="40"/>
      <c r="G1052" s="31"/>
      <c r="H1052" s="32"/>
      <c r="I1052" s="33"/>
      <c r="J1052" s="33"/>
      <c r="K1052" s="33"/>
    </row>
    <row r="1053" spans="1:11" s="34" customFormat="1">
      <c r="A1053" s="29"/>
      <c r="B1053" s="30"/>
      <c r="C1053" s="30"/>
      <c r="D1053" s="30"/>
      <c r="E1053" s="30"/>
      <c r="F1053" s="40"/>
      <c r="G1053" s="31"/>
      <c r="H1053" s="32"/>
      <c r="I1053" s="33"/>
      <c r="J1053" s="33"/>
      <c r="K1053" s="33"/>
    </row>
    <row r="1054" spans="1:11" s="34" customFormat="1">
      <c r="A1054" s="29"/>
      <c r="B1054" s="30"/>
      <c r="C1054" s="30"/>
      <c r="D1054" s="30"/>
      <c r="E1054" s="30"/>
      <c r="F1054" s="40"/>
      <c r="G1054" s="31"/>
      <c r="H1054" s="32"/>
      <c r="I1054" s="33"/>
      <c r="J1054" s="33"/>
      <c r="K1054" s="33"/>
    </row>
    <row r="1055" spans="1:11" s="34" customFormat="1">
      <c r="A1055" s="29"/>
      <c r="B1055" s="30"/>
      <c r="C1055" s="30"/>
      <c r="D1055" s="30"/>
      <c r="E1055" s="30"/>
      <c r="F1055" s="40"/>
      <c r="G1055" s="31"/>
      <c r="H1055" s="32"/>
      <c r="I1055" s="33"/>
      <c r="J1055" s="33"/>
      <c r="K1055" s="33"/>
    </row>
    <row r="1056" spans="1:11" s="34" customFormat="1">
      <c r="A1056" s="29"/>
      <c r="B1056" s="30"/>
      <c r="C1056" s="30"/>
      <c r="D1056" s="30"/>
      <c r="E1056" s="30"/>
      <c r="F1056" s="40"/>
      <c r="G1056" s="31"/>
      <c r="H1056" s="32"/>
      <c r="I1056" s="33"/>
      <c r="J1056" s="33"/>
      <c r="K1056" s="33"/>
    </row>
    <row r="1057" spans="1:11" s="34" customFormat="1">
      <c r="A1057" s="29"/>
      <c r="B1057" s="30"/>
      <c r="C1057" s="30"/>
      <c r="D1057" s="30"/>
      <c r="E1057" s="30"/>
      <c r="F1057" s="40"/>
      <c r="G1057" s="31"/>
      <c r="H1057" s="32"/>
      <c r="I1057" s="33"/>
      <c r="J1057" s="33"/>
      <c r="K1057" s="33"/>
    </row>
    <row r="1058" spans="1:11" s="34" customFormat="1">
      <c r="A1058" s="29"/>
      <c r="B1058" s="30"/>
      <c r="C1058" s="30"/>
      <c r="D1058" s="30"/>
      <c r="E1058" s="30"/>
      <c r="F1058" s="40"/>
      <c r="G1058" s="31"/>
      <c r="H1058" s="32"/>
      <c r="I1058" s="33"/>
      <c r="J1058" s="33"/>
      <c r="K1058" s="33"/>
    </row>
    <row r="1059" spans="1:11" s="34" customFormat="1">
      <c r="A1059" s="29"/>
      <c r="B1059" s="30"/>
      <c r="C1059" s="30"/>
      <c r="D1059" s="30"/>
      <c r="E1059" s="30"/>
      <c r="F1059" s="40"/>
      <c r="G1059" s="31"/>
      <c r="H1059" s="32"/>
      <c r="I1059" s="33"/>
      <c r="J1059" s="33"/>
      <c r="K1059" s="33"/>
    </row>
    <row r="1060" spans="1:11" s="34" customFormat="1">
      <c r="A1060" s="29"/>
      <c r="B1060" s="30"/>
      <c r="C1060" s="30"/>
      <c r="D1060" s="30"/>
      <c r="E1060" s="30"/>
      <c r="F1060" s="40"/>
      <c r="G1060" s="31"/>
      <c r="H1060" s="32"/>
      <c r="I1060" s="33"/>
      <c r="J1060" s="33"/>
      <c r="K1060" s="33"/>
    </row>
    <row r="1061" spans="1:11" s="34" customFormat="1">
      <c r="A1061" s="29"/>
      <c r="B1061" s="30"/>
      <c r="C1061" s="30"/>
      <c r="D1061" s="30"/>
      <c r="E1061" s="30"/>
      <c r="F1061" s="40"/>
      <c r="G1061" s="31"/>
      <c r="H1061" s="32"/>
      <c r="I1061" s="33"/>
      <c r="J1061" s="33"/>
      <c r="K1061" s="33"/>
    </row>
    <row r="1062" spans="1:11" s="34" customFormat="1">
      <c r="A1062" s="29"/>
      <c r="B1062" s="30"/>
      <c r="C1062" s="30"/>
      <c r="D1062" s="30"/>
      <c r="E1062" s="30"/>
      <c r="F1062" s="40"/>
      <c r="G1062" s="31"/>
      <c r="H1062" s="32"/>
      <c r="I1062" s="33"/>
      <c r="J1062" s="33"/>
      <c r="K1062" s="33"/>
    </row>
    <row r="1063" spans="1:11" s="34" customFormat="1">
      <c r="A1063" s="29"/>
      <c r="B1063" s="30"/>
      <c r="C1063" s="30"/>
      <c r="D1063" s="30"/>
      <c r="E1063" s="30"/>
      <c r="F1063" s="40"/>
      <c r="G1063" s="31"/>
      <c r="H1063" s="32"/>
      <c r="I1063" s="33"/>
      <c r="J1063" s="33"/>
      <c r="K1063" s="33"/>
    </row>
    <row r="1064" spans="1:11" s="34" customFormat="1">
      <c r="A1064" s="29"/>
      <c r="B1064" s="30"/>
      <c r="C1064" s="30"/>
      <c r="D1064" s="30"/>
      <c r="E1064" s="30"/>
      <c r="F1064" s="40"/>
      <c r="G1064" s="31"/>
      <c r="H1064" s="32"/>
      <c r="I1064" s="33"/>
      <c r="J1064" s="33"/>
      <c r="K1064" s="33"/>
    </row>
    <row r="1065" spans="1:11" s="34" customFormat="1">
      <c r="A1065" s="29"/>
      <c r="B1065" s="30"/>
      <c r="C1065" s="30"/>
      <c r="D1065" s="30"/>
      <c r="E1065" s="30"/>
      <c r="F1065" s="40"/>
      <c r="G1065" s="31"/>
      <c r="H1065" s="32"/>
      <c r="I1065" s="33"/>
      <c r="J1065" s="33"/>
      <c r="K1065" s="33"/>
    </row>
    <row r="1066" spans="1:11" s="34" customFormat="1">
      <c r="A1066" s="29"/>
      <c r="B1066" s="30"/>
      <c r="C1066" s="30"/>
      <c r="D1066" s="30"/>
      <c r="E1066" s="30"/>
      <c r="F1066" s="40"/>
      <c r="G1066" s="31"/>
      <c r="H1066" s="32"/>
      <c r="I1066" s="33"/>
      <c r="J1066" s="33"/>
      <c r="K1066" s="33"/>
    </row>
    <row r="1067" spans="1:11" s="34" customFormat="1">
      <c r="A1067" s="29"/>
      <c r="B1067" s="30"/>
      <c r="C1067" s="30"/>
      <c r="D1067" s="30"/>
      <c r="E1067" s="30"/>
      <c r="F1067" s="40"/>
      <c r="G1067" s="31"/>
      <c r="H1067" s="32"/>
      <c r="I1067" s="33"/>
      <c r="J1067" s="33"/>
      <c r="K1067" s="33"/>
    </row>
    <row r="1068" spans="1:11" s="34" customFormat="1">
      <c r="A1068" s="29"/>
      <c r="B1068" s="30"/>
      <c r="C1068" s="30"/>
      <c r="D1068" s="30"/>
      <c r="E1068" s="30"/>
      <c r="F1068" s="40"/>
      <c r="G1068" s="31"/>
      <c r="H1068" s="32"/>
      <c r="I1068" s="33"/>
      <c r="J1068" s="33"/>
      <c r="K1068" s="33"/>
    </row>
    <row r="1069" spans="1:11" s="34" customFormat="1">
      <c r="A1069" s="29"/>
      <c r="B1069" s="30"/>
      <c r="C1069" s="30"/>
      <c r="D1069" s="30"/>
      <c r="E1069" s="30"/>
      <c r="F1069" s="40"/>
      <c r="G1069" s="31"/>
      <c r="H1069" s="32"/>
      <c r="I1069" s="33"/>
      <c r="J1069" s="33"/>
      <c r="K1069" s="33"/>
    </row>
    <row r="1070" spans="1:11" s="34" customFormat="1">
      <c r="A1070" s="29"/>
      <c r="B1070" s="30"/>
      <c r="C1070" s="30"/>
      <c r="D1070" s="30"/>
      <c r="E1070" s="30"/>
      <c r="F1070" s="40"/>
      <c r="G1070" s="31"/>
      <c r="H1070" s="32"/>
      <c r="I1070" s="33"/>
      <c r="J1070" s="33"/>
      <c r="K1070" s="33"/>
    </row>
    <row r="1071" spans="1:11" s="34" customFormat="1">
      <c r="A1071" s="29"/>
      <c r="B1071" s="30"/>
      <c r="C1071" s="30"/>
      <c r="D1071" s="30"/>
      <c r="E1071" s="30"/>
      <c r="F1071" s="40"/>
      <c r="G1071" s="31"/>
      <c r="H1071" s="32"/>
      <c r="I1071" s="33"/>
      <c r="J1071" s="33"/>
      <c r="K1071" s="33"/>
    </row>
    <row r="1072" spans="1:11" s="34" customFormat="1">
      <c r="A1072" s="29"/>
      <c r="B1072" s="30"/>
      <c r="C1072" s="30"/>
      <c r="D1072" s="30"/>
      <c r="E1072" s="30"/>
      <c r="F1072" s="40"/>
      <c r="G1072" s="31"/>
      <c r="H1072" s="32"/>
      <c r="I1072" s="33"/>
      <c r="J1072" s="33"/>
      <c r="K1072" s="33"/>
    </row>
    <row r="1073" spans="1:11" s="34" customFormat="1">
      <c r="A1073" s="29"/>
      <c r="B1073" s="30"/>
      <c r="C1073" s="30"/>
      <c r="D1073" s="30"/>
      <c r="E1073" s="30"/>
      <c r="F1073" s="40"/>
      <c r="G1073" s="31"/>
      <c r="H1073" s="32"/>
      <c r="I1073" s="33"/>
      <c r="J1073" s="33"/>
      <c r="K1073" s="33"/>
    </row>
    <row r="1074" spans="1:11" s="34" customFormat="1">
      <c r="A1074" s="29"/>
      <c r="B1074" s="30"/>
      <c r="C1074" s="30"/>
      <c r="D1074" s="30"/>
      <c r="E1074" s="30"/>
      <c r="F1074" s="40"/>
      <c r="G1074" s="31"/>
      <c r="H1074" s="32"/>
      <c r="I1074" s="33"/>
      <c r="J1074" s="33"/>
      <c r="K1074" s="33"/>
    </row>
    <row r="1075" spans="1:11" s="34" customFormat="1">
      <c r="A1075" s="29"/>
      <c r="B1075" s="30"/>
      <c r="C1075" s="30"/>
      <c r="D1075" s="30"/>
      <c r="E1075" s="30"/>
      <c r="F1075" s="40"/>
      <c r="G1075" s="31"/>
      <c r="H1075" s="32"/>
      <c r="I1075" s="33"/>
      <c r="J1075" s="33"/>
      <c r="K1075" s="33"/>
    </row>
    <row r="1076" spans="1:11" s="34" customFormat="1">
      <c r="A1076" s="29"/>
      <c r="B1076" s="30"/>
      <c r="C1076" s="30"/>
      <c r="D1076" s="30"/>
      <c r="E1076" s="30"/>
      <c r="F1076" s="40"/>
      <c r="G1076" s="31"/>
      <c r="H1076" s="32"/>
      <c r="I1076" s="33"/>
      <c r="J1076" s="33"/>
      <c r="K1076" s="33"/>
    </row>
    <row r="1077" spans="1:11" s="34" customFormat="1">
      <c r="A1077" s="29"/>
      <c r="B1077" s="30"/>
      <c r="C1077" s="30"/>
      <c r="D1077" s="30"/>
      <c r="E1077" s="30"/>
      <c r="F1077" s="40"/>
      <c r="G1077" s="31"/>
      <c r="H1077" s="32"/>
      <c r="I1077" s="33"/>
      <c r="J1077" s="33"/>
      <c r="K1077" s="33"/>
    </row>
    <row r="1078" spans="1:11" s="34" customFormat="1">
      <c r="A1078" s="29"/>
      <c r="B1078" s="30"/>
      <c r="C1078" s="30"/>
      <c r="D1078" s="30"/>
      <c r="E1078" s="30"/>
      <c r="F1078" s="40"/>
      <c r="G1078" s="31"/>
      <c r="H1078" s="32"/>
      <c r="I1078" s="33"/>
      <c r="J1078" s="33"/>
      <c r="K1078" s="33"/>
    </row>
    <row r="1079" spans="1:11" s="34" customFormat="1">
      <c r="A1079" s="29"/>
      <c r="B1079" s="30"/>
      <c r="C1079" s="30"/>
      <c r="D1079" s="30"/>
      <c r="E1079" s="30"/>
      <c r="F1079" s="40"/>
      <c r="G1079" s="31"/>
      <c r="H1079" s="32"/>
      <c r="I1079" s="33"/>
      <c r="J1079" s="33"/>
      <c r="K1079" s="33"/>
    </row>
    <row r="1080" spans="1:11" s="34" customFormat="1">
      <c r="A1080" s="29"/>
      <c r="B1080" s="30"/>
      <c r="C1080" s="30"/>
      <c r="D1080" s="30"/>
      <c r="E1080" s="30"/>
      <c r="F1080" s="40"/>
      <c r="G1080" s="31"/>
      <c r="H1080" s="32"/>
      <c r="I1080" s="33"/>
      <c r="J1080" s="33"/>
      <c r="K1080" s="33"/>
    </row>
    <row r="1081" spans="1:11" s="34" customFormat="1">
      <c r="A1081" s="29"/>
      <c r="B1081" s="30"/>
      <c r="C1081" s="30"/>
      <c r="D1081" s="30"/>
      <c r="E1081" s="30"/>
      <c r="F1081" s="40"/>
      <c r="G1081" s="31"/>
      <c r="H1081" s="32"/>
      <c r="I1081" s="33"/>
      <c r="J1081" s="33"/>
      <c r="K1081" s="33"/>
    </row>
    <row r="1082" spans="1:11" s="34" customFormat="1">
      <c r="A1082" s="29"/>
      <c r="B1082" s="30"/>
      <c r="C1082" s="30"/>
      <c r="D1082" s="30"/>
      <c r="E1082" s="30"/>
      <c r="F1082" s="40"/>
      <c r="G1082" s="31"/>
      <c r="H1082" s="32"/>
      <c r="I1082" s="33"/>
      <c r="J1082" s="33"/>
      <c r="K1082" s="33"/>
    </row>
    <row r="1083" spans="1:11" s="34" customFormat="1">
      <c r="A1083" s="29"/>
      <c r="B1083" s="30"/>
      <c r="C1083" s="30"/>
      <c r="D1083" s="30"/>
      <c r="E1083" s="30"/>
      <c r="F1083" s="40"/>
      <c r="G1083" s="31"/>
      <c r="H1083" s="32"/>
      <c r="I1083" s="33"/>
      <c r="J1083" s="33"/>
      <c r="K1083" s="33"/>
    </row>
    <row r="1084" spans="1:11" s="34" customFormat="1">
      <c r="A1084" s="29"/>
      <c r="B1084" s="30"/>
      <c r="C1084" s="30"/>
      <c r="D1084" s="30"/>
      <c r="E1084" s="30"/>
      <c r="F1084" s="40"/>
      <c r="G1084" s="31"/>
      <c r="H1084" s="32"/>
      <c r="I1084" s="33"/>
      <c r="J1084" s="33"/>
      <c r="K1084" s="33"/>
    </row>
    <row r="1085" spans="1:11" s="34" customFormat="1">
      <c r="A1085" s="29"/>
      <c r="B1085" s="30"/>
      <c r="C1085" s="30"/>
      <c r="D1085" s="30"/>
      <c r="E1085" s="30"/>
      <c r="F1085" s="40"/>
      <c r="G1085" s="31"/>
      <c r="H1085" s="32"/>
      <c r="I1085" s="33"/>
      <c r="J1085" s="33"/>
      <c r="K1085" s="33"/>
    </row>
    <row r="1086" spans="1:11" s="34" customFormat="1">
      <c r="A1086" s="29"/>
      <c r="B1086" s="30"/>
      <c r="C1086" s="30"/>
      <c r="D1086" s="30"/>
      <c r="E1086" s="30"/>
      <c r="F1086" s="40"/>
      <c r="G1086" s="31"/>
      <c r="H1086" s="32"/>
      <c r="I1086" s="33"/>
      <c r="J1086" s="33"/>
      <c r="K1086" s="33"/>
    </row>
    <row r="1087" spans="1:11" s="34" customFormat="1">
      <c r="A1087" s="29"/>
      <c r="B1087" s="30"/>
      <c r="C1087" s="30"/>
      <c r="D1087" s="30"/>
      <c r="E1087" s="30"/>
      <c r="F1087" s="40"/>
      <c r="G1087" s="31"/>
      <c r="H1087" s="32"/>
      <c r="I1087" s="33"/>
      <c r="J1087" s="33"/>
      <c r="K1087" s="33"/>
    </row>
    <row r="1088" spans="1:11" s="34" customFormat="1">
      <c r="A1088" s="29"/>
      <c r="B1088" s="30"/>
      <c r="C1088" s="30"/>
      <c r="D1088" s="30"/>
      <c r="E1088" s="30"/>
      <c r="F1088" s="40"/>
      <c r="G1088" s="31"/>
      <c r="H1088" s="32"/>
      <c r="I1088" s="33"/>
      <c r="J1088" s="33"/>
      <c r="K1088" s="33"/>
    </row>
    <row r="1089" spans="1:11" s="34" customFormat="1">
      <c r="A1089" s="29"/>
      <c r="B1089" s="30"/>
      <c r="C1089" s="30"/>
      <c r="D1089" s="30"/>
      <c r="E1089" s="30"/>
      <c r="F1089" s="40"/>
      <c r="G1089" s="31"/>
      <c r="H1089" s="32"/>
      <c r="I1089" s="33"/>
      <c r="J1089" s="33"/>
      <c r="K1089" s="33"/>
    </row>
    <row r="1090" spans="1:11" s="34" customFormat="1">
      <c r="A1090" s="29"/>
      <c r="B1090" s="30"/>
      <c r="C1090" s="30"/>
      <c r="D1090" s="30"/>
      <c r="E1090" s="30"/>
      <c r="F1090" s="40"/>
      <c r="G1090" s="31"/>
      <c r="H1090" s="32"/>
      <c r="I1090" s="33"/>
      <c r="J1090" s="33"/>
      <c r="K1090" s="33"/>
    </row>
    <row r="1091" spans="1:11" s="34" customFormat="1">
      <c r="A1091" s="29"/>
      <c r="B1091" s="30"/>
      <c r="C1091" s="30"/>
      <c r="D1091" s="30"/>
      <c r="E1091" s="30"/>
      <c r="F1091" s="40"/>
      <c r="G1091" s="31"/>
      <c r="H1091" s="32"/>
      <c r="I1091" s="33"/>
      <c r="J1091" s="33"/>
      <c r="K1091" s="33"/>
    </row>
    <row r="1092" spans="1:11" s="34" customFormat="1">
      <c r="A1092" s="29"/>
      <c r="B1092" s="30"/>
      <c r="C1092" s="30"/>
      <c r="D1092" s="30"/>
      <c r="E1092" s="30"/>
      <c r="F1092" s="40"/>
      <c r="G1092" s="31"/>
      <c r="H1092" s="32"/>
      <c r="I1092" s="33"/>
      <c r="J1092" s="33"/>
      <c r="K1092" s="33"/>
    </row>
    <row r="1093" spans="1:11" s="34" customFormat="1">
      <c r="A1093" s="29"/>
      <c r="B1093" s="30"/>
      <c r="C1093" s="30"/>
      <c r="D1093" s="30"/>
      <c r="E1093" s="30"/>
      <c r="F1093" s="40"/>
      <c r="G1093" s="31"/>
      <c r="H1093" s="32"/>
      <c r="I1093" s="33"/>
      <c r="J1093" s="33"/>
      <c r="K1093" s="33"/>
    </row>
    <row r="1094" spans="1:11" s="34" customFormat="1">
      <c r="A1094" s="29"/>
      <c r="B1094" s="30"/>
      <c r="C1094" s="30"/>
      <c r="D1094" s="30"/>
      <c r="E1094" s="30"/>
      <c r="F1094" s="40"/>
      <c r="G1094" s="31"/>
      <c r="H1094" s="32"/>
      <c r="I1094" s="33"/>
      <c r="J1094" s="33"/>
      <c r="K1094" s="33"/>
    </row>
    <row r="1095" spans="1:11" s="34" customFormat="1">
      <c r="A1095" s="29"/>
      <c r="B1095" s="30"/>
      <c r="C1095" s="30"/>
      <c r="D1095" s="30"/>
      <c r="E1095" s="30"/>
      <c r="F1095" s="40"/>
      <c r="G1095" s="31"/>
      <c r="H1095" s="32"/>
      <c r="I1095" s="33"/>
      <c r="J1095" s="33"/>
      <c r="K1095" s="33"/>
    </row>
    <row r="1096" spans="1:11" s="34" customFormat="1">
      <c r="A1096" s="29"/>
      <c r="B1096" s="30"/>
      <c r="C1096" s="30"/>
      <c r="D1096" s="30"/>
      <c r="E1096" s="30"/>
      <c r="F1096" s="40"/>
      <c r="G1096" s="31"/>
      <c r="H1096" s="32"/>
      <c r="I1096" s="33"/>
      <c r="J1096" s="33"/>
      <c r="K1096" s="33"/>
    </row>
    <row r="1097" spans="1:11" s="34" customFormat="1">
      <c r="A1097" s="29"/>
      <c r="B1097" s="30"/>
      <c r="C1097" s="30"/>
      <c r="D1097" s="30"/>
      <c r="E1097" s="30"/>
      <c r="F1097" s="40"/>
      <c r="G1097" s="31"/>
      <c r="H1097" s="32"/>
      <c r="I1097" s="33"/>
      <c r="J1097" s="33"/>
      <c r="K1097" s="33"/>
    </row>
    <row r="1098" spans="1:11" s="34" customFormat="1">
      <c r="A1098" s="29"/>
      <c r="B1098" s="30"/>
      <c r="C1098" s="30"/>
      <c r="D1098" s="30"/>
      <c r="E1098" s="30"/>
      <c r="F1098" s="40"/>
      <c r="G1098" s="31"/>
      <c r="H1098" s="32"/>
      <c r="I1098" s="33"/>
      <c r="J1098" s="33"/>
      <c r="K1098" s="33"/>
    </row>
    <row r="1099" spans="1:11" s="34" customFormat="1">
      <c r="A1099" s="29"/>
      <c r="B1099" s="30"/>
      <c r="C1099" s="30"/>
      <c r="D1099" s="30"/>
      <c r="E1099" s="30"/>
      <c r="F1099" s="40"/>
      <c r="G1099" s="31"/>
      <c r="H1099" s="32"/>
      <c r="I1099" s="33"/>
      <c r="J1099" s="33"/>
      <c r="K1099" s="33"/>
    </row>
    <row r="1100" spans="1:11" s="34" customFormat="1">
      <c r="A1100" s="29"/>
      <c r="B1100" s="30"/>
      <c r="C1100" s="30"/>
      <c r="D1100" s="30"/>
      <c r="E1100" s="30"/>
      <c r="F1100" s="40"/>
      <c r="G1100" s="31"/>
      <c r="H1100" s="32"/>
      <c r="I1100" s="33"/>
      <c r="J1100" s="33"/>
      <c r="K1100" s="33"/>
    </row>
    <row r="1101" spans="1:11" s="34" customFormat="1">
      <c r="A1101" s="29"/>
      <c r="B1101" s="30"/>
      <c r="C1101" s="30"/>
      <c r="D1101" s="30"/>
      <c r="E1101" s="30"/>
      <c r="F1101" s="40"/>
      <c r="G1101" s="31"/>
      <c r="H1101" s="32"/>
      <c r="I1101" s="33"/>
      <c r="J1101" s="33"/>
      <c r="K1101" s="33"/>
    </row>
    <row r="1102" spans="1:11" s="34" customFormat="1">
      <c r="A1102" s="29"/>
      <c r="B1102" s="30"/>
      <c r="C1102" s="30"/>
      <c r="D1102" s="30"/>
      <c r="E1102" s="30"/>
      <c r="F1102" s="40"/>
      <c r="G1102" s="31"/>
      <c r="H1102" s="32"/>
      <c r="I1102" s="33"/>
      <c r="J1102" s="33"/>
      <c r="K1102" s="33"/>
    </row>
    <row r="1103" spans="1:11" s="34" customFormat="1">
      <c r="A1103" s="29"/>
      <c r="B1103" s="30"/>
      <c r="C1103" s="30"/>
      <c r="D1103" s="30"/>
      <c r="E1103" s="30"/>
      <c r="F1103" s="40"/>
      <c r="G1103" s="31"/>
      <c r="H1103" s="32"/>
      <c r="I1103" s="33"/>
      <c r="J1103" s="33"/>
      <c r="K1103" s="33"/>
    </row>
    <row r="1104" spans="1:11" s="34" customFormat="1">
      <c r="A1104" s="29"/>
      <c r="B1104" s="30"/>
      <c r="C1104" s="30"/>
      <c r="D1104" s="30"/>
      <c r="E1104" s="30"/>
      <c r="F1104" s="40"/>
      <c r="G1104" s="31"/>
      <c r="H1104" s="32"/>
      <c r="I1104" s="33"/>
      <c r="J1104" s="33"/>
      <c r="K1104" s="33"/>
    </row>
    <row r="1105" spans="1:11" s="34" customFormat="1">
      <c r="A1105" s="29"/>
      <c r="B1105" s="30"/>
      <c r="C1105" s="30"/>
      <c r="D1105" s="30"/>
      <c r="E1105" s="30"/>
      <c r="F1105" s="40"/>
      <c r="G1105" s="31"/>
      <c r="H1105" s="32"/>
      <c r="I1105" s="33"/>
      <c r="J1105" s="33"/>
      <c r="K1105" s="33"/>
    </row>
    <row r="1106" spans="1:11" s="34" customFormat="1">
      <c r="A1106" s="29"/>
      <c r="B1106" s="30"/>
      <c r="C1106" s="30"/>
      <c r="D1106" s="30"/>
      <c r="E1106" s="30"/>
      <c r="F1106" s="40"/>
      <c r="G1106" s="31"/>
      <c r="H1106" s="32"/>
      <c r="I1106" s="33"/>
      <c r="J1106" s="33"/>
      <c r="K1106" s="33"/>
    </row>
    <row r="1107" spans="1:11" s="34" customFormat="1">
      <c r="A1107" s="29"/>
      <c r="B1107" s="30"/>
      <c r="C1107" s="30"/>
      <c r="D1107" s="30"/>
      <c r="E1107" s="30"/>
      <c r="F1107" s="40"/>
      <c r="G1107" s="31"/>
      <c r="H1107" s="32"/>
      <c r="I1107" s="33"/>
      <c r="J1107" s="33"/>
      <c r="K1107" s="33"/>
    </row>
    <row r="1108" spans="1:11" s="34" customFormat="1">
      <c r="A1108" s="29"/>
      <c r="B1108" s="30"/>
      <c r="C1108" s="30"/>
      <c r="D1108" s="30"/>
      <c r="E1108" s="30"/>
      <c r="F1108" s="40"/>
      <c r="G1108" s="31"/>
      <c r="H1108" s="32"/>
      <c r="I1108" s="33"/>
      <c r="J1108" s="33"/>
      <c r="K1108" s="33"/>
    </row>
    <row r="1109" spans="1:11" s="34" customFormat="1">
      <c r="A1109" s="29"/>
      <c r="B1109" s="30"/>
      <c r="C1109" s="30"/>
      <c r="D1109" s="30"/>
      <c r="E1109" s="30"/>
      <c r="F1109" s="40"/>
      <c r="G1109" s="31"/>
      <c r="H1109" s="32"/>
      <c r="I1109" s="33"/>
      <c r="J1109" s="33"/>
      <c r="K1109" s="33"/>
    </row>
    <row r="1110" spans="1:11" s="34" customFormat="1">
      <c r="A1110" s="29"/>
      <c r="B1110" s="30"/>
      <c r="C1110" s="30"/>
      <c r="D1110" s="30"/>
      <c r="E1110" s="30"/>
      <c r="F1110" s="40"/>
      <c r="G1110" s="31"/>
      <c r="H1110" s="32"/>
      <c r="I1110" s="33"/>
      <c r="J1110" s="33"/>
      <c r="K1110" s="33"/>
    </row>
    <row r="1111" spans="1:11" s="34" customFormat="1">
      <c r="A1111" s="29"/>
      <c r="B1111" s="30"/>
      <c r="C1111" s="30"/>
      <c r="D1111" s="30"/>
      <c r="E1111" s="30"/>
      <c r="F1111" s="40"/>
      <c r="G1111" s="31"/>
      <c r="H1111" s="32"/>
      <c r="I1111" s="33"/>
      <c r="J1111" s="33"/>
      <c r="K1111" s="33"/>
    </row>
    <row r="1112" spans="1:11" s="34" customFormat="1">
      <c r="A1112" s="29"/>
      <c r="B1112" s="30"/>
      <c r="C1112" s="30"/>
      <c r="D1112" s="30"/>
      <c r="E1112" s="30"/>
      <c r="F1112" s="40"/>
      <c r="G1112" s="31"/>
      <c r="H1112" s="32"/>
      <c r="I1112" s="33"/>
      <c r="J1112" s="33"/>
      <c r="K1112" s="33"/>
    </row>
    <row r="1113" spans="1:11" s="34" customFormat="1">
      <c r="A1113" s="29"/>
      <c r="B1113" s="30"/>
      <c r="C1113" s="30"/>
      <c r="D1113" s="30"/>
      <c r="E1113" s="30"/>
      <c r="F1113" s="40"/>
      <c r="G1113" s="31"/>
      <c r="H1113" s="32"/>
      <c r="I1113" s="33"/>
      <c r="J1113" s="33"/>
      <c r="K1113" s="33"/>
    </row>
    <row r="1114" spans="1:11" s="34" customFormat="1">
      <c r="A1114" s="29"/>
      <c r="B1114" s="30"/>
      <c r="C1114" s="30"/>
      <c r="D1114" s="30"/>
      <c r="E1114" s="30"/>
      <c r="F1114" s="40"/>
      <c r="G1114" s="31"/>
      <c r="H1114" s="32"/>
      <c r="I1114" s="33"/>
      <c r="J1114" s="33"/>
      <c r="K1114" s="33"/>
    </row>
    <row r="1115" spans="1:11" s="34" customFormat="1">
      <c r="A1115" s="29"/>
      <c r="B1115" s="30"/>
      <c r="C1115" s="30"/>
      <c r="D1115" s="30"/>
      <c r="E1115" s="30"/>
      <c r="F1115" s="40"/>
      <c r="G1115" s="31"/>
      <c r="H1115" s="32"/>
      <c r="I1115" s="33"/>
      <c r="J1115" s="33"/>
      <c r="K1115" s="33"/>
    </row>
    <row r="1116" spans="1:11" s="34" customFormat="1">
      <c r="A1116" s="29"/>
      <c r="B1116" s="30"/>
      <c r="C1116" s="30"/>
      <c r="D1116" s="30"/>
      <c r="E1116" s="30"/>
      <c r="F1116" s="40"/>
      <c r="G1116" s="31"/>
      <c r="H1116" s="32"/>
      <c r="I1116" s="33"/>
      <c r="J1116" s="33"/>
      <c r="K1116" s="33"/>
    </row>
    <row r="1117" spans="1:11" s="34" customFormat="1">
      <c r="A1117" s="29"/>
      <c r="B1117" s="30"/>
      <c r="C1117" s="30"/>
      <c r="D1117" s="30"/>
      <c r="E1117" s="30"/>
      <c r="F1117" s="40"/>
      <c r="G1117" s="31"/>
      <c r="H1117" s="32"/>
      <c r="I1117" s="33"/>
      <c r="J1117" s="33"/>
      <c r="K1117" s="33"/>
    </row>
    <row r="1118" spans="1:11" s="34" customFormat="1">
      <c r="A1118" s="29"/>
      <c r="B1118" s="30"/>
      <c r="C1118" s="30"/>
      <c r="D1118" s="30"/>
      <c r="E1118" s="30"/>
      <c r="F1118" s="40"/>
      <c r="G1118" s="31"/>
      <c r="H1118" s="32"/>
      <c r="I1118" s="33"/>
      <c r="J1118" s="33"/>
      <c r="K1118" s="33"/>
    </row>
    <row r="1119" spans="1:11" s="34" customFormat="1">
      <c r="A1119" s="29"/>
      <c r="B1119" s="30"/>
      <c r="C1119" s="30"/>
      <c r="D1119" s="30"/>
      <c r="E1119" s="30"/>
      <c r="F1119" s="40"/>
      <c r="G1119" s="31"/>
      <c r="H1119" s="32"/>
      <c r="I1119" s="33"/>
      <c r="J1119" s="33"/>
      <c r="K1119" s="33"/>
    </row>
    <row r="1120" spans="1:11" s="34" customFormat="1">
      <c r="A1120" s="29"/>
      <c r="B1120" s="30"/>
      <c r="C1120" s="30"/>
      <c r="D1120" s="30"/>
      <c r="E1120" s="30"/>
      <c r="F1120" s="40"/>
      <c r="G1120" s="31"/>
      <c r="H1120" s="32"/>
      <c r="I1120" s="33"/>
      <c r="J1120" s="33"/>
      <c r="K1120" s="33"/>
    </row>
    <row r="1121" spans="1:11" s="34" customFormat="1">
      <c r="A1121" s="29"/>
      <c r="B1121" s="30"/>
      <c r="C1121" s="30"/>
      <c r="D1121" s="30"/>
      <c r="E1121" s="30"/>
      <c r="F1121" s="40"/>
      <c r="G1121" s="31"/>
      <c r="H1121" s="32"/>
      <c r="I1121" s="33"/>
      <c r="J1121" s="33"/>
      <c r="K1121" s="33"/>
    </row>
    <row r="1122" spans="1:11" s="34" customFormat="1">
      <c r="A1122" s="29"/>
      <c r="B1122" s="30"/>
      <c r="C1122" s="30"/>
      <c r="D1122" s="30"/>
      <c r="E1122" s="30"/>
      <c r="F1122" s="40"/>
      <c r="G1122" s="31"/>
      <c r="H1122" s="32"/>
      <c r="I1122" s="33"/>
      <c r="J1122" s="33"/>
      <c r="K1122" s="33"/>
    </row>
    <row r="1123" spans="1:11" s="34" customFormat="1">
      <c r="A1123" s="29"/>
      <c r="B1123" s="30"/>
      <c r="C1123" s="30"/>
      <c r="D1123" s="30"/>
      <c r="E1123" s="30"/>
      <c r="F1123" s="40"/>
      <c r="G1123" s="31"/>
      <c r="H1123" s="32"/>
      <c r="I1123" s="33"/>
      <c r="J1123" s="33"/>
      <c r="K1123" s="33"/>
    </row>
    <row r="1124" spans="1:11" s="34" customFormat="1">
      <c r="A1124" s="29"/>
      <c r="B1124" s="30"/>
      <c r="C1124" s="30"/>
      <c r="D1124" s="30"/>
      <c r="E1124" s="30"/>
      <c r="F1124" s="40"/>
      <c r="G1124" s="31"/>
      <c r="H1124" s="32"/>
      <c r="I1124" s="33"/>
      <c r="J1124" s="33"/>
      <c r="K1124" s="33"/>
    </row>
    <row r="1125" spans="1:11" s="34" customFormat="1">
      <c r="A1125" s="29"/>
      <c r="B1125" s="30"/>
      <c r="C1125" s="30"/>
      <c r="D1125" s="30"/>
      <c r="E1125" s="30"/>
      <c r="F1125" s="40"/>
      <c r="G1125" s="31"/>
      <c r="H1125" s="32"/>
      <c r="I1125" s="33"/>
      <c r="J1125" s="33"/>
      <c r="K1125" s="33"/>
    </row>
    <row r="1126" spans="1:11" s="34" customFormat="1">
      <c r="A1126" s="29"/>
      <c r="B1126" s="30"/>
      <c r="C1126" s="30"/>
      <c r="D1126" s="30"/>
      <c r="E1126" s="30"/>
      <c r="F1126" s="40"/>
      <c r="G1126" s="31"/>
      <c r="H1126" s="32"/>
      <c r="I1126" s="33"/>
      <c r="J1126" s="33"/>
      <c r="K1126" s="33"/>
    </row>
    <row r="1127" spans="1:11" s="34" customFormat="1">
      <c r="A1127" s="29"/>
      <c r="B1127" s="30"/>
      <c r="C1127" s="30"/>
      <c r="D1127" s="30"/>
      <c r="E1127" s="30"/>
      <c r="F1127" s="40"/>
      <c r="G1127" s="31"/>
      <c r="H1127" s="32"/>
      <c r="I1127" s="33"/>
      <c r="J1127" s="33"/>
      <c r="K1127" s="33"/>
    </row>
    <row r="1128" spans="1:11" s="34" customFormat="1">
      <c r="A1128" s="29"/>
      <c r="B1128" s="30"/>
      <c r="C1128" s="30"/>
      <c r="D1128" s="30"/>
      <c r="E1128" s="30"/>
      <c r="F1128" s="40"/>
      <c r="G1128" s="31"/>
      <c r="H1128" s="32"/>
      <c r="I1128" s="33"/>
      <c r="J1128" s="33"/>
      <c r="K1128" s="33"/>
    </row>
    <row r="1129" spans="1:11" s="34" customFormat="1">
      <c r="A1129" s="29"/>
      <c r="B1129" s="30"/>
      <c r="C1129" s="30"/>
      <c r="D1129" s="30"/>
      <c r="E1129" s="30"/>
      <c r="F1129" s="40"/>
      <c r="G1129" s="31"/>
      <c r="H1129" s="32"/>
      <c r="I1129" s="33"/>
      <c r="J1129" s="33"/>
      <c r="K1129" s="33"/>
    </row>
    <row r="1130" spans="1:11" s="34" customFormat="1">
      <c r="A1130" s="29"/>
      <c r="B1130" s="30"/>
      <c r="C1130" s="30"/>
      <c r="D1130" s="30"/>
      <c r="E1130" s="30"/>
      <c r="F1130" s="40"/>
      <c r="G1130" s="31"/>
      <c r="H1130" s="32"/>
      <c r="I1130" s="33"/>
      <c r="J1130" s="33"/>
      <c r="K1130" s="33"/>
    </row>
    <row r="1131" spans="1:11" s="34" customFormat="1">
      <c r="A1131" s="29"/>
      <c r="B1131" s="30"/>
      <c r="C1131" s="30"/>
      <c r="D1131" s="30"/>
      <c r="E1131" s="30"/>
      <c r="F1131" s="40"/>
      <c r="G1131" s="31"/>
      <c r="H1131" s="32"/>
      <c r="I1131" s="33"/>
      <c r="J1131" s="33"/>
      <c r="K1131" s="33"/>
    </row>
    <row r="1132" spans="1:11" s="34" customFormat="1">
      <c r="A1132" s="29"/>
      <c r="B1132" s="30"/>
      <c r="C1132" s="30"/>
      <c r="D1132" s="30"/>
      <c r="E1132" s="30"/>
      <c r="F1132" s="40"/>
      <c r="G1132" s="31"/>
      <c r="H1132" s="32"/>
      <c r="I1132" s="33"/>
      <c r="J1132" s="33"/>
      <c r="K1132" s="33"/>
    </row>
    <row r="1133" spans="1:11" s="34" customFormat="1">
      <c r="A1133" s="29"/>
      <c r="B1133" s="30"/>
      <c r="C1133" s="30"/>
      <c r="D1133" s="30"/>
      <c r="E1133" s="30"/>
      <c r="F1133" s="40"/>
      <c r="G1133" s="31"/>
      <c r="H1133" s="32"/>
      <c r="I1133" s="33"/>
      <c r="J1133" s="33"/>
      <c r="K1133" s="33"/>
    </row>
    <row r="1134" spans="1:11" s="34" customFormat="1">
      <c r="A1134" s="29"/>
      <c r="B1134" s="30"/>
      <c r="C1134" s="30"/>
      <c r="D1134" s="30"/>
      <c r="E1134" s="30"/>
      <c r="F1134" s="40"/>
      <c r="G1134" s="31"/>
      <c r="H1134" s="32"/>
      <c r="I1134" s="33"/>
      <c r="J1134" s="33"/>
      <c r="K1134" s="33"/>
    </row>
    <row r="1135" spans="1:11" s="34" customFormat="1">
      <c r="A1135" s="29"/>
      <c r="B1135" s="30"/>
      <c r="C1135" s="30"/>
      <c r="D1135" s="30"/>
      <c r="E1135" s="30"/>
      <c r="F1135" s="40"/>
      <c r="G1135" s="31"/>
      <c r="H1135" s="32"/>
      <c r="I1135" s="33"/>
      <c r="J1135" s="33"/>
      <c r="K1135" s="33"/>
    </row>
    <row r="1136" spans="1:11" s="34" customFormat="1">
      <c r="A1136" s="29"/>
      <c r="B1136" s="30"/>
      <c r="C1136" s="30"/>
      <c r="D1136" s="30"/>
      <c r="E1136" s="30"/>
      <c r="F1136" s="40"/>
      <c r="G1136" s="31"/>
      <c r="H1136" s="32"/>
      <c r="I1136" s="33"/>
      <c r="J1136" s="33"/>
      <c r="K1136" s="33"/>
    </row>
    <row r="1137" spans="1:11" s="34" customFormat="1">
      <c r="A1137" s="29"/>
      <c r="B1137" s="30"/>
      <c r="C1137" s="30"/>
      <c r="D1137" s="30"/>
      <c r="E1137" s="30"/>
      <c r="F1137" s="40"/>
      <c r="G1137" s="31"/>
      <c r="H1137" s="32"/>
      <c r="I1137" s="33"/>
      <c r="J1137" s="33"/>
      <c r="K1137" s="33"/>
    </row>
    <row r="1138" spans="1:11" s="34" customFormat="1">
      <c r="A1138" s="29"/>
      <c r="B1138" s="30"/>
      <c r="C1138" s="30"/>
      <c r="D1138" s="30"/>
      <c r="E1138" s="30"/>
      <c r="F1138" s="40"/>
      <c r="G1138" s="31"/>
      <c r="H1138" s="32"/>
      <c r="I1138" s="33"/>
      <c r="J1138" s="33"/>
      <c r="K1138" s="33"/>
    </row>
    <row r="1139" spans="1:11" s="34" customFormat="1">
      <c r="A1139" s="29"/>
      <c r="B1139" s="30"/>
      <c r="C1139" s="30"/>
      <c r="D1139" s="30"/>
      <c r="E1139" s="30"/>
      <c r="F1139" s="40"/>
      <c r="G1139" s="31"/>
      <c r="H1139" s="32"/>
      <c r="I1139" s="33"/>
      <c r="J1139" s="33"/>
      <c r="K1139" s="33"/>
    </row>
    <row r="1140" spans="1:11" s="34" customFormat="1">
      <c r="A1140" s="29"/>
      <c r="B1140" s="30"/>
      <c r="C1140" s="30"/>
      <c r="D1140" s="30"/>
      <c r="E1140" s="30"/>
      <c r="F1140" s="40"/>
      <c r="G1140" s="31"/>
      <c r="H1140" s="32"/>
      <c r="I1140" s="33"/>
      <c r="J1140" s="33"/>
      <c r="K1140" s="33"/>
    </row>
    <row r="1141" spans="1:11" s="34" customFormat="1">
      <c r="A1141" s="29"/>
      <c r="B1141" s="30"/>
      <c r="C1141" s="30"/>
      <c r="D1141" s="30"/>
      <c r="E1141" s="30"/>
      <c r="F1141" s="40"/>
      <c r="G1141" s="31"/>
      <c r="H1141" s="32"/>
      <c r="I1141" s="33"/>
      <c r="J1141" s="33"/>
      <c r="K1141" s="33"/>
    </row>
    <row r="1142" spans="1:11" s="34" customFormat="1">
      <c r="A1142" s="29"/>
      <c r="B1142" s="30"/>
      <c r="C1142" s="30"/>
      <c r="D1142" s="30"/>
      <c r="E1142" s="30"/>
      <c r="F1142" s="40"/>
      <c r="G1142" s="31"/>
      <c r="H1142" s="32"/>
      <c r="I1142" s="33"/>
      <c r="J1142" s="33"/>
      <c r="K1142" s="33"/>
    </row>
    <row r="1143" spans="1:11" s="34" customFormat="1">
      <c r="A1143" s="29"/>
      <c r="B1143" s="30"/>
      <c r="C1143" s="30"/>
      <c r="D1143" s="30"/>
      <c r="E1143" s="30"/>
      <c r="F1143" s="40"/>
      <c r="G1143" s="31"/>
      <c r="H1143" s="32"/>
      <c r="I1143" s="33"/>
      <c r="J1143" s="33"/>
      <c r="K1143" s="33"/>
    </row>
    <row r="1144" spans="1:11" s="34" customFormat="1">
      <c r="A1144" s="29"/>
      <c r="B1144" s="30"/>
      <c r="C1144" s="30"/>
      <c r="D1144" s="30"/>
      <c r="E1144" s="30"/>
      <c r="F1144" s="40"/>
      <c r="G1144" s="31"/>
      <c r="H1144" s="32"/>
      <c r="I1144" s="33"/>
      <c r="J1144" s="33"/>
      <c r="K1144" s="33"/>
    </row>
    <row r="1145" spans="1:11" s="34" customFormat="1">
      <c r="A1145" s="29"/>
      <c r="B1145" s="30"/>
      <c r="C1145" s="30"/>
      <c r="D1145" s="30"/>
      <c r="E1145" s="30"/>
      <c r="F1145" s="40"/>
      <c r="G1145" s="31"/>
      <c r="H1145" s="32"/>
      <c r="I1145" s="33"/>
      <c r="J1145" s="33"/>
      <c r="K1145" s="33"/>
    </row>
    <row r="1146" spans="1:11" s="34" customFormat="1">
      <c r="A1146" s="29"/>
      <c r="B1146" s="30"/>
      <c r="C1146" s="30"/>
      <c r="D1146" s="30"/>
      <c r="E1146" s="30"/>
      <c r="F1146" s="40"/>
      <c r="G1146" s="31"/>
      <c r="H1146" s="32"/>
      <c r="I1146" s="33"/>
      <c r="J1146" s="33"/>
      <c r="K1146" s="33"/>
    </row>
    <row r="1147" spans="1:11" s="34" customFormat="1">
      <c r="A1147" s="29"/>
      <c r="B1147" s="30"/>
      <c r="C1147" s="30"/>
      <c r="D1147" s="30"/>
      <c r="E1147" s="30"/>
      <c r="F1147" s="40"/>
      <c r="G1147" s="31"/>
      <c r="H1147" s="32"/>
      <c r="I1147" s="33"/>
      <c r="J1147" s="33"/>
      <c r="K1147" s="33"/>
    </row>
    <row r="1148" spans="1:11" s="34" customFormat="1">
      <c r="A1148" s="29"/>
      <c r="B1148" s="30"/>
      <c r="C1148" s="30"/>
      <c r="D1148" s="30"/>
      <c r="E1148" s="30"/>
      <c r="F1148" s="40"/>
      <c r="G1148" s="31"/>
      <c r="H1148" s="32"/>
      <c r="I1148" s="33"/>
      <c r="J1148" s="33"/>
      <c r="K1148" s="33"/>
    </row>
    <row r="1149" spans="1:11" s="34" customFormat="1">
      <c r="A1149" s="29"/>
      <c r="B1149" s="30"/>
      <c r="C1149" s="30"/>
      <c r="D1149" s="30"/>
      <c r="E1149" s="30"/>
      <c r="F1149" s="40"/>
      <c r="G1149" s="31"/>
      <c r="H1149" s="32"/>
      <c r="I1149" s="33"/>
      <c r="J1149" s="33"/>
      <c r="K1149" s="33"/>
    </row>
    <row r="1150" spans="1:11" s="34" customFormat="1">
      <c r="A1150" s="29"/>
      <c r="B1150" s="30"/>
      <c r="C1150" s="30"/>
      <c r="D1150" s="30"/>
      <c r="E1150" s="30"/>
      <c r="F1150" s="40"/>
      <c r="G1150" s="31"/>
      <c r="H1150" s="32"/>
      <c r="I1150" s="33"/>
      <c r="J1150" s="33"/>
      <c r="K1150" s="33"/>
    </row>
    <row r="1151" spans="1:11" s="34" customFormat="1">
      <c r="A1151" s="29"/>
      <c r="B1151" s="30"/>
      <c r="C1151" s="30"/>
      <c r="D1151" s="30"/>
      <c r="E1151" s="30"/>
      <c r="F1151" s="40"/>
      <c r="G1151" s="31"/>
      <c r="H1151" s="32"/>
      <c r="I1151" s="33"/>
      <c r="J1151" s="33"/>
      <c r="K1151" s="33"/>
    </row>
    <row r="1152" spans="1:11" s="34" customFormat="1">
      <c r="A1152" s="29"/>
      <c r="B1152" s="30"/>
      <c r="C1152" s="30"/>
      <c r="D1152" s="30"/>
      <c r="E1152" s="30"/>
      <c r="F1152" s="40"/>
      <c r="G1152" s="31"/>
      <c r="H1152" s="32"/>
      <c r="I1152" s="33"/>
      <c r="J1152" s="33"/>
      <c r="K1152" s="33"/>
    </row>
    <row r="1153" spans="1:11" s="34" customFormat="1">
      <c r="A1153" s="29"/>
      <c r="B1153" s="30"/>
      <c r="C1153" s="30"/>
      <c r="D1153" s="30"/>
      <c r="E1153" s="30"/>
      <c r="F1153" s="40"/>
      <c r="G1153" s="31"/>
      <c r="H1153" s="32"/>
      <c r="I1153" s="33"/>
      <c r="J1153" s="33"/>
      <c r="K1153" s="33"/>
    </row>
    <row r="1154" spans="1:11" s="34" customFormat="1">
      <c r="A1154" s="29"/>
      <c r="B1154" s="30"/>
      <c r="C1154" s="30"/>
      <c r="D1154" s="30"/>
      <c r="E1154" s="30"/>
      <c r="F1154" s="40"/>
      <c r="G1154" s="31"/>
      <c r="H1154" s="32"/>
      <c r="I1154" s="33"/>
      <c r="J1154" s="33"/>
      <c r="K1154" s="33"/>
    </row>
    <row r="1155" spans="1:11" s="34" customFormat="1">
      <c r="A1155" s="29"/>
      <c r="B1155" s="30"/>
      <c r="C1155" s="30"/>
      <c r="D1155" s="30"/>
      <c r="E1155" s="30"/>
      <c r="F1155" s="40"/>
      <c r="G1155" s="31"/>
      <c r="H1155" s="32"/>
      <c r="I1155" s="33"/>
      <c r="J1155" s="33"/>
      <c r="K1155" s="33"/>
    </row>
    <row r="1156" spans="1:11" s="34" customFormat="1">
      <c r="A1156" s="29"/>
      <c r="B1156" s="30"/>
      <c r="C1156" s="30"/>
      <c r="D1156" s="30"/>
      <c r="E1156" s="30"/>
      <c r="F1156" s="40"/>
      <c r="G1156" s="31"/>
      <c r="H1156" s="32"/>
      <c r="I1156" s="33"/>
      <c r="J1156" s="33"/>
      <c r="K1156" s="33"/>
    </row>
    <row r="1157" spans="1:11" s="34" customFormat="1">
      <c r="A1157" s="29"/>
      <c r="B1157" s="30"/>
      <c r="C1157" s="30"/>
      <c r="D1157" s="30"/>
      <c r="E1157" s="30"/>
      <c r="F1157" s="40"/>
      <c r="G1157" s="31"/>
      <c r="H1157" s="32"/>
      <c r="I1157" s="33"/>
      <c r="J1157" s="33"/>
      <c r="K1157" s="33"/>
    </row>
    <row r="1158" spans="1:11" s="34" customFormat="1">
      <c r="A1158" s="29"/>
      <c r="B1158" s="30"/>
      <c r="C1158" s="30"/>
      <c r="D1158" s="30"/>
      <c r="E1158" s="30"/>
      <c r="F1158" s="40"/>
      <c r="G1158" s="31"/>
      <c r="H1158" s="32"/>
      <c r="I1158" s="33"/>
      <c r="J1158" s="33"/>
      <c r="K1158" s="33"/>
    </row>
    <row r="1159" spans="1:11" s="34" customFormat="1">
      <c r="A1159" s="29"/>
      <c r="B1159" s="30"/>
      <c r="C1159" s="30"/>
      <c r="D1159" s="30"/>
      <c r="E1159" s="30"/>
      <c r="F1159" s="40"/>
      <c r="G1159" s="31"/>
      <c r="H1159" s="32"/>
      <c r="I1159" s="33"/>
      <c r="J1159" s="33"/>
      <c r="K1159" s="33"/>
    </row>
    <row r="1160" spans="1:11" s="34" customFormat="1">
      <c r="A1160" s="29"/>
      <c r="B1160" s="30"/>
      <c r="C1160" s="30"/>
      <c r="D1160" s="30"/>
      <c r="E1160" s="30"/>
      <c r="F1160" s="40"/>
      <c r="G1160" s="31"/>
      <c r="H1160" s="32"/>
      <c r="I1160" s="33"/>
      <c r="J1160" s="33"/>
      <c r="K1160" s="33"/>
    </row>
    <row r="1161" spans="1:11" s="34" customFormat="1">
      <c r="A1161" s="29"/>
      <c r="B1161" s="30"/>
      <c r="C1161" s="30"/>
      <c r="D1161" s="30"/>
      <c r="E1161" s="30"/>
      <c r="F1161" s="40"/>
      <c r="G1161" s="31"/>
      <c r="H1161" s="32"/>
      <c r="I1161" s="33"/>
      <c r="J1161" s="33"/>
      <c r="K1161" s="33"/>
    </row>
    <row r="1162" spans="1:11" s="34" customFormat="1">
      <c r="A1162" s="29"/>
      <c r="B1162" s="30"/>
      <c r="C1162" s="30"/>
      <c r="D1162" s="30"/>
      <c r="E1162" s="30"/>
      <c r="F1162" s="40"/>
      <c r="G1162" s="31"/>
      <c r="H1162" s="32"/>
      <c r="I1162" s="33"/>
      <c r="J1162" s="33"/>
      <c r="K1162" s="33"/>
    </row>
    <row r="1163" spans="1:11" s="34" customFormat="1">
      <c r="A1163" s="29"/>
      <c r="B1163" s="30"/>
      <c r="C1163" s="30"/>
      <c r="D1163" s="30"/>
      <c r="E1163" s="30"/>
      <c r="F1163" s="40"/>
      <c r="G1163" s="31"/>
      <c r="H1163" s="32"/>
      <c r="I1163" s="33"/>
      <c r="J1163" s="33"/>
      <c r="K1163" s="33"/>
    </row>
    <row r="1164" spans="1:11" s="34" customFormat="1">
      <c r="A1164" s="29"/>
      <c r="B1164" s="30"/>
      <c r="C1164" s="30"/>
      <c r="D1164" s="30"/>
      <c r="E1164" s="30"/>
      <c r="F1164" s="40"/>
      <c r="G1164" s="31"/>
      <c r="H1164" s="32"/>
      <c r="I1164" s="33"/>
      <c r="J1164" s="33"/>
      <c r="K1164" s="33"/>
    </row>
    <row r="1165" spans="1:11" s="34" customFormat="1">
      <c r="A1165" s="29"/>
      <c r="B1165" s="30"/>
      <c r="C1165" s="30"/>
      <c r="D1165" s="30"/>
      <c r="E1165" s="30"/>
      <c r="F1165" s="40"/>
      <c r="G1165" s="31"/>
      <c r="H1165" s="32"/>
      <c r="I1165" s="33"/>
      <c r="J1165" s="33"/>
      <c r="K1165" s="33"/>
    </row>
    <row r="1166" spans="1:11" s="34" customFormat="1">
      <c r="A1166" s="29"/>
      <c r="B1166" s="30"/>
      <c r="C1166" s="30"/>
      <c r="D1166" s="30"/>
      <c r="E1166" s="30"/>
      <c r="F1166" s="40"/>
      <c r="G1166" s="31"/>
      <c r="H1166" s="32"/>
      <c r="I1166" s="33"/>
      <c r="J1166" s="33"/>
      <c r="K1166" s="33"/>
    </row>
    <row r="1167" spans="1:11" s="34" customFormat="1">
      <c r="A1167" s="29"/>
      <c r="B1167" s="30"/>
      <c r="C1167" s="30"/>
      <c r="D1167" s="30"/>
      <c r="E1167" s="30"/>
      <c r="F1167" s="40"/>
      <c r="G1167" s="31"/>
      <c r="H1167" s="32"/>
      <c r="I1167" s="33"/>
      <c r="J1167" s="33"/>
      <c r="K1167" s="33"/>
    </row>
    <row r="1168" spans="1:11" s="34" customFormat="1">
      <c r="A1168" s="29"/>
      <c r="B1168" s="30"/>
      <c r="C1168" s="30"/>
      <c r="D1168" s="30"/>
      <c r="E1168" s="30"/>
      <c r="F1168" s="40"/>
      <c r="G1168" s="31"/>
      <c r="H1168" s="32"/>
      <c r="I1168" s="33"/>
      <c r="J1168" s="33"/>
      <c r="K1168" s="33"/>
    </row>
    <row r="1169" spans="1:11" s="34" customFormat="1">
      <c r="A1169" s="29"/>
      <c r="B1169" s="30"/>
      <c r="C1169" s="30"/>
      <c r="D1169" s="30"/>
      <c r="E1169" s="30"/>
      <c r="F1169" s="40"/>
      <c r="G1169" s="31"/>
      <c r="H1169" s="32"/>
      <c r="I1169" s="33"/>
      <c r="J1169" s="33"/>
      <c r="K1169" s="33"/>
    </row>
    <row r="1170" spans="1:11" s="34" customFormat="1">
      <c r="A1170" s="29"/>
      <c r="B1170" s="30"/>
      <c r="C1170" s="30"/>
      <c r="D1170" s="30"/>
      <c r="E1170" s="30"/>
      <c r="F1170" s="40"/>
      <c r="G1170" s="31"/>
      <c r="H1170" s="32"/>
      <c r="I1170" s="33"/>
      <c r="J1170" s="33"/>
      <c r="K1170" s="33"/>
    </row>
    <row r="1171" spans="1:11" s="34" customFormat="1">
      <c r="A1171" s="29"/>
      <c r="B1171" s="30"/>
      <c r="C1171" s="30"/>
      <c r="D1171" s="30"/>
      <c r="E1171" s="30"/>
      <c r="F1171" s="40"/>
      <c r="G1171" s="31"/>
      <c r="H1171" s="32"/>
      <c r="I1171" s="33"/>
      <c r="J1171" s="33"/>
      <c r="K1171" s="33"/>
    </row>
    <row r="1172" spans="1:11" s="34" customFormat="1">
      <c r="A1172" s="29"/>
      <c r="B1172" s="30"/>
      <c r="C1172" s="30"/>
      <c r="D1172" s="30"/>
      <c r="E1172" s="30"/>
      <c r="F1172" s="40"/>
      <c r="G1172" s="31"/>
      <c r="H1172" s="32"/>
      <c r="I1172" s="33"/>
      <c r="J1172" s="33"/>
      <c r="K1172" s="33"/>
    </row>
    <row r="1173" spans="1:11" s="34" customFormat="1">
      <c r="A1173" s="29"/>
      <c r="B1173" s="30"/>
      <c r="C1173" s="30"/>
      <c r="D1173" s="30"/>
      <c r="E1173" s="30"/>
      <c r="F1173" s="40"/>
      <c r="G1173" s="31"/>
      <c r="H1173" s="32"/>
      <c r="I1173" s="33"/>
      <c r="J1173" s="33"/>
      <c r="K1173" s="33"/>
    </row>
    <row r="1174" spans="1:11" s="34" customFormat="1">
      <c r="A1174" s="29"/>
      <c r="B1174" s="30"/>
      <c r="C1174" s="30"/>
      <c r="D1174" s="30"/>
      <c r="E1174" s="30"/>
      <c r="F1174" s="40"/>
      <c r="G1174" s="31"/>
      <c r="H1174" s="32"/>
      <c r="I1174" s="33"/>
      <c r="J1174" s="33"/>
      <c r="K1174" s="33"/>
    </row>
    <row r="1175" spans="1:11" s="34" customFormat="1">
      <c r="A1175" s="29"/>
      <c r="B1175" s="30"/>
      <c r="C1175" s="30"/>
      <c r="D1175" s="30"/>
      <c r="E1175" s="30"/>
      <c r="F1175" s="40"/>
      <c r="G1175" s="31"/>
      <c r="H1175" s="32"/>
      <c r="I1175" s="33"/>
      <c r="J1175" s="33"/>
      <c r="K1175" s="33"/>
    </row>
    <row r="1176" spans="1:11" s="34" customFormat="1">
      <c r="A1176" s="29"/>
      <c r="B1176" s="30"/>
      <c r="C1176" s="30"/>
      <c r="D1176" s="30"/>
      <c r="E1176" s="30"/>
      <c r="F1176" s="40"/>
      <c r="G1176" s="31"/>
      <c r="H1176" s="32"/>
      <c r="I1176" s="33"/>
      <c r="J1176" s="33"/>
      <c r="K1176" s="33"/>
    </row>
    <row r="1177" spans="1:11" s="34" customFormat="1">
      <c r="A1177" s="29"/>
      <c r="B1177" s="30"/>
      <c r="C1177" s="30"/>
      <c r="D1177" s="30"/>
      <c r="E1177" s="30"/>
      <c r="F1177" s="40"/>
      <c r="G1177" s="31"/>
      <c r="H1177" s="32"/>
      <c r="I1177" s="33"/>
      <c r="J1177" s="33"/>
      <c r="K1177" s="33"/>
    </row>
    <row r="1178" spans="1:11" s="34" customFormat="1">
      <c r="A1178" s="29"/>
      <c r="B1178" s="30"/>
      <c r="C1178" s="30"/>
      <c r="D1178" s="30"/>
      <c r="E1178" s="30"/>
      <c r="F1178" s="40"/>
      <c r="G1178" s="31"/>
      <c r="H1178" s="32"/>
      <c r="I1178" s="33"/>
      <c r="J1178" s="33"/>
      <c r="K1178" s="33"/>
    </row>
    <row r="1179" spans="1:11" s="34" customFormat="1">
      <c r="A1179" s="29"/>
      <c r="B1179" s="30"/>
      <c r="C1179" s="30"/>
      <c r="D1179" s="30"/>
      <c r="E1179" s="30"/>
      <c r="F1179" s="40"/>
      <c r="G1179" s="31"/>
      <c r="H1179" s="32"/>
      <c r="I1179" s="33"/>
      <c r="J1179" s="33"/>
      <c r="K1179" s="33"/>
    </row>
    <row r="1180" spans="1:11" s="34" customFormat="1">
      <c r="A1180" s="29"/>
      <c r="B1180" s="30"/>
      <c r="C1180" s="30"/>
      <c r="D1180" s="30"/>
      <c r="E1180" s="30"/>
      <c r="F1180" s="40"/>
      <c r="G1180" s="31"/>
      <c r="H1180" s="32"/>
      <c r="I1180" s="33"/>
      <c r="J1180" s="33"/>
      <c r="K1180" s="33"/>
    </row>
    <row r="1181" spans="1:11" s="34" customFormat="1">
      <c r="A1181" s="29"/>
      <c r="B1181" s="30"/>
      <c r="C1181" s="30"/>
      <c r="D1181" s="30"/>
      <c r="E1181" s="30"/>
      <c r="F1181" s="40"/>
      <c r="G1181" s="31"/>
      <c r="H1181" s="32"/>
      <c r="I1181" s="33"/>
      <c r="J1181" s="33"/>
      <c r="K1181" s="33"/>
    </row>
    <row r="1182" spans="1:11" s="34" customFormat="1">
      <c r="A1182" s="29"/>
      <c r="B1182" s="30"/>
      <c r="C1182" s="30"/>
      <c r="D1182" s="30"/>
      <c r="E1182" s="30"/>
      <c r="F1182" s="40"/>
      <c r="G1182" s="31"/>
      <c r="H1182" s="32"/>
      <c r="I1182" s="33"/>
      <c r="J1182" s="33"/>
      <c r="K1182" s="33"/>
    </row>
    <row r="1183" spans="1:11" s="34" customFormat="1">
      <c r="A1183" s="29"/>
      <c r="B1183" s="30"/>
      <c r="C1183" s="30"/>
      <c r="D1183" s="30"/>
      <c r="E1183" s="30"/>
      <c r="F1183" s="40"/>
      <c r="G1183" s="31"/>
      <c r="H1183" s="32"/>
      <c r="I1183" s="33"/>
      <c r="J1183" s="33"/>
      <c r="K1183" s="33"/>
    </row>
    <row r="1184" spans="1:11" s="34" customFormat="1">
      <c r="A1184" s="29"/>
      <c r="B1184" s="30"/>
      <c r="C1184" s="30"/>
      <c r="D1184" s="30"/>
      <c r="E1184" s="30"/>
      <c r="F1184" s="40"/>
      <c r="G1184" s="31"/>
      <c r="H1184" s="32"/>
      <c r="I1184" s="33"/>
      <c r="J1184" s="33"/>
      <c r="K1184" s="33"/>
    </row>
    <row r="1185" spans="1:11" s="34" customFormat="1">
      <c r="A1185" s="29"/>
      <c r="B1185" s="30"/>
      <c r="C1185" s="30"/>
      <c r="D1185" s="30"/>
      <c r="E1185" s="30"/>
      <c r="F1185" s="40"/>
      <c r="G1185" s="31"/>
      <c r="H1185" s="32"/>
      <c r="I1185" s="33"/>
      <c r="J1185" s="33"/>
      <c r="K1185" s="33"/>
    </row>
    <row r="1186" spans="1:11" s="34" customFormat="1">
      <c r="A1186" s="29"/>
      <c r="B1186" s="30"/>
      <c r="C1186" s="30"/>
      <c r="D1186" s="30"/>
      <c r="E1186" s="30"/>
      <c r="F1186" s="40"/>
      <c r="G1186" s="31"/>
      <c r="H1186" s="32"/>
      <c r="I1186" s="33"/>
      <c r="J1186" s="33"/>
      <c r="K1186" s="33"/>
    </row>
    <row r="1187" spans="1:11" s="34" customFormat="1">
      <c r="A1187" s="29"/>
      <c r="B1187" s="30"/>
      <c r="C1187" s="30"/>
      <c r="D1187" s="30"/>
      <c r="E1187" s="30"/>
      <c r="F1187" s="40"/>
      <c r="G1187" s="31"/>
      <c r="H1187" s="32"/>
      <c r="I1187" s="33"/>
      <c r="J1187" s="33"/>
      <c r="K1187" s="33"/>
    </row>
    <row r="1188" spans="1:11" s="34" customFormat="1">
      <c r="A1188" s="29"/>
      <c r="B1188" s="30"/>
      <c r="C1188" s="30"/>
      <c r="D1188" s="30"/>
      <c r="E1188" s="30"/>
      <c r="F1188" s="40"/>
      <c r="G1188" s="31"/>
      <c r="H1188" s="32"/>
      <c r="I1188" s="33"/>
      <c r="J1188" s="33"/>
      <c r="K1188" s="33"/>
    </row>
    <row r="1189" spans="1:11" s="34" customFormat="1">
      <c r="A1189" s="29"/>
      <c r="B1189" s="30"/>
      <c r="C1189" s="30"/>
      <c r="D1189" s="30"/>
      <c r="E1189" s="30"/>
      <c r="F1189" s="40"/>
      <c r="G1189" s="31"/>
      <c r="H1189" s="32"/>
      <c r="I1189" s="33"/>
      <c r="J1189" s="33"/>
      <c r="K1189" s="33"/>
    </row>
    <row r="1190" spans="1:11" s="34" customFormat="1">
      <c r="A1190" s="29"/>
      <c r="B1190" s="30"/>
      <c r="C1190" s="30"/>
      <c r="D1190" s="30"/>
      <c r="E1190" s="30"/>
      <c r="F1190" s="40"/>
      <c r="G1190" s="31"/>
      <c r="H1190" s="32"/>
      <c r="I1190" s="33"/>
      <c r="J1190" s="33"/>
      <c r="K1190" s="33"/>
    </row>
    <row r="1191" spans="1:11" s="34" customFormat="1">
      <c r="A1191" s="29"/>
      <c r="B1191" s="30"/>
      <c r="C1191" s="30"/>
      <c r="D1191" s="30"/>
      <c r="E1191" s="30"/>
      <c r="F1191" s="40"/>
      <c r="G1191" s="31"/>
      <c r="H1191" s="32"/>
      <c r="I1191" s="33"/>
      <c r="J1191" s="33"/>
      <c r="K1191" s="33"/>
    </row>
    <row r="1192" spans="1:11" s="34" customFormat="1">
      <c r="A1192" s="29"/>
      <c r="B1192" s="30"/>
      <c r="C1192" s="30"/>
      <c r="D1192" s="30"/>
      <c r="E1192" s="30"/>
      <c r="F1192" s="40"/>
      <c r="G1192" s="31"/>
      <c r="H1192" s="32"/>
      <c r="I1192" s="33"/>
      <c r="J1192" s="33"/>
      <c r="K1192" s="33"/>
    </row>
    <row r="1193" spans="1:11" s="34" customFormat="1">
      <c r="A1193" s="29"/>
      <c r="B1193" s="30"/>
      <c r="C1193" s="30"/>
      <c r="D1193" s="30"/>
      <c r="E1193" s="30"/>
      <c r="F1193" s="40"/>
      <c r="G1193" s="31"/>
      <c r="H1193" s="32"/>
      <c r="I1193" s="33"/>
      <c r="J1193" s="33"/>
      <c r="K1193" s="33"/>
    </row>
    <row r="1194" spans="1:11" s="34" customFormat="1">
      <c r="A1194" s="29"/>
      <c r="B1194" s="30"/>
      <c r="C1194" s="30"/>
      <c r="D1194" s="30"/>
      <c r="E1194" s="30"/>
      <c r="F1194" s="40"/>
      <c r="G1194" s="31"/>
      <c r="H1194" s="32"/>
      <c r="I1194" s="33"/>
      <c r="J1194" s="33"/>
      <c r="K1194" s="33"/>
    </row>
    <row r="1195" spans="1:11" s="34" customFormat="1">
      <c r="A1195" s="29"/>
      <c r="B1195" s="30"/>
      <c r="C1195" s="30"/>
      <c r="D1195" s="30"/>
      <c r="E1195" s="30"/>
      <c r="F1195" s="40"/>
      <c r="G1195" s="31"/>
      <c r="H1195" s="32"/>
      <c r="I1195" s="33"/>
      <c r="J1195" s="33"/>
      <c r="K1195" s="33"/>
    </row>
    <row r="1196" spans="1:11" s="34" customFormat="1">
      <c r="A1196" s="29"/>
      <c r="B1196" s="30"/>
      <c r="C1196" s="30"/>
      <c r="D1196" s="30"/>
      <c r="E1196" s="30"/>
      <c r="F1196" s="40"/>
      <c r="G1196" s="31"/>
      <c r="H1196" s="32"/>
      <c r="I1196" s="33"/>
      <c r="J1196" s="33"/>
      <c r="K1196" s="33"/>
    </row>
    <row r="1197" spans="1:11" s="34" customFormat="1">
      <c r="A1197" s="29"/>
      <c r="B1197" s="30"/>
      <c r="C1197" s="30"/>
      <c r="D1197" s="30"/>
      <c r="E1197" s="30"/>
      <c r="F1197" s="40"/>
      <c r="G1197" s="31"/>
      <c r="H1197" s="32"/>
      <c r="I1197" s="33"/>
      <c r="J1197" s="33"/>
      <c r="K1197" s="33"/>
    </row>
    <row r="1198" spans="1:11" s="34" customFormat="1">
      <c r="A1198" s="29"/>
      <c r="B1198" s="30"/>
      <c r="C1198" s="30"/>
      <c r="D1198" s="30"/>
      <c r="E1198" s="30"/>
      <c r="F1198" s="40"/>
      <c r="G1198" s="31"/>
      <c r="H1198" s="32"/>
      <c r="I1198" s="33"/>
      <c r="J1198" s="33"/>
      <c r="K1198" s="33"/>
    </row>
    <row r="1199" spans="1:11" s="34" customFormat="1">
      <c r="A1199" s="29"/>
      <c r="B1199" s="30"/>
      <c r="C1199" s="30"/>
      <c r="D1199" s="30"/>
      <c r="E1199" s="30"/>
      <c r="F1199" s="40"/>
      <c r="G1199" s="31"/>
      <c r="H1199" s="32"/>
      <c r="I1199" s="33"/>
      <c r="J1199" s="33"/>
      <c r="K1199" s="33"/>
    </row>
    <row r="1200" spans="1:11" s="34" customFormat="1">
      <c r="A1200" s="29"/>
      <c r="B1200" s="30"/>
      <c r="C1200" s="30"/>
      <c r="D1200" s="30"/>
      <c r="E1200" s="30"/>
      <c r="F1200" s="40"/>
      <c r="G1200" s="31"/>
      <c r="H1200" s="32"/>
      <c r="I1200" s="33"/>
      <c r="J1200" s="33"/>
      <c r="K1200" s="33"/>
    </row>
    <row r="1201" spans="1:11" s="34" customFormat="1">
      <c r="A1201" s="29"/>
      <c r="B1201" s="30"/>
      <c r="C1201" s="30"/>
      <c r="D1201" s="30"/>
      <c r="E1201" s="30"/>
      <c r="F1201" s="40"/>
      <c r="G1201" s="31"/>
      <c r="H1201" s="32"/>
      <c r="I1201" s="33"/>
      <c r="J1201" s="33"/>
      <c r="K1201" s="33"/>
    </row>
    <row r="1202" spans="1:11" s="34" customFormat="1">
      <c r="A1202" s="29"/>
      <c r="B1202" s="30"/>
      <c r="C1202" s="30"/>
      <c r="D1202" s="30"/>
      <c r="E1202" s="30"/>
      <c r="F1202" s="40"/>
      <c r="G1202" s="31"/>
      <c r="H1202" s="32"/>
      <c r="I1202" s="33"/>
      <c r="J1202" s="33"/>
      <c r="K1202" s="33"/>
    </row>
    <row r="1203" spans="1:11" s="34" customFormat="1">
      <c r="A1203" s="29"/>
      <c r="B1203" s="30"/>
      <c r="C1203" s="30"/>
      <c r="D1203" s="30"/>
      <c r="E1203" s="30"/>
      <c r="F1203" s="40"/>
      <c r="G1203" s="31"/>
      <c r="H1203" s="32"/>
      <c r="I1203" s="33"/>
      <c r="J1203" s="33"/>
      <c r="K1203" s="33"/>
    </row>
    <row r="1204" spans="1:11" s="34" customFormat="1">
      <c r="A1204" s="29"/>
      <c r="B1204" s="30"/>
      <c r="C1204" s="30"/>
      <c r="D1204" s="30"/>
      <c r="E1204" s="30"/>
      <c r="F1204" s="40"/>
      <c r="G1204" s="31"/>
      <c r="H1204" s="32"/>
      <c r="I1204" s="33"/>
      <c r="J1204" s="33"/>
      <c r="K1204" s="33"/>
    </row>
    <row r="1205" spans="1:11" s="34" customFormat="1">
      <c r="A1205" s="29"/>
      <c r="B1205" s="30"/>
      <c r="C1205" s="30"/>
      <c r="D1205" s="30"/>
      <c r="E1205" s="30"/>
      <c r="F1205" s="40"/>
      <c r="G1205" s="31"/>
      <c r="H1205" s="32"/>
      <c r="I1205" s="33"/>
      <c r="J1205" s="33"/>
      <c r="K1205" s="33"/>
    </row>
    <row r="1206" spans="1:11" s="34" customFormat="1">
      <c r="A1206" s="29"/>
      <c r="B1206" s="30"/>
      <c r="C1206" s="30"/>
      <c r="D1206" s="30"/>
      <c r="E1206" s="30"/>
      <c r="F1206" s="40"/>
      <c r="G1206" s="31"/>
      <c r="H1206" s="32"/>
      <c r="I1206" s="33"/>
      <c r="J1206" s="33"/>
      <c r="K1206" s="33"/>
    </row>
    <row r="1207" spans="1:11" s="34" customFormat="1">
      <c r="A1207" s="29"/>
      <c r="B1207" s="30"/>
      <c r="C1207" s="30"/>
      <c r="D1207" s="30"/>
      <c r="E1207" s="30"/>
      <c r="F1207" s="40"/>
      <c r="G1207" s="31"/>
      <c r="H1207" s="32"/>
      <c r="I1207" s="33"/>
      <c r="J1207" s="33"/>
      <c r="K1207" s="33"/>
    </row>
    <row r="1208" spans="1:11" s="34" customFormat="1">
      <c r="A1208" s="29"/>
      <c r="B1208" s="30"/>
      <c r="C1208" s="30"/>
      <c r="D1208" s="30"/>
      <c r="E1208" s="30"/>
      <c r="F1208" s="40"/>
      <c r="G1208" s="31"/>
      <c r="H1208" s="32"/>
      <c r="I1208" s="33"/>
      <c r="J1208" s="33"/>
      <c r="K1208" s="33"/>
    </row>
    <row r="1209" spans="1:11" s="34" customFormat="1">
      <c r="A1209" s="29"/>
      <c r="B1209" s="30"/>
      <c r="C1209" s="30"/>
      <c r="D1209" s="30"/>
      <c r="E1209" s="30"/>
      <c r="F1209" s="40"/>
      <c r="G1209" s="31"/>
      <c r="H1209" s="32"/>
      <c r="I1209" s="33"/>
      <c r="J1209" s="33"/>
      <c r="K1209" s="33"/>
    </row>
    <row r="1210" spans="1:11" s="34" customFormat="1">
      <c r="A1210" s="29"/>
      <c r="B1210" s="30"/>
      <c r="C1210" s="30"/>
      <c r="D1210" s="30"/>
      <c r="E1210" s="30"/>
      <c r="F1210" s="40"/>
      <c r="G1210" s="31"/>
      <c r="H1210" s="32"/>
      <c r="I1210" s="33"/>
      <c r="J1210" s="33"/>
      <c r="K1210" s="33"/>
    </row>
    <row r="1211" spans="1:11" s="34" customFormat="1">
      <c r="A1211" s="29"/>
      <c r="B1211" s="30"/>
      <c r="C1211" s="30"/>
      <c r="D1211" s="30"/>
      <c r="E1211" s="30"/>
      <c r="F1211" s="40"/>
      <c r="G1211" s="31"/>
      <c r="H1211" s="32"/>
      <c r="I1211" s="33"/>
      <c r="J1211" s="33"/>
      <c r="K1211" s="33"/>
    </row>
    <row r="1212" spans="1:11" s="34" customFormat="1">
      <c r="A1212" s="29"/>
      <c r="B1212" s="30"/>
      <c r="C1212" s="30"/>
      <c r="D1212" s="30"/>
      <c r="E1212" s="30"/>
      <c r="F1212" s="40"/>
      <c r="G1212" s="31"/>
      <c r="H1212" s="32"/>
      <c r="I1212" s="33"/>
      <c r="J1212" s="33"/>
      <c r="K1212" s="33"/>
    </row>
    <row r="1213" spans="1:11" s="34" customFormat="1">
      <c r="A1213" s="29"/>
      <c r="B1213" s="30"/>
      <c r="C1213" s="30"/>
      <c r="D1213" s="30"/>
      <c r="E1213" s="30"/>
      <c r="F1213" s="40"/>
      <c r="G1213" s="31"/>
      <c r="H1213" s="32"/>
      <c r="I1213" s="33"/>
      <c r="J1213" s="33"/>
      <c r="K1213" s="33"/>
    </row>
    <row r="1214" spans="1:11" s="34" customFormat="1">
      <c r="A1214" s="29"/>
      <c r="B1214" s="30"/>
      <c r="C1214" s="30"/>
      <c r="D1214" s="30"/>
      <c r="E1214" s="30"/>
      <c r="F1214" s="40"/>
      <c r="G1214" s="31"/>
      <c r="H1214" s="32"/>
      <c r="I1214" s="33"/>
      <c r="J1214" s="33"/>
      <c r="K1214" s="33"/>
    </row>
    <row r="1215" spans="1:11" s="34" customFormat="1">
      <c r="A1215" s="29"/>
      <c r="B1215" s="30"/>
      <c r="C1215" s="30"/>
      <c r="D1215" s="30"/>
      <c r="E1215" s="30"/>
      <c r="F1215" s="40"/>
      <c r="G1215" s="31"/>
      <c r="H1215" s="32"/>
      <c r="I1215" s="33"/>
      <c r="J1215" s="33"/>
      <c r="K1215" s="33"/>
    </row>
    <row r="1216" spans="1:11" s="34" customFormat="1">
      <c r="A1216" s="29"/>
      <c r="B1216" s="30"/>
      <c r="C1216" s="30"/>
      <c r="D1216" s="30"/>
      <c r="E1216" s="30"/>
      <c r="F1216" s="40"/>
      <c r="G1216" s="31"/>
      <c r="H1216" s="32"/>
      <c r="I1216" s="33"/>
      <c r="J1216" s="33"/>
      <c r="K1216" s="33"/>
    </row>
    <row r="1217" spans="1:11" s="34" customFormat="1">
      <c r="A1217" s="29"/>
      <c r="B1217" s="30"/>
      <c r="C1217" s="30"/>
      <c r="D1217" s="30"/>
      <c r="E1217" s="30"/>
      <c r="F1217" s="40"/>
      <c r="G1217" s="31"/>
      <c r="H1217" s="32"/>
      <c r="I1217" s="33"/>
      <c r="J1217" s="33"/>
      <c r="K1217" s="33"/>
    </row>
    <row r="1218" spans="1:11" s="34" customFormat="1">
      <c r="A1218" s="29"/>
      <c r="B1218" s="30"/>
      <c r="C1218" s="30"/>
      <c r="D1218" s="30"/>
      <c r="E1218" s="30"/>
      <c r="F1218" s="40"/>
      <c r="G1218" s="31"/>
      <c r="H1218" s="32"/>
      <c r="I1218" s="33"/>
      <c r="J1218" s="33"/>
      <c r="K1218" s="33"/>
    </row>
    <row r="1219" spans="1:11" s="34" customFormat="1">
      <c r="A1219" s="29"/>
      <c r="B1219" s="30"/>
      <c r="C1219" s="30"/>
      <c r="D1219" s="30"/>
      <c r="E1219" s="30"/>
      <c r="F1219" s="40"/>
      <c r="G1219" s="31"/>
      <c r="H1219" s="32"/>
      <c r="I1219" s="33"/>
      <c r="J1219" s="33"/>
      <c r="K1219" s="33"/>
    </row>
    <row r="1220" spans="1:11" s="34" customFormat="1">
      <c r="A1220" s="29"/>
      <c r="B1220" s="30"/>
      <c r="C1220" s="30"/>
      <c r="D1220" s="30"/>
      <c r="E1220" s="30"/>
      <c r="F1220" s="40"/>
      <c r="G1220" s="31"/>
      <c r="H1220" s="32"/>
      <c r="I1220" s="33"/>
      <c r="J1220" s="33"/>
      <c r="K1220" s="33"/>
    </row>
    <row r="1221" spans="1:11" s="34" customFormat="1">
      <c r="A1221" s="29"/>
      <c r="B1221" s="30"/>
      <c r="C1221" s="30"/>
      <c r="D1221" s="30"/>
      <c r="E1221" s="30"/>
      <c r="F1221" s="40"/>
      <c r="G1221" s="31"/>
      <c r="H1221" s="32"/>
      <c r="I1221" s="33"/>
      <c r="J1221" s="33"/>
      <c r="K1221" s="33"/>
    </row>
    <row r="1222" spans="1:11" s="34" customFormat="1">
      <c r="A1222" s="29"/>
      <c r="B1222" s="30"/>
      <c r="C1222" s="30"/>
      <c r="D1222" s="30"/>
      <c r="E1222" s="30"/>
      <c r="F1222" s="40"/>
      <c r="G1222" s="31"/>
      <c r="H1222" s="32"/>
      <c r="I1222" s="33"/>
      <c r="J1222" s="33"/>
      <c r="K1222" s="33"/>
    </row>
    <row r="1223" spans="1:11" s="34" customFormat="1">
      <c r="A1223" s="29"/>
      <c r="B1223" s="30"/>
      <c r="C1223" s="30"/>
      <c r="D1223" s="30"/>
      <c r="E1223" s="30"/>
      <c r="F1223" s="40"/>
      <c r="G1223" s="31"/>
      <c r="H1223" s="32"/>
      <c r="I1223" s="33"/>
      <c r="J1223" s="33"/>
      <c r="K1223" s="33"/>
    </row>
    <row r="1224" spans="1:11" s="34" customFormat="1">
      <c r="A1224" s="29"/>
      <c r="B1224" s="30"/>
      <c r="C1224" s="30"/>
      <c r="D1224" s="30"/>
      <c r="E1224" s="30"/>
      <c r="F1224" s="40"/>
      <c r="G1224" s="31"/>
      <c r="H1224" s="32"/>
      <c r="I1224" s="33"/>
      <c r="J1224" s="33"/>
      <c r="K1224" s="33"/>
    </row>
    <row r="1225" spans="1:11" s="34" customFormat="1">
      <c r="A1225" s="29"/>
      <c r="B1225" s="30"/>
      <c r="C1225" s="30"/>
      <c r="D1225" s="30"/>
      <c r="E1225" s="30"/>
      <c r="F1225" s="40"/>
      <c r="G1225" s="31"/>
      <c r="H1225" s="32"/>
      <c r="I1225" s="33"/>
      <c r="J1225" s="33"/>
      <c r="K1225" s="33"/>
    </row>
    <row r="1226" spans="1:11" s="34" customFormat="1">
      <c r="A1226" s="29"/>
      <c r="B1226" s="30"/>
      <c r="C1226" s="30"/>
      <c r="D1226" s="30"/>
      <c r="E1226" s="30"/>
      <c r="F1226" s="40"/>
      <c r="G1226" s="31"/>
      <c r="H1226" s="32"/>
      <c r="I1226" s="33"/>
      <c r="J1226" s="33"/>
      <c r="K1226" s="33"/>
    </row>
    <row r="1227" spans="1:11" s="34" customFormat="1">
      <c r="A1227" s="29"/>
      <c r="B1227" s="30"/>
      <c r="C1227" s="30"/>
      <c r="D1227" s="30"/>
      <c r="E1227" s="30"/>
      <c r="F1227" s="40"/>
      <c r="G1227" s="31"/>
      <c r="H1227" s="32"/>
      <c r="I1227" s="33"/>
      <c r="J1227" s="33"/>
      <c r="K1227" s="33"/>
    </row>
    <row r="1228" spans="1:11" s="34" customFormat="1">
      <c r="A1228" s="29"/>
      <c r="B1228" s="30"/>
      <c r="C1228" s="30"/>
      <c r="D1228" s="30"/>
      <c r="E1228" s="30"/>
      <c r="F1228" s="40"/>
      <c r="G1228" s="31"/>
      <c r="H1228" s="32"/>
      <c r="I1228" s="33"/>
      <c r="J1228" s="33"/>
      <c r="K1228" s="33"/>
    </row>
    <row r="1229" spans="1:11" s="34" customFormat="1">
      <c r="A1229" s="29"/>
      <c r="B1229" s="30"/>
      <c r="C1229" s="30"/>
      <c r="D1229" s="30"/>
      <c r="E1229" s="30"/>
      <c r="F1229" s="40"/>
      <c r="G1229" s="31"/>
      <c r="H1229" s="32"/>
      <c r="I1229" s="33"/>
      <c r="J1229" s="33"/>
      <c r="K1229" s="33"/>
    </row>
    <row r="1230" spans="1:11" s="34" customFormat="1">
      <c r="A1230" s="29"/>
      <c r="B1230" s="30"/>
      <c r="C1230" s="30"/>
      <c r="D1230" s="30"/>
      <c r="E1230" s="30"/>
      <c r="F1230" s="40"/>
      <c r="G1230" s="31"/>
      <c r="H1230" s="32"/>
      <c r="I1230" s="33"/>
      <c r="J1230" s="33"/>
      <c r="K1230" s="33"/>
    </row>
    <row r="1231" spans="1:11" s="34" customFormat="1">
      <c r="A1231" s="29"/>
      <c r="B1231" s="30"/>
      <c r="C1231" s="30"/>
      <c r="D1231" s="30"/>
      <c r="E1231" s="30"/>
      <c r="F1231" s="40"/>
      <c r="G1231" s="31"/>
      <c r="H1231" s="32"/>
      <c r="I1231" s="33"/>
      <c r="J1231" s="33"/>
      <c r="K1231" s="33"/>
    </row>
    <row r="1232" spans="1:11" s="34" customFormat="1">
      <c r="A1232" s="29"/>
      <c r="B1232" s="30"/>
      <c r="C1232" s="30"/>
      <c r="D1232" s="30"/>
      <c r="E1232" s="30"/>
      <c r="F1232" s="40"/>
      <c r="G1232" s="31"/>
      <c r="H1232" s="32"/>
      <c r="I1232" s="33"/>
      <c r="J1232" s="33"/>
      <c r="K1232" s="33"/>
    </row>
    <row r="1233" spans="1:11" s="34" customFormat="1">
      <c r="A1233" s="29"/>
      <c r="B1233" s="30"/>
      <c r="C1233" s="30"/>
      <c r="D1233" s="30"/>
      <c r="E1233" s="30"/>
      <c r="F1233" s="40"/>
      <c r="G1233" s="31"/>
      <c r="H1233" s="32"/>
      <c r="I1233" s="33"/>
      <c r="J1233" s="33"/>
      <c r="K1233" s="33"/>
    </row>
    <row r="1234" spans="1:11" s="34" customFormat="1">
      <c r="A1234" s="29"/>
      <c r="B1234" s="30"/>
      <c r="C1234" s="30"/>
      <c r="D1234" s="30"/>
      <c r="E1234" s="30"/>
      <c r="F1234" s="40"/>
      <c r="G1234" s="31"/>
      <c r="H1234" s="32"/>
      <c r="I1234" s="33"/>
      <c r="J1234" s="33"/>
      <c r="K1234" s="33"/>
    </row>
    <row r="1235" spans="1:11" s="34" customFormat="1">
      <c r="A1235" s="29"/>
      <c r="B1235" s="30"/>
      <c r="C1235" s="30"/>
      <c r="D1235" s="30"/>
      <c r="E1235" s="30"/>
      <c r="F1235" s="40"/>
      <c r="G1235" s="31"/>
      <c r="H1235" s="32"/>
      <c r="I1235" s="33"/>
      <c r="J1235" s="33"/>
      <c r="K1235" s="33"/>
    </row>
    <row r="1236" spans="1:11" s="34" customFormat="1">
      <c r="A1236" s="29"/>
      <c r="B1236" s="30"/>
      <c r="C1236" s="30"/>
      <c r="D1236" s="30"/>
      <c r="E1236" s="30"/>
      <c r="F1236" s="40"/>
      <c r="G1236" s="31"/>
      <c r="H1236" s="32"/>
      <c r="I1236" s="33"/>
      <c r="J1236" s="33"/>
      <c r="K1236" s="33"/>
    </row>
    <row r="1237" spans="1:11" s="34" customFormat="1">
      <c r="A1237" s="29"/>
      <c r="B1237" s="30"/>
      <c r="C1237" s="30"/>
      <c r="D1237" s="30"/>
      <c r="E1237" s="30"/>
      <c r="F1237" s="40"/>
      <c r="G1237" s="31"/>
      <c r="H1237" s="32"/>
      <c r="I1237" s="33"/>
      <c r="J1237" s="33"/>
      <c r="K1237" s="33"/>
    </row>
    <row r="1238" spans="1:11" s="34" customFormat="1">
      <c r="A1238" s="29"/>
      <c r="B1238" s="30"/>
      <c r="C1238" s="30"/>
      <c r="D1238" s="30"/>
      <c r="E1238" s="30"/>
      <c r="F1238" s="40"/>
      <c r="G1238" s="31"/>
      <c r="H1238" s="32"/>
      <c r="I1238" s="33"/>
      <c r="J1238" s="33"/>
      <c r="K1238" s="33"/>
    </row>
    <row r="1239" spans="1:11" s="34" customFormat="1">
      <c r="A1239" s="29"/>
      <c r="B1239" s="30"/>
      <c r="C1239" s="30"/>
      <c r="D1239" s="30"/>
      <c r="E1239" s="30"/>
      <c r="F1239" s="40"/>
      <c r="G1239" s="31"/>
      <c r="H1239" s="32"/>
      <c r="I1239" s="33"/>
      <c r="J1239" s="33"/>
      <c r="K1239" s="33"/>
    </row>
    <row r="1240" spans="1:11" s="34" customFormat="1">
      <c r="A1240" s="29"/>
      <c r="B1240" s="30"/>
      <c r="C1240" s="30"/>
      <c r="D1240" s="30"/>
      <c r="E1240" s="30"/>
      <c r="F1240" s="40"/>
      <c r="G1240" s="31"/>
      <c r="H1240" s="32"/>
      <c r="I1240" s="33"/>
      <c r="J1240" s="33"/>
      <c r="K1240" s="33"/>
    </row>
    <row r="1241" spans="1:11" s="34" customFormat="1">
      <c r="A1241" s="29"/>
      <c r="B1241" s="30"/>
      <c r="C1241" s="30"/>
      <c r="D1241" s="30"/>
      <c r="E1241" s="30"/>
      <c r="F1241" s="40"/>
      <c r="G1241" s="31"/>
      <c r="H1241" s="32"/>
      <c r="I1241" s="33"/>
      <c r="J1241" s="33"/>
      <c r="K1241" s="33"/>
    </row>
    <row r="1242" spans="1:11" s="34" customFormat="1">
      <c r="A1242" s="29"/>
      <c r="B1242" s="30"/>
      <c r="C1242" s="30"/>
      <c r="D1242" s="30"/>
      <c r="E1242" s="30"/>
      <c r="F1242" s="40"/>
      <c r="G1242" s="31"/>
      <c r="H1242" s="32"/>
      <c r="I1242" s="33"/>
      <c r="J1242" s="33"/>
      <c r="K1242" s="33"/>
    </row>
    <row r="1243" spans="1:11" s="34" customFormat="1">
      <c r="A1243" s="29"/>
      <c r="B1243" s="30"/>
      <c r="C1243" s="30"/>
      <c r="D1243" s="30"/>
      <c r="E1243" s="30"/>
      <c r="F1243" s="40"/>
      <c r="G1243" s="31"/>
      <c r="H1243" s="32"/>
      <c r="I1243" s="33"/>
      <c r="J1243" s="33"/>
      <c r="K1243" s="33"/>
    </row>
    <row r="1244" spans="1:11" s="34" customFormat="1">
      <c r="A1244" s="29"/>
      <c r="B1244" s="30"/>
      <c r="C1244" s="30"/>
      <c r="D1244" s="30"/>
      <c r="E1244" s="30"/>
      <c r="F1244" s="40"/>
      <c r="G1244" s="31"/>
      <c r="H1244" s="32"/>
      <c r="I1244" s="33"/>
      <c r="J1244" s="33"/>
      <c r="K1244" s="33"/>
    </row>
    <row r="1245" spans="1:11" s="34" customFormat="1">
      <c r="A1245" s="29"/>
      <c r="B1245" s="30"/>
      <c r="C1245" s="30"/>
      <c r="D1245" s="30"/>
      <c r="E1245" s="30"/>
      <c r="F1245" s="40"/>
      <c r="G1245" s="31"/>
      <c r="H1245" s="32"/>
      <c r="I1245" s="33"/>
      <c r="J1245" s="33"/>
      <c r="K1245" s="33"/>
    </row>
    <row r="1246" spans="1:11" s="34" customFormat="1">
      <c r="A1246" s="29"/>
      <c r="B1246" s="30"/>
      <c r="C1246" s="30"/>
      <c r="D1246" s="30"/>
      <c r="E1246" s="30"/>
      <c r="F1246" s="40"/>
      <c r="G1246" s="31"/>
      <c r="H1246" s="32"/>
      <c r="I1246" s="33"/>
      <c r="J1246" s="33"/>
      <c r="K1246" s="33"/>
    </row>
    <row r="1247" spans="1:11" s="34" customFormat="1">
      <c r="A1247" s="29"/>
      <c r="B1247" s="30"/>
      <c r="C1247" s="30"/>
      <c r="D1247" s="30"/>
      <c r="E1247" s="30"/>
      <c r="F1247" s="40"/>
      <c r="G1247" s="31"/>
      <c r="H1247" s="32"/>
      <c r="I1247" s="33"/>
      <c r="J1247" s="33"/>
      <c r="K1247" s="33"/>
    </row>
    <row r="1248" spans="1:11" s="34" customFormat="1">
      <c r="A1248" s="29"/>
      <c r="B1248" s="30"/>
      <c r="C1248" s="30"/>
      <c r="D1248" s="30"/>
      <c r="E1248" s="30"/>
      <c r="F1248" s="40"/>
      <c r="G1248" s="31"/>
      <c r="H1248" s="32"/>
      <c r="I1248" s="33"/>
      <c r="J1248" s="33"/>
      <c r="K1248" s="33"/>
    </row>
    <row r="1249" spans="1:11" s="34" customFormat="1">
      <c r="A1249" s="29"/>
      <c r="B1249" s="30"/>
      <c r="C1249" s="30"/>
      <c r="D1249" s="30"/>
      <c r="E1249" s="30"/>
      <c r="F1249" s="40"/>
      <c r="G1249" s="31"/>
      <c r="H1249" s="32"/>
      <c r="I1249" s="33"/>
      <c r="J1249" s="33"/>
      <c r="K1249" s="33"/>
    </row>
    <row r="1250" spans="1:11" s="34" customFormat="1">
      <c r="A1250" s="29"/>
      <c r="B1250" s="30"/>
      <c r="C1250" s="30"/>
      <c r="D1250" s="30"/>
      <c r="E1250" s="30"/>
      <c r="F1250" s="40"/>
      <c r="G1250" s="31"/>
      <c r="H1250" s="32"/>
      <c r="I1250" s="33"/>
      <c r="J1250" s="33"/>
      <c r="K1250" s="33"/>
    </row>
    <row r="1251" spans="1:11" s="34" customFormat="1">
      <c r="A1251" s="29"/>
      <c r="B1251" s="30"/>
      <c r="C1251" s="30"/>
      <c r="D1251" s="30"/>
      <c r="E1251" s="30"/>
      <c r="F1251" s="40"/>
      <c r="G1251" s="31"/>
      <c r="H1251" s="32"/>
      <c r="I1251" s="33"/>
      <c r="J1251" s="33"/>
      <c r="K1251" s="33"/>
    </row>
    <row r="1252" spans="1:11" s="34" customFormat="1">
      <c r="A1252" s="29"/>
      <c r="B1252" s="30"/>
      <c r="C1252" s="30"/>
      <c r="D1252" s="30"/>
      <c r="E1252" s="30"/>
      <c r="F1252" s="40"/>
      <c r="G1252" s="31"/>
      <c r="H1252" s="32"/>
      <c r="I1252" s="33"/>
      <c r="J1252" s="33"/>
      <c r="K1252" s="33"/>
    </row>
    <row r="1253" spans="1:11" s="34" customFormat="1">
      <c r="A1253" s="29"/>
      <c r="B1253" s="30"/>
      <c r="C1253" s="30"/>
      <c r="D1253" s="30"/>
      <c r="E1253" s="30"/>
      <c r="F1253" s="40"/>
      <c r="G1253" s="31"/>
      <c r="H1253" s="32"/>
      <c r="I1253" s="33"/>
      <c r="J1253" s="33"/>
      <c r="K1253" s="33"/>
    </row>
    <row r="1254" spans="1:11" s="34" customFormat="1">
      <c r="A1254" s="29"/>
      <c r="B1254" s="30"/>
      <c r="C1254" s="30"/>
      <c r="D1254" s="30"/>
      <c r="E1254" s="30"/>
      <c r="F1254" s="40"/>
      <c r="G1254" s="31"/>
      <c r="H1254" s="32"/>
      <c r="I1254" s="33"/>
      <c r="J1254" s="33"/>
      <c r="K1254" s="33"/>
    </row>
    <row r="1255" spans="1:11" s="34" customFormat="1">
      <c r="A1255" s="29"/>
      <c r="B1255" s="30"/>
      <c r="C1255" s="30"/>
      <c r="D1255" s="30"/>
      <c r="E1255" s="30"/>
      <c r="F1255" s="40"/>
      <c r="G1255" s="31"/>
      <c r="H1255" s="32"/>
      <c r="I1255" s="33"/>
      <c r="J1255" s="33"/>
      <c r="K1255" s="33"/>
    </row>
    <row r="1256" spans="1:11" s="34" customFormat="1">
      <c r="A1256" s="29"/>
      <c r="B1256" s="30"/>
      <c r="C1256" s="30"/>
      <c r="D1256" s="30"/>
      <c r="E1256" s="30"/>
      <c r="F1256" s="40"/>
      <c r="G1256" s="31"/>
      <c r="H1256" s="32"/>
      <c r="I1256" s="33"/>
      <c r="J1256" s="33"/>
      <c r="K1256" s="33"/>
    </row>
    <row r="1257" spans="1:11" s="34" customFormat="1">
      <c r="A1257" s="29"/>
      <c r="B1257" s="30"/>
      <c r="C1257" s="30"/>
      <c r="D1257" s="30"/>
      <c r="E1257" s="30"/>
      <c r="F1257" s="40"/>
      <c r="G1257" s="31"/>
      <c r="H1257" s="32"/>
      <c r="I1257" s="33"/>
      <c r="J1257" s="33"/>
      <c r="K1257" s="33"/>
    </row>
    <row r="1258" spans="1:11" s="34" customFormat="1">
      <c r="A1258" s="29"/>
      <c r="B1258" s="30"/>
      <c r="C1258" s="30"/>
      <c r="D1258" s="30"/>
      <c r="E1258" s="30"/>
      <c r="F1258" s="40"/>
      <c r="G1258" s="31"/>
      <c r="H1258" s="32"/>
      <c r="I1258" s="33"/>
      <c r="J1258" s="33"/>
      <c r="K1258" s="33"/>
    </row>
    <row r="1259" spans="1:11" s="34" customFormat="1">
      <c r="A1259" s="29"/>
      <c r="B1259" s="30"/>
      <c r="C1259" s="30"/>
      <c r="D1259" s="30"/>
      <c r="E1259" s="30"/>
      <c r="F1259" s="40"/>
      <c r="G1259" s="31"/>
      <c r="H1259" s="32"/>
      <c r="I1259" s="33"/>
      <c r="J1259" s="33"/>
      <c r="K1259" s="33"/>
    </row>
    <row r="1260" spans="1:11" s="34" customFormat="1">
      <c r="A1260" s="29"/>
      <c r="B1260" s="30"/>
      <c r="C1260" s="30"/>
      <c r="D1260" s="30"/>
      <c r="E1260" s="30"/>
      <c r="F1260" s="40"/>
      <c r="G1260" s="31"/>
      <c r="H1260" s="32"/>
      <c r="I1260" s="33"/>
      <c r="J1260" s="33"/>
      <c r="K1260" s="33"/>
    </row>
    <row r="1261" spans="1:11" s="34" customFormat="1">
      <c r="A1261" s="29"/>
      <c r="B1261" s="30"/>
      <c r="C1261" s="30"/>
      <c r="D1261" s="30"/>
      <c r="E1261" s="30"/>
      <c r="F1261" s="40"/>
      <c r="G1261" s="31"/>
      <c r="H1261" s="32"/>
      <c r="I1261" s="33"/>
      <c r="J1261" s="33"/>
      <c r="K1261" s="33"/>
    </row>
    <row r="1262" spans="1:11" s="34" customFormat="1">
      <c r="A1262" s="29"/>
      <c r="B1262" s="30"/>
      <c r="C1262" s="30"/>
      <c r="D1262" s="30"/>
      <c r="E1262" s="30"/>
      <c r="F1262" s="40"/>
      <c r="G1262" s="31"/>
      <c r="H1262" s="32"/>
      <c r="I1262" s="33"/>
      <c r="J1262" s="33"/>
      <c r="K1262" s="33"/>
    </row>
    <row r="1263" spans="1:11" s="34" customFormat="1">
      <c r="A1263" s="29"/>
      <c r="B1263" s="30"/>
      <c r="C1263" s="30"/>
      <c r="D1263" s="30"/>
      <c r="E1263" s="30"/>
      <c r="F1263" s="40"/>
      <c r="G1263" s="31"/>
      <c r="H1263" s="32"/>
      <c r="I1263" s="33"/>
      <c r="J1263" s="33"/>
      <c r="K1263" s="33"/>
    </row>
    <row r="1264" spans="1:11" s="34" customFormat="1">
      <c r="A1264" s="29"/>
      <c r="B1264" s="30"/>
      <c r="C1264" s="30"/>
      <c r="D1264" s="30"/>
      <c r="E1264" s="30"/>
      <c r="F1264" s="40"/>
      <c r="G1264" s="31"/>
      <c r="H1264" s="32"/>
      <c r="I1264" s="33"/>
      <c r="J1264" s="33"/>
      <c r="K1264" s="33"/>
    </row>
    <row r="1265" spans="1:11" s="34" customFormat="1">
      <c r="A1265" s="29"/>
      <c r="B1265" s="30"/>
      <c r="C1265" s="30"/>
      <c r="D1265" s="30"/>
      <c r="E1265" s="30"/>
      <c r="F1265" s="40"/>
      <c r="G1265" s="31"/>
      <c r="H1265" s="32"/>
      <c r="I1265" s="33"/>
      <c r="J1265" s="33"/>
      <c r="K1265" s="33"/>
    </row>
    <row r="1266" spans="1:11" s="34" customFormat="1">
      <c r="A1266" s="29"/>
      <c r="B1266" s="30"/>
      <c r="C1266" s="30"/>
      <c r="D1266" s="30"/>
      <c r="E1266" s="30"/>
      <c r="F1266" s="40"/>
      <c r="G1266" s="31"/>
      <c r="H1266" s="32"/>
      <c r="I1266" s="33"/>
      <c r="J1266" s="33"/>
      <c r="K1266" s="33"/>
    </row>
    <row r="1267" spans="1:11" s="34" customFormat="1">
      <c r="A1267" s="29"/>
      <c r="B1267" s="30"/>
      <c r="C1267" s="30"/>
      <c r="D1267" s="30"/>
      <c r="E1267" s="30"/>
      <c r="F1267" s="40"/>
      <c r="G1267" s="31"/>
      <c r="H1267" s="32"/>
      <c r="I1267" s="33"/>
      <c r="J1267" s="33"/>
      <c r="K1267" s="33"/>
    </row>
    <row r="1268" spans="1:11" s="34" customFormat="1">
      <c r="A1268" s="29"/>
      <c r="B1268" s="30"/>
      <c r="C1268" s="30"/>
      <c r="D1268" s="30"/>
      <c r="E1268" s="30"/>
      <c r="F1268" s="40"/>
      <c r="G1268" s="31"/>
      <c r="H1268" s="32"/>
      <c r="I1268" s="33"/>
      <c r="J1268" s="33"/>
      <c r="K1268" s="33"/>
    </row>
    <row r="1269" spans="1:11" s="34" customFormat="1">
      <c r="A1269" s="29"/>
      <c r="B1269" s="30"/>
      <c r="C1269" s="30"/>
      <c r="D1269" s="30"/>
      <c r="E1269" s="30"/>
      <c r="F1269" s="40"/>
      <c r="G1269" s="31"/>
      <c r="H1269" s="32"/>
      <c r="I1269" s="33"/>
      <c r="J1269" s="33"/>
      <c r="K1269" s="33"/>
    </row>
    <row r="1270" spans="1:11" s="34" customFormat="1">
      <c r="A1270" s="29"/>
      <c r="B1270" s="30"/>
      <c r="C1270" s="30"/>
      <c r="D1270" s="30"/>
      <c r="E1270" s="30"/>
      <c r="F1270" s="40"/>
      <c r="G1270" s="31"/>
      <c r="H1270" s="32"/>
      <c r="I1270" s="33"/>
      <c r="J1270" s="33"/>
      <c r="K1270" s="33"/>
    </row>
    <row r="1271" spans="1:11" s="34" customFormat="1">
      <c r="A1271" s="29"/>
      <c r="B1271" s="30"/>
      <c r="C1271" s="30"/>
      <c r="D1271" s="30"/>
      <c r="E1271" s="30"/>
      <c r="F1271" s="40"/>
      <c r="G1271" s="31"/>
      <c r="H1271" s="32"/>
      <c r="I1271" s="33"/>
      <c r="J1271" s="33"/>
      <c r="K1271" s="33"/>
    </row>
    <row r="1272" spans="1:11" s="34" customFormat="1">
      <c r="A1272" s="29"/>
      <c r="B1272" s="30"/>
      <c r="C1272" s="30"/>
      <c r="D1272" s="30"/>
      <c r="E1272" s="30"/>
      <c r="F1272" s="40"/>
      <c r="G1272" s="31"/>
      <c r="H1272" s="32"/>
      <c r="I1272" s="33"/>
      <c r="J1272" s="33"/>
      <c r="K1272" s="33"/>
    </row>
    <row r="1273" spans="1:11" s="34" customFormat="1">
      <c r="A1273" s="29"/>
      <c r="B1273" s="30"/>
      <c r="C1273" s="30"/>
      <c r="D1273" s="30"/>
      <c r="E1273" s="30"/>
      <c r="F1273" s="40"/>
      <c r="G1273" s="31"/>
      <c r="H1273" s="32"/>
      <c r="I1273" s="33"/>
      <c r="J1273" s="33"/>
      <c r="K1273" s="33"/>
    </row>
    <row r="1274" spans="1:11" s="34" customFormat="1">
      <c r="A1274" s="29"/>
      <c r="B1274" s="30"/>
      <c r="C1274" s="30"/>
      <c r="D1274" s="30"/>
      <c r="E1274" s="30"/>
      <c r="F1274" s="40"/>
      <c r="G1274" s="31"/>
      <c r="H1274" s="32"/>
      <c r="I1274" s="33"/>
      <c r="J1274" s="33"/>
      <c r="K1274" s="33"/>
    </row>
    <row r="1275" spans="1:11" s="34" customFormat="1">
      <c r="A1275" s="29"/>
      <c r="B1275" s="30"/>
      <c r="C1275" s="30"/>
      <c r="D1275" s="30"/>
      <c r="E1275" s="30"/>
      <c r="F1275" s="40"/>
      <c r="G1275" s="31"/>
      <c r="H1275" s="32"/>
      <c r="I1275" s="33"/>
      <c r="J1275" s="33"/>
      <c r="K1275" s="33"/>
    </row>
    <row r="1276" spans="1:11" s="34" customFormat="1">
      <c r="A1276" s="29"/>
      <c r="B1276" s="30"/>
      <c r="C1276" s="30"/>
      <c r="D1276" s="30"/>
      <c r="E1276" s="30"/>
      <c r="F1276" s="40"/>
      <c r="G1276" s="31"/>
      <c r="H1276" s="32"/>
      <c r="I1276" s="33"/>
      <c r="J1276" s="33"/>
      <c r="K1276" s="33"/>
    </row>
    <row r="1277" spans="1:11" s="34" customFormat="1">
      <c r="A1277" s="29"/>
      <c r="B1277" s="30"/>
      <c r="C1277" s="30"/>
      <c r="D1277" s="30"/>
      <c r="E1277" s="30"/>
      <c r="F1277" s="40"/>
      <c r="G1277" s="31"/>
      <c r="H1277" s="32"/>
      <c r="I1277" s="33"/>
      <c r="J1277" s="33"/>
      <c r="K1277" s="33"/>
    </row>
    <row r="1278" spans="1:11" s="34" customFormat="1">
      <c r="A1278" s="29"/>
      <c r="B1278" s="30"/>
      <c r="C1278" s="30"/>
      <c r="D1278" s="30"/>
      <c r="E1278" s="30"/>
      <c r="F1278" s="40"/>
      <c r="G1278" s="31"/>
      <c r="H1278" s="32"/>
      <c r="I1278" s="33"/>
      <c r="J1278" s="33"/>
      <c r="K1278" s="33"/>
    </row>
    <row r="1279" spans="1:11" s="34" customFormat="1">
      <c r="A1279" s="29"/>
      <c r="B1279" s="30"/>
      <c r="C1279" s="30"/>
      <c r="D1279" s="30"/>
      <c r="E1279" s="30"/>
      <c r="F1279" s="40"/>
      <c r="G1279" s="31"/>
      <c r="H1279" s="32"/>
      <c r="I1279" s="33"/>
      <c r="J1279" s="33"/>
      <c r="K1279" s="33"/>
    </row>
    <row r="1280" spans="1:11" s="34" customFormat="1">
      <c r="A1280" s="29"/>
      <c r="B1280" s="30"/>
      <c r="C1280" s="30"/>
      <c r="D1280" s="30"/>
      <c r="E1280" s="30"/>
      <c r="F1280" s="40"/>
      <c r="G1280" s="31"/>
      <c r="H1280" s="32"/>
      <c r="I1280" s="33"/>
      <c r="J1280" s="33"/>
      <c r="K1280" s="33"/>
    </row>
    <row r="1281" spans="1:11" s="34" customFormat="1">
      <c r="A1281" s="29"/>
      <c r="B1281" s="30"/>
      <c r="C1281" s="30"/>
      <c r="D1281" s="30"/>
      <c r="E1281" s="30"/>
      <c r="F1281" s="40"/>
      <c r="G1281" s="31"/>
      <c r="H1281" s="32"/>
      <c r="I1281" s="33"/>
      <c r="J1281" s="33"/>
      <c r="K1281" s="33"/>
    </row>
    <row r="1282" spans="1:11" s="34" customFormat="1">
      <c r="A1282" s="29"/>
      <c r="B1282" s="30"/>
      <c r="C1282" s="30"/>
      <c r="D1282" s="30"/>
      <c r="E1282" s="30"/>
      <c r="F1282" s="40"/>
      <c r="G1282" s="31"/>
      <c r="H1282" s="32"/>
      <c r="I1282" s="33"/>
      <c r="J1282" s="33"/>
      <c r="K1282" s="33"/>
    </row>
    <row r="1283" spans="1:11" s="34" customFormat="1">
      <c r="A1283" s="29"/>
      <c r="B1283" s="30"/>
      <c r="C1283" s="30"/>
      <c r="D1283" s="30"/>
      <c r="E1283" s="30"/>
      <c r="F1283" s="40"/>
      <c r="G1283" s="31"/>
      <c r="H1283" s="32"/>
      <c r="I1283" s="33"/>
      <c r="J1283" s="33"/>
      <c r="K1283" s="33"/>
    </row>
    <row r="1284" spans="1:11" s="34" customFormat="1">
      <c r="A1284" s="29"/>
      <c r="B1284" s="30"/>
      <c r="C1284" s="30"/>
      <c r="D1284" s="30"/>
      <c r="E1284" s="30"/>
      <c r="F1284" s="40"/>
      <c r="G1284" s="31"/>
      <c r="H1284" s="32"/>
      <c r="I1284" s="33"/>
      <c r="J1284" s="33"/>
      <c r="K1284" s="33"/>
    </row>
    <row r="1285" spans="1:11" s="34" customFormat="1">
      <c r="A1285" s="29"/>
      <c r="B1285" s="30"/>
      <c r="C1285" s="30"/>
      <c r="D1285" s="30"/>
      <c r="E1285" s="30"/>
      <c r="F1285" s="40"/>
      <c r="G1285" s="31"/>
      <c r="H1285" s="32"/>
      <c r="I1285" s="33"/>
      <c r="J1285" s="33"/>
      <c r="K1285" s="33"/>
    </row>
    <row r="1286" spans="1:11" s="34" customFormat="1">
      <c r="A1286" s="29"/>
      <c r="B1286" s="30"/>
      <c r="C1286" s="30"/>
      <c r="D1286" s="30"/>
      <c r="E1286" s="30"/>
      <c r="F1286" s="40"/>
      <c r="G1286" s="31"/>
      <c r="H1286" s="32"/>
      <c r="I1286" s="33"/>
      <c r="J1286" s="33"/>
      <c r="K1286" s="33"/>
    </row>
    <row r="1287" spans="1:11" s="34" customFormat="1">
      <c r="A1287" s="29"/>
      <c r="B1287" s="30"/>
      <c r="C1287" s="30"/>
      <c r="D1287" s="30"/>
      <c r="E1287" s="30"/>
      <c r="F1287" s="40"/>
      <c r="G1287" s="31"/>
      <c r="H1287" s="32"/>
      <c r="I1287" s="33"/>
      <c r="J1287" s="33"/>
      <c r="K1287" s="33"/>
    </row>
    <row r="1288" spans="1:11" s="34" customFormat="1">
      <c r="A1288" s="29"/>
      <c r="B1288" s="30"/>
      <c r="C1288" s="30"/>
      <c r="D1288" s="30"/>
      <c r="E1288" s="30"/>
      <c r="F1288" s="40"/>
      <c r="G1288" s="31"/>
      <c r="H1288" s="32"/>
      <c r="I1288" s="33"/>
      <c r="J1288" s="33"/>
      <c r="K1288" s="33"/>
    </row>
    <row r="1289" spans="1:11" s="34" customFormat="1">
      <c r="A1289" s="29"/>
      <c r="B1289" s="30"/>
      <c r="C1289" s="30"/>
      <c r="D1289" s="30"/>
      <c r="E1289" s="30"/>
      <c r="F1289" s="40"/>
      <c r="G1289" s="31"/>
      <c r="H1289" s="32"/>
      <c r="I1289" s="33"/>
      <c r="J1289" s="33"/>
      <c r="K1289" s="33"/>
    </row>
    <row r="1290" spans="1:11" s="34" customFormat="1">
      <c r="A1290" s="29"/>
      <c r="B1290" s="30"/>
      <c r="C1290" s="30"/>
      <c r="D1290" s="30"/>
      <c r="E1290" s="30"/>
      <c r="F1290" s="40"/>
      <c r="G1290" s="31"/>
      <c r="H1290" s="32"/>
      <c r="I1290" s="33"/>
      <c r="J1290" s="33"/>
      <c r="K1290" s="33"/>
    </row>
    <row r="1291" spans="1:11" s="34" customFormat="1">
      <c r="A1291" s="29"/>
      <c r="B1291" s="30"/>
      <c r="C1291" s="30"/>
      <c r="D1291" s="30"/>
      <c r="E1291" s="30"/>
      <c r="F1291" s="40"/>
      <c r="G1291" s="31"/>
      <c r="H1291" s="32"/>
      <c r="I1291" s="33"/>
      <c r="J1291" s="33"/>
      <c r="K1291" s="33"/>
    </row>
    <row r="1292" spans="1:11" s="34" customFormat="1">
      <c r="A1292" s="29"/>
      <c r="B1292" s="30"/>
      <c r="C1292" s="30"/>
      <c r="D1292" s="30"/>
      <c r="E1292" s="30"/>
      <c r="F1292" s="40"/>
      <c r="G1292" s="31"/>
      <c r="H1292" s="32"/>
      <c r="I1292" s="33"/>
      <c r="J1292" s="33"/>
      <c r="K1292" s="33"/>
    </row>
    <row r="1293" spans="1:11" s="34" customFormat="1">
      <c r="A1293" s="29"/>
      <c r="B1293" s="30"/>
      <c r="C1293" s="30"/>
      <c r="D1293" s="30"/>
      <c r="E1293" s="30"/>
      <c r="F1293" s="40"/>
      <c r="G1293" s="31"/>
      <c r="H1293" s="32"/>
      <c r="I1293" s="33"/>
      <c r="J1293" s="33"/>
      <c r="K1293" s="33"/>
    </row>
    <row r="1294" spans="1:11" s="34" customFormat="1">
      <c r="A1294" s="29"/>
      <c r="B1294" s="30"/>
      <c r="C1294" s="30"/>
      <c r="D1294" s="30"/>
      <c r="E1294" s="30"/>
      <c r="F1294" s="40"/>
      <c r="G1294" s="31"/>
      <c r="H1294" s="32"/>
      <c r="I1294" s="33"/>
      <c r="J1294" s="33"/>
      <c r="K1294" s="33"/>
    </row>
    <row r="1295" spans="1:11" s="34" customFormat="1">
      <c r="A1295" s="29"/>
      <c r="B1295" s="30"/>
      <c r="C1295" s="30"/>
      <c r="D1295" s="30"/>
      <c r="E1295" s="30"/>
      <c r="F1295" s="40"/>
      <c r="G1295" s="31"/>
      <c r="H1295" s="32"/>
      <c r="I1295" s="33"/>
      <c r="J1295" s="33"/>
      <c r="K1295" s="33"/>
    </row>
    <row r="1296" spans="1:11" s="34" customFormat="1">
      <c r="A1296" s="29"/>
      <c r="B1296" s="30"/>
      <c r="C1296" s="30"/>
      <c r="D1296" s="30"/>
      <c r="E1296" s="30"/>
      <c r="F1296" s="40"/>
      <c r="G1296" s="31"/>
      <c r="H1296" s="32"/>
      <c r="I1296" s="33"/>
      <c r="J1296" s="33"/>
      <c r="K1296" s="33"/>
    </row>
    <row r="1297" spans="1:11" s="34" customFormat="1">
      <c r="A1297" s="29"/>
      <c r="B1297" s="30"/>
      <c r="C1297" s="30"/>
      <c r="D1297" s="30"/>
      <c r="E1297" s="30"/>
      <c r="F1297" s="40"/>
      <c r="G1297" s="31"/>
      <c r="H1297" s="32"/>
      <c r="I1297" s="33"/>
      <c r="J1297" s="33"/>
      <c r="K1297" s="33"/>
    </row>
    <row r="1298" spans="1:11" s="34" customFormat="1">
      <c r="A1298" s="29"/>
      <c r="B1298" s="30"/>
      <c r="C1298" s="30"/>
      <c r="D1298" s="30"/>
      <c r="E1298" s="30"/>
      <c r="F1298" s="40"/>
      <c r="G1298" s="31"/>
      <c r="H1298" s="32"/>
      <c r="I1298" s="33"/>
      <c r="J1298" s="33"/>
      <c r="K1298" s="33"/>
    </row>
    <row r="1299" spans="1:11" s="34" customFormat="1">
      <c r="A1299" s="29"/>
      <c r="B1299" s="30"/>
      <c r="C1299" s="30"/>
      <c r="D1299" s="30"/>
      <c r="E1299" s="30"/>
      <c r="F1299" s="40"/>
      <c r="G1299" s="31"/>
      <c r="H1299" s="32"/>
      <c r="I1299" s="33"/>
      <c r="J1299" s="33"/>
      <c r="K1299" s="33"/>
    </row>
    <row r="1300" spans="1:11" s="34" customFormat="1">
      <c r="A1300" s="29"/>
      <c r="B1300" s="30"/>
      <c r="C1300" s="30"/>
      <c r="D1300" s="30"/>
      <c r="E1300" s="30"/>
      <c r="F1300" s="40"/>
      <c r="G1300" s="31"/>
      <c r="H1300" s="32"/>
      <c r="I1300" s="33"/>
      <c r="J1300" s="33"/>
      <c r="K1300" s="33"/>
    </row>
    <row r="1301" spans="1:11" s="34" customFormat="1">
      <c r="A1301" s="29"/>
      <c r="B1301" s="30"/>
      <c r="C1301" s="30"/>
      <c r="D1301" s="30"/>
      <c r="E1301" s="30"/>
      <c r="F1301" s="40"/>
      <c r="G1301" s="31"/>
      <c r="H1301" s="32"/>
      <c r="I1301" s="33"/>
      <c r="J1301" s="33"/>
      <c r="K1301" s="33"/>
    </row>
    <row r="1302" spans="1:11" s="34" customFormat="1">
      <c r="A1302" s="29"/>
      <c r="B1302" s="30"/>
      <c r="C1302" s="30"/>
      <c r="D1302" s="30"/>
      <c r="E1302" s="30"/>
      <c r="F1302" s="40"/>
      <c r="G1302" s="31"/>
      <c r="H1302" s="32"/>
      <c r="I1302" s="33"/>
      <c r="J1302" s="33"/>
      <c r="K1302" s="33"/>
    </row>
    <row r="1303" spans="1:11" s="34" customFormat="1">
      <c r="A1303" s="29"/>
      <c r="B1303" s="30"/>
      <c r="C1303" s="30"/>
      <c r="D1303" s="30"/>
      <c r="E1303" s="30"/>
      <c r="F1303" s="40"/>
      <c r="G1303" s="31"/>
      <c r="H1303" s="32"/>
      <c r="I1303" s="33"/>
      <c r="J1303" s="33"/>
      <c r="K1303" s="33"/>
    </row>
    <row r="1304" spans="1:11" s="34" customFormat="1">
      <c r="A1304" s="29"/>
      <c r="B1304" s="30"/>
      <c r="C1304" s="30"/>
      <c r="D1304" s="30"/>
      <c r="E1304" s="30"/>
      <c r="F1304" s="40"/>
      <c r="G1304" s="31"/>
      <c r="H1304" s="32"/>
      <c r="I1304" s="33"/>
      <c r="J1304" s="33"/>
      <c r="K1304" s="33"/>
    </row>
    <row r="1305" spans="1:11" s="34" customFormat="1">
      <c r="A1305" s="29"/>
      <c r="B1305" s="30"/>
      <c r="C1305" s="30"/>
      <c r="D1305" s="30"/>
      <c r="E1305" s="30"/>
      <c r="F1305" s="40"/>
      <c r="G1305" s="31"/>
      <c r="H1305" s="32"/>
      <c r="I1305" s="33"/>
      <c r="J1305" s="33"/>
      <c r="K1305" s="33"/>
    </row>
    <row r="1306" spans="1:11" s="34" customFormat="1">
      <c r="A1306" s="29"/>
      <c r="B1306" s="30"/>
      <c r="C1306" s="30"/>
      <c r="D1306" s="30"/>
      <c r="E1306" s="30"/>
      <c r="F1306" s="40"/>
      <c r="G1306" s="31"/>
      <c r="H1306" s="32"/>
      <c r="I1306" s="33"/>
      <c r="J1306" s="33"/>
      <c r="K1306" s="33"/>
    </row>
    <row r="1307" spans="1:11" s="34" customFormat="1">
      <c r="A1307" s="29"/>
      <c r="B1307" s="30"/>
      <c r="C1307" s="30"/>
      <c r="D1307" s="30"/>
      <c r="E1307" s="30"/>
      <c r="F1307" s="40"/>
      <c r="G1307" s="31"/>
      <c r="H1307" s="32"/>
      <c r="I1307" s="33"/>
      <c r="J1307" s="33"/>
      <c r="K1307" s="33"/>
    </row>
    <row r="1308" spans="1:11" s="34" customFormat="1">
      <c r="A1308" s="29"/>
      <c r="B1308" s="30"/>
      <c r="C1308" s="30"/>
      <c r="D1308" s="30"/>
      <c r="E1308" s="30"/>
      <c r="F1308" s="40"/>
      <c r="G1308" s="31"/>
      <c r="H1308" s="32"/>
      <c r="I1308" s="33"/>
      <c r="J1308" s="33"/>
      <c r="K1308" s="33"/>
    </row>
    <row r="1309" spans="1:11" s="34" customFormat="1">
      <c r="A1309" s="29"/>
      <c r="B1309" s="30"/>
      <c r="C1309" s="30"/>
      <c r="D1309" s="30"/>
      <c r="E1309" s="30"/>
      <c r="F1309" s="40"/>
      <c r="G1309" s="31"/>
      <c r="H1309" s="32"/>
      <c r="I1309" s="33"/>
      <c r="J1309" s="33"/>
      <c r="K1309" s="33"/>
    </row>
    <row r="1310" spans="1:11" s="34" customFormat="1">
      <c r="A1310" s="29"/>
      <c r="B1310" s="30"/>
      <c r="C1310" s="30"/>
      <c r="D1310" s="30"/>
      <c r="E1310" s="30"/>
      <c r="F1310" s="40"/>
      <c r="G1310" s="31"/>
      <c r="H1310" s="32"/>
      <c r="I1310" s="33"/>
      <c r="J1310" s="33"/>
      <c r="K1310" s="33"/>
    </row>
    <row r="1311" spans="1:11" s="34" customFormat="1">
      <c r="A1311" s="29"/>
      <c r="B1311" s="30"/>
      <c r="C1311" s="30"/>
      <c r="D1311" s="30"/>
      <c r="E1311" s="30"/>
      <c r="F1311" s="40"/>
      <c r="G1311" s="31"/>
      <c r="H1311" s="32"/>
      <c r="I1311" s="33"/>
      <c r="J1311" s="33"/>
      <c r="K1311" s="33"/>
    </row>
    <row r="1312" spans="1:11" s="34" customFormat="1">
      <c r="A1312" s="29"/>
      <c r="B1312" s="30"/>
      <c r="C1312" s="30"/>
      <c r="D1312" s="30"/>
      <c r="E1312" s="30"/>
      <c r="F1312" s="40"/>
      <c r="G1312" s="31"/>
      <c r="H1312" s="32"/>
      <c r="I1312" s="33"/>
      <c r="J1312" s="33"/>
      <c r="K1312" s="33"/>
    </row>
    <row r="1313" spans="1:11" s="34" customFormat="1">
      <c r="A1313" s="29"/>
      <c r="B1313" s="30"/>
      <c r="C1313" s="30"/>
      <c r="D1313" s="30"/>
      <c r="E1313" s="30"/>
      <c r="F1313" s="40"/>
      <c r="G1313" s="31"/>
      <c r="H1313" s="32"/>
      <c r="I1313" s="33"/>
      <c r="J1313" s="33"/>
      <c r="K1313" s="33"/>
    </row>
    <row r="1314" spans="1:11" s="34" customFormat="1">
      <c r="A1314" s="29"/>
      <c r="B1314" s="30"/>
      <c r="C1314" s="30"/>
      <c r="D1314" s="30"/>
      <c r="E1314" s="30"/>
      <c r="F1314" s="40"/>
      <c r="G1314" s="31"/>
      <c r="H1314" s="32"/>
      <c r="I1314" s="33"/>
      <c r="J1314" s="33"/>
      <c r="K1314" s="33"/>
    </row>
    <row r="1315" spans="1:11" s="34" customFormat="1">
      <c r="A1315" s="29"/>
      <c r="B1315" s="30"/>
      <c r="C1315" s="30"/>
      <c r="D1315" s="30"/>
      <c r="E1315" s="30"/>
      <c r="F1315" s="40"/>
      <c r="G1315" s="31"/>
      <c r="H1315" s="32"/>
      <c r="I1315" s="33"/>
      <c r="J1315" s="33"/>
      <c r="K1315" s="33"/>
    </row>
    <row r="1316" spans="1:11" s="34" customFormat="1">
      <c r="A1316" s="29"/>
      <c r="B1316" s="30"/>
      <c r="C1316" s="30"/>
      <c r="D1316" s="30"/>
      <c r="E1316" s="30"/>
      <c r="F1316" s="40"/>
      <c r="G1316" s="31"/>
      <c r="H1316" s="32"/>
      <c r="I1316" s="33"/>
      <c r="J1316" s="33"/>
      <c r="K1316" s="33"/>
    </row>
    <row r="1317" spans="1:11" s="34" customFormat="1">
      <c r="A1317" s="29"/>
      <c r="B1317" s="30"/>
      <c r="C1317" s="30"/>
      <c r="D1317" s="30"/>
      <c r="E1317" s="30"/>
      <c r="F1317" s="40"/>
      <c r="G1317" s="31"/>
      <c r="H1317" s="32"/>
      <c r="I1317" s="33"/>
      <c r="J1317" s="33"/>
      <c r="K1317" s="33"/>
    </row>
    <row r="1318" spans="1:11" s="34" customFormat="1">
      <c r="A1318" s="29"/>
      <c r="B1318" s="30"/>
      <c r="C1318" s="30"/>
      <c r="D1318" s="30"/>
      <c r="E1318" s="30"/>
      <c r="F1318" s="40"/>
      <c r="G1318" s="31"/>
      <c r="H1318" s="32"/>
      <c r="I1318" s="33"/>
      <c r="J1318" s="33"/>
      <c r="K1318" s="33"/>
    </row>
    <row r="1319" spans="1:11" s="34" customFormat="1">
      <c r="A1319" s="29"/>
      <c r="B1319" s="30"/>
      <c r="C1319" s="30"/>
      <c r="D1319" s="30"/>
      <c r="E1319" s="30"/>
      <c r="F1319" s="40"/>
      <c r="G1319" s="31"/>
      <c r="H1319" s="32"/>
      <c r="I1319" s="33"/>
      <c r="J1319" s="33"/>
      <c r="K1319" s="33"/>
    </row>
    <row r="1320" spans="1:11" s="34" customFormat="1">
      <c r="A1320" s="29"/>
      <c r="B1320" s="30"/>
      <c r="C1320" s="30"/>
      <c r="D1320" s="30"/>
      <c r="E1320" s="30"/>
      <c r="F1320" s="40"/>
      <c r="G1320" s="31"/>
      <c r="H1320" s="32"/>
      <c r="I1320" s="33"/>
      <c r="J1320" s="33"/>
      <c r="K1320" s="33"/>
    </row>
    <row r="1321" spans="1:11" s="34" customFormat="1">
      <c r="A1321" s="29"/>
      <c r="B1321" s="30"/>
      <c r="C1321" s="30"/>
      <c r="D1321" s="30"/>
      <c r="E1321" s="30"/>
      <c r="F1321" s="40"/>
      <c r="G1321" s="31"/>
      <c r="H1321" s="32"/>
      <c r="I1321" s="33"/>
      <c r="J1321" s="33"/>
      <c r="K1321" s="33"/>
    </row>
    <row r="1322" spans="1:11" s="34" customFormat="1">
      <c r="A1322" s="29"/>
      <c r="B1322" s="30"/>
      <c r="C1322" s="30"/>
      <c r="D1322" s="30"/>
      <c r="E1322" s="30"/>
      <c r="F1322" s="40"/>
      <c r="G1322" s="31"/>
      <c r="H1322" s="32"/>
      <c r="I1322" s="33"/>
      <c r="J1322" s="33"/>
      <c r="K1322" s="33"/>
    </row>
    <row r="1323" spans="1:11" s="34" customFormat="1">
      <c r="A1323" s="29"/>
      <c r="B1323" s="30"/>
      <c r="C1323" s="30"/>
      <c r="D1323" s="30"/>
      <c r="E1323" s="30"/>
      <c r="F1323" s="40"/>
      <c r="G1323" s="31"/>
      <c r="H1323" s="32"/>
      <c r="I1323" s="33"/>
      <c r="J1323" s="33"/>
      <c r="K1323" s="33"/>
    </row>
    <row r="1324" spans="1:11" s="34" customFormat="1">
      <c r="A1324" s="29"/>
      <c r="B1324" s="30"/>
      <c r="C1324" s="30"/>
      <c r="D1324" s="30"/>
      <c r="E1324" s="30"/>
      <c r="F1324" s="40"/>
      <c r="G1324" s="31"/>
      <c r="H1324" s="32"/>
      <c r="I1324" s="33"/>
      <c r="J1324" s="33"/>
      <c r="K1324" s="33"/>
    </row>
    <row r="1325" spans="1:11" s="34" customFormat="1">
      <c r="A1325" s="29"/>
      <c r="B1325" s="30"/>
      <c r="C1325" s="30"/>
      <c r="D1325" s="30"/>
      <c r="E1325" s="30"/>
      <c r="F1325" s="40"/>
      <c r="G1325" s="31"/>
      <c r="H1325" s="32"/>
      <c r="I1325" s="33"/>
      <c r="J1325" s="33"/>
      <c r="K1325" s="33"/>
    </row>
    <row r="1326" spans="1:11" s="34" customFormat="1">
      <c r="A1326" s="29"/>
      <c r="B1326" s="30"/>
      <c r="C1326" s="30"/>
      <c r="D1326" s="30"/>
      <c r="E1326" s="30"/>
      <c r="F1326" s="40"/>
      <c r="G1326" s="31"/>
      <c r="H1326" s="32"/>
      <c r="I1326" s="33"/>
      <c r="J1326" s="33"/>
      <c r="K1326" s="33"/>
    </row>
    <row r="1327" spans="1:11" s="34" customFormat="1">
      <c r="A1327" s="29"/>
      <c r="B1327" s="30"/>
      <c r="C1327" s="30"/>
      <c r="D1327" s="30"/>
      <c r="E1327" s="30"/>
      <c r="F1327" s="40"/>
      <c r="G1327" s="31"/>
      <c r="H1327" s="32"/>
      <c r="I1327" s="33"/>
      <c r="J1327" s="33"/>
      <c r="K1327" s="33"/>
    </row>
    <row r="1328" spans="1:11" s="34" customFormat="1">
      <c r="A1328" s="29"/>
      <c r="B1328" s="30"/>
      <c r="C1328" s="30"/>
      <c r="D1328" s="30"/>
      <c r="E1328" s="30"/>
      <c r="F1328" s="40"/>
      <c r="G1328" s="31"/>
      <c r="H1328" s="32"/>
      <c r="I1328" s="33"/>
      <c r="J1328" s="33"/>
      <c r="K1328" s="33"/>
    </row>
    <row r="1329" spans="1:11" s="34" customFormat="1">
      <c r="A1329" s="29"/>
      <c r="B1329" s="30"/>
      <c r="C1329" s="30"/>
      <c r="D1329" s="30"/>
      <c r="E1329" s="30"/>
      <c r="F1329" s="40"/>
      <c r="G1329" s="31"/>
      <c r="H1329" s="32"/>
      <c r="I1329" s="33"/>
      <c r="J1329" s="33"/>
      <c r="K1329" s="33"/>
    </row>
    <row r="1330" spans="1:11" s="34" customFormat="1">
      <c r="A1330" s="29"/>
      <c r="B1330" s="30"/>
      <c r="C1330" s="30"/>
      <c r="D1330" s="30"/>
      <c r="E1330" s="30"/>
      <c r="F1330" s="40"/>
      <c r="G1330" s="31"/>
      <c r="H1330" s="32"/>
      <c r="I1330" s="33"/>
      <c r="J1330" s="33"/>
      <c r="K1330" s="33"/>
    </row>
    <row r="1331" spans="1:11" s="34" customFormat="1">
      <c r="A1331" s="29"/>
      <c r="B1331" s="30"/>
      <c r="C1331" s="30"/>
      <c r="D1331" s="30"/>
      <c r="E1331" s="30"/>
      <c r="F1331" s="40"/>
      <c r="G1331" s="31"/>
      <c r="H1331" s="32"/>
      <c r="I1331" s="33"/>
      <c r="J1331" s="33"/>
      <c r="K1331" s="33"/>
    </row>
    <row r="1332" spans="1:11" s="34" customFormat="1">
      <c r="A1332" s="29"/>
      <c r="B1332" s="30"/>
      <c r="C1332" s="30"/>
      <c r="D1332" s="30"/>
      <c r="E1332" s="30"/>
      <c r="F1332" s="40"/>
      <c r="G1332" s="31"/>
      <c r="H1332" s="32"/>
      <c r="I1332" s="33"/>
      <c r="J1332" s="33"/>
      <c r="K1332" s="33"/>
    </row>
    <row r="1333" spans="1:11" s="34" customFormat="1">
      <c r="A1333" s="29"/>
      <c r="B1333" s="30"/>
      <c r="C1333" s="30"/>
      <c r="D1333" s="30"/>
      <c r="E1333" s="30"/>
      <c r="F1333" s="40"/>
      <c r="G1333" s="31"/>
      <c r="H1333" s="32"/>
      <c r="I1333" s="33"/>
      <c r="J1333" s="33"/>
      <c r="K1333" s="33"/>
    </row>
    <row r="1334" spans="1:11" s="34" customFormat="1">
      <c r="A1334" s="29"/>
      <c r="B1334" s="30"/>
      <c r="C1334" s="30"/>
      <c r="D1334" s="30"/>
      <c r="E1334" s="30"/>
      <c r="F1334" s="40"/>
      <c r="G1334" s="31"/>
      <c r="H1334" s="32"/>
      <c r="I1334" s="33"/>
      <c r="J1334" s="33"/>
      <c r="K1334" s="33"/>
    </row>
    <row r="1335" spans="1:11" s="34" customFormat="1">
      <c r="A1335" s="29"/>
      <c r="B1335" s="30"/>
      <c r="C1335" s="30"/>
      <c r="D1335" s="30"/>
      <c r="E1335" s="30"/>
      <c r="F1335" s="40"/>
      <c r="G1335" s="31"/>
      <c r="H1335" s="32"/>
      <c r="I1335" s="33"/>
      <c r="J1335" s="33"/>
      <c r="K1335" s="33"/>
    </row>
    <row r="1336" spans="1:11" s="34" customFormat="1">
      <c r="A1336" s="29"/>
      <c r="B1336" s="30"/>
      <c r="C1336" s="30"/>
      <c r="D1336" s="30"/>
      <c r="E1336" s="30"/>
      <c r="F1336" s="40"/>
      <c r="G1336" s="31"/>
      <c r="H1336" s="32"/>
      <c r="I1336" s="33"/>
      <c r="J1336" s="33"/>
      <c r="K1336" s="33"/>
    </row>
    <row r="1337" spans="1:11" s="34" customFormat="1">
      <c r="A1337" s="29"/>
      <c r="B1337" s="30"/>
      <c r="C1337" s="30"/>
      <c r="D1337" s="30"/>
      <c r="E1337" s="30"/>
      <c r="F1337" s="40"/>
      <c r="G1337" s="31"/>
      <c r="H1337" s="32"/>
      <c r="I1337" s="33"/>
      <c r="J1337" s="33"/>
      <c r="K1337" s="33"/>
    </row>
    <row r="1338" spans="1:11" s="34" customFormat="1">
      <c r="A1338" s="29"/>
      <c r="B1338" s="30"/>
      <c r="C1338" s="30"/>
      <c r="D1338" s="30"/>
      <c r="E1338" s="30"/>
      <c r="F1338" s="40"/>
      <c r="G1338" s="31"/>
      <c r="H1338" s="32"/>
      <c r="I1338" s="33"/>
      <c r="J1338" s="33"/>
      <c r="K1338" s="33"/>
    </row>
    <row r="1339" spans="1:11" s="34" customFormat="1">
      <c r="A1339" s="29"/>
      <c r="B1339" s="30"/>
      <c r="C1339" s="30"/>
      <c r="D1339" s="30"/>
      <c r="E1339" s="30"/>
      <c r="F1339" s="40"/>
      <c r="G1339" s="31"/>
      <c r="H1339" s="32"/>
      <c r="I1339" s="33"/>
      <c r="J1339" s="33"/>
      <c r="K1339" s="33"/>
    </row>
    <row r="1340" spans="1:11" s="34" customFormat="1">
      <c r="A1340" s="29"/>
      <c r="B1340" s="30"/>
      <c r="C1340" s="30"/>
      <c r="D1340" s="30"/>
      <c r="E1340" s="30"/>
      <c r="F1340" s="40"/>
      <c r="G1340" s="31"/>
      <c r="H1340" s="32"/>
      <c r="I1340" s="33"/>
      <c r="J1340" s="33"/>
      <c r="K1340" s="33"/>
    </row>
    <row r="1341" spans="1:11" s="34" customFormat="1">
      <c r="A1341" s="29"/>
      <c r="B1341" s="30"/>
      <c r="C1341" s="30"/>
      <c r="D1341" s="30"/>
      <c r="E1341" s="30"/>
      <c r="F1341" s="40"/>
      <c r="G1341" s="31"/>
      <c r="H1341" s="32"/>
      <c r="I1341" s="33"/>
      <c r="J1341" s="33"/>
      <c r="K1341" s="33"/>
    </row>
    <row r="1342" spans="1:11" s="34" customFormat="1">
      <c r="A1342" s="29"/>
      <c r="B1342" s="30"/>
      <c r="C1342" s="30"/>
      <c r="D1342" s="30"/>
      <c r="E1342" s="30"/>
      <c r="F1342" s="40"/>
      <c r="G1342" s="31"/>
      <c r="H1342" s="32"/>
      <c r="I1342" s="33"/>
      <c r="J1342" s="33"/>
      <c r="K1342" s="33"/>
    </row>
    <row r="1343" spans="1:11" s="34" customFormat="1">
      <c r="A1343" s="29"/>
      <c r="B1343" s="30"/>
      <c r="C1343" s="30"/>
      <c r="D1343" s="30"/>
      <c r="E1343" s="30"/>
      <c r="F1343" s="40"/>
      <c r="G1343" s="31"/>
      <c r="H1343" s="32"/>
      <c r="I1343" s="33"/>
      <c r="J1343" s="33"/>
      <c r="K1343" s="33"/>
    </row>
    <row r="1344" spans="1:11" s="34" customFormat="1">
      <c r="A1344" s="29"/>
      <c r="B1344" s="30"/>
      <c r="C1344" s="30"/>
      <c r="D1344" s="30"/>
      <c r="E1344" s="30"/>
      <c r="F1344" s="40"/>
      <c r="G1344" s="31"/>
      <c r="H1344" s="32"/>
      <c r="I1344" s="33"/>
      <c r="J1344" s="33"/>
      <c r="K1344" s="33"/>
    </row>
    <row r="1345" spans="1:11" s="34" customFormat="1">
      <c r="A1345" s="29"/>
      <c r="B1345" s="30"/>
      <c r="C1345" s="30"/>
      <c r="D1345" s="30"/>
      <c r="E1345" s="30"/>
      <c r="F1345" s="40"/>
      <c r="G1345" s="31"/>
      <c r="H1345" s="32"/>
      <c r="I1345" s="33"/>
      <c r="J1345" s="33"/>
      <c r="K1345" s="33"/>
    </row>
    <row r="1346" spans="1:11" s="34" customFormat="1">
      <c r="A1346" s="29"/>
      <c r="B1346" s="30"/>
      <c r="C1346" s="30"/>
      <c r="D1346" s="30"/>
      <c r="E1346" s="30"/>
      <c r="F1346" s="40"/>
      <c r="G1346" s="31"/>
      <c r="H1346" s="32"/>
      <c r="I1346" s="33"/>
      <c r="J1346" s="33"/>
      <c r="K1346" s="33"/>
    </row>
    <row r="1347" spans="1:11" s="34" customFormat="1">
      <c r="A1347" s="29"/>
      <c r="B1347" s="30"/>
      <c r="C1347" s="30"/>
      <c r="D1347" s="30"/>
      <c r="E1347" s="30"/>
      <c r="F1347" s="40"/>
      <c r="G1347" s="31"/>
      <c r="H1347" s="32"/>
      <c r="I1347" s="33"/>
      <c r="J1347" s="33"/>
      <c r="K1347" s="33"/>
    </row>
    <row r="1348" spans="1:11" s="34" customFormat="1">
      <c r="A1348" s="29"/>
      <c r="B1348" s="30"/>
      <c r="C1348" s="30"/>
      <c r="D1348" s="30"/>
      <c r="E1348" s="30"/>
      <c r="F1348" s="40"/>
      <c r="G1348" s="31"/>
      <c r="H1348" s="32"/>
      <c r="I1348" s="33"/>
      <c r="J1348" s="33"/>
      <c r="K1348" s="33"/>
    </row>
    <row r="1349" spans="1:11" s="34" customFormat="1">
      <c r="A1349" s="29"/>
      <c r="B1349" s="30"/>
      <c r="C1349" s="30"/>
      <c r="D1349" s="30"/>
      <c r="E1349" s="30"/>
      <c r="F1349" s="40"/>
      <c r="G1349" s="31"/>
      <c r="H1349" s="32"/>
      <c r="I1349" s="33"/>
      <c r="J1349" s="33"/>
      <c r="K1349" s="33"/>
    </row>
    <row r="1350" spans="1:11" s="34" customFormat="1">
      <c r="A1350" s="29"/>
      <c r="B1350" s="30"/>
      <c r="C1350" s="30"/>
      <c r="D1350" s="30"/>
      <c r="E1350" s="30"/>
      <c r="F1350" s="40"/>
      <c r="G1350" s="31"/>
      <c r="H1350" s="32"/>
      <c r="I1350" s="33"/>
      <c r="J1350" s="33"/>
      <c r="K1350" s="33"/>
    </row>
    <row r="1351" spans="1:11" s="34" customFormat="1">
      <c r="A1351" s="29"/>
      <c r="B1351" s="30"/>
      <c r="C1351" s="30"/>
      <c r="D1351" s="30"/>
      <c r="E1351" s="30"/>
      <c r="F1351" s="40"/>
      <c r="G1351" s="31"/>
      <c r="H1351" s="32"/>
      <c r="I1351" s="33"/>
      <c r="J1351" s="33"/>
      <c r="K1351" s="33"/>
    </row>
    <row r="1352" spans="1:11" s="34" customFormat="1">
      <c r="A1352" s="29"/>
      <c r="B1352" s="30"/>
      <c r="C1352" s="30"/>
      <c r="D1352" s="30"/>
      <c r="E1352" s="30"/>
      <c r="F1352" s="40"/>
      <c r="G1352" s="31"/>
      <c r="H1352" s="32"/>
      <c r="I1352" s="33"/>
      <c r="J1352" s="33"/>
      <c r="K1352" s="33"/>
    </row>
    <row r="1353" spans="1:11" s="34" customFormat="1">
      <c r="A1353" s="29"/>
      <c r="B1353" s="30"/>
      <c r="C1353" s="30"/>
      <c r="D1353" s="30"/>
      <c r="E1353" s="30"/>
      <c r="F1353" s="40"/>
      <c r="G1353" s="31"/>
      <c r="H1353" s="32"/>
      <c r="I1353" s="33"/>
      <c r="J1353" s="33"/>
      <c r="K1353" s="33"/>
    </row>
    <row r="1354" spans="1:11" s="34" customFormat="1">
      <c r="A1354" s="29"/>
      <c r="B1354" s="30"/>
      <c r="C1354" s="30"/>
      <c r="D1354" s="30"/>
      <c r="E1354" s="30"/>
      <c r="F1354" s="40"/>
      <c r="G1354" s="31"/>
      <c r="H1354" s="32"/>
      <c r="I1354" s="33"/>
      <c r="J1354" s="33"/>
      <c r="K1354" s="33"/>
    </row>
    <row r="1355" spans="1:11" s="34" customFormat="1">
      <c r="A1355" s="29"/>
      <c r="B1355" s="30"/>
      <c r="C1355" s="30"/>
      <c r="D1355" s="30"/>
      <c r="E1355" s="30"/>
      <c r="F1355" s="40"/>
      <c r="G1355" s="31"/>
      <c r="H1355" s="32"/>
      <c r="I1355" s="33"/>
      <c r="J1355" s="33"/>
      <c r="K1355" s="33"/>
    </row>
    <row r="1356" spans="1:11" s="34" customFormat="1">
      <c r="A1356" s="29"/>
      <c r="B1356" s="30"/>
      <c r="C1356" s="30"/>
      <c r="D1356" s="30"/>
      <c r="E1356" s="30"/>
      <c r="F1356" s="40"/>
      <c r="G1356" s="31"/>
      <c r="H1356" s="32"/>
      <c r="I1356" s="33"/>
      <c r="J1356" s="33"/>
      <c r="K1356" s="33"/>
    </row>
    <row r="1357" spans="1:11" s="34" customFormat="1">
      <c r="A1357" s="29"/>
      <c r="B1357" s="30"/>
      <c r="C1357" s="30"/>
      <c r="D1357" s="30"/>
      <c r="E1357" s="30"/>
      <c r="F1357" s="40"/>
      <c r="G1357" s="31"/>
      <c r="H1357" s="32"/>
      <c r="I1357" s="33"/>
      <c r="J1357" s="33"/>
      <c r="K1357" s="33"/>
    </row>
    <row r="1358" spans="1:11" s="34" customFormat="1">
      <c r="A1358" s="29"/>
      <c r="B1358" s="30"/>
      <c r="C1358" s="30"/>
      <c r="D1358" s="30"/>
      <c r="E1358" s="30"/>
      <c r="F1358" s="40"/>
      <c r="G1358" s="31"/>
      <c r="H1358" s="32"/>
      <c r="I1358" s="33"/>
      <c r="J1358" s="33"/>
      <c r="K1358" s="33"/>
    </row>
    <row r="1359" spans="1:11" s="34" customFormat="1">
      <c r="A1359" s="29"/>
      <c r="B1359" s="30"/>
      <c r="C1359" s="30"/>
      <c r="D1359" s="30"/>
      <c r="E1359" s="30"/>
      <c r="F1359" s="40"/>
      <c r="G1359" s="31"/>
      <c r="H1359" s="32"/>
      <c r="I1359" s="33"/>
      <c r="J1359" s="33"/>
      <c r="K1359" s="33"/>
    </row>
    <row r="1360" spans="1:11" s="34" customFormat="1">
      <c r="A1360" s="29"/>
      <c r="B1360" s="30"/>
      <c r="C1360" s="30"/>
      <c r="D1360" s="30"/>
      <c r="E1360" s="30"/>
      <c r="F1360" s="40"/>
      <c r="G1360" s="31"/>
      <c r="H1360" s="32"/>
      <c r="I1360" s="33"/>
      <c r="J1360" s="33"/>
      <c r="K1360" s="33"/>
    </row>
    <row r="1361" spans="1:11" s="34" customFormat="1">
      <c r="A1361" s="29"/>
      <c r="B1361" s="30"/>
      <c r="C1361" s="30"/>
      <c r="D1361" s="30"/>
      <c r="E1361" s="30"/>
      <c r="F1361" s="40"/>
      <c r="G1361" s="31"/>
      <c r="H1361" s="32"/>
      <c r="I1361" s="33"/>
      <c r="J1361" s="33"/>
      <c r="K1361" s="33"/>
    </row>
    <row r="1362" spans="1:11" s="34" customFormat="1">
      <c r="A1362" s="29"/>
      <c r="B1362" s="30"/>
      <c r="C1362" s="30"/>
      <c r="D1362" s="30"/>
      <c r="E1362" s="30"/>
      <c r="F1362" s="40"/>
      <c r="G1362" s="31"/>
      <c r="H1362" s="32"/>
      <c r="I1362" s="33"/>
      <c r="J1362" s="33"/>
      <c r="K1362" s="33"/>
    </row>
    <row r="1363" spans="1:11" s="34" customFormat="1">
      <c r="A1363" s="29"/>
      <c r="B1363" s="30"/>
      <c r="C1363" s="30"/>
      <c r="D1363" s="30"/>
      <c r="E1363" s="30"/>
      <c r="F1363" s="40"/>
      <c r="G1363" s="31"/>
      <c r="H1363" s="32"/>
      <c r="I1363" s="33"/>
      <c r="J1363" s="33"/>
      <c r="K1363" s="33"/>
    </row>
    <row r="1364" spans="1:11" s="34" customFormat="1">
      <c r="A1364" s="29"/>
      <c r="B1364" s="30"/>
      <c r="C1364" s="30"/>
      <c r="D1364" s="30"/>
      <c r="E1364" s="30"/>
      <c r="F1364" s="40"/>
      <c r="G1364" s="31"/>
      <c r="H1364" s="32"/>
      <c r="I1364" s="33"/>
      <c r="J1364" s="33"/>
      <c r="K1364" s="33"/>
    </row>
    <row r="1365" spans="1:11" s="34" customFormat="1">
      <c r="A1365" s="29"/>
      <c r="B1365" s="30"/>
      <c r="C1365" s="30"/>
      <c r="D1365" s="30"/>
      <c r="E1365" s="30"/>
      <c r="F1365" s="40"/>
      <c r="G1365" s="31"/>
      <c r="H1365" s="32"/>
      <c r="I1365" s="33"/>
      <c r="J1365" s="33"/>
      <c r="K1365" s="33"/>
    </row>
    <row r="1366" spans="1:11" s="34" customFormat="1">
      <c r="A1366" s="29"/>
      <c r="B1366" s="30"/>
      <c r="C1366" s="30"/>
      <c r="D1366" s="30"/>
      <c r="E1366" s="30"/>
      <c r="F1366" s="40"/>
      <c r="G1366" s="31"/>
      <c r="H1366" s="32"/>
      <c r="I1366" s="33"/>
      <c r="J1366" s="33"/>
      <c r="K1366" s="33"/>
    </row>
    <row r="1367" spans="1:11" s="34" customFormat="1">
      <c r="A1367" s="29"/>
      <c r="B1367" s="30"/>
      <c r="C1367" s="30"/>
      <c r="D1367" s="30"/>
      <c r="E1367" s="30"/>
      <c r="F1367" s="40"/>
      <c r="G1367" s="31"/>
      <c r="H1367" s="32"/>
      <c r="I1367" s="33"/>
      <c r="J1367" s="33"/>
      <c r="K1367" s="33"/>
    </row>
    <row r="1368" spans="1:11" s="34" customFormat="1">
      <c r="A1368" s="29"/>
      <c r="B1368" s="30"/>
      <c r="C1368" s="30"/>
      <c r="D1368" s="30"/>
      <c r="E1368" s="30"/>
      <c r="F1368" s="40"/>
      <c r="G1368" s="31"/>
      <c r="H1368" s="32"/>
      <c r="I1368" s="33"/>
      <c r="J1368" s="33"/>
      <c r="K1368" s="33"/>
    </row>
    <row r="1369" spans="1:11" s="34" customFormat="1">
      <c r="A1369" s="29"/>
      <c r="B1369" s="30"/>
      <c r="C1369" s="30"/>
      <c r="D1369" s="30"/>
      <c r="E1369" s="30"/>
      <c r="F1369" s="40"/>
      <c r="G1369" s="31"/>
      <c r="H1369" s="32"/>
      <c r="I1369" s="33"/>
      <c r="J1369" s="33"/>
      <c r="K1369" s="33"/>
    </row>
    <row r="1370" spans="1:11" s="34" customFormat="1">
      <c r="A1370" s="29"/>
      <c r="B1370" s="30"/>
      <c r="C1370" s="30"/>
      <c r="D1370" s="30"/>
      <c r="E1370" s="30"/>
      <c r="F1370" s="40"/>
      <c r="G1370" s="31"/>
      <c r="H1370" s="32"/>
      <c r="I1370" s="33"/>
      <c r="J1370" s="33"/>
      <c r="K1370" s="33"/>
    </row>
    <row r="1371" spans="1:11" s="34" customFormat="1">
      <c r="A1371" s="29"/>
      <c r="B1371" s="30"/>
      <c r="C1371" s="30"/>
      <c r="D1371" s="30"/>
      <c r="E1371" s="30"/>
      <c r="F1371" s="40"/>
      <c r="G1371" s="31"/>
      <c r="H1371" s="32"/>
      <c r="I1371" s="33"/>
      <c r="J1371" s="33"/>
      <c r="K1371" s="33"/>
    </row>
    <row r="1372" spans="1:11" s="34" customFormat="1">
      <c r="A1372" s="29"/>
      <c r="B1372" s="30"/>
      <c r="C1372" s="30"/>
      <c r="D1372" s="30"/>
      <c r="E1372" s="30"/>
      <c r="F1372" s="40"/>
      <c r="G1372" s="31"/>
      <c r="H1372" s="32"/>
      <c r="I1372" s="33"/>
      <c r="J1372" s="33"/>
      <c r="K1372" s="33"/>
    </row>
    <row r="1373" spans="1:11" s="34" customFormat="1">
      <c r="A1373" s="29"/>
      <c r="B1373" s="30"/>
      <c r="C1373" s="30"/>
      <c r="D1373" s="30"/>
      <c r="E1373" s="30"/>
      <c r="F1373" s="40"/>
      <c r="G1373" s="31"/>
      <c r="H1373" s="32"/>
      <c r="I1373" s="33"/>
      <c r="J1373" s="33"/>
      <c r="K1373" s="33"/>
    </row>
    <row r="1374" spans="1:11" s="34" customFormat="1">
      <c r="A1374" s="29"/>
      <c r="B1374" s="30"/>
      <c r="C1374" s="30"/>
      <c r="D1374" s="30"/>
      <c r="E1374" s="30"/>
      <c r="F1374" s="40"/>
      <c r="G1374" s="31"/>
      <c r="H1374" s="32"/>
      <c r="I1374" s="33"/>
      <c r="J1374" s="33"/>
      <c r="K1374" s="33"/>
    </row>
    <row r="1375" spans="1:11" s="34" customFormat="1">
      <c r="A1375" s="29"/>
      <c r="B1375" s="30"/>
      <c r="C1375" s="30"/>
      <c r="D1375" s="30"/>
      <c r="E1375" s="30"/>
      <c r="F1375" s="40"/>
      <c r="G1375" s="31"/>
      <c r="H1375" s="32"/>
      <c r="I1375" s="33"/>
      <c r="J1375" s="33"/>
      <c r="K1375" s="33"/>
    </row>
    <row r="1376" spans="1:11" s="34" customFormat="1">
      <c r="A1376" s="29"/>
      <c r="B1376" s="30"/>
      <c r="C1376" s="30"/>
      <c r="D1376" s="30"/>
      <c r="E1376" s="30"/>
      <c r="F1376" s="40"/>
      <c r="G1376" s="31"/>
      <c r="H1376" s="32"/>
      <c r="I1376" s="33"/>
      <c r="J1376" s="33"/>
      <c r="K1376" s="33"/>
    </row>
    <row r="1377" spans="1:11" s="34" customFormat="1">
      <c r="A1377" s="29"/>
      <c r="B1377" s="30"/>
      <c r="C1377" s="30"/>
      <c r="D1377" s="30"/>
      <c r="E1377" s="30"/>
      <c r="F1377" s="40"/>
      <c r="G1377" s="31"/>
      <c r="H1377" s="32"/>
      <c r="I1377" s="33"/>
      <c r="J1377" s="33"/>
      <c r="K1377" s="33"/>
    </row>
    <row r="1378" spans="1:11" s="34" customFormat="1">
      <c r="A1378" s="29"/>
      <c r="B1378" s="30"/>
      <c r="C1378" s="30"/>
      <c r="D1378" s="30"/>
      <c r="E1378" s="30"/>
      <c r="F1378" s="40"/>
      <c r="G1378" s="31"/>
      <c r="H1378" s="32"/>
      <c r="I1378" s="33"/>
      <c r="J1378" s="33"/>
      <c r="K1378" s="33"/>
    </row>
    <row r="1379" spans="1:11" s="34" customFormat="1">
      <c r="A1379" s="29"/>
      <c r="B1379" s="30"/>
      <c r="C1379" s="30"/>
      <c r="D1379" s="30"/>
      <c r="E1379" s="30"/>
      <c r="F1379" s="40"/>
      <c r="G1379" s="31"/>
      <c r="H1379" s="32"/>
      <c r="I1379" s="33"/>
      <c r="J1379" s="33"/>
      <c r="K1379" s="33"/>
    </row>
    <row r="1380" spans="1:11" s="34" customFormat="1">
      <c r="A1380" s="29"/>
      <c r="B1380" s="30"/>
      <c r="C1380" s="30"/>
      <c r="D1380" s="30"/>
      <c r="E1380" s="30"/>
      <c r="F1380" s="40"/>
      <c r="G1380" s="31"/>
      <c r="H1380" s="32"/>
      <c r="I1380" s="33"/>
      <c r="J1380" s="33"/>
      <c r="K1380" s="33"/>
    </row>
    <row r="1381" spans="1:11" s="34" customFormat="1">
      <c r="A1381" s="29"/>
      <c r="B1381" s="30"/>
      <c r="C1381" s="30"/>
      <c r="D1381" s="30"/>
      <c r="E1381" s="30"/>
      <c r="F1381" s="40"/>
      <c r="G1381" s="31"/>
      <c r="H1381" s="32"/>
      <c r="I1381" s="33"/>
      <c r="J1381" s="33"/>
      <c r="K1381" s="33"/>
    </row>
    <row r="1382" spans="1:11" s="34" customFormat="1">
      <c r="A1382" s="29"/>
      <c r="B1382" s="30"/>
      <c r="C1382" s="30"/>
      <c r="D1382" s="30"/>
      <c r="E1382" s="30"/>
      <c r="F1382" s="40"/>
      <c r="G1382" s="31"/>
      <c r="H1382" s="32"/>
      <c r="I1382" s="33"/>
      <c r="J1382" s="33"/>
      <c r="K1382" s="33"/>
    </row>
    <row r="1383" spans="1:11" s="34" customFormat="1">
      <c r="A1383" s="29"/>
      <c r="B1383" s="30"/>
      <c r="C1383" s="30"/>
      <c r="D1383" s="30"/>
      <c r="E1383" s="30"/>
      <c r="F1383" s="40"/>
      <c r="G1383" s="31"/>
      <c r="H1383" s="32"/>
      <c r="I1383" s="33"/>
      <c r="J1383" s="33"/>
      <c r="K1383" s="33"/>
    </row>
    <row r="1384" spans="1:11" s="34" customFormat="1">
      <c r="A1384" s="29"/>
      <c r="B1384" s="30"/>
      <c r="C1384" s="30"/>
      <c r="D1384" s="30"/>
      <c r="E1384" s="30"/>
      <c r="F1384" s="40"/>
      <c r="G1384" s="31"/>
      <c r="H1384" s="32"/>
      <c r="I1384" s="33"/>
      <c r="J1384" s="33"/>
      <c r="K1384" s="33"/>
    </row>
    <row r="1385" spans="1:11" s="34" customFormat="1">
      <c r="A1385" s="29"/>
      <c r="B1385" s="30"/>
      <c r="C1385" s="30"/>
      <c r="D1385" s="30"/>
      <c r="E1385" s="30"/>
      <c r="F1385" s="40"/>
      <c r="G1385" s="31"/>
      <c r="H1385" s="32"/>
      <c r="I1385" s="33"/>
      <c r="J1385" s="33"/>
      <c r="K1385" s="33"/>
    </row>
    <row r="1386" spans="1:11" s="34" customFormat="1">
      <c r="A1386" s="29"/>
      <c r="B1386" s="30"/>
      <c r="C1386" s="30"/>
      <c r="D1386" s="30"/>
      <c r="E1386" s="30"/>
      <c r="F1386" s="40"/>
      <c r="G1386" s="31"/>
      <c r="H1386" s="32"/>
      <c r="I1386" s="33"/>
      <c r="J1386" s="33"/>
      <c r="K1386" s="33"/>
    </row>
    <row r="1387" spans="1:11" s="34" customFormat="1">
      <c r="A1387" s="29"/>
      <c r="B1387" s="30"/>
      <c r="C1387" s="30"/>
      <c r="D1387" s="30"/>
      <c r="E1387" s="30"/>
      <c r="F1387" s="40"/>
      <c r="G1387" s="31"/>
      <c r="H1387" s="32"/>
      <c r="I1387" s="33"/>
      <c r="J1387" s="33"/>
      <c r="K1387" s="33"/>
    </row>
    <row r="1388" spans="1:11" s="34" customFormat="1">
      <c r="A1388" s="29"/>
      <c r="B1388" s="30"/>
      <c r="C1388" s="30"/>
      <c r="D1388" s="30"/>
      <c r="E1388" s="30"/>
      <c r="F1388" s="40"/>
      <c r="G1388" s="31"/>
      <c r="H1388" s="32"/>
      <c r="I1388" s="33"/>
      <c r="J1388" s="33"/>
      <c r="K1388" s="33"/>
    </row>
    <row r="1389" spans="1:11" s="34" customFormat="1">
      <c r="A1389" s="29"/>
      <c r="B1389" s="30"/>
      <c r="C1389" s="30"/>
      <c r="D1389" s="30"/>
      <c r="E1389" s="30"/>
      <c r="F1389" s="40"/>
      <c r="G1389" s="31"/>
      <c r="H1389" s="32"/>
      <c r="I1389" s="33"/>
      <c r="J1389" s="33"/>
      <c r="K1389" s="33"/>
    </row>
    <row r="1390" spans="1:11" s="34" customFormat="1">
      <c r="A1390" s="29"/>
      <c r="B1390" s="30"/>
      <c r="C1390" s="30"/>
      <c r="D1390" s="30"/>
      <c r="E1390" s="30"/>
      <c r="F1390" s="40"/>
      <c r="G1390" s="31"/>
      <c r="H1390" s="32"/>
      <c r="I1390" s="33"/>
      <c r="J1390" s="33"/>
      <c r="K1390" s="33"/>
    </row>
    <row r="1391" spans="1:11" s="34" customFormat="1">
      <c r="A1391" s="29"/>
      <c r="B1391" s="30"/>
      <c r="C1391" s="30"/>
      <c r="D1391" s="30"/>
      <c r="E1391" s="30"/>
      <c r="F1391" s="40"/>
      <c r="G1391" s="31"/>
      <c r="H1391" s="32"/>
      <c r="I1391" s="33"/>
      <c r="J1391" s="33"/>
      <c r="K1391" s="33"/>
    </row>
    <row r="1392" spans="1:11" s="34" customFormat="1">
      <c r="A1392" s="29"/>
      <c r="B1392" s="30"/>
      <c r="C1392" s="30"/>
      <c r="D1392" s="30"/>
      <c r="E1392" s="30"/>
      <c r="F1392" s="40"/>
      <c r="G1392" s="31"/>
      <c r="H1392" s="32"/>
      <c r="I1392" s="33"/>
      <c r="J1392" s="33"/>
      <c r="K1392" s="33"/>
    </row>
    <row r="1393" spans="1:11" s="34" customFormat="1">
      <c r="A1393" s="29"/>
      <c r="B1393" s="30"/>
      <c r="C1393" s="30"/>
      <c r="D1393" s="30"/>
      <c r="E1393" s="30"/>
      <c r="F1393" s="40"/>
      <c r="G1393" s="31"/>
      <c r="H1393" s="32"/>
      <c r="I1393" s="33"/>
      <c r="J1393" s="33"/>
      <c r="K1393" s="33"/>
    </row>
    <row r="1394" spans="1:11" s="34" customFormat="1">
      <c r="A1394" s="29"/>
      <c r="B1394" s="30"/>
      <c r="C1394" s="30"/>
      <c r="D1394" s="30"/>
      <c r="E1394" s="30"/>
      <c r="F1394" s="40"/>
      <c r="G1394" s="31"/>
      <c r="H1394" s="32"/>
      <c r="I1394" s="33"/>
      <c r="J1394" s="33"/>
      <c r="K1394" s="33"/>
    </row>
    <row r="1395" spans="1:11" s="34" customFormat="1">
      <c r="A1395" s="29"/>
      <c r="B1395" s="30"/>
      <c r="C1395" s="30"/>
      <c r="D1395" s="30"/>
      <c r="E1395" s="30"/>
      <c r="F1395" s="40"/>
      <c r="G1395" s="31"/>
      <c r="H1395" s="32"/>
      <c r="I1395" s="33"/>
      <c r="J1395" s="33"/>
      <c r="K1395" s="33"/>
    </row>
    <row r="1396" spans="1:11" s="34" customFormat="1">
      <c r="A1396" s="29"/>
      <c r="B1396" s="30"/>
      <c r="C1396" s="30"/>
      <c r="D1396" s="30"/>
      <c r="E1396" s="30"/>
      <c r="F1396" s="40"/>
      <c r="G1396" s="31"/>
      <c r="H1396" s="32"/>
      <c r="I1396" s="33"/>
      <c r="J1396" s="33"/>
      <c r="K1396" s="33"/>
    </row>
    <row r="1397" spans="1:11" s="34" customFormat="1">
      <c r="A1397" s="29"/>
      <c r="B1397" s="30"/>
      <c r="C1397" s="30"/>
      <c r="D1397" s="30"/>
      <c r="E1397" s="30"/>
      <c r="F1397" s="40"/>
      <c r="G1397" s="31"/>
      <c r="H1397" s="32"/>
      <c r="I1397" s="33"/>
      <c r="J1397" s="33"/>
      <c r="K1397" s="33"/>
    </row>
    <row r="1398" spans="1:11" s="34" customFormat="1">
      <c r="A1398" s="29"/>
      <c r="B1398" s="30"/>
      <c r="C1398" s="30"/>
      <c r="D1398" s="30"/>
      <c r="E1398" s="30"/>
      <c r="F1398" s="40"/>
      <c r="G1398" s="31"/>
      <c r="H1398" s="32"/>
      <c r="I1398" s="33"/>
      <c r="J1398" s="33"/>
      <c r="K1398" s="33"/>
    </row>
    <row r="1399" spans="1:11" s="34" customFormat="1">
      <c r="A1399" s="29"/>
      <c r="B1399" s="30"/>
      <c r="C1399" s="30"/>
      <c r="D1399" s="30"/>
      <c r="E1399" s="30"/>
      <c r="F1399" s="40"/>
      <c r="G1399" s="31"/>
      <c r="H1399" s="32"/>
      <c r="I1399" s="33"/>
      <c r="J1399" s="33"/>
      <c r="K1399" s="33"/>
    </row>
    <row r="1400" spans="1:11" s="34" customFormat="1">
      <c r="A1400" s="29"/>
      <c r="B1400" s="30"/>
      <c r="C1400" s="30"/>
      <c r="D1400" s="30"/>
      <c r="E1400" s="30"/>
      <c r="F1400" s="40"/>
      <c r="G1400" s="31"/>
      <c r="H1400" s="32"/>
      <c r="I1400" s="33"/>
      <c r="J1400" s="33"/>
      <c r="K1400" s="33"/>
    </row>
    <row r="1401" spans="1:11" s="34" customFormat="1">
      <c r="A1401" s="29"/>
      <c r="B1401" s="30"/>
      <c r="C1401" s="30"/>
      <c r="D1401" s="30"/>
      <c r="E1401" s="30"/>
      <c r="F1401" s="40"/>
      <c r="G1401" s="31"/>
      <c r="H1401" s="32"/>
      <c r="I1401" s="33"/>
      <c r="J1401" s="33"/>
      <c r="K1401" s="33"/>
    </row>
    <row r="1402" spans="1:11" s="34" customFormat="1">
      <c r="A1402" s="29"/>
      <c r="B1402" s="30"/>
      <c r="C1402" s="30"/>
      <c r="D1402" s="30"/>
      <c r="E1402" s="30"/>
      <c r="F1402" s="40"/>
      <c r="G1402" s="31"/>
      <c r="H1402" s="32"/>
      <c r="I1402" s="33"/>
      <c r="J1402" s="33"/>
      <c r="K1402" s="33"/>
    </row>
    <row r="1403" spans="1:11" s="34" customFormat="1">
      <c r="A1403" s="29"/>
      <c r="B1403" s="30"/>
      <c r="C1403" s="30"/>
      <c r="D1403" s="30"/>
      <c r="E1403" s="30"/>
      <c r="F1403" s="40"/>
      <c r="G1403" s="31"/>
      <c r="H1403" s="32"/>
      <c r="I1403" s="33"/>
      <c r="J1403" s="33"/>
      <c r="K1403" s="33"/>
    </row>
    <row r="1404" spans="1:11" s="34" customFormat="1">
      <c r="A1404" s="29"/>
      <c r="B1404" s="30"/>
      <c r="C1404" s="30"/>
      <c r="D1404" s="30"/>
      <c r="E1404" s="30"/>
      <c r="F1404" s="40"/>
      <c r="G1404" s="31"/>
      <c r="H1404" s="32"/>
      <c r="I1404" s="33"/>
      <c r="J1404" s="33"/>
      <c r="K1404" s="33"/>
    </row>
    <row r="1405" spans="1:11" s="34" customFormat="1">
      <c r="A1405" s="29"/>
      <c r="B1405" s="30"/>
      <c r="C1405" s="30"/>
      <c r="D1405" s="30"/>
      <c r="E1405" s="30"/>
      <c r="F1405" s="40"/>
      <c r="G1405" s="31"/>
      <c r="H1405" s="32"/>
      <c r="I1405" s="33"/>
      <c r="J1405" s="33"/>
      <c r="K1405" s="33"/>
    </row>
    <row r="1406" spans="1:11" s="34" customFormat="1">
      <c r="A1406" s="29"/>
      <c r="B1406" s="30"/>
      <c r="C1406" s="30"/>
      <c r="D1406" s="30"/>
      <c r="E1406" s="30"/>
      <c r="F1406" s="40"/>
      <c r="G1406" s="31"/>
      <c r="H1406" s="32"/>
      <c r="I1406" s="33"/>
      <c r="J1406" s="33"/>
      <c r="K1406" s="33"/>
    </row>
    <row r="1407" spans="1:11" s="34" customFormat="1">
      <c r="A1407" s="29"/>
      <c r="B1407" s="30"/>
      <c r="C1407" s="30"/>
      <c r="D1407" s="30"/>
      <c r="E1407" s="30"/>
      <c r="F1407" s="40"/>
      <c r="G1407" s="31"/>
      <c r="H1407" s="32"/>
      <c r="I1407" s="33"/>
      <c r="J1407" s="33"/>
      <c r="K1407" s="33"/>
    </row>
    <row r="1408" spans="1:11" s="34" customFormat="1">
      <c r="A1408" s="29"/>
      <c r="B1408" s="30"/>
      <c r="C1408" s="30"/>
      <c r="D1408" s="30"/>
      <c r="E1408" s="30"/>
      <c r="F1408" s="40"/>
      <c r="G1408" s="31"/>
      <c r="H1408" s="32"/>
      <c r="I1408" s="33"/>
      <c r="J1408" s="33"/>
      <c r="K1408" s="33"/>
    </row>
    <row r="1409" spans="1:11" s="34" customFormat="1">
      <c r="A1409" s="29"/>
      <c r="B1409" s="30"/>
      <c r="C1409" s="30"/>
      <c r="D1409" s="30"/>
      <c r="E1409" s="30"/>
      <c r="F1409" s="40"/>
      <c r="G1409" s="31"/>
      <c r="H1409" s="32"/>
      <c r="I1409" s="33"/>
      <c r="J1409" s="33"/>
      <c r="K1409" s="33"/>
    </row>
    <row r="1410" spans="1:11" s="34" customFormat="1">
      <c r="A1410" s="29"/>
      <c r="B1410" s="30"/>
      <c r="C1410" s="30"/>
      <c r="D1410" s="30"/>
      <c r="E1410" s="30"/>
      <c r="F1410" s="40"/>
      <c r="G1410" s="31"/>
      <c r="H1410" s="32"/>
      <c r="I1410" s="33"/>
      <c r="J1410" s="33"/>
      <c r="K1410" s="33"/>
    </row>
    <row r="1411" spans="1:11" s="34" customFormat="1">
      <c r="A1411" s="29"/>
      <c r="B1411" s="30"/>
      <c r="C1411" s="30"/>
      <c r="D1411" s="30"/>
      <c r="E1411" s="30"/>
      <c r="F1411" s="40"/>
      <c r="G1411" s="31"/>
      <c r="H1411" s="32"/>
      <c r="I1411" s="33"/>
      <c r="J1411" s="33"/>
      <c r="K1411" s="33"/>
    </row>
    <row r="1412" spans="1:11" s="34" customFormat="1">
      <c r="A1412" s="29"/>
      <c r="B1412" s="30"/>
      <c r="C1412" s="30"/>
      <c r="D1412" s="30"/>
      <c r="E1412" s="30"/>
      <c r="F1412" s="40"/>
      <c r="G1412" s="31"/>
      <c r="H1412" s="32"/>
      <c r="I1412" s="33"/>
      <c r="J1412" s="33"/>
      <c r="K1412" s="33"/>
    </row>
    <row r="1413" spans="1:11" s="34" customFormat="1">
      <c r="A1413" s="29"/>
      <c r="B1413" s="30"/>
      <c r="C1413" s="30"/>
      <c r="D1413" s="30"/>
      <c r="E1413" s="30"/>
      <c r="F1413" s="40"/>
      <c r="G1413" s="31"/>
      <c r="H1413" s="32"/>
      <c r="I1413" s="33"/>
      <c r="J1413" s="33"/>
      <c r="K1413" s="33"/>
    </row>
    <row r="1414" spans="1:11" s="34" customFormat="1">
      <c r="A1414" s="29"/>
      <c r="B1414" s="30"/>
      <c r="C1414" s="30"/>
      <c r="D1414" s="30"/>
      <c r="E1414" s="30"/>
      <c r="F1414" s="40"/>
      <c r="G1414" s="31"/>
      <c r="H1414" s="32"/>
      <c r="I1414" s="33"/>
      <c r="J1414" s="33"/>
      <c r="K1414" s="33"/>
    </row>
    <row r="1415" spans="1:11" s="34" customFormat="1">
      <c r="A1415" s="29"/>
      <c r="B1415" s="30"/>
      <c r="C1415" s="30"/>
      <c r="D1415" s="30"/>
      <c r="E1415" s="30"/>
      <c r="F1415" s="40"/>
      <c r="G1415" s="31"/>
      <c r="H1415" s="32"/>
      <c r="I1415" s="33"/>
      <c r="J1415" s="33"/>
      <c r="K1415" s="33"/>
    </row>
    <row r="1416" spans="1:11" s="34" customFormat="1">
      <c r="A1416" s="29"/>
      <c r="B1416" s="30"/>
      <c r="C1416" s="30"/>
      <c r="D1416" s="30"/>
      <c r="E1416" s="30"/>
      <c r="F1416" s="40"/>
      <c r="G1416" s="31"/>
      <c r="H1416" s="32"/>
      <c r="I1416" s="33"/>
      <c r="J1416" s="33"/>
      <c r="K1416" s="33"/>
    </row>
    <row r="1417" spans="1:11" s="34" customFormat="1">
      <c r="A1417" s="29"/>
      <c r="B1417" s="30"/>
      <c r="C1417" s="30"/>
      <c r="D1417" s="30"/>
      <c r="E1417" s="30"/>
      <c r="F1417" s="40"/>
      <c r="G1417" s="31"/>
      <c r="H1417" s="32"/>
      <c r="I1417" s="33"/>
      <c r="J1417" s="33"/>
      <c r="K1417" s="33"/>
    </row>
    <row r="1418" spans="1:11" s="34" customFormat="1">
      <c r="A1418" s="29"/>
      <c r="B1418" s="30"/>
      <c r="C1418" s="30"/>
      <c r="D1418" s="30"/>
      <c r="E1418" s="30"/>
      <c r="F1418" s="40"/>
      <c r="G1418" s="31"/>
      <c r="H1418" s="32"/>
      <c r="I1418" s="33"/>
      <c r="J1418" s="33"/>
      <c r="K1418" s="33"/>
    </row>
    <row r="1419" spans="1:11" s="34" customFormat="1">
      <c r="A1419" s="29"/>
      <c r="B1419" s="30"/>
      <c r="C1419" s="30"/>
      <c r="D1419" s="30"/>
      <c r="E1419" s="30"/>
      <c r="F1419" s="40"/>
      <c r="G1419" s="31"/>
      <c r="H1419" s="32"/>
      <c r="I1419" s="33"/>
      <c r="J1419" s="33"/>
      <c r="K1419" s="33"/>
    </row>
    <row r="1420" spans="1:11" s="34" customFormat="1">
      <c r="A1420" s="29"/>
      <c r="B1420" s="30"/>
      <c r="C1420" s="30"/>
      <c r="D1420" s="30"/>
      <c r="E1420" s="30"/>
      <c r="F1420" s="40"/>
      <c r="G1420" s="31"/>
      <c r="H1420" s="32"/>
      <c r="I1420" s="33"/>
      <c r="J1420" s="33"/>
      <c r="K1420" s="33"/>
    </row>
    <row r="1421" spans="1:11" s="34" customFormat="1">
      <c r="A1421" s="29"/>
      <c r="B1421" s="30"/>
      <c r="C1421" s="30"/>
      <c r="D1421" s="30"/>
      <c r="E1421" s="30"/>
      <c r="F1421" s="40"/>
      <c r="G1421" s="31"/>
      <c r="H1421" s="32"/>
      <c r="I1421" s="33"/>
      <c r="J1421" s="33"/>
      <c r="K1421" s="33"/>
    </row>
    <row r="1422" spans="1:11" s="34" customFormat="1">
      <c r="A1422" s="29"/>
      <c r="B1422" s="30"/>
      <c r="C1422" s="30"/>
      <c r="D1422" s="30"/>
      <c r="E1422" s="30"/>
      <c r="F1422" s="40"/>
      <c r="G1422" s="31"/>
      <c r="H1422" s="32"/>
      <c r="I1422" s="33"/>
      <c r="J1422" s="33"/>
      <c r="K1422" s="33"/>
    </row>
    <row r="1423" spans="1:11" s="34" customFormat="1">
      <c r="A1423" s="29"/>
      <c r="B1423" s="30"/>
      <c r="C1423" s="30"/>
      <c r="D1423" s="30"/>
      <c r="E1423" s="30"/>
      <c r="F1423" s="40"/>
      <c r="G1423" s="31"/>
      <c r="H1423" s="32"/>
      <c r="I1423" s="33"/>
      <c r="J1423" s="33"/>
      <c r="K1423" s="33"/>
    </row>
    <row r="1424" spans="1:11" s="34" customFormat="1">
      <c r="A1424" s="29"/>
      <c r="B1424" s="30"/>
      <c r="C1424" s="30"/>
      <c r="D1424" s="30"/>
      <c r="E1424" s="30"/>
      <c r="F1424" s="40"/>
      <c r="G1424" s="31"/>
      <c r="H1424" s="32"/>
      <c r="I1424" s="33"/>
      <c r="J1424" s="33"/>
      <c r="K1424" s="33"/>
    </row>
    <row r="1425" spans="1:11" s="34" customFormat="1">
      <c r="A1425" s="29"/>
      <c r="B1425" s="30"/>
      <c r="C1425" s="30"/>
      <c r="D1425" s="30"/>
      <c r="E1425" s="30"/>
      <c r="F1425" s="40"/>
      <c r="G1425" s="31"/>
      <c r="H1425" s="32"/>
      <c r="I1425" s="33"/>
      <c r="J1425" s="33"/>
      <c r="K1425" s="33"/>
    </row>
    <row r="1426" spans="1:11" s="34" customFormat="1">
      <c r="A1426" s="29"/>
      <c r="B1426" s="30"/>
      <c r="C1426" s="30"/>
      <c r="D1426" s="30"/>
      <c r="E1426" s="30"/>
      <c r="F1426" s="40"/>
      <c r="G1426" s="31"/>
      <c r="H1426" s="32"/>
      <c r="I1426" s="33"/>
      <c r="J1426" s="33"/>
      <c r="K1426" s="33"/>
    </row>
    <row r="1427" spans="1:11" s="34" customFormat="1">
      <c r="A1427" s="29"/>
      <c r="B1427" s="30"/>
      <c r="C1427" s="30"/>
      <c r="D1427" s="30"/>
      <c r="E1427" s="30"/>
      <c r="F1427" s="40"/>
      <c r="G1427" s="31"/>
      <c r="H1427" s="32"/>
      <c r="I1427" s="33"/>
      <c r="J1427" s="33"/>
      <c r="K1427" s="33"/>
    </row>
    <row r="1428" spans="1:11" s="34" customFormat="1">
      <c r="A1428" s="29"/>
      <c r="B1428" s="30"/>
      <c r="C1428" s="30"/>
      <c r="D1428" s="30"/>
      <c r="E1428" s="30"/>
      <c r="F1428" s="40"/>
      <c r="G1428" s="31"/>
      <c r="H1428" s="32"/>
      <c r="I1428" s="33"/>
      <c r="J1428" s="33"/>
      <c r="K1428" s="33"/>
    </row>
    <row r="1429" spans="1:11" s="34" customFormat="1">
      <c r="A1429" s="29"/>
      <c r="B1429" s="30"/>
      <c r="C1429" s="30"/>
      <c r="D1429" s="30"/>
      <c r="E1429" s="30"/>
      <c r="F1429" s="40"/>
      <c r="G1429" s="31"/>
      <c r="H1429" s="32"/>
      <c r="I1429" s="33"/>
      <c r="J1429" s="33"/>
      <c r="K1429" s="33"/>
    </row>
    <row r="1430" spans="1:11" s="34" customFormat="1">
      <c r="A1430" s="29"/>
      <c r="B1430" s="30"/>
      <c r="C1430" s="30"/>
      <c r="D1430" s="30"/>
      <c r="E1430" s="30"/>
      <c r="F1430" s="40"/>
      <c r="G1430" s="31"/>
      <c r="H1430" s="32"/>
      <c r="I1430" s="33"/>
      <c r="J1430" s="33"/>
      <c r="K1430" s="33"/>
    </row>
    <row r="1431" spans="1:11" s="34" customFormat="1">
      <c r="A1431" s="29"/>
      <c r="B1431" s="30"/>
      <c r="C1431" s="30"/>
      <c r="D1431" s="30"/>
      <c r="E1431" s="30"/>
      <c r="F1431" s="40"/>
      <c r="G1431" s="31"/>
      <c r="H1431" s="32"/>
      <c r="I1431" s="33"/>
      <c r="J1431" s="33"/>
      <c r="K1431" s="33"/>
    </row>
    <row r="1432" spans="1:11" s="34" customFormat="1">
      <c r="A1432" s="29"/>
      <c r="B1432" s="30"/>
      <c r="C1432" s="30"/>
      <c r="D1432" s="30"/>
      <c r="E1432" s="30"/>
      <c r="F1432" s="40"/>
      <c r="G1432" s="31"/>
      <c r="H1432" s="32"/>
      <c r="I1432" s="33"/>
      <c r="J1432" s="33"/>
      <c r="K1432" s="33"/>
    </row>
    <row r="1433" spans="1:11" s="34" customFormat="1">
      <c r="A1433" s="29"/>
      <c r="B1433" s="30"/>
      <c r="C1433" s="30"/>
      <c r="D1433" s="30"/>
      <c r="E1433" s="30"/>
      <c r="F1433" s="40"/>
      <c r="G1433" s="31"/>
      <c r="H1433" s="32"/>
      <c r="I1433" s="33"/>
      <c r="J1433" s="33"/>
      <c r="K1433" s="33"/>
    </row>
    <row r="1434" spans="1:11" s="34" customFormat="1">
      <c r="A1434" s="29"/>
      <c r="B1434" s="30"/>
      <c r="C1434" s="30"/>
      <c r="D1434" s="30"/>
      <c r="E1434" s="30"/>
      <c r="F1434" s="40"/>
      <c r="G1434" s="31"/>
      <c r="H1434" s="32"/>
      <c r="I1434" s="33"/>
      <c r="J1434" s="33"/>
      <c r="K1434" s="33"/>
    </row>
    <row r="1435" spans="1:11" s="34" customFormat="1">
      <c r="A1435" s="29"/>
      <c r="B1435" s="30"/>
      <c r="C1435" s="30"/>
      <c r="D1435" s="30"/>
      <c r="E1435" s="30"/>
      <c r="F1435" s="40"/>
      <c r="G1435" s="31"/>
      <c r="H1435" s="32"/>
      <c r="I1435" s="33"/>
      <c r="J1435" s="33"/>
      <c r="K1435" s="33"/>
    </row>
    <row r="1436" spans="1:11" s="34" customFormat="1">
      <c r="A1436" s="29"/>
      <c r="B1436" s="30"/>
      <c r="C1436" s="30"/>
      <c r="D1436" s="30"/>
      <c r="E1436" s="30"/>
      <c r="F1436" s="40"/>
      <c r="G1436" s="31"/>
      <c r="H1436" s="32"/>
      <c r="I1436" s="33"/>
      <c r="J1436" s="33"/>
      <c r="K1436" s="33"/>
    </row>
    <row r="1437" spans="1:11" s="34" customFormat="1">
      <c r="A1437" s="29"/>
      <c r="B1437" s="30"/>
      <c r="C1437" s="30"/>
      <c r="D1437" s="30"/>
      <c r="E1437" s="30"/>
      <c r="F1437" s="40"/>
      <c r="G1437" s="31"/>
      <c r="H1437" s="32"/>
      <c r="I1437" s="33"/>
      <c r="J1437" s="33"/>
      <c r="K1437" s="33"/>
    </row>
    <row r="1438" spans="1:11" s="34" customFormat="1">
      <c r="A1438" s="29"/>
      <c r="B1438" s="30"/>
      <c r="C1438" s="30"/>
      <c r="D1438" s="30"/>
      <c r="E1438" s="30"/>
      <c r="F1438" s="40"/>
      <c r="G1438" s="31"/>
      <c r="H1438" s="32"/>
      <c r="I1438" s="33"/>
      <c r="J1438" s="33"/>
      <c r="K1438" s="33"/>
    </row>
    <row r="1439" spans="1:11" s="34" customFormat="1">
      <c r="A1439" s="29"/>
      <c r="B1439" s="30"/>
      <c r="C1439" s="30"/>
      <c r="D1439" s="30"/>
      <c r="E1439" s="30"/>
      <c r="F1439" s="40"/>
      <c r="G1439" s="31"/>
      <c r="H1439" s="32"/>
      <c r="I1439" s="33"/>
      <c r="J1439" s="33"/>
      <c r="K1439" s="33"/>
    </row>
    <row r="1440" spans="1:11" s="34" customFormat="1">
      <c r="A1440" s="29"/>
      <c r="B1440" s="30"/>
      <c r="C1440" s="30"/>
      <c r="D1440" s="30"/>
      <c r="E1440" s="30"/>
      <c r="F1440" s="40"/>
      <c r="G1440" s="31"/>
      <c r="H1440" s="32"/>
      <c r="I1440" s="33"/>
      <c r="J1440" s="33"/>
      <c r="K1440" s="33"/>
    </row>
    <row r="1441" spans="1:11" s="34" customFormat="1">
      <c r="A1441" s="29"/>
      <c r="B1441" s="30"/>
      <c r="C1441" s="30"/>
      <c r="D1441" s="30"/>
      <c r="E1441" s="30"/>
      <c r="F1441" s="40"/>
      <c r="G1441" s="31"/>
      <c r="H1441" s="32"/>
      <c r="I1441" s="33"/>
      <c r="J1441" s="33"/>
      <c r="K1441" s="33"/>
    </row>
    <row r="1442" spans="1:11" s="34" customFormat="1">
      <c r="A1442" s="29"/>
      <c r="B1442" s="30"/>
      <c r="C1442" s="30"/>
      <c r="D1442" s="30"/>
      <c r="E1442" s="30"/>
      <c r="F1442" s="40"/>
      <c r="G1442" s="31"/>
      <c r="H1442" s="32"/>
      <c r="I1442" s="33"/>
      <c r="J1442" s="33"/>
      <c r="K1442" s="33"/>
    </row>
    <row r="1443" spans="1:11" s="34" customFormat="1">
      <c r="A1443" s="29"/>
      <c r="B1443" s="30"/>
      <c r="C1443" s="30"/>
      <c r="D1443" s="30"/>
      <c r="E1443" s="30"/>
      <c r="F1443" s="40"/>
      <c r="G1443" s="31"/>
      <c r="H1443" s="32"/>
      <c r="I1443" s="33"/>
      <c r="J1443" s="33"/>
      <c r="K1443" s="33"/>
    </row>
    <row r="1444" spans="1:11" s="34" customFormat="1">
      <c r="A1444" s="29"/>
      <c r="B1444" s="30"/>
      <c r="C1444" s="30"/>
      <c r="D1444" s="30"/>
      <c r="E1444" s="30"/>
      <c r="F1444" s="40"/>
      <c r="G1444" s="31"/>
      <c r="H1444" s="32"/>
      <c r="I1444" s="33"/>
      <c r="J1444" s="33"/>
      <c r="K1444" s="33"/>
    </row>
    <row r="1445" spans="1:11" s="34" customFormat="1">
      <c r="A1445" s="29"/>
      <c r="B1445" s="30"/>
      <c r="C1445" s="30"/>
      <c r="D1445" s="30"/>
      <c r="E1445" s="30"/>
      <c r="F1445" s="40"/>
      <c r="G1445" s="31"/>
      <c r="H1445" s="32"/>
      <c r="I1445" s="33"/>
      <c r="J1445" s="33"/>
      <c r="K1445" s="33"/>
    </row>
    <row r="1446" spans="1:11" s="34" customFormat="1">
      <c r="A1446" s="29"/>
      <c r="B1446" s="30"/>
      <c r="C1446" s="30"/>
      <c r="D1446" s="30"/>
      <c r="E1446" s="30"/>
      <c r="F1446" s="40"/>
      <c r="G1446" s="31"/>
      <c r="H1446" s="32"/>
      <c r="I1446" s="33"/>
      <c r="J1446" s="33"/>
      <c r="K1446" s="33"/>
    </row>
    <row r="1447" spans="1:11" s="34" customFormat="1">
      <c r="A1447" s="29"/>
      <c r="B1447" s="30"/>
      <c r="C1447" s="30"/>
      <c r="D1447" s="30"/>
      <c r="E1447" s="30"/>
      <c r="F1447" s="40"/>
      <c r="G1447" s="31"/>
      <c r="H1447" s="32"/>
      <c r="I1447" s="33"/>
      <c r="J1447" s="33"/>
      <c r="K1447" s="33"/>
    </row>
    <row r="1448" spans="1:11" s="34" customFormat="1">
      <c r="A1448" s="29"/>
      <c r="B1448" s="30"/>
      <c r="C1448" s="30"/>
      <c r="D1448" s="30"/>
      <c r="E1448" s="30"/>
      <c r="F1448" s="40"/>
      <c r="G1448" s="31"/>
      <c r="H1448" s="32"/>
      <c r="I1448" s="33"/>
      <c r="J1448" s="33"/>
      <c r="K1448" s="33"/>
    </row>
    <row r="1449" spans="1:11" s="34" customFormat="1">
      <c r="A1449" s="29"/>
      <c r="B1449" s="30"/>
      <c r="C1449" s="30"/>
      <c r="D1449" s="30"/>
      <c r="E1449" s="30"/>
      <c r="F1449" s="40"/>
      <c r="G1449" s="31"/>
      <c r="H1449" s="32"/>
      <c r="I1449" s="33"/>
      <c r="J1449" s="33"/>
      <c r="K1449" s="33"/>
    </row>
    <row r="1450" spans="1:11" s="34" customFormat="1">
      <c r="A1450" s="29"/>
      <c r="B1450" s="30"/>
      <c r="C1450" s="30"/>
      <c r="D1450" s="30"/>
      <c r="E1450" s="30"/>
      <c r="F1450" s="40"/>
      <c r="G1450" s="31"/>
      <c r="H1450" s="32"/>
      <c r="I1450" s="33"/>
      <c r="J1450" s="33"/>
      <c r="K1450" s="33"/>
    </row>
    <row r="1451" spans="1:11" s="34" customFormat="1">
      <c r="A1451" s="29"/>
      <c r="B1451" s="30"/>
      <c r="C1451" s="30"/>
      <c r="D1451" s="30"/>
      <c r="E1451" s="30"/>
      <c r="F1451" s="40"/>
      <c r="G1451" s="31"/>
      <c r="H1451" s="32"/>
      <c r="I1451" s="33"/>
      <c r="J1451" s="33"/>
      <c r="K1451" s="33"/>
    </row>
    <row r="1452" spans="1:11" s="34" customFormat="1">
      <c r="A1452" s="29"/>
      <c r="B1452" s="30"/>
      <c r="C1452" s="30"/>
      <c r="D1452" s="30"/>
      <c r="E1452" s="30"/>
      <c r="F1452" s="40"/>
      <c r="G1452" s="31"/>
      <c r="H1452" s="32"/>
      <c r="I1452" s="33"/>
      <c r="J1452" s="33"/>
      <c r="K1452" s="33"/>
    </row>
    <row r="1453" spans="1:11" s="34" customFormat="1">
      <c r="A1453" s="29"/>
      <c r="B1453" s="30"/>
      <c r="C1453" s="30"/>
      <c r="D1453" s="30"/>
      <c r="E1453" s="30"/>
      <c r="F1453" s="40"/>
      <c r="G1453" s="31"/>
      <c r="H1453" s="32"/>
      <c r="I1453" s="33"/>
      <c r="J1453" s="33"/>
      <c r="K1453" s="33"/>
    </row>
    <row r="1454" spans="1:11" s="34" customFormat="1">
      <c r="A1454" s="29"/>
      <c r="B1454" s="30"/>
      <c r="C1454" s="30"/>
      <c r="D1454" s="30"/>
      <c r="E1454" s="30"/>
      <c r="F1454" s="40"/>
      <c r="G1454" s="31"/>
      <c r="H1454" s="32"/>
      <c r="I1454" s="33"/>
      <c r="J1454" s="33"/>
      <c r="K1454" s="33"/>
    </row>
    <row r="1455" spans="1:11" s="34" customFormat="1">
      <c r="A1455" s="29"/>
      <c r="B1455" s="30"/>
      <c r="C1455" s="30"/>
      <c r="D1455" s="30"/>
      <c r="E1455" s="30"/>
      <c r="F1455" s="40"/>
      <c r="G1455" s="31"/>
      <c r="H1455" s="32"/>
      <c r="I1455" s="33"/>
      <c r="J1455" s="33"/>
      <c r="K1455" s="33"/>
    </row>
    <row r="1456" spans="1:11" s="34" customFormat="1">
      <c r="A1456" s="29"/>
      <c r="B1456" s="30"/>
      <c r="C1456" s="30"/>
      <c r="D1456" s="30"/>
      <c r="E1456" s="30"/>
      <c r="F1456" s="40"/>
      <c r="G1456" s="31"/>
      <c r="H1456" s="32"/>
      <c r="I1456" s="33"/>
      <c r="J1456" s="33"/>
      <c r="K1456" s="33"/>
    </row>
    <row r="1457" spans="1:11" s="34" customFormat="1">
      <c r="A1457" s="29"/>
      <c r="B1457" s="30"/>
      <c r="C1457" s="30"/>
      <c r="D1457" s="30"/>
      <c r="E1457" s="30"/>
      <c r="F1457" s="40"/>
      <c r="G1457" s="31"/>
      <c r="H1457" s="32"/>
      <c r="I1457" s="33"/>
      <c r="J1457" s="33"/>
      <c r="K1457" s="33"/>
    </row>
    <row r="1458" spans="1:11" s="34" customFormat="1">
      <c r="A1458" s="29"/>
      <c r="B1458" s="30"/>
      <c r="C1458" s="30"/>
      <c r="D1458" s="30"/>
      <c r="E1458" s="30"/>
      <c r="F1458" s="40"/>
      <c r="G1458" s="31"/>
      <c r="H1458" s="32"/>
      <c r="I1458" s="33"/>
      <c r="J1458" s="33"/>
      <c r="K1458" s="33"/>
    </row>
    <row r="1459" spans="1:11" s="34" customFormat="1">
      <c r="A1459" s="29"/>
      <c r="B1459" s="30"/>
      <c r="C1459" s="30"/>
      <c r="D1459" s="30"/>
      <c r="E1459" s="30"/>
      <c r="F1459" s="40"/>
      <c r="G1459" s="31"/>
      <c r="H1459" s="32"/>
      <c r="I1459" s="33"/>
      <c r="J1459" s="33"/>
      <c r="K1459" s="33"/>
    </row>
    <row r="1460" spans="1:11" s="34" customFormat="1">
      <c r="A1460" s="29"/>
      <c r="B1460" s="30"/>
      <c r="C1460" s="30"/>
      <c r="D1460" s="30"/>
      <c r="E1460" s="30"/>
      <c r="F1460" s="40"/>
      <c r="G1460" s="31"/>
      <c r="H1460" s="32"/>
      <c r="I1460" s="33"/>
      <c r="J1460" s="33"/>
      <c r="K1460" s="33"/>
    </row>
    <row r="1461" spans="1:11" s="34" customFormat="1">
      <c r="A1461" s="29"/>
      <c r="B1461" s="30"/>
      <c r="C1461" s="30"/>
      <c r="D1461" s="30"/>
      <c r="E1461" s="30"/>
      <c r="F1461" s="40"/>
      <c r="G1461" s="31"/>
      <c r="H1461" s="32"/>
      <c r="I1461" s="33"/>
      <c r="J1461" s="33"/>
      <c r="K1461" s="33"/>
    </row>
    <row r="1462" spans="1:11" s="34" customFormat="1">
      <c r="A1462" s="29"/>
      <c r="B1462" s="30"/>
      <c r="C1462" s="30"/>
      <c r="D1462" s="30"/>
      <c r="E1462" s="30"/>
      <c r="F1462" s="40"/>
      <c r="G1462" s="31"/>
      <c r="H1462" s="32"/>
      <c r="I1462" s="33"/>
      <c r="J1462" s="33"/>
      <c r="K1462" s="33"/>
    </row>
    <row r="1463" spans="1:11" s="34" customFormat="1">
      <c r="A1463" s="29"/>
      <c r="B1463" s="30"/>
      <c r="C1463" s="30"/>
      <c r="D1463" s="30"/>
      <c r="E1463" s="30"/>
      <c r="F1463" s="40"/>
      <c r="G1463" s="31"/>
      <c r="H1463" s="32"/>
      <c r="I1463" s="33"/>
      <c r="J1463" s="33"/>
      <c r="K1463" s="33"/>
    </row>
    <row r="1464" spans="1:11" s="34" customFormat="1">
      <c r="A1464" s="29"/>
      <c r="B1464" s="30"/>
      <c r="C1464" s="30"/>
      <c r="D1464" s="30"/>
      <c r="E1464" s="30"/>
      <c r="F1464" s="40"/>
      <c r="G1464" s="31"/>
      <c r="H1464" s="32"/>
      <c r="I1464" s="33"/>
      <c r="J1464" s="33"/>
      <c r="K1464" s="33"/>
    </row>
    <row r="1465" spans="1:11" s="34" customFormat="1">
      <c r="A1465" s="29"/>
      <c r="B1465" s="30"/>
      <c r="C1465" s="30"/>
      <c r="D1465" s="30"/>
      <c r="E1465" s="30"/>
      <c r="F1465" s="40"/>
      <c r="G1465" s="31"/>
      <c r="H1465" s="32"/>
      <c r="I1465" s="33"/>
      <c r="J1465" s="33"/>
      <c r="K1465" s="33"/>
    </row>
    <row r="1466" spans="1:11" s="34" customFormat="1">
      <c r="A1466" s="29"/>
      <c r="B1466" s="30"/>
      <c r="C1466" s="30"/>
      <c r="D1466" s="30"/>
      <c r="E1466" s="30"/>
      <c r="F1466" s="40"/>
      <c r="G1466" s="31"/>
      <c r="H1466" s="32"/>
      <c r="I1466" s="33"/>
      <c r="J1466" s="33"/>
      <c r="K1466" s="33"/>
    </row>
    <row r="1467" spans="1:11" s="34" customFormat="1">
      <c r="A1467" s="29"/>
      <c r="B1467" s="30"/>
      <c r="C1467" s="30"/>
      <c r="D1467" s="30"/>
      <c r="E1467" s="30"/>
      <c r="F1467" s="40"/>
      <c r="G1467" s="31"/>
      <c r="H1467" s="32"/>
      <c r="I1467" s="33"/>
      <c r="J1467" s="33"/>
      <c r="K1467" s="33"/>
    </row>
    <row r="1468" spans="1:11" s="34" customFormat="1">
      <c r="A1468" s="29"/>
      <c r="B1468" s="30"/>
      <c r="C1468" s="30"/>
      <c r="D1468" s="30"/>
      <c r="E1468" s="30"/>
      <c r="F1468" s="40"/>
      <c r="G1468" s="31"/>
      <c r="H1468" s="32"/>
      <c r="I1468" s="33"/>
      <c r="J1468" s="33"/>
      <c r="K1468" s="33"/>
    </row>
    <row r="1469" spans="1:11" s="34" customFormat="1">
      <c r="A1469" s="29"/>
      <c r="B1469" s="30"/>
      <c r="C1469" s="30"/>
      <c r="D1469" s="30"/>
      <c r="E1469" s="30"/>
      <c r="F1469" s="40"/>
      <c r="G1469" s="31"/>
      <c r="H1469" s="32"/>
      <c r="I1469" s="33"/>
      <c r="J1469" s="33"/>
      <c r="K1469" s="33"/>
    </row>
    <row r="1470" spans="1:11" s="34" customFormat="1">
      <c r="A1470" s="29"/>
      <c r="B1470" s="30"/>
      <c r="C1470" s="30"/>
      <c r="D1470" s="30"/>
      <c r="E1470" s="30"/>
      <c r="F1470" s="40"/>
      <c r="G1470" s="31"/>
      <c r="H1470" s="32"/>
      <c r="I1470" s="33"/>
      <c r="J1470" s="33"/>
      <c r="K1470" s="33"/>
    </row>
    <row r="1471" spans="1:11" s="34" customFormat="1">
      <c r="A1471" s="29"/>
      <c r="B1471" s="30"/>
      <c r="C1471" s="30"/>
      <c r="D1471" s="30"/>
      <c r="E1471" s="30"/>
      <c r="F1471" s="40"/>
      <c r="G1471" s="31"/>
      <c r="H1471" s="32"/>
      <c r="I1471" s="33"/>
      <c r="J1471" s="33"/>
      <c r="K1471" s="33"/>
    </row>
    <row r="1472" spans="1:11" s="34" customFormat="1">
      <c r="A1472" s="29"/>
      <c r="B1472" s="30"/>
      <c r="C1472" s="30"/>
      <c r="D1472" s="30"/>
      <c r="E1472" s="30"/>
      <c r="F1472" s="40"/>
      <c r="G1472" s="31"/>
      <c r="H1472" s="32"/>
      <c r="I1472" s="33"/>
      <c r="J1472" s="33"/>
      <c r="K1472" s="33"/>
    </row>
    <row r="1473" spans="1:11" s="34" customFormat="1">
      <c r="A1473" s="29"/>
      <c r="B1473" s="30"/>
      <c r="C1473" s="30"/>
      <c r="D1473" s="30"/>
      <c r="E1473" s="30"/>
      <c r="F1473" s="40"/>
      <c r="G1473" s="31"/>
      <c r="H1473" s="32"/>
      <c r="I1473" s="33"/>
      <c r="J1473" s="33"/>
      <c r="K1473" s="33"/>
    </row>
    <row r="1474" spans="1:11" s="34" customFormat="1">
      <c r="A1474" s="29"/>
      <c r="B1474" s="30"/>
      <c r="C1474" s="30"/>
      <c r="D1474" s="30"/>
      <c r="E1474" s="30"/>
      <c r="F1474" s="40"/>
      <c r="G1474" s="31"/>
      <c r="H1474" s="32"/>
      <c r="I1474" s="33"/>
      <c r="J1474" s="33"/>
      <c r="K1474" s="33"/>
    </row>
    <row r="1475" spans="1:11" s="34" customFormat="1">
      <c r="A1475" s="29"/>
      <c r="B1475" s="30"/>
      <c r="C1475" s="30"/>
      <c r="D1475" s="30"/>
      <c r="E1475" s="30"/>
      <c r="F1475" s="40"/>
      <c r="G1475" s="31"/>
      <c r="H1475" s="32"/>
      <c r="I1475" s="33"/>
      <c r="J1475" s="33"/>
      <c r="K1475" s="33"/>
    </row>
    <row r="1476" spans="1:11" s="34" customFormat="1">
      <c r="A1476" s="29"/>
      <c r="B1476" s="30"/>
      <c r="C1476" s="30"/>
      <c r="D1476" s="30"/>
      <c r="E1476" s="30"/>
      <c r="F1476" s="40"/>
      <c r="G1476" s="31"/>
      <c r="H1476" s="32"/>
      <c r="I1476" s="33"/>
      <c r="J1476" s="33"/>
      <c r="K1476" s="33"/>
    </row>
    <row r="1477" spans="1:11" s="34" customFormat="1">
      <c r="A1477" s="29"/>
      <c r="B1477" s="30"/>
      <c r="C1477" s="30"/>
      <c r="D1477" s="30"/>
      <c r="E1477" s="30"/>
      <c r="F1477" s="40"/>
      <c r="G1477" s="31"/>
      <c r="H1477" s="32"/>
      <c r="I1477" s="33"/>
      <c r="J1477" s="33"/>
      <c r="K1477" s="33"/>
    </row>
    <row r="1478" spans="1:11" s="34" customFormat="1">
      <c r="A1478" s="29"/>
      <c r="B1478" s="30"/>
      <c r="C1478" s="30"/>
      <c r="D1478" s="30"/>
      <c r="E1478" s="30"/>
      <c r="F1478" s="40"/>
      <c r="G1478" s="31"/>
      <c r="H1478" s="32"/>
      <c r="I1478" s="33"/>
      <c r="J1478" s="33"/>
      <c r="K1478" s="33"/>
    </row>
    <row r="1479" spans="1:11" s="34" customFormat="1">
      <c r="A1479" s="29"/>
      <c r="B1479" s="30"/>
      <c r="C1479" s="30"/>
      <c r="D1479" s="30"/>
      <c r="E1479" s="30"/>
      <c r="F1479" s="40"/>
      <c r="G1479" s="31"/>
      <c r="H1479" s="32"/>
      <c r="I1479" s="33"/>
      <c r="J1479" s="33"/>
      <c r="K1479" s="33"/>
    </row>
    <row r="1480" spans="1:11" s="34" customFormat="1">
      <c r="A1480" s="29"/>
      <c r="B1480" s="30"/>
      <c r="C1480" s="30"/>
      <c r="D1480" s="30"/>
      <c r="E1480" s="30"/>
      <c r="F1480" s="40"/>
      <c r="G1480" s="31"/>
      <c r="H1480" s="32"/>
      <c r="I1480" s="33"/>
      <c r="J1480" s="33"/>
      <c r="K1480" s="33"/>
    </row>
    <row r="1481" spans="1:11" s="34" customFormat="1">
      <c r="A1481" s="29"/>
      <c r="B1481" s="30"/>
      <c r="C1481" s="30"/>
      <c r="D1481" s="30"/>
      <c r="E1481" s="30"/>
      <c r="F1481" s="40"/>
      <c r="G1481" s="31"/>
      <c r="H1481" s="32"/>
      <c r="I1481" s="33"/>
      <c r="J1481" s="33"/>
      <c r="K1481" s="33"/>
    </row>
    <row r="1482" spans="1:11" s="34" customFormat="1">
      <c r="A1482" s="29"/>
      <c r="B1482" s="30"/>
      <c r="C1482" s="30"/>
      <c r="D1482" s="30"/>
      <c r="E1482" s="30"/>
      <c r="F1482" s="40"/>
      <c r="G1482" s="31"/>
      <c r="H1482" s="32"/>
      <c r="I1482" s="33"/>
      <c r="J1482" s="33"/>
      <c r="K1482" s="33"/>
    </row>
    <row r="1483" spans="1:11" s="34" customFormat="1">
      <c r="A1483" s="29"/>
      <c r="B1483" s="30"/>
      <c r="C1483" s="30"/>
      <c r="D1483" s="30"/>
      <c r="E1483" s="30"/>
      <c r="F1483" s="40"/>
      <c r="G1483" s="31"/>
      <c r="H1483" s="32"/>
      <c r="I1483" s="33"/>
      <c r="J1483" s="33"/>
      <c r="K1483" s="33"/>
    </row>
    <row r="1484" spans="1:11" s="34" customFormat="1">
      <c r="A1484" s="29"/>
      <c r="B1484" s="30"/>
      <c r="C1484" s="30"/>
      <c r="D1484" s="30"/>
      <c r="E1484" s="30"/>
      <c r="F1484" s="40"/>
      <c r="G1484" s="31"/>
      <c r="H1484" s="32"/>
      <c r="I1484" s="33"/>
      <c r="J1484" s="33"/>
      <c r="K1484" s="33"/>
    </row>
    <row r="1485" spans="1:11" s="34" customFormat="1">
      <c r="A1485" s="29"/>
      <c r="B1485" s="30"/>
      <c r="C1485" s="30"/>
      <c r="D1485" s="30"/>
      <c r="E1485" s="30"/>
      <c r="F1485" s="40"/>
      <c r="G1485" s="31"/>
      <c r="H1485" s="32"/>
      <c r="I1485" s="33"/>
      <c r="J1485" s="33"/>
      <c r="K1485" s="33"/>
    </row>
    <row r="1486" spans="1:11" s="34" customFormat="1">
      <c r="A1486" s="29"/>
      <c r="B1486" s="30"/>
      <c r="C1486" s="30"/>
      <c r="D1486" s="30"/>
      <c r="E1486" s="30"/>
      <c r="F1486" s="40"/>
      <c r="G1486" s="31"/>
      <c r="H1486" s="32"/>
      <c r="I1486" s="33"/>
      <c r="J1486" s="33"/>
      <c r="K1486" s="33"/>
    </row>
    <row r="1487" spans="1:11" s="34" customFormat="1">
      <c r="A1487" s="29"/>
      <c r="B1487" s="30"/>
      <c r="C1487" s="30"/>
      <c r="D1487" s="30"/>
      <c r="E1487" s="30"/>
      <c r="F1487" s="40"/>
      <c r="G1487" s="31"/>
      <c r="H1487" s="32"/>
      <c r="I1487" s="33"/>
      <c r="J1487" s="33"/>
      <c r="K1487" s="33"/>
    </row>
    <row r="1488" spans="1:11" s="34" customFormat="1">
      <c r="A1488" s="29"/>
      <c r="B1488" s="30"/>
      <c r="C1488" s="30"/>
      <c r="D1488" s="30"/>
      <c r="E1488" s="30"/>
      <c r="F1488" s="40"/>
      <c r="G1488" s="31"/>
      <c r="H1488" s="32"/>
      <c r="I1488" s="33"/>
      <c r="J1488" s="33"/>
      <c r="K1488" s="33"/>
    </row>
    <row r="1489" spans="1:11" s="34" customFormat="1">
      <c r="A1489" s="29"/>
      <c r="B1489" s="30"/>
      <c r="C1489" s="30"/>
      <c r="D1489" s="30"/>
      <c r="E1489" s="30"/>
      <c r="F1489" s="40"/>
      <c r="G1489" s="31"/>
      <c r="H1489" s="32"/>
      <c r="I1489" s="33"/>
      <c r="J1489" s="33"/>
      <c r="K1489" s="33"/>
    </row>
    <row r="1490" spans="1:11" s="34" customFormat="1">
      <c r="A1490" s="29"/>
      <c r="B1490" s="30"/>
      <c r="C1490" s="30"/>
      <c r="D1490" s="30"/>
      <c r="E1490" s="30"/>
      <c r="F1490" s="40"/>
      <c r="G1490" s="31"/>
      <c r="H1490" s="32"/>
      <c r="I1490" s="33"/>
      <c r="J1490" s="33"/>
      <c r="K1490" s="33"/>
    </row>
    <row r="1491" spans="1:11" s="34" customFormat="1">
      <c r="A1491" s="29"/>
      <c r="B1491" s="30"/>
      <c r="C1491" s="30"/>
      <c r="D1491" s="30"/>
      <c r="E1491" s="30"/>
      <c r="F1491" s="40"/>
      <c r="G1491" s="31"/>
      <c r="H1491" s="32"/>
      <c r="I1491" s="33"/>
      <c r="J1491" s="33"/>
      <c r="K1491" s="33"/>
    </row>
    <row r="1492" spans="1:11" s="34" customFormat="1">
      <c r="A1492" s="29"/>
      <c r="B1492" s="30"/>
      <c r="C1492" s="30"/>
      <c r="D1492" s="30"/>
      <c r="E1492" s="30"/>
      <c r="F1492" s="40"/>
      <c r="G1492" s="31"/>
      <c r="H1492" s="32"/>
      <c r="I1492" s="33"/>
      <c r="J1492" s="33"/>
      <c r="K1492" s="33"/>
    </row>
    <row r="1493" spans="1:11" s="34" customFormat="1">
      <c r="A1493" s="29"/>
      <c r="B1493" s="30"/>
      <c r="C1493" s="30"/>
      <c r="D1493" s="30"/>
      <c r="E1493" s="30"/>
      <c r="F1493" s="40"/>
      <c r="G1493" s="31"/>
      <c r="H1493" s="32"/>
      <c r="I1493" s="33"/>
      <c r="J1493" s="33"/>
      <c r="K1493" s="33"/>
    </row>
    <row r="1494" spans="1:11" s="34" customFormat="1">
      <c r="A1494" s="29"/>
      <c r="B1494" s="30"/>
      <c r="C1494" s="30"/>
      <c r="D1494" s="30"/>
      <c r="E1494" s="30"/>
      <c r="F1494" s="40"/>
      <c r="G1494" s="31"/>
      <c r="H1494" s="32"/>
      <c r="I1494" s="33"/>
      <c r="J1494" s="33"/>
      <c r="K1494" s="33"/>
    </row>
    <row r="1495" spans="1:11" s="34" customFormat="1">
      <c r="A1495" s="29"/>
      <c r="B1495" s="30"/>
      <c r="C1495" s="30"/>
      <c r="D1495" s="30"/>
      <c r="E1495" s="30"/>
      <c r="F1495" s="40"/>
      <c r="G1495" s="31"/>
      <c r="H1495" s="32"/>
      <c r="I1495" s="33"/>
      <c r="J1495" s="33"/>
      <c r="K1495" s="33"/>
    </row>
    <row r="1496" spans="1:11" s="34" customFormat="1">
      <c r="A1496" s="29"/>
      <c r="B1496" s="30"/>
      <c r="C1496" s="30"/>
      <c r="D1496" s="30"/>
      <c r="E1496" s="30"/>
      <c r="F1496" s="40"/>
      <c r="G1496" s="31"/>
      <c r="H1496" s="32"/>
      <c r="I1496" s="33"/>
      <c r="J1496" s="33"/>
      <c r="K1496" s="33"/>
    </row>
    <row r="1497" spans="1:11" s="34" customFormat="1">
      <c r="A1497" s="29"/>
      <c r="B1497" s="30"/>
      <c r="C1497" s="30"/>
      <c r="D1497" s="30"/>
      <c r="E1497" s="30"/>
      <c r="F1497" s="40"/>
      <c r="G1497" s="31"/>
      <c r="H1497" s="32"/>
      <c r="I1497" s="33"/>
      <c r="J1497" s="33"/>
      <c r="K1497" s="33"/>
    </row>
    <row r="1498" spans="1:11" s="34" customFormat="1">
      <c r="A1498" s="29"/>
      <c r="B1498" s="30"/>
      <c r="C1498" s="30"/>
      <c r="D1498" s="30"/>
      <c r="E1498" s="30"/>
      <c r="F1498" s="40"/>
      <c r="G1498" s="31"/>
      <c r="H1498" s="32"/>
      <c r="I1498" s="33"/>
      <c r="J1498" s="33"/>
      <c r="K1498" s="33"/>
    </row>
    <row r="1499" spans="1:11" s="34" customFormat="1">
      <c r="A1499" s="29"/>
      <c r="B1499" s="30"/>
      <c r="C1499" s="30"/>
      <c r="D1499" s="30"/>
      <c r="E1499" s="30"/>
      <c r="F1499" s="40"/>
      <c r="G1499" s="31"/>
      <c r="H1499" s="32"/>
      <c r="I1499" s="33"/>
      <c r="J1499" s="33"/>
      <c r="K1499" s="33"/>
    </row>
    <row r="1500" spans="1:11" s="34" customFormat="1">
      <c r="A1500" s="29"/>
      <c r="B1500" s="30"/>
      <c r="C1500" s="30"/>
      <c r="D1500" s="30"/>
      <c r="E1500" s="30"/>
      <c r="F1500" s="40"/>
      <c r="G1500" s="31"/>
      <c r="H1500" s="32"/>
      <c r="I1500" s="33"/>
      <c r="J1500" s="33"/>
      <c r="K1500" s="33"/>
    </row>
    <row r="1501" spans="1:11" s="34" customFormat="1">
      <c r="A1501" s="29"/>
      <c r="B1501" s="30"/>
      <c r="C1501" s="30"/>
      <c r="D1501" s="30"/>
      <c r="E1501" s="30"/>
      <c r="F1501" s="40"/>
      <c r="G1501" s="31"/>
      <c r="H1501" s="32"/>
      <c r="I1501" s="33"/>
      <c r="J1501" s="33"/>
      <c r="K1501" s="33"/>
    </row>
    <row r="1502" spans="1:11" s="34" customFormat="1">
      <c r="A1502" s="29"/>
      <c r="B1502" s="30"/>
      <c r="C1502" s="30"/>
      <c r="D1502" s="30"/>
      <c r="E1502" s="30"/>
      <c r="F1502" s="40"/>
      <c r="G1502" s="31"/>
      <c r="H1502" s="32"/>
      <c r="I1502" s="33"/>
      <c r="J1502" s="33"/>
      <c r="K1502" s="33"/>
    </row>
    <row r="1503" spans="1:11" s="34" customFormat="1">
      <c r="A1503" s="29"/>
      <c r="B1503" s="30"/>
      <c r="C1503" s="30"/>
      <c r="D1503" s="30"/>
      <c r="E1503" s="30"/>
      <c r="F1503" s="40"/>
      <c r="G1503" s="31"/>
      <c r="H1503" s="32"/>
      <c r="I1503" s="33"/>
      <c r="J1503" s="33"/>
      <c r="K1503" s="33"/>
    </row>
    <row r="1504" spans="1:11" s="34" customFormat="1">
      <c r="A1504" s="29"/>
      <c r="B1504" s="30"/>
      <c r="C1504" s="30"/>
      <c r="D1504" s="30"/>
      <c r="E1504" s="30"/>
      <c r="F1504" s="40"/>
      <c r="G1504" s="31"/>
      <c r="H1504" s="32"/>
      <c r="I1504" s="33"/>
      <c r="J1504" s="33"/>
      <c r="K1504" s="33"/>
    </row>
    <row r="1505" spans="1:11" s="34" customFormat="1">
      <c r="A1505" s="29"/>
      <c r="B1505" s="30"/>
      <c r="C1505" s="30"/>
      <c r="D1505" s="30"/>
      <c r="E1505" s="30"/>
      <c r="F1505" s="40"/>
      <c r="G1505" s="31"/>
      <c r="H1505" s="32"/>
      <c r="I1505" s="33"/>
      <c r="J1505" s="33"/>
      <c r="K1505" s="33"/>
    </row>
    <row r="1506" spans="1:11" s="34" customFormat="1">
      <c r="A1506" s="29"/>
      <c r="B1506" s="30"/>
      <c r="C1506" s="30"/>
      <c r="D1506" s="30"/>
      <c r="E1506" s="30"/>
      <c r="F1506" s="40"/>
      <c r="G1506" s="31"/>
      <c r="H1506" s="32"/>
      <c r="I1506" s="33"/>
      <c r="J1506" s="33"/>
      <c r="K1506" s="33"/>
    </row>
    <row r="1507" spans="1:11" s="34" customFormat="1">
      <c r="A1507" s="29"/>
      <c r="B1507" s="30"/>
      <c r="C1507" s="30"/>
      <c r="D1507" s="30"/>
      <c r="E1507" s="30"/>
      <c r="F1507" s="40"/>
      <c r="G1507" s="31"/>
      <c r="H1507" s="32"/>
      <c r="I1507" s="33"/>
      <c r="J1507" s="33"/>
      <c r="K1507" s="33"/>
    </row>
    <row r="1508" spans="1:11" s="34" customFormat="1">
      <c r="A1508" s="29"/>
      <c r="B1508" s="30"/>
      <c r="C1508" s="30"/>
      <c r="D1508" s="30"/>
      <c r="E1508" s="30"/>
      <c r="F1508" s="40"/>
      <c r="G1508" s="31"/>
      <c r="H1508" s="32"/>
      <c r="I1508" s="33"/>
      <c r="J1508" s="33"/>
      <c r="K1508" s="33"/>
    </row>
    <row r="1509" spans="1:11" s="34" customFormat="1">
      <c r="A1509" s="29"/>
      <c r="B1509" s="30"/>
      <c r="C1509" s="30"/>
      <c r="D1509" s="30"/>
      <c r="E1509" s="30"/>
      <c r="F1509" s="40"/>
      <c r="G1509" s="31"/>
      <c r="H1509" s="32"/>
      <c r="I1509" s="33"/>
      <c r="J1509" s="33"/>
      <c r="K1509" s="33"/>
    </row>
    <row r="1510" spans="1:11" s="34" customFormat="1">
      <c r="A1510" s="29"/>
      <c r="B1510" s="30"/>
      <c r="C1510" s="30"/>
      <c r="D1510" s="30"/>
      <c r="E1510" s="30"/>
      <c r="F1510" s="40"/>
      <c r="G1510" s="31"/>
      <c r="H1510" s="32"/>
      <c r="I1510" s="33"/>
      <c r="J1510" s="33"/>
      <c r="K1510" s="33"/>
    </row>
    <row r="1511" spans="1:11" s="34" customFormat="1">
      <c r="A1511" s="29"/>
      <c r="B1511" s="30"/>
      <c r="C1511" s="30"/>
      <c r="D1511" s="30"/>
      <c r="E1511" s="30"/>
      <c r="F1511" s="40"/>
      <c r="G1511" s="31"/>
      <c r="H1511" s="32"/>
      <c r="I1511" s="33"/>
      <c r="J1511" s="33"/>
      <c r="K1511" s="33"/>
    </row>
    <row r="1512" spans="1:11" s="34" customFormat="1">
      <c r="A1512" s="29"/>
      <c r="B1512" s="30"/>
      <c r="C1512" s="30"/>
      <c r="D1512" s="30"/>
      <c r="E1512" s="30"/>
      <c r="F1512" s="40"/>
      <c r="G1512" s="31"/>
      <c r="H1512" s="32"/>
      <c r="I1512" s="33"/>
      <c r="J1512" s="33"/>
      <c r="K1512" s="33"/>
    </row>
    <row r="1513" spans="1:11" s="34" customFormat="1">
      <c r="A1513" s="29"/>
      <c r="B1513" s="30"/>
      <c r="C1513" s="30"/>
      <c r="D1513" s="30"/>
      <c r="E1513" s="30"/>
      <c r="F1513" s="40"/>
      <c r="G1513" s="31"/>
      <c r="H1513" s="32"/>
      <c r="I1513" s="33"/>
      <c r="J1513" s="33"/>
      <c r="K1513" s="33"/>
    </row>
    <row r="1514" spans="1:11" s="34" customFormat="1">
      <c r="A1514" s="29"/>
      <c r="B1514" s="30"/>
      <c r="C1514" s="30"/>
      <c r="D1514" s="30"/>
      <c r="E1514" s="30"/>
      <c r="F1514" s="40"/>
      <c r="G1514" s="31"/>
      <c r="H1514" s="32"/>
      <c r="I1514" s="33"/>
      <c r="J1514" s="33"/>
      <c r="K1514" s="33"/>
    </row>
    <row r="1515" spans="1:11" s="34" customFormat="1">
      <c r="A1515" s="29"/>
      <c r="B1515" s="30"/>
      <c r="C1515" s="30"/>
      <c r="D1515" s="30"/>
      <c r="E1515" s="30"/>
      <c r="F1515" s="40"/>
      <c r="G1515" s="31"/>
      <c r="H1515" s="32"/>
      <c r="I1515" s="33"/>
      <c r="J1515" s="33"/>
      <c r="K1515" s="33"/>
    </row>
    <row r="1516" spans="1:11" s="34" customFormat="1">
      <c r="A1516" s="29"/>
      <c r="B1516" s="30"/>
      <c r="C1516" s="30"/>
      <c r="D1516" s="30"/>
      <c r="E1516" s="30"/>
      <c r="F1516" s="40"/>
      <c r="G1516" s="31"/>
      <c r="H1516" s="32"/>
      <c r="I1516" s="33"/>
      <c r="J1516" s="33"/>
      <c r="K1516" s="33"/>
    </row>
    <row r="1517" spans="1:11" s="34" customFormat="1">
      <c r="A1517" s="29"/>
      <c r="B1517" s="30"/>
      <c r="C1517" s="30"/>
      <c r="D1517" s="30"/>
      <c r="E1517" s="30"/>
      <c r="F1517" s="40"/>
      <c r="G1517" s="31"/>
      <c r="H1517" s="32"/>
      <c r="I1517" s="33"/>
      <c r="J1517" s="33"/>
      <c r="K1517" s="33"/>
    </row>
    <row r="1518" spans="1:11" s="34" customFormat="1">
      <c r="A1518" s="29"/>
      <c r="B1518" s="30"/>
      <c r="C1518" s="30"/>
      <c r="D1518" s="30"/>
      <c r="E1518" s="30"/>
      <c r="F1518" s="40"/>
      <c r="G1518" s="31"/>
      <c r="H1518" s="32"/>
      <c r="I1518" s="33"/>
      <c r="J1518" s="33"/>
      <c r="K1518" s="33"/>
    </row>
    <row r="1519" spans="1:11" s="34" customFormat="1">
      <c r="A1519" s="29"/>
      <c r="B1519" s="30"/>
      <c r="C1519" s="30"/>
      <c r="D1519" s="30"/>
      <c r="E1519" s="30"/>
      <c r="F1519" s="40"/>
      <c r="G1519" s="31"/>
      <c r="H1519" s="32"/>
      <c r="I1519" s="33"/>
      <c r="J1519" s="33"/>
      <c r="K1519" s="33"/>
    </row>
    <row r="1520" spans="1:11" s="34" customFormat="1">
      <c r="A1520" s="29"/>
      <c r="B1520" s="30"/>
      <c r="C1520" s="30"/>
      <c r="D1520" s="30"/>
      <c r="E1520" s="30"/>
      <c r="F1520" s="40"/>
      <c r="G1520" s="31"/>
      <c r="H1520" s="32"/>
      <c r="I1520" s="33"/>
      <c r="J1520" s="33"/>
      <c r="K1520" s="33"/>
    </row>
    <row r="1521" spans="1:11" s="34" customFormat="1">
      <c r="A1521" s="29"/>
      <c r="B1521" s="30"/>
      <c r="C1521" s="30"/>
      <c r="D1521" s="30"/>
      <c r="E1521" s="30"/>
      <c r="F1521" s="40"/>
      <c r="G1521" s="31"/>
      <c r="H1521" s="32"/>
      <c r="I1521" s="33"/>
      <c r="J1521" s="33"/>
      <c r="K1521" s="33"/>
    </row>
    <row r="1522" spans="1:11" s="34" customFormat="1">
      <c r="A1522" s="29"/>
      <c r="B1522" s="30"/>
      <c r="C1522" s="30"/>
      <c r="D1522" s="30"/>
      <c r="E1522" s="30"/>
      <c r="F1522" s="40"/>
      <c r="G1522" s="31"/>
      <c r="H1522" s="32"/>
      <c r="I1522" s="33"/>
      <c r="J1522" s="33"/>
      <c r="K1522" s="33"/>
    </row>
    <row r="1523" spans="1:11" s="34" customFormat="1">
      <c r="A1523" s="29"/>
      <c r="B1523" s="30"/>
      <c r="C1523" s="30"/>
      <c r="D1523" s="30"/>
      <c r="E1523" s="30"/>
      <c r="F1523" s="40"/>
      <c r="G1523" s="31"/>
      <c r="H1523" s="32"/>
      <c r="I1523" s="33"/>
      <c r="J1523" s="33"/>
      <c r="K1523" s="33"/>
    </row>
    <row r="1524" spans="1:11" s="34" customFormat="1">
      <c r="A1524" s="29"/>
      <c r="B1524" s="30"/>
      <c r="C1524" s="30"/>
      <c r="D1524" s="30"/>
      <c r="E1524" s="30"/>
      <c r="F1524" s="40"/>
      <c r="G1524" s="31"/>
      <c r="H1524" s="32"/>
      <c r="I1524" s="33"/>
      <c r="J1524" s="33"/>
      <c r="K1524" s="33"/>
    </row>
    <row r="1525" spans="1:11" s="34" customFormat="1">
      <c r="A1525" s="29"/>
      <c r="B1525" s="30"/>
      <c r="C1525" s="30"/>
      <c r="D1525" s="30"/>
      <c r="E1525" s="30"/>
      <c r="F1525" s="40"/>
      <c r="G1525" s="31"/>
      <c r="H1525" s="32"/>
      <c r="I1525" s="33"/>
      <c r="J1525" s="33"/>
      <c r="K1525" s="33"/>
    </row>
    <row r="1526" spans="1:11" s="34" customFormat="1">
      <c r="A1526" s="29"/>
      <c r="B1526" s="30"/>
      <c r="C1526" s="30"/>
      <c r="D1526" s="30"/>
      <c r="E1526" s="30"/>
      <c r="F1526" s="40"/>
      <c r="G1526" s="31"/>
      <c r="H1526" s="32"/>
      <c r="I1526" s="33"/>
      <c r="J1526" s="33"/>
      <c r="K1526" s="33"/>
    </row>
    <row r="1527" spans="1:11" s="34" customFormat="1">
      <c r="A1527" s="29"/>
      <c r="B1527" s="30"/>
      <c r="C1527" s="30"/>
      <c r="D1527" s="30"/>
      <c r="E1527" s="30"/>
      <c r="F1527" s="40"/>
      <c r="G1527" s="31"/>
      <c r="H1527" s="32"/>
      <c r="I1527" s="33"/>
      <c r="J1527" s="33"/>
      <c r="K1527" s="33"/>
    </row>
    <row r="1528" spans="1:11" s="34" customFormat="1">
      <c r="A1528" s="29"/>
      <c r="B1528" s="30"/>
      <c r="C1528" s="30"/>
      <c r="D1528" s="30"/>
      <c r="E1528" s="30"/>
      <c r="F1528" s="40"/>
      <c r="G1528" s="31"/>
      <c r="H1528" s="32"/>
      <c r="I1528" s="33"/>
      <c r="J1528" s="33"/>
      <c r="K1528" s="33"/>
    </row>
    <row r="1529" spans="1:11" s="34" customFormat="1">
      <c r="A1529" s="29"/>
      <c r="B1529" s="30"/>
      <c r="C1529" s="30"/>
      <c r="D1529" s="30"/>
      <c r="E1529" s="30"/>
      <c r="F1529" s="40"/>
      <c r="G1529" s="31"/>
      <c r="H1529" s="32"/>
      <c r="I1529" s="33"/>
      <c r="J1529" s="33"/>
      <c r="K1529" s="33"/>
    </row>
    <row r="1530" spans="1:11" s="34" customFormat="1">
      <c r="A1530" s="29"/>
      <c r="B1530" s="30"/>
      <c r="C1530" s="30"/>
      <c r="D1530" s="30"/>
      <c r="E1530" s="30"/>
      <c r="F1530" s="40"/>
      <c r="G1530" s="31"/>
      <c r="H1530" s="32"/>
      <c r="I1530" s="33"/>
      <c r="J1530" s="33"/>
      <c r="K1530" s="33"/>
    </row>
    <row r="1531" spans="1:11" s="34" customFormat="1">
      <c r="A1531" s="29"/>
      <c r="B1531" s="30"/>
      <c r="C1531" s="30"/>
      <c r="D1531" s="30"/>
      <c r="E1531" s="30"/>
      <c r="F1531" s="40"/>
      <c r="G1531" s="31"/>
      <c r="H1531" s="32"/>
      <c r="I1531" s="33"/>
      <c r="J1531" s="33"/>
      <c r="K1531" s="33"/>
    </row>
    <row r="1532" spans="1:11" s="34" customFormat="1">
      <c r="A1532" s="29"/>
      <c r="B1532" s="30"/>
      <c r="C1532" s="30"/>
      <c r="D1532" s="30"/>
      <c r="E1532" s="30"/>
      <c r="F1532" s="40"/>
      <c r="G1532" s="31"/>
      <c r="H1532" s="32"/>
      <c r="I1532" s="33"/>
      <c r="J1532" s="33"/>
      <c r="K1532" s="33"/>
    </row>
    <row r="1533" spans="1:11" s="34" customFormat="1">
      <c r="A1533" s="29"/>
      <c r="B1533" s="30"/>
      <c r="C1533" s="30"/>
      <c r="D1533" s="30"/>
      <c r="E1533" s="30"/>
      <c r="F1533" s="40"/>
      <c r="G1533" s="31"/>
      <c r="H1533" s="32"/>
      <c r="I1533" s="33"/>
      <c r="J1533" s="33"/>
      <c r="K1533" s="33"/>
    </row>
    <row r="1534" spans="1:11" s="34" customFormat="1">
      <c r="A1534" s="29"/>
      <c r="B1534" s="30"/>
      <c r="C1534" s="30"/>
      <c r="D1534" s="30"/>
      <c r="E1534" s="30"/>
      <c r="F1534" s="40"/>
      <c r="G1534" s="31"/>
      <c r="H1534" s="32"/>
      <c r="I1534" s="33"/>
      <c r="J1534" s="33"/>
      <c r="K1534" s="33"/>
    </row>
    <row r="1535" spans="1:11" s="34" customFormat="1">
      <c r="A1535" s="29"/>
      <c r="B1535" s="30"/>
      <c r="C1535" s="30"/>
      <c r="D1535" s="30"/>
      <c r="E1535" s="30"/>
      <c r="F1535" s="40"/>
      <c r="G1535" s="31"/>
      <c r="H1535" s="32"/>
      <c r="I1535" s="33"/>
      <c r="J1535" s="33"/>
      <c r="K1535" s="33"/>
    </row>
    <row r="1536" spans="1:11" s="34" customFormat="1">
      <c r="A1536" s="29"/>
      <c r="B1536" s="30"/>
      <c r="C1536" s="30"/>
      <c r="D1536" s="30"/>
      <c r="E1536" s="30"/>
      <c r="F1536" s="40"/>
      <c r="G1536" s="31"/>
      <c r="H1536" s="32"/>
      <c r="I1536" s="33"/>
      <c r="J1536" s="33"/>
      <c r="K1536" s="33"/>
    </row>
    <row r="1537" spans="1:11" s="34" customFormat="1">
      <c r="A1537" s="29"/>
      <c r="B1537" s="30"/>
      <c r="C1537" s="30"/>
      <c r="D1537" s="30"/>
      <c r="E1537" s="30"/>
      <c r="F1537" s="40"/>
      <c r="G1537" s="31"/>
      <c r="H1537" s="32"/>
      <c r="I1537" s="33"/>
      <c r="J1537" s="33"/>
      <c r="K1537" s="33"/>
    </row>
    <row r="1538" spans="1:11" s="34" customFormat="1">
      <c r="A1538" s="29"/>
      <c r="B1538" s="30"/>
      <c r="C1538" s="30"/>
      <c r="D1538" s="30"/>
      <c r="E1538" s="30"/>
      <c r="F1538" s="40"/>
      <c r="G1538" s="31"/>
      <c r="H1538" s="32"/>
      <c r="I1538" s="33"/>
      <c r="J1538" s="33"/>
      <c r="K1538" s="33"/>
    </row>
    <row r="1539" spans="1:11" s="34" customFormat="1">
      <c r="A1539" s="29"/>
      <c r="B1539" s="30"/>
      <c r="C1539" s="30"/>
      <c r="D1539" s="30"/>
      <c r="E1539" s="30"/>
      <c r="F1539" s="40"/>
      <c r="G1539" s="31"/>
      <c r="H1539" s="32"/>
      <c r="I1539" s="33"/>
      <c r="J1539" s="33"/>
      <c r="K1539" s="33"/>
    </row>
    <row r="1540" spans="1:11" s="34" customFormat="1">
      <c r="A1540" s="29"/>
      <c r="B1540" s="30"/>
      <c r="C1540" s="30"/>
      <c r="D1540" s="30"/>
      <c r="E1540" s="30"/>
      <c r="F1540" s="40"/>
      <c r="G1540" s="31"/>
      <c r="H1540" s="32"/>
      <c r="I1540" s="33"/>
      <c r="J1540" s="33"/>
      <c r="K1540" s="33"/>
    </row>
    <row r="1541" spans="1:11" s="34" customFormat="1">
      <c r="A1541" s="29"/>
      <c r="B1541" s="30"/>
      <c r="C1541" s="30"/>
      <c r="D1541" s="30"/>
      <c r="E1541" s="30"/>
      <c r="F1541" s="40"/>
      <c r="G1541" s="31"/>
      <c r="H1541" s="32"/>
      <c r="I1541" s="33"/>
      <c r="J1541" s="33"/>
      <c r="K1541" s="33"/>
    </row>
    <row r="1542" spans="1:11" s="34" customFormat="1">
      <c r="A1542" s="29"/>
      <c r="B1542" s="30"/>
      <c r="C1542" s="30"/>
      <c r="D1542" s="30"/>
      <c r="E1542" s="30"/>
      <c r="F1542" s="40"/>
      <c r="G1542" s="31"/>
      <c r="H1542" s="32"/>
      <c r="I1542" s="33"/>
      <c r="J1542" s="33"/>
      <c r="K1542" s="33"/>
    </row>
    <row r="1543" spans="1:11" s="34" customFormat="1">
      <c r="A1543" s="29"/>
      <c r="B1543" s="30"/>
      <c r="C1543" s="30"/>
      <c r="D1543" s="30"/>
      <c r="E1543" s="30"/>
      <c r="F1543" s="40"/>
      <c r="G1543" s="31"/>
      <c r="H1543" s="32"/>
      <c r="I1543" s="33"/>
      <c r="J1543" s="33"/>
      <c r="K1543" s="33"/>
    </row>
    <row r="1544" spans="1:11" s="34" customFormat="1">
      <c r="A1544" s="29"/>
      <c r="B1544" s="30"/>
      <c r="C1544" s="30"/>
      <c r="D1544" s="30"/>
      <c r="E1544" s="30"/>
      <c r="F1544" s="40"/>
      <c r="G1544" s="31"/>
      <c r="H1544" s="32"/>
      <c r="I1544" s="33"/>
      <c r="J1544" s="33"/>
      <c r="K1544" s="33"/>
    </row>
    <row r="1545" spans="1:11" s="34" customFormat="1">
      <c r="A1545" s="29"/>
      <c r="B1545" s="30"/>
      <c r="C1545" s="30"/>
      <c r="D1545" s="30"/>
      <c r="E1545" s="30"/>
      <c r="F1545" s="40"/>
      <c r="G1545" s="31"/>
      <c r="H1545" s="32"/>
      <c r="I1545" s="33"/>
      <c r="J1545" s="33"/>
      <c r="K1545" s="33"/>
    </row>
    <row r="1546" spans="1:11" s="34" customFormat="1">
      <c r="A1546" s="29"/>
      <c r="B1546" s="30"/>
      <c r="C1546" s="30"/>
      <c r="D1546" s="30"/>
      <c r="E1546" s="30"/>
      <c r="F1546" s="40"/>
      <c r="G1546" s="31"/>
      <c r="H1546" s="32"/>
      <c r="I1546" s="33"/>
      <c r="J1546" s="33"/>
      <c r="K1546" s="33"/>
    </row>
    <row r="1547" spans="1:11" s="34" customFormat="1">
      <c r="A1547" s="29"/>
      <c r="B1547" s="30"/>
      <c r="C1547" s="30"/>
      <c r="D1547" s="30"/>
      <c r="E1547" s="30"/>
      <c r="F1547" s="40"/>
      <c r="G1547" s="31"/>
      <c r="H1547" s="32"/>
      <c r="I1547" s="33"/>
      <c r="J1547" s="33"/>
      <c r="K1547" s="33"/>
    </row>
  </sheetData>
  <mergeCells count="17">
    <mergeCell ref="A55:B55"/>
    <mergeCell ref="D6:E6"/>
    <mergeCell ref="A6:A7"/>
    <mergeCell ref="B6:B7"/>
    <mergeCell ref="C6:C7"/>
    <mergeCell ref="L6:L7"/>
    <mergeCell ref="M6:M7"/>
    <mergeCell ref="A2:O2"/>
    <mergeCell ref="A3:O3"/>
    <mergeCell ref="A4:O4"/>
    <mergeCell ref="F6:F7"/>
    <mergeCell ref="G6:G7"/>
    <mergeCell ref="N6:O6"/>
    <mergeCell ref="H6:H7"/>
    <mergeCell ref="I6:I7"/>
    <mergeCell ref="J6:J7"/>
    <mergeCell ref="K6:K7"/>
  </mergeCells>
  <pageMargins left="0.66" right="0.196850393700787" top="0.39370078740157499" bottom="0.52" header="0.31496062992126" footer="0.31496062992126"/>
  <pageSetup paperSize="9" scale="76" orientation="landscape" r:id="rId1"/>
  <headerFooter>
    <oddFooter>&amp;C&amp;P</oddFooter>
  </headerFooter>
</worksheet>
</file>

<file path=xl/worksheets/sheet10.xml><?xml version="1.0" encoding="utf-8"?>
<worksheet xmlns="http://schemas.openxmlformats.org/spreadsheetml/2006/main" xmlns:r="http://schemas.openxmlformats.org/officeDocument/2006/relationships">
  <dimension ref="A1:V1401"/>
  <sheetViews>
    <sheetView tabSelected="1" view="pageLayout" workbookViewId="0">
      <selection activeCell="L9" sqref="L9"/>
    </sheetView>
  </sheetViews>
  <sheetFormatPr defaultColWidth="9.140625" defaultRowHeight="15.75"/>
  <cols>
    <col min="1" max="1" width="4" style="35" bestFit="1" customWidth="1"/>
    <col min="2" max="6" width="8" style="35" customWidth="1"/>
    <col min="7" max="10" width="8" style="36" customWidth="1"/>
    <col min="11" max="22" width="8" style="14" customWidth="1"/>
    <col min="23" max="16384" width="9.140625" style="14"/>
  </cols>
  <sheetData>
    <row r="1" spans="1:22" ht="18.75" customHeight="1">
      <c r="A1" s="439"/>
      <c r="B1" s="439"/>
      <c r="C1" s="439"/>
      <c r="D1" s="439"/>
      <c r="E1" s="439"/>
      <c r="F1" s="439"/>
      <c r="G1" s="439"/>
      <c r="S1" s="500" t="s">
        <v>306</v>
      </c>
      <c r="T1" s="500"/>
      <c r="U1" s="500"/>
    </row>
    <row r="2" spans="1:22" ht="24.75" customHeight="1">
      <c r="A2" s="421" t="s">
        <v>497</v>
      </c>
      <c r="B2" s="421"/>
      <c r="C2" s="421"/>
      <c r="D2" s="421"/>
      <c r="E2" s="421"/>
      <c r="F2" s="421"/>
      <c r="G2" s="421"/>
      <c r="H2" s="421"/>
      <c r="I2" s="421"/>
      <c r="J2" s="421"/>
      <c r="K2" s="421"/>
      <c r="L2" s="421"/>
      <c r="M2" s="421"/>
      <c r="N2" s="421"/>
      <c r="O2" s="421"/>
      <c r="P2" s="421"/>
      <c r="Q2" s="421"/>
      <c r="R2" s="421"/>
      <c r="S2" s="421"/>
      <c r="T2" s="421"/>
      <c r="U2" s="421"/>
      <c r="V2" s="421"/>
    </row>
    <row r="3" spans="1:22" ht="24.75" customHeight="1">
      <c r="A3" s="511" t="s">
        <v>519</v>
      </c>
      <c r="B3" s="511"/>
      <c r="C3" s="511"/>
      <c r="D3" s="511"/>
      <c r="E3" s="511"/>
      <c r="F3" s="511"/>
      <c r="G3" s="511"/>
      <c r="H3" s="511"/>
      <c r="I3" s="511"/>
      <c r="J3" s="511"/>
      <c r="K3" s="511"/>
      <c r="L3" s="511"/>
      <c r="M3" s="511"/>
      <c r="N3" s="511"/>
      <c r="O3" s="511"/>
      <c r="P3" s="511"/>
      <c r="Q3" s="511"/>
      <c r="R3" s="511"/>
      <c r="S3" s="511"/>
      <c r="T3" s="511"/>
      <c r="U3" s="511"/>
      <c r="V3" s="511"/>
    </row>
    <row r="4" spans="1:22" s="8" customFormat="1" ht="23.25" customHeight="1"/>
    <row r="5" spans="1:22" s="8" customFormat="1" ht="18" customHeight="1">
      <c r="A5" s="457"/>
      <c r="B5" s="457"/>
      <c r="C5" s="457"/>
      <c r="D5" s="457"/>
      <c r="E5" s="457"/>
      <c r="F5" s="457"/>
      <c r="G5" s="457"/>
      <c r="H5" s="457"/>
      <c r="I5" s="457"/>
      <c r="J5" s="457"/>
      <c r="R5" s="506"/>
      <c r="S5" s="506"/>
      <c r="T5" s="506"/>
      <c r="U5" s="506"/>
      <c r="V5" s="506"/>
    </row>
    <row r="6" spans="1:22" s="8" customFormat="1" ht="32.25" customHeight="1">
      <c r="A6" s="441" t="s">
        <v>10</v>
      </c>
      <c r="B6" s="501" t="s">
        <v>393</v>
      </c>
      <c r="C6" s="501" t="s">
        <v>209</v>
      </c>
      <c r="D6" s="504"/>
      <c r="E6" s="507" t="s">
        <v>490</v>
      </c>
      <c r="F6" s="507" t="s">
        <v>491</v>
      </c>
      <c r="G6" s="458" t="s">
        <v>209</v>
      </c>
      <c r="H6" s="459"/>
      <c r="I6" s="459"/>
      <c r="J6" s="459"/>
      <c r="K6" s="459"/>
      <c r="L6" s="459"/>
      <c r="M6" s="459"/>
      <c r="N6" s="459"/>
      <c r="O6" s="459"/>
      <c r="P6" s="459"/>
      <c r="Q6" s="459"/>
      <c r="R6" s="459"/>
      <c r="S6" s="459"/>
      <c r="T6" s="459"/>
      <c r="U6" s="459"/>
      <c r="V6" s="460"/>
    </row>
    <row r="7" spans="1:22" ht="48.75" customHeight="1">
      <c r="A7" s="442"/>
      <c r="B7" s="502"/>
      <c r="C7" s="505" t="s">
        <v>502</v>
      </c>
      <c r="D7" s="505" t="s">
        <v>503</v>
      </c>
      <c r="E7" s="508"/>
      <c r="F7" s="508"/>
      <c r="G7" s="510" t="s">
        <v>507</v>
      </c>
      <c r="H7" s="510"/>
      <c r="I7" s="510"/>
      <c r="J7" s="510"/>
      <c r="K7" s="510" t="s">
        <v>504</v>
      </c>
      <c r="L7" s="510"/>
      <c r="M7" s="510"/>
      <c r="N7" s="510"/>
      <c r="O7" s="510" t="s">
        <v>505</v>
      </c>
      <c r="P7" s="510"/>
      <c r="Q7" s="510"/>
      <c r="R7" s="510"/>
      <c r="S7" s="510" t="s">
        <v>506</v>
      </c>
      <c r="T7" s="510"/>
      <c r="U7" s="510"/>
      <c r="V7" s="510"/>
    </row>
    <row r="8" spans="1:22" ht="33" customHeight="1">
      <c r="A8" s="442"/>
      <c r="B8" s="502"/>
      <c r="C8" s="505"/>
      <c r="D8" s="505"/>
      <c r="E8" s="508"/>
      <c r="F8" s="508"/>
      <c r="G8" s="507" t="s">
        <v>486</v>
      </c>
      <c r="H8" s="512" t="s">
        <v>189</v>
      </c>
      <c r="I8" s="512"/>
      <c r="J8" s="515" t="s">
        <v>482</v>
      </c>
      <c r="K8" s="507" t="s">
        <v>487</v>
      </c>
      <c r="L8" s="512" t="s">
        <v>189</v>
      </c>
      <c r="M8" s="512"/>
      <c r="N8" s="515" t="s">
        <v>483</v>
      </c>
      <c r="O8" s="507" t="s">
        <v>488</v>
      </c>
      <c r="P8" s="512" t="s">
        <v>189</v>
      </c>
      <c r="Q8" s="512"/>
      <c r="R8" s="513" t="s">
        <v>484</v>
      </c>
      <c r="S8" s="507" t="s">
        <v>489</v>
      </c>
      <c r="T8" s="512" t="s">
        <v>189</v>
      </c>
      <c r="U8" s="512"/>
      <c r="V8" s="513" t="s">
        <v>485</v>
      </c>
    </row>
    <row r="9" spans="1:22" ht="95.25" customHeight="1">
      <c r="A9" s="516"/>
      <c r="B9" s="503"/>
      <c r="C9" s="505"/>
      <c r="D9" s="505"/>
      <c r="E9" s="509"/>
      <c r="F9" s="509"/>
      <c r="G9" s="509"/>
      <c r="H9" s="392" t="s">
        <v>80</v>
      </c>
      <c r="I9" s="392" t="s">
        <v>81</v>
      </c>
      <c r="J9" s="515"/>
      <c r="K9" s="509"/>
      <c r="L9" s="392" t="s">
        <v>80</v>
      </c>
      <c r="M9" s="392" t="s">
        <v>81</v>
      </c>
      <c r="N9" s="515"/>
      <c r="O9" s="509"/>
      <c r="P9" s="392" t="s">
        <v>80</v>
      </c>
      <c r="Q9" s="392" t="s">
        <v>81</v>
      </c>
      <c r="R9" s="514"/>
      <c r="S9" s="509"/>
      <c r="T9" s="392" t="s">
        <v>80</v>
      </c>
      <c r="U9" s="392" t="s">
        <v>81</v>
      </c>
      <c r="V9" s="514"/>
    </row>
    <row r="10" spans="1:22" s="111" customFormat="1" ht="101.25" customHeight="1">
      <c r="A10" s="388"/>
      <c r="B10" s="388">
        <v>140</v>
      </c>
      <c r="C10" s="388">
        <v>82</v>
      </c>
      <c r="D10" s="388">
        <f>B10-C10</f>
        <v>58</v>
      </c>
      <c r="E10" s="165">
        <f>I10+M10+Q10+U10</f>
        <v>18</v>
      </c>
      <c r="F10" s="165">
        <f>J10+N10+R10+V10</f>
        <v>6260</v>
      </c>
      <c r="G10" s="57">
        <v>14</v>
      </c>
      <c r="H10" s="57">
        <v>4</v>
      </c>
      <c r="I10" s="165">
        <v>10</v>
      </c>
      <c r="J10" s="165">
        <f>I10*288</f>
        <v>2880</v>
      </c>
      <c r="K10" s="57">
        <v>1</v>
      </c>
      <c r="L10" s="57"/>
      <c r="M10" s="165">
        <v>1</v>
      </c>
      <c r="N10" s="165">
        <f>M10*500</f>
        <v>500</v>
      </c>
      <c r="O10" s="57">
        <v>6</v>
      </c>
      <c r="P10" s="57">
        <v>4</v>
      </c>
      <c r="Q10" s="165">
        <v>2</v>
      </c>
      <c r="R10" s="165">
        <f>Q10*240</f>
        <v>480</v>
      </c>
      <c r="S10" s="57">
        <v>17</v>
      </c>
      <c r="T10" s="57">
        <v>12</v>
      </c>
      <c r="U10" s="165">
        <v>5</v>
      </c>
      <c r="V10" s="165">
        <f>U10*480</f>
        <v>2400</v>
      </c>
    </row>
    <row r="196" spans="1:10" s="34" customFormat="1">
      <c r="A196" s="29"/>
      <c r="B196" s="29"/>
      <c r="C196" s="29"/>
      <c r="D196" s="29"/>
      <c r="E196" s="29"/>
      <c r="F196" s="29"/>
      <c r="G196" s="30"/>
      <c r="H196" s="30"/>
      <c r="I196" s="30"/>
      <c r="J196" s="30"/>
    </row>
    <row r="197" spans="1:10" s="34" customFormat="1">
      <c r="A197" s="29"/>
      <c r="B197" s="29"/>
      <c r="C197" s="29"/>
      <c r="D197" s="29"/>
      <c r="E197" s="29"/>
      <c r="F197" s="29"/>
      <c r="G197" s="30"/>
      <c r="H197" s="30"/>
      <c r="I197" s="30"/>
      <c r="J197" s="30"/>
    </row>
    <row r="198" spans="1:10" s="34" customFormat="1">
      <c r="A198" s="29"/>
      <c r="B198" s="29"/>
      <c r="C198" s="29"/>
      <c r="D198" s="29"/>
      <c r="E198" s="29"/>
      <c r="F198" s="29"/>
      <c r="G198" s="30"/>
      <c r="H198" s="30"/>
      <c r="I198" s="30"/>
      <c r="J198" s="30"/>
    </row>
    <row r="199" spans="1:10" s="34" customFormat="1">
      <c r="A199" s="29"/>
      <c r="B199" s="29"/>
      <c r="C199" s="29"/>
      <c r="D199" s="29"/>
      <c r="E199" s="29"/>
      <c r="F199" s="29"/>
      <c r="G199" s="30"/>
      <c r="H199" s="30"/>
      <c r="I199" s="30"/>
      <c r="J199" s="30"/>
    </row>
    <row r="200" spans="1:10" s="34" customFormat="1">
      <c r="A200" s="29"/>
      <c r="B200" s="29"/>
      <c r="C200" s="29"/>
      <c r="D200" s="29"/>
      <c r="E200" s="29"/>
      <c r="F200" s="29"/>
      <c r="G200" s="30"/>
      <c r="H200" s="30"/>
      <c r="I200" s="30"/>
      <c r="J200" s="30"/>
    </row>
    <row r="201" spans="1:10" s="34" customFormat="1">
      <c r="A201" s="29"/>
      <c r="B201" s="29"/>
      <c r="C201" s="29"/>
      <c r="D201" s="29"/>
      <c r="E201" s="29"/>
      <c r="F201" s="29"/>
      <c r="G201" s="30"/>
      <c r="H201" s="30"/>
      <c r="I201" s="30"/>
      <c r="J201" s="30"/>
    </row>
    <row r="202" spans="1:10" s="34" customFormat="1">
      <c r="A202" s="29"/>
      <c r="B202" s="29"/>
      <c r="C202" s="29"/>
      <c r="D202" s="29"/>
      <c r="E202" s="29"/>
      <c r="F202" s="29"/>
      <c r="G202" s="30"/>
      <c r="H202" s="30"/>
      <c r="I202" s="30"/>
      <c r="J202" s="30"/>
    </row>
    <row r="203" spans="1:10" s="34" customFormat="1">
      <c r="A203" s="29"/>
      <c r="B203" s="29"/>
      <c r="C203" s="29"/>
      <c r="D203" s="29"/>
      <c r="E203" s="29"/>
      <c r="F203" s="29"/>
      <c r="G203" s="30"/>
      <c r="H203" s="30"/>
      <c r="I203" s="30"/>
      <c r="J203" s="30"/>
    </row>
    <row r="204" spans="1:10" s="34" customFormat="1">
      <c r="A204" s="29"/>
      <c r="B204" s="29"/>
      <c r="C204" s="29"/>
      <c r="D204" s="29"/>
      <c r="E204" s="29"/>
      <c r="F204" s="29"/>
      <c r="G204" s="30"/>
      <c r="H204" s="30"/>
      <c r="I204" s="30"/>
      <c r="J204" s="30"/>
    </row>
    <row r="205" spans="1:10" s="34" customFormat="1">
      <c r="A205" s="29"/>
      <c r="B205" s="29"/>
      <c r="C205" s="29"/>
      <c r="D205" s="29"/>
      <c r="E205" s="29"/>
      <c r="F205" s="29"/>
      <c r="G205" s="30"/>
      <c r="H205" s="30"/>
      <c r="I205" s="30"/>
      <c r="J205" s="30"/>
    </row>
    <row r="206" spans="1:10" s="34" customFormat="1">
      <c r="A206" s="29"/>
      <c r="B206" s="29"/>
      <c r="C206" s="29"/>
      <c r="D206" s="29"/>
      <c r="E206" s="29"/>
      <c r="F206" s="29"/>
      <c r="G206" s="30"/>
      <c r="H206" s="30"/>
      <c r="I206" s="30"/>
      <c r="J206" s="30"/>
    </row>
    <row r="207" spans="1:10" s="34" customFormat="1">
      <c r="A207" s="29"/>
      <c r="B207" s="29"/>
      <c r="C207" s="29"/>
      <c r="D207" s="29"/>
      <c r="E207" s="29"/>
      <c r="F207" s="29"/>
      <c r="G207" s="30"/>
      <c r="H207" s="30"/>
      <c r="I207" s="30"/>
      <c r="J207" s="30"/>
    </row>
    <row r="208" spans="1:10" s="34" customFormat="1">
      <c r="A208" s="29"/>
      <c r="B208" s="29"/>
      <c r="C208" s="29"/>
      <c r="D208" s="29"/>
      <c r="E208" s="29"/>
      <c r="F208" s="29"/>
      <c r="G208" s="30"/>
      <c r="H208" s="30"/>
      <c r="I208" s="30"/>
      <c r="J208" s="30"/>
    </row>
    <row r="209" spans="1:10" s="34" customFormat="1">
      <c r="A209" s="29"/>
      <c r="B209" s="29"/>
      <c r="C209" s="29"/>
      <c r="D209" s="29"/>
      <c r="E209" s="29"/>
      <c r="F209" s="29"/>
      <c r="G209" s="30"/>
      <c r="H209" s="30"/>
      <c r="I209" s="30"/>
      <c r="J209" s="30"/>
    </row>
    <row r="210" spans="1:10" s="34" customFormat="1">
      <c r="A210" s="29"/>
      <c r="B210" s="29"/>
      <c r="C210" s="29"/>
      <c r="D210" s="29"/>
      <c r="E210" s="29"/>
      <c r="F210" s="29"/>
      <c r="G210" s="30"/>
      <c r="H210" s="30"/>
      <c r="I210" s="30"/>
      <c r="J210" s="30"/>
    </row>
    <row r="211" spans="1:10" s="34" customFormat="1">
      <c r="A211" s="29"/>
      <c r="B211" s="29"/>
      <c r="C211" s="29"/>
      <c r="D211" s="29"/>
      <c r="E211" s="29"/>
      <c r="F211" s="29"/>
      <c r="G211" s="30"/>
      <c r="H211" s="30"/>
      <c r="I211" s="30"/>
      <c r="J211" s="30"/>
    </row>
    <row r="212" spans="1:10" s="34" customFormat="1">
      <c r="A212" s="29"/>
      <c r="B212" s="29"/>
      <c r="C212" s="29"/>
      <c r="D212" s="29"/>
      <c r="E212" s="29"/>
      <c r="F212" s="29"/>
      <c r="G212" s="30"/>
      <c r="H212" s="30"/>
      <c r="I212" s="30"/>
      <c r="J212" s="30"/>
    </row>
    <row r="213" spans="1:10" s="34" customFormat="1">
      <c r="A213" s="29"/>
      <c r="B213" s="29"/>
      <c r="C213" s="29"/>
      <c r="D213" s="29"/>
      <c r="E213" s="29"/>
      <c r="F213" s="29"/>
      <c r="G213" s="30"/>
      <c r="H213" s="30"/>
      <c r="I213" s="30"/>
      <c r="J213" s="30"/>
    </row>
    <row r="214" spans="1:10" s="34" customFormat="1">
      <c r="A214" s="29"/>
      <c r="B214" s="29"/>
      <c r="C214" s="29"/>
      <c r="D214" s="29"/>
      <c r="E214" s="29"/>
      <c r="F214" s="29"/>
      <c r="G214" s="30"/>
      <c r="H214" s="30"/>
      <c r="I214" s="30"/>
      <c r="J214" s="30"/>
    </row>
    <row r="215" spans="1:10" s="34" customFormat="1">
      <c r="A215" s="29"/>
      <c r="B215" s="29"/>
      <c r="C215" s="29"/>
      <c r="D215" s="29"/>
      <c r="E215" s="29"/>
      <c r="F215" s="29"/>
      <c r="G215" s="30"/>
      <c r="H215" s="30"/>
      <c r="I215" s="30"/>
      <c r="J215" s="30"/>
    </row>
    <row r="216" spans="1:10" s="34" customFormat="1">
      <c r="A216" s="29"/>
      <c r="B216" s="29"/>
      <c r="C216" s="29"/>
      <c r="D216" s="29"/>
      <c r="E216" s="29"/>
      <c r="F216" s="29"/>
      <c r="G216" s="30"/>
      <c r="H216" s="30"/>
      <c r="I216" s="30"/>
      <c r="J216" s="30"/>
    </row>
    <row r="217" spans="1:10" s="34" customFormat="1">
      <c r="A217" s="29"/>
      <c r="B217" s="29"/>
      <c r="C217" s="29"/>
      <c r="D217" s="29"/>
      <c r="E217" s="29"/>
      <c r="F217" s="29"/>
      <c r="G217" s="30"/>
      <c r="H217" s="30"/>
      <c r="I217" s="30"/>
      <c r="J217" s="30"/>
    </row>
    <row r="218" spans="1:10" s="34" customFormat="1">
      <c r="A218" s="29"/>
      <c r="B218" s="29"/>
      <c r="C218" s="29"/>
      <c r="D218" s="29"/>
      <c r="E218" s="29"/>
      <c r="F218" s="29"/>
      <c r="G218" s="30"/>
      <c r="H218" s="30"/>
      <c r="I218" s="30"/>
      <c r="J218" s="30"/>
    </row>
    <row r="219" spans="1:10" s="34" customFormat="1">
      <c r="A219" s="29"/>
      <c r="B219" s="29"/>
      <c r="C219" s="29"/>
      <c r="D219" s="29"/>
      <c r="E219" s="29"/>
      <c r="F219" s="29"/>
      <c r="G219" s="30"/>
      <c r="H219" s="30"/>
      <c r="I219" s="30"/>
      <c r="J219" s="30"/>
    </row>
    <row r="220" spans="1:10" s="34" customFormat="1">
      <c r="A220" s="29"/>
      <c r="B220" s="29"/>
      <c r="C220" s="29"/>
      <c r="D220" s="29"/>
      <c r="E220" s="29"/>
      <c r="F220" s="29"/>
      <c r="G220" s="30"/>
      <c r="H220" s="30"/>
      <c r="I220" s="30"/>
      <c r="J220" s="30"/>
    </row>
    <row r="221" spans="1:10" s="34" customFormat="1">
      <c r="A221" s="29"/>
      <c r="B221" s="29"/>
      <c r="C221" s="29"/>
      <c r="D221" s="29"/>
      <c r="E221" s="29"/>
      <c r="F221" s="29"/>
      <c r="G221" s="30"/>
      <c r="H221" s="30"/>
      <c r="I221" s="30"/>
      <c r="J221" s="30"/>
    </row>
    <row r="222" spans="1:10" s="34" customFormat="1">
      <c r="A222" s="29"/>
      <c r="B222" s="29"/>
      <c r="C222" s="29"/>
      <c r="D222" s="29"/>
      <c r="E222" s="29"/>
      <c r="F222" s="29"/>
      <c r="G222" s="30"/>
      <c r="H222" s="30"/>
      <c r="I222" s="30"/>
      <c r="J222" s="30"/>
    </row>
    <row r="223" spans="1:10" s="34" customFormat="1">
      <c r="A223" s="29"/>
      <c r="B223" s="29"/>
      <c r="C223" s="29"/>
      <c r="D223" s="29"/>
      <c r="E223" s="29"/>
      <c r="F223" s="29"/>
      <c r="G223" s="30"/>
      <c r="H223" s="30"/>
      <c r="I223" s="30"/>
      <c r="J223" s="30"/>
    </row>
    <row r="224" spans="1:10" s="34" customFormat="1">
      <c r="A224" s="29"/>
      <c r="B224" s="29"/>
      <c r="C224" s="29"/>
      <c r="D224" s="29"/>
      <c r="E224" s="29"/>
      <c r="F224" s="29"/>
      <c r="G224" s="30"/>
      <c r="H224" s="30"/>
      <c r="I224" s="30"/>
      <c r="J224" s="30"/>
    </row>
    <row r="225" spans="1:10" s="34" customFormat="1">
      <c r="A225" s="29"/>
      <c r="B225" s="29"/>
      <c r="C225" s="29"/>
      <c r="D225" s="29"/>
      <c r="E225" s="29"/>
      <c r="F225" s="29"/>
      <c r="G225" s="30"/>
      <c r="H225" s="30"/>
      <c r="I225" s="30"/>
      <c r="J225" s="30"/>
    </row>
    <row r="226" spans="1:10" s="34" customFormat="1">
      <c r="A226" s="29"/>
      <c r="B226" s="29"/>
      <c r="C226" s="29"/>
      <c r="D226" s="29"/>
      <c r="E226" s="29"/>
      <c r="F226" s="29"/>
      <c r="G226" s="30"/>
      <c r="H226" s="30"/>
      <c r="I226" s="30"/>
      <c r="J226" s="30"/>
    </row>
    <row r="227" spans="1:10" s="34" customFormat="1">
      <c r="A227" s="29"/>
      <c r="B227" s="29"/>
      <c r="C227" s="29"/>
      <c r="D227" s="29"/>
      <c r="E227" s="29"/>
      <c r="F227" s="29"/>
      <c r="G227" s="30"/>
      <c r="H227" s="30"/>
      <c r="I227" s="30"/>
      <c r="J227" s="30"/>
    </row>
    <row r="228" spans="1:10" s="34" customFormat="1">
      <c r="A228" s="29"/>
      <c r="B228" s="29"/>
      <c r="C228" s="29"/>
      <c r="D228" s="29"/>
      <c r="E228" s="29"/>
      <c r="F228" s="29"/>
      <c r="G228" s="30"/>
      <c r="H228" s="30"/>
      <c r="I228" s="30"/>
      <c r="J228" s="30"/>
    </row>
    <row r="229" spans="1:10" s="34" customFormat="1">
      <c r="A229" s="29"/>
      <c r="B229" s="29"/>
      <c r="C229" s="29"/>
      <c r="D229" s="29"/>
      <c r="E229" s="29"/>
      <c r="F229" s="29"/>
      <c r="G229" s="30"/>
      <c r="H229" s="30"/>
      <c r="I229" s="30"/>
      <c r="J229" s="30"/>
    </row>
    <row r="230" spans="1:10" s="34" customFormat="1">
      <c r="A230" s="29"/>
      <c r="B230" s="29"/>
      <c r="C230" s="29"/>
      <c r="D230" s="29"/>
      <c r="E230" s="29"/>
      <c r="F230" s="29"/>
      <c r="G230" s="30"/>
      <c r="H230" s="30"/>
      <c r="I230" s="30"/>
      <c r="J230" s="30"/>
    </row>
    <row r="231" spans="1:10" s="34" customFormat="1">
      <c r="A231" s="29"/>
      <c r="B231" s="29"/>
      <c r="C231" s="29"/>
      <c r="D231" s="29"/>
      <c r="E231" s="29"/>
      <c r="F231" s="29"/>
      <c r="G231" s="30"/>
      <c r="H231" s="30"/>
      <c r="I231" s="30"/>
      <c r="J231" s="30"/>
    </row>
    <row r="232" spans="1:10" s="34" customFormat="1">
      <c r="A232" s="29"/>
      <c r="B232" s="29"/>
      <c r="C232" s="29"/>
      <c r="D232" s="29"/>
      <c r="E232" s="29"/>
      <c r="F232" s="29"/>
      <c r="G232" s="30"/>
      <c r="H232" s="30"/>
      <c r="I232" s="30"/>
      <c r="J232" s="30"/>
    </row>
    <row r="233" spans="1:10" s="34" customFormat="1">
      <c r="A233" s="29"/>
      <c r="B233" s="29"/>
      <c r="C233" s="29"/>
      <c r="D233" s="29"/>
      <c r="E233" s="29"/>
      <c r="F233" s="29"/>
      <c r="G233" s="30"/>
      <c r="H233" s="30"/>
      <c r="I233" s="30"/>
      <c r="J233" s="30"/>
    </row>
    <row r="234" spans="1:10" s="34" customFormat="1">
      <c r="A234" s="29"/>
      <c r="B234" s="29"/>
      <c r="C234" s="29"/>
      <c r="D234" s="29"/>
      <c r="E234" s="29"/>
      <c r="F234" s="29"/>
      <c r="G234" s="30"/>
      <c r="H234" s="30"/>
      <c r="I234" s="30"/>
      <c r="J234" s="30"/>
    </row>
    <row r="235" spans="1:10" s="34" customFormat="1">
      <c r="A235" s="29"/>
      <c r="B235" s="29"/>
      <c r="C235" s="29"/>
      <c r="D235" s="29"/>
      <c r="E235" s="29"/>
      <c r="F235" s="29"/>
      <c r="G235" s="30"/>
      <c r="H235" s="30"/>
      <c r="I235" s="30"/>
      <c r="J235" s="30"/>
    </row>
    <row r="236" spans="1:10" s="34" customFormat="1">
      <c r="A236" s="29"/>
      <c r="B236" s="29"/>
      <c r="C236" s="29"/>
      <c r="D236" s="29"/>
      <c r="E236" s="29"/>
      <c r="F236" s="29"/>
      <c r="G236" s="30"/>
      <c r="H236" s="30"/>
      <c r="I236" s="30"/>
      <c r="J236" s="30"/>
    </row>
    <row r="237" spans="1:10" s="34" customFormat="1">
      <c r="A237" s="29"/>
      <c r="B237" s="29"/>
      <c r="C237" s="29"/>
      <c r="D237" s="29"/>
      <c r="E237" s="29"/>
      <c r="F237" s="29"/>
      <c r="G237" s="30"/>
      <c r="H237" s="30"/>
      <c r="I237" s="30"/>
      <c r="J237" s="30"/>
    </row>
    <row r="238" spans="1:10" s="34" customFormat="1">
      <c r="A238" s="29"/>
      <c r="B238" s="29"/>
      <c r="C238" s="29"/>
      <c r="D238" s="29"/>
      <c r="E238" s="29"/>
      <c r="F238" s="29"/>
      <c r="G238" s="30"/>
      <c r="H238" s="30"/>
      <c r="I238" s="30"/>
      <c r="J238" s="30"/>
    </row>
    <row r="239" spans="1:10" s="34" customFormat="1">
      <c r="A239" s="29"/>
      <c r="B239" s="29"/>
      <c r="C239" s="29"/>
      <c r="D239" s="29"/>
      <c r="E239" s="29"/>
      <c r="F239" s="29"/>
      <c r="G239" s="30"/>
      <c r="H239" s="30"/>
      <c r="I239" s="30"/>
      <c r="J239" s="30"/>
    </row>
    <row r="240" spans="1:10" s="34" customFormat="1">
      <c r="A240" s="29"/>
      <c r="B240" s="29"/>
      <c r="C240" s="29"/>
      <c r="D240" s="29"/>
      <c r="E240" s="29"/>
      <c r="F240" s="29"/>
      <c r="G240" s="30"/>
      <c r="H240" s="30"/>
      <c r="I240" s="30"/>
      <c r="J240" s="30"/>
    </row>
    <row r="241" spans="1:10" s="34" customFormat="1">
      <c r="A241" s="29"/>
      <c r="B241" s="29"/>
      <c r="C241" s="29"/>
      <c r="D241" s="29"/>
      <c r="E241" s="29"/>
      <c r="F241" s="29"/>
      <c r="G241" s="30"/>
      <c r="H241" s="30"/>
      <c r="I241" s="30"/>
      <c r="J241" s="30"/>
    </row>
    <row r="242" spans="1:10" s="34" customFormat="1">
      <c r="A242" s="29"/>
      <c r="B242" s="29"/>
      <c r="C242" s="29"/>
      <c r="D242" s="29"/>
      <c r="E242" s="29"/>
      <c r="F242" s="29"/>
      <c r="G242" s="30"/>
      <c r="H242" s="30"/>
      <c r="I242" s="30"/>
      <c r="J242" s="30"/>
    </row>
    <row r="243" spans="1:10" s="34" customFormat="1">
      <c r="A243" s="29"/>
      <c r="B243" s="29"/>
      <c r="C243" s="29"/>
      <c r="D243" s="29"/>
      <c r="E243" s="29"/>
      <c r="F243" s="29"/>
      <c r="G243" s="30"/>
      <c r="H243" s="30"/>
      <c r="I243" s="30"/>
      <c r="J243" s="30"/>
    </row>
    <row r="244" spans="1:10" s="34" customFormat="1">
      <c r="A244" s="29"/>
      <c r="B244" s="29"/>
      <c r="C244" s="29"/>
      <c r="D244" s="29"/>
      <c r="E244" s="29"/>
      <c r="F244" s="29"/>
      <c r="G244" s="30"/>
      <c r="H244" s="30"/>
      <c r="I244" s="30"/>
      <c r="J244" s="30"/>
    </row>
    <row r="245" spans="1:10" s="34" customFormat="1">
      <c r="A245" s="29"/>
      <c r="B245" s="29"/>
      <c r="C245" s="29"/>
      <c r="D245" s="29"/>
      <c r="E245" s="29"/>
      <c r="F245" s="29"/>
      <c r="G245" s="30"/>
      <c r="H245" s="30"/>
      <c r="I245" s="30"/>
      <c r="J245" s="30"/>
    </row>
    <row r="246" spans="1:10" s="34" customFormat="1">
      <c r="A246" s="29"/>
      <c r="B246" s="29"/>
      <c r="C246" s="29"/>
      <c r="D246" s="29"/>
      <c r="E246" s="29"/>
      <c r="F246" s="29"/>
      <c r="G246" s="30"/>
      <c r="H246" s="30"/>
      <c r="I246" s="30"/>
      <c r="J246" s="30"/>
    </row>
    <row r="247" spans="1:10" s="34" customFormat="1">
      <c r="A247" s="29"/>
      <c r="B247" s="29"/>
      <c r="C247" s="29"/>
      <c r="D247" s="29"/>
      <c r="E247" s="29"/>
      <c r="F247" s="29"/>
      <c r="G247" s="30"/>
      <c r="H247" s="30"/>
      <c r="I247" s="30"/>
      <c r="J247" s="30"/>
    </row>
    <row r="248" spans="1:10" s="34" customFormat="1">
      <c r="A248" s="29"/>
      <c r="B248" s="29"/>
      <c r="C248" s="29"/>
      <c r="D248" s="29"/>
      <c r="E248" s="29"/>
      <c r="F248" s="29"/>
      <c r="G248" s="30"/>
      <c r="H248" s="30"/>
      <c r="I248" s="30"/>
      <c r="J248" s="30"/>
    </row>
    <row r="249" spans="1:10" s="34" customFormat="1">
      <c r="A249" s="29"/>
      <c r="B249" s="29"/>
      <c r="C249" s="29"/>
      <c r="D249" s="29"/>
      <c r="E249" s="29"/>
      <c r="F249" s="29"/>
      <c r="G249" s="30"/>
      <c r="H249" s="30"/>
      <c r="I249" s="30"/>
      <c r="J249" s="30"/>
    </row>
    <row r="250" spans="1:10" s="34" customFormat="1">
      <c r="A250" s="29"/>
      <c r="B250" s="29"/>
      <c r="C250" s="29"/>
      <c r="D250" s="29"/>
      <c r="E250" s="29"/>
      <c r="F250" s="29"/>
      <c r="G250" s="30"/>
      <c r="H250" s="30"/>
      <c r="I250" s="30"/>
      <c r="J250" s="30"/>
    </row>
    <row r="251" spans="1:10" s="34" customFormat="1">
      <c r="A251" s="29"/>
      <c r="B251" s="29"/>
      <c r="C251" s="29"/>
      <c r="D251" s="29"/>
      <c r="E251" s="29"/>
      <c r="F251" s="29"/>
      <c r="G251" s="30"/>
      <c r="H251" s="30"/>
      <c r="I251" s="30"/>
      <c r="J251" s="30"/>
    </row>
    <row r="252" spans="1:10" s="34" customFormat="1">
      <c r="A252" s="29"/>
      <c r="B252" s="29"/>
      <c r="C252" s="29"/>
      <c r="D252" s="29"/>
      <c r="E252" s="29"/>
      <c r="F252" s="29"/>
      <c r="G252" s="30"/>
      <c r="H252" s="30"/>
      <c r="I252" s="30"/>
      <c r="J252" s="30"/>
    </row>
    <row r="253" spans="1:10" s="34" customFormat="1">
      <c r="A253" s="29"/>
      <c r="B253" s="29"/>
      <c r="C253" s="29"/>
      <c r="D253" s="29"/>
      <c r="E253" s="29"/>
      <c r="F253" s="29"/>
      <c r="G253" s="30"/>
      <c r="H253" s="30"/>
      <c r="I253" s="30"/>
      <c r="J253" s="30"/>
    </row>
    <row r="254" spans="1:10" s="34" customFormat="1">
      <c r="A254" s="29"/>
      <c r="B254" s="29"/>
      <c r="C254" s="29"/>
      <c r="D254" s="29"/>
      <c r="E254" s="29"/>
      <c r="F254" s="29"/>
      <c r="G254" s="30"/>
      <c r="H254" s="30"/>
      <c r="I254" s="30"/>
      <c r="J254" s="30"/>
    </row>
    <row r="255" spans="1:10" s="34" customFormat="1">
      <c r="A255" s="29"/>
      <c r="B255" s="29"/>
      <c r="C255" s="29"/>
      <c r="D255" s="29"/>
      <c r="E255" s="29"/>
      <c r="F255" s="29"/>
      <c r="G255" s="30"/>
      <c r="H255" s="30"/>
      <c r="I255" s="30"/>
      <c r="J255" s="30"/>
    </row>
    <row r="256" spans="1:10" s="34" customFormat="1">
      <c r="A256" s="29"/>
      <c r="B256" s="29"/>
      <c r="C256" s="29"/>
      <c r="D256" s="29"/>
      <c r="E256" s="29"/>
      <c r="F256" s="29"/>
      <c r="G256" s="30"/>
      <c r="H256" s="30"/>
      <c r="I256" s="30"/>
      <c r="J256" s="30"/>
    </row>
    <row r="257" spans="1:10" s="34" customFormat="1">
      <c r="A257" s="29"/>
      <c r="B257" s="29"/>
      <c r="C257" s="29"/>
      <c r="D257" s="29"/>
      <c r="E257" s="29"/>
      <c r="F257" s="29"/>
      <c r="G257" s="30"/>
      <c r="H257" s="30"/>
      <c r="I257" s="30"/>
      <c r="J257" s="30"/>
    </row>
    <row r="258" spans="1:10" s="34" customFormat="1">
      <c r="A258" s="29"/>
      <c r="B258" s="29"/>
      <c r="C258" s="29"/>
      <c r="D258" s="29"/>
      <c r="E258" s="29"/>
      <c r="F258" s="29"/>
      <c r="G258" s="30"/>
      <c r="H258" s="30"/>
      <c r="I258" s="30"/>
      <c r="J258" s="30"/>
    </row>
    <row r="259" spans="1:10" s="34" customFormat="1">
      <c r="A259" s="29"/>
      <c r="B259" s="29"/>
      <c r="C259" s="29"/>
      <c r="D259" s="29"/>
      <c r="E259" s="29"/>
      <c r="F259" s="29"/>
      <c r="G259" s="30"/>
      <c r="H259" s="30"/>
      <c r="I259" s="30"/>
      <c r="J259" s="30"/>
    </row>
    <row r="260" spans="1:10" s="34" customFormat="1">
      <c r="A260" s="29"/>
      <c r="B260" s="29"/>
      <c r="C260" s="29"/>
      <c r="D260" s="29"/>
      <c r="E260" s="29"/>
      <c r="F260" s="29"/>
      <c r="G260" s="30"/>
      <c r="H260" s="30"/>
      <c r="I260" s="30"/>
      <c r="J260" s="30"/>
    </row>
    <row r="261" spans="1:10" s="34" customFormat="1">
      <c r="A261" s="29"/>
      <c r="B261" s="29"/>
      <c r="C261" s="29"/>
      <c r="D261" s="29"/>
      <c r="E261" s="29"/>
      <c r="F261" s="29"/>
      <c r="G261" s="30"/>
      <c r="H261" s="30"/>
      <c r="I261" s="30"/>
      <c r="J261" s="30"/>
    </row>
    <row r="262" spans="1:10" s="34" customFormat="1">
      <c r="A262" s="29"/>
      <c r="B262" s="29"/>
      <c r="C262" s="29"/>
      <c r="D262" s="29"/>
      <c r="E262" s="29"/>
      <c r="F262" s="29"/>
      <c r="G262" s="30"/>
      <c r="H262" s="30"/>
      <c r="I262" s="30"/>
      <c r="J262" s="30"/>
    </row>
    <row r="263" spans="1:10" s="34" customFormat="1">
      <c r="A263" s="29"/>
      <c r="B263" s="29"/>
      <c r="C263" s="29"/>
      <c r="D263" s="29"/>
      <c r="E263" s="29"/>
      <c r="F263" s="29"/>
      <c r="G263" s="30"/>
      <c r="H263" s="30"/>
      <c r="I263" s="30"/>
      <c r="J263" s="30"/>
    </row>
    <row r="264" spans="1:10" s="34" customFormat="1">
      <c r="A264" s="29"/>
      <c r="B264" s="29"/>
      <c r="C264" s="29"/>
      <c r="D264" s="29"/>
      <c r="E264" s="29"/>
      <c r="F264" s="29"/>
      <c r="G264" s="30"/>
      <c r="H264" s="30"/>
      <c r="I264" s="30"/>
      <c r="J264" s="30"/>
    </row>
    <row r="265" spans="1:10" s="34" customFormat="1">
      <c r="A265" s="29"/>
      <c r="B265" s="29"/>
      <c r="C265" s="29"/>
      <c r="D265" s="29"/>
      <c r="E265" s="29"/>
      <c r="F265" s="29"/>
      <c r="G265" s="30"/>
      <c r="H265" s="30"/>
      <c r="I265" s="30"/>
      <c r="J265" s="30"/>
    </row>
    <row r="266" spans="1:10" s="34" customFormat="1">
      <c r="A266" s="29"/>
      <c r="B266" s="29"/>
      <c r="C266" s="29"/>
      <c r="D266" s="29"/>
      <c r="E266" s="29"/>
      <c r="F266" s="29"/>
      <c r="G266" s="30"/>
      <c r="H266" s="30"/>
      <c r="I266" s="30"/>
      <c r="J266" s="30"/>
    </row>
    <row r="267" spans="1:10" s="34" customFormat="1">
      <c r="A267" s="29"/>
      <c r="B267" s="29"/>
      <c r="C267" s="29"/>
      <c r="D267" s="29"/>
      <c r="E267" s="29"/>
      <c r="F267" s="29"/>
      <c r="G267" s="30"/>
      <c r="H267" s="30"/>
      <c r="I267" s="30"/>
      <c r="J267" s="30"/>
    </row>
    <row r="268" spans="1:10" s="34" customFormat="1">
      <c r="A268" s="29"/>
      <c r="B268" s="29"/>
      <c r="C268" s="29"/>
      <c r="D268" s="29"/>
      <c r="E268" s="29"/>
      <c r="F268" s="29"/>
      <c r="G268" s="30"/>
      <c r="H268" s="30"/>
      <c r="I268" s="30"/>
      <c r="J268" s="30"/>
    </row>
    <row r="269" spans="1:10" s="34" customFormat="1">
      <c r="A269" s="29"/>
      <c r="B269" s="29"/>
      <c r="C269" s="29"/>
      <c r="D269" s="29"/>
      <c r="E269" s="29"/>
      <c r="F269" s="29"/>
      <c r="G269" s="30"/>
      <c r="H269" s="30"/>
      <c r="I269" s="30"/>
      <c r="J269" s="30"/>
    </row>
    <row r="270" spans="1:10" s="34" customFormat="1">
      <c r="A270" s="29"/>
      <c r="B270" s="29"/>
      <c r="C270" s="29"/>
      <c r="D270" s="29"/>
      <c r="E270" s="29"/>
      <c r="F270" s="29"/>
      <c r="G270" s="30"/>
      <c r="H270" s="30"/>
      <c r="I270" s="30"/>
      <c r="J270" s="30"/>
    </row>
    <row r="271" spans="1:10" s="34" customFormat="1">
      <c r="A271" s="29"/>
      <c r="B271" s="29"/>
      <c r="C271" s="29"/>
      <c r="D271" s="29"/>
      <c r="E271" s="29"/>
      <c r="F271" s="29"/>
      <c r="G271" s="30"/>
      <c r="H271" s="30"/>
      <c r="I271" s="30"/>
      <c r="J271" s="30"/>
    </row>
    <row r="272" spans="1:10" s="34" customFormat="1">
      <c r="A272" s="29"/>
      <c r="B272" s="29"/>
      <c r="C272" s="29"/>
      <c r="D272" s="29"/>
      <c r="E272" s="29"/>
      <c r="F272" s="29"/>
      <c r="G272" s="30"/>
      <c r="H272" s="30"/>
      <c r="I272" s="30"/>
      <c r="J272" s="30"/>
    </row>
    <row r="273" spans="1:10" s="34" customFormat="1">
      <c r="A273" s="29"/>
      <c r="B273" s="29"/>
      <c r="C273" s="29"/>
      <c r="D273" s="29"/>
      <c r="E273" s="29"/>
      <c r="F273" s="29"/>
      <c r="G273" s="30"/>
      <c r="H273" s="30"/>
      <c r="I273" s="30"/>
      <c r="J273" s="30"/>
    </row>
    <row r="274" spans="1:10" s="34" customFormat="1">
      <c r="A274" s="29"/>
      <c r="B274" s="29"/>
      <c r="C274" s="29"/>
      <c r="D274" s="29"/>
      <c r="E274" s="29"/>
      <c r="F274" s="29"/>
      <c r="G274" s="30"/>
      <c r="H274" s="30"/>
      <c r="I274" s="30"/>
      <c r="J274" s="30"/>
    </row>
    <row r="275" spans="1:10" s="34" customFormat="1">
      <c r="A275" s="29"/>
      <c r="B275" s="29"/>
      <c r="C275" s="29"/>
      <c r="D275" s="29"/>
      <c r="E275" s="29"/>
      <c r="F275" s="29"/>
      <c r="G275" s="30"/>
      <c r="H275" s="30"/>
      <c r="I275" s="30"/>
      <c r="J275" s="30"/>
    </row>
    <row r="276" spans="1:10" s="34" customFormat="1">
      <c r="A276" s="29"/>
      <c r="B276" s="29"/>
      <c r="C276" s="29"/>
      <c r="D276" s="29"/>
      <c r="E276" s="29"/>
      <c r="F276" s="29"/>
      <c r="G276" s="30"/>
      <c r="H276" s="30"/>
      <c r="I276" s="30"/>
      <c r="J276" s="30"/>
    </row>
    <row r="277" spans="1:10" s="34" customFormat="1">
      <c r="A277" s="29"/>
      <c r="B277" s="29"/>
      <c r="C277" s="29"/>
      <c r="D277" s="29"/>
      <c r="E277" s="29"/>
      <c r="F277" s="29"/>
      <c r="G277" s="30"/>
      <c r="H277" s="30"/>
      <c r="I277" s="30"/>
      <c r="J277" s="30"/>
    </row>
    <row r="278" spans="1:10" s="34" customFormat="1">
      <c r="A278" s="29"/>
      <c r="B278" s="29"/>
      <c r="C278" s="29"/>
      <c r="D278" s="29"/>
      <c r="E278" s="29"/>
      <c r="F278" s="29"/>
      <c r="G278" s="30"/>
      <c r="H278" s="30"/>
      <c r="I278" s="30"/>
      <c r="J278" s="30"/>
    </row>
    <row r="279" spans="1:10" s="34" customFormat="1">
      <c r="A279" s="29"/>
      <c r="B279" s="29"/>
      <c r="C279" s="29"/>
      <c r="D279" s="29"/>
      <c r="E279" s="29"/>
      <c r="F279" s="29"/>
      <c r="G279" s="30"/>
      <c r="H279" s="30"/>
      <c r="I279" s="30"/>
      <c r="J279" s="30"/>
    </row>
    <row r="280" spans="1:10" s="34" customFormat="1">
      <c r="A280" s="29"/>
      <c r="B280" s="29"/>
      <c r="C280" s="29"/>
      <c r="D280" s="29"/>
      <c r="E280" s="29"/>
      <c r="F280" s="29"/>
      <c r="G280" s="30"/>
      <c r="H280" s="30"/>
      <c r="I280" s="30"/>
      <c r="J280" s="30"/>
    </row>
    <row r="281" spans="1:10" s="34" customFormat="1">
      <c r="A281" s="29"/>
      <c r="B281" s="29"/>
      <c r="C281" s="29"/>
      <c r="D281" s="29"/>
      <c r="E281" s="29"/>
      <c r="F281" s="29"/>
      <c r="G281" s="30"/>
      <c r="H281" s="30"/>
      <c r="I281" s="30"/>
      <c r="J281" s="30"/>
    </row>
    <row r="282" spans="1:10" s="34" customFormat="1">
      <c r="A282" s="29"/>
      <c r="B282" s="29"/>
      <c r="C282" s="29"/>
      <c r="D282" s="29"/>
      <c r="E282" s="29"/>
      <c r="F282" s="29"/>
      <c r="G282" s="30"/>
      <c r="H282" s="30"/>
      <c r="I282" s="30"/>
      <c r="J282" s="30"/>
    </row>
    <row r="283" spans="1:10" s="34" customFormat="1">
      <c r="A283" s="29"/>
      <c r="B283" s="29"/>
      <c r="C283" s="29"/>
      <c r="D283" s="29"/>
      <c r="E283" s="29"/>
      <c r="F283" s="29"/>
      <c r="G283" s="30"/>
      <c r="H283" s="30"/>
      <c r="I283" s="30"/>
      <c r="J283" s="30"/>
    </row>
    <row r="284" spans="1:10" s="34" customFormat="1">
      <c r="A284" s="29"/>
      <c r="B284" s="29"/>
      <c r="C284" s="29"/>
      <c r="D284" s="29"/>
      <c r="E284" s="29"/>
      <c r="F284" s="29"/>
      <c r="G284" s="30"/>
      <c r="H284" s="30"/>
      <c r="I284" s="30"/>
      <c r="J284" s="30"/>
    </row>
    <row r="285" spans="1:10" s="34" customFormat="1">
      <c r="A285" s="29"/>
      <c r="B285" s="29"/>
      <c r="C285" s="29"/>
      <c r="D285" s="29"/>
      <c r="E285" s="29"/>
      <c r="F285" s="29"/>
      <c r="G285" s="30"/>
      <c r="H285" s="30"/>
      <c r="I285" s="30"/>
      <c r="J285" s="30"/>
    </row>
    <row r="286" spans="1:10" s="34" customFormat="1">
      <c r="A286" s="29"/>
      <c r="B286" s="29"/>
      <c r="C286" s="29"/>
      <c r="D286" s="29"/>
      <c r="E286" s="29"/>
      <c r="F286" s="29"/>
      <c r="G286" s="30"/>
      <c r="H286" s="30"/>
      <c r="I286" s="30"/>
      <c r="J286" s="30"/>
    </row>
    <row r="287" spans="1:10" s="34" customFormat="1">
      <c r="A287" s="29"/>
      <c r="B287" s="29"/>
      <c r="C287" s="29"/>
      <c r="D287" s="29"/>
      <c r="E287" s="29"/>
      <c r="F287" s="29"/>
      <c r="G287" s="30"/>
      <c r="H287" s="30"/>
      <c r="I287" s="30"/>
      <c r="J287" s="30"/>
    </row>
    <row r="288" spans="1:10" s="34" customFormat="1">
      <c r="A288" s="29"/>
      <c r="B288" s="29"/>
      <c r="C288" s="29"/>
      <c r="D288" s="29"/>
      <c r="E288" s="29"/>
      <c r="F288" s="29"/>
      <c r="G288" s="30"/>
      <c r="H288" s="30"/>
      <c r="I288" s="30"/>
      <c r="J288" s="30"/>
    </row>
    <row r="289" spans="1:10" s="34" customFormat="1">
      <c r="A289" s="29"/>
      <c r="B289" s="29"/>
      <c r="C289" s="29"/>
      <c r="D289" s="29"/>
      <c r="E289" s="29"/>
      <c r="F289" s="29"/>
      <c r="G289" s="30"/>
      <c r="H289" s="30"/>
      <c r="I289" s="30"/>
      <c r="J289" s="30"/>
    </row>
    <row r="290" spans="1:10" s="34" customFormat="1">
      <c r="A290" s="29"/>
      <c r="B290" s="29"/>
      <c r="C290" s="29"/>
      <c r="D290" s="29"/>
      <c r="E290" s="29"/>
      <c r="F290" s="29"/>
      <c r="G290" s="30"/>
      <c r="H290" s="30"/>
      <c r="I290" s="30"/>
      <c r="J290" s="30"/>
    </row>
    <row r="291" spans="1:10" s="34" customFormat="1">
      <c r="A291" s="29"/>
      <c r="B291" s="29"/>
      <c r="C291" s="29"/>
      <c r="D291" s="29"/>
      <c r="E291" s="29"/>
      <c r="F291" s="29"/>
      <c r="G291" s="30"/>
      <c r="H291" s="30"/>
      <c r="I291" s="30"/>
      <c r="J291" s="30"/>
    </row>
    <row r="292" spans="1:10" s="34" customFormat="1">
      <c r="A292" s="29"/>
      <c r="B292" s="29"/>
      <c r="C292" s="29"/>
      <c r="D292" s="29"/>
      <c r="E292" s="29"/>
      <c r="F292" s="29"/>
      <c r="G292" s="30"/>
      <c r="H292" s="30"/>
      <c r="I292" s="30"/>
      <c r="J292" s="30"/>
    </row>
    <row r="293" spans="1:10" s="34" customFormat="1">
      <c r="A293" s="29"/>
      <c r="B293" s="29"/>
      <c r="C293" s="29"/>
      <c r="D293" s="29"/>
      <c r="E293" s="29"/>
      <c r="F293" s="29"/>
      <c r="G293" s="30"/>
      <c r="H293" s="30"/>
      <c r="I293" s="30"/>
      <c r="J293" s="30"/>
    </row>
    <row r="294" spans="1:10" s="34" customFormat="1">
      <c r="A294" s="29"/>
      <c r="B294" s="29"/>
      <c r="C294" s="29"/>
      <c r="D294" s="29"/>
      <c r="E294" s="29"/>
      <c r="F294" s="29"/>
      <c r="G294" s="30"/>
      <c r="H294" s="30"/>
      <c r="I294" s="30"/>
      <c r="J294" s="30"/>
    </row>
    <row r="295" spans="1:10" s="34" customFormat="1">
      <c r="A295" s="29"/>
      <c r="B295" s="29"/>
      <c r="C295" s="29"/>
      <c r="D295" s="29"/>
      <c r="E295" s="29"/>
      <c r="F295" s="29"/>
      <c r="G295" s="30"/>
      <c r="H295" s="30"/>
      <c r="I295" s="30"/>
      <c r="J295" s="30"/>
    </row>
    <row r="296" spans="1:10" s="34" customFormat="1">
      <c r="A296" s="29"/>
      <c r="B296" s="29"/>
      <c r="C296" s="29"/>
      <c r="D296" s="29"/>
      <c r="E296" s="29"/>
      <c r="F296" s="29"/>
      <c r="G296" s="30"/>
      <c r="H296" s="30"/>
      <c r="I296" s="30"/>
      <c r="J296" s="30"/>
    </row>
    <row r="297" spans="1:10" s="34" customFormat="1">
      <c r="A297" s="29"/>
      <c r="B297" s="29"/>
      <c r="C297" s="29"/>
      <c r="D297" s="29"/>
      <c r="E297" s="29"/>
      <c r="F297" s="29"/>
      <c r="G297" s="30"/>
      <c r="H297" s="30"/>
      <c r="I297" s="30"/>
      <c r="J297" s="30"/>
    </row>
    <row r="298" spans="1:10" s="34" customFormat="1">
      <c r="A298" s="29"/>
      <c r="B298" s="29"/>
      <c r="C298" s="29"/>
      <c r="D298" s="29"/>
      <c r="E298" s="29"/>
      <c r="F298" s="29"/>
      <c r="G298" s="30"/>
      <c r="H298" s="30"/>
      <c r="I298" s="30"/>
      <c r="J298" s="30"/>
    </row>
    <row r="299" spans="1:10" s="34" customFormat="1">
      <c r="A299" s="29"/>
      <c r="B299" s="29"/>
      <c r="C299" s="29"/>
      <c r="D299" s="29"/>
      <c r="E299" s="29"/>
      <c r="F299" s="29"/>
      <c r="G299" s="30"/>
      <c r="H299" s="30"/>
      <c r="I299" s="30"/>
      <c r="J299" s="30"/>
    </row>
    <row r="300" spans="1:10" s="34" customFormat="1">
      <c r="A300" s="29"/>
      <c r="B300" s="29"/>
      <c r="C300" s="29"/>
      <c r="D300" s="29"/>
      <c r="E300" s="29"/>
      <c r="F300" s="29"/>
      <c r="G300" s="30"/>
      <c r="H300" s="30"/>
      <c r="I300" s="30"/>
      <c r="J300" s="30"/>
    </row>
    <row r="301" spans="1:10" s="34" customFormat="1">
      <c r="A301" s="29"/>
      <c r="B301" s="29"/>
      <c r="C301" s="29"/>
      <c r="D301" s="29"/>
      <c r="E301" s="29"/>
      <c r="F301" s="29"/>
      <c r="G301" s="30"/>
      <c r="H301" s="30"/>
      <c r="I301" s="30"/>
      <c r="J301" s="30"/>
    </row>
    <row r="302" spans="1:10" s="34" customFormat="1">
      <c r="A302" s="29"/>
      <c r="B302" s="29"/>
      <c r="C302" s="29"/>
      <c r="D302" s="29"/>
      <c r="E302" s="29"/>
      <c r="F302" s="29"/>
      <c r="G302" s="30"/>
      <c r="H302" s="30"/>
      <c r="I302" s="30"/>
      <c r="J302" s="30"/>
    </row>
    <row r="303" spans="1:10" s="34" customFormat="1">
      <c r="A303" s="29"/>
      <c r="B303" s="29"/>
      <c r="C303" s="29"/>
      <c r="D303" s="29"/>
      <c r="E303" s="29"/>
      <c r="F303" s="29"/>
      <c r="G303" s="30"/>
      <c r="H303" s="30"/>
      <c r="I303" s="30"/>
      <c r="J303" s="30"/>
    </row>
    <row r="304" spans="1:10" s="34" customFormat="1">
      <c r="A304" s="29"/>
      <c r="B304" s="29"/>
      <c r="C304" s="29"/>
      <c r="D304" s="29"/>
      <c r="E304" s="29"/>
      <c r="F304" s="29"/>
      <c r="G304" s="30"/>
      <c r="H304" s="30"/>
      <c r="I304" s="30"/>
      <c r="J304" s="30"/>
    </row>
    <row r="305" spans="1:10" s="34" customFormat="1">
      <c r="A305" s="29"/>
      <c r="B305" s="29"/>
      <c r="C305" s="29"/>
      <c r="D305" s="29"/>
      <c r="E305" s="29"/>
      <c r="F305" s="29"/>
      <c r="G305" s="30"/>
      <c r="H305" s="30"/>
      <c r="I305" s="30"/>
      <c r="J305" s="30"/>
    </row>
    <row r="306" spans="1:10" s="34" customFormat="1">
      <c r="A306" s="29"/>
      <c r="B306" s="29"/>
      <c r="C306" s="29"/>
      <c r="D306" s="29"/>
      <c r="E306" s="29"/>
      <c r="F306" s="29"/>
      <c r="G306" s="30"/>
      <c r="H306" s="30"/>
      <c r="I306" s="30"/>
      <c r="J306" s="30"/>
    </row>
    <row r="307" spans="1:10" s="34" customFormat="1">
      <c r="A307" s="29"/>
      <c r="B307" s="29"/>
      <c r="C307" s="29"/>
      <c r="D307" s="29"/>
      <c r="E307" s="29"/>
      <c r="F307" s="29"/>
      <c r="G307" s="30"/>
      <c r="H307" s="30"/>
      <c r="I307" s="30"/>
      <c r="J307" s="30"/>
    </row>
    <row r="308" spans="1:10" s="34" customFormat="1">
      <c r="A308" s="29"/>
      <c r="B308" s="29"/>
      <c r="C308" s="29"/>
      <c r="D308" s="29"/>
      <c r="E308" s="29"/>
      <c r="F308" s="29"/>
      <c r="G308" s="30"/>
      <c r="H308" s="30"/>
      <c r="I308" s="30"/>
      <c r="J308" s="30"/>
    </row>
    <row r="309" spans="1:10" s="34" customFormat="1">
      <c r="A309" s="29"/>
      <c r="B309" s="29"/>
      <c r="C309" s="29"/>
      <c r="D309" s="29"/>
      <c r="E309" s="29"/>
      <c r="F309" s="29"/>
      <c r="G309" s="30"/>
      <c r="H309" s="30"/>
      <c r="I309" s="30"/>
      <c r="J309" s="30"/>
    </row>
    <row r="310" spans="1:10" s="34" customFormat="1">
      <c r="A310" s="29"/>
      <c r="B310" s="29"/>
      <c r="C310" s="29"/>
      <c r="D310" s="29"/>
      <c r="E310" s="29"/>
      <c r="F310" s="29"/>
      <c r="G310" s="30"/>
      <c r="H310" s="30"/>
      <c r="I310" s="30"/>
      <c r="J310" s="30"/>
    </row>
    <row r="311" spans="1:10" s="34" customFormat="1">
      <c r="A311" s="29"/>
      <c r="B311" s="29"/>
      <c r="C311" s="29"/>
      <c r="D311" s="29"/>
      <c r="E311" s="29"/>
      <c r="F311" s="29"/>
      <c r="G311" s="30"/>
      <c r="H311" s="30"/>
      <c r="I311" s="30"/>
      <c r="J311" s="30"/>
    </row>
    <row r="312" spans="1:10" s="34" customFormat="1">
      <c r="A312" s="29"/>
      <c r="B312" s="29"/>
      <c r="C312" s="29"/>
      <c r="D312" s="29"/>
      <c r="E312" s="29"/>
      <c r="F312" s="29"/>
      <c r="G312" s="30"/>
      <c r="H312" s="30"/>
      <c r="I312" s="30"/>
      <c r="J312" s="30"/>
    </row>
    <row r="313" spans="1:10" s="34" customFormat="1">
      <c r="A313" s="29"/>
      <c r="B313" s="29"/>
      <c r="C313" s="29"/>
      <c r="D313" s="29"/>
      <c r="E313" s="29"/>
      <c r="F313" s="29"/>
      <c r="G313" s="30"/>
      <c r="H313" s="30"/>
      <c r="I313" s="30"/>
      <c r="J313" s="30"/>
    </row>
    <row r="314" spans="1:10" s="34" customFormat="1">
      <c r="A314" s="29"/>
      <c r="B314" s="29"/>
      <c r="C314" s="29"/>
      <c r="D314" s="29"/>
      <c r="E314" s="29"/>
      <c r="F314" s="29"/>
      <c r="G314" s="30"/>
      <c r="H314" s="30"/>
      <c r="I314" s="30"/>
      <c r="J314" s="30"/>
    </row>
    <row r="315" spans="1:10" s="34" customFormat="1">
      <c r="A315" s="29"/>
      <c r="B315" s="29"/>
      <c r="C315" s="29"/>
      <c r="D315" s="29"/>
      <c r="E315" s="29"/>
      <c r="F315" s="29"/>
      <c r="G315" s="30"/>
      <c r="H315" s="30"/>
      <c r="I315" s="30"/>
      <c r="J315" s="30"/>
    </row>
    <row r="316" spans="1:10" s="34" customFormat="1">
      <c r="A316" s="29"/>
      <c r="B316" s="29"/>
      <c r="C316" s="29"/>
      <c r="D316" s="29"/>
      <c r="E316" s="29"/>
      <c r="F316" s="29"/>
      <c r="G316" s="30"/>
      <c r="H316" s="30"/>
      <c r="I316" s="30"/>
      <c r="J316" s="30"/>
    </row>
    <row r="317" spans="1:10" s="34" customFormat="1">
      <c r="A317" s="29"/>
      <c r="B317" s="29"/>
      <c r="C317" s="29"/>
      <c r="D317" s="29"/>
      <c r="E317" s="29"/>
      <c r="F317" s="29"/>
      <c r="G317" s="30"/>
      <c r="H317" s="30"/>
      <c r="I317" s="30"/>
      <c r="J317" s="30"/>
    </row>
    <row r="318" spans="1:10" s="34" customFormat="1">
      <c r="A318" s="29"/>
      <c r="B318" s="29"/>
      <c r="C318" s="29"/>
      <c r="D318" s="29"/>
      <c r="E318" s="29"/>
      <c r="F318" s="29"/>
      <c r="G318" s="30"/>
      <c r="H318" s="30"/>
      <c r="I318" s="30"/>
      <c r="J318" s="30"/>
    </row>
    <row r="319" spans="1:10" s="34" customFormat="1">
      <c r="A319" s="29"/>
      <c r="B319" s="29"/>
      <c r="C319" s="29"/>
      <c r="D319" s="29"/>
      <c r="E319" s="29"/>
      <c r="F319" s="29"/>
      <c r="G319" s="30"/>
      <c r="H319" s="30"/>
      <c r="I319" s="30"/>
      <c r="J319" s="30"/>
    </row>
    <row r="320" spans="1:10" s="34" customFormat="1">
      <c r="A320" s="29"/>
      <c r="B320" s="29"/>
      <c r="C320" s="29"/>
      <c r="D320" s="29"/>
      <c r="E320" s="29"/>
      <c r="F320" s="29"/>
      <c r="G320" s="30"/>
      <c r="H320" s="30"/>
      <c r="I320" s="30"/>
      <c r="J320" s="30"/>
    </row>
    <row r="321" spans="1:10" s="34" customFormat="1">
      <c r="A321" s="29"/>
      <c r="B321" s="29"/>
      <c r="C321" s="29"/>
      <c r="D321" s="29"/>
      <c r="E321" s="29"/>
      <c r="F321" s="29"/>
      <c r="G321" s="30"/>
      <c r="H321" s="30"/>
      <c r="I321" s="30"/>
      <c r="J321" s="30"/>
    </row>
    <row r="322" spans="1:10" s="34" customFormat="1">
      <c r="A322" s="29"/>
      <c r="B322" s="29"/>
      <c r="C322" s="29"/>
      <c r="D322" s="29"/>
      <c r="E322" s="29"/>
      <c r="F322" s="29"/>
      <c r="G322" s="30"/>
      <c r="H322" s="30"/>
      <c r="I322" s="30"/>
      <c r="J322" s="30"/>
    </row>
    <row r="323" spans="1:10" s="34" customFormat="1">
      <c r="A323" s="29"/>
      <c r="B323" s="29"/>
      <c r="C323" s="29"/>
      <c r="D323" s="29"/>
      <c r="E323" s="29"/>
      <c r="F323" s="29"/>
      <c r="G323" s="30"/>
      <c r="H323" s="30"/>
      <c r="I323" s="30"/>
      <c r="J323" s="30"/>
    </row>
    <row r="324" spans="1:10" s="34" customFormat="1">
      <c r="A324" s="29"/>
      <c r="B324" s="29"/>
      <c r="C324" s="29"/>
      <c r="D324" s="29"/>
      <c r="E324" s="29"/>
      <c r="F324" s="29"/>
      <c r="G324" s="30"/>
      <c r="H324" s="30"/>
      <c r="I324" s="30"/>
      <c r="J324" s="30"/>
    </row>
    <row r="325" spans="1:10" s="34" customFormat="1">
      <c r="A325" s="29"/>
      <c r="B325" s="29"/>
      <c r="C325" s="29"/>
      <c r="D325" s="29"/>
      <c r="E325" s="29"/>
      <c r="F325" s="29"/>
      <c r="G325" s="30"/>
      <c r="H325" s="30"/>
      <c r="I325" s="30"/>
      <c r="J325" s="30"/>
    </row>
    <row r="326" spans="1:10" s="34" customFormat="1">
      <c r="A326" s="29"/>
      <c r="B326" s="29"/>
      <c r="C326" s="29"/>
      <c r="D326" s="29"/>
      <c r="E326" s="29"/>
      <c r="F326" s="29"/>
      <c r="G326" s="30"/>
      <c r="H326" s="30"/>
      <c r="I326" s="30"/>
      <c r="J326" s="30"/>
    </row>
    <row r="327" spans="1:10" s="34" customFormat="1">
      <c r="A327" s="29"/>
      <c r="B327" s="29"/>
      <c r="C327" s="29"/>
      <c r="D327" s="29"/>
      <c r="E327" s="29"/>
      <c r="F327" s="29"/>
      <c r="G327" s="30"/>
      <c r="H327" s="30"/>
      <c r="I327" s="30"/>
      <c r="J327" s="30"/>
    </row>
    <row r="328" spans="1:10" s="34" customFormat="1">
      <c r="A328" s="29"/>
      <c r="B328" s="29"/>
      <c r="C328" s="29"/>
      <c r="D328" s="29"/>
      <c r="E328" s="29"/>
      <c r="F328" s="29"/>
      <c r="G328" s="30"/>
      <c r="H328" s="30"/>
      <c r="I328" s="30"/>
      <c r="J328" s="30"/>
    </row>
    <row r="329" spans="1:10" s="34" customFormat="1">
      <c r="A329" s="29"/>
      <c r="B329" s="29"/>
      <c r="C329" s="29"/>
      <c r="D329" s="29"/>
      <c r="E329" s="29"/>
      <c r="F329" s="29"/>
      <c r="G329" s="30"/>
      <c r="H329" s="30"/>
      <c r="I329" s="30"/>
      <c r="J329" s="30"/>
    </row>
    <row r="330" spans="1:10" s="34" customFormat="1">
      <c r="A330" s="29"/>
      <c r="B330" s="29"/>
      <c r="C330" s="29"/>
      <c r="D330" s="29"/>
      <c r="E330" s="29"/>
      <c r="F330" s="29"/>
      <c r="G330" s="30"/>
      <c r="H330" s="30"/>
      <c r="I330" s="30"/>
      <c r="J330" s="30"/>
    </row>
    <row r="331" spans="1:10" s="34" customFormat="1">
      <c r="A331" s="29"/>
      <c r="B331" s="29"/>
      <c r="C331" s="29"/>
      <c r="D331" s="29"/>
      <c r="E331" s="29"/>
      <c r="F331" s="29"/>
      <c r="G331" s="30"/>
      <c r="H331" s="30"/>
      <c r="I331" s="30"/>
      <c r="J331" s="30"/>
    </row>
    <row r="332" spans="1:10" s="34" customFormat="1">
      <c r="A332" s="29"/>
      <c r="B332" s="29"/>
      <c r="C332" s="29"/>
      <c r="D332" s="29"/>
      <c r="E332" s="29"/>
      <c r="F332" s="29"/>
      <c r="G332" s="30"/>
      <c r="H332" s="30"/>
      <c r="I332" s="30"/>
      <c r="J332" s="30"/>
    </row>
    <row r="333" spans="1:10" s="34" customFormat="1">
      <c r="A333" s="29"/>
      <c r="B333" s="29"/>
      <c r="C333" s="29"/>
      <c r="D333" s="29"/>
      <c r="E333" s="29"/>
      <c r="F333" s="29"/>
      <c r="G333" s="30"/>
      <c r="H333" s="30"/>
      <c r="I333" s="30"/>
      <c r="J333" s="30"/>
    </row>
    <row r="334" spans="1:10" s="34" customFormat="1">
      <c r="A334" s="29"/>
      <c r="B334" s="29"/>
      <c r="C334" s="29"/>
      <c r="D334" s="29"/>
      <c r="E334" s="29"/>
      <c r="F334" s="29"/>
      <c r="G334" s="30"/>
      <c r="H334" s="30"/>
      <c r="I334" s="30"/>
      <c r="J334" s="30"/>
    </row>
    <row r="335" spans="1:10" s="34" customFormat="1">
      <c r="A335" s="29"/>
      <c r="B335" s="29"/>
      <c r="C335" s="29"/>
      <c r="D335" s="29"/>
      <c r="E335" s="29"/>
      <c r="F335" s="29"/>
      <c r="G335" s="30"/>
      <c r="H335" s="30"/>
      <c r="I335" s="30"/>
      <c r="J335" s="30"/>
    </row>
    <row r="336" spans="1:10" s="34" customFormat="1">
      <c r="A336" s="29"/>
      <c r="B336" s="29"/>
      <c r="C336" s="29"/>
      <c r="D336" s="29"/>
      <c r="E336" s="29"/>
      <c r="F336" s="29"/>
      <c r="G336" s="30"/>
      <c r="H336" s="30"/>
      <c r="I336" s="30"/>
      <c r="J336" s="30"/>
    </row>
    <row r="337" spans="1:10" s="34" customFormat="1">
      <c r="A337" s="29"/>
      <c r="B337" s="29"/>
      <c r="C337" s="29"/>
      <c r="D337" s="29"/>
      <c r="E337" s="29"/>
      <c r="F337" s="29"/>
      <c r="G337" s="30"/>
      <c r="H337" s="30"/>
      <c r="I337" s="30"/>
      <c r="J337" s="30"/>
    </row>
    <row r="338" spans="1:10" s="34" customFormat="1">
      <c r="A338" s="29"/>
      <c r="B338" s="29"/>
      <c r="C338" s="29"/>
      <c r="D338" s="29"/>
      <c r="E338" s="29"/>
      <c r="F338" s="29"/>
      <c r="G338" s="30"/>
      <c r="H338" s="30"/>
      <c r="I338" s="30"/>
      <c r="J338" s="30"/>
    </row>
    <row r="339" spans="1:10" s="34" customFormat="1">
      <c r="A339" s="29"/>
      <c r="B339" s="29"/>
      <c r="C339" s="29"/>
      <c r="D339" s="29"/>
      <c r="E339" s="29"/>
      <c r="F339" s="29"/>
      <c r="G339" s="30"/>
      <c r="H339" s="30"/>
      <c r="I339" s="30"/>
      <c r="J339" s="30"/>
    </row>
    <row r="340" spans="1:10" s="34" customFormat="1">
      <c r="A340" s="29"/>
      <c r="B340" s="29"/>
      <c r="C340" s="29"/>
      <c r="D340" s="29"/>
      <c r="E340" s="29"/>
      <c r="F340" s="29"/>
      <c r="G340" s="30"/>
      <c r="H340" s="30"/>
      <c r="I340" s="30"/>
      <c r="J340" s="30"/>
    </row>
    <row r="341" spans="1:10" s="34" customFormat="1">
      <c r="A341" s="29"/>
      <c r="B341" s="29"/>
      <c r="C341" s="29"/>
      <c r="D341" s="29"/>
      <c r="E341" s="29"/>
      <c r="F341" s="29"/>
      <c r="G341" s="30"/>
      <c r="H341" s="30"/>
      <c r="I341" s="30"/>
      <c r="J341" s="30"/>
    </row>
    <row r="342" spans="1:10" s="34" customFormat="1">
      <c r="A342" s="29"/>
      <c r="B342" s="29"/>
      <c r="C342" s="29"/>
      <c r="D342" s="29"/>
      <c r="E342" s="29"/>
      <c r="F342" s="29"/>
      <c r="G342" s="30"/>
      <c r="H342" s="30"/>
      <c r="I342" s="30"/>
      <c r="J342" s="30"/>
    </row>
    <row r="343" spans="1:10" s="34" customFormat="1">
      <c r="A343" s="29"/>
      <c r="B343" s="29"/>
      <c r="C343" s="29"/>
      <c r="D343" s="29"/>
      <c r="E343" s="29"/>
      <c r="F343" s="29"/>
      <c r="G343" s="30"/>
      <c r="H343" s="30"/>
      <c r="I343" s="30"/>
      <c r="J343" s="30"/>
    </row>
    <row r="344" spans="1:10" s="34" customFormat="1">
      <c r="A344" s="29"/>
      <c r="B344" s="29"/>
      <c r="C344" s="29"/>
      <c r="D344" s="29"/>
      <c r="E344" s="29"/>
      <c r="F344" s="29"/>
      <c r="G344" s="30"/>
      <c r="H344" s="30"/>
      <c r="I344" s="30"/>
      <c r="J344" s="30"/>
    </row>
    <row r="345" spans="1:10" s="34" customFormat="1">
      <c r="A345" s="29"/>
      <c r="B345" s="29"/>
      <c r="C345" s="29"/>
      <c r="D345" s="29"/>
      <c r="E345" s="29"/>
      <c r="F345" s="29"/>
      <c r="G345" s="30"/>
      <c r="H345" s="30"/>
      <c r="I345" s="30"/>
      <c r="J345" s="30"/>
    </row>
    <row r="346" spans="1:10" s="34" customFormat="1">
      <c r="A346" s="29"/>
      <c r="B346" s="29"/>
      <c r="C346" s="29"/>
      <c r="D346" s="29"/>
      <c r="E346" s="29"/>
      <c r="F346" s="29"/>
      <c r="G346" s="30"/>
      <c r="H346" s="30"/>
      <c r="I346" s="30"/>
      <c r="J346" s="30"/>
    </row>
    <row r="347" spans="1:10" s="34" customFormat="1">
      <c r="A347" s="29"/>
      <c r="B347" s="29"/>
      <c r="C347" s="29"/>
      <c r="D347" s="29"/>
      <c r="E347" s="29"/>
      <c r="F347" s="29"/>
      <c r="G347" s="30"/>
      <c r="H347" s="30"/>
      <c r="I347" s="30"/>
      <c r="J347" s="30"/>
    </row>
    <row r="348" spans="1:10" s="34" customFormat="1">
      <c r="A348" s="29"/>
      <c r="B348" s="29"/>
      <c r="C348" s="29"/>
      <c r="D348" s="29"/>
      <c r="E348" s="29"/>
      <c r="F348" s="29"/>
      <c r="G348" s="30"/>
      <c r="H348" s="30"/>
      <c r="I348" s="30"/>
      <c r="J348" s="30"/>
    </row>
    <row r="349" spans="1:10" s="34" customFormat="1">
      <c r="A349" s="29"/>
      <c r="B349" s="29"/>
      <c r="C349" s="29"/>
      <c r="D349" s="29"/>
      <c r="E349" s="29"/>
      <c r="F349" s="29"/>
      <c r="G349" s="30"/>
      <c r="H349" s="30"/>
      <c r="I349" s="30"/>
      <c r="J349" s="30"/>
    </row>
    <row r="350" spans="1:10" s="34" customFormat="1">
      <c r="A350" s="29"/>
      <c r="B350" s="29"/>
      <c r="C350" s="29"/>
      <c r="D350" s="29"/>
      <c r="E350" s="29"/>
      <c r="F350" s="29"/>
      <c r="G350" s="30"/>
      <c r="H350" s="30"/>
      <c r="I350" s="30"/>
      <c r="J350" s="30"/>
    </row>
    <row r="351" spans="1:10" s="34" customFormat="1">
      <c r="A351" s="29"/>
      <c r="B351" s="29"/>
      <c r="C351" s="29"/>
      <c r="D351" s="29"/>
      <c r="E351" s="29"/>
      <c r="F351" s="29"/>
      <c r="G351" s="30"/>
      <c r="H351" s="30"/>
      <c r="I351" s="30"/>
      <c r="J351" s="30"/>
    </row>
    <row r="352" spans="1:10" s="34" customFormat="1">
      <c r="A352" s="29"/>
      <c r="B352" s="29"/>
      <c r="C352" s="29"/>
      <c r="D352" s="29"/>
      <c r="E352" s="29"/>
      <c r="F352" s="29"/>
      <c r="G352" s="30"/>
      <c r="H352" s="30"/>
      <c r="I352" s="30"/>
      <c r="J352" s="30"/>
    </row>
    <row r="353" spans="1:10" s="34" customFormat="1">
      <c r="A353" s="29"/>
      <c r="B353" s="29"/>
      <c r="C353" s="29"/>
      <c r="D353" s="29"/>
      <c r="E353" s="29"/>
      <c r="F353" s="29"/>
      <c r="G353" s="30"/>
      <c r="H353" s="30"/>
      <c r="I353" s="30"/>
      <c r="J353" s="30"/>
    </row>
    <row r="354" spans="1:10" s="34" customFormat="1">
      <c r="A354" s="29"/>
      <c r="B354" s="29"/>
      <c r="C354" s="29"/>
      <c r="D354" s="29"/>
      <c r="E354" s="29"/>
      <c r="F354" s="29"/>
      <c r="G354" s="30"/>
      <c r="H354" s="30"/>
      <c r="I354" s="30"/>
      <c r="J354" s="30"/>
    </row>
    <row r="355" spans="1:10" s="34" customFormat="1">
      <c r="A355" s="29"/>
      <c r="B355" s="29"/>
      <c r="C355" s="29"/>
      <c r="D355" s="29"/>
      <c r="E355" s="29"/>
      <c r="F355" s="29"/>
      <c r="G355" s="30"/>
      <c r="H355" s="30"/>
      <c r="I355" s="30"/>
      <c r="J355" s="30"/>
    </row>
    <row r="356" spans="1:10" s="34" customFormat="1">
      <c r="A356" s="29"/>
      <c r="B356" s="29"/>
      <c r="C356" s="29"/>
      <c r="D356" s="29"/>
      <c r="E356" s="29"/>
      <c r="F356" s="29"/>
      <c r="G356" s="30"/>
      <c r="H356" s="30"/>
      <c r="I356" s="30"/>
      <c r="J356" s="30"/>
    </row>
    <row r="357" spans="1:10" s="34" customFormat="1">
      <c r="A357" s="29"/>
      <c r="B357" s="29"/>
      <c r="C357" s="29"/>
      <c r="D357" s="29"/>
      <c r="E357" s="29"/>
      <c r="F357" s="29"/>
      <c r="G357" s="30"/>
      <c r="H357" s="30"/>
      <c r="I357" s="30"/>
      <c r="J357" s="30"/>
    </row>
    <row r="358" spans="1:10" s="34" customFormat="1">
      <c r="A358" s="29"/>
      <c r="B358" s="29"/>
      <c r="C358" s="29"/>
      <c r="D358" s="29"/>
      <c r="E358" s="29"/>
      <c r="F358" s="29"/>
      <c r="G358" s="30"/>
      <c r="H358" s="30"/>
      <c r="I358" s="30"/>
      <c r="J358" s="30"/>
    </row>
    <row r="359" spans="1:10" s="34" customFormat="1">
      <c r="A359" s="29"/>
      <c r="B359" s="29"/>
      <c r="C359" s="29"/>
      <c r="D359" s="29"/>
      <c r="E359" s="29"/>
      <c r="F359" s="29"/>
      <c r="G359" s="30"/>
      <c r="H359" s="30"/>
      <c r="I359" s="30"/>
      <c r="J359" s="30"/>
    </row>
    <row r="360" spans="1:10" s="34" customFormat="1">
      <c r="A360" s="29"/>
      <c r="B360" s="29"/>
      <c r="C360" s="29"/>
      <c r="D360" s="29"/>
      <c r="E360" s="29"/>
      <c r="F360" s="29"/>
      <c r="G360" s="30"/>
      <c r="H360" s="30"/>
      <c r="I360" s="30"/>
      <c r="J360" s="30"/>
    </row>
    <row r="361" spans="1:10" s="34" customFormat="1">
      <c r="A361" s="29"/>
      <c r="B361" s="29"/>
      <c r="C361" s="29"/>
      <c r="D361" s="29"/>
      <c r="E361" s="29"/>
      <c r="F361" s="29"/>
      <c r="G361" s="30"/>
      <c r="H361" s="30"/>
      <c r="I361" s="30"/>
      <c r="J361" s="30"/>
    </row>
    <row r="362" spans="1:10" s="34" customFormat="1">
      <c r="A362" s="29"/>
      <c r="B362" s="29"/>
      <c r="C362" s="29"/>
      <c r="D362" s="29"/>
      <c r="E362" s="29"/>
      <c r="F362" s="29"/>
      <c r="G362" s="30"/>
      <c r="H362" s="30"/>
      <c r="I362" s="30"/>
      <c r="J362" s="30"/>
    </row>
    <row r="363" spans="1:10" s="34" customFormat="1">
      <c r="A363" s="29"/>
      <c r="B363" s="29"/>
      <c r="C363" s="29"/>
      <c r="D363" s="29"/>
      <c r="E363" s="29"/>
      <c r="F363" s="29"/>
      <c r="G363" s="30"/>
      <c r="H363" s="30"/>
      <c r="I363" s="30"/>
      <c r="J363" s="30"/>
    </row>
    <row r="364" spans="1:10" s="34" customFormat="1">
      <c r="A364" s="29"/>
      <c r="B364" s="29"/>
      <c r="C364" s="29"/>
      <c r="D364" s="29"/>
      <c r="E364" s="29"/>
      <c r="F364" s="29"/>
      <c r="G364" s="30"/>
      <c r="H364" s="30"/>
      <c r="I364" s="30"/>
      <c r="J364" s="30"/>
    </row>
    <row r="365" spans="1:10" s="34" customFormat="1">
      <c r="A365" s="29"/>
      <c r="B365" s="29"/>
      <c r="C365" s="29"/>
      <c r="D365" s="29"/>
      <c r="E365" s="29"/>
      <c r="F365" s="29"/>
      <c r="G365" s="30"/>
      <c r="H365" s="30"/>
      <c r="I365" s="30"/>
      <c r="J365" s="30"/>
    </row>
    <row r="366" spans="1:10" s="34" customFormat="1">
      <c r="A366" s="29"/>
      <c r="B366" s="29"/>
      <c r="C366" s="29"/>
      <c r="D366" s="29"/>
      <c r="E366" s="29"/>
      <c r="F366" s="29"/>
      <c r="G366" s="30"/>
      <c r="H366" s="30"/>
      <c r="I366" s="30"/>
      <c r="J366" s="30"/>
    </row>
    <row r="367" spans="1:10" s="34" customFormat="1">
      <c r="A367" s="29"/>
      <c r="B367" s="29"/>
      <c r="C367" s="29"/>
      <c r="D367" s="29"/>
      <c r="E367" s="29"/>
      <c r="F367" s="29"/>
      <c r="G367" s="30"/>
      <c r="H367" s="30"/>
      <c r="I367" s="30"/>
      <c r="J367" s="30"/>
    </row>
    <row r="368" spans="1:10" s="34" customFormat="1">
      <c r="A368" s="29"/>
      <c r="B368" s="29"/>
      <c r="C368" s="29"/>
      <c r="D368" s="29"/>
      <c r="E368" s="29"/>
      <c r="F368" s="29"/>
      <c r="G368" s="30"/>
      <c r="H368" s="30"/>
      <c r="I368" s="30"/>
      <c r="J368" s="30"/>
    </row>
    <row r="369" spans="1:10" s="34" customFormat="1">
      <c r="A369" s="29"/>
      <c r="B369" s="29"/>
      <c r="C369" s="29"/>
      <c r="D369" s="29"/>
      <c r="E369" s="29"/>
      <c r="F369" s="29"/>
      <c r="G369" s="30"/>
      <c r="H369" s="30"/>
      <c r="I369" s="30"/>
      <c r="J369" s="30"/>
    </row>
    <row r="370" spans="1:10" s="34" customFormat="1">
      <c r="A370" s="29"/>
      <c r="B370" s="29"/>
      <c r="C370" s="29"/>
      <c r="D370" s="29"/>
      <c r="E370" s="29"/>
      <c r="F370" s="29"/>
      <c r="G370" s="30"/>
      <c r="H370" s="30"/>
      <c r="I370" s="30"/>
      <c r="J370" s="30"/>
    </row>
    <row r="371" spans="1:10" s="34" customFormat="1">
      <c r="A371" s="29"/>
      <c r="B371" s="29"/>
      <c r="C371" s="29"/>
      <c r="D371" s="29"/>
      <c r="E371" s="29"/>
      <c r="F371" s="29"/>
      <c r="G371" s="30"/>
      <c r="H371" s="30"/>
      <c r="I371" s="30"/>
      <c r="J371" s="30"/>
    </row>
    <row r="372" spans="1:10" s="34" customFormat="1">
      <c r="A372" s="29"/>
      <c r="B372" s="29"/>
      <c r="C372" s="29"/>
      <c r="D372" s="29"/>
      <c r="E372" s="29"/>
      <c r="F372" s="29"/>
      <c r="G372" s="30"/>
      <c r="H372" s="30"/>
      <c r="I372" s="30"/>
      <c r="J372" s="30"/>
    </row>
    <row r="373" spans="1:10" s="34" customFormat="1">
      <c r="A373" s="29"/>
      <c r="B373" s="29"/>
      <c r="C373" s="29"/>
      <c r="D373" s="29"/>
      <c r="E373" s="29"/>
      <c r="F373" s="29"/>
      <c r="G373" s="30"/>
      <c r="H373" s="30"/>
      <c r="I373" s="30"/>
      <c r="J373" s="30"/>
    </row>
    <row r="374" spans="1:10" s="34" customFormat="1">
      <c r="A374" s="29"/>
      <c r="B374" s="29"/>
      <c r="C374" s="29"/>
      <c r="D374" s="29"/>
      <c r="E374" s="29"/>
      <c r="F374" s="29"/>
      <c r="G374" s="30"/>
      <c r="H374" s="30"/>
      <c r="I374" s="30"/>
      <c r="J374" s="30"/>
    </row>
    <row r="375" spans="1:10" s="34" customFormat="1">
      <c r="A375" s="29"/>
      <c r="B375" s="29"/>
      <c r="C375" s="29"/>
      <c r="D375" s="29"/>
      <c r="E375" s="29"/>
      <c r="F375" s="29"/>
      <c r="G375" s="30"/>
      <c r="H375" s="30"/>
      <c r="I375" s="30"/>
      <c r="J375" s="30"/>
    </row>
    <row r="376" spans="1:10" s="34" customFormat="1">
      <c r="A376" s="29"/>
      <c r="B376" s="29"/>
      <c r="C376" s="29"/>
      <c r="D376" s="29"/>
      <c r="E376" s="29"/>
      <c r="F376" s="29"/>
      <c r="G376" s="30"/>
      <c r="H376" s="30"/>
      <c r="I376" s="30"/>
      <c r="J376" s="30"/>
    </row>
    <row r="377" spans="1:10" s="34" customFormat="1">
      <c r="A377" s="29"/>
      <c r="B377" s="29"/>
      <c r="C377" s="29"/>
      <c r="D377" s="29"/>
      <c r="E377" s="29"/>
      <c r="F377" s="29"/>
      <c r="G377" s="30"/>
      <c r="H377" s="30"/>
      <c r="I377" s="30"/>
      <c r="J377" s="30"/>
    </row>
    <row r="378" spans="1:10" s="34" customFormat="1">
      <c r="A378" s="29"/>
      <c r="B378" s="29"/>
      <c r="C378" s="29"/>
      <c r="D378" s="29"/>
      <c r="E378" s="29"/>
      <c r="F378" s="29"/>
      <c r="G378" s="30"/>
      <c r="H378" s="30"/>
      <c r="I378" s="30"/>
      <c r="J378" s="30"/>
    </row>
    <row r="379" spans="1:10" s="34" customFormat="1">
      <c r="A379" s="29"/>
      <c r="B379" s="29"/>
      <c r="C379" s="29"/>
      <c r="D379" s="29"/>
      <c r="E379" s="29"/>
      <c r="F379" s="29"/>
      <c r="G379" s="30"/>
      <c r="H379" s="30"/>
      <c r="I379" s="30"/>
      <c r="J379" s="30"/>
    </row>
    <row r="380" spans="1:10" s="34" customFormat="1">
      <c r="A380" s="29"/>
      <c r="B380" s="29"/>
      <c r="C380" s="29"/>
      <c r="D380" s="29"/>
      <c r="E380" s="29"/>
      <c r="F380" s="29"/>
      <c r="G380" s="30"/>
      <c r="H380" s="30"/>
      <c r="I380" s="30"/>
      <c r="J380" s="30"/>
    </row>
    <row r="381" spans="1:10" s="34" customFormat="1">
      <c r="A381" s="29"/>
      <c r="B381" s="29"/>
      <c r="C381" s="29"/>
      <c r="D381" s="29"/>
      <c r="E381" s="29"/>
      <c r="F381" s="29"/>
      <c r="G381" s="30"/>
      <c r="H381" s="30"/>
      <c r="I381" s="30"/>
      <c r="J381" s="30"/>
    </row>
    <row r="382" spans="1:10" s="34" customFormat="1">
      <c r="A382" s="29"/>
      <c r="B382" s="29"/>
      <c r="C382" s="29"/>
      <c r="D382" s="29"/>
      <c r="E382" s="29"/>
      <c r="F382" s="29"/>
      <c r="G382" s="30"/>
      <c r="H382" s="30"/>
      <c r="I382" s="30"/>
      <c r="J382" s="30"/>
    </row>
    <row r="383" spans="1:10" s="34" customFormat="1">
      <c r="A383" s="29"/>
      <c r="B383" s="29"/>
      <c r="C383" s="29"/>
      <c r="D383" s="29"/>
      <c r="E383" s="29"/>
      <c r="F383" s="29"/>
      <c r="G383" s="30"/>
      <c r="H383" s="30"/>
      <c r="I383" s="30"/>
      <c r="J383" s="30"/>
    </row>
    <row r="384" spans="1:10" s="34" customFormat="1">
      <c r="A384" s="29"/>
      <c r="B384" s="29"/>
      <c r="C384" s="29"/>
      <c r="D384" s="29"/>
      <c r="E384" s="29"/>
      <c r="F384" s="29"/>
      <c r="G384" s="30"/>
      <c r="H384" s="30"/>
      <c r="I384" s="30"/>
      <c r="J384" s="30"/>
    </row>
    <row r="385" spans="1:10" s="34" customFormat="1">
      <c r="A385" s="29"/>
      <c r="B385" s="29"/>
      <c r="C385" s="29"/>
      <c r="D385" s="29"/>
      <c r="E385" s="29"/>
      <c r="F385" s="29"/>
      <c r="G385" s="30"/>
      <c r="H385" s="30"/>
      <c r="I385" s="30"/>
      <c r="J385" s="30"/>
    </row>
    <row r="386" spans="1:10" s="34" customFormat="1">
      <c r="A386" s="29"/>
      <c r="B386" s="29"/>
      <c r="C386" s="29"/>
      <c r="D386" s="29"/>
      <c r="E386" s="29"/>
      <c r="F386" s="29"/>
      <c r="G386" s="30"/>
      <c r="H386" s="30"/>
      <c r="I386" s="30"/>
      <c r="J386" s="30"/>
    </row>
    <row r="387" spans="1:10" s="34" customFormat="1">
      <c r="A387" s="29"/>
      <c r="B387" s="29"/>
      <c r="C387" s="29"/>
      <c r="D387" s="29"/>
      <c r="E387" s="29"/>
      <c r="F387" s="29"/>
      <c r="G387" s="30"/>
      <c r="H387" s="30"/>
      <c r="I387" s="30"/>
      <c r="J387" s="30"/>
    </row>
    <row r="388" spans="1:10" s="34" customFormat="1">
      <c r="A388" s="29"/>
      <c r="B388" s="29"/>
      <c r="C388" s="29"/>
      <c r="D388" s="29"/>
      <c r="E388" s="29"/>
      <c r="F388" s="29"/>
      <c r="G388" s="30"/>
      <c r="H388" s="30"/>
      <c r="I388" s="30"/>
      <c r="J388" s="30"/>
    </row>
    <row r="389" spans="1:10" s="34" customFormat="1">
      <c r="A389" s="29"/>
      <c r="B389" s="29"/>
      <c r="C389" s="29"/>
      <c r="D389" s="29"/>
      <c r="E389" s="29"/>
      <c r="F389" s="29"/>
      <c r="G389" s="30"/>
      <c r="H389" s="30"/>
      <c r="I389" s="30"/>
      <c r="J389" s="30"/>
    </row>
    <row r="390" spans="1:10" s="34" customFormat="1">
      <c r="A390" s="29"/>
      <c r="B390" s="29"/>
      <c r="C390" s="29"/>
      <c r="D390" s="29"/>
      <c r="E390" s="29"/>
      <c r="F390" s="29"/>
      <c r="G390" s="30"/>
      <c r="H390" s="30"/>
      <c r="I390" s="30"/>
      <c r="J390" s="30"/>
    </row>
    <row r="391" spans="1:10" s="34" customFormat="1">
      <c r="A391" s="29"/>
      <c r="B391" s="29"/>
      <c r="C391" s="29"/>
      <c r="D391" s="29"/>
      <c r="E391" s="29"/>
      <c r="F391" s="29"/>
      <c r="G391" s="30"/>
      <c r="H391" s="30"/>
      <c r="I391" s="30"/>
      <c r="J391" s="30"/>
    </row>
    <row r="392" spans="1:10" s="34" customFormat="1">
      <c r="A392" s="29"/>
      <c r="B392" s="29"/>
      <c r="C392" s="29"/>
      <c r="D392" s="29"/>
      <c r="E392" s="29"/>
      <c r="F392" s="29"/>
      <c r="G392" s="30"/>
      <c r="H392" s="30"/>
      <c r="I392" s="30"/>
      <c r="J392" s="30"/>
    </row>
    <row r="393" spans="1:10" s="34" customFormat="1">
      <c r="A393" s="29"/>
      <c r="B393" s="29"/>
      <c r="C393" s="29"/>
      <c r="D393" s="29"/>
      <c r="E393" s="29"/>
      <c r="F393" s="29"/>
      <c r="G393" s="30"/>
      <c r="H393" s="30"/>
      <c r="I393" s="30"/>
      <c r="J393" s="30"/>
    </row>
    <row r="394" spans="1:10" s="34" customFormat="1">
      <c r="A394" s="29"/>
      <c r="B394" s="29"/>
      <c r="C394" s="29"/>
      <c r="D394" s="29"/>
      <c r="E394" s="29"/>
      <c r="F394" s="29"/>
      <c r="G394" s="30"/>
      <c r="H394" s="30"/>
      <c r="I394" s="30"/>
      <c r="J394" s="30"/>
    </row>
    <row r="395" spans="1:10" s="34" customFormat="1">
      <c r="A395" s="29"/>
      <c r="B395" s="29"/>
      <c r="C395" s="29"/>
      <c r="D395" s="29"/>
      <c r="E395" s="29"/>
      <c r="F395" s="29"/>
      <c r="G395" s="30"/>
      <c r="H395" s="30"/>
      <c r="I395" s="30"/>
      <c r="J395" s="30"/>
    </row>
    <row r="396" spans="1:10" s="34" customFormat="1">
      <c r="A396" s="29"/>
      <c r="B396" s="29"/>
      <c r="C396" s="29"/>
      <c r="D396" s="29"/>
      <c r="E396" s="29"/>
      <c r="F396" s="29"/>
      <c r="G396" s="30"/>
      <c r="H396" s="30"/>
      <c r="I396" s="30"/>
      <c r="J396" s="30"/>
    </row>
    <row r="397" spans="1:10" s="34" customFormat="1">
      <c r="A397" s="29"/>
      <c r="B397" s="29"/>
      <c r="C397" s="29"/>
      <c r="D397" s="29"/>
      <c r="E397" s="29"/>
      <c r="F397" s="29"/>
      <c r="G397" s="30"/>
      <c r="H397" s="30"/>
      <c r="I397" s="30"/>
      <c r="J397" s="30"/>
    </row>
    <row r="398" spans="1:10" s="34" customFormat="1">
      <c r="A398" s="29"/>
      <c r="B398" s="29"/>
      <c r="C398" s="29"/>
      <c r="D398" s="29"/>
      <c r="E398" s="29"/>
      <c r="F398" s="29"/>
      <c r="G398" s="30"/>
      <c r="H398" s="30"/>
      <c r="I398" s="30"/>
      <c r="J398" s="30"/>
    </row>
    <row r="399" spans="1:10" s="34" customFormat="1">
      <c r="A399" s="29"/>
      <c r="B399" s="29"/>
      <c r="C399" s="29"/>
      <c r="D399" s="29"/>
      <c r="E399" s="29"/>
      <c r="F399" s="29"/>
      <c r="G399" s="30"/>
      <c r="H399" s="30"/>
      <c r="I399" s="30"/>
      <c r="J399" s="30"/>
    </row>
    <row r="400" spans="1:10" s="34" customFormat="1">
      <c r="A400" s="29"/>
      <c r="B400" s="29"/>
      <c r="C400" s="29"/>
      <c r="D400" s="29"/>
      <c r="E400" s="29"/>
      <c r="F400" s="29"/>
      <c r="G400" s="30"/>
      <c r="H400" s="30"/>
      <c r="I400" s="30"/>
      <c r="J400" s="30"/>
    </row>
    <row r="401" spans="1:10" s="34" customFormat="1">
      <c r="A401" s="29"/>
      <c r="B401" s="29"/>
      <c r="C401" s="29"/>
      <c r="D401" s="29"/>
      <c r="E401" s="29"/>
      <c r="F401" s="29"/>
      <c r="G401" s="30"/>
      <c r="H401" s="30"/>
      <c r="I401" s="30"/>
      <c r="J401" s="30"/>
    </row>
    <row r="402" spans="1:10" s="34" customFormat="1">
      <c r="A402" s="29"/>
      <c r="B402" s="29"/>
      <c r="C402" s="29"/>
      <c r="D402" s="29"/>
      <c r="E402" s="29"/>
      <c r="F402" s="29"/>
      <c r="G402" s="30"/>
      <c r="H402" s="30"/>
      <c r="I402" s="30"/>
      <c r="J402" s="30"/>
    </row>
    <row r="403" spans="1:10" s="34" customFormat="1">
      <c r="A403" s="29"/>
      <c r="B403" s="29"/>
      <c r="C403" s="29"/>
      <c r="D403" s="29"/>
      <c r="E403" s="29"/>
      <c r="F403" s="29"/>
      <c r="G403" s="30"/>
      <c r="H403" s="30"/>
      <c r="I403" s="30"/>
      <c r="J403" s="30"/>
    </row>
    <row r="404" spans="1:10" s="34" customFormat="1">
      <c r="A404" s="29"/>
      <c r="B404" s="29"/>
      <c r="C404" s="29"/>
      <c r="D404" s="29"/>
      <c r="E404" s="29"/>
      <c r="F404" s="29"/>
      <c r="G404" s="30"/>
      <c r="H404" s="30"/>
      <c r="I404" s="30"/>
      <c r="J404" s="30"/>
    </row>
    <row r="405" spans="1:10" s="34" customFormat="1">
      <c r="A405" s="29"/>
      <c r="B405" s="29"/>
      <c r="C405" s="29"/>
      <c r="D405" s="29"/>
      <c r="E405" s="29"/>
      <c r="F405" s="29"/>
      <c r="G405" s="30"/>
      <c r="H405" s="30"/>
      <c r="I405" s="30"/>
      <c r="J405" s="30"/>
    </row>
    <row r="406" spans="1:10" s="34" customFormat="1">
      <c r="A406" s="29"/>
      <c r="B406" s="29"/>
      <c r="C406" s="29"/>
      <c r="D406" s="29"/>
      <c r="E406" s="29"/>
      <c r="F406" s="29"/>
      <c r="G406" s="30"/>
      <c r="H406" s="30"/>
      <c r="I406" s="30"/>
      <c r="J406" s="30"/>
    </row>
    <row r="407" spans="1:10" s="34" customFormat="1">
      <c r="A407" s="29"/>
      <c r="B407" s="29"/>
      <c r="C407" s="29"/>
      <c r="D407" s="29"/>
      <c r="E407" s="29"/>
      <c r="F407" s="29"/>
      <c r="G407" s="30"/>
      <c r="H407" s="30"/>
      <c r="I407" s="30"/>
      <c r="J407" s="30"/>
    </row>
    <row r="408" spans="1:10" s="34" customFormat="1">
      <c r="A408" s="29"/>
      <c r="B408" s="29"/>
      <c r="C408" s="29"/>
      <c r="D408" s="29"/>
      <c r="E408" s="29"/>
      <c r="F408" s="29"/>
      <c r="G408" s="30"/>
      <c r="H408" s="30"/>
      <c r="I408" s="30"/>
      <c r="J408" s="30"/>
    </row>
    <row r="409" spans="1:10" s="34" customFormat="1">
      <c r="A409" s="29"/>
      <c r="B409" s="29"/>
      <c r="C409" s="29"/>
      <c r="D409" s="29"/>
      <c r="E409" s="29"/>
      <c r="F409" s="29"/>
      <c r="G409" s="30"/>
      <c r="H409" s="30"/>
      <c r="I409" s="30"/>
      <c r="J409" s="30"/>
    </row>
    <row r="410" spans="1:10" s="34" customFormat="1">
      <c r="A410" s="29"/>
      <c r="B410" s="29"/>
      <c r="C410" s="29"/>
      <c r="D410" s="29"/>
      <c r="E410" s="29"/>
      <c r="F410" s="29"/>
      <c r="G410" s="30"/>
      <c r="H410" s="30"/>
      <c r="I410" s="30"/>
      <c r="J410" s="30"/>
    </row>
    <row r="411" spans="1:10" s="34" customFormat="1">
      <c r="A411" s="29"/>
      <c r="B411" s="29"/>
      <c r="C411" s="29"/>
      <c r="D411" s="29"/>
      <c r="E411" s="29"/>
      <c r="F411" s="29"/>
      <c r="G411" s="30"/>
      <c r="H411" s="30"/>
      <c r="I411" s="30"/>
      <c r="J411" s="30"/>
    </row>
    <row r="412" spans="1:10" s="34" customFormat="1">
      <c r="A412" s="29"/>
      <c r="B412" s="29"/>
      <c r="C412" s="29"/>
      <c r="D412" s="29"/>
      <c r="E412" s="29"/>
      <c r="F412" s="29"/>
      <c r="G412" s="30"/>
      <c r="H412" s="30"/>
      <c r="I412" s="30"/>
      <c r="J412" s="30"/>
    </row>
    <row r="413" spans="1:10" s="34" customFormat="1">
      <c r="A413" s="29"/>
      <c r="B413" s="29"/>
      <c r="C413" s="29"/>
      <c r="D413" s="29"/>
      <c r="E413" s="29"/>
      <c r="F413" s="29"/>
      <c r="G413" s="30"/>
      <c r="H413" s="30"/>
      <c r="I413" s="30"/>
      <c r="J413" s="30"/>
    </row>
    <row r="414" spans="1:10" s="34" customFormat="1">
      <c r="A414" s="29"/>
      <c r="B414" s="29"/>
      <c r="C414" s="29"/>
      <c r="D414" s="29"/>
      <c r="E414" s="29"/>
      <c r="F414" s="29"/>
      <c r="G414" s="30"/>
      <c r="H414" s="30"/>
      <c r="I414" s="30"/>
      <c r="J414" s="30"/>
    </row>
    <row r="415" spans="1:10" s="34" customFormat="1">
      <c r="A415" s="29"/>
      <c r="B415" s="29"/>
      <c r="C415" s="29"/>
      <c r="D415" s="29"/>
      <c r="E415" s="29"/>
      <c r="F415" s="29"/>
      <c r="G415" s="30"/>
      <c r="H415" s="30"/>
      <c r="I415" s="30"/>
      <c r="J415" s="30"/>
    </row>
    <row r="416" spans="1:10" s="34" customFormat="1">
      <c r="A416" s="29"/>
      <c r="B416" s="29"/>
      <c r="C416" s="29"/>
      <c r="D416" s="29"/>
      <c r="E416" s="29"/>
      <c r="F416" s="29"/>
      <c r="G416" s="30"/>
      <c r="H416" s="30"/>
      <c r="I416" s="30"/>
      <c r="J416" s="30"/>
    </row>
    <row r="417" spans="1:10" s="34" customFormat="1">
      <c r="A417" s="29"/>
      <c r="B417" s="29"/>
      <c r="C417" s="29"/>
      <c r="D417" s="29"/>
      <c r="E417" s="29"/>
      <c r="F417" s="29"/>
      <c r="G417" s="30"/>
      <c r="H417" s="30"/>
      <c r="I417" s="30"/>
      <c r="J417" s="30"/>
    </row>
    <row r="418" spans="1:10" s="34" customFormat="1">
      <c r="A418" s="29"/>
      <c r="B418" s="29"/>
      <c r="C418" s="29"/>
      <c r="D418" s="29"/>
      <c r="E418" s="29"/>
      <c r="F418" s="29"/>
      <c r="G418" s="30"/>
      <c r="H418" s="30"/>
      <c r="I418" s="30"/>
      <c r="J418" s="30"/>
    </row>
    <row r="419" spans="1:10" s="34" customFormat="1">
      <c r="A419" s="29"/>
      <c r="B419" s="29"/>
      <c r="C419" s="29"/>
      <c r="D419" s="29"/>
      <c r="E419" s="29"/>
      <c r="F419" s="29"/>
      <c r="G419" s="30"/>
      <c r="H419" s="30"/>
      <c r="I419" s="30"/>
      <c r="J419" s="30"/>
    </row>
    <row r="420" spans="1:10" s="34" customFormat="1">
      <c r="A420" s="29"/>
      <c r="B420" s="29"/>
      <c r="C420" s="29"/>
      <c r="D420" s="29"/>
      <c r="E420" s="29"/>
      <c r="F420" s="29"/>
      <c r="G420" s="30"/>
      <c r="H420" s="30"/>
      <c r="I420" s="30"/>
      <c r="J420" s="30"/>
    </row>
    <row r="421" spans="1:10" s="34" customFormat="1">
      <c r="A421" s="29"/>
      <c r="B421" s="29"/>
      <c r="C421" s="29"/>
      <c r="D421" s="29"/>
      <c r="E421" s="29"/>
      <c r="F421" s="29"/>
      <c r="G421" s="30"/>
      <c r="H421" s="30"/>
      <c r="I421" s="30"/>
      <c r="J421" s="30"/>
    </row>
    <row r="422" spans="1:10" s="34" customFormat="1">
      <c r="A422" s="29"/>
      <c r="B422" s="29"/>
      <c r="C422" s="29"/>
      <c r="D422" s="29"/>
      <c r="E422" s="29"/>
      <c r="F422" s="29"/>
      <c r="G422" s="30"/>
      <c r="H422" s="30"/>
      <c r="I422" s="30"/>
      <c r="J422" s="30"/>
    </row>
    <row r="423" spans="1:10" s="34" customFormat="1">
      <c r="A423" s="29"/>
      <c r="B423" s="29"/>
      <c r="C423" s="29"/>
      <c r="D423" s="29"/>
      <c r="E423" s="29"/>
      <c r="F423" s="29"/>
      <c r="G423" s="30"/>
      <c r="H423" s="30"/>
      <c r="I423" s="30"/>
      <c r="J423" s="30"/>
    </row>
    <row r="424" spans="1:10" s="34" customFormat="1">
      <c r="A424" s="29"/>
      <c r="B424" s="29"/>
      <c r="C424" s="29"/>
      <c r="D424" s="29"/>
      <c r="E424" s="29"/>
      <c r="F424" s="29"/>
      <c r="G424" s="30"/>
      <c r="H424" s="30"/>
      <c r="I424" s="30"/>
      <c r="J424" s="30"/>
    </row>
    <row r="425" spans="1:10" s="34" customFormat="1">
      <c r="A425" s="29"/>
      <c r="B425" s="29"/>
      <c r="C425" s="29"/>
      <c r="D425" s="29"/>
      <c r="E425" s="29"/>
      <c r="F425" s="29"/>
      <c r="G425" s="30"/>
      <c r="H425" s="30"/>
      <c r="I425" s="30"/>
      <c r="J425" s="30"/>
    </row>
    <row r="426" spans="1:10" s="34" customFormat="1">
      <c r="A426" s="29"/>
      <c r="B426" s="29"/>
      <c r="C426" s="29"/>
      <c r="D426" s="29"/>
      <c r="E426" s="29"/>
      <c r="F426" s="29"/>
      <c r="G426" s="30"/>
      <c r="H426" s="30"/>
      <c r="I426" s="30"/>
      <c r="J426" s="30"/>
    </row>
    <row r="427" spans="1:10" s="34" customFormat="1">
      <c r="A427" s="29"/>
      <c r="B427" s="29"/>
      <c r="C427" s="29"/>
      <c r="D427" s="29"/>
      <c r="E427" s="29"/>
      <c r="F427" s="29"/>
      <c r="G427" s="30"/>
      <c r="H427" s="30"/>
      <c r="I427" s="30"/>
      <c r="J427" s="30"/>
    </row>
    <row r="428" spans="1:10" s="34" customFormat="1">
      <c r="A428" s="29"/>
      <c r="B428" s="29"/>
      <c r="C428" s="29"/>
      <c r="D428" s="29"/>
      <c r="E428" s="29"/>
      <c r="F428" s="29"/>
      <c r="G428" s="30"/>
      <c r="H428" s="30"/>
      <c r="I428" s="30"/>
      <c r="J428" s="30"/>
    </row>
    <row r="429" spans="1:10" s="34" customFormat="1">
      <c r="A429" s="29"/>
      <c r="B429" s="29"/>
      <c r="C429" s="29"/>
      <c r="D429" s="29"/>
      <c r="E429" s="29"/>
      <c r="F429" s="29"/>
      <c r="G429" s="30"/>
      <c r="H429" s="30"/>
      <c r="I429" s="30"/>
      <c r="J429" s="30"/>
    </row>
    <row r="430" spans="1:10" s="34" customFormat="1">
      <c r="A430" s="29"/>
      <c r="B430" s="29"/>
      <c r="C430" s="29"/>
      <c r="D430" s="29"/>
      <c r="E430" s="29"/>
      <c r="F430" s="29"/>
      <c r="G430" s="30"/>
      <c r="H430" s="30"/>
      <c r="I430" s="30"/>
      <c r="J430" s="30"/>
    </row>
    <row r="431" spans="1:10" s="34" customFormat="1">
      <c r="A431" s="29"/>
      <c r="B431" s="29"/>
      <c r="C431" s="29"/>
      <c r="D431" s="29"/>
      <c r="E431" s="29"/>
      <c r="F431" s="29"/>
      <c r="G431" s="30"/>
      <c r="H431" s="30"/>
      <c r="I431" s="30"/>
      <c r="J431" s="30"/>
    </row>
    <row r="432" spans="1:10" s="34" customFormat="1">
      <c r="A432" s="29"/>
      <c r="B432" s="29"/>
      <c r="C432" s="29"/>
      <c r="D432" s="29"/>
      <c r="E432" s="29"/>
      <c r="F432" s="29"/>
      <c r="G432" s="30"/>
      <c r="H432" s="30"/>
      <c r="I432" s="30"/>
      <c r="J432" s="30"/>
    </row>
    <row r="433" spans="1:10" s="34" customFormat="1">
      <c r="A433" s="29"/>
      <c r="B433" s="29"/>
      <c r="C433" s="29"/>
      <c r="D433" s="29"/>
      <c r="E433" s="29"/>
      <c r="F433" s="29"/>
      <c r="G433" s="30"/>
      <c r="H433" s="30"/>
      <c r="I433" s="30"/>
      <c r="J433" s="30"/>
    </row>
    <row r="434" spans="1:10" s="34" customFormat="1">
      <c r="A434" s="29"/>
      <c r="B434" s="29"/>
      <c r="C434" s="29"/>
      <c r="D434" s="29"/>
      <c r="E434" s="29"/>
      <c r="F434" s="29"/>
      <c r="G434" s="30"/>
      <c r="H434" s="30"/>
      <c r="I434" s="30"/>
      <c r="J434" s="30"/>
    </row>
    <row r="435" spans="1:10" s="34" customFormat="1">
      <c r="A435" s="29"/>
      <c r="B435" s="29"/>
      <c r="C435" s="29"/>
      <c r="D435" s="29"/>
      <c r="E435" s="29"/>
      <c r="F435" s="29"/>
      <c r="G435" s="30"/>
      <c r="H435" s="30"/>
      <c r="I435" s="30"/>
      <c r="J435" s="30"/>
    </row>
    <row r="436" spans="1:10" s="34" customFormat="1">
      <c r="A436" s="29"/>
      <c r="B436" s="29"/>
      <c r="C436" s="29"/>
      <c r="D436" s="29"/>
      <c r="E436" s="29"/>
      <c r="F436" s="29"/>
      <c r="G436" s="30"/>
      <c r="H436" s="30"/>
      <c r="I436" s="30"/>
      <c r="J436" s="30"/>
    </row>
    <row r="437" spans="1:10" s="34" customFormat="1">
      <c r="A437" s="29"/>
      <c r="B437" s="29"/>
      <c r="C437" s="29"/>
      <c r="D437" s="29"/>
      <c r="E437" s="29"/>
      <c r="F437" s="29"/>
      <c r="G437" s="30"/>
      <c r="H437" s="30"/>
      <c r="I437" s="30"/>
      <c r="J437" s="30"/>
    </row>
    <row r="438" spans="1:10" s="34" customFormat="1">
      <c r="A438" s="29"/>
      <c r="B438" s="29"/>
      <c r="C438" s="29"/>
      <c r="D438" s="29"/>
      <c r="E438" s="29"/>
      <c r="F438" s="29"/>
      <c r="G438" s="30"/>
      <c r="H438" s="30"/>
      <c r="I438" s="30"/>
      <c r="J438" s="30"/>
    </row>
    <row r="439" spans="1:10" s="34" customFormat="1">
      <c r="A439" s="29"/>
      <c r="B439" s="29"/>
      <c r="C439" s="29"/>
      <c r="D439" s="29"/>
      <c r="E439" s="29"/>
      <c r="F439" s="29"/>
      <c r="G439" s="30"/>
      <c r="H439" s="30"/>
      <c r="I439" s="30"/>
      <c r="J439" s="30"/>
    </row>
    <row r="440" spans="1:10" s="34" customFormat="1">
      <c r="A440" s="29"/>
      <c r="B440" s="29"/>
      <c r="C440" s="29"/>
      <c r="D440" s="29"/>
      <c r="E440" s="29"/>
      <c r="F440" s="29"/>
      <c r="G440" s="30"/>
      <c r="H440" s="30"/>
      <c r="I440" s="30"/>
      <c r="J440" s="30"/>
    </row>
    <row r="441" spans="1:10" s="34" customFormat="1">
      <c r="A441" s="29"/>
      <c r="B441" s="29"/>
      <c r="C441" s="29"/>
      <c r="D441" s="29"/>
      <c r="E441" s="29"/>
      <c r="F441" s="29"/>
      <c r="G441" s="30"/>
      <c r="H441" s="30"/>
      <c r="I441" s="30"/>
      <c r="J441" s="30"/>
    </row>
    <row r="442" spans="1:10" s="34" customFormat="1">
      <c r="A442" s="29"/>
      <c r="B442" s="29"/>
      <c r="C442" s="29"/>
      <c r="D442" s="29"/>
      <c r="E442" s="29"/>
      <c r="F442" s="29"/>
      <c r="G442" s="30"/>
      <c r="H442" s="30"/>
      <c r="I442" s="30"/>
      <c r="J442" s="30"/>
    </row>
    <row r="443" spans="1:10" s="34" customFormat="1">
      <c r="A443" s="29"/>
      <c r="B443" s="29"/>
      <c r="C443" s="29"/>
      <c r="D443" s="29"/>
      <c r="E443" s="29"/>
      <c r="F443" s="29"/>
      <c r="G443" s="30"/>
      <c r="H443" s="30"/>
      <c r="I443" s="30"/>
      <c r="J443" s="30"/>
    </row>
    <row r="444" spans="1:10" s="34" customFormat="1">
      <c r="A444" s="29"/>
      <c r="B444" s="29"/>
      <c r="C444" s="29"/>
      <c r="D444" s="29"/>
      <c r="E444" s="29"/>
      <c r="F444" s="29"/>
      <c r="G444" s="30"/>
      <c r="H444" s="30"/>
      <c r="I444" s="30"/>
      <c r="J444" s="30"/>
    </row>
    <row r="445" spans="1:10" s="34" customFormat="1">
      <c r="A445" s="29"/>
      <c r="B445" s="29"/>
      <c r="C445" s="29"/>
      <c r="D445" s="29"/>
      <c r="E445" s="29"/>
      <c r="F445" s="29"/>
      <c r="G445" s="30"/>
      <c r="H445" s="30"/>
      <c r="I445" s="30"/>
      <c r="J445" s="30"/>
    </row>
    <row r="446" spans="1:10" s="34" customFormat="1">
      <c r="A446" s="29"/>
      <c r="B446" s="29"/>
      <c r="C446" s="29"/>
      <c r="D446" s="29"/>
      <c r="E446" s="29"/>
      <c r="F446" s="29"/>
      <c r="G446" s="30"/>
      <c r="H446" s="30"/>
      <c r="I446" s="30"/>
      <c r="J446" s="30"/>
    </row>
    <row r="447" spans="1:10" s="34" customFormat="1">
      <c r="A447" s="29"/>
      <c r="B447" s="29"/>
      <c r="C447" s="29"/>
      <c r="D447" s="29"/>
      <c r="E447" s="29"/>
      <c r="F447" s="29"/>
      <c r="G447" s="30"/>
      <c r="H447" s="30"/>
      <c r="I447" s="30"/>
      <c r="J447" s="30"/>
    </row>
    <row r="448" spans="1:10" s="34" customFormat="1">
      <c r="A448" s="29"/>
      <c r="B448" s="29"/>
      <c r="C448" s="29"/>
      <c r="D448" s="29"/>
      <c r="E448" s="29"/>
      <c r="F448" s="29"/>
      <c r="G448" s="30"/>
      <c r="H448" s="30"/>
      <c r="I448" s="30"/>
      <c r="J448" s="30"/>
    </row>
    <row r="449" spans="1:10" s="34" customFormat="1">
      <c r="A449" s="29"/>
      <c r="B449" s="29"/>
      <c r="C449" s="29"/>
      <c r="D449" s="29"/>
      <c r="E449" s="29"/>
      <c r="F449" s="29"/>
      <c r="G449" s="30"/>
      <c r="H449" s="30"/>
      <c r="I449" s="30"/>
      <c r="J449" s="30"/>
    </row>
    <row r="450" spans="1:10" s="34" customFormat="1">
      <c r="A450" s="29"/>
      <c r="B450" s="29"/>
      <c r="C450" s="29"/>
      <c r="D450" s="29"/>
      <c r="E450" s="29"/>
      <c r="F450" s="29"/>
      <c r="G450" s="30"/>
      <c r="H450" s="30"/>
      <c r="I450" s="30"/>
      <c r="J450" s="30"/>
    </row>
    <row r="451" spans="1:10" s="34" customFormat="1">
      <c r="A451" s="29"/>
      <c r="B451" s="29"/>
      <c r="C451" s="29"/>
      <c r="D451" s="29"/>
      <c r="E451" s="29"/>
      <c r="F451" s="29"/>
      <c r="G451" s="30"/>
      <c r="H451" s="30"/>
      <c r="I451" s="30"/>
      <c r="J451" s="30"/>
    </row>
    <row r="452" spans="1:10" s="34" customFormat="1">
      <c r="A452" s="29"/>
      <c r="B452" s="29"/>
      <c r="C452" s="29"/>
      <c r="D452" s="29"/>
      <c r="E452" s="29"/>
      <c r="F452" s="29"/>
      <c r="G452" s="30"/>
      <c r="H452" s="30"/>
      <c r="I452" s="30"/>
      <c r="J452" s="30"/>
    </row>
    <row r="453" spans="1:10" s="34" customFormat="1">
      <c r="A453" s="29"/>
      <c r="B453" s="29"/>
      <c r="C453" s="29"/>
      <c r="D453" s="29"/>
      <c r="E453" s="29"/>
      <c r="F453" s="29"/>
      <c r="G453" s="30"/>
      <c r="H453" s="30"/>
      <c r="I453" s="30"/>
      <c r="J453" s="30"/>
    </row>
    <row r="454" spans="1:10" s="34" customFormat="1">
      <c r="A454" s="29"/>
      <c r="B454" s="29"/>
      <c r="C454" s="29"/>
      <c r="D454" s="29"/>
      <c r="E454" s="29"/>
      <c r="F454" s="29"/>
      <c r="G454" s="30"/>
      <c r="H454" s="30"/>
      <c r="I454" s="30"/>
      <c r="J454" s="30"/>
    </row>
    <row r="455" spans="1:10" s="34" customFormat="1">
      <c r="A455" s="29"/>
      <c r="B455" s="29"/>
      <c r="C455" s="29"/>
      <c r="D455" s="29"/>
      <c r="E455" s="29"/>
      <c r="F455" s="29"/>
      <c r="G455" s="30"/>
      <c r="H455" s="30"/>
      <c r="I455" s="30"/>
      <c r="J455" s="30"/>
    </row>
    <row r="456" spans="1:10" s="34" customFormat="1">
      <c r="A456" s="29"/>
      <c r="B456" s="29"/>
      <c r="C456" s="29"/>
      <c r="D456" s="29"/>
      <c r="E456" s="29"/>
      <c r="F456" s="29"/>
      <c r="G456" s="30"/>
      <c r="H456" s="30"/>
      <c r="I456" s="30"/>
      <c r="J456" s="30"/>
    </row>
    <row r="457" spans="1:10" s="34" customFormat="1">
      <c r="A457" s="29"/>
      <c r="B457" s="29"/>
      <c r="C457" s="29"/>
      <c r="D457" s="29"/>
      <c r="E457" s="29"/>
      <c r="F457" s="29"/>
      <c r="G457" s="30"/>
      <c r="H457" s="30"/>
      <c r="I457" s="30"/>
      <c r="J457" s="30"/>
    </row>
    <row r="458" spans="1:10" s="34" customFormat="1">
      <c r="A458" s="29"/>
      <c r="B458" s="29"/>
      <c r="C458" s="29"/>
      <c r="D458" s="29"/>
      <c r="E458" s="29"/>
      <c r="F458" s="29"/>
      <c r="G458" s="30"/>
      <c r="H458" s="30"/>
      <c r="I458" s="30"/>
      <c r="J458" s="30"/>
    </row>
    <row r="459" spans="1:10" s="34" customFormat="1">
      <c r="A459" s="29"/>
      <c r="B459" s="29"/>
      <c r="C459" s="29"/>
      <c r="D459" s="29"/>
      <c r="E459" s="29"/>
      <c r="F459" s="29"/>
      <c r="G459" s="30"/>
      <c r="H459" s="30"/>
      <c r="I459" s="30"/>
      <c r="J459" s="30"/>
    </row>
    <row r="460" spans="1:10" s="34" customFormat="1">
      <c r="A460" s="29"/>
      <c r="B460" s="29"/>
      <c r="C460" s="29"/>
      <c r="D460" s="29"/>
      <c r="E460" s="29"/>
      <c r="F460" s="29"/>
      <c r="G460" s="30"/>
      <c r="H460" s="30"/>
      <c r="I460" s="30"/>
      <c r="J460" s="30"/>
    </row>
    <row r="461" spans="1:10" s="34" customFormat="1">
      <c r="A461" s="29"/>
      <c r="B461" s="29"/>
      <c r="C461" s="29"/>
      <c r="D461" s="29"/>
      <c r="E461" s="29"/>
      <c r="F461" s="29"/>
      <c r="G461" s="30"/>
      <c r="H461" s="30"/>
      <c r="I461" s="30"/>
      <c r="J461" s="30"/>
    </row>
    <row r="462" spans="1:10" s="34" customFormat="1">
      <c r="A462" s="29"/>
      <c r="B462" s="29"/>
      <c r="C462" s="29"/>
      <c r="D462" s="29"/>
      <c r="E462" s="29"/>
      <c r="F462" s="29"/>
      <c r="G462" s="30"/>
      <c r="H462" s="30"/>
      <c r="I462" s="30"/>
      <c r="J462" s="30"/>
    </row>
    <row r="463" spans="1:10" s="34" customFormat="1">
      <c r="A463" s="29"/>
      <c r="B463" s="29"/>
      <c r="C463" s="29"/>
      <c r="D463" s="29"/>
      <c r="E463" s="29"/>
      <c r="F463" s="29"/>
      <c r="G463" s="30"/>
      <c r="H463" s="30"/>
      <c r="I463" s="30"/>
      <c r="J463" s="30"/>
    </row>
    <row r="464" spans="1:10" s="34" customFormat="1">
      <c r="A464" s="29"/>
      <c r="B464" s="29"/>
      <c r="C464" s="29"/>
      <c r="D464" s="29"/>
      <c r="E464" s="29"/>
      <c r="F464" s="29"/>
      <c r="G464" s="30"/>
      <c r="H464" s="30"/>
      <c r="I464" s="30"/>
      <c r="J464" s="30"/>
    </row>
    <row r="465" spans="1:10" s="34" customFormat="1">
      <c r="A465" s="29"/>
      <c r="B465" s="29"/>
      <c r="C465" s="29"/>
      <c r="D465" s="29"/>
      <c r="E465" s="29"/>
      <c r="F465" s="29"/>
      <c r="G465" s="30"/>
      <c r="H465" s="30"/>
      <c r="I465" s="30"/>
      <c r="J465" s="30"/>
    </row>
    <row r="466" spans="1:10" s="34" customFormat="1">
      <c r="A466" s="29"/>
      <c r="B466" s="29"/>
      <c r="C466" s="29"/>
      <c r="D466" s="29"/>
      <c r="E466" s="29"/>
      <c r="F466" s="29"/>
      <c r="G466" s="30"/>
      <c r="H466" s="30"/>
      <c r="I466" s="30"/>
      <c r="J466" s="30"/>
    </row>
    <row r="467" spans="1:10" s="34" customFormat="1">
      <c r="A467" s="29"/>
      <c r="B467" s="29"/>
      <c r="C467" s="29"/>
      <c r="D467" s="29"/>
      <c r="E467" s="29"/>
      <c r="F467" s="29"/>
      <c r="G467" s="30"/>
      <c r="H467" s="30"/>
      <c r="I467" s="30"/>
      <c r="J467" s="30"/>
    </row>
    <row r="468" spans="1:10" s="34" customFormat="1">
      <c r="A468" s="29"/>
      <c r="B468" s="29"/>
      <c r="C468" s="29"/>
      <c r="D468" s="29"/>
      <c r="E468" s="29"/>
      <c r="F468" s="29"/>
      <c r="G468" s="30"/>
      <c r="H468" s="30"/>
      <c r="I468" s="30"/>
      <c r="J468" s="30"/>
    </row>
    <row r="469" spans="1:10" s="34" customFormat="1">
      <c r="A469" s="29"/>
      <c r="B469" s="29"/>
      <c r="C469" s="29"/>
      <c r="D469" s="29"/>
      <c r="E469" s="29"/>
      <c r="F469" s="29"/>
      <c r="G469" s="30"/>
      <c r="H469" s="30"/>
      <c r="I469" s="30"/>
      <c r="J469" s="30"/>
    </row>
    <row r="470" spans="1:10" s="34" customFormat="1">
      <c r="A470" s="29"/>
      <c r="B470" s="29"/>
      <c r="C470" s="29"/>
      <c r="D470" s="29"/>
      <c r="E470" s="29"/>
      <c r="F470" s="29"/>
      <c r="G470" s="30"/>
      <c r="H470" s="30"/>
      <c r="I470" s="30"/>
      <c r="J470" s="30"/>
    </row>
    <row r="471" spans="1:10" s="34" customFormat="1">
      <c r="A471" s="29"/>
      <c r="B471" s="29"/>
      <c r="C471" s="29"/>
      <c r="D471" s="29"/>
      <c r="E471" s="29"/>
      <c r="F471" s="29"/>
      <c r="G471" s="30"/>
      <c r="H471" s="30"/>
      <c r="I471" s="30"/>
      <c r="J471" s="30"/>
    </row>
    <row r="472" spans="1:10" s="34" customFormat="1">
      <c r="A472" s="29"/>
      <c r="B472" s="29"/>
      <c r="C472" s="29"/>
      <c r="D472" s="29"/>
      <c r="E472" s="29"/>
      <c r="F472" s="29"/>
      <c r="G472" s="30"/>
      <c r="H472" s="30"/>
      <c r="I472" s="30"/>
      <c r="J472" s="30"/>
    </row>
    <row r="473" spans="1:10" s="34" customFormat="1">
      <c r="A473" s="29"/>
      <c r="B473" s="29"/>
      <c r="C473" s="29"/>
      <c r="D473" s="29"/>
      <c r="E473" s="29"/>
      <c r="F473" s="29"/>
      <c r="G473" s="30"/>
      <c r="H473" s="30"/>
      <c r="I473" s="30"/>
      <c r="J473" s="30"/>
    </row>
    <row r="474" spans="1:10" s="34" customFormat="1">
      <c r="A474" s="29"/>
      <c r="B474" s="29"/>
      <c r="C474" s="29"/>
      <c r="D474" s="29"/>
      <c r="E474" s="29"/>
      <c r="F474" s="29"/>
      <c r="G474" s="30"/>
      <c r="H474" s="30"/>
      <c r="I474" s="30"/>
      <c r="J474" s="30"/>
    </row>
    <row r="475" spans="1:10" s="34" customFormat="1">
      <c r="A475" s="29"/>
      <c r="B475" s="29"/>
      <c r="C475" s="29"/>
      <c r="D475" s="29"/>
      <c r="E475" s="29"/>
      <c r="F475" s="29"/>
      <c r="G475" s="30"/>
      <c r="H475" s="30"/>
      <c r="I475" s="30"/>
      <c r="J475" s="30"/>
    </row>
    <row r="476" spans="1:10" s="34" customFormat="1">
      <c r="A476" s="29"/>
      <c r="B476" s="29"/>
      <c r="C476" s="29"/>
      <c r="D476" s="29"/>
      <c r="E476" s="29"/>
      <c r="F476" s="29"/>
      <c r="G476" s="30"/>
      <c r="H476" s="30"/>
      <c r="I476" s="30"/>
      <c r="J476" s="30"/>
    </row>
    <row r="477" spans="1:10" s="34" customFormat="1">
      <c r="A477" s="29"/>
      <c r="B477" s="29"/>
      <c r="C477" s="29"/>
      <c r="D477" s="29"/>
      <c r="E477" s="29"/>
      <c r="F477" s="29"/>
      <c r="G477" s="30"/>
      <c r="H477" s="30"/>
      <c r="I477" s="30"/>
      <c r="J477" s="30"/>
    </row>
    <row r="478" spans="1:10" s="34" customFormat="1">
      <c r="A478" s="29"/>
      <c r="B478" s="29"/>
      <c r="C478" s="29"/>
      <c r="D478" s="29"/>
      <c r="E478" s="29"/>
      <c r="F478" s="29"/>
      <c r="G478" s="30"/>
      <c r="H478" s="30"/>
      <c r="I478" s="30"/>
      <c r="J478" s="30"/>
    </row>
    <row r="479" spans="1:10" s="34" customFormat="1">
      <c r="A479" s="29"/>
      <c r="B479" s="29"/>
      <c r="C479" s="29"/>
      <c r="D479" s="29"/>
      <c r="E479" s="29"/>
      <c r="F479" s="29"/>
      <c r="G479" s="30"/>
      <c r="H479" s="30"/>
      <c r="I479" s="30"/>
      <c r="J479" s="30"/>
    </row>
    <row r="480" spans="1:10" s="34" customFormat="1">
      <c r="A480" s="29"/>
      <c r="B480" s="29"/>
      <c r="C480" s="29"/>
      <c r="D480" s="29"/>
      <c r="E480" s="29"/>
      <c r="F480" s="29"/>
      <c r="G480" s="30"/>
      <c r="H480" s="30"/>
      <c r="I480" s="30"/>
      <c r="J480" s="30"/>
    </row>
    <row r="481" spans="1:10" s="34" customFormat="1">
      <c r="A481" s="29"/>
      <c r="B481" s="29"/>
      <c r="C481" s="29"/>
      <c r="D481" s="29"/>
      <c r="E481" s="29"/>
      <c r="F481" s="29"/>
      <c r="G481" s="30"/>
      <c r="H481" s="30"/>
      <c r="I481" s="30"/>
      <c r="J481" s="30"/>
    </row>
    <row r="482" spans="1:10" s="34" customFormat="1">
      <c r="A482" s="29"/>
      <c r="B482" s="29"/>
      <c r="C482" s="29"/>
      <c r="D482" s="29"/>
      <c r="E482" s="29"/>
      <c r="F482" s="29"/>
      <c r="G482" s="30"/>
      <c r="H482" s="30"/>
      <c r="I482" s="30"/>
      <c r="J482" s="30"/>
    </row>
    <row r="483" spans="1:10" s="34" customFormat="1">
      <c r="A483" s="29"/>
      <c r="B483" s="29"/>
      <c r="C483" s="29"/>
      <c r="D483" s="29"/>
      <c r="E483" s="29"/>
      <c r="F483" s="29"/>
      <c r="G483" s="30"/>
      <c r="H483" s="30"/>
      <c r="I483" s="30"/>
      <c r="J483" s="30"/>
    </row>
    <row r="484" spans="1:10" s="34" customFormat="1">
      <c r="A484" s="29"/>
      <c r="B484" s="29"/>
      <c r="C484" s="29"/>
      <c r="D484" s="29"/>
      <c r="E484" s="29"/>
      <c r="F484" s="29"/>
      <c r="G484" s="30"/>
      <c r="H484" s="30"/>
      <c r="I484" s="30"/>
      <c r="J484" s="30"/>
    </row>
    <row r="485" spans="1:10" s="34" customFormat="1">
      <c r="A485" s="29"/>
      <c r="B485" s="29"/>
      <c r="C485" s="29"/>
      <c r="D485" s="29"/>
      <c r="E485" s="29"/>
      <c r="F485" s="29"/>
      <c r="G485" s="30"/>
      <c r="H485" s="30"/>
      <c r="I485" s="30"/>
      <c r="J485" s="30"/>
    </row>
    <row r="486" spans="1:10" s="34" customFormat="1">
      <c r="A486" s="29"/>
      <c r="B486" s="29"/>
      <c r="C486" s="29"/>
      <c r="D486" s="29"/>
      <c r="E486" s="29"/>
      <c r="F486" s="29"/>
      <c r="G486" s="30"/>
      <c r="H486" s="30"/>
      <c r="I486" s="30"/>
      <c r="J486" s="30"/>
    </row>
    <row r="487" spans="1:10" s="34" customFormat="1">
      <c r="A487" s="29"/>
      <c r="B487" s="29"/>
      <c r="C487" s="29"/>
      <c r="D487" s="29"/>
      <c r="E487" s="29"/>
      <c r="F487" s="29"/>
      <c r="G487" s="30"/>
      <c r="H487" s="30"/>
      <c r="I487" s="30"/>
      <c r="J487" s="30"/>
    </row>
    <row r="488" spans="1:10" s="34" customFormat="1">
      <c r="A488" s="29"/>
      <c r="B488" s="29"/>
      <c r="C488" s="29"/>
      <c r="D488" s="29"/>
      <c r="E488" s="29"/>
      <c r="F488" s="29"/>
      <c r="G488" s="30"/>
      <c r="H488" s="30"/>
      <c r="I488" s="30"/>
      <c r="J488" s="30"/>
    </row>
    <row r="489" spans="1:10" s="34" customFormat="1">
      <c r="A489" s="29"/>
      <c r="B489" s="29"/>
      <c r="C489" s="29"/>
      <c r="D489" s="29"/>
      <c r="E489" s="29"/>
      <c r="F489" s="29"/>
      <c r="G489" s="30"/>
      <c r="H489" s="30"/>
      <c r="I489" s="30"/>
      <c r="J489" s="30"/>
    </row>
    <row r="490" spans="1:10" s="34" customFormat="1">
      <c r="A490" s="29"/>
      <c r="B490" s="29"/>
      <c r="C490" s="29"/>
      <c r="D490" s="29"/>
      <c r="E490" s="29"/>
      <c r="F490" s="29"/>
      <c r="G490" s="30"/>
      <c r="H490" s="30"/>
      <c r="I490" s="30"/>
      <c r="J490" s="30"/>
    </row>
    <row r="491" spans="1:10" s="34" customFormat="1">
      <c r="A491" s="29"/>
      <c r="B491" s="29"/>
      <c r="C491" s="29"/>
      <c r="D491" s="29"/>
      <c r="E491" s="29"/>
      <c r="F491" s="29"/>
      <c r="G491" s="30"/>
      <c r="H491" s="30"/>
      <c r="I491" s="30"/>
      <c r="J491" s="30"/>
    </row>
    <row r="492" spans="1:10" s="34" customFormat="1">
      <c r="A492" s="29"/>
      <c r="B492" s="29"/>
      <c r="C492" s="29"/>
      <c r="D492" s="29"/>
      <c r="E492" s="29"/>
      <c r="F492" s="29"/>
      <c r="G492" s="30"/>
      <c r="H492" s="30"/>
      <c r="I492" s="30"/>
      <c r="J492" s="30"/>
    </row>
    <row r="493" spans="1:10" s="34" customFormat="1">
      <c r="A493" s="29"/>
      <c r="B493" s="29"/>
      <c r="C493" s="29"/>
      <c r="D493" s="29"/>
      <c r="E493" s="29"/>
      <c r="F493" s="29"/>
      <c r="G493" s="30"/>
      <c r="H493" s="30"/>
      <c r="I493" s="30"/>
      <c r="J493" s="30"/>
    </row>
    <row r="494" spans="1:10" s="34" customFormat="1">
      <c r="A494" s="29"/>
      <c r="B494" s="29"/>
      <c r="C494" s="29"/>
      <c r="D494" s="29"/>
      <c r="E494" s="29"/>
      <c r="F494" s="29"/>
      <c r="G494" s="30"/>
      <c r="H494" s="30"/>
      <c r="I494" s="30"/>
      <c r="J494" s="30"/>
    </row>
    <row r="495" spans="1:10" s="34" customFormat="1">
      <c r="A495" s="29"/>
      <c r="B495" s="29"/>
      <c r="C495" s="29"/>
      <c r="D495" s="29"/>
      <c r="E495" s="29"/>
      <c r="F495" s="29"/>
      <c r="G495" s="30"/>
      <c r="H495" s="30"/>
      <c r="I495" s="30"/>
      <c r="J495" s="30"/>
    </row>
    <row r="496" spans="1:10" s="34" customFormat="1">
      <c r="A496" s="29"/>
      <c r="B496" s="29"/>
      <c r="C496" s="29"/>
      <c r="D496" s="29"/>
      <c r="E496" s="29"/>
      <c r="F496" s="29"/>
      <c r="G496" s="30"/>
      <c r="H496" s="30"/>
      <c r="I496" s="30"/>
      <c r="J496" s="30"/>
    </row>
    <row r="497" spans="1:10" s="34" customFormat="1">
      <c r="A497" s="29"/>
      <c r="B497" s="29"/>
      <c r="C497" s="29"/>
      <c r="D497" s="29"/>
      <c r="E497" s="29"/>
      <c r="F497" s="29"/>
      <c r="G497" s="30"/>
      <c r="H497" s="30"/>
      <c r="I497" s="30"/>
      <c r="J497" s="30"/>
    </row>
    <row r="498" spans="1:10" s="34" customFormat="1">
      <c r="A498" s="29"/>
      <c r="B498" s="29"/>
      <c r="C498" s="29"/>
      <c r="D498" s="29"/>
      <c r="E498" s="29"/>
      <c r="F498" s="29"/>
      <c r="G498" s="30"/>
      <c r="H498" s="30"/>
      <c r="I498" s="30"/>
      <c r="J498" s="30"/>
    </row>
    <row r="499" spans="1:10" s="34" customFormat="1">
      <c r="A499" s="29"/>
      <c r="B499" s="29"/>
      <c r="C499" s="29"/>
      <c r="D499" s="29"/>
      <c r="E499" s="29"/>
      <c r="F499" s="29"/>
      <c r="G499" s="30"/>
      <c r="H499" s="30"/>
      <c r="I499" s="30"/>
      <c r="J499" s="30"/>
    </row>
    <row r="500" spans="1:10" s="34" customFormat="1">
      <c r="A500" s="29"/>
      <c r="B500" s="29"/>
      <c r="C500" s="29"/>
      <c r="D500" s="29"/>
      <c r="E500" s="29"/>
      <c r="F500" s="29"/>
      <c r="G500" s="30"/>
      <c r="H500" s="30"/>
      <c r="I500" s="30"/>
      <c r="J500" s="30"/>
    </row>
    <row r="501" spans="1:10" s="34" customFormat="1">
      <c r="A501" s="29"/>
      <c r="B501" s="29"/>
      <c r="C501" s="29"/>
      <c r="D501" s="29"/>
      <c r="E501" s="29"/>
      <c r="F501" s="29"/>
      <c r="G501" s="30"/>
      <c r="H501" s="30"/>
      <c r="I501" s="30"/>
      <c r="J501" s="30"/>
    </row>
    <row r="502" spans="1:10" s="34" customFormat="1">
      <c r="A502" s="29"/>
      <c r="B502" s="29"/>
      <c r="C502" s="29"/>
      <c r="D502" s="29"/>
      <c r="E502" s="29"/>
      <c r="F502" s="29"/>
      <c r="G502" s="30"/>
      <c r="H502" s="30"/>
      <c r="I502" s="30"/>
      <c r="J502" s="30"/>
    </row>
    <row r="503" spans="1:10" s="34" customFormat="1">
      <c r="A503" s="29"/>
      <c r="B503" s="29"/>
      <c r="C503" s="29"/>
      <c r="D503" s="29"/>
      <c r="E503" s="29"/>
      <c r="F503" s="29"/>
      <c r="G503" s="30"/>
      <c r="H503" s="30"/>
      <c r="I503" s="30"/>
      <c r="J503" s="30"/>
    </row>
    <row r="504" spans="1:10" s="34" customFormat="1">
      <c r="A504" s="29"/>
      <c r="B504" s="29"/>
      <c r="C504" s="29"/>
      <c r="D504" s="29"/>
      <c r="E504" s="29"/>
      <c r="F504" s="29"/>
      <c r="G504" s="30"/>
      <c r="H504" s="30"/>
      <c r="I504" s="30"/>
      <c r="J504" s="30"/>
    </row>
    <row r="505" spans="1:10" s="34" customFormat="1">
      <c r="A505" s="29"/>
      <c r="B505" s="29"/>
      <c r="C505" s="29"/>
      <c r="D505" s="29"/>
      <c r="E505" s="29"/>
      <c r="F505" s="29"/>
      <c r="G505" s="30"/>
      <c r="H505" s="30"/>
      <c r="I505" s="30"/>
      <c r="J505" s="30"/>
    </row>
    <row r="506" spans="1:10" s="34" customFormat="1">
      <c r="A506" s="29"/>
      <c r="B506" s="29"/>
      <c r="C506" s="29"/>
      <c r="D506" s="29"/>
      <c r="E506" s="29"/>
      <c r="F506" s="29"/>
      <c r="G506" s="30"/>
      <c r="H506" s="30"/>
      <c r="I506" s="30"/>
      <c r="J506" s="30"/>
    </row>
    <row r="507" spans="1:10" s="34" customFormat="1">
      <c r="A507" s="29"/>
      <c r="B507" s="29"/>
      <c r="C507" s="29"/>
      <c r="D507" s="29"/>
      <c r="E507" s="29"/>
      <c r="F507" s="29"/>
      <c r="G507" s="30"/>
      <c r="H507" s="30"/>
      <c r="I507" s="30"/>
      <c r="J507" s="30"/>
    </row>
    <row r="508" spans="1:10" s="34" customFormat="1">
      <c r="A508" s="29"/>
      <c r="B508" s="29"/>
      <c r="C508" s="29"/>
      <c r="D508" s="29"/>
      <c r="E508" s="29"/>
      <c r="F508" s="29"/>
      <c r="G508" s="30"/>
      <c r="H508" s="30"/>
      <c r="I508" s="30"/>
      <c r="J508" s="30"/>
    </row>
    <row r="509" spans="1:10" s="34" customFormat="1">
      <c r="A509" s="29"/>
      <c r="B509" s="29"/>
      <c r="C509" s="29"/>
      <c r="D509" s="29"/>
      <c r="E509" s="29"/>
      <c r="F509" s="29"/>
      <c r="G509" s="30"/>
      <c r="H509" s="30"/>
      <c r="I509" s="30"/>
      <c r="J509" s="30"/>
    </row>
    <row r="510" spans="1:10" s="34" customFormat="1">
      <c r="A510" s="29"/>
      <c r="B510" s="29"/>
      <c r="C510" s="29"/>
      <c r="D510" s="29"/>
      <c r="E510" s="29"/>
      <c r="F510" s="29"/>
      <c r="G510" s="30"/>
      <c r="H510" s="30"/>
      <c r="I510" s="30"/>
      <c r="J510" s="30"/>
    </row>
    <row r="511" spans="1:10" s="34" customFormat="1">
      <c r="A511" s="29"/>
      <c r="B511" s="29"/>
      <c r="C511" s="29"/>
      <c r="D511" s="29"/>
      <c r="E511" s="29"/>
      <c r="F511" s="29"/>
      <c r="G511" s="30"/>
      <c r="H511" s="30"/>
      <c r="I511" s="30"/>
      <c r="J511" s="30"/>
    </row>
    <row r="512" spans="1:10" s="34" customFormat="1">
      <c r="A512" s="29"/>
      <c r="B512" s="29"/>
      <c r="C512" s="29"/>
      <c r="D512" s="29"/>
      <c r="E512" s="29"/>
      <c r="F512" s="29"/>
      <c r="G512" s="30"/>
      <c r="H512" s="30"/>
      <c r="I512" s="30"/>
      <c r="J512" s="30"/>
    </row>
    <row r="513" spans="1:10" s="34" customFormat="1">
      <c r="A513" s="29"/>
      <c r="B513" s="29"/>
      <c r="C513" s="29"/>
      <c r="D513" s="29"/>
      <c r="E513" s="29"/>
      <c r="F513" s="29"/>
      <c r="G513" s="30"/>
      <c r="H513" s="30"/>
      <c r="I513" s="30"/>
      <c r="J513" s="30"/>
    </row>
    <row r="514" spans="1:10" s="34" customFormat="1">
      <c r="A514" s="29"/>
      <c r="B514" s="29"/>
      <c r="C514" s="29"/>
      <c r="D514" s="29"/>
      <c r="E514" s="29"/>
      <c r="F514" s="29"/>
      <c r="G514" s="30"/>
      <c r="H514" s="30"/>
      <c r="I514" s="30"/>
      <c r="J514" s="30"/>
    </row>
    <row r="515" spans="1:10" s="34" customFormat="1">
      <c r="A515" s="29"/>
      <c r="B515" s="29"/>
      <c r="C515" s="29"/>
      <c r="D515" s="29"/>
      <c r="E515" s="29"/>
      <c r="F515" s="29"/>
      <c r="G515" s="30"/>
      <c r="H515" s="30"/>
      <c r="I515" s="30"/>
      <c r="J515" s="30"/>
    </row>
    <row r="516" spans="1:10" s="34" customFormat="1">
      <c r="A516" s="29"/>
      <c r="B516" s="29"/>
      <c r="C516" s="29"/>
      <c r="D516" s="29"/>
      <c r="E516" s="29"/>
      <c r="F516" s="29"/>
      <c r="G516" s="30"/>
      <c r="H516" s="30"/>
      <c r="I516" s="30"/>
      <c r="J516" s="30"/>
    </row>
    <row r="517" spans="1:10" s="34" customFormat="1">
      <c r="A517" s="29"/>
      <c r="B517" s="29"/>
      <c r="C517" s="29"/>
      <c r="D517" s="29"/>
      <c r="E517" s="29"/>
      <c r="F517" s="29"/>
      <c r="G517" s="30"/>
      <c r="H517" s="30"/>
      <c r="I517" s="30"/>
      <c r="J517" s="30"/>
    </row>
    <row r="518" spans="1:10" s="34" customFormat="1">
      <c r="A518" s="29"/>
      <c r="B518" s="29"/>
      <c r="C518" s="29"/>
      <c r="D518" s="29"/>
      <c r="E518" s="29"/>
      <c r="F518" s="29"/>
      <c r="G518" s="30"/>
      <c r="H518" s="30"/>
      <c r="I518" s="30"/>
      <c r="J518" s="30"/>
    </row>
    <row r="519" spans="1:10" s="34" customFormat="1">
      <c r="A519" s="29"/>
      <c r="B519" s="29"/>
      <c r="C519" s="29"/>
      <c r="D519" s="29"/>
      <c r="E519" s="29"/>
      <c r="F519" s="29"/>
      <c r="G519" s="30"/>
      <c r="H519" s="30"/>
      <c r="I519" s="30"/>
      <c r="J519" s="30"/>
    </row>
    <row r="520" spans="1:10" s="34" customFormat="1">
      <c r="A520" s="29"/>
      <c r="B520" s="29"/>
      <c r="C520" s="29"/>
      <c r="D520" s="29"/>
      <c r="E520" s="29"/>
      <c r="F520" s="29"/>
      <c r="G520" s="30"/>
      <c r="H520" s="30"/>
      <c r="I520" s="30"/>
      <c r="J520" s="30"/>
    </row>
    <row r="521" spans="1:10" s="34" customFormat="1">
      <c r="A521" s="29"/>
      <c r="B521" s="29"/>
      <c r="C521" s="29"/>
      <c r="D521" s="29"/>
      <c r="E521" s="29"/>
      <c r="F521" s="29"/>
      <c r="G521" s="30"/>
      <c r="H521" s="30"/>
      <c r="I521" s="30"/>
      <c r="J521" s="30"/>
    </row>
    <row r="522" spans="1:10" s="34" customFormat="1">
      <c r="A522" s="29"/>
      <c r="B522" s="29"/>
      <c r="C522" s="29"/>
      <c r="D522" s="29"/>
      <c r="E522" s="29"/>
      <c r="F522" s="29"/>
      <c r="G522" s="30"/>
      <c r="H522" s="30"/>
      <c r="I522" s="30"/>
      <c r="J522" s="30"/>
    </row>
    <row r="523" spans="1:10" s="34" customFormat="1">
      <c r="A523" s="29"/>
      <c r="B523" s="29"/>
      <c r="C523" s="29"/>
      <c r="D523" s="29"/>
      <c r="E523" s="29"/>
      <c r="F523" s="29"/>
      <c r="G523" s="30"/>
      <c r="H523" s="30"/>
      <c r="I523" s="30"/>
      <c r="J523" s="30"/>
    </row>
    <row r="524" spans="1:10" s="34" customFormat="1">
      <c r="A524" s="29"/>
      <c r="B524" s="29"/>
      <c r="C524" s="29"/>
      <c r="D524" s="29"/>
      <c r="E524" s="29"/>
      <c r="F524" s="29"/>
      <c r="G524" s="30"/>
      <c r="H524" s="30"/>
      <c r="I524" s="30"/>
      <c r="J524" s="30"/>
    </row>
    <row r="525" spans="1:10" s="34" customFormat="1">
      <c r="A525" s="29"/>
      <c r="B525" s="29"/>
      <c r="C525" s="29"/>
      <c r="D525" s="29"/>
      <c r="E525" s="29"/>
      <c r="F525" s="29"/>
      <c r="G525" s="30"/>
      <c r="H525" s="30"/>
      <c r="I525" s="30"/>
      <c r="J525" s="30"/>
    </row>
    <row r="526" spans="1:10" s="34" customFormat="1">
      <c r="A526" s="29"/>
      <c r="B526" s="29"/>
      <c r="C526" s="29"/>
      <c r="D526" s="29"/>
      <c r="E526" s="29"/>
      <c r="F526" s="29"/>
      <c r="G526" s="30"/>
      <c r="H526" s="30"/>
      <c r="I526" s="30"/>
      <c r="J526" s="30"/>
    </row>
    <row r="527" spans="1:10" s="34" customFormat="1">
      <c r="A527" s="29"/>
      <c r="B527" s="29"/>
      <c r="C527" s="29"/>
      <c r="D527" s="29"/>
      <c r="E527" s="29"/>
      <c r="F527" s="29"/>
      <c r="G527" s="30"/>
      <c r="H527" s="30"/>
      <c r="I527" s="30"/>
      <c r="J527" s="30"/>
    </row>
    <row r="528" spans="1:10" s="34" customFormat="1">
      <c r="A528" s="29"/>
      <c r="B528" s="29"/>
      <c r="C528" s="29"/>
      <c r="D528" s="29"/>
      <c r="E528" s="29"/>
      <c r="F528" s="29"/>
      <c r="G528" s="30"/>
      <c r="H528" s="30"/>
      <c r="I528" s="30"/>
      <c r="J528" s="30"/>
    </row>
    <row r="529" spans="1:10" s="34" customFormat="1">
      <c r="A529" s="29"/>
      <c r="B529" s="29"/>
      <c r="C529" s="29"/>
      <c r="D529" s="29"/>
      <c r="E529" s="29"/>
      <c r="F529" s="29"/>
      <c r="G529" s="30"/>
      <c r="H529" s="30"/>
      <c r="I529" s="30"/>
      <c r="J529" s="30"/>
    </row>
    <row r="530" spans="1:10" s="34" customFormat="1">
      <c r="A530" s="29"/>
      <c r="B530" s="29"/>
      <c r="C530" s="29"/>
      <c r="D530" s="29"/>
      <c r="E530" s="29"/>
      <c r="F530" s="29"/>
      <c r="G530" s="30"/>
      <c r="H530" s="30"/>
      <c r="I530" s="30"/>
      <c r="J530" s="30"/>
    </row>
    <row r="531" spans="1:10" s="34" customFormat="1">
      <c r="A531" s="29"/>
      <c r="B531" s="29"/>
      <c r="C531" s="29"/>
      <c r="D531" s="29"/>
      <c r="E531" s="29"/>
      <c r="F531" s="29"/>
      <c r="G531" s="30"/>
      <c r="H531" s="30"/>
      <c r="I531" s="30"/>
      <c r="J531" s="30"/>
    </row>
    <row r="532" spans="1:10" s="34" customFormat="1">
      <c r="A532" s="29"/>
      <c r="B532" s="29"/>
      <c r="C532" s="29"/>
      <c r="D532" s="29"/>
      <c r="E532" s="29"/>
      <c r="F532" s="29"/>
      <c r="G532" s="30"/>
      <c r="H532" s="30"/>
      <c r="I532" s="30"/>
      <c r="J532" s="30"/>
    </row>
    <row r="533" spans="1:10" s="34" customFormat="1">
      <c r="A533" s="29"/>
      <c r="B533" s="29"/>
      <c r="C533" s="29"/>
      <c r="D533" s="29"/>
      <c r="E533" s="29"/>
      <c r="F533" s="29"/>
      <c r="G533" s="30"/>
      <c r="H533" s="30"/>
      <c r="I533" s="30"/>
      <c r="J533" s="30"/>
    </row>
    <row r="534" spans="1:10" s="34" customFormat="1">
      <c r="A534" s="29"/>
      <c r="B534" s="29"/>
      <c r="C534" s="29"/>
      <c r="D534" s="29"/>
      <c r="E534" s="29"/>
      <c r="F534" s="29"/>
      <c r="G534" s="30"/>
      <c r="H534" s="30"/>
      <c r="I534" s="30"/>
      <c r="J534" s="30"/>
    </row>
    <row r="535" spans="1:10" s="34" customFormat="1">
      <c r="A535" s="29"/>
      <c r="B535" s="29"/>
      <c r="C535" s="29"/>
      <c r="D535" s="29"/>
      <c r="E535" s="29"/>
      <c r="F535" s="29"/>
      <c r="G535" s="30"/>
      <c r="H535" s="30"/>
      <c r="I535" s="30"/>
      <c r="J535" s="30"/>
    </row>
    <row r="536" spans="1:10" s="34" customFormat="1">
      <c r="A536" s="29"/>
      <c r="B536" s="29"/>
      <c r="C536" s="29"/>
      <c r="D536" s="29"/>
      <c r="E536" s="29"/>
      <c r="F536" s="29"/>
      <c r="G536" s="30"/>
      <c r="H536" s="30"/>
      <c r="I536" s="30"/>
      <c r="J536" s="30"/>
    </row>
    <row r="537" spans="1:10" s="34" customFormat="1">
      <c r="A537" s="29"/>
      <c r="B537" s="29"/>
      <c r="C537" s="29"/>
      <c r="D537" s="29"/>
      <c r="E537" s="29"/>
      <c r="F537" s="29"/>
      <c r="G537" s="30"/>
      <c r="H537" s="30"/>
      <c r="I537" s="30"/>
      <c r="J537" s="30"/>
    </row>
    <row r="538" spans="1:10" s="34" customFormat="1">
      <c r="A538" s="29"/>
      <c r="B538" s="29"/>
      <c r="C538" s="29"/>
      <c r="D538" s="29"/>
      <c r="E538" s="29"/>
      <c r="F538" s="29"/>
      <c r="G538" s="30"/>
      <c r="H538" s="30"/>
      <c r="I538" s="30"/>
      <c r="J538" s="30"/>
    </row>
    <row r="539" spans="1:10" s="34" customFormat="1">
      <c r="A539" s="29"/>
      <c r="B539" s="29"/>
      <c r="C539" s="29"/>
      <c r="D539" s="29"/>
      <c r="E539" s="29"/>
      <c r="F539" s="29"/>
      <c r="G539" s="30"/>
      <c r="H539" s="30"/>
      <c r="I539" s="30"/>
      <c r="J539" s="30"/>
    </row>
    <row r="540" spans="1:10" s="34" customFormat="1">
      <c r="A540" s="29"/>
      <c r="B540" s="29"/>
      <c r="C540" s="29"/>
      <c r="D540" s="29"/>
      <c r="E540" s="29"/>
      <c r="F540" s="29"/>
      <c r="G540" s="30"/>
      <c r="H540" s="30"/>
      <c r="I540" s="30"/>
      <c r="J540" s="30"/>
    </row>
    <row r="541" spans="1:10" s="34" customFormat="1">
      <c r="A541" s="29"/>
      <c r="B541" s="29"/>
      <c r="C541" s="29"/>
      <c r="D541" s="29"/>
      <c r="E541" s="29"/>
      <c r="F541" s="29"/>
      <c r="G541" s="30"/>
      <c r="H541" s="30"/>
      <c r="I541" s="30"/>
      <c r="J541" s="30"/>
    </row>
    <row r="542" spans="1:10" s="34" customFormat="1">
      <c r="A542" s="29"/>
      <c r="B542" s="29"/>
      <c r="C542" s="29"/>
      <c r="D542" s="29"/>
      <c r="E542" s="29"/>
      <c r="F542" s="29"/>
      <c r="G542" s="30"/>
      <c r="H542" s="30"/>
      <c r="I542" s="30"/>
      <c r="J542" s="30"/>
    </row>
    <row r="543" spans="1:10" s="34" customFormat="1">
      <c r="A543" s="29"/>
      <c r="B543" s="29"/>
      <c r="C543" s="29"/>
      <c r="D543" s="29"/>
      <c r="E543" s="29"/>
      <c r="F543" s="29"/>
      <c r="G543" s="30"/>
      <c r="H543" s="30"/>
      <c r="I543" s="30"/>
      <c r="J543" s="30"/>
    </row>
    <row r="544" spans="1:10" s="34" customFormat="1">
      <c r="A544" s="29"/>
      <c r="B544" s="29"/>
      <c r="C544" s="29"/>
      <c r="D544" s="29"/>
      <c r="E544" s="29"/>
      <c r="F544" s="29"/>
      <c r="G544" s="30"/>
      <c r="H544" s="30"/>
      <c r="I544" s="30"/>
      <c r="J544" s="30"/>
    </row>
    <row r="545" spans="1:10" s="34" customFormat="1">
      <c r="A545" s="29"/>
      <c r="B545" s="29"/>
      <c r="C545" s="29"/>
      <c r="D545" s="29"/>
      <c r="E545" s="29"/>
      <c r="F545" s="29"/>
      <c r="G545" s="30"/>
      <c r="H545" s="30"/>
      <c r="I545" s="30"/>
      <c r="J545" s="30"/>
    </row>
    <row r="546" spans="1:10" s="34" customFormat="1">
      <c r="A546" s="29"/>
      <c r="B546" s="29"/>
      <c r="C546" s="29"/>
      <c r="D546" s="29"/>
      <c r="E546" s="29"/>
      <c r="F546" s="29"/>
      <c r="G546" s="30"/>
      <c r="H546" s="30"/>
      <c r="I546" s="30"/>
      <c r="J546" s="30"/>
    </row>
    <row r="547" spans="1:10" s="34" customFormat="1">
      <c r="A547" s="29"/>
      <c r="B547" s="29"/>
      <c r="C547" s="29"/>
      <c r="D547" s="29"/>
      <c r="E547" s="29"/>
      <c r="F547" s="29"/>
      <c r="G547" s="30"/>
      <c r="H547" s="30"/>
      <c r="I547" s="30"/>
      <c r="J547" s="30"/>
    </row>
    <row r="548" spans="1:10" s="34" customFormat="1">
      <c r="A548" s="29"/>
      <c r="B548" s="29"/>
      <c r="C548" s="29"/>
      <c r="D548" s="29"/>
      <c r="E548" s="29"/>
      <c r="F548" s="29"/>
      <c r="G548" s="30"/>
      <c r="H548" s="30"/>
      <c r="I548" s="30"/>
      <c r="J548" s="30"/>
    </row>
    <row r="549" spans="1:10" s="34" customFormat="1">
      <c r="A549" s="29"/>
      <c r="B549" s="29"/>
      <c r="C549" s="29"/>
      <c r="D549" s="29"/>
      <c r="E549" s="29"/>
      <c r="F549" s="29"/>
      <c r="G549" s="30"/>
      <c r="H549" s="30"/>
      <c r="I549" s="30"/>
      <c r="J549" s="30"/>
    </row>
    <row r="550" spans="1:10" s="34" customFormat="1">
      <c r="A550" s="29"/>
      <c r="B550" s="29"/>
      <c r="C550" s="29"/>
      <c r="D550" s="29"/>
      <c r="E550" s="29"/>
      <c r="F550" s="29"/>
      <c r="G550" s="30"/>
      <c r="H550" s="30"/>
      <c r="I550" s="30"/>
      <c r="J550" s="30"/>
    </row>
    <row r="551" spans="1:10" s="34" customFormat="1">
      <c r="A551" s="29"/>
      <c r="B551" s="29"/>
      <c r="C551" s="29"/>
      <c r="D551" s="29"/>
      <c r="E551" s="29"/>
      <c r="F551" s="29"/>
      <c r="G551" s="30"/>
      <c r="H551" s="30"/>
      <c r="I551" s="30"/>
      <c r="J551" s="30"/>
    </row>
    <row r="552" spans="1:10" s="34" customFormat="1">
      <c r="A552" s="29"/>
      <c r="B552" s="29"/>
      <c r="C552" s="29"/>
      <c r="D552" s="29"/>
      <c r="E552" s="29"/>
      <c r="F552" s="29"/>
      <c r="G552" s="30"/>
      <c r="H552" s="30"/>
      <c r="I552" s="30"/>
      <c r="J552" s="30"/>
    </row>
    <row r="553" spans="1:10" s="34" customFormat="1">
      <c r="A553" s="29"/>
      <c r="B553" s="29"/>
      <c r="C553" s="29"/>
      <c r="D553" s="29"/>
      <c r="E553" s="29"/>
      <c r="F553" s="29"/>
      <c r="G553" s="30"/>
      <c r="H553" s="30"/>
      <c r="I553" s="30"/>
      <c r="J553" s="30"/>
    </row>
    <row r="554" spans="1:10" s="34" customFormat="1">
      <c r="A554" s="29"/>
      <c r="B554" s="29"/>
      <c r="C554" s="29"/>
      <c r="D554" s="29"/>
      <c r="E554" s="29"/>
      <c r="F554" s="29"/>
      <c r="G554" s="30"/>
      <c r="H554" s="30"/>
      <c r="I554" s="30"/>
      <c r="J554" s="30"/>
    </row>
    <row r="555" spans="1:10" s="34" customFormat="1">
      <c r="A555" s="29"/>
      <c r="B555" s="29"/>
      <c r="C555" s="29"/>
      <c r="D555" s="29"/>
      <c r="E555" s="29"/>
      <c r="F555" s="29"/>
      <c r="G555" s="30"/>
      <c r="H555" s="30"/>
      <c r="I555" s="30"/>
      <c r="J555" s="30"/>
    </row>
    <row r="556" spans="1:10" s="34" customFormat="1">
      <c r="A556" s="29"/>
      <c r="B556" s="29"/>
      <c r="C556" s="29"/>
      <c r="D556" s="29"/>
      <c r="E556" s="29"/>
      <c r="F556" s="29"/>
      <c r="G556" s="30"/>
      <c r="H556" s="30"/>
      <c r="I556" s="30"/>
      <c r="J556" s="30"/>
    </row>
    <row r="557" spans="1:10" s="34" customFormat="1">
      <c r="A557" s="29"/>
      <c r="B557" s="29"/>
      <c r="C557" s="29"/>
      <c r="D557" s="29"/>
      <c r="E557" s="29"/>
      <c r="F557" s="29"/>
      <c r="G557" s="30"/>
      <c r="H557" s="30"/>
      <c r="I557" s="30"/>
      <c r="J557" s="30"/>
    </row>
    <row r="558" spans="1:10" s="34" customFormat="1">
      <c r="A558" s="29"/>
      <c r="B558" s="29"/>
      <c r="C558" s="29"/>
      <c r="D558" s="29"/>
      <c r="E558" s="29"/>
      <c r="F558" s="29"/>
      <c r="G558" s="30"/>
      <c r="H558" s="30"/>
      <c r="I558" s="30"/>
      <c r="J558" s="30"/>
    </row>
    <row r="559" spans="1:10" s="34" customFormat="1">
      <c r="A559" s="29"/>
      <c r="B559" s="29"/>
      <c r="C559" s="29"/>
      <c r="D559" s="29"/>
      <c r="E559" s="29"/>
      <c r="F559" s="29"/>
      <c r="G559" s="30"/>
      <c r="H559" s="30"/>
      <c r="I559" s="30"/>
      <c r="J559" s="30"/>
    </row>
    <row r="560" spans="1:10" s="34" customFormat="1">
      <c r="A560" s="29"/>
      <c r="B560" s="29"/>
      <c r="C560" s="29"/>
      <c r="D560" s="29"/>
      <c r="E560" s="29"/>
      <c r="F560" s="29"/>
      <c r="G560" s="30"/>
      <c r="H560" s="30"/>
      <c r="I560" s="30"/>
      <c r="J560" s="30"/>
    </row>
    <row r="561" spans="1:10" s="34" customFormat="1">
      <c r="A561" s="29"/>
      <c r="B561" s="29"/>
      <c r="C561" s="29"/>
      <c r="D561" s="29"/>
      <c r="E561" s="29"/>
      <c r="F561" s="29"/>
      <c r="G561" s="30"/>
      <c r="H561" s="30"/>
      <c r="I561" s="30"/>
      <c r="J561" s="30"/>
    </row>
    <row r="562" spans="1:10" s="34" customFormat="1">
      <c r="A562" s="29"/>
      <c r="B562" s="29"/>
      <c r="C562" s="29"/>
      <c r="D562" s="29"/>
      <c r="E562" s="29"/>
      <c r="F562" s="29"/>
      <c r="G562" s="30"/>
      <c r="H562" s="30"/>
      <c r="I562" s="30"/>
      <c r="J562" s="30"/>
    </row>
    <row r="563" spans="1:10" s="34" customFormat="1">
      <c r="A563" s="29"/>
      <c r="B563" s="29"/>
      <c r="C563" s="29"/>
      <c r="D563" s="29"/>
      <c r="E563" s="29"/>
      <c r="F563" s="29"/>
      <c r="G563" s="30"/>
      <c r="H563" s="30"/>
      <c r="I563" s="30"/>
      <c r="J563" s="30"/>
    </row>
    <row r="564" spans="1:10" s="34" customFormat="1">
      <c r="A564" s="29"/>
      <c r="B564" s="29"/>
      <c r="C564" s="29"/>
      <c r="D564" s="29"/>
      <c r="E564" s="29"/>
      <c r="F564" s="29"/>
      <c r="G564" s="30"/>
      <c r="H564" s="30"/>
      <c r="I564" s="30"/>
      <c r="J564" s="30"/>
    </row>
    <row r="565" spans="1:10" s="34" customFormat="1">
      <c r="A565" s="29"/>
      <c r="B565" s="29"/>
      <c r="C565" s="29"/>
      <c r="D565" s="29"/>
      <c r="E565" s="29"/>
      <c r="F565" s="29"/>
      <c r="G565" s="30"/>
      <c r="H565" s="30"/>
      <c r="I565" s="30"/>
      <c r="J565" s="30"/>
    </row>
    <row r="566" spans="1:10" s="34" customFormat="1">
      <c r="A566" s="29"/>
      <c r="B566" s="29"/>
      <c r="C566" s="29"/>
      <c r="D566" s="29"/>
      <c r="E566" s="29"/>
      <c r="F566" s="29"/>
      <c r="G566" s="30"/>
      <c r="H566" s="30"/>
      <c r="I566" s="30"/>
      <c r="J566" s="30"/>
    </row>
    <row r="567" spans="1:10" s="34" customFormat="1">
      <c r="A567" s="29"/>
      <c r="B567" s="29"/>
      <c r="C567" s="29"/>
      <c r="D567" s="29"/>
      <c r="E567" s="29"/>
      <c r="F567" s="29"/>
      <c r="G567" s="30"/>
      <c r="H567" s="30"/>
      <c r="I567" s="30"/>
      <c r="J567" s="30"/>
    </row>
    <row r="568" spans="1:10" s="34" customFormat="1">
      <c r="A568" s="29"/>
      <c r="B568" s="29"/>
      <c r="C568" s="29"/>
      <c r="D568" s="29"/>
      <c r="E568" s="29"/>
      <c r="F568" s="29"/>
      <c r="G568" s="30"/>
      <c r="H568" s="30"/>
      <c r="I568" s="30"/>
      <c r="J568" s="30"/>
    </row>
    <row r="569" spans="1:10" s="34" customFormat="1">
      <c r="A569" s="29"/>
      <c r="B569" s="29"/>
      <c r="C569" s="29"/>
      <c r="D569" s="29"/>
      <c r="E569" s="29"/>
      <c r="F569" s="29"/>
      <c r="G569" s="30"/>
      <c r="H569" s="30"/>
      <c r="I569" s="30"/>
      <c r="J569" s="30"/>
    </row>
    <row r="570" spans="1:10" s="34" customFormat="1">
      <c r="A570" s="29"/>
      <c r="B570" s="29"/>
      <c r="C570" s="29"/>
      <c r="D570" s="29"/>
      <c r="E570" s="29"/>
      <c r="F570" s="29"/>
      <c r="G570" s="30"/>
      <c r="H570" s="30"/>
      <c r="I570" s="30"/>
      <c r="J570" s="30"/>
    </row>
    <row r="571" spans="1:10" s="34" customFormat="1">
      <c r="A571" s="29"/>
      <c r="B571" s="29"/>
      <c r="C571" s="29"/>
      <c r="D571" s="29"/>
      <c r="E571" s="29"/>
      <c r="F571" s="29"/>
      <c r="G571" s="30"/>
      <c r="H571" s="30"/>
      <c r="I571" s="30"/>
      <c r="J571" s="30"/>
    </row>
    <row r="572" spans="1:10" s="34" customFormat="1">
      <c r="A572" s="29"/>
      <c r="B572" s="29"/>
      <c r="C572" s="29"/>
      <c r="D572" s="29"/>
      <c r="E572" s="29"/>
      <c r="F572" s="29"/>
      <c r="G572" s="30"/>
      <c r="H572" s="30"/>
      <c r="I572" s="30"/>
      <c r="J572" s="30"/>
    </row>
    <row r="573" spans="1:10" s="34" customFormat="1">
      <c r="A573" s="29"/>
      <c r="B573" s="29"/>
      <c r="C573" s="29"/>
      <c r="D573" s="29"/>
      <c r="E573" s="29"/>
      <c r="F573" s="29"/>
      <c r="G573" s="30"/>
      <c r="H573" s="30"/>
      <c r="I573" s="30"/>
      <c r="J573" s="30"/>
    </row>
    <row r="574" spans="1:10" s="34" customFormat="1">
      <c r="A574" s="29"/>
      <c r="B574" s="29"/>
      <c r="C574" s="29"/>
      <c r="D574" s="29"/>
      <c r="E574" s="29"/>
      <c r="F574" s="29"/>
      <c r="G574" s="30"/>
      <c r="H574" s="30"/>
      <c r="I574" s="30"/>
      <c r="J574" s="30"/>
    </row>
    <row r="575" spans="1:10" s="34" customFormat="1">
      <c r="A575" s="29"/>
      <c r="B575" s="29"/>
      <c r="C575" s="29"/>
      <c r="D575" s="29"/>
      <c r="E575" s="29"/>
      <c r="F575" s="29"/>
      <c r="G575" s="30"/>
      <c r="H575" s="30"/>
      <c r="I575" s="30"/>
      <c r="J575" s="30"/>
    </row>
    <row r="576" spans="1:10" s="34" customFormat="1">
      <c r="A576" s="29"/>
      <c r="B576" s="29"/>
      <c r="C576" s="29"/>
      <c r="D576" s="29"/>
      <c r="E576" s="29"/>
      <c r="F576" s="29"/>
      <c r="G576" s="30"/>
      <c r="H576" s="30"/>
      <c r="I576" s="30"/>
      <c r="J576" s="30"/>
    </row>
    <row r="577" spans="1:10" s="34" customFormat="1">
      <c r="A577" s="29"/>
      <c r="B577" s="29"/>
      <c r="C577" s="29"/>
      <c r="D577" s="29"/>
      <c r="E577" s="29"/>
      <c r="F577" s="29"/>
      <c r="G577" s="30"/>
      <c r="H577" s="30"/>
      <c r="I577" s="30"/>
      <c r="J577" s="30"/>
    </row>
    <row r="578" spans="1:10" s="34" customFormat="1">
      <c r="A578" s="29"/>
      <c r="B578" s="29"/>
      <c r="C578" s="29"/>
      <c r="D578" s="29"/>
      <c r="E578" s="29"/>
      <c r="F578" s="29"/>
      <c r="G578" s="30"/>
      <c r="H578" s="30"/>
      <c r="I578" s="30"/>
      <c r="J578" s="30"/>
    </row>
    <row r="579" spans="1:10" s="34" customFormat="1">
      <c r="A579" s="29"/>
      <c r="B579" s="29"/>
      <c r="C579" s="29"/>
      <c r="D579" s="29"/>
      <c r="E579" s="29"/>
      <c r="F579" s="29"/>
      <c r="G579" s="30"/>
      <c r="H579" s="30"/>
      <c r="I579" s="30"/>
      <c r="J579" s="30"/>
    </row>
    <row r="580" spans="1:10" s="34" customFormat="1">
      <c r="A580" s="29"/>
      <c r="B580" s="29"/>
      <c r="C580" s="29"/>
      <c r="D580" s="29"/>
      <c r="E580" s="29"/>
      <c r="F580" s="29"/>
      <c r="G580" s="30"/>
      <c r="H580" s="30"/>
      <c r="I580" s="30"/>
      <c r="J580" s="30"/>
    </row>
    <row r="581" spans="1:10" s="34" customFormat="1">
      <c r="A581" s="29"/>
      <c r="B581" s="29"/>
      <c r="C581" s="29"/>
      <c r="D581" s="29"/>
      <c r="E581" s="29"/>
      <c r="F581" s="29"/>
      <c r="G581" s="30"/>
      <c r="H581" s="30"/>
      <c r="I581" s="30"/>
      <c r="J581" s="30"/>
    </row>
    <row r="582" spans="1:10" s="34" customFormat="1">
      <c r="A582" s="29"/>
      <c r="B582" s="29"/>
      <c r="C582" s="29"/>
      <c r="D582" s="29"/>
      <c r="E582" s="29"/>
      <c r="F582" s="29"/>
      <c r="G582" s="30"/>
      <c r="H582" s="30"/>
      <c r="I582" s="30"/>
      <c r="J582" s="30"/>
    </row>
    <row r="583" spans="1:10" s="34" customFormat="1">
      <c r="A583" s="29"/>
      <c r="B583" s="29"/>
      <c r="C583" s="29"/>
      <c r="D583" s="29"/>
      <c r="E583" s="29"/>
      <c r="F583" s="29"/>
      <c r="G583" s="30"/>
      <c r="H583" s="30"/>
      <c r="I583" s="30"/>
      <c r="J583" s="30"/>
    </row>
    <row r="584" spans="1:10" s="34" customFormat="1">
      <c r="A584" s="29"/>
      <c r="B584" s="29"/>
      <c r="C584" s="29"/>
      <c r="D584" s="29"/>
      <c r="E584" s="29"/>
      <c r="F584" s="29"/>
      <c r="G584" s="30"/>
      <c r="H584" s="30"/>
      <c r="I584" s="30"/>
      <c r="J584" s="30"/>
    </row>
    <row r="585" spans="1:10" s="34" customFormat="1">
      <c r="A585" s="29"/>
      <c r="B585" s="29"/>
      <c r="C585" s="29"/>
      <c r="D585" s="29"/>
      <c r="E585" s="29"/>
      <c r="F585" s="29"/>
      <c r="G585" s="30"/>
      <c r="H585" s="30"/>
      <c r="I585" s="30"/>
      <c r="J585" s="30"/>
    </row>
    <row r="586" spans="1:10" s="34" customFormat="1">
      <c r="A586" s="29"/>
      <c r="B586" s="29"/>
      <c r="C586" s="29"/>
      <c r="D586" s="29"/>
      <c r="E586" s="29"/>
      <c r="F586" s="29"/>
      <c r="G586" s="30"/>
      <c r="H586" s="30"/>
      <c r="I586" s="30"/>
      <c r="J586" s="30"/>
    </row>
    <row r="587" spans="1:10" s="34" customFormat="1">
      <c r="A587" s="29"/>
      <c r="B587" s="29"/>
      <c r="C587" s="29"/>
      <c r="D587" s="29"/>
      <c r="E587" s="29"/>
      <c r="F587" s="29"/>
      <c r="G587" s="30"/>
      <c r="H587" s="30"/>
      <c r="I587" s="30"/>
      <c r="J587" s="30"/>
    </row>
    <row r="588" spans="1:10" s="34" customFormat="1">
      <c r="A588" s="29"/>
      <c r="B588" s="29"/>
      <c r="C588" s="29"/>
      <c r="D588" s="29"/>
      <c r="E588" s="29"/>
      <c r="F588" s="29"/>
      <c r="G588" s="30"/>
      <c r="H588" s="30"/>
      <c r="I588" s="30"/>
      <c r="J588" s="30"/>
    </row>
    <row r="589" spans="1:10" s="34" customFormat="1">
      <c r="A589" s="29"/>
      <c r="B589" s="29"/>
      <c r="C589" s="29"/>
      <c r="D589" s="29"/>
      <c r="E589" s="29"/>
      <c r="F589" s="29"/>
      <c r="G589" s="30"/>
      <c r="H589" s="30"/>
      <c r="I589" s="30"/>
      <c r="J589" s="30"/>
    </row>
    <row r="590" spans="1:10" s="34" customFormat="1">
      <c r="A590" s="29"/>
      <c r="B590" s="29"/>
      <c r="C590" s="29"/>
      <c r="D590" s="29"/>
      <c r="E590" s="29"/>
      <c r="F590" s="29"/>
      <c r="G590" s="30"/>
      <c r="H590" s="30"/>
      <c r="I590" s="30"/>
      <c r="J590" s="30"/>
    </row>
    <row r="591" spans="1:10" s="34" customFormat="1">
      <c r="A591" s="29"/>
      <c r="B591" s="29"/>
      <c r="C591" s="29"/>
      <c r="D591" s="29"/>
      <c r="E591" s="29"/>
      <c r="F591" s="29"/>
      <c r="G591" s="30"/>
      <c r="H591" s="30"/>
      <c r="I591" s="30"/>
      <c r="J591" s="30"/>
    </row>
    <row r="592" spans="1:10" s="34" customFormat="1">
      <c r="A592" s="29"/>
      <c r="B592" s="29"/>
      <c r="C592" s="29"/>
      <c r="D592" s="29"/>
      <c r="E592" s="29"/>
      <c r="F592" s="29"/>
      <c r="G592" s="30"/>
      <c r="H592" s="30"/>
      <c r="I592" s="30"/>
      <c r="J592" s="30"/>
    </row>
    <row r="593" spans="1:10" s="34" customFormat="1">
      <c r="A593" s="29"/>
      <c r="B593" s="29"/>
      <c r="C593" s="29"/>
      <c r="D593" s="29"/>
      <c r="E593" s="29"/>
      <c r="F593" s="29"/>
      <c r="G593" s="30"/>
      <c r="H593" s="30"/>
      <c r="I593" s="30"/>
      <c r="J593" s="30"/>
    </row>
    <row r="594" spans="1:10" s="34" customFormat="1">
      <c r="A594" s="29"/>
      <c r="B594" s="29"/>
      <c r="C594" s="29"/>
      <c r="D594" s="29"/>
      <c r="E594" s="29"/>
      <c r="F594" s="29"/>
      <c r="G594" s="30"/>
      <c r="H594" s="30"/>
      <c r="I594" s="30"/>
      <c r="J594" s="30"/>
    </row>
    <row r="595" spans="1:10" s="34" customFormat="1">
      <c r="A595" s="29"/>
      <c r="B595" s="29"/>
      <c r="C595" s="29"/>
      <c r="D595" s="29"/>
      <c r="E595" s="29"/>
      <c r="F595" s="29"/>
      <c r="G595" s="30"/>
      <c r="H595" s="30"/>
      <c r="I595" s="30"/>
      <c r="J595" s="30"/>
    </row>
    <row r="596" spans="1:10" s="34" customFormat="1">
      <c r="A596" s="29"/>
      <c r="B596" s="29"/>
      <c r="C596" s="29"/>
      <c r="D596" s="29"/>
      <c r="E596" s="29"/>
      <c r="F596" s="29"/>
      <c r="G596" s="30"/>
      <c r="H596" s="30"/>
      <c r="I596" s="30"/>
      <c r="J596" s="30"/>
    </row>
    <row r="597" spans="1:10" s="34" customFormat="1">
      <c r="A597" s="29"/>
      <c r="B597" s="29"/>
      <c r="C597" s="29"/>
      <c r="D597" s="29"/>
      <c r="E597" s="29"/>
      <c r="F597" s="29"/>
      <c r="G597" s="30"/>
      <c r="H597" s="30"/>
      <c r="I597" s="30"/>
      <c r="J597" s="30"/>
    </row>
    <row r="598" spans="1:10" s="34" customFormat="1">
      <c r="A598" s="29"/>
      <c r="B598" s="29"/>
      <c r="C598" s="29"/>
      <c r="D598" s="29"/>
      <c r="E598" s="29"/>
      <c r="F598" s="29"/>
      <c r="G598" s="30"/>
      <c r="H598" s="30"/>
      <c r="I598" s="30"/>
      <c r="J598" s="30"/>
    </row>
    <row r="599" spans="1:10" s="34" customFormat="1">
      <c r="A599" s="29"/>
      <c r="B599" s="29"/>
      <c r="C599" s="29"/>
      <c r="D599" s="29"/>
      <c r="E599" s="29"/>
      <c r="F599" s="29"/>
      <c r="G599" s="30"/>
      <c r="H599" s="30"/>
      <c r="I599" s="30"/>
      <c r="J599" s="30"/>
    </row>
    <row r="600" spans="1:10" s="34" customFormat="1">
      <c r="A600" s="29"/>
      <c r="B600" s="29"/>
      <c r="C600" s="29"/>
      <c r="D600" s="29"/>
      <c r="E600" s="29"/>
      <c r="F600" s="29"/>
      <c r="G600" s="30"/>
      <c r="H600" s="30"/>
      <c r="I600" s="30"/>
      <c r="J600" s="30"/>
    </row>
    <row r="601" spans="1:10" s="34" customFormat="1">
      <c r="A601" s="29"/>
      <c r="B601" s="29"/>
      <c r="C601" s="29"/>
      <c r="D601" s="29"/>
      <c r="E601" s="29"/>
      <c r="F601" s="29"/>
      <c r="G601" s="30"/>
      <c r="H601" s="30"/>
      <c r="I601" s="30"/>
      <c r="J601" s="30"/>
    </row>
    <row r="602" spans="1:10" s="34" customFormat="1">
      <c r="A602" s="29"/>
      <c r="B602" s="29"/>
      <c r="C602" s="29"/>
      <c r="D602" s="29"/>
      <c r="E602" s="29"/>
      <c r="F602" s="29"/>
      <c r="G602" s="30"/>
      <c r="H602" s="30"/>
      <c r="I602" s="30"/>
      <c r="J602" s="30"/>
    </row>
    <row r="603" spans="1:10" s="34" customFormat="1">
      <c r="A603" s="29"/>
      <c r="B603" s="29"/>
      <c r="C603" s="29"/>
      <c r="D603" s="29"/>
      <c r="E603" s="29"/>
      <c r="F603" s="29"/>
      <c r="G603" s="30"/>
      <c r="H603" s="30"/>
      <c r="I603" s="30"/>
      <c r="J603" s="30"/>
    </row>
    <row r="604" spans="1:10" s="34" customFormat="1">
      <c r="A604" s="29"/>
      <c r="B604" s="29"/>
      <c r="C604" s="29"/>
      <c r="D604" s="29"/>
      <c r="E604" s="29"/>
      <c r="F604" s="29"/>
      <c r="G604" s="30"/>
      <c r="H604" s="30"/>
      <c r="I604" s="30"/>
      <c r="J604" s="30"/>
    </row>
    <row r="605" spans="1:10" s="34" customFormat="1">
      <c r="A605" s="29"/>
      <c r="B605" s="29"/>
      <c r="C605" s="29"/>
      <c r="D605" s="29"/>
      <c r="E605" s="29"/>
      <c r="F605" s="29"/>
      <c r="G605" s="30"/>
      <c r="H605" s="30"/>
      <c r="I605" s="30"/>
      <c r="J605" s="30"/>
    </row>
    <row r="606" spans="1:10" s="34" customFormat="1">
      <c r="A606" s="29"/>
      <c r="B606" s="29"/>
      <c r="C606" s="29"/>
      <c r="D606" s="29"/>
      <c r="E606" s="29"/>
      <c r="F606" s="29"/>
      <c r="G606" s="30"/>
      <c r="H606" s="30"/>
      <c r="I606" s="30"/>
      <c r="J606" s="30"/>
    </row>
    <row r="607" spans="1:10" s="34" customFormat="1">
      <c r="A607" s="29"/>
      <c r="B607" s="29"/>
      <c r="C607" s="29"/>
      <c r="D607" s="29"/>
      <c r="E607" s="29"/>
      <c r="F607" s="29"/>
      <c r="G607" s="30"/>
      <c r="H607" s="30"/>
      <c r="I607" s="30"/>
      <c r="J607" s="30"/>
    </row>
    <row r="608" spans="1:10" s="34" customFormat="1">
      <c r="A608" s="29"/>
      <c r="B608" s="29"/>
      <c r="C608" s="29"/>
      <c r="D608" s="29"/>
      <c r="E608" s="29"/>
      <c r="F608" s="29"/>
      <c r="G608" s="30"/>
      <c r="H608" s="30"/>
      <c r="I608" s="30"/>
      <c r="J608" s="30"/>
    </row>
    <row r="609" spans="1:10" s="34" customFormat="1">
      <c r="A609" s="29"/>
      <c r="B609" s="29"/>
      <c r="C609" s="29"/>
      <c r="D609" s="29"/>
      <c r="E609" s="29"/>
      <c r="F609" s="29"/>
      <c r="G609" s="30"/>
      <c r="H609" s="30"/>
      <c r="I609" s="30"/>
      <c r="J609" s="30"/>
    </row>
    <row r="610" spans="1:10" s="34" customFormat="1">
      <c r="A610" s="29"/>
      <c r="B610" s="29"/>
      <c r="C610" s="29"/>
      <c r="D610" s="29"/>
      <c r="E610" s="29"/>
      <c r="F610" s="29"/>
      <c r="G610" s="30"/>
      <c r="H610" s="30"/>
      <c r="I610" s="30"/>
      <c r="J610" s="30"/>
    </row>
    <row r="611" spans="1:10" s="34" customFormat="1">
      <c r="A611" s="29"/>
      <c r="B611" s="29"/>
      <c r="C611" s="29"/>
      <c r="D611" s="29"/>
      <c r="E611" s="29"/>
      <c r="F611" s="29"/>
      <c r="G611" s="30"/>
      <c r="H611" s="30"/>
      <c r="I611" s="30"/>
      <c r="J611" s="30"/>
    </row>
    <row r="612" spans="1:10" s="34" customFormat="1">
      <c r="A612" s="29"/>
      <c r="B612" s="29"/>
      <c r="C612" s="29"/>
      <c r="D612" s="29"/>
      <c r="E612" s="29"/>
      <c r="F612" s="29"/>
      <c r="G612" s="30"/>
      <c r="H612" s="30"/>
      <c r="I612" s="30"/>
      <c r="J612" s="30"/>
    </row>
    <row r="613" spans="1:10" s="34" customFormat="1">
      <c r="A613" s="29"/>
      <c r="B613" s="29"/>
      <c r="C613" s="29"/>
      <c r="D613" s="29"/>
      <c r="E613" s="29"/>
      <c r="F613" s="29"/>
      <c r="G613" s="30"/>
      <c r="H613" s="30"/>
      <c r="I613" s="30"/>
      <c r="J613" s="30"/>
    </row>
    <row r="614" spans="1:10" s="34" customFormat="1">
      <c r="A614" s="29"/>
      <c r="B614" s="29"/>
      <c r="C614" s="29"/>
      <c r="D614" s="29"/>
      <c r="E614" s="29"/>
      <c r="F614" s="29"/>
      <c r="G614" s="30"/>
      <c r="H614" s="30"/>
      <c r="I614" s="30"/>
      <c r="J614" s="30"/>
    </row>
    <row r="615" spans="1:10" s="34" customFormat="1">
      <c r="A615" s="29"/>
      <c r="B615" s="29"/>
      <c r="C615" s="29"/>
      <c r="D615" s="29"/>
      <c r="E615" s="29"/>
      <c r="F615" s="29"/>
      <c r="G615" s="30"/>
      <c r="H615" s="30"/>
      <c r="I615" s="30"/>
      <c r="J615" s="30"/>
    </row>
    <row r="616" spans="1:10" s="34" customFormat="1">
      <c r="A616" s="29"/>
      <c r="B616" s="29"/>
      <c r="C616" s="29"/>
      <c r="D616" s="29"/>
      <c r="E616" s="29"/>
      <c r="F616" s="29"/>
      <c r="G616" s="30"/>
      <c r="H616" s="30"/>
      <c r="I616" s="30"/>
      <c r="J616" s="30"/>
    </row>
    <row r="617" spans="1:10" s="34" customFormat="1">
      <c r="A617" s="29"/>
      <c r="B617" s="29"/>
      <c r="C617" s="29"/>
      <c r="D617" s="29"/>
      <c r="E617" s="29"/>
      <c r="F617" s="29"/>
      <c r="G617" s="30"/>
      <c r="H617" s="30"/>
      <c r="I617" s="30"/>
      <c r="J617" s="30"/>
    </row>
    <row r="618" spans="1:10" s="34" customFormat="1">
      <c r="A618" s="29"/>
      <c r="B618" s="29"/>
      <c r="C618" s="29"/>
      <c r="D618" s="29"/>
      <c r="E618" s="29"/>
      <c r="F618" s="29"/>
      <c r="G618" s="30"/>
      <c r="H618" s="30"/>
      <c r="I618" s="30"/>
      <c r="J618" s="30"/>
    </row>
    <row r="619" spans="1:10" s="34" customFormat="1">
      <c r="A619" s="29"/>
      <c r="B619" s="29"/>
      <c r="C619" s="29"/>
      <c r="D619" s="29"/>
      <c r="E619" s="29"/>
      <c r="F619" s="29"/>
      <c r="G619" s="30"/>
      <c r="H619" s="30"/>
      <c r="I619" s="30"/>
      <c r="J619" s="30"/>
    </row>
    <row r="620" spans="1:10" s="34" customFormat="1">
      <c r="A620" s="29"/>
      <c r="B620" s="29"/>
      <c r="C620" s="29"/>
      <c r="D620" s="29"/>
      <c r="E620" s="29"/>
      <c r="F620" s="29"/>
      <c r="G620" s="30"/>
      <c r="H620" s="30"/>
      <c r="I620" s="30"/>
      <c r="J620" s="30"/>
    </row>
    <row r="621" spans="1:10" s="34" customFormat="1">
      <c r="A621" s="29"/>
      <c r="B621" s="29"/>
      <c r="C621" s="29"/>
      <c r="D621" s="29"/>
      <c r="E621" s="29"/>
      <c r="F621" s="29"/>
      <c r="G621" s="30"/>
      <c r="H621" s="30"/>
      <c r="I621" s="30"/>
      <c r="J621" s="30"/>
    </row>
    <row r="622" spans="1:10" s="34" customFormat="1">
      <c r="A622" s="29"/>
      <c r="B622" s="29"/>
      <c r="C622" s="29"/>
      <c r="D622" s="29"/>
      <c r="E622" s="29"/>
      <c r="F622" s="29"/>
      <c r="G622" s="30"/>
      <c r="H622" s="30"/>
      <c r="I622" s="30"/>
      <c r="J622" s="30"/>
    </row>
    <row r="623" spans="1:10" s="34" customFormat="1">
      <c r="A623" s="29"/>
      <c r="B623" s="29"/>
      <c r="C623" s="29"/>
      <c r="D623" s="29"/>
      <c r="E623" s="29"/>
      <c r="F623" s="29"/>
      <c r="G623" s="30"/>
      <c r="H623" s="30"/>
      <c r="I623" s="30"/>
      <c r="J623" s="30"/>
    </row>
    <row r="624" spans="1:10" s="34" customFormat="1">
      <c r="A624" s="29"/>
      <c r="B624" s="29"/>
      <c r="C624" s="29"/>
      <c r="D624" s="29"/>
      <c r="E624" s="29"/>
      <c r="F624" s="29"/>
      <c r="G624" s="30"/>
      <c r="H624" s="30"/>
      <c r="I624" s="30"/>
      <c r="J624" s="30"/>
    </row>
    <row r="625" spans="1:10" s="34" customFormat="1">
      <c r="A625" s="29"/>
      <c r="B625" s="29"/>
      <c r="C625" s="29"/>
      <c r="D625" s="29"/>
      <c r="E625" s="29"/>
      <c r="F625" s="29"/>
      <c r="G625" s="30"/>
      <c r="H625" s="30"/>
      <c r="I625" s="30"/>
      <c r="J625" s="30"/>
    </row>
    <row r="626" spans="1:10" s="34" customFormat="1">
      <c r="A626" s="29"/>
      <c r="B626" s="29"/>
      <c r="C626" s="29"/>
      <c r="D626" s="29"/>
      <c r="E626" s="29"/>
      <c r="F626" s="29"/>
      <c r="G626" s="30"/>
      <c r="H626" s="30"/>
      <c r="I626" s="30"/>
      <c r="J626" s="30"/>
    </row>
    <row r="627" spans="1:10" s="34" customFormat="1">
      <c r="A627" s="29"/>
      <c r="B627" s="29"/>
      <c r="C627" s="29"/>
      <c r="D627" s="29"/>
      <c r="E627" s="29"/>
      <c r="F627" s="29"/>
      <c r="G627" s="30"/>
      <c r="H627" s="30"/>
      <c r="I627" s="30"/>
      <c r="J627" s="30"/>
    </row>
    <row r="628" spans="1:10" s="34" customFormat="1">
      <c r="A628" s="29"/>
      <c r="B628" s="29"/>
      <c r="C628" s="29"/>
      <c r="D628" s="29"/>
      <c r="E628" s="29"/>
      <c r="F628" s="29"/>
      <c r="G628" s="30"/>
      <c r="H628" s="30"/>
      <c r="I628" s="30"/>
      <c r="J628" s="30"/>
    </row>
    <row r="629" spans="1:10" s="34" customFormat="1">
      <c r="A629" s="29"/>
      <c r="B629" s="29"/>
      <c r="C629" s="29"/>
      <c r="D629" s="29"/>
      <c r="E629" s="29"/>
      <c r="F629" s="29"/>
      <c r="G629" s="30"/>
      <c r="H629" s="30"/>
      <c r="I629" s="30"/>
      <c r="J629" s="30"/>
    </row>
    <row r="630" spans="1:10" s="34" customFormat="1">
      <c r="A630" s="29"/>
      <c r="B630" s="29"/>
      <c r="C630" s="29"/>
      <c r="D630" s="29"/>
      <c r="E630" s="29"/>
      <c r="F630" s="29"/>
      <c r="G630" s="30"/>
      <c r="H630" s="30"/>
      <c r="I630" s="30"/>
      <c r="J630" s="30"/>
    </row>
    <row r="631" spans="1:10" s="34" customFormat="1">
      <c r="A631" s="29"/>
      <c r="B631" s="29"/>
      <c r="C631" s="29"/>
      <c r="D631" s="29"/>
      <c r="E631" s="29"/>
      <c r="F631" s="29"/>
      <c r="G631" s="30"/>
      <c r="H631" s="30"/>
      <c r="I631" s="30"/>
      <c r="J631" s="30"/>
    </row>
    <row r="632" spans="1:10" s="34" customFormat="1">
      <c r="A632" s="29"/>
      <c r="B632" s="29"/>
      <c r="C632" s="29"/>
      <c r="D632" s="29"/>
      <c r="E632" s="29"/>
      <c r="F632" s="29"/>
      <c r="G632" s="30"/>
      <c r="H632" s="30"/>
      <c r="I632" s="30"/>
      <c r="J632" s="30"/>
    </row>
    <row r="633" spans="1:10" s="34" customFormat="1">
      <c r="A633" s="29"/>
      <c r="B633" s="29"/>
      <c r="C633" s="29"/>
      <c r="D633" s="29"/>
      <c r="E633" s="29"/>
      <c r="F633" s="29"/>
      <c r="G633" s="30"/>
      <c r="H633" s="30"/>
      <c r="I633" s="30"/>
      <c r="J633" s="30"/>
    </row>
    <row r="634" spans="1:10" s="34" customFormat="1">
      <c r="A634" s="29"/>
      <c r="B634" s="29"/>
      <c r="C634" s="29"/>
      <c r="D634" s="29"/>
      <c r="E634" s="29"/>
      <c r="F634" s="29"/>
      <c r="G634" s="30"/>
      <c r="H634" s="30"/>
      <c r="I634" s="30"/>
      <c r="J634" s="30"/>
    </row>
    <row r="635" spans="1:10" s="34" customFormat="1">
      <c r="A635" s="29"/>
      <c r="B635" s="29"/>
      <c r="C635" s="29"/>
      <c r="D635" s="29"/>
      <c r="E635" s="29"/>
      <c r="F635" s="29"/>
      <c r="G635" s="30"/>
      <c r="H635" s="30"/>
      <c r="I635" s="30"/>
      <c r="J635" s="30"/>
    </row>
    <row r="636" spans="1:10" s="34" customFormat="1">
      <c r="A636" s="29"/>
      <c r="B636" s="29"/>
      <c r="C636" s="29"/>
      <c r="D636" s="29"/>
      <c r="E636" s="29"/>
      <c r="F636" s="29"/>
      <c r="G636" s="30"/>
      <c r="H636" s="30"/>
      <c r="I636" s="30"/>
      <c r="J636" s="30"/>
    </row>
    <row r="637" spans="1:10" s="34" customFormat="1">
      <c r="A637" s="29"/>
      <c r="B637" s="29"/>
      <c r="C637" s="29"/>
      <c r="D637" s="29"/>
      <c r="E637" s="29"/>
      <c r="F637" s="29"/>
      <c r="G637" s="30"/>
      <c r="H637" s="30"/>
      <c r="I637" s="30"/>
      <c r="J637" s="30"/>
    </row>
    <row r="638" spans="1:10" s="34" customFormat="1">
      <c r="A638" s="29"/>
      <c r="B638" s="29"/>
      <c r="C638" s="29"/>
      <c r="D638" s="29"/>
      <c r="E638" s="29"/>
      <c r="F638" s="29"/>
      <c r="G638" s="30"/>
      <c r="H638" s="30"/>
      <c r="I638" s="30"/>
      <c r="J638" s="30"/>
    </row>
    <row r="639" spans="1:10" s="34" customFormat="1">
      <c r="A639" s="29"/>
      <c r="B639" s="29"/>
      <c r="C639" s="29"/>
      <c r="D639" s="29"/>
      <c r="E639" s="29"/>
      <c r="F639" s="29"/>
      <c r="G639" s="30"/>
      <c r="H639" s="30"/>
      <c r="I639" s="30"/>
      <c r="J639" s="30"/>
    </row>
    <row r="640" spans="1:10" s="34" customFormat="1">
      <c r="A640" s="29"/>
      <c r="B640" s="29"/>
      <c r="C640" s="29"/>
      <c r="D640" s="29"/>
      <c r="E640" s="29"/>
      <c r="F640" s="29"/>
      <c r="G640" s="30"/>
      <c r="H640" s="30"/>
      <c r="I640" s="30"/>
      <c r="J640" s="30"/>
    </row>
    <row r="641" spans="1:10" s="34" customFormat="1">
      <c r="A641" s="29"/>
      <c r="B641" s="29"/>
      <c r="C641" s="29"/>
      <c r="D641" s="29"/>
      <c r="E641" s="29"/>
      <c r="F641" s="29"/>
      <c r="G641" s="30"/>
      <c r="H641" s="30"/>
      <c r="I641" s="30"/>
      <c r="J641" s="30"/>
    </row>
    <row r="642" spans="1:10" s="34" customFormat="1">
      <c r="A642" s="29"/>
      <c r="B642" s="29"/>
      <c r="C642" s="29"/>
      <c r="D642" s="29"/>
      <c r="E642" s="29"/>
      <c r="F642" s="29"/>
      <c r="G642" s="30"/>
      <c r="H642" s="30"/>
      <c r="I642" s="30"/>
      <c r="J642" s="30"/>
    </row>
    <row r="643" spans="1:10" s="34" customFormat="1">
      <c r="A643" s="29"/>
      <c r="B643" s="29"/>
      <c r="C643" s="29"/>
      <c r="D643" s="29"/>
      <c r="E643" s="29"/>
      <c r="F643" s="29"/>
      <c r="G643" s="30"/>
      <c r="H643" s="30"/>
      <c r="I643" s="30"/>
      <c r="J643" s="30"/>
    </row>
    <row r="644" spans="1:10" s="34" customFormat="1">
      <c r="A644" s="29"/>
      <c r="B644" s="29"/>
      <c r="C644" s="29"/>
      <c r="D644" s="29"/>
      <c r="E644" s="29"/>
      <c r="F644" s="29"/>
      <c r="G644" s="30"/>
      <c r="H644" s="30"/>
      <c r="I644" s="30"/>
      <c r="J644" s="30"/>
    </row>
    <row r="645" spans="1:10" s="34" customFormat="1">
      <c r="A645" s="29"/>
      <c r="B645" s="29"/>
      <c r="C645" s="29"/>
      <c r="D645" s="29"/>
      <c r="E645" s="29"/>
      <c r="F645" s="29"/>
      <c r="G645" s="30"/>
      <c r="H645" s="30"/>
      <c r="I645" s="30"/>
      <c r="J645" s="30"/>
    </row>
    <row r="646" spans="1:10" s="34" customFormat="1">
      <c r="A646" s="29"/>
      <c r="B646" s="29"/>
      <c r="C646" s="29"/>
      <c r="D646" s="29"/>
      <c r="E646" s="29"/>
      <c r="F646" s="29"/>
      <c r="G646" s="30"/>
      <c r="H646" s="30"/>
      <c r="I646" s="30"/>
      <c r="J646" s="30"/>
    </row>
    <row r="647" spans="1:10" s="34" customFormat="1">
      <c r="A647" s="29"/>
      <c r="B647" s="29"/>
      <c r="C647" s="29"/>
      <c r="D647" s="29"/>
      <c r="E647" s="29"/>
      <c r="F647" s="29"/>
      <c r="G647" s="30"/>
      <c r="H647" s="30"/>
      <c r="I647" s="30"/>
      <c r="J647" s="30"/>
    </row>
    <row r="648" spans="1:10" s="34" customFormat="1">
      <c r="A648" s="29"/>
      <c r="B648" s="29"/>
      <c r="C648" s="29"/>
      <c r="D648" s="29"/>
      <c r="E648" s="29"/>
      <c r="F648" s="29"/>
      <c r="G648" s="30"/>
      <c r="H648" s="30"/>
      <c r="I648" s="30"/>
      <c r="J648" s="30"/>
    </row>
    <row r="649" spans="1:10" s="34" customFormat="1">
      <c r="A649" s="29"/>
      <c r="B649" s="29"/>
      <c r="C649" s="29"/>
      <c r="D649" s="29"/>
      <c r="E649" s="29"/>
      <c r="F649" s="29"/>
      <c r="G649" s="30"/>
      <c r="H649" s="30"/>
      <c r="I649" s="30"/>
      <c r="J649" s="30"/>
    </row>
    <row r="650" spans="1:10" s="34" customFormat="1">
      <c r="A650" s="29"/>
      <c r="B650" s="29"/>
      <c r="C650" s="29"/>
      <c r="D650" s="29"/>
      <c r="E650" s="29"/>
      <c r="F650" s="29"/>
      <c r="G650" s="30"/>
      <c r="H650" s="30"/>
      <c r="I650" s="30"/>
      <c r="J650" s="30"/>
    </row>
    <row r="651" spans="1:10" s="34" customFormat="1">
      <c r="A651" s="29"/>
      <c r="B651" s="29"/>
      <c r="C651" s="29"/>
      <c r="D651" s="29"/>
      <c r="E651" s="29"/>
      <c r="F651" s="29"/>
      <c r="G651" s="30"/>
      <c r="H651" s="30"/>
      <c r="I651" s="30"/>
      <c r="J651" s="30"/>
    </row>
    <row r="652" spans="1:10" s="34" customFormat="1">
      <c r="A652" s="29"/>
      <c r="B652" s="29"/>
      <c r="C652" s="29"/>
      <c r="D652" s="29"/>
      <c r="E652" s="29"/>
      <c r="F652" s="29"/>
      <c r="G652" s="30"/>
      <c r="H652" s="30"/>
      <c r="I652" s="30"/>
      <c r="J652" s="30"/>
    </row>
    <row r="653" spans="1:10" s="34" customFormat="1">
      <c r="A653" s="29"/>
      <c r="B653" s="29"/>
      <c r="C653" s="29"/>
      <c r="D653" s="29"/>
      <c r="E653" s="29"/>
      <c r="F653" s="29"/>
      <c r="G653" s="30"/>
      <c r="H653" s="30"/>
      <c r="I653" s="30"/>
      <c r="J653" s="30"/>
    </row>
    <row r="654" spans="1:10" s="34" customFormat="1">
      <c r="A654" s="29"/>
      <c r="B654" s="29"/>
      <c r="C654" s="29"/>
      <c r="D654" s="29"/>
      <c r="E654" s="29"/>
      <c r="F654" s="29"/>
      <c r="G654" s="30"/>
      <c r="H654" s="30"/>
      <c r="I654" s="30"/>
      <c r="J654" s="30"/>
    </row>
    <row r="655" spans="1:10" s="34" customFormat="1">
      <c r="A655" s="29"/>
      <c r="B655" s="29"/>
      <c r="C655" s="29"/>
      <c r="D655" s="29"/>
      <c r="E655" s="29"/>
      <c r="F655" s="29"/>
      <c r="G655" s="30"/>
      <c r="H655" s="30"/>
      <c r="I655" s="30"/>
      <c r="J655" s="30"/>
    </row>
    <row r="656" spans="1:10" s="34" customFormat="1">
      <c r="A656" s="29"/>
      <c r="B656" s="29"/>
      <c r="C656" s="29"/>
      <c r="D656" s="29"/>
      <c r="E656" s="29"/>
      <c r="F656" s="29"/>
      <c r="G656" s="30"/>
      <c r="H656" s="30"/>
      <c r="I656" s="30"/>
      <c r="J656" s="30"/>
    </row>
    <row r="657" spans="1:10" s="34" customFormat="1">
      <c r="A657" s="29"/>
      <c r="B657" s="29"/>
      <c r="C657" s="29"/>
      <c r="D657" s="29"/>
      <c r="E657" s="29"/>
      <c r="F657" s="29"/>
      <c r="G657" s="30"/>
      <c r="H657" s="30"/>
      <c r="I657" s="30"/>
      <c r="J657" s="30"/>
    </row>
    <row r="658" spans="1:10" s="34" customFormat="1">
      <c r="A658" s="29"/>
      <c r="B658" s="29"/>
      <c r="C658" s="29"/>
      <c r="D658" s="29"/>
      <c r="E658" s="29"/>
      <c r="F658" s="29"/>
      <c r="G658" s="30"/>
      <c r="H658" s="30"/>
      <c r="I658" s="30"/>
      <c r="J658" s="30"/>
    </row>
    <row r="659" spans="1:10" s="34" customFormat="1">
      <c r="A659" s="29"/>
      <c r="B659" s="29"/>
      <c r="C659" s="29"/>
      <c r="D659" s="29"/>
      <c r="E659" s="29"/>
      <c r="F659" s="29"/>
      <c r="G659" s="30"/>
      <c r="H659" s="30"/>
      <c r="I659" s="30"/>
      <c r="J659" s="30"/>
    </row>
    <row r="660" spans="1:10" s="34" customFormat="1">
      <c r="A660" s="29"/>
      <c r="B660" s="29"/>
      <c r="C660" s="29"/>
      <c r="D660" s="29"/>
      <c r="E660" s="29"/>
      <c r="F660" s="29"/>
      <c r="G660" s="30"/>
      <c r="H660" s="30"/>
      <c r="I660" s="30"/>
      <c r="J660" s="30"/>
    </row>
    <row r="661" spans="1:10" s="34" customFormat="1">
      <c r="A661" s="29"/>
      <c r="B661" s="29"/>
      <c r="C661" s="29"/>
      <c r="D661" s="29"/>
      <c r="E661" s="29"/>
      <c r="F661" s="29"/>
      <c r="G661" s="30"/>
      <c r="H661" s="30"/>
      <c r="I661" s="30"/>
      <c r="J661" s="30"/>
    </row>
    <row r="662" spans="1:10" s="34" customFormat="1">
      <c r="A662" s="29"/>
      <c r="B662" s="29"/>
      <c r="C662" s="29"/>
      <c r="D662" s="29"/>
      <c r="E662" s="29"/>
      <c r="F662" s="29"/>
      <c r="G662" s="30"/>
      <c r="H662" s="30"/>
      <c r="I662" s="30"/>
      <c r="J662" s="30"/>
    </row>
    <row r="663" spans="1:10" s="34" customFormat="1">
      <c r="A663" s="29"/>
      <c r="B663" s="29"/>
      <c r="C663" s="29"/>
      <c r="D663" s="29"/>
      <c r="E663" s="29"/>
      <c r="F663" s="29"/>
      <c r="G663" s="30"/>
      <c r="H663" s="30"/>
      <c r="I663" s="30"/>
      <c r="J663" s="30"/>
    </row>
    <row r="664" spans="1:10" s="34" customFormat="1">
      <c r="A664" s="29"/>
      <c r="B664" s="29"/>
      <c r="C664" s="29"/>
      <c r="D664" s="29"/>
      <c r="E664" s="29"/>
      <c r="F664" s="29"/>
      <c r="G664" s="30"/>
      <c r="H664" s="30"/>
      <c r="I664" s="30"/>
      <c r="J664" s="30"/>
    </row>
    <row r="665" spans="1:10" s="34" customFormat="1">
      <c r="A665" s="29"/>
      <c r="B665" s="29"/>
      <c r="C665" s="29"/>
      <c r="D665" s="29"/>
      <c r="E665" s="29"/>
      <c r="F665" s="29"/>
      <c r="G665" s="30"/>
      <c r="H665" s="30"/>
      <c r="I665" s="30"/>
      <c r="J665" s="30"/>
    </row>
    <row r="666" spans="1:10" s="34" customFormat="1">
      <c r="A666" s="29"/>
      <c r="B666" s="29"/>
      <c r="C666" s="29"/>
      <c r="D666" s="29"/>
      <c r="E666" s="29"/>
      <c r="F666" s="29"/>
      <c r="G666" s="30"/>
      <c r="H666" s="30"/>
      <c r="I666" s="30"/>
      <c r="J666" s="30"/>
    </row>
    <row r="667" spans="1:10" s="34" customFormat="1">
      <c r="A667" s="29"/>
      <c r="B667" s="29"/>
      <c r="C667" s="29"/>
      <c r="D667" s="29"/>
      <c r="E667" s="29"/>
      <c r="F667" s="29"/>
      <c r="G667" s="30"/>
      <c r="H667" s="30"/>
      <c r="I667" s="30"/>
      <c r="J667" s="30"/>
    </row>
    <row r="668" spans="1:10" s="34" customFormat="1">
      <c r="A668" s="29"/>
      <c r="B668" s="29"/>
      <c r="C668" s="29"/>
      <c r="D668" s="29"/>
      <c r="E668" s="29"/>
      <c r="F668" s="29"/>
      <c r="G668" s="30"/>
      <c r="H668" s="30"/>
      <c r="I668" s="30"/>
      <c r="J668" s="30"/>
    </row>
    <row r="669" spans="1:10" s="34" customFormat="1">
      <c r="A669" s="29"/>
      <c r="B669" s="29"/>
      <c r="C669" s="29"/>
      <c r="D669" s="29"/>
      <c r="E669" s="29"/>
      <c r="F669" s="29"/>
      <c r="G669" s="30"/>
      <c r="H669" s="30"/>
      <c r="I669" s="30"/>
      <c r="J669" s="30"/>
    </row>
    <row r="670" spans="1:10" s="34" customFormat="1">
      <c r="A670" s="29"/>
      <c r="B670" s="29"/>
      <c r="C670" s="29"/>
      <c r="D670" s="29"/>
      <c r="E670" s="29"/>
      <c r="F670" s="29"/>
      <c r="G670" s="30"/>
      <c r="H670" s="30"/>
      <c r="I670" s="30"/>
      <c r="J670" s="30"/>
    </row>
    <row r="671" spans="1:10" s="34" customFormat="1">
      <c r="A671" s="29"/>
      <c r="B671" s="29"/>
      <c r="C671" s="29"/>
      <c r="D671" s="29"/>
      <c r="E671" s="29"/>
      <c r="F671" s="29"/>
      <c r="G671" s="30"/>
      <c r="H671" s="30"/>
      <c r="I671" s="30"/>
      <c r="J671" s="30"/>
    </row>
    <row r="672" spans="1:10" s="34" customFormat="1">
      <c r="A672" s="29"/>
      <c r="B672" s="29"/>
      <c r="C672" s="29"/>
      <c r="D672" s="29"/>
      <c r="E672" s="29"/>
      <c r="F672" s="29"/>
      <c r="G672" s="30"/>
      <c r="H672" s="30"/>
      <c r="I672" s="30"/>
      <c r="J672" s="30"/>
    </row>
    <row r="673" spans="1:10" s="34" customFormat="1">
      <c r="A673" s="29"/>
      <c r="B673" s="29"/>
      <c r="C673" s="29"/>
      <c r="D673" s="29"/>
      <c r="E673" s="29"/>
      <c r="F673" s="29"/>
      <c r="G673" s="30"/>
      <c r="H673" s="30"/>
      <c r="I673" s="30"/>
      <c r="J673" s="30"/>
    </row>
    <row r="674" spans="1:10" s="34" customFormat="1">
      <c r="A674" s="29"/>
      <c r="B674" s="29"/>
      <c r="C674" s="29"/>
      <c r="D674" s="29"/>
      <c r="E674" s="29"/>
      <c r="F674" s="29"/>
      <c r="G674" s="30"/>
      <c r="H674" s="30"/>
      <c r="I674" s="30"/>
      <c r="J674" s="30"/>
    </row>
    <row r="675" spans="1:10" s="34" customFormat="1">
      <c r="A675" s="29"/>
      <c r="B675" s="29"/>
      <c r="C675" s="29"/>
      <c r="D675" s="29"/>
      <c r="E675" s="29"/>
      <c r="F675" s="29"/>
      <c r="G675" s="30"/>
      <c r="H675" s="30"/>
      <c r="I675" s="30"/>
      <c r="J675" s="30"/>
    </row>
    <row r="676" spans="1:10" s="34" customFormat="1">
      <c r="A676" s="29"/>
      <c r="B676" s="29"/>
      <c r="C676" s="29"/>
      <c r="D676" s="29"/>
      <c r="E676" s="29"/>
      <c r="F676" s="29"/>
      <c r="G676" s="30"/>
      <c r="H676" s="30"/>
      <c r="I676" s="30"/>
      <c r="J676" s="30"/>
    </row>
    <row r="677" spans="1:10" s="34" customFormat="1">
      <c r="A677" s="29"/>
      <c r="B677" s="29"/>
      <c r="C677" s="29"/>
      <c r="D677" s="29"/>
      <c r="E677" s="29"/>
      <c r="F677" s="29"/>
      <c r="G677" s="30"/>
      <c r="H677" s="30"/>
      <c r="I677" s="30"/>
      <c r="J677" s="30"/>
    </row>
    <row r="678" spans="1:10" s="34" customFormat="1">
      <c r="A678" s="29"/>
      <c r="B678" s="29"/>
      <c r="C678" s="29"/>
      <c r="D678" s="29"/>
      <c r="E678" s="29"/>
      <c r="F678" s="29"/>
      <c r="G678" s="30"/>
      <c r="H678" s="30"/>
      <c r="I678" s="30"/>
      <c r="J678" s="30"/>
    </row>
    <row r="679" spans="1:10" s="34" customFormat="1">
      <c r="A679" s="29"/>
      <c r="B679" s="29"/>
      <c r="C679" s="29"/>
      <c r="D679" s="29"/>
      <c r="E679" s="29"/>
      <c r="F679" s="29"/>
      <c r="G679" s="30"/>
      <c r="H679" s="30"/>
      <c r="I679" s="30"/>
      <c r="J679" s="30"/>
    </row>
    <row r="680" spans="1:10" s="34" customFormat="1">
      <c r="A680" s="29"/>
      <c r="B680" s="29"/>
      <c r="C680" s="29"/>
      <c r="D680" s="29"/>
      <c r="E680" s="29"/>
      <c r="F680" s="29"/>
      <c r="G680" s="30"/>
      <c r="H680" s="30"/>
      <c r="I680" s="30"/>
      <c r="J680" s="30"/>
    </row>
    <row r="681" spans="1:10" s="34" customFormat="1">
      <c r="A681" s="29"/>
      <c r="B681" s="29"/>
      <c r="C681" s="29"/>
      <c r="D681" s="29"/>
      <c r="E681" s="29"/>
      <c r="F681" s="29"/>
      <c r="G681" s="30"/>
      <c r="H681" s="30"/>
      <c r="I681" s="30"/>
      <c r="J681" s="30"/>
    </row>
    <row r="682" spans="1:10" s="34" customFormat="1">
      <c r="A682" s="29"/>
      <c r="B682" s="29"/>
      <c r="C682" s="29"/>
      <c r="D682" s="29"/>
      <c r="E682" s="29"/>
      <c r="F682" s="29"/>
      <c r="G682" s="30"/>
      <c r="H682" s="30"/>
      <c r="I682" s="30"/>
      <c r="J682" s="30"/>
    </row>
    <row r="683" spans="1:10" s="34" customFormat="1">
      <c r="A683" s="29"/>
      <c r="B683" s="29"/>
      <c r="C683" s="29"/>
      <c r="D683" s="29"/>
      <c r="E683" s="29"/>
      <c r="F683" s="29"/>
      <c r="G683" s="30"/>
      <c r="H683" s="30"/>
      <c r="I683" s="30"/>
      <c r="J683" s="30"/>
    </row>
    <row r="684" spans="1:10" s="34" customFormat="1">
      <c r="A684" s="29"/>
      <c r="B684" s="29"/>
      <c r="C684" s="29"/>
      <c r="D684" s="29"/>
      <c r="E684" s="29"/>
      <c r="F684" s="29"/>
      <c r="G684" s="30"/>
      <c r="H684" s="30"/>
      <c r="I684" s="30"/>
      <c r="J684" s="30"/>
    </row>
    <row r="685" spans="1:10" s="34" customFormat="1">
      <c r="A685" s="29"/>
      <c r="B685" s="29"/>
      <c r="C685" s="29"/>
      <c r="D685" s="29"/>
      <c r="E685" s="29"/>
      <c r="F685" s="29"/>
      <c r="G685" s="30"/>
      <c r="H685" s="30"/>
      <c r="I685" s="30"/>
      <c r="J685" s="30"/>
    </row>
    <row r="686" spans="1:10" s="34" customFormat="1">
      <c r="A686" s="29"/>
      <c r="B686" s="29"/>
      <c r="C686" s="29"/>
      <c r="D686" s="29"/>
      <c r="E686" s="29"/>
      <c r="F686" s="29"/>
      <c r="G686" s="30"/>
      <c r="H686" s="30"/>
      <c r="I686" s="30"/>
      <c r="J686" s="30"/>
    </row>
    <row r="687" spans="1:10" s="34" customFormat="1">
      <c r="A687" s="29"/>
      <c r="B687" s="29"/>
      <c r="C687" s="29"/>
      <c r="D687" s="29"/>
      <c r="E687" s="29"/>
      <c r="F687" s="29"/>
      <c r="G687" s="30"/>
      <c r="H687" s="30"/>
      <c r="I687" s="30"/>
      <c r="J687" s="30"/>
    </row>
    <row r="688" spans="1:10" s="34" customFormat="1">
      <c r="A688" s="29"/>
      <c r="B688" s="29"/>
      <c r="C688" s="29"/>
      <c r="D688" s="29"/>
      <c r="E688" s="29"/>
      <c r="F688" s="29"/>
      <c r="G688" s="30"/>
      <c r="H688" s="30"/>
      <c r="I688" s="30"/>
      <c r="J688" s="30"/>
    </row>
    <row r="689" spans="1:10" s="34" customFormat="1">
      <c r="A689" s="29"/>
      <c r="B689" s="29"/>
      <c r="C689" s="29"/>
      <c r="D689" s="29"/>
      <c r="E689" s="29"/>
      <c r="F689" s="29"/>
      <c r="G689" s="30"/>
      <c r="H689" s="30"/>
      <c r="I689" s="30"/>
      <c r="J689" s="30"/>
    </row>
    <row r="690" spans="1:10" s="34" customFormat="1">
      <c r="A690" s="29"/>
      <c r="B690" s="29"/>
      <c r="C690" s="29"/>
      <c r="D690" s="29"/>
      <c r="E690" s="29"/>
      <c r="F690" s="29"/>
      <c r="G690" s="30"/>
      <c r="H690" s="30"/>
      <c r="I690" s="30"/>
      <c r="J690" s="30"/>
    </row>
    <row r="691" spans="1:10" s="34" customFormat="1">
      <c r="A691" s="29"/>
      <c r="B691" s="29"/>
      <c r="C691" s="29"/>
      <c r="D691" s="29"/>
      <c r="E691" s="29"/>
      <c r="F691" s="29"/>
      <c r="G691" s="30"/>
      <c r="H691" s="30"/>
      <c r="I691" s="30"/>
      <c r="J691" s="30"/>
    </row>
    <row r="692" spans="1:10" s="34" customFormat="1">
      <c r="A692" s="29"/>
      <c r="B692" s="29"/>
      <c r="C692" s="29"/>
      <c r="D692" s="29"/>
      <c r="E692" s="29"/>
      <c r="F692" s="29"/>
      <c r="G692" s="30"/>
      <c r="H692" s="30"/>
      <c r="I692" s="30"/>
      <c r="J692" s="30"/>
    </row>
    <row r="693" spans="1:10" s="34" customFormat="1">
      <c r="A693" s="29"/>
      <c r="B693" s="29"/>
      <c r="C693" s="29"/>
      <c r="D693" s="29"/>
      <c r="E693" s="29"/>
      <c r="F693" s="29"/>
      <c r="G693" s="30"/>
      <c r="H693" s="30"/>
      <c r="I693" s="30"/>
      <c r="J693" s="30"/>
    </row>
    <row r="694" spans="1:10" s="34" customFormat="1">
      <c r="A694" s="29"/>
      <c r="B694" s="29"/>
      <c r="C694" s="29"/>
      <c r="D694" s="29"/>
      <c r="E694" s="29"/>
      <c r="F694" s="29"/>
      <c r="G694" s="30"/>
      <c r="H694" s="30"/>
      <c r="I694" s="30"/>
      <c r="J694" s="30"/>
    </row>
    <row r="695" spans="1:10" s="34" customFormat="1">
      <c r="A695" s="29"/>
      <c r="B695" s="29"/>
      <c r="C695" s="29"/>
      <c r="D695" s="29"/>
      <c r="E695" s="29"/>
      <c r="F695" s="29"/>
      <c r="G695" s="30"/>
      <c r="H695" s="30"/>
      <c r="I695" s="30"/>
      <c r="J695" s="30"/>
    </row>
    <row r="696" spans="1:10" s="34" customFormat="1">
      <c r="A696" s="29"/>
      <c r="B696" s="29"/>
      <c r="C696" s="29"/>
      <c r="D696" s="29"/>
      <c r="E696" s="29"/>
      <c r="F696" s="29"/>
      <c r="G696" s="30"/>
      <c r="H696" s="30"/>
      <c r="I696" s="30"/>
      <c r="J696" s="30"/>
    </row>
    <row r="697" spans="1:10" s="34" customFormat="1">
      <c r="A697" s="29"/>
      <c r="B697" s="29"/>
      <c r="C697" s="29"/>
      <c r="D697" s="29"/>
      <c r="E697" s="29"/>
      <c r="F697" s="29"/>
      <c r="G697" s="30"/>
      <c r="H697" s="30"/>
      <c r="I697" s="30"/>
      <c r="J697" s="30"/>
    </row>
    <row r="698" spans="1:10" s="34" customFormat="1">
      <c r="A698" s="29"/>
      <c r="B698" s="29"/>
      <c r="C698" s="29"/>
      <c r="D698" s="29"/>
      <c r="E698" s="29"/>
      <c r="F698" s="29"/>
      <c r="G698" s="30"/>
      <c r="H698" s="30"/>
      <c r="I698" s="30"/>
      <c r="J698" s="30"/>
    </row>
    <row r="699" spans="1:10" s="34" customFormat="1">
      <c r="A699" s="29"/>
      <c r="B699" s="29"/>
      <c r="C699" s="29"/>
      <c r="D699" s="29"/>
      <c r="E699" s="29"/>
      <c r="F699" s="29"/>
      <c r="G699" s="30"/>
      <c r="H699" s="30"/>
      <c r="I699" s="30"/>
      <c r="J699" s="30"/>
    </row>
    <row r="700" spans="1:10" s="34" customFormat="1">
      <c r="A700" s="29"/>
      <c r="B700" s="29"/>
      <c r="C700" s="29"/>
      <c r="D700" s="29"/>
      <c r="E700" s="29"/>
      <c r="F700" s="29"/>
      <c r="G700" s="30"/>
      <c r="H700" s="30"/>
      <c r="I700" s="30"/>
      <c r="J700" s="30"/>
    </row>
    <row r="701" spans="1:10" s="34" customFormat="1">
      <c r="A701" s="29"/>
      <c r="B701" s="29"/>
      <c r="C701" s="29"/>
      <c r="D701" s="29"/>
      <c r="E701" s="29"/>
      <c r="F701" s="29"/>
      <c r="G701" s="30"/>
      <c r="H701" s="30"/>
      <c r="I701" s="30"/>
      <c r="J701" s="30"/>
    </row>
    <row r="702" spans="1:10" s="34" customFormat="1">
      <c r="A702" s="29"/>
      <c r="B702" s="29"/>
      <c r="C702" s="29"/>
      <c r="D702" s="29"/>
      <c r="E702" s="29"/>
      <c r="F702" s="29"/>
      <c r="G702" s="30"/>
      <c r="H702" s="30"/>
      <c r="I702" s="30"/>
      <c r="J702" s="30"/>
    </row>
    <row r="703" spans="1:10" s="34" customFormat="1">
      <c r="A703" s="29"/>
      <c r="B703" s="29"/>
      <c r="C703" s="29"/>
      <c r="D703" s="29"/>
      <c r="E703" s="29"/>
      <c r="F703" s="29"/>
      <c r="G703" s="30"/>
      <c r="H703" s="30"/>
      <c r="I703" s="30"/>
      <c r="J703" s="30"/>
    </row>
    <row r="704" spans="1:10" s="34" customFormat="1">
      <c r="A704" s="29"/>
      <c r="B704" s="29"/>
      <c r="C704" s="29"/>
      <c r="D704" s="29"/>
      <c r="E704" s="29"/>
      <c r="F704" s="29"/>
      <c r="G704" s="30"/>
      <c r="H704" s="30"/>
      <c r="I704" s="30"/>
      <c r="J704" s="30"/>
    </row>
    <row r="705" spans="1:10" s="34" customFormat="1">
      <c r="A705" s="29"/>
      <c r="B705" s="29"/>
      <c r="C705" s="29"/>
      <c r="D705" s="29"/>
      <c r="E705" s="29"/>
      <c r="F705" s="29"/>
      <c r="G705" s="30"/>
      <c r="H705" s="30"/>
      <c r="I705" s="30"/>
      <c r="J705" s="30"/>
    </row>
    <row r="706" spans="1:10" s="34" customFormat="1">
      <c r="A706" s="29"/>
      <c r="B706" s="29"/>
      <c r="C706" s="29"/>
      <c r="D706" s="29"/>
      <c r="E706" s="29"/>
      <c r="F706" s="29"/>
      <c r="G706" s="30"/>
      <c r="H706" s="30"/>
      <c r="I706" s="30"/>
      <c r="J706" s="30"/>
    </row>
    <row r="707" spans="1:10" s="34" customFormat="1">
      <c r="A707" s="29"/>
      <c r="B707" s="29"/>
      <c r="C707" s="29"/>
      <c r="D707" s="29"/>
      <c r="E707" s="29"/>
      <c r="F707" s="29"/>
      <c r="G707" s="30"/>
      <c r="H707" s="30"/>
      <c r="I707" s="30"/>
      <c r="J707" s="30"/>
    </row>
    <row r="708" spans="1:10" s="34" customFormat="1">
      <c r="A708" s="29"/>
      <c r="B708" s="29"/>
      <c r="C708" s="29"/>
      <c r="D708" s="29"/>
      <c r="E708" s="29"/>
      <c r="F708" s="29"/>
      <c r="G708" s="30"/>
      <c r="H708" s="30"/>
      <c r="I708" s="30"/>
      <c r="J708" s="30"/>
    </row>
    <row r="709" spans="1:10" s="34" customFormat="1">
      <c r="A709" s="29"/>
      <c r="B709" s="29"/>
      <c r="C709" s="29"/>
      <c r="D709" s="29"/>
      <c r="E709" s="29"/>
      <c r="F709" s="29"/>
      <c r="G709" s="30"/>
      <c r="H709" s="30"/>
      <c r="I709" s="30"/>
      <c r="J709" s="30"/>
    </row>
    <row r="710" spans="1:10" s="34" customFormat="1">
      <c r="A710" s="29"/>
      <c r="B710" s="29"/>
      <c r="C710" s="29"/>
      <c r="D710" s="29"/>
      <c r="E710" s="29"/>
      <c r="F710" s="29"/>
      <c r="G710" s="30"/>
      <c r="H710" s="30"/>
      <c r="I710" s="30"/>
      <c r="J710" s="30"/>
    </row>
    <row r="711" spans="1:10" s="34" customFormat="1">
      <c r="A711" s="29"/>
      <c r="B711" s="29"/>
      <c r="C711" s="29"/>
      <c r="D711" s="29"/>
      <c r="E711" s="29"/>
      <c r="F711" s="29"/>
      <c r="G711" s="30"/>
      <c r="H711" s="30"/>
      <c r="I711" s="30"/>
      <c r="J711" s="30"/>
    </row>
    <row r="712" spans="1:10" s="34" customFormat="1">
      <c r="A712" s="29"/>
      <c r="B712" s="29"/>
      <c r="C712" s="29"/>
      <c r="D712" s="29"/>
      <c r="E712" s="29"/>
      <c r="F712" s="29"/>
      <c r="G712" s="30"/>
      <c r="H712" s="30"/>
      <c r="I712" s="30"/>
      <c r="J712" s="30"/>
    </row>
    <row r="713" spans="1:10" s="34" customFormat="1">
      <c r="A713" s="29"/>
      <c r="B713" s="29"/>
      <c r="C713" s="29"/>
      <c r="D713" s="29"/>
      <c r="E713" s="29"/>
      <c r="F713" s="29"/>
      <c r="G713" s="30"/>
      <c r="H713" s="30"/>
      <c r="I713" s="30"/>
      <c r="J713" s="30"/>
    </row>
    <row r="714" spans="1:10" s="34" customFormat="1">
      <c r="A714" s="29"/>
      <c r="B714" s="29"/>
      <c r="C714" s="29"/>
      <c r="D714" s="29"/>
      <c r="E714" s="29"/>
      <c r="F714" s="29"/>
      <c r="G714" s="30"/>
      <c r="H714" s="30"/>
      <c r="I714" s="30"/>
      <c r="J714" s="30"/>
    </row>
    <row r="715" spans="1:10" s="34" customFormat="1">
      <c r="A715" s="29"/>
      <c r="B715" s="29"/>
      <c r="C715" s="29"/>
      <c r="D715" s="29"/>
      <c r="E715" s="29"/>
      <c r="F715" s="29"/>
      <c r="G715" s="30"/>
      <c r="H715" s="30"/>
      <c r="I715" s="30"/>
      <c r="J715" s="30"/>
    </row>
    <row r="716" spans="1:10" s="34" customFormat="1">
      <c r="A716" s="29"/>
      <c r="B716" s="29"/>
      <c r="C716" s="29"/>
      <c r="D716" s="29"/>
      <c r="E716" s="29"/>
      <c r="F716" s="29"/>
      <c r="G716" s="30"/>
      <c r="H716" s="30"/>
      <c r="I716" s="30"/>
      <c r="J716" s="30"/>
    </row>
    <row r="717" spans="1:10" s="34" customFormat="1">
      <c r="A717" s="29"/>
      <c r="B717" s="29"/>
      <c r="C717" s="29"/>
      <c r="D717" s="29"/>
      <c r="E717" s="29"/>
      <c r="F717" s="29"/>
      <c r="G717" s="30"/>
      <c r="H717" s="30"/>
      <c r="I717" s="30"/>
      <c r="J717" s="30"/>
    </row>
    <row r="718" spans="1:10" s="34" customFormat="1">
      <c r="A718" s="29"/>
      <c r="B718" s="29"/>
      <c r="C718" s="29"/>
      <c r="D718" s="29"/>
      <c r="E718" s="29"/>
      <c r="F718" s="29"/>
      <c r="G718" s="30"/>
      <c r="H718" s="30"/>
      <c r="I718" s="30"/>
      <c r="J718" s="30"/>
    </row>
    <row r="719" spans="1:10" s="34" customFormat="1">
      <c r="A719" s="29"/>
      <c r="B719" s="29"/>
      <c r="C719" s="29"/>
      <c r="D719" s="29"/>
      <c r="E719" s="29"/>
      <c r="F719" s="29"/>
      <c r="G719" s="30"/>
      <c r="H719" s="30"/>
      <c r="I719" s="30"/>
      <c r="J719" s="30"/>
    </row>
    <row r="720" spans="1:10" s="34" customFormat="1">
      <c r="A720" s="29"/>
      <c r="B720" s="29"/>
      <c r="C720" s="29"/>
      <c r="D720" s="29"/>
      <c r="E720" s="29"/>
      <c r="F720" s="29"/>
      <c r="G720" s="30"/>
      <c r="H720" s="30"/>
      <c r="I720" s="30"/>
      <c r="J720" s="30"/>
    </row>
    <row r="721" spans="1:10" s="34" customFormat="1">
      <c r="A721" s="29"/>
      <c r="B721" s="29"/>
      <c r="C721" s="29"/>
      <c r="D721" s="29"/>
      <c r="E721" s="29"/>
      <c r="F721" s="29"/>
      <c r="G721" s="30"/>
      <c r="H721" s="30"/>
      <c r="I721" s="30"/>
      <c r="J721" s="30"/>
    </row>
    <row r="722" spans="1:10" s="34" customFormat="1">
      <c r="A722" s="29"/>
      <c r="B722" s="29"/>
      <c r="C722" s="29"/>
      <c r="D722" s="29"/>
      <c r="E722" s="29"/>
      <c r="F722" s="29"/>
      <c r="G722" s="30"/>
      <c r="H722" s="30"/>
      <c r="I722" s="30"/>
      <c r="J722" s="30"/>
    </row>
    <row r="723" spans="1:10" s="34" customFormat="1">
      <c r="A723" s="29"/>
      <c r="B723" s="29"/>
      <c r="C723" s="29"/>
      <c r="D723" s="29"/>
      <c r="E723" s="29"/>
      <c r="F723" s="29"/>
      <c r="G723" s="30"/>
      <c r="H723" s="30"/>
      <c r="I723" s="30"/>
      <c r="J723" s="30"/>
    </row>
    <row r="724" spans="1:10" s="34" customFormat="1">
      <c r="A724" s="29"/>
      <c r="B724" s="29"/>
      <c r="C724" s="29"/>
      <c r="D724" s="29"/>
      <c r="E724" s="29"/>
      <c r="F724" s="29"/>
      <c r="G724" s="30"/>
      <c r="H724" s="30"/>
      <c r="I724" s="30"/>
      <c r="J724" s="30"/>
    </row>
    <row r="725" spans="1:10" s="34" customFormat="1">
      <c r="A725" s="29"/>
      <c r="B725" s="29"/>
      <c r="C725" s="29"/>
      <c r="D725" s="29"/>
      <c r="E725" s="29"/>
      <c r="F725" s="29"/>
      <c r="G725" s="30"/>
      <c r="H725" s="30"/>
      <c r="I725" s="30"/>
      <c r="J725" s="30"/>
    </row>
    <row r="726" spans="1:10" s="34" customFormat="1">
      <c r="A726" s="29"/>
      <c r="B726" s="29"/>
      <c r="C726" s="29"/>
      <c r="D726" s="29"/>
      <c r="E726" s="29"/>
      <c r="F726" s="29"/>
      <c r="G726" s="30"/>
      <c r="H726" s="30"/>
      <c r="I726" s="30"/>
      <c r="J726" s="30"/>
    </row>
    <row r="727" spans="1:10" s="34" customFormat="1">
      <c r="A727" s="29"/>
      <c r="B727" s="29"/>
      <c r="C727" s="29"/>
      <c r="D727" s="29"/>
      <c r="E727" s="29"/>
      <c r="F727" s="29"/>
      <c r="G727" s="30"/>
      <c r="H727" s="30"/>
      <c r="I727" s="30"/>
      <c r="J727" s="30"/>
    </row>
    <row r="728" spans="1:10" s="34" customFormat="1">
      <c r="A728" s="29"/>
      <c r="B728" s="29"/>
      <c r="C728" s="29"/>
      <c r="D728" s="29"/>
      <c r="E728" s="29"/>
      <c r="F728" s="29"/>
      <c r="G728" s="30"/>
      <c r="H728" s="30"/>
      <c r="I728" s="30"/>
      <c r="J728" s="30"/>
    </row>
    <row r="729" spans="1:10" s="34" customFormat="1">
      <c r="A729" s="29"/>
      <c r="B729" s="29"/>
      <c r="C729" s="29"/>
      <c r="D729" s="29"/>
      <c r="E729" s="29"/>
      <c r="F729" s="29"/>
      <c r="G729" s="30"/>
      <c r="H729" s="30"/>
      <c r="I729" s="30"/>
      <c r="J729" s="30"/>
    </row>
    <row r="730" spans="1:10" s="34" customFormat="1">
      <c r="A730" s="29"/>
      <c r="B730" s="29"/>
      <c r="C730" s="29"/>
      <c r="D730" s="29"/>
      <c r="E730" s="29"/>
      <c r="F730" s="29"/>
      <c r="G730" s="30"/>
      <c r="H730" s="30"/>
      <c r="I730" s="30"/>
      <c r="J730" s="30"/>
    </row>
    <row r="731" spans="1:10" s="34" customFormat="1">
      <c r="A731" s="29"/>
      <c r="B731" s="29"/>
      <c r="C731" s="29"/>
      <c r="D731" s="29"/>
      <c r="E731" s="29"/>
      <c r="F731" s="29"/>
      <c r="G731" s="30"/>
      <c r="H731" s="30"/>
      <c r="I731" s="30"/>
      <c r="J731" s="30"/>
    </row>
    <row r="732" spans="1:10" s="34" customFormat="1">
      <c r="A732" s="29"/>
      <c r="B732" s="29"/>
      <c r="C732" s="29"/>
      <c r="D732" s="29"/>
      <c r="E732" s="29"/>
      <c r="F732" s="29"/>
      <c r="G732" s="30"/>
      <c r="H732" s="30"/>
      <c r="I732" s="30"/>
      <c r="J732" s="30"/>
    </row>
    <row r="733" spans="1:10" s="34" customFormat="1">
      <c r="A733" s="29"/>
      <c r="B733" s="29"/>
      <c r="C733" s="29"/>
      <c r="D733" s="29"/>
      <c r="E733" s="29"/>
      <c r="F733" s="29"/>
      <c r="G733" s="30"/>
      <c r="H733" s="30"/>
      <c r="I733" s="30"/>
      <c r="J733" s="30"/>
    </row>
    <row r="734" spans="1:10" s="34" customFormat="1">
      <c r="A734" s="29"/>
      <c r="B734" s="29"/>
      <c r="C734" s="29"/>
      <c r="D734" s="29"/>
      <c r="E734" s="29"/>
      <c r="F734" s="29"/>
      <c r="G734" s="30"/>
      <c r="H734" s="30"/>
      <c r="I734" s="30"/>
      <c r="J734" s="30"/>
    </row>
    <row r="735" spans="1:10" s="34" customFormat="1">
      <c r="A735" s="29"/>
      <c r="B735" s="29"/>
      <c r="C735" s="29"/>
      <c r="D735" s="29"/>
      <c r="E735" s="29"/>
      <c r="F735" s="29"/>
      <c r="G735" s="30"/>
      <c r="H735" s="30"/>
      <c r="I735" s="30"/>
      <c r="J735" s="30"/>
    </row>
    <row r="736" spans="1:10" s="34" customFormat="1">
      <c r="A736" s="29"/>
      <c r="B736" s="29"/>
      <c r="C736" s="29"/>
      <c r="D736" s="29"/>
      <c r="E736" s="29"/>
      <c r="F736" s="29"/>
      <c r="G736" s="30"/>
      <c r="H736" s="30"/>
      <c r="I736" s="30"/>
      <c r="J736" s="30"/>
    </row>
    <row r="737" spans="1:10" s="34" customFormat="1">
      <c r="A737" s="29"/>
      <c r="B737" s="29"/>
      <c r="C737" s="29"/>
      <c r="D737" s="29"/>
      <c r="E737" s="29"/>
      <c r="F737" s="29"/>
      <c r="G737" s="30"/>
      <c r="H737" s="30"/>
      <c r="I737" s="30"/>
      <c r="J737" s="30"/>
    </row>
    <row r="738" spans="1:10" s="34" customFormat="1">
      <c r="A738" s="29"/>
      <c r="B738" s="29"/>
      <c r="C738" s="29"/>
      <c r="D738" s="29"/>
      <c r="E738" s="29"/>
      <c r="F738" s="29"/>
      <c r="G738" s="30"/>
      <c r="H738" s="30"/>
      <c r="I738" s="30"/>
      <c r="J738" s="30"/>
    </row>
    <row r="739" spans="1:10" s="34" customFormat="1">
      <c r="A739" s="29"/>
      <c r="B739" s="29"/>
      <c r="C739" s="29"/>
      <c r="D739" s="29"/>
      <c r="E739" s="29"/>
      <c r="F739" s="29"/>
      <c r="G739" s="30"/>
      <c r="H739" s="30"/>
      <c r="I739" s="30"/>
      <c r="J739" s="30"/>
    </row>
    <row r="740" spans="1:10" s="34" customFormat="1">
      <c r="A740" s="29"/>
      <c r="B740" s="29"/>
      <c r="C740" s="29"/>
      <c r="D740" s="29"/>
      <c r="E740" s="29"/>
      <c r="F740" s="29"/>
      <c r="G740" s="30"/>
      <c r="H740" s="30"/>
      <c r="I740" s="30"/>
      <c r="J740" s="30"/>
    </row>
    <row r="741" spans="1:10" s="34" customFormat="1">
      <c r="A741" s="29"/>
      <c r="B741" s="29"/>
      <c r="C741" s="29"/>
      <c r="D741" s="29"/>
      <c r="E741" s="29"/>
      <c r="F741" s="29"/>
      <c r="G741" s="30"/>
      <c r="H741" s="30"/>
      <c r="I741" s="30"/>
      <c r="J741" s="30"/>
    </row>
    <row r="742" spans="1:10" s="34" customFormat="1">
      <c r="A742" s="29"/>
      <c r="B742" s="29"/>
      <c r="C742" s="29"/>
      <c r="D742" s="29"/>
      <c r="E742" s="29"/>
      <c r="F742" s="29"/>
      <c r="G742" s="30"/>
      <c r="H742" s="30"/>
      <c r="I742" s="30"/>
      <c r="J742" s="30"/>
    </row>
    <row r="743" spans="1:10" s="34" customFormat="1">
      <c r="A743" s="29"/>
      <c r="B743" s="29"/>
      <c r="C743" s="29"/>
      <c r="D743" s="29"/>
      <c r="E743" s="29"/>
      <c r="F743" s="29"/>
      <c r="G743" s="30"/>
      <c r="H743" s="30"/>
      <c r="I743" s="30"/>
      <c r="J743" s="30"/>
    </row>
    <row r="744" spans="1:10" s="34" customFormat="1">
      <c r="A744" s="29"/>
      <c r="B744" s="29"/>
      <c r="C744" s="29"/>
      <c r="D744" s="29"/>
      <c r="E744" s="29"/>
      <c r="F744" s="29"/>
      <c r="G744" s="30"/>
      <c r="H744" s="30"/>
      <c r="I744" s="30"/>
      <c r="J744" s="30"/>
    </row>
    <row r="745" spans="1:10" s="34" customFormat="1">
      <c r="A745" s="29"/>
      <c r="B745" s="29"/>
      <c r="C745" s="29"/>
      <c r="D745" s="29"/>
      <c r="E745" s="29"/>
      <c r="F745" s="29"/>
      <c r="G745" s="30"/>
      <c r="H745" s="30"/>
      <c r="I745" s="30"/>
      <c r="J745" s="30"/>
    </row>
    <row r="746" spans="1:10" s="34" customFormat="1">
      <c r="A746" s="29"/>
      <c r="B746" s="29"/>
      <c r="C746" s="29"/>
      <c r="D746" s="29"/>
      <c r="E746" s="29"/>
      <c r="F746" s="29"/>
      <c r="G746" s="30"/>
      <c r="H746" s="30"/>
      <c r="I746" s="30"/>
      <c r="J746" s="30"/>
    </row>
    <row r="747" spans="1:10" s="34" customFormat="1">
      <c r="A747" s="29"/>
      <c r="B747" s="29"/>
      <c r="C747" s="29"/>
      <c r="D747" s="29"/>
      <c r="E747" s="29"/>
      <c r="F747" s="29"/>
      <c r="G747" s="30"/>
      <c r="H747" s="30"/>
      <c r="I747" s="30"/>
      <c r="J747" s="30"/>
    </row>
    <row r="748" spans="1:10" s="34" customFormat="1">
      <c r="A748" s="29"/>
      <c r="B748" s="29"/>
      <c r="C748" s="29"/>
      <c r="D748" s="29"/>
      <c r="E748" s="29"/>
      <c r="F748" s="29"/>
      <c r="G748" s="30"/>
      <c r="H748" s="30"/>
      <c r="I748" s="30"/>
      <c r="J748" s="30"/>
    </row>
    <row r="749" spans="1:10" s="34" customFormat="1">
      <c r="A749" s="29"/>
      <c r="B749" s="29"/>
      <c r="C749" s="29"/>
      <c r="D749" s="29"/>
      <c r="E749" s="29"/>
      <c r="F749" s="29"/>
      <c r="G749" s="30"/>
      <c r="H749" s="30"/>
      <c r="I749" s="30"/>
      <c r="J749" s="30"/>
    </row>
    <row r="750" spans="1:10" s="34" customFormat="1">
      <c r="A750" s="29"/>
      <c r="B750" s="29"/>
      <c r="C750" s="29"/>
      <c r="D750" s="29"/>
      <c r="E750" s="29"/>
      <c r="F750" s="29"/>
      <c r="G750" s="30"/>
      <c r="H750" s="30"/>
      <c r="I750" s="30"/>
      <c r="J750" s="30"/>
    </row>
    <row r="751" spans="1:10" s="34" customFormat="1">
      <c r="A751" s="29"/>
      <c r="B751" s="29"/>
      <c r="C751" s="29"/>
      <c r="D751" s="29"/>
      <c r="E751" s="29"/>
      <c r="F751" s="29"/>
      <c r="G751" s="30"/>
      <c r="H751" s="30"/>
      <c r="I751" s="30"/>
      <c r="J751" s="30"/>
    </row>
    <row r="752" spans="1:10" s="34" customFormat="1">
      <c r="A752" s="29"/>
      <c r="B752" s="29"/>
      <c r="C752" s="29"/>
      <c r="D752" s="29"/>
      <c r="E752" s="29"/>
      <c r="F752" s="29"/>
      <c r="G752" s="30"/>
      <c r="H752" s="30"/>
      <c r="I752" s="30"/>
      <c r="J752" s="30"/>
    </row>
    <row r="753" spans="1:10" s="34" customFormat="1">
      <c r="A753" s="29"/>
      <c r="B753" s="29"/>
      <c r="C753" s="29"/>
      <c r="D753" s="29"/>
      <c r="E753" s="29"/>
      <c r="F753" s="29"/>
      <c r="G753" s="30"/>
      <c r="H753" s="30"/>
      <c r="I753" s="30"/>
      <c r="J753" s="30"/>
    </row>
    <row r="754" spans="1:10" s="34" customFormat="1">
      <c r="A754" s="29"/>
      <c r="B754" s="29"/>
      <c r="C754" s="29"/>
      <c r="D754" s="29"/>
      <c r="E754" s="29"/>
      <c r="F754" s="29"/>
      <c r="G754" s="30"/>
      <c r="H754" s="30"/>
      <c r="I754" s="30"/>
      <c r="J754" s="30"/>
    </row>
    <row r="755" spans="1:10" s="34" customFormat="1">
      <c r="A755" s="29"/>
      <c r="B755" s="29"/>
      <c r="C755" s="29"/>
      <c r="D755" s="29"/>
      <c r="E755" s="29"/>
      <c r="F755" s="29"/>
      <c r="G755" s="30"/>
      <c r="H755" s="30"/>
      <c r="I755" s="30"/>
      <c r="J755" s="30"/>
    </row>
    <row r="756" spans="1:10" s="34" customFormat="1">
      <c r="A756" s="29"/>
      <c r="B756" s="29"/>
      <c r="C756" s="29"/>
      <c r="D756" s="29"/>
      <c r="E756" s="29"/>
      <c r="F756" s="29"/>
      <c r="G756" s="30"/>
      <c r="H756" s="30"/>
      <c r="I756" s="30"/>
      <c r="J756" s="30"/>
    </row>
    <row r="757" spans="1:10" s="34" customFormat="1">
      <c r="A757" s="29"/>
      <c r="B757" s="29"/>
      <c r="C757" s="29"/>
      <c r="D757" s="29"/>
      <c r="E757" s="29"/>
      <c r="F757" s="29"/>
      <c r="G757" s="30"/>
      <c r="H757" s="30"/>
      <c r="I757" s="30"/>
      <c r="J757" s="30"/>
    </row>
    <row r="758" spans="1:10" s="34" customFormat="1">
      <c r="A758" s="29"/>
      <c r="B758" s="29"/>
      <c r="C758" s="29"/>
      <c r="D758" s="29"/>
      <c r="E758" s="29"/>
      <c r="F758" s="29"/>
      <c r="G758" s="30"/>
      <c r="H758" s="30"/>
      <c r="I758" s="30"/>
      <c r="J758" s="30"/>
    </row>
    <row r="759" spans="1:10" s="34" customFormat="1">
      <c r="A759" s="29"/>
      <c r="B759" s="29"/>
      <c r="C759" s="29"/>
      <c r="D759" s="29"/>
      <c r="E759" s="29"/>
      <c r="F759" s="29"/>
      <c r="G759" s="30"/>
      <c r="H759" s="30"/>
      <c r="I759" s="30"/>
      <c r="J759" s="30"/>
    </row>
    <row r="760" spans="1:10" s="34" customFormat="1">
      <c r="A760" s="29"/>
      <c r="B760" s="29"/>
      <c r="C760" s="29"/>
      <c r="D760" s="29"/>
      <c r="E760" s="29"/>
      <c r="F760" s="29"/>
      <c r="G760" s="30"/>
      <c r="H760" s="30"/>
      <c r="I760" s="30"/>
      <c r="J760" s="30"/>
    </row>
    <row r="761" spans="1:10" s="34" customFormat="1">
      <c r="A761" s="29"/>
      <c r="B761" s="29"/>
      <c r="C761" s="29"/>
      <c r="D761" s="29"/>
      <c r="E761" s="29"/>
      <c r="F761" s="29"/>
      <c r="G761" s="30"/>
      <c r="H761" s="30"/>
      <c r="I761" s="30"/>
      <c r="J761" s="30"/>
    </row>
    <row r="762" spans="1:10" s="34" customFormat="1">
      <c r="A762" s="29"/>
      <c r="B762" s="29"/>
      <c r="C762" s="29"/>
      <c r="D762" s="29"/>
      <c r="E762" s="29"/>
      <c r="F762" s="29"/>
      <c r="G762" s="30"/>
      <c r="H762" s="30"/>
      <c r="I762" s="30"/>
      <c r="J762" s="30"/>
    </row>
    <row r="763" spans="1:10" s="34" customFormat="1">
      <c r="A763" s="29"/>
      <c r="B763" s="29"/>
      <c r="C763" s="29"/>
      <c r="D763" s="29"/>
      <c r="E763" s="29"/>
      <c r="F763" s="29"/>
      <c r="G763" s="30"/>
      <c r="H763" s="30"/>
      <c r="I763" s="30"/>
      <c r="J763" s="30"/>
    </row>
    <row r="764" spans="1:10" s="34" customFormat="1">
      <c r="A764" s="29"/>
      <c r="B764" s="29"/>
      <c r="C764" s="29"/>
      <c r="D764" s="29"/>
      <c r="E764" s="29"/>
      <c r="F764" s="29"/>
      <c r="G764" s="30"/>
      <c r="H764" s="30"/>
      <c r="I764" s="30"/>
      <c r="J764" s="30"/>
    </row>
    <row r="765" spans="1:10" s="34" customFormat="1">
      <c r="A765" s="29"/>
      <c r="B765" s="29"/>
      <c r="C765" s="29"/>
      <c r="D765" s="29"/>
      <c r="E765" s="29"/>
      <c r="F765" s="29"/>
      <c r="G765" s="30"/>
      <c r="H765" s="30"/>
      <c r="I765" s="30"/>
      <c r="J765" s="30"/>
    </row>
    <row r="766" spans="1:10" s="34" customFormat="1">
      <c r="A766" s="29"/>
      <c r="B766" s="29"/>
      <c r="C766" s="29"/>
      <c r="D766" s="29"/>
      <c r="E766" s="29"/>
      <c r="F766" s="29"/>
      <c r="G766" s="30"/>
      <c r="H766" s="30"/>
      <c r="I766" s="30"/>
      <c r="J766" s="30"/>
    </row>
    <row r="767" spans="1:10" s="34" customFormat="1">
      <c r="A767" s="29"/>
      <c r="B767" s="29"/>
      <c r="C767" s="29"/>
      <c r="D767" s="29"/>
      <c r="E767" s="29"/>
      <c r="F767" s="29"/>
      <c r="G767" s="30"/>
      <c r="H767" s="30"/>
      <c r="I767" s="30"/>
      <c r="J767" s="30"/>
    </row>
    <row r="768" spans="1:10" s="34" customFormat="1">
      <c r="A768" s="29"/>
      <c r="B768" s="29"/>
      <c r="C768" s="29"/>
      <c r="D768" s="29"/>
      <c r="E768" s="29"/>
      <c r="F768" s="29"/>
      <c r="G768" s="30"/>
      <c r="H768" s="30"/>
      <c r="I768" s="30"/>
      <c r="J768" s="30"/>
    </row>
    <row r="769" spans="1:10" s="34" customFormat="1">
      <c r="A769" s="29"/>
      <c r="B769" s="29"/>
      <c r="C769" s="29"/>
      <c r="D769" s="29"/>
      <c r="E769" s="29"/>
      <c r="F769" s="29"/>
      <c r="G769" s="30"/>
      <c r="H769" s="30"/>
      <c r="I769" s="30"/>
      <c r="J769" s="30"/>
    </row>
    <row r="770" spans="1:10" s="34" customFormat="1">
      <c r="A770" s="29"/>
      <c r="B770" s="29"/>
      <c r="C770" s="29"/>
      <c r="D770" s="29"/>
      <c r="E770" s="29"/>
      <c r="F770" s="29"/>
      <c r="G770" s="30"/>
      <c r="H770" s="30"/>
      <c r="I770" s="30"/>
      <c r="J770" s="30"/>
    </row>
    <row r="771" spans="1:10" s="34" customFormat="1">
      <c r="A771" s="29"/>
      <c r="B771" s="29"/>
      <c r="C771" s="29"/>
      <c r="D771" s="29"/>
      <c r="E771" s="29"/>
      <c r="F771" s="29"/>
      <c r="G771" s="30"/>
      <c r="H771" s="30"/>
      <c r="I771" s="30"/>
      <c r="J771" s="30"/>
    </row>
    <row r="772" spans="1:10" s="34" customFormat="1">
      <c r="A772" s="29"/>
      <c r="B772" s="29"/>
      <c r="C772" s="29"/>
      <c r="D772" s="29"/>
      <c r="E772" s="29"/>
      <c r="F772" s="29"/>
      <c r="G772" s="30"/>
      <c r="H772" s="30"/>
      <c r="I772" s="30"/>
      <c r="J772" s="30"/>
    </row>
    <row r="773" spans="1:10" s="34" customFormat="1">
      <c r="A773" s="29"/>
      <c r="B773" s="29"/>
      <c r="C773" s="29"/>
      <c r="D773" s="29"/>
      <c r="E773" s="29"/>
      <c r="F773" s="29"/>
      <c r="G773" s="30"/>
      <c r="H773" s="30"/>
      <c r="I773" s="30"/>
      <c r="J773" s="30"/>
    </row>
    <row r="774" spans="1:10" s="34" customFormat="1">
      <c r="A774" s="29"/>
      <c r="B774" s="29"/>
      <c r="C774" s="29"/>
      <c r="D774" s="29"/>
      <c r="E774" s="29"/>
      <c r="F774" s="29"/>
      <c r="G774" s="30"/>
      <c r="H774" s="30"/>
      <c r="I774" s="30"/>
      <c r="J774" s="30"/>
    </row>
    <row r="775" spans="1:10" s="34" customFormat="1">
      <c r="A775" s="29"/>
      <c r="B775" s="29"/>
      <c r="C775" s="29"/>
      <c r="D775" s="29"/>
      <c r="E775" s="29"/>
      <c r="F775" s="29"/>
      <c r="G775" s="30"/>
      <c r="H775" s="30"/>
      <c r="I775" s="30"/>
      <c r="J775" s="30"/>
    </row>
    <row r="776" spans="1:10" s="34" customFormat="1">
      <c r="A776" s="29"/>
      <c r="B776" s="29"/>
      <c r="C776" s="29"/>
      <c r="D776" s="29"/>
      <c r="E776" s="29"/>
      <c r="F776" s="29"/>
      <c r="G776" s="30"/>
      <c r="H776" s="30"/>
      <c r="I776" s="30"/>
      <c r="J776" s="30"/>
    </row>
    <row r="777" spans="1:10" s="34" customFormat="1">
      <c r="A777" s="29"/>
      <c r="B777" s="29"/>
      <c r="C777" s="29"/>
      <c r="D777" s="29"/>
      <c r="E777" s="29"/>
      <c r="F777" s="29"/>
      <c r="G777" s="30"/>
      <c r="H777" s="30"/>
      <c r="I777" s="30"/>
      <c r="J777" s="30"/>
    </row>
    <row r="778" spans="1:10" s="34" customFormat="1">
      <c r="A778" s="29"/>
      <c r="B778" s="29"/>
      <c r="C778" s="29"/>
      <c r="D778" s="29"/>
      <c r="E778" s="29"/>
      <c r="F778" s="29"/>
      <c r="G778" s="30"/>
      <c r="H778" s="30"/>
      <c r="I778" s="30"/>
      <c r="J778" s="30"/>
    </row>
    <row r="779" spans="1:10" s="34" customFormat="1">
      <c r="A779" s="29"/>
      <c r="B779" s="29"/>
      <c r="C779" s="29"/>
      <c r="D779" s="29"/>
      <c r="E779" s="29"/>
      <c r="F779" s="29"/>
      <c r="G779" s="30"/>
      <c r="H779" s="30"/>
      <c r="I779" s="30"/>
      <c r="J779" s="30"/>
    </row>
    <row r="780" spans="1:10" s="34" customFormat="1">
      <c r="A780" s="29"/>
      <c r="B780" s="29"/>
      <c r="C780" s="29"/>
      <c r="D780" s="29"/>
      <c r="E780" s="29"/>
      <c r="F780" s="29"/>
      <c r="G780" s="30"/>
      <c r="H780" s="30"/>
      <c r="I780" s="30"/>
      <c r="J780" s="30"/>
    </row>
    <row r="781" spans="1:10" s="34" customFormat="1">
      <c r="A781" s="29"/>
      <c r="B781" s="29"/>
      <c r="C781" s="29"/>
      <c r="D781" s="29"/>
      <c r="E781" s="29"/>
      <c r="F781" s="29"/>
      <c r="G781" s="30"/>
      <c r="H781" s="30"/>
      <c r="I781" s="30"/>
      <c r="J781" s="30"/>
    </row>
    <row r="782" spans="1:10" s="34" customFormat="1">
      <c r="A782" s="29"/>
      <c r="B782" s="29"/>
      <c r="C782" s="29"/>
      <c r="D782" s="29"/>
      <c r="E782" s="29"/>
      <c r="F782" s="29"/>
      <c r="G782" s="30"/>
      <c r="H782" s="30"/>
      <c r="I782" s="30"/>
      <c r="J782" s="30"/>
    </row>
    <row r="783" spans="1:10" s="34" customFormat="1">
      <c r="A783" s="29"/>
      <c r="B783" s="29"/>
      <c r="C783" s="29"/>
      <c r="D783" s="29"/>
      <c r="E783" s="29"/>
      <c r="F783" s="29"/>
      <c r="G783" s="30"/>
      <c r="H783" s="30"/>
      <c r="I783" s="30"/>
      <c r="J783" s="30"/>
    </row>
    <row r="784" spans="1:10" s="34" customFormat="1">
      <c r="A784" s="29"/>
      <c r="B784" s="29"/>
      <c r="C784" s="29"/>
      <c r="D784" s="29"/>
      <c r="E784" s="29"/>
      <c r="F784" s="29"/>
      <c r="G784" s="30"/>
      <c r="H784" s="30"/>
      <c r="I784" s="30"/>
      <c r="J784" s="30"/>
    </row>
    <row r="785" spans="1:10" s="34" customFormat="1">
      <c r="A785" s="29"/>
      <c r="B785" s="29"/>
      <c r="C785" s="29"/>
      <c r="D785" s="29"/>
      <c r="E785" s="29"/>
      <c r="F785" s="29"/>
      <c r="G785" s="30"/>
      <c r="H785" s="30"/>
      <c r="I785" s="30"/>
      <c r="J785" s="30"/>
    </row>
    <row r="786" spans="1:10" s="34" customFormat="1">
      <c r="A786" s="29"/>
      <c r="B786" s="29"/>
      <c r="C786" s="29"/>
      <c r="D786" s="29"/>
      <c r="E786" s="29"/>
      <c r="F786" s="29"/>
      <c r="G786" s="30"/>
      <c r="H786" s="30"/>
      <c r="I786" s="30"/>
      <c r="J786" s="30"/>
    </row>
    <row r="787" spans="1:10" s="34" customFormat="1">
      <c r="A787" s="29"/>
      <c r="B787" s="29"/>
      <c r="C787" s="29"/>
      <c r="D787" s="29"/>
      <c r="E787" s="29"/>
      <c r="F787" s="29"/>
      <c r="G787" s="30"/>
      <c r="H787" s="30"/>
      <c r="I787" s="30"/>
      <c r="J787" s="30"/>
    </row>
    <row r="788" spans="1:10" s="34" customFormat="1">
      <c r="A788" s="29"/>
      <c r="B788" s="29"/>
      <c r="C788" s="29"/>
      <c r="D788" s="29"/>
      <c r="E788" s="29"/>
      <c r="F788" s="29"/>
      <c r="G788" s="30"/>
      <c r="H788" s="30"/>
      <c r="I788" s="30"/>
      <c r="J788" s="30"/>
    </row>
    <row r="789" spans="1:10" s="34" customFormat="1">
      <c r="A789" s="29"/>
      <c r="B789" s="29"/>
      <c r="C789" s="29"/>
      <c r="D789" s="29"/>
      <c r="E789" s="29"/>
      <c r="F789" s="29"/>
      <c r="G789" s="30"/>
      <c r="H789" s="30"/>
      <c r="I789" s="30"/>
      <c r="J789" s="30"/>
    </row>
    <row r="790" spans="1:10" s="34" customFormat="1">
      <c r="A790" s="29"/>
      <c r="B790" s="29"/>
      <c r="C790" s="29"/>
      <c r="D790" s="29"/>
      <c r="E790" s="29"/>
      <c r="F790" s="29"/>
      <c r="G790" s="30"/>
      <c r="H790" s="30"/>
      <c r="I790" s="30"/>
      <c r="J790" s="30"/>
    </row>
    <row r="791" spans="1:10" s="34" customFormat="1">
      <c r="A791" s="29"/>
      <c r="B791" s="29"/>
      <c r="C791" s="29"/>
      <c r="D791" s="29"/>
      <c r="E791" s="29"/>
      <c r="F791" s="29"/>
      <c r="G791" s="30"/>
      <c r="H791" s="30"/>
      <c r="I791" s="30"/>
      <c r="J791" s="30"/>
    </row>
    <row r="792" spans="1:10" s="34" customFormat="1">
      <c r="A792" s="29"/>
      <c r="B792" s="29"/>
      <c r="C792" s="29"/>
      <c r="D792" s="29"/>
      <c r="E792" s="29"/>
      <c r="F792" s="29"/>
      <c r="G792" s="30"/>
      <c r="H792" s="30"/>
      <c r="I792" s="30"/>
      <c r="J792" s="30"/>
    </row>
    <row r="793" spans="1:10" s="34" customFormat="1">
      <c r="A793" s="29"/>
      <c r="B793" s="29"/>
      <c r="C793" s="29"/>
      <c r="D793" s="29"/>
      <c r="E793" s="29"/>
      <c r="F793" s="29"/>
      <c r="G793" s="30"/>
      <c r="H793" s="30"/>
      <c r="I793" s="30"/>
      <c r="J793" s="30"/>
    </row>
    <row r="794" spans="1:10" s="34" customFormat="1">
      <c r="A794" s="29"/>
      <c r="B794" s="29"/>
      <c r="C794" s="29"/>
      <c r="D794" s="29"/>
      <c r="E794" s="29"/>
      <c r="F794" s="29"/>
      <c r="G794" s="30"/>
      <c r="H794" s="30"/>
      <c r="I794" s="30"/>
      <c r="J794" s="30"/>
    </row>
    <row r="795" spans="1:10" s="34" customFormat="1">
      <c r="A795" s="29"/>
      <c r="B795" s="29"/>
      <c r="C795" s="29"/>
      <c r="D795" s="29"/>
      <c r="E795" s="29"/>
      <c r="F795" s="29"/>
      <c r="G795" s="30"/>
      <c r="H795" s="30"/>
      <c r="I795" s="30"/>
      <c r="J795" s="30"/>
    </row>
    <row r="796" spans="1:10" s="34" customFormat="1">
      <c r="A796" s="29"/>
      <c r="B796" s="29"/>
      <c r="C796" s="29"/>
      <c r="D796" s="29"/>
      <c r="E796" s="29"/>
      <c r="F796" s="29"/>
      <c r="G796" s="30"/>
      <c r="H796" s="30"/>
      <c r="I796" s="30"/>
      <c r="J796" s="30"/>
    </row>
    <row r="797" spans="1:10" s="34" customFormat="1">
      <c r="A797" s="29"/>
      <c r="B797" s="29"/>
      <c r="C797" s="29"/>
      <c r="D797" s="29"/>
      <c r="E797" s="29"/>
      <c r="F797" s="29"/>
      <c r="G797" s="30"/>
      <c r="H797" s="30"/>
      <c r="I797" s="30"/>
      <c r="J797" s="30"/>
    </row>
    <row r="798" spans="1:10" s="34" customFormat="1">
      <c r="A798" s="29"/>
      <c r="B798" s="29"/>
      <c r="C798" s="29"/>
      <c r="D798" s="29"/>
      <c r="E798" s="29"/>
      <c r="F798" s="29"/>
      <c r="G798" s="30"/>
      <c r="H798" s="30"/>
      <c r="I798" s="30"/>
      <c r="J798" s="30"/>
    </row>
    <row r="799" spans="1:10" s="34" customFormat="1">
      <c r="A799" s="29"/>
      <c r="B799" s="29"/>
      <c r="C799" s="29"/>
      <c r="D799" s="29"/>
      <c r="E799" s="29"/>
      <c r="F799" s="29"/>
      <c r="G799" s="30"/>
      <c r="H799" s="30"/>
      <c r="I799" s="30"/>
      <c r="J799" s="30"/>
    </row>
    <row r="800" spans="1:10" s="34" customFormat="1">
      <c r="A800" s="29"/>
      <c r="B800" s="29"/>
      <c r="C800" s="29"/>
      <c r="D800" s="29"/>
      <c r="E800" s="29"/>
      <c r="F800" s="29"/>
      <c r="G800" s="30"/>
      <c r="H800" s="30"/>
      <c r="I800" s="30"/>
      <c r="J800" s="30"/>
    </row>
    <row r="801" spans="1:10" s="34" customFormat="1">
      <c r="A801" s="29"/>
      <c r="B801" s="29"/>
      <c r="C801" s="29"/>
      <c r="D801" s="29"/>
      <c r="E801" s="29"/>
      <c r="F801" s="29"/>
      <c r="G801" s="30"/>
      <c r="H801" s="30"/>
      <c r="I801" s="30"/>
      <c r="J801" s="30"/>
    </row>
    <row r="802" spans="1:10" s="34" customFormat="1">
      <c r="A802" s="29"/>
      <c r="B802" s="29"/>
      <c r="C802" s="29"/>
      <c r="D802" s="29"/>
      <c r="E802" s="29"/>
      <c r="F802" s="29"/>
      <c r="G802" s="30"/>
      <c r="H802" s="30"/>
      <c r="I802" s="30"/>
      <c r="J802" s="30"/>
    </row>
    <row r="803" spans="1:10" s="34" customFormat="1">
      <c r="A803" s="29"/>
      <c r="B803" s="29"/>
      <c r="C803" s="29"/>
      <c r="D803" s="29"/>
      <c r="E803" s="29"/>
      <c r="F803" s="29"/>
      <c r="G803" s="30"/>
      <c r="H803" s="30"/>
      <c r="I803" s="30"/>
      <c r="J803" s="30"/>
    </row>
    <row r="804" spans="1:10" s="34" customFormat="1">
      <c r="A804" s="29"/>
      <c r="B804" s="29"/>
      <c r="C804" s="29"/>
      <c r="D804" s="29"/>
      <c r="E804" s="29"/>
      <c r="F804" s="29"/>
      <c r="G804" s="30"/>
      <c r="H804" s="30"/>
      <c r="I804" s="30"/>
      <c r="J804" s="30"/>
    </row>
    <row r="805" spans="1:10" s="34" customFormat="1">
      <c r="A805" s="29"/>
      <c r="B805" s="29"/>
      <c r="C805" s="29"/>
      <c r="D805" s="29"/>
      <c r="E805" s="29"/>
      <c r="F805" s="29"/>
      <c r="G805" s="30"/>
      <c r="H805" s="30"/>
      <c r="I805" s="30"/>
      <c r="J805" s="30"/>
    </row>
    <row r="806" spans="1:10" s="34" customFormat="1">
      <c r="A806" s="29"/>
      <c r="B806" s="29"/>
      <c r="C806" s="29"/>
      <c r="D806" s="29"/>
      <c r="E806" s="29"/>
      <c r="F806" s="29"/>
      <c r="G806" s="30"/>
      <c r="H806" s="30"/>
      <c r="I806" s="30"/>
      <c r="J806" s="30"/>
    </row>
    <row r="807" spans="1:10" s="34" customFormat="1">
      <c r="A807" s="29"/>
      <c r="B807" s="29"/>
      <c r="C807" s="29"/>
      <c r="D807" s="29"/>
      <c r="E807" s="29"/>
      <c r="F807" s="29"/>
      <c r="G807" s="30"/>
      <c r="H807" s="30"/>
      <c r="I807" s="30"/>
      <c r="J807" s="30"/>
    </row>
    <row r="808" spans="1:10" s="34" customFormat="1">
      <c r="A808" s="29"/>
      <c r="B808" s="29"/>
      <c r="C808" s="29"/>
      <c r="D808" s="29"/>
      <c r="E808" s="29"/>
      <c r="F808" s="29"/>
      <c r="G808" s="30"/>
      <c r="H808" s="30"/>
      <c r="I808" s="30"/>
      <c r="J808" s="30"/>
    </row>
    <row r="809" spans="1:10" s="34" customFormat="1">
      <c r="A809" s="29"/>
      <c r="B809" s="29"/>
      <c r="C809" s="29"/>
      <c r="D809" s="29"/>
      <c r="E809" s="29"/>
      <c r="F809" s="29"/>
      <c r="G809" s="30"/>
      <c r="H809" s="30"/>
      <c r="I809" s="30"/>
      <c r="J809" s="30"/>
    </row>
    <row r="810" spans="1:10" s="34" customFormat="1">
      <c r="A810" s="29"/>
      <c r="B810" s="29"/>
      <c r="C810" s="29"/>
      <c r="D810" s="29"/>
      <c r="E810" s="29"/>
      <c r="F810" s="29"/>
      <c r="G810" s="30"/>
      <c r="H810" s="30"/>
      <c r="I810" s="30"/>
      <c r="J810" s="30"/>
    </row>
    <row r="811" spans="1:10" s="34" customFormat="1">
      <c r="A811" s="29"/>
      <c r="B811" s="29"/>
      <c r="C811" s="29"/>
      <c r="D811" s="29"/>
      <c r="E811" s="29"/>
      <c r="F811" s="29"/>
      <c r="G811" s="30"/>
      <c r="H811" s="30"/>
      <c r="I811" s="30"/>
      <c r="J811" s="30"/>
    </row>
    <row r="812" spans="1:10" s="34" customFormat="1">
      <c r="A812" s="29"/>
      <c r="B812" s="29"/>
      <c r="C812" s="29"/>
      <c r="D812" s="29"/>
      <c r="E812" s="29"/>
      <c r="F812" s="29"/>
      <c r="G812" s="30"/>
      <c r="H812" s="30"/>
      <c r="I812" s="30"/>
      <c r="J812" s="30"/>
    </row>
    <row r="813" spans="1:10" s="34" customFormat="1">
      <c r="A813" s="29"/>
      <c r="B813" s="29"/>
      <c r="C813" s="29"/>
      <c r="D813" s="29"/>
      <c r="E813" s="29"/>
      <c r="F813" s="29"/>
      <c r="G813" s="30"/>
      <c r="H813" s="30"/>
      <c r="I813" s="30"/>
      <c r="J813" s="30"/>
    </row>
    <row r="814" spans="1:10" s="34" customFormat="1">
      <c r="A814" s="29"/>
      <c r="B814" s="29"/>
      <c r="C814" s="29"/>
      <c r="D814" s="29"/>
      <c r="E814" s="29"/>
      <c r="F814" s="29"/>
      <c r="G814" s="30"/>
      <c r="H814" s="30"/>
      <c r="I814" s="30"/>
      <c r="J814" s="30"/>
    </row>
    <row r="815" spans="1:10" s="34" customFormat="1">
      <c r="A815" s="29"/>
      <c r="B815" s="29"/>
      <c r="C815" s="29"/>
      <c r="D815" s="29"/>
      <c r="E815" s="29"/>
      <c r="F815" s="29"/>
      <c r="G815" s="30"/>
      <c r="H815" s="30"/>
      <c r="I815" s="30"/>
      <c r="J815" s="30"/>
    </row>
    <row r="816" spans="1:10" s="34" customFormat="1">
      <c r="A816" s="29"/>
      <c r="B816" s="29"/>
      <c r="C816" s="29"/>
      <c r="D816" s="29"/>
      <c r="E816" s="29"/>
      <c r="F816" s="29"/>
      <c r="G816" s="30"/>
      <c r="H816" s="30"/>
      <c r="I816" s="30"/>
      <c r="J816" s="30"/>
    </row>
    <row r="817" spans="1:10" s="34" customFormat="1">
      <c r="A817" s="29"/>
      <c r="B817" s="29"/>
      <c r="C817" s="29"/>
      <c r="D817" s="29"/>
      <c r="E817" s="29"/>
      <c r="F817" s="29"/>
      <c r="G817" s="30"/>
      <c r="H817" s="30"/>
      <c r="I817" s="30"/>
      <c r="J817" s="30"/>
    </row>
    <row r="818" spans="1:10" s="34" customFormat="1">
      <c r="A818" s="29"/>
      <c r="B818" s="29"/>
      <c r="C818" s="29"/>
      <c r="D818" s="29"/>
      <c r="E818" s="29"/>
      <c r="F818" s="29"/>
      <c r="G818" s="30"/>
      <c r="H818" s="30"/>
      <c r="I818" s="30"/>
      <c r="J818" s="30"/>
    </row>
    <row r="819" spans="1:10" s="34" customFormat="1">
      <c r="A819" s="29"/>
      <c r="B819" s="29"/>
      <c r="C819" s="29"/>
      <c r="D819" s="29"/>
      <c r="E819" s="29"/>
      <c r="F819" s="29"/>
      <c r="G819" s="30"/>
      <c r="H819" s="30"/>
      <c r="I819" s="30"/>
      <c r="J819" s="30"/>
    </row>
    <row r="820" spans="1:10" s="34" customFormat="1">
      <c r="A820" s="29"/>
      <c r="B820" s="29"/>
      <c r="C820" s="29"/>
      <c r="D820" s="29"/>
      <c r="E820" s="29"/>
      <c r="F820" s="29"/>
      <c r="G820" s="30"/>
      <c r="H820" s="30"/>
      <c r="I820" s="30"/>
      <c r="J820" s="30"/>
    </row>
    <row r="821" spans="1:10" s="34" customFormat="1">
      <c r="A821" s="29"/>
      <c r="B821" s="29"/>
      <c r="C821" s="29"/>
      <c r="D821" s="29"/>
      <c r="E821" s="29"/>
      <c r="F821" s="29"/>
      <c r="G821" s="30"/>
      <c r="H821" s="30"/>
      <c r="I821" s="30"/>
      <c r="J821" s="30"/>
    </row>
    <row r="822" spans="1:10" s="34" customFormat="1">
      <c r="A822" s="29"/>
      <c r="B822" s="29"/>
      <c r="C822" s="29"/>
      <c r="D822" s="29"/>
      <c r="E822" s="29"/>
      <c r="F822" s="29"/>
      <c r="G822" s="30"/>
      <c r="H822" s="30"/>
      <c r="I822" s="30"/>
      <c r="J822" s="30"/>
    </row>
    <row r="823" spans="1:10" s="34" customFormat="1">
      <c r="A823" s="29"/>
      <c r="B823" s="29"/>
      <c r="C823" s="29"/>
      <c r="D823" s="29"/>
      <c r="E823" s="29"/>
      <c r="F823" s="29"/>
      <c r="G823" s="30"/>
      <c r="H823" s="30"/>
      <c r="I823" s="30"/>
      <c r="J823" s="30"/>
    </row>
    <row r="824" spans="1:10" s="34" customFormat="1">
      <c r="A824" s="29"/>
      <c r="B824" s="29"/>
      <c r="C824" s="29"/>
      <c r="D824" s="29"/>
      <c r="E824" s="29"/>
      <c r="F824" s="29"/>
      <c r="G824" s="30"/>
      <c r="H824" s="30"/>
      <c r="I824" s="30"/>
      <c r="J824" s="30"/>
    </row>
    <row r="825" spans="1:10" s="34" customFormat="1">
      <c r="A825" s="29"/>
      <c r="B825" s="29"/>
      <c r="C825" s="29"/>
      <c r="D825" s="29"/>
      <c r="E825" s="29"/>
      <c r="F825" s="29"/>
      <c r="G825" s="30"/>
      <c r="H825" s="30"/>
      <c r="I825" s="30"/>
      <c r="J825" s="30"/>
    </row>
    <row r="826" spans="1:10" s="34" customFormat="1">
      <c r="A826" s="29"/>
      <c r="B826" s="29"/>
      <c r="C826" s="29"/>
      <c r="D826" s="29"/>
      <c r="E826" s="29"/>
      <c r="F826" s="29"/>
      <c r="G826" s="30"/>
      <c r="H826" s="30"/>
      <c r="I826" s="30"/>
      <c r="J826" s="30"/>
    </row>
    <row r="827" spans="1:10" s="34" customFormat="1">
      <c r="A827" s="29"/>
      <c r="B827" s="29"/>
      <c r="C827" s="29"/>
      <c r="D827" s="29"/>
      <c r="E827" s="29"/>
      <c r="F827" s="29"/>
      <c r="G827" s="30"/>
      <c r="H827" s="30"/>
      <c r="I827" s="30"/>
      <c r="J827" s="30"/>
    </row>
    <row r="828" spans="1:10" s="34" customFormat="1">
      <c r="A828" s="29"/>
      <c r="B828" s="29"/>
      <c r="C828" s="29"/>
      <c r="D828" s="29"/>
      <c r="E828" s="29"/>
      <c r="F828" s="29"/>
      <c r="G828" s="30"/>
      <c r="H828" s="30"/>
      <c r="I828" s="30"/>
      <c r="J828" s="30"/>
    </row>
    <row r="829" spans="1:10" s="34" customFormat="1">
      <c r="A829" s="29"/>
      <c r="B829" s="29"/>
      <c r="C829" s="29"/>
      <c r="D829" s="29"/>
      <c r="E829" s="29"/>
      <c r="F829" s="29"/>
      <c r="G829" s="30"/>
      <c r="H829" s="30"/>
      <c r="I829" s="30"/>
      <c r="J829" s="30"/>
    </row>
    <row r="830" spans="1:10" s="34" customFormat="1">
      <c r="A830" s="29"/>
      <c r="B830" s="29"/>
      <c r="C830" s="29"/>
      <c r="D830" s="29"/>
      <c r="E830" s="29"/>
      <c r="F830" s="29"/>
      <c r="G830" s="30"/>
      <c r="H830" s="30"/>
      <c r="I830" s="30"/>
      <c r="J830" s="30"/>
    </row>
    <row r="831" spans="1:10" s="34" customFormat="1">
      <c r="A831" s="29"/>
      <c r="B831" s="29"/>
      <c r="C831" s="29"/>
      <c r="D831" s="29"/>
      <c r="E831" s="29"/>
      <c r="F831" s="29"/>
      <c r="G831" s="30"/>
      <c r="H831" s="30"/>
      <c r="I831" s="30"/>
      <c r="J831" s="30"/>
    </row>
    <row r="832" spans="1:10" s="34" customFormat="1">
      <c r="A832" s="29"/>
      <c r="B832" s="29"/>
      <c r="C832" s="29"/>
      <c r="D832" s="29"/>
      <c r="E832" s="29"/>
      <c r="F832" s="29"/>
      <c r="G832" s="30"/>
      <c r="H832" s="30"/>
      <c r="I832" s="30"/>
      <c r="J832" s="30"/>
    </row>
    <row r="833" spans="1:10" s="34" customFormat="1">
      <c r="A833" s="29"/>
      <c r="B833" s="29"/>
      <c r="C833" s="29"/>
      <c r="D833" s="29"/>
      <c r="E833" s="29"/>
      <c r="F833" s="29"/>
      <c r="G833" s="30"/>
      <c r="H833" s="30"/>
      <c r="I833" s="30"/>
      <c r="J833" s="30"/>
    </row>
    <row r="834" spans="1:10" s="34" customFormat="1">
      <c r="A834" s="29"/>
      <c r="B834" s="29"/>
      <c r="C834" s="29"/>
      <c r="D834" s="29"/>
      <c r="E834" s="29"/>
      <c r="F834" s="29"/>
      <c r="G834" s="30"/>
      <c r="H834" s="30"/>
      <c r="I834" s="30"/>
      <c r="J834" s="30"/>
    </row>
    <row r="835" spans="1:10" s="34" customFormat="1">
      <c r="A835" s="29"/>
      <c r="B835" s="29"/>
      <c r="C835" s="29"/>
      <c r="D835" s="29"/>
      <c r="E835" s="29"/>
      <c r="F835" s="29"/>
      <c r="G835" s="30"/>
      <c r="H835" s="30"/>
      <c r="I835" s="30"/>
      <c r="J835" s="30"/>
    </row>
    <row r="836" spans="1:10" s="34" customFormat="1">
      <c r="A836" s="29"/>
      <c r="B836" s="29"/>
      <c r="C836" s="29"/>
      <c r="D836" s="29"/>
      <c r="E836" s="29"/>
      <c r="F836" s="29"/>
      <c r="G836" s="30"/>
      <c r="H836" s="30"/>
      <c r="I836" s="30"/>
      <c r="J836" s="30"/>
    </row>
    <row r="837" spans="1:10" s="34" customFormat="1">
      <c r="A837" s="29"/>
      <c r="B837" s="29"/>
      <c r="C837" s="29"/>
      <c r="D837" s="29"/>
      <c r="E837" s="29"/>
      <c r="F837" s="29"/>
      <c r="G837" s="30"/>
      <c r="H837" s="30"/>
      <c r="I837" s="30"/>
      <c r="J837" s="30"/>
    </row>
    <row r="838" spans="1:10" s="34" customFormat="1">
      <c r="A838" s="29"/>
      <c r="B838" s="29"/>
      <c r="C838" s="29"/>
      <c r="D838" s="29"/>
      <c r="E838" s="29"/>
      <c r="F838" s="29"/>
      <c r="G838" s="30"/>
      <c r="H838" s="30"/>
      <c r="I838" s="30"/>
      <c r="J838" s="30"/>
    </row>
    <row r="839" spans="1:10" s="34" customFormat="1">
      <c r="A839" s="29"/>
      <c r="B839" s="29"/>
      <c r="C839" s="29"/>
      <c r="D839" s="29"/>
      <c r="E839" s="29"/>
      <c r="F839" s="29"/>
      <c r="G839" s="30"/>
      <c r="H839" s="30"/>
      <c r="I839" s="30"/>
      <c r="J839" s="30"/>
    </row>
    <row r="840" spans="1:10" s="34" customFormat="1">
      <c r="A840" s="29"/>
      <c r="B840" s="29"/>
      <c r="C840" s="29"/>
      <c r="D840" s="29"/>
      <c r="E840" s="29"/>
      <c r="F840" s="29"/>
      <c r="G840" s="30"/>
      <c r="H840" s="30"/>
      <c r="I840" s="30"/>
      <c r="J840" s="30"/>
    </row>
    <row r="841" spans="1:10" s="34" customFormat="1">
      <c r="A841" s="29"/>
      <c r="B841" s="29"/>
      <c r="C841" s="29"/>
      <c r="D841" s="29"/>
      <c r="E841" s="29"/>
      <c r="F841" s="29"/>
      <c r="G841" s="30"/>
      <c r="H841" s="30"/>
      <c r="I841" s="30"/>
      <c r="J841" s="30"/>
    </row>
    <row r="842" spans="1:10" s="34" customFormat="1">
      <c r="A842" s="29"/>
      <c r="B842" s="29"/>
      <c r="C842" s="29"/>
      <c r="D842" s="29"/>
      <c r="E842" s="29"/>
      <c r="F842" s="29"/>
      <c r="G842" s="30"/>
      <c r="H842" s="30"/>
      <c r="I842" s="30"/>
      <c r="J842" s="30"/>
    </row>
    <row r="843" spans="1:10" s="34" customFormat="1">
      <c r="A843" s="29"/>
      <c r="B843" s="29"/>
      <c r="C843" s="29"/>
      <c r="D843" s="29"/>
      <c r="E843" s="29"/>
      <c r="F843" s="29"/>
      <c r="G843" s="30"/>
      <c r="H843" s="30"/>
      <c r="I843" s="30"/>
      <c r="J843" s="30"/>
    </row>
    <row r="844" spans="1:10" s="34" customFormat="1">
      <c r="A844" s="29"/>
      <c r="B844" s="29"/>
      <c r="C844" s="29"/>
      <c r="D844" s="29"/>
      <c r="E844" s="29"/>
      <c r="F844" s="29"/>
      <c r="G844" s="30"/>
      <c r="H844" s="30"/>
      <c r="I844" s="30"/>
      <c r="J844" s="30"/>
    </row>
    <row r="845" spans="1:10" s="34" customFormat="1">
      <c r="A845" s="29"/>
      <c r="B845" s="29"/>
      <c r="C845" s="29"/>
      <c r="D845" s="29"/>
      <c r="E845" s="29"/>
      <c r="F845" s="29"/>
      <c r="G845" s="30"/>
      <c r="H845" s="30"/>
      <c r="I845" s="30"/>
      <c r="J845" s="30"/>
    </row>
    <row r="846" spans="1:10" s="34" customFormat="1">
      <c r="A846" s="29"/>
      <c r="B846" s="29"/>
      <c r="C846" s="29"/>
      <c r="D846" s="29"/>
      <c r="E846" s="29"/>
      <c r="F846" s="29"/>
      <c r="G846" s="30"/>
      <c r="H846" s="30"/>
      <c r="I846" s="30"/>
      <c r="J846" s="30"/>
    </row>
    <row r="847" spans="1:10" s="34" customFormat="1">
      <c r="A847" s="29"/>
      <c r="B847" s="29"/>
      <c r="C847" s="29"/>
      <c r="D847" s="29"/>
      <c r="E847" s="29"/>
      <c r="F847" s="29"/>
      <c r="G847" s="30"/>
      <c r="H847" s="30"/>
      <c r="I847" s="30"/>
      <c r="J847" s="30"/>
    </row>
    <row r="848" spans="1:10" s="34" customFormat="1">
      <c r="A848" s="29"/>
      <c r="B848" s="29"/>
      <c r="C848" s="29"/>
      <c r="D848" s="29"/>
      <c r="E848" s="29"/>
      <c r="F848" s="29"/>
      <c r="G848" s="30"/>
      <c r="H848" s="30"/>
      <c r="I848" s="30"/>
      <c r="J848" s="30"/>
    </row>
    <row r="849" spans="1:10" s="34" customFormat="1">
      <c r="A849" s="29"/>
      <c r="B849" s="29"/>
      <c r="C849" s="29"/>
      <c r="D849" s="29"/>
      <c r="E849" s="29"/>
      <c r="F849" s="29"/>
      <c r="G849" s="30"/>
      <c r="H849" s="30"/>
      <c r="I849" s="30"/>
      <c r="J849" s="30"/>
    </row>
    <row r="850" spans="1:10" s="34" customFormat="1">
      <c r="A850" s="29"/>
      <c r="B850" s="29"/>
      <c r="C850" s="29"/>
      <c r="D850" s="29"/>
      <c r="E850" s="29"/>
      <c r="F850" s="29"/>
      <c r="G850" s="30"/>
      <c r="H850" s="30"/>
      <c r="I850" s="30"/>
      <c r="J850" s="30"/>
    </row>
    <row r="851" spans="1:10" s="34" customFormat="1">
      <c r="A851" s="29"/>
      <c r="B851" s="29"/>
      <c r="C851" s="29"/>
      <c r="D851" s="29"/>
      <c r="E851" s="29"/>
      <c r="F851" s="29"/>
      <c r="G851" s="30"/>
      <c r="H851" s="30"/>
      <c r="I851" s="30"/>
      <c r="J851" s="30"/>
    </row>
    <row r="852" spans="1:10" s="34" customFormat="1">
      <c r="A852" s="29"/>
      <c r="B852" s="29"/>
      <c r="C852" s="29"/>
      <c r="D852" s="29"/>
      <c r="E852" s="29"/>
      <c r="F852" s="29"/>
      <c r="G852" s="30"/>
      <c r="H852" s="30"/>
      <c r="I852" s="30"/>
      <c r="J852" s="30"/>
    </row>
    <row r="853" spans="1:10" s="34" customFormat="1">
      <c r="A853" s="29"/>
      <c r="B853" s="29"/>
      <c r="C853" s="29"/>
      <c r="D853" s="29"/>
      <c r="E853" s="29"/>
      <c r="F853" s="29"/>
      <c r="G853" s="30"/>
      <c r="H853" s="30"/>
      <c r="I853" s="30"/>
      <c r="J853" s="30"/>
    </row>
    <row r="854" spans="1:10" s="34" customFormat="1">
      <c r="A854" s="29"/>
      <c r="B854" s="29"/>
      <c r="C854" s="29"/>
      <c r="D854" s="29"/>
      <c r="E854" s="29"/>
      <c r="F854" s="29"/>
      <c r="G854" s="30"/>
      <c r="H854" s="30"/>
      <c r="I854" s="30"/>
      <c r="J854" s="30"/>
    </row>
    <row r="855" spans="1:10" s="34" customFormat="1">
      <c r="A855" s="29"/>
      <c r="B855" s="29"/>
      <c r="C855" s="29"/>
      <c r="D855" s="29"/>
      <c r="E855" s="29"/>
      <c r="F855" s="29"/>
      <c r="G855" s="30"/>
      <c r="H855" s="30"/>
      <c r="I855" s="30"/>
      <c r="J855" s="30"/>
    </row>
    <row r="856" spans="1:10" s="34" customFormat="1">
      <c r="A856" s="29"/>
      <c r="B856" s="29"/>
      <c r="C856" s="29"/>
      <c r="D856" s="29"/>
      <c r="E856" s="29"/>
      <c r="F856" s="29"/>
      <c r="G856" s="30"/>
      <c r="H856" s="30"/>
      <c r="I856" s="30"/>
      <c r="J856" s="30"/>
    </row>
    <row r="857" spans="1:10" s="34" customFormat="1">
      <c r="A857" s="29"/>
      <c r="B857" s="29"/>
      <c r="C857" s="29"/>
      <c r="D857" s="29"/>
      <c r="E857" s="29"/>
      <c r="F857" s="29"/>
      <c r="G857" s="30"/>
      <c r="H857" s="30"/>
      <c r="I857" s="30"/>
      <c r="J857" s="30"/>
    </row>
    <row r="858" spans="1:10" s="34" customFormat="1">
      <c r="A858" s="29"/>
      <c r="B858" s="29"/>
      <c r="C858" s="29"/>
      <c r="D858" s="29"/>
      <c r="E858" s="29"/>
      <c r="F858" s="29"/>
      <c r="G858" s="30"/>
      <c r="H858" s="30"/>
      <c r="I858" s="30"/>
      <c r="J858" s="30"/>
    </row>
    <row r="859" spans="1:10" s="34" customFormat="1">
      <c r="A859" s="29"/>
      <c r="B859" s="29"/>
      <c r="C859" s="29"/>
      <c r="D859" s="29"/>
      <c r="E859" s="29"/>
      <c r="F859" s="29"/>
      <c r="G859" s="30"/>
      <c r="H859" s="30"/>
      <c r="I859" s="30"/>
      <c r="J859" s="30"/>
    </row>
    <row r="860" spans="1:10" s="34" customFormat="1">
      <c r="A860" s="29"/>
      <c r="B860" s="29"/>
      <c r="C860" s="29"/>
      <c r="D860" s="29"/>
      <c r="E860" s="29"/>
      <c r="F860" s="29"/>
      <c r="G860" s="30"/>
      <c r="H860" s="30"/>
      <c r="I860" s="30"/>
      <c r="J860" s="30"/>
    </row>
    <row r="861" spans="1:10" s="34" customFormat="1">
      <c r="A861" s="29"/>
      <c r="B861" s="29"/>
      <c r="C861" s="29"/>
      <c r="D861" s="29"/>
      <c r="E861" s="29"/>
      <c r="F861" s="29"/>
      <c r="G861" s="30"/>
      <c r="H861" s="30"/>
      <c r="I861" s="30"/>
      <c r="J861" s="30"/>
    </row>
    <row r="862" spans="1:10" s="34" customFormat="1">
      <c r="A862" s="29"/>
      <c r="B862" s="29"/>
      <c r="C862" s="29"/>
      <c r="D862" s="29"/>
      <c r="E862" s="29"/>
      <c r="F862" s="29"/>
      <c r="G862" s="30"/>
      <c r="H862" s="30"/>
      <c r="I862" s="30"/>
      <c r="J862" s="30"/>
    </row>
    <row r="863" spans="1:10" s="34" customFormat="1">
      <c r="A863" s="29"/>
      <c r="B863" s="29"/>
      <c r="C863" s="29"/>
      <c r="D863" s="29"/>
      <c r="E863" s="29"/>
      <c r="F863" s="29"/>
      <c r="G863" s="30"/>
      <c r="H863" s="30"/>
      <c r="I863" s="30"/>
      <c r="J863" s="30"/>
    </row>
    <row r="864" spans="1:10" s="34" customFormat="1">
      <c r="A864" s="29"/>
      <c r="B864" s="29"/>
      <c r="C864" s="29"/>
      <c r="D864" s="29"/>
      <c r="E864" s="29"/>
      <c r="F864" s="29"/>
      <c r="G864" s="30"/>
      <c r="H864" s="30"/>
      <c r="I864" s="30"/>
      <c r="J864" s="30"/>
    </row>
    <row r="865" spans="1:10" s="34" customFormat="1">
      <c r="A865" s="29"/>
      <c r="B865" s="29"/>
      <c r="C865" s="29"/>
      <c r="D865" s="29"/>
      <c r="E865" s="29"/>
      <c r="F865" s="29"/>
      <c r="G865" s="30"/>
      <c r="H865" s="30"/>
      <c r="I865" s="30"/>
      <c r="J865" s="30"/>
    </row>
    <row r="866" spans="1:10" s="34" customFormat="1">
      <c r="A866" s="29"/>
      <c r="B866" s="29"/>
      <c r="C866" s="29"/>
      <c r="D866" s="29"/>
      <c r="E866" s="29"/>
      <c r="F866" s="29"/>
      <c r="G866" s="30"/>
      <c r="H866" s="30"/>
      <c r="I866" s="30"/>
      <c r="J866" s="30"/>
    </row>
    <row r="867" spans="1:10" s="34" customFormat="1">
      <c r="A867" s="29"/>
      <c r="B867" s="29"/>
      <c r="C867" s="29"/>
      <c r="D867" s="29"/>
      <c r="E867" s="29"/>
      <c r="F867" s="29"/>
      <c r="G867" s="30"/>
      <c r="H867" s="30"/>
      <c r="I867" s="30"/>
      <c r="J867" s="30"/>
    </row>
    <row r="868" spans="1:10" s="34" customFormat="1">
      <c r="A868" s="29"/>
      <c r="B868" s="29"/>
      <c r="C868" s="29"/>
      <c r="D868" s="29"/>
      <c r="E868" s="29"/>
      <c r="F868" s="29"/>
      <c r="G868" s="30"/>
      <c r="H868" s="30"/>
      <c r="I868" s="30"/>
      <c r="J868" s="30"/>
    </row>
    <row r="869" spans="1:10" s="34" customFormat="1">
      <c r="A869" s="29"/>
      <c r="B869" s="29"/>
      <c r="C869" s="29"/>
      <c r="D869" s="29"/>
      <c r="E869" s="29"/>
      <c r="F869" s="29"/>
      <c r="G869" s="30"/>
      <c r="H869" s="30"/>
      <c r="I869" s="30"/>
      <c r="J869" s="30"/>
    </row>
    <row r="870" spans="1:10" s="34" customFormat="1">
      <c r="A870" s="29"/>
      <c r="B870" s="29"/>
      <c r="C870" s="29"/>
      <c r="D870" s="29"/>
      <c r="E870" s="29"/>
      <c r="F870" s="29"/>
      <c r="G870" s="30"/>
      <c r="H870" s="30"/>
      <c r="I870" s="30"/>
      <c r="J870" s="30"/>
    </row>
    <row r="871" spans="1:10" s="34" customFormat="1">
      <c r="A871" s="29"/>
      <c r="B871" s="29"/>
      <c r="C871" s="29"/>
      <c r="D871" s="29"/>
      <c r="E871" s="29"/>
      <c r="F871" s="29"/>
      <c r="G871" s="30"/>
      <c r="H871" s="30"/>
      <c r="I871" s="30"/>
      <c r="J871" s="30"/>
    </row>
    <row r="872" spans="1:10" s="34" customFormat="1">
      <c r="A872" s="29"/>
      <c r="B872" s="29"/>
      <c r="C872" s="29"/>
      <c r="D872" s="29"/>
      <c r="E872" s="29"/>
      <c r="F872" s="29"/>
      <c r="G872" s="30"/>
      <c r="H872" s="30"/>
      <c r="I872" s="30"/>
      <c r="J872" s="30"/>
    </row>
    <row r="873" spans="1:10" s="34" customFormat="1">
      <c r="A873" s="29"/>
      <c r="B873" s="29"/>
      <c r="C873" s="29"/>
      <c r="D873" s="29"/>
      <c r="E873" s="29"/>
      <c r="F873" s="29"/>
      <c r="G873" s="30"/>
      <c r="H873" s="30"/>
      <c r="I873" s="30"/>
      <c r="J873" s="30"/>
    </row>
    <row r="874" spans="1:10" s="34" customFormat="1">
      <c r="A874" s="29"/>
      <c r="B874" s="29"/>
      <c r="C874" s="29"/>
      <c r="D874" s="29"/>
      <c r="E874" s="29"/>
      <c r="F874" s="29"/>
      <c r="G874" s="30"/>
      <c r="H874" s="30"/>
      <c r="I874" s="30"/>
      <c r="J874" s="30"/>
    </row>
    <row r="875" spans="1:10" s="34" customFormat="1">
      <c r="A875" s="29"/>
      <c r="B875" s="29"/>
      <c r="C875" s="29"/>
      <c r="D875" s="29"/>
      <c r="E875" s="29"/>
      <c r="F875" s="29"/>
      <c r="G875" s="30"/>
      <c r="H875" s="30"/>
      <c r="I875" s="30"/>
      <c r="J875" s="30"/>
    </row>
    <row r="876" spans="1:10" s="34" customFormat="1">
      <c r="A876" s="29"/>
      <c r="B876" s="29"/>
      <c r="C876" s="29"/>
      <c r="D876" s="29"/>
      <c r="E876" s="29"/>
      <c r="F876" s="29"/>
      <c r="G876" s="30"/>
      <c r="H876" s="30"/>
      <c r="I876" s="30"/>
      <c r="J876" s="30"/>
    </row>
    <row r="877" spans="1:10" s="34" customFormat="1">
      <c r="A877" s="29"/>
      <c r="B877" s="29"/>
      <c r="C877" s="29"/>
      <c r="D877" s="29"/>
      <c r="E877" s="29"/>
      <c r="F877" s="29"/>
      <c r="G877" s="30"/>
      <c r="H877" s="30"/>
      <c r="I877" s="30"/>
      <c r="J877" s="30"/>
    </row>
    <row r="878" spans="1:10" s="34" customFormat="1">
      <c r="A878" s="29"/>
      <c r="B878" s="29"/>
      <c r="C878" s="29"/>
      <c r="D878" s="29"/>
      <c r="E878" s="29"/>
      <c r="F878" s="29"/>
      <c r="G878" s="30"/>
      <c r="H878" s="30"/>
      <c r="I878" s="30"/>
      <c r="J878" s="30"/>
    </row>
    <row r="879" spans="1:10" s="34" customFormat="1">
      <c r="A879" s="29"/>
      <c r="B879" s="29"/>
      <c r="C879" s="29"/>
      <c r="D879" s="29"/>
      <c r="E879" s="29"/>
      <c r="F879" s="29"/>
      <c r="G879" s="30"/>
      <c r="H879" s="30"/>
      <c r="I879" s="30"/>
      <c r="J879" s="30"/>
    </row>
    <row r="880" spans="1:10" s="34" customFormat="1">
      <c r="A880" s="29"/>
      <c r="B880" s="29"/>
      <c r="C880" s="29"/>
      <c r="D880" s="29"/>
      <c r="E880" s="29"/>
      <c r="F880" s="29"/>
      <c r="G880" s="30"/>
      <c r="H880" s="30"/>
      <c r="I880" s="30"/>
      <c r="J880" s="30"/>
    </row>
    <row r="881" spans="1:10" s="34" customFormat="1">
      <c r="A881" s="29"/>
      <c r="B881" s="29"/>
      <c r="C881" s="29"/>
      <c r="D881" s="29"/>
      <c r="E881" s="29"/>
      <c r="F881" s="29"/>
      <c r="G881" s="30"/>
      <c r="H881" s="30"/>
      <c r="I881" s="30"/>
      <c r="J881" s="30"/>
    </row>
    <row r="882" spans="1:10" s="34" customFormat="1">
      <c r="A882" s="29"/>
      <c r="B882" s="29"/>
      <c r="C882" s="29"/>
      <c r="D882" s="29"/>
      <c r="E882" s="29"/>
      <c r="F882" s="29"/>
      <c r="G882" s="30"/>
      <c r="H882" s="30"/>
      <c r="I882" s="30"/>
      <c r="J882" s="30"/>
    </row>
    <row r="883" spans="1:10" s="34" customFormat="1">
      <c r="A883" s="29"/>
      <c r="B883" s="29"/>
      <c r="C883" s="29"/>
      <c r="D883" s="29"/>
      <c r="E883" s="29"/>
      <c r="F883" s="29"/>
      <c r="G883" s="30"/>
      <c r="H883" s="30"/>
      <c r="I883" s="30"/>
      <c r="J883" s="30"/>
    </row>
    <row r="884" spans="1:10" s="34" customFormat="1">
      <c r="A884" s="29"/>
      <c r="B884" s="29"/>
      <c r="C884" s="29"/>
      <c r="D884" s="29"/>
      <c r="E884" s="29"/>
      <c r="F884" s="29"/>
      <c r="G884" s="30"/>
      <c r="H884" s="30"/>
      <c r="I884" s="30"/>
      <c r="J884" s="30"/>
    </row>
    <row r="885" spans="1:10" s="34" customFormat="1">
      <c r="A885" s="29"/>
      <c r="B885" s="29"/>
      <c r="C885" s="29"/>
      <c r="D885" s="29"/>
      <c r="E885" s="29"/>
      <c r="F885" s="29"/>
      <c r="G885" s="30"/>
      <c r="H885" s="30"/>
      <c r="I885" s="30"/>
      <c r="J885" s="30"/>
    </row>
    <row r="886" spans="1:10" s="34" customFormat="1">
      <c r="A886" s="29"/>
      <c r="B886" s="29"/>
      <c r="C886" s="29"/>
      <c r="D886" s="29"/>
      <c r="E886" s="29"/>
      <c r="F886" s="29"/>
      <c r="G886" s="30"/>
      <c r="H886" s="30"/>
      <c r="I886" s="30"/>
      <c r="J886" s="30"/>
    </row>
    <row r="887" spans="1:10" s="34" customFormat="1">
      <c r="A887" s="29"/>
      <c r="B887" s="29"/>
      <c r="C887" s="29"/>
      <c r="D887" s="29"/>
      <c r="E887" s="29"/>
      <c r="F887" s="29"/>
      <c r="G887" s="30"/>
      <c r="H887" s="30"/>
      <c r="I887" s="30"/>
      <c r="J887" s="30"/>
    </row>
    <row r="888" spans="1:10" s="34" customFormat="1">
      <c r="A888" s="29"/>
      <c r="B888" s="29"/>
      <c r="C888" s="29"/>
      <c r="D888" s="29"/>
      <c r="E888" s="29"/>
      <c r="F888" s="29"/>
      <c r="G888" s="30"/>
      <c r="H888" s="30"/>
      <c r="I888" s="30"/>
      <c r="J888" s="30"/>
    </row>
    <row r="889" spans="1:10" s="34" customFormat="1">
      <c r="A889" s="29"/>
      <c r="B889" s="29"/>
      <c r="C889" s="29"/>
      <c r="D889" s="29"/>
      <c r="E889" s="29"/>
      <c r="F889" s="29"/>
      <c r="G889" s="30"/>
      <c r="H889" s="30"/>
      <c r="I889" s="30"/>
      <c r="J889" s="30"/>
    </row>
    <row r="890" spans="1:10" s="34" customFormat="1">
      <c r="A890" s="29"/>
      <c r="B890" s="29"/>
      <c r="C890" s="29"/>
      <c r="D890" s="29"/>
      <c r="E890" s="29"/>
      <c r="F890" s="29"/>
      <c r="G890" s="30"/>
      <c r="H890" s="30"/>
      <c r="I890" s="30"/>
      <c r="J890" s="30"/>
    </row>
    <row r="891" spans="1:10" s="34" customFormat="1">
      <c r="A891" s="29"/>
      <c r="B891" s="29"/>
      <c r="C891" s="29"/>
      <c r="D891" s="29"/>
      <c r="E891" s="29"/>
      <c r="F891" s="29"/>
      <c r="G891" s="30"/>
      <c r="H891" s="30"/>
      <c r="I891" s="30"/>
      <c r="J891" s="30"/>
    </row>
    <row r="892" spans="1:10" s="34" customFormat="1">
      <c r="A892" s="29"/>
      <c r="B892" s="29"/>
      <c r="C892" s="29"/>
      <c r="D892" s="29"/>
      <c r="E892" s="29"/>
      <c r="F892" s="29"/>
      <c r="G892" s="30"/>
      <c r="H892" s="30"/>
      <c r="I892" s="30"/>
      <c r="J892" s="30"/>
    </row>
    <row r="893" spans="1:10" s="34" customFormat="1">
      <c r="A893" s="29"/>
      <c r="B893" s="29"/>
      <c r="C893" s="29"/>
      <c r="D893" s="29"/>
      <c r="E893" s="29"/>
      <c r="F893" s="29"/>
      <c r="G893" s="30"/>
      <c r="H893" s="30"/>
      <c r="I893" s="30"/>
      <c r="J893" s="30"/>
    </row>
    <row r="894" spans="1:10" s="34" customFormat="1">
      <c r="A894" s="29"/>
      <c r="B894" s="29"/>
      <c r="C894" s="29"/>
      <c r="D894" s="29"/>
      <c r="E894" s="29"/>
      <c r="F894" s="29"/>
      <c r="G894" s="30"/>
      <c r="H894" s="30"/>
      <c r="I894" s="30"/>
      <c r="J894" s="30"/>
    </row>
    <row r="895" spans="1:10" s="34" customFormat="1">
      <c r="A895" s="29"/>
      <c r="B895" s="29"/>
      <c r="C895" s="29"/>
      <c r="D895" s="29"/>
      <c r="E895" s="29"/>
      <c r="F895" s="29"/>
      <c r="G895" s="30"/>
      <c r="H895" s="30"/>
      <c r="I895" s="30"/>
      <c r="J895" s="30"/>
    </row>
    <row r="896" spans="1:10" s="34" customFormat="1">
      <c r="A896" s="29"/>
      <c r="B896" s="29"/>
      <c r="C896" s="29"/>
      <c r="D896" s="29"/>
      <c r="E896" s="29"/>
      <c r="F896" s="29"/>
      <c r="G896" s="30"/>
      <c r="H896" s="30"/>
      <c r="I896" s="30"/>
      <c r="J896" s="30"/>
    </row>
    <row r="897" spans="1:10" s="34" customFormat="1">
      <c r="A897" s="29"/>
      <c r="B897" s="29"/>
      <c r="C897" s="29"/>
      <c r="D897" s="29"/>
      <c r="E897" s="29"/>
      <c r="F897" s="29"/>
      <c r="G897" s="30"/>
      <c r="H897" s="30"/>
      <c r="I897" s="30"/>
      <c r="J897" s="30"/>
    </row>
    <row r="898" spans="1:10" s="34" customFormat="1">
      <c r="A898" s="29"/>
      <c r="B898" s="29"/>
      <c r="C898" s="29"/>
      <c r="D898" s="29"/>
      <c r="E898" s="29"/>
      <c r="F898" s="29"/>
      <c r="G898" s="30"/>
      <c r="H898" s="30"/>
      <c r="I898" s="30"/>
      <c r="J898" s="30"/>
    </row>
    <row r="899" spans="1:10" s="34" customFormat="1">
      <c r="A899" s="29"/>
      <c r="B899" s="29"/>
      <c r="C899" s="29"/>
      <c r="D899" s="29"/>
      <c r="E899" s="29"/>
      <c r="F899" s="29"/>
      <c r="G899" s="30"/>
      <c r="H899" s="30"/>
      <c r="I899" s="30"/>
      <c r="J899" s="30"/>
    </row>
    <row r="900" spans="1:10" s="34" customFormat="1">
      <c r="A900" s="29"/>
      <c r="B900" s="29"/>
      <c r="C900" s="29"/>
      <c r="D900" s="29"/>
      <c r="E900" s="29"/>
      <c r="F900" s="29"/>
      <c r="G900" s="30"/>
      <c r="H900" s="30"/>
      <c r="I900" s="30"/>
      <c r="J900" s="30"/>
    </row>
    <row r="901" spans="1:10" s="34" customFormat="1">
      <c r="A901" s="29"/>
      <c r="B901" s="29"/>
      <c r="C901" s="29"/>
      <c r="D901" s="29"/>
      <c r="E901" s="29"/>
      <c r="F901" s="29"/>
      <c r="G901" s="30"/>
      <c r="H901" s="30"/>
      <c r="I901" s="30"/>
      <c r="J901" s="30"/>
    </row>
    <row r="902" spans="1:10" s="34" customFormat="1">
      <c r="A902" s="29"/>
      <c r="B902" s="29"/>
      <c r="C902" s="29"/>
      <c r="D902" s="29"/>
      <c r="E902" s="29"/>
      <c r="F902" s="29"/>
      <c r="G902" s="30"/>
      <c r="H902" s="30"/>
      <c r="I902" s="30"/>
      <c r="J902" s="30"/>
    </row>
    <row r="903" spans="1:10" s="34" customFormat="1">
      <c r="A903" s="29"/>
      <c r="B903" s="29"/>
      <c r="C903" s="29"/>
      <c r="D903" s="29"/>
      <c r="E903" s="29"/>
      <c r="F903" s="29"/>
      <c r="G903" s="30"/>
      <c r="H903" s="30"/>
      <c r="I903" s="30"/>
      <c r="J903" s="30"/>
    </row>
    <row r="904" spans="1:10" s="34" customFormat="1">
      <c r="A904" s="29"/>
      <c r="B904" s="29"/>
      <c r="C904" s="29"/>
      <c r="D904" s="29"/>
      <c r="E904" s="29"/>
      <c r="F904" s="29"/>
      <c r="G904" s="30"/>
      <c r="H904" s="30"/>
      <c r="I904" s="30"/>
      <c r="J904" s="30"/>
    </row>
    <row r="905" spans="1:10" s="34" customFormat="1">
      <c r="A905" s="29"/>
      <c r="B905" s="29"/>
      <c r="C905" s="29"/>
      <c r="D905" s="29"/>
      <c r="E905" s="29"/>
      <c r="F905" s="29"/>
      <c r="G905" s="30"/>
      <c r="H905" s="30"/>
      <c r="I905" s="30"/>
      <c r="J905" s="30"/>
    </row>
    <row r="906" spans="1:10" s="34" customFormat="1">
      <c r="A906" s="29"/>
      <c r="B906" s="29"/>
      <c r="C906" s="29"/>
      <c r="D906" s="29"/>
      <c r="E906" s="29"/>
      <c r="F906" s="29"/>
      <c r="G906" s="30"/>
      <c r="H906" s="30"/>
      <c r="I906" s="30"/>
      <c r="J906" s="30"/>
    </row>
    <row r="907" spans="1:10" s="34" customFormat="1">
      <c r="A907" s="29"/>
      <c r="B907" s="29"/>
      <c r="C907" s="29"/>
      <c r="D907" s="29"/>
      <c r="E907" s="29"/>
      <c r="F907" s="29"/>
      <c r="G907" s="30"/>
      <c r="H907" s="30"/>
      <c r="I907" s="30"/>
      <c r="J907" s="30"/>
    </row>
    <row r="908" spans="1:10" s="34" customFormat="1">
      <c r="A908" s="29"/>
      <c r="B908" s="29"/>
      <c r="C908" s="29"/>
      <c r="D908" s="29"/>
      <c r="E908" s="29"/>
      <c r="F908" s="29"/>
      <c r="G908" s="30"/>
      <c r="H908" s="30"/>
      <c r="I908" s="30"/>
      <c r="J908" s="30"/>
    </row>
    <row r="909" spans="1:10" s="34" customFormat="1">
      <c r="A909" s="29"/>
      <c r="B909" s="29"/>
      <c r="C909" s="29"/>
      <c r="D909" s="29"/>
      <c r="E909" s="29"/>
      <c r="F909" s="29"/>
      <c r="G909" s="30"/>
      <c r="H909" s="30"/>
      <c r="I909" s="30"/>
      <c r="J909" s="30"/>
    </row>
    <row r="910" spans="1:10" s="34" customFormat="1">
      <c r="A910" s="29"/>
      <c r="B910" s="29"/>
      <c r="C910" s="29"/>
      <c r="D910" s="29"/>
      <c r="E910" s="29"/>
      <c r="F910" s="29"/>
      <c r="G910" s="30"/>
      <c r="H910" s="30"/>
      <c r="I910" s="30"/>
      <c r="J910" s="30"/>
    </row>
    <row r="911" spans="1:10" s="34" customFormat="1">
      <c r="A911" s="29"/>
      <c r="B911" s="29"/>
      <c r="C911" s="29"/>
      <c r="D911" s="29"/>
      <c r="E911" s="29"/>
      <c r="F911" s="29"/>
      <c r="G911" s="30"/>
      <c r="H911" s="30"/>
      <c r="I911" s="30"/>
      <c r="J911" s="30"/>
    </row>
    <row r="912" spans="1:10" s="34" customFormat="1">
      <c r="A912" s="29"/>
      <c r="B912" s="29"/>
      <c r="C912" s="29"/>
      <c r="D912" s="29"/>
      <c r="E912" s="29"/>
      <c r="F912" s="29"/>
      <c r="G912" s="30"/>
      <c r="H912" s="30"/>
      <c r="I912" s="30"/>
      <c r="J912" s="30"/>
    </row>
    <row r="913" spans="1:10" s="34" customFormat="1">
      <c r="A913" s="29"/>
      <c r="B913" s="29"/>
      <c r="C913" s="29"/>
      <c r="D913" s="29"/>
      <c r="E913" s="29"/>
      <c r="F913" s="29"/>
      <c r="G913" s="30"/>
      <c r="H913" s="30"/>
      <c r="I913" s="30"/>
      <c r="J913" s="30"/>
    </row>
    <row r="914" spans="1:10" s="34" customFormat="1">
      <c r="A914" s="29"/>
      <c r="B914" s="29"/>
      <c r="C914" s="29"/>
      <c r="D914" s="29"/>
      <c r="E914" s="29"/>
      <c r="F914" s="29"/>
      <c r="G914" s="30"/>
      <c r="H914" s="30"/>
      <c r="I914" s="30"/>
      <c r="J914" s="30"/>
    </row>
    <row r="915" spans="1:10" s="34" customFormat="1">
      <c r="A915" s="29"/>
      <c r="B915" s="29"/>
      <c r="C915" s="29"/>
      <c r="D915" s="29"/>
      <c r="E915" s="29"/>
      <c r="F915" s="29"/>
      <c r="G915" s="30"/>
      <c r="H915" s="30"/>
      <c r="I915" s="30"/>
      <c r="J915" s="30"/>
    </row>
    <row r="916" spans="1:10" s="34" customFormat="1">
      <c r="A916" s="29"/>
      <c r="B916" s="29"/>
      <c r="C916" s="29"/>
      <c r="D916" s="29"/>
      <c r="E916" s="29"/>
      <c r="F916" s="29"/>
      <c r="G916" s="30"/>
      <c r="H916" s="30"/>
      <c r="I916" s="30"/>
      <c r="J916" s="30"/>
    </row>
    <row r="917" spans="1:10" s="34" customFormat="1">
      <c r="A917" s="29"/>
      <c r="B917" s="29"/>
      <c r="C917" s="29"/>
      <c r="D917" s="29"/>
      <c r="E917" s="29"/>
      <c r="F917" s="29"/>
      <c r="G917" s="30"/>
      <c r="H917" s="30"/>
      <c r="I917" s="30"/>
      <c r="J917" s="30"/>
    </row>
    <row r="918" spans="1:10" s="34" customFormat="1">
      <c r="A918" s="29"/>
      <c r="B918" s="29"/>
      <c r="C918" s="29"/>
      <c r="D918" s="29"/>
      <c r="E918" s="29"/>
      <c r="F918" s="29"/>
      <c r="G918" s="30"/>
      <c r="H918" s="30"/>
      <c r="I918" s="30"/>
      <c r="J918" s="30"/>
    </row>
    <row r="919" spans="1:10" s="34" customFormat="1">
      <c r="A919" s="29"/>
      <c r="B919" s="29"/>
      <c r="C919" s="29"/>
      <c r="D919" s="29"/>
      <c r="E919" s="29"/>
      <c r="F919" s="29"/>
      <c r="G919" s="30"/>
      <c r="H919" s="30"/>
      <c r="I919" s="30"/>
      <c r="J919" s="30"/>
    </row>
    <row r="920" spans="1:10" s="34" customFormat="1">
      <c r="A920" s="29"/>
      <c r="B920" s="29"/>
      <c r="C920" s="29"/>
      <c r="D920" s="29"/>
      <c r="E920" s="29"/>
      <c r="F920" s="29"/>
      <c r="G920" s="30"/>
      <c r="H920" s="30"/>
      <c r="I920" s="30"/>
      <c r="J920" s="30"/>
    </row>
    <row r="921" spans="1:10" s="34" customFormat="1">
      <c r="A921" s="29"/>
      <c r="B921" s="29"/>
      <c r="C921" s="29"/>
      <c r="D921" s="29"/>
      <c r="E921" s="29"/>
      <c r="F921" s="29"/>
      <c r="G921" s="30"/>
      <c r="H921" s="30"/>
      <c r="I921" s="30"/>
      <c r="J921" s="30"/>
    </row>
    <row r="922" spans="1:10" s="34" customFormat="1">
      <c r="A922" s="29"/>
      <c r="B922" s="29"/>
      <c r="C922" s="29"/>
      <c r="D922" s="29"/>
      <c r="E922" s="29"/>
      <c r="F922" s="29"/>
      <c r="G922" s="30"/>
      <c r="H922" s="30"/>
      <c r="I922" s="30"/>
      <c r="J922" s="30"/>
    </row>
    <row r="923" spans="1:10" s="34" customFormat="1">
      <c r="A923" s="29"/>
      <c r="B923" s="29"/>
      <c r="C923" s="29"/>
      <c r="D923" s="29"/>
      <c r="E923" s="29"/>
      <c r="F923" s="29"/>
      <c r="G923" s="30"/>
      <c r="H923" s="30"/>
      <c r="I923" s="30"/>
      <c r="J923" s="30"/>
    </row>
    <row r="924" spans="1:10" s="34" customFormat="1">
      <c r="A924" s="29"/>
      <c r="B924" s="29"/>
      <c r="C924" s="29"/>
      <c r="D924" s="29"/>
      <c r="E924" s="29"/>
      <c r="F924" s="29"/>
      <c r="G924" s="30"/>
      <c r="H924" s="30"/>
      <c r="I924" s="30"/>
      <c r="J924" s="30"/>
    </row>
    <row r="925" spans="1:10" s="34" customFormat="1">
      <c r="A925" s="29"/>
      <c r="B925" s="29"/>
      <c r="C925" s="29"/>
      <c r="D925" s="29"/>
      <c r="E925" s="29"/>
      <c r="F925" s="29"/>
      <c r="G925" s="30"/>
      <c r="H925" s="30"/>
      <c r="I925" s="30"/>
      <c r="J925" s="30"/>
    </row>
    <row r="926" spans="1:10" s="34" customFormat="1">
      <c r="A926" s="29"/>
      <c r="B926" s="29"/>
      <c r="C926" s="29"/>
      <c r="D926" s="29"/>
      <c r="E926" s="29"/>
      <c r="F926" s="29"/>
      <c r="G926" s="30"/>
      <c r="H926" s="30"/>
      <c r="I926" s="30"/>
      <c r="J926" s="30"/>
    </row>
    <row r="927" spans="1:10" s="34" customFormat="1">
      <c r="A927" s="29"/>
      <c r="B927" s="29"/>
      <c r="C927" s="29"/>
      <c r="D927" s="29"/>
      <c r="E927" s="29"/>
      <c r="F927" s="29"/>
      <c r="G927" s="30"/>
      <c r="H927" s="30"/>
      <c r="I927" s="30"/>
      <c r="J927" s="30"/>
    </row>
    <row r="928" spans="1:10" s="34" customFormat="1">
      <c r="A928" s="29"/>
      <c r="B928" s="29"/>
      <c r="C928" s="29"/>
      <c r="D928" s="29"/>
      <c r="E928" s="29"/>
      <c r="F928" s="29"/>
      <c r="G928" s="30"/>
      <c r="H928" s="30"/>
      <c r="I928" s="30"/>
      <c r="J928" s="30"/>
    </row>
    <row r="929" spans="1:10" s="34" customFormat="1">
      <c r="A929" s="29"/>
      <c r="B929" s="29"/>
      <c r="C929" s="29"/>
      <c r="D929" s="29"/>
      <c r="E929" s="29"/>
      <c r="F929" s="29"/>
      <c r="G929" s="30"/>
      <c r="H929" s="30"/>
      <c r="I929" s="30"/>
      <c r="J929" s="30"/>
    </row>
    <row r="930" spans="1:10" s="34" customFormat="1">
      <c r="A930" s="29"/>
      <c r="B930" s="29"/>
      <c r="C930" s="29"/>
      <c r="D930" s="29"/>
      <c r="E930" s="29"/>
      <c r="F930" s="29"/>
      <c r="G930" s="30"/>
      <c r="H930" s="30"/>
      <c r="I930" s="30"/>
      <c r="J930" s="30"/>
    </row>
    <row r="931" spans="1:10" s="34" customFormat="1">
      <c r="A931" s="29"/>
      <c r="B931" s="29"/>
      <c r="C931" s="29"/>
      <c r="D931" s="29"/>
      <c r="E931" s="29"/>
      <c r="F931" s="29"/>
      <c r="G931" s="30"/>
      <c r="H931" s="30"/>
      <c r="I931" s="30"/>
      <c r="J931" s="30"/>
    </row>
    <row r="932" spans="1:10" s="34" customFormat="1">
      <c r="A932" s="29"/>
      <c r="B932" s="29"/>
      <c r="C932" s="29"/>
      <c r="D932" s="29"/>
      <c r="E932" s="29"/>
      <c r="F932" s="29"/>
      <c r="G932" s="30"/>
      <c r="H932" s="30"/>
      <c r="I932" s="30"/>
      <c r="J932" s="30"/>
    </row>
    <row r="933" spans="1:10" s="34" customFormat="1">
      <c r="A933" s="29"/>
      <c r="B933" s="29"/>
      <c r="C933" s="29"/>
      <c r="D933" s="29"/>
      <c r="E933" s="29"/>
      <c r="F933" s="29"/>
      <c r="G933" s="30"/>
      <c r="H933" s="30"/>
      <c r="I933" s="30"/>
      <c r="J933" s="30"/>
    </row>
    <row r="934" spans="1:10" s="34" customFormat="1">
      <c r="A934" s="29"/>
      <c r="B934" s="29"/>
      <c r="C934" s="29"/>
      <c r="D934" s="29"/>
      <c r="E934" s="29"/>
      <c r="F934" s="29"/>
      <c r="G934" s="30"/>
      <c r="H934" s="30"/>
      <c r="I934" s="30"/>
      <c r="J934" s="30"/>
    </row>
    <row r="935" spans="1:10" s="34" customFormat="1">
      <c r="A935" s="29"/>
      <c r="B935" s="29"/>
      <c r="C935" s="29"/>
      <c r="D935" s="29"/>
      <c r="E935" s="29"/>
      <c r="F935" s="29"/>
      <c r="G935" s="30"/>
      <c r="H935" s="30"/>
      <c r="I935" s="30"/>
      <c r="J935" s="30"/>
    </row>
    <row r="936" spans="1:10" s="34" customFormat="1">
      <c r="A936" s="29"/>
      <c r="B936" s="29"/>
      <c r="C936" s="29"/>
      <c r="D936" s="29"/>
      <c r="E936" s="29"/>
      <c r="F936" s="29"/>
      <c r="G936" s="30"/>
      <c r="H936" s="30"/>
      <c r="I936" s="30"/>
      <c r="J936" s="30"/>
    </row>
    <row r="937" spans="1:10" s="34" customFormat="1">
      <c r="A937" s="29"/>
      <c r="B937" s="29"/>
      <c r="C937" s="29"/>
      <c r="D937" s="29"/>
      <c r="E937" s="29"/>
      <c r="F937" s="29"/>
      <c r="G937" s="30"/>
      <c r="H937" s="30"/>
      <c r="I937" s="30"/>
      <c r="J937" s="30"/>
    </row>
    <row r="938" spans="1:10" s="34" customFormat="1">
      <c r="A938" s="29"/>
      <c r="B938" s="29"/>
      <c r="C938" s="29"/>
      <c r="D938" s="29"/>
      <c r="E938" s="29"/>
      <c r="F938" s="29"/>
      <c r="G938" s="30"/>
      <c r="H938" s="30"/>
      <c r="I938" s="30"/>
      <c r="J938" s="30"/>
    </row>
    <row r="939" spans="1:10" s="34" customFormat="1">
      <c r="A939" s="29"/>
      <c r="B939" s="29"/>
      <c r="C939" s="29"/>
      <c r="D939" s="29"/>
      <c r="E939" s="29"/>
      <c r="F939" s="29"/>
      <c r="G939" s="30"/>
      <c r="H939" s="30"/>
      <c r="I939" s="30"/>
      <c r="J939" s="30"/>
    </row>
    <row r="940" spans="1:10" s="34" customFormat="1">
      <c r="A940" s="29"/>
      <c r="B940" s="29"/>
      <c r="C940" s="29"/>
      <c r="D940" s="29"/>
      <c r="E940" s="29"/>
      <c r="F940" s="29"/>
      <c r="G940" s="30"/>
      <c r="H940" s="30"/>
      <c r="I940" s="30"/>
      <c r="J940" s="30"/>
    </row>
    <row r="941" spans="1:10" s="34" customFormat="1">
      <c r="A941" s="29"/>
      <c r="B941" s="29"/>
      <c r="C941" s="29"/>
      <c r="D941" s="29"/>
      <c r="E941" s="29"/>
      <c r="F941" s="29"/>
      <c r="G941" s="30"/>
      <c r="H941" s="30"/>
      <c r="I941" s="30"/>
      <c r="J941" s="30"/>
    </row>
    <row r="942" spans="1:10" s="34" customFormat="1">
      <c r="A942" s="29"/>
      <c r="B942" s="29"/>
      <c r="C942" s="29"/>
      <c r="D942" s="29"/>
      <c r="E942" s="29"/>
      <c r="F942" s="29"/>
      <c r="G942" s="30"/>
      <c r="H942" s="30"/>
      <c r="I942" s="30"/>
      <c r="J942" s="30"/>
    </row>
    <row r="943" spans="1:10" s="34" customFormat="1">
      <c r="A943" s="29"/>
      <c r="B943" s="29"/>
      <c r="C943" s="29"/>
      <c r="D943" s="29"/>
      <c r="E943" s="29"/>
      <c r="F943" s="29"/>
      <c r="G943" s="30"/>
      <c r="H943" s="30"/>
      <c r="I943" s="30"/>
      <c r="J943" s="30"/>
    </row>
    <row r="944" spans="1:10" s="34" customFormat="1">
      <c r="A944" s="29"/>
      <c r="B944" s="29"/>
      <c r="C944" s="29"/>
      <c r="D944" s="29"/>
      <c r="E944" s="29"/>
      <c r="F944" s="29"/>
      <c r="G944" s="30"/>
      <c r="H944" s="30"/>
      <c r="I944" s="30"/>
      <c r="J944" s="30"/>
    </row>
    <row r="945" spans="1:10" s="34" customFormat="1">
      <c r="A945" s="29"/>
      <c r="B945" s="29"/>
      <c r="C945" s="29"/>
      <c r="D945" s="29"/>
      <c r="E945" s="29"/>
      <c r="F945" s="29"/>
      <c r="G945" s="30"/>
      <c r="H945" s="30"/>
      <c r="I945" s="30"/>
      <c r="J945" s="30"/>
    </row>
    <row r="946" spans="1:10" s="34" customFormat="1">
      <c r="A946" s="29"/>
      <c r="B946" s="29"/>
      <c r="C946" s="29"/>
      <c r="D946" s="29"/>
      <c r="E946" s="29"/>
      <c r="F946" s="29"/>
      <c r="G946" s="30"/>
      <c r="H946" s="30"/>
      <c r="I946" s="30"/>
      <c r="J946" s="30"/>
    </row>
    <row r="947" spans="1:10" s="34" customFormat="1">
      <c r="A947" s="29"/>
      <c r="B947" s="29"/>
      <c r="C947" s="29"/>
      <c r="D947" s="29"/>
      <c r="E947" s="29"/>
      <c r="F947" s="29"/>
      <c r="G947" s="30"/>
      <c r="H947" s="30"/>
      <c r="I947" s="30"/>
      <c r="J947" s="30"/>
    </row>
    <row r="948" spans="1:10" s="34" customFormat="1">
      <c r="A948" s="29"/>
      <c r="B948" s="29"/>
      <c r="C948" s="29"/>
      <c r="D948" s="29"/>
      <c r="E948" s="29"/>
      <c r="F948" s="29"/>
      <c r="G948" s="30"/>
      <c r="H948" s="30"/>
      <c r="I948" s="30"/>
      <c r="J948" s="30"/>
    </row>
    <row r="949" spans="1:10" s="34" customFormat="1">
      <c r="A949" s="29"/>
      <c r="B949" s="29"/>
      <c r="C949" s="29"/>
      <c r="D949" s="29"/>
      <c r="E949" s="29"/>
      <c r="F949" s="29"/>
      <c r="G949" s="30"/>
      <c r="H949" s="30"/>
      <c r="I949" s="30"/>
      <c r="J949" s="30"/>
    </row>
    <row r="950" spans="1:10" s="34" customFormat="1">
      <c r="A950" s="29"/>
      <c r="B950" s="29"/>
      <c r="C950" s="29"/>
      <c r="D950" s="29"/>
      <c r="E950" s="29"/>
      <c r="F950" s="29"/>
      <c r="G950" s="30"/>
      <c r="H950" s="30"/>
      <c r="I950" s="30"/>
      <c r="J950" s="30"/>
    </row>
    <row r="951" spans="1:10" s="34" customFormat="1">
      <c r="A951" s="29"/>
      <c r="B951" s="29"/>
      <c r="C951" s="29"/>
      <c r="D951" s="29"/>
      <c r="E951" s="29"/>
      <c r="F951" s="29"/>
      <c r="G951" s="30"/>
      <c r="H951" s="30"/>
      <c r="I951" s="30"/>
      <c r="J951" s="30"/>
    </row>
    <row r="952" spans="1:10" s="34" customFormat="1">
      <c r="A952" s="29"/>
      <c r="B952" s="29"/>
      <c r="C952" s="29"/>
      <c r="D952" s="29"/>
      <c r="E952" s="29"/>
      <c r="F952" s="29"/>
      <c r="G952" s="30"/>
      <c r="H952" s="30"/>
      <c r="I952" s="30"/>
      <c r="J952" s="30"/>
    </row>
    <row r="953" spans="1:10" s="34" customFormat="1">
      <c r="A953" s="29"/>
      <c r="B953" s="29"/>
      <c r="C953" s="29"/>
      <c r="D953" s="29"/>
      <c r="E953" s="29"/>
      <c r="F953" s="29"/>
      <c r="G953" s="30"/>
      <c r="H953" s="30"/>
      <c r="I953" s="30"/>
      <c r="J953" s="30"/>
    </row>
    <row r="954" spans="1:10" s="34" customFormat="1">
      <c r="A954" s="29"/>
      <c r="B954" s="29"/>
      <c r="C954" s="29"/>
      <c r="D954" s="29"/>
      <c r="E954" s="29"/>
      <c r="F954" s="29"/>
      <c r="G954" s="30"/>
      <c r="H954" s="30"/>
      <c r="I954" s="30"/>
      <c r="J954" s="30"/>
    </row>
    <row r="955" spans="1:10" s="34" customFormat="1">
      <c r="A955" s="29"/>
      <c r="B955" s="29"/>
      <c r="C955" s="29"/>
      <c r="D955" s="29"/>
      <c r="E955" s="29"/>
      <c r="F955" s="29"/>
      <c r="G955" s="30"/>
      <c r="H955" s="30"/>
      <c r="I955" s="30"/>
      <c r="J955" s="30"/>
    </row>
    <row r="956" spans="1:10" s="34" customFormat="1">
      <c r="A956" s="29"/>
      <c r="B956" s="29"/>
      <c r="C956" s="29"/>
      <c r="D956" s="29"/>
      <c r="E956" s="29"/>
      <c r="F956" s="29"/>
      <c r="G956" s="30"/>
      <c r="H956" s="30"/>
      <c r="I956" s="30"/>
      <c r="J956" s="30"/>
    </row>
    <row r="957" spans="1:10" s="34" customFormat="1">
      <c r="A957" s="29"/>
      <c r="B957" s="29"/>
      <c r="C957" s="29"/>
      <c r="D957" s="29"/>
      <c r="E957" s="29"/>
      <c r="F957" s="29"/>
      <c r="G957" s="30"/>
      <c r="H957" s="30"/>
      <c r="I957" s="30"/>
      <c r="J957" s="30"/>
    </row>
    <row r="958" spans="1:10" s="34" customFormat="1">
      <c r="A958" s="29"/>
      <c r="B958" s="29"/>
      <c r="C958" s="29"/>
      <c r="D958" s="29"/>
      <c r="E958" s="29"/>
      <c r="F958" s="29"/>
      <c r="G958" s="30"/>
      <c r="H958" s="30"/>
      <c r="I958" s="30"/>
      <c r="J958" s="30"/>
    </row>
    <row r="959" spans="1:10" s="34" customFormat="1">
      <c r="A959" s="29"/>
      <c r="B959" s="29"/>
      <c r="C959" s="29"/>
      <c r="D959" s="29"/>
      <c r="E959" s="29"/>
      <c r="F959" s="29"/>
      <c r="G959" s="30"/>
      <c r="H959" s="30"/>
      <c r="I959" s="30"/>
      <c r="J959" s="30"/>
    </row>
    <row r="960" spans="1:10" s="34" customFormat="1">
      <c r="A960" s="29"/>
      <c r="B960" s="29"/>
      <c r="C960" s="29"/>
      <c r="D960" s="29"/>
      <c r="E960" s="29"/>
      <c r="F960" s="29"/>
      <c r="G960" s="30"/>
      <c r="H960" s="30"/>
      <c r="I960" s="30"/>
      <c r="J960" s="30"/>
    </row>
    <row r="961" spans="1:10" s="34" customFormat="1">
      <c r="A961" s="29"/>
      <c r="B961" s="29"/>
      <c r="C961" s="29"/>
      <c r="D961" s="29"/>
      <c r="E961" s="29"/>
      <c r="F961" s="29"/>
      <c r="G961" s="30"/>
      <c r="H961" s="30"/>
      <c r="I961" s="30"/>
      <c r="J961" s="30"/>
    </row>
    <row r="962" spans="1:10" s="34" customFormat="1">
      <c r="A962" s="29"/>
      <c r="B962" s="29"/>
      <c r="C962" s="29"/>
      <c r="D962" s="29"/>
      <c r="E962" s="29"/>
      <c r="F962" s="29"/>
      <c r="G962" s="30"/>
      <c r="H962" s="30"/>
      <c r="I962" s="30"/>
      <c r="J962" s="30"/>
    </row>
    <row r="963" spans="1:10" s="34" customFormat="1">
      <c r="A963" s="29"/>
      <c r="B963" s="29"/>
      <c r="C963" s="29"/>
      <c r="D963" s="29"/>
      <c r="E963" s="29"/>
      <c r="F963" s="29"/>
      <c r="G963" s="30"/>
      <c r="H963" s="30"/>
      <c r="I963" s="30"/>
      <c r="J963" s="30"/>
    </row>
    <row r="964" spans="1:10" s="34" customFormat="1">
      <c r="A964" s="29"/>
      <c r="B964" s="29"/>
      <c r="C964" s="29"/>
      <c r="D964" s="29"/>
      <c r="E964" s="29"/>
      <c r="F964" s="29"/>
      <c r="G964" s="30"/>
      <c r="H964" s="30"/>
      <c r="I964" s="30"/>
      <c r="J964" s="30"/>
    </row>
    <row r="965" spans="1:10" s="34" customFormat="1">
      <c r="A965" s="29"/>
      <c r="B965" s="29"/>
      <c r="C965" s="29"/>
      <c r="D965" s="29"/>
      <c r="E965" s="29"/>
      <c r="F965" s="29"/>
      <c r="G965" s="30"/>
      <c r="H965" s="30"/>
      <c r="I965" s="30"/>
      <c r="J965" s="30"/>
    </row>
    <row r="966" spans="1:10" s="34" customFormat="1">
      <c r="A966" s="29"/>
      <c r="B966" s="29"/>
      <c r="C966" s="29"/>
      <c r="D966" s="29"/>
      <c r="E966" s="29"/>
      <c r="F966" s="29"/>
      <c r="G966" s="30"/>
      <c r="H966" s="30"/>
      <c r="I966" s="30"/>
      <c r="J966" s="30"/>
    </row>
    <row r="967" spans="1:10" s="34" customFormat="1">
      <c r="A967" s="29"/>
      <c r="B967" s="29"/>
      <c r="C967" s="29"/>
      <c r="D967" s="29"/>
      <c r="E967" s="29"/>
      <c r="F967" s="29"/>
      <c r="G967" s="30"/>
      <c r="H967" s="30"/>
      <c r="I967" s="30"/>
      <c r="J967" s="30"/>
    </row>
    <row r="968" spans="1:10" s="34" customFormat="1">
      <c r="A968" s="29"/>
      <c r="B968" s="29"/>
      <c r="C968" s="29"/>
      <c r="D968" s="29"/>
      <c r="E968" s="29"/>
      <c r="F968" s="29"/>
      <c r="G968" s="30"/>
      <c r="H968" s="30"/>
      <c r="I968" s="30"/>
      <c r="J968" s="30"/>
    </row>
    <row r="969" spans="1:10" s="34" customFormat="1">
      <c r="A969" s="29"/>
      <c r="B969" s="29"/>
      <c r="C969" s="29"/>
      <c r="D969" s="29"/>
      <c r="E969" s="29"/>
      <c r="F969" s="29"/>
      <c r="G969" s="30"/>
      <c r="H969" s="30"/>
      <c r="I969" s="30"/>
      <c r="J969" s="30"/>
    </row>
    <row r="970" spans="1:10" s="34" customFormat="1">
      <c r="A970" s="29"/>
      <c r="B970" s="29"/>
      <c r="C970" s="29"/>
      <c r="D970" s="29"/>
      <c r="E970" s="29"/>
      <c r="F970" s="29"/>
      <c r="G970" s="30"/>
      <c r="H970" s="30"/>
      <c r="I970" s="30"/>
      <c r="J970" s="30"/>
    </row>
    <row r="971" spans="1:10" s="34" customFormat="1">
      <c r="A971" s="29"/>
      <c r="B971" s="29"/>
      <c r="C971" s="29"/>
      <c r="D971" s="29"/>
      <c r="E971" s="29"/>
      <c r="F971" s="29"/>
      <c r="G971" s="30"/>
      <c r="H971" s="30"/>
      <c r="I971" s="30"/>
      <c r="J971" s="30"/>
    </row>
    <row r="972" spans="1:10" s="34" customFormat="1">
      <c r="A972" s="29"/>
      <c r="B972" s="29"/>
      <c r="C972" s="29"/>
      <c r="D972" s="29"/>
      <c r="E972" s="29"/>
      <c r="F972" s="29"/>
      <c r="G972" s="30"/>
      <c r="H972" s="30"/>
      <c r="I972" s="30"/>
      <c r="J972" s="30"/>
    </row>
    <row r="973" spans="1:10" s="34" customFormat="1">
      <c r="A973" s="29"/>
      <c r="B973" s="29"/>
      <c r="C973" s="29"/>
      <c r="D973" s="29"/>
      <c r="E973" s="29"/>
      <c r="F973" s="29"/>
      <c r="G973" s="30"/>
      <c r="H973" s="30"/>
      <c r="I973" s="30"/>
      <c r="J973" s="30"/>
    </row>
    <row r="974" spans="1:10" s="34" customFormat="1">
      <c r="A974" s="29"/>
      <c r="B974" s="29"/>
      <c r="C974" s="29"/>
      <c r="D974" s="29"/>
      <c r="E974" s="29"/>
      <c r="F974" s="29"/>
      <c r="G974" s="30"/>
      <c r="H974" s="30"/>
      <c r="I974" s="30"/>
      <c r="J974" s="30"/>
    </row>
    <row r="975" spans="1:10" s="34" customFormat="1">
      <c r="A975" s="29"/>
      <c r="B975" s="29"/>
      <c r="C975" s="29"/>
      <c r="D975" s="29"/>
      <c r="E975" s="29"/>
      <c r="F975" s="29"/>
      <c r="G975" s="30"/>
      <c r="H975" s="30"/>
      <c r="I975" s="30"/>
      <c r="J975" s="30"/>
    </row>
    <row r="976" spans="1:10" s="34" customFormat="1">
      <c r="A976" s="29"/>
      <c r="B976" s="29"/>
      <c r="C976" s="29"/>
      <c r="D976" s="29"/>
      <c r="E976" s="29"/>
      <c r="F976" s="29"/>
      <c r="G976" s="30"/>
      <c r="H976" s="30"/>
      <c r="I976" s="30"/>
      <c r="J976" s="30"/>
    </row>
    <row r="977" spans="1:10" s="34" customFormat="1">
      <c r="A977" s="29"/>
      <c r="B977" s="29"/>
      <c r="C977" s="29"/>
      <c r="D977" s="29"/>
      <c r="E977" s="29"/>
      <c r="F977" s="29"/>
      <c r="G977" s="30"/>
      <c r="H977" s="30"/>
      <c r="I977" s="30"/>
      <c r="J977" s="30"/>
    </row>
    <row r="978" spans="1:10" s="34" customFormat="1">
      <c r="A978" s="29"/>
      <c r="B978" s="29"/>
      <c r="C978" s="29"/>
      <c r="D978" s="29"/>
      <c r="E978" s="29"/>
      <c r="F978" s="29"/>
      <c r="G978" s="30"/>
      <c r="H978" s="30"/>
      <c r="I978" s="30"/>
      <c r="J978" s="30"/>
    </row>
    <row r="979" spans="1:10" s="34" customFormat="1">
      <c r="A979" s="29"/>
      <c r="B979" s="29"/>
      <c r="C979" s="29"/>
      <c r="D979" s="29"/>
      <c r="E979" s="29"/>
      <c r="F979" s="29"/>
      <c r="G979" s="30"/>
      <c r="H979" s="30"/>
      <c r="I979" s="30"/>
      <c r="J979" s="30"/>
    </row>
    <row r="980" spans="1:10" s="34" customFormat="1">
      <c r="A980" s="29"/>
      <c r="B980" s="29"/>
      <c r="C980" s="29"/>
      <c r="D980" s="29"/>
      <c r="E980" s="29"/>
      <c r="F980" s="29"/>
      <c r="G980" s="30"/>
      <c r="H980" s="30"/>
      <c r="I980" s="30"/>
      <c r="J980" s="30"/>
    </row>
    <row r="981" spans="1:10" s="34" customFormat="1">
      <c r="A981" s="29"/>
      <c r="B981" s="29"/>
      <c r="C981" s="29"/>
      <c r="D981" s="29"/>
      <c r="E981" s="29"/>
      <c r="F981" s="29"/>
      <c r="G981" s="30"/>
      <c r="H981" s="30"/>
      <c r="I981" s="30"/>
      <c r="J981" s="30"/>
    </row>
    <row r="982" spans="1:10" s="34" customFormat="1">
      <c r="A982" s="29"/>
      <c r="B982" s="29"/>
      <c r="C982" s="29"/>
      <c r="D982" s="29"/>
      <c r="E982" s="29"/>
      <c r="F982" s="29"/>
      <c r="G982" s="30"/>
      <c r="H982" s="30"/>
      <c r="I982" s="30"/>
      <c r="J982" s="30"/>
    </row>
    <row r="983" spans="1:10" s="34" customFormat="1">
      <c r="A983" s="29"/>
      <c r="B983" s="29"/>
      <c r="C983" s="29"/>
      <c r="D983" s="29"/>
      <c r="E983" s="29"/>
      <c r="F983" s="29"/>
      <c r="G983" s="30"/>
      <c r="H983" s="30"/>
      <c r="I983" s="30"/>
      <c r="J983" s="30"/>
    </row>
    <row r="984" spans="1:10" s="34" customFormat="1">
      <c r="A984" s="29"/>
      <c r="B984" s="29"/>
      <c r="C984" s="29"/>
      <c r="D984" s="29"/>
      <c r="E984" s="29"/>
      <c r="F984" s="29"/>
      <c r="G984" s="30"/>
      <c r="H984" s="30"/>
      <c r="I984" s="30"/>
      <c r="J984" s="30"/>
    </row>
    <row r="985" spans="1:10" s="34" customFormat="1">
      <c r="A985" s="29"/>
      <c r="B985" s="29"/>
      <c r="C985" s="29"/>
      <c r="D985" s="29"/>
      <c r="E985" s="29"/>
      <c r="F985" s="29"/>
      <c r="G985" s="30"/>
      <c r="H985" s="30"/>
      <c r="I985" s="30"/>
      <c r="J985" s="30"/>
    </row>
    <row r="986" spans="1:10" s="34" customFormat="1">
      <c r="A986" s="29"/>
      <c r="B986" s="29"/>
      <c r="C986" s="29"/>
      <c r="D986" s="29"/>
      <c r="E986" s="29"/>
      <c r="F986" s="29"/>
      <c r="G986" s="30"/>
      <c r="H986" s="30"/>
      <c r="I986" s="30"/>
      <c r="J986" s="30"/>
    </row>
    <row r="987" spans="1:10" s="34" customFormat="1">
      <c r="A987" s="29"/>
      <c r="B987" s="29"/>
      <c r="C987" s="29"/>
      <c r="D987" s="29"/>
      <c r="E987" s="29"/>
      <c r="F987" s="29"/>
      <c r="G987" s="30"/>
      <c r="H987" s="30"/>
      <c r="I987" s="30"/>
      <c r="J987" s="30"/>
    </row>
    <row r="988" spans="1:10" s="34" customFormat="1">
      <c r="A988" s="29"/>
      <c r="B988" s="29"/>
      <c r="C988" s="29"/>
      <c r="D988" s="29"/>
      <c r="E988" s="29"/>
      <c r="F988" s="29"/>
      <c r="G988" s="30"/>
      <c r="H988" s="30"/>
      <c r="I988" s="30"/>
      <c r="J988" s="30"/>
    </row>
    <row r="989" spans="1:10" s="34" customFormat="1">
      <c r="A989" s="29"/>
      <c r="B989" s="29"/>
      <c r="C989" s="29"/>
      <c r="D989" s="29"/>
      <c r="E989" s="29"/>
      <c r="F989" s="29"/>
      <c r="G989" s="30"/>
      <c r="H989" s="30"/>
      <c r="I989" s="30"/>
      <c r="J989" s="30"/>
    </row>
    <row r="990" spans="1:10" s="34" customFormat="1">
      <c r="A990" s="29"/>
      <c r="B990" s="29"/>
      <c r="C990" s="29"/>
      <c r="D990" s="29"/>
      <c r="E990" s="29"/>
      <c r="F990" s="29"/>
      <c r="G990" s="30"/>
      <c r="H990" s="30"/>
      <c r="I990" s="30"/>
      <c r="J990" s="30"/>
    </row>
    <row r="991" spans="1:10" s="34" customFormat="1">
      <c r="A991" s="29"/>
      <c r="B991" s="29"/>
      <c r="C991" s="29"/>
      <c r="D991" s="29"/>
      <c r="E991" s="29"/>
      <c r="F991" s="29"/>
      <c r="G991" s="30"/>
      <c r="H991" s="30"/>
      <c r="I991" s="30"/>
      <c r="J991" s="30"/>
    </row>
    <row r="992" spans="1:10" s="34" customFormat="1">
      <c r="A992" s="29"/>
      <c r="B992" s="29"/>
      <c r="C992" s="29"/>
      <c r="D992" s="29"/>
      <c r="E992" s="29"/>
      <c r="F992" s="29"/>
      <c r="G992" s="30"/>
      <c r="H992" s="30"/>
      <c r="I992" s="30"/>
      <c r="J992" s="30"/>
    </row>
    <row r="993" spans="1:10" s="34" customFormat="1">
      <c r="A993" s="29"/>
      <c r="B993" s="29"/>
      <c r="C993" s="29"/>
      <c r="D993" s="29"/>
      <c r="E993" s="29"/>
      <c r="F993" s="29"/>
      <c r="G993" s="30"/>
      <c r="H993" s="30"/>
      <c r="I993" s="30"/>
      <c r="J993" s="30"/>
    </row>
    <row r="994" spans="1:10" s="34" customFormat="1">
      <c r="A994" s="29"/>
      <c r="B994" s="29"/>
      <c r="C994" s="29"/>
      <c r="D994" s="29"/>
      <c r="E994" s="29"/>
      <c r="F994" s="29"/>
      <c r="G994" s="30"/>
      <c r="H994" s="30"/>
      <c r="I994" s="30"/>
      <c r="J994" s="30"/>
    </row>
    <row r="995" spans="1:10" s="34" customFormat="1">
      <c r="A995" s="29"/>
      <c r="B995" s="29"/>
      <c r="C995" s="29"/>
      <c r="D995" s="29"/>
      <c r="E995" s="29"/>
      <c r="F995" s="29"/>
      <c r="G995" s="30"/>
      <c r="H995" s="30"/>
      <c r="I995" s="30"/>
      <c r="J995" s="30"/>
    </row>
    <row r="996" spans="1:10" s="34" customFormat="1">
      <c r="A996" s="29"/>
      <c r="B996" s="29"/>
      <c r="C996" s="29"/>
      <c r="D996" s="29"/>
      <c r="E996" s="29"/>
      <c r="F996" s="29"/>
      <c r="G996" s="30"/>
      <c r="H996" s="30"/>
      <c r="I996" s="30"/>
      <c r="J996" s="30"/>
    </row>
    <row r="997" spans="1:10" s="34" customFormat="1">
      <c r="A997" s="29"/>
      <c r="B997" s="29"/>
      <c r="C997" s="29"/>
      <c r="D997" s="29"/>
      <c r="E997" s="29"/>
      <c r="F997" s="29"/>
      <c r="G997" s="30"/>
      <c r="H997" s="30"/>
      <c r="I997" s="30"/>
      <c r="J997" s="30"/>
    </row>
    <row r="998" spans="1:10" s="34" customFormat="1">
      <c r="A998" s="29"/>
      <c r="B998" s="29"/>
      <c r="C998" s="29"/>
      <c r="D998" s="29"/>
      <c r="E998" s="29"/>
      <c r="F998" s="29"/>
      <c r="G998" s="30"/>
      <c r="H998" s="30"/>
      <c r="I998" s="30"/>
      <c r="J998" s="30"/>
    </row>
    <row r="999" spans="1:10" s="34" customFormat="1">
      <c r="A999" s="29"/>
      <c r="B999" s="29"/>
      <c r="C999" s="29"/>
      <c r="D999" s="29"/>
      <c r="E999" s="29"/>
      <c r="F999" s="29"/>
      <c r="G999" s="30"/>
      <c r="H999" s="30"/>
      <c r="I999" s="30"/>
      <c r="J999" s="30"/>
    </row>
    <row r="1000" spans="1:10" s="34" customFormat="1">
      <c r="A1000" s="29"/>
      <c r="B1000" s="29"/>
      <c r="C1000" s="29"/>
      <c r="D1000" s="29"/>
      <c r="E1000" s="29"/>
      <c r="F1000" s="29"/>
      <c r="G1000" s="30"/>
      <c r="H1000" s="30"/>
      <c r="I1000" s="30"/>
      <c r="J1000" s="30"/>
    </row>
    <row r="1001" spans="1:10" s="34" customFormat="1">
      <c r="A1001" s="29"/>
      <c r="B1001" s="29"/>
      <c r="C1001" s="29"/>
      <c r="D1001" s="29"/>
      <c r="E1001" s="29"/>
      <c r="F1001" s="29"/>
      <c r="G1001" s="30"/>
      <c r="H1001" s="30"/>
      <c r="I1001" s="30"/>
      <c r="J1001" s="30"/>
    </row>
    <row r="1002" spans="1:10" s="34" customFormat="1">
      <c r="A1002" s="29"/>
      <c r="B1002" s="29"/>
      <c r="C1002" s="29"/>
      <c r="D1002" s="29"/>
      <c r="E1002" s="29"/>
      <c r="F1002" s="29"/>
      <c r="G1002" s="30"/>
      <c r="H1002" s="30"/>
      <c r="I1002" s="30"/>
      <c r="J1002" s="30"/>
    </row>
    <row r="1003" spans="1:10" s="34" customFormat="1">
      <c r="A1003" s="29"/>
      <c r="B1003" s="29"/>
      <c r="C1003" s="29"/>
      <c r="D1003" s="29"/>
      <c r="E1003" s="29"/>
      <c r="F1003" s="29"/>
      <c r="G1003" s="30"/>
      <c r="H1003" s="30"/>
      <c r="I1003" s="30"/>
      <c r="J1003" s="30"/>
    </row>
    <row r="1004" spans="1:10" s="34" customFormat="1">
      <c r="A1004" s="29"/>
      <c r="B1004" s="29"/>
      <c r="C1004" s="29"/>
      <c r="D1004" s="29"/>
      <c r="E1004" s="29"/>
      <c r="F1004" s="29"/>
      <c r="G1004" s="30"/>
      <c r="H1004" s="30"/>
      <c r="I1004" s="30"/>
      <c r="J1004" s="30"/>
    </row>
    <row r="1005" spans="1:10" s="34" customFormat="1">
      <c r="A1005" s="29"/>
      <c r="B1005" s="29"/>
      <c r="C1005" s="29"/>
      <c r="D1005" s="29"/>
      <c r="E1005" s="29"/>
      <c r="F1005" s="29"/>
      <c r="G1005" s="30"/>
      <c r="H1005" s="30"/>
      <c r="I1005" s="30"/>
      <c r="J1005" s="30"/>
    </row>
    <row r="1006" spans="1:10" s="34" customFormat="1">
      <c r="A1006" s="29"/>
      <c r="B1006" s="29"/>
      <c r="C1006" s="29"/>
      <c r="D1006" s="29"/>
      <c r="E1006" s="29"/>
      <c r="F1006" s="29"/>
      <c r="G1006" s="30"/>
      <c r="H1006" s="30"/>
      <c r="I1006" s="30"/>
      <c r="J1006" s="30"/>
    </row>
    <row r="1007" spans="1:10" s="34" customFormat="1">
      <c r="A1007" s="29"/>
      <c r="B1007" s="29"/>
      <c r="C1007" s="29"/>
      <c r="D1007" s="29"/>
      <c r="E1007" s="29"/>
      <c r="F1007" s="29"/>
      <c r="G1007" s="30"/>
      <c r="H1007" s="30"/>
      <c r="I1007" s="30"/>
      <c r="J1007" s="30"/>
    </row>
    <row r="1008" spans="1:10" s="34" customFormat="1">
      <c r="A1008" s="29"/>
      <c r="B1008" s="29"/>
      <c r="C1008" s="29"/>
      <c r="D1008" s="29"/>
      <c r="E1008" s="29"/>
      <c r="F1008" s="29"/>
      <c r="G1008" s="30"/>
      <c r="H1008" s="30"/>
      <c r="I1008" s="30"/>
      <c r="J1008" s="30"/>
    </row>
    <row r="1009" spans="1:10" s="34" customFormat="1">
      <c r="A1009" s="29"/>
      <c r="B1009" s="29"/>
      <c r="C1009" s="29"/>
      <c r="D1009" s="29"/>
      <c r="E1009" s="29"/>
      <c r="F1009" s="29"/>
      <c r="G1009" s="30"/>
      <c r="H1009" s="30"/>
      <c r="I1009" s="30"/>
      <c r="J1009" s="30"/>
    </row>
    <row r="1010" spans="1:10" s="34" customFormat="1">
      <c r="A1010" s="29"/>
      <c r="B1010" s="29"/>
      <c r="C1010" s="29"/>
      <c r="D1010" s="29"/>
      <c r="E1010" s="29"/>
      <c r="F1010" s="29"/>
      <c r="G1010" s="30"/>
      <c r="H1010" s="30"/>
      <c r="I1010" s="30"/>
      <c r="J1010" s="30"/>
    </row>
    <row r="1011" spans="1:10" s="34" customFormat="1">
      <c r="A1011" s="29"/>
      <c r="B1011" s="29"/>
      <c r="C1011" s="29"/>
      <c r="D1011" s="29"/>
      <c r="E1011" s="29"/>
      <c r="F1011" s="29"/>
      <c r="G1011" s="30"/>
      <c r="H1011" s="30"/>
      <c r="I1011" s="30"/>
      <c r="J1011" s="30"/>
    </row>
    <row r="1012" spans="1:10" s="34" customFormat="1">
      <c r="A1012" s="29"/>
      <c r="B1012" s="29"/>
      <c r="C1012" s="29"/>
      <c r="D1012" s="29"/>
      <c r="E1012" s="29"/>
      <c r="F1012" s="29"/>
      <c r="G1012" s="30"/>
      <c r="H1012" s="30"/>
      <c r="I1012" s="30"/>
      <c r="J1012" s="30"/>
    </row>
    <row r="1013" spans="1:10" s="34" customFormat="1">
      <c r="A1013" s="29"/>
      <c r="B1013" s="29"/>
      <c r="C1013" s="29"/>
      <c r="D1013" s="29"/>
      <c r="E1013" s="29"/>
      <c r="F1013" s="29"/>
      <c r="G1013" s="30"/>
      <c r="H1013" s="30"/>
      <c r="I1013" s="30"/>
      <c r="J1013" s="30"/>
    </row>
    <row r="1014" spans="1:10" s="34" customFormat="1">
      <c r="A1014" s="29"/>
      <c r="B1014" s="29"/>
      <c r="C1014" s="29"/>
      <c r="D1014" s="29"/>
      <c r="E1014" s="29"/>
      <c r="F1014" s="29"/>
      <c r="G1014" s="30"/>
      <c r="H1014" s="30"/>
      <c r="I1014" s="30"/>
      <c r="J1014" s="30"/>
    </row>
    <row r="1015" spans="1:10" s="34" customFormat="1">
      <c r="A1015" s="29"/>
      <c r="B1015" s="29"/>
      <c r="C1015" s="29"/>
      <c r="D1015" s="29"/>
      <c r="E1015" s="29"/>
      <c r="F1015" s="29"/>
      <c r="G1015" s="30"/>
      <c r="H1015" s="30"/>
      <c r="I1015" s="30"/>
      <c r="J1015" s="30"/>
    </row>
    <row r="1016" spans="1:10" s="34" customFormat="1">
      <c r="A1016" s="29"/>
      <c r="B1016" s="29"/>
      <c r="C1016" s="29"/>
      <c r="D1016" s="29"/>
      <c r="E1016" s="29"/>
      <c r="F1016" s="29"/>
      <c r="G1016" s="30"/>
      <c r="H1016" s="30"/>
      <c r="I1016" s="30"/>
      <c r="J1016" s="30"/>
    </row>
    <row r="1017" spans="1:10" s="34" customFormat="1">
      <c r="A1017" s="29"/>
      <c r="B1017" s="29"/>
      <c r="C1017" s="29"/>
      <c r="D1017" s="29"/>
      <c r="E1017" s="29"/>
      <c r="F1017" s="29"/>
      <c r="G1017" s="30"/>
      <c r="H1017" s="30"/>
      <c r="I1017" s="30"/>
      <c r="J1017" s="30"/>
    </row>
    <row r="1018" spans="1:10" s="34" customFormat="1">
      <c r="A1018" s="29"/>
      <c r="B1018" s="29"/>
      <c r="C1018" s="29"/>
      <c r="D1018" s="29"/>
      <c r="E1018" s="29"/>
      <c r="F1018" s="29"/>
      <c r="G1018" s="30"/>
      <c r="H1018" s="30"/>
      <c r="I1018" s="30"/>
      <c r="J1018" s="30"/>
    </row>
    <row r="1019" spans="1:10" s="34" customFormat="1">
      <c r="A1019" s="29"/>
      <c r="B1019" s="29"/>
      <c r="C1019" s="29"/>
      <c r="D1019" s="29"/>
      <c r="E1019" s="29"/>
      <c r="F1019" s="29"/>
      <c r="G1019" s="30"/>
      <c r="H1019" s="30"/>
      <c r="I1019" s="30"/>
      <c r="J1019" s="30"/>
    </row>
    <row r="1020" spans="1:10" s="34" customFormat="1">
      <c r="A1020" s="29"/>
      <c r="B1020" s="29"/>
      <c r="C1020" s="29"/>
      <c r="D1020" s="29"/>
      <c r="E1020" s="29"/>
      <c r="F1020" s="29"/>
      <c r="G1020" s="30"/>
      <c r="H1020" s="30"/>
      <c r="I1020" s="30"/>
      <c r="J1020" s="30"/>
    </row>
    <row r="1021" spans="1:10" s="34" customFormat="1">
      <c r="A1021" s="29"/>
      <c r="B1021" s="29"/>
      <c r="C1021" s="29"/>
      <c r="D1021" s="29"/>
      <c r="E1021" s="29"/>
      <c r="F1021" s="29"/>
      <c r="G1021" s="30"/>
      <c r="H1021" s="30"/>
      <c r="I1021" s="30"/>
      <c r="J1021" s="30"/>
    </row>
    <row r="1022" spans="1:10" s="34" customFormat="1">
      <c r="A1022" s="29"/>
      <c r="B1022" s="29"/>
      <c r="C1022" s="29"/>
      <c r="D1022" s="29"/>
      <c r="E1022" s="29"/>
      <c r="F1022" s="29"/>
      <c r="G1022" s="30"/>
      <c r="H1022" s="30"/>
      <c r="I1022" s="30"/>
      <c r="J1022" s="30"/>
    </row>
    <row r="1023" spans="1:10" s="34" customFormat="1">
      <c r="A1023" s="29"/>
      <c r="B1023" s="29"/>
      <c r="C1023" s="29"/>
      <c r="D1023" s="29"/>
      <c r="E1023" s="29"/>
      <c r="F1023" s="29"/>
      <c r="G1023" s="30"/>
      <c r="H1023" s="30"/>
      <c r="I1023" s="30"/>
      <c r="J1023" s="30"/>
    </row>
    <row r="1024" spans="1:10" s="34" customFormat="1">
      <c r="A1024" s="29"/>
      <c r="B1024" s="29"/>
      <c r="C1024" s="29"/>
      <c r="D1024" s="29"/>
      <c r="E1024" s="29"/>
      <c r="F1024" s="29"/>
      <c r="G1024" s="30"/>
      <c r="H1024" s="30"/>
      <c r="I1024" s="30"/>
      <c r="J1024" s="30"/>
    </row>
    <row r="1025" spans="1:10" s="34" customFormat="1">
      <c r="A1025" s="29"/>
      <c r="B1025" s="29"/>
      <c r="C1025" s="29"/>
      <c r="D1025" s="29"/>
      <c r="E1025" s="29"/>
      <c r="F1025" s="29"/>
      <c r="G1025" s="30"/>
      <c r="H1025" s="30"/>
      <c r="I1025" s="30"/>
      <c r="J1025" s="30"/>
    </row>
    <row r="1026" spans="1:10" s="34" customFormat="1">
      <c r="A1026" s="29"/>
      <c r="B1026" s="29"/>
      <c r="C1026" s="29"/>
      <c r="D1026" s="29"/>
      <c r="E1026" s="29"/>
      <c r="F1026" s="29"/>
      <c r="G1026" s="30"/>
      <c r="H1026" s="30"/>
      <c r="I1026" s="30"/>
      <c r="J1026" s="30"/>
    </row>
    <row r="1027" spans="1:10" s="34" customFormat="1">
      <c r="A1027" s="29"/>
      <c r="B1027" s="29"/>
      <c r="C1027" s="29"/>
      <c r="D1027" s="29"/>
      <c r="E1027" s="29"/>
      <c r="F1027" s="29"/>
      <c r="G1027" s="30"/>
      <c r="H1027" s="30"/>
      <c r="I1027" s="30"/>
      <c r="J1027" s="30"/>
    </row>
    <row r="1028" spans="1:10" s="34" customFormat="1">
      <c r="A1028" s="29"/>
      <c r="B1028" s="29"/>
      <c r="C1028" s="29"/>
      <c r="D1028" s="29"/>
      <c r="E1028" s="29"/>
      <c r="F1028" s="29"/>
      <c r="G1028" s="30"/>
      <c r="H1028" s="30"/>
      <c r="I1028" s="30"/>
      <c r="J1028" s="30"/>
    </row>
    <row r="1029" spans="1:10" s="34" customFormat="1">
      <c r="A1029" s="29"/>
      <c r="B1029" s="29"/>
      <c r="C1029" s="29"/>
      <c r="D1029" s="29"/>
      <c r="E1029" s="29"/>
      <c r="F1029" s="29"/>
      <c r="G1029" s="30"/>
      <c r="H1029" s="30"/>
      <c r="I1029" s="30"/>
      <c r="J1029" s="30"/>
    </row>
    <row r="1030" spans="1:10" s="34" customFormat="1">
      <c r="A1030" s="29"/>
      <c r="B1030" s="29"/>
      <c r="C1030" s="29"/>
      <c r="D1030" s="29"/>
      <c r="E1030" s="29"/>
      <c r="F1030" s="29"/>
      <c r="G1030" s="30"/>
      <c r="H1030" s="30"/>
      <c r="I1030" s="30"/>
      <c r="J1030" s="30"/>
    </row>
    <row r="1031" spans="1:10" s="34" customFormat="1">
      <c r="A1031" s="29"/>
      <c r="B1031" s="29"/>
      <c r="C1031" s="29"/>
      <c r="D1031" s="29"/>
      <c r="E1031" s="29"/>
      <c r="F1031" s="29"/>
      <c r="G1031" s="30"/>
      <c r="H1031" s="30"/>
      <c r="I1031" s="30"/>
      <c r="J1031" s="30"/>
    </row>
    <row r="1032" spans="1:10" s="34" customFormat="1">
      <c r="A1032" s="29"/>
      <c r="B1032" s="29"/>
      <c r="C1032" s="29"/>
      <c r="D1032" s="29"/>
      <c r="E1032" s="29"/>
      <c r="F1032" s="29"/>
      <c r="G1032" s="30"/>
      <c r="H1032" s="30"/>
      <c r="I1032" s="30"/>
      <c r="J1032" s="30"/>
    </row>
    <row r="1033" spans="1:10" s="34" customFormat="1">
      <c r="A1033" s="29"/>
      <c r="B1033" s="29"/>
      <c r="C1033" s="29"/>
      <c r="D1033" s="29"/>
      <c r="E1033" s="29"/>
      <c r="F1033" s="29"/>
      <c r="G1033" s="30"/>
      <c r="H1033" s="30"/>
      <c r="I1033" s="30"/>
      <c r="J1033" s="30"/>
    </row>
    <row r="1034" spans="1:10" s="34" customFormat="1">
      <c r="A1034" s="29"/>
      <c r="B1034" s="29"/>
      <c r="C1034" s="29"/>
      <c r="D1034" s="29"/>
      <c r="E1034" s="29"/>
      <c r="F1034" s="29"/>
      <c r="G1034" s="30"/>
      <c r="H1034" s="30"/>
      <c r="I1034" s="30"/>
      <c r="J1034" s="30"/>
    </row>
    <row r="1035" spans="1:10" s="34" customFormat="1">
      <c r="A1035" s="29"/>
      <c r="B1035" s="29"/>
      <c r="C1035" s="29"/>
      <c r="D1035" s="29"/>
      <c r="E1035" s="29"/>
      <c r="F1035" s="29"/>
      <c r="G1035" s="30"/>
      <c r="H1035" s="30"/>
      <c r="I1035" s="30"/>
      <c r="J1035" s="30"/>
    </row>
    <row r="1036" spans="1:10" s="34" customFormat="1">
      <c r="A1036" s="29"/>
      <c r="B1036" s="29"/>
      <c r="C1036" s="29"/>
      <c r="D1036" s="29"/>
      <c r="E1036" s="29"/>
      <c r="F1036" s="29"/>
      <c r="G1036" s="30"/>
      <c r="H1036" s="30"/>
      <c r="I1036" s="30"/>
      <c r="J1036" s="30"/>
    </row>
    <row r="1037" spans="1:10" s="34" customFormat="1">
      <c r="A1037" s="29"/>
      <c r="B1037" s="29"/>
      <c r="C1037" s="29"/>
      <c r="D1037" s="29"/>
      <c r="E1037" s="29"/>
      <c r="F1037" s="29"/>
      <c r="G1037" s="30"/>
      <c r="H1037" s="30"/>
      <c r="I1037" s="30"/>
      <c r="J1037" s="30"/>
    </row>
    <row r="1038" spans="1:10" s="34" customFormat="1">
      <c r="A1038" s="29"/>
      <c r="B1038" s="29"/>
      <c r="C1038" s="29"/>
      <c r="D1038" s="29"/>
      <c r="E1038" s="29"/>
      <c r="F1038" s="29"/>
      <c r="G1038" s="30"/>
      <c r="H1038" s="30"/>
      <c r="I1038" s="30"/>
      <c r="J1038" s="30"/>
    </row>
    <row r="1039" spans="1:10" s="34" customFormat="1">
      <c r="A1039" s="29"/>
      <c r="B1039" s="29"/>
      <c r="C1039" s="29"/>
      <c r="D1039" s="29"/>
      <c r="E1039" s="29"/>
      <c r="F1039" s="29"/>
      <c r="G1039" s="30"/>
      <c r="H1039" s="30"/>
      <c r="I1039" s="30"/>
      <c r="J1039" s="30"/>
    </row>
    <row r="1040" spans="1:10" s="34" customFormat="1">
      <c r="A1040" s="29"/>
      <c r="B1040" s="29"/>
      <c r="C1040" s="29"/>
      <c r="D1040" s="29"/>
      <c r="E1040" s="29"/>
      <c r="F1040" s="29"/>
      <c r="G1040" s="30"/>
      <c r="H1040" s="30"/>
      <c r="I1040" s="30"/>
      <c r="J1040" s="30"/>
    </row>
    <row r="1041" spans="1:10" s="34" customFormat="1">
      <c r="A1041" s="29"/>
      <c r="B1041" s="29"/>
      <c r="C1041" s="29"/>
      <c r="D1041" s="29"/>
      <c r="E1041" s="29"/>
      <c r="F1041" s="29"/>
      <c r="G1041" s="30"/>
      <c r="H1041" s="30"/>
      <c r="I1041" s="30"/>
      <c r="J1041" s="30"/>
    </row>
    <row r="1042" spans="1:10" s="34" customFormat="1">
      <c r="A1042" s="29"/>
      <c r="B1042" s="29"/>
      <c r="C1042" s="29"/>
      <c r="D1042" s="29"/>
      <c r="E1042" s="29"/>
      <c r="F1042" s="29"/>
      <c r="G1042" s="30"/>
      <c r="H1042" s="30"/>
      <c r="I1042" s="30"/>
      <c r="J1042" s="30"/>
    </row>
    <row r="1043" spans="1:10" s="34" customFormat="1">
      <c r="A1043" s="29"/>
      <c r="B1043" s="29"/>
      <c r="C1043" s="29"/>
      <c r="D1043" s="29"/>
      <c r="E1043" s="29"/>
      <c r="F1043" s="29"/>
      <c r="G1043" s="30"/>
      <c r="H1043" s="30"/>
      <c r="I1043" s="30"/>
      <c r="J1043" s="30"/>
    </row>
    <row r="1044" spans="1:10" s="34" customFormat="1">
      <c r="A1044" s="29"/>
      <c r="B1044" s="29"/>
      <c r="C1044" s="29"/>
      <c r="D1044" s="29"/>
      <c r="E1044" s="29"/>
      <c r="F1044" s="29"/>
      <c r="G1044" s="30"/>
      <c r="H1044" s="30"/>
      <c r="I1044" s="30"/>
      <c r="J1044" s="30"/>
    </row>
    <row r="1045" spans="1:10" s="34" customFormat="1">
      <c r="A1045" s="29"/>
      <c r="B1045" s="29"/>
      <c r="C1045" s="29"/>
      <c r="D1045" s="29"/>
      <c r="E1045" s="29"/>
      <c r="F1045" s="29"/>
      <c r="G1045" s="30"/>
      <c r="H1045" s="30"/>
      <c r="I1045" s="30"/>
      <c r="J1045" s="30"/>
    </row>
    <row r="1046" spans="1:10" s="34" customFormat="1">
      <c r="A1046" s="29"/>
      <c r="B1046" s="29"/>
      <c r="C1046" s="29"/>
      <c r="D1046" s="29"/>
      <c r="E1046" s="29"/>
      <c r="F1046" s="29"/>
      <c r="G1046" s="30"/>
      <c r="H1046" s="30"/>
      <c r="I1046" s="30"/>
      <c r="J1046" s="30"/>
    </row>
    <row r="1047" spans="1:10" s="34" customFormat="1">
      <c r="A1047" s="29"/>
      <c r="B1047" s="29"/>
      <c r="C1047" s="29"/>
      <c r="D1047" s="29"/>
      <c r="E1047" s="29"/>
      <c r="F1047" s="29"/>
      <c r="G1047" s="30"/>
      <c r="H1047" s="30"/>
      <c r="I1047" s="30"/>
      <c r="J1047" s="30"/>
    </row>
    <row r="1048" spans="1:10" s="34" customFormat="1">
      <c r="A1048" s="29"/>
      <c r="B1048" s="29"/>
      <c r="C1048" s="29"/>
      <c r="D1048" s="29"/>
      <c r="E1048" s="29"/>
      <c r="F1048" s="29"/>
      <c r="G1048" s="30"/>
      <c r="H1048" s="30"/>
      <c r="I1048" s="30"/>
      <c r="J1048" s="30"/>
    </row>
    <row r="1049" spans="1:10" s="34" customFormat="1">
      <c r="A1049" s="29"/>
      <c r="B1049" s="29"/>
      <c r="C1049" s="29"/>
      <c r="D1049" s="29"/>
      <c r="E1049" s="29"/>
      <c r="F1049" s="29"/>
      <c r="G1049" s="30"/>
      <c r="H1049" s="30"/>
      <c r="I1049" s="30"/>
      <c r="J1049" s="30"/>
    </row>
    <row r="1050" spans="1:10" s="34" customFormat="1">
      <c r="A1050" s="29"/>
      <c r="B1050" s="29"/>
      <c r="C1050" s="29"/>
      <c r="D1050" s="29"/>
      <c r="E1050" s="29"/>
      <c r="F1050" s="29"/>
      <c r="G1050" s="30"/>
      <c r="H1050" s="30"/>
      <c r="I1050" s="30"/>
      <c r="J1050" s="30"/>
    </row>
    <row r="1051" spans="1:10" s="34" customFormat="1">
      <c r="A1051" s="29"/>
      <c r="B1051" s="29"/>
      <c r="C1051" s="29"/>
      <c r="D1051" s="29"/>
      <c r="E1051" s="29"/>
      <c r="F1051" s="29"/>
      <c r="G1051" s="30"/>
      <c r="H1051" s="30"/>
      <c r="I1051" s="30"/>
      <c r="J1051" s="30"/>
    </row>
    <row r="1052" spans="1:10" s="34" customFormat="1">
      <c r="A1052" s="29"/>
      <c r="B1052" s="29"/>
      <c r="C1052" s="29"/>
      <c r="D1052" s="29"/>
      <c r="E1052" s="29"/>
      <c r="F1052" s="29"/>
      <c r="G1052" s="30"/>
      <c r="H1052" s="30"/>
      <c r="I1052" s="30"/>
      <c r="J1052" s="30"/>
    </row>
    <row r="1053" spans="1:10" s="34" customFormat="1">
      <c r="A1053" s="29"/>
      <c r="B1053" s="29"/>
      <c r="C1053" s="29"/>
      <c r="D1053" s="29"/>
      <c r="E1053" s="29"/>
      <c r="F1053" s="29"/>
      <c r="G1053" s="30"/>
      <c r="H1053" s="30"/>
      <c r="I1053" s="30"/>
      <c r="J1053" s="30"/>
    </row>
    <row r="1054" spans="1:10" s="34" customFormat="1">
      <c r="A1054" s="29"/>
      <c r="B1054" s="29"/>
      <c r="C1054" s="29"/>
      <c r="D1054" s="29"/>
      <c r="E1054" s="29"/>
      <c r="F1054" s="29"/>
      <c r="G1054" s="30"/>
      <c r="H1054" s="30"/>
      <c r="I1054" s="30"/>
      <c r="J1054" s="30"/>
    </row>
    <row r="1055" spans="1:10" s="34" customFormat="1">
      <c r="A1055" s="29"/>
      <c r="B1055" s="29"/>
      <c r="C1055" s="29"/>
      <c r="D1055" s="29"/>
      <c r="E1055" s="29"/>
      <c r="F1055" s="29"/>
      <c r="G1055" s="30"/>
      <c r="H1055" s="30"/>
      <c r="I1055" s="30"/>
      <c r="J1055" s="30"/>
    </row>
    <row r="1056" spans="1:10" s="34" customFormat="1">
      <c r="A1056" s="29"/>
      <c r="B1056" s="29"/>
      <c r="C1056" s="29"/>
      <c r="D1056" s="29"/>
      <c r="E1056" s="29"/>
      <c r="F1056" s="29"/>
      <c r="G1056" s="30"/>
      <c r="H1056" s="30"/>
      <c r="I1056" s="30"/>
      <c r="J1056" s="30"/>
    </row>
    <row r="1057" spans="1:10" s="34" customFormat="1">
      <c r="A1057" s="29"/>
      <c r="B1057" s="29"/>
      <c r="C1057" s="29"/>
      <c r="D1057" s="29"/>
      <c r="E1057" s="29"/>
      <c r="F1057" s="29"/>
      <c r="G1057" s="30"/>
      <c r="H1057" s="30"/>
      <c r="I1057" s="30"/>
      <c r="J1057" s="30"/>
    </row>
    <row r="1058" spans="1:10" s="34" customFormat="1">
      <c r="A1058" s="29"/>
      <c r="B1058" s="29"/>
      <c r="C1058" s="29"/>
      <c r="D1058" s="29"/>
      <c r="E1058" s="29"/>
      <c r="F1058" s="29"/>
      <c r="G1058" s="30"/>
      <c r="H1058" s="30"/>
      <c r="I1058" s="30"/>
      <c r="J1058" s="30"/>
    </row>
    <row r="1059" spans="1:10" s="34" customFormat="1">
      <c r="A1059" s="29"/>
      <c r="B1059" s="29"/>
      <c r="C1059" s="29"/>
      <c r="D1059" s="29"/>
      <c r="E1059" s="29"/>
      <c r="F1059" s="29"/>
      <c r="G1059" s="30"/>
      <c r="H1059" s="30"/>
      <c r="I1059" s="30"/>
      <c r="J1059" s="30"/>
    </row>
    <row r="1060" spans="1:10" s="34" customFormat="1">
      <c r="A1060" s="29"/>
      <c r="B1060" s="29"/>
      <c r="C1060" s="29"/>
      <c r="D1060" s="29"/>
      <c r="E1060" s="29"/>
      <c r="F1060" s="29"/>
      <c r="G1060" s="30"/>
      <c r="H1060" s="30"/>
      <c r="I1060" s="30"/>
      <c r="J1060" s="30"/>
    </row>
    <row r="1061" spans="1:10" s="34" customFormat="1">
      <c r="A1061" s="29"/>
      <c r="B1061" s="29"/>
      <c r="C1061" s="29"/>
      <c r="D1061" s="29"/>
      <c r="E1061" s="29"/>
      <c r="F1061" s="29"/>
      <c r="G1061" s="30"/>
      <c r="H1061" s="30"/>
      <c r="I1061" s="30"/>
      <c r="J1061" s="30"/>
    </row>
    <row r="1062" spans="1:10" s="34" customFormat="1">
      <c r="A1062" s="29"/>
      <c r="B1062" s="29"/>
      <c r="C1062" s="29"/>
      <c r="D1062" s="29"/>
      <c r="E1062" s="29"/>
      <c r="F1062" s="29"/>
      <c r="G1062" s="30"/>
      <c r="H1062" s="30"/>
      <c r="I1062" s="30"/>
      <c r="J1062" s="30"/>
    </row>
    <row r="1063" spans="1:10" s="34" customFormat="1">
      <c r="A1063" s="29"/>
      <c r="B1063" s="29"/>
      <c r="C1063" s="29"/>
      <c r="D1063" s="29"/>
      <c r="E1063" s="29"/>
      <c r="F1063" s="29"/>
      <c r="G1063" s="30"/>
      <c r="H1063" s="30"/>
      <c r="I1063" s="30"/>
      <c r="J1063" s="30"/>
    </row>
    <row r="1064" spans="1:10" s="34" customFormat="1">
      <c r="A1064" s="29"/>
      <c r="B1064" s="29"/>
      <c r="C1064" s="29"/>
      <c r="D1064" s="29"/>
      <c r="E1064" s="29"/>
      <c r="F1064" s="29"/>
      <c r="G1064" s="30"/>
      <c r="H1064" s="30"/>
      <c r="I1064" s="30"/>
      <c r="J1064" s="30"/>
    </row>
    <row r="1065" spans="1:10" s="34" customFormat="1">
      <c r="A1065" s="29"/>
      <c r="B1065" s="29"/>
      <c r="C1065" s="29"/>
      <c r="D1065" s="29"/>
      <c r="E1065" s="29"/>
      <c r="F1065" s="29"/>
      <c r="G1065" s="30"/>
      <c r="H1065" s="30"/>
      <c r="I1065" s="30"/>
      <c r="J1065" s="30"/>
    </row>
    <row r="1066" spans="1:10" s="34" customFormat="1">
      <c r="A1066" s="29"/>
      <c r="B1066" s="29"/>
      <c r="C1066" s="29"/>
      <c r="D1066" s="29"/>
      <c r="E1066" s="29"/>
      <c r="F1066" s="29"/>
      <c r="G1066" s="30"/>
      <c r="H1066" s="30"/>
      <c r="I1066" s="30"/>
      <c r="J1066" s="30"/>
    </row>
    <row r="1067" spans="1:10" s="34" customFormat="1">
      <c r="A1067" s="29"/>
      <c r="B1067" s="29"/>
      <c r="C1067" s="29"/>
      <c r="D1067" s="29"/>
      <c r="E1067" s="29"/>
      <c r="F1067" s="29"/>
      <c r="G1067" s="30"/>
      <c r="H1067" s="30"/>
      <c r="I1067" s="30"/>
      <c r="J1067" s="30"/>
    </row>
    <row r="1068" spans="1:10" s="34" customFormat="1">
      <c r="A1068" s="29"/>
      <c r="B1068" s="29"/>
      <c r="C1068" s="29"/>
      <c r="D1068" s="29"/>
      <c r="E1068" s="29"/>
      <c r="F1068" s="29"/>
      <c r="G1068" s="30"/>
      <c r="H1068" s="30"/>
      <c r="I1068" s="30"/>
      <c r="J1068" s="30"/>
    </row>
    <row r="1069" spans="1:10" s="34" customFormat="1">
      <c r="A1069" s="29"/>
      <c r="B1069" s="29"/>
      <c r="C1069" s="29"/>
      <c r="D1069" s="29"/>
      <c r="E1069" s="29"/>
      <c r="F1069" s="29"/>
      <c r="G1069" s="30"/>
      <c r="H1069" s="30"/>
      <c r="I1069" s="30"/>
      <c r="J1069" s="30"/>
    </row>
    <row r="1070" spans="1:10" s="34" customFormat="1">
      <c r="A1070" s="29"/>
      <c r="B1070" s="29"/>
      <c r="C1070" s="29"/>
      <c r="D1070" s="29"/>
      <c r="E1070" s="29"/>
      <c r="F1070" s="29"/>
      <c r="G1070" s="30"/>
      <c r="H1070" s="30"/>
      <c r="I1070" s="30"/>
      <c r="J1070" s="30"/>
    </row>
    <row r="1071" spans="1:10" s="34" customFormat="1">
      <c r="A1071" s="29"/>
      <c r="B1071" s="29"/>
      <c r="C1071" s="29"/>
      <c r="D1071" s="29"/>
      <c r="E1071" s="29"/>
      <c r="F1071" s="29"/>
      <c r="G1071" s="30"/>
      <c r="H1071" s="30"/>
      <c r="I1071" s="30"/>
      <c r="J1071" s="30"/>
    </row>
    <row r="1072" spans="1:10" s="34" customFormat="1">
      <c r="A1072" s="29"/>
      <c r="B1072" s="29"/>
      <c r="C1072" s="29"/>
      <c r="D1072" s="29"/>
      <c r="E1072" s="29"/>
      <c r="F1072" s="29"/>
      <c r="G1072" s="30"/>
      <c r="H1072" s="30"/>
      <c r="I1072" s="30"/>
      <c r="J1072" s="30"/>
    </row>
    <row r="1073" spans="1:10" s="34" customFormat="1">
      <c r="A1073" s="29"/>
      <c r="B1073" s="29"/>
      <c r="C1073" s="29"/>
      <c r="D1073" s="29"/>
      <c r="E1073" s="29"/>
      <c r="F1073" s="29"/>
      <c r="G1073" s="30"/>
      <c r="H1073" s="30"/>
      <c r="I1073" s="30"/>
      <c r="J1073" s="30"/>
    </row>
    <row r="1074" spans="1:10" s="34" customFormat="1">
      <c r="A1074" s="29"/>
      <c r="B1074" s="29"/>
      <c r="C1074" s="29"/>
      <c r="D1074" s="29"/>
      <c r="E1074" s="29"/>
      <c r="F1074" s="29"/>
      <c r="G1074" s="30"/>
      <c r="H1074" s="30"/>
      <c r="I1074" s="30"/>
      <c r="J1074" s="30"/>
    </row>
    <row r="1075" spans="1:10" s="34" customFormat="1">
      <c r="A1075" s="29"/>
      <c r="B1075" s="29"/>
      <c r="C1075" s="29"/>
      <c r="D1075" s="29"/>
      <c r="E1075" s="29"/>
      <c r="F1075" s="29"/>
      <c r="G1075" s="30"/>
      <c r="H1075" s="30"/>
      <c r="I1075" s="30"/>
      <c r="J1075" s="30"/>
    </row>
    <row r="1076" spans="1:10" s="34" customFormat="1">
      <c r="A1076" s="29"/>
      <c r="B1076" s="29"/>
      <c r="C1076" s="29"/>
      <c r="D1076" s="29"/>
      <c r="E1076" s="29"/>
      <c r="F1076" s="29"/>
      <c r="G1076" s="30"/>
      <c r="H1076" s="30"/>
      <c r="I1076" s="30"/>
      <c r="J1076" s="30"/>
    </row>
    <row r="1077" spans="1:10" s="34" customFormat="1">
      <c r="A1077" s="29"/>
      <c r="B1077" s="29"/>
      <c r="C1077" s="29"/>
      <c r="D1077" s="29"/>
      <c r="E1077" s="29"/>
      <c r="F1077" s="29"/>
      <c r="G1077" s="30"/>
      <c r="H1077" s="30"/>
      <c r="I1077" s="30"/>
      <c r="J1077" s="30"/>
    </row>
    <row r="1078" spans="1:10" s="34" customFormat="1">
      <c r="A1078" s="29"/>
      <c r="B1078" s="29"/>
      <c r="C1078" s="29"/>
      <c r="D1078" s="29"/>
      <c r="E1078" s="29"/>
      <c r="F1078" s="29"/>
      <c r="G1078" s="30"/>
      <c r="H1078" s="30"/>
      <c r="I1078" s="30"/>
      <c r="J1078" s="30"/>
    </row>
    <row r="1079" spans="1:10" s="34" customFormat="1">
      <c r="A1079" s="29"/>
      <c r="B1079" s="29"/>
      <c r="C1079" s="29"/>
      <c r="D1079" s="29"/>
      <c r="E1079" s="29"/>
      <c r="F1079" s="29"/>
      <c r="G1079" s="30"/>
      <c r="H1079" s="30"/>
      <c r="I1079" s="30"/>
      <c r="J1079" s="30"/>
    </row>
    <row r="1080" spans="1:10" s="34" customFormat="1">
      <c r="A1080" s="29"/>
      <c r="B1080" s="29"/>
      <c r="C1080" s="29"/>
      <c r="D1080" s="29"/>
      <c r="E1080" s="29"/>
      <c r="F1080" s="29"/>
      <c r="G1080" s="30"/>
      <c r="H1080" s="30"/>
      <c r="I1080" s="30"/>
      <c r="J1080" s="30"/>
    </row>
    <row r="1081" spans="1:10" s="34" customFormat="1">
      <c r="A1081" s="29"/>
      <c r="B1081" s="29"/>
      <c r="C1081" s="29"/>
      <c r="D1081" s="29"/>
      <c r="E1081" s="29"/>
      <c r="F1081" s="29"/>
      <c r="G1081" s="30"/>
      <c r="H1081" s="30"/>
      <c r="I1081" s="30"/>
      <c r="J1081" s="30"/>
    </row>
    <row r="1082" spans="1:10" s="34" customFormat="1">
      <c r="A1082" s="29"/>
      <c r="B1082" s="29"/>
      <c r="C1082" s="29"/>
      <c r="D1082" s="29"/>
      <c r="E1082" s="29"/>
      <c r="F1082" s="29"/>
      <c r="G1082" s="30"/>
      <c r="H1082" s="30"/>
      <c r="I1082" s="30"/>
      <c r="J1082" s="30"/>
    </row>
    <row r="1083" spans="1:10" s="34" customFormat="1">
      <c r="A1083" s="29"/>
      <c r="B1083" s="29"/>
      <c r="C1083" s="29"/>
      <c r="D1083" s="29"/>
      <c r="E1083" s="29"/>
      <c r="F1083" s="29"/>
      <c r="G1083" s="30"/>
      <c r="H1083" s="30"/>
      <c r="I1083" s="30"/>
      <c r="J1083" s="30"/>
    </row>
    <row r="1084" spans="1:10" s="34" customFormat="1">
      <c r="A1084" s="29"/>
      <c r="B1084" s="29"/>
      <c r="C1084" s="29"/>
      <c r="D1084" s="29"/>
      <c r="E1084" s="29"/>
      <c r="F1084" s="29"/>
      <c r="G1084" s="30"/>
      <c r="H1084" s="30"/>
      <c r="I1084" s="30"/>
      <c r="J1084" s="30"/>
    </row>
    <row r="1085" spans="1:10" s="34" customFormat="1">
      <c r="A1085" s="29"/>
      <c r="B1085" s="29"/>
      <c r="C1085" s="29"/>
      <c r="D1085" s="29"/>
      <c r="E1085" s="29"/>
      <c r="F1085" s="29"/>
      <c r="G1085" s="30"/>
      <c r="H1085" s="30"/>
      <c r="I1085" s="30"/>
      <c r="J1085" s="30"/>
    </row>
    <row r="1086" spans="1:10" s="34" customFormat="1">
      <c r="A1086" s="29"/>
      <c r="B1086" s="29"/>
      <c r="C1086" s="29"/>
      <c r="D1086" s="29"/>
      <c r="E1086" s="29"/>
      <c r="F1086" s="29"/>
      <c r="G1086" s="30"/>
      <c r="H1086" s="30"/>
      <c r="I1086" s="30"/>
      <c r="J1086" s="30"/>
    </row>
    <row r="1087" spans="1:10" s="34" customFormat="1">
      <c r="A1087" s="29"/>
      <c r="B1087" s="29"/>
      <c r="C1087" s="29"/>
      <c r="D1087" s="29"/>
      <c r="E1087" s="29"/>
      <c r="F1087" s="29"/>
      <c r="G1087" s="30"/>
      <c r="H1087" s="30"/>
      <c r="I1087" s="30"/>
      <c r="J1087" s="30"/>
    </row>
    <row r="1088" spans="1:10" s="34" customFormat="1">
      <c r="A1088" s="29"/>
      <c r="B1088" s="29"/>
      <c r="C1088" s="29"/>
      <c r="D1088" s="29"/>
      <c r="E1088" s="29"/>
      <c r="F1088" s="29"/>
      <c r="G1088" s="30"/>
      <c r="H1088" s="30"/>
      <c r="I1088" s="30"/>
      <c r="J1088" s="30"/>
    </row>
    <row r="1089" spans="1:10" s="34" customFormat="1">
      <c r="A1089" s="29"/>
      <c r="B1089" s="29"/>
      <c r="C1089" s="29"/>
      <c r="D1089" s="29"/>
      <c r="E1089" s="29"/>
      <c r="F1089" s="29"/>
      <c r="G1089" s="30"/>
      <c r="H1089" s="30"/>
      <c r="I1089" s="30"/>
      <c r="J1089" s="30"/>
    </row>
    <row r="1090" spans="1:10" s="34" customFormat="1">
      <c r="A1090" s="29"/>
      <c r="B1090" s="29"/>
      <c r="C1090" s="29"/>
      <c r="D1090" s="29"/>
      <c r="E1090" s="29"/>
      <c r="F1090" s="29"/>
      <c r="G1090" s="30"/>
      <c r="H1090" s="30"/>
      <c r="I1090" s="30"/>
      <c r="J1090" s="30"/>
    </row>
    <row r="1091" spans="1:10" s="34" customFormat="1">
      <c r="A1091" s="29"/>
      <c r="B1091" s="29"/>
      <c r="C1091" s="29"/>
      <c r="D1091" s="29"/>
      <c r="E1091" s="29"/>
      <c r="F1091" s="29"/>
      <c r="G1091" s="30"/>
      <c r="H1091" s="30"/>
      <c r="I1091" s="30"/>
      <c r="J1091" s="30"/>
    </row>
    <row r="1092" spans="1:10" s="34" customFormat="1">
      <c r="A1092" s="29"/>
      <c r="B1092" s="29"/>
      <c r="C1092" s="29"/>
      <c r="D1092" s="29"/>
      <c r="E1092" s="29"/>
      <c r="F1092" s="29"/>
      <c r="G1092" s="30"/>
      <c r="H1092" s="30"/>
      <c r="I1092" s="30"/>
      <c r="J1092" s="30"/>
    </row>
    <row r="1093" spans="1:10" s="34" customFormat="1">
      <c r="A1093" s="29"/>
      <c r="B1093" s="29"/>
      <c r="C1093" s="29"/>
      <c r="D1093" s="29"/>
      <c r="E1093" s="29"/>
      <c r="F1093" s="29"/>
      <c r="G1093" s="30"/>
      <c r="H1093" s="30"/>
      <c r="I1093" s="30"/>
      <c r="J1093" s="30"/>
    </row>
    <row r="1094" spans="1:10" s="34" customFormat="1">
      <c r="A1094" s="29"/>
      <c r="B1094" s="29"/>
      <c r="C1094" s="29"/>
      <c r="D1094" s="29"/>
      <c r="E1094" s="29"/>
      <c r="F1094" s="29"/>
      <c r="G1094" s="30"/>
      <c r="H1094" s="30"/>
      <c r="I1094" s="30"/>
      <c r="J1094" s="30"/>
    </row>
    <row r="1095" spans="1:10" s="34" customFormat="1">
      <c r="A1095" s="29"/>
      <c r="B1095" s="29"/>
      <c r="C1095" s="29"/>
      <c r="D1095" s="29"/>
      <c r="E1095" s="29"/>
      <c r="F1095" s="29"/>
      <c r="G1095" s="30"/>
      <c r="H1095" s="30"/>
      <c r="I1095" s="30"/>
      <c r="J1095" s="30"/>
    </row>
    <row r="1096" spans="1:10" s="34" customFormat="1">
      <c r="A1096" s="29"/>
      <c r="B1096" s="29"/>
      <c r="C1096" s="29"/>
      <c r="D1096" s="29"/>
      <c r="E1096" s="29"/>
      <c r="F1096" s="29"/>
      <c r="G1096" s="30"/>
      <c r="H1096" s="30"/>
      <c r="I1096" s="30"/>
      <c r="J1096" s="30"/>
    </row>
    <row r="1097" spans="1:10" s="34" customFormat="1">
      <c r="A1097" s="29"/>
      <c r="B1097" s="29"/>
      <c r="C1097" s="29"/>
      <c r="D1097" s="29"/>
      <c r="E1097" s="29"/>
      <c r="F1097" s="29"/>
      <c r="G1097" s="30"/>
      <c r="H1097" s="30"/>
      <c r="I1097" s="30"/>
      <c r="J1097" s="30"/>
    </row>
    <row r="1098" spans="1:10" s="34" customFormat="1">
      <c r="A1098" s="29"/>
      <c r="B1098" s="29"/>
      <c r="C1098" s="29"/>
      <c r="D1098" s="29"/>
      <c r="E1098" s="29"/>
      <c r="F1098" s="29"/>
      <c r="G1098" s="30"/>
      <c r="H1098" s="30"/>
      <c r="I1098" s="30"/>
      <c r="J1098" s="30"/>
    </row>
    <row r="1099" spans="1:10" s="34" customFormat="1">
      <c r="A1099" s="29"/>
      <c r="B1099" s="29"/>
      <c r="C1099" s="29"/>
      <c r="D1099" s="29"/>
      <c r="E1099" s="29"/>
      <c r="F1099" s="29"/>
      <c r="G1099" s="30"/>
      <c r="H1099" s="30"/>
      <c r="I1099" s="30"/>
      <c r="J1099" s="30"/>
    </row>
    <row r="1100" spans="1:10" s="34" customFormat="1">
      <c r="A1100" s="29"/>
      <c r="B1100" s="29"/>
      <c r="C1100" s="29"/>
      <c r="D1100" s="29"/>
      <c r="E1100" s="29"/>
      <c r="F1100" s="29"/>
      <c r="G1100" s="30"/>
      <c r="H1100" s="30"/>
      <c r="I1100" s="30"/>
      <c r="J1100" s="30"/>
    </row>
    <row r="1101" spans="1:10" s="34" customFormat="1">
      <c r="A1101" s="29"/>
      <c r="B1101" s="29"/>
      <c r="C1101" s="29"/>
      <c r="D1101" s="29"/>
      <c r="E1101" s="29"/>
      <c r="F1101" s="29"/>
      <c r="G1101" s="30"/>
      <c r="H1101" s="30"/>
      <c r="I1101" s="30"/>
      <c r="J1101" s="30"/>
    </row>
    <row r="1102" spans="1:10" s="34" customFormat="1">
      <c r="A1102" s="29"/>
      <c r="B1102" s="29"/>
      <c r="C1102" s="29"/>
      <c r="D1102" s="29"/>
      <c r="E1102" s="29"/>
      <c r="F1102" s="29"/>
      <c r="G1102" s="30"/>
      <c r="H1102" s="30"/>
      <c r="I1102" s="30"/>
      <c r="J1102" s="30"/>
    </row>
    <row r="1103" spans="1:10" s="34" customFormat="1">
      <c r="A1103" s="29"/>
      <c r="B1103" s="29"/>
      <c r="C1103" s="29"/>
      <c r="D1103" s="29"/>
      <c r="E1103" s="29"/>
      <c r="F1103" s="29"/>
      <c r="G1103" s="30"/>
      <c r="H1103" s="30"/>
      <c r="I1103" s="30"/>
      <c r="J1103" s="30"/>
    </row>
    <row r="1104" spans="1:10" s="34" customFormat="1">
      <c r="A1104" s="29"/>
      <c r="B1104" s="29"/>
      <c r="C1104" s="29"/>
      <c r="D1104" s="29"/>
      <c r="E1104" s="29"/>
      <c r="F1104" s="29"/>
      <c r="G1104" s="30"/>
      <c r="H1104" s="30"/>
      <c r="I1104" s="30"/>
      <c r="J1104" s="30"/>
    </row>
    <row r="1105" spans="1:10" s="34" customFormat="1">
      <c r="A1105" s="29"/>
      <c r="B1105" s="29"/>
      <c r="C1105" s="29"/>
      <c r="D1105" s="29"/>
      <c r="E1105" s="29"/>
      <c r="F1105" s="29"/>
      <c r="G1105" s="30"/>
      <c r="H1105" s="30"/>
      <c r="I1105" s="30"/>
      <c r="J1105" s="30"/>
    </row>
    <row r="1106" spans="1:10" s="34" customFormat="1">
      <c r="A1106" s="29"/>
      <c r="B1106" s="29"/>
      <c r="C1106" s="29"/>
      <c r="D1106" s="29"/>
      <c r="E1106" s="29"/>
      <c r="F1106" s="29"/>
      <c r="G1106" s="30"/>
      <c r="H1106" s="30"/>
      <c r="I1106" s="30"/>
      <c r="J1106" s="30"/>
    </row>
    <row r="1107" spans="1:10" s="34" customFormat="1">
      <c r="A1107" s="29"/>
      <c r="B1107" s="29"/>
      <c r="C1107" s="29"/>
      <c r="D1107" s="29"/>
      <c r="E1107" s="29"/>
      <c r="F1107" s="29"/>
      <c r="G1107" s="30"/>
      <c r="H1107" s="30"/>
      <c r="I1107" s="30"/>
      <c r="J1107" s="30"/>
    </row>
    <row r="1108" spans="1:10" s="34" customFormat="1">
      <c r="A1108" s="29"/>
      <c r="B1108" s="29"/>
      <c r="C1108" s="29"/>
      <c r="D1108" s="29"/>
      <c r="E1108" s="29"/>
      <c r="F1108" s="29"/>
      <c r="G1108" s="30"/>
      <c r="H1108" s="30"/>
      <c r="I1108" s="30"/>
      <c r="J1108" s="30"/>
    </row>
    <row r="1109" spans="1:10" s="34" customFormat="1">
      <c r="A1109" s="29"/>
      <c r="B1109" s="29"/>
      <c r="C1109" s="29"/>
      <c r="D1109" s="29"/>
      <c r="E1109" s="29"/>
      <c r="F1109" s="29"/>
      <c r="G1109" s="30"/>
      <c r="H1109" s="30"/>
      <c r="I1109" s="30"/>
      <c r="J1109" s="30"/>
    </row>
    <row r="1110" spans="1:10" s="34" customFormat="1">
      <c r="A1110" s="29"/>
      <c r="B1110" s="29"/>
      <c r="C1110" s="29"/>
      <c r="D1110" s="29"/>
      <c r="E1110" s="29"/>
      <c r="F1110" s="29"/>
      <c r="G1110" s="30"/>
      <c r="H1110" s="30"/>
      <c r="I1110" s="30"/>
      <c r="J1110" s="30"/>
    </row>
    <row r="1111" spans="1:10" s="34" customFormat="1">
      <c r="A1111" s="29"/>
      <c r="B1111" s="29"/>
      <c r="C1111" s="29"/>
      <c r="D1111" s="29"/>
      <c r="E1111" s="29"/>
      <c r="F1111" s="29"/>
      <c r="G1111" s="30"/>
      <c r="H1111" s="30"/>
      <c r="I1111" s="30"/>
      <c r="J1111" s="30"/>
    </row>
    <row r="1112" spans="1:10" s="34" customFormat="1">
      <c r="A1112" s="29"/>
      <c r="B1112" s="29"/>
      <c r="C1112" s="29"/>
      <c r="D1112" s="29"/>
      <c r="E1112" s="29"/>
      <c r="F1112" s="29"/>
      <c r="G1112" s="30"/>
      <c r="H1112" s="30"/>
      <c r="I1112" s="30"/>
      <c r="J1112" s="30"/>
    </row>
    <row r="1113" spans="1:10" s="34" customFormat="1">
      <c r="A1113" s="29"/>
      <c r="B1113" s="29"/>
      <c r="C1113" s="29"/>
      <c r="D1113" s="29"/>
      <c r="E1113" s="29"/>
      <c r="F1113" s="29"/>
      <c r="G1113" s="30"/>
      <c r="H1113" s="30"/>
      <c r="I1113" s="30"/>
      <c r="J1113" s="30"/>
    </row>
    <row r="1114" spans="1:10" s="34" customFormat="1">
      <c r="A1114" s="29"/>
      <c r="B1114" s="29"/>
      <c r="C1114" s="29"/>
      <c r="D1114" s="29"/>
      <c r="E1114" s="29"/>
      <c r="F1114" s="29"/>
      <c r="G1114" s="30"/>
      <c r="H1114" s="30"/>
      <c r="I1114" s="30"/>
      <c r="J1114" s="30"/>
    </row>
    <row r="1115" spans="1:10" s="34" customFormat="1">
      <c r="A1115" s="29"/>
      <c r="B1115" s="29"/>
      <c r="C1115" s="29"/>
      <c r="D1115" s="29"/>
      <c r="E1115" s="29"/>
      <c r="F1115" s="29"/>
      <c r="G1115" s="30"/>
      <c r="H1115" s="30"/>
      <c r="I1115" s="30"/>
      <c r="J1115" s="30"/>
    </row>
    <row r="1116" spans="1:10" s="34" customFormat="1">
      <c r="A1116" s="29"/>
      <c r="B1116" s="29"/>
      <c r="C1116" s="29"/>
      <c r="D1116" s="29"/>
      <c r="E1116" s="29"/>
      <c r="F1116" s="29"/>
      <c r="G1116" s="30"/>
      <c r="H1116" s="30"/>
      <c r="I1116" s="30"/>
      <c r="J1116" s="30"/>
    </row>
    <row r="1117" spans="1:10" s="34" customFormat="1">
      <c r="A1117" s="29"/>
      <c r="B1117" s="29"/>
      <c r="C1117" s="29"/>
      <c r="D1117" s="29"/>
      <c r="E1117" s="29"/>
      <c r="F1117" s="29"/>
      <c r="G1117" s="30"/>
      <c r="H1117" s="30"/>
      <c r="I1117" s="30"/>
      <c r="J1117" s="30"/>
    </row>
    <row r="1118" spans="1:10" s="34" customFormat="1">
      <c r="A1118" s="29"/>
      <c r="B1118" s="29"/>
      <c r="C1118" s="29"/>
      <c r="D1118" s="29"/>
      <c r="E1118" s="29"/>
      <c r="F1118" s="29"/>
      <c r="G1118" s="30"/>
      <c r="H1118" s="30"/>
      <c r="I1118" s="30"/>
      <c r="J1118" s="30"/>
    </row>
    <row r="1119" spans="1:10" s="34" customFormat="1">
      <c r="A1119" s="29"/>
      <c r="B1119" s="29"/>
      <c r="C1119" s="29"/>
      <c r="D1119" s="29"/>
      <c r="E1119" s="29"/>
      <c r="F1119" s="29"/>
      <c r="G1119" s="30"/>
      <c r="H1119" s="30"/>
      <c r="I1119" s="30"/>
      <c r="J1119" s="30"/>
    </row>
    <row r="1120" spans="1:10" s="34" customFormat="1">
      <c r="A1120" s="29"/>
      <c r="B1120" s="29"/>
      <c r="C1120" s="29"/>
      <c r="D1120" s="29"/>
      <c r="E1120" s="29"/>
      <c r="F1120" s="29"/>
      <c r="G1120" s="30"/>
      <c r="H1120" s="30"/>
      <c r="I1120" s="30"/>
      <c r="J1120" s="30"/>
    </row>
    <row r="1121" spans="1:10" s="34" customFormat="1">
      <c r="A1121" s="29"/>
      <c r="B1121" s="29"/>
      <c r="C1121" s="29"/>
      <c r="D1121" s="29"/>
      <c r="E1121" s="29"/>
      <c r="F1121" s="29"/>
      <c r="G1121" s="30"/>
      <c r="H1121" s="30"/>
      <c r="I1121" s="30"/>
      <c r="J1121" s="30"/>
    </row>
    <row r="1122" spans="1:10" s="34" customFormat="1">
      <c r="A1122" s="29"/>
      <c r="B1122" s="29"/>
      <c r="C1122" s="29"/>
      <c r="D1122" s="29"/>
      <c r="E1122" s="29"/>
      <c r="F1122" s="29"/>
      <c r="G1122" s="30"/>
      <c r="H1122" s="30"/>
      <c r="I1122" s="30"/>
      <c r="J1122" s="30"/>
    </row>
    <row r="1123" spans="1:10" s="34" customFormat="1">
      <c r="A1123" s="29"/>
      <c r="B1123" s="29"/>
      <c r="C1123" s="29"/>
      <c r="D1123" s="29"/>
      <c r="E1123" s="29"/>
      <c r="F1123" s="29"/>
      <c r="G1123" s="30"/>
      <c r="H1123" s="30"/>
      <c r="I1123" s="30"/>
      <c r="J1123" s="30"/>
    </row>
    <row r="1124" spans="1:10" s="34" customFormat="1">
      <c r="A1124" s="29"/>
      <c r="B1124" s="29"/>
      <c r="C1124" s="29"/>
      <c r="D1124" s="29"/>
      <c r="E1124" s="29"/>
      <c r="F1124" s="29"/>
      <c r="G1124" s="30"/>
      <c r="H1124" s="30"/>
      <c r="I1124" s="30"/>
      <c r="J1124" s="30"/>
    </row>
    <row r="1125" spans="1:10" s="34" customFormat="1">
      <c r="A1125" s="29"/>
      <c r="B1125" s="29"/>
      <c r="C1125" s="29"/>
      <c r="D1125" s="29"/>
      <c r="E1125" s="29"/>
      <c r="F1125" s="29"/>
      <c r="G1125" s="30"/>
      <c r="H1125" s="30"/>
      <c r="I1125" s="30"/>
      <c r="J1125" s="30"/>
    </row>
    <row r="1126" spans="1:10" s="34" customFormat="1">
      <c r="A1126" s="29"/>
      <c r="B1126" s="29"/>
      <c r="C1126" s="29"/>
      <c r="D1126" s="29"/>
      <c r="E1126" s="29"/>
      <c r="F1126" s="29"/>
      <c r="G1126" s="30"/>
      <c r="H1126" s="30"/>
      <c r="I1126" s="30"/>
      <c r="J1126" s="30"/>
    </row>
    <row r="1127" spans="1:10" s="34" customFormat="1">
      <c r="A1127" s="29"/>
      <c r="B1127" s="29"/>
      <c r="C1127" s="29"/>
      <c r="D1127" s="29"/>
      <c r="E1127" s="29"/>
      <c r="F1127" s="29"/>
      <c r="G1127" s="30"/>
      <c r="H1127" s="30"/>
      <c r="I1127" s="30"/>
      <c r="J1127" s="30"/>
    </row>
    <row r="1128" spans="1:10" s="34" customFormat="1">
      <c r="A1128" s="29"/>
      <c r="B1128" s="29"/>
      <c r="C1128" s="29"/>
      <c r="D1128" s="29"/>
      <c r="E1128" s="29"/>
      <c r="F1128" s="29"/>
      <c r="G1128" s="30"/>
      <c r="H1128" s="30"/>
      <c r="I1128" s="30"/>
      <c r="J1128" s="30"/>
    </row>
    <row r="1129" spans="1:10" s="34" customFormat="1">
      <c r="A1129" s="29"/>
      <c r="B1129" s="29"/>
      <c r="C1129" s="29"/>
      <c r="D1129" s="29"/>
      <c r="E1129" s="29"/>
      <c r="F1129" s="29"/>
      <c r="G1129" s="30"/>
      <c r="H1129" s="30"/>
      <c r="I1129" s="30"/>
      <c r="J1129" s="30"/>
    </row>
    <row r="1130" spans="1:10" s="34" customFormat="1">
      <c r="A1130" s="29"/>
      <c r="B1130" s="29"/>
      <c r="C1130" s="29"/>
      <c r="D1130" s="29"/>
      <c r="E1130" s="29"/>
      <c r="F1130" s="29"/>
      <c r="G1130" s="30"/>
      <c r="H1130" s="30"/>
      <c r="I1130" s="30"/>
      <c r="J1130" s="30"/>
    </row>
    <row r="1131" spans="1:10" s="34" customFormat="1">
      <c r="A1131" s="29"/>
      <c r="B1131" s="29"/>
      <c r="C1131" s="29"/>
      <c r="D1131" s="29"/>
      <c r="E1131" s="29"/>
      <c r="F1131" s="29"/>
      <c r="G1131" s="30"/>
      <c r="H1131" s="30"/>
      <c r="I1131" s="30"/>
      <c r="J1131" s="30"/>
    </row>
    <row r="1132" spans="1:10" s="34" customFormat="1">
      <c r="A1132" s="29"/>
      <c r="B1132" s="29"/>
      <c r="C1132" s="29"/>
      <c r="D1132" s="29"/>
      <c r="E1132" s="29"/>
      <c r="F1132" s="29"/>
      <c r="G1132" s="30"/>
      <c r="H1132" s="30"/>
      <c r="I1132" s="30"/>
      <c r="J1132" s="30"/>
    </row>
    <row r="1133" spans="1:10" s="34" customFormat="1">
      <c r="A1133" s="29"/>
      <c r="B1133" s="29"/>
      <c r="C1133" s="29"/>
      <c r="D1133" s="29"/>
      <c r="E1133" s="29"/>
      <c r="F1133" s="29"/>
      <c r="G1133" s="30"/>
      <c r="H1133" s="30"/>
      <c r="I1133" s="30"/>
      <c r="J1133" s="30"/>
    </row>
    <row r="1134" spans="1:10" s="34" customFormat="1">
      <c r="A1134" s="29"/>
      <c r="B1134" s="29"/>
      <c r="C1134" s="29"/>
      <c r="D1134" s="29"/>
      <c r="E1134" s="29"/>
      <c r="F1134" s="29"/>
      <c r="G1134" s="30"/>
      <c r="H1134" s="30"/>
      <c r="I1134" s="30"/>
      <c r="J1134" s="30"/>
    </row>
    <row r="1135" spans="1:10" s="34" customFormat="1">
      <c r="A1135" s="29"/>
      <c r="B1135" s="29"/>
      <c r="C1135" s="29"/>
      <c r="D1135" s="29"/>
      <c r="E1135" s="29"/>
      <c r="F1135" s="29"/>
      <c r="G1135" s="30"/>
      <c r="H1135" s="30"/>
      <c r="I1135" s="30"/>
      <c r="J1135" s="30"/>
    </row>
    <row r="1136" spans="1:10" s="34" customFormat="1">
      <c r="A1136" s="29"/>
      <c r="B1136" s="29"/>
      <c r="C1136" s="29"/>
      <c r="D1136" s="29"/>
      <c r="E1136" s="29"/>
      <c r="F1136" s="29"/>
      <c r="G1136" s="30"/>
      <c r="H1136" s="30"/>
      <c r="I1136" s="30"/>
      <c r="J1136" s="30"/>
    </row>
    <row r="1137" spans="1:10" s="34" customFormat="1">
      <c r="A1137" s="29"/>
      <c r="B1137" s="29"/>
      <c r="C1137" s="29"/>
      <c r="D1137" s="29"/>
      <c r="E1137" s="29"/>
      <c r="F1137" s="29"/>
      <c r="G1137" s="30"/>
      <c r="H1137" s="30"/>
      <c r="I1137" s="30"/>
      <c r="J1137" s="30"/>
    </row>
    <row r="1138" spans="1:10" s="34" customFormat="1">
      <c r="A1138" s="29"/>
      <c r="B1138" s="29"/>
      <c r="C1138" s="29"/>
      <c r="D1138" s="29"/>
      <c r="E1138" s="29"/>
      <c r="F1138" s="29"/>
      <c r="G1138" s="30"/>
      <c r="H1138" s="30"/>
      <c r="I1138" s="30"/>
      <c r="J1138" s="30"/>
    </row>
    <row r="1139" spans="1:10" s="34" customFormat="1">
      <c r="A1139" s="29"/>
      <c r="B1139" s="29"/>
      <c r="C1139" s="29"/>
      <c r="D1139" s="29"/>
      <c r="E1139" s="29"/>
      <c r="F1139" s="29"/>
      <c r="G1139" s="30"/>
      <c r="H1139" s="30"/>
      <c r="I1139" s="30"/>
      <c r="J1139" s="30"/>
    </row>
    <row r="1140" spans="1:10" s="34" customFormat="1">
      <c r="A1140" s="29"/>
      <c r="B1140" s="29"/>
      <c r="C1140" s="29"/>
      <c r="D1140" s="29"/>
      <c r="E1140" s="29"/>
      <c r="F1140" s="29"/>
      <c r="G1140" s="30"/>
      <c r="H1140" s="30"/>
      <c r="I1140" s="30"/>
      <c r="J1140" s="30"/>
    </row>
    <row r="1141" spans="1:10" s="34" customFormat="1">
      <c r="A1141" s="29"/>
      <c r="B1141" s="29"/>
      <c r="C1141" s="29"/>
      <c r="D1141" s="29"/>
      <c r="E1141" s="29"/>
      <c r="F1141" s="29"/>
      <c r="G1141" s="30"/>
      <c r="H1141" s="30"/>
      <c r="I1141" s="30"/>
      <c r="J1141" s="30"/>
    </row>
    <row r="1142" spans="1:10" s="34" customFormat="1">
      <c r="A1142" s="29"/>
      <c r="B1142" s="29"/>
      <c r="C1142" s="29"/>
      <c r="D1142" s="29"/>
      <c r="E1142" s="29"/>
      <c r="F1142" s="29"/>
      <c r="G1142" s="30"/>
      <c r="H1142" s="30"/>
      <c r="I1142" s="30"/>
      <c r="J1142" s="30"/>
    </row>
    <row r="1143" spans="1:10" s="34" customFormat="1">
      <c r="A1143" s="29"/>
      <c r="B1143" s="29"/>
      <c r="C1143" s="29"/>
      <c r="D1143" s="29"/>
      <c r="E1143" s="29"/>
      <c r="F1143" s="29"/>
      <c r="G1143" s="30"/>
      <c r="H1143" s="30"/>
      <c r="I1143" s="30"/>
      <c r="J1143" s="30"/>
    </row>
    <row r="1144" spans="1:10" s="34" customFormat="1">
      <c r="A1144" s="29"/>
      <c r="B1144" s="29"/>
      <c r="C1144" s="29"/>
      <c r="D1144" s="29"/>
      <c r="E1144" s="29"/>
      <c r="F1144" s="29"/>
      <c r="G1144" s="30"/>
      <c r="H1144" s="30"/>
      <c r="I1144" s="30"/>
      <c r="J1144" s="30"/>
    </row>
    <row r="1145" spans="1:10" s="34" customFormat="1">
      <c r="A1145" s="29"/>
      <c r="B1145" s="29"/>
      <c r="C1145" s="29"/>
      <c r="D1145" s="29"/>
      <c r="E1145" s="29"/>
      <c r="F1145" s="29"/>
      <c r="G1145" s="30"/>
      <c r="H1145" s="30"/>
      <c r="I1145" s="30"/>
      <c r="J1145" s="30"/>
    </row>
    <row r="1146" spans="1:10" s="34" customFormat="1">
      <c r="A1146" s="29"/>
      <c r="B1146" s="29"/>
      <c r="C1146" s="29"/>
      <c r="D1146" s="29"/>
      <c r="E1146" s="29"/>
      <c r="F1146" s="29"/>
      <c r="G1146" s="30"/>
      <c r="H1146" s="30"/>
      <c r="I1146" s="30"/>
      <c r="J1146" s="30"/>
    </row>
    <row r="1147" spans="1:10" s="34" customFormat="1">
      <c r="A1147" s="29"/>
      <c r="B1147" s="29"/>
      <c r="C1147" s="29"/>
      <c r="D1147" s="29"/>
      <c r="E1147" s="29"/>
      <c r="F1147" s="29"/>
      <c r="G1147" s="30"/>
      <c r="H1147" s="30"/>
      <c r="I1147" s="30"/>
      <c r="J1147" s="30"/>
    </row>
    <row r="1148" spans="1:10" s="34" customFormat="1">
      <c r="A1148" s="29"/>
      <c r="B1148" s="29"/>
      <c r="C1148" s="29"/>
      <c r="D1148" s="29"/>
      <c r="E1148" s="29"/>
      <c r="F1148" s="29"/>
      <c r="G1148" s="30"/>
      <c r="H1148" s="30"/>
      <c r="I1148" s="30"/>
      <c r="J1148" s="30"/>
    </row>
    <row r="1149" spans="1:10" s="34" customFormat="1">
      <c r="A1149" s="29"/>
      <c r="B1149" s="29"/>
      <c r="C1149" s="29"/>
      <c r="D1149" s="29"/>
      <c r="E1149" s="29"/>
      <c r="F1149" s="29"/>
      <c r="G1149" s="30"/>
      <c r="H1149" s="30"/>
      <c r="I1149" s="30"/>
      <c r="J1149" s="30"/>
    </row>
    <row r="1150" spans="1:10" s="34" customFormat="1">
      <c r="A1150" s="29"/>
      <c r="B1150" s="29"/>
      <c r="C1150" s="29"/>
      <c r="D1150" s="29"/>
      <c r="E1150" s="29"/>
      <c r="F1150" s="29"/>
      <c r="G1150" s="30"/>
      <c r="H1150" s="30"/>
      <c r="I1150" s="30"/>
      <c r="J1150" s="30"/>
    </row>
    <row r="1151" spans="1:10" s="34" customFormat="1">
      <c r="A1151" s="29"/>
      <c r="B1151" s="29"/>
      <c r="C1151" s="29"/>
      <c r="D1151" s="29"/>
      <c r="E1151" s="29"/>
      <c r="F1151" s="29"/>
      <c r="G1151" s="30"/>
      <c r="H1151" s="30"/>
      <c r="I1151" s="30"/>
      <c r="J1151" s="30"/>
    </row>
    <row r="1152" spans="1:10" s="34" customFormat="1">
      <c r="A1152" s="29"/>
      <c r="B1152" s="29"/>
      <c r="C1152" s="29"/>
      <c r="D1152" s="29"/>
      <c r="E1152" s="29"/>
      <c r="F1152" s="29"/>
      <c r="G1152" s="30"/>
      <c r="H1152" s="30"/>
      <c r="I1152" s="30"/>
      <c r="J1152" s="30"/>
    </row>
    <row r="1153" spans="1:10" s="34" customFormat="1">
      <c r="A1153" s="29"/>
      <c r="B1153" s="29"/>
      <c r="C1153" s="29"/>
      <c r="D1153" s="29"/>
      <c r="E1153" s="29"/>
      <c r="F1153" s="29"/>
      <c r="G1153" s="30"/>
      <c r="H1153" s="30"/>
      <c r="I1153" s="30"/>
      <c r="J1153" s="30"/>
    </row>
    <row r="1154" spans="1:10" s="34" customFormat="1">
      <c r="A1154" s="29"/>
      <c r="B1154" s="29"/>
      <c r="C1154" s="29"/>
      <c r="D1154" s="29"/>
      <c r="E1154" s="29"/>
      <c r="F1154" s="29"/>
      <c r="G1154" s="30"/>
      <c r="H1154" s="30"/>
      <c r="I1154" s="30"/>
      <c r="J1154" s="30"/>
    </row>
    <row r="1155" spans="1:10" s="34" customFormat="1">
      <c r="A1155" s="29"/>
      <c r="B1155" s="29"/>
      <c r="C1155" s="29"/>
      <c r="D1155" s="29"/>
      <c r="E1155" s="29"/>
      <c r="F1155" s="29"/>
      <c r="G1155" s="30"/>
      <c r="H1155" s="30"/>
      <c r="I1155" s="30"/>
      <c r="J1155" s="30"/>
    </row>
    <row r="1156" spans="1:10" s="34" customFormat="1">
      <c r="A1156" s="29"/>
      <c r="B1156" s="29"/>
      <c r="C1156" s="29"/>
      <c r="D1156" s="29"/>
      <c r="E1156" s="29"/>
      <c r="F1156" s="29"/>
      <c r="G1156" s="30"/>
      <c r="H1156" s="30"/>
      <c r="I1156" s="30"/>
      <c r="J1156" s="30"/>
    </row>
    <row r="1157" spans="1:10" s="34" customFormat="1">
      <c r="A1157" s="29"/>
      <c r="B1157" s="29"/>
      <c r="C1157" s="29"/>
      <c r="D1157" s="29"/>
      <c r="E1157" s="29"/>
      <c r="F1157" s="29"/>
      <c r="G1157" s="30"/>
      <c r="H1157" s="30"/>
      <c r="I1157" s="30"/>
      <c r="J1157" s="30"/>
    </row>
    <row r="1158" spans="1:10" s="34" customFormat="1">
      <c r="A1158" s="29"/>
      <c r="B1158" s="29"/>
      <c r="C1158" s="29"/>
      <c r="D1158" s="29"/>
      <c r="E1158" s="29"/>
      <c r="F1158" s="29"/>
      <c r="G1158" s="30"/>
      <c r="H1158" s="30"/>
      <c r="I1158" s="30"/>
      <c r="J1158" s="30"/>
    </row>
    <row r="1159" spans="1:10" s="34" customFormat="1">
      <c r="A1159" s="29"/>
      <c r="B1159" s="29"/>
      <c r="C1159" s="29"/>
      <c r="D1159" s="29"/>
      <c r="E1159" s="29"/>
      <c r="F1159" s="29"/>
      <c r="G1159" s="30"/>
      <c r="H1159" s="30"/>
      <c r="I1159" s="30"/>
      <c r="J1159" s="30"/>
    </row>
    <row r="1160" spans="1:10" s="34" customFormat="1">
      <c r="A1160" s="29"/>
      <c r="B1160" s="29"/>
      <c r="C1160" s="29"/>
      <c r="D1160" s="29"/>
      <c r="E1160" s="29"/>
      <c r="F1160" s="29"/>
      <c r="G1160" s="30"/>
      <c r="H1160" s="30"/>
      <c r="I1160" s="30"/>
      <c r="J1160" s="30"/>
    </row>
    <row r="1161" spans="1:10" s="34" customFormat="1">
      <c r="A1161" s="29"/>
      <c r="B1161" s="29"/>
      <c r="C1161" s="29"/>
      <c r="D1161" s="29"/>
      <c r="E1161" s="29"/>
      <c r="F1161" s="29"/>
      <c r="G1161" s="30"/>
      <c r="H1161" s="30"/>
      <c r="I1161" s="30"/>
      <c r="J1161" s="30"/>
    </row>
    <row r="1162" spans="1:10" s="34" customFormat="1">
      <c r="A1162" s="29"/>
      <c r="B1162" s="29"/>
      <c r="C1162" s="29"/>
      <c r="D1162" s="29"/>
      <c r="E1162" s="29"/>
      <c r="F1162" s="29"/>
      <c r="G1162" s="30"/>
      <c r="H1162" s="30"/>
      <c r="I1162" s="30"/>
      <c r="J1162" s="30"/>
    </row>
    <row r="1163" spans="1:10" s="34" customFormat="1">
      <c r="A1163" s="29"/>
      <c r="B1163" s="29"/>
      <c r="C1163" s="29"/>
      <c r="D1163" s="29"/>
      <c r="E1163" s="29"/>
      <c r="F1163" s="29"/>
      <c r="G1163" s="30"/>
      <c r="H1163" s="30"/>
      <c r="I1163" s="30"/>
      <c r="J1163" s="30"/>
    </row>
    <row r="1164" spans="1:10" s="34" customFormat="1">
      <c r="A1164" s="29"/>
      <c r="B1164" s="29"/>
      <c r="C1164" s="29"/>
      <c r="D1164" s="29"/>
      <c r="E1164" s="29"/>
      <c r="F1164" s="29"/>
      <c r="G1164" s="30"/>
      <c r="H1164" s="30"/>
      <c r="I1164" s="30"/>
      <c r="J1164" s="30"/>
    </row>
    <row r="1165" spans="1:10" s="34" customFormat="1">
      <c r="A1165" s="29"/>
      <c r="B1165" s="29"/>
      <c r="C1165" s="29"/>
      <c r="D1165" s="29"/>
      <c r="E1165" s="29"/>
      <c r="F1165" s="29"/>
      <c r="G1165" s="30"/>
      <c r="H1165" s="30"/>
      <c r="I1165" s="30"/>
      <c r="J1165" s="30"/>
    </row>
    <row r="1166" spans="1:10" s="34" customFormat="1">
      <c r="A1166" s="29"/>
      <c r="B1166" s="29"/>
      <c r="C1166" s="29"/>
      <c r="D1166" s="29"/>
      <c r="E1166" s="29"/>
      <c r="F1166" s="29"/>
      <c r="G1166" s="30"/>
      <c r="H1166" s="30"/>
      <c r="I1166" s="30"/>
      <c r="J1166" s="30"/>
    </row>
    <row r="1167" spans="1:10" s="34" customFormat="1">
      <c r="A1167" s="29"/>
      <c r="B1167" s="29"/>
      <c r="C1167" s="29"/>
      <c r="D1167" s="29"/>
      <c r="E1167" s="29"/>
      <c r="F1167" s="29"/>
      <c r="G1167" s="30"/>
      <c r="H1167" s="30"/>
      <c r="I1167" s="30"/>
      <c r="J1167" s="30"/>
    </row>
    <row r="1168" spans="1:10" s="34" customFormat="1">
      <c r="A1168" s="29"/>
      <c r="B1168" s="29"/>
      <c r="C1168" s="29"/>
      <c r="D1168" s="29"/>
      <c r="E1168" s="29"/>
      <c r="F1168" s="29"/>
      <c r="G1168" s="30"/>
      <c r="H1168" s="30"/>
      <c r="I1168" s="30"/>
      <c r="J1168" s="30"/>
    </row>
    <row r="1169" spans="1:10" s="34" customFormat="1">
      <c r="A1169" s="29"/>
      <c r="B1169" s="29"/>
      <c r="C1169" s="29"/>
      <c r="D1169" s="29"/>
      <c r="E1169" s="29"/>
      <c r="F1169" s="29"/>
      <c r="G1169" s="30"/>
      <c r="H1169" s="30"/>
      <c r="I1169" s="30"/>
      <c r="J1169" s="30"/>
    </row>
    <row r="1170" spans="1:10" s="34" customFormat="1">
      <c r="A1170" s="29"/>
      <c r="B1170" s="29"/>
      <c r="C1170" s="29"/>
      <c r="D1170" s="29"/>
      <c r="E1170" s="29"/>
      <c r="F1170" s="29"/>
      <c r="G1170" s="30"/>
      <c r="H1170" s="30"/>
      <c r="I1170" s="30"/>
      <c r="J1170" s="30"/>
    </row>
    <row r="1171" spans="1:10" s="34" customFormat="1">
      <c r="A1171" s="29"/>
      <c r="B1171" s="29"/>
      <c r="C1171" s="29"/>
      <c r="D1171" s="29"/>
      <c r="E1171" s="29"/>
      <c r="F1171" s="29"/>
      <c r="G1171" s="30"/>
      <c r="H1171" s="30"/>
      <c r="I1171" s="30"/>
      <c r="J1171" s="30"/>
    </row>
    <row r="1172" spans="1:10" s="34" customFormat="1">
      <c r="A1172" s="29"/>
      <c r="B1172" s="29"/>
      <c r="C1172" s="29"/>
      <c r="D1172" s="29"/>
      <c r="E1172" s="29"/>
      <c r="F1172" s="29"/>
      <c r="G1172" s="30"/>
      <c r="H1172" s="30"/>
      <c r="I1172" s="30"/>
      <c r="J1172" s="30"/>
    </row>
    <row r="1173" spans="1:10" s="34" customFormat="1">
      <c r="A1173" s="29"/>
      <c r="B1173" s="29"/>
      <c r="C1173" s="29"/>
      <c r="D1173" s="29"/>
      <c r="E1173" s="29"/>
      <c r="F1173" s="29"/>
      <c r="G1173" s="30"/>
      <c r="H1173" s="30"/>
      <c r="I1173" s="30"/>
      <c r="J1173" s="30"/>
    </row>
    <row r="1174" spans="1:10" s="34" customFormat="1">
      <c r="A1174" s="29"/>
      <c r="B1174" s="29"/>
      <c r="C1174" s="29"/>
      <c r="D1174" s="29"/>
      <c r="E1174" s="29"/>
      <c r="F1174" s="29"/>
      <c r="G1174" s="30"/>
      <c r="H1174" s="30"/>
      <c r="I1174" s="30"/>
      <c r="J1174" s="30"/>
    </row>
    <row r="1175" spans="1:10" s="34" customFormat="1">
      <c r="A1175" s="29"/>
      <c r="B1175" s="29"/>
      <c r="C1175" s="29"/>
      <c r="D1175" s="29"/>
      <c r="E1175" s="29"/>
      <c r="F1175" s="29"/>
      <c r="G1175" s="30"/>
      <c r="H1175" s="30"/>
      <c r="I1175" s="30"/>
      <c r="J1175" s="30"/>
    </row>
    <row r="1176" spans="1:10" s="34" customFormat="1">
      <c r="A1176" s="29"/>
      <c r="B1176" s="29"/>
      <c r="C1176" s="29"/>
      <c r="D1176" s="29"/>
      <c r="E1176" s="29"/>
      <c r="F1176" s="29"/>
      <c r="G1176" s="30"/>
      <c r="H1176" s="30"/>
      <c r="I1176" s="30"/>
      <c r="J1176" s="30"/>
    </row>
    <row r="1177" spans="1:10" s="34" customFormat="1">
      <c r="A1177" s="29"/>
      <c r="B1177" s="29"/>
      <c r="C1177" s="29"/>
      <c r="D1177" s="29"/>
      <c r="E1177" s="29"/>
      <c r="F1177" s="29"/>
      <c r="G1177" s="30"/>
      <c r="H1177" s="30"/>
      <c r="I1177" s="30"/>
      <c r="J1177" s="30"/>
    </row>
    <row r="1178" spans="1:10" s="34" customFormat="1">
      <c r="A1178" s="29"/>
      <c r="B1178" s="29"/>
      <c r="C1178" s="29"/>
      <c r="D1178" s="29"/>
      <c r="E1178" s="29"/>
      <c r="F1178" s="29"/>
      <c r="G1178" s="30"/>
      <c r="H1178" s="30"/>
      <c r="I1178" s="30"/>
      <c r="J1178" s="30"/>
    </row>
    <row r="1179" spans="1:10" s="34" customFormat="1">
      <c r="A1179" s="29"/>
      <c r="B1179" s="29"/>
      <c r="C1179" s="29"/>
      <c r="D1179" s="29"/>
      <c r="E1179" s="29"/>
      <c r="F1179" s="29"/>
      <c r="G1179" s="30"/>
      <c r="H1179" s="30"/>
      <c r="I1179" s="30"/>
      <c r="J1179" s="30"/>
    </row>
    <row r="1180" spans="1:10" s="34" customFormat="1">
      <c r="A1180" s="29"/>
      <c r="B1180" s="29"/>
      <c r="C1180" s="29"/>
      <c r="D1180" s="29"/>
      <c r="E1180" s="29"/>
      <c r="F1180" s="29"/>
      <c r="G1180" s="30"/>
      <c r="H1180" s="30"/>
      <c r="I1180" s="30"/>
      <c r="J1180" s="30"/>
    </row>
    <row r="1181" spans="1:10" s="34" customFormat="1">
      <c r="A1181" s="29"/>
      <c r="B1181" s="29"/>
      <c r="C1181" s="29"/>
      <c r="D1181" s="29"/>
      <c r="E1181" s="29"/>
      <c r="F1181" s="29"/>
      <c r="G1181" s="30"/>
      <c r="H1181" s="30"/>
      <c r="I1181" s="30"/>
      <c r="J1181" s="30"/>
    </row>
    <row r="1182" spans="1:10" s="34" customFormat="1">
      <c r="A1182" s="29"/>
      <c r="B1182" s="29"/>
      <c r="C1182" s="29"/>
      <c r="D1182" s="29"/>
      <c r="E1182" s="29"/>
      <c r="F1182" s="29"/>
      <c r="G1182" s="30"/>
      <c r="H1182" s="30"/>
      <c r="I1182" s="30"/>
      <c r="J1182" s="30"/>
    </row>
    <row r="1183" spans="1:10" s="34" customFormat="1">
      <c r="A1183" s="29"/>
      <c r="B1183" s="29"/>
      <c r="C1183" s="29"/>
      <c r="D1183" s="29"/>
      <c r="E1183" s="29"/>
      <c r="F1183" s="29"/>
      <c r="G1183" s="30"/>
      <c r="H1183" s="30"/>
      <c r="I1183" s="30"/>
      <c r="J1183" s="30"/>
    </row>
    <row r="1184" spans="1:10" s="34" customFormat="1">
      <c r="A1184" s="29"/>
      <c r="B1184" s="29"/>
      <c r="C1184" s="29"/>
      <c r="D1184" s="29"/>
      <c r="E1184" s="29"/>
      <c r="F1184" s="29"/>
      <c r="G1184" s="30"/>
      <c r="H1184" s="30"/>
      <c r="I1184" s="30"/>
      <c r="J1184" s="30"/>
    </row>
    <row r="1185" spans="1:10" s="34" customFormat="1">
      <c r="A1185" s="29"/>
      <c r="B1185" s="29"/>
      <c r="C1185" s="29"/>
      <c r="D1185" s="29"/>
      <c r="E1185" s="29"/>
      <c r="F1185" s="29"/>
      <c r="G1185" s="30"/>
      <c r="H1185" s="30"/>
      <c r="I1185" s="30"/>
      <c r="J1185" s="30"/>
    </row>
    <row r="1186" spans="1:10" s="34" customFormat="1">
      <c r="A1186" s="29"/>
      <c r="B1186" s="29"/>
      <c r="C1186" s="29"/>
      <c r="D1186" s="29"/>
      <c r="E1186" s="29"/>
      <c r="F1186" s="29"/>
      <c r="G1186" s="30"/>
      <c r="H1186" s="30"/>
      <c r="I1186" s="30"/>
      <c r="J1186" s="30"/>
    </row>
    <row r="1187" spans="1:10" s="34" customFormat="1">
      <c r="A1187" s="29"/>
      <c r="B1187" s="29"/>
      <c r="C1187" s="29"/>
      <c r="D1187" s="29"/>
      <c r="E1187" s="29"/>
      <c r="F1187" s="29"/>
      <c r="G1187" s="30"/>
      <c r="H1187" s="30"/>
      <c r="I1187" s="30"/>
      <c r="J1187" s="30"/>
    </row>
    <row r="1188" spans="1:10" s="34" customFormat="1">
      <c r="A1188" s="29"/>
      <c r="B1188" s="29"/>
      <c r="C1188" s="29"/>
      <c r="D1188" s="29"/>
      <c r="E1188" s="29"/>
      <c r="F1188" s="29"/>
      <c r="G1188" s="30"/>
      <c r="H1188" s="30"/>
      <c r="I1188" s="30"/>
      <c r="J1188" s="30"/>
    </row>
    <row r="1189" spans="1:10" s="34" customFormat="1">
      <c r="A1189" s="29"/>
      <c r="B1189" s="29"/>
      <c r="C1189" s="29"/>
      <c r="D1189" s="29"/>
      <c r="E1189" s="29"/>
      <c r="F1189" s="29"/>
      <c r="G1189" s="30"/>
      <c r="H1189" s="30"/>
      <c r="I1189" s="30"/>
      <c r="J1189" s="30"/>
    </row>
    <row r="1190" spans="1:10" s="34" customFormat="1">
      <c r="A1190" s="29"/>
      <c r="B1190" s="29"/>
      <c r="C1190" s="29"/>
      <c r="D1190" s="29"/>
      <c r="E1190" s="29"/>
      <c r="F1190" s="29"/>
      <c r="G1190" s="30"/>
      <c r="H1190" s="30"/>
      <c r="I1190" s="30"/>
      <c r="J1190" s="30"/>
    </row>
    <row r="1191" spans="1:10" s="34" customFormat="1">
      <c r="A1191" s="29"/>
      <c r="B1191" s="29"/>
      <c r="C1191" s="29"/>
      <c r="D1191" s="29"/>
      <c r="E1191" s="29"/>
      <c r="F1191" s="29"/>
      <c r="G1191" s="30"/>
      <c r="H1191" s="30"/>
      <c r="I1191" s="30"/>
      <c r="J1191" s="30"/>
    </row>
    <row r="1192" spans="1:10" s="34" customFormat="1">
      <c r="A1192" s="29"/>
      <c r="B1192" s="29"/>
      <c r="C1192" s="29"/>
      <c r="D1192" s="29"/>
      <c r="E1192" s="29"/>
      <c r="F1192" s="29"/>
      <c r="G1192" s="30"/>
      <c r="H1192" s="30"/>
      <c r="I1192" s="30"/>
      <c r="J1192" s="30"/>
    </row>
    <row r="1193" spans="1:10" s="34" customFormat="1">
      <c r="A1193" s="29"/>
      <c r="B1193" s="29"/>
      <c r="C1193" s="29"/>
      <c r="D1193" s="29"/>
      <c r="E1193" s="29"/>
      <c r="F1193" s="29"/>
      <c r="G1193" s="30"/>
      <c r="H1193" s="30"/>
      <c r="I1193" s="30"/>
      <c r="J1193" s="30"/>
    </row>
    <row r="1194" spans="1:10" s="34" customFormat="1">
      <c r="A1194" s="29"/>
      <c r="B1194" s="29"/>
      <c r="C1194" s="29"/>
      <c r="D1194" s="29"/>
      <c r="E1194" s="29"/>
      <c r="F1194" s="29"/>
      <c r="G1194" s="30"/>
      <c r="H1194" s="30"/>
      <c r="I1194" s="30"/>
      <c r="J1194" s="30"/>
    </row>
    <row r="1195" spans="1:10" s="34" customFormat="1">
      <c r="A1195" s="29"/>
      <c r="B1195" s="29"/>
      <c r="C1195" s="29"/>
      <c r="D1195" s="29"/>
      <c r="E1195" s="29"/>
      <c r="F1195" s="29"/>
      <c r="G1195" s="30"/>
      <c r="H1195" s="30"/>
      <c r="I1195" s="30"/>
      <c r="J1195" s="30"/>
    </row>
    <row r="1196" spans="1:10" s="34" customFormat="1">
      <c r="A1196" s="29"/>
      <c r="B1196" s="29"/>
      <c r="C1196" s="29"/>
      <c r="D1196" s="29"/>
      <c r="E1196" s="29"/>
      <c r="F1196" s="29"/>
      <c r="G1196" s="30"/>
      <c r="H1196" s="30"/>
      <c r="I1196" s="30"/>
      <c r="J1196" s="30"/>
    </row>
    <row r="1197" spans="1:10" s="34" customFormat="1">
      <c r="A1197" s="29"/>
      <c r="B1197" s="29"/>
      <c r="C1197" s="29"/>
      <c r="D1197" s="29"/>
      <c r="E1197" s="29"/>
      <c r="F1197" s="29"/>
      <c r="G1197" s="30"/>
      <c r="H1197" s="30"/>
      <c r="I1197" s="30"/>
      <c r="J1197" s="30"/>
    </row>
    <row r="1198" spans="1:10" s="34" customFormat="1">
      <c r="A1198" s="29"/>
      <c r="B1198" s="29"/>
      <c r="C1198" s="29"/>
      <c r="D1198" s="29"/>
      <c r="E1198" s="29"/>
      <c r="F1198" s="29"/>
      <c r="G1198" s="30"/>
      <c r="H1198" s="30"/>
      <c r="I1198" s="30"/>
      <c r="J1198" s="30"/>
    </row>
    <row r="1199" spans="1:10" s="34" customFormat="1">
      <c r="A1199" s="29"/>
      <c r="B1199" s="29"/>
      <c r="C1199" s="29"/>
      <c r="D1199" s="29"/>
      <c r="E1199" s="29"/>
      <c r="F1199" s="29"/>
      <c r="G1199" s="30"/>
      <c r="H1199" s="30"/>
      <c r="I1199" s="30"/>
      <c r="J1199" s="30"/>
    </row>
    <row r="1200" spans="1:10" s="34" customFormat="1">
      <c r="A1200" s="29"/>
      <c r="B1200" s="29"/>
      <c r="C1200" s="29"/>
      <c r="D1200" s="29"/>
      <c r="E1200" s="29"/>
      <c r="F1200" s="29"/>
      <c r="G1200" s="30"/>
      <c r="H1200" s="30"/>
      <c r="I1200" s="30"/>
      <c r="J1200" s="30"/>
    </row>
    <row r="1201" spans="1:10" s="34" customFormat="1">
      <c r="A1201" s="29"/>
      <c r="B1201" s="29"/>
      <c r="C1201" s="29"/>
      <c r="D1201" s="29"/>
      <c r="E1201" s="29"/>
      <c r="F1201" s="29"/>
      <c r="G1201" s="30"/>
      <c r="H1201" s="30"/>
      <c r="I1201" s="30"/>
      <c r="J1201" s="30"/>
    </row>
    <row r="1202" spans="1:10" s="34" customFormat="1">
      <c r="A1202" s="29"/>
      <c r="B1202" s="29"/>
      <c r="C1202" s="29"/>
      <c r="D1202" s="29"/>
      <c r="E1202" s="29"/>
      <c r="F1202" s="29"/>
      <c r="G1202" s="30"/>
      <c r="H1202" s="30"/>
      <c r="I1202" s="30"/>
      <c r="J1202" s="30"/>
    </row>
    <row r="1203" spans="1:10" s="34" customFormat="1">
      <c r="A1203" s="29"/>
      <c r="B1203" s="29"/>
      <c r="C1203" s="29"/>
      <c r="D1203" s="29"/>
      <c r="E1203" s="29"/>
      <c r="F1203" s="29"/>
      <c r="G1203" s="30"/>
      <c r="H1203" s="30"/>
      <c r="I1203" s="30"/>
      <c r="J1203" s="30"/>
    </row>
    <row r="1204" spans="1:10" s="34" customFormat="1">
      <c r="A1204" s="29"/>
      <c r="B1204" s="29"/>
      <c r="C1204" s="29"/>
      <c r="D1204" s="29"/>
      <c r="E1204" s="29"/>
      <c r="F1204" s="29"/>
      <c r="G1204" s="30"/>
      <c r="H1204" s="30"/>
      <c r="I1204" s="30"/>
      <c r="J1204" s="30"/>
    </row>
    <row r="1205" spans="1:10" s="34" customFormat="1">
      <c r="A1205" s="29"/>
      <c r="B1205" s="29"/>
      <c r="C1205" s="29"/>
      <c r="D1205" s="29"/>
      <c r="E1205" s="29"/>
      <c r="F1205" s="29"/>
      <c r="G1205" s="30"/>
      <c r="H1205" s="30"/>
      <c r="I1205" s="30"/>
      <c r="J1205" s="30"/>
    </row>
    <row r="1206" spans="1:10" s="34" customFormat="1">
      <c r="A1206" s="29"/>
      <c r="B1206" s="29"/>
      <c r="C1206" s="29"/>
      <c r="D1206" s="29"/>
      <c r="E1206" s="29"/>
      <c r="F1206" s="29"/>
      <c r="G1206" s="30"/>
      <c r="H1206" s="30"/>
      <c r="I1206" s="30"/>
      <c r="J1206" s="30"/>
    </row>
    <row r="1207" spans="1:10" s="34" customFormat="1">
      <c r="A1207" s="29"/>
      <c r="B1207" s="29"/>
      <c r="C1207" s="29"/>
      <c r="D1207" s="29"/>
      <c r="E1207" s="29"/>
      <c r="F1207" s="29"/>
      <c r="G1207" s="30"/>
      <c r="H1207" s="30"/>
      <c r="I1207" s="30"/>
      <c r="J1207" s="30"/>
    </row>
    <row r="1208" spans="1:10" s="34" customFormat="1">
      <c r="A1208" s="29"/>
      <c r="B1208" s="29"/>
      <c r="C1208" s="29"/>
      <c r="D1208" s="29"/>
      <c r="E1208" s="29"/>
      <c r="F1208" s="29"/>
      <c r="G1208" s="30"/>
      <c r="H1208" s="30"/>
      <c r="I1208" s="30"/>
      <c r="J1208" s="30"/>
    </row>
    <row r="1209" spans="1:10" s="34" customFormat="1">
      <c r="A1209" s="29"/>
      <c r="B1209" s="29"/>
      <c r="C1209" s="29"/>
      <c r="D1209" s="29"/>
      <c r="E1209" s="29"/>
      <c r="F1209" s="29"/>
      <c r="G1209" s="30"/>
      <c r="H1209" s="30"/>
      <c r="I1209" s="30"/>
      <c r="J1209" s="30"/>
    </row>
    <row r="1210" spans="1:10" s="34" customFormat="1">
      <c r="A1210" s="29"/>
      <c r="B1210" s="29"/>
      <c r="C1210" s="29"/>
      <c r="D1210" s="29"/>
      <c r="E1210" s="29"/>
      <c r="F1210" s="29"/>
      <c r="G1210" s="30"/>
      <c r="H1210" s="30"/>
      <c r="I1210" s="30"/>
      <c r="J1210" s="30"/>
    </row>
    <row r="1211" spans="1:10" s="34" customFormat="1">
      <c r="A1211" s="29"/>
      <c r="B1211" s="29"/>
      <c r="C1211" s="29"/>
      <c r="D1211" s="29"/>
      <c r="E1211" s="29"/>
      <c r="F1211" s="29"/>
      <c r="G1211" s="30"/>
      <c r="H1211" s="30"/>
      <c r="I1211" s="30"/>
      <c r="J1211" s="30"/>
    </row>
    <row r="1212" spans="1:10" s="34" customFormat="1">
      <c r="A1212" s="29"/>
      <c r="B1212" s="29"/>
      <c r="C1212" s="29"/>
      <c r="D1212" s="29"/>
      <c r="E1212" s="29"/>
      <c r="F1212" s="29"/>
      <c r="G1212" s="30"/>
      <c r="H1212" s="30"/>
      <c r="I1212" s="30"/>
      <c r="J1212" s="30"/>
    </row>
    <row r="1213" spans="1:10" s="34" customFormat="1">
      <c r="A1213" s="29"/>
      <c r="B1213" s="29"/>
      <c r="C1213" s="29"/>
      <c r="D1213" s="29"/>
      <c r="E1213" s="29"/>
      <c r="F1213" s="29"/>
      <c r="G1213" s="30"/>
      <c r="H1213" s="30"/>
      <c r="I1213" s="30"/>
      <c r="J1213" s="30"/>
    </row>
    <row r="1214" spans="1:10" s="34" customFormat="1">
      <c r="A1214" s="29"/>
      <c r="B1214" s="29"/>
      <c r="C1214" s="29"/>
      <c r="D1214" s="29"/>
      <c r="E1214" s="29"/>
      <c r="F1214" s="29"/>
      <c r="G1214" s="30"/>
      <c r="H1214" s="30"/>
      <c r="I1214" s="30"/>
      <c r="J1214" s="30"/>
    </row>
    <row r="1215" spans="1:10" s="34" customFormat="1">
      <c r="A1215" s="29"/>
      <c r="B1215" s="29"/>
      <c r="C1215" s="29"/>
      <c r="D1215" s="29"/>
      <c r="E1215" s="29"/>
      <c r="F1215" s="29"/>
      <c r="G1215" s="30"/>
      <c r="H1215" s="30"/>
      <c r="I1215" s="30"/>
      <c r="J1215" s="30"/>
    </row>
    <row r="1216" spans="1:10" s="34" customFormat="1">
      <c r="A1216" s="29"/>
      <c r="B1216" s="29"/>
      <c r="C1216" s="29"/>
      <c r="D1216" s="29"/>
      <c r="E1216" s="29"/>
      <c r="F1216" s="29"/>
      <c r="G1216" s="30"/>
      <c r="H1216" s="30"/>
      <c r="I1216" s="30"/>
      <c r="J1216" s="30"/>
    </row>
    <row r="1217" spans="1:10" s="34" customFormat="1">
      <c r="A1217" s="29"/>
      <c r="B1217" s="29"/>
      <c r="C1217" s="29"/>
      <c r="D1217" s="29"/>
      <c r="E1217" s="29"/>
      <c r="F1217" s="29"/>
      <c r="G1217" s="30"/>
      <c r="H1217" s="30"/>
      <c r="I1217" s="30"/>
      <c r="J1217" s="30"/>
    </row>
    <row r="1218" spans="1:10" s="34" customFormat="1">
      <c r="A1218" s="29"/>
      <c r="B1218" s="29"/>
      <c r="C1218" s="29"/>
      <c r="D1218" s="29"/>
      <c r="E1218" s="29"/>
      <c r="F1218" s="29"/>
      <c r="G1218" s="30"/>
      <c r="H1218" s="30"/>
      <c r="I1218" s="30"/>
      <c r="J1218" s="30"/>
    </row>
    <row r="1219" spans="1:10" s="34" customFormat="1">
      <c r="A1219" s="29"/>
      <c r="B1219" s="29"/>
      <c r="C1219" s="29"/>
      <c r="D1219" s="29"/>
      <c r="E1219" s="29"/>
      <c r="F1219" s="29"/>
      <c r="G1219" s="30"/>
      <c r="H1219" s="30"/>
      <c r="I1219" s="30"/>
      <c r="J1219" s="30"/>
    </row>
    <row r="1220" spans="1:10" s="34" customFormat="1">
      <c r="A1220" s="29"/>
      <c r="B1220" s="29"/>
      <c r="C1220" s="29"/>
      <c r="D1220" s="29"/>
      <c r="E1220" s="29"/>
      <c r="F1220" s="29"/>
      <c r="G1220" s="30"/>
      <c r="H1220" s="30"/>
      <c r="I1220" s="30"/>
      <c r="J1220" s="30"/>
    </row>
    <row r="1221" spans="1:10" s="34" customFormat="1">
      <c r="A1221" s="29"/>
      <c r="B1221" s="29"/>
      <c r="C1221" s="29"/>
      <c r="D1221" s="29"/>
      <c r="E1221" s="29"/>
      <c r="F1221" s="29"/>
      <c r="G1221" s="30"/>
      <c r="H1221" s="30"/>
      <c r="I1221" s="30"/>
      <c r="J1221" s="30"/>
    </row>
    <row r="1222" spans="1:10" s="34" customFormat="1">
      <c r="A1222" s="29"/>
      <c r="B1222" s="29"/>
      <c r="C1222" s="29"/>
      <c r="D1222" s="29"/>
      <c r="E1222" s="29"/>
      <c r="F1222" s="29"/>
      <c r="G1222" s="30"/>
      <c r="H1222" s="30"/>
      <c r="I1222" s="30"/>
      <c r="J1222" s="30"/>
    </row>
    <row r="1223" spans="1:10" s="34" customFormat="1">
      <c r="A1223" s="29"/>
      <c r="B1223" s="29"/>
      <c r="C1223" s="29"/>
      <c r="D1223" s="29"/>
      <c r="E1223" s="29"/>
      <c r="F1223" s="29"/>
      <c r="G1223" s="30"/>
      <c r="H1223" s="30"/>
      <c r="I1223" s="30"/>
      <c r="J1223" s="30"/>
    </row>
    <row r="1224" spans="1:10" s="34" customFormat="1">
      <c r="A1224" s="29"/>
      <c r="B1224" s="29"/>
      <c r="C1224" s="29"/>
      <c r="D1224" s="29"/>
      <c r="E1224" s="29"/>
      <c r="F1224" s="29"/>
      <c r="G1224" s="30"/>
      <c r="H1224" s="30"/>
      <c r="I1224" s="30"/>
      <c r="J1224" s="30"/>
    </row>
    <row r="1225" spans="1:10" s="34" customFormat="1">
      <c r="A1225" s="29"/>
      <c r="B1225" s="29"/>
      <c r="C1225" s="29"/>
      <c r="D1225" s="29"/>
      <c r="E1225" s="29"/>
      <c r="F1225" s="29"/>
      <c r="G1225" s="30"/>
      <c r="H1225" s="30"/>
      <c r="I1225" s="30"/>
      <c r="J1225" s="30"/>
    </row>
    <row r="1226" spans="1:10" s="34" customFormat="1">
      <c r="A1226" s="29"/>
      <c r="B1226" s="29"/>
      <c r="C1226" s="29"/>
      <c r="D1226" s="29"/>
      <c r="E1226" s="29"/>
      <c r="F1226" s="29"/>
      <c r="G1226" s="30"/>
      <c r="H1226" s="30"/>
      <c r="I1226" s="30"/>
      <c r="J1226" s="30"/>
    </row>
    <row r="1227" spans="1:10" s="34" customFormat="1">
      <c r="A1227" s="29"/>
      <c r="B1227" s="29"/>
      <c r="C1227" s="29"/>
      <c r="D1227" s="29"/>
      <c r="E1227" s="29"/>
      <c r="F1227" s="29"/>
      <c r="G1227" s="30"/>
      <c r="H1227" s="30"/>
      <c r="I1227" s="30"/>
      <c r="J1227" s="30"/>
    </row>
    <row r="1228" spans="1:10" s="34" customFormat="1">
      <c r="A1228" s="29"/>
      <c r="B1228" s="29"/>
      <c r="C1228" s="29"/>
      <c r="D1228" s="29"/>
      <c r="E1228" s="29"/>
      <c r="F1228" s="29"/>
      <c r="G1228" s="30"/>
      <c r="H1228" s="30"/>
      <c r="I1228" s="30"/>
      <c r="J1228" s="30"/>
    </row>
    <row r="1229" spans="1:10" s="34" customFormat="1">
      <c r="A1229" s="29"/>
      <c r="B1229" s="29"/>
      <c r="C1229" s="29"/>
      <c r="D1229" s="29"/>
      <c r="E1229" s="29"/>
      <c r="F1229" s="29"/>
      <c r="G1229" s="30"/>
      <c r="H1229" s="30"/>
      <c r="I1229" s="30"/>
      <c r="J1229" s="30"/>
    </row>
    <row r="1230" spans="1:10" s="34" customFormat="1">
      <c r="A1230" s="29"/>
      <c r="B1230" s="29"/>
      <c r="C1230" s="29"/>
      <c r="D1230" s="29"/>
      <c r="E1230" s="29"/>
      <c r="F1230" s="29"/>
      <c r="G1230" s="30"/>
      <c r="H1230" s="30"/>
      <c r="I1230" s="30"/>
      <c r="J1230" s="30"/>
    </row>
    <row r="1231" spans="1:10" s="34" customFormat="1">
      <c r="A1231" s="29"/>
      <c r="B1231" s="29"/>
      <c r="C1231" s="29"/>
      <c r="D1231" s="29"/>
      <c r="E1231" s="29"/>
      <c r="F1231" s="29"/>
      <c r="G1231" s="30"/>
      <c r="H1231" s="30"/>
      <c r="I1231" s="30"/>
      <c r="J1231" s="30"/>
    </row>
    <row r="1232" spans="1:10" s="34" customFormat="1">
      <c r="A1232" s="29"/>
      <c r="B1232" s="29"/>
      <c r="C1232" s="29"/>
      <c r="D1232" s="29"/>
      <c r="E1232" s="29"/>
      <c r="F1232" s="29"/>
      <c r="G1232" s="30"/>
      <c r="H1232" s="30"/>
      <c r="I1232" s="30"/>
      <c r="J1232" s="30"/>
    </row>
    <row r="1233" spans="1:10" s="34" customFormat="1">
      <c r="A1233" s="29"/>
      <c r="B1233" s="29"/>
      <c r="C1233" s="29"/>
      <c r="D1233" s="29"/>
      <c r="E1233" s="29"/>
      <c r="F1233" s="29"/>
      <c r="G1233" s="30"/>
      <c r="H1233" s="30"/>
      <c r="I1233" s="30"/>
      <c r="J1233" s="30"/>
    </row>
    <row r="1234" spans="1:10" s="34" customFormat="1">
      <c r="A1234" s="29"/>
      <c r="B1234" s="29"/>
      <c r="C1234" s="29"/>
      <c r="D1234" s="29"/>
      <c r="E1234" s="29"/>
      <c r="F1234" s="29"/>
      <c r="G1234" s="30"/>
      <c r="H1234" s="30"/>
      <c r="I1234" s="30"/>
      <c r="J1234" s="30"/>
    </row>
    <row r="1235" spans="1:10" s="34" customFormat="1">
      <c r="A1235" s="29"/>
      <c r="B1235" s="29"/>
      <c r="C1235" s="29"/>
      <c r="D1235" s="29"/>
      <c r="E1235" s="29"/>
      <c r="F1235" s="29"/>
      <c r="G1235" s="30"/>
      <c r="H1235" s="30"/>
      <c r="I1235" s="30"/>
      <c r="J1235" s="30"/>
    </row>
    <row r="1236" spans="1:10" s="34" customFormat="1">
      <c r="A1236" s="29"/>
      <c r="B1236" s="29"/>
      <c r="C1236" s="29"/>
      <c r="D1236" s="29"/>
      <c r="E1236" s="29"/>
      <c r="F1236" s="29"/>
      <c r="G1236" s="30"/>
      <c r="H1236" s="30"/>
      <c r="I1236" s="30"/>
      <c r="J1236" s="30"/>
    </row>
    <row r="1237" spans="1:10" s="34" customFormat="1">
      <c r="A1237" s="29"/>
      <c r="B1237" s="29"/>
      <c r="C1237" s="29"/>
      <c r="D1237" s="29"/>
      <c r="E1237" s="29"/>
      <c r="F1237" s="29"/>
      <c r="G1237" s="30"/>
      <c r="H1237" s="30"/>
      <c r="I1237" s="30"/>
      <c r="J1237" s="30"/>
    </row>
    <row r="1238" spans="1:10" s="34" customFormat="1">
      <c r="A1238" s="29"/>
      <c r="B1238" s="29"/>
      <c r="C1238" s="29"/>
      <c r="D1238" s="29"/>
      <c r="E1238" s="29"/>
      <c r="F1238" s="29"/>
      <c r="G1238" s="30"/>
      <c r="H1238" s="30"/>
      <c r="I1238" s="30"/>
      <c r="J1238" s="30"/>
    </row>
    <row r="1239" spans="1:10" s="34" customFormat="1">
      <c r="A1239" s="29"/>
      <c r="B1239" s="29"/>
      <c r="C1239" s="29"/>
      <c r="D1239" s="29"/>
      <c r="E1239" s="29"/>
      <c r="F1239" s="29"/>
      <c r="G1239" s="30"/>
      <c r="H1239" s="30"/>
      <c r="I1239" s="30"/>
      <c r="J1239" s="30"/>
    </row>
    <row r="1240" spans="1:10" s="34" customFormat="1">
      <c r="A1240" s="29"/>
      <c r="B1240" s="29"/>
      <c r="C1240" s="29"/>
      <c r="D1240" s="29"/>
      <c r="E1240" s="29"/>
      <c r="F1240" s="29"/>
      <c r="G1240" s="30"/>
      <c r="H1240" s="30"/>
      <c r="I1240" s="30"/>
      <c r="J1240" s="30"/>
    </row>
    <row r="1241" spans="1:10" s="34" customFormat="1">
      <c r="A1241" s="29"/>
      <c r="B1241" s="29"/>
      <c r="C1241" s="29"/>
      <c r="D1241" s="29"/>
      <c r="E1241" s="29"/>
      <c r="F1241" s="29"/>
      <c r="G1241" s="30"/>
      <c r="H1241" s="30"/>
      <c r="I1241" s="30"/>
      <c r="J1241" s="30"/>
    </row>
    <row r="1242" spans="1:10" s="34" customFormat="1">
      <c r="A1242" s="29"/>
      <c r="B1242" s="29"/>
      <c r="C1242" s="29"/>
      <c r="D1242" s="29"/>
      <c r="E1242" s="29"/>
      <c r="F1242" s="29"/>
      <c r="G1242" s="30"/>
      <c r="H1242" s="30"/>
      <c r="I1242" s="30"/>
      <c r="J1242" s="30"/>
    </row>
    <row r="1243" spans="1:10" s="34" customFormat="1">
      <c r="A1243" s="29"/>
      <c r="B1243" s="29"/>
      <c r="C1243" s="29"/>
      <c r="D1243" s="29"/>
      <c r="E1243" s="29"/>
      <c r="F1243" s="29"/>
      <c r="G1243" s="30"/>
      <c r="H1243" s="30"/>
      <c r="I1243" s="30"/>
      <c r="J1243" s="30"/>
    </row>
    <row r="1244" spans="1:10" s="34" customFormat="1">
      <c r="A1244" s="29"/>
      <c r="B1244" s="29"/>
      <c r="C1244" s="29"/>
      <c r="D1244" s="29"/>
      <c r="E1244" s="29"/>
      <c r="F1244" s="29"/>
      <c r="G1244" s="30"/>
      <c r="H1244" s="30"/>
      <c r="I1244" s="30"/>
      <c r="J1244" s="30"/>
    </row>
    <row r="1245" spans="1:10" s="34" customFormat="1">
      <c r="A1245" s="29"/>
      <c r="B1245" s="29"/>
      <c r="C1245" s="29"/>
      <c r="D1245" s="29"/>
      <c r="E1245" s="29"/>
      <c r="F1245" s="29"/>
      <c r="G1245" s="30"/>
      <c r="H1245" s="30"/>
      <c r="I1245" s="30"/>
      <c r="J1245" s="30"/>
    </row>
    <row r="1246" spans="1:10" s="34" customFormat="1">
      <c r="A1246" s="29"/>
      <c r="B1246" s="29"/>
      <c r="C1246" s="29"/>
      <c r="D1246" s="29"/>
      <c r="E1246" s="29"/>
      <c r="F1246" s="29"/>
      <c r="G1246" s="30"/>
      <c r="H1246" s="30"/>
      <c r="I1246" s="30"/>
      <c r="J1246" s="30"/>
    </row>
    <row r="1247" spans="1:10" s="34" customFormat="1">
      <c r="A1247" s="29"/>
      <c r="B1247" s="29"/>
      <c r="C1247" s="29"/>
      <c r="D1247" s="29"/>
      <c r="E1247" s="29"/>
      <c r="F1247" s="29"/>
      <c r="G1247" s="30"/>
      <c r="H1247" s="30"/>
      <c r="I1247" s="30"/>
      <c r="J1247" s="30"/>
    </row>
    <row r="1248" spans="1:10" s="34" customFormat="1">
      <c r="A1248" s="29"/>
      <c r="B1248" s="29"/>
      <c r="C1248" s="29"/>
      <c r="D1248" s="29"/>
      <c r="E1248" s="29"/>
      <c r="F1248" s="29"/>
      <c r="G1248" s="30"/>
      <c r="H1248" s="30"/>
      <c r="I1248" s="30"/>
      <c r="J1248" s="30"/>
    </row>
    <row r="1249" spans="1:10" s="34" customFormat="1">
      <c r="A1249" s="29"/>
      <c r="B1249" s="29"/>
      <c r="C1249" s="29"/>
      <c r="D1249" s="29"/>
      <c r="E1249" s="29"/>
      <c r="F1249" s="29"/>
      <c r="G1249" s="30"/>
      <c r="H1249" s="30"/>
      <c r="I1249" s="30"/>
      <c r="J1249" s="30"/>
    </row>
    <row r="1250" spans="1:10" s="34" customFormat="1">
      <c r="A1250" s="29"/>
      <c r="B1250" s="29"/>
      <c r="C1250" s="29"/>
      <c r="D1250" s="29"/>
      <c r="E1250" s="29"/>
      <c r="F1250" s="29"/>
      <c r="G1250" s="30"/>
      <c r="H1250" s="30"/>
      <c r="I1250" s="30"/>
      <c r="J1250" s="30"/>
    </row>
    <row r="1251" spans="1:10" s="34" customFormat="1">
      <c r="A1251" s="29"/>
      <c r="B1251" s="29"/>
      <c r="C1251" s="29"/>
      <c r="D1251" s="29"/>
      <c r="E1251" s="29"/>
      <c r="F1251" s="29"/>
      <c r="G1251" s="30"/>
      <c r="H1251" s="30"/>
      <c r="I1251" s="30"/>
      <c r="J1251" s="30"/>
    </row>
    <row r="1252" spans="1:10" s="34" customFormat="1">
      <c r="A1252" s="29"/>
      <c r="B1252" s="29"/>
      <c r="C1252" s="29"/>
      <c r="D1252" s="29"/>
      <c r="E1252" s="29"/>
      <c r="F1252" s="29"/>
      <c r="G1252" s="30"/>
      <c r="H1252" s="30"/>
      <c r="I1252" s="30"/>
      <c r="J1252" s="30"/>
    </row>
    <row r="1253" spans="1:10" s="34" customFormat="1">
      <c r="A1253" s="29"/>
      <c r="B1253" s="29"/>
      <c r="C1253" s="29"/>
      <c r="D1253" s="29"/>
      <c r="E1253" s="29"/>
      <c r="F1253" s="29"/>
      <c r="G1253" s="30"/>
      <c r="H1253" s="30"/>
      <c r="I1253" s="30"/>
      <c r="J1253" s="30"/>
    </row>
    <row r="1254" spans="1:10" s="34" customFormat="1">
      <c r="A1254" s="29"/>
      <c r="B1254" s="29"/>
      <c r="C1254" s="29"/>
      <c r="D1254" s="29"/>
      <c r="E1254" s="29"/>
      <c r="F1254" s="29"/>
      <c r="G1254" s="30"/>
      <c r="H1254" s="30"/>
      <c r="I1254" s="30"/>
      <c r="J1254" s="30"/>
    </row>
    <row r="1255" spans="1:10" s="34" customFormat="1">
      <c r="A1255" s="29"/>
      <c r="B1255" s="29"/>
      <c r="C1255" s="29"/>
      <c r="D1255" s="29"/>
      <c r="E1255" s="29"/>
      <c r="F1255" s="29"/>
      <c r="G1255" s="30"/>
      <c r="H1255" s="30"/>
      <c r="I1255" s="30"/>
      <c r="J1255" s="30"/>
    </row>
    <row r="1256" spans="1:10" s="34" customFormat="1">
      <c r="A1256" s="29"/>
      <c r="B1256" s="29"/>
      <c r="C1256" s="29"/>
      <c r="D1256" s="29"/>
      <c r="E1256" s="29"/>
      <c r="F1256" s="29"/>
      <c r="G1256" s="30"/>
      <c r="H1256" s="30"/>
      <c r="I1256" s="30"/>
      <c r="J1256" s="30"/>
    </row>
    <row r="1257" spans="1:10" s="34" customFormat="1">
      <c r="A1257" s="29"/>
      <c r="B1257" s="29"/>
      <c r="C1257" s="29"/>
      <c r="D1257" s="29"/>
      <c r="E1257" s="29"/>
      <c r="F1257" s="29"/>
      <c r="G1257" s="30"/>
      <c r="H1257" s="30"/>
      <c r="I1257" s="30"/>
      <c r="J1257" s="30"/>
    </row>
    <row r="1258" spans="1:10" s="34" customFormat="1">
      <c r="A1258" s="29"/>
      <c r="B1258" s="29"/>
      <c r="C1258" s="29"/>
      <c r="D1258" s="29"/>
      <c r="E1258" s="29"/>
      <c r="F1258" s="29"/>
      <c r="G1258" s="30"/>
      <c r="H1258" s="30"/>
      <c r="I1258" s="30"/>
      <c r="J1258" s="30"/>
    </row>
    <row r="1259" spans="1:10" s="34" customFormat="1">
      <c r="A1259" s="29"/>
      <c r="B1259" s="29"/>
      <c r="C1259" s="29"/>
      <c r="D1259" s="29"/>
      <c r="E1259" s="29"/>
      <c r="F1259" s="29"/>
      <c r="G1259" s="30"/>
      <c r="H1259" s="30"/>
      <c r="I1259" s="30"/>
      <c r="J1259" s="30"/>
    </row>
    <row r="1260" spans="1:10" s="34" customFormat="1">
      <c r="A1260" s="29"/>
      <c r="B1260" s="29"/>
      <c r="C1260" s="29"/>
      <c r="D1260" s="29"/>
      <c r="E1260" s="29"/>
      <c r="F1260" s="29"/>
      <c r="G1260" s="30"/>
      <c r="H1260" s="30"/>
      <c r="I1260" s="30"/>
      <c r="J1260" s="30"/>
    </row>
    <row r="1261" spans="1:10" s="34" customFormat="1">
      <c r="A1261" s="29"/>
      <c r="B1261" s="29"/>
      <c r="C1261" s="29"/>
      <c r="D1261" s="29"/>
      <c r="E1261" s="29"/>
      <c r="F1261" s="29"/>
      <c r="G1261" s="30"/>
      <c r="H1261" s="30"/>
      <c r="I1261" s="30"/>
      <c r="J1261" s="30"/>
    </row>
    <row r="1262" spans="1:10" s="34" customFormat="1">
      <c r="A1262" s="29"/>
      <c r="B1262" s="29"/>
      <c r="C1262" s="29"/>
      <c r="D1262" s="29"/>
      <c r="E1262" s="29"/>
      <c r="F1262" s="29"/>
      <c r="G1262" s="30"/>
      <c r="H1262" s="30"/>
      <c r="I1262" s="30"/>
      <c r="J1262" s="30"/>
    </row>
    <row r="1263" spans="1:10" s="34" customFormat="1">
      <c r="A1263" s="29"/>
      <c r="B1263" s="29"/>
      <c r="C1263" s="29"/>
      <c r="D1263" s="29"/>
      <c r="E1263" s="29"/>
      <c r="F1263" s="29"/>
      <c r="G1263" s="30"/>
      <c r="H1263" s="30"/>
      <c r="I1263" s="30"/>
      <c r="J1263" s="30"/>
    </row>
    <row r="1264" spans="1:10" s="34" customFormat="1">
      <c r="A1264" s="29"/>
      <c r="B1264" s="29"/>
      <c r="C1264" s="29"/>
      <c r="D1264" s="29"/>
      <c r="E1264" s="29"/>
      <c r="F1264" s="29"/>
      <c r="G1264" s="30"/>
      <c r="H1264" s="30"/>
      <c r="I1264" s="30"/>
      <c r="J1264" s="30"/>
    </row>
    <row r="1265" spans="1:10" s="34" customFormat="1">
      <c r="A1265" s="29"/>
      <c r="B1265" s="29"/>
      <c r="C1265" s="29"/>
      <c r="D1265" s="29"/>
      <c r="E1265" s="29"/>
      <c r="F1265" s="29"/>
      <c r="G1265" s="30"/>
      <c r="H1265" s="30"/>
      <c r="I1265" s="30"/>
      <c r="J1265" s="30"/>
    </row>
    <row r="1266" spans="1:10" s="34" customFormat="1">
      <c r="A1266" s="29"/>
      <c r="B1266" s="29"/>
      <c r="C1266" s="29"/>
      <c r="D1266" s="29"/>
      <c r="E1266" s="29"/>
      <c r="F1266" s="29"/>
      <c r="G1266" s="30"/>
      <c r="H1266" s="30"/>
      <c r="I1266" s="30"/>
      <c r="J1266" s="30"/>
    </row>
    <row r="1267" spans="1:10" s="34" customFormat="1">
      <c r="A1267" s="29"/>
      <c r="B1267" s="29"/>
      <c r="C1267" s="29"/>
      <c r="D1267" s="29"/>
      <c r="E1267" s="29"/>
      <c r="F1267" s="29"/>
      <c r="G1267" s="30"/>
      <c r="H1267" s="30"/>
      <c r="I1267" s="30"/>
      <c r="J1267" s="30"/>
    </row>
    <row r="1268" spans="1:10" s="34" customFormat="1">
      <c r="A1268" s="29"/>
      <c r="B1268" s="29"/>
      <c r="C1268" s="29"/>
      <c r="D1268" s="29"/>
      <c r="E1268" s="29"/>
      <c r="F1268" s="29"/>
      <c r="G1268" s="30"/>
      <c r="H1268" s="30"/>
      <c r="I1268" s="30"/>
      <c r="J1268" s="30"/>
    </row>
    <row r="1269" spans="1:10" s="34" customFormat="1">
      <c r="A1269" s="29"/>
      <c r="B1269" s="29"/>
      <c r="C1269" s="29"/>
      <c r="D1269" s="29"/>
      <c r="E1269" s="29"/>
      <c r="F1269" s="29"/>
      <c r="G1269" s="30"/>
      <c r="H1269" s="30"/>
      <c r="I1269" s="30"/>
      <c r="J1269" s="30"/>
    </row>
    <row r="1270" spans="1:10" s="34" customFormat="1">
      <c r="A1270" s="29"/>
      <c r="B1270" s="29"/>
      <c r="C1270" s="29"/>
      <c r="D1270" s="29"/>
      <c r="E1270" s="29"/>
      <c r="F1270" s="29"/>
      <c r="G1270" s="30"/>
      <c r="H1270" s="30"/>
      <c r="I1270" s="30"/>
      <c r="J1270" s="30"/>
    </row>
    <row r="1271" spans="1:10" s="34" customFormat="1">
      <c r="A1271" s="29"/>
      <c r="B1271" s="29"/>
      <c r="C1271" s="29"/>
      <c r="D1271" s="29"/>
      <c r="E1271" s="29"/>
      <c r="F1271" s="29"/>
      <c r="G1271" s="30"/>
      <c r="H1271" s="30"/>
      <c r="I1271" s="30"/>
      <c r="J1271" s="30"/>
    </row>
    <row r="1272" spans="1:10" s="34" customFormat="1">
      <c r="A1272" s="29"/>
      <c r="B1272" s="29"/>
      <c r="C1272" s="29"/>
      <c r="D1272" s="29"/>
      <c r="E1272" s="29"/>
      <c r="F1272" s="29"/>
      <c r="G1272" s="30"/>
      <c r="H1272" s="30"/>
      <c r="I1272" s="30"/>
      <c r="J1272" s="30"/>
    </row>
    <row r="1273" spans="1:10" s="34" customFormat="1">
      <c r="A1273" s="29"/>
      <c r="B1273" s="29"/>
      <c r="C1273" s="29"/>
      <c r="D1273" s="29"/>
      <c r="E1273" s="29"/>
      <c r="F1273" s="29"/>
      <c r="G1273" s="30"/>
      <c r="H1273" s="30"/>
      <c r="I1273" s="30"/>
      <c r="J1273" s="30"/>
    </row>
    <row r="1274" spans="1:10" s="34" customFormat="1">
      <c r="A1274" s="29"/>
      <c r="B1274" s="29"/>
      <c r="C1274" s="29"/>
      <c r="D1274" s="29"/>
      <c r="E1274" s="29"/>
      <c r="F1274" s="29"/>
      <c r="G1274" s="30"/>
      <c r="H1274" s="30"/>
      <c r="I1274" s="30"/>
      <c r="J1274" s="30"/>
    </row>
    <row r="1275" spans="1:10" s="34" customFormat="1">
      <c r="A1275" s="29"/>
      <c r="B1275" s="29"/>
      <c r="C1275" s="29"/>
      <c r="D1275" s="29"/>
      <c r="E1275" s="29"/>
      <c r="F1275" s="29"/>
      <c r="G1275" s="30"/>
      <c r="H1275" s="30"/>
      <c r="I1275" s="30"/>
      <c r="J1275" s="30"/>
    </row>
    <row r="1276" spans="1:10" s="34" customFormat="1">
      <c r="A1276" s="29"/>
      <c r="B1276" s="29"/>
      <c r="C1276" s="29"/>
      <c r="D1276" s="29"/>
      <c r="E1276" s="29"/>
      <c r="F1276" s="29"/>
      <c r="G1276" s="30"/>
      <c r="H1276" s="30"/>
      <c r="I1276" s="30"/>
      <c r="J1276" s="30"/>
    </row>
    <row r="1277" spans="1:10" s="34" customFormat="1">
      <c r="A1277" s="29"/>
      <c r="B1277" s="29"/>
      <c r="C1277" s="29"/>
      <c r="D1277" s="29"/>
      <c r="E1277" s="29"/>
      <c r="F1277" s="29"/>
      <c r="G1277" s="30"/>
      <c r="H1277" s="30"/>
      <c r="I1277" s="30"/>
      <c r="J1277" s="30"/>
    </row>
    <row r="1278" spans="1:10" s="34" customFormat="1">
      <c r="A1278" s="29"/>
      <c r="B1278" s="29"/>
      <c r="C1278" s="29"/>
      <c r="D1278" s="29"/>
      <c r="E1278" s="29"/>
      <c r="F1278" s="29"/>
      <c r="G1278" s="30"/>
      <c r="H1278" s="30"/>
      <c r="I1278" s="30"/>
      <c r="J1278" s="30"/>
    </row>
    <row r="1279" spans="1:10" s="34" customFormat="1">
      <c r="A1279" s="29"/>
      <c r="B1279" s="29"/>
      <c r="C1279" s="29"/>
      <c r="D1279" s="29"/>
      <c r="E1279" s="29"/>
      <c r="F1279" s="29"/>
      <c r="G1279" s="30"/>
      <c r="H1279" s="30"/>
      <c r="I1279" s="30"/>
      <c r="J1279" s="30"/>
    </row>
    <row r="1280" spans="1:10" s="34" customFormat="1">
      <c r="A1280" s="29"/>
      <c r="B1280" s="29"/>
      <c r="C1280" s="29"/>
      <c r="D1280" s="29"/>
      <c r="E1280" s="29"/>
      <c r="F1280" s="29"/>
      <c r="G1280" s="30"/>
      <c r="H1280" s="30"/>
      <c r="I1280" s="30"/>
      <c r="J1280" s="30"/>
    </row>
    <row r="1281" spans="1:10" s="34" customFormat="1">
      <c r="A1281" s="29"/>
      <c r="B1281" s="29"/>
      <c r="C1281" s="29"/>
      <c r="D1281" s="29"/>
      <c r="E1281" s="29"/>
      <c r="F1281" s="29"/>
      <c r="G1281" s="30"/>
      <c r="H1281" s="30"/>
      <c r="I1281" s="30"/>
      <c r="J1281" s="30"/>
    </row>
    <row r="1282" spans="1:10" s="34" customFormat="1">
      <c r="A1282" s="29"/>
      <c r="B1282" s="29"/>
      <c r="C1282" s="29"/>
      <c r="D1282" s="29"/>
      <c r="E1282" s="29"/>
      <c r="F1282" s="29"/>
      <c r="G1282" s="30"/>
      <c r="H1282" s="30"/>
      <c r="I1282" s="30"/>
      <c r="J1282" s="30"/>
    </row>
    <row r="1283" spans="1:10" s="34" customFormat="1">
      <c r="A1283" s="29"/>
      <c r="B1283" s="29"/>
      <c r="C1283" s="29"/>
      <c r="D1283" s="29"/>
      <c r="E1283" s="29"/>
      <c r="F1283" s="29"/>
      <c r="G1283" s="30"/>
      <c r="H1283" s="30"/>
      <c r="I1283" s="30"/>
      <c r="J1283" s="30"/>
    </row>
    <row r="1284" spans="1:10" s="34" customFormat="1">
      <c r="A1284" s="29"/>
      <c r="B1284" s="29"/>
      <c r="C1284" s="29"/>
      <c r="D1284" s="29"/>
      <c r="E1284" s="29"/>
      <c r="F1284" s="29"/>
      <c r="G1284" s="30"/>
      <c r="H1284" s="30"/>
      <c r="I1284" s="30"/>
      <c r="J1284" s="30"/>
    </row>
    <row r="1285" spans="1:10" s="34" customFormat="1">
      <c r="A1285" s="29"/>
      <c r="B1285" s="29"/>
      <c r="C1285" s="29"/>
      <c r="D1285" s="29"/>
      <c r="E1285" s="29"/>
      <c r="F1285" s="29"/>
      <c r="G1285" s="30"/>
      <c r="H1285" s="30"/>
      <c r="I1285" s="30"/>
      <c r="J1285" s="30"/>
    </row>
    <row r="1286" spans="1:10" s="34" customFormat="1">
      <c r="A1286" s="29"/>
      <c r="B1286" s="29"/>
      <c r="C1286" s="29"/>
      <c r="D1286" s="29"/>
      <c r="E1286" s="29"/>
      <c r="F1286" s="29"/>
      <c r="G1286" s="30"/>
      <c r="H1286" s="30"/>
      <c r="I1286" s="30"/>
      <c r="J1286" s="30"/>
    </row>
    <row r="1287" spans="1:10" s="34" customFormat="1">
      <c r="A1287" s="29"/>
      <c r="B1287" s="29"/>
      <c r="C1287" s="29"/>
      <c r="D1287" s="29"/>
      <c r="E1287" s="29"/>
      <c r="F1287" s="29"/>
      <c r="G1287" s="30"/>
      <c r="H1287" s="30"/>
      <c r="I1287" s="30"/>
      <c r="J1287" s="30"/>
    </row>
    <row r="1288" spans="1:10" s="34" customFormat="1">
      <c r="A1288" s="29"/>
      <c r="B1288" s="29"/>
      <c r="C1288" s="29"/>
      <c r="D1288" s="29"/>
      <c r="E1288" s="29"/>
      <c r="F1288" s="29"/>
      <c r="G1288" s="30"/>
      <c r="H1288" s="30"/>
      <c r="I1288" s="30"/>
      <c r="J1288" s="30"/>
    </row>
    <row r="1289" spans="1:10" s="34" customFormat="1">
      <c r="A1289" s="29"/>
      <c r="B1289" s="29"/>
      <c r="C1289" s="29"/>
      <c r="D1289" s="29"/>
      <c r="E1289" s="29"/>
      <c r="F1289" s="29"/>
      <c r="G1289" s="30"/>
      <c r="H1289" s="30"/>
      <c r="I1289" s="30"/>
      <c r="J1289" s="30"/>
    </row>
    <row r="1290" spans="1:10" s="34" customFormat="1">
      <c r="A1290" s="29"/>
      <c r="B1290" s="29"/>
      <c r="C1290" s="29"/>
      <c r="D1290" s="29"/>
      <c r="E1290" s="29"/>
      <c r="F1290" s="29"/>
      <c r="G1290" s="30"/>
      <c r="H1290" s="30"/>
      <c r="I1290" s="30"/>
      <c r="J1290" s="30"/>
    </row>
    <row r="1291" spans="1:10" s="34" customFormat="1">
      <c r="A1291" s="29"/>
      <c r="B1291" s="29"/>
      <c r="C1291" s="29"/>
      <c r="D1291" s="29"/>
      <c r="E1291" s="29"/>
      <c r="F1291" s="29"/>
      <c r="G1291" s="30"/>
      <c r="H1291" s="30"/>
      <c r="I1291" s="30"/>
      <c r="J1291" s="30"/>
    </row>
    <row r="1292" spans="1:10" s="34" customFormat="1">
      <c r="A1292" s="29"/>
      <c r="B1292" s="29"/>
      <c r="C1292" s="29"/>
      <c r="D1292" s="29"/>
      <c r="E1292" s="29"/>
      <c r="F1292" s="29"/>
      <c r="G1292" s="30"/>
      <c r="H1292" s="30"/>
      <c r="I1292" s="30"/>
      <c r="J1292" s="30"/>
    </row>
    <row r="1293" spans="1:10" s="34" customFormat="1">
      <c r="A1293" s="29"/>
      <c r="B1293" s="29"/>
      <c r="C1293" s="29"/>
      <c r="D1293" s="29"/>
      <c r="E1293" s="29"/>
      <c r="F1293" s="29"/>
      <c r="G1293" s="30"/>
      <c r="H1293" s="30"/>
      <c r="I1293" s="30"/>
      <c r="J1293" s="30"/>
    </row>
    <row r="1294" spans="1:10" s="34" customFormat="1">
      <c r="A1294" s="29"/>
      <c r="B1294" s="29"/>
      <c r="C1294" s="29"/>
      <c r="D1294" s="29"/>
      <c r="E1294" s="29"/>
      <c r="F1294" s="29"/>
      <c r="G1294" s="30"/>
      <c r="H1294" s="30"/>
      <c r="I1294" s="30"/>
      <c r="J1294" s="30"/>
    </row>
    <row r="1295" spans="1:10" s="34" customFormat="1">
      <c r="A1295" s="29"/>
      <c r="B1295" s="29"/>
      <c r="C1295" s="29"/>
      <c r="D1295" s="29"/>
      <c r="E1295" s="29"/>
      <c r="F1295" s="29"/>
      <c r="G1295" s="30"/>
      <c r="H1295" s="30"/>
      <c r="I1295" s="30"/>
      <c r="J1295" s="30"/>
    </row>
    <row r="1296" spans="1:10" s="34" customFormat="1">
      <c r="A1296" s="29"/>
      <c r="B1296" s="29"/>
      <c r="C1296" s="29"/>
      <c r="D1296" s="29"/>
      <c r="E1296" s="29"/>
      <c r="F1296" s="29"/>
      <c r="G1296" s="30"/>
      <c r="H1296" s="30"/>
      <c r="I1296" s="30"/>
      <c r="J1296" s="30"/>
    </row>
    <row r="1297" spans="1:10" s="34" customFormat="1">
      <c r="A1297" s="29"/>
      <c r="B1297" s="29"/>
      <c r="C1297" s="29"/>
      <c r="D1297" s="29"/>
      <c r="E1297" s="29"/>
      <c r="F1297" s="29"/>
      <c r="G1297" s="30"/>
      <c r="H1297" s="30"/>
      <c r="I1297" s="30"/>
      <c r="J1297" s="30"/>
    </row>
    <row r="1298" spans="1:10" s="34" customFormat="1">
      <c r="A1298" s="29"/>
      <c r="B1298" s="29"/>
      <c r="C1298" s="29"/>
      <c r="D1298" s="29"/>
      <c r="E1298" s="29"/>
      <c r="F1298" s="29"/>
      <c r="G1298" s="30"/>
      <c r="H1298" s="30"/>
      <c r="I1298" s="30"/>
      <c r="J1298" s="30"/>
    </row>
    <row r="1299" spans="1:10" s="34" customFormat="1">
      <c r="A1299" s="29"/>
      <c r="B1299" s="29"/>
      <c r="C1299" s="29"/>
      <c r="D1299" s="29"/>
      <c r="E1299" s="29"/>
      <c r="F1299" s="29"/>
      <c r="G1299" s="30"/>
      <c r="H1299" s="30"/>
      <c r="I1299" s="30"/>
      <c r="J1299" s="30"/>
    </row>
    <row r="1300" spans="1:10" s="34" customFormat="1">
      <c r="A1300" s="29"/>
      <c r="B1300" s="29"/>
      <c r="C1300" s="29"/>
      <c r="D1300" s="29"/>
      <c r="E1300" s="29"/>
      <c r="F1300" s="29"/>
      <c r="G1300" s="30"/>
      <c r="H1300" s="30"/>
      <c r="I1300" s="30"/>
      <c r="J1300" s="30"/>
    </row>
    <row r="1301" spans="1:10" s="34" customFormat="1">
      <c r="A1301" s="29"/>
      <c r="B1301" s="29"/>
      <c r="C1301" s="29"/>
      <c r="D1301" s="29"/>
      <c r="E1301" s="29"/>
      <c r="F1301" s="29"/>
      <c r="G1301" s="30"/>
      <c r="H1301" s="30"/>
      <c r="I1301" s="30"/>
      <c r="J1301" s="30"/>
    </row>
    <row r="1302" spans="1:10" s="34" customFormat="1">
      <c r="A1302" s="29"/>
      <c r="B1302" s="29"/>
      <c r="C1302" s="29"/>
      <c r="D1302" s="29"/>
      <c r="E1302" s="29"/>
      <c r="F1302" s="29"/>
      <c r="G1302" s="30"/>
      <c r="H1302" s="30"/>
      <c r="I1302" s="30"/>
      <c r="J1302" s="30"/>
    </row>
    <row r="1303" spans="1:10" s="34" customFormat="1">
      <c r="A1303" s="29"/>
      <c r="B1303" s="29"/>
      <c r="C1303" s="29"/>
      <c r="D1303" s="29"/>
      <c r="E1303" s="29"/>
      <c r="F1303" s="29"/>
      <c r="G1303" s="30"/>
      <c r="H1303" s="30"/>
      <c r="I1303" s="30"/>
      <c r="J1303" s="30"/>
    </row>
    <row r="1304" spans="1:10" s="34" customFormat="1">
      <c r="A1304" s="29"/>
      <c r="B1304" s="29"/>
      <c r="C1304" s="29"/>
      <c r="D1304" s="29"/>
      <c r="E1304" s="29"/>
      <c r="F1304" s="29"/>
      <c r="G1304" s="30"/>
      <c r="H1304" s="30"/>
      <c r="I1304" s="30"/>
      <c r="J1304" s="30"/>
    </row>
    <row r="1305" spans="1:10" s="34" customFormat="1">
      <c r="A1305" s="29"/>
      <c r="B1305" s="29"/>
      <c r="C1305" s="29"/>
      <c r="D1305" s="29"/>
      <c r="E1305" s="29"/>
      <c r="F1305" s="29"/>
      <c r="G1305" s="30"/>
      <c r="H1305" s="30"/>
      <c r="I1305" s="30"/>
      <c r="J1305" s="30"/>
    </row>
    <row r="1306" spans="1:10" s="34" customFormat="1">
      <c r="A1306" s="29"/>
      <c r="B1306" s="29"/>
      <c r="C1306" s="29"/>
      <c r="D1306" s="29"/>
      <c r="E1306" s="29"/>
      <c r="F1306" s="29"/>
      <c r="G1306" s="30"/>
      <c r="H1306" s="30"/>
      <c r="I1306" s="30"/>
      <c r="J1306" s="30"/>
    </row>
    <row r="1307" spans="1:10" s="34" customFormat="1">
      <c r="A1307" s="29"/>
      <c r="B1307" s="29"/>
      <c r="C1307" s="29"/>
      <c r="D1307" s="29"/>
      <c r="E1307" s="29"/>
      <c r="F1307" s="29"/>
      <c r="G1307" s="30"/>
      <c r="H1307" s="30"/>
      <c r="I1307" s="30"/>
      <c r="J1307" s="30"/>
    </row>
    <row r="1308" spans="1:10" s="34" customFormat="1">
      <c r="A1308" s="29"/>
      <c r="B1308" s="29"/>
      <c r="C1308" s="29"/>
      <c r="D1308" s="29"/>
      <c r="E1308" s="29"/>
      <c r="F1308" s="29"/>
      <c r="G1308" s="30"/>
      <c r="H1308" s="30"/>
      <c r="I1308" s="30"/>
      <c r="J1308" s="30"/>
    </row>
    <row r="1309" spans="1:10" s="34" customFormat="1">
      <c r="A1309" s="29"/>
      <c r="B1309" s="29"/>
      <c r="C1309" s="29"/>
      <c r="D1309" s="29"/>
      <c r="E1309" s="29"/>
      <c r="F1309" s="29"/>
      <c r="G1309" s="30"/>
      <c r="H1309" s="30"/>
      <c r="I1309" s="30"/>
      <c r="J1309" s="30"/>
    </row>
    <row r="1310" spans="1:10" s="34" customFormat="1">
      <c r="A1310" s="29"/>
      <c r="B1310" s="29"/>
      <c r="C1310" s="29"/>
      <c r="D1310" s="29"/>
      <c r="E1310" s="29"/>
      <c r="F1310" s="29"/>
      <c r="G1310" s="30"/>
      <c r="H1310" s="30"/>
      <c r="I1310" s="30"/>
      <c r="J1310" s="30"/>
    </row>
    <row r="1311" spans="1:10" s="34" customFormat="1">
      <c r="A1311" s="29"/>
      <c r="B1311" s="29"/>
      <c r="C1311" s="29"/>
      <c r="D1311" s="29"/>
      <c r="E1311" s="29"/>
      <c r="F1311" s="29"/>
      <c r="G1311" s="30"/>
      <c r="H1311" s="30"/>
      <c r="I1311" s="30"/>
      <c r="J1311" s="30"/>
    </row>
    <row r="1312" spans="1:10" s="34" customFormat="1">
      <c r="A1312" s="29"/>
      <c r="B1312" s="29"/>
      <c r="C1312" s="29"/>
      <c r="D1312" s="29"/>
      <c r="E1312" s="29"/>
      <c r="F1312" s="29"/>
      <c r="G1312" s="30"/>
      <c r="H1312" s="30"/>
      <c r="I1312" s="30"/>
      <c r="J1312" s="30"/>
    </row>
    <row r="1313" spans="1:10" s="34" customFormat="1">
      <c r="A1313" s="29"/>
      <c r="B1313" s="29"/>
      <c r="C1313" s="29"/>
      <c r="D1313" s="29"/>
      <c r="E1313" s="29"/>
      <c r="F1313" s="29"/>
      <c r="G1313" s="30"/>
      <c r="H1313" s="30"/>
      <c r="I1313" s="30"/>
      <c r="J1313" s="30"/>
    </row>
    <row r="1314" spans="1:10" s="34" customFormat="1">
      <c r="A1314" s="29"/>
      <c r="B1314" s="29"/>
      <c r="C1314" s="29"/>
      <c r="D1314" s="29"/>
      <c r="E1314" s="29"/>
      <c r="F1314" s="29"/>
      <c r="G1314" s="30"/>
      <c r="H1314" s="30"/>
      <c r="I1314" s="30"/>
      <c r="J1314" s="30"/>
    </row>
    <row r="1315" spans="1:10" s="34" customFormat="1">
      <c r="A1315" s="29"/>
      <c r="B1315" s="29"/>
      <c r="C1315" s="29"/>
      <c r="D1315" s="29"/>
      <c r="E1315" s="29"/>
      <c r="F1315" s="29"/>
      <c r="G1315" s="30"/>
      <c r="H1315" s="30"/>
      <c r="I1315" s="30"/>
      <c r="J1315" s="30"/>
    </row>
    <row r="1316" spans="1:10" s="34" customFormat="1">
      <c r="A1316" s="29"/>
      <c r="B1316" s="29"/>
      <c r="C1316" s="29"/>
      <c r="D1316" s="29"/>
      <c r="E1316" s="29"/>
      <c r="F1316" s="29"/>
      <c r="G1316" s="30"/>
      <c r="H1316" s="30"/>
      <c r="I1316" s="30"/>
      <c r="J1316" s="30"/>
    </row>
    <row r="1317" spans="1:10" s="34" customFormat="1">
      <c r="A1317" s="29"/>
      <c r="B1317" s="29"/>
      <c r="C1317" s="29"/>
      <c r="D1317" s="29"/>
      <c r="E1317" s="29"/>
      <c r="F1317" s="29"/>
      <c r="G1317" s="30"/>
      <c r="H1317" s="30"/>
      <c r="I1317" s="30"/>
      <c r="J1317" s="30"/>
    </row>
    <row r="1318" spans="1:10" s="34" customFormat="1">
      <c r="A1318" s="29"/>
      <c r="B1318" s="29"/>
      <c r="C1318" s="29"/>
      <c r="D1318" s="29"/>
      <c r="E1318" s="29"/>
      <c r="F1318" s="29"/>
      <c r="G1318" s="30"/>
      <c r="H1318" s="30"/>
      <c r="I1318" s="30"/>
      <c r="J1318" s="30"/>
    </row>
    <row r="1319" spans="1:10" s="34" customFormat="1">
      <c r="A1319" s="29"/>
      <c r="B1319" s="29"/>
      <c r="C1319" s="29"/>
      <c r="D1319" s="29"/>
      <c r="E1319" s="29"/>
      <c r="F1319" s="29"/>
      <c r="G1319" s="30"/>
      <c r="H1319" s="30"/>
      <c r="I1319" s="30"/>
      <c r="J1319" s="30"/>
    </row>
    <row r="1320" spans="1:10" s="34" customFormat="1">
      <c r="A1320" s="29"/>
      <c r="B1320" s="29"/>
      <c r="C1320" s="29"/>
      <c r="D1320" s="29"/>
      <c r="E1320" s="29"/>
      <c r="F1320" s="29"/>
      <c r="G1320" s="30"/>
      <c r="H1320" s="30"/>
      <c r="I1320" s="30"/>
      <c r="J1320" s="30"/>
    </row>
    <row r="1321" spans="1:10" s="34" customFormat="1">
      <c r="A1321" s="29"/>
      <c r="B1321" s="29"/>
      <c r="C1321" s="29"/>
      <c r="D1321" s="29"/>
      <c r="E1321" s="29"/>
      <c r="F1321" s="29"/>
      <c r="G1321" s="30"/>
      <c r="H1321" s="30"/>
      <c r="I1321" s="30"/>
      <c r="J1321" s="30"/>
    </row>
    <row r="1322" spans="1:10" s="34" customFormat="1">
      <c r="A1322" s="29"/>
      <c r="B1322" s="29"/>
      <c r="C1322" s="29"/>
      <c r="D1322" s="29"/>
      <c r="E1322" s="29"/>
      <c r="F1322" s="29"/>
      <c r="G1322" s="30"/>
      <c r="H1322" s="30"/>
      <c r="I1322" s="30"/>
      <c r="J1322" s="30"/>
    </row>
    <row r="1323" spans="1:10" s="34" customFormat="1">
      <c r="A1323" s="29"/>
      <c r="B1323" s="29"/>
      <c r="C1323" s="29"/>
      <c r="D1323" s="29"/>
      <c r="E1323" s="29"/>
      <c r="F1323" s="29"/>
      <c r="G1323" s="30"/>
      <c r="H1323" s="30"/>
      <c r="I1323" s="30"/>
      <c r="J1323" s="30"/>
    </row>
    <row r="1324" spans="1:10" s="34" customFormat="1">
      <c r="A1324" s="29"/>
      <c r="B1324" s="29"/>
      <c r="C1324" s="29"/>
      <c r="D1324" s="29"/>
      <c r="E1324" s="29"/>
      <c r="F1324" s="29"/>
      <c r="G1324" s="30"/>
      <c r="H1324" s="30"/>
      <c r="I1324" s="30"/>
      <c r="J1324" s="30"/>
    </row>
    <row r="1325" spans="1:10" s="34" customFormat="1">
      <c r="A1325" s="29"/>
      <c r="B1325" s="29"/>
      <c r="C1325" s="29"/>
      <c r="D1325" s="29"/>
      <c r="E1325" s="29"/>
      <c r="F1325" s="29"/>
      <c r="G1325" s="30"/>
      <c r="H1325" s="30"/>
      <c r="I1325" s="30"/>
      <c r="J1325" s="30"/>
    </row>
    <row r="1326" spans="1:10" s="34" customFormat="1">
      <c r="A1326" s="29"/>
      <c r="B1326" s="29"/>
      <c r="C1326" s="29"/>
      <c r="D1326" s="29"/>
      <c r="E1326" s="29"/>
      <c r="F1326" s="29"/>
      <c r="G1326" s="30"/>
      <c r="H1326" s="30"/>
      <c r="I1326" s="30"/>
      <c r="J1326" s="30"/>
    </row>
    <row r="1327" spans="1:10" s="34" customFormat="1">
      <c r="A1327" s="29"/>
      <c r="B1327" s="29"/>
      <c r="C1327" s="29"/>
      <c r="D1327" s="29"/>
      <c r="E1327" s="29"/>
      <c r="F1327" s="29"/>
      <c r="G1327" s="30"/>
      <c r="H1327" s="30"/>
      <c r="I1327" s="30"/>
      <c r="J1327" s="30"/>
    </row>
    <row r="1328" spans="1:10" s="34" customFormat="1">
      <c r="A1328" s="29"/>
      <c r="B1328" s="29"/>
      <c r="C1328" s="29"/>
      <c r="D1328" s="29"/>
      <c r="E1328" s="29"/>
      <c r="F1328" s="29"/>
      <c r="G1328" s="30"/>
      <c r="H1328" s="30"/>
      <c r="I1328" s="30"/>
      <c r="J1328" s="30"/>
    </row>
    <row r="1329" spans="1:10" s="34" customFormat="1">
      <c r="A1329" s="29"/>
      <c r="B1329" s="29"/>
      <c r="C1329" s="29"/>
      <c r="D1329" s="29"/>
      <c r="E1329" s="29"/>
      <c r="F1329" s="29"/>
      <c r="G1329" s="30"/>
      <c r="H1329" s="30"/>
      <c r="I1329" s="30"/>
      <c r="J1329" s="30"/>
    </row>
    <row r="1330" spans="1:10" s="34" customFormat="1">
      <c r="A1330" s="29"/>
      <c r="B1330" s="29"/>
      <c r="C1330" s="29"/>
      <c r="D1330" s="29"/>
      <c r="E1330" s="29"/>
      <c r="F1330" s="29"/>
      <c r="G1330" s="30"/>
      <c r="H1330" s="30"/>
      <c r="I1330" s="30"/>
      <c r="J1330" s="30"/>
    </row>
    <row r="1331" spans="1:10" s="34" customFormat="1">
      <c r="A1331" s="29"/>
      <c r="B1331" s="29"/>
      <c r="C1331" s="29"/>
      <c r="D1331" s="29"/>
      <c r="E1331" s="29"/>
      <c r="F1331" s="29"/>
      <c r="G1331" s="30"/>
      <c r="H1331" s="30"/>
      <c r="I1331" s="30"/>
      <c r="J1331" s="30"/>
    </row>
    <row r="1332" spans="1:10" s="34" customFormat="1">
      <c r="A1332" s="29"/>
      <c r="B1332" s="29"/>
      <c r="C1332" s="29"/>
      <c r="D1332" s="29"/>
      <c r="E1332" s="29"/>
      <c r="F1332" s="29"/>
      <c r="G1332" s="30"/>
      <c r="H1332" s="30"/>
      <c r="I1332" s="30"/>
      <c r="J1332" s="30"/>
    </row>
    <row r="1333" spans="1:10" s="34" customFormat="1">
      <c r="A1333" s="29"/>
      <c r="B1333" s="29"/>
      <c r="C1333" s="29"/>
      <c r="D1333" s="29"/>
      <c r="E1333" s="29"/>
      <c r="F1333" s="29"/>
      <c r="G1333" s="30"/>
      <c r="H1333" s="30"/>
      <c r="I1333" s="30"/>
      <c r="J1333" s="30"/>
    </row>
    <row r="1334" spans="1:10" s="34" customFormat="1">
      <c r="A1334" s="29"/>
      <c r="B1334" s="29"/>
      <c r="C1334" s="29"/>
      <c r="D1334" s="29"/>
      <c r="E1334" s="29"/>
      <c r="F1334" s="29"/>
      <c r="G1334" s="30"/>
      <c r="H1334" s="30"/>
      <c r="I1334" s="30"/>
      <c r="J1334" s="30"/>
    </row>
    <row r="1335" spans="1:10" s="34" customFormat="1">
      <c r="A1335" s="29"/>
      <c r="B1335" s="29"/>
      <c r="C1335" s="29"/>
      <c r="D1335" s="29"/>
      <c r="E1335" s="29"/>
      <c r="F1335" s="29"/>
      <c r="G1335" s="30"/>
      <c r="H1335" s="30"/>
      <c r="I1335" s="30"/>
      <c r="J1335" s="30"/>
    </row>
    <row r="1336" spans="1:10" s="34" customFormat="1">
      <c r="A1336" s="29"/>
      <c r="B1336" s="29"/>
      <c r="C1336" s="29"/>
      <c r="D1336" s="29"/>
      <c r="E1336" s="29"/>
      <c r="F1336" s="29"/>
      <c r="G1336" s="30"/>
      <c r="H1336" s="30"/>
      <c r="I1336" s="30"/>
      <c r="J1336" s="30"/>
    </row>
    <row r="1337" spans="1:10" s="34" customFormat="1">
      <c r="A1337" s="29"/>
      <c r="B1337" s="29"/>
      <c r="C1337" s="29"/>
      <c r="D1337" s="29"/>
      <c r="E1337" s="29"/>
      <c r="F1337" s="29"/>
      <c r="G1337" s="30"/>
      <c r="H1337" s="30"/>
      <c r="I1337" s="30"/>
      <c r="J1337" s="30"/>
    </row>
    <row r="1338" spans="1:10" s="34" customFormat="1">
      <c r="A1338" s="29"/>
      <c r="B1338" s="29"/>
      <c r="C1338" s="29"/>
      <c r="D1338" s="29"/>
      <c r="E1338" s="29"/>
      <c r="F1338" s="29"/>
      <c r="G1338" s="30"/>
      <c r="H1338" s="30"/>
      <c r="I1338" s="30"/>
      <c r="J1338" s="30"/>
    </row>
    <row r="1339" spans="1:10" s="34" customFormat="1">
      <c r="A1339" s="29"/>
      <c r="B1339" s="29"/>
      <c r="C1339" s="29"/>
      <c r="D1339" s="29"/>
      <c r="E1339" s="29"/>
      <c r="F1339" s="29"/>
      <c r="G1339" s="30"/>
      <c r="H1339" s="30"/>
      <c r="I1339" s="30"/>
      <c r="J1339" s="30"/>
    </row>
    <row r="1340" spans="1:10" s="34" customFormat="1">
      <c r="A1340" s="29"/>
      <c r="B1340" s="29"/>
      <c r="C1340" s="29"/>
      <c r="D1340" s="29"/>
      <c r="E1340" s="29"/>
      <c r="F1340" s="29"/>
      <c r="G1340" s="30"/>
      <c r="H1340" s="30"/>
      <c r="I1340" s="30"/>
      <c r="J1340" s="30"/>
    </row>
    <row r="1341" spans="1:10" s="34" customFormat="1">
      <c r="A1341" s="29"/>
      <c r="B1341" s="29"/>
      <c r="C1341" s="29"/>
      <c r="D1341" s="29"/>
      <c r="E1341" s="29"/>
      <c r="F1341" s="29"/>
      <c r="G1341" s="30"/>
      <c r="H1341" s="30"/>
      <c r="I1341" s="30"/>
      <c r="J1341" s="30"/>
    </row>
    <row r="1342" spans="1:10" s="34" customFormat="1">
      <c r="A1342" s="29"/>
      <c r="B1342" s="29"/>
      <c r="C1342" s="29"/>
      <c r="D1342" s="29"/>
      <c r="E1342" s="29"/>
      <c r="F1342" s="29"/>
      <c r="G1342" s="30"/>
      <c r="H1342" s="30"/>
      <c r="I1342" s="30"/>
      <c r="J1342" s="30"/>
    </row>
    <row r="1343" spans="1:10" s="34" customFormat="1">
      <c r="A1343" s="29"/>
      <c r="B1343" s="29"/>
      <c r="C1343" s="29"/>
      <c r="D1343" s="29"/>
      <c r="E1343" s="29"/>
      <c r="F1343" s="29"/>
      <c r="G1343" s="30"/>
      <c r="H1343" s="30"/>
      <c r="I1343" s="30"/>
      <c r="J1343" s="30"/>
    </row>
    <row r="1344" spans="1:10" s="34" customFormat="1">
      <c r="A1344" s="29"/>
      <c r="B1344" s="29"/>
      <c r="C1344" s="29"/>
      <c r="D1344" s="29"/>
      <c r="E1344" s="29"/>
      <c r="F1344" s="29"/>
      <c r="G1344" s="30"/>
      <c r="H1344" s="30"/>
      <c r="I1344" s="30"/>
      <c r="J1344" s="30"/>
    </row>
    <row r="1345" spans="1:10" s="34" customFormat="1">
      <c r="A1345" s="29"/>
      <c r="B1345" s="29"/>
      <c r="C1345" s="29"/>
      <c r="D1345" s="29"/>
      <c r="E1345" s="29"/>
      <c r="F1345" s="29"/>
      <c r="G1345" s="30"/>
      <c r="H1345" s="30"/>
      <c r="I1345" s="30"/>
      <c r="J1345" s="30"/>
    </row>
    <row r="1346" spans="1:10" s="34" customFormat="1">
      <c r="A1346" s="29"/>
      <c r="B1346" s="29"/>
      <c r="C1346" s="29"/>
      <c r="D1346" s="29"/>
      <c r="E1346" s="29"/>
      <c r="F1346" s="29"/>
      <c r="G1346" s="30"/>
      <c r="H1346" s="30"/>
      <c r="I1346" s="30"/>
      <c r="J1346" s="30"/>
    </row>
    <row r="1347" spans="1:10" s="34" customFormat="1">
      <c r="A1347" s="29"/>
      <c r="B1347" s="29"/>
      <c r="C1347" s="29"/>
      <c r="D1347" s="29"/>
      <c r="E1347" s="29"/>
      <c r="F1347" s="29"/>
      <c r="G1347" s="30"/>
      <c r="H1347" s="30"/>
      <c r="I1347" s="30"/>
      <c r="J1347" s="30"/>
    </row>
    <row r="1348" spans="1:10" s="34" customFormat="1">
      <c r="A1348" s="29"/>
      <c r="B1348" s="29"/>
      <c r="C1348" s="29"/>
      <c r="D1348" s="29"/>
      <c r="E1348" s="29"/>
      <c r="F1348" s="29"/>
      <c r="G1348" s="30"/>
      <c r="H1348" s="30"/>
      <c r="I1348" s="30"/>
      <c r="J1348" s="30"/>
    </row>
    <row r="1349" spans="1:10" s="34" customFormat="1">
      <c r="A1349" s="29"/>
      <c r="B1349" s="29"/>
      <c r="C1349" s="29"/>
      <c r="D1349" s="29"/>
      <c r="E1349" s="29"/>
      <c r="F1349" s="29"/>
      <c r="G1349" s="30"/>
      <c r="H1349" s="30"/>
      <c r="I1349" s="30"/>
      <c r="J1349" s="30"/>
    </row>
    <row r="1350" spans="1:10" s="34" customFormat="1">
      <c r="A1350" s="29"/>
      <c r="B1350" s="29"/>
      <c r="C1350" s="29"/>
      <c r="D1350" s="29"/>
      <c r="E1350" s="29"/>
      <c r="F1350" s="29"/>
      <c r="G1350" s="30"/>
      <c r="H1350" s="30"/>
      <c r="I1350" s="30"/>
      <c r="J1350" s="30"/>
    </row>
    <row r="1351" spans="1:10" s="34" customFormat="1">
      <c r="A1351" s="29"/>
      <c r="B1351" s="29"/>
      <c r="C1351" s="29"/>
      <c r="D1351" s="29"/>
      <c r="E1351" s="29"/>
      <c r="F1351" s="29"/>
      <c r="G1351" s="30"/>
      <c r="H1351" s="30"/>
      <c r="I1351" s="30"/>
      <c r="J1351" s="30"/>
    </row>
    <row r="1352" spans="1:10" s="34" customFormat="1">
      <c r="A1352" s="29"/>
      <c r="B1352" s="29"/>
      <c r="C1352" s="29"/>
      <c r="D1352" s="29"/>
      <c r="E1352" s="29"/>
      <c r="F1352" s="29"/>
      <c r="G1352" s="30"/>
      <c r="H1352" s="30"/>
      <c r="I1352" s="30"/>
      <c r="J1352" s="30"/>
    </row>
    <row r="1353" spans="1:10" s="34" customFormat="1">
      <c r="A1353" s="29"/>
      <c r="B1353" s="29"/>
      <c r="C1353" s="29"/>
      <c r="D1353" s="29"/>
      <c r="E1353" s="29"/>
      <c r="F1353" s="29"/>
      <c r="G1353" s="30"/>
      <c r="H1353" s="30"/>
      <c r="I1353" s="30"/>
      <c r="J1353" s="30"/>
    </row>
    <row r="1354" spans="1:10" s="34" customFormat="1">
      <c r="A1354" s="29"/>
      <c r="B1354" s="29"/>
      <c r="C1354" s="29"/>
      <c r="D1354" s="29"/>
      <c r="E1354" s="29"/>
      <c r="F1354" s="29"/>
      <c r="G1354" s="30"/>
      <c r="H1354" s="30"/>
      <c r="I1354" s="30"/>
      <c r="J1354" s="30"/>
    </row>
    <row r="1355" spans="1:10" s="34" customFormat="1">
      <c r="A1355" s="29"/>
      <c r="B1355" s="29"/>
      <c r="C1355" s="29"/>
      <c r="D1355" s="29"/>
      <c r="E1355" s="29"/>
      <c r="F1355" s="29"/>
      <c r="G1355" s="30"/>
      <c r="H1355" s="30"/>
      <c r="I1355" s="30"/>
      <c r="J1355" s="30"/>
    </row>
    <row r="1356" spans="1:10" s="34" customFormat="1">
      <c r="A1356" s="29"/>
      <c r="B1356" s="29"/>
      <c r="C1356" s="29"/>
      <c r="D1356" s="29"/>
      <c r="E1356" s="29"/>
      <c r="F1356" s="29"/>
      <c r="G1356" s="30"/>
      <c r="H1356" s="30"/>
      <c r="I1356" s="30"/>
      <c r="J1356" s="30"/>
    </row>
    <row r="1357" spans="1:10" s="34" customFormat="1">
      <c r="A1357" s="29"/>
      <c r="B1357" s="29"/>
      <c r="C1357" s="29"/>
      <c r="D1357" s="29"/>
      <c r="E1357" s="29"/>
      <c r="F1357" s="29"/>
      <c r="G1357" s="30"/>
      <c r="H1357" s="30"/>
      <c r="I1357" s="30"/>
      <c r="J1357" s="30"/>
    </row>
    <row r="1358" spans="1:10" s="34" customFormat="1">
      <c r="A1358" s="29"/>
      <c r="B1358" s="29"/>
      <c r="C1358" s="29"/>
      <c r="D1358" s="29"/>
      <c r="E1358" s="29"/>
      <c r="F1358" s="29"/>
      <c r="G1358" s="30"/>
      <c r="H1358" s="30"/>
      <c r="I1358" s="30"/>
      <c r="J1358" s="30"/>
    </row>
    <row r="1359" spans="1:10" s="34" customFormat="1">
      <c r="A1359" s="29"/>
      <c r="B1359" s="29"/>
      <c r="C1359" s="29"/>
      <c r="D1359" s="29"/>
      <c r="E1359" s="29"/>
      <c r="F1359" s="29"/>
      <c r="G1359" s="30"/>
      <c r="H1359" s="30"/>
      <c r="I1359" s="30"/>
      <c r="J1359" s="30"/>
    </row>
    <row r="1360" spans="1:10" s="34" customFormat="1">
      <c r="A1360" s="29"/>
      <c r="B1360" s="29"/>
      <c r="C1360" s="29"/>
      <c r="D1360" s="29"/>
      <c r="E1360" s="29"/>
      <c r="F1360" s="29"/>
      <c r="G1360" s="30"/>
      <c r="H1360" s="30"/>
      <c r="I1360" s="30"/>
      <c r="J1360" s="30"/>
    </row>
    <row r="1361" spans="1:10" s="34" customFormat="1">
      <c r="A1361" s="29"/>
      <c r="B1361" s="29"/>
      <c r="C1361" s="29"/>
      <c r="D1361" s="29"/>
      <c r="E1361" s="29"/>
      <c r="F1361" s="29"/>
      <c r="G1361" s="30"/>
      <c r="H1361" s="30"/>
      <c r="I1361" s="30"/>
      <c r="J1361" s="30"/>
    </row>
    <row r="1362" spans="1:10" s="34" customFormat="1">
      <c r="A1362" s="29"/>
      <c r="B1362" s="29"/>
      <c r="C1362" s="29"/>
      <c r="D1362" s="29"/>
      <c r="E1362" s="29"/>
      <c r="F1362" s="29"/>
      <c r="G1362" s="30"/>
      <c r="H1362" s="30"/>
      <c r="I1362" s="30"/>
      <c r="J1362" s="30"/>
    </row>
    <row r="1363" spans="1:10" s="34" customFormat="1">
      <c r="A1363" s="29"/>
      <c r="B1363" s="29"/>
      <c r="C1363" s="29"/>
      <c r="D1363" s="29"/>
      <c r="E1363" s="29"/>
      <c r="F1363" s="29"/>
      <c r="G1363" s="30"/>
      <c r="H1363" s="30"/>
      <c r="I1363" s="30"/>
      <c r="J1363" s="30"/>
    </row>
    <row r="1364" spans="1:10" s="34" customFormat="1">
      <c r="A1364" s="29"/>
      <c r="B1364" s="29"/>
      <c r="C1364" s="29"/>
      <c r="D1364" s="29"/>
      <c r="E1364" s="29"/>
      <c r="F1364" s="29"/>
      <c r="G1364" s="30"/>
      <c r="H1364" s="30"/>
      <c r="I1364" s="30"/>
      <c r="J1364" s="30"/>
    </row>
    <row r="1365" spans="1:10" s="34" customFormat="1">
      <c r="A1365" s="29"/>
      <c r="B1365" s="29"/>
      <c r="C1365" s="29"/>
      <c r="D1365" s="29"/>
      <c r="E1365" s="29"/>
      <c r="F1365" s="29"/>
      <c r="G1365" s="30"/>
      <c r="H1365" s="30"/>
      <c r="I1365" s="30"/>
      <c r="J1365" s="30"/>
    </row>
    <row r="1366" spans="1:10" s="34" customFormat="1">
      <c r="A1366" s="29"/>
      <c r="B1366" s="29"/>
      <c r="C1366" s="29"/>
      <c r="D1366" s="29"/>
      <c r="E1366" s="29"/>
      <c r="F1366" s="29"/>
      <c r="G1366" s="30"/>
      <c r="H1366" s="30"/>
      <c r="I1366" s="30"/>
      <c r="J1366" s="30"/>
    </row>
    <row r="1367" spans="1:10" s="34" customFormat="1">
      <c r="A1367" s="29"/>
      <c r="B1367" s="29"/>
      <c r="C1367" s="29"/>
      <c r="D1367" s="29"/>
      <c r="E1367" s="29"/>
      <c r="F1367" s="29"/>
      <c r="G1367" s="30"/>
      <c r="H1367" s="30"/>
      <c r="I1367" s="30"/>
      <c r="J1367" s="30"/>
    </row>
    <row r="1368" spans="1:10" s="34" customFormat="1">
      <c r="A1368" s="29"/>
      <c r="B1368" s="29"/>
      <c r="C1368" s="29"/>
      <c r="D1368" s="29"/>
      <c r="E1368" s="29"/>
      <c r="F1368" s="29"/>
      <c r="G1368" s="30"/>
      <c r="H1368" s="30"/>
      <c r="I1368" s="30"/>
      <c r="J1368" s="30"/>
    </row>
    <row r="1369" spans="1:10" s="34" customFormat="1">
      <c r="A1369" s="29"/>
      <c r="B1369" s="29"/>
      <c r="C1369" s="29"/>
      <c r="D1369" s="29"/>
      <c r="E1369" s="29"/>
      <c r="F1369" s="29"/>
      <c r="G1369" s="30"/>
      <c r="H1369" s="30"/>
      <c r="I1369" s="30"/>
      <c r="J1369" s="30"/>
    </row>
    <row r="1370" spans="1:10" s="34" customFormat="1">
      <c r="A1370" s="29"/>
      <c r="B1370" s="29"/>
      <c r="C1370" s="29"/>
      <c r="D1370" s="29"/>
      <c r="E1370" s="29"/>
      <c r="F1370" s="29"/>
      <c r="G1370" s="30"/>
      <c r="H1370" s="30"/>
      <c r="I1370" s="30"/>
      <c r="J1370" s="30"/>
    </row>
    <row r="1371" spans="1:10" s="34" customFormat="1">
      <c r="A1371" s="29"/>
      <c r="B1371" s="29"/>
      <c r="C1371" s="29"/>
      <c r="D1371" s="29"/>
      <c r="E1371" s="29"/>
      <c r="F1371" s="29"/>
      <c r="G1371" s="30"/>
      <c r="H1371" s="30"/>
      <c r="I1371" s="30"/>
      <c r="J1371" s="30"/>
    </row>
    <row r="1372" spans="1:10" s="34" customFormat="1">
      <c r="A1372" s="29"/>
      <c r="B1372" s="29"/>
      <c r="C1372" s="29"/>
      <c r="D1372" s="29"/>
      <c r="E1372" s="29"/>
      <c r="F1372" s="29"/>
      <c r="G1372" s="30"/>
      <c r="H1372" s="30"/>
      <c r="I1372" s="30"/>
      <c r="J1372" s="30"/>
    </row>
    <row r="1373" spans="1:10" s="34" customFormat="1">
      <c r="A1373" s="29"/>
      <c r="B1373" s="29"/>
      <c r="C1373" s="29"/>
      <c r="D1373" s="29"/>
      <c r="E1373" s="29"/>
      <c r="F1373" s="29"/>
      <c r="G1373" s="30"/>
      <c r="H1373" s="30"/>
      <c r="I1373" s="30"/>
      <c r="J1373" s="30"/>
    </row>
    <row r="1374" spans="1:10" s="34" customFormat="1">
      <c r="A1374" s="29"/>
      <c r="B1374" s="29"/>
      <c r="C1374" s="29"/>
      <c r="D1374" s="29"/>
      <c r="E1374" s="29"/>
      <c r="F1374" s="29"/>
      <c r="G1374" s="30"/>
      <c r="H1374" s="30"/>
      <c r="I1374" s="30"/>
      <c r="J1374" s="30"/>
    </row>
    <row r="1375" spans="1:10" s="34" customFormat="1">
      <c r="A1375" s="29"/>
      <c r="B1375" s="29"/>
      <c r="C1375" s="29"/>
      <c r="D1375" s="29"/>
      <c r="E1375" s="29"/>
      <c r="F1375" s="29"/>
      <c r="G1375" s="30"/>
      <c r="H1375" s="30"/>
      <c r="I1375" s="30"/>
      <c r="J1375" s="30"/>
    </row>
    <row r="1376" spans="1:10" s="34" customFormat="1">
      <c r="A1376" s="29"/>
      <c r="B1376" s="29"/>
      <c r="C1376" s="29"/>
      <c r="D1376" s="29"/>
      <c r="E1376" s="29"/>
      <c r="F1376" s="29"/>
      <c r="G1376" s="30"/>
      <c r="H1376" s="30"/>
      <c r="I1376" s="30"/>
      <c r="J1376" s="30"/>
    </row>
    <row r="1377" spans="1:10" s="34" customFormat="1">
      <c r="A1377" s="29"/>
      <c r="B1377" s="29"/>
      <c r="C1377" s="29"/>
      <c r="D1377" s="29"/>
      <c r="E1377" s="29"/>
      <c r="F1377" s="29"/>
      <c r="G1377" s="30"/>
      <c r="H1377" s="30"/>
      <c r="I1377" s="30"/>
      <c r="J1377" s="30"/>
    </row>
    <row r="1378" spans="1:10" s="34" customFormat="1">
      <c r="A1378" s="29"/>
      <c r="B1378" s="29"/>
      <c r="C1378" s="29"/>
      <c r="D1378" s="29"/>
      <c r="E1378" s="29"/>
      <c r="F1378" s="29"/>
      <c r="G1378" s="30"/>
      <c r="H1378" s="30"/>
      <c r="I1378" s="30"/>
      <c r="J1378" s="30"/>
    </row>
    <row r="1379" spans="1:10" s="34" customFormat="1">
      <c r="A1379" s="29"/>
      <c r="B1379" s="29"/>
      <c r="C1379" s="29"/>
      <c r="D1379" s="29"/>
      <c r="E1379" s="29"/>
      <c r="F1379" s="29"/>
      <c r="G1379" s="30"/>
      <c r="H1379" s="30"/>
      <c r="I1379" s="30"/>
      <c r="J1379" s="30"/>
    </row>
    <row r="1380" spans="1:10" s="34" customFormat="1">
      <c r="A1380" s="29"/>
      <c r="B1380" s="29"/>
      <c r="C1380" s="29"/>
      <c r="D1380" s="29"/>
      <c r="E1380" s="29"/>
      <c r="F1380" s="29"/>
      <c r="G1380" s="30"/>
      <c r="H1380" s="30"/>
      <c r="I1380" s="30"/>
      <c r="J1380" s="30"/>
    </row>
    <row r="1381" spans="1:10" s="34" customFormat="1">
      <c r="A1381" s="29"/>
      <c r="B1381" s="29"/>
      <c r="C1381" s="29"/>
      <c r="D1381" s="29"/>
      <c r="E1381" s="29"/>
      <c r="F1381" s="29"/>
      <c r="G1381" s="30"/>
      <c r="H1381" s="30"/>
      <c r="I1381" s="30"/>
      <c r="J1381" s="30"/>
    </row>
    <row r="1382" spans="1:10" s="34" customFormat="1">
      <c r="A1382" s="29"/>
      <c r="B1382" s="29"/>
      <c r="C1382" s="29"/>
      <c r="D1382" s="29"/>
      <c r="E1382" s="29"/>
      <c r="F1382" s="29"/>
      <c r="G1382" s="30"/>
      <c r="H1382" s="30"/>
      <c r="I1382" s="30"/>
      <c r="J1382" s="30"/>
    </row>
    <row r="1383" spans="1:10" s="34" customFormat="1">
      <c r="A1383" s="29"/>
      <c r="B1383" s="29"/>
      <c r="C1383" s="29"/>
      <c r="D1383" s="29"/>
      <c r="E1383" s="29"/>
      <c r="F1383" s="29"/>
      <c r="G1383" s="30"/>
      <c r="H1383" s="30"/>
      <c r="I1383" s="30"/>
      <c r="J1383" s="30"/>
    </row>
    <row r="1384" spans="1:10" s="34" customFormat="1">
      <c r="A1384" s="29"/>
      <c r="B1384" s="29"/>
      <c r="C1384" s="29"/>
      <c r="D1384" s="29"/>
      <c r="E1384" s="29"/>
      <c r="F1384" s="29"/>
      <c r="G1384" s="30"/>
      <c r="H1384" s="30"/>
      <c r="I1384" s="30"/>
      <c r="J1384" s="30"/>
    </row>
    <row r="1385" spans="1:10" s="34" customFormat="1">
      <c r="A1385" s="29"/>
      <c r="B1385" s="29"/>
      <c r="C1385" s="29"/>
      <c r="D1385" s="29"/>
      <c r="E1385" s="29"/>
      <c r="F1385" s="29"/>
      <c r="G1385" s="30"/>
      <c r="H1385" s="30"/>
      <c r="I1385" s="30"/>
      <c r="J1385" s="30"/>
    </row>
    <row r="1386" spans="1:10" s="34" customFormat="1">
      <c r="A1386" s="29"/>
      <c r="B1386" s="29"/>
      <c r="C1386" s="29"/>
      <c r="D1386" s="29"/>
      <c r="E1386" s="29"/>
      <c r="F1386" s="29"/>
      <c r="G1386" s="30"/>
      <c r="H1386" s="30"/>
      <c r="I1386" s="30"/>
      <c r="J1386" s="30"/>
    </row>
    <row r="1387" spans="1:10" s="34" customFormat="1">
      <c r="A1387" s="29"/>
      <c r="B1387" s="29"/>
      <c r="C1387" s="29"/>
      <c r="D1387" s="29"/>
      <c r="E1387" s="29"/>
      <c r="F1387" s="29"/>
      <c r="G1387" s="30"/>
      <c r="H1387" s="30"/>
      <c r="I1387" s="30"/>
      <c r="J1387" s="30"/>
    </row>
    <row r="1388" spans="1:10" s="34" customFormat="1">
      <c r="A1388" s="29"/>
      <c r="B1388" s="29"/>
      <c r="C1388" s="29"/>
      <c r="D1388" s="29"/>
      <c r="E1388" s="29"/>
      <c r="F1388" s="29"/>
      <c r="G1388" s="30"/>
      <c r="H1388" s="30"/>
      <c r="I1388" s="30"/>
      <c r="J1388" s="30"/>
    </row>
    <row r="1389" spans="1:10" s="34" customFormat="1">
      <c r="A1389" s="29"/>
      <c r="B1389" s="29"/>
      <c r="C1389" s="29"/>
      <c r="D1389" s="29"/>
      <c r="E1389" s="29"/>
      <c r="F1389" s="29"/>
      <c r="G1389" s="30"/>
      <c r="H1389" s="30"/>
      <c r="I1389" s="30"/>
      <c r="J1389" s="30"/>
    </row>
    <row r="1390" spans="1:10" s="34" customFormat="1">
      <c r="A1390" s="29"/>
      <c r="B1390" s="29"/>
      <c r="C1390" s="29"/>
      <c r="D1390" s="29"/>
      <c r="E1390" s="29"/>
      <c r="F1390" s="29"/>
      <c r="G1390" s="30"/>
      <c r="H1390" s="30"/>
      <c r="I1390" s="30"/>
      <c r="J1390" s="30"/>
    </row>
    <row r="1391" spans="1:10" s="34" customFormat="1">
      <c r="A1391" s="29"/>
      <c r="B1391" s="29"/>
      <c r="C1391" s="29"/>
      <c r="D1391" s="29"/>
      <c r="E1391" s="29"/>
      <c r="F1391" s="29"/>
      <c r="G1391" s="30"/>
      <c r="H1391" s="30"/>
      <c r="I1391" s="30"/>
      <c r="J1391" s="30"/>
    </row>
    <row r="1392" spans="1:10" s="34" customFormat="1">
      <c r="A1392" s="29"/>
      <c r="B1392" s="29"/>
      <c r="C1392" s="29"/>
      <c r="D1392" s="29"/>
      <c r="E1392" s="29"/>
      <c r="F1392" s="29"/>
      <c r="G1392" s="30"/>
      <c r="H1392" s="30"/>
      <c r="I1392" s="30"/>
      <c r="J1392" s="30"/>
    </row>
    <row r="1393" spans="1:10" s="34" customFormat="1">
      <c r="A1393" s="29"/>
      <c r="B1393" s="29"/>
      <c r="C1393" s="29"/>
      <c r="D1393" s="29"/>
      <c r="E1393" s="29"/>
      <c r="F1393" s="29"/>
      <c r="G1393" s="30"/>
      <c r="H1393" s="30"/>
      <c r="I1393" s="30"/>
      <c r="J1393" s="30"/>
    </row>
    <row r="1394" spans="1:10" s="34" customFormat="1">
      <c r="A1394" s="29"/>
      <c r="B1394" s="29"/>
      <c r="C1394" s="29"/>
      <c r="D1394" s="29"/>
      <c r="E1394" s="29"/>
      <c r="F1394" s="29"/>
      <c r="G1394" s="30"/>
      <c r="H1394" s="30"/>
      <c r="I1394" s="30"/>
      <c r="J1394" s="30"/>
    </row>
    <row r="1395" spans="1:10" s="34" customFormat="1">
      <c r="A1395" s="29"/>
      <c r="B1395" s="29"/>
      <c r="C1395" s="29"/>
      <c r="D1395" s="29"/>
      <c r="E1395" s="29"/>
      <c r="F1395" s="29"/>
      <c r="G1395" s="30"/>
      <c r="H1395" s="30"/>
      <c r="I1395" s="30"/>
      <c r="J1395" s="30"/>
    </row>
    <row r="1396" spans="1:10" s="34" customFormat="1">
      <c r="A1396" s="29"/>
      <c r="B1396" s="29"/>
      <c r="C1396" s="29"/>
      <c r="D1396" s="29"/>
      <c r="E1396" s="29"/>
      <c r="F1396" s="29"/>
      <c r="G1396" s="30"/>
      <c r="H1396" s="30"/>
      <c r="I1396" s="30"/>
      <c r="J1396" s="30"/>
    </row>
    <row r="1397" spans="1:10" s="34" customFormat="1">
      <c r="A1397" s="29"/>
      <c r="B1397" s="29"/>
      <c r="C1397" s="29"/>
      <c r="D1397" s="29"/>
      <c r="E1397" s="29"/>
      <c r="F1397" s="29"/>
      <c r="G1397" s="30"/>
      <c r="H1397" s="30"/>
      <c r="I1397" s="30"/>
      <c r="J1397" s="30"/>
    </row>
    <row r="1398" spans="1:10" s="34" customFormat="1">
      <c r="A1398" s="29"/>
      <c r="B1398" s="29"/>
      <c r="C1398" s="29"/>
      <c r="D1398" s="29"/>
      <c r="E1398" s="29"/>
      <c r="F1398" s="29"/>
      <c r="G1398" s="30"/>
      <c r="H1398" s="30"/>
      <c r="I1398" s="30"/>
      <c r="J1398" s="30"/>
    </row>
    <row r="1399" spans="1:10" s="34" customFormat="1">
      <c r="A1399" s="29"/>
      <c r="B1399" s="29"/>
      <c r="C1399" s="29"/>
      <c r="D1399" s="29"/>
      <c r="E1399" s="29"/>
      <c r="F1399" s="29"/>
      <c r="G1399" s="30"/>
      <c r="H1399" s="30"/>
      <c r="I1399" s="30"/>
      <c r="J1399" s="30"/>
    </row>
    <row r="1400" spans="1:10" s="34" customFormat="1">
      <c r="A1400" s="29"/>
      <c r="B1400" s="29"/>
      <c r="C1400" s="29"/>
      <c r="D1400" s="29"/>
      <c r="E1400" s="29"/>
      <c r="F1400" s="29"/>
      <c r="G1400" s="30"/>
      <c r="H1400" s="30"/>
      <c r="I1400" s="30"/>
      <c r="J1400" s="30"/>
    </row>
    <row r="1401" spans="1:10" s="34" customFormat="1">
      <c r="A1401" s="29"/>
      <c r="B1401" s="29"/>
      <c r="C1401" s="29"/>
      <c r="D1401" s="29"/>
      <c r="E1401" s="29"/>
      <c r="F1401" s="29"/>
      <c r="G1401" s="30"/>
      <c r="H1401" s="30"/>
      <c r="I1401" s="30"/>
      <c r="J1401" s="30"/>
    </row>
  </sheetData>
  <mergeCells count="30">
    <mergeCell ref="A5:J5"/>
    <mergeCell ref="G8:G9"/>
    <mergeCell ref="G7:J7"/>
    <mergeCell ref="A6:A9"/>
    <mergeCell ref="R8:R9"/>
    <mergeCell ref="H8:I8"/>
    <mergeCell ref="T8:U8"/>
    <mergeCell ref="V8:V9"/>
    <mergeCell ref="K8:K9"/>
    <mergeCell ref="O8:O9"/>
    <mergeCell ref="J8:J9"/>
    <mergeCell ref="N8:N9"/>
    <mergeCell ref="L8:M8"/>
    <mergeCell ref="P8:Q8"/>
    <mergeCell ref="A1:G1"/>
    <mergeCell ref="S1:U1"/>
    <mergeCell ref="A2:V2"/>
    <mergeCell ref="B6:B9"/>
    <mergeCell ref="C6:D6"/>
    <mergeCell ref="C7:C9"/>
    <mergeCell ref="D7:D9"/>
    <mergeCell ref="G6:V6"/>
    <mergeCell ref="R5:V5"/>
    <mergeCell ref="E6:E9"/>
    <mergeCell ref="F6:F9"/>
    <mergeCell ref="S7:V7"/>
    <mergeCell ref="S8:S9"/>
    <mergeCell ref="K7:N7"/>
    <mergeCell ref="O7:R7"/>
    <mergeCell ref="A3:V3"/>
  </mergeCells>
  <pageMargins left="0.59166666666666667" right="0.23958333333333301" top="0.35833333333333334" bottom="0.21875" header="0.3" footer="0.3"/>
  <pageSetup paperSize="9" scale="80" orientation="landscape" verticalDpi="0" r:id="rId1"/>
</worksheet>
</file>

<file path=xl/worksheets/sheet11.xml><?xml version="1.0" encoding="utf-8"?>
<worksheet xmlns="http://schemas.openxmlformats.org/spreadsheetml/2006/main" xmlns:r="http://schemas.openxmlformats.org/officeDocument/2006/relationships">
  <dimension ref="A1:V1394"/>
  <sheetViews>
    <sheetView view="pageLayout" workbookViewId="0">
      <selection activeCell="G10" sqref="G10"/>
    </sheetView>
  </sheetViews>
  <sheetFormatPr defaultColWidth="9.140625" defaultRowHeight="15.75"/>
  <cols>
    <col min="1" max="1" width="1.42578125" style="415" customWidth="1"/>
    <col min="2" max="2" width="4.5703125" style="415" customWidth="1"/>
    <col min="3" max="3" width="31.140625" style="415" customWidth="1"/>
    <col min="4" max="4" width="9.5703125" style="415" customWidth="1"/>
    <col min="5" max="5" width="13.42578125" style="415" customWidth="1"/>
    <col min="6" max="6" width="9.7109375" style="415" customWidth="1"/>
    <col min="7" max="7" width="14.140625" style="36" customWidth="1"/>
    <col min="8" max="8" width="10" style="36" customWidth="1"/>
    <col min="9" max="9" width="13.42578125" style="36" customWidth="1"/>
    <col min="10" max="10" width="10.7109375" style="36" customWidth="1"/>
    <col min="11" max="22" width="8" style="414" customWidth="1"/>
    <col min="23" max="16384" width="9.140625" style="414"/>
  </cols>
  <sheetData>
    <row r="1" spans="1:22" ht="18.75" customHeight="1">
      <c r="A1" s="519"/>
      <c r="B1" s="519"/>
      <c r="C1" s="519"/>
      <c r="D1" s="519"/>
      <c r="E1" s="519"/>
      <c r="F1" s="519"/>
      <c r="G1" s="519"/>
      <c r="I1" s="421" t="s">
        <v>307</v>
      </c>
      <c r="J1" s="421"/>
      <c r="S1" s="500" t="s">
        <v>307</v>
      </c>
      <c r="T1" s="500"/>
      <c r="U1" s="500"/>
    </row>
    <row r="2" spans="1:22" ht="24.75" customHeight="1">
      <c r="B2" s="421" t="s">
        <v>497</v>
      </c>
      <c r="C2" s="421"/>
      <c r="D2" s="421"/>
      <c r="E2" s="421"/>
      <c r="F2" s="421"/>
      <c r="G2" s="421"/>
      <c r="H2" s="421"/>
      <c r="I2" s="421"/>
      <c r="J2" s="421"/>
      <c r="K2" s="411"/>
      <c r="L2" s="411"/>
      <c r="M2" s="411"/>
      <c r="N2" s="411"/>
      <c r="O2" s="411"/>
      <c r="P2" s="411"/>
      <c r="Q2" s="411"/>
      <c r="R2" s="411"/>
      <c r="S2" s="411"/>
      <c r="T2" s="411"/>
      <c r="U2" s="411"/>
      <c r="V2" s="411"/>
    </row>
    <row r="3" spans="1:22" ht="24.75" customHeight="1">
      <c r="B3" s="511" t="s">
        <v>518</v>
      </c>
      <c r="C3" s="511"/>
      <c r="D3" s="511"/>
      <c r="E3" s="511"/>
      <c r="F3" s="511"/>
      <c r="G3" s="511"/>
      <c r="H3" s="511"/>
      <c r="I3" s="511"/>
      <c r="J3" s="511"/>
      <c r="K3" s="412"/>
      <c r="L3" s="412"/>
      <c r="M3" s="412"/>
      <c r="N3" s="412"/>
      <c r="O3" s="412"/>
      <c r="P3" s="412"/>
      <c r="Q3" s="412"/>
      <c r="R3" s="412"/>
      <c r="S3" s="412"/>
      <c r="T3" s="412"/>
      <c r="U3" s="412"/>
      <c r="V3" s="412"/>
    </row>
    <row r="4" spans="1:22" s="8" customFormat="1" ht="9" customHeight="1"/>
    <row r="5" spans="1:22" ht="4.5" customHeight="1"/>
    <row r="6" spans="1:22" ht="16.5">
      <c r="B6" s="520" t="s">
        <v>10</v>
      </c>
      <c r="C6" s="520" t="s">
        <v>513</v>
      </c>
      <c r="D6" s="517" t="s">
        <v>167</v>
      </c>
      <c r="E6" s="517"/>
      <c r="F6" s="517" t="s">
        <v>80</v>
      </c>
      <c r="G6" s="517"/>
      <c r="H6" s="517" t="s">
        <v>514</v>
      </c>
      <c r="I6" s="517"/>
      <c r="J6" s="518" t="s">
        <v>294</v>
      </c>
    </row>
    <row r="7" spans="1:22" ht="49.5">
      <c r="B7" s="521"/>
      <c r="C7" s="521"/>
      <c r="D7" s="413" t="s">
        <v>240</v>
      </c>
      <c r="E7" s="418" t="s">
        <v>516</v>
      </c>
      <c r="F7" s="413" t="s">
        <v>240</v>
      </c>
      <c r="G7" s="418" t="s">
        <v>516</v>
      </c>
      <c r="H7" s="413" t="s">
        <v>240</v>
      </c>
      <c r="I7" s="418" t="s">
        <v>516</v>
      </c>
      <c r="J7" s="518"/>
    </row>
    <row r="8" spans="1:22" ht="16.5">
      <c r="B8" s="522" t="s">
        <v>517</v>
      </c>
      <c r="C8" s="523"/>
      <c r="D8" s="413">
        <f>SUM(D9:D35)</f>
        <v>329</v>
      </c>
      <c r="E8" s="419">
        <f t="shared" ref="E8:I8" si="0">SUM(E9:E35)</f>
        <v>631.69999999999993</v>
      </c>
      <c r="F8" s="413">
        <f t="shared" si="0"/>
        <v>168</v>
      </c>
      <c r="G8" s="419">
        <f t="shared" si="0"/>
        <v>362.9</v>
      </c>
      <c r="H8" s="413">
        <f t="shared" si="0"/>
        <v>161</v>
      </c>
      <c r="I8" s="419">
        <f t="shared" si="0"/>
        <v>268.79999999999995</v>
      </c>
      <c r="J8" s="418"/>
    </row>
    <row r="9" spans="1:22" ht="27.75" customHeight="1">
      <c r="B9" s="410">
        <v>1</v>
      </c>
      <c r="C9" s="202" t="s">
        <v>14</v>
      </c>
      <c r="D9" s="410">
        <v>40</v>
      </c>
      <c r="E9" s="410"/>
      <c r="F9" s="410">
        <v>40</v>
      </c>
      <c r="G9" s="7"/>
      <c r="H9" s="409"/>
      <c r="I9" s="7"/>
      <c r="J9" s="7"/>
    </row>
    <row r="10" spans="1:22" ht="27.75" customHeight="1">
      <c r="B10" s="410">
        <v>2</v>
      </c>
      <c r="C10" s="202" t="s">
        <v>63</v>
      </c>
      <c r="D10" s="410">
        <v>14</v>
      </c>
      <c r="E10" s="410">
        <f>D10*K10</f>
        <v>63</v>
      </c>
      <c r="F10" s="410">
        <v>10</v>
      </c>
      <c r="G10" s="7">
        <f>F10*K10</f>
        <v>45</v>
      </c>
      <c r="H10" s="409">
        <f t="shared" ref="H10:H35" si="1">D10-F10</f>
        <v>4</v>
      </c>
      <c r="I10" s="7">
        <f>E10-G10</f>
        <v>18</v>
      </c>
      <c r="J10" s="7"/>
      <c r="K10" s="414">
        <v>4.5</v>
      </c>
    </row>
    <row r="11" spans="1:22" ht="27.75" customHeight="1">
      <c r="B11" s="410">
        <v>3</v>
      </c>
      <c r="C11" s="202" t="s">
        <v>28</v>
      </c>
      <c r="D11" s="410">
        <v>40</v>
      </c>
      <c r="E11" s="410">
        <f t="shared" ref="E11:E35" si="2">D11*K11</f>
        <v>24</v>
      </c>
      <c r="F11" s="410"/>
      <c r="G11" s="7">
        <f t="shared" ref="G11:G35" si="3">F11*K11</f>
        <v>0</v>
      </c>
      <c r="H11" s="409">
        <f t="shared" si="1"/>
        <v>40</v>
      </c>
      <c r="I11" s="7">
        <f t="shared" ref="I11:I35" si="4">E11-G11</f>
        <v>24</v>
      </c>
      <c r="J11" s="7"/>
      <c r="K11" s="414">
        <v>0.6</v>
      </c>
    </row>
    <row r="12" spans="1:22" ht="27.75" customHeight="1">
      <c r="B12" s="410">
        <v>4</v>
      </c>
      <c r="C12" s="202" t="s">
        <v>17</v>
      </c>
      <c r="D12" s="410">
        <v>26</v>
      </c>
      <c r="E12" s="410">
        <f t="shared" si="2"/>
        <v>130</v>
      </c>
      <c r="F12" s="410">
        <v>12</v>
      </c>
      <c r="G12" s="7">
        <f t="shared" si="3"/>
        <v>60</v>
      </c>
      <c r="H12" s="409">
        <f t="shared" si="1"/>
        <v>14</v>
      </c>
      <c r="I12" s="7">
        <f t="shared" si="4"/>
        <v>70</v>
      </c>
      <c r="J12" s="7"/>
      <c r="K12" s="414">
        <v>5</v>
      </c>
    </row>
    <row r="13" spans="1:22" ht="27.75" customHeight="1">
      <c r="B13" s="410">
        <v>5</v>
      </c>
      <c r="C13" s="202" t="s">
        <v>18</v>
      </c>
      <c r="D13" s="410">
        <v>160</v>
      </c>
      <c r="E13" s="410">
        <f t="shared" si="2"/>
        <v>32</v>
      </c>
      <c r="F13" s="410">
        <v>80</v>
      </c>
      <c r="G13" s="7">
        <f t="shared" si="3"/>
        <v>16</v>
      </c>
      <c r="H13" s="409">
        <f t="shared" si="1"/>
        <v>80</v>
      </c>
      <c r="I13" s="7">
        <f t="shared" si="4"/>
        <v>16</v>
      </c>
      <c r="J13" s="7"/>
      <c r="K13" s="414">
        <v>0.2</v>
      </c>
    </row>
    <row r="14" spans="1:22" ht="27.75" customHeight="1">
      <c r="B14" s="410">
        <v>6</v>
      </c>
      <c r="C14" s="202" t="s">
        <v>27</v>
      </c>
      <c r="D14" s="410">
        <v>4</v>
      </c>
      <c r="E14" s="410">
        <f t="shared" si="2"/>
        <v>40</v>
      </c>
      <c r="F14" s="410">
        <v>2</v>
      </c>
      <c r="G14" s="7">
        <f t="shared" si="3"/>
        <v>20</v>
      </c>
      <c r="H14" s="409">
        <f t="shared" si="1"/>
        <v>2</v>
      </c>
      <c r="I14" s="7">
        <f t="shared" si="4"/>
        <v>20</v>
      </c>
      <c r="J14" s="7"/>
      <c r="K14" s="414">
        <v>10</v>
      </c>
    </row>
    <row r="15" spans="1:22" ht="27.75" customHeight="1">
      <c r="B15" s="410">
        <v>7</v>
      </c>
      <c r="C15" s="202" t="s">
        <v>71</v>
      </c>
      <c r="D15" s="410">
        <v>4</v>
      </c>
      <c r="E15" s="410">
        <f t="shared" si="2"/>
        <v>7.2</v>
      </c>
      <c r="F15" s="410">
        <v>2</v>
      </c>
      <c r="G15" s="7">
        <f t="shared" si="3"/>
        <v>3.6</v>
      </c>
      <c r="H15" s="409">
        <f t="shared" si="1"/>
        <v>2</v>
      </c>
      <c r="I15" s="7">
        <f t="shared" si="4"/>
        <v>3.6</v>
      </c>
      <c r="J15" s="7"/>
      <c r="K15" s="414">
        <v>1.8</v>
      </c>
    </row>
    <row r="16" spans="1:22" ht="27.75" customHeight="1">
      <c r="B16" s="410">
        <v>8</v>
      </c>
      <c r="C16" s="202" t="s">
        <v>19</v>
      </c>
      <c r="D16" s="410">
        <v>2</v>
      </c>
      <c r="E16" s="410">
        <f t="shared" si="2"/>
        <v>58</v>
      </c>
      <c r="F16" s="410">
        <v>1</v>
      </c>
      <c r="G16" s="7">
        <f t="shared" si="3"/>
        <v>29</v>
      </c>
      <c r="H16" s="409">
        <f t="shared" si="1"/>
        <v>1</v>
      </c>
      <c r="I16" s="7">
        <f t="shared" si="4"/>
        <v>29</v>
      </c>
      <c r="J16" s="7"/>
      <c r="K16" s="414">
        <v>29</v>
      </c>
    </row>
    <row r="17" spans="2:11" ht="27.75" customHeight="1">
      <c r="B17" s="410">
        <v>9</v>
      </c>
      <c r="C17" s="202" t="s">
        <v>0</v>
      </c>
      <c r="D17" s="410">
        <v>1</v>
      </c>
      <c r="E17" s="410">
        <f t="shared" si="2"/>
        <v>3.2</v>
      </c>
      <c r="F17" s="410">
        <v>1</v>
      </c>
      <c r="G17" s="7">
        <f t="shared" si="3"/>
        <v>3.2</v>
      </c>
      <c r="H17" s="409"/>
      <c r="I17" s="7"/>
      <c r="J17" s="7"/>
      <c r="K17" s="414">
        <v>3.2</v>
      </c>
    </row>
    <row r="18" spans="2:11" ht="27.75" customHeight="1">
      <c r="B18" s="410">
        <v>10</v>
      </c>
      <c r="C18" s="202" t="s">
        <v>67</v>
      </c>
      <c r="D18" s="410">
        <v>4</v>
      </c>
      <c r="E18" s="410">
        <f t="shared" si="2"/>
        <v>20</v>
      </c>
      <c r="F18" s="410">
        <v>4</v>
      </c>
      <c r="G18" s="7">
        <f t="shared" si="3"/>
        <v>20</v>
      </c>
      <c r="H18" s="409"/>
      <c r="I18" s="7"/>
      <c r="J18" s="7"/>
      <c r="K18" s="414">
        <v>5</v>
      </c>
    </row>
    <row r="19" spans="2:11" ht="27.75" customHeight="1">
      <c r="B19" s="410">
        <v>11</v>
      </c>
      <c r="C19" s="202" t="s">
        <v>68</v>
      </c>
      <c r="D19" s="410">
        <v>3</v>
      </c>
      <c r="E19" s="410">
        <f t="shared" si="2"/>
        <v>6</v>
      </c>
      <c r="F19" s="410">
        <v>2</v>
      </c>
      <c r="G19" s="7">
        <f t="shared" si="3"/>
        <v>4</v>
      </c>
      <c r="H19" s="409">
        <f t="shared" si="1"/>
        <v>1</v>
      </c>
      <c r="I19" s="7">
        <f t="shared" si="4"/>
        <v>2</v>
      </c>
      <c r="J19" s="7"/>
      <c r="K19" s="414">
        <v>2</v>
      </c>
    </row>
    <row r="20" spans="2:11" ht="27.75" customHeight="1">
      <c r="B20" s="410">
        <v>12</v>
      </c>
      <c r="C20" s="202" t="s">
        <v>2</v>
      </c>
      <c r="D20" s="410">
        <v>3</v>
      </c>
      <c r="E20" s="410">
        <f t="shared" si="2"/>
        <v>7.5</v>
      </c>
      <c r="F20" s="410">
        <v>2</v>
      </c>
      <c r="G20" s="7">
        <f t="shared" si="3"/>
        <v>5</v>
      </c>
      <c r="H20" s="409">
        <f t="shared" si="1"/>
        <v>1</v>
      </c>
      <c r="I20" s="7">
        <f t="shared" si="4"/>
        <v>2.5</v>
      </c>
      <c r="J20" s="7"/>
      <c r="K20" s="414">
        <v>2.5</v>
      </c>
    </row>
    <row r="21" spans="2:11" ht="27.75" customHeight="1">
      <c r="B21" s="410">
        <v>13</v>
      </c>
      <c r="C21" s="202" t="s">
        <v>1</v>
      </c>
      <c r="D21" s="410">
        <v>2</v>
      </c>
      <c r="E21" s="410">
        <f t="shared" si="2"/>
        <v>1.8</v>
      </c>
      <c r="F21" s="410">
        <v>1</v>
      </c>
      <c r="G21" s="7">
        <f t="shared" si="3"/>
        <v>0.9</v>
      </c>
      <c r="H21" s="409">
        <f t="shared" si="1"/>
        <v>1</v>
      </c>
      <c r="I21" s="7">
        <f t="shared" si="4"/>
        <v>0.9</v>
      </c>
      <c r="J21" s="7"/>
      <c r="K21" s="414">
        <v>0.9</v>
      </c>
    </row>
    <row r="22" spans="2:11" ht="27.75" customHeight="1">
      <c r="B22" s="410">
        <v>14</v>
      </c>
      <c r="C22" s="202" t="s">
        <v>3</v>
      </c>
      <c r="D22" s="410">
        <v>2</v>
      </c>
      <c r="E22" s="410">
        <f t="shared" si="2"/>
        <v>1.4</v>
      </c>
      <c r="F22" s="410">
        <v>1</v>
      </c>
      <c r="G22" s="7">
        <f t="shared" si="3"/>
        <v>0.7</v>
      </c>
      <c r="H22" s="409">
        <f t="shared" si="1"/>
        <v>1</v>
      </c>
      <c r="I22" s="7">
        <f t="shared" si="4"/>
        <v>0.7</v>
      </c>
      <c r="J22" s="7"/>
      <c r="K22" s="414">
        <v>0.7</v>
      </c>
    </row>
    <row r="23" spans="2:11" ht="27.75" customHeight="1">
      <c r="B23" s="410">
        <v>15</v>
      </c>
      <c r="C23" s="202" t="s">
        <v>8</v>
      </c>
      <c r="D23" s="410">
        <v>2</v>
      </c>
      <c r="E23" s="410">
        <f t="shared" si="2"/>
        <v>0.8</v>
      </c>
      <c r="F23" s="410"/>
      <c r="G23" s="7"/>
      <c r="H23" s="409">
        <f t="shared" si="1"/>
        <v>2</v>
      </c>
      <c r="I23" s="7">
        <f t="shared" si="4"/>
        <v>0.8</v>
      </c>
      <c r="J23" s="7"/>
      <c r="K23" s="414">
        <v>0.4</v>
      </c>
    </row>
    <row r="24" spans="2:11" ht="27.75" customHeight="1">
      <c r="B24" s="410">
        <v>16</v>
      </c>
      <c r="C24" s="202" t="s">
        <v>9</v>
      </c>
      <c r="D24" s="410">
        <v>4</v>
      </c>
      <c r="E24" s="410">
        <f t="shared" si="2"/>
        <v>1.2</v>
      </c>
      <c r="F24" s="410"/>
      <c r="G24" s="7"/>
      <c r="H24" s="409">
        <f t="shared" si="1"/>
        <v>4</v>
      </c>
      <c r="I24" s="7">
        <f t="shared" si="4"/>
        <v>1.2</v>
      </c>
      <c r="J24" s="7"/>
      <c r="K24" s="414">
        <v>0.3</v>
      </c>
    </row>
    <row r="25" spans="2:11" ht="27.75" customHeight="1">
      <c r="B25" s="410">
        <v>17</v>
      </c>
      <c r="C25" s="202" t="s">
        <v>21</v>
      </c>
      <c r="D25" s="410">
        <v>2</v>
      </c>
      <c r="E25" s="410">
        <f t="shared" si="2"/>
        <v>56</v>
      </c>
      <c r="F25" s="410">
        <v>2</v>
      </c>
      <c r="G25" s="7">
        <f t="shared" si="3"/>
        <v>56</v>
      </c>
      <c r="H25" s="409"/>
      <c r="I25" s="7"/>
      <c r="J25" s="7"/>
      <c r="K25" s="414">
        <v>28</v>
      </c>
    </row>
    <row r="26" spans="2:11" ht="27.75" customHeight="1">
      <c r="B26" s="410">
        <v>18</v>
      </c>
      <c r="C26" s="202" t="s">
        <v>73</v>
      </c>
      <c r="D26" s="410">
        <v>2</v>
      </c>
      <c r="E26" s="410">
        <f t="shared" si="2"/>
        <v>37</v>
      </c>
      <c r="F26" s="410">
        <v>1</v>
      </c>
      <c r="G26" s="7">
        <f t="shared" si="3"/>
        <v>18.5</v>
      </c>
      <c r="H26" s="409">
        <f t="shared" si="1"/>
        <v>1</v>
      </c>
      <c r="I26" s="7">
        <f t="shared" si="4"/>
        <v>18.5</v>
      </c>
      <c r="J26" s="7"/>
      <c r="K26" s="414">
        <v>18.5</v>
      </c>
    </row>
    <row r="27" spans="2:11" ht="27.75" customHeight="1">
      <c r="B27" s="410">
        <v>19</v>
      </c>
      <c r="C27" s="202" t="s">
        <v>72</v>
      </c>
      <c r="D27" s="410">
        <v>1</v>
      </c>
      <c r="E27" s="410">
        <f t="shared" si="2"/>
        <v>9</v>
      </c>
      <c r="F27" s="410"/>
      <c r="G27" s="7"/>
      <c r="H27" s="409">
        <f t="shared" si="1"/>
        <v>1</v>
      </c>
      <c r="I27" s="7">
        <f t="shared" si="4"/>
        <v>9</v>
      </c>
      <c r="J27" s="7"/>
      <c r="K27" s="414">
        <v>9</v>
      </c>
    </row>
    <row r="28" spans="2:11" ht="27.75" customHeight="1">
      <c r="B28" s="410">
        <v>20</v>
      </c>
      <c r="C28" s="202" t="s">
        <v>23</v>
      </c>
      <c r="D28" s="410">
        <v>2</v>
      </c>
      <c r="E28" s="410">
        <f t="shared" si="2"/>
        <v>21</v>
      </c>
      <c r="F28" s="410">
        <v>1</v>
      </c>
      <c r="G28" s="7">
        <f t="shared" si="3"/>
        <v>10.5</v>
      </c>
      <c r="H28" s="409">
        <f t="shared" si="1"/>
        <v>1</v>
      </c>
      <c r="I28" s="7">
        <f t="shared" si="4"/>
        <v>10.5</v>
      </c>
      <c r="J28" s="7"/>
      <c r="K28" s="414">
        <v>10.5</v>
      </c>
    </row>
    <row r="29" spans="2:11" ht="27.75" customHeight="1">
      <c r="B29" s="410">
        <v>21</v>
      </c>
      <c r="C29" s="202" t="s">
        <v>515</v>
      </c>
      <c r="D29" s="410">
        <v>1</v>
      </c>
      <c r="E29" s="410">
        <f t="shared" si="2"/>
        <v>18.5</v>
      </c>
      <c r="F29" s="410">
        <v>1</v>
      </c>
      <c r="G29" s="7">
        <f t="shared" si="3"/>
        <v>18.5</v>
      </c>
      <c r="H29" s="409"/>
      <c r="I29" s="7"/>
      <c r="J29" s="7"/>
      <c r="K29" s="414">
        <v>18.5</v>
      </c>
    </row>
    <row r="30" spans="2:11" ht="27.75" customHeight="1">
      <c r="B30" s="410">
        <v>22</v>
      </c>
      <c r="C30" s="202" t="s">
        <v>6</v>
      </c>
      <c r="D30" s="410">
        <v>2</v>
      </c>
      <c r="E30" s="410">
        <f t="shared" si="2"/>
        <v>20</v>
      </c>
      <c r="F30" s="410">
        <v>1</v>
      </c>
      <c r="G30" s="7">
        <f t="shared" si="3"/>
        <v>10</v>
      </c>
      <c r="H30" s="409">
        <f t="shared" si="1"/>
        <v>1</v>
      </c>
      <c r="I30" s="7">
        <f t="shared" si="4"/>
        <v>10</v>
      </c>
      <c r="J30" s="7"/>
      <c r="K30" s="414">
        <v>10</v>
      </c>
    </row>
    <row r="31" spans="2:11" ht="27.75" customHeight="1">
      <c r="B31" s="410">
        <v>23</v>
      </c>
      <c r="C31" s="202" t="s">
        <v>70</v>
      </c>
      <c r="D31" s="410">
        <v>2</v>
      </c>
      <c r="E31" s="410">
        <f t="shared" si="2"/>
        <v>12</v>
      </c>
      <c r="F31" s="410">
        <v>1</v>
      </c>
      <c r="G31" s="7">
        <f t="shared" si="3"/>
        <v>6</v>
      </c>
      <c r="H31" s="409">
        <f t="shared" si="1"/>
        <v>1</v>
      </c>
      <c r="I31" s="7">
        <f t="shared" si="4"/>
        <v>6</v>
      </c>
      <c r="J31" s="7"/>
      <c r="K31" s="414">
        <v>6</v>
      </c>
    </row>
    <row r="32" spans="2:11" ht="27.75" customHeight="1">
      <c r="B32" s="410">
        <v>24</v>
      </c>
      <c r="C32" s="202" t="s">
        <v>24</v>
      </c>
      <c r="D32" s="410">
        <v>2</v>
      </c>
      <c r="E32" s="410">
        <f t="shared" si="2"/>
        <v>21</v>
      </c>
      <c r="F32" s="410">
        <v>2</v>
      </c>
      <c r="G32" s="7">
        <f t="shared" si="3"/>
        <v>21</v>
      </c>
      <c r="H32" s="409"/>
      <c r="I32" s="7"/>
      <c r="J32" s="7"/>
      <c r="K32" s="414">
        <v>10.5</v>
      </c>
    </row>
    <row r="33" spans="2:11" ht="27.75" customHeight="1">
      <c r="B33" s="410">
        <v>25</v>
      </c>
      <c r="C33" s="202" t="s">
        <v>69</v>
      </c>
      <c r="D33" s="410">
        <v>1</v>
      </c>
      <c r="E33" s="410">
        <f t="shared" si="2"/>
        <v>7.5</v>
      </c>
      <c r="F33" s="410"/>
      <c r="G33" s="7"/>
      <c r="H33" s="409">
        <f t="shared" si="1"/>
        <v>1</v>
      </c>
      <c r="I33" s="7">
        <f t="shared" si="4"/>
        <v>7.5</v>
      </c>
      <c r="J33" s="7"/>
      <c r="K33" s="414">
        <v>7.5</v>
      </c>
    </row>
    <row r="34" spans="2:11" ht="27.75" customHeight="1">
      <c r="B34" s="410">
        <v>26</v>
      </c>
      <c r="C34" s="202" t="s">
        <v>25</v>
      </c>
      <c r="D34" s="410">
        <v>1</v>
      </c>
      <c r="E34" s="410">
        <f t="shared" si="2"/>
        <v>3.6</v>
      </c>
      <c r="F34" s="410"/>
      <c r="G34" s="7"/>
      <c r="H34" s="409">
        <f t="shared" si="1"/>
        <v>1</v>
      </c>
      <c r="I34" s="7">
        <f t="shared" si="4"/>
        <v>3.6</v>
      </c>
      <c r="J34" s="7"/>
      <c r="K34" s="414">
        <v>3.6</v>
      </c>
    </row>
    <row r="35" spans="2:11" ht="27.75" customHeight="1">
      <c r="B35" s="410">
        <v>27</v>
      </c>
      <c r="C35" s="202" t="s">
        <v>26</v>
      </c>
      <c r="D35" s="410">
        <v>2</v>
      </c>
      <c r="E35" s="410">
        <f t="shared" si="2"/>
        <v>30</v>
      </c>
      <c r="F35" s="410">
        <v>1</v>
      </c>
      <c r="G35" s="7">
        <f t="shared" si="3"/>
        <v>15</v>
      </c>
      <c r="H35" s="409">
        <f t="shared" si="1"/>
        <v>1</v>
      </c>
      <c r="I35" s="7">
        <f t="shared" si="4"/>
        <v>15</v>
      </c>
      <c r="J35" s="7"/>
      <c r="K35" s="414">
        <v>15</v>
      </c>
    </row>
    <row r="189" spans="1:10" s="417" customFormat="1">
      <c r="A189" s="416"/>
      <c r="B189" s="416"/>
      <c r="C189" s="416"/>
      <c r="D189" s="416"/>
      <c r="E189" s="416"/>
      <c r="F189" s="416"/>
      <c r="G189" s="30"/>
      <c r="H189" s="30"/>
      <c r="I189" s="30"/>
      <c r="J189" s="30"/>
    </row>
    <row r="190" spans="1:10" s="417" customFormat="1">
      <c r="A190" s="416"/>
      <c r="B190" s="416"/>
      <c r="C190" s="416"/>
      <c r="D190" s="416"/>
      <c r="E190" s="416"/>
      <c r="F190" s="416"/>
      <c r="G190" s="30"/>
      <c r="H190" s="30"/>
      <c r="I190" s="30"/>
      <c r="J190" s="30"/>
    </row>
    <row r="191" spans="1:10" s="417" customFormat="1">
      <c r="A191" s="416"/>
      <c r="B191" s="416"/>
      <c r="C191" s="416"/>
      <c r="D191" s="416"/>
      <c r="E191" s="416"/>
      <c r="F191" s="416"/>
      <c r="G191" s="30"/>
      <c r="H191" s="30"/>
      <c r="I191" s="30"/>
      <c r="J191" s="30"/>
    </row>
    <row r="192" spans="1:10" s="417" customFormat="1">
      <c r="A192" s="416"/>
      <c r="B192" s="416"/>
      <c r="C192" s="416"/>
      <c r="D192" s="416"/>
      <c r="E192" s="416"/>
      <c r="F192" s="416"/>
      <c r="G192" s="30"/>
      <c r="H192" s="30"/>
      <c r="I192" s="30"/>
      <c r="J192" s="30"/>
    </row>
    <row r="193" spans="1:10" s="417" customFormat="1">
      <c r="A193" s="416"/>
      <c r="B193" s="416"/>
      <c r="C193" s="416"/>
      <c r="D193" s="416"/>
      <c r="E193" s="416"/>
      <c r="F193" s="416"/>
      <c r="G193" s="30"/>
      <c r="H193" s="30"/>
      <c r="I193" s="30"/>
      <c r="J193" s="30"/>
    </row>
    <row r="194" spans="1:10" s="417" customFormat="1">
      <c r="A194" s="416"/>
      <c r="B194" s="416"/>
      <c r="C194" s="416"/>
      <c r="D194" s="416"/>
      <c r="E194" s="416"/>
      <c r="F194" s="416"/>
      <c r="G194" s="30"/>
      <c r="H194" s="30"/>
      <c r="I194" s="30"/>
      <c r="J194" s="30"/>
    </row>
    <row r="195" spans="1:10" s="417" customFormat="1">
      <c r="A195" s="416"/>
      <c r="B195" s="416"/>
      <c r="C195" s="416"/>
      <c r="D195" s="416"/>
      <c r="E195" s="416"/>
      <c r="F195" s="416"/>
      <c r="G195" s="30"/>
      <c r="H195" s="30"/>
      <c r="I195" s="30"/>
      <c r="J195" s="30"/>
    </row>
    <row r="196" spans="1:10" s="417" customFormat="1">
      <c r="A196" s="416"/>
      <c r="B196" s="416"/>
      <c r="C196" s="416"/>
      <c r="D196" s="416"/>
      <c r="E196" s="416"/>
      <c r="F196" s="416"/>
      <c r="G196" s="30"/>
      <c r="H196" s="30"/>
      <c r="I196" s="30"/>
      <c r="J196" s="30"/>
    </row>
    <row r="197" spans="1:10" s="417" customFormat="1">
      <c r="A197" s="416"/>
      <c r="B197" s="416"/>
      <c r="C197" s="416"/>
      <c r="D197" s="416"/>
      <c r="E197" s="416"/>
      <c r="F197" s="416"/>
      <c r="G197" s="30"/>
      <c r="H197" s="30"/>
      <c r="I197" s="30"/>
      <c r="J197" s="30"/>
    </row>
    <row r="198" spans="1:10" s="417" customFormat="1">
      <c r="A198" s="416"/>
      <c r="B198" s="416"/>
      <c r="C198" s="416"/>
      <c r="D198" s="416"/>
      <c r="E198" s="416"/>
      <c r="F198" s="416"/>
      <c r="G198" s="30"/>
      <c r="H198" s="30"/>
      <c r="I198" s="30"/>
      <c r="J198" s="30"/>
    </row>
    <row r="199" spans="1:10" s="417" customFormat="1">
      <c r="A199" s="416"/>
      <c r="B199" s="416"/>
      <c r="C199" s="416"/>
      <c r="D199" s="416"/>
      <c r="E199" s="416"/>
      <c r="F199" s="416"/>
      <c r="G199" s="30"/>
      <c r="H199" s="30"/>
      <c r="I199" s="30"/>
      <c r="J199" s="30"/>
    </row>
    <row r="200" spans="1:10" s="417" customFormat="1">
      <c r="A200" s="416"/>
      <c r="B200" s="416"/>
      <c r="C200" s="416"/>
      <c r="D200" s="416"/>
      <c r="E200" s="416"/>
      <c r="F200" s="416"/>
      <c r="G200" s="30"/>
      <c r="H200" s="30"/>
      <c r="I200" s="30"/>
      <c r="J200" s="30"/>
    </row>
    <row r="201" spans="1:10" s="417" customFormat="1">
      <c r="A201" s="416"/>
      <c r="B201" s="416"/>
      <c r="C201" s="416"/>
      <c r="D201" s="416"/>
      <c r="E201" s="416"/>
      <c r="F201" s="416"/>
      <c r="G201" s="30"/>
      <c r="H201" s="30"/>
      <c r="I201" s="30"/>
      <c r="J201" s="30"/>
    </row>
    <row r="202" spans="1:10" s="417" customFormat="1">
      <c r="A202" s="416"/>
      <c r="B202" s="416"/>
      <c r="C202" s="416"/>
      <c r="D202" s="416"/>
      <c r="E202" s="416"/>
      <c r="F202" s="416"/>
      <c r="G202" s="30"/>
      <c r="H202" s="30"/>
      <c r="I202" s="30"/>
      <c r="J202" s="30"/>
    </row>
    <row r="203" spans="1:10" s="417" customFormat="1">
      <c r="A203" s="416"/>
      <c r="B203" s="416"/>
      <c r="C203" s="416"/>
      <c r="D203" s="416"/>
      <c r="E203" s="416"/>
      <c r="F203" s="416"/>
      <c r="G203" s="30"/>
      <c r="H203" s="30"/>
      <c r="I203" s="30"/>
      <c r="J203" s="30"/>
    </row>
    <row r="204" spans="1:10" s="417" customFormat="1">
      <c r="A204" s="416"/>
      <c r="B204" s="416"/>
      <c r="C204" s="416"/>
      <c r="D204" s="416"/>
      <c r="E204" s="416"/>
      <c r="F204" s="416"/>
      <c r="G204" s="30"/>
      <c r="H204" s="30"/>
      <c r="I204" s="30"/>
      <c r="J204" s="30"/>
    </row>
    <row r="205" spans="1:10" s="417" customFormat="1">
      <c r="A205" s="416"/>
      <c r="B205" s="416"/>
      <c r="C205" s="416"/>
      <c r="D205" s="416"/>
      <c r="E205" s="416"/>
      <c r="F205" s="416"/>
      <c r="G205" s="30"/>
      <c r="H205" s="30"/>
      <c r="I205" s="30"/>
      <c r="J205" s="30"/>
    </row>
    <row r="206" spans="1:10" s="417" customFormat="1">
      <c r="A206" s="416"/>
      <c r="B206" s="416"/>
      <c r="C206" s="416"/>
      <c r="D206" s="416"/>
      <c r="E206" s="416"/>
      <c r="F206" s="416"/>
      <c r="G206" s="30"/>
      <c r="H206" s="30"/>
      <c r="I206" s="30"/>
      <c r="J206" s="30"/>
    </row>
    <row r="207" spans="1:10" s="417" customFormat="1">
      <c r="A207" s="416"/>
      <c r="B207" s="416"/>
      <c r="C207" s="416"/>
      <c r="D207" s="416"/>
      <c r="E207" s="416"/>
      <c r="F207" s="416"/>
      <c r="G207" s="30"/>
      <c r="H207" s="30"/>
      <c r="I207" s="30"/>
      <c r="J207" s="30"/>
    </row>
    <row r="208" spans="1:10" s="417" customFormat="1">
      <c r="A208" s="416"/>
      <c r="B208" s="416"/>
      <c r="C208" s="416"/>
      <c r="D208" s="416"/>
      <c r="E208" s="416"/>
      <c r="F208" s="416"/>
      <c r="G208" s="30"/>
      <c r="H208" s="30"/>
      <c r="I208" s="30"/>
      <c r="J208" s="30"/>
    </row>
    <row r="209" spans="1:10" s="417" customFormat="1">
      <c r="A209" s="416"/>
      <c r="B209" s="416"/>
      <c r="C209" s="416"/>
      <c r="D209" s="416"/>
      <c r="E209" s="416"/>
      <c r="F209" s="416"/>
      <c r="G209" s="30"/>
      <c r="H209" s="30"/>
      <c r="I209" s="30"/>
      <c r="J209" s="30"/>
    </row>
    <row r="210" spans="1:10" s="417" customFormat="1">
      <c r="A210" s="416"/>
      <c r="B210" s="416"/>
      <c r="C210" s="416"/>
      <c r="D210" s="416"/>
      <c r="E210" s="416"/>
      <c r="F210" s="416"/>
      <c r="G210" s="30"/>
      <c r="H210" s="30"/>
      <c r="I210" s="30"/>
      <c r="J210" s="30"/>
    </row>
    <row r="211" spans="1:10" s="417" customFormat="1">
      <c r="A211" s="416"/>
      <c r="B211" s="416"/>
      <c r="C211" s="416"/>
      <c r="D211" s="416"/>
      <c r="E211" s="416"/>
      <c r="F211" s="416"/>
      <c r="G211" s="30"/>
      <c r="H211" s="30"/>
      <c r="I211" s="30"/>
      <c r="J211" s="30"/>
    </row>
    <row r="212" spans="1:10" s="417" customFormat="1">
      <c r="A212" s="416"/>
      <c r="B212" s="416"/>
      <c r="C212" s="416"/>
      <c r="D212" s="416"/>
      <c r="E212" s="416"/>
      <c r="F212" s="416"/>
      <c r="G212" s="30"/>
      <c r="H212" s="30"/>
      <c r="I212" s="30"/>
      <c r="J212" s="30"/>
    </row>
    <row r="213" spans="1:10" s="417" customFormat="1">
      <c r="A213" s="416"/>
      <c r="B213" s="416"/>
      <c r="C213" s="416"/>
      <c r="D213" s="416"/>
      <c r="E213" s="416"/>
      <c r="F213" s="416"/>
      <c r="G213" s="30"/>
      <c r="H213" s="30"/>
      <c r="I213" s="30"/>
      <c r="J213" s="30"/>
    </row>
    <row r="214" spans="1:10" s="417" customFormat="1">
      <c r="A214" s="416"/>
      <c r="B214" s="416"/>
      <c r="C214" s="416"/>
      <c r="D214" s="416"/>
      <c r="E214" s="416"/>
      <c r="F214" s="416"/>
      <c r="G214" s="30"/>
      <c r="H214" s="30"/>
      <c r="I214" s="30"/>
      <c r="J214" s="30"/>
    </row>
    <row r="215" spans="1:10" s="417" customFormat="1">
      <c r="A215" s="416"/>
      <c r="B215" s="416"/>
      <c r="C215" s="416"/>
      <c r="D215" s="416"/>
      <c r="E215" s="416"/>
      <c r="F215" s="416"/>
      <c r="G215" s="30"/>
      <c r="H215" s="30"/>
      <c r="I215" s="30"/>
      <c r="J215" s="30"/>
    </row>
    <row r="216" spans="1:10" s="417" customFormat="1">
      <c r="A216" s="416"/>
      <c r="B216" s="416"/>
      <c r="C216" s="416"/>
      <c r="D216" s="416"/>
      <c r="E216" s="416"/>
      <c r="F216" s="416"/>
      <c r="G216" s="30"/>
      <c r="H216" s="30"/>
      <c r="I216" s="30"/>
      <c r="J216" s="30"/>
    </row>
    <row r="217" spans="1:10" s="417" customFormat="1">
      <c r="A217" s="416"/>
      <c r="B217" s="416"/>
      <c r="C217" s="416"/>
      <c r="D217" s="416"/>
      <c r="E217" s="416"/>
      <c r="F217" s="416"/>
      <c r="G217" s="30"/>
      <c r="H217" s="30"/>
      <c r="I217" s="30"/>
      <c r="J217" s="30"/>
    </row>
    <row r="218" spans="1:10" s="417" customFormat="1">
      <c r="A218" s="416"/>
      <c r="B218" s="416"/>
      <c r="C218" s="416"/>
      <c r="D218" s="416"/>
      <c r="E218" s="416"/>
      <c r="F218" s="416"/>
      <c r="G218" s="30"/>
      <c r="H218" s="30"/>
      <c r="I218" s="30"/>
      <c r="J218" s="30"/>
    </row>
    <row r="219" spans="1:10" s="417" customFormat="1">
      <c r="A219" s="416"/>
      <c r="B219" s="416"/>
      <c r="C219" s="416"/>
      <c r="D219" s="416"/>
      <c r="E219" s="416"/>
      <c r="F219" s="416"/>
      <c r="G219" s="30"/>
      <c r="H219" s="30"/>
      <c r="I219" s="30"/>
      <c r="J219" s="30"/>
    </row>
    <row r="220" spans="1:10" s="417" customFormat="1">
      <c r="A220" s="416"/>
      <c r="B220" s="416"/>
      <c r="C220" s="416"/>
      <c r="D220" s="416"/>
      <c r="E220" s="416"/>
      <c r="F220" s="416"/>
      <c r="G220" s="30"/>
      <c r="H220" s="30"/>
      <c r="I220" s="30"/>
      <c r="J220" s="30"/>
    </row>
    <row r="221" spans="1:10" s="417" customFormat="1">
      <c r="A221" s="416"/>
      <c r="B221" s="416"/>
      <c r="C221" s="416"/>
      <c r="D221" s="416"/>
      <c r="E221" s="416"/>
      <c r="F221" s="416"/>
      <c r="G221" s="30"/>
      <c r="H221" s="30"/>
      <c r="I221" s="30"/>
      <c r="J221" s="30"/>
    </row>
    <row r="222" spans="1:10" s="417" customFormat="1">
      <c r="A222" s="416"/>
      <c r="B222" s="416"/>
      <c r="C222" s="416"/>
      <c r="D222" s="416"/>
      <c r="E222" s="416"/>
      <c r="F222" s="416"/>
      <c r="G222" s="30"/>
      <c r="H222" s="30"/>
      <c r="I222" s="30"/>
      <c r="J222" s="30"/>
    </row>
    <row r="223" spans="1:10" s="417" customFormat="1">
      <c r="A223" s="416"/>
      <c r="B223" s="416"/>
      <c r="C223" s="416"/>
      <c r="D223" s="416"/>
      <c r="E223" s="416"/>
      <c r="F223" s="416"/>
      <c r="G223" s="30"/>
      <c r="H223" s="30"/>
      <c r="I223" s="30"/>
      <c r="J223" s="30"/>
    </row>
    <row r="224" spans="1:10" s="417" customFormat="1">
      <c r="A224" s="416"/>
      <c r="B224" s="416"/>
      <c r="C224" s="416"/>
      <c r="D224" s="416"/>
      <c r="E224" s="416"/>
      <c r="F224" s="416"/>
      <c r="G224" s="30"/>
      <c r="H224" s="30"/>
      <c r="I224" s="30"/>
      <c r="J224" s="30"/>
    </row>
    <row r="225" spans="1:10" s="417" customFormat="1">
      <c r="A225" s="416"/>
      <c r="B225" s="416"/>
      <c r="C225" s="416"/>
      <c r="D225" s="416"/>
      <c r="E225" s="416"/>
      <c r="F225" s="416"/>
      <c r="G225" s="30"/>
      <c r="H225" s="30"/>
      <c r="I225" s="30"/>
      <c r="J225" s="30"/>
    </row>
    <row r="226" spans="1:10" s="417" customFormat="1">
      <c r="A226" s="416"/>
      <c r="B226" s="416"/>
      <c r="C226" s="416"/>
      <c r="D226" s="416"/>
      <c r="E226" s="416"/>
      <c r="F226" s="416"/>
      <c r="G226" s="30"/>
      <c r="H226" s="30"/>
      <c r="I226" s="30"/>
      <c r="J226" s="30"/>
    </row>
    <row r="227" spans="1:10" s="417" customFormat="1">
      <c r="A227" s="416"/>
      <c r="B227" s="416"/>
      <c r="C227" s="416"/>
      <c r="D227" s="416"/>
      <c r="E227" s="416"/>
      <c r="F227" s="416"/>
      <c r="G227" s="30"/>
      <c r="H227" s="30"/>
      <c r="I227" s="30"/>
      <c r="J227" s="30"/>
    </row>
    <row r="228" spans="1:10" s="417" customFormat="1">
      <c r="A228" s="416"/>
      <c r="B228" s="416"/>
      <c r="C228" s="416"/>
      <c r="D228" s="416"/>
      <c r="E228" s="416"/>
      <c r="F228" s="416"/>
      <c r="G228" s="30"/>
      <c r="H228" s="30"/>
      <c r="I228" s="30"/>
      <c r="J228" s="30"/>
    </row>
    <row r="229" spans="1:10" s="417" customFormat="1">
      <c r="A229" s="416"/>
      <c r="B229" s="416"/>
      <c r="C229" s="416"/>
      <c r="D229" s="416"/>
      <c r="E229" s="416"/>
      <c r="F229" s="416"/>
      <c r="G229" s="30"/>
      <c r="H229" s="30"/>
      <c r="I229" s="30"/>
      <c r="J229" s="30"/>
    </row>
    <row r="230" spans="1:10" s="417" customFormat="1">
      <c r="A230" s="416"/>
      <c r="B230" s="416"/>
      <c r="C230" s="416"/>
      <c r="D230" s="416"/>
      <c r="E230" s="416"/>
      <c r="F230" s="416"/>
      <c r="G230" s="30"/>
      <c r="H230" s="30"/>
      <c r="I230" s="30"/>
      <c r="J230" s="30"/>
    </row>
    <row r="231" spans="1:10" s="417" customFormat="1">
      <c r="A231" s="416"/>
      <c r="B231" s="416"/>
      <c r="C231" s="416"/>
      <c r="D231" s="416"/>
      <c r="E231" s="416"/>
      <c r="F231" s="416"/>
      <c r="G231" s="30"/>
      <c r="H231" s="30"/>
      <c r="I231" s="30"/>
      <c r="J231" s="30"/>
    </row>
    <row r="232" spans="1:10" s="417" customFormat="1">
      <c r="A232" s="416"/>
      <c r="B232" s="416"/>
      <c r="C232" s="416"/>
      <c r="D232" s="416"/>
      <c r="E232" s="416"/>
      <c r="F232" s="416"/>
      <c r="G232" s="30"/>
      <c r="H232" s="30"/>
      <c r="I232" s="30"/>
      <c r="J232" s="30"/>
    </row>
    <row r="233" spans="1:10" s="417" customFormat="1">
      <c r="A233" s="416"/>
      <c r="B233" s="416"/>
      <c r="C233" s="416"/>
      <c r="D233" s="416"/>
      <c r="E233" s="416"/>
      <c r="F233" s="416"/>
      <c r="G233" s="30"/>
      <c r="H233" s="30"/>
      <c r="I233" s="30"/>
      <c r="J233" s="30"/>
    </row>
    <row r="234" spans="1:10" s="417" customFormat="1">
      <c r="A234" s="416"/>
      <c r="B234" s="416"/>
      <c r="C234" s="416"/>
      <c r="D234" s="416"/>
      <c r="E234" s="416"/>
      <c r="F234" s="416"/>
      <c r="G234" s="30"/>
      <c r="H234" s="30"/>
      <c r="I234" s="30"/>
      <c r="J234" s="30"/>
    </row>
    <row r="235" spans="1:10" s="417" customFormat="1">
      <c r="A235" s="416"/>
      <c r="B235" s="416"/>
      <c r="C235" s="416"/>
      <c r="D235" s="416"/>
      <c r="E235" s="416"/>
      <c r="F235" s="416"/>
      <c r="G235" s="30"/>
      <c r="H235" s="30"/>
      <c r="I235" s="30"/>
      <c r="J235" s="30"/>
    </row>
    <row r="236" spans="1:10" s="417" customFormat="1">
      <c r="A236" s="416"/>
      <c r="B236" s="416"/>
      <c r="C236" s="416"/>
      <c r="D236" s="416"/>
      <c r="E236" s="416"/>
      <c r="F236" s="416"/>
      <c r="G236" s="30"/>
      <c r="H236" s="30"/>
      <c r="I236" s="30"/>
      <c r="J236" s="30"/>
    </row>
    <row r="237" spans="1:10" s="417" customFormat="1">
      <c r="A237" s="416"/>
      <c r="B237" s="416"/>
      <c r="C237" s="416"/>
      <c r="D237" s="416"/>
      <c r="E237" s="416"/>
      <c r="F237" s="416"/>
      <c r="G237" s="30"/>
      <c r="H237" s="30"/>
      <c r="I237" s="30"/>
      <c r="J237" s="30"/>
    </row>
    <row r="238" spans="1:10" s="417" customFormat="1">
      <c r="A238" s="416"/>
      <c r="B238" s="416"/>
      <c r="C238" s="416"/>
      <c r="D238" s="416"/>
      <c r="E238" s="416"/>
      <c r="F238" s="416"/>
      <c r="G238" s="30"/>
      <c r="H238" s="30"/>
      <c r="I238" s="30"/>
      <c r="J238" s="30"/>
    </row>
    <row r="239" spans="1:10" s="417" customFormat="1">
      <c r="A239" s="416"/>
      <c r="B239" s="416"/>
      <c r="C239" s="416"/>
      <c r="D239" s="416"/>
      <c r="E239" s="416"/>
      <c r="F239" s="416"/>
      <c r="G239" s="30"/>
      <c r="H239" s="30"/>
      <c r="I239" s="30"/>
      <c r="J239" s="30"/>
    </row>
    <row r="240" spans="1:10" s="417" customFormat="1">
      <c r="A240" s="416"/>
      <c r="B240" s="416"/>
      <c r="C240" s="416"/>
      <c r="D240" s="416"/>
      <c r="E240" s="416"/>
      <c r="F240" s="416"/>
      <c r="G240" s="30"/>
      <c r="H240" s="30"/>
      <c r="I240" s="30"/>
      <c r="J240" s="30"/>
    </row>
    <row r="241" spans="1:10" s="417" customFormat="1">
      <c r="A241" s="416"/>
      <c r="B241" s="416"/>
      <c r="C241" s="416"/>
      <c r="D241" s="416"/>
      <c r="E241" s="416"/>
      <c r="F241" s="416"/>
      <c r="G241" s="30"/>
      <c r="H241" s="30"/>
      <c r="I241" s="30"/>
      <c r="J241" s="30"/>
    </row>
    <row r="242" spans="1:10" s="417" customFormat="1">
      <c r="A242" s="416"/>
      <c r="B242" s="416"/>
      <c r="C242" s="416"/>
      <c r="D242" s="416"/>
      <c r="E242" s="416"/>
      <c r="F242" s="416"/>
      <c r="G242" s="30"/>
      <c r="H242" s="30"/>
      <c r="I242" s="30"/>
      <c r="J242" s="30"/>
    </row>
    <row r="243" spans="1:10" s="417" customFormat="1">
      <c r="A243" s="416"/>
      <c r="B243" s="416"/>
      <c r="C243" s="416"/>
      <c r="D243" s="416"/>
      <c r="E243" s="416"/>
      <c r="F243" s="416"/>
      <c r="G243" s="30"/>
      <c r="H243" s="30"/>
      <c r="I243" s="30"/>
      <c r="J243" s="30"/>
    </row>
    <row r="244" spans="1:10" s="417" customFormat="1">
      <c r="A244" s="416"/>
      <c r="B244" s="416"/>
      <c r="C244" s="416"/>
      <c r="D244" s="416"/>
      <c r="E244" s="416"/>
      <c r="F244" s="416"/>
      <c r="G244" s="30"/>
      <c r="H244" s="30"/>
      <c r="I244" s="30"/>
      <c r="J244" s="30"/>
    </row>
    <row r="245" spans="1:10" s="417" customFormat="1">
      <c r="A245" s="416"/>
      <c r="B245" s="416"/>
      <c r="C245" s="416"/>
      <c r="D245" s="416"/>
      <c r="E245" s="416"/>
      <c r="F245" s="416"/>
      <c r="G245" s="30"/>
      <c r="H245" s="30"/>
      <c r="I245" s="30"/>
      <c r="J245" s="30"/>
    </row>
    <row r="246" spans="1:10" s="417" customFormat="1">
      <c r="A246" s="416"/>
      <c r="B246" s="416"/>
      <c r="C246" s="416"/>
      <c r="D246" s="416"/>
      <c r="E246" s="416"/>
      <c r="F246" s="416"/>
      <c r="G246" s="30"/>
      <c r="H246" s="30"/>
      <c r="I246" s="30"/>
      <c r="J246" s="30"/>
    </row>
    <row r="247" spans="1:10" s="417" customFormat="1">
      <c r="A247" s="416"/>
      <c r="B247" s="416"/>
      <c r="C247" s="416"/>
      <c r="D247" s="416"/>
      <c r="E247" s="416"/>
      <c r="F247" s="416"/>
      <c r="G247" s="30"/>
      <c r="H247" s="30"/>
      <c r="I247" s="30"/>
      <c r="J247" s="30"/>
    </row>
    <row r="248" spans="1:10" s="417" customFormat="1">
      <c r="A248" s="416"/>
      <c r="B248" s="416"/>
      <c r="C248" s="416"/>
      <c r="D248" s="416"/>
      <c r="E248" s="416"/>
      <c r="F248" s="416"/>
      <c r="G248" s="30"/>
      <c r="H248" s="30"/>
      <c r="I248" s="30"/>
      <c r="J248" s="30"/>
    </row>
    <row r="249" spans="1:10" s="417" customFormat="1">
      <c r="A249" s="416"/>
      <c r="B249" s="416"/>
      <c r="C249" s="416"/>
      <c r="D249" s="416"/>
      <c r="E249" s="416"/>
      <c r="F249" s="416"/>
      <c r="G249" s="30"/>
      <c r="H249" s="30"/>
      <c r="I249" s="30"/>
      <c r="J249" s="30"/>
    </row>
    <row r="250" spans="1:10" s="417" customFormat="1">
      <c r="A250" s="416"/>
      <c r="B250" s="416"/>
      <c r="C250" s="416"/>
      <c r="D250" s="416"/>
      <c r="E250" s="416"/>
      <c r="F250" s="416"/>
      <c r="G250" s="30"/>
      <c r="H250" s="30"/>
      <c r="I250" s="30"/>
      <c r="J250" s="30"/>
    </row>
    <row r="251" spans="1:10" s="417" customFormat="1">
      <c r="A251" s="416"/>
      <c r="B251" s="416"/>
      <c r="C251" s="416"/>
      <c r="D251" s="416"/>
      <c r="E251" s="416"/>
      <c r="F251" s="416"/>
      <c r="G251" s="30"/>
      <c r="H251" s="30"/>
      <c r="I251" s="30"/>
      <c r="J251" s="30"/>
    </row>
    <row r="252" spans="1:10" s="417" customFormat="1">
      <c r="A252" s="416"/>
      <c r="B252" s="416"/>
      <c r="C252" s="416"/>
      <c r="D252" s="416"/>
      <c r="E252" s="416"/>
      <c r="F252" s="416"/>
      <c r="G252" s="30"/>
      <c r="H252" s="30"/>
      <c r="I252" s="30"/>
      <c r="J252" s="30"/>
    </row>
    <row r="253" spans="1:10" s="417" customFormat="1">
      <c r="A253" s="416"/>
      <c r="B253" s="416"/>
      <c r="C253" s="416"/>
      <c r="D253" s="416"/>
      <c r="E253" s="416"/>
      <c r="F253" s="416"/>
      <c r="G253" s="30"/>
      <c r="H253" s="30"/>
      <c r="I253" s="30"/>
      <c r="J253" s="30"/>
    </row>
    <row r="254" spans="1:10" s="417" customFormat="1">
      <c r="A254" s="416"/>
      <c r="B254" s="416"/>
      <c r="C254" s="416"/>
      <c r="D254" s="416"/>
      <c r="E254" s="416"/>
      <c r="F254" s="416"/>
      <c r="G254" s="30"/>
      <c r="H254" s="30"/>
      <c r="I254" s="30"/>
      <c r="J254" s="30"/>
    </row>
    <row r="255" spans="1:10" s="417" customFormat="1">
      <c r="A255" s="416"/>
      <c r="B255" s="416"/>
      <c r="C255" s="416"/>
      <c r="D255" s="416"/>
      <c r="E255" s="416"/>
      <c r="F255" s="416"/>
      <c r="G255" s="30"/>
      <c r="H255" s="30"/>
      <c r="I255" s="30"/>
      <c r="J255" s="30"/>
    </row>
    <row r="256" spans="1:10" s="417" customFormat="1">
      <c r="A256" s="416"/>
      <c r="B256" s="416"/>
      <c r="C256" s="416"/>
      <c r="D256" s="416"/>
      <c r="E256" s="416"/>
      <c r="F256" s="416"/>
      <c r="G256" s="30"/>
      <c r="H256" s="30"/>
      <c r="I256" s="30"/>
      <c r="J256" s="30"/>
    </row>
    <row r="257" spans="1:10" s="417" customFormat="1">
      <c r="A257" s="416"/>
      <c r="B257" s="416"/>
      <c r="C257" s="416"/>
      <c r="D257" s="416"/>
      <c r="E257" s="416"/>
      <c r="F257" s="416"/>
      <c r="G257" s="30"/>
      <c r="H257" s="30"/>
      <c r="I257" s="30"/>
      <c r="J257" s="30"/>
    </row>
    <row r="258" spans="1:10" s="417" customFormat="1">
      <c r="A258" s="416"/>
      <c r="B258" s="416"/>
      <c r="C258" s="416"/>
      <c r="D258" s="416"/>
      <c r="E258" s="416"/>
      <c r="F258" s="416"/>
      <c r="G258" s="30"/>
      <c r="H258" s="30"/>
      <c r="I258" s="30"/>
      <c r="J258" s="30"/>
    </row>
    <row r="259" spans="1:10" s="417" customFormat="1">
      <c r="A259" s="416"/>
      <c r="B259" s="416"/>
      <c r="C259" s="416"/>
      <c r="D259" s="416"/>
      <c r="E259" s="416"/>
      <c r="F259" s="416"/>
      <c r="G259" s="30"/>
      <c r="H259" s="30"/>
      <c r="I259" s="30"/>
      <c r="J259" s="30"/>
    </row>
    <row r="260" spans="1:10" s="417" customFormat="1">
      <c r="A260" s="416"/>
      <c r="B260" s="416"/>
      <c r="C260" s="416"/>
      <c r="D260" s="416"/>
      <c r="E260" s="416"/>
      <c r="F260" s="416"/>
      <c r="G260" s="30"/>
      <c r="H260" s="30"/>
      <c r="I260" s="30"/>
      <c r="J260" s="30"/>
    </row>
    <row r="261" spans="1:10" s="417" customFormat="1">
      <c r="A261" s="416"/>
      <c r="B261" s="416"/>
      <c r="C261" s="416"/>
      <c r="D261" s="416"/>
      <c r="E261" s="416"/>
      <c r="F261" s="416"/>
      <c r="G261" s="30"/>
      <c r="H261" s="30"/>
      <c r="I261" s="30"/>
      <c r="J261" s="30"/>
    </row>
    <row r="262" spans="1:10" s="417" customFormat="1">
      <c r="A262" s="416"/>
      <c r="B262" s="416"/>
      <c r="C262" s="416"/>
      <c r="D262" s="416"/>
      <c r="E262" s="416"/>
      <c r="F262" s="416"/>
      <c r="G262" s="30"/>
      <c r="H262" s="30"/>
      <c r="I262" s="30"/>
      <c r="J262" s="30"/>
    </row>
    <row r="263" spans="1:10" s="417" customFormat="1">
      <c r="A263" s="416"/>
      <c r="B263" s="416"/>
      <c r="C263" s="416"/>
      <c r="D263" s="416"/>
      <c r="E263" s="416"/>
      <c r="F263" s="416"/>
      <c r="G263" s="30"/>
      <c r="H263" s="30"/>
      <c r="I263" s="30"/>
      <c r="J263" s="30"/>
    </row>
    <row r="264" spans="1:10" s="417" customFormat="1">
      <c r="A264" s="416"/>
      <c r="B264" s="416"/>
      <c r="C264" s="416"/>
      <c r="D264" s="416"/>
      <c r="E264" s="416"/>
      <c r="F264" s="416"/>
      <c r="G264" s="30"/>
      <c r="H264" s="30"/>
      <c r="I264" s="30"/>
      <c r="J264" s="30"/>
    </row>
    <row r="265" spans="1:10" s="417" customFormat="1">
      <c r="A265" s="416"/>
      <c r="B265" s="416"/>
      <c r="C265" s="416"/>
      <c r="D265" s="416"/>
      <c r="E265" s="416"/>
      <c r="F265" s="416"/>
      <c r="G265" s="30"/>
      <c r="H265" s="30"/>
      <c r="I265" s="30"/>
      <c r="J265" s="30"/>
    </row>
    <row r="266" spans="1:10" s="417" customFormat="1">
      <c r="A266" s="416"/>
      <c r="B266" s="416"/>
      <c r="C266" s="416"/>
      <c r="D266" s="416"/>
      <c r="E266" s="416"/>
      <c r="F266" s="416"/>
      <c r="G266" s="30"/>
      <c r="H266" s="30"/>
      <c r="I266" s="30"/>
      <c r="J266" s="30"/>
    </row>
    <row r="267" spans="1:10" s="417" customFormat="1">
      <c r="A267" s="416"/>
      <c r="B267" s="416"/>
      <c r="C267" s="416"/>
      <c r="D267" s="416"/>
      <c r="E267" s="416"/>
      <c r="F267" s="416"/>
      <c r="G267" s="30"/>
      <c r="H267" s="30"/>
      <c r="I267" s="30"/>
      <c r="J267" s="30"/>
    </row>
    <row r="268" spans="1:10" s="417" customFormat="1">
      <c r="A268" s="416"/>
      <c r="B268" s="416"/>
      <c r="C268" s="416"/>
      <c r="D268" s="416"/>
      <c r="E268" s="416"/>
      <c r="F268" s="416"/>
      <c r="G268" s="30"/>
      <c r="H268" s="30"/>
      <c r="I268" s="30"/>
      <c r="J268" s="30"/>
    </row>
    <row r="269" spans="1:10" s="417" customFormat="1">
      <c r="A269" s="416"/>
      <c r="B269" s="416"/>
      <c r="C269" s="416"/>
      <c r="D269" s="416"/>
      <c r="E269" s="416"/>
      <c r="F269" s="416"/>
      <c r="G269" s="30"/>
      <c r="H269" s="30"/>
      <c r="I269" s="30"/>
      <c r="J269" s="30"/>
    </row>
    <row r="270" spans="1:10" s="417" customFormat="1">
      <c r="A270" s="416"/>
      <c r="B270" s="416"/>
      <c r="C270" s="416"/>
      <c r="D270" s="416"/>
      <c r="E270" s="416"/>
      <c r="F270" s="416"/>
      <c r="G270" s="30"/>
      <c r="H270" s="30"/>
      <c r="I270" s="30"/>
      <c r="J270" s="30"/>
    </row>
    <row r="271" spans="1:10" s="417" customFormat="1">
      <c r="A271" s="416"/>
      <c r="B271" s="416"/>
      <c r="C271" s="416"/>
      <c r="D271" s="416"/>
      <c r="E271" s="416"/>
      <c r="F271" s="416"/>
      <c r="G271" s="30"/>
      <c r="H271" s="30"/>
      <c r="I271" s="30"/>
      <c r="J271" s="30"/>
    </row>
    <row r="272" spans="1:10" s="417" customFormat="1">
      <c r="A272" s="416"/>
      <c r="B272" s="416"/>
      <c r="C272" s="416"/>
      <c r="D272" s="416"/>
      <c r="E272" s="416"/>
      <c r="F272" s="416"/>
      <c r="G272" s="30"/>
      <c r="H272" s="30"/>
      <c r="I272" s="30"/>
      <c r="J272" s="30"/>
    </row>
    <row r="273" spans="1:10" s="417" customFormat="1">
      <c r="A273" s="416"/>
      <c r="B273" s="416"/>
      <c r="C273" s="416"/>
      <c r="D273" s="416"/>
      <c r="E273" s="416"/>
      <c r="F273" s="416"/>
      <c r="G273" s="30"/>
      <c r="H273" s="30"/>
      <c r="I273" s="30"/>
      <c r="J273" s="30"/>
    </row>
    <row r="274" spans="1:10" s="417" customFormat="1">
      <c r="A274" s="416"/>
      <c r="B274" s="416"/>
      <c r="C274" s="416"/>
      <c r="D274" s="416"/>
      <c r="E274" s="416"/>
      <c r="F274" s="416"/>
      <c r="G274" s="30"/>
      <c r="H274" s="30"/>
      <c r="I274" s="30"/>
      <c r="J274" s="30"/>
    </row>
    <row r="275" spans="1:10" s="417" customFormat="1">
      <c r="A275" s="416"/>
      <c r="B275" s="416"/>
      <c r="C275" s="416"/>
      <c r="D275" s="416"/>
      <c r="E275" s="416"/>
      <c r="F275" s="416"/>
      <c r="G275" s="30"/>
      <c r="H275" s="30"/>
      <c r="I275" s="30"/>
      <c r="J275" s="30"/>
    </row>
    <row r="276" spans="1:10" s="417" customFormat="1">
      <c r="A276" s="416"/>
      <c r="B276" s="416"/>
      <c r="C276" s="416"/>
      <c r="D276" s="416"/>
      <c r="E276" s="416"/>
      <c r="F276" s="416"/>
      <c r="G276" s="30"/>
      <c r="H276" s="30"/>
      <c r="I276" s="30"/>
      <c r="J276" s="30"/>
    </row>
    <row r="277" spans="1:10" s="417" customFormat="1">
      <c r="A277" s="416"/>
      <c r="B277" s="416"/>
      <c r="C277" s="416"/>
      <c r="D277" s="416"/>
      <c r="E277" s="416"/>
      <c r="F277" s="416"/>
      <c r="G277" s="30"/>
      <c r="H277" s="30"/>
      <c r="I277" s="30"/>
      <c r="J277" s="30"/>
    </row>
    <row r="278" spans="1:10" s="417" customFormat="1">
      <c r="A278" s="416"/>
      <c r="B278" s="416"/>
      <c r="C278" s="416"/>
      <c r="D278" s="416"/>
      <c r="E278" s="416"/>
      <c r="F278" s="416"/>
      <c r="G278" s="30"/>
      <c r="H278" s="30"/>
      <c r="I278" s="30"/>
      <c r="J278" s="30"/>
    </row>
    <row r="279" spans="1:10" s="417" customFormat="1">
      <c r="A279" s="416"/>
      <c r="B279" s="416"/>
      <c r="C279" s="416"/>
      <c r="D279" s="416"/>
      <c r="E279" s="416"/>
      <c r="F279" s="416"/>
      <c r="G279" s="30"/>
      <c r="H279" s="30"/>
      <c r="I279" s="30"/>
      <c r="J279" s="30"/>
    </row>
    <row r="280" spans="1:10" s="417" customFormat="1">
      <c r="A280" s="416"/>
      <c r="B280" s="416"/>
      <c r="C280" s="416"/>
      <c r="D280" s="416"/>
      <c r="E280" s="416"/>
      <c r="F280" s="416"/>
      <c r="G280" s="30"/>
      <c r="H280" s="30"/>
      <c r="I280" s="30"/>
      <c r="J280" s="30"/>
    </row>
    <row r="281" spans="1:10" s="417" customFormat="1">
      <c r="A281" s="416"/>
      <c r="B281" s="416"/>
      <c r="C281" s="416"/>
      <c r="D281" s="416"/>
      <c r="E281" s="416"/>
      <c r="F281" s="416"/>
      <c r="G281" s="30"/>
      <c r="H281" s="30"/>
      <c r="I281" s="30"/>
      <c r="J281" s="30"/>
    </row>
    <row r="282" spans="1:10" s="417" customFormat="1">
      <c r="A282" s="416"/>
      <c r="B282" s="416"/>
      <c r="C282" s="416"/>
      <c r="D282" s="416"/>
      <c r="E282" s="416"/>
      <c r="F282" s="416"/>
      <c r="G282" s="30"/>
      <c r="H282" s="30"/>
      <c r="I282" s="30"/>
      <c r="J282" s="30"/>
    </row>
    <row r="283" spans="1:10" s="417" customFormat="1">
      <c r="A283" s="416"/>
      <c r="B283" s="416"/>
      <c r="C283" s="416"/>
      <c r="D283" s="416"/>
      <c r="E283" s="416"/>
      <c r="F283" s="416"/>
      <c r="G283" s="30"/>
      <c r="H283" s="30"/>
      <c r="I283" s="30"/>
      <c r="J283" s="30"/>
    </row>
    <row r="284" spans="1:10" s="417" customFormat="1">
      <c r="A284" s="416"/>
      <c r="B284" s="416"/>
      <c r="C284" s="416"/>
      <c r="D284" s="416"/>
      <c r="E284" s="416"/>
      <c r="F284" s="416"/>
      <c r="G284" s="30"/>
      <c r="H284" s="30"/>
      <c r="I284" s="30"/>
      <c r="J284" s="30"/>
    </row>
    <row r="285" spans="1:10" s="417" customFormat="1">
      <c r="A285" s="416"/>
      <c r="B285" s="416"/>
      <c r="C285" s="416"/>
      <c r="D285" s="416"/>
      <c r="E285" s="416"/>
      <c r="F285" s="416"/>
      <c r="G285" s="30"/>
      <c r="H285" s="30"/>
      <c r="I285" s="30"/>
      <c r="J285" s="30"/>
    </row>
    <row r="286" spans="1:10" s="417" customFormat="1">
      <c r="A286" s="416"/>
      <c r="B286" s="416"/>
      <c r="C286" s="416"/>
      <c r="D286" s="416"/>
      <c r="E286" s="416"/>
      <c r="F286" s="416"/>
      <c r="G286" s="30"/>
      <c r="H286" s="30"/>
      <c r="I286" s="30"/>
      <c r="J286" s="30"/>
    </row>
    <row r="287" spans="1:10" s="417" customFormat="1">
      <c r="A287" s="416"/>
      <c r="B287" s="416"/>
      <c r="C287" s="416"/>
      <c r="D287" s="416"/>
      <c r="E287" s="416"/>
      <c r="F287" s="416"/>
      <c r="G287" s="30"/>
      <c r="H287" s="30"/>
      <c r="I287" s="30"/>
      <c r="J287" s="30"/>
    </row>
    <row r="288" spans="1:10" s="417" customFormat="1">
      <c r="A288" s="416"/>
      <c r="B288" s="416"/>
      <c r="C288" s="416"/>
      <c r="D288" s="416"/>
      <c r="E288" s="416"/>
      <c r="F288" s="416"/>
      <c r="G288" s="30"/>
      <c r="H288" s="30"/>
      <c r="I288" s="30"/>
      <c r="J288" s="30"/>
    </row>
    <row r="289" spans="1:10" s="417" customFormat="1">
      <c r="A289" s="416"/>
      <c r="B289" s="416"/>
      <c r="C289" s="416"/>
      <c r="D289" s="416"/>
      <c r="E289" s="416"/>
      <c r="F289" s="416"/>
      <c r="G289" s="30"/>
      <c r="H289" s="30"/>
      <c r="I289" s="30"/>
      <c r="J289" s="30"/>
    </row>
    <row r="290" spans="1:10" s="417" customFormat="1">
      <c r="A290" s="416"/>
      <c r="B290" s="416"/>
      <c r="C290" s="416"/>
      <c r="D290" s="416"/>
      <c r="E290" s="416"/>
      <c r="F290" s="416"/>
      <c r="G290" s="30"/>
      <c r="H290" s="30"/>
      <c r="I290" s="30"/>
      <c r="J290" s="30"/>
    </row>
    <row r="291" spans="1:10" s="417" customFormat="1">
      <c r="A291" s="416"/>
      <c r="B291" s="416"/>
      <c r="C291" s="416"/>
      <c r="D291" s="416"/>
      <c r="E291" s="416"/>
      <c r="F291" s="416"/>
      <c r="G291" s="30"/>
      <c r="H291" s="30"/>
      <c r="I291" s="30"/>
      <c r="J291" s="30"/>
    </row>
    <row r="292" spans="1:10" s="417" customFormat="1">
      <c r="A292" s="416"/>
      <c r="B292" s="416"/>
      <c r="C292" s="416"/>
      <c r="D292" s="416"/>
      <c r="E292" s="416"/>
      <c r="F292" s="416"/>
      <c r="G292" s="30"/>
      <c r="H292" s="30"/>
      <c r="I292" s="30"/>
      <c r="J292" s="30"/>
    </row>
    <row r="293" spans="1:10" s="417" customFormat="1">
      <c r="A293" s="416"/>
      <c r="B293" s="416"/>
      <c r="C293" s="416"/>
      <c r="D293" s="416"/>
      <c r="E293" s="416"/>
      <c r="F293" s="416"/>
      <c r="G293" s="30"/>
      <c r="H293" s="30"/>
      <c r="I293" s="30"/>
      <c r="J293" s="30"/>
    </row>
    <row r="294" spans="1:10" s="417" customFormat="1">
      <c r="A294" s="416"/>
      <c r="B294" s="416"/>
      <c r="C294" s="416"/>
      <c r="D294" s="416"/>
      <c r="E294" s="416"/>
      <c r="F294" s="416"/>
      <c r="G294" s="30"/>
      <c r="H294" s="30"/>
      <c r="I294" s="30"/>
      <c r="J294" s="30"/>
    </row>
    <row r="295" spans="1:10" s="417" customFormat="1">
      <c r="A295" s="416"/>
      <c r="B295" s="416"/>
      <c r="C295" s="416"/>
      <c r="D295" s="416"/>
      <c r="E295" s="416"/>
      <c r="F295" s="416"/>
      <c r="G295" s="30"/>
      <c r="H295" s="30"/>
      <c r="I295" s="30"/>
      <c r="J295" s="30"/>
    </row>
    <row r="296" spans="1:10" s="417" customFormat="1">
      <c r="A296" s="416"/>
      <c r="B296" s="416"/>
      <c r="C296" s="416"/>
      <c r="D296" s="416"/>
      <c r="E296" s="416"/>
      <c r="F296" s="416"/>
      <c r="G296" s="30"/>
      <c r="H296" s="30"/>
      <c r="I296" s="30"/>
      <c r="J296" s="30"/>
    </row>
    <row r="297" spans="1:10" s="417" customFormat="1">
      <c r="A297" s="416"/>
      <c r="B297" s="416"/>
      <c r="C297" s="416"/>
      <c r="D297" s="416"/>
      <c r="E297" s="416"/>
      <c r="F297" s="416"/>
      <c r="G297" s="30"/>
      <c r="H297" s="30"/>
      <c r="I297" s="30"/>
      <c r="J297" s="30"/>
    </row>
    <row r="298" spans="1:10" s="417" customFormat="1">
      <c r="A298" s="416"/>
      <c r="B298" s="416"/>
      <c r="C298" s="416"/>
      <c r="D298" s="416"/>
      <c r="E298" s="416"/>
      <c r="F298" s="416"/>
      <c r="G298" s="30"/>
      <c r="H298" s="30"/>
      <c r="I298" s="30"/>
      <c r="J298" s="30"/>
    </row>
    <row r="299" spans="1:10" s="417" customFormat="1">
      <c r="A299" s="416"/>
      <c r="B299" s="416"/>
      <c r="C299" s="416"/>
      <c r="D299" s="416"/>
      <c r="E299" s="416"/>
      <c r="F299" s="416"/>
      <c r="G299" s="30"/>
      <c r="H299" s="30"/>
      <c r="I299" s="30"/>
      <c r="J299" s="30"/>
    </row>
    <row r="300" spans="1:10" s="417" customFormat="1">
      <c r="A300" s="416"/>
      <c r="B300" s="416"/>
      <c r="C300" s="416"/>
      <c r="D300" s="416"/>
      <c r="E300" s="416"/>
      <c r="F300" s="416"/>
      <c r="G300" s="30"/>
      <c r="H300" s="30"/>
      <c r="I300" s="30"/>
      <c r="J300" s="30"/>
    </row>
    <row r="301" spans="1:10" s="417" customFormat="1">
      <c r="A301" s="416"/>
      <c r="B301" s="416"/>
      <c r="C301" s="416"/>
      <c r="D301" s="416"/>
      <c r="E301" s="416"/>
      <c r="F301" s="416"/>
      <c r="G301" s="30"/>
      <c r="H301" s="30"/>
      <c r="I301" s="30"/>
      <c r="J301" s="30"/>
    </row>
    <row r="302" spans="1:10" s="417" customFormat="1">
      <c r="A302" s="416"/>
      <c r="B302" s="416"/>
      <c r="C302" s="416"/>
      <c r="D302" s="416"/>
      <c r="E302" s="416"/>
      <c r="F302" s="416"/>
      <c r="G302" s="30"/>
      <c r="H302" s="30"/>
      <c r="I302" s="30"/>
      <c r="J302" s="30"/>
    </row>
    <row r="303" spans="1:10" s="417" customFormat="1">
      <c r="A303" s="416"/>
      <c r="B303" s="416"/>
      <c r="C303" s="416"/>
      <c r="D303" s="416"/>
      <c r="E303" s="416"/>
      <c r="F303" s="416"/>
      <c r="G303" s="30"/>
      <c r="H303" s="30"/>
      <c r="I303" s="30"/>
      <c r="J303" s="30"/>
    </row>
    <row r="304" spans="1:10" s="417" customFormat="1">
      <c r="A304" s="416"/>
      <c r="B304" s="416"/>
      <c r="C304" s="416"/>
      <c r="D304" s="416"/>
      <c r="E304" s="416"/>
      <c r="F304" s="416"/>
      <c r="G304" s="30"/>
      <c r="H304" s="30"/>
      <c r="I304" s="30"/>
      <c r="J304" s="30"/>
    </row>
    <row r="305" spans="1:10" s="417" customFormat="1">
      <c r="A305" s="416"/>
      <c r="B305" s="416"/>
      <c r="C305" s="416"/>
      <c r="D305" s="416"/>
      <c r="E305" s="416"/>
      <c r="F305" s="416"/>
      <c r="G305" s="30"/>
      <c r="H305" s="30"/>
      <c r="I305" s="30"/>
      <c r="J305" s="30"/>
    </row>
    <row r="306" spans="1:10" s="417" customFormat="1">
      <c r="A306" s="416"/>
      <c r="B306" s="416"/>
      <c r="C306" s="416"/>
      <c r="D306" s="416"/>
      <c r="E306" s="416"/>
      <c r="F306" s="416"/>
      <c r="G306" s="30"/>
      <c r="H306" s="30"/>
      <c r="I306" s="30"/>
      <c r="J306" s="30"/>
    </row>
    <row r="307" spans="1:10" s="417" customFormat="1">
      <c r="A307" s="416"/>
      <c r="B307" s="416"/>
      <c r="C307" s="416"/>
      <c r="D307" s="416"/>
      <c r="E307" s="416"/>
      <c r="F307" s="416"/>
      <c r="G307" s="30"/>
      <c r="H307" s="30"/>
      <c r="I307" s="30"/>
      <c r="J307" s="30"/>
    </row>
    <row r="308" spans="1:10" s="417" customFormat="1">
      <c r="A308" s="416"/>
      <c r="B308" s="416"/>
      <c r="C308" s="416"/>
      <c r="D308" s="416"/>
      <c r="E308" s="416"/>
      <c r="F308" s="416"/>
      <c r="G308" s="30"/>
      <c r="H308" s="30"/>
      <c r="I308" s="30"/>
      <c r="J308" s="30"/>
    </row>
    <row r="309" spans="1:10" s="417" customFormat="1">
      <c r="A309" s="416"/>
      <c r="B309" s="416"/>
      <c r="C309" s="416"/>
      <c r="D309" s="416"/>
      <c r="E309" s="416"/>
      <c r="F309" s="416"/>
      <c r="G309" s="30"/>
      <c r="H309" s="30"/>
      <c r="I309" s="30"/>
      <c r="J309" s="30"/>
    </row>
    <row r="310" spans="1:10" s="417" customFormat="1">
      <c r="A310" s="416"/>
      <c r="B310" s="416"/>
      <c r="C310" s="416"/>
      <c r="D310" s="416"/>
      <c r="E310" s="416"/>
      <c r="F310" s="416"/>
      <c r="G310" s="30"/>
      <c r="H310" s="30"/>
      <c r="I310" s="30"/>
      <c r="J310" s="30"/>
    </row>
    <row r="311" spans="1:10" s="417" customFormat="1">
      <c r="A311" s="416"/>
      <c r="B311" s="416"/>
      <c r="C311" s="416"/>
      <c r="D311" s="416"/>
      <c r="E311" s="416"/>
      <c r="F311" s="416"/>
      <c r="G311" s="30"/>
      <c r="H311" s="30"/>
      <c r="I311" s="30"/>
      <c r="J311" s="30"/>
    </row>
    <row r="312" spans="1:10" s="417" customFormat="1">
      <c r="A312" s="416"/>
      <c r="B312" s="416"/>
      <c r="C312" s="416"/>
      <c r="D312" s="416"/>
      <c r="E312" s="416"/>
      <c r="F312" s="416"/>
      <c r="G312" s="30"/>
      <c r="H312" s="30"/>
      <c r="I312" s="30"/>
      <c r="J312" s="30"/>
    </row>
    <row r="313" spans="1:10" s="417" customFormat="1">
      <c r="A313" s="416"/>
      <c r="B313" s="416"/>
      <c r="C313" s="416"/>
      <c r="D313" s="416"/>
      <c r="E313" s="416"/>
      <c r="F313" s="416"/>
      <c r="G313" s="30"/>
      <c r="H313" s="30"/>
      <c r="I313" s="30"/>
      <c r="J313" s="30"/>
    </row>
    <row r="314" spans="1:10" s="417" customFormat="1">
      <c r="A314" s="416"/>
      <c r="B314" s="416"/>
      <c r="C314" s="416"/>
      <c r="D314" s="416"/>
      <c r="E314" s="416"/>
      <c r="F314" s="416"/>
      <c r="G314" s="30"/>
      <c r="H314" s="30"/>
      <c r="I314" s="30"/>
      <c r="J314" s="30"/>
    </row>
    <row r="315" spans="1:10" s="417" customFormat="1">
      <c r="A315" s="416"/>
      <c r="B315" s="416"/>
      <c r="C315" s="416"/>
      <c r="D315" s="416"/>
      <c r="E315" s="416"/>
      <c r="F315" s="416"/>
      <c r="G315" s="30"/>
      <c r="H315" s="30"/>
      <c r="I315" s="30"/>
      <c r="J315" s="30"/>
    </row>
    <row r="316" spans="1:10" s="417" customFormat="1">
      <c r="A316" s="416"/>
      <c r="B316" s="416"/>
      <c r="C316" s="416"/>
      <c r="D316" s="416"/>
      <c r="E316" s="416"/>
      <c r="F316" s="416"/>
      <c r="G316" s="30"/>
      <c r="H316" s="30"/>
      <c r="I316" s="30"/>
      <c r="J316" s="30"/>
    </row>
    <row r="317" spans="1:10" s="417" customFormat="1">
      <c r="A317" s="416"/>
      <c r="B317" s="416"/>
      <c r="C317" s="416"/>
      <c r="D317" s="416"/>
      <c r="E317" s="416"/>
      <c r="F317" s="416"/>
      <c r="G317" s="30"/>
      <c r="H317" s="30"/>
      <c r="I317" s="30"/>
      <c r="J317" s="30"/>
    </row>
    <row r="318" spans="1:10" s="417" customFormat="1">
      <c r="A318" s="416"/>
      <c r="B318" s="416"/>
      <c r="C318" s="416"/>
      <c r="D318" s="416"/>
      <c r="E318" s="416"/>
      <c r="F318" s="416"/>
      <c r="G318" s="30"/>
      <c r="H318" s="30"/>
      <c r="I318" s="30"/>
      <c r="J318" s="30"/>
    </row>
    <row r="319" spans="1:10" s="417" customFormat="1">
      <c r="A319" s="416"/>
      <c r="B319" s="416"/>
      <c r="C319" s="416"/>
      <c r="D319" s="416"/>
      <c r="E319" s="416"/>
      <c r="F319" s="416"/>
      <c r="G319" s="30"/>
      <c r="H319" s="30"/>
      <c r="I319" s="30"/>
      <c r="J319" s="30"/>
    </row>
    <row r="320" spans="1:10" s="417" customFormat="1">
      <c r="A320" s="416"/>
      <c r="B320" s="416"/>
      <c r="C320" s="416"/>
      <c r="D320" s="416"/>
      <c r="E320" s="416"/>
      <c r="F320" s="416"/>
      <c r="G320" s="30"/>
      <c r="H320" s="30"/>
      <c r="I320" s="30"/>
      <c r="J320" s="30"/>
    </row>
    <row r="321" spans="1:10" s="417" customFormat="1">
      <c r="A321" s="416"/>
      <c r="B321" s="416"/>
      <c r="C321" s="416"/>
      <c r="D321" s="416"/>
      <c r="E321" s="416"/>
      <c r="F321" s="416"/>
      <c r="G321" s="30"/>
      <c r="H321" s="30"/>
      <c r="I321" s="30"/>
      <c r="J321" s="30"/>
    </row>
    <row r="322" spans="1:10" s="417" customFormat="1">
      <c r="A322" s="416"/>
      <c r="B322" s="416"/>
      <c r="C322" s="416"/>
      <c r="D322" s="416"/>
      <c r="E322" s="416"/>
      <c r="F322" s="416"/>
      <c r="G322" s="30"/>
      <c r="H322" s="30"/>
      <c r="I322" s="30"/>
      <c r="J322" s="30"/>
    </row>
    <row r="323" spans="1:10" s="417" customFormat="1">
      <c r="A323" s="416"/>
      <c r="B323" s="416"/>
      <c r="C323" s="416"/>
      <c r="D323" s="416"/>
      <c r="E323" s="416"/>
      <c r="F323" s="416"/>
      <c r="G323" s="30"/>
      <c r="H323" s="30"/>
      <c r="I323" s="30"/>
      <c r="J323" s="30"/>
    </row>
    <row r="324" spans="1:10" s="417" customFormat="1">
      <c r="A324" s="416"/>
      <c r="B324" s="416"/>
      <c r="C324" s="416"/>
      <c r="D324" s="416"/>
      <c r="E324" s="416"/>
      <c r="F324" s="416"/>
      <c r="G324" s="30"/>
      <c r="H324" s="30"/>
      <c r="I324" s="30"/>
      <c r="J324" s="30"/>
    </row>
    <row r="325" spans="1:10" s="417" customFormat="1">
      <c r="A325" s="416"/>
      <c r="B325" s="416"/>
      <c r="C325" s="416"/>
      <c r="D325" s="416"/>
      <c r="E325" s="416"/>
      <c r="F325" s="416"/>
      <c r="G325" s="30"/>
      <c r="H325" s="30"/>
      <c r="I325" s="30"/>
      <c r="J325" s="30"/>
    </row>
    <row r="326" spans="1:10" s="417" customFormat="1">
      <c r="A326" s="416"/>
      <c r="B326" s="416"/>
      <c r="C326" s="416"/>
      <c r="D326" s="416"/>
      <c r="E326" s="416"/>
      <c r="F326" s="416"/>
      <c r="G326" s="30"/>
      <c r="H326" s="30"/>
      <c r="I326" s="30"/>
      <c r="J326" s="30"/>
    </row>
    <row r="327" spans="1:10" s="417" customFormat="1">
      <c r="A327" s="416"/>
      <c r="B327" s="416"/>
      <c r="C327" s="416"/>
      <c r="D327" s="416"/>
      <c r="E327" s="416"/>
      <c r="F327" s="416"/>
      <c r="G327" s="30"/>
      <c r="H327" s="30"/>
      <c r="I327" s="30"/>
      <c r="J327" s="30"/>
    </row>
    <row r="328" spans="1:10" s="417" customFormat="1">
      <c r="A328" s="416"/>
      <c r="B328" s="416"/>
      <c r="C328" s="416"/>
      <c r="D328" s="416"/>
      <c r="E328" s="416"/>
      <c r="F328" s="416"/>
      <c r="G328" s="30"/>
      <c r="H328" s="30"/>
      <c r="I328" s="30"/>
      <c r="J328" s="30"/>
    </row>
    <row r="329" spans="1:10" s="417" customFormat="1">
      <c r="A329" s="416"/>
      <c r="B329" s="416"/>
      <c r="C329" s="416"/>
      <c r="D329" s="416"/>
      <c r="E329" s="416"/>
      <c r="F329" s="416"/>
      <c r="G329" s="30"/>
      <c r="H329" s="30"/>
      <c r="I329" s="30"/>
      <c r="J329" s="30"/>
    </row>
    <row r="330" spans="1:10" s="417" customFormat="1">
      <c r="A330" s="416"/>
      <c r="B330" s="416"/>
      <c r="C330" s="416"/>
      <c r="D330" s="416"/>
      <c r="E330" s="416"/>
      <c r="F330" s="416"/>
      <c r="G330" s="30"/>
      <c r="H330" s="30"/>
      <c r="I330" s="30"/>
      <c r="J330" s="30"/>
    </row>
    <row r="331" spans="1:10" s="417" customFormat="1">
      <c r="A331" s="416"/>
      <c r="B331" s="416"/>
      <c r="C331" s="416"/>
      <c r="D331" s="416"/>
      <c r="E331" s="416"/>
      <c r="F331" s="416"/>
      <c r="G331" s="30"/>
      <c r="H331" s="30"/>
      <c r="I331" s="30"/>
      <c r="J331" s="30"/>
    </row>
    <row r="332" spans="1:10" s="417" customFormat="1">
      <c r="A332" s="416"/>
      <c r="B332" s="416"/>
      <c r="C332" s="416"/>
      <c r="D332" s="416"/>
      <c r="E332" s="416"/>
      <c r="F332" s="416"/>
      <c r="G332" s="30"/>
      <c r="H332" s="30"/>
      <c r="I332" s="30"/>
      <c r="J332" s="30"/>
    </row>
    <row r="333" spans="1:10" s="417" customFormat="1">
      <c r="A333" s="416"/>
      <c r="B333" s="416"/>
      <c r="C333" s="416"/>
      <c r="D333" s="416"/>
      <c r="E333" s="416"/>
      <c r="F333" s="416"/>
      <c r="G333" s="30"/>
      <c r="H333" s="30"/>
      <c r="I333" s="30"/>
      <c r="J333" s="30"/>
    </row>
    <row r="334" spans="1:10" s="417" customFormat="1">
      <c r="A334" s="416"/>
      <c r="B334" s="416"/>
      <c r="C334" s="416"/>
      <c r="D334" s="416"/>
      <c r="E334" s="416"/>
      <c r="F334" s="416"/>
      <c r="G334" s="30"/>
      <c r="H334" s="30"/>
      <c r="I334" s="30"/>
      <c r="J334" s="30"/>
    </row>
    <row r="335" spans="1:10" s="417" customFormat="1">
      <c r="A335" s="416"/>
      <c r="B335" s="416"/>
      <c r="C335" s="416"/>
      <c r="D335" s="416"/>
      <c r="E335" s="416"/>
      <c r="F335" s="416"/>
      <c r="G335" s="30"/>
      <c r="H335" s="30"/>
      <c r="I335" s="30"/>
      <c r="J335" s="30"/>
    </row>
    <row r="336" spans="1:10" s="417" customFormat="1">
      <c r="A336" s="416"/>
      <c r="B336" s="416"/>
      <c r="C336" s="416"/>
      <c r="D336" s="416"/>
      <c r="E336" s="416"/>
      <c r="F336" s="416"/>
      <c r="G336" s="30"/>
      <c r="H336" s="30"/>
      <c r="I336" s="30"/>
      <c r="J336" s="30"/>
    </row>
    <row r="337" spans="1:10" s="417" customFormat="1">
      <c r="A337" s="416"/>
      <c r="B337" s="416"/>
      <c r="C337" s="416"/>
      <c r="D337" s="416"/>
      <c r="E337" s="416"/>
      <c r="F337" s="416"/>
      <c r="G337" s="30"/>
      <c r="H337" s="30"/>
      <c r="I337" s="30"/>
      <c r="J337" s="30"/>
    </row>
    <row r="338" spans="1:10" s="417" customFormat="1">
      <c r="A338" s="416"/>
      <c r="B338" s="416"/>
      <c r="C338" s="416"/>
      <c r="D338" s="416"/>
      <c r="E338" s="416"/>
      <c r="F338" s="416"/>
      <c r="G338" s="30"/>
      <c r="H338" s="30"/>
      <c r="I338" s="30"/>
      <c r="J338" s="30"/>
    </row>
    <row r="339" spans="1:10" s="417" customFormat="1">
      <c r="A339" s="416"/>
      <c r="B339" s="416"/>
      <c r="C339" s="416"/>
      <c r="D339" s="416"/>
      <c r="E339" s="416"/>
      <c r="F339" s="416"/>
      <c r="G339" s="30"/>
      <c r="H339" s="30"/>
      <c r="I339" s="30"/>
      <c r="J339" s="30"/>
    </row>
    <row r="340" spans="1:10" s="417" customFormat="1">
      <c r="A340" s="416"/>
      <c r="B340" s="416"/>
      <c r="C340" s="416"/>
      <c r="D340" s="416"/>
      <c r="E340" s="416"/>
      <c r="F340" s="416"/>
      <c r="G340" s="30"/>
      <c r="H340" s="30"/>
      <c r="I340" s="30"/>
      <c r="J340" s="30"/>
    </row>
    <row r="341" spans="1:10" s="417" customFormat="1">
      <c r="A341" s="416"/>
      <c r="B341" s="416"/>
      <c r="C341" s="416"/>
      <c r="D341" s="416"/>
      <c r="E341" s="416"/>
      <c r="F341" s="416"/>
      <c r="G341" s="30"/>
      <c r="H341" s="30"/>
      <c r="I341" s="30"/>
      <c r="J341" s="30"/>
    </row>
    <row r="342" spans="1:10" s="417" customFormat="1">
      <c r="A342" s="416"/>
      <c r="B342" s="416"/>
      <c r="C342" s="416"/>
      <c r="D342" s="416"/>
      <c r="E342" s="416"/>
      <c r="F342" s="416"/>
      <c r="G342" s="30"/>
      <c r="H342" s="30"/>
      <c r="I342" s="30"/>
      <c r="J342" s="30"/>
    </row>
    <row r="343" spans="1:10" s="417" customFormat="1">
      <c r="A343" s="416"/>
      <c r="B343" s="416"/>
      <c r="C343" s="416"/>
      <c r="D343" s="416"/>
      <c r="E343" s="416"/>
      <c r="F343" s="416"/>
      <c r="G343" s="30"/>
      <c r="H343" s="30"/>
      <c r="I343" s="30"/>
      <c r="J343" s="30"/>
    </row>
    <row r="344" spans="1:10" s="417" customFormat="1">
      <c r="A344" s="416"/>
      <c r="B344" s="416"/>
      <c r="C344" s="416"/>
      <c r="D344" s="416"/>
      <c r="E344" s="416"/>
      <c r="F344" s="416"/>
      <c r="G344" s="30"/>
      <c r="H344" s="30"/>
      <c r="I344" s="30"/>
      <c r="J344" s="30"/>
    </row>
    <row r="345" spans="1:10" s="417" customFormat="1">
      <c r="A345" s="416"/>
      <c r="B345" s="416"/>
      <c r="C345" s="416"/>
      <c r="D345" s="416"/>
      <c r="E345" s="416"/>
      <c r="F345" s="416"/>
      <c r="G345" s="30"/>
      <c r="H345" s="30"/>
      <c r="I345" s="30"/>
      <c r="J345" s="30"/>
    </row>
    <row r="346" spans="1:10" s="417" customFormat="1">
      <c r="A346" s="416"/>
      <c r="B346" s="416"/>
      <c r="C346" s="416"/>
      <c r="D346" s="416"/>
      <c r="E346" s="416"/>
      <c r="F346" s="416"/>
      <c r="G346" s="30"/>
      <c r="H346" s="30"/>
      <c r="I346" s="30"/>
      <c r="J346" s="30"/>
    </row>
    <row r="347" spans="1:10" s="417" customFormat="1">
      <c r="A347" s="416"/>
      <c r="B347" s="416"/>
      <c r="C347" s="416"/>
      <c r="D347" s="416"/>
      <c r="E347" s="416"/>
      <c r="F347" s="416"/>
      <c r="G347" s="30"/>
      <c r="H347" s="30"/>
      <c r="I347" s="30"/>
      <c r="J347" s="30"/>
    </row>
    <row r="348" spans="1:10" s="417" customFormat="1">
      <c r="A348" s="416"/>
      <c r="B348" s="416"/>
      <c r="C348" s="416"/>
      <c r="D348" s="416"/>
      <c r="E348" s="416"/>
      <c r="F348" s="416"/>
      <c r="G348" s="30"/>
      <c r="H348" s="30"/>
      <c r="I348" s="30"/>
      <c r="J348" s="30"/>
    </row>
    <row r="349" spans="1:10" s="417" customFormat="1">
      <c r="A349" s="416"/>
      <c r="B349" s="416"/>
      <c r="C349" s="416"/>
      <c r="D349" s="416"/>
      <c r="E349" s="416"/>
      <c r="F349" s="416"/>
      <c r="G349" s="30"/>
      <c r="H349" s="30"/>
      <c r="I349" s="30"/>
      <c r="J349" s="30"/>
    </row>
    <row r="350" spans="1:10" s="417" customFormat="1">
      <c r="A350" s="416"/>
      <c r="B350" s="416"/>
      <c r="C350" s="416"/>
      <c r="D350" s="416"/>
      <c r="E350" s="416"/>
      <c r="F350" s="416"/>
      <c r="G350" s="30"/>
      <c r="H350" s="30"/>
      <c r="I350" s="30"/>
      <c r="J350" s="30"/>
    </row>
    <row r="351" spans="1:10" s="417" customFormat="1">
      <c r="A351" s="416"/>
      <c r="B351" s="416"/>
      <c r="C351" s="416"/>
      <c r="D351" s="416"/>
      <c r="E351" s="416"/>
      <c r="F351" s="416"/>
      <c r="G351" s="30"/>
      <c r="H351" s="30"/>
      <c r="I351" s="30"/>
      <c r="J351" s="30"/>
    </row>
    <row r="352" spans="1:10" s="417" customFormat="1">
      <c r="A352" s="416"/>
      <c r="B352" s="416"/>
      <c r="C352" s="416"/>
      <c r="D352" s="416"/>
      <c r="E352" s="416"/>
      <c r="F352" s="416"/>
      <c r="G352" s="30"/>
      <c r="H352" s="30"/>
      <c r="I352" s="30"/>
      <c r="J352" s="30"/>
    </row>
    <row r="353" spans="1:10" s="417" customFormat="1">
      <c r="A353" s="416"/>
      <c r="B353" s="416"/>
      <c r="C353" s="416"/>
      <c r="D353" s="416"/>
      <c r="E353" s="416"/>
      <c r="F353" s="416"/>
      <c r="G353" s="30"/>
      <c r="H353" s="30"/>
      <c r="I353" s="30"/>
      <c r="J353" s="30"/>
    </row>
    <row r="354" spans="1:10" s="417" customFormat="1">
      <c r="A354" s="416"/>
      <c r="B354" s="416"/>
      <c r="C354" s="416"/>
      <c r="D354" s="416"/>
      <c r="E354" s="416"/>
      <c r="F354" s="416"/>
      <c r="G354" s="30"/>
      <c r="H354" s="30"/>
      <c r="I354" s="30"/>
      <c r="J354" s="30"/>
    </row>
    <row r="355" spans="1:10" s="417" customFormat="1">
      <c r="A355" s="416"/>
      <c r="B355" s="416"/>
      <c r="C355" s="416"/>
      <c r="D355" s="416"/>
      <c r="E355" s="416"/>
      <c r="F355" s="416"/>
      <c r="G355" s="30"/>
      <c r="H355" s="30"/>
      <c r="I355" s="30"/>
      <c r="J355" s="30"/>
    </row>
    <row r="356" spans="1:10" s="417" customFormat="1">
      <c r="A356" s="416"/>
      <c r="B356" s="416"/>
      <c r="C356" s="416"/>
      <c r="D356" s="416"/>
      <c r="E356" s="416"/>
      <c r="F356" s="416"/>
      <c r="G356" s="30"/>
      <c r="H356" s="30"/>
      <c r="I356" s="30"/>
      <c r="J356" s="30"/>
    </row>
    <row r="357" spans="1:10" s="417" customFormat="1">
      <c r="A357" s="416"/>
      <c r="B357" s="416"/>
      <c r="C357" s="416"/>
      <c r="D357" s="416"/>
      <c r="E357" s="416"/>
      <c r="F357" s="416"/>
      <c r="G357" s="30"/>
      <c r="H357" s="30"/>
      <c r="I357" s="30"/>
      <c r="J357" s="30"/>
    </row>
    <row r="358" spans="1:10" s="417" customFormat="1">
      <c r="A358" s="416"/>
      <c r="B358" s="416"/>
      <c r="C358" s="416"/>
      <c r="D358" s="416"/>
      <c r="E358" s="416"/>
      <c r="F358" s="416"/>
      <c r="G358" s="30"/>
      <c r="H358" s="30"/>
      <c r="I358" s="30"/>
      <c r="J358" s="30"/>
    </row>
    <row r="359" spans="1:10" s="417" customFormat="1">
      <c r="A359" s="416"/>
      <c r="B359" s="416"/>
      <c r="C359" s="416"/>
      <c r="D359" s="416"/>
      <c r="E359" s="416"/>
      <c r="F359" s="416"/>
      <c r="G359" s="30"/>
      <c r="H359" s="30"/>
      <c r="I359" s="30"/>
      <c r="J359" s="30"/>
    </row>
    <row r="360" spans="1:10" s="417" customFormat="1">
      <c r="A360" s="416"/>
      <c r="B360" s="416"/>
      <c r="C360" s="416"/>
      <c r="D360" s="416"/>
      <c r="E360" s="416"/>
      <c r="F360" s="416"/>
      <c r="G360" s="30"/>
      <c r="H360" s="30"/>
      <c r="I360" s="30"/>
      <c r="J360" s="30"/>
    </row>
    <row r="361" spans="1:10" s="417" customFormat="1">
      <c r="A361" s="416"/>
      <c r="B361" s="416"/>
      <c r="C361" s="416"/>
      <c r="D361" s="416"/>
      <c r="E361" s="416"/>
      <c r="F361" s="416"/>
      <c r="G361" s="30"/>
      <c r="H361" s="30"/>
      <c r="I361" s="30"/>
      <c r="J361" s="30"/>
    </row>
    <row r="362" spans="1:10" s="417" customFormat="1">
      <c r="A362" s="416"/>
      <c r="B362" s="416"/>
      <c r="C362" s="416"/>
      <c r="D362" s="416"/>
      <c r="E362" s="416"/>
      <c r="F362" s="416"/>
      <c r="G362" s="30"/>
      <c r="H362" s="30"/>
      <c r="I362" s="30"/>
      <c r="J362" s="30"/>
    </row>
    <row r="363" spans="1:10" s="417" customFormat="1">
      <c r="A363" s="416"/>
      <c r="B363" s="416"/>
      <c r="C363" s="416"/>
      <c r="D363" s="416"/>
      <c r="E363" s="416"/>
      <c r="F363" s="416"/>
      <c r="G363" s="30"/>
      <c r="H363" s="30"/>
      <c r="I363" s="30"/>
      <c r="J363" s="30"/>
    </row>
    <row r="364" spans="1:10" s="417" customFormat="1">
      <c r="A364" s="416"/>
      <c r="B364" s="416"/>
      <c r="C364" s="416"/>
      <c r="D364" s="416"/>
      <c r="E364" s="416"/>
      <c r="F364" s="416"/>
      <c r="G364" s="30"/>
      <c r="H364" s="30"/>
      <c r="I364" s="30"/>
      <c r="J364" s="30"/>
    </row>
    <row r="365" spans="1:10" s="417" customFormat="1">
      <c r="A365" s="416"/>
      <c r="B365" s="416"/>
      <c r="C365" s="416"/>
      <c r="D365" s="416"/>
      <c r="E365" s="416"/>
      <c r="F365" s="416"/>
      <c r="G365" s="30"/>
      <c r="H365" s="30"/>
      <c r="I365" s="30"/>
      <c r="J365" s="30"/>
    </row>
    <row r="366" spans="1:10" s="417" customFormat="1">
      <c r="A366" s="416"/>
      <c r="B366" s="416"/>
      <c r="C366" s="416"/>
      <c r="D366" s="416"/>
      <c r="E366" s="416"/>
      <c r="F366" s="416"/>
      <c r="G366" s="30"/>
      <c r="H366" s="30"/>
      <c r="I366" s="30"/>
      <c r="J366" s="30"/>
    </row>
    <row r="367" spans="1:10" s="417" customFormat="1">
      <c r="A367" s="416"/>
      <c r="B367" s="416"/>
      <c r="C367" s="416"/>
      <c r="D367" s="416"/>
      <c r="E367" s="416"/>
      <c r="F367" s="416"/>
      <c r="G367" s="30"/>
      <c r="H367" s="30"/>
      <c r="I367" s="30"/>
      <c r="J367" s="30"/>
    </row>
    <row r="368" spans="1:10" s="417" customFormat="1">
      <c r="A368" s="416"/>
      <c r="B368" s="416"/>
      <c r="C368" s="416"/>
      <c r="D368" s="416"/>
      <c r="E368" s="416"/>
      <c r="F368" s="416"/>
      <c r="G368" s="30"/>
      <c r="H368" s="30"/>
      <c r="I368" s="30"/>
      <c r="J368" s="30"/>
    </row>
    <row r="369" spans="1:10" s="417" customFormat="1">
      <c r="A369" s="416"/>
      <c r="B369" s="416"/>
      <c r="C369" s="416"/>
      <c r="D369" s="416"/>
      <c r="E369" s="416"/>
      <c r="F369" s="416"/>
      <c r="G369" s="30"/>
      <c r="H369" s="30"/>
      <c r="I369" s="30"/>
      <c r="J369" s="30"/>
    </row>
    <row r="370" spans="1:10" s="417" customFormat="1">
      <c r="A370" s="416"/>
      <c r="B370" s="416"/>
      <c r="C370" s="416"/>
      <c r="D370" s="416"/>
      <c r="E370" s="416"/>
      <c r="F370" s="416"/>
      <c r="G370" s="30"/>
      <c r="H370" s="30"/>
      <c r="I370" s="30"/>
      <c r="J370" s="30"/>
    </row>
    <row r="371" spans="1:10" s="417" customFormat="1">
      <c r="A371" s="416"/>
      <c r="B371" s="416"/>
      <c r="C371" s="416"/>
      <c r="D371" s="416"/>
      <c r="E371" s="416"/>
      <c r="F371" s="416"/>
      <c r="G371" s="30"/>
      <c r="H371" s="30"/>
      <c r="I371" s="30"/>
      <c r="J371" s="30"/>
    </row>
    <row r="372" spans="1:10" s="417" customFormat="1">
      <c r="A372" s="416"/>
      <c r="B372" s="416"/>
      <c r="C372" s="416"/>
      <c r="D372" s="416"/>
      <c r="E372" s="416"/>
      <c r="F372" s="416"/>
      <c r="G372" s="30"/>
      <c r="H372" s="30"/>
      <c r="I372" s="30"/>
      <c r="J372" s="30"/>
    </row>
    <row r="373" spans="1:10" s="417" customFormat="1">
      <c r="A373" s="416"/>
      <c r="B373" s="416"/>
      <c r="C373" s="416"/>
      <c r="D373" s="416"/>
      <c r="E373" s="416"/>
      <c r="F373" s="416"/>
      <c r="G373" s="30"/>
      <c r="H373" s="30"/>
      <c r="I373" s="30"/>
      <c r="J373" s="30"/>
    </row>
    <row r="374" spans="1:10" s="417" customFormat="1">
      <c r="A374" s="416"/>
      <c r="B374" s="416"/>
      <c r="C374" s="416"/>
      <c r="D374" s="416"/>
      <c r="E374" s="416"/>
      <c r="F374" s="416"/>
      <c r="G374" s="30"/>
      <c r="H374" s="30"/>
      <c r="I374" s="30"/>
      <c r="J374" s="30"/>
    </row>
    <row r="375" spans="1:10" s="417" customFormat="1">
      <c r="A375" s="416"/>
      <c r="B375" s="416"/>
      <c r="C375" s="416"/>
      <c r="D375" s="416"/>
      <c r="E375" s="416"/>
      <c r="F375" s="416"/>
      <c r="G375" s="30"/>
      <c r="H375" s="30"/>
      <c r="I375" s="30"/>
      <c r="J375" s="30"/>
    </row>
    <row r="376" spans="1:10" s="417" customFormat="1">
      <c r="A376" s="416"/>
      <c r="B376" s="416"/>
      <c r="C376" s="416"/>
      <c r="D376" s="416"/>
      <c r="E376" s="416"/>
      <c r="F376" s="416"/>
      <c r="G376" s="30"/>
      <c r="H376" s="30"/>
      <c r="I376" s="30"/>
      <c r="J376" s="30"/>
    </row>
    <row r="377" spans="1:10" s="417" customFormat="1">
      <c r="A377" s="416"/>
      <c r="B377" s="416"/>
      <c r="C377" s="416"/>
      <c r="D377" s="416"/>
      <c r="E377" s="416"/>
      <c r="F377" s="416"/>
      <c r="G377" s="30"/>
      <c r="H377" s="30"/>
      <c r="I377" s="30"/>
      <c r="J377" s="30"/>
    </row>
    <row r="378" spans="1:10" s="417" customFormat="1">
      <c r="A378" s="416"/>
      <c r="B378" s="416"/>
      <c r="C378" s="416"/>
      <c r="D378" s="416"/>
      <c r="E378" s="416"/>
      <c r="F378" s="416"/>
      <c r="G378" s="30"/>
      <c r="H378" s="30"/>
      <c r="I378" s="30"/>
      <c r="J378" s="30"/>
    </row>
    <row r="379" spans="1:10" s="417" customFormat="1">
      <c r="A379" s="416"/>
      <c r="B379" s="416"/>
      <c r="C379" s="416"/>
      <c r="D379" s="416"/>
      <c r="E379" s="416"/>
      <c r="F379" s="416"/>
      <c r="G379" s="30"/>
      <c r="H379" s="30"/>
      <c r="I379" s="30"/>
      <c r="J379" s="30"/>
    </row>
    <row r="380" spans="1:10" s="417" customFormat="1">
      <c r="A380" s="416"/>
      <c r="B380" s="416"/>
      <c r="C380" s="416"/>
      <c r="D380" s="416"/>
      <c r="E380" s="416"/>
      <c r="F380" s="416"/>
      <c r="G380" s="30"/>
      <c r="H380" s="30"/>
      <c r="I380" s="30"/>
      <c r="J380" s="30"/>
    </row>
    <row r="381" spans="1:10" s="417" customFormat="1">
      <c r="A381" s="416"/>
      <c r="B381" s="416"/>
      <c r="C381" s="416"/>
      <c r="D381" s="416"/>
      <c r="E381" s="416"/>
      <c r="F381" s="416"/>
      <c r="G381" s="30"/>
      <c r="H381" s="30"/>
      <c r="I381" s="30"/>
      <c r="J381" s="30"/>
    </row>
    <row r="382" spans="1:10" s="417" customFormat="1">
      <c r="A382" s="416"/>
      <c r="B382" s="416"/>
      <c r="C382" s="416"/>
      <c r="D382" s="416"/>
      <c r="E382" s="416"/>
      <c r="F382" s="416"/>
      <c r="G382" s="30"/>
      <c r="H382" s="30"/>
      <c r="I382" s="30"/>
      <c r="J382" s="30"/>
    </row>
    <row r="383" spans="1:10" s="417" customFormat="1">
      <c r="A383" s="416"/>
      <c r="B383" s="416"/>
      <c r="C383" s="416"/>
      <c r="D383" s="416"/>
      <c r="E383" s="416"/>
      <c r="F383" s="416"/>
      <c r="G383" s="30"/>
      <c r="H383" s="30"/>
      <c r="I383" s="30"/>
      <c r="J383" s="30"/>
    </row>
    <row r="384" spans="1:10" s="417" customFormat="1">
      <c r="A384" s="416"/>
      <c r="B384" s="416"/>
      <c r="C384" s="416"/>
      <c r="D384" s="416"/>
      <c r="E384" s="416"/>
      <c r="F384" s="416"/>
      <c r="G384" s="30"/>
      <c r="H384" s="30"/>
      <c r="I384" s="30"/>
      <c r="J384" s="30"/>
    </row>
    <row r="385" spans="1:10" s="417" customFormat="1">
      <c r="A385" s="416"/>
      <c r="B385" s="416"/>
      <c r="C385" s="416"/>
      <c r="D385" s="416"/>
      <c r="E385" s="416"/>
      <c r="F385" s="416"/>
      <c r="G385" s="30"/>
      <c r="H385" s="30"/>
      <c r="I385" s="30"/>
      <c r="J385" s="30"/>
    </row>
    <row r="386" spans="1:10" s="417" customFormat="1">
      <c r="A386" s="416"/>
      <c r="B386" s="416"/>
      <c r="C386" s="416"/>
      <c r="D386" s="416"/>
      <c r="E386" s="416"/>
      <c r="F386" s="416"/>
      <c r="G386" s="30"/>
      <c r="H386" s="30"/>
      <c r="I386" s="30"/>
      <c r="J386" s="30"/>
    </row>
    <row r="387" spans="1:10" s="417" customFormat="1">
      <c r="A387" s="416"/>
      <c r="B387" s="416"/>
      <c r="C387" s="416"/>
      <c r="D387" s="416"/>
      <c r="E387" s="416"/>
      <c r="F387" s="416"/>
      <c r="G387" s="30"/>
      <c r="H387" s="30"/>
      <c r="I387" s="30"/>
      <c r="J387" s="30"/>
    </row>
    <row r="388" spans="1:10" s="417" customFormat="1">
      <c r="A388" s="416"/>
      <c r="B388" s="416"/>
      <c r="C388" s="416"/>
      <c r="D388" s="416"/>
      <c r="E388" s="416"/>
      <c r="F388" s="416"/>
      <c r="G388" s="30"/>
      <c r="H388" s="30"/>
      <c r="I388" s="30"/>
      <c r="J388" s="30"/>
    </row>
    <row r="389" spans="1:10" s="417" customFormat="1">
      <c r="A389" s="416"/>
      <c r="B389" s="416"/>
      <c r="C389" s="416"/>
      <c r="D389" s="416"/>
      <c r="E389" s="416"/>
      <c r="F389" s="416"/>
      <c r="G389" s="30"/>
      <c r="H389" s="30"/>
      <c r="I389" s="30"/>
      <c r="J389" s="30"/>
    </row>
    <row r="390" spans="1:10" s="417" customFormat="1">
      <c r="A390" s="416"/>
      <c r="B390" s="416"/>
      <c r="C390" s="416"/>
      <c r="D390" s="416"/>
      <c r="E390" s="416"/>
      <c r="F390" s="416"/>
      <c r="G390" s="30"/>
      <c r="H390" s="30"/>
      <c r="I390" s="30"/>
      <c r="J390" s="30"/>
    </row>
    <row r="391" spans="1:10" s="417" customFormat="1">
      <c r="A391" s="416"/>
      <c r="B391" s="416"/>
      <c r="C391" s="416"/>
      <c r="D391" s="416"/>
      <c r="E391" s="416"/>
      <c r="F391" s="416"/>
      <c r="G391" s="30"/>
      <c r="H391" s="30"/>
      <c r="I391" s="30"/>
      <c r="J391" s="30"/>
    </row>
    <row r="392" spans="1:10" s="417" customFormat="1">
      <c r="A392" s="416"/>
      <c r="B392" s="416"/>
      <c r="C392" s="416"/>
      <c r="D392" s="416"/>
      <c r="E392" s="416"/>
      <c r="F392" s="416"/>
      <c r="G392" s="30"/>
      <c r="H392" s="30"/>
      <c r="I392" s="30"/>
      <c r="J392" s="30"/>
    </row>
    <row r="393" spans="1:10" s="417" customFormat="1">
      <c r="A393" s="416"/>
      <c r="B393" s="416"/>
      <c r="C393" s="416"/>
      <c r="D393" s="416"/>
      <c r="E393" s="416"/>
      <c r="F393" s="416"/>
      <c r="G393" s="30"/>
      <c r="H393" s="30"/>
      <c r="I393" s="30"/>
      <c r="J393" s="30"/>
    </row>
    <row r="394" spans="1:10" s="417" customFormat="1">
      <c r="A394" s="416"/>
      <c r="B394" s="416"/>
      <c r="C394" s="416"/>
      <c r="D394" s="416"/>
      <c r="E394" s="416"/>
      <c r="F394" s="416"/>
      <c r="G394" s="30"/>
      <c r="H394" s="30"/>
      <c r="I394" s="30"/>
      <c r="J394" s="30"/>
    </row>
    <row r="395" spans="1:10" s="417" customFormat="1">
      <c r="A395" s="416"/>
      <c r="B395" s="416"/>
      <c r="C395" s="416"/>
      <c r="D395" s="416"/>
      <c r="E395" s="416"/>
      <c r="F395" s="416"/>
      <c r="G395" s="30"/>
      <c r="H395" s="30"/>
      <c r="I395" s="30"/>
      <c r="J395" s="30"/>
    </row>
    <row r="396" spans="1:10" s="417" customFormat="1">
      <c r="A396" s="416"/>
      <c r="B396" s="416"/>
      <c r="C396" s="416"/>
      <c r="D396" s="416"/>
      <c r="E396" s="416"/>
      <c r="F396" s="416"/>
      <c r="G396" s="30"/>
      <c r="H396" s="30"/>
      <c r="I396" s="30"/>
      <c r="J396" s="30"/>
    </row>
    <row r="397" spans="1:10" s="417" customFormat="1">
      <c r="A397" s="416"/>
      <c r="B397" s="416"/>
      <c r="C397" s="416"/>
      <c r="D397" s="416"/>
      <c r="E397" s="416"/>
      <c r="F397" s="416"/>
      <c r="G397" s="30"/>
      <c r="H397" s="30"/>
      <c r="I397" s="30"/>
      <c r="J397" s="30"/>
    </row>
    <row r="398" spans="1:10" s="417" customFormat="1">
      <c r="A398" s="416"/>
      <c r="B398" s="416"/>
      <c r="C398" s="416"/>
      <c r="D398" s="416"/>
      <c r="E398" s="416"/>
      <c r="F398" s="416"/>
      <c r="G398" s="30"/>
      <c r="H398" s="30"/>
      <c r="I398" s="30"/>
      <c r="J398" s="30"/>
    </row>
    <row r="399" spans="1:10" s="417" customFormat="1">
      <c r="A399" s="416"/>
      <c r="B399" s="416"/>
      <c r="C399" s="416"/>
      <c r="D399" s="416"/>
      <c r="E399" s="416"/>
      <c r="F399" s="416"/>
      <c r="G399" s="30"/>
      <c r="H399" s="30"/>
      <c r="I399" s="30"/>
      <c r="J399" s="30"/>
    </row>
    <row r="400" spans="1:10" s="417" customFormat="1">
      <c r="A400" s="416"/>
      <c r="B400" s="416"/>
      <c r="C400" s="416"/>
      <c r="D400" s="416"/>
      <c r="E400" s="416"/>
      <c r="F400" s="416"/>
      <c r="G400" s="30"/>
      <c r="H400" s="30"/>
      <c r="I400" s="30"/>
      <c r="J400" s="30"/>
    </row>
    <row r="401" spans="1:10" s="417" customFormat="1">
      <c r="A401" s="416"/>
      <c r="B401" s="416"/>
      <c r="C401" s="416"/>
      <c r="D401" s="416"/>
      <c r="E401" s="416"/>
      <c r="F401" s="416"/>
      <c r="G401" s="30"/>
      <c r="H401" s="30"/>
      <c r="I401" s="30"/>
      <c r="J401" s="30"/>
    </row>
    <row r="402" spans="1:10" s="417" customFormat="1">
      <c r="A402" s="416"/>
      <c r="B402" s="416"/>
      <c r="C402" s="416"/>
      <c r="D402" s="416"/>
      <c r="E402" s="416"/>
      <c r="F402" s="416"/>
      <c r="G402" s="30"/>
      <c r="H402" s="30"/>
      <c r="I402" s="30"/>
      <c r="J402" s="30"/>
    </row>
    <row r="403" spans="1:10" s="417" customFormat="1">
      <c r="A403" s="416"/>
      <c r="B403" s="416"/>
      <c r="C403" s="416"/>
      <c r="D403" s="416"/>
      <c r="E403" s="416"/>
      <c r="F403" s="416"/>
      <c r="G403" s="30"/>
      <c r="H403" s="30"/>
      <c r="I403" s="30"/>
      <c r="J403" s="30"/>
    </row>
    <row r="404" spans="1:10" s="417" customFormat="1">
      <c r="A404" s="416"/>
      <c r="B404" s="416"/>
      <c r="C404" s="416"/>
      <c r="D404" s="416"/>
      <c r="E404" s="416"/>
      <c r="F404" s="416"/>
      <c r="G404" s="30"/>
      <c r="H404" s="30"/>
      <c r="I404" s="30"/>
      <c r="J404" s="30"/>
    </row>
    <row r="405" spans="1:10" s="417" customFormat="1">
      <c r="A405" s="416"/>
      <c r="B405" s="416"/>
      <c r="C405" s="416"/>
      <c r="D405" s="416"/>
      <c r="E405" s="416"/>
      <c r="F405" s="416"/>
      <c r="G405" s="30"/>
      <c r="H405" s="30"/>
      <c r="I405" s="30"/>
      <c r="J405" s="30"/>
    </row>
    <row r="406" spans="1:10" s="417" customFormat="1">
      <c r="A406" s="416"/>
      <c r="B406" s="416"/>
      <c r="C406" s="416"/>
      <c r="D406" s="416"/>
      <c r="E406" s="416"/>
      <c r="F406" s="416"/>
      <c r="G406" s="30"/>
      <c r="H406" s="30"/>
      <c r="I406" s="30"/>
      <c r="J406" s="30"/>
    </row>
    <row r="407" spans="1:10" s="417" customFormat="1">
      <c r="A407" s="416"/>
      <c r="B407" s="416"/>
      <c r="C407" s="416"/>
      <c r="D407" s="416"/>
      <c r="E407" s="416"/>
      <c r="F407" s="416"/>
      <c r="G407" s="30"/>
      <c r="H407" s="30"/>
      <c r="I407" s="30"/>
      <c r="J407" s="30"/>
    </row>
    <row r="408" spans="1:10" s="417" customFormat="1">
      <c r="A408" s="416"/>
      <c r="B408" s="416"/>
      <c r="C408" s="416"/>
      <c r="D408" s="416"/>
      <c r="E408" s="416"/>
      <c r="F408" s="416"/>
      <c r="G408" s="30"/>
      <c r="H408" s="30"/>
      <c r="I408" s="30"/>
      <c r="J408" s="30"/>
    </row>
    <row r="409" spans="1:10" s="417" customFormat="1">
      <c r="A409" s="416"/>
      <c r="B409" s="416"/>
      <c r="C409" s="416"/>
      <c r="D409" s="416"/>
      <c r="E409" s="416"/>
      <c r="F409" s="416"/>
      <c r="G409" s="30"/>
      <c r="H409" s="30"/>
      <c r="I409" s="30"/>
      <c r="J409" s="30"/>
    </row>
    <row r="410" spans="1:10" s="417" customFormat="1">
      <c r="A410" s="416"/>
      <c r="B410" s="416"/>
      <c r="C410" s="416"/>
      <c r="D410" s="416"/>
      <c r="E410" s="416"/>
      <c r="F410" s="416"/>
      <c r="G410" s="30"/>
      <c r="H410" s="30"/>
      <c r="I410" s="30"/>
      <c r="J410" s="30"/>
    </row>
    <row r="411" spans="1:10" s="417" customFormat="1">
      <c r="A411" s="416"/>
      <c r="B411" s="416"/>
      <c r="C411" s="416"/>
      <c r="D411" s="416"/>
      <c r="E411" s="416"/>
      <c r="F411" s="416"/>
      <c r="G411" s="30"/>
      <c r="H411" s="30"/>
      <c r="I411" s="30"/>
      <c r="J411" s="30"/>
    </row>
    <row r="412" spans="1:10" s="417" customFormat="1">
      <c r="A412" s="416"/>
      <c r="B412" s="416"/>
      <c r="C412" s="416"/>
      <c r="D412" s="416"/>
      <c r="E412" s="416"/>
      <c r="F412" s="416"/>
      <c r="G412" s="30"/>
      <c r="H412" s="30"/>
      <c r="I412" s="30"/>
      <c r="J412" s="30"/>
    </row>
    <row r="413" spans="1:10" s="417" customFormat="1">
      <c r="A413" s="416"/>
      <c r="B413" s="416"/>
      <c r="C413" s="416"/>
      <c r="D413" s="416"/>
      <c r="E413" s="416"/>
      <c r="F413" s="416"/>
      <c r="G413" s="30"/>
      <c r="H413" s="30"/>
      <c r="I413" s="30"/>
      <c r="J413" s="30"/>
    </row>
    <row r="414" spans="1:10" s="417" customFormat="1">
      <c r="A414" s="416"/>
      <c r="B414" s="416"/>
      <c r="C414" s="416"/>
      <c r="D414" s="416"/>
      <c r="E414" s="416"/>
      <c r="F414" s="416"/>
      <c r="G414" s="30"/>
      <c r="H414" s="30"/>
      <c r="I414" s="30"/>
      <c r="J414" s="30"/>
    </row>
    <row r="415" spans="1:10" s="417" customFormat="1">
      <c r="A415" s="416"/>
      <c r="B415" s="416"/>
      <c r="C415" s="416"/>
      <c r="D415" s="416"/>
      <c r="E415" s="416"/>
      <c r="F415" s="416"/>
      <c r="G415" s="30"/>
      <c r="H415" s="30"/>
      <c r="I415" s="30"/>
      <c r="J415" s="30"/>
    </row>
    <row r="416" spans="1:10" s="417" customFormat="1">
      <c r="A416" s="416"/>
      <c r="B416" s="416"/>
      <c r="C416" s="416"/>
      <c r="D416" s="416"/>
      <c r="E416" s="416"/>
      <c r="F416" s="416"/>
      <c r="G416" s="30"/>
      <c r="H416" s="30"/>
      <c r="I416" s="30"/>
      <c r="J416" s="30"/>
    </row>
    <row r="417" spans="1:10" s="417" customFormat="1">
      <c r="A417" s="416"/>
      <c r="B417" s="416"/>
      <c r="C417" s="416"/>
      <c r="D417" s="416"/>
      <c r="E417" s="416"/>
      <c r="F417" s="416"/>
      <c r="G417" s="30"/>
      <c r="H417" s="30"/>
      <c r="I417" s="30"/>
      <c r="J417" s="30"/>
    </row>
    <row r="418" spans="1:10" s="417" customFormat="1">
      <c r="A418" s="416"/>
      <c r="B418" s="416"/>
      <c r="C418" s="416"/>
      <c r="D418" s="416"/>
      <c r="E418" s="416"/>
      <c r="F418" s="416"/>
      <c r="G418" s="30"/>
      <c r="H418" s="30"/>
      <c r="I418" s="30"/>
      <c r="J418" s="30"/>
    </row>
    <row r="419" spans="1:10" s="417" customFormat="1">
      <c r="A419" s="416"/>
      <c r="B419" s="416"/>
      <c r="C419" s="416"/>
      <c r="D419" s="416"/>
      <c r="E419" s="416"/>
      <c r="F419" s="416"/>
      <c r="G419" s="30"/>
      <c r="H419" s="30"/>
      <c r="I419" s="30"/>
      <c r="J419" s="30"/>
    </row>
    <row r="420" spans="1:10" s="417" customFormat="1">
      <c r="A420" s="416"/>
      <c r="B420" s="416"/>
      <c r="C420" s="416"/>
      <c r="D420" s="416"/>
      <c r="E420" s="416"/>
      <c r="F420" s="416"/>
      <c r="G420" s="30"/>
      <c r="H420" s="30"/>
      <c r="I420" s="30"/>
      <c r="J420" s="30"/>
    </row>
    <row r="421" spans="1:10" s="417" customFormat="1">
      <c r="A421" s="416"/>
      <c r="B421" s="416"/>
      <c r="C421" s="416"/>
      <c r="D421" s="416"/>
      <c r="E421" s="416"/>
      <c r="F421" s="416"/>
      <c r="G421" s="30"/>
      <c r="H421" s="30"/>
      <c r="I421" s="30"/>
      <c r="J421" s="30"/>
    </row>
    <row r="422" spans="1:10" s="417" customFormat="1">
      <c r="A422" s="416"/>
      <c r="B422" s="416"/>
      <c r="C422" s="416"/>
      <c r="D422" s="416"/>
      <c r="E422" s="416"/>
      <c r="F422" s="416"/>
      <c r="G422" s="30"/>
      <c r="H422" s="30"/>
      <c r="I422" s="30"/>
      <c r="J422" s="30"/>
    </row>
    <row r="423" spans="1:10" s="417" customFormat="1">
      <c r="A423" s="416"/>
      <c r="B423" s="416"/>
      <c r="C423" s="416"/>
      <c r="D423" s="416"/>
      <c r="E423" s="416"/>
      <c r="F423" s="416"/>
      <c r="G423" s="30"/>
      <c r="H423" s="30"/>
      <c r="I423" s="30"/>
      <c r="J423" s="30"/>
    </row>
    <row r="424" spans="1:10" s="417" customFormat="1">
      <c r="A424" s="416"/>
      <c r="B424" s="416"/>
      <c r="C424" s="416"/>
      <c r="D424" s="416"/>
      <c r="E424" s="416"/>
      <c r="F424" s="416"/>
      <c r="G424" s="30"/>
      <c r="H424" s="30"/>
      <c r="I424" s="30"/>
      <c r="J424" s="30"/>
    </row>
    <row r="425" spans="1:10" s="417" customFormat="1">
      <c r="A425" s="416"/>
      <c r="B425" s="416"/>
      <c r="C425" s="416"/>
      <c r="D425" s="416"/>
      <c r="E425" s="416"/>
      <c r="F425" s="416"/>
      <c r="G425" s="30"/>
      <c r="H425" s="30"/>
      <c r="I425" s="30"/>
      <c r="J425" s="30"/>
    </row>
    <row r="426" spans="1:10" s="417" customFormat="1">
      <c r="A426" s="416"/>
      <c r="B426" s="416"/>
      <c r="C426" s="416"/>
      <c r="D426" s="416"/>
      <c r="E426" s="416"/>
      <c r="F426" s="416"/>
      <c r="G426" s="30"/>
      <c r="H426" s="30"/>
      <c r="I426" s="30"/>
      <c r="J426" s="30"/>
    </row>
    <row r="427" spans="1:10" s="417" customFormat="1">
      <c r="A427" s="416"/>
      <c r="B427" s="416"/>
      <c r="C427" s="416"/>
      <c r="D427" s="416"/>
      <c r="E427" s="416"/>
      <c r="F427" s="416"/>
      <c r="G427" s="30"/>
      <c r="H427" s="30"/>
      <c r="I427" s="30"/>
      <c r="J427" s="30"/>
    </row>
    <row r="428" spans="1:10" s="417" customFormat="1">
      <c r="A428" s="416"/>
      <c r="B428" s="416"/>
      <c r="C428" s="416"/>
      <c r="D428" s="416"/>
      <c r="E428" s="416"/>
      <c r="F428" s="416"/>
      <c r="G428" s="30"/>
      <c r="H428" s="30"/>
      <c r="I428" s="30"/>
      <c r="J428" s="30"/>
    </row>
    <row r="429" spans="1:10" s="417" customFormat="1">
      <c r="A429" s="416"/>
      <c r="B429" s="416"/>
      <c r="C429" s="416"/>
      <c r="D429" s="416"/>
      <c r="E429" s="416"/>
      <c r="F429" s="416"/>
      <c r="G429" s="30"/>
      <c r="H429" s="30"/>
      <c r="I429" s="30"/>
      <c r="J429" s="30"/>
    </row>
    <row r="430" spans="1:10" s="417" customFormat="1">
      <c r="A430" s="416"/>
      <c r="B430" s="416"/>
      <c r="C430" s="416"/>
      <c r="D430" s="416"/>
      <c r="E430" s="416"/>
      <c r="F430" s="416"/>
      <c r="G430" s="30"/>
      <c r="H430" s="30"/>
      <c r="I430" s="30"/>
      <c r="J430" s="30"/>
    </row>
    <row r="431" spans="1:10" s="417" customFormat="1">
      <c r="A431" s="416"/>
      <c r="B431" s="416"/>
      <c r="C431" s="416"/>
      <c r="D431" s="416"/>
      <c r="E431" s="416"/>
      <c r="F431" s="416"/>
      <c r="G431" s="30"/>
      <c r="H431" s="30"/>
      <c r="I431" s="30"/>
      <c r="J431" s="30"/>
    </row>
    <row r="432" spans="1:10" s="417" customFormat="1">
      <c r="A432" s="416"/>
      <c r="B432" s="416"/>
      <c r="C432" s="416"/>
      <c r="D432" s="416"/>
      <c r="E432" s="416"/>
      <c r="F432" s="416"/>
      <c r="G432" s="30"/>
      <c r="H432" s="30"/>
      <c r="I432" s="30"/>
      <c r="J432" s="30"/>
    </row>
    <row r="433" spans="1:10" s="417" customFormat="1">
      <c r="A433" s="416"/>
      <c r="B433" s="416"/>
      <c r="C433" s="416"/>
      <c r="D433" s="416"/>
      <c r="E433" s="416"/>
      <c r="F433" s="416"/>
      <c r="G433" s="30"/>
      <c r="H433" s="30"/>
      <c r="I433" s="30"/>
      <c r="J433" s="30"/>
    </row>
    <row r="434" spans="1:10" s="417" customFormat="1">
      <c r="A434" s="416"/>
      <c r="B434" s="416"/>
      <c r="C434" s="416"/>
      <c r="D434" s="416"/>
      <c r="E434" s="416"/>
      <c r="F434" s="416"/>
      <c r="G434" s="30"/>
      <c r="H434" s="30"/>
      <c r="I434" s="30"/>
      <c r="J434" s="30"/>
    </row>
    <row r="435" spans="1:10" s="417" customFormat="1">
      <c r="A435" s="416"/>
      <c r="B435" s="416"/>
      <c r="C435" s="416"/>
      <c r="D435" s="416"/>
      <c r="E435" s="416"/>
      <c r="F435" s="416"/>
      <c r="G435" s="30"/>
      <c r="H435" s="30"/>
      <c r="I435" s="30"/>
      <c r="J435" s="30"/>
    </row>
    <row r="436" spans="1:10" s="417" customFormat="1">
      <c r="A436" s="416"/>
      <c r="B436" s="416"/>
      <c r="C436" s="416"/>
      <c r="D436" s="416"/>
      <c r="E436" s="416"/>
      <c r="F436" s="416"/>
      <c r="G436" s="30"/>
      <c r="H436" s="30"/>
      <c r="I436" s="30"/>
      <c r="J436" s="30"/>
    </row>
    <row r="437" spans="1:10" s="417" customFormat="1">
      <c r="A437" s="416"/>
      <c r="B437" s="416"/>
      <c r="C437" s="416"/>
      <c r="D437" s="416"/>
      <c r="E437" s="416"/>
      <c r="F437" s="416"/>
      <c r="G437" s="30"/>
      <c r="H437" s="30"/>
      <c r="I437" s="30"/>
      <c r="J437" s="30"/>
    </row>
    <row r="438" spans="1:10" s="417" customFormat="1">
      <c r="A438" s="416"/>
      <c r="B438" s="416"/>
      <c r="C438" s="416"/>
      <c r="D438" s="416"/>
      <c r="E438" s="416"/>
      <c r="F438" s="416"/>
      <c r="G438" s="30"/>
      <c r="H438" s="30"/>
      <c r="I438" s="30"/>
      <c r="J438" s="30"/>
    </row>
    <row r="439" spans="1:10" s="417" customFormat="1">
      <c r="A439" s="416"/>
      <c r="B439" s="416"/>
      <c r="C439" s="416"/>
      <c r="D439" s="416"/>
      <c r="E439" s="416"/>
      <c r="F439" s="416"/>
      <c r="G439" s="30"/>
      <c r="H439" s="30"/>
      <c r="I439" s="30"/>
      <c r="J439" s="30"/>
    </row>
    <row r="440" spans="1:10" s="417" customFormat="1">
      <c r="A440" s="416"/>
      <c r="B440" s="416"/>
      <c r="C440" s="416"/>
      <c r="D440" s="416"/>
      <c r="E440" s="416"/>
      <c r="F440" s="416"/>
      <c r="G440" s="30"/>
      <c r="H440" s="30"/>
      <c r="I440" s="30"/>
      <c r="J440" s="30"/>
    </row>
    <row r="441" spans="1:10" s="417" customFormat="1">
      <c r="A441" s="416"/>
      <c r="B441" s="416"/>
      <c r="C441" s="416"/>
      <c r="D441" s="416"/>
      <c r="E441" s="416"/>
      <c r="F441" s="416"/>
      <c r="G441" s="30"/>
      <c r="H441" s="30"/>
      <c r="I441" s="30"/>
      <c r="J441" s="30"/>
    </row>
    <row r="442" spans="1:10" s="417" customFormat="1">
      <c r="A442" s="416"/>
      <c r="B442" s="416"/>
      <c r="C442" s="416"/>
      <c r="D442" s="416"/>
      <c r="E442" s="416"/>
      <c r="F442" s="416"/>
      <c r="G442" s="30"/>
      <c r="H442" s="30"/>
      <c r="I442" s="30"/>
      <c r="J442" s="30"/>
    </row>
    <row r="443" spans="1:10" s="417" customFormat="1">
      <c r="A443" s="416"/>
      <c r="B443" s="416"/>
      <c r="C443" s="416"/>
      <c r="D443" s="416"/>
      <c r="E443" s="416"/>
      <c r="F443" s="416"/>
      <c r="G443" s="30"/>
      <c r="H443" s="30"/>
      <c r="I443" s="30"/>
      <c r="J443" s="30"/>
    </row>
    <row r="444" spans="1:10" s="417" customFormat="1">
      <c r="A444" s="416"/>
      <c r="B444" s="416"/>
      <c r="C444" s="416"/>
      <c r="D444" s="416"/>
      <c r="E444" s="416"/>
      <c r="F444" s="416"/>
      <c r="G444" s="30"/>
      <c r="H444" s="30"/>
      <c r="I444" s="30"/>
      <c r="J444" s="30"/>
    </row>
    <row r="445" spans="1:10" s="417" customFormat="1">
      <c r="A445" s="416"/>
      <c r="B445" s="416"/>
      <c r="C445" s="416"/>
      <c r="D445" s="416"/>
      <c r="E445" s="416"/>
      <c r="F445" s="416"/>
      <c r="G445" s="30"/>
      <c r="H445" s="30"/>
      <c r="I445" s="30"/>
      <c r="J445" s="30"/>
    </row>
    <row r="446" spans="1:10" s="417" customFormat="1">
      <c r="A446" s="416"/>
      <c r="B446" s="416"/>
      <c r="C446" s="416"/>
      <c r="D446" s="416"/>
      <c r="E446" s="416"/>
      <c r="F446" s="416"/>
      <c r="G446" s="30"/>
      <c r="H446" s="30"/>
      <c r="I446" s="30"/>
      <c r="J446" s="30"/>
    </row>
    <row r="447" spans="1:10" s="417" customFormat="1">
      <c r="A447" s="416"/>
      <c r="B447" s="416"/>
      <c r="C447" s="416"/>
      <c r="D447" s="416"/>
      <c r="E447" s="416"/>
      <c r="F447" s="416"/>
      <c r="G447" s="30"/>
      <c r="H447" s="30"/>
      <c r="I447" s="30"/>
      <c r="J447" s="30"/>
    </row>
    <row r="448" spans="1:10" s="417" customFormat="1">
      <c r="A448" s="416"/>
      <c r="B448" s="416"/>
      <c r="C448" s="416"/>
      <c r="D448" s="416"/>
      <c r="E448" s="416"/>
      <c r="F448" s="416"/>
      <c r="G448" s="30"/>
      <c r="H448" s="30"/>
      <c r="I448" s="30"/>
      <c r="J448" s="30"/>
    </row>
    <row r="449" spans="1:10" s="417" customFormat="1">
      <c r="A449" s="416"/>
      <c r="B449" s="416"/>
      <c r="C449" s="416"/>
      <c r="D449" s="416"/>
      <c r="E449" s="416"/>
      <c r="F449" s="416"/>
      <c r="G449" s="30"/>
      <c r="H449" s="30"/>
      <c r="I449" s="30"/>
      <c r="J449" s="30"/>
    </row>
    <row r="450" spans="1:10" s="417" customFormat="1">
      <c r="A450" s="416"/>
      <c r="B450" s="416"/>
      <c r="C450" s="416"/>
      <c r="D450" s="416"/>
      <c r="E450" s="416"/>
      <c r="F450" s="416"/>
      <c r="G450" s="30"/>
      <c r="H450" s="30"/>
      <c r="I450" s="30"/>
      <c r="J450" s="30"/>
    </row>
    <row r="451" spans="1:10" s="417" customFormat="1">
      <c r="A451" s="416"/>
      <c r="B451" s="416"/>
      <c r="C451" s="416"/>
      <c r="D451" s="416"/>
      <c r="E451" s="416"/>
      <c r="F451" s="416"/>
      <c r="G451" s="30"/>
      <c r="H451" s="30"/>
      <c r="I451" s="30"/>
      <c r="J451" s="30"/>
    </row>
    <row r="452" spans="1:10" s="417" customFormat="1">
      <c r="A452" s="416"/>
      <c r="B452" s="416"/>
      <c r="C452" s="416"/>
      <c r="D452" s="416"/>
      <c r="E452" s="416"/>
      <c r="F452" s="416"/>
      <c r="G452" s="30"/>
      <c r="H452" s="30"/>
      <c r="I452" s="30"/>
      <c r="J452" s="30"/>
    </row>
    <row r="453" spans="1:10" s="417" customFormat="1">
      <c r="A453" s="416"/>
      <c r="B453" s="416"/>
      <c r="C453" s="416"/>
      <c r="D453" s="416"/>
      <c r="E453" s="416"/>
      <c r="F453" s="416"/>
      <c r="G453" s="30"/>
      <c r="H453" s="30"/>
      <c r="I453" s="30"/>
      <c r="J453" s="30"/>
    </row>
    <row r="454" spans="1:10" s="417" customFormat="1">
      <c r="A454" s="416"/>
      <c r="B454" s="416"/>
      <c r="C454" s="416"/>
      <c r="D454" s="416"/>
      <c r="E454" s="416"/>
      <c r="F454" s="416"/>
      <c r="G454" s="30"/>
      <c r="H454" s="30"/>
      <c r="I454" s="30"/>
      <c r="J454" s="30"/>
    </row>
    <row r="455" spans="1:10" s="417" customFormat="1">
      <c r="A455" s="416"/>
      <c r="B455" s="416"/>
      <c r="C455" s="416"/>
      <c r="D455" s="416"/>
      <c r="E455" s="416"/>
      <c r="F455" s="416"/>
      <c r="G455" s="30"/>
      <c r="H455" s="30"/>
      <c r="I455" s="30"/>
      <c r="J455" s="30"/>
    </row>
    <row r="456" spans="1:10" s="417" customFormat="1">
      <c r="A456" s="416"/>
      <c r="B456" s="416"/>
      <c r="C456" s="416"/>
      <c r="D456" s="416"/>
      <c r="E456" s="416"/>
      <c r="F456" s="416"/>
      <c r="G456" s="30"/>
      <c r="H456" s="30"/>
      <c r="I456" s="30"/>
      <c r="J456" s="30"/>
    </row>
    <row r="457" spans="1:10" s="417" customFormat="1">
      <c r="A457" s="416"/>
      <c r="B457" s="416"/>
      <c r="C457" s="416"/>
      <c r="D457" s="416"/>
      <c r="E457" s="416"/>
      <c r="F457" s="416"/>
      <c r="G457" s="30"/>
      <c r="H457" s="30"/>
      <c r="I457" s="30"/>
      <c r="J457" s="30"/>
    </row>
    <row r="458" spans="1:10" s="417" customFormat="1">
      <c r="A458" s="416"/>
      <c r="B458" s="416"/>
      <c r="C458" s="416"/>
      <c r="D458" s="416"/>
      <c r="E458" s="416"/>
      <c r="F458" s="416"/>
      <c r="G458" s="30"/>
      <c r="H458" s="30"/>
      <c r="I458" s="30"/>
      <c r="J458" s="30"/>
    </row>
    <row r="459" spans="1:10" s="417" customFormat="1">
      <c r="A459" s="416"/>
      <c r="B459" s="416"/>
      <c r="C459" s="416"/>
      <c r="D459" s="416"/>
      <c r="E459" s="416"/>
      <c r="F459" s="416"/>
      <c r="G459" s="30"/>
      <c r="H459" s="30"/>
      <c r="I459" s="30"/>
      <c r="J459" s="30"/>
    </row>
    <row r="460" spans="1:10" s="417" customFormat="1">
      <c r="A460" s="416"/>
      <c r="B460" s="416"/>
      <c r="C460" s="416"/>
      <c r="D460" s="416"/>
      <c r="E460" s="416"/>
      <c r="F460" s="416"/>
      <c r="G460" s="30"/>
      <c r="H460" s="30"/>
      <c r="I460" s="30"/>
      <c r="J460" s="30"/>
    </row>
    <row r="461" spans="1:10" s="417" customFormat="1">
      <c r="A461" s="416"/>
      <c r="B461" s="416"/>
      <c r="C461" s="416"/>
      <c r="D461" s="416"/>
      <c r="E461" s="416"/>
      <c r="F461" s="416"/>
      <c r="G461" s="30"/>
      <c r="H461" s="30"/>
      <c r="I461" s="30"/>
      <c r="J461" s="30"/>
    </row>
    <row r="462" spans="1:10" s="417" customFormat="1">
      <c r="A462" s="416"/>
      <c r="B462" s="416"/>
      <c r="C462" s="416"/>
      <c r="D462" s="416"/>
      <c r="E462" s="416"/>
      <c r="F462" s="416"/>
      <c r="G462" s="30"/>
      <c r="H462" s="30"/>
      <c r="I462" s="30"/>
      <c r="J462" s="30"/>
    </row>
    <row r="463" spans="1:10" s="417" customFormat="1">
      <c r="A463" s="416"/>
      <c r="B463" s="416"/>
      <c r="C463" s="416"/>
      <c r="D463" s="416"/>
      <c r="E463" s="416"/>
      <c r="F463" s="416"/>
      <c r="G463" s="30"/>
      <c r="H463" s="30"/>
      <c r="I463" s="30"/>
      <c r="J463" s="30"/>
    </row>
    <row r="464" spans="1:10" s="417" customFormat="1">
      <c r="A464" s="416"/>
      <c r="B464" s="416"/>
      <c r="C464" s="416"/>
      <c r="D464" s="416"/>
      <c r="E464" s="416"/>
      <c r="F464" s="416"/>
      <c r="G464" s="30"/>
      <c r="H464" s="30"/>
      <c r="I464" s="30"/>
      <c r="J464" s="30"/>
    </row>
    <row r="465" spans="1:10" s="417" customFormat="1">
      <c r="A465" s="416"/>
      <c r="B465" s="416"/>
      <c r="C465" s="416"/>
      <c r="D465" s="416"/>
      <c r="E465" s="416"/>
      <c r="F465" s="416"/>
      <c r="G465" s="30"/>
      <c r="H465" s="30"/>
      <c r="I465" s="30"/>
      <c r="J465" s="30"/>
    </row>
    <row r="466" spans="1:10" s="417" customFormat="1">
      <c r="A466" s="416"/>
      <c r="B466" s="416"/>
      <c r="C466" s="416"/>
      <c r="D466" s="416"/>
      <c r="E466" s="416"/>
      <c r="F466" s="416"/>
      <c r="G466" s="30"/>
      <c r="H466" s="30"/>
      <c r="I466" s="30"/>
      <c r="J466" s="30"/>
    </row>
    <row r="467" spans="1:10" s="417" customFormat="1">
      <c r="A467" s="416"/>
      <c r="B467" s="416"/>
      <c r="C467" s="416"/>
      <c r="D467" s="416"/>
      <c r="E467" s="416"/>
      <c r="F467" s="416"/>
      <c r="G467" s="30"/>
      <c r="H467" s="30"/>
      <c r="I467" s="30"/>
      <c r="J467" s="30"/>
    </row>
    <row r="468" spans="1:10" s="417" customFormat="1">
      <c r="A468" s="416"/>
      <c r="B468" s="416"/>
      <c r="C468" s="416"/>
      <c r="D468" s="416"/>
      <c r="E468" s="416"/>
      <c r="F468" s="416"/>
      <c r="G468" s="30"/>
      <c r="H468" s="30"/>
      <c r="I468" s="30"/>
      <c r="J468" s="30"/>
    </row>
    <row r="469" spans="1:10" s="417" customFormat="1">
      <c r="A469" s="416"/>
      <c r="B469" s="416"/>
      <c r="C469" s="416"/>
      <c r="D469" s="416"/>
      <c r="E469" s="416"/>
      <c r="F469" s="416"/>
      <c r="G469" s="30"/>
      <c r="H469" s="30"/>
      <c r="I469" s="30"/>
      <c r="J469" s="30"/>
    </row>
    <row r="470" spans="1:10" s="417" customFormat="1">
      <c r="A470" s="416"/>
      <c r="B470" s="416"/>
      <c r="C470" s="416"/>
      <c r="D470" s="416"/>
      <c r="E470" s="416"/>
      <c r="F470" s="416"/>
      <c r="G470" s="30"/>
      <c r="H470" s="30"/>
      <c r="I470" s="30"/>
      <c r="J470" s="30"/>
    </row>
    <row r="471" spans="1:10" s="417" customFormat="1">
      <c r="A471" s="416"/>
      <c r="B471" s="416"/>
      <c r="C471" s="416"/>
      <c r="D471" s="416"/>
      <c r="E471" s="416"/>
      <c r="F471" s="416"/>
      <c r="G471" s="30"/>
      <c r="H471" s="30"/>
      <c r="I471" s="30"/>
      <c r="J471" s="30"/>
    </row>
    <row r="472" spans="1:10" s="417" customFormat="1">
      <c r="A472" s="416"/>
      <c r="B472" s="416"/>
      <c r="C472" s="416"/>
      <c r="D472" s="416"/>
      <c r="E472" s="416"/>
      <c r="F472" s="416"/>
      <c r="G472" s="30"/>
      <c r="H472" s="30"/>
      <c r="I472" s="30"/>
      <c r="J472" s="30"/>
    </row>
    <row r="473" spans="1:10" s="417" customFormat="1">
      <c r="A473" s="416"/>
      <c r="B473" s="416"/>
      <c r="C473" s="416"/>
      <c r="D473" s="416"/>
      <c r="E473" s="416"/>
      <c r="F473" s="416"/>
      <c r="G473" s="30"/>
      <c r="H473" s="30"/>
      <c r="I473" s="30"/>
      <c r="J473" s="30"/>
    </row>
    <row r="474" spans="1:10" s="417" customFormat="1">
      <c r="A474" s="416"/>
      <c r="B474" s="416"/>
      <c r="C474" s="416"/>
      <c r="D474" s="416"/>
      <c r="E474" s="416"/>
      <c r="F474" s="416"/>
      <c r="G474" s="30"/>
      <c r="H474" s="30"/>
      <c r="I474" s="30"/>
      <c r="J474" s="30"/>
    </row>
    <row r="475" spans="1:10" s="417" customFormat="1">
      <c r="A475" s="416"/>
      <c r="B475" s="416"/>
      <c r="C475" s="416"/>
      <c r="D475" s="416"/>
      <c r="E475" s="416"/>
      <c r="F475" s="416"/>
      <c r="G475" s="30"/>
      <c r="H475" s="30"/>
      <c r="I475" s="30"/>
      <c r="J475" s="30"/>
    </row>
    <row r="476" spans="1:10" s="417" customFormat="1">
      <c r="A476" s="416"/>
      <c r="B476" s="416"/>
      <c r="C476" s="416"/>
      <c r="D476" s="416"/>
      <c r="E476" s="416"/>
      <c r="F476" s="416"/>
      <c r="G476" s="30"/>
      <c r="H476" s="30"/>
      <c r="I476" s="30"/>
      <c r="J476" s="30"/>
    </row>
    <row r="477" spans="1:10" s="417" customFormat="1">
      <c r="A477" s="416"/>
      <c r="B477" s="416"/>
      <c r="C477" s="416"/>
      <c r="D477" s="416"/>
      <c r="E477" s="416"/>
      <c r="F477" s="416"/>
      <c r="G477" s="30"/>
      <c r="H477" s="30"/>
      <c r="I477" s="30"/>
      <c r="J477" s="30"/>
    </row>
    <row r="478" spans="1:10" s="417" customFormat="1">
      <c r="A478" s="416"/>
      <c r="B478" s="416"/>
      <c r="C478" s="416"/>
      <c r="D478" s="416"/>
      <c r="E478" s="416"/>
      <c r="F478" s="416"/>
      <c r="G478" s="30"/>
      <c r="H478" s="30"/>
      <c r="I478" s="30"/>
      <c r="J478" s="30"/>
    </row>
    <row r="479" spans="1:10" s="417" customFormat="1">
      <c r="A479" s="416"/>
      <c r="B479" s="416"/>
      <c r="C479" s="416"/>
      <c r="D479" s="416"/>
      <c r="E479" s="416"/>
      <c r="F479" s="416"/>
      <c r="G479" s="30"/>
      <c r="H479" s="30"/>
      <c r="I479" s="30"/>
      <c r="J479" s="30"/>
    </row>
    <row r="480" spans="1:10" s="417" customFormat="1">
      <c r="A480" s="416"/>
      <c r="B480" s="416"/>
      <c r="C480" s="416"/>
      <c r="D480" s="416"/>
      <c r="E480" s="416"/>
      <c r="F480" s="416"/>
      <c r="G480" s="30"/>
      <c r="H480" s="30"/>
      <c r="I480" s="30"/>
      <c r="J480" s="30"/>
    </row>
    <row r="481" spans="1:10" s="417" customFormat="1">
      <c r="A481" s="416"/>
      <c r="B481" s="416"/>
      <c r="C481" s="416"/>
      <c r="D481" s="416"/>
      <c r="E481" s="416"/>
      <c r="F481" s="416"/>
      <c r="G481" s="30"/>
      <c r="H481" s="30"/>
      <c r="I481" s="30"/>
      <c r="J481" s="30"/>
    </row>
    <row r="482" spans="1:10" s="417" customFormat="1">
      <c r="A482" s="416"/>
      <c r="B482" s="416"/>
      <c r="C482" s="416"/>
      <c r="D482" s="416"/>
      <c r="E482" s="416"/>
      <c r="F482" s="416"/>
      <c r="G482" s="30"/>
      <c r="H482" s="30"/>
      <c r="I482" s="30"/>
      <c r="J482" s="30"/>
    </row>
    <row r="483" spans="1:10" s="417" customFormat="1">
      <c r="A483" s="416"/>
      <c r="B483" s="416"/>
      <c r="C483" s="416"/>
      <c r="D483" s="416"/>
      <c r="E483" s="416"/>
      <c r="F483" s="416"/>
      <c r="G483" s="30"/>
      <c r="H483" s="30"/>
      <c r="I483" s="30"/>
      <c r="J483" s="30"/>
    </row>
    <row r="484" spans="1:10" s="417" customFormat="1">
      <c r="A484" s="416"/>
      <c r="B484" s="416"/>
      <c r="C484" s="416"/>
      <c r="D484" s="416"/>
      <c r="E484" s="416"/>
      <c r="F484" s="416"/>
      <c r="G484" s="30"/>
      <c r="H484" s="30"/>
      <c r="I484" s="30"/>
      <c r="J484" s="30"/>
    </row>
    <row r="485" spans="1:10" s="417" customFormat="1">
      <c r="A485" s="416"/>
      <c r="B485" s="416"/>
      <c r="C485" s="416"/>
      <c r="D485" s="416"/>
      <c r="E485" s="416"/>
      <c r="F485" s="416"/>
      <c r="G485" s="30"/>
      <c r="H485" s="30"/>
      <c r="I485" s="30"/>
      <c r="J485" s="30"/>
    </row>
    <row r="486" spans="1:10" s="417" customFormat="1">
      <c r="A486" s="416"/>
      <c r="B486" s="416"/>
      <c r="C486" s="416"/>
      <c r="D486" s="416"/>
      <c r="E486" s="416"/>
      <c r="F486" s="416"/>
      <c r="G486" s="30"/>
      <c r="H486" s="30"/>
      <c r="I486" s="30"/>
      <c r="J486" s="30"/>
    </row>
    <row r="487" spans="1:10" s="417" customFormat="1">
      <c r="A487" s="416"/>
      <c r="B487" s="416"/>
      <c r="C487" s="416"/>
      <c r="D487" s="416"/>
      <c r="E487" s="416"/>
      <c r="F487" s="416"/>
      <c r="G487" s="30"/>
      <c r="H487" s="30"/>
      <c r="I487" s="30"/>
      <c r="J487" s="30"/>
    </row>
    <row r="488" spans="1:10" s="417" customFormat="1">
      <c r="A488" s="416"/>
      <c r="B488" s="416"/>
      <c r="C488" s="416"/>
      <c r="D488" s="416"/>
      <c r="E488" s="416"/>
      <c r="F488" s="416"/>
      <c r="G488" s="30"/>
      <c r="H488" s="30"/>
      <c r="I488" s="30"/>
      <c r="J488" s="30"/>
    </row>
    <row r="489" spans="1:10" s="417" customFormat="1">
      <c r="A489" s="416"/>
      <c r="B489" s="416"/>
      <c r="C489" s="416"/>
      <c r="D489" s="416"/>
      <c r="E489" s="416"/>
      <c r="F489" s="416"/>
      <c r="G489" s="30"/>
      <c r="H489" s="30"/>
      <c r="I489" s="30"/>
      <c r="J489" s="30"/>
    </row>
    <row r="490" spans="1:10" s="417" customFormat="1">
      <c r="A490" s="416"/>
      <c r="B490" s="416"/>
      <c r="C490" s="416"/>
      <c r="D490" s="416"/>
      <c r="E490" s="416"/>
      <c r="F490" s="416"/>
      <c r="G490" s="30"/>
      <c r="H490" s="30"/>
      <c r="I490" s="30"/>
      <c r="J490" s="30"/>
    </row>
    <row r="491" spans="1:10" s="417" customFormat="1">
      <c r="A491" s="416"/>
      <c r="B491" s="416"/>
      <c r="C491" s="416"/>
      <c r="D491" s="416"/>
      <c r="E491" s="416"/>
      <c r="F491" s="416"/>
      <c r="G491" s="30"/>
      <c r="H491" s="30"/>
      <c r="I491" s="30"/>
      <c r="J491" s="30"/>
    </row>
    <row r="492" spans="1:10" s="417" customFormat="1">
      <c r="A492" s="416"/>
      <c r="B492" s="416"/>
      <c r="C492" s="416"/>
      <c r="D492" s="416"/>
      <c r="E492" s="416"/>
      <c r="F492" s="416"/>
      <c r="G492" s="30"/>
      <c r="H492" s="30"/>
      <c r="I492" s="30"/>
      <c r="J492" s="30"/>
    </row>
    <row r="493" spans="1:10" s="417" customFormat="1">
      <c r="A493" s="416"/>
      <c r="B493" s="416"/>
      <c r="C493" s="416"/>
      <c r="D493" s="416"/>
      <c r="E493" s="416"/>
      <c r="F493" s="416"/>
      <c r="G493" s="30"/>
      <c r="H493" s="30"/>
      <c r="I493" s="30"/>
      <c r="J493" s="30"/>
    </row>
    <row r="494" spans="1:10" s="417" customFormat="1">
      <c r="A494" s="416"/>
      <c r="B494" s="416"/>
      <c r="C494" s="416"/>
      <c r="D494" s="416"/>
      <c r="E494" s="416"/>
      <c r="F494" s="416"/>
      <c r="G494" s="30"/>
      <c r="H494" s="30"/>
      <c r="I494" s="30"/>
      <c r="J494" s="30"/>
    </row>
    <row r="495" spans="1:10" s="417" customFormat="1">
      <c r="A495" s="416"/>
      <c r="B495" s="416"/>
      <c r="C495" s="416"/>
      <c r="D495" s="416"/>
      <c r="E495" s="416"/>
      <c r="F495" s="416"/>
      <c r="G495" s="30"/>
      <c r="H495" s="30"/>
      <c r="I495" s="30"/>
      <c r="J495" s="30"/>
    </row>
    <row r="496" spans="1:10" s="417" customFormat="1">
      <c r="A496" s="416"/>
      <c r="B496" s="416"/>
      <c r="C496" s="416"/>
      <c r="D496" s="416"/>
      <c r="E496" s="416"/>
      <c r="F496" s="416"/>
      <c r="G496" s="30"/>
      <c r="H496" s="30"/>
      <c r="I496" s="30"/>
      <c r="J496" s="30"/>
    </row>
    <row r="497" spans="1:10" s="417" customFormat="1">
      <c r="A497" s="416"/>
      <c r="B497" s="416"/>
      <c r="C497" s="416"/>
      <c r="D497" s="416"/>
      <c r="E497" s="416"/>
      <c r="F497" s="416"/>
      <c r="G497" s="30"/>
      <c r="H497" s="30"/>
      <c r="I497" s="30"/>
      <c r="J497" s="30"/>
    </row>
    <row r="498" spans="1:10" s="417" customFormat="1">
      <c r="A498" s="416"/>
      <c r="B498" s="416"/>
      <c r="C498" s="416"/>
      <c r="D498" s="416"/>
      <c r="E498" s="416"/>
      <c r="F498" s="416"/>
      <c r="G498" s="30"/>
      <c r="H498" s="30"/>
      <c r="I498" s="30"/>
      <c r="J498" s="30"/>
    </row>
    <row r="499" spans="1:10" s="417" customFormat="1">
      <c r="A499" s="416"/>
      <c r="B499" s="416"/>
      <c r="C499" s="416"/>
      <c r="D499" s="416"/>
      <c r="E499" s="416"/>
      <c r="F499" s="416"/>
      <c r="G499" s="30"/>
      <c r="H499" s="30"/>
      <c r="I499" s="30"/>
      <c r="J499" s="30"/>
    </row>
    <row r="500" spans="1:10" s="417" customFormat="1">
      <c r="A500" s="416"/>
      <c r="B500" s="416"/>
      <c r="C500" s="416"/>
      <c r="D500" s="416"/>
      <c r="E500" s="416"/>
      <c r="F500" s="416"/>
      <c r="G500" s="30"/>
      <c r="H500" s="30"/>
      <c r="I500" s="30"/>
      <c r="J500" s="30"/>
    </row>
    <row r="501" spans="1:10" s="417" customFormat="1">
      <c r="A501" s="416"/>
      <c r="B501" s="416"/>
      <c r="C501" s="416"/>
      <c r="D501" s="416"/>
      <c r="E501" s="416"/>
      <c r="F501" s="416"/>
      <c r="G501" s="30"/>
      <c r="H501" s="30"/>
      <c r="I501" s="30"/>
      <c r="J501" s="30"/>
    </row>
    <row r="502" spans="1:10" s="417" customFormat="1">
      <c r="A502" s="416"/>
      <c r="B502" s="416"/>
      <c r="C502" s="416"/>
      <c r="D502" s="416"/>
      <c r="E502" s="416"/>
      <c r="F502" s="416"/>
      <c r="G502" s="30"/>
      <c r="H502" s="30"/>
      <c r="I502" s="30"/>
      <c r="J502" s="30"/>
    </row>
    <row r="503" spans="1:10" s="417" customFormat="1">
      <c r="A503" s="416"/>
      <c r="B503" s="416"/>
      <c r="C503" s="416"/>
      <c r="D503" s="416"/>
      <c r="E503" s="416"/>
      <c r="F503" s="416"/>
      <c r="G503" s="30"/>
      <c r="H503" s="30"/>
      <c r="I503" s="30"/>
      <c r="J503" s="30"/>
    </row>
    <row r="504" spans="1:10" s="417" customFormat="1">
      <c r="A504" s="416"/>
      <c r="B504" s="416"/>
      <c r="C504" s="416"/>
      <c r="D504" s="416"/>
      <c r="E504" s="416"/>
      <c r="F504" s="416"/>
      <c r="G504" s="30"/>
      <c r="H504" s="30"/>
      <c r="I504" s="30"/>
      <c r="J504" s="30"/>
    </row>
    <row r="505" spans="1:10" s="417" customFormat="1">
      <c r="A505" s="416"/>
      <c r="B505" s="416"/>
      <c r="C505" s="416"/>
      <c r="D505" s="416"/>
      <c r="E505" s="416"/>
      <c r="F505" s="416"/>
      <c r="G505" s="30"/>
      <c r="H505" s="30"/>
      <c r="I505" s="30"/>
      <c r="J505" s="30"/>
    </row>
    <row r="506" spans="1:10" s="417" customFormat="1">
      <c r="A506" s="416"/>
      <c r="B506" s="416"/>
      <c r="C506" s="416"/>
      <c r="D506" s="416"/>
      <c r="E506" s="416"/>
      <c r="F506" s="416"/>
      <c r="G506" s="30"/>
      <c r="H506" s="30"/>
      <c r="I506" s="30"/>
      <c r="J506" s="30"/>
    </row>
    <row r="507" spans="1:10" s="417" customFormat="1">
      <c r="A507" s="416"/>
      <c r="B507" s="416"/>
      <c r="C507" s="416"/>
      <c r="D507" s="416"/>
      <c r="E507" s="416"/>
      <c r="F507" s="416"/>
      <c r="G507" s="30"/>
      <c r="H507" s="30"/>
      <c r="I507" s="30"/>
      <c r="J507" s="30"/>
    </row>
    <row r="508" spans="1:10" s="417" customFormat="1">
      <c r="A508" s="416"/>
      <c r="B508" s="416"/>
      <c r="C508" s="416"/>
      <c r="D508" s="416"/>
      <c r="E508" s="416"/>
      <c r="F508" s="416"/>
      <c r="G508" s="30"/>
      <c r="H508" s="30"/>
      <c r="I508" s="30"/>
      <c r="J508" s="30"/>
    </row>
    <row r="509" spans="1:10" s="417" customFormat="1">
      <c r="A509" s="416"/>
      <c r="B509" s="416"/>
      <c r="C509" s="416"/>
      <c r="D509" s="416"/>
      <c r="E509" s="416"/>
      <c r="F509" s="416"/>
      <c r="G509" s="30"/>
      <c r="H509" s="30"/>
      <c r="I509" s="30"/>
      <c r="J509" s="30"/>
    </row>
    <row r="510" spans="1:10" s="417" customFormat="1">
      <c r="A510" s="416"/>
      <c r="B510" s="416"/>
      <c r="C510" s="416"/>
      <c r="D510" s="416"/>
      <c r="E510" s="416"/>
      <c r="F510" s="416"/>
      <c r="G510" s="30"/>
      <c r="H510" s="30"/>
      <c r="I510" s="30"/>
      <c r="J510" s="30"/>
    </row>
    <row r="511" spans="1:10" s="417" customFormat="1">
      <c r="A511" s="416"/>
      <c r="B511" s="416"/>
      <c r="C511" s="416"/>
      <c r="D511" s="416"/>
      <c r="E511" s="416"/>
      <c r="F511" s="416"/>
      <c r="G511" s="30"/>
      <c r="H511" s="30"/>
      <c r="I511" s="30"/>
      <c r="J511" s="30"/>
    </row>
    <row r="512" spans="1:10" s="417" customFormat="1">
      <c r="A512" s="416"/>
      <c r="B512" s="416"/>
      <c r="C512" s="416"/>
      <c r="D512" s="416"/>
      <c r="E512" s="416"/>
      <c r="F512" s="416"/>
      <c r="G512" s="30"/>
      <c r="H512" s="30"/>
      <c r="I512" s="30"/>
      <c r="J512" s="30"/>
    </row>
    <row r="513" spans="1:10" s="417" customFormat="1">
      <c r="A513" s="416"/>
      <c r="B513" s="416"/>
      <c r="C513" s="416"/>
      <c r="D513" s="416"/>
      <c r="E513" s="416"/>
      <c r="F513" s="416"/>
      <c r="G513" s="30"/>
      <c r="H513" s="30"/>
      <c r="I513" s="30"/>
      <c r="J513" s="30"/>
    </row>
    <row r="514" spans="1:10" s="417" customFormat="1">
      <c r="A514" s="416"/>
      <c r="B514" s="416"/>
      <c r="C514" s="416"/>
      <c r="D514" s="416"/>
      <c r="E514" s="416"/>
      <c r="F514" s="416"/>
      <c r="G514" s="30"/>
      <c r="H514" s="30"/>
      <c r="I514" s="30"/>
      <c r="J514" s="30"/>
    </row>
    <row r="515" spans="1:10" s="417" customFormat="1">
      <c r="A515" s="416"/>
      <c r="B515" s="416"/>
      <c r="C515" s="416"/>
      <c r="D515" s="416"/>
      <c r="E515" s="416"/>
      <c r="F515" s="416"/>
      <c r="G515" s="30"/>
      <c r="H515" s="30"/>
      <c r="I515" s="30"/>
      <c r="J515" s="30"/>
    </row>
    <row r="516" spans="1:10" s="417" customFormat="1">
      <c r="A516" s="416"/>
      <c r="B516" s="416"/>
      <c r="C516" s="416"/>
      <c r="D516" s="416"/>
      <c r="E516" s="416"/>
      <c r="F516" s="416"/>
      <c r="G516" s="30"/>
      <c r="H516" s="30"/>
      <c r="I516" s="30"/>
      <c r="J516" s="30"/>
    </row>
    <row r="517" spans="1:10" s="417" customFormat="1">
      <c r="A517" s="416"/>
      <c r="B517" s="416"/>
      <c r="C517" s="416"/>
      <c r="D517" s="416"/>
      <c r="E517" s="416"/>
      <c r="F517" s="416"/>
      <c r="G517" s="30"/>
      <c r="H517" s="30"/>
      <c r="I517" s="30"/>
      <c r="J517" s="30"/>
    </row>
    <row r="518" spans="1:10" s="417" customFormat="1">
      <c r="A518" s="416"/>
      <c r="B518" s="416"/>
      <c r="C518" s="416"/>
      <c r="D518" s="416"/>
      <c r="E518" s="416"/>
      <c r="F518" s="416"/>
      <c r="G518" s="30"/>
      <c r="H518" s="30"/>
      <c r="I518" s="30"/>
      <c r="J518" s="30"/>
    </row>
    <row r="519" spans="1:10" s="417" customFormat="1">
      <c r="A519" s="416"/>
      <c r="B519" s="416"/>
      <c r="C519" s="416"/>
      <c r="D519" s="416"/>
      <c r="E519" s="416"/>
      <c r="F519" s="416"/>
      <c r="G519" s="30"/>
      <c r="H519" s="30"/>
      <c r="I519" s="30"/>
      <c r="J519" s="30"/>
    </row>
    <row r="520" spans="1:10" s="417" customFormat="1">
      <c r="A520" s="416"/>
      <c r="B520" s="416"/>
      <c r="C520" s="416"/>
      <c r="D520" s="416"/>
      <c r="E520" s="416"/>
      <c r="F520" s="416"/>
      <c r="G520" s="30"/>
      <c r="H520" s="30"/>
      <c r="I520" s="30"/>
      <c r="J520" s="30"/>
    </row>
    <row r="521" spans="1:10" s="417" customFormat="1">
      <c r="A521" s="416"/>
      <c r="B521" s="416"/>
      <c r="C521" s="416"/>
      <c r="D521" s="416"/>
      <c r="E521" s="416"/>
      <c r="F521" s="416"/>
      <c r="G521" s="30"/>
      <c r="H521" s="30"/>
      <c r="I521" s="30"/>
      <c r="J521" s="30"/>
    </row>
    <row r="522" spans="1:10" s="417" customFormat="1">
      <c r="A522" s="416"/>
      <c r="B522" s="416"/>
      <c r="C522" s="416"/>
      <c r="D522" s="416"/>
      <c r="E522" s="416"/>
      <c r="F522" s="416"/>
      <c r="G522" s="30"/>
      <c r="H522" s="30"/>
      <c r="I522" s="30"/>
      <c r="J522" s="30"/>
    </row>
    <row r="523" spans="1:10" s="417" customFormat="1">
      <c r="A523" s="416"/>
      <c r="B523" s="416"/>
      <c r="C523" s="416"/>
      <c r="D523" s="416"/>
      <c r="E523" s="416"/>
      <c r="F523" s="416"/>
      <c r="G523" s="30"/>
      <c r="H523" s="30"/>
      <c r="I523" s="30"/>
      <c r="J523" s="30"/>
    </row>
    <row r="524" spans="1:10" s="417" customFormat="1">
      <c r="A524" s="416"/>
      <c r="B524" s="416"/>
      <c r="C524" s="416"/>
      <c r="D524" s="416"/>
      <c r="E524" s="416"/>
      <c r="F524" s="416"/>
      <c r="G524" s="30"/>
      <c r="H524" s="30"/>
      <c r="I524" s="30"/>
      <c r="J524" s="30"/>
    </row>
    <row r="525" spans="1:10" s="417" customFormat="1">
      <c r="A525" s="416"/>
      <c r="B525" s="416"/>
      <c r="C525" s="416"/>
      <c r="D525" s="416"/>
      <c r="E525" s="416"/>
      <c r="F525" s="416"/>
      <c r="G525" s="30"/>
      <c r="H525" s="30"/>
      <c r="I525" s="30"/>
      <c r="J525" s="30"/>
    </row>
    <row r="526" spans="1:10" s="417" customFormat="1">
      <c r="A526" s="416"/>
      <c r="B526" s="416"/>
      <c r="C526" s="416"/>
      <c r="D526" s="416"/>
      <c r="E526" s="416"/>
      <c r="F526" s="416"/>
      <c r="G526" s="30"/>
      <c r="H526" s="30"/>
      <c r="I526" s="30"/>
      <c r="J526" s="30"/>
    </row>
    <row r="527" spans="1:10" s="417" customFormat="1">
      <c r="A527" s="416"/>
      <c r="B527" s="416"/>
      <c r="C527" s="416"/>
      <c r="D527" s="416"/>
      <c r="E527" s="416"/>
      <c r="F527" s="416"/>
      <c r="G527" s="30"/>
      <c r="H527" s="30"/>
      <c r="I527" s="30"/>
      <c r="J527" s="30"/>
    </row>
    <row r="528" spans="1:10" s="417" customFormat="1">
      <c r="A528" s="416"/>
      <c r="B528" s="416"/>
      <c r="C528" s="416"/>
      <c r="D528" s="416"/>
      <c r="E528" s="416"/>
      <c r="F528" s="416"/>
      <c r="G528" s="30"/>
      <c r="H528" s="30"/>
      <c r="I528" s="30"/>
      <c r="J528" s="30"/>
    </row>
    <row r="529" spans="1:10" s="417" customFormat="1">
      <c r="A529" s="416"/>
      <c r="B529" s="416"/>
      <c r="C529" s="416"/>
      <c r="D529" s="416"/>
      <c r="E529" s="416"/>
      <c r="F529" s="416"/>
      <c r="G529" s="30"/>
      <c r="H529" s="30"/>
      <c r="I529" s="30"/>
      <c r="J529" s="30"/>
    </row>
    <row r="530" spans="1:10" s="417" customFormat="1">
      <c r="A530" s="416"/>
      <c r="B530" s="416"/>
      <c r="C530" s="416"/>
      <c r="D530" s="416"/>
      <c r="E530" s="416"/>
      <c r="F530" s="416"/>
      <c r="G530" s="30"/>
      <c r="H530" s="30"/>
      <c r="I530" s="30"/>
      <c r="J530" s="30"/>
    </row>
    <row r="531" spans="1:10" s="417" customFormat="1">
      <c r="A531" s="416"/>
      <c r="B531" s="416"/>
      <c r="C531" s="416"/>
      <c r="D531" s="416"/>
      <c r="E531" s="416"/>
      <c r="F531" s="416"/>
      <c r="G531" s="30"/>
      <c r="H531" s="30"/>
      <c r="I531" s="30"/>
      <c r="J531" s="30"/>
    </row>
    <row r="532" spans="1:10" s="417" customFormat="1">
      <c r="A532" s="416"/>
      <c r="B532" s="416"/>
      <c r="C532" s="416"/>
      <c r="D532" s="416"/>
      <c r="E532" s="416"/>
      <c r="F532" s="416"/>
      <c r="G532" s="30"/>
      <c r="H532" s="30"/>
      <c r="I532" s="30"/>
      <c r="J532" s="30"/>
    </row>
    <row r="533" spans="1:10" s="417" customFormat="1">
      <c r="A533" s="416"/>
      <c r="B533" s="416"/>
      <c r="C533" s="416"/>
      <c r="D533" s="416"/>
      <c r="E533" s="416"/>
      <c r="F533" s="416"/>
      <c r="G533" s="30"/>
      <c r="H533" s="30"/>
      <c r="I533" s="30"/>
      <c r="J533" s="30"/>
    </row>
    <row r="534" spans="1:10" s="417" customFormat="1">
      <c r="A534" s="416"/>
      <c r="B534" s="416"/>
      <c r="C534" s="416"/>
      <c r="D534" s="416"/>
      <c r="E534" s="416"/>
      <c r="F534" s="416"/>
      <c r="G534" s="30"/>
      <c r="H534" s="30"/>
      <c r="I534" s="30"/>
      <c r="J534" s="30"/>
    </row>
    <row r="535" spans="1:10" s="417" customFormat="1">
      <c r="A535" s="416"/>
      <c r="B535" s="416"/>
      <c r="C535" s="416"/>
      <c r="D535" s="416"/>
      <c r="E535" s="416"/>
      <c r="F535" s="416"/>
      <c r="G535" s="30"/>
      <c r="H535" s="30"/>
      <c r="I535" s="30"/>
      <c r="J535" s="30"/>
    </row>
    <row r="536" spans="1:10" s="417" customFormat="1">
      <c r="A536" s="416"/>
      <c r="B536" s="416"/>
      <c r="C536" s="416"/>
      <c r="D536" s="416"/>
      <c r="E536" s="416"/>
      <c r="F536" s="416"/>
      <c r="G536" s="30"/>
      <c r="H536" s="30"/>
      <c r="I536" s="30"/>
      <c r="J536" s="30"/>
    </row>
    <row r="537" spans="1:10" s="417" customFormat="1">
      <c r="A537" s="416"/>
      <c r="B537" s="416"/>
      <c r="C537" s="416"/>
      <c r="D537" s="416"/>
      <c r="E537" s="416"/>
      <c r="F537" s="416"/>
      <c r="G537" s="30"/>
      <c r="H537" s="30"/>
      <c r="I537" s="30"/>
      <c r="J537" s="30"/>
    </row>
    <row r="538" spans="1:10" s="417" customFormat="1">
      <c r="A538" s="416"/>
      <c r="B538" s="416"/>
      <c r="C538" s="416"/>
      <c r="D538" s="416"/>
      <c r="E538" s="416"/>
      <c r="F538" s="416"/>
      <c r="G538" s="30"/>
      <c r="H538" s="30"/>
      <c r="I538" s="30"/>
      <c r="J538" s="30"/>
    </row>
    <row r="539" spans="1:10" s="417" customFormat="1">
      <c r="A539" s="416"/>
      <c r="B539" s="416"/>
      <c r="C539" s="416"/>
      <c r="D539" s="416"/>
      <c r="E539" s="416"/>
      <c r="F539" s="416"/>
      <c r="G539" s="30"/>
      <c r="H539" s="30"/>
      <c r="I539" s="30"/>
      <c r="J539" s="30"/>
    </row>
    <row r="540" spans="1:10" s="417" customFormat="1">
      <c r="A540" s="416"/>
      <c r="B540" s="416"/>
      <c r="C540" s="416"/>
      <c r="D540" s="416"/>
      <c r="E540" s="416"/>
      <c r="F540" s="416"/>
      <c r="G540" s="30"/>
      <c r="H540" s="30"/>
      <c r="I540" s="30"/>
      <c r="J540" s="30"/>
    </row>
    <row r="541" spans="1:10" s="417" customFormat="1">
      <c r="A541" s="416"/>
      <c r="B541" s="416"/>
      <c r="C541" s="416"/>
      <c r="D541" s="416"/>
      <c r="E541" s="416"/>
      <c r="F541" s="416"/>
      <c r="G541" s="30"/>
      <c r="H541" s="30"/>
      <c r="I541" s="30"/>
      <c r="J541" s="30"/>
    </row>
    <row r="542" spans="1:10" s="417" customFormat="1">
      <c r="A542" s="416"/>
      <c r="B542" s="416"/>
      <c r="C542" s="416"/>
      <c r="D542" s="416"/>
      <c r="E542" s="416"/>
      <c r="F542" s="416"/>
      <c r="G542" s="30"/>
      <c r="H542" s="30"/>
      <c r="I542" s="30"/>
      <c r="J542" s="30"/>
    </row>
    <row r="543" spans="1:10" s="417" customFormat="1">
      <c r="A543" s="416"/>
      <c r="B543" s="416"/>
      <c r="C543" s="416"/>
      <c r="D543" s="416"/>
      <c r="E543" s="416"/>
      <c r="F543" s="416"/>
      <c r="G543" s="30"/>
      <c r="H543" s="30"/>
      <c r="I543" s="30"/>
      <c r="J543" s="30"/>
    </row>
    <row r="544" spans="1:10" s="417" customFormat="1">
      <c r="A544" s="416"/>
      <c r="B544" s="416"/>
      <c r="C544" s="416"/>
      <c r="D544" s="416"/>
      <c r="E544" s="416"/>
      <c r="F544" s="416"/>
      <c r="G544" s="30"/>
      <c r="H544" s="30"/>
      <c r="I544" s="30"/>
      <c r="J544" s="30"/>
    </row>
    <row r="545" spans="1:10" s="417" customFormat="1">
      <c r="A545" s="416"/>
      <c r="B545" s="416"/>
      <c r="C545" s="416"/>
      <c r="D545" s="416"/>
      <c r="E545" s="416"/>
      <c r="F545" s="416"/>
      <c r="G545" s="30"/>
      <c r="H545" s="30"/>
      <c r="I545" s="30"/>
      <c r="J545" s="30"/>
    </row>
    <row r="546" spans="1:10" s="417" customFormat="1">
      <c r="A546" s="416"/>
      <c r="B546" s="416"/>
      <c r="C546" s="416"/>
      <c r="D546" s="416"/>
      <c r="E546" s="416"/>
      <c r="F546" s="416"/>
      <c r="G546" s="30"/>
      <c r="H546" s="30"/>
      <c r="I546" s="30"/>
      <c r="J546" s="30"/>
    </row>
    <row r="547" spans="1:10" s="417" customFormat="1">
      <c r="A547" s="416"/>
      <c r="B547" s="416"/>
      <c r="C547" s="416"/>
      <c r="D547" s="416"/>
      <c r="E547" s="416"/>
      <c r="F547" s="416"/>
      <c r="G547" s="30"/>
      <c r="H547" s="30"/>
      <c r="I547" s="30"/>
      <c r="J547" s="30"/>
    </row>
    <row r="548" spans="1:10" s="417" customFormat="1">
      <c r="A548" s="416"/>
      <c r="B548" s="416"/>
      <c r="C548" s="416"/>
      <c r="D548" s="416"/>
      <c r="E548" s="416"/>
      <c r="F548" s="416"/>
      <c r="G548" s="30"/>
      <c r="H548" s="30"/>
      <c r="I548" s="30"/>
      <c r="J548" s="30"/>
    </row>
    <row r="549" spans="1:10" s="417" customFormat="1">
      <c r="A549" s="416"/>
      <c r="B549" s="416"/>
      <c r="C549" s="416"/>
      <c r="D549" s="416"/>
      <c r="E549" s="416"/>
      <c r="F549" s="416"/>
      <c r="G549" s="30"/>
      <c r="H549" s="30"/>
      <c r="I549" s="30"/>
      <c r="J549" s="30"/>
    </row>
    <row r="550" spans="1:10" s="417" customFormat="1">
      <c r="A550" s="416"/>
      <c r="B550" s="416"/>
      <c r="C550" s="416"/>
      <c r="D550" s="416"/>
      <c r="E550" s="416"/>
      <c r="F550" s="416"/>
      <c r="G550" s="30"/>
      <c r="H550" s="30"/>
      <c r="I550" s="30"/>
      <c r="J550" s="30"/>
    </row>
    <row r="551" spans="1:10" s="417" customFormat="1">
      <c r="A551" s="416"/>
      <c r="B551" s="416"/>
      <c r="C551" s="416"/>
      <c r="D551" s="416"/>
      <c r="E551" s="416"/>
      <c r="F551" s="416"/>
      <c r="G551" s="30"/>
      <c r="H551" s="30"/>
      <c r="I551" s="30"/>
      <c r="J551" s="30"/>
    </row>
    <row r="552" spans="1:10" s="417" customFormat="1">
      <c r="A552" s="416"/>
      <c r="B552" s="416"/>
      <c r="C552" s="416"/>
      <c r="D552" s="416"/>
      <c r="E552" s="416"/>
      <c r="F552" s="416"/>
      <c r="G552" s="30"/>
      <c r="H552" s="30"/>
      <c r="I552" s="30"/>
      <c r="J552" s="30"/>
    </row>
    <row r="553" spans="1:10" s="417" customFormat="1">
      <c r="A553" s="416"/>
      <c r="B553" s="416"/>
      <c r="C553" s="416"/>
      <c r="D553" s="416"/>
      <c r="E553" s="416"/>
      <c r="F553" s="416"/>
      <c r="G553" s="30"/>
      <c r="H553" s="30"/>
      <c r="I553" s="30"/>
      <c r="J553" s="30"/>
    </row>
    <row r="554" spans="1:10" s="417" customFormat="1">
      <c r="A554" s="416"/>
      <c r="B554" s="416"/>
      <c r="C554" s="416"/>
      <c r="D554" s="416"/>
      <c r="E554" s="416"/>
      <c r="F554" s="416"/>
      <c r="G554" s="30"/>
      <c r="H554" s="30"/>
      <c r="I554" s="30"/>
      <c r="J554" s="30"/>
    </row>
    <row r="555" spans="1:10" s="417" customFormat="1">
      <c r="A555" s="416"/>
      <c r="B555" s="416"/>
      <c r="C555" s="416"/>
      <c r="D555" s="416"/>
      <c r="E555" s="416"/>
      <c r="F555" s="416"/>
      <c r="G555" s="30"/>
      <c r="H555" s="30"/>
      <c r="I555" s="30"/>
      <c r="J555" s="30"/>
    </row>
    <row r="556" spans="1:10" s="417" customFormat="1">
      <c r="A556" s="416"/>
      <c r="B556" s="416"/>
      <c r="C556" s="416"/>
      <c r="D556" s="416"/>
      <c r="E556" s="416"/>
      <c r="F556" s="416"/>
      <c r="G556" s="30"/>
      <c r="H556" s="30"/>
      <c r="I556" s="30"/>
      <c r="J556" s="30"/>
    </row>
    <row r="557" spans="1:10" s="417" customFormat="1">
      <c r="A557" s="416"/>
      <c r="B557" s="416"/>
      <c r="C557" s="416"/>
      <c r="D557" s="416"/>
      <c r="E557" s="416"/>
      <c r="F557" s="416"/>
      <c r="G557" s="30"/>
      <c r="H557" s="30"/>
      <c r="I557" s="30"/>
      <c r="J557" s="30"/>
    </row>
    <row r="558" spans="1:10" s="417" customFormat="1">
      <c r="A558" s="416"/>
      <c r="B558" s="416"/>
      <c r="C558" s="416"/>
      <c r="D558" s="416"/>
      <c r="E558" s="416"/>
      <c r="F558" s="416"/>
      <c r="G558" s="30"/>
      <c r="H558" s="30"/>
      <c r="I558" s="30"/>
      <c r="J558" s="30"/>
    </row>
    <row r="559" spans="1:10" s="417" customFormat="1">
      <c r="A559" s="416"/>
      <c r="B559" s="416"/>
      <c r="C559" s="416"/>
      <c r="D559" s="416"/>
      <c r="E559" s="416"/>
      <c r="F559" s="416"/>
      <c r="G559" s="30"/>
      <c r="H559" s="30"/>
      <c r="I559" s="30"/>
      <c r="J559" s="30"/>
    </row>
    <row r="560" spans="1:10" s="417" customFormat="1">
      <c r="A560" s="416"/>
      <c r="B560" s="416"/>
      <c r="C560" s="416"/>
      <c r="D560" s="416"/>
      <c r="E560" s="416"/>
      <c r="F560" s="416"/>
      <c r="G560" s="30"/>
      <c r="H560" s="30"/>
      <c r="I560" s="30"/>
      <c r="J560" s="30"/>
    </row>
    <row r="561" spans="1:10" s="417" customFormat="1">
      <c r="A561" s="416"/>
      <c r="B561" s="416"/>
      <c r="C561" s="416"/>
      <c r="D561" s="416"/>
      <c r="E561" s="416"/>
      <c r="F561" s="416"/>
      <c r="G561" s="30"/>
      <c r="H561" s="30"/>
      <c r="I561" s="30"/>
      <c r="J561" s="30"/>
    </row>
    <row r="562" spans="1:10" s="417" customFormat="1">
      <c r="A562" s="416"/>
      <c r="B562" s="416"/>
      <c r="C562" s="416"/>
      <c r="D562" s="416"/>
      <c r="E562" s="416"/>
      <c r="F562" s="416"/>
      <c r="G562" s="30"/>
      <c r="H562" s="30"/>
      <c r="I562" s="30"/>
      <c r="J562" s="30"/>
    </row>
    <row r="563" spans="1:10" s="417" customFormat="1">
      <c r="A563" s="416"/>
      <c r="B563" s="416"/>
      <c r="C563" s="416"/>
      <c r="D563" s="416"/>
      <c r="E563" s="416"/>
      <c r="F563" s="416"/>
      <c r="G563" s="30"/>
      <c r="H563" s="30"/>
      <c r="I563" s="30"/>
      <c r="J563" s="30"/>
    </row>
    <row r="564" spans="1:10" s="417" customFormat="1">
      <c r="A564" s="416"/>
      <c r="B564" s="416"/>
      <c r="C564" s="416"/>
      <c r="D564" s="416"/>
      <c r="E564" s="416"/>
      <c r="F564" s="416"/>
      <c r="G564" s="30"/>
      <c r="H564" s="30"/>
      <c r="I564" s="30"/>
      <c r="J564" s="30"/>
    </row>
    <row r="565" spans="1:10" s="417" customFormat="1">
      <c r="A565" s="416"/>
      <c r="B565" s="416"/>
      <c r="C565" s="416"/>
      <c r="D565" s="416"/>
      <c r="E565" s="416"/>
      <c r="F565" s="416"/>
      <c r="G565" s="30"/>
      <c r="H565" s="30"/>
      <c r="I565" s="30"/>
      <c r="J565" s="30"/>
    </row>
    <row r="566" spans="1:10" s="417" customFormat="1">
      <c r="A566" s="416"/>
      <c r="B566" s="416"/>
      <c r="C566" s="416"/>
      <c r="D566" s="416"/>
      <c r="E566" s="416"/>
      <c r="F566" s="416"/>
      <c r="G566" s="30"/>
      <c r="H566" s="30"/>
      <c r="I566" s="30"/>
      <c r="J566" s="30"/>
    </row>
    <row r="567" spans="1:10" s="417" customFormat="1">
      <c r="A567" s="416"/>
      <c r="B567" s="416"/>
      <c r="C567" s="416"/>
      <c r="D567" s="416"/>
      <c r="E567" s="416"/>
      <c r="F567" s="416"/>
      <c r="G567" s="30"/>
      <c r="H567" s="30"/>
      <c r="I567" s="30"/>
      <c r="J567" s="30"/>
    </row>
    <row r="568" spans="1:10" s="417" customFormat="1">
      <c r="A568" s="416"/>
      <c r="B568" s="416"/>
      <c r="C568" s="416"/>
      <c r="D568" s="416"/>
      <c r="E568" s="416"/>
      <c r="F568" s="416"/>
      <c r="G568" s="30"/>
      <c r="H568" s="30"/>
      <c r="I568" s="30"/>
      <c r="J568" s="30"/>
    </row>
    <row r="569" spans="1:10" s="417" customFormat="1">
      <c r="A569" s="416"/>
      <c r="B569" s="416"/>
      <c r="C569" s="416"/>
      <c r="D569" s="416"/>
      <c r="E569" s="416"/>
      <c r="F569" s="416"/>
      <c r="G569" s="30"/>
      <c r="H569" s="30"/>
      <c r="I569" s="30"/>
      <c r="J569" s="30"/>
    </row>
    <row r="570" spans="1:10" s="417" customFormat="1">
      <c r="A570" s="416"/>
      <c r="B570" s="416"/>
      <c r="C570" s="416"/>
      <c r="D570" s="416"/>
      <c r="E570" s="416"/>
      <c r="F570" s="416"/>
      <c r="G570" s="30"/>
      <c r="H570" s="30"/>
      <c r="I570" s="30"/>
      <c r="J570" s="30"/>
    </row>
    <row r="571" spans="1:10" s="417" customFormat="1">
      <c r="A571" s="416"/>
      <c r="B571" s="416"/>
      <c r="C571" s="416"/>
      <c r="D571" s="416"/>
      <c r="E571" s="416"/>
      <c r="F571" s="416"/>
      <c r="G571" s="30"/>
      <c r="H571" s="30"/>
      <c r="I571" s="30"/>
      <c r="J571" s="30"/>
    </row>
    <row r="572" spans="1:10" s="417" customFormat="1">
      <c r="A572" s="416"/>
      <c r="B572" s="416"/>
      <c r="C572" s="416"/>
      <c r="D572" s="416"/>
      <c r="E572" s="416"/>
      <c r="F572" s="416"/>
      <c r="G572" s="30"/>
      <c r="H572" s="30"/>
      <c r="I572" s="30"/>
      <c r="J572" s="30"/>
    </row>
    <row r="573" spans="1:10" s="417" customFormat="1">
      <c r="A573" s="416"/>
      <c r="B573" s="416"/>
      <c r="C573" s="416"/>
      <c r="D573" s="416"/>
      <c r="E573" s="416"/>
      <c r="F573" s="416"/>
      <c r="G573" s="30"/>
      <c r="H573" s="30"/>
      <c r="I573" s="30"/>
      <c r="J573" s="30"/>
    </row>
    <row r="574" spans="1:10" s="417" customFormat="1">
      <c r="A574" s="416"/>
      <c r="B574" s="416"/>
      <c r="C574" s="416"/>
      <c r="D574" s="416"/>
      <c r="E574" s="416"/>
      <c r="F574" s="416"/>
      <c r="G574" s="30"/>
      <c r="H574" s="30"/>
      <c r="I574" s="30"/>
      <c r="J574" s="30"/>
    </row>
    <row r="575" spans="1:10" s="417" customFormat="1">
      <c r="A575" s="416"/>
      <c r="B575" s="416"/>
      <c r="C575" s="416"/>
      <c r="D575" s="416"/>
      <c r="E575" s="416"/>
      <c r="F575" s="416"/>
      <c r="G575" s="30"/>
      <c r="H575" s="30"/>
      <c r="I575" s="30"/>
      <c r="J575" s="30"/>
    </row>
    <row r="576" spans="1:10" s="417" customFormat="1">
      <c r="A576" s="416"/>
      <c r="B576" s="416"/>
      <c r="C576" s="416"/>
      <c r="D576" s="416"/>
      <c r="E576" s="416"/>
      <c r="F576" s="416"/>
      <c r="G576" s="30"/>
      <c r="H576" s="30"/>
      <c r="I576" s="30"/>
      <c r="J576" s="30"/>
    </row>
    <row r="577" spans="1:10" s="417" customFormat="1">
      <c r="A577" s="416"/>
      <c r="B577" s="416"/>
      <c r="C577" s="416"/>
      <c r="D577" s="416"/>
      <c r="E577" s="416"/>
      <c r="F577" s="416"/>
      <c r="G577" s="30"/>
      <c r="H577" s="30"/>
      <c r="I577" s="30"/>
      <c r="J577" s="30"/>
    </row>
    <row r="578" spans="1:10" s="417" customFormat="1">
      <c r="A578" s="416"/>
      <c r="B578" s="416"/>
      <c r="C578" s="416"/>
      <c r="D578" s="416"/>
      <c r="E578" s="416"/>
      <c r="F578" s="416"/>
      <c r="G578" s="30"/>
      <c r="H578" s="30"/>
      <c r="I578" s="30"/>
      <c r="J578" s="30"/>
    </row>
    <row r="579" spans="1:10" s="417" customFormat="1">
      <c r="A579" s="416"/>
      <c r="B579" s="416"/>
      <c r="C579" s="416"/>
      <c r="D579" s="416"/>
      <c r="E579" s="416"/>
      <c r="F579" s="416"/>
      <c r="G579" s="30"/>
      <c r="H579" s="30"/>
      <c r="I579" s="30"/>
      <c r="J579" s="30"/>
    </row>
    <row r="580" spans="1:10" s="417" customFormat="1">
      <c r="A580" s="416"/>
      <c r="B580" s="416"/>
      <c r="C580" s="416"/>
      <c r="D580" s="416"/>
      <c r="E580" s="416"/>
      <c r="F580" s="416"/>
      <c r="G580" s="30"/>
      <c r="H580" s="30"/>
      <c r="I580" s="30"/>
      <c r="J580" s="30"/>
    </row>
    <row r="581" spans="1:10" s="417" customFormat="1">
      <c r="A581" s="416"/>
      <c r="B581" s="416"/>
      <c r="C581" s="416"/>
      <c r="D581" s="416"/>
      <c r="E581" s="416"/>
      <c r="F581" s="416"/>
      <c r="G581" s="30"/>
      <c r="H581" s="30"/>
      <c r="I581" s="30"/>
      <c r="J581" s="30"/>
    </row>
    <row r="582" spans="1:10" s="417" customFormat="1">
      <c r="A582" s="416"/>
      <c r="B582" s="416"/>
      <c r="C582" s="416"/>
      <c r="D582" s="416"/>
      <c r="E582" s="416"/>
      <c r="F582" s="416"/>
      <c r="G582" s="30"/>
      <c r="H582" s="30"/>
      <c r="I582" s="30"/>
      <c r="J582" s="30"/>
    </row>
    <row r="583" spans="1:10" s="417" customFormat="1">
      <c r="A583" s="416"/>
      <c r="B583" s="416"/>
      <c r="C583" s="416"/>
      <c r="D583" s="416"/>
      <c r="E583" s="416"/>
      <c r="F583" s="416"/>
      <c r="G583" s="30"/>
      <c r="H583" s="30"/>
      <c r="I583" s="30"/>
      <c r="J583" s="30"/>
    </row>
    <row r="584" spans="1:10" s="417" customFormat="1">
      <c r="A584" s="416"/>
      <c r="B584" s="416"/>
      <c r="C584" s="416"/>
      <c r="D584" s="416"/>
      <c r="E584" s="416"/>
      <c r="F584" s="416"/>
      <c r="G584" s="30"/>
      <c r="H584" s="30"/>
      <c r="I584" s="30"/>
      <c r="J584" s="30"/>
    </row>
    <row r="585" spans="1:10" s="417" customFormat="1">
      <c r="A585" s="416"/>
      <c r="B585" s="416"/>
      <c r="C585" s="416"/>
      <c r="D585" s="416"/>
      <c r="E585" s="416"/>
      <c r="F585" s="416"/>
      <c r="G585" s="30"/>
      <c r="H585" s="30"/>
      <c r="I585" s="30"/>
      <c r="J585" s="30"/>
    </row>
    <row r="586" spans="1:10" s="417" customFormat="1">
      <c r="A586" s="416"/>
      <c r="B586" s="416"/>
      <c r="C586" s="416"/>
      <c r="D586" s="416"/>
      <c r="E586" s="416"/>
      <c r="F586" s="416"/>
      <c r="G586" s="30"/>
      <c r="H586" s="30"/>
      <c r="I586" s="30"/>
      <c r="J586" s="30"/>
    </row>
    <row r="587" spans="1:10" s="417" customFormat="1">
      <c r="A587" s="416"/>
      <c r="B587" s="416"/>
      <c r="C587" s="416"/>
      <c r="D587" s="416"/>
      <c r="E587" s="416"/>
      <c r="F587" s="416"/>
      <c r="G587" s="30"/>
      <c r="H587" s="30"/>
      <c r="I587" s="30"/>
      <c r="J587" s="30"/>
    </row>
    <row r="588" spans="1:10" s="417" customFormat="1">
      <c r="A588" s="416"/>
      <c r="B588" s="416"/>
      <c r="C588" s="416"/>
      <c r="D588" s="416"/>
      <c r="E588" s="416"/>
      <c r="F588" s="416"/>
      <c r="G588" s="30"/>
      <c r="H588" s="30"/>
      <c r="I588" s="30"/>
      <c r="J588" s="30"/>
    </row>
    <row r="589" spans="1:10" s="417" customFormat="1">
      <c r="A589" s="416"/>
      <c r="B589" s="416"/>
      <c r="C589" s="416"/>
      <c r="D589" s="416"/>
      <c r="E589" s="416"/>
      <c r="F589" s="416"/>
      <c r="G589" s="30"/>
      <c r="H589" s="30"/>
      <c r="I589" s="30"/>
      <c r="J589" s="30"/>
    </row>
    <row r="590" spans="1:10" s="417" customFormat="1">
      <c r="A590" s="416"/>
      <c r="B590" s="416"/>
      <c r="C590" s="416"/>
      <c r="D590" s="416"/>
      <c r="E590" s="416"/>
      <c r="F590" s="416"/>
      <c r="G590" s="30"/>
      <c r="H590" s="30"/>
      <c r="I590" s="30"/>
      <c r="J590" s="30"/>
    </row>
    <row r="591" spans="1:10" s="417" customFormat="1">
      <c r="A591" s="416"/>
      <c r="B591" s="416"/>
      <c r="C591" s="416"/>
      <c r="D591" s="416"/>
      <c r="E591" s="416"/>
      <c r="F591" s="416"/>
      <c r="G591" s="30"/>
      <c r="H591" s="30"/>
      <c r="I591" s="30"/>
      <c r="J591" s="30"/>
    </row>
    <row r="592" spans="1:10" s="417" customFormat="1">
      <c r="A592" s="416"/>
      <c r="B592" s="416"/>
      <c r="C592" s="416"/>
      <c r="D592" s="416"/>
      <c r="E592" s="416"/>
      <c r="F592" s="416"/>
      <c r="G592" s="30"/>
      <c r="H592" s="30"/>
      <c r="I592" s="30"/>
      <c r="J592" s="30"/>
    </row>
    <row r="593" spans="1:10" s="417" customFormat="1">
      <c r="A593" s="416"/>
      <c r="B593" s="416"/>
      <c r="C593" s="416"/>
      <c r="D593" s="416"/>
      <c r="E593" s="416"/>
      <c r="F593" s="416"/>
      <c r="G593" s="30"/>
      <c r="H593" s="30"/>
      <c r="I593" s="30"/>
      <c r="J593" s="30"/>
    </row>
    <row r="594" spans="1:10" s="417" customFormat="1">
      <c r="A594" s="416"/>
      <c r="B594" s="416"/>
      <c r="C594" s="416"/>
      <c r="D594" s="416"/>
      <c r="E594" s="416"/>
      <c r="F594" s="416"/>
      <c r="G594" s="30"/>
      <c r="H594" s="30"/>
      <c r="I594" s="30"/>
      <c r="J594" s="30"/>
    </row>
    <row r="595" spans="1:10" s="417" customFormat="1">
      <c r="A595" s="416"/>
      <c r="B595" s="416"/>
      <c r="C595" s="416"/>
      <c r="D595" s="416"/>
      <c r="E595" s="416"/>
      <c r="F595" s="416"/>
      <c r="G595" s="30"/>
      <c r="H595" s="30"/>
      <c r="I595" s="30"/>
      <c r="J595" s="30"/>
    </row>
    <row r="596" spans="1:10" s="417" customFormat="1">
      <c r="A596" s="416"/>
      <c r="B596" s="416"/>
      <c r="C596" s="416"/>
      <c r="D596" s="416"/>
      <c r="E596" s="416"/>
      <c r="F596" s="416"/>
      <c r="G596" s="30"/>
      <c r="H596" s="30"/>
      <c r="I596" s="30"/>
      <c r="J596" s="30"/>
    </row>
    <row r="597" spans="1:10" s="417" customFormat="1">
      <c r="A597" s="416"/>
      <c r="B597" s="416"/>
      <c r="C597" s="416"/>
      <c r="D597" s="416"/>
      <c r="E597" s="416"/>
      <c r="F597" s="416"/>
      <c r="G597" s="30"/>
      <c r="H597" s="30"/>
      <c r="I597" s="30"/>
      <c r="J597" s="30"/>
    </row>
    <row r="598" spans="1:10" s="417" customFormat="1">
      <c r="A598" s="416"/>
      <c r="B598" s="416"/>
      <c r="C598" s="416"/>
      <c r="D598" s="416"/>
      <c r="E598" s="416"/>
      <c r="F598" s="416"/>
      <c r="G598" s="30"/>
      <c r="H598" s="30"/>
      <c r="I598" s="30"/>
      <c r="J598" s="30"/>
    </row>
    <row r="599" spans="1:10" s="417" customFormat="1">
      <c r="A599" s="416"/>
      <c r="B599" s="416"/>
      <c r="C599" s="416"/>
      <c r="D599" s="416"/>
      <c r="E599" s="416"/>
      <c r="F599" s="416"/>
      <c r="G599" s="30"/>
      <c r="H599" s="30"/>
      <c r="I599" s="30"/>
      <c r="J599" s="30"/>
    </row>
    <row r="600" spans="1:10" s="417" customFormat="1">
      <c r="A600" s="416"/>
      <c r="B600" s="416"/>
      <c r="C600" s="416"/>
      <c r="D600" s="416"/>
      <c r="E600" s="416"/>
      <c r="F600" s="416"/>
      <c r="G600" s="30"/>
      <c r="H600" s="30"/>
      <c r="I600" s="30"/>
      <c r="J600" s="30"/>
    </row>
    <row r="601" spans="1:10" s="417" customFormat="1">
      <c r="A601" s="416"/>
      <c r="B601" s="416"/>
      <c r="C601" s="416"/>
      <c r="D601" s="416"/>
      <c r="E601" s="416"/>
      <c r="F601" s="416"/>
      <c r="G601" s="30"/>
      <c r="H601" s="30"/>
      <c r="I601" s="30"/>
      <c r="J601" s="30"/>
    </row>
    <row r="602" spans="1:10" s="417" customFormat="1">
      <c r="A602" s="416"/>
      <c r="B602" s="416"/>
      <c r="C602" s="416"/>
      <c r="D602" s="416"/>
      <c r="E602" s="416"/>
      <c r="F602" s="416"/>
      <c r="G602" s="30"/>
      <c r="H602" s="30"/>
      <c r="I602" s="30"/>
      <c r="J602" s="30"/>
    </row>
    <row r="603" spans="1:10" s="417" customFormat="1">
      <c r="A603" s="416"/>
      <c r="B603" s="416"/>
      <c r="C603" s="416"/>
      <c r="D603" s="416"/>
      <c r="E603" s="416"/>
      <c r="F603" s="416"/>
      <c r="G603" s="30"/>
      <c r="H603" s="30"/>
      <c r="I603" s="30"/>
      <c r="J603" s="30"/>
    </row>
    <row r="604" spans="1:10" s="417" customFormat="1">
      <c r="A604" s="416"/>
      <c r="B604" s="416"/>
      <c r="C604" s="416"/>
      <c r="D604" s="416"/>
      <c r="E604" s="416"/>
      <c r="F604" s="416"/>
      <c r="G604" s="30"/>
      <c r="H604" s="30"/>
      <c r="I604" s="30"/>
      <c r="J604" s="30"/>
    </row>
    <row r="605" spans="1:10" s="417" customFormat="1">
      <c r="A605" s="416"/>
      <c r="B605" s="416"/>
      <c r="C605" s="416"/>
      <c r="D605" s="416"/>
      <c r="E605" s="416"/>
      <c r="F605" s="416"/>
      <c r="G605" s="30"/>
      <c r="H605" s="30"/>
      <c r="I605" s="30"/>
      <c r="J605" s="30"/>
    </row>
    <row r="606" spans="1:10" s="417" customFormat="1">
      <c r="A606" s="416"/>
      <c r="B606" s="416"/>
      <c r="C606" s="416"/>
      <c r="D606" s="416"/>
      <c r="E606" s="416"/>
      <c r="F606" s="416"/>
      <c r="G606" s="30"/>
      <c r="H606" s="30"/>
      <c r="I606" s="30"/>
      <c r="J606" s="30"/>
    </row>
    <row r="607" spans="1:10" s="417" customFormat="1">
      <c r="A607" s="416"/>
      <c r="B607" s="416"/>
      <c r="C607" s="416"/>
      <c r="D607" s="416"/>
      <c r="E607" s="416"/>
      <c r="F607" s="416"/>
      <c r="G607" s="30"/>
      <c r="H607" s="30"/>
      <c r="I607" s="30"/>
      <c r="J607" s="30"/>
    </row>
    <row r="608" spans="1:10" s="417" customFormat="1">
      <c r="A608" s="416"/>
      <c r="B608" s="416"/>
      <c r="C608" s="416"/>
      <c r="D608" s="416"/>
      <c r="E608" s="416"/>
      <c r="F608" s="416"/>
      <c r="G608" s="30"/>
      <c r="H608" s="30"/>
      <c r="I608" s="30"/>
      <c r="J608" s="30"/>
    </row>
    <row r="609" spans="1:10" s="417" customFormat="1">
      <c r="A609" s="416"/>
      <c r="B609" s="416"/>
      <c r="C609" s="416"/>
      <c r="D609" s="416"/>
      <c r="E609" s="416"/>
      <c r="F609" s="416"/>
      <c r="G609" s="30"/>
      <c r="H609" s="30"/>
      <c r="I609" s="30"/>
      <c r="J609" s="30"/>
    </row>
    <row r="610" spans="1:10" s="417" customFormat="1">
      <c r="A610" s="416"/>
      <c r="B610" s="416"/>
      <c r="C610" s="416"/>
      <c r="D610" s="416"/>
      <c r="E610" s="416"/>
      <c r="F610" s="416"/>
      <c r="G610" s="30"/>
      <c r="H610" s="30"/>
      <c r="I610" s="30"/>
      <c r="J610" s="30"/>
    </row>
    <row r="611" spans="1:10" s="417" customFormat="1">
      <c r="A611" s="416"/>
      <c r="B611" s="416"/>
      <c r="C611" s="416"/>
      <c r="D611" s="416"/>
      <c r="E611" s="416"/>
      <c r="F611" s="416"/>
      <c r="G611" s="30"/>
      <c r="H611" s="30"/>
      <c r="I611" s="30"/>
      <c r="J611" s="30"/>
    </row>
    <row r="612" spans="1:10" s="417" customFormat="1">
      <c r="A612" s="416"/>
      <c r="B612" s="416"/>
      <c r="C612" s="416"/>
      <c r="D612" s="416"/>
      <c r="E612" s="416"/>
      <c r="F612" s="416"/>
      <c r="G612" s="30"/>
      <c r="H612" s="30"/>
      <c r="I612" s="30"/>
      <c r="J612" s="30"/>
    </row>
    <row r="613" spans="1:10" s="417" customFormat="1">
      <c r="A613" s="416"/>
      <c r="B613" s="416"/>
      <c r="C613" s="416"/>
      <c r="D613" s="416"/>
      <c r="E613" s="416"/>
      <c r="F613" s="416"/>
      <c r="G613" s="30"/>
      <c r="H613" s="30"/>
      <c r="I613" s="30"/>
      <c r="J613" s="30"/>
    </row>
    <row r="614" spans="1:10" s="417" customFormat="1">
      <c r="A614" s="416"/>
      <c r="B614" s="416"/>
      <c r="C614" s="416"/>
      <c r="D614" s="416"/>
      <c r="E614" s="416"/>
      <c r="F614" s="416"/>
      <c r="G614" s="30"/>
      <c r="H614" s="30"/>
      <c r="I614" s="30"/>
      <c r="J614" s="30"/>
    </row>
    <row r="615" spans="1:10" s="417" customFormat="1">
      <c r="A615" s="416"/>
      <c r="B615" s="416"/>
      <c r="C615" s="416"/>
      <c r="D615" s="416"/>
      <c r="E615" s="416"/>
      <c r="F615" s="416"/>
      <c r="G615" s="30"/>
      <c r="H615" s="30"/>
      <c r="I615" s="30"/>
      <c r="J615" s="30"/>
    </row>
    <row r="616" spans="1:10" s="417" customFormat="1">
      <c r="A616" s="416"/>
      <c r="B616" s="416"/>
      <c r="C616" s="416"/>
      <c r="D616" s="416"/>
      <c r="E616" s="416"/>
      <c r="F616" s="416"/>
      <c r="G616" s="30"/>
      <c r="H616" s="30"/>
      <c r="I616" s="30"/>
      <c r="J616" s="30"/>
    </row>
    <row r="617" spans="1:10" s="417" customFormat="1">
      <c r="A617" s="416"/>
      <c r="B617" s="416"/>
      <c r="C617" s="416"/>
      <c r="D617" s="416"/>
      <c r="E617" s="416"/>
      <c r="F617" s="416"/>
      <c r="G617" s="30"/>
      <c r="H617" s="30"/>
      <c r="I617" s="30"/>
      <c r="J617" s="30"/>
    </row>
    <row r="618" spans="1:10" s="417" customFormat="1">
      <c r="A618" s="416"/>
      <c r="B618" s="416"/>
      <c r="C618" s="416"/>
      <c r="D618" s="416"/>
      <c r="E618" s="416"/>
      <c r="F618" s="416"/>
      <c r="G618" s="30"/>
      <c r="H618" s="30"/>
      <c r="I618" s="30"/>
      <c r="J618" s="30"/>
    </row>
    <row r="619" spans="1:10" s="417" customFormat="1">
      <c r="A619" s="416"/>
      <c r="B619" s="416"/>
      <c r="C619" s="416"/>
      <c r="D619" s="416"/>
      <c r="E619" s="416"/>
      <c r="F619" s="416"/>
      <c r="G619" s="30"/>
      <c r="H619" s="30"/>
      <c r="I619" s="30"/>
      <c r="J619" s="30"/>
    </row>
    <row r="620" spans="1:10" s="417" customFormat="1">
      <c r="A620" s="416"/>
      <c r="B620" s="416"/>
      <c r="C620" s="416"/>
      <c r="D620" s="416"/>
      <c r="E620" s="416"/>
      <c r="F620" s="416"/>
      <c r="G620" s="30"/>
      <c r="H620" s="30"/>
      <c r="I620" s="30"/>
      <c r="J620" s="30"/>
    </row>
    <row r="621" spans="1:10" s="417" customFormat="1">
      <c r="A621" s="416"/>
      <c r="B621" s="416"/>
      <c r="C621" s="416"/>
      <c r="D621" s="416"/>
      <c r="E621" s="416"/>
      <c r="F621" s="416"/>
      <c r="G621" s="30"/>
      <c r="H621" s="30"/>
      <c r="I621" s="30"/>
      <c r="J621" s="30"/>
    </row>
    <row r="622" spans="1:10" s="417" customFormat="1">
      <c r="A622" s="416"/>
      <c r="B622" s="416"/>
      <c r="C622" s="416"/>
      <c r="D622" s="416"/>
      <c r="E622" s="416"/>
      <c r="F622" s="416"/>
      <c r="G622" s="30"/>
      <c r="H622" s="30"/>
      <c r="I622" s="30"/>
      <c r="J622" s="30"/>
    </row>
    <row r="623" spans="1:10" s="417" customFormat="1">
      <c r="A623" s="416"/>
      <c r="B623" s="416"/>
      <c r="C623" s="416"/>
      <c r="D623" s="416"/>
      <c r="E623" s="416"/>
      <c r="F623" s="416"/>
      <c r="G623" s="30"/>
      <c r="H623" s="30"/>
      <c r="I623" s="30"/>
      <c r="J623" s="30"/>
    </row>
    <row r="624" spans="1:10" s="417" customFormat="1">
      <c r="A624" s="416"/>
      <c r="B624" s="416"/>
      <c r="C624" s="416"/>
      <c r="D624" s="416"/>
      <c r="E624" s="416"/>
      <c r="F624" s="416"/>
      <c r="G624" s="30"/>
      <c r="H624" s="30"/>
      <c r="I624" s="30"/>
      <c r="J624" s="30"/>
    </row>
    <row r="625" spans="1:10" s="417" customFormat="1">
      <c r="A625" s="416"/>
      <c r="B625" s="416"/>
      <c r="C625" s="416"/>
      <c r="D625" s="416"/>
      <c r="E625" s="416"/>
      <c r="F625" s="416"/>
      <c r="G625" s="30"/>
      <c r="H625" s="30"/>
      <c r="I625" s="30"/>
      <c r="J625" s="30"/>
    </row>
    <row r="626" spans="1:10" s="417" customFormat="1">
      <c r="A626" s="416"/>
      <c r="B626" s="416"/>
      <c r="C626" s="416"/>
      <c r="D626" s="416"/>
      <c r="E626" s="416"/>
      <c r="F626" s="416"/>
      <c r="G626" s="30"/>
      <c r="H626" s="30"/>
      <c r="I626" s="30"/>
      <c r="J626" s="30"/>
    </row>
    <row r="627" spans="1:10" s="417" customFormat="1">
      <c r="A627" s="416"/>
      <c r="B627" s="416"/>
      <c r="C627" s="416"/>
      <c r="D627" s="416"/>
      <c r="E627" s="416"/>
      <c r="F627" s="416"/>
      <c r="G627" s="30"/>
      <c r="H627" s="30"/>
      <c r="I627" s="30"/>
      <c r="J627" s="30"/>
    </row>
    <row r="628" spans="1:10" s="417" customFormat="1">
      <c r="A628" s="416"/>
      <c r="B628" s="416"/>
      <c r="C628" s="416"/>
      <c r="D628" s="416"/>
      <c r="E628" s="416"/>
      <c r="F628" s="416"/>
      <c r="G628" s="30"/>
      <c r="H628" s="30"/>
      <c r="I628" s="30"/>
      <c r="J628" s="30"/>
    </row>
    <row r="629" spans="1:10" s="417" customFormat="1">
      <c r="A629" s="416"/>
      <c r="B629" s="416"/>
      <c r="C629" s="416"/>
      <c r="D629" s="416"/>
      <c r="E629" s="416"/>
      <c r="F629" s="416"/>
      <c r="G629" s="30"/>
      <c r="H629" s="30"/>
      <c r="I629" s="30"/>
      <c r="J629" s="30"/>
    </row>
    <row r="630" spans="1:10" s="417" customFormat="1">
      <c r="A630" s="416"/>
      <c r="B630" s="416"/>
      <c r="C630" s="416"/>
      <c r="D630" s="416"/>
      <c r="E630" s="416"/>
      <c r="F630" s="416"/>
      <c r="G630" s="30"/>
      <c r="H630" s="30"/>
      <c r="I630" s="30"/>
      <c r="J630" s="30"/>
    </row>
    <row r="631" spans="1:10" s="417" customFormat="1">
      <c r="A631" s="416"/>
      <c r="B631" s="416"/>
      <c r="C631" s="416"/>
      <c r="D631" s="416"/>
      <c r="E631" s="416"/>
      <c r="F631" s="416"/>
      <c r="G631" s="30"/>
      <c r="H631" s="30"/>
      <c r="I631" s="30"/>
      <c r="J631" s="30"/>
    </row>
    <row r="632" spans="1:10" s="417" customFormat="1">
      <c r="A632" s="416"/>
      <c r="B632" s="416"/>
      <c r="C632" s="416"/>
      <c r="D632" s="416"/>
      <c r="E632" s="416"/>
      <c r="F632" s="416"/>
      <c r="G632" s="30"/>
      <c r="H632" s="30"/>
      <c r="I632" s="30"/>
      <c r="J632" s="30"/>
    </row>
    <row r="633" spans="1:10" s="417" customFormat="1">
      <c r="A633" s="416"/>
      <c r="B633" s="416"/>
      <c r="C633" s="416"/>
      <c r="D633" s="416"/>
      <c r="E633" s="416"/>
      <c r="F633" s="416"/>
      <c r="G633" s="30"/>
      <c r="H633" s="30"/>
      <c r="I633" s="30"/>
      <c r="J633" s="30"/>
    </row>
    <row r="634" spans="1:10" s="417" customFormat="1">
      <c r="A634" s="416"/>
      <c r="B634" s="416"/>
      <c r="C634" s="416"/>
      <c r="D634" s="416"/>
      <c r="E634" s="416"/>
      <c r="F634" s="416"/>
      <c r="G634" s="30"/>
      <c r="H634" s="30"/>
      <c r="I634" s="30"/>
      <c r="J634" s="30"/>
    </row>
    <row r="635" spans="1:10" s="417" customFormat="1">
      <c r="A635" s="416"/>
      <c r="B635" s="416"/>
      <c r="C635" s="416"/>
      <c r="D635" s="416"/>
      <c r="E635" s="416"/>
      <c r="F635" s="416"/>
      <c r="G635" s="30"/>
      <c r="H635" s="30"/>
      <c r="I635" s="30"/>
      <c r="J635" s="30"/>
    </row>
    <row r="636" spans="1:10" s="417" customFormat="1">
      <c r="A636" s="416"/>
      <c r="B636" s="416"/>
      <c r="C636" s="416"/>
      <c r="D636" s="416"/>
      <c r="E636" s="416"/>
      <c r="F636" s="416"/>
      <c r="G636" s="30"/>
      <c r="H636" s="30"/>
      <c r="I636" s="30"/>
      <c r="J636" s="30"/>
    </row>
    <row r="637" spans="1:10" s="417" customFormat="1">
      <c r="A637" s="416"/>
      <c r="B637" s="416"/>
      <c r="C637" s="416"/>
      <c r="D637" s="416"/>
      <c r="E637" s="416"/>
      <c r="F637" s="416"/>
      <c r="G637" s="30"/>
      <c r="H637" s="30"/>
      <c r="I637" s="30"/>
      <c r="J637" s="30"/>
    </row>
    <row r="638" spans="1:10" s="417" customFormat="1">
      <c r="A638" s="416"/>
      <c r="B638" s="416"/>
      <c r="C638" s="416"/>
      <c r="D638" s="416"/>
      <c r="E638" s="416"/>
      <c r="F638" s="416"/>
      <c r="G638" s="30"/>
      <c r="H638" s="30"/>
      <c r="I638" s="30"/>
      <c r="J638" s="30"/>
    </row>
    <row r="639" spans="1:10" s="417" customFormat="1">
      <c r="A639" s="416"/>
      <c r="B639" s="416"/>
      <c r="C639" s="416"/>
      <c r="D639" s="416"/>
      <c r="E639" s="416"/>
      <c r="F639" s="416"/>
      <c r="G639" s="30"/>
      <c r="H639" s="30"/>
      <c r="I639" s="30"/>
      <c r="J639" s="30"/>
    </row>
    <row r="640" spans="1:10" s="417" customFormat="1">
      <c r="A640" s="416"/>
      <c r="B640" s="416"/>
      <c r="C640" s="416"/>
      <c r="D640" s="416"/>
      <c r="E640" s="416"/>
      <c r="F640" s="416"/>
      <c r="G640" s="30"/>
      <c r="H640" s="30"/>
      <c r="I640" s="30"/>
      <c r="J640" s="30"/>
    </row>
    <row r="641" spans="1:10" s="417" customFormat="1">
      <c r="A641" s="416"/>
      <c r="B641" s="416"/>
      <c r="C641" s="416"/>
      <c r="D641" s="416"/>
      <c r="E641" s="416"/>
      <c r="F641" s="416"/>
      <c r="G641" s="30"/>
      <c r="H641" s="30"/>
      <c r="I641" s="30"/>
      <c r="J641" s="30"/>
    </row>
    <row r="642" spans="1:10" s="417" customFormat="1">
      <c r="A642" s="416"/>
      <c r="B642" s="416"/>
      <c r="C642" s="416"/>
      <c r="D642" s="416"/>
      <c r="E642" s="416"/>
      <c r="F642" s="416"/>
      <c r="G642" s="30"/>
      <c r="H642" s="30"/>
      <c r="I642" s="30"/>
      <c r="J642" s="30"/>
    </row>
    <row r="643" spans="1:10" s="417" customFormat="1">
      <c r="A643" s="416"/>
      <c r="B643" s="416"/>
      <c r="C643" s="416"/>
      <c r="D643" s="416"/>
      <c r="E643" s="416"/>
      <c r="F643" s="416"/>
      <c r="G643" s="30"/>
      <c r="H643" s="30"/>
      <c r="I643" s="30"/>
      <c r="J643" s="30"/>
    </row>
    <row r="644" spans="1:10" s="417" customFormat="1">
      <c r="A644" s="416"/>
      <c r="B644" s="416"/>
      <c r="C644" s="416"/>
      <c r="D644" s="416"/>
      <c r="E644" s="416"/>
      <c r="F644" s="416"/>
      <c r="G644" s="30"/>
      <c r="H644" s="30"/>
      <c r="I644" s="30"/>
      <c r="J644" s="30"/>
    </row>
    <row r="645" spans="1:10" s="417" customFormat="1">
      <c r="A645" s="416"/>
      <c r="B645" s="416"/>
      <c r="C645" s="416"/>
      <c r="D645" s="416"/>
      <c r="E645" s="416"/>
      <c r="F645" s="416"/>
      <c r="G645" s="30"/>
      <c r="H645" s="30"/>
      <c r="I645" s="30"/>
      <c r="J645" s="30"/>
    </row>
    <row r="646" spans="1:10" s="417" customFormat="1">
      <c r="A646" s="416"/>
      <c r="B646" s="416"/>
      <c r="C646" s="416"/>
      <c r="D646" s="416"/>
      <c r="E646" s="416"/>
      <c r="F646" s="416"/>
      <c r="G646" s="30"/>
      <c r="H646" s="30"/>
      <c r="I646" s="30"/>
      <c r="J646" s="30"/>
    </row>
    <row r="647" spans="1:10" s="417" customFormat="1">
      <c r="A647" s="416"/>
      <c r="B647" s="416"/>
      <c r="C647" s="416"/>
      <c r="D647" s="416"/>
      <c r="E647" s="416"/>
      <c r="F647" s="416"/>
      <c r="G647" s="30"/>
      <c r="H647" s="30"/>
      <c r="I647" s="30"/>
      <c r="J647" s="30"/>
    </row>
    <row r="648" spans="1:10" s="417" customFormat="1">
      <c r="A648" s="416"/>
      <c r="B648" s="416"/>
      <c r="C648" s="416"/>
      <c r="D648" s="416"/>
      <c r="E648" s="416"/>
      <c r="F648" s="416"/>
      <c r="G648" s="30"/>
      <c r="H648" s="30"/>
      <c r="I648" s="30"/>
      <c r="J648" s="30"/>
    </row>
    <row r="649" spans="1:10" s="417" customFormat="1">
      <c r="A649" s="416"/>
      <c r="B649" s="416"/>
      <c r="C649" s="416"/>
      <c r="D649" s="416"/>
      <c r="E649" s="416"/>
      <c r="F649" s="416"/>
      <c r="G649" s="30"/>
      <c r="H649" s="30"/>
      <c r="I649" s="30"/>
      <c r="J649" s="30"/>
    </row>
    <row r="650" spans="1:10" s="417" customFormat="1">
      <c r="A650" s="416"/>
      <c r="B650" s="416"/>
      <c r="C650" s="416"/>
      <c r="D650" s="416"/>
      <c r="E650" s="416"/>
      <c r="F650" s="416"/>
      <c r="G650" s="30"/>
      <c r="H650" s="30"/>
      <c r="I650" s="30"/>
      <c r="J650" s="30"/>
    </row>
    <row r="651" spans="1:10" s="417" customFormat="1">
      <c r="A651" s="416"/>
      <c r="B651" s="416"/>
      <c r="C651" s="416"/>
      <c r="D651" s="416"/>
      <c r="E651" s="416"/>
      <c r="F651" s="416"/>
      <c r="G651" s="30"/>
      <c r="H651" s="30"/>
      <c r="I651" s="30"/>
      <c r="J651" s="30"/>
    </row>
    <row r="652" spans="1:10" s="417" customFormat="1">
      <c r="A652" s="416"/>
      <c r="B652" s="416"/>
      <c r="C652" s="416"/>
      <c r="D652" s="416"/>
      <c r="E652" s="416"/>
      <c r="F652" s="416"/>
      <c r="G652" s="30"/>
      <c r="H652" s="30"/>
      <c r="I652" s="30"/>
      <c r="J652" s="30"/>
    </row>
    <row r="653" spans="1:10" s="417" customFormat="1">
      <c r="A653" s="416"/>
      <c r="B653" s="416"/>
      <c r="C653" s="416"/>
      <c r="D653" s="416"/>
      <c r="E653" s="416"/>
      <c r="F653" s="416"/>
      <c r="G653" s="30"/>
      <c r="H653" s="30"/>
      <c r="I653" s="30"/>
      <c r="J653" s="30"/>
    </row>
    <row r="654" spans="1:10" s="417" customFormat="1">
      <c r="A654" s="416"/>
      <c r="B654" s="416"/>
      <c r="C654" s="416"/>
      <c r="D654" s="416"/>
      <c r="E654" s="416"/>
      <c r="F654" s="416"/>
      <c r="G654" s="30"/>
      <c r="H654" s="30"/>
      <c r="I654" s="30"/>
      <c r="J654" s="30"/>
    </row>
    <row r="655" spans="1:10" s="417" customFormat="1">
      <c r="A655" s="416"/>
      <c r="B655" s="416"/>
      <c r="C655" s="416"/>
      <c r="D655" s="416"/>
      <c r="E655" s="416"/>
      <c r="F655" s="416"/>
      <c r="G655" s="30"/>
      <c r="H655" s="30"/>
      <c r="I655" s="30"/>
      <c r="J655" s="30"/>
    </row>
    <row r="656" spans="1:10" s="417" customFormat="1">
      <c r="A656" s="416"/>
      <c r="B656" s="416"/>
      <c r="C656" s="416"/>
      <c r="D656" s="416"/>
      <c r="E656" s="416"/>
      <c r="F656" s="416"/>
      <c r="G656" s="30"/>
      <c r="H656" s="30"/>
      <c r="I656" s="30"/>
      <c r="J656" s="30"/>
    </row>
    <row r="657" spans="1:10" s="417" customFormat="1">
      <c r="A657" s="416"/>
      <c r="B657" s="416"/>
      <c r="C657" s="416"/>
      <c r="D657" s="416"/>
      <c r="E657" s="416"/>
      <c r="F657" s="416"/>
      <c r="G657" s="30"/>
      <c r="H657" s="30"/>
      <c r="I657" s="30"/>
      <c r="J657" s="30"/>
    </row>
    <row r="658" spans="1:10" s="417" customFormat="1">
      <c r="A658" s="416"/>
      <c r="B658" s="416"/>
      <c r="C658" s="416"/>
      <c r="D658" s="416"/>
      <c r="E658" s="416"/>
      <c r="F658" s="416"/>
      <c r="G658" s="30"/>
      <c r="H658" s="30"/>
      <c r="I658" s="30"/>
      <c r="J658" s="30"/>
    </row>
    <row r="659" spans="1:10" s="417" customFormat="1">
      <c r="A659" s="416"/>
      <c r="B659" s="416"/>
      <c r="C659" s="416"/>
      <c r="D659" s="416"/>
      <c r="E659" s="416"/>
      <c r="F659" s="416"/>
      <c r="G659" s="30"/>
      <c r="H659" s="30"/>
      <c r="I659" s="30"/>
      <c r="J659" s="30"/>
    </row>
    <row r="660" spans="1:10" s="417" customFormat="1">
      <c r="A660" s="416"/>
      <c r="B660" s="416"/>
      <c r="C660" s="416"/>
      <c r="D660" s="416"/>
      <c r="E660" s="416"/>
      <c r="F660" s="416"/>
      <c r="G660" s="30"/>
      <c r="H660" s="30"/>
      <c r="I660" s="30"/>
      <c r="J660" s="30"/>
    </row>
    <row r="661" spans="1:10" s="417" customFormat="1">
      <c r="A661" s="416"/>
      <c r="B661" s="416"/>
      <c r="C661" s="416"/>
      <c r="D661" s="416"/>
      <c r="E661" s="416"/>
      <c r="F661" s="416"/>
      <c r="G661" s="30"/>
      <c r="H661" s="30"/>
      <c r="I661" s="30"/>
      <c r="J661" s="30"/>
    </row>
    <row r="662" spans="1:10" s="417" customFormat="1">
      <c r="A662" s="416"/>
      <c r="B662" s="416"/>
      <c r="C662" s="416"/>
      <c r="D662" s="416"/>
      <c r="E662" s="416"/>
      <c r="F662" s="416"/>
      <c r="G662" s="30"/>
      <c r="H662" s="30"/>
      <c r="I662" s="30"/>
      <c r="J662" s="30"/>
    </row>
    <row r="663" spans="1:10" s="417" customFormat="1">
      <c r="A663" s="416"/>
      <c r="B663" s="416"/>
      <c r="C663" s="416"/>
      <c r="D663" s="416"/>
      <c r="E663" s="416"/>
      <c r="F663" s="416"/>
      <c r="G663" s="30"/>
      <c r="H663" s="30"/>
      <c r="I663" s="30"/>
      <c r="J663" s="30"/>
    </row>
    <row r="664" spans="1:10" s="417" customFormat="1">
      <c r="A664" s="416"/>
      <c r="B664" s="416"/>
      <c r="C664" s="416"/>
      <c r="D664" s="416"/>
      <c r="E664" s="416"/>
      <c r="F664" s="416"/>
      <c r="G664" s="30"/>
      <c r="H664" s="30"/>
      <c r="I664" s="30"/>
      <c r="J664" s="30"/>
    </row>
    <row r="665" spans="1:10" s="417" customFormat="1">
      <c r="A665" s="416"/>
      <c r="B665" s="416"/>
      <c r="C665" s="416"/>
      <c r="D665" s="416"/>
      <c r="E665" s="416"/>
      <c r="F665" s="416"/>
      <c r="G665" s="30"/>
      <c r="H665" s="30"/>
      <c r="I665" s="30"/>
      <c r="J665" s="30"/>
    </row>
    <row r="666" spans="1:10" s="417" customFormat="1">
      <c r="A666" s="416"/>
      <c r="B666" s="416"/>
      <c r="C666" s="416"/>
      <c r="D666" s="416"/>
      <c r="E666" s="416"/>
      <c r="F666" s="416"/>
      <c r="G666" s="30"/>
      <c r="H666" s="30"/>
      <c r="I666" s="30"/>
      <c r="J666" s="30"/>
    </row>
    <row r="667" spans="1:10" s="417" customFormat="1">
      <c r="A667" s="416"/>
      <c r="B667" s="416"/>
      <c r="C667" s="416"/>
      <c r="D667" s="416"/>
      <c r="E667" s="416"/>
      <c r="F667" s="416"/>
      <c r="G667" s="30"/>
      <c r="H667" s="30"/>
      <c r="I667" s="30"/>
      <c r="J667" s="30"/>
    </row>
    <row r="668" spans="1:10" s="417" customFormat="1">
      <c r="A668" s="416"/>
      <c r="B668" s="416"/>
      <c r="C668" s="416"/>
      <c r="D668" s="416"/>
      <c r="E668" s="416"/>
      <c r="F668" s="416"/>
      <c r="G668" s="30"/>
      <c r="H668" s="30"/>
      <c r="I668" s="30"/>
      <c r="J668" s="30"/>
    </row>
    <row r="669" spans="1:10" s="417" customFormat="1">
      <c r="A669" s="416"/>
      <c r="B669" s="416"/>
      <c r="C669" s="416"/>
      <c r="D669" s="416"/>
      <c r="E669" s="416"/>
      <c r="F669" s="416"/>
      <c r="G669" s="30"/>
      <c r="H669" s="30"/>
      <c r="I669" s="30"/>
      <c r="J669" s="30"/>
    </row>
    <row r="670" spans="1:10" s="417" customFormat="1">
      <c r="A670" s="416"/>
      <c r="B670" s="416"/>
      <c r="C670" s="416"/>
      <c r="D670" s="416"/>
      <c r="E670" s="416"/>
      <c r="F670" s="416"/>
      <c r="G670" s="30"/>
      <c r="H670" s="30"/>
      <c r="I670" s="30"/>
      <c r="J670" s="30"/>
    </row>
    <row r="671" spans="1:10" s="417" customFormat="1">
      <c r="A671" s="416"/>
      <c r="B671" s="416"/>
      <c r="C671" s="416"/>
      <c r="D671" s="416"/>
      <c r="E671" s="416"/>
      <c r="F671" s="416"/>
      <c r="G671" s="30"/>
      <c r="H671" s="30"/>
      <c r="I671" s="30"/>
      <c r="J671" s="30"/>
    </row>
    <row r="672" spans="1:10" s="417" customFormat="1">
      <c r="A672" s="416"/>
      <c r="B672" s="416"/>
      <c r="C672" s="416"/>
      <c r="D672" s="416"/>
      <c r="E672" s="416"/>
      <c r="F672" s="416"/>
      <c r="G672" s="30"/>
      <c r="H672" s="30"/>
      <c r="I672" s="30"/>
      <c r="J672" s="30"/>
    </row>
    <row r="673" spans="1:10" s="417" customFormat="1">
      <c r="A673" s="416"/>
      <c r="B673" s="416"/>
      <c r="C673" s="416"/>
      <c r="D673" s="416"/>
      <c r="E673" s="416"/>
      <c r="F673" s="416"/>
      <c r="G673" s="30"/>
      <c r="H673" s="30"/>
      <c r="I673" s="30"/>
      <c r="J673" s="30"/>
    </row>
    <row r="674" spans="1:10" s="417" customFormat="1">
      <c r="A674" s="416"/>
      <c r="B674" s="416"/>
      <c r="C674" s="416"/>
      <c r="D674" s="416"/>
      <c r="E674" s="416"/>
      <c r="F674" s="416"/>
      <c r="G674" s="30"/>
      <c r="H674" s="30"/>
      <c r="I674" s="30"/>
      <c r="J674" s="30"/>
    </row>
    <row r="675" spans="1:10" s="417" customFormat="1">
      <c r="A675" s="416"/>
      <c r="B675" s="416"/>
      <c r="C675" s="416"/>
      <c r="D675" s="416"/>
      <c r="E675" s="416"/>
      <c r="F675" s="416"/>
      <c r="G675" s="30"/>
      <c r="H675" s="30"/>
      <c r="I675" s="30"/>
      <c r="J675" s="30"/>
    </row>
    <row r="676" spans="1:10" s="417" customFormat="1">
      <c r="A676" s="416"/>
      <c r="B676" s="416"/>
      <c r="C676" s="416"/>
      <c r="D676" s="416"/>
      <c r="E676" s="416"/>
      <c r="F676" s="416"/>
      <c r="G676" s="30"/>
      <c r="H676" s="30"/>
      <c r="I676" s="30"/>
      <c r="J676" s="30"/>
    </row>
    <row r="677" spans="1:10" s="417" customFormat="1">
      <c r="A677" s="416"/>
      <c r="B677" s="416"/>
      <c r="C677" s="416"/>
      <c r="D677" s="416"/>
      <c r="E677" s="416"/>
      <c r="F677" s="416"/>
      <c r="G677" s="30"/>
      <c r="H677" s="30"/>
      <c r="I677" s="30"/>
      <c r="J677" s="30"/>
    </row>
    <row r="678" spans="1:10" s="417" customFormat="1">
      <c r="A678" s="416"/>
      <c r="B678" s="416"/>
      <c r="C678" s="416"/>
      <c r="D678" s="416"/>
      <c r="E678" s="416"/>
      <c r="F678" s="416"/>
      <c r="G678" s="30"/>
      <c r="H678" s="30"/>
      <c r="I678" s="30"/>
      <c r="J678" s="30"/>
    </row>
    <row r="679" spans="1:10" s="417" customFormat="1">
      <c r="A679" s="416"/>
      <c r="B679" s="416"/>
      <c r="C679" s="416"/>
      <c r="D679" s="416"/>
      <c r="E679" s="416"/>
      <c r="F679" s="416"/>
      <c r="G679" s="30"/>
      <c r="H679" s="30"/>
      <c r="I679" s="30"/>
      <c r="J679" s="30"/>
    </row>
    <row r="680" spans="1:10" s="417" customFormat="1">
      <c r="A680" s="416"/>
      <c r="B680" s="416"/>
      <c r="C680" s="416"/>
      <c r="D680" s="416"/>
      <c r="E680" s="416"/>
      <c r="F680" s="416"/>
      <c r="G680" s="30"/>
      <c r="H680" s="30"/>
      <c r="I680" s="30"/>
      <c r="J680" s="30"/>
    </row>
    <row r="681" spans="1:10" s="417" customFormat="1">
      <c r="A681" s="416"/>
      <c r="B681" s="416"/>
      <c r="C681" s="416"/>
      <c r="D681" s="416"/>
      <c r="E681" s="416"/>
      <c r="F681" s="416"/>
      <c r="G681" s="30"/>
      <c r="H681" s="30"/>
      <c r="I681" s="30"/>
      <c r="J681" s="30"/>
    </row>
    <row r="682" spans="1:10" s="417" customFormat="1">
      <c r="A682" s="416"/>
      <c r="B682" s="416"/>
      <c r="C682" s="416"/>
      <c r="D682" s="416"/>
      <c r="E682" s="416"/>
      <c r="F682" s="416"/>
      <c r="G682" s="30"/>
      <c r="H682" s="30"/>
      <c r="I682" s="30"/>
      <c r="J682" s="30"/>
    </row>
    <row r="683" spans="1:10" s="417" customFormat="1">
      <c r="A683" s="416"/>
      <c r="B683" s="416"/>
      <c r="C683" s="416"/>
      <c r="D683" s="416"/>
      <c r="E683" s="416"/>
      <c r="F683" s="416"/>
      <c r="G683" s="30"/>
      <c r="H683" s="30"/>
      <c r="I683" s="30"/>
      <c r="J683" s="30"/>
    </row>
    <row r="684" spans="1:10" s="417" customFormat="1">
      <c r="A684" s="416"/>
      <c r="B684" s="416"/>
      <c r="C684" s="416"/>
      <c r="D684" s="416"/>
      <c r="E684" s="416"/>
      <c r="F684" s="416"/>
      <c r="G684" s="30"/>
      <c r="H684" s="30"/>
      <c r="I684" s="30"/>
      <c r="J684" s="30"/>
    </row>
    <row r="685" spans="1:10" s="417" customFormat="1">
      <c r="A685" s="416"/>
      <c r="B685" s="416"/>
      <c r="C685" s="416"/>
      <c r="D685" s="416"/>
      <c r="E685" s="416"/>
      <c r="F685" s="416"/>
      <c r="G685" s="30"/>
      <c r="H685" s="30"/>
      <c r="I685" s="30"/>
      <c r="J685" s="30"/>
    </row>
    <row r="686" spans="1:10" s="417" customFormat="1">
      <c r="A686" s="416"/>
      <c r="B686" s="416"/>
      <c r="C686" s="416"/>
      <c r="D686" s="416"/>
      <c r="E686" s="416"/>
      <c r="F686" s="416"/>
      <c r="G686" s="30"/>
      <c r="H686" s="30"/>
      <c r="I686" s="30"/>
      <c r="J686" s="30"/>
    </row>
    <row r="687" spans="1:10" s="417" customFormat="1">
      <c r="A687" s="416"/>
      <c r="B687" s="416"/>
      <c r="C687" s="416"/>
      <c r="D687" s="416"/>
      <c r="E687" s="416"/>
      <c r="F687" s="416"/>
      <c r="G687" s="30"/>
      <c r="H687" s="30"/>
      <c r="I687" s="30"/>
      <c r="J687" s="30"/>
    </row>
    <row r="688" spans="1:10" s="417" customFormat="1">
      <c r="A688" s="416"/>
      <c r="B688" s="416"/>
      <c r="C688" s="416"/>
      <c r="D688" s="416"/>
      <c r="E688" s="416"/>
      <c r="F688" s="416"/>
      <c r="G688" s="30"/>
      <c r="H688" s="30"/>
      <c r="I688" s="30"/>
      <c r="J688" s="30"/>
    </row>
    <row r="689" spans="1:10" s="417" customFormat="1">
      <c r="A689" s="416"/>
      <c r="B689" s="416"/>
      <c r="C689" s="416"/>
      <c r="D689" s="416"/>
      <c r="E689" s="416"/>
      <c r="F689" s="416"/>
      <c r="G689" s="30"/>
      <c r="H689" s="30"/>
      <c r="I689" s="30"/>
      <c r="J689" s="30"/>
    </row>
    <row r="690" spans="1:10" s="417" customFormat="1">
      <c r="A690" s="416"/>
      <c r="B690" s="416"/>
      <c r="C690" s="416"/>
      <c r="D690" s="416"/>
      <c r="E690" s="416"/>
      <c r="F690" s="416"/>
      <c r="G690" s="30"/>
      <c r="H690" s="30"/>
      <c r="I690" s="30"/>
      <c r="J690" s="30"/>
    </row>
    <row r="691" spans="1:10" s="417" customFormat="1">
      <c r="A691" s="416"/>
      <c r="B691" s="416"/>
      <c r="C691" s="416"/>
      <c r="D691" s="416"/>
      <c r="E691" s="416"/>
      <c r="F691" s="416"/>
      <c r="G691" s="30"/>
      <c r="H691" s="30"/>
      <c r="I691" s="30"/>
      <c r="J691" s="30"/>
    </row>
    <row r="692" spans="1:10" s="417" customFormat="1">
      <c r="A692" s="416"/>
      <c r="B692" s="416"/>
      <c r="C692" s="416"/>
      <c r="D692" s="416"/>
      <c r="E692" s="416"/>
      <c r="F692" s="416"/>
      <c r="G692" s="30"/>
      <c r="H692" s="30"/>
      <c r="I692" s="30"/>
      <c r="J692" s="30"/>
    </row>
    <row r="693" spans="1:10" s="417" customFormat="1">
      <c r="A693" s="416"/>
      <c r="B693" s="416"/>
      <c r="C693" s="416"/>
      <c r="D693" s="416"/>
      <c r="E693" s="416"/>
      <c r="F693" s="416"/>
      <c r="G693" s="30"/>
      <c r="H693" s="30"/>
      <c r="I693" s="30"/>
      <c r="J693" s="30"/>
    </row>
    <row r="694" spans="1:10" s="417" customFormat="1">
      <c r="A694" s="416"/>
      <c r="B694" s="416"/>
      <c r="C694" s="416"/>
      <c r="D694" s="416"/>
      <c r="E694" s="416"/>
      <c r="F694" s="416"/>
      <c r="G694" s="30"/>
      <c r="H694" s="30"/>
      <c r="I694" s="30"/>
      <c r="J694" s="30"/>
    </row>
    <row r="695" spans="1:10" s="417" customFormat="1">
      <c r="A695" s="416"/>
      <c r="B695" s="416"/>
      <c r="C695" s="416"/>
      <c r="D695" s="416"/>
      <c r="E695" s="416"/>
      <c r="F695" s="416"/>
      <c r="G695" s="30"/>
      <c r="H695" s="30"/>
      <c r="I695" s="30"/>
      <c r="J695" s="30"/>
    </row>
    <row r="696" spans="1:10" s="417" customFormat="1">
      <c r="A696" s="416"/>
      <c r="B696" s="416"/>
      <c r="C696" s="416"/>
      <c r="D696" s="416"/>
      <c r="E696" s="416"/>
      <c r="F696" s="416"/>
      <c r="G696" s="30"/>
      <c r="H696" s="30"/>
      <c r="I696" s="30"/>
      <c r="J696" s="30"/>
    </row>
    <row r="697" spans="1:10" s="417" customFormat="1">
      <c r="A697" s="416"/>
      <c r="B697" s="416"/>
      <c r="C697" s="416"/>
      <c r="D697" s="416"/>
      <c r="E697" s="416"/>
      <c r="F697" s="416"/>
      <c r="G697" s="30"/>
      <c r="H697" s="30"/>
      <c r="I697" s="30"/>
      <c r="J697" s="30"/>
    </row>
    <row r="698" spans="1:10" s="417" customFormat="1">
      <c r="A698" s="416"/>
      <c r="B698" s="416"/>
      <c r="C698" s="416"/>
      <c r="D698" s="416"/>
      <c r="E698" s="416"/>
      <c r="F698" s="416"/>
      <c r="G698" s="30"/>
      <c r="H698" s="30"/>
      <c r="I698" s="30"/>
      <c r="J698" s="30"/>
    </row>
    <row r="699" spans="1:10" s="417" customFormat="1">
      <c r="A699" s="416"/>
      <c r="B699" s="416"/>
      <c r="C699" s="416"/>
      <c r="D699" s="416"/>
      <c r="E699" s="416"/>
      <c r="F699" s="416"/>
      <c r="G699" s="30"/>
      <c r="H699" s="30"/>
      <c r="I699" s="30"/>
      <c r="J699" s="30"/>
    </row>
    <row r="700" spans="1:10" s="417" customFormat="1">
      <c r="A700" s="416"/>
      <c r="B700" s="416"/>
      <c r="C700" s="416"/>
      <c r="D700" s="416"/>
      <c r="E700" s="416"/>
      <c r="F700" s="416"/>
      <c r="G700" s="30"/>
      <c r="H700" s="30"/>
      <c r="I700" s="30"/>
      <c r="J700" s="30"/>
    </row>
    <row r="701" spans="1:10" s="417" customFormat="1">
      <c r="A701" s="416"/>
      <c r="B701" s="416"/>
      <c r="C701" s="416"/>
      <c r="D701" s="416"/>
      <c r="E701" s="416"/>
      <c r="F701" s="416"/>
      <c r="G701" s="30"/>
      <c r="H701" s="30"/>
      <c r="I701" s="30"/>
      <c r="J701" s="30"/>
    </row>
    <row r="702" spans="1:10" s="417" customFormat="1">
      <c r="A702" s="416"/>
      <c r="B702" s="416"/>
      <c r="C702" s="416"/>
      <c r="D702" s="416"/>
      <c r="E702" s="416"/>
      <c r="F702" s="416"/>
      <c r="G702" s="30"/>
      <c r="H702" s="30"/>
      <c r="I702" s="30"/>
      <c r="J702" s="30"/>
    </row>
    <row r="703" spans="1:10" s="417" customFormat="1">
      <c r="A703" s="416"/>
      <c r="B703" s="416"/>
      <c r="C703" s="416"/>
      <c r="D703" s="416"/>
      <c r="E703" s="416"/>
      <c r="F703" s="416"/>
      <c r="G703" s="30"/>
      <c r="H703" s="30"/>
      <c r="I703" s="30"/>
      <c r="J703" s="30"/>
    </row>
    <row r="704" spans="1:10" s="417" customFormat="1">
      <c r="A704" s="416"/>
      <c r="B704" s="416"/>
      <c r="C704" s="416"/>
      <c r="D704" s="416"/>
      <c r="E704" s="416"/>
      <c r="F704" s="416"/>
      <c r="G704" s="30"/>
      <c r="H704" s="30"/>
      <c r="I704" s="30"/>
      <c r="J704" s="30"/>
    </row>
    <row r="705" spans="1:10" s="417" customFormat="1">
      <c r="A705" s="416"/>
      <c r="B705" s="416"/>
      <c r="C705" s="416"/>
      <c r="D705" s="416"/>
      <c r="E705" s="416"/>
      <c r="F705" s="416"/>
      <c r="G705" s="30"/>
      <c r="H705" s="30"/>
      <c r="I705" s="30"/>
      <c r="J705" s="30"/>
    </row>
    <row r="706" spans="1:10" s="417" customFormat="1">
      <c r="A706" s="416"/>
      <c r="B706" s="416"/>
      <c r="C706" s="416"/>
      <c r="D706" s="416"/>
      <c r="E706" s="416"/>
      <c r="F706" s="416"/>
      <c r="G706" s="30"/>
      <c r="H706" s="30"/>
      <c r="I706" s="30"/>
      <c r="J706" s="30"/>
    </row>
    <row r="707" spans="1:10" s="417" customFormat="1">
      <c r="A707" s="416"/>
      <c r="B707" s="416"/>
      <c r="C707" s="416"/>
      <c r="D707" s="416"/>
      <c r="E707" s="416"/>
      <c r="F707" s="416"/>
      <c r="G707" s="30"/>
      <c r="H707" s="30"/>
      <c r="I707" s="30"/>
      <c r="J707" s="30"/>
    </row>
    <row r="708" spans="1:10" s="417" customFormat="1">
      <c r="A708" s="416"/>
      <c r="B708" s="416"/>
      <c r="C708" s="416"/>
      <c r="D708" s="416"/>
      <c r="E708" s="416"/>
      <c r="F708" s="416"/>
      <c r="G708" s="30"/>
      <c r="H708" s="30"/>
      <c r="I708" s="30"/>
      <c r="J708" s="30"/>
    </row>
    <row r="709" spans="1:10" s="417" customFormat="1">
      <c r="A709" s="416"/>
      <c r="B709" s="416"/>
      <c r="C709" s="416"/>
      <c r="D709" s="416"/>
      <c r="E709" s="416"/>
      <c r="F709" s="416"/>
      <c r="G709" s="30"/>
      <c r="H709" s="30"/>
      <c r="I709" s="30"/>
      <c r="J709" s="30"/>
    </row>
    <row r="710" spans="1:10" s="417" customFormat="1">
      <c r="A710" s="416"/>
      <c r="B710" s="416"/>
      <c r="C710" s="416"/>
      <c r="D710" s="416"/>
      <c r="E710" s="416"/>
      <c r="F710" s="416"/>
      <c r="G710" s="30"/>
      <c r="H710" s="30"/>
      <c r="I710" s="30"/>
      <c r="J710" s="30"/>
    </row>
    <row r="711" spans="1:10" s="417" customFormat="1">
      <c r="A711" s="416"/>
      <c r="B711" s="416"/>
      <c r="C711" s="416"/>
      <c r="D711" s="416"/>
      <c r="E711" s="416"/>
      <c r="F711" s="416"/>
      <c r="G711" s="30"/>
      <c r="H711" s="30"/>
      <c r="I711" s="30"/>
      <c r="J711" s="30"/>
    </row>
    <row r="712" spans="1:10" s="417" customFormat="1">
      <c r="A712" s="416"/>
      <c r="B712" s="416"/>
      <c r="C712" s="416"/>
      <c r="D712" s="416"/>
      <c r="E712" s="416"/>
      <c r="F712" s="416"/>
      <c r="G712" s="30"/>
      <c r="H712" s="30"/>
      <c r="I712" s="30"/>
      <c r="J712" s="30"/>
    </row>
    <row r="713" spans="1:10" s="417" customFormat="1">
      <c r="A713" s="416"/>
      <c r="B713" s="416"/>
      <c r="C713" s="416"/>
      <c r="D713" s="416"/>
      <c r="E713" s="416"/>
      <c r="F713" s="416"/>
      <c r="G713" s="30"/>
      <c r="H713" s="30"/>
      <c r="I713" s="30"/>
      <c r="J713" s="30"/>
    </row>
    <row r="714" spans="1:10" s="417" customFormat="1">
      <c r="A714" s="416"/>
      <c r="B714" s="416"/>
      <c r="C714" s="416"/>
      <c r="D714" s="416"/>
      <c r="E714" s="416"/>
      <c r="F714" s="416"/>
      <c r="G714" s="30"/>
      <c r="H714" s="30"/>
      <c r="I714" s="30"/>
      <c r="J714" s="30"/>
    </row>
    <row r="715" spans="1:10" s="417" customFormat="1">
      <c r="A715" s="416"/>
      <c r="B715" s="416"/>
      <c r="C715" s="416"/>
      <c r="D715" s="416"/>
      <c r="E715" s="416"/>
      <c r="F715" s="416"/>
      <c r="G715" s="30"/>
      <c r="H715" s="30"/>
      <c r="I715" s="30"/>
      <c r="J715" s="30"/>
    </row>
    <row r="716" spans="1:10" s="417" customFormat="1">
      <c r="A716" s="416"/>
      <c r="B716" s="416"/>
      <c r="C716" s="416"/>
      <c r="D716" s="416"/>
      <c r="E716" s="416"/>
      <c r="F716" s="416"/>
      <c r="G716" s="30"/>
      <c r="H716" s="30"/>
      <c r="I716" s="30"/>
      <c r="J716" s="30"/>
    </row>
    <row r="717" spans="1:10" s="417" customFormat="1">
      <c r="A717" s="416"/>
      <c r="B717" s="416"/>
      <c r="C717" s="416"/>
      <c r="D717" s="416"/>
      <c r="E717" s="416"/>
      <c r="F717" s="416"/>
      <c r="G717" s="30"/>
      <c r="H717" s="30"/>
      <c r="I717" s="30"/>
      <c r="J717" s="30"/>
    </row>
    <row r="718" spans="1:10" s="417" customFormat="1">
      <c r="A718" s="416"/>
      <c r="B718" s="416"/>
      <c r="C718" s="416"/>
      <c r="D718" s="416"/>
      <c r="E718" s="416"/>
      <c r="F718" s="416"/>
      <c r="G718" s="30"/>
      <c r="H718" s="30"/>
      <c r="I718" s="30"/>
      <c r="J718" s="30"/>
    </row>
    <row r="719" spans="1:10" s="417" customFormat="1">
      <c r="A719" s="416"/>
      <c r="B719" s="416"/>
      <c r="C719" s="416"/>
      <c r="D719" s="416"/>
      <c r="E719" s="416"/>
      <c r="F719" s="416"/>
      <c r="G719" s="30"/>
      <c r="H719" s="30"/>
      <c r="I719" s="30"/>
      <c r="J719" s="30"/>
    </row>
    <row r="720" spans="1:10" s="417" customFormat="1">
      <c r="A720" s="416"/>
      <c r="B720" s="416"/>
      <c r="C720" s="416"/>
      <c r="D720" s="416"/>
      <c r="E720" s="416"/>
      <c r="F720" s="416"/>
      <c r="G720" s="30"/>
      <c r="H720" s="30"/>
      <c r="I720" s="30"/>
      <c r="J720" s="30"/>
    </row>
    <row r="721" spans="1:10" s="417" customFormat="1">
      <c r="A721" s="416"/>
      <c r="B721" s="416"/>
      <c r="C721" s="416"/>
      <c r="D721" s="416"/>
      <c r="E721" s="416"/>
      <c r="F721" s="416"/>
      <c r="G721" s="30"/>
      <c r="H721" s="30"/>
      <c r="I721" s="30"/>
      <c r="J721" s="30"/>
    </row>
    <row r="722" spans="1:10" s="417" customFormat="1">
      <c r="A722" s="416"/>
      <c r="B722" s="416"/>
      <c r="C722" s="416"/>
      <c r="D722" s="416"/>
      <c r="E722" s="416"/>
      <c r="F722" s="416"/>
      <c r="G722" s="30"/>
      <c r="H722" s="30"/>
      <c r="I722" s="30"/>
      <c r="J722" s="30"/>
    </row>
    <row r="723" spans="1:10" s="417" customFormat="1">
      <c r="A723" s="416"/>
      <c r="B723" s="416"/>
      <c r="C723" s="416"/>
      <c r="D723" s="416"/>
      <c r="E723" s="416"/>
      <c r="F723" s="416"/>
      <c r="G723" s="30"/>
      <c r="H723" s="30"/>
      <c r="I723" s="30"/>
      <c r="J723" s="30"/>
    </row>
    <row r="724" spans="1:10" s="417" customFormat="1">
      <c r="A724" s="416"/>
      <c r="B724" s="416"/>
      <c r="C724" s="416"/>
      <c r="D724" s="416"/>
      <c r="E724" s="416"/>
      <c r="F724" s="416"/>
      <c r="G724" s="30"/>
      <c r="H724" s="30"/>
      <c r="I724" s="30"/>
      <c r="J724" s="30"/>
    </row>
    <row r="725" spans="1:10" s="417" customFormat="1">
      <c r="A725" s="416"/>
      <c r="B725" s="416"/>
      <c r="C725" s="416"/>
      <c r="D725" s="416"/>
      <c r="E725" s="416"/>
      <c r="F725" s="416"/>
      <c r="G725" s="30"/>
      <c r="H725" s="30"/>
      <c r="I725" s="30"/>
      <c r="J725" s="30"/>
    </row>
    <row r="726" spans="1:10" s="417" customFormat="1">
      <c r="A726" s="416"/>
      <c r="B726" s="416"/>
      <c r="C726" s="416"/>
      <c r="D726" s="416"/>
      <c r="E726" s="416"/>
      <c r="F726" s="416"/>
      <c r="G726" s="30"/>
      <c r="H726" s="30"/>
      <c r="I726" s="30"/>
      <c r="J726" s="30"/>
    </row>
    <row r="727" spans="1:10" s="417" customFormat="1">
      <c r="A727" s="416"/>
      <c r="B727" s="416"/>
      <c r="C727" s="416"/>
      <c r="D727" s="416"/>
      <c r="E727" s="416"/>
      <c r="F727" s="416"/>
      <c r="G727" s="30"/>
      <c r="H727" s="30"/>
      <c r="I727" s="30"/>
      <c r="J727" s="30"/>
    </row>
    <row r="728" spans="1:10" s="417" customFormat="1">
      <c r="A728" s="416"/>
      <c r="B728" s="416"/>
      <c r="C728" s="416"/>
      <c r="D728" s="416"/>
      <c r="E728" s="416"/>
      <c r="F728" s="416"/>
      <c r="G728" s="30"/>
      <c r="H728" s="30"/>
      <c r="I728" s="30"/>
      <c r="J728" s="30"/>
    </row>
    <row r="729" spans="1:10" s="417" customFormat="1">
      <c r="A729" s="416"/>
      <c r="B729" s="416"/>
      <c r="C729" s="416"/>
      <c r="D729" s="416"/>
      <c r="E729" s="416"/>
      <c r="F729" s="416"/>
      <c r="G729" s="30"/>
      <c r="H729" s="30"/>
      <c r="I729" s="30"/>
      <c r="J729" s="30"/>
    </row>
    <row r="730" spans="1:10" s="417" customFormat="1">
      <c r="A730" s="416"/>
      <c r="B730" s="416"/>
      <c r="C730" s="416"/>
      <c r="D730" s="416"/>
      <c r="E730" s="416"/>
      <c r="F730" s="416"/>
      <c r="G730" s="30"/>
      <c r="H730" s="30"/>
      <c r="I730" s="30"/>
      <c r="J730" s="30"/>
    </row>
    <row r="731" spans="1:10" s="417" customFormat="1">
      <c r="A731" s="416"/>
      <c r="B731" s="416"/>
      <c r="C731" s="416"/>
      <c r="D731" s="416"/>
      <c r="E731" s="416"/>
      <c r="F731" s="416"/>
      <c r="G731" s="30"/>
      <c r="H731" s="30"/>
      <c r="I731" s="30"/>
      <c r="J731" s="30"/>
    </row>
    <row r="732" spans="1:10" s="417" customFormat="1">
      <c r="A732" s="416"/>
      <c r="B732" s="416"/>
      <c r="C732" s="416"/>
      <c r="D732" s="416"/>
      <c r="E732" s="416"/>
      <c r="F732" s="416"/>
      <c r="G732" s="30"/>
      <c r="H732" s="30"/>
      <c r="I732" s="30"/>
      <c r="J732" s="30"/>
    </row>
    <row r="733" spans="1:10" s="417" customFormat="1">
      <c r="A733" s="416"/>
      <c r="B733" s="416"/>
      <c r="C733" s="416"/>
      <c r="D733" s="416"/>
      <c r="E733" s="416"/>
      <c r="F733" s="416"/>
      <c r="G733" s="30"/>
      <c r="H733" s="30"/>
      <c r="I733" s="30"/>
      <c r="J733" s="30"/>
    </row>
    <row r="734" spans="1:10" s="417" customFormat="1">
      <c r="A734" s="416"/>
      <c r="B734" s="416"/>
      <c r="C734" s="416"/>
      <c r="D734" s="416"/>
      <c r="E734" s="416"/>
      <c r="F734" s="416"/>
      <c r="G734" s="30"/>
      <c r="H734" s="30"/>
      <c r="I734" s="30"/>
      <c r="J734" s="30"/>
    </row>
    <row r="735" spans="1:10" s="417" customFormat="1">
      <c r="A735" s="416"/>
      <c r="B735" s="416"/>
      <c r="C735" s="416"/>
      <c r="D735" s="416"/>
      <c r="E735" s="416"/>
      <c r="F735" s="416"/>
      <c r="G735" s="30"/>
      <c r="H735" s="30"/>
      <c r="I735" s="30"/>
      <c r="J735" s="30"/>
    </row>
    <row r="736" spans="1:10" s="417" customFormat="1">
      <c r="A736" s="416"/>
      <c r="B736" s="416"/>
      <c r="C736" s="416"/>
      <c r="D736" s="416"/>
      <c r="E736" s="416"/>
      <c r="F736" s="416"/>
      <c r="G736" s="30"/>
      <c r="H736" s="30"/>
      <c r="I736" s="30"/>
      <c r="J736" s="30"/>
    </row>
    <row r="737" spans="1:10" s="417" customFormat="1">
      <c r="A737" s="416"/>
      <c r="B737" s="416"/>
      <c r="C737" s="416"/>
      <c r="D737" s="416"/>
      <c r="E737" s="416"/>
      <c r="F737" s="416"/>
      <c r="G737" s="30"/>
      <c r="H737" s="30"/>
      <c r="I737" s="30"/>
      <c r="J737" s="30"/>
    </row>
    <row r="738" spans="1:10" s="417" customFormat="1">
      <c r="A738" s="416"/>
      <c r="B738" s="416"/>
      <c r="C738" s="416"/>
      <c r="D738" s="416"/>
      <c r="E738" s="416"/>
      <c r="F738" s="416"/>
      <c r="G738" s="30"/>
      <c r="H738" s="30"/>
      <c r="I738" s="30"/>
      <c r="J738" s="30"/>
    </row>
    <row r="739" spans="1:10" s="417" customFormat="1">
      <c r="A739" s="416"/>
      <c r="B739" s="416"/>
      <c r="C739" s="416"/>
      <c r="D739" s="416"/>
      <c r="E739" s="416"/>
      <c r="F739" s="416"/>
      <c r="G739" s="30"/>
      <c r="H739" s="30"/>
      <c r="I739" s="30"/>
      <c r="J739" s="30"/>
    </row>
    <row r="740" spans="1:10" s="417" customFormat="1">
      <c r="A740" s="416"/>
      <c r="B740" s="416"/>
      <c r="C740" s="416"/>
      <c r="D740" s="416"/>
      <c r="E740" s="416"/>
      <c r="F740" s="416"/>
      <c r="G740" s="30"/>
      <c r="H740" s="30"/>
      <c r="I740" s="30"/>
      <c r="J740" s="30"/>
    </row>
    <row r="741" spans="1:10" s="417" customFormat="1">
      <c r="A741" s="416"/>
      <c r="B741" s="416"/>
      <c r="C741" s="416"/>
      <c r="D741" s="416"/>
      <c r="E741" s="416"/>
      <c r="F741" s="416"/>
      <c r="G741" s="30"/>
      <c r="H741" s="30"/>
      <c r="I741" s="30"/>
      <c r="J741" s="30"/>
    </row>
    <row r="742" spans="1:10" s="417" customFormat="1">
      <c r="A742" s="416"/>
      <c r="B742" s="416"/>
      <c r="C742" s="416"/>
      <c r="D742" s="416"/>
      <c r="E742" s="416"/>
      <c r="F742" s="416"/>
      <c r="G742" s="30"/>
      <c r="H742" s="30"/>
      <c r="I742" s="30"/>
      <c r="J742" s="30"/>
    </row>
    <row r="743" spans="1:10" s="417" customFormat="1">
      <c r="A743" s="416"/>
      <c r="B743" s="416"/>
      <c r="C743" s="416"/>
      <c r="D743" s="416"/>
      <c r="E743" s="416"/>
      <c r="F743" s="416"/>
      <c r="G743" s="30"/>
      <c r="H743" s="30"/>
      <c r="I743" s="30"/>
      <c r="J743" s="30"/>
    </row>
    <row r="744" spans="1:10" s="417" customFormat="1">
      <c r="A744" s="416"/>
      <c r="B744" s="416"/>
      <c r="C744" s="416"/>
      <c r="D744" s="416"/>
      <c r="E744" s="416"/>
      <c r="F744" s="416"/>
      <c r="G744" s="30"/>
      <c r="H744" s="30"/>
      <c r="I744" s="30"/>
      <c r="J744" s="30"/>
    </row>
    <row r="745" spans="1:10" s="417" customFormat="1">
      <c r="A745" s="416"/>
      <c r="B745" s="416"/>
      <c r="C745" s="416"/>
      <c r="D745" s="416"/>
      <c r="E745" s="416"/>
      <c r="F745" s="416"/>
      <c r="G745" s="30"/>
      <c r="H745" s="30"/>
      <c r="I745" s="30"/>
      <c r="J745" s="30"/>
    </row>
    <row r="746" spans="1:10" s="417" customFormat="1">
      <c r="A746" s="416"/>
      <c r="B746" s="416"/>
      <c r="C746" s="416"/>
      <c r="D746" s="416"/>
      <c r="E746" s="416"/>
      <c r="F746" s="416"/>
      <c r="G746" s="30"/>
      <c r="H746" s="30"/>
      <c r="I746" s="30"/>
      <c r="J746" s="30"/>
    </row>
    <row r="747" spans="1:10" s="417" customFormat="1">
      <c r="A747" s="416"/>
      <c r="B747" s="416"/>
      <c r="C747" s="416"/>
      <c r="D747" s="416"/>
      <c r="E747" s="416"/>
      <c r="F747" s="416"/>
      <c r="G747" s="30"/>
      <c r="H747" s="30"/>
      <c r="I747" s="30"/>
      <c r="J747" s="30"/>
    </row>
    <row r="748" spans="1:10" s="417" customFormat="1">
      <c r="A748" s="416"/>
      <c r="B748" s="416"/>
      <c r="C748" s="416"/>
      <c r="D748" s="416"/>
      <c r="E748" s="416"/>
      <c r="F748" s="416"/>
      <c r="G748" s="30"/>
      <c r="H748" s="30"/>
      <c r="I748" s="30"/>
      <c r="J748" s="30"/>
    </row>
    <row r="749" spans="1:10" s="417" customFormat="1">
      <c r="A749" s="416"/>
      <c r="B749" s="416"/>
      <c r="C749" s="416"/>
      <c r="D749" s="416"/>
      <c r="E749" s="416"/>
      <c r="F749" s="416"/>
      <c r="G749" s="30"/>
      <c r="H749" s="30"/>
      <c r="I749" s="30"/>
      <c r="J749" s="30"/>
    </row>
    <row r="750" spans="1:10" s="417" customFormat="1">
      <c r="A750" s="416"/>
      <c r="B750" s="416"/>
      <c r="C750" s="416"/>
      <c r="D750" s="416"/>
      <c r="E750" s="416"/>
      <c r="F750" s="416"/>
      <c r="G750" s="30"/>
      <c r="H750" s="30"/>
      <c r="I750" s="30"/>
      <c r="J750" s="30"/>
    </row>
    <row r="751" spans="1:10" s="417" customFormat="1">
      <c r="A751" s="416"/>
      <c r="B751" s="416"/>
      <c r="C751" s="416"/>
      <c r="D751" s="416"/>
      <c r="E751" s="416"/>
      <c r="F751" s="416"/>
      <c r="G751" s="30"/>
      <c r="H751" s="30"/>
      <c r="I751" s="30"/>
      <c r="J751" s="30"/>
    </row>
    <row r="752" spans="1:10" s="417" customFormat="1">
      <c r="A752" s="416"/>
      <c r="B752" s="416"/>
      <c r="C752" s="416"/>
      <c r="D752" s="416"/>
      <c r="E752" s="416"/>
      <c r="F752" s="416"/>
      <c r="G752" s="30"/>
      <c r="H752" s="30"/>
      <c r="I752" s="30"/>
      <c r="J752" s="30"/>
    </row>
    <row r="753" spans="1:10" s="417" customFormat="1">
      <c r="A753" s="416"/>
      <c r="B753" s="416"/>
      <c r="C753" s="416"/>
      <c r="D753" s="416"/>
      <c r="E753" s="416"/>
      <c r="F753" s="416"/>
      <c r="G753" s="30"/>
      <c r="H753" s="30"/>
      <c r="I753" s="30"/>
      <c r="J753" s="30"/>
    </row>
    <row r="754" spans="1:10" s="417" customFormat="1">
      <c r="A754" s="416"/>
      <c r="B754" s="416"/>
      <c r="C754" s="416"/>
      <c r="D754" s="416"/>
      <c r="E754" s="416"/>
      <c r="F754" s="416"/>
      <c r="G754" s="30"/>
      <c r="H754" s="30"/>
      <c r="I754" s="30"/>
      <c r="J754" s="30"/>
    </row>
    <row r="755" spans="1:10" s="417" customFormat="1">
      <c r="A755" s="416"/>
      <c r="B755" s="416"/>
      <c r="C755" s="416"/>
      <c r="D755" s="416"/>
      <c r="E755" s="416"/>
      <c r="F755" s="416"/>
      <c r="G755" s="30"/>
      <c r="H755" s="30"/>
      <c r="I755" s="30"/>
      <c r="J755" s="30"/>
    </row>
    <row r="756" spans="1:10" s="417" customFormat="1">
      <c r="A756" s="416"/>
      <c r="B756" s="416"/>
      <c r="C756" s="416"/>
      <c r="D756" s="416"/>
      <c r="E756" s="416"/>
      <c r="F756" s="416"/>
      <c r="G756" s="30"/>
      <c r="H756" s="30"/>
      <c r="I756" s="30"/>
      <c r="J756" s="30"/>
    </row>
    <row r="757" spans="1:10" s="417" customFormat="1">
      <c r="A757" s="416"/>
      <c r="B757" s="416"/>
      <c r="C757" s="416"/>
      <c r="D757" s="416"/>
      <c r="E757" s="416"/>
      <c r="F757" s="416"/>
      <c r="G757" s="30"/>
      <c r="H757" s="30"/>
      <c r="I757" s="30"/>
      <c r="J757" s="30"/>
    </row>
    <row r="758" spans="1:10" s="417" customFormat="1">
      <c r="A758" s="416"/>
      <c r="B758" s="416"/>
      <c r="C758" s="416"/>
      <c r="D758" s="416"/>
      <c r="E758" s="416"/>
      <c r="F758" s="416"/>
      <c r="G758" s="30"/>
      <c r="H758" s="30"/>
      <c r="I758" s="30"/>
      <c r="J758" s="30"/>
    </row>
    <row r="759" spans="1:10" s="417" customFormat="1">
      <c r="A759" s="416"/>
      <c r="B759" s="416"/>
      <c r="C759" s="416"/>
      <c r="D759" s="416"/>
      <c r="E759" s="416"/>
      <c r="F759" s="416"/>
      <c r="G759" s="30"/>
      <c r="H759" s="30"/>
      <c r="I759" s="30"/>
      <c r="J759" s="30"/>
    </row>
    <row r="760" spans="1:10" s="417" customFormat="1">
      <c r="A760" s="416"/>
      <c r="B760" s="416"/>
      <c r="C760" s="416"/>
      <c r="D760" s="416"/>
      <c r="E760" s="416"/>
      <c r="F760" s="416"/>
      <c r="G760" s="30"/>
      <c r="H760" s="30"/>
      <c r="I760" s="30"/>
      <c r="J760" s="30"/>
    </row>
    <row r="761" spans="1:10" s="417" customFormat="1">
      <c r="A761" s="416"/>
      <c r="B761" s="416"/>
      <c r="C761" s="416"/>
      <c r="D761" s="416"/>
      <c r="E761" s="416"/>
      <c r="F761" s="416"/>
      <c r="G761" s="30"/>
      <c r="H761" s="30"/>
      <c r="I761" s="30"/>
      <c r="J761" s="30"/>
    </row>
    <row r="762" spans="1:10" s="417" customFormat="1">
      <c r="A762" s="416"/>
      <c r="B762" s="416"/>
      <c r="C762" s="416"/>
      <c r="D762" s="416"/>
      <c r="E762" s="416"/>
      <c r="F762" s="416"/>
      <c r="G762" s="30"/>
      <c r="H762" s="30"/>
      <c r="I762" s="30"/>
      <c r="J762" s="30"/>
    </row>
    <row r="763" spans="1:10" s="417" customFormat="1">
      <c r="A763" s="416"/>
      <c r="B763" s="416"/>
      <c r="C763" s="416"/>
      <c r="D763" s="416"/>
      <c r="E763" s="416"/>
      <c r="F763" s="416"/>
      <c r="G763" s="30"/>
      <c r="H763" s="30"/>
      <c r="I763" s="30"/>
      <c r="J763" s="30"/>
    </row>
    <row r="764" spans="1:10" s="417" customFormat="1">
      <c r="A764" s="416"/>
      <c r="B764" s="416"/>
      <c r="C764" s="416"/>
      <c r="D764" s="416"/>
      <c r="E764" s="416"/>
      <c r="F764" s="416"/>
      <c r="G764" s="30"/>
      <c r="H764" s="30"/>
      <c r="I764" s="30"/>
      <c r="J764" s="30"/>
    </row>
    <row r="765" spans="1:10" s="417" customFormat="1">
      <c r="A765" s="416"/>
      <c r="B765" s="416"/>
      <c r="C765" s="416"/>
      <c r="D765" s="416"/>
      <c r="E765" s="416"/>
      <c r="F765" s="416"/>
      <c r="G765" s="30"/>
      <c r="H765" s="30"/>
      <c r="I765" s="30"/>
      <c r="J765" s="30"/>
    </row>
    <row r="766" spans="1:10" s="417" customFormat="1">
      <c r="A766" s="416"/>
      <c r="B766" s="416"/>
      <c r="C766" s="416"/>
      <c r="D766" s="416"/>
      <c r="E766" s="416"/>
      <c r="F766" s="416"/>
      <c r="G766" s="30"/>
      <c r="H766" s="30"/>
      <c r="I766" s="30"/>
      <c r="J766" s="30"/>
    </row>
    <row r="767" spans="1:10" s="417" customFormat="1">
      <c r="A767" s="416"/>
      <c r="B767" s="416"/>
      <c r="C767" s="416"/>
      <c r="D767" s="416"/>
      <c r="E767" s="416"/>
      <c r="F767" s="416"/>
      <c r="G767" s="30"/>
      <c r="H767" s="30"/>
      <c r="I767" s="30"/>
      <c r="J767" s="30"/>
    </row>
    <row r="768" spans="1:10" s="417" customFormat="1">
      <c r="A768" s="416"/>
      <c r="B768" s="416"/>
      <c r="C768" s="416"/>
      <c r="D768" s="416"/>
      <c r="E768" s="416"/>
      <c r="F768" s="416"/>
      <c r="G768" s="30"/>
      <c r="H768" s="30"/>
      <c r="I768" s="30"/>
      <c r="J768" s="30"/>
    </row>
    <row r="769" spans="1:10" s="417" customFormat="1">
      <c r="A769" s="416"/>
      <c r="B769" s="416"/>
      <c r="C769" s="416"/>
      <c r="D769" s="416"/>
      <c r="E769" s="416"/>
      <c r="F769" s="416"/>
      <c r="G769" s="30"/>
      <c r="H769" s="30"/>
      <c r="I769" s="30"/>
      <c r="J769" s="30"/>
    </row>
    <row r="770" spans="1:10" s="417" customFormat="1">
      <c r="A770" s="416"/>
      <c r="B770" s="416"/>
      <c r="C770" s="416"/>
      <c r="D770" s="416"/>
      <c r="E770" s="416"/>
      <c r="F770" s="416"/>
      <c r="G770" s="30"/>
      <c r="H770" s="30"/>
      <c r="I770" s="30"/>
      <c r="J770" s="30"/>
    </row>
    <row r="771" spans="1:10" s="417" customFormat="1">
      <c r="A771" s="416"/>
      <c r="B771" s="416"/>
      <c r="C771" s="416"/>
      <c r="D771" s="416"/>
      <c r="E771" s="416"/>
      <c r="F771" s="416"/>
      <c r="G771" s="30"/>
      <c r="H771" s="30"/>
      <c r="I771" s="30"/>
      <c r="J771" s="30"/>
    </row>
    <row r="772" spans="1:10" s="417" customFormat="1">
      <c r="A772" s="416"/>
      <c r="B772" s="416"/>
      <c r="C772" s="416"/>
      <c r="D772" s="416"/>
      <c r="E772" s="416"/>
      <c r="F772" s="416"/>
      <c r="G772" s="30"/>
      <c r="H772" s="30"/>
      <c r="I772" s="30"/>
      <c r="J772" s="30"/>
    </row>
    <row r="773" spans="1:10" s="417" customFormat="1">
      <c r="A773" s="416"/>
      <c r="B773" s="416"/>
      <c r="C773" s="416"/>
      <c r="D773" s="416"/>
      <c r="E773" s="416"/>
      <c r="F773" s="416"/>
      <c r="G773" s="30"/>
      <c r="H773" s="30"/>
      <c r="I773" s="30"/>
      <c r="J773" s="30"/>
    </row>
    <row r="774" spans="1:10" s="417" customFormat="1">
      <c r="A774" s="416"/>
      <c r="B774" s="416"/>
      <c r="C774" s="416"/>
      <c r="D774" s="416"/>
      <c r="E774" s="416"/>
      <c r="F774" s="416"/>
      <c r="G774" s="30"/>
      <c r="H774" s="30"/>
      <c r="I774" s="30"/>
      <c r="J774" s="30"/>
    </row>
    <row r="775" spans="1:10" s="417" customFormat="1">
      <c r="A775" s="416"/>
      <c r="B775" s="416"/>
      <c r="C775" s="416"/>
      <c r="D775" s="416"/>
      <c r="E775" s="416"/>
      <c r="F775" s="416"/>
      <c r="G775" s="30"/>
      <c r="H775" s="30"/>
      <c r="I775" s="30"/>
      <c r="J775" s="30"/>
    </row>
    <row r="776" spans="1:10" s="417" customFormat="1">
      <c r="A776" s="416"/>
      <c r="B776" s="416"/>
      <c r="C776" s="416"/>
      <c r="D776" s="416"/>
      <c r="E776" s="416"/>
      <c r="F776" s="416"/>
      <c r="G776" s="30"/>
      <c r="H776" s="30"/>
      <c r="I776" s="30"/>
      <c r="J776" s="30"/>
    </row>
    <row r="777" spans="1:10" s="417" customFormat="1">
      <c r="A777" s="416"/>
      <c r="B777" s="416"/>
      <c r="C777" s="416"/>
      <c r="D777" s="416"/>
      <c r="E777" s="416"/>
      <c r="F777" s="416"/>
      <c r="G777" s="30"/>
      <c r="H777" s="30"/>
      <c r="I777" s="30"/>
      <c r="J777" s="30"/>
    </row>
    <row r="778" spans="1:10" s="417" customFormat="1">
      <c r="A778" s="416"/>
      <c r="B778" s="416"/>
      <c r="C778" s="416"/>
      <c r="D778" s="416"/>
      <c r="E778" s="416"/>
      <c r="F778" s="416"/>
      <c r="G778" s="30"/>
      <c r="H778" s="30"/>
      <c r="I778" s="30"/>
      <c r="J778" s="30"/>
    </row>
    <row r="779" spans="1:10" s="417" customFormat="1">
      <c r="A779" s="416"/>
      <c r="B779" s="416"/>
      <c r="C779" s="416"/>
      <c r="D779" s="416"/>
      <c r="E779" s="416"/>
      <c r="F779" s="416"/>
      <c r="G779" s="30"/>
      <c r="H779" s="30"/>
      <c r="I779" s="30"/>
      <c r="J779" s="30"/>
    </row>
    <row r="780" spans="1:10" s="417" customFormat="1">
      <c r="A780" s="416"/>
      <c r="B780" s="416"/>
      <c r="C780" s="416"/>
      <c r="D780" s="416"/>
      <c r="E780" s="416"/>
      <c r="F780" s="416"/>
      <c r="G780" s="30"/>
      <c r="H780" s="30"/>
      <c r="I780" s="30"/>
      <c r="J780" s="30"/>
    </row>
    <row r="781" spans="1:10" s="417" customFormat="1">
      <c r="A781" s="416"/>
      <c r="B781" s="416"/>
      <c r="C781" s="416"/>
      <c r="D781" s="416"/>
      <c r="E781" s="416"/>
      <c r="F781" s="416"/>
      <c r="G781" s="30"/>
      <c r="H781" s="30"/>
      <c r="I781" s="30"/>
      <c r="J781" s="30"/>
    </row>
    <row r="782" spans="1:10" s="417" customFormat="1">
      <c r="A782" s="416"/>
      <c r="B782" s="416"/>
      <c r="C782" s="416"/>
      <c r="D782" s="416"/>
      <c r="E782" s="416"/>
      <c r="F782" s="416"/>
      <c r="G782" s="30"/>
      <c r="H782" s="30"/>
      <c r="I782" s="30"/>
      <c r="J782" s="30"/>
    </row>
    <row r="783" spans="1:10" s="417" customFormat="1">
      <c r="A783" s="416"/>
      <c r="B783" s="416"/>
      <c r="C783" s="416"/>
      <c r="D783" s="416"/>
      <c r="E783" s="416"/>
      <c r="F783" s="416"/>
      <c r="G783" s="30"/>
      <c r="H783" s="30"/>
      <c r="I783" s="30"/>
      <c r="J783" s="30"/>
    </row>
    <row r="784" spans="1:10" s="417" customFormat="1">
      <c r="A784" s="416"/>
      <c r="B784" s="416"/>
      <c r="C784" s="416"/>
      <c r="D784" s="416"/>
      <c r="E784" s="416"/>
      <c r="F784" s="416"/>
      <c r="G784" s="30"/>
      <c r="H784" s="30"/>
      <c r="I784" s="30"/>
      <c r="J784" s="30"/>
    </row>
    <row r="785" spans="1:10" s="417" customFormat="1">
      <c r="A785" s="416"/>
      <c r="B785" s="416"/>
      <c r="C785" s="416"/>
      <c r="D785" s="416"/>
      <c r="E785" s="416"/>
      <c r="F785" s="416"/>
      <c r="G785" s="30"/>
      <c r="H785" s="30"/>
      <c r="I785" s="30"/>
      <c r="J785" s="30"/>
    </row>
    <row r="786" spans="1:10" s="417" customFormat="1">
      <c r="A786" s="416"/>
      <c r="B786" s="416"/>
      <c r="C786" s="416"/>
      <c r="D786" s="416"/>
      <c r="E786" s="416"/>
      <c r="F786" s="416"/>
      <c r="G786" s="30"/>
      <c r="H786" s="30"/>
      <c r="I786" s="30"/>
      <c r="J786" s="30"/>
    </row>
    <row r="787" spans="1:10" s="417" customFormat="1">
      <c r="A787" s="416"/>
      <c r="B787" s="416"/>
      <c r="C787" s="416"/>
      <c r="D787" s="416"/>
      <c r="E787" s="416"/>
      <c r="F787" s="416"/>
      <c r="G787" s="30"/>
      <c r="H787" s="30"/>
      <c r="I787" s="30"/>
      <c r="J787" s="30"/>
    </row>
    <row r="788" spans="1:10" s="417" customFormat="1">
      <c r="A788" s="416"/>
      <c r="B788" s="416"/>
      <c r="C788" s="416"/>
      <c r="D788" s="416"/>
      <c r="E788" s="416"/>
      <c r="F788" s="416"/>
      <c r="G788" s="30"/>
      <c r="H788" s="30"/>
      <c r="I788" s="30"/>
      <c r="J788" s="30"/>
    </row>
    <row r="789" spans="1:10" s="417" customFormat="1">
      <c r="A789" s="416"/>
      <c r="B789" s="416"/>
      <c r="C789" s="416"/>
      <c r="D789" s="416"/>
      <c r="E789" s="416"/>
      <c r="F789" s="416"/>
      <c r="G789" s="30"/>
      <c r="H789" s="30"/>
      <c r="I789" s="30"/>
      <c r="J789" s="30"/>
    </row>
    <row r="790" spans="1:10" s="417" customFormat="1">
      <c r="A790" s="416"/>
      <c r="B790" s="416"/>
      <c r="C790" s="416"/>
      <c r="D790" s="416"/>
      <c r="E790" s="416"/>
      <c r="F790" s="416"/>
      <c r="G790" s="30"/>
      <c r="H790" s="30"/>
      <c r="I790" s="30"/>
      <c r="J790" s="30"/>
    </row>
    <row r="791" spans="1:10" s="417" customFormat="1">
      <c r="A791" s="416"/>
      <c r="B791" s="416"/>
      <c r="C791" s="416"/>
      <c r="D791" s="416"/>
      <c r="E791" s="416"/>
      <c r="F791" s="416"/>
      <c r="G791" s="30"/>
      <c r="H791" s="30"/>
      <c r="I791" s="30"/>
      <c r="J791" s="30"/>
    </row>
    <row r="792" spans="1:10" s="417" customFormat="1">
      <c r="A792" s="416"/>
      <c r="B792" s="416"/>
      <c r="C792" s="416"/>
      <c r="D792" s="416"/>
      <c r="E792" s="416"/>
      <c r="F792" s="416"/>
      <c r="G792" s="30"/>
      <c r="H792" s="30"/>
      <c r="I792" s="30"/>
      <c r="J792" s="30"/>
    </row>
    <row r="793" spans="1:10" s="417" customFormat="1">
      <c r="A793" s="416"/>
      <c r="B793" s="416"/>
      <c r="C793" s="416"/>
      <c r="D793" s="416"/>
      <c r="E793" s="416"/>
      <c r="F793" s="416"/>
      <c r="G793" s="30"/>
      <c r="H793" s="30"/>
      <c r="I793" s="30"/>
      <c r="J793" s="30"/>
    </row>
    <row r="794" spans="1:10" s="417" customFormat="1">
      <c r="A794" s="416"/>
      <c r="B794" s="416"/>
      <c r="C794" s="416"/>
      <c r="D794" s="416"/>
      <c r="E794" s="416"/>
      <c r="F794" s="416"/>
      <c r="G794" s="30"/>
      <c r="H794" s="30"/>
      <c r="I794" s="30"/>
      <c r="J794" s="30"/>
    </row>
    <row r="795" spans="1:10" s="417" customFormat="1">
      <c r="A795" s="416"/>
      <c r="B795" s="416"/>
      <c r="C795" s="416"/>
      <c r="D795" s="416"/>
      <c r="E795" s="416"/>
      <c r="F795" s="416"/>
      <c r="G795" s="30"/>
      <c r="H795" s="30"/>
      <c r="I795" s="30"/>
      <c r="J795" s="30"/>
    </row>
    <row r="796" spans="1:10" s="417" customFormat="1">
      <c r="A796" s="416"/>
      <c r="B796" s="416"/>
      <c r="C796" s="416"/>
      <c r="D796" s="416"/>
      <c r="E796" s="416"/>
      <c r="F796" s="416"/>
      <c r="G796" s="30"/>
      <c r="H796" s="30"/>
      <c r="I796" s="30"/>
      <c r="J796" s="30"/>
    </row>
    <row r="797" spans="1:10" s="417" customFormat="1">
      <c r="A797" s="416"/>
      <c r="B797" s="416"/>
      <c r="C797" s="416"/>
      <c r="D797" s="416"/>
      <c r="E797" s="416"/>
      <c r="F797" s="416"/>
      <c r="G797" s="30"/>
      <c r="H797" s="30"/>
      <c r="I797" s="30"/>
      <c r="J797" s="30"/>
    </row>
    <row r="798" spans="1:10" s="417" customFormat="1">
      <c r="A798" s="416"/>
      <c r="B798" s="416"/>
      <c r="C798" s="416"/>
      <c r="D798" s="416"/>
      <c r="E798" s="416"/>
      <c r="F798" s="416"/>
      <c r="G798" s="30"/>
      <c r="H798" s="30"/>
      <c r="I798" s="30"/>
      <c r="J798" s="30"/>
    </row>
    <row r="799" spans="1:10" s="417" customFormat="1">
      <c r="A799" s="416"/>
      <c r="B799" s="416"/>
      <c r="C799" s="416"/>
      <c r="D799" s="416"/>
      <c r="E799" s="416"/>
      <c r="F799" s="416"/>
      <c r="G799" s="30"/>
      <c r="H799" s="30"/>
      <c r="I799" s="30"/>
      <c r="J799" s="30"/>
    </row>
    <row r="800" spans="1:10" s="417" customFormat="1">
      <c r="A800" s="416"/>
      <c r="B800" s="416"/>
      <c r="C800" s="416"/>
      <c r="D800" s="416"/>
      <c r="E800" s="416"/>
      <c r="F800" s="416"/>
      <c r="G800" s="30"/>
      <c r="H800" s="30"/>
      <c r="I800" s="30"/>
      <c r="J800" s="30"/>
    </row>
    <row r="801" spans="1:10" s="417" customFormat="1">
      <c r="A801" s="416"/>
      <c r="B801" s="416"/>
      <c r="C801" s="416"/>
      <c r="D801" s="416"/>
      <c r="E801" s="416"/>
      <c r="F801" s="416"/>
      <c r="G801" s="30"/>
      <c r="H801" s="30"/>
      <c r="I801" s="30"/>
      <c r="J801" s="30"/>
    </row>
    <row r="802" spans="1:10" s="417" customFormat="1">
      <c r="A802" s="416"/>
      <c r="B802" s="416"/>
      <c r="C802" s="416"/>
      <c r="D802" s="416"/>
      <c r="E802" s="416"/>
      <c r="F802" s="416"/>
      <c r="G802" s="30"/>
      <c r="H802" s="30"/>
      <c r="I802" s="30"/>
      <c r="J802" s="30"/>
    </row>
    <row r="803" spans="1:10" s="417" customFormat="1">
      <c r="A803" s="416"/>
      <c r="B803" s="416"/>
      <c r="C803" s="416"/>
      <c r="D803" s="416"/>
      <c r="E803" s="416"/>
      <c r="F803" s="416"/>
      <c r="G803" s="30"/>
      <c r="H803" s="30"/>
      <c r="I803" s="30"/>
      <c r="J803" s="30"/>
    </row>
    <row r="804" spans="1:10" s="417" customFormat="1">
      <c r="A804" s="416"/>
      <c r="B804" s="416"/>
      <c r="C804" s="416"/>
      <c r="D804" s="416"/>
      <c r="E804" s="416"/>
      <c r="F804" s="416"/>
      <c r="G804" s="30"/>
      <c r="H804" s="30"/>
      <c r="I804" s="30"/>
      <c r="J804" s="30"/>
    </row>
    <row r="805" spans="1:10" s="417" customFormat="1">
      <c r="A805" s="416"/>
      <c r="B805" s="416"/>
      <c r="C805" s="416"/>
      <c r="D805" s="416"/>
      <c r="E805" s="416"/>
      <c r="F805" s="416"/>
      <c r="G805" s="30"/>
      <c r="H805" s="30"/>
      <c r="I805" s="30"/>
      <c r="J805" s="30"/>
    </row>
    <row r="806" spans="1:10" s="417" customFormat="1">
      <c r="A806" s="416"/>
      <c r="B806" s="416"/>
      <c r="C806" s="416"/>
      <c r="D806" s="416"/>
      <c r="E806" s="416"/>
      <c r="F806" s="416"/>
      <c r="G806" s="30"/>
      <c r="H806" s="30"/>
      <c r="I806" s="30"/>
      <c r="J806" s="30"/>
    </row>
    <row r="807" spans="1:10" s="417" customFormat="1">
      <c r="A807" s="416"/>
      <c r="B807" s="416"/>
      <c r="C807" s="416"/>
      <c r="D807" s="416"/>
      <c r="E807" s="416"/>
      <c r="F807" s="416"/>
      <c r="G807" s="30"/>
      <c r="H807" s="30"/>
      <c r="I807" s="30"/>
      <c r="J807" s="30"/>
    </row>
    <row r="808" spans="1:10" s="417" customFormat="1">
      <c r="A808" s="416"/>
      <c r="B808" s="416"/>
      <c r="C808" s="416"/>
      <c r="D808" s="416"/>
      <c r="E808" s="416"/>
      <c r="F808" s="416"/>
      <c r="G808" s="30"/>
      <c r="H808" s="30"/>
      <c r="I808" s="30"/>
      <c r="J808" s="30"/>
    </row>
    <row r="809" spans="1:10" s="417" customFormat="1">
      <c r="A809" s="416"/>
      <c r="B809" s="416"/>
      <c r="C809" s="416"/>
      <c r="D809" s="416"/>
      <c r="E809" s="416"/>
      <c r="F809" s="416"/>
      <c r="G809" s="30"/>
      <c r="H809" s="30"/>
      <c r="I809" s="30"/>
      <c r="J809" s="30"/>
    </row>
    <row r="810" spans="1:10" s="417" customFormat="1">
      <c r="A810" s="416"/>
      <c r="B810" s="416"/>
      <c r="C810" s="416"/>
      <c r="D810" s="416"/>
      <c r="E810" s="416"/>
      <c r="F810" s="416"/>
      <c r="G810" s="30"/>
      <c r="H810" s="30"/>
      <c r="I810" s="30"/>
      <c r="J810" s="30"/>
    </row>
    <row r="811" spans="1:10" s="417" customFormat="1">
      <c r="A811" s="416"/>
      <c r="B811" s="416"/>
      <c r="C811" s="416"/>
      <c r="D811" s="416"/>
      <c r="E811" s="416"/>
      <c r="F811" s="416"/>
      <c r="G811" s="30"/>
      <c r="H811" s="30"/>
      <c r="I811" s="30"/>
      <c r="J811" s="30"/>
    </row>
    <row r="812" spans="1:10" s="417" customFormat="1">
      <c r="A812" s="416"/>
      <c r="B812" s="416"/>
      <c r="C812" s="416"/>
      <c r="D812" s="416"/>
      <c r="E812" s="416"/>
      <c r="F812" s="416"/>
      <c r="G812" s="30"/>
      <c r="H812" s="30"/>
      <c r="I812" s="30"/>
      <c r="J812" s="30"/>
    </row>
    <row r="813" spans="1:10" s="417" customFormat="1">
      <c r="A813" s="416"/>
      <c r="B813" s="416"/>
      <c r="C813" s="416"/>
      <c r="D813" s="416"/>
      <c r="E813" s="416"/>
      <c r="F813" s="416"/>
      <c r="G813" s="30"/>
      <c r="H813" s="30"/>
      <c r="I813" s="30"/>
      <c r="J813" s="30"/>
    </row>
    <row r="814" spans="1:10" s="417" customFormat="1">
      <c r="A814" s="416"/>
      <c r="B814" s="416"/>
      <c r="C814" s="416"/>
      <c r="D814" s="416"/>
      <c r="E814" s="416"/>
      <c r="F814" s="416"/>
      <c r="G814" s="30"/>
      <c r="H814" s="30"/>
      <c r="I814" s="30"/>
      <c r="J814" s="30"/>
    </row>
    <row r="815" spans="1:10" s="417" customFormat="1">
      <c r="A815" s="416"/>
      <c r="B815" s="416"/>
      <c r="C815" s="416"/>
      <c r="D815" s="416"/>
      <c r="E815" s="416"/>
      <c r="F815" s="416"/>
      <c r="G815" s="30"/>
      <c r="H815" s="30"/>
      <c r="I815" s="30"/>
      <c r="J815" s="30"/>
    </row>
    <row r="816" spans="1:10" s="417" customFormat="1">
      <c r="A816" s="416"/>
      <c r="B816" s="416"/>
      <c r="C816" s="416"/>
      <c r="D816" s="416"/>
      <c r="E816" s="416"/>
      <c r="F816" s="416"/>
      <c r="G816" s="30"/>
      <c r="H816" s="30"/>
      <c r="I816" s="30"/>
      <c r="J816" s="30"/>
    </row>
    <row r="817" spans="1:10" s="417" customFormat="1">
      <c r="A817" s="416"/>
      <c r="B817" s="416"/>
      <c r="C817" s="416"/>
      <c r="D817" s="416"/>
      <c r="E817" s="416"/>
      <c r="F817" s="416"/>
      <c r="G817" s="30"/>
      <c r="H817" s="30"/>
      <c r="I817" s="30"/>
      <c r="J817" s="30"/>
    </row>
    <row r="818" spans="1:10" s="417" customFormat="1">
      <c r="A818" s="416"/>
      <c r="B818" s="416"/>
      <c r="C818" s="416"/>
      <c r="D818" s="416"/>
      <c r="E818" s="416"/>
      <c r="F818" s="416"/>
      <c r="G818" s="30"/>
      <c r="H818" s="30"/>
      <c r="I818" s="30"/>
      <c r="J818" s="30"/>
    </row>
    <row r="819" spans="1:10" s="417" customFormat="1">
      <c r="A819" s="416"/>
      <c r="B819" s="416"/>
      <c r="C819" s="416"/>
      <c r="D819" s="416"/>
      <c r="E819" s="416"/>
      <c r="F819" s="416"/>
      <c r="G819" s="30"/>
      <c r="H819" s="30"/>
      <c r="I819" s="30"/>
      <c r="J819" s="30"/>
    </row>
    <row r="820" spans="1:10" s="417" customFormat="1">
      <c r="A820" s="416"/>
      <c r="B820" s="416"/>
      <c r="C820" s="416"/>
      <c r="D820" s="416"/>
      <c r="E820" s="416"/>
      <c r="F820" s="416"/>
      <c r="G820" s="30"/>
      <c r="H820" s="30"/>
      <c r="I820" s="30"/>
      <c r="J820" s="30"/>
    </row>
    <row r="821" spans="1:10" s="417" customFormat="1">
      <c r="A821" s="416"/>
      <c r="B821" s="416"/>
      <c r="C821" s="416"/>
      <c r="D821" s="416"/>
      <c r="E821" s="416"/>
      <c r="F821" s="416"/>
      <c r="G821" s="30"/>
      <c r="H821" s="30"/>
      <c r="I821" s="30"/>
      <c r="J821" s="30"/>
    </row>
    <row r="822" spans="1:10" s="417" customFormat="1">
      <c r="A822" s="416"/>
      <c r="B822" s="416"/>
      <c r="C822" s="416"/>
      <c r="D822" s="416"/>
      <c r="E822" s="416"/>
      <c r="F822" s="416"/>
      <c r="G822" s="30"/>
      <c r="H822" s="30"/>
      <c r="I822" s="30"/>
      <c r="J822" s="30"/>
    </row>
    <row r="823" spans="1:10" s="417" customFormat="1">
      <c r="A823" s="416"/>
      <c r="B823" s="416"/>
      <c r="C823" s="416"/>
      <c r="D823" s="416"/>
      <c r="E823" s="416"/>
      <c r="F823" s="416"/>
      <c r="G823" s="30"/>
      <c r="H823" s="30"/>
      <c r="I823" s="30"/>
      <c r="J823" s="30"/>
    </row>
    <row r="824" spans="1:10" s="417" customFormat="1">
      <c r="A824" s="416"/>
      <c r="B824" s="416"/>
      <c r="C824" s="416"/>
      <c r="D824" s="416"/>
      <c r="E824" s="416"/>
      <c r="F824" s="416"/>
      <c r="G824" s="30"/>
      <c r="H824" s="30"/>
      <c r="I824" s="30"/>
      <c r="J824" s="30"/>
    </row>
    <row r="825" spans="1:10" s="417" customFormat="1">
      <c r="A825" s="416"/>
      <c r="B825" s="416"/>
      <c r="C825" s="416"/>
      <c r="D825" s="416"/>
      <c r="E825" s="416"/>
      <c r="F825" s="416"/>
      <c r="G825" s="30"/>
      <c r="H825" s="30"/>
      <c r="I825" s="30"/>
      <c r="J825" s="30"/>
    </row>
    <row r="826" spans="1:10" s="417" customFormat="1">
      <c r="A826" s="416"/>
      <c r="B826" s="416"/>
      <c r="C826" s="416"/>
      <c r="D826" s="416"/>
      <c r="E826" s="416"/>
      <c r="F826" s="416"/>
      <c r="G826" s="30"/>
      <c r="H826" s="30"/>
      <c r="I826" s="30"/>
      <c r="J826" s="30"/>
    </row>
    <row r="827" spans="1:10" s="417" customFormat="1">
      <c r="A827" s="416"/>
      <c r="B827" s="416"/>
      <c r="C827" s="416"/>
      <c r="D827" s="416"/>
      <c r="E827" s="416"/>
      <c r="F827" s="416"/>
      <c r="G827" s="30"/>
      <c r="H827" s="30"/>
      <c r="I827" s="30"/>
      <c r="J827" s="30"/>
    </row>
    <row r="828" spans="1:10" s="417" customFormat="1">
      <c r="A828" s="416"/>
      <c r="B828" s="416"/>
      <c r="C828" s="416"/>
      <c r="D828" s="416"/>
      <c r="E828" s="416"/>
      <c r="F828" s="416"/>
      <c r="G828" s="30"/>
      <c r="H828" s="30"/>
      <c r="I828" s="30"/>
      <c r="J828" s="30"/>
    </row>
    <row r="829" spans="1:10" s="417" customFormat="1">
      <c r="A829" s="416"/>
      <c r="B829" s="416"/>
      <c r="C829" s="416"/>
      <c r="D829" s="416"/>
      <c r="E829" s="416"/>
      <c r="F829" s="416"/>
      <c r="G829" s="30"/>
      <c r="H829" s="30"/>
      <c r="I829" s="30"/>
      <c r="J829" s="30"/>
    </row>
    <row r="830" spans="1:10" s="417" customFormat="1">
      <c r="A830" s="416"/>
      <c r="B830" s="416"/>
      <c r="C830" s="416"/>
      <c r="D830" s="416"/>
      <c r="E830" s="416"/>
      <c r="F830" s="416"/>
      <c r="G830" s="30"/>
      <c r="H830" s="30"/>
      <c r="I830" s="30"/>
      <c r="J830" s="30"/>
    </row>
    <row r="831" spans="1:10" s="417" customFormat="1">
      <c r="A831" s="416"/>
      <c r="B831" s="416"/>
      <c r="C831" s="416"/>
      <c r="D831" s="416"/>
      <c r="E831" s="416"/>
      <c r="F831" s="416"/>
      <c r="G831" s="30"/>
      <c r="H831" s="30"/>
      <c r="I831" s="30"/>
      <c r="J831" s="30"/>
    </row>
    <row r="832" spans="1:10" s="417" customFormat="1">
      <c r="A832" s="416"/>
      <c r="B832" s="416"/>
      <c r="C832" s="416"/>
      <c r="D832" s="416"/>
      <c r="E832" s="416"/>
      <c r="F832" s="416"/>
      <c r="G832" s="30"/>
      <c r="H832" s="30"/>
      <c r="I832" s="30"/>
      <c r="J832" s="30"/>
    </row>
    <row r="833" spans="1:10" s="417" customFormat="1">
      <c r="A833" s="416"/>
      <c r="B833" s="416"/>
      <c r="C833" s="416"/>
      <c r="D833" s="416"/>
      <c r="E833" s="416"/>
      <c r="F833" s="416"/>
      <c r="G833" s="30"/>
      <c r="H833" s="30"/>
      <c r="I833" s="30"/>
      <c r="J833" s="30"/>
    </row>
    <row r="834" spans="1:10" s="417" customFormat="1">
      <c r="A834" s="416"/>
      <c r="B834" s="416"/>
      <c r="C834" s="416"/>
      <c r="D834" s="416"/>
      <c r="E834" s="416"/>
      <c r="F834" s="416"/>
      <c r="G834" s="30"/>
      <c r="H834" s="30"/>
      <c r="I834" s="30"/>
      <c r="J834" s="30"/>
    </row>
    <row r="835" spans="1:10" s="417" customFormat="1">
      <c r="A835" s="416"/>
      <c r="B835" s="416"/>
      <c r="C835" s="416"/>
      <c r="D835" s="416"/>
      <c r="E835" s="416"/>
      <c r="F835" s="416"/>
      <c r="G835" s="30"/>
      <c r="H835" s="30"/>
      <c r="I835" s="30"/>
      <c r="J835" s="30"/>
    </row>
    <row r="836" spans="1:10" s="417" customFormat="1">
      <c r="A836" s="416"/>
      <c r="B836" s="416"/>
      <c r="C836" s="416"/>
      <c r="D836" s="416"/>
      <c r="E836" s="416"/>
      <c r="F836" s="416"/>
      <c r="G836" s="30"/>
      <c r="H836" s="30"/>
      <c r="I836" s="30"/>
      <c r="J836" s="30"/>
    </row>
    <row r="837" spans="1:10" s="417" customFormat="1">
      <c r="A837" s="416"/>
      <c r="B837" s="416"/>
      <c r="C837" s="416"/>
      <c r="D837" s="416"/>
      <c r="E837" s="416"/>
      <c r="F837" s="416"/>
      <c r="G837" s="30"/>
      <c r="H837" s="30"/>
      <c r="I837" s="30"/>
      <c r="J837" s="30"/>
    </row>
    <row r="838" spans="1:10" s="417" customFormat="1">
      <c r="A838" s="416"/>
      <c r="B838" s="416"/>
      <c r="C838" s="416"/>
      <c r="D838" s="416"/>
      <c r="E838" s="416"/>
      <c r="F838" s="416"/>
      <c r="G838" s="30"/>
      <c r="H838" s="30"/>
      <c r="I838" s="30"/>
      <c r="J838" s="30"/>
    </row>
    <row r="839" spans="1:10" s="417" customFormat="1">
      <c r="A839" s="416"/>
      <c r="B839" s="416"/>
      <c r="C839" s="416"/>
      <c r="D839" s="416"/>
      <c r="E839" s="416"/>
      <c r="F839" s="416"/>
      <c r="G839" s="30"/>
      <c r="H839" s="30"/>
      <c r="I839" s="30"/>
      <c r="J839" s="30"/>
    </row>
    <row r="840" spans="1:10" s="417" customFormat="1">
      <c r="A840" s="416"/>
      <c r="B840" s="416"/>
      <c r="C840" s="416"/>
      <c r="D840" s="416"/>
      <c r="E840" s="416"/>
      <c r="F840" s="416"/>
      <c r="G840" s="30"/>
      <c r="H840" s="30"/>
      <c r="I840" s="30"/>
      <c r="J840" s="30"/>
    </row>
    <row r="841" spans="1:10" s="417" customFormat="1">
      <c r="A841" s="416"/>
      <c r="B841" s="416"/>
      <c r="C841" s="416"/>
      <c r="D841" s="416"/>
      <c r="E841" s="416"/>
      <c r="F841" s="416"/>
      <c r="G841" s="30"/>
      <c r="H841" s="30"/>
      <c r="I841" s="30"/>
      <c r="J841" s="30"/>
    </row>
    <row r="842" spans="1:10" s="417" customFormat="1">
      <c r="A842" s="416"/>
      <c r="B842" s="416"/>
      <c r="C842" s="416"/>
      <c r="D842" s="416"/>
      <c r="E842" s="416"/>
      <c r="F842" s="416"/>
      <c r="G842" s="30"/>
      <c r="H842" s="30"/>
      <c r="I842" s="30"/>
      <c r="J842" s="30"/>
    </row>
    <row r="843" spans="1:10" s="417" customFormat="1">
      <c r="A843" s="416"/>
      <c r="B843" s="416"/>
      <c r="C843" s="416"/>
      <c r="D843" s="416"/>
      <c r="E843" s="416"/>
      <c r="F843" s="416"/>
      <c r="G843" s="30"/>
      <c r="H843" s="30"/>
      <c r="I843" s="30"/>
      <c r="J843" s="30"/>
    </row>
    <row r="844" spans="1:10" s="417" customFormat="1">
      <c r="A844" s="416"/>
      <c r="B844" s="416"/>
      <c r="C844" s="416"/>
      <c r="D844" s="416"/>
      <c r="E844" s="416"/>
      <c r="F844" s="416"/>
      <c r="G844" s="30"/>
      <c r="H844" s="30"/>
      <c r="I844" s="30"/>
      <c r="J844" s="30"/>
    </row>
    <row r="845" spans="1:10" s="417" customFormat="1">
      <c r="A845" s="416"/>
      <c r="B845" s="416"/>
      <c r="C845" s="416"/>
      <c r="D845" s="416"/>
      <c r="E845" s="416"/>
      <c r="F845" s="416"/>
      <c r="G845" s="30"/>
      <c r="H845" s="30"/>
      <c r="I845" s="30"/>
      <c r="J845" s="30"/>
    </row>
    <row r="846" spans="1:10" s="417" customFormat="1">
      <c r="A846" s="416"/>
      <c r="B846" s="416"/>
      <c r="C846" s="416"/>
      <c r="D846" s="416"/>
      <c r="E846" s="416"/>
      <c r="F846" s="416"/>
      <c r="G846" s="30"/>
      <c r="H846" s="30"/>
      <c r="I846" s="30"/>
      <c r="J846" s="30"/>
    </row>
    <row r="847" spans="1:10" s="417" customFormat="1">
      <c r="A847" s="416"/>
      <c r="B847" s="416"/>
      <c r="C847" s="416"/>
      <c r="D847" s="416"/>
      <c r="E847" s="416"/>
      <c r="F847" s="416"/>
      <c r="G847" s="30"/>
      <c r="H847" s="30"/>
      <c r="I847" s="30"/>
      <c r="J847" s="30"/>
    </row>
    <row r="848" spans="1:10" s="417" customFormat="1">
      <c r="A848" s="416"/>
      <c r="B848" s="416"/>
      <c r="C848" s="416"/>
      <c r="D848" s="416"/>
      <c r="E848" s="416"/>
      <c r="F848" s="416"/>
      <c r="G848" s="30"/>
      <c r="H848" s="30"/>
      <c r="I848" s="30"/>
      <c r="J848" s="30"/>
    </row>
    <row r="849" spans="1:10" s="417" customFormat="1">
      <c r="A849" s="416"/>
      <c r="B849" s="416"/>
      <c r="C849" s="416"/>
      <c r="D849" s="416"/>
      <c r="E849" s="416"/>
      <c r="F849" s="416"/>
      <c r="G849" s="30"/>
      <c r="H849" s="30"/>
      <c r="I849" s="30"/>
      <c r="J849" s="30"/>
    </row>
    <row r="850" spans="1:10" s="417" customFormat="1">
      <c r="A850" s="416"/>
      <c r="B850" s="416"/>
      <c r="C850" s="416"/>
      <c r="D850" s="416"/>
      <c r="E850" s="416"/>
      <c r="F850" s="416"/>
      <c r="G850" s="30"/>
      <c r="H850" s="30"/>
      <c r="I850" s="30"/>
      <c r="J850" s="30"/>
    </row>
    <row r="851" spans="1:10" s="417" customFormat="1">
      <c r="A851" s="416"/>
      <c r="B851" s="416"/>
      <c r="C851" s="416"/>
      <c r="D851" s="416"/>
      <c r="E851" s="416"/>
      <c r="F851" s="416"/>
      <c r="G851" s="30"/>
      <c r="H851" s="30"/>
      <c r="I851" s="30"/>
      <c r="J851" s="30"/>
    </row>
    <row r="852" spans="1:10" s="417" customFormat="1">
      <c r="A852" s="416"/>
      <c r="B852" s="416"/>
      <c r="C852" s="416"/>
      <c r="D852" s="416"/>
      <c r="E852" s="416"/>
      <c r="F852" s="416"/>
      <c r="G852" s="30"/>
      <c r="H852" s="30"/>
      <c r="I852" s="30"/>
      <c r="J852" s="30"/>
    </row>
    <row r="853" spans="1:10" s="417" customFormat="1">
      <c r="A853" s="416"/>
      <c r="B853" s="416"/>
      <c r="C853" s="416"/>
      <c r="D853" s="416"/>
      <c r="E853" s="416"/>
      <c r="F853" s="416"/>
      <c r="G853" s="30"/>
      <c r="H853" s="30"/>
      <c r="I853" s="30"/>
      <c r="J853" s="30"/>
    </row>
    <row r="854" spans="1:10" s="417" customFormat="1">
      <c r="A854" s="416"/>
      <c r="B854" s="416"/>
      <c r="C854" s="416"/>
      <c r="D854" s="416"/>
      <c r="E854" s="416"/>
      <c r="F854" s="416"/>
      <c r="G854" s="30"/>
      <c r="H854" s="30"/>
      <c r="I854" s="30"/>
      <c r="J854" s="30"/>
    </row>
    <row r="855" spans="1:10" s="417" customFormat="1">
      <c r="A855" s="416"/>
      <c r="B855" s="416"/>
      <c r="C855" s="416"/>
      <c r="D855" s="416"/>
      <c r="E855" s="416"/>
      <c r="F855" s="416"/>
      <c r="G855" s="30"/>
      <c r="H855" s="30"/>
      <c r="I855" s="30"/>
      <c r="J855" s="30"/>
    </row>
    <row r="856" spans="1:10" s="417" customFormat="1">
      <c r="A856" s="416"/>
      <c r="B856" s="416"/>
      <c r="C856" s="416"/>
      <c r="D856" s="416"/>
      <c r="E856" s="416"/>
      <c r="F856" s="416"/>
      <c r="G856" s="30"/>
      <c r="H856" s="30"/>
      <c r="I856" s="30"/>
      <c r="J856" s="30"/>
    </row>
    <row r="857" spans="1:10" s="417" customFormat="1">
      <c r="A857" s="416"/>
      <c r="B857" s="416"/>
      <c r="C857" s="416"/>
      <c r="D857" s="416"/>
      <c r="E857" s="416"/>
      <c r="F857" s="416"/>
      <c r="G857" s="30"/>
      <c r="H857" s="30"/>
      <c r="I857" s="30"/>
      <c r="J857" s="30"/>
    </row>
    <row r="858" spans="1:10" s="417" customFormat="1">
      <c r="A858" s="416"/>
      <c r="B858" s="416"/>
      <c r="C858" s="416"/>
      <c r="D858" s="416"/>
      <c r="E858" s="416"/>
      <c r="F858" s="416"/>
      <c r="G858" s="30"/>
      <c r="H858" s="30"/>
      <c r="I858" s="30"/>
      <c r="J858" s="30"/>
    </row>
    <row r="859" spans="1:10" s="417" customFormat="1">
      <c r="A859" s="416"/>
      <c r="B859" s="416"/>
      <c r="C859" s="416"/>
      <c r="D859" s="416"/>
      <c r="E859" s="416"/>
      <c r="F859" s="416"/>
      <c r="G859" s="30"/>
      <c r="H859" s="30"/>
      <c r="I859" s="30"/>
      <c r="J859" s="30"/>
    </row>
    <row r="860" spans="1:10" s="417" customFormat="1">
      <c r="A860" s="416"/>
      <c r="B860" s="416"/>
      <c r="C860" s="416"/>
      <c r="D860" s="416"/>
      <c r="E860" s="416"/>
      <c r="F860" s="416"/>
      <c r="G860" s="30"/>
      <c r="H860" s="30"/>
      <c r="I860" s="30"/>
      <c r="J860" s="30"/>
    </row>
    <row r="861" spans="1:10" s="417" customFormat="1">
      <c r="A861" s="416"/>
      <c r="B861" s="416"/>
      <c r="C861" s="416"/>
      <c r="D861" s="416"/>
      <c r="E861" s="416"/>
      <c r="F861" s="416"/>
      <c r="G861" s="30"/>
      <c r="H861" s="30"/>
      <c r="I861" s="30"/>
      <c r="J861" s="30"/>
    </row>
    <row r="862" spans="1:10" s="417" customFormat="1">
      <c r="A862" s="416"/>
      <c r="B862" s="416"/>
      <c r="C862" s="416"/>
      <c r="D862" s="416"/>
      <c r="E862" s="416"/>
      <c r="F862" s="416"/>
      <c r="G862" s="30"/>
      <c r="H862" s="30"/>
      <c r="I862" s="30"/>
      <c r="J862" s="30"/>
    </row>
    <row r="863" spans="1:10" s="417" customFormat="1">
      <c r="A863" s="416"/>
      <c r="B863" s="416"/>
      <c r="C863" s="416"/>
      <c r="D863" s="416"/>
      <c r="E863" s="416"/>
      <c r="F863" s="416"/>
      <c r="G863" s="30"/>
      <c r="H863" s="30"/>
      <c r="I863" s="30"/>
      <c r="J863" s="30"/>
    </row>
    <row r="864" spans="1:10" s="417" customFormat="1">
      <c r="A864" s="416"/>
      <c r="B864" s="416"/>
      <c r="C864" s="416"/>
      <c r="D864" s="416"/>
      <c r="E864" s="416"/>
      <c r="F864" s="416"/>
      <c r="G864" s="30"/>
      <c r="H864" s="30"/>
      <c r="I864" s="30"/>
      <c r="J864" s="30"/>
    </row>
    <row r="865" spans="1:10" s="417" customFormat="1">
      <c r="A865" s="416"/>
      <c r="B865" s="416"/>
      <c r="C865" s="416"/>
      <c r="D865" s="416"/>
      <c r="E865" s="416"/>
      <c r="F865" s="416"/>
      <c r="G865" s="30"/>
      <c r="H865" s="30"/>
      <c r="I865" s="30"/>
      <c r="J865" s="30"/>
    </row>
    <row r="866" spans="1:10" s="417" customFormat="1">
      <c r="A866" s="416"/>
      <c r="B866" s="416"/>
      <c r="C866" s="416"/>
      <c r="D866" s="416"/>
      <c r="E866" s="416"/>
      <c r="F866" s="416"/>
      <c r="G866" s="30"/>
      <c r="H866" s="30"/>
      <c r="I866" s="30"/>
      <c r="J866" s="30"/>
    </row>
    <row r="867" spans="1:10" s="417" customFormat="1">
      <c r="A867" s="416"/>
      <c r="B867" s="416"/>
      <c r="C867" s="416"/>
      <c r="D867" s="416"/>
      <c r="E867" s="416"/>
      <c r="F867" s="416"/>
      <c r="G867" s="30"/>
      <c r="H867" s="30"/>
      <c r="I867" s="30"/>
      <c r="J867" s="30"/>
    </row>
    <row r="868" spans="1:10" s="417" customFormat="1">
      <c r="A868" s="416"/>
      <c r="B868" s="416"/>
      <c r="C868" s="416"/>
      <c r="D868" s="416"/>
      <c r="E868" s="416"/>
      <c r="F868" s="416"/>
      <c r="G868" s="30"/>
      <c r="H868" s="30"/>
      <c r="I868" s="30"/>
      <c r="J868" s="30"/>
    </row>
    <row r="869" spans="1:10" s="417" customFormat="1">
      <c r="A869" s="416"/>
      <c r="B869" s="416"/>
      <c r="C869" s="416"/>
      <c r="D869" s="416"/>
      <c r="E869" s="416"/>
      <c r="F869" s="416"/>
      <c r="G869" s="30"/>
      <c r="H869" s="30"/>
      <c r="I869" s="30"/>
      <c r="J869" s="30"/>
    </row>
    <row r="870" spans="1:10" s="417" customFormat="1">
      <c r="A870" s="416"/>
      <c r="B870" s="416"/>
      <c r="C870" s="416"/>
      <c r="D870" s="416"/>
      <c r="E870" s="416"/>
      <c r="F870" s="416"/>
      <c r="G870" s="30"/>
      <c r="H870" s="30"/>
      <c r="I870" s="30"/>
      <c r="J870" s="30"/>
    </row>
    <row r="871" spans="1:10" s="417" customFormat="1">
      <c r="A871" s="416"/>
      <c r="B871" s="416"/>
      <c r="C871" s="416"/>
      <c r="D871" s="416"/>
      <c r="E871" s="416"/>
      <c r="F871" s="416"/>
      <c r="G871" s="30"/>
      <c r="H871" s="30"/>
      <c r="I871" s="30"/>
      <c r="J871" s="30"/>
    </row>
    <row r="872" spans="1:10" s="417" customFormat="1">
      <c r="A872" s="416"/>
      <c r="B872" s="416"/>
      <c r="C872" s="416"/>
      <c r="D872" s="416"/>
      <c r="E872" s="416"/>
      <c r="F872" s="416"/>
      <c r="G872" s="30"/>
      <c r="H872" s="30"/>
      <c r="I872" s="30"/>
      <c r="J872" s="30"/>
    </row>
    <row r="873" spans="1:10" s="417" customFormat="1">
      <c r="A873" s="416"/>
      <c r="B873" s="416"/>
      <c r="C873" s="416"/>
      <c r="D873" s="416"/>
      <c r="E873" s="416"/>
      <c r="F873" s="416"/>
      <c r="G873" s="30"/>
      <c r="H873" s="30"/>
      <c r="I873" s="30"/>
      <c r="J873" s="30"/>
    </row>
    <row r="874" spans="1:10" s="417" customFormat="1">
      <c r="A874" s="416"/>
      <c r="B874" s="416"/>
      <c r="C874" s="416"/>
      <c r="D874" s="416"/>
      <c r="E874" s="416"/>
      <c r="F874" s="416"/>
      <c r="G874" s="30"/>
      <c r="H874" s="30"/>
      <c r="I874" s="30"/>
      <c r="J874" s="30"/>
    </row>
    <row r="875" spans="1:10" s="417" customFormat="1">
      <c r="A875" s="416"/>
      <c r="B875" s="416"/>
      <c r="C875" s="416"/>
      <c r="D875" s="416"/>
      <c r="E875" s="416"/>
      <c r="F875" s="416"/>
      <c r="G875" s="30"/>
      <c r="H875" s="30"/>
      <c r="I875" s="30"/>
      <c r="J875" s="30"/>
    </row>
    <row r="876" spans="1:10" s="417" customFormat="1">
      <c r="A876" s="416"/>
      <c r="B876" s="416"/>
      <c r="C876" s="416"/>
      <c r="D876" s="416"/>
      <c r="E876" s="416"/>
      <c r="F876" s="416"/>
      <c r="G876" s="30"/>
      <c r="H876" s="30"/>
      <c r="I876" s="30"/>
      <c r="J876" s="30"/>
    </row>
    <row r="877" spans="1:10" s="417" customFormat="1">
      <c r="A877" s="416"/>
      <c r="B877" s="416"/>
      <c r="C877" s="416"/>
      <c r="D877" s="416"/>
      <c r="E877" s="416"/>
      <c r="F877" s="416"/>
      <c r="G877" s="30"/>
      <c r="H877" s="30"/>
      <c r="I877" s="30"/>
      <c r="J877" s="30"/>
    </row>
    <row r="878" spans="1:10" s="417" customFormat="1">
      <c r="A878" s="416"/>
      <c r="B878" s="416"/>
      <c r="C878" s="416"/>
      <c r="D878" s="416"/>
      <c r="E878" s="416"/>
      <c r="F878" s="416"/>
      <c r="G878" s="30"/>
      <c r="H878" s="30"/>
      <c r="I878" s="30"/>
      <c r="J878" s="30"/>
    </row>
    <row r="879" spans="1:10" s="417" customFormat="1">
      <c r="A879" s="416"/>
      <c r="B879" s="416"/>
      <c r="C879" s="416"/>
      <c r="D879" s="416"/>
      <c r="E879" s="416"/>
      <c r="F879" s="416"/>
      <c r="G879" s="30"/>
      <c r="H879" s="30"/>
      <c r="I879" s="30"/>
      <c r="J879" s="30"/>
    </row>
    <row r="880" spans="1:10" s="417" customFormat="1">
      <c r="A880" s="416"/>
      <c r="B880" s="416"/>
      <c r="C880" s="416"/>
      <c r="D880" s="416"/>
      <c r="E880" s="416"/>
      <c r="F880" s="416"/>
      <c r="G880" s="30"/>
      <c r="H880" s="30"/>
      <c r="I880" s="30"/>
      <c r="J880" s="30"/>
    </row>
    <row r="881" spans="1:10" s="417" customFormat="1">
      <c r="A881" s="416"/>
      <c r="B881" s="416"/>
      <c r="C881" s="416"/>
      <c r="D881" s="416"/>
      <c r="E881" s="416"/>
      <c r="F881" s="416"/>
      <c r="G881" s="30"/>
      <c r="H881" s="30"/>
      <c r="I881" s="30"/>
      <c r="J881" s="30"/>
    </row>
    <row r="882" spans="1:10" s="417" customFormat="1">
      <c r="A882" s="416"/>
      <c r="B882" s="416"/>
      <c r="C882" s="416"/>
      <c r="D882" s="416"/>
      <c r="E882" s="416"/>
      <c r="F882" s="416"/>
      <c r="G882" s="30"/>
      <c r="H882" s="30"/>
      <c r="I882" s="30"/>
      <c r="J882" s="30"/>
    </row>
    <row r="883" spans="1:10" s="417" customFormat="1">
      <c r="A883" s="416"/>
      <c r="B883" s="416"/>
      <c r="C883" s="416"/>
      <c r="D883" s="416"/>
      <c r="E883" s="416"/>
      <c r="F883" s="416"/>
      <c r="G883" s="30"/>
      <c r="H883" s="30"/>
      <c r="I883" s="30"/>
      <c r="J883" s="30"/>
    </row>
    <row r="884" spans="1:10" s="417" customFormat="1">
      <c r="A884" s="416"/>
      <c r="B884" s="416"/>
      <c r="C884" s="416"/>
      <c r="D884" s="416"/>
      <c r="E884" s="416"/>
      <c r="F884" s="416"/>
      <c r="G884" s="30"/>
      <c r="H884" s="30"/>
      <c r="I884" s="30"/>
      <c r="J884" s="30"/>
    </row>
    <row r="885" spans="1:10" s="417" customFormat="1">
      <c r="A885" s="416"/>
      <c r="B885" s="416"/>
      <c r="C885" s="416"/>
      <c r="D885" s="416"/>
      <c r="E885" s="416"/>
      <c r="F885" s="416"/>
      <c r="G885" s="30"/>
      <c r="H885" s="30"/>
      <c r="I885" s="30"/>
      <c r="J885" s="30"/>
    </row>
    <row r="886" spans="1:10" s="417" customFormat="1">
      <c r="A886" s="416"/>
      <c r="B886" s="416"/>
      <c r="C886" s="416"/>
      <c r="D886" s="416"/>
      <c r="E886" s="416"/>
      <c r="F886" s="416"/>
      <c r="G886" s="30"/>
      <c r="H886" s="30"/>
      <c r="I886" s="30"/>
      <c r="J886" s="30"/>
    </row>
    <row r="887" spans="1:10" s="417" customFormat="1">
      <c r="A887" s="416"/>
      <c r="B887" s="416"/>
      <c r="C887" s="416"/>
      <c r="D887" s="416"/>
      <c r="E887" s="416"/>
      <c r="F887" s="416"/>
      <c r="G887" s="30"/>
      <c r="H887" s="30"/>
      <c r="I887" s="30"/>
      <c r="J887" s="30"/>
    </row>
    <row r="888" spans="1:10" s="417" customFormat="1">
      <c r="A888" s="416"/>
      <c r="B888" s="416"/>
      <c r="C888" s="416"/>
      <c r="D888" s="416"/>
      <c r="E888" s="416"/>
      <c r="F888" s="416"/>
      <c r="G888" s="30"/>
      <c r="H888" s="30"/>
      <c r="I888" s="30"/>
      <c r="J888" s="30"/>
    </row>
    <row r="889" spans="1:10" s="417" customFormat="1">
      <c r="A889" s="416"/>
      <c r="B889" s="416"/>
      <c r="C889" s="416"/>
      <c r="D889" s="416"/>
      <c r="E889" s="416"/>
      <c r="F889" s="416"/>
      <c r="G889" s="30"/>
      <c r="H889" s="30"/>
      <c r="I889" s="30"/>
      <c r="J889" s="30"/>
    </row>
    <row r="890" spans="1:10" s="417" customFormat="1">
      <c r="A890" s="416"/>
      <c r="B890" s="416"/>
      <c r="C890" s="416"/>
      <c r="D890" s="416"/>
      <c r="E890" s="416"/>
      <c r="F890" s="416"/>
      <c r="G890" s="30"/>
      <c r="H890" s="30"/>
      <c r="I890" s="30"/>
      <c r="J890" s="30"/>
    </row>
    <row r="891" spans="1:10" s="417" customFormat="1">
      <c r="A891" s="416"/>
      <c r="B891" s="416"/>
      <c r="C891" s="416"/>
      <c r="D891" s="416"/>
      <c r="E891" s="416"/>
      <c r="F891" s="416"/>
      <c r="G891" s="30"/>
      <c r="H891" s="30"/>
      <c r="I891" s="30"/>
      <c r="J891" s="30"/>
    </row>
    <row r="892" spans="1:10" s="417" customFormat="1">
      <c r="A892" s="416"/>
      <c r="B892" s="416"/>
      <c r="C892" s="416"/>
      <c r="D892" s="416"/>
      <c r="E892" s="416"/>
      <c r="F892" s="416"/>
      <c r="G892" s="30"/>
      <c r="H892" s="30"/>
      <c r="I892" s="30"/>
      <c r="J892" s="30"/>
    </row>
    <row r="893" spans="1:10" s="417" customFormat="1">
      <c r="A893" s="416"/>
      <c r="B893" s="416"/>
      <c r="C893" s="416"/>
      <c r="D893" s="416"/>
      <c r="E893" s="416"/>
      <c r="F893" s="416"/>
      <c r="G893" s="30"/>
      <c r="H893" s="30"/>
      <c r="I893" s="30"/>
      <c r="J893" s="30"/>
    </row>
    <row r="894" spans="1:10" s="417" customFormat="1">
      <c r="A894" s="416"/>
      <c r="B894" s="416"/>
      <c r="C894" s="416"/>
      <c r="D894" s="416"/>
      <c r="E894" s="416"/>
      <c r="F894" s="416"/>
      <c r="G894" s="30"/>
      <c r="H894" s="30"/>
      <c r="I894" s="30"/>
      <c r="J894" s="30"/>
    </row>
    <row r="895" spans="1:10" s="417" customFormat="1">
      <c r="A895" s="416"/>
      <c r="B895" s="416"/>
      <c r="C895" s="416"/>
      <c r="D895" s="416"/>
      <c r="E895" s="416"/>
      <c r="F895" s="416"/>
      <c r="G895" s="30"/>
      <c r="H895" s="30"/>
      <c r="I895" s="30"/>
      <c r="J895" s="30"/>
    </row>
    <row r="896" spans="1:10" s="417" customFormat="1">
      <c r="A896" s="416"/>
      <c r="B896" s="416"/>
      <c r="C896" s="416"/>
      <c r="D896" s="416"/>
      <c r="E896" s="416"/>
      <c r="F896" s="416"/>
      <c r="G896" s="30"/>
      <c r="H896" s="30"/>
      <c r="I896" s="30"/>
      <c r="J896" s="30"/>
    </row>
    <row r="897" spans="1:10" s="417" customFormat="1">
      <c r="A897" s="416"/>
      <c r="B897" s="416"/>
      <c r="C897" s="416"/>
      <c r="D897" s="416"/>
      <c r="E897" s="416"/>
      <c r="F897" s="416"/>
      <c r="G897" s="30"/>
      <c r="H897" s="30"/>
      <c r="I897" s="30"/>
      <c r="J897" s="30"/>
    </row>
    <row r="898" spans="1:10" s="417" customFormat="1">
      <c r="A898" s="416"/>
      <c r="B898" s="416"/>
      <c r="C898" s="416"/>
      <c r="D898" s="416"/>
      <c r="E898" s="416"/>
      <c r="F898" s="416"/>
      <c r="G898" s="30"/>
      <c r="H898" s="30"/>
      <c r="I898" s="30"/>
      <c r="J898" s="30"/>
    </row>
    <row r="899" spans="1:10" s="417" customFormat="1">
      <c r="A899" s="416"/>
      <c r="B899" s="416"/>
      <c r="C899" s="416"/>
      <c r="D899" s="416"/>
      <c r="E899" s="416"/>
      <c r="F899" s="416"/>
      <c r="G899" s="30"/>
      <c r="H899" s="30"/>
      <c r="I899" s="30"/>
      <c r="J899" s="30"/>
    </row>
    <row r="900" spans="1:10" s="417" customFormat="1">
      <c r="A900" s="416"/>
      <c r="B900" s="416"/>
      <c r="C900" s="416"/>
      <c r="D900" s="416"/>
      <c r="E900" s="416"/>
      <c r="F900" s="416"/>
      <c r="G900" s="30"/>
      <c r="H900" s="30"/>
      <c r="I900" s="30"/>
      <c r="J900" s="30"/>
    </row>
    <row r="901" spans="1:10" s="417" customFormat="1">
      <c r="A901" s="416"/>
      <c r="B901" s="416"/>
      <c r="C901" s="416"/>
      <c r="D901" s="416"/>
      <c r="E901" s="416"/>
      <c r="F901" s="416"/>
      <c r="G901" s="30"/>
      <c r="H901" s="30"/>
      <c r="I901" s="30"/>
      <c r="J901" s="30"/>
    </row>
    <row r="902" spans="1:10" s="417" customFormat="1">
      <c r="A902" s="416"/>
      <c r="B902" s="416"/>
      <c r="C902" s="416"/>
      <c r="D902" s="416"/>
      <c r="E902" s="416"/>
      <c r="F902" s="416"/>
      <c r="G902" s="30"/>
      <c r="H902" s="30"/>
      <c r="I902" s="30"/>
      <c r="J902" s="30"/>
    </row>
    <row r="903" spans="1:10" s="417" customFormat="1">
      <c r="A903" s="416"/>
      <c r="B903" s="416"/>
      <c r="C903" s="416"/>
      <c r="D903" s="416"/>
      <c r="E903" s="416"/>
      <c r="F903" s="416"/>
      <c r="G903" s="30"/>
      <c r="H903" s="30"/>
      <c r="I903" s="30"/>
      <c r="J903" s="30"/>
    </row>
    <row r="904" spans="1:10" s="417" customFormat="1">
      <c r="A904" s="416"/>
      <c r="B904" s="416"/>
      <c r="C904" s="416"/>
      <c r="D904" s="416"/>
      <c r="E904" s="416"/>
      <c r="F904" s="416"/>
      <c r="G904" s="30"/>
      <c r="H904" s="30"/>
      <c r="I904" s="30"/>
      <c r="J904" s="30"/>
    </row>
    <row r="905" spans="1:10" s="417" customFormat="1">
      <c r="A905" s="416"/>
      <c r="B905" s="416"/>
      <c r="C905" s="416"/>
      <c r="D905" s="416"/>
      <c r="E905" s="416"/>
      <c r="F905" s="416"/>
      <c r="G905" s="30"/>
      <c r="H905" s="30"/>
      <c r="I905" s="30"/>
      <c r="J905" s="30"/>
    </row>
    <row r="906" spans="1:10" s="417" customFormat="1">
      <c r="A906" s="416"/>
      <c r="B906" s="416"/>
      <c r="C906" s="416"/>
      <c r="D906" s="416"/>
      <c r="E906" s="416"/>
      <c r="F906" s="416"/>
      <c r="G906" s="30"/>
      <c r="H906" s="30"/>
      <c r="I906" s="30"/>
      <c r="J906" s="30"/>
    </row>
    <row r="907" spans="1:10" s="417" customFormat="1">
      <c r="A907" s="416"/>
      <c r="B907" s="416"/>
      <c r="C907" s="416"/>
      <c r="D907" s="416"/>
      <c r="E907" s="416"/>
      <c r="F907" s="416"/>
      <c r="G907" s="30"/>
      <c r="H907" s="30"/>
      <c r="I907" s="30"/>
      <c r="J907" s="30"/>
    </row>
    <row r="908" spans="1:10" s="417" customFormat="1">
      <c r="A908" s="416"/>
      <c r="B908" s="416"/>
      <c r="C908" s="416"/>
      <c r="D908" s="416"/>
      <c r="E908" s="416"/>
      <c r="F908" s="416"/>
      <c r="G908" s="30"/>
      <c r="H908" s="30"/>
      <c r="I908" s="30"/>
      <c r="J908" s="30"/>
    </row>
    <row r="909" spans="1:10" s="417" customFormat="1">
      <c r="A909" s="416"/>
      <c r="B909" s="416"/>
      <c r="C909" s="416"/>
      <c r="D909" s="416"/>
      <c r="E909" s="416"/>
      <c r="F909" s="416"/>
      <c r="G909" s="30"/>
      <c r="H909" s="30"/>
      <c r="I909" s="30"/>
      <c r="J909" s="30"/>
    </row>
    <row r="910" spans="1:10" s="417" customFormat="1">
      <c r="A910" s="416"/>
      <c r="B910" s="416"/>
      <c r="C910" s="416"/>
      <c r="D910" s="416"/>
      <c r="E910" s="416"/>
      <c r="F910" s="416"/>
      <c r="G910" s="30"/>
      <c r="H910" s="30"/>
      <c r="I910" s="30"/>
      <c r="J910" s="30"/>
    </row>
    <row r="911" spans="1:10" s="417" customFormat="1">
      <c r="A911" s="416"/>
      <c r="B911" s="416"/>
      <c r="C911" s="416"/>
      <c r="D911" s="416"/>
      <c r="E911" s="416"/>
      <c r="F911" s="416"/>
      <c r="G911" s="30"/>
      <c r="H911" s="30"/>
      <c r="I911" s="30"/>
      <c r="J911" s="30"/>
    </row>
    <row r="912" spans="1:10" s="417" customFormat="1">
      <c r="A912" s="416"/>
      <c r="B912" s="416"/>
      <c r="C912" s="416"/>
      <c r="D912" s="416"/>
      <c r="E912" s="416"/>
      <c r="F912" s="416"/>
      <c r="G912" s="30"/>
      <c r="H912" s="30"/>
      <c r="I912" s="30"/>
      <c r="J912" s="30"/>
    </row>
    <row r="913" spans="1:10" s="417" customFormat="1">
      <c r="A913" s="416"/>
      <c r="B913" s="416"/>
      <c r="C913" s="416"/>
      <c r="D913" s="416"/>
      <c r="E913" s="416"/>
      <c r="F913" s="416"/>
      <c r="G913" s="30"/>
      <c r="H913" s="30"/>
      <c r="I913" s="30"/>
      <c r="J913" s="30"/>
    </row>
    <row r="914" spans="1:10" s="417" customFormat="1">
      <c r="A914" s="416"/>
      <c r="B914" s="416"/>
      <c r="C914" s="416"/>
      <c r="D914" s="416"/>
      <c r="E914" s="416"/>
      <c r="F914" s="416"/>
      <c r="G914" s="30"/>
      <c r="H914" s="30"/>
      <c r="I914" s="30"/>
      <c r="J914" s="30"/>
    </row>
    <row r="915" spans="1:10" s="417" customFormat="1">
      <c r="A915" s="416"/>
      <c r="B915" s="416"/>
      <c r="C915" s="416"/>
      <c r="D915" s="416"/>
      <c r="E915" s="416"/>
      <c r="F915" s="416"/>
      <c r="G915" s="30"/>
      <c r="H915" s="30"/>
      <c r="I915" s="30"/>
      <c r="J915" s="30"/>
    </row>
    <row r="916" spans="1:10" s="417" customFormat="1">
      <c r="A916" s="416"/>
      <c r="B916" s="416"/>
      <c r="C916" s="416"/>
      <c r="D916" s="416"/>
      <c r="E916" s="416"/>
      <c r="F916" s="416"/>
      <c r="G916" s="30"/>
      <c r="H916" s="30"/>
      <c r="I916" s="30"/>
      <c r="J916" s="30"/>
    </row>
    <row r="917" spans="1:10" s="417" customFormat="1">
      <c r="A917" s="416"/>
      <c r="B917" s="416"/>
      <c r="C917" s="416"/>
      <c r="D917" s="416"/>
      <c r="E917" s="416"/>
      <c r="F917" s="416"/>
      <c r="G917" s="30"/>
      <c r="H917" s="30"/>
      <c r="I917" s="30"/>
      <c r="J917" s="30"/>
    </row>
    <row r="918" spans="1:10" s="417" customFormat="1">
      <c r="A918" s="416"/>
      <c r="B918" s="416"/>
      <c r="C918" s="416"/>
      <c r="D918" s="416"/>
      <c r="E918" s="416"/>
      <c r="F918" s="416"/>
      <c r="G918" s="30"/>
      <c r="H918" s="30"/>
      <c r="I918" s="30"/>
      <c r="J918" s="30"/>
    </row>
    <row r="919" spans="1:10" s="417" customFormat="1">
      <c r="A919" s="416"/>
      <c r="B919" s="416"/>
      <c r="C919" s="416"/>
      <c r="D919" s="416"/>
      <c r="E919" s="416"/>
      <c r="F919" s="416"/>
      <c r="G919" s="30"/>
      <c r="H919" s="30"/>
      <c r="I919" s="30"/>
      <c r="J919" s="30"/>
    </row>
    <row r="920" spans="1:10" s="417" customFormat="1">
      <c r="A920" s="416"/>
      <c r="B920" s="416"/>
      <c r="C920" s="416"/>
      <c r="D920" s="416"/>
      <c r="E920" s="416"/>
      <c r="F920" s="416"/>
      <c r="G920" s="30"/>
      <c r="H920" s="30"/>
      <c r="I920" s="30"/>
      <c r="J920" s="30"/>
    </row>
    <row r="921" spans="1:10" s="417" customFormat="1">
      <c r="A921" s="416"/>
      <c r="B921" s="416"/>
      <c r="C921" s="416"/>
      <c r="D921" s="416"/>
      <c r="E921" s="416"/>
      <c r="F921" s="416"/>
      <c r="G921" s="30"/>
      <c r="H921" s="30"/>
      <c r="I921" s="30"/>
      <c r="J921" s="30"/>
    </row>
    <row r="922" spans="1:10" s="417" customFormat="1">
      <c r="A922" s="416"/>
      <c r="B922" s="416"/>
      <c r="C922" s="416"/>
      <c r="D922" s="416"/>
      <c r="E922" s="416"/>
      <c r="F922" s="416"/>
      <c r="G922" s="30"/>
      <c r="H922" s="30"/>
      <c r="I922" s="30"/>
      <c r="J922" s="30"/>
    </row>
    <row r="923" spans="1:10" s="417" customFormat="1">
      <c r="A923" s="416"/>
      <c r="B923" s="416"/>
      <c r="C923" s="416"/>
      <c r="D923" s="416"/>
      <c r="E923" s="416"/>
      <c r="F923" s="416"/>
      <c r="G923" s="30"/>
      <c r="H923" s="30"/>
      <c r="I923" s="30"/>
      <c r="J923" s="30"/>
    </row>
    <row r="924" spans="1:10" s="417" customFormat="1">
      <c r="A924" s="416"/>
      <c r="B924" s="416"/>
      <c r="C924" s="416"/>
      <c r="D924" s="416"/>
      <c r="E924" s="416"/>
      <c r="F924" s="416"/>
      <c r="G924" s="30"/>
      <c r="H924" s="30"/>
      <c r="I924" s="30"/>
      <c r="J924" s="30"/>
    </row>
    <row r="925" spans="1:10" s="417" customFormat="1">
      <c r="A925" s="416"/>
      <c r="B925" s="416"/>
      <c r="C925" s="416"/>
      <c r="D925" s="416"/>
      <c r="E925" s="416"/>
      <c r="F925" s="416"/>
      <c r="G925" s="30"/>
      <c r="H925" s="30"/>
      <c r="I925" s="30"/>
      <c r="J925" s="30"/>
    </row>
    <row r="926" spans="1:10" s="417" customFormat="1">
      <c r="A926" s="416"/>
      <c r="B926" s="416"/>
      <c r="C926" s="416"/>
      <c r="D926" s="416"/>
      <c r="E926" s="416"/>
      <c r="F926" s="416"/>
      <c r="G926" s="30"/>
      <c r="H926" s="30"/>
      <c r="I926" s="30"/>
      <c r="J926" s="30"/>
    </row>
    <row r="927" spans="1:10" s="417" customFormat="1">
      <c r="A927" s="416"/>
      <c r="B927" s="416"/>
      <c r="C927" s="416"/>
      <c r="D927" s="416"/>
      <c r="E927" s="416"/>
      <c r="F927" s="416"/>
      <c r="G927" s="30"/>
      <c r="H927" s="30"/>
      <c r="I927" s="30"/>
      <c r="J927" s="30"/>
    </row>
    <row r="928" spans="1:10" s="417" customFormat="1">
      <c r="A928" s="416"/>
      <c r="B928" s="416"/>
      <c r="C928" s="416"/>
      <c r="D928" s="416"/>
      <c r="E928" s="416"/>
      <c r="F928" s="416"/>
      <c r="G928" s="30"/>
      <c r="H928" s="30"/>
      <c r="I928" s="30"/>
      <c r="J928" s="30"/>
    </row>
    <row r="929" spans="1:10" s="417" customFormat="1">
      <c r="A929" s="416"/>
      <c r="B929" s="416"/>
      <c r="C929" s="416"/>
      <c r="D929" s="416"/>
      <c r="E929" s="416"/>
      <c r="F929" s="416"/>
      <c r="G929" s="30"/>
      <c r="H929" s="30"/>
      <c r="I929" s="30"/>
      <c r="J929" s="30"/>
    </row>
    <row r="930" spans="1:10" s="417" customFormat="1">
      <c r="A930" s="416"/>
      <c r="B930" s="416"/>
      <c r="C930" s="416"/>
      <c r="D930" s="416"/>
      <c r="E930" s="416"/>
      <c r="F930" s="416"/>
      <c r="G930" s="30"/>
      <c r="H930" s="30"/>
      <c r="I930" s="30"/>
      <c r="J930" s="30"/>
    </row>
    <row r="931" spans="1:10" s="417" customFormat="1">
      <c r="A931" s="416"/>
      <c r="B931" s="416"/>
      <c r="C931" s="416"/>
      <c r="D931" s="416"/>
      <c r="E931" s="416"/>
      <c r="F931" s="416"/>
      <c r="G931" s="30"/>
      <c r="H931" s="30"/>
      <c r="I931" s="30"/>
      <c r="J931" s="30"/>
    </row>
    <row r="932" spans="1:10" s="417" customFormat="1">
      <c r="A932" s="416"/>
      <c r="B932" s="416"/>
      <c r="C932" s="416"/>
      <c r="D932" s="416"/>
      <c r="E932" s="416"/>
      <c r="F932" s="416"/>
      <c r="G932" s="30"/>
      <c r="H932" s="30"/>
      <c r="I932" s="30"/>
      <c r="J932" s="30"/>
    </row>
    <row r="933" spans="1:10" s="417" customFormat="1">
      <c r="A933" s="416"/>
      <c r="B933" s="416"/>
      <c r="C933" s="416"/>
      <c r="D933" s="416"/>
      <c r="E933" s="416"/>
      <c r="F933" s="416"/>
      <c r="G933" s="30"/>
      <c r="H933" s="30"/>
      <c r="I933" s="30"/>
      <c r="J933" s="30"/>
    </row>
    <row r="934" spans="1:10" s="417" customFormat="1">
      <c r="A934" s="416"/>
      <c r="B934" s="416"/>
      <c r="C934" s="416"/>
      <c r="D934" s="416"/>
      <c r="E934" s="416"/>
      <c r="F934" s="416"/>
      <c r="G934" s="30"/>
      <c r="H934" s="30"/>
      <c r="I934" s="30"/>
      <c r="J934" s="30"/>
    </row>
    <row r="935" spans="1:10" s="417" customFormat="1">
      <c r="A935" s="416"/>
      <c r="B935" s="416"/>
      <c r="C935" s="416"/>
      <c r="D935" s="416"/>
      <c r="E935" s="416"/>
      <c r="F935" s="416"/>
      <c r="G935" s="30"/>
      <c r="H935" s="30"/>
      <c r="I935" s="30"/>
      <c r="J935" s="30"/>
    </row>
    <row r="936" spans="1:10" s="417" customFormat="1">
      <c r="A936" s="416"/>
      <c r="B936" s="416"/>
      <c r="C936" s="416"/>
      <c r="D936" s="416"/>
      <c r="E936" s="416"/>
      <c r="F936" s="416"/>
      <c r="G936" s="30"/>
      <c r="H936" s="30"/>
      <c r="I936" s="30"/>
      <c r="J936" s="30"/>
    </row>
    <row r="937" spans="1:10" s="417" customFormat="1">
      <c r="A937" s="416"/>
      <c r="B937" s="416"/>
      <c r="C937" s="416"/>
      <c r="D937" s="416"/>
      <c r="E937" s="416"/>
      <c r="F937" s="416"/>
      <c r="G937" s="30"/>
      <c r="H937" s="30"/>
      <c r="I937" s="30"/>
      <c r="J937" s="30"/>
    </row>
    <row r="938" spans="1:10" s="417" customFormat="1">
      <c r="A938" s="416"/>
      <c r="B938" s="416"/>
      <c r="C938" s="416"/>
      <c r="D938" s="416"/>
      <c r="E938" s="416"/>
      <c r="F938" s="416"/>
      <c r="G938" s="30"/>
      <c r="H938" s="30"/>
      <c r="I938" s="30"/>
      <c r="J938" s="30"/>
    </row>
    <row r="939" spans="1:10" s="417" customFormat="1">
      <c r="A939" s="416"/>
      <c r="B939" s="416"/>
      <c r="C939" s="416"/>
      <c r="D939" s="416"/>
      <c r="E939" s="416"/>
      <c r="F939" s="416"/>
      <c r="G939" s="30"/>
      <c r="H939" s="30"/>
      <c r="I939" s="30"/>
      <c r="J939" s="30"/>
    </row>
    <row r="940" spans="1:10" s="417" customFormat="1">
      <c r="A940" s="416"/>
      <c r="B940" s="416"/>
      <c r="C940" s="416"/>
      <c r="D940" s="416"/>
      <c r="E940" s="416"/>
      <c r="F940" s="416"/>
      <c r="G940" s="30"/>
      <c r="H940" s="30"/>
      <c r="I940" s="30"/>
      <c r="J940" s="30"/>
    </row>
    <row r="941" spans="1:10" s="417" customFormat="1">
      <c r="A941" s="416"/>
      <c r="B941" s="416"/>
      <c r="C941" s="416"/>
      <c r="D941" s="416"/>
      <c r="E941" s="416"/>
      <c r="F941" s="416"/>
      <c r="G941" s="30"/>
      <c r="H941" s="30"/>
      <c r="I941" s="30"/>
      <c r="J941" s="30"/>
    </row>
    <row r="942" spans="1:10" s="417" customFormat="1">
      <c r="A942" s="416"/>
      <c r="B942" s="416"/>
      <c r="C942" s="416"/>
      <c r="D942" s="416"/>
      <c r="E942" s="416"/>
      <c r="F942" s="416"/>
      <c r="G942" s="30"/>
      <c r="H942" s="30"/>
      <c r="I942" s="30"/>
      <c r="J942" s="30"/>
    </row>
    <row r="943" spans="1:10" s="417" customFormat="1">
      <c r="A943" s="416"/>
      <c r="B943" s="416"/>
      <c r="C943" s="416"/>
      <c r="D943" s="416"/>
      <c r="E943" s="416"/>
      <c r="F943" s="416"/>
      <c r="G943" s="30"/>
      <c r="H943" s="30"/>
      <c r="I943" s="30"/>
      <c r="J943" s="30"/>
    </row>
    <row r="944" spans="1:10" s="417" customFormat="1">
      <c r="A944" s="416"/>
      <c r="B944" s="416"/>
      <c r="C944" s="416"/>
      <c r="D944" s="416"/>
      <c r="E944" s="416"/>
      <c r="F944" s="416"/>
      <c r="G944" s="30"/>
      <c r="H944" s="30"/>
      <c r="I944" s="30"/>
      <c r="J944" s="30"/>
    </row>
    <row r="945" spans="1:10" s="417" customFormat="1">
      <c r="A945" s="416"/>
      <c r="B945" s="416"/>
      <c r="C945" s="416"/>
      <c r="D945" s="416"/>
      <c r="E945" s="416"/>
      <c r="F945" s="416"/>
      <c r="G945" s="30"/>
      <c r="H945" s="30"/>
      <c r="I945" s="30"/>
      <c r="J945" s="30"/>
    </row>
    <row r="946" spans="1:10" s="417" customFormat="1">
      <c r="A946" s="416"/>
      <c r="B946" s="416"/>
      <c r="C946" s="416"/>
      <c r="D946" s="416"/>
      <c r="E946" s="416"/>
      <c r="F946" s="416"/>
      <c r="G946" s="30"/>
      <c r="H946" s="30"/>
      <c r="I946" s="30"/>
      <c r="J946" s="30"/>
    </row>
    <row r="947" spans="1:10" s="417" customFormat="1">
      <c r="A947" s="416"/>
      <c r="B947" s="416"/>
      <c r="C947" s="416"/>
      <c r="D947" s="416"/>
      <c r="E947" s="416"/>
      <c r="F947" s="416"/>
      <c r="G947" s="30"/>
      <c r="H947" s="30"/>
      <c r="I947" s="30"/>
      <c r="J947" s="30"/>
    </row>
    <row r="948" spans="1:10" s="417" customFormat="1">
      <c r="A948" s="416"/>
      <c r="B948" s="416"/>
      <c r="C948" s="416"/>
      <c r="D948" s="416"/>
      <c r="E948" s="416"/>
      <c r="F948" s="416"/>
      <c r="G948" s="30"/>
      <c r="H948" s="30"/>
      <c r="I948" s="30"/>
      <c r="J948" s="30"/>
    </row>
    <row r="949" spans="1:10" s="417" customFormat="1">
      <c r="A949" s="416"/>
      <c r="B949" s="416"/>
      <c r="C949" s="416"/>
      <c r="D949" s="416"/>
      <c r="E949" s="416"/>
      <c r="F949" s="416"/>
      <c r="G949" s="30"/>
      <c r="H949" s="30"/>
      <c r="I949" s="30"/>
      <c r="J949" s="30"/>
    </row>
    <row r="950" spans="1:10" s="417" customFormat="1">
      <c r="A950" s="416"/>
      <c r="B950" s="416"/>
      <c r="C950" s="416"/>
      <c r="D950" s="416"/>
      <c r="E950" s="416"/>
      <c r="F950" s="416"/>
      <c r="G950" s="30"/>
      <c r="H950" s="30"/>
      <c r="I950" s="30"/>
      <c r="J950" s="30"/>
    </row>
    <row r="951" spans="1:10" s="417" customFormat="1">
      <c r="A951" s="416"/>
      <c r="B951" s="416"/>
      <c r="C951" s="416"/>
      <c r="D951" s="416"/>
      <c r="E951" s="416"/>
      <c r="F951" s="416"/>
      <c r="G951" s="30"/>
      <c r="H951" s="30"/>
      <c r="I951" s="30"/>
      <c r="J951" s="30"/>
    </row>
    <row r="952" spans="1:10" s="417" customFormat="1">
      <c r="A952" s="416"/>
      <c r="B952" s="416"/>
      <c r="C952" s="416"/>
      <c r="D952" s="416"/>
      <c r="E952" s="416"/>
      <c r="F952" s="416"/>
      <c r="G952" s="30"/>
      <c r="H952" s="30"/>
      <c r="I952" s="30"/>
      <c r="J952" s="30"/>
    </row>
    <row r="953" spans="1:10" s="417" customFormat="1">
      <c r="A953" s="416"/>
      <c r="B953" s="416"/>
      <c r="C953" s="416"/>
      <c r="D953" s="416"/>
      <c r="E953" s="416"/>
      <c r="F953" s="416"/>
      <c r="G953" s="30"/>
      <c r="H953" s="30"/>
      <c r="I953" s="30"/>
      <c r="J953" s="30"/>
    </row>
    <row r="954" spans="1:10" s="417" customFormat="1">
      <c r="A954" s="416"/>
      <c r="B954" s="416"/>
      <c r="C954" s="416"/>
      <c r="D954" s="416"/>
      <c r="E954" s="416"/>
      <c r="F954" s="416"/>
      <c r="G954" s="30"/>
      <c r="H954" s="30"/>
      <c r="I954" s="30"/>
      <c r="J954" s="30"/>
    </row>
    <row r="955" spans="1:10" s="417" customFormat="1">
      <c r="A955" s="416"/>
      <c r="B955" s="416"/>
      <c r="C955" s="416"/>
      <c r="D955" s="416"/>
      <c r="E955" s="416"/>
      <c r="F955" s="416"/>
      <c r="G955" s="30"/>
      <c r="H955" s="30"/>
      <c r="I955" s="30"/>
      <c r="J955" s="30"/>
    </row>
    <row r="956" spans="1:10" s="417" customFormat="1">
      <c r="A956" s="416"/>
      <c r="B956" s="416"/>
      <c r="C956" s="416"/>
      <c r="D956" s="416"/>
      <c r="E956" s="416"/>
      <c r="F956" s="416"/>
      <c r="G956" s="30"/>
      <c r="H956" s="30"/>
      <c r="I956" s="30"/>
      <c r="J956" s="30"/>
    </row>
    <row r="957" spans="1:10" s="417" customFormat="1">
      <c r="A957" s="416"/>
      <c r="B957" s="416"/>
      <c r="C957" s="416"/>
      <c r="D957" s="416"/>
      <c r="E957" s="416"/>
      <c r="F957" s="416"/>
      <c r="G957" s="30"/>
      <c r="H957" s="30"/>
      <c r="I957" s="30"/>
      <c r="J957" s="30"/>
    </row>
    <row r="958" spans="1:10" s="417" customFormat="1">
      <c r="A958" s="416"/>
      <c r="B958" s="416"/>
      <c r="C958" s="416"/>
      <c r="D958" s="416"/>
      <c r="E958" s="416"/>
      <c r="F958" s="416"/>
      <c r="G958" s="30"/>
      <c r="H958" s="30"/>
      <c r="I958" s="30"/>
      <c r="J958" s="30"/>
    </row>
    <row r="959" spans="1:10" s="417" customFormat="1">
      <c r="A959" s="416"/>
      <c r="B959" s="416"/>
      <c r="C959" s="416"/>
      <c r="D959" s="416"/>
      <c r="E959" s="416"/>
      <c r="F959" s="416"/>
      <c r="G959" s="30"/>
      <c r="H959" s="30"/>
      <c r="I959" s="30"/>
      <c r="J959" s="30"/>
    </row>
    <row r="960" spans="1:10" s="417" customFormat="1">
      <c r="A960" s="416"/>
      <c r="B960" s="416"/>
      <c r="C960" s="416"/>
      <c r="D960" s="416"/>
      <c r="E960" s="416"/>
      <c r="F960" s="416"/>
      <c r="G960" s="30"/>
      <c r="H960" s="30"/>
      <c r="I960" s="30"/>
      <c r="J960" s="30"/>
    </row>
    <row r="961" spans="1:10" s="417" customFormat="1">
      <c r="A961" s="416"/>
      <c r="B961" s="416"/>
      <c r="C961" s="416"/>
      <c r="D961" s="416"/>
      <c r="E961" s="416"/>
      <c r="F961" s="416"/>
      <c r="G961" s="30"/>
      <c r="H961" s="30"/>
      <c r="I961" s="30"/>
      <c r="J961" s="30"/>
    </row>
    <row r="962" spans="1:10" s="417" customFormat="1">
      <c r="A962" s="416"/>
      <c r="B962" s="416"/>
      <c r="C962" s="416"/>
      <c r="D962" s="416"/>
      <c r="E962" s="416"/>
      <c r="F962" s="416"/>
      <c r="G962" s="30"/>
      <c r="H962" s="30"/>
      <c r="I962" s="30"/>
      <c r="J962" s="30"/>
    </row>
    <row r="963" spans="1:10" s="417" customFormat="1">
      <c r="A963" s="416"/>
      <c r="B963" s="416"/>
      <c r="C963" s="416"/>
      <c r="D963" s="416"/>
      <c r="E963" s="416"/>
      <c r="F963" s="416"/>
      <c r="G963" s="30"/>
      <c r="H963" s="30"/>
      <c r="I963" s="30"/>
      <c r="J963" s="30"/>
    </row>
    <row r="964" spans="1:10" s="417" customFormat="1">
      <c r="A964" s="416"/>
      <c r="B964" s="416"/>
      <c r="C964" s="416"/>
      <c r="D964" s="416"/>
      <c r="E964" s="416"/>
      <c r="F964" s="416"/>
      <c r="G964" s="30"/>
      <c r="H964" s="30"/>
      <c r="I964" s="30"/>
      <c r="J964" s="30"/>
    </row>
    <row r="965" spans="1:10" s="417" customFormat="1">
      <c r="A965" s="416"/>
      <c r="B965" s="416"/>
      <c r="C965" s="416"/>
      <c r="D965" s="416"/>
      <c r="E965" s="416"/>
      <c r="F965" s="416"/>
      <c r="G965" s="30"/>
      <c r="H965" s="30"/>
      <c r="I965" s="30"/>
      <c r="J965" s="30"/>
    </row>
    <row r="966" spans="1:10" s="417" customFormat="1">
      <c r="A966" s="416"/>
      <c r="B966" s="416"/>
      <c r="C966" s="416"/>
      <c r="D966" s="416"/>
      <c r="E966" s="416"/>
      <c r="F966" s="416"/>
      <c r="G966" s="30"/>
      <c r="H966" s="30"/>
      <c r="I966" s="30"/>
      <c r="J966" s="30"/>
    </row>
    <row r="967" spans="1:10" s="417" customFormat="1">
      <c r="A967" s="416"/>
      <c r="B967" s="416"/>
      <c r="C967" s="416"/>
      <c r="D967" s="416"/>
      <c r="E967" s="416"/>
      <c r="F967" s="416"/>
      <c r="G967" s="30"/>
      <c r="H967" s="30"/>
      <c r="I967" s="30"/>
      <c r="J967" s="30"/>
    </row>
    <row r="968" spans="1:10" s="417" customFormat="1">
      <c r="A968" s="416"/>
      <c r="B968" s="416"/>
      <c r="C968" s="416"/>
      <c r="D968" s="416"/>
      <c r="E968" s="416"/>
      <c r="F968" s="416"/>
      <c r="G968" s="30"/>
      <c r="H968" s="30"/>
      <c r="I968" s="30"/>
      <c r="J968" s="30"/>
    </row>
    <row r="969" spans="1:10" s="417" customFormat="1">
      <c r="A969" s="416"/>
      <c r="B969" s="416"/>
      <c r="C969" s="416"/>
      <c r="D969" s="416"/>
      <c r="E969" s="416"/>
      <c r="F969" s="416"/>
      <c r="G969" s="30"/>
      <c r="H969" s="30"/>
      <c r="I969" s="30"/>
      <c r="J969" s="30"/>
    </row>
    <row r="970" spans="1:10" s="417" customFormat="1">
      <c r="A970" s="416"/>
      <c r="B970" s="416"/>
      <c r="C970" s="416"/>
      <c r="D970" s="416"/>
      <c r="E970" s="416"/>
      <c r="F970" s="416"/>
      <c r="G970" s="30"/>
      <c r="H970" s="30"/>
      <c r="I970" s="30"/>
      <c r="J970" s="30"/>
    </row>
    <row r="971" spans="1:10" s="417" customFormat="1">
      <c r="A971" s="416"/>
      <c r="B971" s="416"/>
      <c r="C971" s="416"/>
      <c r="D971" s="416"/>
      <c r="E971" s="416"/>
      <c r="F971" s="416"/>
      <c r="G971" s="30"/>
      <c r="H971" s="30"/>
      <c r="I971" s="30"/>
      <c r="J971" s="30"/>
    </row>
    <row r="972" spans="1:10" s="417" customFormat="1">
      <c r="A972" s="416"/>
      <c r="B972" s="416"/>
      <c r="C972" s="416"/>
      <c r="D972" s="416"/>
      <c r="E972" s="416"/>
      <c r="F972" s="416"/>
      <c r="G972" s="30"/>
      <c r="H972" s="30"/>
      <c r="I972" s="30"/>
      <c r="J972" s="30"/>
    </row>
    <row r="973" spans="1:10" s="417" customFormat="1">
      <c r="A973" s="416"/>
      <c r="B973" s="416"/>
      <c r="C973" s="416"/>
      <c r="D973" s="416"/>
      <c r="E973" s="416"/>
      <c r="F973" s="416"/>
      <c r="G973" s="30"/>
      <c r="H973" s="30"/>
      <c r="I973" s="30"/>
      <c r="J973" s="30"/>
    </row>
    <row r="974" spans="1:10" s="417" customFormat="1">
      <c r="A974" s="416"/>
      <c r="B974" s="416"/>
      <c r="C974" s="416"/>
      <c r="D974" s="416"/>
      <c r="E974" s="416"/>
      <c r="F974" s="416"/>
      <c r="G974" s="30"/>
      <c r="H974" s="30"/>
      <c r="I974" s="30"/>
      <c r="J974" s="30"/>
    </row>
    <row r="975" spans="1:10" s="417" customFormat="1">
      <c r="A975" s="416"/>
      <c r="B975" s="416"/>
      <c r="C975" s="416"/>
      <c r="D975" s="416"/>
      <c r="E975" s="416"/>
      <c r="F975" s="416"/>
      <c r="G975" s="30"/>
      <c r="H975" s="30"/>
      <c r="I975" s="30"/>
      <c r="J975" s="30"/>
    </row>
    <row r="976" spans="1:10" s="417" customFormat="1">
      <c r="A976" s="416"/>
      <c r="B976" s="416"/>
      <c r="C976" s="416"/>
      <c r="D976" s="416"/>
      <c r="E976" s="416"/>
      <c r="F976" s="416"/>
      <c r="G976" s="30"/>
      <c r="H976" s="30"/>
      <c r="I976" s="30"/>
      <c r="J976" s="30"/>
    </row>
    <row r="977" spans="1:10" s="417" customFormat="1">
      <c r="A977" s="416"/>
      <c r="B977" s="416"/>
      <c r="C977" s="416"/>
      <c r="D977" s="416"/>
      <c r="E977" s="416"/>
      <c r="F977" s="416"/>
      <c r="G977" s="30"/>
      <c r="H977" s="30"/>
      <c r="I977" s="30"/>
      <c r="J977" s="30"/>
    </row>
    <row r="978" spans="1:10" s="417" customFormat="1">
      <c r="A978" s="416"/>
      <c r="B978" s="416"/>
      <c r="C978" s="416"/>
      <c r="D978" s="416"/>
      <c r="E978" s="416"/>
      <c r="F978" s="416"/>
      <c r="G978" s="30"/>
      <c r="H978" s="30"/>
      <c r="I978" s="30"/>
      <c r="J978" s="30"/>
    </row>
    <row r="979" spans="1:10" s="417" customFormat="1">
      <c r="A979" s="416"/>
      <c r="B979" s="416"/>
      <c r="C979" s="416"/>
      <c r="D979" s="416"/>
      <c r="E979" s="416"/>
      <c r="F979" s="416"/>
      <c r="G979" s="30"/>
      <c r="H979" s="30"/>
      <c r="I979" s="30"/>
      <c r="J979" s="30"/>
    </row>
    <row r="980" spans="1:10" s="417" customFormat="1">
      <c r="A980" s="416"/>
      <c r="B980" s="416"/>
      <c r="C980" s="416"/>
      <c r="D980" s="416"/>
      <c r="E980" s="416"/>
      <c r="F980" s="416"/>
      <c r="G980" s="30"/>
      <c r="H980" s="30"/>
      <c r="I980" s="30"/>
      <c r="J980" s="30"/>
    </row>
    <row r="981" spans="1:10" s="417" customFormat="1">
      <c r="A981" s="416"/>
      <c r="B981" s="416"/>
      <c r="C981" s="416"/>
      <c r="D981" s="416"/>
      <c r="E981" s="416"/>
      <c r="F981" s="416"/>
      <c r="G981" s="30"/>
      <c r="H981" s="30"/>
      <c r="I981" s="30"/>
      <c r="J981" s="30"/>
    </row>
    <row r="982" spans="1:10" s="417" customFormat="1">
      <c r="A982" s="416"/>
      <c r="B982" s="416"/>
      <c r="C982" s="416"/>
      <c r="D982" s="416"/>
      <c r="E982" s="416"/>
      <c r="F982" s="416"/>
      <c r="G982" s="30"/>
      <c r="H982" s="30"/>
      <c r="I982" s="30"/>
      <c r="J982" s="30"/>
    </row>
    <row r="983" spans="1:10" s="417" customFormat="1">
      <c r="A983" s="416"/>
      <c r="B983" s="416"/>
      <c r="C983" s="416"/>
      <c r="D983" s="416"/>
      <c r="E983" s="416"/>
      <c r="F983" s="416"/>
      <c r="G983" s="30"/>
      <c r="H983" s="30"/>
      <c r="I983" s="30"/>
      <c r="J983" s="30"/>
    </row>
    <row r="984" spans="1:10" s="417" customFormat="1">
      <c r="A984" s="416"/>
      <c r="B984" s="416"/>
      <c r="C984" s="416"/>
      <c r="D984" s="416"/>
      <c r="E984" s="416"/>
      <c r="F984" s="416"/>
      <c r="G984" s="30"/>
      <c r="H984" s="30"/>
      <c r="I984" s="30"/>
      <c r="J984" s="30"/>
    </row>
    <row r="985" spans="1:10" s="417" customFormat="1">
      <c r="A985" s="416"/>
      <c r="B985" s="416"/>
      <c r="C985" s="416"/>
      <c r="D985" s="416"/>
      <c r="E985" s="416"/>
      <c r="F985" s="416"/>
      <c r="G985" s="30"/>
      <c r="H985" s="30"/>
      <c r="I985" s="30"/>
      <c r="J985" s="30"/>
    </row>
    <row r="986" spans="1:10" s="417" customFormat="1">
      <c r="A986" s="416"/>
      <c r="B986" s="416"/>
      <c r="C986" s="416"/>
      <c r="D986" s="416"/>
      <c r="E986" s="416"/>
      <c r="F986" s="416"/>
      <c r="G986" s="30"/>
      <c r="H986" s="30"/>
      <c r="I986" s="30"/>
      <c r="J986" s="30"/>
    </row>
    <row r="987" spans="1:10" s="417" customFormat="1">
      <c r="A987" s="416"/>
      <c r="B987" s="416"/>
      <c r="C987" s="416"/>
      <c r="D987" s="416"/>
      <c r="E987" s="416"/>
      <c r="F987" s="416"/>
      <c r="G987" s="30"/>
      <c r="H987" s="30"/>
      <c r="I987" s="30"/>
      <c r="J987" s="30"/>
    </row>
    <row r="988" spans="1:10" s="417" customFormat="1">
      <c r="A988" s="416"/>
      <c r="B988" s="416"/>
      <c r="C988" s="416"/>
      <c r="D988" s="416"/>
      <c r="E988" s="416"/>
      <c r="F988" s="416"/>
      <c r="G988" s="30"/>
      <c r="H988" s="30"/>
      <c r="I988" s="30"/>
      <c r="J988" s="30"/>
    </row>
    <row r="989" spans="1:10" s="417" customFormat="1">
      <c r="A989" s="416"/>
      <c r="B989" s="416"/>
      <c r="C989" s="416"/>
      <c r="D989" s="416"/>
      <c r="E989" s="416"/>
      <c r="F989" s="416"/>
      <c r="G989" s="30"/>
      <c r="H989" s="30"/>
      <c r="I989" s="30"/>
      <c r="J989" s="30"/>
    </row>
    <row r="990" spans="1:10" s="417" customFormat="1">
      <c r="A990" s="416"/>
      <c r="B990" s="416"/>
      <c r="C990" s="416"/>
      <c r="D990" s="416"/>
      <c r="E990" s="416"/>
      <c r="F990" s="416"/>
      <c r="G990" s="30"/>
      <c r="H990" s="30"/>
      <c r="I990" s="30"/>
      <c r="J990" s="30"/>
    </row>
    <row r="991" spans="1:10" s="417" customFormat="1">
      <c r="A991" s="416"/>
      <c r="B991" s="416"/>
      <c r="C991" s="416"/>
      <c r="D991" s="416"/>
      <c r="E991" s="416"/>
      <c r="F991" s="416"/>
      <c r="G991" s="30"/>
      <c r="H991" s="30"/>
      <c r="I991" s="30"/>
      <c r="J991" s="30"/>
    </row>
    <row r="992" spans="1:10" s="417" customFormat="1">
      <c r="A992" s="416"/>
      <c r="B992" s="416"/>
      <c r="C992" s="416"/>
      <c r="D992" s="416"/>
      <c r="E992" s="416"/>
      <c r="F992" s="416"/>
      <c r="G992" s="30"/>
      <c r="H992" s="30"/>
      <c r="I992" s="30"/>
      <c r="J992" s="30"/>
    </row>
    <row r="993" spans="1:10" s="417" customFormat="1">
      <c r="A993" s="416"/>
      <c r="B993" s="416"/>
      <c r="C993" s="416"/>
      <c r="D993" s="416"/>
      <c r="E993" s="416"/>
      <c r="F993" s="416"/>
      <c r="G993" s="30"/>
      <c r="H993" s="30"/>
      <c r="I993" s="30"/>
      <c r="J993" s="30"/>
    </row>
    <row r="994" spans="1:10" s="417" customFormat="1">
      <c r="A994" s="416"/>
      <c r="B994" s="416"/>
      <c r="C994" s="416"/>
      <c r="D994" s="416"/>
      <c r="E994" s="416"/>
      <c r="F994" s="416"/>
      <c r="G994" s="30"/>
      <c r="H994" s="30"/>
      <c r="I994" s="30"/>
      <c r="J994" s="30"/>
    </row>
    <row r="995" spans="1:10" s="417" customFormat="1">
      <c r="A995" s="416"/>
      <c r="B995" s="416"/>
      <c r="C995" s="416"/>
      <c r="D995" s="416"/>
      <c r="E995" s="416"/>
      <c r="F995" s="416"/>
      <c r="G995" s="30"/>
      <c r="H995" s="30"/>
      <c r="I995" s="30"/>
      <c r="J995" s="30"/>
    </row>
    <row r="996" spans="1:10" s="417" customFormat="1">
      <c r="A996" s="416"/>
      <c r="B996" s="416"/>
      <c r="C996" s="416"/>
      <c r="D996" s="416"/>
      <c r="E996" s="416"/>
      <c r="F996" s="416"/>
      <c r="G996" s="30"/>
      <c r="H996" s="30"/>
      <c r="I996" s="30"/>
      <c r="J996" s="30"/>
    </row>
    <row r="997" spans="1:10" s="417" customFormat="1">
      <c r="A997" s="416"/>
      <c r="B997" s="416"/>
      <c r="C997" s="416"/>
      <c r="D997" s="416"/>
      <c r="E997" s="416"/>
      <c r="F997" s="416"/>
      <c r="G997" s="30"/>
      <c r="H997" s="30"/>
      <c r="I997" s="30"/>
      <c r="J997" s="30"/>
    </row>
    <row r="998" spans="1:10" s="417" customFormat="1">
      <c r="A998" s="416"/>
      <c r="B998" s="416"/>
      <c r="C998" s="416"/>
      <c r="D998" s="416"/>
      <c r="E998" s="416"/>
      <c r="F998" s="416"/>
      <c r="G998" s="30"/>
      <c r="H998" s="30"/>
      <c r="I998" s="30"/>
      <c r="J998" s="30"/>
    </row>
    <row r="999" spans="1:10" s="417" customFormat="1">
      <c r="A999" s="416"/>
      <c r="B999" s="416"/>
      <c r="C999" s="416"/>
      <c r="D999" s="416"/>
      <c r="E999" s="416"/>
      <c r="F999" s="416"/>
      <c r="G999" s="30"/>
      <c r="H999" s="30"/>
      <c r="I999" s="30"/>
      <c r="J999" s="30"/>
    </row>
    <row r="1000" spans="1:10" s="417" customFormat="1">
      <c r="A1000" s="416"/>
      <c r="B1000" s="416"/>
      <c r="C1000" s="416"/>
      <c r="D1000" s="416"/>
      <c r="E1000" s="416"/>
      <c r="F1000" s="416"/>
      <c r="G1000" s="30"/>
      <c r="H1000" s="30"/>
      <c r="I1000" s="30"/>
      <c r="J1000" s="30"/>
    </row>
    <row r="1001" spans="1:10" s="417" customFormat="1">
      <c r="A1001" s="416"/>
      <c r="B1001" s="416"/>
      <c r="C1001" s="416"/>
      <c r="D1001" s="416"/>
      <c r="E1001" s="416"/>
      <c r="F1001" s="416"/>
      <c r="G1001" s="30"/>
      <c r="H1001" s="30"/>
      <c r="I1001" s="30"/>
      <c r="J1001" s="30"/>
    </row>
    <row r="1002" spans="1:10" s="417" customFormat="1">
      <c r="A1002" s="416"/>
      <c r="B1002" s="416"/>
      <c r="C1002" s="416"/>
      <c r="D1002" s="416"/>
      <c r="E1002" s="416"/>
      <c r="F1002" s="416"/>
      <c r="G1002" s="30"/>
      <c r="H1002" s="30"/>
      <c r="I1002" s="30"/>
      <c r="J1002" s="30"/>
    </row>
    <row r="1003" spans="1:10" s="417" customFormat="1">
      <c r="A1003" s="416"/>
      <c r="B1003" s="416"/>
      <c r="C1003" s="416"/>
      <c r="D1003" s="416"/>
      <c r="E1003" s="416"/>
      <c r="F1003" s="416"/>
      <c r="G1003" s="30"/>
      <c r="H1003" s="30"/>
      <c r="I1003" s="30"/>
      <c r="J1003" s="30"/>
    </row>
    <row r="1004" spans="1:10" s="417" customFormat="1">
      <c r="A1004" s="416"/>
      <c r="B1004" s="416"/>
      <c r="C1004" s="416"/>
      <c r="D1004" s="416"/>
      <c r="E1004" s="416"/>
      <c r="F1004" s="416"/>
      <c r="G1004" s="30"/>
      <c r="H1004" s="30"/>
      <c r="I1004" s="30"/>
      <c r="J1004" s="30"/>
    </row>
    <row r="1005" spans="1:10" s="417" customFormat="1">
      <c r="A1005" s="416"/>
      <c r="B1005" s="416"/>
      <c r="C1005" s="416"/>
      <c r="D1005" s="416"/>
      <c r="E1005" s="416"/>
      <c r="F1005" s="416"/>
      <c r="G1005" s="30"/>
      <c r="H1005" s="30"/>
      <c r="I1005" s="30"/>
      <c r="J1005" s="30"/>
    </row>
    <row r="1006" spans="1:10" s="417" customFormat="1">
      <c r="A1006" s="416"/>
      <c r="B1006" s="416"/>
      <c r="C1006" s="416"/>
      <c r="D1006" s="416"/>
      <c r="E1006" s="416"/>
      <c r="F1006" s="416"/>
      <c r="G1006" s="30"/>
      <c r="H1006" s="30"/>
      <c r="I1006" s="30"/>
      <c r="J1006" s="30"/>
    </row>
    <row r="1007" spans="1:10" s="417" customFormat="1">
      <c r="A1007" s="416"/>
      <c r="B1007" s="416"/>
      <c r="C1007" s="416"/>
      <c r="D1007" s="416"/>
      <c r="E1007" s="416"/>
      <c r="F1007" s="416"/>
      <c r="G1007" s="30"/>
      <c r="H1007" s="30"/>
      <c r="I1007" s="30"/>
      <c r="J1007" s="30"/>
    </row>
    <row r="1008" spans="1:10" s="417" customFormat="1">
      <c r="A1008" s="416"/>
      <c r="B1008" s="416"/>
      <c r="C1008" s="416"/>
      <c r="D1008" s="416"/>
      <c r="E1008" s="416"/>
      <c r="F1008" s="416"/>
      <c r="G1008" s="30"/>
      <c r="H1008" s="30"/>
      <c r="I1008" s="30"/>
      <c r="J1008" s="30"/>
    </row>
    <row r="1009" spans="1:10" s="417" customFormat="1">
      <c r="A1009" s="416"/>
      <c r="B1009" s="416"/>
      <c r="C1009" s="416"/>
      <c r="D1009" s="416"/>
      <c r="E1009" s="416"/>
      <c r="F1009" s="416"/>
      <c r="G1009" s="30"/>
      <c r="H1009" s="30"/>
      <c r="I1009" s="30"/>
      <c r="J1009" s="30"/>
    </row>
    <row r="1010" spans="1:10" s="417" customFormat="1">
      <c r="A1010" s="416"/>
      <c r="B1010" s="416"/>
      <c r="C1010" s="416"/>
      <c r="D1010" s="416"/>
      <c r="E1010" s="416"/>
      <c r="F1010" s="416"/>
      <c r="G1010" s="30"/>
      <c r="H1010" s="30"/>
      <c r="I1010" s="30"/>
      <c r="J1010" s="30"/>
    </row>
    <row r="1011" spans="1:10" s="417" customFormat="1">
      <c r="A1011" s="416"/>
      <c r="B1011" s="416"/>
      <c r="C1011" s="416"/>
      <c r="D1011" s="416"/>
      <c r="E1011" s="416"/>
      <c r="F1011" s="416"/>
      <c r="G1011" s="30"/>
      <c r="H1011" s="30"/>
      <c r="I1011" s="30"/>
      <c r="J1011" s="30"/>
    </row>
    <row r="1012" spans="1:10" s="417" customFormat="1">
      <c r="A1012" s="416"/>
      <c r="B1012" s="416"/>
      <c r="C1012" s="416"/>
      <c r="D1012" s="416"/>
      <c r="E1012" s="416"/>
      <c r="F1012" s="416"/>
      <c r="G1012" s="30"/>
      <c r="H1012" s="30"/>
      <c r="I1012" s="30"/>
      <c r="J1012" s="30"/>
    </row>
    <row r="1013" spans="1:10" s="417" customFormat="1">
      <c r="A1013" s="416"/>
      <c r="B1013" s="416"/>
      <c r="C1013" s="416"/>
      <c r="D1013" s="416"/>
      <c r="E1013" s="416"/>
      <c r="F1013" s="416"/>
      <c r="G1013" s="30"/>
      <c r="H1013" s="30"/>
      <c r="I1013" s="30"/>
      <c r="J1013" s="30"/>
    </row>
    <row r="1014" spans="1:10" s="417" customFormat="1">
      <c r="A1014" s="416"/>
      <c r="B1014" s="416"/>
      <c r="C1014" s="416"/>
      <c r="D1014" s="416"/>
      <c r="E1014" s="416"/>
      <c r="F1014" s="416"/>
      <c r="G1014" s="30"/>
      <c r="H1014" s="30"/>
      <c r="I1014" s="30"/>
      <c r="J1014" s="30"/>
    </row>
    <row r="1015" spans="1:10" s="417" customFormat="1">
      <c r="A1015" s="416"/>
      <c r="B1015" s="416"/>
      <c r="C1015" s="416"/>
      <c r="D1015" s="416"/>
      <c r="E1015" s="416"/>
      <c r="F1015" s="416"/>
      <c r="G1015" s="30"/>
      <c r="H1015" s="30"/>
      <c r="I1015" s="30"/>
      <c r="J1015" s="30"/>
    </row>
    <row r="1016" spans="1:10" s="417" customFormat="1">
      <c r="A1016" s="416"/>
      <c r="B1016" s="416"/>
      <c r="C1016" s="416"/>
      <c r="D1016" s="416"/>
      <c r="E1016" s="416"/>
      <c r="F1016" s="416"/>
      <c r="G1016" s="30"/>
      <c r="H1016" s="30"/>
      <c r="I1016" s="30"/>
      <c r="J1016" s="30"/>
    </row>
    <row r="1017" spans="1:10" s="417" customFormat="1">
      <c r="A1017" s="416"/>
      <c r="B1017" s="416"/>
      <c r="C1017" s="416"/>
      <c r="D1017" s="416"/>
      <c r="E1017" s="416"/>
      <c r="F1017" s="416"/>
      <c r="G1017" s="30"/>
      <c r="H1017" s="30"/>
      <c r="I1017" s="30"/>
      <c r="J1017" s="30"/>
    </row>
    <row r="1018" spans="1:10" s="417" customFormat="1">
      <c r="A1018" s="416"/>
      <c r="B1018" s="416"/>
      <c r="C1018" s="416"/>
      <c r="D1018" s="416"/>
      <c r="E1018" s="416"/>
      <c r="F1018" s="416"/>
      <c r="G1018" s="30"/>
      <c r="H1018" s="30"/>
      <c r="I1018" s="30"/>
      <c r="J1018" s="30"/>
    </row>
    <row r="1019" spans="1:10" s="417" customFormat="1">
      <c r="A1019" s="416"/>
      <c r="B1019" s="416"/>
      <c r="C1019" s="416"/>
      <c r="D1019" s="416"/>
      <c r="E1019" s="416"/>
      <c r="F1019" s="416"/>
      <c r="G1019" s="30"/>
      <c r="H1019" s="30"/>
      <c r="I1019" s="30"/>
      <c r="J1019" s="30"/>
    </row>
    <row r="1020" spans="1:10" s="417" customFormat="1">
      <c r="A1020" s="416"/>
      <c r="B1020" s="416"/>
      <c r="C1020" s="416"/>
      <c r="D1020" s="416"/>
      <c r="E1020" s="416"/>
      <c r="F1020" s="416"/>
      <c r="G1020" s="30"/>
      <c r="H1020" s="30"/>
      <c r="I1020" s="30"/>
      <c r="J1020" s="30"/>
    </row>
    <row r="1021" spans="1:10" s="417" customFormat="1">
      <c r="A1021" s="416"/>
      <c r="B1021" s="416"/>
      <c r="C1021" s="416"/>
      <c r="D1021" s="416"/>
      <c r="E1021" s="416"/>
      <c r="F1021" s="416"/>
      <c r="G1021" s="30"/>
      <c r="H1021" s="30"/>
      <c r="I1021" s="30"/>
      <c r="J1021" s="30"/>
    </row>
    <row r="1022" spans="1:10" s="417" customFormat="1">
      <c r="A1022" s="416"/>
      <c r="B1022" s="416"/>
      <c r="C1022" s="416"/>
      <c r="D1022" s="416"/>
      <c r="E1022" s="416"/>
      <c r="F1022" s="416"/>
      <c r="G1022" s="30"/>
      <c r="H1022" s="30"/>
      <c r="I1022" s="30"/>
      <c r="J1022" s="30"/>
    </row>
    <row r="1023" spans="1:10" s="417" customFormat="1">
      <c r="A1023" s="416"/>
      <c r="B1023" s="416"/>
      <c r="C1023" s="416"/>
      <c r="D1023" s="416"/>
      <c r="E1023" s="416"/>
      <c r="F1023" s="416"/>
      <c r="G1023" s="30"/>
      <c r="H1023" s="30"/>
      <c r="I1023" s="30"/>
      <c r="J1023" s="30"/>
    </row>
    <row r="1024" spans="1:10" s="417" customFormat="1">
      <c r="A1024" s="416"/>
      <c r="B1024" s="416"/>
      <c r="C1024" s="416"/>
      <c r="D1024" s="416"/>
      <c r="E1024" s="416"/>
      <c r="F1024" s="416"/>
      <c r="G1024" s="30"/>
      <c r="H1024" s="30"/>
      <c r="I1024" s="30"/>
      <c r="J1024" s="30"/>
    </row>
    <row r="1025" spans="1:10" s="417" customFormat="1">
      <c r="A1025" s="416"/>
      <c r="B1025" s="416"/>
      <c r="C1025" s="416"/>
      <c r="D1025" s="416"/>
      <c r="E1025" s="416"/>
      <c r="F1025" s="416"/>
      <c r="G1025" s="30"/>
      <c r="H1025" s="30"/>
      <c r="I1025" s="30"/>
      <c r="J1025" s="30"/>
    </row>
    <row r="1026" spans="1:10" s="417" customFormat="1">
      <c r="A1026" s="416"/>
      <c r="B1026" s="416"/>
      <c r="C1026" s="416"/>
      <c r="D1026" s="416"/>
      <c r="E1026" s="416"/>
      <c r="F1026" s="416"/>
      <c r="G1026" s="30"/>
      <c r="H1026" s="30"/>
      <c r="I1026" s="30"/>
      <c r="J1026" s="30"/>
    </row>
    <row r="1027" spans="1:10" s="417" customFormat="1">
      <c r="A1027" s="416"/>
      <c r="B1027" s="416"/>
      <c r="C1027" s="416"/>
      <c r="D1027" s="416"/>
      <c r="E1027" s="416"/>
      <c r="F1027" s="416"/>
      <c r="G1027" s="30"/>
      <c r="H1027" s="30"/>
      <c r="I1027" s="30"/>
      <c r="J1027" s="30"/>
    </row>
    <row r="1028" spans="1:10" s="417" customFormat="1">
      <c r="A1028" s="416"/>
      <c r="B1028" s="416"/>
      <c r="C1028" s="416"/>
      <c r="D1028" s="416"/>
      <c r="E1028" s="416"/>
      <c r="F1028" s="416"/>
      <c r="G1028" s="30"/>
      <c r="H1028" s="30"/>
      <c r="I1028" s="30"/>
      <c r="J1028" s="30"/>
    </row>
    <row r="1029" spans="1:10" s="417" customFormat="1">
      <c r="A1029" s="416"/>
      <c r="B1029" s="416"/>
      <c r="C1029" s="416"/>
      <c r="D1029" s="416"/>
      <c r="E1029" s="416"/>
      <c r="F1029" s="416"/>
      <c r="G1029" s="30"/>
      <c r="H1029" s="30"/>
      <c r="I1029" s="30"/>
      <c r="J1029" s="30"/>
    </row>
    <row r="1030" spans="1:10" s="417" customFormat="1">
      <c r="A1030" s="416"/>
      <c r="B1030" s="416"/>
      <c r="C1030" s="416"/>
      <c r="D1030" s="416"/>
      <c r="E1030" s="416"/>
      <c r="F1030" s="416"/>
      <c r="G1030" s="30"/>
      <c r="H1030" s="30"/>
      <c r="I1030" s="30"/>
      <c r="J1030" s="30"/>
    </row>
    <row r="1031" spans="1:10" s="417" customFormat="1">
      <c r="A1031" s="416"/>
      <c r="B1031" s="416"/>
      <c r="C1031" s="416"/>
      <c r="D1031" s="416"/>
      <c r="E1031" s="416"/>
      <c r="F1031" s="416"/>
      <c r="G1031" s="30"/>
      <c r="H1031" s="30"/>
      <c r="I1031" s="30"/>
      <c r="J1031" s="30"/>
    </row>
    <row r="1032" spans="1:10" s="417" customFormat="1">
      <c r="A1032" s="416"/>
      <c r="B1032" s="416"/>
      <c r="C1032" s="416"/>
      <c r="D1032" s="416"/>
      <c r="E1032" s="416"/>
      <c r="F1032" s="416"/>
      <c r="G1032" s="30"/>
      <c r="H1032" s="30"/>
      <c r="I1032" s="30"/>
      <c r="J1032" s="30"/>
    </row>
    <row r="1033" spans="1:10" s="417" customFormat="1">
      <c r="A1033" s="416"/>
      <c r="B1033" s="416"/>
      <c r="C1033" s="416"/>
      <c r="D1033" s="416"/>
      <c r="E1033" s="416"/>
      <c r="F1033" s="416"/>
      <c r="G1033" s="30"/>
      <c r="H1033" s="30"/>
      <c r="I1033" s="30"/>
      <c r="J1033" s="30"/>
    </row>
    <row r="1034" spans="1:10" s="417" customFormat="1">
      <c r="A1034" s="416"/>
      <c r="B1034" s="416"/>
      <c r="C1034" s="416"/>
      <c r="D1034" s="416"/>
      <c r="E1034" s="416"/>
      <c r="F1034" s="416"/>
      <c r="G1034" s="30"/>
      <c r="H1034" s="30"/>
      <c r="I1034" s="30"/>
      <c r="J1034" s="30"/>
    </row>
    <row r="1035" spans="1:10" s="417" customFormat="1">
      <c r="A1035" s="416"/>
      <c r="B1035" s="416"/>
      <c r="C1035" s="416"/>
      <c r="D1035" s="416"/>
      <c r="E1035" s="416"/>
      <c r="F1035" s="416"/>
      <c r="G1035" s="30"/>
      <c r="H1035" s="30"/>
      <c r="I1035" s="30"/>
      <c r="J1035" s="30"/>
    </row>
    <row r="1036" spans="1:10" s="417" customFormat="1">
      <c r="A1036" s="416"/>
      <c r="B1036" s="416"/>
      <c r="C1036" s="416"/>
      <c r="D1036" s="416"/>
      <c r="E1036" s="416"/>
      <c r="F1036" s="416"/>
      <c r="G1036" s="30"/>
      <c r="H1036" s="30"/>
      <c r="I1036" s="30"/>
      <c r="J1036" s="30"/>
    </row>
    <row r="1037" spans="1:10" s="417" customFormat="1">
      <c r="A1037" s="416"/>
      <c r="B1037" s="416"/>
      <c r="C1037" s="416"/>
      <c r="D1037" s="416"/>
      <c r="E1037" s="416"/>
      <c r="F1037" s="416"/>
      <c r="G1037" s="30"/>
      <c r="H1037" s="30"/>
      <c r="I1037" s="30"/>
      <c r="J1037" s="30"/>
    </row>
    <row r="1038" spans="1:10" s="417" customFormat="1">
      <c r="A1038" s="416"/>
      <c r="B1038" s="416"/>
      <c r="C1038" s="416"/>
      <c r="D1038" s="416"/>
      <c r="E1038" s="416"/>
      <c r="F1038" s="416"/>
      <c r="G1038" s="30"/>
      <c r="H1038" s="30"/>
      <c r="I1038" s="30"/>
      <c r="J1038" s="30"/>
    </row>
    <row r="1039" spans="1:10" s="417" customFormat="1">
      <c r="A1039" s="416"/>
      <c r="B1039" s="416"/>
      <c r="C1039" s="416"/>
      <c r="D1039" s="416"/>
      <c r="E1039" s="416"/>
      <c r="F1039" s="416"/>
      <c r="G1039" s="30"/>
      <c r="H1039" s="30"/>
      <c r="I1039" s="30"/>
      <c r="J1039" s="30"/>
    </row>
    <row r="1040" spans="1:10" s="417" customFormat="1">
      <c r="A1040" s="416"/>
      <c r="B1040" s="416"/>
      <c r="C1040" s="416"/>
      <c r="D1040" s="416"/>
      <c r="E1040" s="416"/>
      <c r="F1040" s="416"/>
      <c r="G1040" s="30"/>
      <c r="H1040" s="30"/>
      <c r="I1040" s="30"/>
      <c r="J1040" s="30"/>
    </row>
    <row r="1041" spans="1:10" s="417" customFormat="1">
      <c r="A1041" s="416"/>
      <c r="B1041" s="416"/>
      <c r="C1041" s="416"/>
      <c r="D1041" s="416"/>
      <c r="E1041" s="416"/>
      <c r="F1041" s="416"/>
      <c r="G1041" s="30"/>
      <c r="H1041" s="30"/>
      <c r="I1041" s="30"/>
      <c r="J1041" s="30"/>
    </row>
    <row r="1042" spans="1:10" s="417" customFormat="1">
      <c r="A1042" s="416"/>
      <c r="B1042" s="416"/>
      <c r="C1042" s="416"/>
      <c r="D1042" s="416"/>
      <c r="E1042" s="416"/>
      <c r="F1042" s="416"/>
      <c r="G1042" s="30"/>
      <c r="H1042" s="30"/>
      <c r="I1042" s="30"/>
      <c r="J1042" s="30"/>
    </row>
    <row r="1043" spans="1:10" s="417" customFormat="1">
      <c r="A1043" s="416"/>
      <c r="B1043" s="416"/>
      <c r="C1043" s="416"/>
      <c r="D1043" s="416"/>
      <c r="E1043" s="416"/>
      <c r="F1043" s="416"/>
      <c r="G1043" s="30"/>
      <c r="H1043" s="30"/>
      <c r="I1043" s="30"/>
      <c r="J1043" s="30"/>
    </row>
    <row r="1044" spans="1:10" s="417" customFormat="1">
      <c r="A1044" s="416"/>
      <c r="B1044" s="416"/>
      <c r="C1044" s="416"/>
      <c r="D1044" s="416"/>
      <c r="E1044" s="416"/>
      <c r="F1044" s="416"/>
      <c r="G1044" s="30"/>
      <c r="H1044" s="30"/>
      <c r="I1044" s="30"/>
      <c r="J1044" s="30"/>
    </row>
    <row r="1045" spans="1:10" s="417" customFormat="1">
      <c r="A1045" s="416"/>
      <c r="B1045" s="416"/>
      <c r="C1045" s="416"/>
      <c r="D1045" s="416"/>
      <c r="E1045" s="416"/>
      <c r="F1045" s="416"/>
      <c r="G1045" s="30"/>
      <c r="H1045" s="30"/>
      <c r="I1045" s="30"/>
      <c r="J1045" s="30"/>
    </row>
    <row r="1046" spans="1:10" s="417" customFormat="1">
      <c r="A1046" s="416"/>
      <c r="B1046" s="416"/>
      <c r="C1046" s="416"/>
      <c r="D1046" s="416"/>
      <c r="E1046" s="416"/>
      <c r="F1046" s="416"/>
      <c r="G1046" s="30"/>
      <c r="H1046" s="30"/>
      <c r="I1046" s="30"/>
      <c r="J1046" s="30"/>
    </row>
    <row r="1047" spans="1:10" s="417" customFormat="1">
      <c r="A1047" s="416"/>
      <c r="B1047" s="416"/>
      <c r="C1047" s="416"/>
      <c r="D1047" s="416"/>
      <c r="E1047" s="416"/>
      <c r="F1047" s="416"/>
      <c r="G1047" s="30"/>
      <c r="H1047" s="30"/>
      <c r="I1047" s="30"/>
      <c r="J1047" s="30"/>
    </row>
    <row r="1048" spans="1:10" s="417" customFormat="1">
      <c r="A1048" s="416"/>
      <c r="B1048" s="416"/>
      <c r="C1048" s="416"/>
      <c r="D1048" s="416"/>
      <c r="E1048" s="416"/>
      <c r="F1048" s="416"/>
      <c r="G1048" s="30"/>
      <c r="H1048" s="30"/>
      <c r="I1048" s="30"/>
      <c r="J1048" s="30"/>
    </row>
    <row r="1049" spans="1:10" s="417" customFormat="1">
      <c r="A1049" s="416"/>
      <c r="B1049" s="416"/>
      <c r="C1049" s="416"/>
      <c r="D1049" s="416"/>
      <c r="E1049" s="416"/>
      <c r="F1049" s="416"/>
      <c r="G1049" s="30"/>
      <c r="H1049" s="30"/>
      <c r="I1049" s="30"/>
      <c r="J1049" s="30"/>
    </row>
    <row r="1050" spans="1:10" s="417" customFormat="1">
      <c r="A1050" s="416"/>
      <c r="B1050" s="416"/>
      <c r="C1050" s="416"/>
      <c r="D1050" s="416"/>
      <c r="E1050" s="416"/>
      <c r="F1050" s="416"/>
      <c r="G1050" s="30"/>
      <c r="H1050" s="30"/>
      <c r="I1050" s="30"/>
      <c r="J1050" s="30"/>
    </row>
    <row r="1051" spans="1:10" s="417" customFormat="1">
      <c r="A1051" s="416"/>
      <c r="B1051" s="416"/>
      <c r="C1051" s="416"/>
      <c r="D1051" s="416"/>
      <c r="E1051" s="416"/>
      <c r="F1051" s="416"/>
      <c r="G1051" s="30"/>
      <c r="H1051" s="30"/>
      <c r="I1051" s="30"/>
      <c r="J1051" s="30"/>
    </row>
    <row r="1052" spans="1:10" s="417" customFormat="1">
      <c r="A1052" s="416"/>
      <c r="B1052" s="416"/>
      <c r="C1052" s="416"/>
      <c r="D1052" s="416"/>
      <c r="E1052" s="416"/>
      <c r="F1052" s="416"/>
      <c r="G1052" s="30"/>
      <c r="H1052" s="30"/>
      <c r="I1052" s="30"/>
      <c r="J1052" s="30"/>
    </row>
    <row r="1053" spans="1:10" s="417" customFormat="1">
      <c r="A1053" s="416"/>
      <c r="B1053" s="416"/>
      <c r="C1053" s="416"/>
      <c r="D1053" s="416"/>
      <c r="E1053" s="416"/>
      <c r="F1053" s="416"/>
      <c r="G1053" s="30"/>
      <c r="H1053" s="30"/>
      <c r="I1053" s="30"/>
      <c r="J1053" s="30"/>
    </row>
    <row r="1054" spans="1:10" s="417" customFormat="1">
      <c r="A1054" s="416"/>
      <c r="B1054" s="416"/>
      <c r="C1054" s="416"/>
      <c r="D1054" s="416"/>
      <c r="E1054" s="416"/>
      <c r="F1054" s="416"/>
      <c r="G1054" s="30"/>
      <c r="H1054" s="30"/>
      <c r="I1054" s="30"/>
      <c r="J1054" s="30"/>
    </row>
    <row r="1055" spans="1:10" s="417" customFormat="1">
      <c r="A1055" s="416"/>
      <c r="B1055" s="416"/>
      <c r="C1055" s="416"/>
      <c r="D1055" s="416"/>
      <c r="E1055" s="416"/>
      <c r="F1055" s="416"/>
      <c r="G1055" s="30"/>
      <c r="H1055" s="30"/>
      <c r="I1055" s="30"/>
      <c r="J1055" s="30"/>
    </row>
    <row r="1056" spans="1:10" s="417" customFormat="1">
      <c r="A1056" s="416"/>
      <c r="B1056" s="416"/>
      <c r="C1056" s="416"/>
      <c r="D1056" s="416"/>
      <c r="E1056" s="416"/>
      <c r="F1056" s="416"/>
      <c r="G1056" s="30"/>
      <c r="H1056" s="30"/>
      <c r="I1056" s="30"/>
      <c r="J1056" s="30"/>
    </row>
    <row r="1057" spans="1:10" s="417" customFormat="1">
      <c r="A1057" s="416"/>
      <c r="B1057" s="416"/>
      <c r="C1057" s="416"/>
      <c r="D1057" s="416"/>
      <c r="E1057" s="416"/>
      <c r="F1057" s="416"/>
      <c r="G1057" s="30"/>
      <c r="H1057" s="30"/>
      <c r="I1057" s="30"/>
      <c r="J1057" s="30"/>
    </row>
    <row r="1058" spans="1:10" s="417" customFormat="1">
      <c r="A1058" s="416"/>
      <c r="B1058" s="416"/>
      <c r="C1058" s="416"/>
      <c r="D1058" s="416"/>
      <c r="E1058" s="416"/>
      <c r="F1058" s="416"/>
      <c r="G1058" s="30"/>
      <c r="H1058" s="30"/>
      <c r="I1058" s="30"/>
      <c r="J1058" s="30"/>
    </row>
    <row r="1059" spans="1:10" s="417" customFormat="1">
      <c r="A1059" s="416"/>
      <c r="B1059" s="416"/>
      <c r="C1059" s="416"/>
      <c r="D1059" s="416"/>
      <c r="E1059" s="416"/>
      <c r="F1059" s="416"/>
      <c r="G1059" s="30"/>
      <c r="H1059" s="30"/>
      <c r="I1059" s="30"/>
      <c r="J1059" s="30"/>
    </row>
    <row r="1060" spans="1:10" s="417" customFormat="1">
      <c r="A1060" s="416"/>
      <c r="B1060" s="416"/>
      <c r="C1060" s="416"/>
      <c r="D1060" s="416"/>
      <c r="E1060" s="416"/>
      <c r="F1060" s="416"/>
      <c r="G1060" s="30"/>
      <c r="H1060" s="30"/>
      <c r="I1060" s="30"/>
      <c r="J1060" s="30"/>
    </row>
    <row r="1061" spans="1:10" s="417" customFormat="1">
      <c r="A1061" s="416"/>
      <c r="B1061" s="416"/>
      <c r="C1061" s="416"/>
      <c r="D1061" s="416"/>
      <c r="E1061" s="416"/>
      <c r="F1061" s="416"/>
      <c r="G1061" s="30"/>
      <c r="H1061" s="30"/>
      <c r="I1061" s="30"/>
      <c r="J1061" s="30"/>
    </row>
    <row r="1062" spans="1:10" s="417" customFormat="1">
      <c r="A1062" s="416"/>
      <c r="B1062" s="416"/>
      <c r="C1062" s="416"/>
      <c r="D1062" s="416"/>
      <c r="E1062" s="416"/>
      <c r="F1062" s="416"/>
      <c r="G1062" s="30"/>
      <c r="H1062" s="30"/>
      <c r="I1062" s="30"/>
      <c r="J1062" s="30"/>
    </row>
    <row r="1063" spans="1:10" s="417" customFormat="1">
      <c r="A1063" s="416"/>
      <c r="B1063" s="416"/>
      <c r="C1063" s="416"/>
      <c r="D1063" s="416"/>
      <c r="E1063" s="416"/>
      <c r="F1063" s="416"/>
      <c r="G1063" s="30"/>
      <c r="H1063" s="30"/>
      <c r="I1063" s="30"/>
      <c r="J1063" s="30"/>
    </row>
    <row r="1064" spans="1:10" s="417" customFormat="1">
      <c r="A1064" s="416"/>
      <c r="B1064" s="416"/>
      <c r="C1064" s="416"/>
      <c r="D1064" s="416"/>
      <c r="E1064" s="416"/>
      <c r="F1064" s="416"/>
      <c r="G1064" s="30"/>
      <c r="H1064" s="30"/>
      <c r="I1064" s="30"/>
      <c r="J1064" s="30"/>
    </row>
    <row r="1065" spans="1:10" s="417" customFormat="1">
      <c r="A1065" s="416"/>
      <c r="B1065" s="416"/>
      <c r="C1065" s="416"/>
      <c r="D1065" s="416"/>
      <c r="E1065" s="416"/>
      <c r="F1065" s="416"/>
      <c r="G1065" s="30"/>
      <c r="H1065" s="30"/>
      <c r="I1065" s="30"/>
      <c r="J1065" s="30"/>
    </row>
    <row r="1066" spans="1:10" s="417" customFormat="1">
      <c r="A1066" s="416"/>
      <c r="B1066" s="416"/>
      <c r="C1066" s="416"/>
      <c r="D1066" s="416"/>
      <c r="E1066" s="416"/>
      <c r="F1066" s="416"/>
      <c r="G1066" s="30"/>
      <c r="H1066" s="30"/>
      <c r="I1066" s="30"/>
      <c r="J1066" s="30"/>
    </row>
    <row r="1067" spans="1:10" s="417" customFormat="1">
      <c r="A1067" s="416"/>
      <c r="B1067" s="416"/>
      <c r="C1067" s="416"/>
      <c r="D1067" s="416"/>
      <c r="E1067" s="416"/>
      <c r="F1067" s="416"/>
      <c r="G1067" s="30"/>
      <c r="H1067" s="30"/>
      <c r="I1067" s="30"/>
      <c r="J1067" s="30"/>
    </row>
    <row r="1068" spans="1:10" s="417" customFormat="1">
      <c r="A1068" s="416"/>
      <c r="B1068" s="416"/>
      <c r="C1068" s="416"/>
      <c r="D1068" s="416"/>
      <c r="E1068" s="416"/>
      <c r="F1068" s="416"/>
      <c r="G1068" s="30"/>
      <c r="H1068" s="30"/>
      <c r="I1068" s="30"/>
      <c r="J1068" s="30"/>
    </row>
    <row r="1069" spans="1:10" s="417" customFormat="1">
      <c r="A1069" s="416"/>
      <c r="B1069" s="416"/>
      <c r="C1069" s="416"/>
      <c r="D1069" s="416"/>
      <c r="E1069" s="416"/>
      <c r="F1069" s="416"/>
      <c r="G1069" s="30"/>
      <c r="H1069" s="30"/>
      <c r="I1069" s="30"/>
      <c r="J1069" s="30"/>
    </row>
    <row r="1070" spans="1:10" s="417" customFormat="1">
      <c r="A1070" s="416"/>
      <c r="B1070" s="416"/>
      <c r="C1070" s="416"/>
      <c r="D1070" s="416"/>
      <c r="E1070" s="416"/>
      <c r="F1070" s="416"/>
      <c r="G1070" s="30"/>
      <c r="H1070" s="30"/>
      <c r="I1070" s="30"/>
      <c r="J1070" s="30"/>
    </row>
    <row r="1071" spans="1:10" s="417" customFormat="1">
      <c r="A1071" s="416"/>
      <c r="B1071" s="416"/>
      <c r="C1071" s="416"/>
      <c r="D1071" s="416"/>
      <c r="E1071" s="416"/>
      <c r="F1071" s="416"/>
      <c r="G1071" s="30"/>
      <c r="H1071" s="30"/>
      <c r="I1071" s="30"/>
      <c r="J1071" s="30"/>
    </row>
    <row r="1072" spans="1:10" s="417" customFormat="1">
      <c r="A1072" s="416"/>
      <c r="B1072" s="416"/>
      <c r="C1072" s="416"/>
      <c r="D1072" s="416"/>
      <c r="E1072" s="416"/>
      <c r="F1072" s="416"/>
      <c r="G1072" s="30"/>
      <c r="H1072" s="30"/>
      <c r="I1072" s="30"/>
      <c r="J1072" s="30"/>
    </row>
    <row r="1073" spans="1:10" s="417" customFormat="1">
      <c r="A1073" s="416"/>
      <c r="B1073" s="416"/>
      <c r="C1073" s="416"/>
      <c r="D1073" s="416"/>
      <c r="E1073" s="416"/>
      <c r="F1073" s="416"/>
      <c r="G1073" s="30"/>
      <c r="H1073" s="30"/>
      <c r="I1073" s="30"/>
      <c r="J1073" s="30"/>
    </row>
    <row r="1074" spans="1:10" s="417" customFormat="1">
      <c r="A1074" s="416"/>
      <c r="B1074" s="416"/>
      <c r="C1074" s="416"/>
      <c r="D1074" s="416"/>
      <c r="E1074" s="416"/>
      <c r="F1074" s="416"/>
      <c r="G1074" s="30"/>
      <c r="H1074" s="30"/>
      <c r="I1074" s="30"/>
      <c r="J1074" s="30"/>
    </row>
    <row r="1075" spans="1:10" s="417" customFormat="1">
      <c r="A1075" s="416"/>
      <c r="B1075" s="416"/>
      <c r="C1075" s="416"/>
      <c r="D1075" s="416"/>
      <c r="E1075" s="416"/>
      <c r="F1075" s="416"/>
      <c r="G1075" s="30"/>
      <c r="H1075" s="30"/>
      <c r="I1075" s="30"/>
      <c r="J1075" s="30"/>
    </row>
    <row r="1076" spans="1:10" s="417" customFormat="1">
      <c r="A1076" s="416"/>
      <c r="B1076" s="416"/>
      <c r="C1076" s="416"/>
      <c r="D1076" s="416"/>
      <c r="E1076" s="416"/>
      <c r="F1076" s="416"/>
      <c r="G1076" s="30"/>
      <c r="H1076" s="30"/>
      <c r="I1076" s="30"/>
      <c r="J1076" s="30"/>
    </row>
    <row r="1077" spans="1:10" s="417" customFormat="1">
      <c r="A1077" s="416"/>
      <c r="B1077" s="416"/>
      <c r="C1077" s="416"/>
      <c r="D1077" s="416"/>
      <c r="E1077" s="416"/>
      <c r="F1077" s="416"/>
      <c r="G1077" s="30"/>
      <c r="H1077" s="30"/>
      <c r="I1077" s="30"/>
      <c r="J1077" s="30"/>
    </row>
    <row r="1078" spans="1:10" s="417" customFormat="1">
      <c r="A1078" s="416"/>
      <c r="B1078" s="416"/>
      <c r="C1078" s="416"/>
      <c r="D1078" s="416"/>
      <c r="E1078" s="416"/>
      <c r="F1078" s="416"/>
      <c r="G1078" s="30"/>
      <c r="H1078" s="30"/>
      <c r="I1078" s="30"/>
      <c r="J1078" s="30"/>
    </row>
    <row r="1079" spans="1:10" s="417" customFormat="1">
      <c r="A1079" s="416"/>
      <c r="B1079" s="416"/>
      <c r="C1079" s="416"/>
      <c r="D1079" s="416"/>
      <c r="E1079" s="416"/>
      <c r="F1079" s="416"/>
      <c r="G1079" s="30"/>
      <c r="H1079" s="30"/>
      <c r="I1079" s="30"/>
      <c r="J1079" s="30"/>
    </row>
    <row r="1080" spans="1:10" s="417" customFormat="1">
      <c r="A1080" s="416"/>
      <c r="B1080" s="416"/>
      <c r="C1080" s="416"/>
      <c r="D1080" s="416"/>
      <c r="E1080" s="416"/>
      <c r="F1080" s="416"/>
      <c r="G1080" s="30"/>
      <c r="H1080" s="30"/>
      <c r="I1080" s="30"/>
      <c r="J1080" s="30"/>
    </row>
    <row r="1081" spans="1:10" s="417" customFormat="1">
      <c r="A1081" s="416"/>
      <c r="B1081" s="416"/>
      <c r="C1081" s="416"/>
      <c r="D1081" s="416"/>
      <c r="E1081" s="416"/>
      <c r="F1081" s="416"/>
      <c r="G1081" s="30"/>
      <c r="H1081" s="30"/>
      <c r="I1081" s="30"/>
      <c r="J1081" s="30"/>
    </row>
    <row r="1082" spans="1:10" s="417" customFormat="1">
      <c r="A1082" s="416"/>
      <c r="B1082" s="416"/>
      <c r="C1082" s="416"/>
      <c r="D1082" s="416"/>
      <c r="E1082" s="416"/>
      <c r="F1082" s="416"/>
      <c r="G1082" s="30"/>
      <c r="H1082" s="30"/>
      <c r="I1082" s="30"/>
      <c r="J1082" s="30"/>
    </row>
    <row r="1083" spans="1:10" s="417" customFormat="1">
      <c r="A1083" s="416"/>
      <c r="B1083" s="416"/>
      <c r="C1083" s="416"/>
      <c r="D1083" s="416"/>
      <c r="E1083" s="416"/>
      <c r="F1083" s="416"/>
      <c r="G1083" s="30"/>
      <c r="H1083" s="30"/>
      <c r="I1083" s="30"/>
      <c r="J1083" s="30"/>
    </row>
    <row r="1084" spans="1:10" s="417" customFormat="1">
      <c r="A1084" s="416"/>
      <c r="B1084" s="416"/>
      <c r="C1084" s="416"/>
      <c r="D1084" s="416"/>
      <c r="E1084" s="416"/>
      <c r="F1084" s="416"/>
      <c r="G1084" s="30"/>
      <c r="H1084" s="30"/>
      <c r="I1084" s="30"/>
      <c r="J1084" s="30"/>
    </row>
    <row r="1085" spans="1:10" s="417" customFormat="1">
      <c r="A1085" s="416"/>
      <c r="B1085" s="416"/>
      <c r="C1085" s="416"/>
      <c r="D1085" s="416"/>
      <c r="E1085" s="416"/>
      <c r="F1085" s="416"/>
      <c r="G1085" s="30"/>
      <c r="H1085" s="30"/>
      <c r="I1085" s="30"/>
      <c r="J1085" s="30"/>
    </row>
    <row r="1086" spans="1:10" s="417" customFormat="1">
      <c r="A1086" s="416"/>
      <c r="B1086" s="416"/>
      <c r="C1086" s="416"/>
      <c r="D1086" s="416"/>
      <c r="E1086" s="416"/>
      <c r="F1086" s="416"/>
      <c r="G1086" s="30"/>
      <c r="H1086" s="30"/>
      <c r="I1086" s="30"/>
      <c r="J1086" s="30"/>
    </row>
    <row r="1087" spans="1:10" s="417" customFormat="1">
      <c r="A1087" s="416"/>
      <c r="B1087" s="416"/>
      <c r="C1087" s="416"/>
      <c r="D1087" s="416"/>
      <c r="E1087" s="416"/>
      <c r="F1087" s="416"/>
      <c r="G1087" s="30"/>
      <c r="H1087" s="30"/>
      <c r="I1087" s="30"/>
      <c r="J1087" s="30"/>
    </row>
    <row r="1088" spans="1:10" s="417" customFormat="1">
      <c r="A1088" s="416"/>
      <c r="B1088" s="416"/>
      <c r="C1088" s="416"/>
      <c r="D1088" s="416"/>
      <c r="E1088" s="416"/>
      <c r="F1088" s="416"/>
      <c r="G1088" s="30"/>
      <c r="H1088" s="30"/>
      <c r="I1088" s="30"/>
      <c r="J1088" s="30"/>
    </row>
    <row r="1089" spans="1:10" s="417" customFormat="1">
      <c r="A1089" s="416"/>
      <c r="B1089" s="416"/>
      <c r="C1089" s="416"/>
      <c r="D1089" s="416"/>
      <c r="E1089" s="416"/>
      <c r="F1089" s="416"/>
      <c r="G1089" s="30"/>
      <c r="H1089" s="30"/>
      <c r="I1089" s="30"/>
      <c r="J1089" s="30"/>
    </row>
    <row r="1090" spans="1:10" s="417" customFormat="1">
      <c r="A1090" s="416"/>
      <c r="B1090" s="416"/>
      <c r="C1090" s="416"/>
      <c r="D1090" s="416"/>
      <c r="E1090" s="416"/>
      <c r="F1090" s="416"/>
      <c r="G1090" s="30"/>
      <c r="H1090" s="30"/>
      <c r="I1090" s="30"/>
      <c r="J1090" s="30"/>
    </row>
    <row r="1091" spans="1:10" s="417" customFormat="1">
      <c r="A1091" s="416"/>
      <c r="B1091" s="416"/>
      <c r="C1091" s="416"/>
      <c r="D1091" s="416"/>
      <c r="E1091" s="416"/>
      <c r="F1091" s="416"/>
      <c r="G1091" s="30"/>
      <c r="H1091" s="30"/>
      <c r="I1091" s="30"/>
      <c r="J1091" s="30"/>
    </row>
    <row r="1092" spans="1:10" s="417" customFormat="1">
      <c r="A1092" s="416"/>
      <c r="B1092" s="416"/>
      <c r="C1092" s="416"/>
      <c r="D1092" s="416"/>
      <c r="E1092" s="416"/>
      <c r="F1092" s="416"/>
      <c r="G1092" s="30"/>
      <c r="H1092" s="30"/>
      <c r="I1092" s="30"/>
      <c r="J1092" s="30"/>
    </row>
    <row r="1093" spans="1:10" s="417" customFormat="1">
      <c r="A1093" s="416"/>
      <c r="B1093" s="416"/>
      <c r="C1093" s="416"/>
      <c r="D1093" s="416"/>
      <c r="E1093" s="416"/>
      <c r="F1093" s="416"/>
      <c r="G1093" s="30"/>
      <c r="H1093" s="30"/>
      <c r="I1093" s="30"/>
      <c r="J1093" s="30"/>
    </row>
    <row r="1094" spans="1:10" s="417" customFormat="1">
      <c r="A1094" s="416"/>
      <c r="B1094" s="416"/>
      <c r="C1094" s="416"/>
      <c r="D1094" s="416"/>
      <c r="E1094" s="416"/>
      <c r="F1094" s="416"/>
      <c r="G1094" s="30"/>
      <c r="H1094" s="30"/>
      <c r="I1094" s="30"/>
      <c r="J1094" s="30"/>
    </row>
    <row r="1095" spans="1:10" s="417" customFormat="1">
      <c r="A1095" s="416"/>
      <c r="B1095" s="416"/>
      <c r="C1095" s="416"/>
      <c r="D1095" s="416"/>
      <c r="E1095" s="416"/>
      <c r="F1095" s="416"/>
      <c r="G1095" s="30"/>
      <c r="H1095" s="30"/>
      <c r="I1095" s="30"/>
      <c r="J1095" s="30"/>
    </row>
    <row r="1096" spans="1:10" s="417" customFormat="1">
      <c r="A1096" s="416"/>
      <c r="B1096" s="416"/>
      <c r="C1096" s="416"/>
      <c r="D1096" s="416"/>
      <c r="E1096" s="416"/>
      <c r="F1096" s="416"/>
      <c r="G1096" s="30"/>
      <c r="H1096" s="30"/>
      <c r="I1096" s="30"/>
      <c r="J1096" s="30"/>
    </row>
    <row r="1097" spans="1:10" s="417" customFormat="1">
      <c r="A1097" s="416"/>
      <c r="B1097" s="416"/>
      <c r="C1097" s="416"/>
      <c r="D1097" s="416"/>
      <c r="E1097" s="416"/>
      <c r="F1097" s="416"/>
      <c r="G1097" s="30"/>
      <c r="H1097" s="30"/>
      <c r="I1097" s="30"/>
      <c r="J1097" s="30"/>
    </row>
    <row r="1098" spans="1:10" s="417" customFormat="1">
      <c r="A1098" s="416"/>
      <c r="B1098" s="416"/>
      <c r="C1098" s="416"/>
      <c r="D1098" s="416"/>
      <c r="E1098" s="416"/>
      <c r="F1098" s="416"/>
      <c r="G1098" s="30"/>
      <c r="H1098" s="30"/>
      <c r="I1098" s="30"/>
      <c r="J1098" s="30"/>
    </row>
    <row r="1099" spans="1:10" s="417" customFormat="1">
      <c r="A1099" s="416"/>
      <c r="B1099" s="416"/>
      <c r="C1099" s="416"/>
      <c r="D1099" s="416"/>
      <c r="E1099" s="416"/>
      <c r="F1099" s="416"/>
      <c r="G1099" s="30"/>
      <c r="H1099" s="30"/>
      <c r="I1099" s="30"/>
      <c r="J1099" s="30"/>
    </row>
    <row r="1100" spans="1:10" s="417" customFormat="1">
      <c r="A1100" s="416"/>
      <c r="B1100" s="416"/>
      <c r="C1100" s="416"/>
      <c r="D1100" s="416"/>
      <c r="E1100" s="416"/>
      <c r="F1100" s="416"/>
      <c r="G1100" s="30"/>
      <c r="H1100" s="30"/>
      <c r="I1100" s="30"/>
      <c r="J1100" s="30"/>
    </row>
    <row r="1101" spans="1:10" s="417" customFormat="1">
      <c r="A1101" s="416"/>
      <c r="B1101" s="416"/>
      <c r="C1101" s="416"/>
      <c r="D1101" s="416"/>
      <c r="E1101" s="416"/>
      <c r="F1101" s="416"/>
      <c r="G1101" s="30"/>
      <c r="H1101" s="30"/>
      <c r="I1101" s="30"/>
      <c r="J1101" s="30"/>
    </row>
    <row r="1102" spans="1:10" s="417" customFormat="1">
      <c r="A1102" s="416"/>
      <c r="B1102" s="416"/>
      <c r="C1102" s="416"/>
      <c r="D1102" s="416"/>
      <c r="E1102" s="416"/>
      <c r="F1102" s="416"/>
      <c r="G1102" s="30"/>
      <c r="H1102" s="30"/>
      <c r="I1102" s="30"/>
      <c r="J1102" s="30"/>
    </row>
    <row r="1103" spans="1:10" s="417" customFormat="1">
      <c r="A1103" s="416"/>
      <c r="B1103" s="416"/>
      <c r="C1103" s="416"/>
      <c r="D1103" s="416"/>
      <c r="E1103" s="416"/>
      <c r="F1103" s="416"/>
      <c r="G1103" s="30"/>
      <c r="H1103" s="30"/>
      <c r="I1103" s="30"/>
      <c r="J1103" s="30"/>
    </row>
    <row r="1104" spans="1:10" s="417" customFormat="1">
      <c r="A1104" s="416"/>
      <c r="B1104" s="416"/>
      <c r="C1104" s="416"/>
      <c r="D1104" s="416"/>
      <c r="E1104" s="416"/>
      <c r="F1104" s="416"/>
      <c r="G1104" s="30"/>
      <c r="H1104" s="30"/>
      <c r="I1104" s="30"/>
      <c r="J1104" s="30"/>
    </row>
    <row r="1105" spans="1:10" s="417" customFormat="1">
      <c r="A1105" s="416"/>
      <c r="B1105" s="416"/>
      <c r="C1105" s="416"/>
      <c r="D1105" s="416"/>
      <c r="E1105" s="416"/>
      <c r="F1105" s="416"/>
      <c r="G1105" s="30"/>
      <c r="H1105" s="30"/>
      <c r="I1105" s="30"/>
      <c r="J1105" s="30"/>
    </row>
    <row r="1106" spans="1:10" s="417" customFormat="1">
      <c r="A1106" s="416"/>
      <c r="B1106" s="416"/>
      <c r="C1106" s="416"/>
      <c r="D1106" s="416"/>
      <c r="E1106" s="416"/>
      <c r="F1106" s="416"/>
      <c r="G1106" s="30"/>
      <c r="H1106" s="30"/>
      <c r="I1106" s="30"/>
      <c r="J1106" s="30"/>
    </row>
    <row r="1107" spans="1:10" s="417" customFormat="1">
      <c r="A1107" s="416"/>
      <c r="B1107" s="416"/>
      <c r="C1107" s="416"/>
      <c r="D1107" s="416"/>
      <c r="E1107" s="416"/>
      <c r="F1107" s="416"/>
      <c r="G1107" s="30"/>
      <c r="H1107" s="30"/>
      <c r="I1107" s="30"/>
      <c r="J1107" s="30"/>
    </row>
    <row r="1108" spans="1:10" s="417" customFormat="1">
      <c r="A1108" s="416"/>
      <c r="B1108" s="416"/>
      <c r="C1108" s="416"/>
      <c r="D1108" s="416"/>
      <c r="E1108" s="416"/>
      <c r="F1108" s="416"/>
      <c r="G1108" s="30"/>
      <c r="H1108" s="30"/>
      <c r="I1108" s="30"/>
      <c r="J1108" s="30"/>
    </row>
    <row r="1109" spans="1:10" s="417" customFormat="1">
      <c r="A1109" s="416"/>
      <c r="B1109" s="416"/>
      <c r="C1109" s="416"/>
      <c r="D1109" s="416"/>
      <c r="E1109" s="416"/>
      <c r="F1109" s="416"/>
      <c r="G1109" s="30"/>
      <c r="H1109" s="30"/>
      <c r="I1109" s="30"/>
      <c r="J1109" s="30"/>
    </row>
    <row r="1110" spans="1:10" s="417" customFormat="1">
      <c r="A1110" s="416"/>
      <c r="B1110" s="416"/>
      <c r="C1110" s="416"/>
      <c r="D1110" s="416"/>
      <c r="E1110" s="416"/>
      <c r="F1110" s="416"/>
      <c r="G1110" s="30"/>
      <c r="H1110" s="30"/>
      <c r="I1110" s="30"/>
      <c r="J1110" s="30"/>
    </row>
    <row r="1111" spans="1:10" s="417" customFormat="1">
      <c r="A1111" s="416"/>
      <c r="B1111" s="416"/>
      <c r="C1111" s="416"/>
      <c r="D1111" s="416"/>
      <c r="E1111" s="416"/>
      <c r="F1111" s="416"/>
      <c r="G1111" s="30"/>
      <c r="H1111" s="30"/>
      <c r="I1111" s="30"/>
      <c r="J1111" s="30"/>
    </row>
    <row r="1112" spans="1:10" s="417" customFormat="1">
      <c r="A1112" s="416"/>
      <c r="B1112" s="416"/>
      <c r="C1112" s="416"/>
      <c r="D1112" s="416"/>
      <c r="E1112" s="416"/>
      <c r="F1112" s="416"/>
      <c r="G1112" s="30"/>
      <c r="H1112" s="30"/>
      <c r="I1112" s="30"/>
      <c r="J1112" s="30"/>
    </row>
    <row r="1113" spans="1:10" s="417" customFormat="1">
      <c r="A1113" s="416"/>
      <c r="B1113" s="416"/>
      <c r="C1113" s="416"/>
      <c r="D1113" s="416"/>
      <c r="E1113" s="416"/>
      <c r="F1113" s="416"/>
      <c r="G1113" s="30"/>
      <c r="H1113" s="30"/>
      <c r="I1113" s="30"/>
      <c r="J1113" s="30"/>
    </row>
    <row r="1114" spans="1:10" s="417" customFormat="1">
      <c r="A1114" s="416"/>
      <c r="B1114" s="416"/>
      <c r="C1114" s="416"/>
      <c r="D1114" s="416"/>
      <c r="E1114" s="416"/>
      <c r="F1114" s="416"/>
      <c r="G1114" s="30"/>
      <c r="H1114" s="30"/>
      <c r="I1114" s="30"/>
      <c r="J1114" s="30"/>
    </row>
    <row r="1115" spans="1:10" s="417" customFormat="1">
      <c r="A1115" s="416"/>
      <c r="B1115" s="416"/>
      <c r="C1115" s="416"/>
      <c r="D1115" s="416"/>
      <c r="E1115" s="416"/>
      <c r="F1115" s="416"/>
      <c r="G1115" s="30"/>
      <c r="H1115" s="30"/>
      <c r="I1115" s="30"/>
      <c r="J1115" s="30"/>
    </row>
    <row r="1116" spans="1:10" s="417" customFormat="1">
      <c r="A1116" s="416"/>
      <c r="B1116" s="416"/>
      <c r="C1116" s="416"/>
      <c r="D1116" s="416"/>
      <c r="E1116" s="416"/>
      <c r="F1116" s="416"/>
      <c r="G1116" s="30"/>
      <c r="H1116" s="30"/>
      <c r="I1116" s="30"/>
      <c r="J1116" s="30"/>
    </row>
    <row r="1117" spans="1:10" s="417" customFormat="1">
      <c r="A1117" s="416"/>
      <c r="B1117" s="416"/>
      <c r="C1117" s="416"/>
      <c r="D1117" s="416"/>
      <c r="E1117" s="416"/>
      <c r="F1117" s="416"/>
      <c r="G1117" s="30"/>
      <c r="H1117" s="30"/>
      <c r="I1117" s="30"/>
      <c r="J1117" s="30"/>
    </row>
    <row r="1118" spans="1:10" s="417" customFormat="1">
      <c r="A1118" s="416"/>
      <c r="B1118" s="416"/>
      <c r="C1118" s="416"/>
      <c r="D1118" s="416"/>
      <c r="E1118" s="416"/>
      <c r="F1118" s="416"/>
      <c r="G1118" s="30"/>
      <c r="H1118" s="30"/>
      <c r="I1118" s="30"/>
      <c r="J1118" s="30"/>
    </row>
    <row r="1119" spans="1:10" s="417" customFormat="1">
      <c r="A1119" s="416"/>
      <c r="B1119" s="416"/>
      <c r="C1119" s="416"/>
      <c r="D1119" s="416"/>
      <c r="E1119" s="416"/>
      <c r="F1119" s="416"/>
      <c r="G1119" s="30"/>
      <c r="H1119" s="30"/>
      <c r="I1119" s="30"/>
      <c r="J1119" s="30"/>
    </row>
    <row r="1120" spans="1:10" s="417" customFormat="1">
      <c r="A1120" s="416"/>
      <c r="B1120" s="416"/>
      <c r="C1120" s="416"/>
      <c r="D1120" s="416"/>
      <c r="E1120" s="416"/>
      <c r="F1120" s="416"/>
      <c r="G1120" s="30"/>
      <c r="H1120" s="30"/>
      <c r="I1120" s="30"/>
      <c r="J1120" s="30"/>
    </row>
    <row r="1121" spans="1:10" s="417" customFormat="1">
      <c r="A1121" s="416"/>
      <c r="B1121" s="416"/>
      <c r="C1121" s="416"/>
      <c r="D1121" s="416"/>
      <c r="E1121" s="416"/>
      <c r="F1121" s="416"/>
      <c r="G1121" s="30"/>
      <c r="H1121" s="30"/>
      <c r="I1121" s="30"/>
      <c r="J1121" s="30"/>
    </row>
    <row r="1122" spans="1:10" s="417" customFormat="1">
      <c r="A1122" s="416"/>
      <c r="B1122" s="416"/>
      <c r="C1122" s="416"/>
      <c r="D1122" s="416"/>
      <c r="E1122" s="416"/>
      <c r="F1122" s="416"/>
      <c r="G1122" s="30"/>
      <c r="H1122" s="30"/>
      <c r="I1122" s="30"/>
      <c r="J1122" s="30"/>
    </row>
    <row r="1123" spans="1:10" s="417" customFormat="1">
      <c r="A1123" s="416"/>
      <c r="B1123" s="416"/>
      <c r="C1123" s="416"/>
      <c r="D1123" s="416"/>
      <c r="E1123" s="416"/>
      <c r="F1123" s="416"/>
      <c r="G1123" s="30"/>
      <c r="H1123" s="30"/>
      <c r="I1123" s="30"/>
      <c r="J1123" s="30"/>
    </row>
    <row r="1124" spans="1:10" s="417" customFormat="1">
      <c r="A1124" s="416"/>
      <c r="B1124" s="416"/>
      <c r="C1124" s="416"/>
      <c r="D1124" s="416"/>
      <c r="E1124" s="416"/>
      <c r="F1124" s="416"/>
      <c r="G1124" s="30"/>
      <c r="H1124" s="30"/>
      <c r="I1124" s="30"/>
      <c r="J1124" s="30"/>
    </row>
    <row r="1125" spans="1:10" s="417" customFormat="1">
      <c r="A1125" s="416"/>
      <c r="B1125" s="416"/>
      <c r="C1125" s="416"/>
      <c r="D1125" s="416"/>
      <c r="E1125" s="416"/>
      <c r="F1125" s="416"/>
      <c r="G1125" s="30"/>
      <c r="H1125" s="30"/>
      <c r="I1125" s="30"/>
      <c r="J1125" s="30"/>
    </row>
    <row r="1126" spans="1:10" s="417" customFormat="1">
      <c r="A1126" s="416"/>
      <c r="B1126" s="416"/>
      <c r="C1126" s="416"/>
      <c r="D1126" s="416"/>
      <c r="E1126" s="416"/>
      <c r="F1126" s="416"/>
      <c r="G1126" s="30"/>
      <c r="H1126" s="30"/>
      <c r="I1126" s="30"/>
      <c r="J1126" s="30"/>
    </row>
    <row r="1127" spans="1:10" s="417" customFormat="1">
      <c r="A1127" s="416"/>
      <c r="B1127" s="416"/>
      <c r="C1127" s="416"/>
      <c r="D1127" s="416"/>
      <c r="E1127" s="416"/>
      <c r="F1127" s="416"/>
      <c r="G1127" s="30"/>
      <c r="H1127" s="30"/>
      <c r="I1127" s="30"/>
      <c r="J1127" s="30"/>
    </row>
    <row r="1128" spans="1:10" s="417" customFormat="1">
      <c r="A1128" s="416"/>
      <c r="B1128" s="416"/>
      <c r="C1128" s="416"/>
      <c r="D1128" s="416"/>
      <c r="E1128" s="416"/>
      <c r="F1128" s="416"/>
      <c r="G1128" s="30"/>
      <c r="H1128" s="30"/>
      <c r="I1128" s="30"/>
      <c r="J1128" s="30"/>
    </row>
    <row r="1129" spans="1:10" s="417" customFormat="1">
      <c r="A1129" s="416"/>
      <c r="B1129" s="416"/>
      <c r="C1129" s="416"/>
      <c r="D1129" s="416"/>
      <c r="E1129" s="416"/>
      <c r="F1129" s="416"/>
      <c r="G1129" s="30"/>
      <c r="H1129" s="30"/>
      <c r="I1129" s="30"/>
      <c r="J1129" s="30"/>
    </row>
    <row r="1130" spans="1:10" s="417" customFormat="1">
      <c r="A1130" s="416"/>
      <c r="B1130" s="416"/>
      <c r="C1130" s="416"/>
      <c r="D1130" s="416"/>
      <c r="E1130" s="416"/>
      <c r="F1130" s="416"/>
      <c r="G1130" s="30"/>
      <c r="H1130" s="30"/>
      <c r="I1130" s="30"/>
      <c r="J1130" s="30"/>
    </row>
    <row r="1131" spans="1:10" s="417" customFormat="1">
      <c r="A1131" s="416"/>
      <c r="B1131" s="416"/>
      <c r="C1131" s="416"/>
      <c r="D1131" s="416"/>
      <c r="E1131" s="416"/>
      <c r="F1131" s="416"/>
      <c r="G1131" s="30"/>
      <c r="H1131" s="30"/>
      <c r="I1131" s="30"/>
      <c r="J1131" s="30"/>
    </row>
    <row r="1132" spans="1:10" s="417" customFormat="1">
      <c r="A1132" s="416"/>
      <c r="B1132" s="416"/>
      <c r="C1132" s="416"/>
      <c r="D1132" s="416"/>
      <c r="E1132" s="416"/>
      <c r="F1132" s="416"/>
      <c r="G1132" s="30"/>
      <c r="H1132" s="30"/>
      <c r="I1132" s="30"/>
      <c r="J1132" s="30"/>
    </row>
    <row r="1133" spans="1:10" s="417" customFormat="1">
      <c r="A1133" s="416"/>
      <c r="B1133" s="416"/>
      <c r="C1133" s="416"/>
      <c r="D1133" s="416"/>
      <c r="E1133" s="416"/>
      <c r="F1133" s="416"/>
      <c r="G1133" s="30"/>
      <c r="H1133" s="30"/>
      <c r="I1133" s="30"/>
      <c r="J1133" s="30"/>
    </row>
    <row r="1134" spans="1:10" s="417" customFormat="1">
      <c r="A1134" s="416"/>
      <c r="B1134" s="416"/>
      <c r="C1134" s="416"/>
      <c r="D1134" s="416"/>
      <c r="E1134" s="416"/>
      <c r="F1134" s="416"/>
      <c r="G1134" s="30"/>
      <c r="H1134" s="30"/>
      <c r="I1134" s="30"/>
      <c r="J1134" s="30"/>
    </row>
    <row r="1135" spans="1:10" s="417" customFormat="1">
      <c r="A1135" s="416"/>
      <c r="B1135" s="416"/>
      <c r="C1135" s="416"/>
      <c r="D1135" s="416"/>
      <c r="E1135" s="416"/>
      <c r="F1135" s="416"/>
      <c r="G1135" s="30"/>
      <c r="H1135" s="30"/>
      <c r="I1135" s="30"/>
      <c r="J1135" s="30"/>
    </row>
    <row r="1136" spans="1:10" s="417" customFormat="1">
      <c r="A1136" s="416"/>
      <c r="B1136" s="416"/>
      <c r="C1136" s="416"/>
      <c r="D1136" s="416"/>
      <c r="E1136" s="416"/>
      <c r="F1136" s="416"/>
      <c r="G1136" s="30"/>
      <c r="H1136" s="30"/>
      <c r="I1136" s="30"/>
      <c r="J1136" s="30"/>
    </row>
    <row r="1137" spans="1:10" s="417" customFormat="1">
      <c r="A1137" s="416"/>
      <c r="B1137" s="416"/>
      <c r="C1137" s="416"/>
      <c r="D1137" s="416"/>
      <c r="E1137" s="416"/>
      <c r="F1137" s="416"/>
      <c r="G1137" s="30"/>
      <c r="H1137" s="30"/>
      <c r="I1137" s="30"/>
      <c r="J1137" s="30"/>
    </row>
    <row r="1138" spans="1:10" s="417" customFormat="1">
      <c r="A1138" s="416"/>
      <c r="B1138" s="416"/>
      <c r="C1138" s="416"/>
      <c r="D1138" s="416"/>
      <c r="E1138" s="416"/>
      <c r="F1138" s="416"/>
      <c r="G1138" s="30"/>
      <c r="H1138" s="30"/>
      <c r="I1138" s="30"/>
      <c r="J1138" s="30"/>
    </row>
    <row r="1139" spans="1:10" s="417" customFormat="1">
      <c r="A1139" s="416"/>
      <c r="B1139" s="416"/>
      <c r="C1139" s="416"/>
      <c r="D1139" s="416"/>
      <c r="E1139" s="416"/>
      <c r="F1139" s="416"/>
      <c r="G1139" s="30"/>
      <c r="H1139" s="30"/>
      <c r="I1139" s="30"/>
      <c r="J1139" s="30"/>
    </row>
    <row r="1140" spans="1:10" s="417" customFormat="1">
      <c r="A1140" s="416"/>
      <c r="B1140" s="416"/>
      <c r="C1140" s="416"/>
      <c r="D1140" s="416"/>
      <c r="E1140" s="416"/>
      <c r="F1140" s="416"/>
      <c r="G1140" s="30"/>
      <c r="H1140" s="30"/>
      <c r="I1140" s="30"/>
      <c r="J1140" s="30"/>
    </row>
    <row r="1141" spans="1:10" s="417" customFormat="1">
      <c r="A1141" s="416"/>
      <c r="B1141" s="416"/>
      <c r="C1141" s="416"/>
      <c r="D1141" s="416"/>
      <c r="E1141" s="416"/>
      <c r="F1141" s="416"/>
      <c r="G1141" s="30"/>
      <c r="H1141" s="30"/>
      <c r="I1141" s="30"/>
      <c r="J1141" s="30"/>
    </row>
    <row r="1142" spans="1:10" s="417" customFormat="1">
      <c r="A1142" s="416"/>
      <c r="B1142" s="416"/>
      <c r="C1142" s="416"/>
      <c r="D1142" s="416"/>
      <c r="E1142" s="416"/>
      <c r="F1142" s="416"/>
      <c r="G1142" s="30"/>
      <c r="H1142" s="30"/>
      <c r="I1142" s="30"/>
      <c r="J1142" s="30"/>
    </row>
    <row r="1143" spans="1:10" s="417" customFormat="1">
      <c r="A1143" s="416"/>
      <c r="B1143" s="416"/>
      <c r="C1143" s="416"/>
      <c r="D1143" s="416"/>
      <c r="E1143" s="416"/>
      <c r="F1143" s="416"/>
      <c r="G1143" s="30"/>
      <c r="H1143" s="30"/>
      <c r="I1143" s="30"/>
      <c r="J1143" s="30"/>
    </row>
    <row r="1144" spans="1:10" s="417" customFormat="1">
      <c r="A1144" s="416"/>
      <c r="B1144" s="416"/>
      <c r="C1144" s="416"/>
      <c r="D1144" s="416"/>
      <c r="E1144" s="416"/>
      <c r="F1144" s="416"/>
      <c r="G1144" s="30"/>
      <c r="H1144" s="30"/>
      <c r="I1144" s="30"/>
      <c r="J1144" s="30"/>
    </row>
    <row r="1145" spans="1:10" s="417" customFormat="1">
      <c r="A1145" s="416"/>
      <c r="B1145" s="416"/>
      <c r="C1145" s="416"/>
      <c r="D1145" s="416"/>
      <c r="E1145" s="416"/>
      <c r="F1145" s="416"/>
      <c r="G1145" s="30"/>
      <c r="H1145" s="30"/>
      <c r="I1145" s="30"/>
      <c r="J1145" s="30"/>
    </row>
    <row r="1146" spans="1:10" s="417" customFormat="1">
      <c r="A1146" s="416"/>
      <c r="B1146" s="416"/>
      <c r="C1146" s="416"/>
      <c r="D1146" s="416"/>
      <c r="E1146" s="416"/>
      <c r="F1146" s="416"/>
      <c r="G1146" s="30"/>
      <c r="H1146" s="30"/>
      <c r="I1146" s="30"/>
      <c r="J1146" s="30"/>
    </row>
    <row r="1147" spans="1:10" s="417" customFormat="1">
      <c r="A1147" s="416"/>
      <c r="B1147" s="416"/>
      <c r="C1147" s="416"/>
      <c r="D1147" s="416"/>
      <c r="E1147" s="416"/>
      <c r="F1147" s="416"/>
      <c r="G1147" s="30"/>
      <c r="H1147" s="30"/>
      <c r="I1147" s="30"/>
      <c r="J1147" s="30"/>
    </row>
    <row r="1148" spans="1:10" s="417" customFormat="1">
      <c r="A1148" s="416"/>
      <c r="B1148" s="416"/>
      <c r="C1148" s="416"/>
      <c r="D1148" s="416"/>
      <c r="E1148" s="416"/>
      <c r="F1148" s="416"/>
      <c r="G1148" s="30"/>
      <c r="H1148" s="30"/>
      <c r="I1148" s="30"/>
      <c r="J1148" s="30"/>
    </row>
    <row r="1149" spans="1:10" s="417" customFormat="1">
      <c r="A1149" s="416"/>
      <c r="B1149" s="416"/>
      <c r="C1149" s="416"/>
      <c r="D1149" s="416"/>
      <c r="E1149" s="416"/>
      <c r="F1149" s="416"/>
      <c r="G1149" s="30"/>
      <c r="H1149" s="30"/>
      <c r="I1149" s="30"/>
      <c r="J1149" s="30"/>
    </row>
    <row r="1150" spans="1:10" s="417" customFormat="1">
      <c r="A1150" s="416"/>
      <c r="B1150" s="416"/>
      <c r="C1150" s="416"/>
      <c r="D1150" s="416"/>
      <c r="E1150" s="416"/>
      <c r="F1150" s="416"/>
      <c r="G1150" s="30"/>
      <c r="H1150" s="30"/>
      <c r="I1150" s="30"/>
      <c r="J1150" s="30"/>
    </row>
    <row r="1151" spans="1:10" s="417" customFormat="1">
      <c r="A1151" s="416"/>
      <c r="B1151" s="416"/>
      <c r="C1151" s="416"/>
      <c r="D1151" s="416"/>
      <c r="E1151" s="416"/>
      <c r="F1151" s="416"/>
      <c r="G1151" s="30"/>
      <c r="H1151" s="30"/>
      <c r="I1151" s="30"/>
      <c r="J1151" s="30"/>
    </row>
    <row r="1152" spans="1:10" s="417" customFormat="1">
      <c r="A1152" s="416"/>
      <c r="B1152" s="416"/>
      <c r="C1152" s="416"/>
      <c r="D1152" s="416"/>
      <c r="E1152" s="416"/>
      <c r="F1152" s="416"/>
      <c r="G1152" s="30"/>
      <c r="H1152" s="30"/>
      <c r="I1152" s="30"/>
      <c r="J1152" s="30"/>
    </row>
    <row r="1153" spans="1:10" s="417" customFormat="1">
      <c r="A1153" s="416"/>
      <c r="B1153" s="416"/>
      <c r="C1153" s="416"/>
      <c r="D1153" s="416"/>
      <c r="E1153" s="416"/>
      <c r="F1153" s="416"/>
      <c r="G1153" s="30"/>
      <c r="H1153" s="30"/>
      <c r="I1153" s="30"/>
      <c r="J1153" s="30"/>
    </row>
    <row r="1154" spans="1:10" s="417" customFormat="1">
      <c r="A1154" s="416"/>
      <c r="B1154" s="416"/>
      <c r="C1154" s="416"/>
      <c r="D1154" s="416"/>
      <c r="E1154" s="416"/>
      <c r="F1154" s="416"/>
      <c r="G1154" s="30"/>
      <c r="H1154" s="30"/>
      <c r="I1154" s="30"/>
      <c r="J1154" s="30"/>
    </row>
    <row r="1155" spans="1:10" s="417" customFormat="1">
      <c r="A1155" s="416"/>
      <c r="B1155" s="416"/>
      <c r="C1155" s="416"/>
      <c r="D1155" s="416"/>
      <c r="E1155" s="416"/>
      <c r="F1155" s="416"/>
      <c r="G1155" s="30"/>
      <c r="H1155" s="30"/>
      <c r="I1155" s="30"/>
      <c r="J1155" s="30"/>
    </row>
    <row r="1156" spans="1:10" s="417" customFormat="1">
      <c r="A1156" s="416"/>
      <c r="B1156" s="416"/>
      <c r="C1156" s="416"/>
      <c r="D1156" s="416"/>
      <c r="E1156" s="416"/>
      <c r="F1156" s="416"/>
      <c r="G1156" s="30"/>
      <c r="H1156" s="30"/>
      <c r="I1156" s="30"/>
      <c r="J1156" s="30"/>
    </row>
    <row r="1157" spans="1:10" s="417" customFormat="1">
      <c r="A1157" s="416"/>
      <c r="B1157" s="416"/>
      <c r="C1157" s="416"/>
      <c r="D1157" s="416"/>
      <c r="E1157" s="416"/>
      <c r="F1157" s="416"/>
      <c r="G1157" s="30"/>
      <c r="H1157" s="30"/>
      <c r="I1157" s="30"/>
      <c r="J1157" s="30"/>
    </row>
    <row r="1158" spans="1:10" s="417" customFormat="1">
      <c r="A1158" s="416"/>
      <c r="B1158" s="416"/>
      <c r="C1158" s="416"/>
      <c r="D1158" s="416"/>
      <c r="E1158" s="416"/>
      <c r="F1158" s="416"/>
      <c r="G1158" s="30"/>
      <c r="H1158" s="30"/>
      <c r="I1158" s="30"/>
      <c r="J1158" s="30"/>
    </row>
    <row r="1159" spans="1:10" s="417" customFormat="1">
      <c r="A1159" s="416"/>
      <c r="B1159" s="416"/>
      <c r="C1159" s="416"/>
      <c r="D1159" s="416"/>
      <c r="E1159" s="416"/>
      <c r="F1159" s="416"/>
      <c r="G1159" s="30"/>
      <c r="H1159" s="30"/>
      <c r="I1159" s="30"/>
      <c r="J1159" s="30"/>
    </row>
    <row r="1160" spans="1:10" s="417" customFormat="1">
      <c r="A1160" s="416"/>
      <c r="B1160" s="416"/>
      <c r="C1160" s="416"/>
      <c r="D1160" s="416"/>
      <c r="E1160" s="416"/>
      <c r="F1160" s="416"/>
      <c r="G1160" s="30"/>
      <c r="H1160" s="30"/>
      <c r="I1160" s="30"/>
      <c r="J1160" s="30"/>
    </row>
    <row r="1161" spans="1:10" s="417" customFormat="1">
      <c r="A1161" s="416"/>
      <c r="B1161" s="416"/>
      <c r="C1161" s="416"/>
      <c r="D1161" s="416"/>
      <c r="E1161" s="416"/>
      <c r="F1161" s="416"/>
      <c r="G1161" s="30"/>
      <c r="H1161" s="30"/>
      <c r="I1161" s="30"/>
      <c r="J1161" s="30"/>
    </row>
    <row r="1162" spans="1:10" s="417" customFormat="1">
      <c r="A1162" s="416"/>
      <c r="B1162" s="416"/>
      <c r="C1162" s="416"/>
      <c r="D1162" s="416"/>
      <c r="E1162" s="416"/>
      <c r="F1162" s="416"/>
      <c r="G1162" s="30"/>
      <c r="H1162" s="30"/>
      <c r="I1162" s="30"/>
      <c r="J1162" s="30"/>
    </row>
    <row r="1163" spans="1:10" s="417" customFormat="1">
      <c r="A1163" s="416"/>
      <c r="B1163" s="416"/>
      <c r="C1163" s="416"/>
      <c r="D1163" s="416"/>
      <c r="E1163" s="416"/>
      <c r="F1163" s="416"/>
      <c r="G1163" s="30"/>
      <c r="H1163" s="30"/>
      <c r="I1163" s="30"/>
      <c r="J1163" s="30"/>
    </row>
    <row r="1164" spans="1:10" s="417" customFormat="1">
      <c r="A1164" s="416"/>
      <c r="B1164" s="416"/>
      <c r="C1164" s="416"/>
      <c r="D1164" s="416"/>
      <c r="E1164" s="416"/>
      <c r="F1164" s="416"/>
      <c r="G1164" s="30"/>
      <c r="H1164" s="30"/>
      <c r="I1164" s="30"/>
      <c r="J1164" s="30"/>
    </row>
    <row r="1165" spans="1:10" s="417" customFormat="1">
      <c r="A1165" s="416"/>
      <c r="B1165" s="416"/>
      <c r="C1165" s="416"/>
      <c r="D1165" s="416"/>
      <c r="E1165" s="416"/>
      <c r="F1165" s="416"/>
      <c r="G1165" s="30"/>
      <c r="H1165" s="30"/>
      <c r="I1165" s="30"/>
      <c r="J1165" s="30"/>
    </row>
    <row r="1166" spans="1:10" s="417" customFormat="1">
      <c r="A1166" s="416"/>
      <c r="B1166" s="416"/>
      <c r="C1166" s="416"/>
      <c r="D1166" s="416"/>
      <c r="E1166" s="416"/>
      <c r="F1166" s="416"/>
      <c r="G1166" s="30"/>
      <c r="H1166" s="30"/>
      <c r="I1166" s="30"/>
      <c r="J1166" s="30"/>
    </row>
    <row r="1167" spans="1:10" s="417" customFormat="1">
      <c r="A1167" s="416"/>
      <c r="B1167" s="416"/>
      <c r="C1167" s="416"/>
      <c r="D1167" s="416"/>
      <c r="E1167" s="416"/>
      <c r="F1167" s="416"/>
      <c r="G1167" s="30"/>
      <c r="H1167" s="30"/>
      <c r="I1167" s="30"/>
      <c r="J1167" s="30"/>
    </row>
    <row r="1168" spans="1:10" s="417" customFormat="1">
      <c r="A1168" s="416"/>
      <c r="B1168" s="416"/>
      <c r="C1168" s="416"/>
      <c r="D1168" s="416"/>
      <c r="E1168" s="416"/>
      <c r="F1168" s="416"/>
      <c r="G1168" s="30"/>
      <c r="H1168" s="30"/>
      <c r="I1168" s="30"/>
      <c r="J1168" s="30"/>
    </row>
    <row r="1169" spans="1:10" s="417" customFormat="1">
      <c r="A1169" s="416"/>
      <c r="B1169" s="416"/>
      <c r="C1169" s="416"/>
      <c r="D1169" s="416"/>
      <c r="E1169" s="416"/>
      <c r="F1169" s="416"/>
      <c r="G1169" s="30"/>
      <c r="H1169" s="30"/>
      <c r="I1169" s="30"/>
      <c r="J1169" s="30"/>
    </row>
    <row r="1170" spans="1:10" s="417" customFormat="1">
      <c r="A1170" s="416"/>
      <c r="B1170" s="416"/>
      <c r="C1170" s="416"/>
      <c r="D1170" s="416"/>
      <c r="E1170" s="416"/>
      <c r="F1170" s="416"/>
      <c r="G1170" s="30"/>
      <c r="H1170" s="30"/>
      <c r="I1170" s="30"/>
      <c r="J1170" s="30"/>
    </row>
    <row r="1171" spans="1:10" s="417" customFormat="1">
      <c r="A1171" s="416"/>
      <c r="B1171" s="416"/>
      <c r="C1171" s="416"/>
      <c r="D1171" s="416"/>
      <c r="E1171" s="416"/>
      <c r="F1171" s="416"/>
      <c r="G1171" s="30"/>
      <c r="H1171" s="30"/>
      <c r="I1171" s="30"/>
      <c r="J1171" s="30"/>
    </row>
    <row r="1172" spans="1:10" s="417" customFormat="1">
      <c r="A1172" s="416"/>
      <c r="B1172" s="416"/>
      <c r="C1172" s="416"/>
      <c r="D1172" s="416"/>
      <c r="E1172" s="416"/>
      <c r="F1172" s="416"/>
      <c r="G1172" s="30"/>
      <c r="H1172" s="30"/>
      <c r="I1172" s="30"/>
      <c r="J1172" s="30"/>
    </row>
    <row r="1173" spans="1:10" s="417" customFormat="1">
      <c r="A1173" s="416"/>
      <c r="B1173" s="416"/>
      <c r="C1173" s="416"/>
      <c r="D1173" s="416"/>
      <c r="E1173" s="416"/>
      <c r="F1173" s="416"/>
      <c r="G1173" s="30"/>
      <c r="H1173" s="30"/>
      <c r="I1173" s="30"/>
      <c r="J1173" s="30"/>
    </row>
    <row r="1174" spans="1:10" s="417" customFormat="1">
      <c r="A1174" s="416"/>
      <c r="B1174" s="416"/>
      <c r="C1174" s="416"/>
      <c r="D1174" s="416"/>
      <c r="E1174" s="416"/>
      <c r="F1174" s="416"/>
      <c r="G1174" s="30"/>
      <c r="H1174" s="30"/>
      <c r="I1174" s="30"/>
      <c r="J1174" s="30"/>
    </row>
    <row r="1175" spans="1:10" s="417" customFormat="1">
      <c r="A1175" s="416"/>
      <c r="B1175" s="416"/>
      <c r="C1175" s="416"/>
      <c r="D1175" s="416"/>
      <c r="E1175" s="416"/>
      <c r="F1175" s="416"/>
      <c r="G1175" s="30"/>
      <c r="H1175" s="30"/>
      <c r="I1175" s="30"/>
      <c r="J1175" s="30"/>
    </row>
    <row r="1176" spans="1:10" s="417" customFormat="1">
      <c r="A1176" s="416"/>
      <c r="B1176" s="416"/>
      <c r="C1176" s="416"/>
      <c r="D1176" s="416"/>
      <c r="E1176" s="416"/>
      <c r="F1176" s="416"/>
      <c r="G1176" s="30"/>
      <c r="H1176" s="30"/>
      <c r="I1176" s="30"/>
      <c r="J1176" s="30"/>
    </row>
    <row r="1177" spans="1:10" s="417" customFormat="1">
      <c r="A1177" s="416"/>
      <c r="B1177" s="416"/>
      <c r="C1177" s="416"/>
      <c r="D1177" s="416"/>
      <c r="E1177" s="416"/>
      <c r="F1177" s="416"/>
      <c r="G1177" s="30"/>
      <c r="H1177" s="30"/>
      <c r="I1177" s="30"/>
      <c r="J1177" s="30"/>
    </row>
    <row r="1178" spans="1:10" s="417" customFormat="1">
      <c r="A1178" s="416"/>
      <c r="B1178" s="416"/>
      <c r="C1178" s="416"/>
      <c r="D1178" s="416"/>
      <c r="E1178" s="416"/>
      <c r="F1178" s="416"/>
      <c r="G1178" s="30"/>
      <c r="H1178" s="30"/>
      <c r="I1178" s="30"/>
      <c r="J1178" s="30"/>
    </row>
    <row r="1179" spans="1:10" s="417" customFormat="1">
      <c r="A1179" s="416"/>
      <c r="B1179" s="416"/>
      <c r="C1179" s="416"/>
      <c r="D1179" s="416"/>
      <c r="E1179" s="416"/>
      <c r="F1179" s="416"/>
      <c r="G1179" s="30"/>
      <c r="H1179" s="30"/>
      <c r="I1179" s="30"/>
      <c r="J1179" s="30"/>
    </row>
    <row r="1180" spans="1:10" s="417" customFormat="1">
      <c r="A1180" s="416"/>
      <c r="B1180" s="416"/>
      <c r="C1180" s="416"/>
      <c r="D1180" s="416"/>
      <c r="E1180" s="416"/>
      <c r="F1180" s="416"/>
      <c r="G1180" s="30"/>
      <c r="H1180" s="30"/>
      <c r="I1180" s="30"/>
      <c r="J1180" s="30"/>
    </row>
    <row r="1181" spans="1:10" s="417" customFormat="1">
      <c r="A1181" s="416"/>
      <c r="B1181" s="416"/>
      <c r="C1181" s="416"/>
      <c r="D1181" s="416"/>
      <c r="E1181" s="416"/>
      <c r="F1181" s="416"/>
      <c r="G1181" s="30"/>
      <c r="H1181" s="30"/>
      <c r="I1181" s="30"/>
      <c r="J1181" s="30"/>
    </row>
    <row r="1182" spans="1:10" s="417" customFormat="1">
      <c r="A1182" s="416"/>
      <c r="B1182" s="416"/>
      <c r="C1182" s="416"/>
      <c r="D1182" s="416"/>
      <c r="E1182" s="416"/>
      <c r="F1182" s="416"/>
      <c r="G1182" s="30"/>
      <c r="H1182" s="30"/>
      <c r="I1182" s="30"/>
      <c r="J1182" s="30"/>
    </row>
    <row r="1183" spans="1:10" s="417" customFormat="1">
      <c r="A1183" s="416"/>
      <c r="B1183" s="416"/>
      <c r="C1183" s="416"/>
      <c r="D1183" s="416"/>
      <c r="E1183" s="416"/>
      <c r="F1183" s="416"/>
      <c r="G1183" s="30"/>
      <c r="H1183" s="30"/>
      <c r="I1183" s="30"/>
      <c r="J1183" s="30"/>
    </row>
    <row r="1184" spans="1:10" s="417" customFormat="1">
      <c r="A1184" s="416"/>
      <c r="B1184" s="416"/>
      <c r="C1184" s="416"/>
      <c r="D1184" s="416"/>
      <c r="E1184" s="416"/>
      <c r="F1184" s="416"/>
      <c r="G1184" s="30"/>
      <c r="H1184" s="30"/>
      <c r="I1184" s="30"/>
      <c r="J1184" s="30"/>
    </row>
    <row r="1185" spans="1:10" s="417" customFormat="1">
      <c r="A1185" s="416"/>
      <c r="B1185" s="416"/>
      <c r="C1185" s="416"/>
      <c r="D1185" s="416"/>
      <c r="E1185" s="416"/>
      <c r="F1185" s="416"/>
      <c r="G1185" s="30"/>
      <c r="H1185" s="30"/>
      <c r="I1185" s="30"/>
      <c r="J1185" s="30"/>
    </row>
    <row r="1186" spans="1:10" s="417" customFormat="1">
      <c r="A1186" s="416"/>
      <c r="B1186" s="416"/>
      <c r="C1186" s="416"/>
      <c r="D1186" s="416"/>
      <c r="E1186" s="416"/>
      <c r="F1186" s="416"/>
      <c r="G1186" s="30"/>
      <c r="H1186" s="30"/>
      <c r="I1186" s="30"/>
      <c r="J1186" s="30"/>
    </row>
    <row r="1187" spans="1:10" s="417" customFormat="1">
      <c r="A1187" s="416"/>
      <c r="B1187" s="416"/>
      <c r="C1187" s="416"/>
      <c r="D1187" s="416"/>
      <c r="E1187" s="416"/>
      <c r="F1187" s="416"/>
      <c r="G1187" s="30"/>
      <c r="H1187" s="30"/>
      <c r="I1187" s="30"/>
      <c r="J1187" s="30"/>
    </row>
    <row r="1188" spans="1:10" s="417" customFormat="1">
      <c r="A1188" s="416"/>
      <c r="B1188" s="416"/>
      <c r="C1188" s="416"/>
      <c r="D1188" s="416"/>
      <c r="E1188" s="416"/>
      <c r="F1188" s="416"/>
      <c r="G1188" s="30"/>
      <c r="H1188" s="30"/>
      <c r="I1188" s="30"/>
      <c r="J1188" s="30"/>
    </row>
    <row r="1189" spans="1:10" s="417" customFormat="1">
      <c r="A1189" s="416"/>
      <c r="B1189" s="416"/>
      <c r="C1189" s="416"/>
      <c r="D1189" s="416"/>
      <c r="E1189" s="416"/>
      <c r="F1189" s="416"/>
      <c r="G1189" s="30"/>
      <c r="H1189" s="30"/>
      <c r="I1189" s="30"/>
      <c r="J1189" s="30"/>
    </row>
    <row r="1190" spans="1:10" s="417" customFormat="1">
      <c r="A1190" s="416"/>
      <c r="B1190" s="416"/>
      <c r="C1190" s="416"/>
      <c r="D1190" s="416"/>
      <c r="E1190" s="416"/>
      <c r="F1190" s="416"/>
      <c r="G1190" s="30"/>
      <c r="H1190" s="30"/>
      <c r="I1190" s="30"/>
      <c r="J1190" s="30"/>
    </row>
    <row r="1191" spans="1:10" s="417" customFormat="1">
      <c r="A1191" s="416"/>
      <c r="B1191" s="416"/>
      <c r="C1191" s="416"/>
      <c r="D1191" s="416"/>
      <c r="E1191" s="416"/>
      <c r="F1191" s="416"/>
      <c r="G1191" s="30"/>
      <c r="H1191" s="30"/>
      <c r="I1191" s="30"/>
      <c r="J1191" s="30"/>
    </row>
    <row r="1192" spans="1:10" s="417" customFormat="1">
      <c r="A1192" s="416"/>
      <c r="B1192" s="416"/>
      <c r="C1192" s="416"/>
      <c r="D1192" s="416"/>
      <c r="E1192" s="416"/>
      <c r="F1192" s="416"/>
      <c r="G1192" s="30"/>
      <c r="H1192" s="30"/>
      <c r="I1192" s="30"/>
      <c r="J1192" s="30"/>
    </row>
    <row r="1193" spans="1:10" s="417" customFormat="1">
      <c r="A1193" s="416"/>
      <c r="B1193" s="416"/>
      <c r="C1193" s="416"/>
      <c r="D1193" s="416"/>
      <c r="E1193" s="416"/>
      <c r="F1193" s="416"/>
      <c r="G1193" s="30"/>
      <c r="H1193" s="30"/>
      <c r="I1193" s="30"/>
      <c r="J1193" s="30"/>
    </row>
    <row r="1194" spans="1:10" s="417" customFormat="1">
      <c r="A1194" s="416"/>
      <c r="B1194" s="416"/>
      <c r="C1194" s="416"/>
      <c r="D1194" s="416"/>
      <c r="E1194" s="416"/>
      <c r="F1194" s="416"/>
      <c r="G1194" s="30"/>
      <c r="H1194" s="30"/>
      <c r="I1194" s="30"/>
      <c r="J1194" s="30"/>
    </row>
    <row r="1195" spans="1:10" s="417" customFormat="1">
      <c r="A1195" s="416"/>
      <c r="B1195" s="416"/>
      <c r="C1195" s="416"/>
      <c r="D1195" s="416"/>
      <c r="E1195" s="416"/>
      <c r="F1195" s="416"/>
      <c r="G1195" s="30"/>
      <c r="H1195" s="30"/>
      <c r="I1195" s="30"/>
      <c r="J1195" s="30"/>
    </row>
    <row r="1196" spans="1:10" s="417" customFormat="1">
      <c r="A1196" s="416"/>
      <c r="B1196" s="416"/>
      <c r="C1196" s="416"/>
      <c r="D1196" s="416"/>
      <c r="E1196" s="416"/>
      <c r="F1196" s="416"/>
      <c r="G1196" s="30"/>
      <c r="H1196" s="30"/>
      <c r="I1196" s="30"/>
      <c r="J1196" s="30"/>
    </row>
    <row r="1197" spans="1:10" s="417" customFormat="1">
      <c r="A1197" s="416"/>
      <c r="B1197" s="416"/>
      <c r="C1197" s="416"/>
      <c r="D1197" s="416"/>
      <c r="E1197" s="416"/>
      <c r="F1197" s="416"/>
      <c r="G1197" s="30"/>
      <c r="H1197" s="30"/>
      <c r="I1197" s="30"/>
      <c r="J1197" s="30"/>
    </row>
    <row r="1198" spans="1:10" s="417" customFormat="1">
      <c r="A1198" s="416"/>
      <c r="B1198" s="416"/>
      <c r="C1198" s="416"/>
      <c r="D1198" s="416"/>
      <c r="E1198" s="416"/>
      <c r="F1198" s="416"/>
      <c r="G1198" s="30"/>
      <c r="H1198" s="30"/>
      <c r="I1198" s="30"/>
      <c r="J1198" s="30"/>
    </row>
    <row r="1199" spans="1:10" s="417" customFormat="1">
      <c r="A1199" s="416"/>
      <c r="B1199" s="416"/>
      <c r="C1199" s="416"/>
      <c r="D1199" s="416"/>
      <c r="E1199" s="416"/>
      <c r="F1199" s="416"/>
      <c r="G1199" s="30"/>
      <c r="H1199" s="30"/>
      <c r="I1199" s="30"/>
      <c r="J1199" s="30"/>
    </row>
    <row r="1200" spans="1:10" s="417" customFormat="1">
      <c r="A1200" s="416"/>
      <c r="B1200" s="416"/>
      <c r="C1200" s="416"/>
      <c r="D1200" s="416"/>
      <c r="E1200" s="416"/>
      <c r="F1200" s="416"/>
      <c r="G1200" s="30"/>
      <c r="H1200" s="30"/>
      <c r="I1200" s="30"/>
      <c r="J1200" s="30"/>
    </row>
    <row r="1201" spans="1:10" s="417" customFormat="1">
      <c r="A1201" s="416"/>
      <c r="B1201" s="416"/>
      <c r="C1201" s="416"/>
      <c r="D1201" s="416"/>
      <c r="E1201" s="416"/>
      <c r="F1201" s="416"/>
      <c r="G1201" s="30"/>
      <c r="H1201" s="30"/>
      <c r="I1201" s="30"/>
      <c r="J1201" s="30"/>
    </row>
    <row r="1202" spans="1:10" s="417" customFormat="1">
      <c r="A1202" s="416"/>
      <c r="B1202" s="416"/>
      <c r="C1202" s="416"/>
      <c r="D1202" s="416"/>
      <c r="E1202" s="416"/>
      <c r="F1202" s="416"/>
      <c r="G1202" s="30"/>
      <c r="H1202" s="30"/>
      <c r="I1202" s="30"/>
      <c r="J1202" s="30"/>
    </row>
    <row r="1203" spans="1:10" s="417" customFormat="1">
      <c r="A1203" s="416"/>
      <c r="B1203" s="416"/>
      <c r="C1203" s="416"/>
      <c r="D1203" s="416"/>
      <c r="E1203" s="416"/>
      <c r="F1203" s="416"/>
      <c r="G1203" s="30"/>
      <c r="H1203" s="30"/>
      <c r="I1203" s="30"/>
      <c r="J1203" s="30"/>
    </row>
    <row r="1204" spans="1:10" s="417" customFormat="1">
      <c r="A1204" s="416"/>
      <c r="B1204" s="416"/>
      <c r="C1204" s="416"/>
      <c r="D1204" s="416"/>
      <c r="E1204" s="416"/>
      <c r="F1204" s="416"/>
      <c r="G1204" s="30"/>
      <c r="H1204" s="30"/>
      <c r="I1204" s="30"/>
      <c r="J1204" s="30"/>
    </row>
    <row r="1205" spans="1:10" s="417" customFormat="1">
      <c r="A1205" s="416"/>
      <c r="B1205" s="416"/>
      <c r="C1205" s="416"/>
      <c r="D1205" s="416"/>
      <c r="E1205" s="416"/>
      <c r="F1205" s="416"/>
      <c r="G1205" s="30"/>
      <c r="H1205" s="30"/>
      <c r="I1205" s="30"/>
      <c r="J1205" s="30"/>
    </row>
    <row r="1206" spans="1:10" s="417" customFormat="1">
      <c r="A1206" s="416"/>
      <c r="B1206" s="416"/>
      <c r="C1206" s="416"/>
      <c r="D1206" s="416"/>
      <c r="E1206" s="416"/>
      <c r="F1206" s="416"/>
      <c r="G1206" s="30"/>
      <c r="H1206" s="30"/>
      <c r="I1206" s="30"/>
      <c r="J1206" s="30"/>
    </row>
    <row r="1207" spans="1:10" s="417" customFormat="1">
      <c r="A1207" s="416"/>
      <c r="B1207" s="416"/>
      <c r="C1207" s="416"/>
      <c r="D1207" s="416"/>
      <c r="E1207" s="416"/>
      <c r="F1207" s="416"/>
      <c r="G1207" s="30"/>
      <c r="H1207" s="30"/>
      <c r="I1207" s="30"/>
      <c r="J1207" s="30"/>
    </row>
    <row r="1208" spans="1:10" s="417" customFormat="1">
      <c r="A1208" s="416"/>
      <c r="B1208" s="416"/>
      <c r="C1208" s="416"/>
      <c r="D1208" s="416"/>
      <c r="E1208" s="416"/>
      <c r="F1208" s="416"/>
      <c r="G1208" s="30"/>
      <c r="H1208" s="30"/>
      <c r="I1208" s="30"/>
      <c r="J1208" s="30"/>
    </row>
    <row r="1209" spans="1:10" s="417" customFormat="1">
      <c r="A1209" s="416"/>
      <c r="B1209" s="416"/>
      <c r="C1209" s="416"/>
      <c r="D1209" s="416"/>
      <c r="E1209" s="416"/>
      <c r="F1209" s="416"/>
      <c r="G1209" s="30"/>
      <c r="H1209" s="30"/>
      <c r="I1209" s="30"/>
      <c r="J1209" s="30"/>
    </row>
    <row r="1210" spans="1:10" s="417" customFormat="1">
      <c r="A1210" s="416"/>
      <c r="B1210" s="416"/>
      <c r="C1210" s="416"/>
      <c r="D1210" s="416"/>
      <c r="E1210" s="416"/>
      <c r="F1210" s="416"/>
      <c r="G1210" s="30"/>
      <c r="H1210" s="30"/>
      <c r="I1210" s="30"/>
      <c r="J1210" s="30"/>
    </row>
    <row r="1211" spans="1:10" s="417" customFormat="1">
      <c r="A1211" s="416"/>
      <c r="B1211" s="416"/>
      <c r="C1211" s="416"/>
      <c r="D1211" s="416"/>
      <c r="E1211" s="416"/>
      <c r="F1211" s="416"/>
      <c r="G1211" s="30"/>
      <c r="H1211" s="30"/>
      <c r="I1211" s="30"/>
      <c r="J1211" s="30"/>
    </row>
    <row r="1212" spans="1:10" s="417" customFormat="1">
      <c r="A1212" s="416"/>
      <c r="B1212" s="416"/>
      <c r="C1212" s="416"/>
      <c r="D1212" s="416"/>
      <c r="E1212" s="416"/>
      <c r="F1212" s="416"/>
      <c r="G1212" s="30"/>
      <c r="H1212" s="30"/>
      <c r="I1212" s="30"/>
      <c r="J1212" s="30"/>
    </row>
    <row r="1213" spans="1:10" s="417" customFormat="1">
      <c r="A1213" s="416"/>
      <c r="B1213" s="416"/>
      <c r="C1213" s="416"/>
      <c r="D1213" s="416"/>
      <c r="E1213" s="416"/>
      <c r="F1213" s="416"/>
      <c r="G1213" s="30"/>
      <c r="H1213" s="30"/>
      <c r="I1213" s="30"/>
      <c r="J1213" s="30"/>
    </row>
    <row r="1214" spans="1:10" s="417" customFormat="1">
      <c r="A1214" s="416"/>
      <c r="B1214" s="416"/>
      <c r="C1214" s="416"/>
      <c r="D1214" s="416"/>
      <c r="E1214" s="416"/>
      <c r="F1214" s="416"/>
      <c r="G1214" s="30"/>
      <c r="H1214" s="30"/>
      <c r="I1214" s="30"/>
      <c r="J1214" s="30"/>
    </row>
    <row r="1215" spans="1:10" s="417" customFormat="1">
      <c r="A1215" s="416"/>
      <c r="B1215" s="416"/>
      <c r="C1215" s="416"/>
      <c r="D1215" s="416"/>
      <c r="E1215" s="416"/>
      <c r="F1215" s="416"/>
      <c r="G1215" s="30"/>
      <c r="H1215" s="30"/>
      <c r="I1215" s="30"/>
      <c r="J1215" s="30"/>
    </row>
    <row r="1216" spans="1:10" s="417" customFormat="1">
      <c r="A1216" s="416"/>
      <c r="B1216" s="416"/>
      <c r="C1216" s="416"/>
      <c r="D1216" s="416"/>
      <c r="E1216" s="416"/>
      <c r="F1216" s="416"/>
      <c r="G1216" s="30"/>
      <c r="H1216" s="30"/>
      <c r="I1216" s="30"/>
      <c r="J1216" s="30"/>
    </row>
    <row r="1217" spans="1:10" s="417" customFormat="1">
      <c r="A1217" s="416"/>
      <c r="B1217" s="416"/>
      <c r="C1217" s="416"/>
      <c r="D1217" s="416"/>
      <c r="E1217" s="416"/>
      <c r="F1217" s="416"/>
      <c r="G1217" s="30"/>
      <c r="H1217" s="30"/>
      <c r="I1217" s="30"/>
      <c r="J1217" s="30"/>
    </row>
    <row r="1218" spans="1:10" s="417" customFormat="1">
      <c r="A1218" s="416"/>
      <c r="B1218" s="416"/>
      <c r="C1218" s="416"/>
      <c r="D1218" s="416"/>
      <c r="E1218" s="416"/>
      <c r="F1218" s="416"/>
      <c r="G1218" s="30"/>
      <c r="H1218" s="30"/>
      <c r="I1218" s="30"/>
      <c r="J1218" s="30"/>
    </row>
    <row r="1219" spans="1:10" s="417" customFormat="1">
      <c r="A1219" s="416"/>
      <c r="B1219" s="416"/>
      <c r="C1219" s="416"/>
      <c r="D1219" s="416"/>
      <c r="E1219" s="416"/>
      <c r="F1219" s="416"/>
      <c r="G1219" s="30"/>
      <c r="H1219" s="30"/>
      <c r="I1219" s="30"/>
      <c r="J1219" s="30"/>
    </row>
    <row r="1220" spans="1:10" s="417" customFormat="1">
      <c r="A1220" s="416"/>
      <c r="B1220" s="416"/>
      <c r="C1220" s="416"/>
      <c r="D1220" s="416"/>
      <c r="E1220" s="416"/>
      <c r="F1220" s="416"/>
      <c r="G1220" s="30"/>
      <c r="H1220" s="30"/>
      <c r="I1220" s="30"/>
      <c r="J1220" s="30"/>
    </row>
    <row r="1221" spans="1:10" s="417" customFormat="1">
      <c r="A1221" s="416"/>
      <c r="B1221" s="416"/>
      <c r="C1221" s="416"/>
      <c r="D1221" s="416"/>
      <c r="E1221" s="416"/>
      <c r="F1221" s="416"/>
      <c r="G1221" s="30"/>
      <c r="H1221" s="30"/>
      <c r="I1221" s="30"/>
      <c r="J1221" s="30"/>
    </row>
    <row r="1222" spans="1:10" s="417" customFormat="1">
      <c r="A1222" s="416"/>
      <c r="B1222" s="416"/>
      <c r="C1222" s="416"/>
      <c r="D1222" s="416"/>
      <c r="E1222" s="416"/>
      <c r="F1222" s="416"/>
      <c r="G1222" s="30"/>
      <c r="H1222" s="30"/>
      <c r="I1222" s="30"/>
      <c r="J1222" s="30"/>
    </row>
    <row r="1223" spans="1:10" s="417" customFormat="1">
      <c r="A1223" s="416"/>
      <c r="B1223" s="416"/>
      <c r="C1223" s="416"/>
      <c r="D1223" s="416"/>
      <c r="E1223" s="416"/>
      <c r="F1223" s="416"/>
      <c r="G1223" s="30"/>
      <c r="H1223" s="30"/>
      <c r="I1223" s="30"/>
      <c r="J1223" s="30"/>
    </row>
    <row r="1224" spans="1:10" s="417" customFormat="1">
      <c r="A1224" s="416"/>
      <c r="B1224" s="416"/>
      <c r="C1224" s="416"/>
      <c r="D1224" s="416"/>
      <c r="E1224" s="416"/>
      <c r="F1224" s="416"/>
      <c r="G1224" s="30"/>
      <c r="H1224" s="30"/>
      <c r="I1224" s="30"/>
      <c r="J1224" s="30"/>
    </row>
    <row r="1225" spans="1:10" s="417" customFormat="1">
      <c r="A1225" s="416"/>
      <c r="B1225" s="416"/>
      <c r="C1225" s="416"/>
      <c r="D1225" s="416"/>
      <c r="E1225" s="416"/>
      <c r="F1225" s="416"/>
      <c r="G1225" s="30"/>
      <c r="H1225" s="30"/>
      <c r="I1225" s="30"/>
      <c r="J1225" s="30"/>
    </row>
    <row r="1226" spans="1:10" s="417" customFormat="1">
      <c r="A1226" s="416"/>
      <c r="B1226" s="416"/>
      <c r="C1226" s="416"/>
      <c r="D1226" s="416"/>
      <c r="E1226" s="416"/>
      <c r="F1226" s="416"/>
      <c r="G1226" s="30"/>
      <c r="H1226" s="30"/>
      <c r="I1226" s="30"/>
      <c r="J1226" s="30"/>
    </row>
    <row r="1227" spans="1:10" s="417" customFormat="1">
      <c r="A1227" s="416"/>
      <c r="B1227" s="416"/>
      <c r="C1227" s="416"/>
      <c r="D1227" s="416"/>
      <c r="E1227" s="416"/>
      <c r="F1227" s="416"/>
      <c r="G1227" s="30"/>
      <c r="H1227" s="30"/>
      <c r="I1227" s="30"/>
      <c r="J1227" s="30"/>
    </row>
    <row r="1228" spans="1:10" s="417" customFormat="1">
      <c r="A1228" s="416"/>
      <c r="B1228" s="416"/>
      <c r="C1228" s="416"/>
      <c r="D1228" s="416"/>
      <c r="E1228" s="416"/>
      <c r="F1228" s="416"/>
      <c r="G1228" s="30"/>
      <c r="H1228" s="30"/>
      <c r="I1228" s="30"/>
      <c r="J1228" s="30"/>
    </row>
    <row r="1229" spans="1:10" s="417" customFormat="1">
      <c r="A1229" s="416"/>
      <c r="B1229" s="416"/>
      <c r="C1229" s="416"/>
      <c r="D1229" s="416"/>
      <c r="E1229" s="416"/>
      <c r="F1229" s="416"/>
      <c r="G1229" s="30"/>
      <c r="H1229" s="30"/>
      <c r="I1229" s="30"/>
      <c r="J1229" s="30"/>
    </row>
    <row r="1230" spans="1:10" s="417" customFormat="1">
      <c r="A1230" s="416"/>
      <c r="B1230" s="416"/>
      <c r="C1230" s="416"/>
      <c r="D1230" s="416"/>
      <c r="E1230" s="416"/>
      <c r="F1230" s="416"/>
      <c r="G1230" s="30"/>
      <c r="H1230" s="30"/>
      <c r="I1230" s="30"/>
      <c r="J1230" s="30"/>
    </row>
    <row r="1231" spans="1:10" s="417" customFormat="1">
      <c r="A1231" s="416"/>
      <c r="B1231" s="416"/>
      <c r="C1231" s="416"/>
      <c r="D1231" s="416"/>
      <c r="E1231" s="416"/>
      <c r="F1231" s="416"/>
      <c r="G1231" s="30"/>
      <c r="H1231" s="30"/>
      <c r="I1231" s="30"/>
      <c r="J1231" s="30"/>
    </row>
    <row r="1232" spans="1:10" s="417" customFormat="1">
      <c r="A1232" s="416"/>
      <c r="B1232" s="416"/>
      <c r="C1232" s="416"/>
      <c r="D1232" s="416"/>
      <c r="E1232" s="416"/>
      <c r="F1232" s="416"/>
      <c r="G1232" s="30"/>
      <c r="H1232" s="30"/>
      <c r="I1232" s="30"/>
      <c r="J1232" s="30"/>
    </row>
    <row r="1233" spans="1:10" s="417" customFormat="1">
      <c r="A1233" s="416"/>
      <c r="B1233" s="416"/>
      <c r="C1233" s="416"/>
      <c r="D1233" s="416"/>
      <c r="E1233" s="416"/>
      <c r="F1233" s="416"/>
      <c r="G1233" s="30"/>
      <c r="H1233" s="30"/>
      <c r="I1233" s="30"/>
      <c r="J1233" s="30"/>
    </row>
    <row r="1234" spans="1:10" s="417" customFormat="1">
      <c r="A1234" s="416"/>
      <c r="B1234" s="416"/>
      <c r="C1234" s="416"/>
      <c r="D1234" s="416"/>
      <c r="E1234" s="416"/>
      <c r="F1234" s="416"/>
      <c r="G1234" s="30"/>
      <c r="H1234" s="30"/>
      <c r="I1234" s="30"/>
      <c r="J1234" s="30"/>
    </row>
    <row r="1235" spans="1:10" s="417" customFormat="1">
      <c r="A1235" s="416"/>
      <c r="B1235" s="416"/>
      <c r="C1235" s="416"/>
      <c r="D1235" s="416"/>
      <c r="E1235" s="416"/>
      <c r="F1235" s="416"/>
      <c r="G1235" s="30"/>
      <c r="H1235" s="30"/>
      <c r="I1235" s="30"/>
      <c r="J1235" s="30"/>
    </row>
    <row r="1236" spans="1:10" s="417" customFormat="1">
      <c r="A1236" s="416"/>
      <c r="B1236" s="416"/>
      <c r="C1236" s="416"/>
      <c r="D1236" s="416"/>
      <c r="E1236" s="416"/>
      <c r="F1236" s="416"/>
      <c r="G1236" s="30"/>
      <c r="H1236" s="30"/>
      <c r="I1236" s="30"/>
      <c r="J1236" s="30"/>
    </row>
    <row r="1237" spans="1:10" s="417" customFormat="1">
      <c r="A1237" s="416"/>
      <c r="B1237" s="416"/>
      <c r="C1237" s="416"/>
      <c r="D1237" s="416"/>
      <c r="E1237" s="416"/>
      <c r="F1237" s="416"/>
      <c r="G1237" s="30"/>
      <c r="H1237" s="30"/>
      <c r="I1237" s="30"/>
      <c r="J1237" s="30"/>
    </row>
    <row r="1238" spans="1:10" s="417" customFormat="1">
      <c r="A1238" s="416"/>
      <c r="B1238" s="416"/>
      <c r="C1238" s="416"/>
      <c r="D1238" s="416"/>
      <c r="E1238" s="416"/>
      <c r="F1238" s="416"/>
      <c r="G1238" s="30"/>
      <c r="H1238" s="30"/>
      <c r="I1238" s="30"/>
      <c r="J1238" s="30"/>
    </row>
    <row r="1239" spans="1:10" s="417" customFormat="1">
      <c r="A1239" s="416"/>
      <c r="B1239" s="416"/>
      <c r="C1239" s="416"/>
      <c r="D1239" s="416"/>
      <c r="E1239" s="416"/>
      <c r="F1239" s="416"/>
      <c r="G1239" s="30"/>
      <c r="H1239" s="30"/>
      <c r="I1239" s="30"/>
      <c r="J1239" s="30"/>
    </row>
    <row r="1240" spans="1:10" s="417" customFormat="1">
      <c r="A1240" s="416"/>
      <c r="B1240" s="416"/>
      <c r="C1240" s="416"/>
      <c r="D1240" s="416"/>
      <c r="E1240" s="416"/>
      <c r="F1240" s="416"/>
      <c r="G1240" s="30"/>
      <c r="H1240" s="30"/>
      <c r="I1240" s="30"/>
      <c r="J1240" s="30"/>
    </row>
    <row r="1241" spans="1:10" s="417" customFormat="1">
      <c r="A1241" s="416"/>
      <c r="B1241" s="416"/>
      <c r="C1241" s="416"/>
      <c r="D1241" s="416"/>
      <c r="E1241" s="416"/>
      <c r="F1241" s="416"/>
      <c r="G1241" s="30"/>
      <c r="H1241" s="30"/>
      <c r="I1241" s="30"/>
      <c r="J1241" s="30"/>
    </row>
    <row r="1242" spans="1:10" s="417" customFormat="1">
      <c r="A1242" s="416"/>
      <c r="B1242" s="416"/>
      <c r="C1242" s="416"/>
      <c r="D1242" s="416"/>
      <c r="E1242" s="416"/>
      <c r="F1242" s="416"/>
      <c r="G1242" s="30"/>
      <c r="H1242" s="30"/>
      <c r="I1242" s="30"/>
      <c r="J1242" s="30"/>
    </row>
    <row r="1243" spans="1:10" s="417" customFormat="1">
      <c r="A1243" s="416"/>
      <c r="B1243" s="416"/>
      <c r="C1243" s="416"/>
      <c r="D1243" s="416"/>
      <c r="E1243" s="416"/>
      <c r="F1243" s="416"/>
      <c r="G1243" s="30"/>
      <c r="H1243" s="30"/>
      <c r="I1243" s="30"/>
      <c r="J1243" s="30"/>
    </row>
    <row r="1244" spans="1:10" s="417" customFormat="1">
      <c r="A1244" s="416"/>
      <c r="B1244" s="416"/>
      <c r="C1244" s="416"/>
      <c r="D1244" s="416"/>
      <c r="E1244" s="416"/>
      <c r="F1244" s="416"/>
      <c r="G1244" s="30"/>
      <c r="H1244" s="30"/>
      <c r="I1244" s="30"/>
      <c r="J1244" s="30"/>
    </row>
    <row r="1245" spans="1:10" s="417" customFormat="1">
      <c r="A1245" s="416"/>
      <c r="B1245" s="416"/>
      <c r="C1245" s="416"/>
      <c r="D1245" s="416"/>
      <c r="E1245" s="416"/>
      <c r="F1245" s="416"/>
      <c r="G1245" s="30"/>
      <c r="H1245" s="30"/>
      <c r="I1245" s="30"/>
      <c r="J1245" s="30"/>
    </row>
    <row r="1246" spans="1:10" s="417" customFormat="1">
      <c r="A1246" s="416"/>
      <c r="B1246" s="416"/>
      <c r="C1246" s="416"/>
      <c r="D1246" s="416"/>
      <c r="E1246" s="416"/>
      <c r="F1246" s="416"/>
      <c r="G1246" s="30"/>
      <c r="H1246" s="30"/>
      <c r="I1246" s="30"/>
      <c r="J1246" s="30"/>
    </row>
    <row r="1247" spans="1:10" s="417" customFormat="1">
      <c r="A1247" s="416"/>
      <c r="B1247" s="416"/>
      <c r="C1247" s="416"/>
      <c r="D1247" s="416"/>
      <c r="E1247" s="416"/>
      <c r="F1247" s="416"/>
      <c r="G1247" s="30"/>
      <c r="H1247" s="30"/>
      <c r="I1247" s="30"/>
      <c r="J1247" s="30"/>
    </row>
    <row r="1248" spans="1:10" s="417" customFormat="1">
      <c r="A1248" s="416"/>
      <c r="B1248" s="416"/>
      <c r="C1248" s="416"/>
      <c r="D1248" s="416"/>
      <c r="E1248" s="416"/>
      <c r="F1248" s="416"/>
      <c r="G1248" s="30"/>
      <c r="H1248" s="30"/>
      <c r="I1248" s="30"/>
      <c r="J1248" s="30"/>
    </row>
    <row r="1249" spans="1:10" s="417" customFormat="1">
      <c r="A1249" s="416"/>
      <c r="B1249" s="416"/>
      <c r="C1249" s="416"/>
      <c r="D1249" s="416"/>
      <c r="E1249" s="416"/>
      <c r="F1249" s="416"/>
      <c r="G1249" s="30"/>
      <c r="H1249" s="30"/>
      <c r="I1249" s="30"/>
      <c r="J1249" s="30"/>
    </row>
    <row r="1250" spans="1:10" s="417" customFormat="1">
      <c r="A1250" s="416"/>
      <c r="B1250" s="416"/>
      <c r="C1250" s="416"/>
      <c r="D1250" s="416"/>
      <c r="E1250" s="416"/>
      <c r="F1250" s="416"/>
      <c r="G1250" s="30"/>
      <c r="H1250" s="30"/>
      <c r="I1250" s="30"/>
      <c r="J1250" s="30"/>
    </row>
    <row r="1251" spans="1:10" s="417" customFormat="1">
      <c r="A1251" s="416"/>
      <c r="B1251" s="416"/>
      <c r="C1251" s="416"/>
      <c r="D1251" s="416"/>
      <c r="E1251" s="416"/>
      <c r="F1251" s="416"/>
      <c r="G1251" s="30"/>
      <c r="H1251" s="30"/>
      <c r="I1251" s="30"/>
      <c r="J1251" s="30"/>
    </row>
    <row r="1252" spans="1:10" s="417" customFormat="1">
      <c r="A1252" s="416"/>
      <c r="B1252" s="416"/>
      <c r="C1252" s="416"/>
      <c r="D1252" s="416"/>
      <c r="E1252" s="416"/>
      <c r="F1252" s="416"/>
      <c r="G1252" s="30"/>
      <c r="H1252" s="30"/>
      <c r="I1252" s="30"/>
      <c r="J1252" s="30"/>
    </row>
    <row r="1253" spans="1:10" s="417" customFormat="1">
      <c r="A1253" s="416"/>
      <c r="B1253" s="416"/>
      <c r="C1253" s="416"/>
      <c r="D1253" s="416"/>
      <c r="E1253" s="416"/>
      <c r="F1253" s="416"/>
      <c r="G1253" s="30"/>
      <c r="H1253" s="30"/>
      <c r="I1253" s="30"/>
      <c r="J1253" s="30"/>
    </row>
    <row r="1254" spans="1:10" s="417" customFormat="1">
      <c r="A1254" s="416"/>
      <c r="B1254" s="416"/>
      <c r="C1254" s="416"/>
      <c r="D1254" s="416"/>
      <c r="E1254" s="416"/>
      <c r="F1254" s="416"/>
      <c r="G1254" s="30"/>
      <c r="H1254" s="30"/>
      <c r="I1254" s="30"/>
      <c r="J1254" s="30"/>
    </row>
    <row r="1255" spans="1:10" s="417" customFormat="1">
      <c r="A1255" s="416"/>
      <c r="B1255" s="416"/>
      <c r="C1255" s="416"/>
      <c r="D1255" s="416"/>
      <c r="E1255" s="416"/>
      <c r="F1255" s="416"/>
      <c r="G1255" s="30"/>
      <c r="H1255" s="30"/>
      <c r="I1255" s="30"/>
      <c r="J1255" s="30"/>
    </row>
    <row r="1256" spans="1:10" s="417" customFormat="1">
      <c r="A1256" s="416"/>
      <c r="B1256" s="416"/>
      <c r="C1256" s="416"/>
      <c r="D1256" s="416"/>
      <c r="E1256" s="416"/>
      <c r="F1256" s="416"/>
      <c r="G1256" s="30"/>
      <c r="H1256" s="30"/>
      <c r="I1256" s="30"/>
      <c r="J1256" s="30"/>
    </row>
    <row r="1257" spans="1:10" s="417" customFormat="1">
      <c r="A1257" s="416"/>
      <c r="B1257" s="416"/>
      <c r="C1257" s="416"/>
      <c r="D1257" s="416"/>
      <c r="E1257" s="416"/>
      <c r="F1257" s="416"/>
      <c r="G1257" s="30"/>
      <c r="H1257" s="30"/>
      <c r="I1257" s="30"/>
      <c r="J1257" s="30"/>
    </row>
    <row r="1258" spans="1:10" s="417" customFormat="1">
      <c r="A1258" s="416"/>
      <c r="B1258" s="416"/>
      <c r="C1258" s="416"/>
      <c r="D1258" s="416"/>
      <c r="E1258" s="416"/>
      <c r="F1258" s="416"/>
      <c r="G1258" s="30"/>
      <c r="H1258" s="30"/>
      <c r="I1258" s="30"/>
      <c r="J1258" s="30"/>
    </row>
    <row r="1259" spans="1:10" s="417" customFormat="1">
      <c r="A1259" s="416"/>
      <c r="B1259" s="416"/>
      <c r="C1259" s="416"/>
      <c r="D1259" s="416"/>
      <c r="E1259" s="416"/>
      <c r="F1259" s="416"/>
      <c r="G1259" s="30"/>
      <c r="H1259" s="30"/>
      <c r="I1259" s="30"/>
      <c r="J1259" s="30"/>
    </row>
    <row r="1260" spans="1:10" s="417" customFormat="1">
      <c r="A1260" s="416"/>
      <c r="B1260" s="416"/>
      <c r="C1260" s="416"/>
      <c r="D1260" s="416"/>
      <c r="E1260" s="416"/>
      <c r="F1260" s="416"/>
      <c r="G1260" s="30"/>
      <c r="H1260" s="30"/>
      <c r="I1260" s="30"/>
      <c r="J1260" s="30"/>
    </row>
    <row r="1261" spans="1:10" s="417" customFormat="1">
      <c r="A1261" s="416"/>
      <c r="B1261" s="416"/>
      <c r="C1261" s="416"/>
      <c r="D1261" s="416"/>
      <c r="E1261" s="416"/>
      <c r="F1261" s="416"/>
      <c r="G1261" s="30"/>
      <c r="H1261" s="30"/>
      <c r="I1261" s="30"/>
      <c r="J1261" s="30"/>
    </row>
    <row r="1262" spans="1:10" s="417" customFormat="1">
      <c r="A1262" s="416"/>
      <c r="B1262" s="416"/>
      <c r="C1262" s="416"/>
      <c r="D1262" s="416"/>
      <c r="E1262" s="416"/>
      <c r="F1262" s="416"/>
      <c r="G1262" s="30"/>
      <c r="H1262" s="30"/>
      <c r="I1262" s="30"/>
      <c r="J1262" s="30"/>
    </row>
    <row r="1263" spans="1:10" s="417" customFormat="1">
      <c r="A1263" s="416"/>
      <c r="B1263" s="416"/>
      <c r="C1263" s="416"/>
      <c r="D1263" s="416"/>
      <c r="E1263" s="416"/>
      <c r="F1263" s="416"/>
      <c r="G1263" s="30"/>
      <c r="H1263" s="30"/>
      <c r="I1263" s="30"/>
      <c r="J1263" s="30"/>
    </row>
    <row r="1264" spans="1:10" s="417" customFormat="1">
      <c r="A1264" s="416"/>
      <c r="B1264" s="416"/>
      <c r="C1264" s="416"/>
      <c r="D1264" s="416"/>
      <c r="E1264" s="416"/>
      <c r="F1264" s="416"/>
      <c r="G1264" s="30"/>
      <c r="H1264" s="30"/>
      <c r="I1264" s="30"/>
      <c r="J1264" s="30"/>
    </row>
    <row r="1265" spans="1:10" s="417" customFormat="1">
      <c r="A1265" s="416"/>
      <c r="B1265" s="416"/>
      <c r="C1265" s="416"/>
      <c r="D1265" s="416"/>
      <c r="E1265" s="416"/>
      <c r="F1265" s="416"/>
      <c r="G1265" s="30"/>
      <c r="H1265" s="30"/>
      <c r="I1265" s="30"/>
      <c r="J1265" s="30"/>
    </row>
    <row r="1266" spans="1:10" s="417" customFormat="1">
      <c r="A1266" s="416"/>
      <c r="B1266" s="416"/>
      <c r="C1266" s="416"/>
      <c r="D1266" s="416"/>
      <c r="E1266" s="416"/>
      <c r="F1266" s="416"/>
      <c r="G1266" s="30"/>
      <c r="H1266" s="30"/>
      <c r="I1266" s="30"/>
      <c r="J1266" s="30"/>
    </row>
    <row r="1267" spans="1:10" s="417" customFormat="1">
      <c r="A1267" s="416"/>
      <c r="B1267" s="416"/>
      <c r="C1267" s="416"/>
      <c r="D1267" s="416"/>
      <c r="E1267" s="416"/>
      <c r="F1267" s="416"/>
      <c r="G1267" s="30"/>
      <c r="H1267" s="30"/>
      <c r="I1267" s="30"/>
      <c r="J1267" s="30"/>
    </row>
    <row r="1268" spans="1:10" s="417" customFormat="1">
      <c r="A1268" s="416"/>
      <c r="B1268" s="416"/>
      <c r="C1268" s="416"/>
      <c r="D1268" s="416"/>
      <c r="E1268" s="416"/>
      <c r="F1268" s="416"/>
      <c r="G1268" s="30"/>
      <c r="H1268" s="30"/>
      <c r="I1268" s="30"/>
      <c r="J1268" s="30"/>
    </row>
    <row r="1269" spans="1:10" s="417" customFormat="1">
      <c r="A1269" s="416"/>
      <c r="B1269" s="416"/>
      <c r="C1269" s="416"/>
      <c r="D1269" s="416"/>
      <c r="E1269" s="416"/>
      <c r="F1269" s="416"/>
      <c r="G1269" s="30"/>
      <c r="H1269" s="30"/>
      <c r="I1269" s="30"/>
      <c r="J1269" s="30"/>
    </row>
    <row r="1270" spans="1:10" s="417" customFormat="1">
      <c r="A1270" s="416"/>
      <c r="B1270" s="416"/>
      <c r="C1270" s="416"/>
      <c r="D1270" s="416"/>
      <c r="E1270" s="416"/>
      <c r="F1270" s="416"/>
      <c r="G1270" s="30"/>
      <c r="H1270" s="30"/>
      <c r="I1270" s="30"/>
      <c r="J1270" s="30"/>
    </row>
    <row r="1271" spans="1:10" s="417" customFormat="1">
      <c r="A1271" s="416"/>
      <c r="B1271" s="416"/>
      <c r="C1271" s="416"/>
      <c r="D1271" s="416"/>
      <c r="E1271" s="416"/>
      <c r="F1271" s="416"/>
      <c r="G1271" s="30"/>
      <c r="H1271" s="30"/>
      <c r="I1271" s="30"/>
      <c r="J1271" s="30"/>
    </row>
    <row r="1272" spans="1:10" s="417" customFormat="1">
      <c r="A1272" s="416"/>
      <c r="B1272" s="416"/>
      <c r="C1272" s="416"/>
      <c r="D1272" s="416"/>
      <c r="E1272" s="416"/>
      <c r="F1272" s="416"/>
      <c r="G1272" s="30"/>
      <c r="H1272" s="30"/>
      <c r="I1272" s="30"/>
      <c r="J1272" s="30"/>
    </row>
    <row r="1273" spans="1:10" s="417" customFormat="1">
      <c r="A1273" s="416"/>
      <c r="B1273" s="416"/>
      <c r="C1273" s="416"/>
      <c r="D1273" s="416"/>
      <c r="E1273" s="416"/>
      <c r="F1273" s="416"/>
      <c r="G1273" s="30"/>
      <c r="H1273" s="30"/>
      <c r="I1273" s="30"/>
      <c r="J1273" s="30"/>
    </row>
    <row r="1274" spans="1:10" s="417" customFormat="1">
      <c r="A1274" s="416"/>
      <c r="B1274" s="416"/>
      <c r="C1274" s="416"/>
      <c r="D1274" s="416"/>
      <c r="E1274" s="416"/>
      <c r="F1274" s="416"/>
      <c r="G1274" s="30"/>
      <c r="H1274" s="30"/>
      <c r="I1274" s="30"/>
      <c r="J1274" s="30"/>
    </row>
    <row r="1275" spans="1:10" s="417" customFormat="1">
      <c r="A1275" s="416"/>
      <c r="B1275" s="416"/>
      <c r="C1275" s="416"/>
      <c r="D1275" s="416"/>
      <c r="E1275" s="416"/>
      <c r="F1275" s="416"/>
      <c r="G1275" s="30"/>
      <c r="H1275" s="30"/>
      <c r="I1275" s="30"/>
      <c r="J1275" s="30"/>
    </row>
    <row r="1276" spans="1:10" s="417" customFormat="1">
      <c r="A1276" s="416"/>
      <c r="B1276" s="416"/>
      <c r="C1276" s="416"/>
      <c r="D1276" s="416"/>
      <c r="E1276" s="416"/>
      <c r="F1276" s="416"/>
      <c r="G1276" s="30"/>
      <c r="H1276" s="30"/>
      <c r="I1276" s="30"/>
      <c r="J1276" s="30"/>
    </row>
    <row r="1277" spans="1:10" s="417" customFormat="1">
      <c r="A1277" s="416"/>
      <c r="B1277" s="416"/>
      <c r="C1277" s="416"/>
      <c r="D1277" s="416"/>
      <c r="E1277" s="416"/>
      <c r="F1277" s="416"/>
      <c r="G1277" s="30"/>
      <c r="H1277" s="30"/>
      <c r="I1277" s="30"/>
      <c r="J1277" s="30"/>
    </row>
    <row r="1278" spans="1:10" s="417" customFormat="1">
      <c r="A1278" s="416"/>
      <c r="B1278" s="416"/>
      <c r="C1278" s="416"/>
      <c r="D1278" s="416"/>
      <c r="E1278" s="416"/>
      <c r="F1278" s="416"/>
      <c r="G1278" s="30"/>
      <c r="H1278" s="30"/>
      <c r="I1278" s="30"/>
      <c r="J1278" s="30"/>
    </row>
    <row r="1279" spans="1:10" s="417" customFormat="1">
      <c r="A1279" s="416"/>
      <c r="B1279" s="416"/>
      <c r="C1279" s="416"/>
      <c r="D1279" s="416"/>
      <c r="E1279" s="416"/>
      <c r="F1279" s="416"/>
      <c r="G1279" s="30"/>
      <c r="H1279" s="30"/>
      <c r="I1279" s="30"/>
      <c r="J1279" s="30"/>
    </row>
    <row r="1280" spans="1:10" s="417" customFormat="1">
      <c r="A1280" s="416"/>
      <c r="B1280" s="416"/>
      <c r="C1280" s="416"/>
      <c r="D1280" s="416"/>
      <c r="E1280" s="416"/>
      <c r="F1280" s="416"/>
      <c r="G1280" s="30"/>
      <c r="H1280" s="30"/>
      <c r="I1280" s="30"/>
      <c r="J1280" s="30"/>
    </row>
    <row r="1281" spans="1:10" s="417" customFormat="1">
      <c r="A1281" s="416"/>
      <c r="B1281" s="416"/>
      <c r="C1281" s="416"/>
      <c r="D1281" s="416"/>
      <c r="E1281" s="416"/>
      <c r="F1281" s="416"/>
      <c r="G1281" s="30"/>
      <c r="H1281" s="30"/>
      <c r="I1281" s="30"/>
      <c r="J1281" s="30"/>
    </row>
    <row r="1282" spans="1:10" s="417" customFormat="1">
      <c r="A1282" s="416"/>
      <c r="B1282" s="416"/>
      <c r="C1282" s="416"/>
      <c r="D1282" s="416"/>
      <c r="E1282" s="416"/>
      <c r="F1282" s="416"/>
      <c r="G1282" s="30"/>
      <c r="H1282" s="30"/>
      <c r="I1282" s="30"/>
      <c r="J1282" s="30"/>
    </row>
    <row r="1283" spans="1:10" s="417" customFormat="1">
      <c r="A1283" s="416"/>
      <c r="B1283" s="416"/>
      <c r="C1283" s="416"/>
      <c r="D1283" s="416"/>
      <c r="E1283" s="416"/>
      <c r="F1283" s="416"/>
      <c r="G1283" s="30"/>
      <c r="H1283" s="30"/>
      <c r="I1283" s="30"/>
      <c r="J1283" s="30"/>
    </row>
    <row r="1284" spans="1:10" s="417" customFormat="1">
      <c r="A1284" s="416"/>
      <c r="B1284" s="416"/>
      <c r="C1284" s="416"/>
      <c r="D1284" s="416"/>
      <c r="E1284" s="416"/>
      <c r="F1284" s="416"/>
      <c r="G1284" s="30"/>
      <c r="H1284" s="30"/>
      <c r="I1284" s="30"/>
      <c r="J1284" s="30"/>
    </row>
    <row r="1285" spans="1:10" s="417" customFormat="1">
      <c r="A1285" s="416"/>
      <c r="B1285" s="416"/>
      <c r="C1285" s="416"/>
      <c r="D1285" s="416"/>
      <c r="E1285" s="416"/>
      <c r="F1285" s="416"/>
      <c r="G1285" s="30"/>
      <c r="H1285" s="30"/>
      <c r="I1285" s="30"/>
      <c r="J1285" s="30"/>
    </row>
    <row r="1286" spans="1:10" s="417" customFormat="1">
      <c r="A1286" s="416"/>
      <c r="B1286" s="416"/>
      <c r="C1286" s="416"/>
      <c r="D1286" s="416"/>
      <c r="E1286" s="416"/>
      <c r="F1286" s="416"/>
      <c r="G1286" s="30"/>
      <c r="H1286" s="30"/>
      <c r="I1286" s="30"/>
      <c r="J1286" s="30"/>
    </row>
    <row r="1287" spans="1:10" s="417" customFormat="1">
      <c r="A1287" s="416"/>
      <c r="B1287" s="416"/>
      <c r="C1287" s="416"/>
      <c r="D1287" s="416"/>
      <c r="E1287" s="416"/>
      <c r="F1287" s="416"/>
      <c r="G1287" s="30"/>
      <c r="H1287" s="30"/>
      <c r="I1287" s="30"/>
      <c r="J1287" s="30"/>
    </row>
    <row r="1288" spans="1:10" s="417" customFormat="1">
      <c r="A1288" s="416"/>
      <c r="B1288" s="416"/>
      <c r="C1288" s="416"/>
      <c r="D1288" s="416"/>
      <c r="E1288" s="416"/>
      <c r="F1288" s="416"/>
      <c r="G1288" s="30"/>
      <c r="H1288" s="30"/>
      <c r="I1288" s="30"/>
      <c r="J1288" s="30"/>
    </row>
    <row r="1289" spans="1:10" s="417" customFormat="1">
      <c r="A1289" s="416"/>
      <c r="B1289" s="416"/>
      <c r="C1289" s="416"/>
      <c r="D1289" s="416"/>
      <c r="E1289" s="416"/>
      <c r="F1289" s="416"/>
      <c r="G1289" s="30"/>
      <c r="H1289" s="30"/>
      <c r="I1289" s="30"/>
      <c r="J1289" s="30"/>
    </row>
    <row r="1290" spans="1:10" s="417" customFormat="1">
      <c r="A1290" s="416"/>
      <c r="B1290" s="416"/>
      <c r="C1290" s="416"/>
      <c r="D1290" s="416"/>
      <c r="E1290" s="416"/>
      <c r="F1290" s="416"/>
      <c r="G1290" s="30"/>
      <c r="H1290" s="30"/>
      <c r="I1290" s="30"/>
      <c r="J1290" s="30"/>
    </row>
    <row r="1291" spans="1:10" s="417" customFormat="1">
      <c r="A1291" s="416"/>
      <c r="B1291" s="416"/>
      <c r="C1291" s="416"/>
      <c r="D1291" s="416"/>
      <c r="E1291" s="416"/>
      <c r="F1291" s="416"/>
      <c r="G1291" s="30"/>
      <c r="H1291" s="30"/>
      <c r="I1291" s="30"/>
      <c r="J1291" s="30"/>
    </row>
    <row r="1292" spans="1:10" s="417" customFormat="1">
      <c r="A1292" s="416"/>
      <c r="B1292" s="416"/>
      <c r="C1292" s="416"/>
      <c r="D1292" s="416"/>
      <c r="E1292" s="416"/>
      <c r="F1292" s="416"/>
      <c r="G1292" s="30"/>
      <c r="H1292" s="30"/>
      <c r="I1292" s="30"/>
      <c r="J1292" s="30"/>
    </row>
    <row r="1293" spans="1:10" s="417" customFormat="1">
      <c r="A1293" s="416"/>
      <c r="B1293" s="416"/>
      <c r="C1293" s="416"/>
      <c r="D1293" s="416"/>
      <c r="E1293" s="416"/>
      <c r="F1293" s="416"/>
      <c r="G1293" s="30"/>
      <c r="H1293" s="30"/>
      <c r="I1293" s="30"/>
      <c r="J1293" s="30"/>
    </row>
    <row r="1294" spans="1:10" s="417" customFormat="1">
      <c r="A1294" s="416"/>
      <c r="B1294" s="416"/>
      <c r="C1294" s="416"/>
      <c r="D1294" s="416"/>
      <c r="E1294" s="416"/>
      <c r="F1294" s="416"/>
      <c r="G1294" s="30"/>
      <c r="H1294" s="30"/>
      <c r="I1294" s="30"/>
      <c r="J1294" s="30"/>
    </row>
    <row r="1295" spans="1:10" s="417" customFormat="1">
      <c r="A1295" s="416"/>
      <c r="B1295" s="416"/>
      <c r="C1295" s="416"/>
      <c r="D1295" s="416"/>
      <c r="E1295" s="416"/>
      <c r="F1295" s="416"/>
      <c r="G1295" s="30"/>
      <c r="H1295" s="30"/>
      <c r="I1295" s="30"/>
      <c r="J1295" s="30"/>
    </row>
    <row r="1296" spans="1:10" s="417" customFormat="1">
      <c r="A1296" s="416"/>
      <c r="B1296" s="416"/>
      <c r="C1296" s="416"/>
      <c r="D1296" s="416"/>
      <c r="E1296" s="416"/>
      <c r="F1296" s="416"/>
      <c r="G1296" s="30"/>
      <c r="H1296" s="30"/>
      <c r="I1296" s="30"/>
      <c r="J1296" s="30"/>
    </row>
    <row r="1297" spans="1:10" s="417" customFormat="1">
      <c r="A1297" s="416"/>
      <c r="B1297" s="416"/>
      <c r="C1297" s="416"/>
      <c r="D1297" s="416"/>
      <c r="E1297" s="416"/>
      <c r="F1297" s="416"/>
      <c r="G1297" s="30"/>
      <c r="H1297" s="30"/>
      <c r="I1297" s="30"/>
      <c r="J1297" s="30"/>
    </row>
    <row r="1298" spans="1:10" s="417" customFormat="1">
      <c r="A1298" s="416"/>
      <c r="B1298" s="416"/>
      <c r="C1298" s="416"/>
      <c r="D1298" s="416"/>
      <c r="E1298" s="416"/>
      <c r="F1298" s="416"/>
      <c r="G1298" s="30"/>
      <c r="H1298" s="30"/>
      <c r="I1298" s="30"/>
      <c r="J1298" s="30"/>
    </row>
    <row r="1299" spans="1:10" s="417" customFormat="1">
      <c r="A1299" s="416"/>
      <c r="B1299" s="416"/>
      <c r="C1299" s="416"/>
      <c r="D1299" s="416"/>
      <c r="E1299" s="416"/>
      <c r="F1299" s="416"/>
      <c r="G1299" s="30"/>
      <c r="H1299" s="30"/>
      <c r="I1299" s="30"/>
      <c r="J1299" s="30"/>
    </row>
    <row r="1300" spans="1:10" s="417" customFormat="1">
      <c r="A1300" s="416"/>
      <c r="B1300" s="416"/>
      <c r="C1300" s="416"/>
      <c r="D1300" s="416"/>
      <c r="E1300" s="416"/>
      <c r="F1300" s="416"/>
      <c r="G1300" s="30"/>
      <c r="H1300" s="30"/>
      <c r="I1300" s="30"/>
      <c r="J1300" s="30"/>
    </row>
    <row r="1301" spans="1:10" s="417" customFormat="1">
      <c r="A1301" s="416"/>
      <c r="B1301" s="416"/>
      <c r="C1301" s="416"/>
      <c r="D1301" s="416"/>
      <c r="E1301" s="416"/>
      <c r="F1301" s="416"/>
      <c r="G1301" s="30"/>
      <c r="H1301" s="30"/>
      <c r="I1301" s="30"/>
      <c r="J1301" s="30"/>
    </row>
    <row r="1302" spans="1:10" s="417" customFormat="1">
      <c r="A1302" s="416"/>
      <c r="B1302" s="416"/>
      <c r="C1302" s="416"/>
      <c r="D1302" s="416"/>
      <c r="E1302" s="416"/>
      <c r="F1302" s="416"/>
      <c r="G1302" s="30"/>
      <c r="H1302" s="30"/>
      <c r="I1302" s="30"/>
      <c r="J1302" s="30"/>
    </row>
    <row r="1303" spans="1:10" s="417" customFormat="1">
      <c r="A1303" s="416"/>
      <c r="B1303" s="416"/>
      <c r="C1303" s="416"/>
      <c r="D1303" s="416"/>
      <c r="E1303" s="416"/>
      <c r="F1303" s="416"/>
      <c r="G1303" s="30"/>
      <c r="H1303" s="30"/>
      <c r="I1303" s="30"/>
      <c r="J1303" s="30"/>
    </row>
    <row r="1304" spans="1:10" s="417" customFormat="1">
      <c r="A1304" s="416"/>
      <c r="B1304" s="416"/>
      <c r="C1304" s="416"/>
      <c r="D1304" s="416"/>
      <c r="E1304" s="416"/>
      <c r="F1304" s="416"/>
      <c r="G1304" s="30"/>
      <c r="H1304" s="30"/>
      <c r="I1304" s="30"/>
      <c r="J1304" s="30"/>
    </row>
    <row r="1305" spans="1:10" s="417" customFormat="1">
      <c r="A1305" s="416"/>
      <c r="B1305" s="416"/>
      <c r="C1305" s="416"/>
      <c r="D1305" s="416"/>
      <c r="E1305" s="416"/>
      <c r="F1305" s="416"/>
      <c r="G1305" s="30"/>
      <c r="H1305" s="30"/>
      <c r="I1305" s="30"/>
      <c r="J1305" s="30"/>
    </row>
    <row r="1306" spans="1:10" s="417" customFormat="1">
      <c r="A1306" s="416"/>
      <c r="B1306" s="416"/>
      <c r="C1306" s="416"/>
      <c r="D1306" s="416"/>
      <c r="E1306" s="416"/>
      <c r="F1306" s="416"/>
      <c r="G1306" s="30"/>
      <c r="H1306" s="30"/>
      <c r="I1306" s="30"/>
      <c r="J1306" s="30"/>
    </row>
    <row r="1307" spans="1:10" s="417" customFormat="1">
      <c r="A1307" s="416"/>
      <c r="B1307" s="416"/>
      <c r="C1307" s="416"/>
      <c r="D1307" s="416"/>
      <c r="E1307" s="416"/>
      <c r="F1307" s="416"/>
      <c r="G1307" s="30"/>
      <c r="H1307" s="30"/>
      <c r="I1307" s="30"/>
      <c r="J1307" s="30"/>
    </row>
    <row r="1308" spans="1:10" s="417" customFormat="1">
      <c r="A1308" s="416"/>
      <c r="B1308" s="416"/>
      <c r="C1308" s="416"/>
      <c r="D1308" s="416"/>
      <c r="E1308" s="416"/>
      <c r="F1308" s="416"/>
      <c r="G1308" s="30"/>
      <c r="H1308" s="30"/>
      <c r="I1308" s="30"/>
      <c r="J1308" s="30"/>
    </row>
    <row r="1309" spans="1:10" s="417" customFormat="1">
      <c r="A1309" s="416"/>
      <c r="B1309" s="416"/>
      <c r="C1309" s="416"/>
      <c r="D1309" s="416"/>
      <c r="E1309" s="416"/>
      <c r="F1309" s="416"/>
      <c r="G1309" s="30"/>
      <c r="H1309" s="30"/>
      <c r="I1309" s="30"/>
      <c r="J1309" s="30"/>
    </row>
    <row r="1310" spans="1:10" s="417" customFormat="1">
      <c r="A1310" s="416"/>
      <c r="B1310" s="416"/>
      <c r="C1310" s="416"/>
      <c r="D1310" s="416"/>
      <c r="E1310" s="416"/>
      <c r="F1310" s="416"/>
      <c r="G1310" s="30"/>
      <c r="H1310" s="30"/>
      <c r="I1310" s="30"/>
      <c r="J1310" s="30"/>
    </row>
    <row r="1311" spans="1:10" s="417" customFormat="1">
      <c r="A1311" s="416"/>
      <c r="B1311" s="416"/>
      <c r="C1311" s="416"/>
      <c r="D1311" s="416"/>
      <c r="E1311" s="416"/>
      <c r="F1311" s="416"/>
      <c r="G1311" s="30"/>
      <c r="H1311" s="30"/>
      <c r="I1311" s="30"/>
      <c r="J1311" s="30"/>
    </row>
    <row r="1312" spans="1:10" s="417" customFormat="1">
      <c r="A1312" s="416"/>
      <c r="B1312" s="416"/>
      <c r="C1312" s="416"/>
      <c r="D1312" s="416"/>
      <c r="E1312" s="416"/>
      <c r="F1312" s="416"/>
      <c r="G1312" s="30"/>
      <c r="H1312" s="30"/>
      <c r="I1312" s="30"/>
      <c r="J1312" s="30"/>
    </row>
    <row r="1313" spans="1:10" s="417" customFormat="1">
      <c r="A1313" s="416"/>
      <c r="B1313" s="416"/>
      <c r="C1313" s="416"/>
      <c r="D1313" s="416"/>
      <c r="E1313" s="416"/>
      <c r="F1313" s="416"/>
      <c r="G1313" s="30"/>
      <c r="H1313" s="30"/>
      <c r="I1313" s="30"/>
      <c r="J1313" s="30"/>
    </row>
    <row r="1314" spans="1:10" s="417" customFormat="1">
      <c r="A1314" s="416"/>
      <c r="B1314" s="416"/>
      <c r="C1314" s="416"/>
      <c r="D1314" s="416"/>
      <c r="E1314" s="416"/>
      <c r="F1314" s="416"/>
      <c r="G1314" s="30"/>
      <c r="H1314" s="30"/>
      <c r="I1314" s="30"/>
      <c r="J1314" s="30"/>
    </row>
    <row r="1315" spans="1:10" s="417" customFormat="1">
      <c r="A1315" s="416"/>
      <c r="B1315" s="416"/>
      <c r="C1315" s="416"/>
      <c r="D1315" s="416"/>
      <c r="E1315" s="416"/>
      <c r="F1315" s="416"/>
      <c r="G1315" s="30"/>
      <c r="H1315" s="30"/>
      <c r="I1315" s="30"/>
      <c r="J1315" s="30"/>
    </row>
    <row r="1316" spans="1:10" s="417" customFormat="1">
      <c r="A1316" s="416"/>
      <c r="B1316" s="416"/>
      <c r="C1316" s="416"/>
      <c r="D1316" s="416"/>
      <c r="E1316" s="416"/>
      <c r="F1316" s="416"/>
      <c r="G1316" s="30"/>
      <c r="H1316" s="30"/>
      <c r="I1316" s="30"/>
      <c r="J1316" s="30"/>
    </row>
    <row r="1317" spans="1:10" s="417" customFormat="1">
      <c r="A1317" s="416"/>
      <c r="B1317" s="416"/>
      <c r="C1317" s="416"/>
      <c r="D1317" s="416"/>
      <c r="E1317" s="416"/>
      <c r="F1317" s="416"/>
      <c r="G1317" s="30"/>
      <c r="H1317" s="30"/>
      <c r="I1317" s="30"/>
      <c r="J1317" s="30"/>
    </row>
    <row r="1318" spans="1:10" s="417" customFormat="1">
      <c r="A1318" s="416"/>
      <c r="B1318" s="416"/>
      <c r="C1318" s="416"/>
      <c r="D1318" s="416"/>
      <c r="E1318" s="416"/>
      <c r="F1318" s="416"/>
      <c r="G1318" s="30"/>
      <c r="H1318" s="30"/>
      <c r="I1318" s="30"/>
      <c r="J1318" s="30"/>
    </row>
    <row r="1319" spans="1:10" s="417" customFormat="1">
      <c r="A1319" s="416"/>
      <c r="B1319" s="416"/>
      <c r="C1319" s="416"/>
      <c r="D1319" s="416"/>
      <c r="E1319" s="416"/>
      <c r="F1319" s="416"/>
      <c r="G1319" s="30"/>
      <c r="H1319" s="30"/>
      <c r="I1319" s="30"/>
      <c r="J1319" s="30"/>
    </row>
    <row r="1320" spans="1:10" s="417" customFormat="1">
      <c r="A1320" s="416"/>
      <c r="B1320" s="416"/>
      <c r="C1320" s="416"/>
      <c r="D1320" s="416"/>
      <c r="E1320" s="416"/>
      <c r="F1320" s="416"/>
      <c r="G1320" s="30"/>
      <c r="H1320" s="30"/>
      <c r="I1320" s="30"/>
      <c r="J1320" s="30"/>
    </row>
    <row r="1321" spans="1:10" s="417" customFormat="1">
      <c r="A1321" s="416"/>
      <c r="B1321" s="416"/>
      <c r="C1321" s="416"/>
      <c r="D1321" s="416"/>
      <c r="E1321" s="416"/>
      <c r="F1321" s="416"/>
      <c r="G1321" s="30"/>
      <c r="H1321" s="30"/>
      <c r="I1321" s="30"/>
      <c r="J1321" s="30"/>
    </row>
    <row r="1322" spans="1:10" s="417" customFormat="1">
      <c r="A1322" s="416"/>
      <c r="B1322" s="416"/>
      <c r="C1322" s="416"/>
      <c r="D1322" s="416"/>
      <c r="E1322" s="416"/>
      <c r="F1322" s="416"/>
      <c r="G1322" s="30"/>
      <c r="H1322" s="30"/>
      <c r="I1322" s="30"/>
      <c r="J1322" s="30"/>
    </row>
    <row r="1323" spans="1:10" s="417" customFormat="1">
      <c r="A1323" s="416"/>
      <c r="B1323" s="416"/>
      <c r="C1323" s="416"/>
      <c r="D1323" s="416"/>
      <c r="E1323" s="416"/>
      <c r="F1323" s="416"/>
      <c r="G1323" s="30"/>
      <c r="H1323" s="30"/>
      <c r="I1323" s="30"/>
      <c r="J1323" s="30"/>
    </row>
    <row r="1324" spans="1:10" s="417" customFormat="1">
      <c r="A1324" s="416"/>
      <c r="B1324" s="416"/>
      <c r="C1324" s="416"/>
      <c r="D1324" s="416"/>
      <c r="E1324" s="416"/>
      <c r="F1324" s="416"/>
      <c r="G1324" s="30"/>
      <c r="H1324" s="30"/>
      <c r="I1324" s="30"/>
      <c r="J1324" s="30"/>
    </row>
    <row r="1325" spans="1:10" s="417" customFormat="1">
      <c r="A1325" s="416"/>
      <c r="B1325" s="416"/>
      <c r="C1325" s="416"/>
      <c r="D1325" s="416"/>
      <c r="E1325" s="416"/>
      <c r="F1325" s="416"/>
      <c r="G1325" s="30"/>
      <c r="H1325" s="30"/>
      <c r="I1325" s="30"/>
      <c r="J1325" s="30"/>
    </row>
    <row r="1326" spans="1:10" s="417" customFormat="1">
      <c r="A1326" s="416"/>
      <c r="B1326" s="416"/>
      <c r="C1326" s="416"/>
      <c r="D1326" s="416"/>
      <c r="E1326" s="416"/>
      <c r="F1326" s="416"/>
      <c r="G1326" s="30"/>
      <c r="H1326" s="30"/>
      <c r="I1326" s="30"/>
      <c r="J1326" s="30"/>
    </row>
    <row r="1327" spans="1:10" s="417" customFormat="1">
      <c r="A1327" s="416"/>
      <c r="B1327" s="416"/>
      <c r="C1327" s="416"/>
      <c r="D1327" s="416"/>
      <c r="E1327" s="416"/>
      <c r="F1327" s="416"/>
      <c r="G1327" s="30"/>
      <c r="H1327" s="30"/>
      <c r="I1327" s="30"/>
      <c r="J1327" s="30"/>
    </row>
    <row r="1328" spans="1:10" s="417" customFormat="1">
      <c r="A1328" s="416"/>
      <c r="B1328" s="416"/>
      <c r="C1328" s="416"/>
      <c r="D1328" s="416"/>
      <c r="E1328" s="416"/>
      <c r="F1328" s="416"/>
      <c r="G1328" s="30"/>
      <c r="H1328" s="30"/>
      <c r="I1328" s="30"/>
      <c r="J1328" s="30"/>
    </row>
    <row r="1329" spans="1:10" s="417" customFormat="1">
      <c r="A1329" s="416"/>
      <c r="B1329" s="416"/>
      <c r="C1329" s="416"/>
      <c r="D1329" s="416"/>
      <c r="E1329" s="416"/>
      <c r="F1329" s="416"/>
      <c r="G1329" s="30"/>
      <c r="H1329" s="30"/>
      <c r="I1329" s="30"/>
      <c r="J1329" s="30"/>
    </row>
    <row r="1330" spans="1:10" s="417" customFormat="1">
      <c r="A1330" s="416"/>
      <c r="B1330" s="416"/>
      <c r="C1330" s="416"/>
      <c r="D1330" s="416"/>
      <c r="E1330" s="416"/>
      <c r="F1330" s="416"/>
      <c r="G1330" s="30"/>
      <c r="H1330" s="30"/>
      <c r="I1330" s="30"/>
      <c r="J1330" s="30"/>
    </row>
    <row r="1331" spans="1:10" s="417" customFormat="1">
      <c r="A1331" s="416"/>
      <c r="B1331" s="416"/>
      <c r="C1331" s="416"/>
      <c r="D1331" s="416"/>
      <c r="E1331" s="416"/>
      <c r="F1331" s="416"/>
      <c r="G1331" s="30"/>
      <c r="H1331" s="30"/>
      <c r="I1331" s="30"/>
      <c r="J1331" s="30"/>
    </row>
    <row r="1332" spans="1:10" s="417" customFormat="1">
      <c r="A1332" s="416"/>
      <c r="B1332" s="416"/>
      <c r="C1332" s="416"/>
      <c r="D1332" s="416"/>
      <c r="E1332" s="416"/>
      <c r="F1332" s="416"/>
      <c r="G1332" s="30"/>
      <c r="H1332" s="30"/>
      <c r="I1332" s="30"/>
      <c r="J1332" s="30"/>
    </row>
    <row r="1333" spans="1:10" s="417" customFormat="1">
      <c r="A1333" s="416"/>
      <c r="B1333" s="416"/>
      <c r="C1333" s="416"/>
      <c r="D1333" s="416"/>
      <c r="E1333" s="416"/>
      <c r="F1333" s="416"/>
      <c r="G1333" s="30"/>
      <c r="H1333" s="30"/>
      <c r="I1333" s="30"/>
      <c r="J1333" s="30"/>
    </row>
    <row r="1334" spans="1:10" s="417" customFormat="1">
      <c r="A1334" s="416"/>
      <c r="B1334" s="416"/>
      <c r="C1334" s="416"/>
      <c r="D1334" s="416"/>
      <c r="E1334" s="416"/>
      <c r="F1334" s="416"/>
      <c r="G1334" s="30"/>
      <c r="H1334" s="30"/>
      <c r="I1334" s="30"/>
      <c r="J1334" s="30"/>
    </row>
    <row r="1335" spans="1:10" s="417" customFormat="1">
      <c r="A1335" s="416"/>
      <c r="B1335" s="416"/>
      <c r="C1335" s="416"/>
      <c r="D1335" s="416"/>
      <c r="E1335" s="416"/>
      <c r="F1335" s="416"/>
      <c r="G1335" s="30"/>
      <c r="H1335" s="30"/>
      <c r="I1335" s="30"/>
      <c r="J1335" s="30"/>
    </row>
    <row r="1336" spans="1:10" s="417" customFormat="1">
      <c r="A1336" s="416"/>
      <c r="B1336" s="416"/>
      <c r="C1336" s="416"/>
      <c r="D1336" s="416"/>
      <c r="E1336" s="416"/>
      <c r="F1336" s="416"/>
      <c r="G1336" s="30"/>
      <c r="H1336" s="30"/>
      <c r="I1336" s="30"/>
      <c r="J1336" s="30"/>
    </row>
    <row r="1337" spans="1:10" s="417" customFormat="1">
      <c r="A1337" s="416"/>
      <c r="B1337" s="416"/>
      <c r="C1337" s="416"/>
      <c r="D1337" s="416"/>
      <c r="E1337" s="416"/>
      <c r="F1337" s="416"/>
      <c r="G1337" s="30"/>
      <c r="H1337" s="30"/>
      <c r="I1337" s="30"/>
      <c r="J1337" s="30"/>
    </row>
    <row r="1338" spans="1:10" s="417" customFormat="1">
      <c r="A1338" s="416"/>
      <c r="B1338" s="416"/>
      <c r="C1338" s="416"/>
      <c r="D1338" s="416"/>
      <c r="E1338" s="416"/>
      <c r="F1338" s="416"/>
      <c r="G1338" s="30"/>
      <c r="H1338" s="30"/>
      <c r="I1338" s="30"/>
      <c r="J1338" s="30"/>
    </row>
    <row r="1339" spans="1:10" s="417" customFormat="1">
      <c r="A1339" s="416"/>
      <c r="B1339" s="416"/>
      <c r="C1339" s="416"/>
      <c r="D1339" s="416"/>
      <c r="E1339" s="416"/>
      <c r="F1339" s="416"/>
      <c r="G1339" s="30"/>
      <c r="H1339" s="30"/>
      <c r="I1339" s="30"/>
      <c r="J1339" s="30"/>
    </row>
    <row r="1340" spans="1:10" s="417" customFormat="1">
      <c r="A1340" s="416"/>
      <c r="B1340" s="416"/>
      <c r="C1340" s="416"/>
      <c r="D1340" s="416"/>
      <c r="E1340" s="416"/>
      <c r="F1340" s="416"/>
      <c r="G1340" s="30"/>
      <c r="H1340" s="30"/>
      <c r="I1340" s="30"/>
      <c r="J1340" s="30"/>
    </row>
    <row r="1341" spans="1:10" s="417" customFormat="1">
      <c r="A1341" s="416"/>
      <c r="B1341" s="416"/>
      <c r="C1341" s="416"/>
      <c r="D1341" s="416"/>
      <c r="E1341" s="416"/>
      <c r="F1341" s="416"/>
      <c r="G1341" s="30"/>
      <c r="H1341" s="30"/>
      <c r="I1341" s="30"/>
      <c r="J1341" s="30"/>
    </row>
    <row r="1342" spans="1:10" s="417" customFormat="1">
      <c r="A1342" s="416"/>
      <c r="B1342" s="416"/>
      <c r="C1342" s="416"/>
      <c r="D1342" s="416"/>
      <c r="E1342" s="416"/>
      <c r="F1342" s="416"/>
      <c r="G1342" s="30"/>
      <c r="H1342" s="30"/>
      <c r="I1342" s="30"/>
      <c r="J1342" s="30"/>
    </row>
    <row r="1343" spans="1:10" s="417" customFormat="1">
      <c r="A1343" s="416"/>
      <c r="B1343" s="416"/>
      <c r="C1343" s="416"/>
      <c r="D1343" s="416"/>
      <c r="E1343" s="416"/>
      <c r="F1343" s="416"/>
      <c r="G1343" s="30"/>
      <c r="H1343" s="30"/>
      <c r="I1343" s="30"/>
      <c r="J1343" s="30"/>
    </row>
    <row r="1344" spans="1:10" s="417" customFormat="1">
      <c r="A1344" s="416"/>
      <c r="B1344" s="416"/>
      <c r="C1344" s="416"/>
      <c r="D1344" s="416"/>
      <c r="E1344" s="416"/>
      <c r="F1344" s="416"/>
      <c r="G1344" s="30"/>
      <c r="H1344" s="30"/>
      <c r="I1344" s="30"/>
      <c r="J1344" s="30"/>
    </row>
    <row r="1345" spans="1:10" s="417" customFormat="1">
      <c r="A1345" s="416"/>
      <c r="B1345" s="416"/>
      <c r="C1345" s="416"/>
      <c r="D1345" s="416"/>
      <c r="E1345" s="416"/>
      <c r="F1345" s="416"/>
      <c r="G1345" s="30"/>
      <c r="H1345" s="30"/>
      <c r="I1345" s="30"/>
      <c r="J1345" s="30"/>
    </row>
    <row r="1346" spans="1:10" s="417" customFormat="1">
      <c r="A1346" s="416"/>
      <c r="B1346" s="416"/>
      <c r="C1346" s="416"/>
      <c r="D1346" s="416"/>
      <c r="E1346" s="416"/>
      <c r="F1346" s="416"/>
      <c r="G1346" s="30"/>
      <c r="H1346" s="30"/>
      <c r="I1346" s="30"/>
      <c r="J1346" s="30"/>
    </row>
    <row r="1347" spans="1:10" s="417" customFormat="1">
      <c r="A1347" s="416"/>
      <c r="B1347" s="416"/>
      <c r="C1347" s="416"/>
      <c r="D1347" s="416"/>
      <c r="E1347" s="416"/>
      <c r="F1347" s="416"/>
      <c r="G1347" s="30"/>
      <c r="H1347" s="30"/>
      <c r="I1347" s="30"/>
      <c r="J1347" s="30"/>
    </row>
    <row r="1348" spans="1:10" s="417" customFormat="1">
      <c r="A1348" s="416"/>
      <c r="B1348" s="416"/>
      <c r="C1348" s="416"/>
      <c r="D1348" s="416"/>
      <c r="E1348" s="416"/>
      <c r="F1348" s="416"/>
      <c r="G1348" s="30"/>
      <c r="H1348" s="30"/>
      <c r="I1348" s="30"/>
      <c r="J1348" s="30"/>
    </row>
    <row r="1349" spans="1:10" s="417" customFormat="1">
      <c r="A1349" s="416"/>
      <c r="B1349" s="416"/>
      <c r="C1349" s="416"/>
      <c r="D1349" s="416"/>
      <c r="E1349" s="416"/>
      <c r="F1349" s="416"/>
      <c r="G1349" s="30"/>
      <c r="H1349" s="30"/>
      <c r="I1349" s="30"/>
      <c r="J1349" s="30"/>
    </row>
    <row r="1350" spans="1:10" s="417" customFormat="1">
      <c r="A1350" s="416"/>
      <c r="B1350" s="416"/>
      <c r="C1350" s="416"/>
      <c r="D1350" s="416"/>
      <c r="E1350" s="416"/>
      <c r="F1350" s="416"/>
      <c r="G1350" s="30"/>
      <c r="H1350" s="30"/>
      <c r="I1350" s="30"/>
      <c r="J1350" s="30"/>
    </row>
    <row r="1351" spans="1:10" s="417" customFormat="1">
      <c r="A1351" s="416"/>
      <c r="B1351" s="416"/>
      <c r="C1351" s="416"/>
      <c r="D1351" s="416"/>
      <c r="E1351" s="416"/>
      <c r="F1351" s="416"/>
      <c r="G1351" s="30"/>
      <c r="H1351" s="30"/>
      <c r="I1351" s="30"/>
      <c r="J1351" s="30"/>
    </row>
    <row r="1352" spans="1:10" s="417" customFormat="1">
      <c r="A1352" s="416"/>
      <c r="B1352" s="416"/>
      <c r="C1352" s="416"/>
      <c r="D1352" s="416"/>
      <c r="E1352" s="416"/>
      <c r="F1352" s="416"/>
      <c r="G1352" s="30"/>
      <c r="H1352" s="30"/>
      <c r="I1352" s="30"/>
      <c r="J1352" s="30"/>
    </row>
    <row r="1353" spans="1:10" s="417" customFormat="1">
      <c r="A1353" s="416"/>
      <c r="B1353" s="416"/>
      <c r="C1353" s="416"/>
      <c r="D1353" s="416"/>
      <c r="E1353" s="416"/>
      <c r="F1353" s="416"/>
      <c r="G1353" s="30"/>
      <c r="H1353" s="30"/>
      <c r="I1353" s="30"/>
      <c r="J1353" s="30"/>
    </row>
    <row r="1354" spans="1:10" s="417" customFormat="1">
      <c r="A1354" s="416"/>
      <c r="B1354" s="416"/>
      <c r="C1354" s="416"/>
      <c r="D1354" s="416"/>
      <c r="E1354" s="416"/>
      <c r="F1354" s="416"/>
      <c r="G1354" s="30"/>
      <c r="H1354" s="30"/>
      <c r="I1354" s="30"/>
      <c r="J1354" s="30"/>
    </row>
    <row r="1355" spans="1:10" s="417" customFormat="1">
      <c r="A1355" s="416"/>
      <c r="B1355" s="416"/>
      <c r="C1355" s="416"/>
      <c r="D1355" s="416"/>
      <c r="E1355" s="416"/>
      <c r="F1355" s="416"/>
      <c r="G1355" s="30"/>
      <c r="H1355" s="30"/>
      <c r="I1355" s="30"/>
      <c r="J1355" s="30"/>
    </row>
    <row r="1356" spans="1:10" s="417" customFormat="1">
      <c r="A1356" s="416"/>
      <c r="B1356" s="416"/>
      <c r="C1356" s="416"/>
      <c r="D1356" s="416"/>
      <c r="E1356" s="416"/>
      <c r="F1356" s="416"/>
      <c r="G1356" s="30"/>
      <c r="H1356" s="30"/>
      <c r="I1356" s="30"/>
      <c r="J1356" s="30"/>
    </row>
    <row r="1357" spans="1:10" s="417" customFormat="1">
      <c r="A1357" s="416"/>
      <c r="B1357" s="416"/>
      <c r="C1357" s="416"/>
      <c r="D1357" s="416"/>
      <c r="E1357" s="416"/>
      <c r="F1357" s="416"/>
      <c r="G1357" s="30"/>
      <c r="H1357" s="30"/>
      <c r="I1357" s="30"/>
      <c r="J1357" s="30"/>
    </row>
    <row r="1358" spans="1:10" s="417" customFormat="1">
      <c r="A1358" s="416"/>
      <c r="B1358" s="416"/>
      <c r="C1358" s="416"/>
      <c r="D1358" s="416"/>
      <c r="E1358" s="416"/>
      <c r="F1358" s="416"/>
      <c r="G1358" s="30"/>
      <c r="H1358" s="30"/>
      <c r="I1358" s="30"/>
      <c r="J1358" s="30"/>
    </row>
    <row r="1359" spans="1:10" s="417" customFormat="1">
      <c r="A1359" s="416"/>
      <c r="B1359" s="416"/>
      <c r="C1359" s="416"/>
      <c r="D1359" s="416"/>
      <c r="E1359" s="416"/>
      <c r="F1359" s="416"/>
      <c r="G1359" s="30"/>
      <c r="H1359" s="30"/>
      <c r="I1359" s="30"/>
      <c r="J1359" s="30"/>
    </row>
    <row r="1360" spans="1:10" s="417" customFormat="1">
      <c r="A1360" s="416"/>
      <c r="B1360" s="416"/>
      <c r="C1360" s="416"/>
      <c r="D1360" s="416"/>
      <c r="E1360" s="416"/>
      <c r="F1360" s="416"/>
      <c r="G1360" s="30"/>
      <c r="H1360" s="30"/>
      <c r="I1360" s="30"/>
      <c r="J1360" s="30"/>
    </row>
    <row r="1361" spans="1:10" s="417" customFormat="1">
      <c r="A1361" s="416"/>
      <c r="B1361" s="416"/>
      <c r="C1361" s="416"/>
      <c r="D1361" s="416"/>
      <c r="E1361" s="416"/>
      <c r="F1361" s="416"/>
      <c r="G1361" s="30"/>
      <c r="H1361" s="30"/>
      <c r="I1361" s="30"/>
      <c r="J1361" s="30"/>
    </row>
    <row r="1362" spans="1:10" s="417" customFormat="1">
      <c r="A1362" s="416"/>
      <c r="B1362" s="416"/>
      <c r="C1362" s="416"/>
      <c r="D1362" s="416"/>
      <c r="E1362" s="416"/>
      <c r="F1362" s="416"/>
      <c r="G1362" s="30"/>
      <c r="H1362" s="30"/>
      <c r="I1362" s="30"/>
      <c r="J1362" s="30"/>
    </row>
    <row r="1363" spans="1:10" s="417" customFormat="1">
      <c r="A1363" s="416"/>
      <c r="B1363" s="416"/>
      <c r="C1363" s="416"/>
      <c r="D1363" s="416"/>
      <c r="E1363" s="416"/>
      <c r="F1363" s="416"/>
      <c r="G1363" s="30"/>
      <c r="H1363" s="30"/>
      <c r="I1363" s="30"/>
      <c r="J1363" s="30"/>
    </row>
    <row r="1364" spans="1:10" s="417" customFormat="1">
      <c r="A1364" s="416"/>
      <c r="B1364" s="416"/>
      <c r="C1364" s="416"/>
      <c r="D1364" s="416"/>
      <c r="E1364" s="416"/>
      <c r="F1364" s="416"/>
      <c r="G1364" s="30"/>
      <c r="H1364" s="30"/>
      <c r="I1364" s="30"/>
      <c r="J1364" s="30"/>
    </row>
    <row r="1365" spans="1:10" s="417" customFormat="1">
      <c r="A1365" s="416"/>
      <c r="B1365" s="416"/>
      <c r="C1365" s="416"/>
      <c r="D1365" s="416"/>
      <c r="E1365" s="416"/>
      <c r="F1365" s="416"/>
      <c r="G1365" s="30"/>
      <c r="H1365" s="30"/>
      <c r="I1365" s="30"/>
      <c r="J1365" s="30"/>
    </row>
    <row r="1366" spans="1:10" s="417" customFormat="1">
      <c r="A1366" s="416"/>
      <c r="B1366" s="416"/>
      <c r="C1366" s="416"/>
      <c r="D1366" s="416"/>
      <c r="E1366" s="416"/>
      <c r="F1366" s="416"/>
      <c r="G1366" s="30"/>
      <c r="H1366" s="30"/>
      <c r="I1366" s="30"/>
      <c r="J1366" s="30"/>
    </row>
    <row r="1367" spans="1:10" s="417" customFormat="1">
      <c r="A1367" s="416"/>
      <c r="B1367" s="416"/>
      <c r="C1367" s="416"/>
      <c r="D1367" s="416"/>
      <c r="E1367" s="416"/>
      <c r="F1367" s="416"/>
      <c r="G1367" s="30"/>
      <c r="H1367" s="30"/>
      <c r="I1367" s="30"/>
      <c r="J1367" s="30"/>
    </row>
    <row r="1368" spans="1:10" s="417" customFormat="1">
      <c r="A1368" s="416"/>
      <c r="B1368" s="416"/>
      <c r="C1368" s="416"/>
      <c r="D1368" s="416"/>
      <c r="E1368" s="416"/>
      <c r="F1368" s="416"/>
      <c r="G1368" s="30"/>
      <c r="H1368" s="30"/>
      <c r="I1368" s="30"/>
      <c r="J1368" s="30"/>
    </row>
    <row r="1369" spans="1:10" s="417" customFormat="1">
      <c r="A1369" s="416"/>
      <c r="B1369" s="416"/>
      <c r="C1369" s="416"/>
      <c r="D1369" s="416"/>
      <c r="E1369" s="416"/>
      <c r="F1369" s="416"/>
      <c r="G1369" s="30"/>
      <c r="H1369" s="30"/>
      <c r="I1369" s="30"/>
      <c r="J1369" s="30"/>
    </row>
    <row r="1370" spans="1:10" s="417" customFormat="1">
      <c r="A1370" s="416"/>
      <c r="B1370" s="416"/>
      <c r="C1370" s="416"/>
      <c r="D1370" s="416"/>
      <c r="E1370" s="416"/>
      <c r="F1370" s="416"/>
      <c r="G1370" s="30"/>
      <c r="H1370" s="30"/>
      <c r="I1370" s="30"/>
      <c r="J1370" s="30"/>
    </row>
    <row r="1371" spans="1:10" s="417" customFormat="1">
      <c r="A1371" s="416"/>
      <c r="B1371" s="416"/>
      <c r="C1371" s="416"/>
      <c r="D1371" s="416"/>
      <c r="E1371" s="416"/>
      <c r="F1371" s="416"/>
      <c r="G1371" s="30"/>
      <c r="H1371" s="30"/>
      <c r="I1371" s="30"/>
      <c r="J1371" s="30"/>
    </row>
    <row r="1372" spans="1:10" s="417" customFormat="1">
      <c r="A1372" s="416"/>
      <c r="B1372" s="416"/>
      <c r="C1372" s="416"/>
      <c r="D1372" s="416"/>
      <c r="E1372" s="416"/>
      <c r="F1372" s="416"/>
      <c r="G1372" s="30"/>
      <c r="H1372" s="30"/>
      <c r="I1372" s="30"/>
      <c r="J1372" s="30"/>
    </row>
    <row r="1373" spans="1:10" s="417" customFormat="1">
      <c r="A1373" s="416"/>
      <c r="B1373" s="416"/>
      <c r="C1373" s="416"/>
      <c r="D1373" s="416"/>
      <c r="E1373" s="416"/>
      <c r="F1373" s="416"/>
      <c r="G1373" s="30"/>
      <c r="H1373" s="30"/>
      <c r="I1373" s="30"/>
      <c r="J1373" s="30"/>
    </row>
    <row r="1374" spans="1:10" s="417" customFormat="1">
      <c r="A1374" s="416"/>
      <c r="B1374" s="416"/>
      <c r="C1374" s="416"/>
      <c r="D1374" s="416"/>
      <c r="E1374" s="416"/>
      <c r="F1374" s="416"/>
      <c r="G1374" s="30"/>
      <c r="H1374" s="30"/>
      <c r="I1374" s="30"/>
      <c r="J1374" s="30"/>
    </row>
    <row r="1375" spans="1:10" s="417" customFormat="1">
      <c r="A1375" s="416"/>
      <c r="B1375" s="416"/>
      <c r="C1375" s="416"/>
      <c r="D1375" s="416"/>
      <c r="E1375" s="416"/>
      <c r="F1375" s="416"/>
      <c r="G1375" s="30"/>
      <c r="H1375" s="30"/>
      <c r="I1375" s="30"/>
      <c r="J1375" s="30"/>
    </row>
    <row r="1376" spans="1:10" s="417" customFormat="1">
      <c r="A1376" s="416"/>
      <c r="B1376" s="416"/>
      <c r="C1376" s="416"/>
      <c r="D1376" s="416"/>
      <c r="E1376" s="416"/>
      <c r="F1376" s="416"/>
      <c r="G1376" s="30"/>
      <c r="H1376" s="30"/>
      <c r="I1376" s="30"/>
      <c r="J1376" s="30"/>
    </row>
    <row r="1377" spans="1:10" s="417" customFormat="1">
      <c r="A1377" s="416"/>
      <c r="B1377" s="416"/>
      <c r="C1377" s="416"/>
      <c r="D1377" s="416"/>
      <c r="E1377" s="416"/>
      <c r="F1377" s="416"/>
      <c r="G1377" s="30"/>
      <c r="H1377" s="30"/>
      <c r="I1377" s="30"/>
      <c r="J1377" s="30"/>
    </row>
    <row r="1378" spans="1:10" s="417" customFormat="1">
      <c r="A1378" s="416"/>
      <c r="B1378" s="416"/>
      <c r="C1378" s="416"/>
      <c r="D1378" s="416"/>
      <c r="E1378" s="416"/>
      <c r="F1378" s="416"/>
      <c r="G1378" s="30"/>
      <c r="H1378" s="30"/>
      <c r="I1378" s="30"/>
      <c r="J1378" s="30"/>
    </row>
    <row r="1379" spans="1:10" s="417" customFormat="1">
      <c r="A1379" s="416"/>
      <c r="B1379" s="416"/>
      <c r="C1379" s="416"/>
      <c r="D1379" s="416"/>
      <c r="E1379" s="416"/>
      <c r="F1379" s="416"/>
      <c r="G1379" s="30"/>
      <c r="H1379" s="30"/>
      <c r="I1379" s="30"/>
      <c r="J1379" s="30"/>
    </row>
    <row r="1380" spans="1:10" s="417" customFormat="1">
      <c r="A1380" s="416"/>
      <c r="B1380" s="416"/>
      <c r="C1380" s="416"/>
      <c r="D1380" s="416"/>
      <c r="E1380" s="416"/>
      <c r="F1380" s="416"/>
      <c r="G1380" s="30"/>
      <c r="H1380" s="30"/>
      <c r="I1380" s="30"/>
      <c r="J1380" s="30"/>
    </row>
    <row r="1381" spans="1:10" s="417" customFormat="1">
      <c r="A1381" s="416"/>
      <c r="B1381" s="416"/>
      <c r="C1381" s="416"/>
      <c r="D1381" s="416"/>
      <c r="E1381" s="416"/>
      <c r="F1381" s="416"/>
      <c r="G1381" s="30"/>
      <c r="H1381" s="30"/>
      <c r="I1381" s="30"/>
      <c r="J1381" s="30"/>
    </row>
    <row r="1382" spans="1:10" s="417" customFormat="1">
      <c r="A1382" s="416"/>
      <c r="B1382" s="416"/>
      <c r="C1382" s="416"/>
      <c r="D1382" s="416"/>
      <c r="E1382" s="416"/>
      <c r="F1382" s="416"/>
      <c r="G1382" s="30"/>
      <c r="H1382" s="30"/>
      <c r="I1382" s="30"/>
      <c r="J1382" s="30"/>
    </row>
    <row r="1383" spans="1:10" s="417" customFormat="1">
      <c r="A1383" s="416"/>
      <c r="B1383" s="416"/>
      <c r="C1383" s="416"/>
      <c r="D1383" s="416"/>
      <c r="E1383" s="416"/>
      <c r="F1383" s="416"/>
      <c r="G1383" s="30"/>
      <c r="H1383" s="30"/>
      <c r="I1383" s="30"/>
      <c r="J1383" s="30"/>
    </row>
    <row r="1384" spans="1:10" s="417" customFormat="1">
      <c r="A1384" s="416"/>
      <c r="B1384" s="416"/>
      <c r="C1384" s="416"/>
      <c r="D1384" s="416"/>
      <c r="E1384" s="416"/>
      <c r="F1384" s="416"/>
      <c r="G1384" s="30"/>
      <c r="H1384" s="30"/>
      <c r="I1384" s="30"/>
      <c r="J1384" s="30"/>
    </row>
    <row r="1385" spans="1:10" s="417" customFormat="1">
      <c r="A1385" s="416"/>
      <c r="B1385" s="416"/>
      <c r="C1385" s="416"/>
      <c r="D1385" s="416"/>
      <c r="E1385" s="416"/>
      <c r="F1385" s="416"/>
      <c r="G1385" s="30"/>
      <c r="H1385" s="30"/>
      <c r="I1385" s="30"/>
      <c r="J1385" s="30"/>
    </row>
    <row r="1386" spans="1:10" s="417" customFormat="1">
      <c r="A1386" s="416"/>
      <c r="B1386" s="416"/>
      <c r="C1386" s="416"/>
      <c r="D1386" s="416"/>
      <c r="E1386" s="416"/>
      <c r="F1386" s="416"/>
      <c r="G1386" s="30"/>
      <c r="H1386" s="30"/>
      <c r="I1386" s="30"/>
      <c r="J1386" s="30"/>
    </row>
    <row r="1387" spans="1:10" s="417" customFormat="1">
      <c r="A1387" s="416"/>
      <c r="B1387" s="416"/>
      <c r="C1387" s="416"/>
      <c r="D1387" s="416"/>
      <c r="E1387" s="416"/>
      <c r="F1387" s="416"/>
      <c r="G1387" s="30"/>
      <c r="H1387" s="30"/>
      <c r="I1387" s="30"/>
      <c r="J1387" s="30"/>
    </row>
    <row r="1388" spans="1:10" s="417" customFormat="1">
      <c r="A1388" s="416"/>
      <c r="B1388" s="416"/>
      <c r="C1388" s="416"/>
      <c r="D1388" s="416"/>
      <c r="E1388" s="416"/>
      <c r="F1388" s="416"/>
      <c r="G1388" s="30"/>
      <c r="H1388" s="30"/>
      <c r="I1388" s="30"/>
      <c r="J1388" s="30"/>
    </row>
    <row r="1389" spans="1:10" s="417" customFormat="1">
      <c r="A1389" s="416"/>
      <c r="B1389" s="416"/>
      <c r="C1389" s="416"/>
      <c r="D1389" s="416"/>
      <c r="E1389" s="416"/>
      <c r="F1389" s="416"/>
      <c r="G1389" s="30"/>
      <c r="H1389" s="30"/>
      <c r="I1389" s="30"/>
      <c r="J1389" s="30"/>
    </row>
    <row r="1390" spans="1:10" s="417" customFormat="1">
      <c r="A1390" s="416"/>
      <c r="B1390" s="416"/>
      <c r="C1390" s="416"/>
      <c r="D1390" s="416"/>
      <c r="E1390" s="416"/>
      <c r="F1390" s="416"/>
      <c r="G1390" s="30"/>
      <c r="H1390" s="30"/>
      <c r="I1390" s="30"/>
      <c r="J1390" s="30"/>
    </row>
    <row r="1391" spans="1:10" s="417" customFormat="1">
      <c r="A1391" s="416"/>
      <c r="B1391" s="416"/>
      <c r="C1391" s="416"/>
      <c r="D1391" s="416"/>
      <c r="E1391" s="416"/>
      <c r="F1391" s="416"/>
      <c r="G1391" s="30"/>
      <c r="H1391" s="30"/>
      <c r="I1391" s="30"/>
      <c r="J1391" s="30"/>
    </row>
    <row r="1392" spans="1:10" s="417" customFormat="1">
      <c r="A1392" s="416"/>
      <c r="B1392" s="416"/>
      <c r="C1392" s="416"/>
      <c r="D1392" s="416"/>
      <c r="E1392" s="416"/>
      <c r="F1392" s="416"/>
      <c r="G1392" s="30"/>
      <c r="H1392" s="30"/>
      <c r="I1392" s="30"/>
      <c r="J1392" s="30"/>
    </row>
    <row r="1393" spans="1:10" s="417" customFormat="1">
      <c r="A1393" s="416"/>
      <c r="B1393" s="416"/>
      <c r="C1393" s="416"/>
      <c r="D1393" s="416"/>
      <c r="E1393" s="416"/>
      <c r="F1393" s="416"/>
      <c r="G1393" s="30"/>
      <c r="H1393" s="30"/>
      <c r="I1393" s="30"/>
      <c r="J1393" s="30"/>
    </row>
    <row r="1394" spans="1:10" s="417" customFormat="1">
      <c r="A1394" s="416"/>
      <c r="B1394" s="416"/>
      <c r="C1394" s="416"/>
      <c r="D1394" s="416"/>
      <c r="E1394" s="416"/>
      <c r="F1394" s="416"/>
      <c r="G1394" s="30"/>
      <c r="H1394" s="30"/>
      <c r="I1394" s="30"/>
      <c r="J1394" s="30"/>
    </row>
  </sheetData>
  <mergeCells count="12">
    <mergeCell ref="B8:C8"/>
    <mergeCell ref="S1:U1"/>
    <mergeCell ref="I1:J1"/>
    <mergeCell ref="D6:E6"/>
    <mergeCell ref="F6:G6"/>
    <mergeCell ref="H6:I6"/>
    <mergeCell ref="J6:J7"/>
    <mergeCell ref="A1:G1"/>
    <mergeCell ref="B2:J2"/>
    <mergeCell ref="B3:J3"/>
    <mergeCell ref="C6:C7"/>
    <mergeCell ref="B6:B7"/>
  </mergeCells>
  <pageMargins left="0.59166666666666701" right="0.23958333333333301" top="0.60833333300000003" bottom="0.46875" header="0.3" footer="0.3"/>
  <pageSetup paperSize="9" scale="80" orientation="portrait" verticalDpi="0" r:id="rId1"/>
</worksheet>
</file>

<file path=xl/worksheets/sheet12.xml><?xml version="1.0" encoding="utf-8"?>
<worksheet xmlns="http://schemas.openxmlformats.org/spreadsheetml/2006/main" xmlns:r="http://schemas.openxmlformats.org/officeDocument/2006/relationships">
  <dimension ref="A1:H10"/>
  <sheetViews>
    <sheetView showZeros="0" view="pageLayout" topLeftCell="A4" workbookViewId="0">
      <selection activeCell="F2" sqref="F2:H2"/>
    </sheetView>
  </sheetViews>
  <sheetFormatPr defaultRowHeight="12.75"/>
  <cols>
    <col min="1" max="1" width="13.140625" style="373" customWidth="1"/>
    <col min="2" max="2" width="15.28515625" style="374" customWidth="1"/>
    <col min="3" max="8" width="10.140625" style="371" customWidth="1"/>
  </cols>
  <sheetData>
    <row r="1" spans="1:8" ht="15.75">
      <c r="A1" s="524"/>
      <c r="B1" s="524"/>
      <c r="C1" s="524"/>
      <c r="D1" s="524"/>
      <c r="F1" s="527" t="s">
        <v>308</v>
      </c>
      <c r="G1" s="527"/>
      <c r="H1" s="527"/>
    </row>
    <row r="2" spans="1:8" ht="21.75" customHeight="1">
      <c r="A2" s="372"/>
      <c r="B2" s="372"/>
      <c r="C2" s="372"/>
      <c r="D2" s="372"/>
      <c r="F2" s="528"/>
      <c r="G2" s="528"/>
      <c r="H2" s="528"/>
    </row>
    <row r="3" spans="1:8" ht="47.25" customHeight="1">
      <c r="A3" s="525" t="s">
        <v>508</v>
      </c>
      <c r="B3" s="525"/>
      <c r="C3" s="525"/>
      <c r="D3" s="525"/>
      <c r="E3" s="525"/>
      <c r="F3" s="525"/>
      <c r="G3" s="525"/>
      <c r="H3" s="525"/>
    </row>
    <row r="4" spans="1:8" ht="47.25" customHeight="1">
      <c r="A4" s="529" t="str">
        <f>'Biểu 01.'!A3:V3</f>
        <v>(Kèm theo Quyết định số 668  /QĐ-UBND ngày 03  /11/2021 của Ủy ban nhân dân tỉnh)</v>
      </c>
      <c r="B4" s="529"/>
      <c r="C4" s="529"/>
      <c r="D4" s="529"/>
      <c r="E4" s="529"/>
      <c r="F4" s="529"/>
      <c r="G4" s="529"/>
      <c r="H4" s="529"/>
    </row>
    <row r="5" spans="1:8" ht="13.5" customHeight="1">
      <c r="A5" s="376"/>
      <c r="B5" s="376"/>
      <c r="C5" s="376"/>
      <c r="D5" s="376"/>
      <c r="E5" s="376"/>
      <c r="F5" s="526" t="s">
        <v>441</v>
      </c>
      <c r="G5" s="526"/>
      <c r="H5" s="526"/>
    </row>
    <row r="6" spans="1:8" ht="36" customHeight="1">
      <c r="A6" s="530" t="s">
        <v>472</v>
      </c>
      <c r="B6" s="537" t="s">
        <v>496</v>
      </c>
      <c r="C6" s="538" t="s">
        <v>189</v>
      </c>
      <c r="D6" s="538"/>
      <c r="E6" s="538"/>
      <c r="F6" s="538"/>
      <c r="G6" s="538"/>
      <c r="H6" s="538"/>
    </row>
    <row r="7" spans="1:8" ht="48.75" customHeight="1">
      <c r="A7" s="531"/>
      <c r="B7" s="537"/>
      <c r="C7" s="539" t="s">
        <v>461</v>
      </c>
      <c r="D7" s="539"/>
      <c r="E7" s="540" t="s">
        <v>462</v>
      </c>
      <c r="F7" s="540"/>
      <c r="G7" s="540" t="s">
        <v>463</v>
      </c>
      <c r="H7" s="540"/>
    </row>
    <row r="8" spans="1:8" ht="13.5" customHeight="1">
      <c r="A8" s="531"/>
      <c r="B8" s="537"/>
      <c r="C8" s="533" t="s">
        <v>472</v>
      </c>
      <c r="D8" s="535" t="s">
        <v>182</v>
      </c>
      <c r="E8" s="533" t="s">
        <v>472</v>
      </c>
      <c r="F8" s="535" t="s">
        <v>182</v>
      </c>
      <c r="G8" s="533" t="s">
        <v>472</v>
      </c>
      <c r="H8" s="535" t="s">
        <v>182</v>
      </c>
    </row>
    <row r="9" spans="1:8" s="375" customFormat="1" ht="64.5" customHeight="1">
      <c r="A9" s="532"/>
      <c r="B9" s="537"/>
      <c r="C9" s="534"/>
      <c r="D9" s="536"/>
      <c r="E9" s="534"/>
      <c r="F9" s="536"/>
      <c r="G9" s="534"/>
      <c r="H9" s="536"/>
    </row>
    <row r="10" spans="1:8" s="375" customFormat="1" ht="95.25" customHeight="1">
      <c r="A10" s="390">
        <f>C10+E10+G10</f>
        <v>3</v>
      </c>
      <c r="B10" s="398">
        <f>D10+F10+H10</f>
        <v>600</v>
      </c>
      <c r="C10" s="398">
        <v>1</v>
      </c>
      <c r="D10" s="398">
        <v>200</v>
      </c>
      <c r="E10" s="398">
        <v>1</v>
      </c>
      <c r="F10" s="398">
        <v>200</v>
      </c>
      <c r="G10" s="398">
        <v>1</v>
      </c>
      <c r="H10" s="398">
        <v>200</v>
      </c>
    </row>
  </sheetData>
  <mergeCells count="18">
    <mergeCell ref="G8:G9"/>
    <mergeCell ref="H8:H9"/>
    <mergeCell ref="B6:B9"/>
    <mergeCell ref="C6:H6"/>
    <mergeCell ref="C7:D7"/>
    <mergeCell ref="E7:F7"/>
    <mergeCell ref="G7:H7"/>
    <mergeCell ref="A6:A9"/>
    <mergeCell ref="C8:C9"/>
    <mergeCell ref="D8:D9"/>
    <mergeCell ref="E8:E9"/>
    <mergeCell ref="F8:F9"/>
    <mergeCell ref="A1:D1"/>
    <mergeCell ref="A3:H3"/>
    <mergeCell ref="F5:H5"/>
    <mergeCell ref="F1:H1"/>
    <mergeCell ref="F2:H2"/>
    <mergeCell ref="A4:H4"/>
  </mergeCells>
  <pageMargins left="0.70833333333333337" right="9.4791666666666705E-2" top="0.45833333333333331" bottom="0.16041666666666668" header="0.31496062992126" footer="0.31496062992126"/>
  <pageSetup paperSize="9" orientation="portrait" r:id="rId1"/>
  <headerFooter>
    <oddFooter>&amp;C&amp;P</oddFooter>
  </headerFooter>
</worksheet>
</file>

<file path=xl/worksheets/sheet13.xml><?xml version="1.0" encoding="utf-8"?>
<worksheet xmlns="http://schemas.openxmlformats.org/spreadsheetml/2006/main" xmlns:r="http://schemas.openxmlformats.org/officeDocument/2006/relationships">
  <dimension ref="A1:AH1402"/>
  <sheetViews>
    <sheetView view="pageLayout" workbookViewId="0">
      <selection activeCell="M14" sqref="M14"/>
    </sheetView>
  </sheetViews>
  <sheetFormatPr defaultColWidth="9.140625" defaultRowHeight="15.75"/>
  <cols>
    <col min="1" max="1" width="4" style="35" bestFit="1" customWidth="1"/>
    <col min="2" max="2" width="17.7109375" style="35" bestFit="1" customWidth="1"/>
    <col min="3" max="5" width="7" style="35" customWidth="1"/>
    <col min="6" max="6" width="12.140625" style="35" bestFit="1" customWidth="1"/>
    <col min="7" max="7" width="9.7109375" style="35" customWidth="1"/>
    <col min="8" max="8" width="10.28515625" style="35" customWidth="1"/>
    <col min="9" max="12" width="7.42578125" style="36" customWidth="1"/>
    <col min="13" max="14" width="7.42578125" style="41" customWidth="1"/>
    <col min="15" max="16" width="7.42578125" style="278" customWidth="1"/>
    <col min="17" max="18" width="7.42578125" style="280" customWidth="1"/>
    <col min="19" max="24" width="7.42578125" style="281" customWidth="1"/>
    <col min="25" max="33" width="7.42578125" style="14" customWidth="1"/>
    <col min="34" max="34" width="6.5703125" style="14" customWidth="1"/>
    <col min="35" max="16384" width="9.140625" style="14"/>
  </cols>
  <sheetData>
    <row r="1" spans="1:34">
      <c r="A1" s="439" t="s">
        <v>364</v>
      </c>
      <c r="B1" s="439"/>
      <c r="C1" s="439"/>
      <c r="D1" s="439"/>
      <c r="E1" s="439"/>
      <c r="F1" s="439"/>
      <c r="G1" s="253"/>
      <c r="H1" s="253"/>
    </row>
    <row r="2" spans="1:34" ht="18.75">
      <c r="A2" s="439"/>
      <c r="B2" s="439"/>
      <c r="C2" s="439"/>
      <c r="D2" s="439"/>
      <c r="E2" s="439"/>
      <c r="F2" s="439"/>
      <c r="G2" s="254"/>
      <c r="H2" s="254"/>
      <c r="AE2" s="543" t="s">
        <v>414</v>
      </c>
      <c r="AF2" s="543"/>
      <c r="AG2" s="543"/>
      <c r="AH2" s="277"/>
    </row>
    <row r="3" spans="1:34" ht="17.25" customHeight="1">
      <c r="A3" s="365"/>
      <c r="B3" s="365"/>
      <c r="C3" s="365"/>
      <c r="D3" s="365"/>
      <c r="E3" s="365"/>
      <c r="F3" s="365"/>
      <c r="G3" s="365"/>
      <c r="H3" s="365"/>
      <c r="AE3" s="466" t="s">
        <v>441</v>
      </c>
      <c r="AF3" s="466"/>
      <c r="AG3" s="466"/>
      <c r="AH3" s="466"/>
    </row>
    <row r="4" spans="1:34" s="8" customFormat="1" ht="32.25" customHeight="1">
      <c r="A4" s="421" t="s">
        <v>176</v>
      </c>
      <c r="B4" s="421"/>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row>
    <row r="5" spans="1:34" s="8" customFormat="1" ht="22.5" customHeight="1">
      <c r="A5" s="541" t="str">
        <f>'Biểu 01'!A4:E4</f>
        <v>(Kèm theo Kế hoạch số      /KH-UBND ngày    tháng  4 năm 2021 của Uỷ ban nhân dân tỉnh)</v>
      </c>
      <c r="B5" s="541"/>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row>
    <row r="6" spans="1:34" s="8" customFormat="1" ht="35.25" customHeight="1">
      <c r="A6" s="425" t="s">
        <v>10</v>
      </c>
      <c r="B6" s="425" t="s">
        <v>77</v>
      </c>
      <c r="C6" s="425" t="s">
        <v>193</v>
      </c>
      <c r="D6" s="425"/>
      <c r="E6" s="425"/>
      <c r="F6" s="425" t="s">
        <v>164</v>
      </c>
      <c r="G6" s="425" t="s">
        <v>281</v>
      </c>
      <c r="H6" s="425"/>
      <c r="I6" s="425" t="s">
        <v>189</v>
      </c>
      <c r="J6" s="425"/>
      <c r="K6" s="425"/>
      <c r="L6" s="425"/>
      <c r="M6" s="425"/>
      <c r="N6" s="425"/>
      <c r="O6" s="425"/>
      <c r="P6" s="425"/>
      <c r="Q6" s="425"/>
      <c r="R6" s="425"/>
      <c r="S6" s="425"/>
      <c r="T6" s="425"/>
      <c r="U6" s="425"/>
      <c r="V6" s="425"/>
      <c r="W6" s="425"/>
      <c r="X6" s="425"/>
      <c r="Y6" s="425"/>
      <c r="Z6" s="425"/>
      <c r="AA6" s="425"/>
      <c r="AB6" s="425"/>
      <c r="AC6" s="425"/>
      <c r="AD6" s="425"/>
      <c r="AE6" s="425"/>
      <c r="AF6" s="425"/>
      <c r="AG6" s="425"/>
      <c r="AH6" s="425"/>
    </row>
    <row r="7" spans="1:34" ht="59.25" customHeight="1">
      <c r="A7" s="425"/>
      <c r="B7" s="425"/>
      <c r="C7" s="474" t="s">
        <v>213</v>
      </c>
      <c r="D7" s="474" t="s">
        <v>214</v>
      </c>
      <c r="E7" s="474" t="s">
        <v>192</v>
      </c>
      <c r="F7" s="425"/>
      <c r="G7" s="474" t="s">
        <v>239</v>
      </c>
      <c r="H7" s="474" t="s">
        <v>182</v>
      </c>
      <c r="I7" s="473" t="s">
        <v>241</v>
      </c>
      <c r="J7" s="473"/>
      <c r="K7" s="473" t="s">
        <v>242</v>
      </c>
      <c r="L7" s="473"/>
      <c r="M7" s="473" t="s">
        <v>243</v>
      </c>
      <c r="N7" s="473"/>
      <c r="O7" s="542" t="s">
        <v>244</v>
      </c>
      <c r="P7" s="542"/>
      <c r="Q7" s="542" t="s">
        <v>245</v>
      </c>
      <c r="R7" s="542"/>
      <c r="S7" s="473" t="s">
        <v>246</v>
      </c>
      <c r="T7" s="473"/>
      <c r="U7" s="473" t="s">
        <v>247</v>
      </c>
      <c r="V7" s="473"/>
      <c r="W7" s="473" t="s">
        <v>248</v>
      </c>
      <c r="X7" s="473"/>
      <c r="Y7" s="473" t="s">
        <v>249</v>
      </c>
      <c r="Z7" s="473"/>
      <c r="AA7" s="472" t="s">
        <v>250</v>
      </c>
      <c r="AB7" s="472"/>
      <c r="AC7" s="472" t="s">
        <v>251</v>
      </c>
      <c r="AD7" s="472"/>
      <c r="AE7" s="472" t="s">
        <v>252</v>
      </c>
      <c r="AF7" s="472"/>
      <c r="AG7" s="478" t="s">
        <v>253</v>
      </c>
      <c r="AH7" s="478"/>
    </row>
    <row r="8" spans="1:34" ht="45" customHeight="1">
      <c r="A8" s="425"/>
      <c r="B8" s="425"/>
      <c r="C8" s="474"/>
      <c r="D8" s="474"/>
      <c r="E8" s="474"/>
      <c r="F8" s="425"/>
      <c r="G8" s="474"/>
      <c r="H8" s="474"/>
      <c r="I8" s="149" t="s">
        <v>240</v>
      </c>
      <c r="J8" s="149" t="s">
        <v>182</v>
      </c>
      <c r="K8" s="149" t="s">
        <v>240</v>
      </c>
      <c r="L8" s="149" t="s">
        <v>182</v>
      </c>
      <c r="M8" s="149" t="s">
        <v>240</v>
      </c>
      <c r="N8" s="149" t="s">
        <v>182</v>
      </c>
      <c r="O8" s="149" t="s">
        <v>240</v>
      </c>
      <c r="P8" s="149" t="s">
        <v>182</v>
      </c>
      <c r="Q8" s="149" t="s">
        <v>240</v>
      </c>
      <c r="R8" s="149" t="s">
        <v>182</v>
      </c>
      <c r="S8" s="149" t="s">
        <v>240</v>
      </c>
      <c r="T8" s="149" t="s">
        <v>182</v>
      </c>
      <c r="U8" s="149" t="s">
        <v>240</v>
      </c>
      <c r="V8" s="149" t="s">
        <v>182</v>
      </c>
      <c r="W8" s="149" t="s">
        <v>240</v>
      </c>
      <c r="X8" s="149" t="s">
        <v>182</v>
      </c>
      <c r="Y8" s="149" t="s">
        <v>240</v>
      </c>
      <c r="Z8" s="149" t="s">
        <v>182</v>
      </c>
      <c r="AA8" s="149" t="s">
        <v>240</v>
      </c>
      <c r="AB8" s="149" t="s">
        <v>182</v>
      </c>
      <c r="AC8" s="149" t="s">
        <v>240</v>
      </c>
      <c r="AD8" s="149" t="s">
        <v>182</v>
      </c>
      <c r="AE8" s="149" t="s">
        <v>240</v>
      </c>
      <c r="AF8" s="149" t="s">
        <v>182</v>
      </c>
      <c r="AG8" s="149" t="s">
        <v>240</v>
      </c>
      <c r="AH8" s="149" t="s">
        <v>182</v>
      </c>
    </row>
    <row r="9" spans="1:34" ht="21" customHeight="1">
      <c r="A9" s="436">
        <v>17</v>
      </c>
      <c r="B9" s="437" t="s">
        <v>131</v>
      </c>
      <c r="C9" s="451">
        <v>8</v>
      </c>
      <c r="D9" s="451">
        <v>238</v>
      </c>
      <c r="E9" s="451">
        <v>80</v>
      </c>
      <c r="F9" s="256" t="s">
        <v>167</v>
      </c>
      <c r="G9" s="57">
        <f>G10+G11</f>
        <v>211</v>
      </c>
      <c r="H9" s="57">
        <f t="shared" ref="H9:AH9" si="0">H10+H11</f>
        <v>2533</v>
      </c>
      <c r="I9" s="57">
        <f t="shared" si="0"/>
        <v>0</v>
      </c>
      <c r="J9" s="57">
        <f t="shared" si="0"/>
        <v>0</v>
      </c>
      <c r="K9" s="57">
        <f t="shared" si="0"/>
        <v>130</v>
      </c>
      <c r="L9" s="57">
        <f t="shared" si="0"/>
        <v>20</v>
      </c>
      <c r="M9" s="57">
        <f t="shared" si="0"/>
        <v>8</v>
      </c>
      <c r="N9" s="57">
        <f t="shared" si="0"/>
        <v>0</v>
      </c>
      <c r="O9" s="57">
        <f t="shared" si="0"/>
        <v>8</v>
      </c>
      <c r="P9" s="57">
        <f t="shared" si="0"/>
        <v>0</v>
      </c>
      <c r="Q9" s="57">
        <f t="shared" si="0"/>
        <v>0</v>
      </c>
      <c r="R9" s="57">
        <f t="shared" si="0"/>
        <v>0</v>
      </c>
      <c r="S9" s="57">
        <f t="shared" si="0"/>
        <v>1</v>
      </c>
      <c r="T9" s="57">
        <f t="shared" si="0"/>
        <v>410</v>
      </c>
      <c r="U9" s="57">
        <f t="shared" si="0"/>
        <v>46</v>
      </c>
      <c r="V9" s="57">
        <f t="shared" si="0"/>
        <v>375</v>
      </c>
      <c r="W9" s="57">
        <f t="shared" si="0"/>
        <v>2</v>
      </c>
      <c r="X9" s="57">
        <f t="shared" si="0"/>
        <v>0</v>
      </c>
      <c r="Y9" s="57">
        <f t="shared" si="0"/>
        <v>2</v>
      </c>
      <c r="Z9" s="57">
        <f t="shared" si="0"/>
        <v>400</v>
      </c>
      <c r="AA9" s="57">
        <f t="shared" si="0"/>
        <v>2</v>
      </c>
      <c r="AB9" s="57">
        <f t="shared" si="0"/>
        <v>400</v>
      </c>
      <c r="AC9" s="57">
        <f t="shared" si="0"/>
        <v>2</v>
      </c>
      <c r="AD9" s="57">
        <f t="shared" si="0"/>
        <v>400</v>
      </c>
      <c r="AE9" s="57">
        <f t="shared" si="0"/>
        <v>2</v>
      </c>
      <c r="AF9" s="57">
        <f t="shared" si="0"/>
        <v>400</v>
      </c>
      <c r="AG9" s="57">
        <f t="shared" si="0"/>
        <v>8</v>
      </c>
      <c r="AH9" s="57">
        <f t="shared" si="0"/>
        <v>128</v>
      </c>
    </row>
    <row r="10" spans="1:34" s="111" customFormat="1" ht="21" customHeight="1">
      <c r="A10" s="436"/>
      <c r="B10" s="437"/>
      <c r="C10" s="452"/>
      <c r="D10" s="452"/>
      <c r="E10" s="452"/>
      <c r="F10" s="252" t="s">
        <v>80</v>
      </c>
      <c r="G10" s="57">
        <f t="shared" ref="G10:H11" si="1">I10+K10+M10+O10+Q10+S10+U10+W10+Y10+AA10+AC10+AE10+AG10</f>
        <v>159</v>
      </c>
      <c r="H10" s="57"/>
      <c r="I10" s="98"/>
      <c r="J10" s="47"/>
      <c r="K10" s="98">
        <v>120</v>
      </c>
      <c r="L10" s="47"/>
      <c r="M10" s="99">
        <v>8</v>
      </c>
      <c r="N10" s="47"/>
      <c r="O10" s="100">
        <v>8</v>
      </c>
      <c r="P10" s="47"/>
      <c r="Q10" s="99"/>
      <c r="R10" s="47"/>
      <c r="S10" s="99"/>
      <c r="T10" s="47"/>
      <c r="U10" s="99">
        <v>21</v>
      </c>
      <c r="V10" s="47"/>
      <c r="W10" s="101">
        <v>2</v>
      </c>
      <c r="X10" s="47"/>
      <c r="Y10" s="118"/>
      <c r="Z10" s="47"/>
      <c r="AA10" s="119"/>
      <c r="AB10" s="47"/>
      <c r="AC10" s="119"/>
      <c r="AD10" s="47"/>
      <c r="AE10" s="119"/>
      <c r="AF10" s="47"/>
      <c r="AG10" s="252"/>
      <c r="AH10" s="47"/>
    </row>
    <row r="11" spans="1:34" s="111" customFormat="1" ht="21" customHeight="1">
      <c r="A11" s="436"/>
      <c r="B11" s="437"/>
      <c r="C11" s="453"/>
      <c r="D11" s="453"/>
      <c r="E11" s="453"/>
      <c r="F11" s="252" t="s">
        <v>81</v>
      </c>
      <c r="G11" s="57">
        <f t="shared" si="1"/>
        <v>52</v>
      </c>
      <c r="H11" s="57">
        <f t="shared" si="1"/>
        <v>2533</v>
      </c>
      <c r="I11" s="98"/>
      <c r="J11" s="47">
        <f t="shared" ref="J11" si="2">I11*3</f>
        <v>0</v>
      </c>
      <c r="K11" s="98">
        <v>10</v>
      </c>
      <c r="L11" s="47">
        <f t="shared" ref="L11" si="3">K11*2</f>
        <v>20</v>
      </c>
      <c r="M11" s="99"/>
      <c r="N11" s="47">
        <f t="shared" ref="N11" si="4">M11*3</f>
        <v>0</v>
      </c>
      <c r="O11" s="100"/>
      <c r="P11" s="47">
        <f t="shared" ref="P11" si="5">O11*4</f>
        <v>0</v>
      </c>
      <c r="Q11" s="99"/>
      <c r="R11" s="47">
        <f t="shared" ref="R11" si="6">Q11*200</f>
        <v>0</v>
      </c>
      <c r="S11" s="99">
        <v>1</v>
      </c>
      <c r="T11" s="47">
        <f t="shared" ref="T11" si="7">S11*410</f>
        <v>410</v>
      </c>
      <c r="U11" s="99">
        <v>25</v>
      </c>
      <c r="V11" s="47">
        <f t="shared" ref="V11" si="8">U11*15</f>
        <v>375</v>
      </c>
      <c r="W11" s="101"/>
      <c r="X11" s="47">
        <f t="shared" ref="X11" si="9">W11*31</f>
        <v>0</v>
      </c>
      <c r="Y11" s="99">
        <v>2</v>
      </c>
      <c r="Z11" s="47">
        <f t="shared" ref="Z11" si="10">Y11*200</f>
        <v>400</v>
      </c>
      <c r="AA11" s="99">
        <v>2</v>
      </c>
      <c r="AB11" s="47">
        <f t="shared" ref="AB11" si="11">AA11*200</f>
        <v>400</v>
      </c>
      <c r="AC11" s="99">
        <v>2</v>
      </c>
      <c r="AD11" s="47">
        <f t="shared" ref="AD11" si="12">AC11*200</f>
        <v>400</v>
      </c>
      <c r="AE11" s="99">
        <v>2</v>
      </c>
      <c r="AF11" s="47">
        <f t="shared" ref="AF11" si="13">AE11*200</f>
        <v>400</v>
      </c>
      <c r="AG11" s="252">
        <v>8</v>
      </c>
      <c r="AH11" s="47">
        <f t="shared" ref="AH11" si="14">AG11*16</f>
        <v>128</v>
      </c>
    </row>
    <row r="197" spans="1:24" s="34" customFormat="1">
      <c r="A197" s="29"/>
      <c r="B197" s="29"/>
      <c r="C197" s="29"/>
      <c r="D197" s="29"/>
      <c r="E197" s="29"/>
      <c r="F197" s="29"/>
      <c r="G197" s="29"/>
      <c r="H197" s="29"/>
      <c r="I197" s="30"/>
      <c r="J197" s="30"/>
      <c r="K197" s="30"/>
      <c r="L197" s="30"/>
      <c r="M197" s="40"/>
      <c r="N197" s="40"/>
      <c r="O197" s="279"/>
      <c r="P197" s="279"/>
      <c r="Q197" s="282"/>
      <c r="R197" s="282"/>
      <c r="S197" s="283"/>
      <c r="T197" s="283"/>
      <c r="U197" s="283"/>
      <c r="V197" s="283"/>
      <c r="W197" s="283"/>
      <c r="X197" s="283"/>
    </row>
    <row r="198" spans="1:24" s="34" customFormat="1">
      <c r="A198" s="29"/>
      <c r="B198" s="29"/>
      <c r="C198" s="29"/>
      <c r="D198" s="29"/>
      <c r="E198" s="29"/>
      <c r="F198" s="29"/>
      <c r="G198" s="29"/>
      <c r="H198" s="29"/>
      <c r="I198" s="30"/>
      <c r="J198" s="30"/>
      <c r="K198" s="30"/>
      <c r="L198" s="30"/>
      <c r="M198" s="40"/>
      <c r="N198" s="40"/>
      <c r="O198" s="279"/>
      <c r="P198" s="279"/>
      <c r="Q198" s="282"/>
      <c r="R198" s="282"/>
      <c r="S198" s="283"/>
      <c r="T198" s="283"/>
      <c r="U198" s="283"/>
      <c r="V198" s="283"/>
      <c r="W198" s="283"/>
      <c r="X198" s="283"/>
    </row>
    <row r="199" spans="1:24" s="34" customFormat="1">
      <c r="A199" s="29"/>
      <c r="B199" s="29"/>
      <c r="C199" s="29"/>
      <c r="D199" s="29"/>
      <c r="E199" s="29"/>
      <c r="F199" s="29"/>
      <c r="G199" s="29"/>
      <c r="H199" s="29"/>
      <c r="I199" s="30"/>
      <c r="J199" s="30"/>
      <c r="K199" s="30"/>
      <c r="L199" s="30"/>
      <c r="M199" s="40"/>
      <c r="N199" s="40"/>
      <c r="O199" s="279"/>
      <c r="P199" s="279"/>
      <c r="Q199" s="282"/>
      <c r="R199" s="282"/>
      <c r="S199" s="283"/>
      <c r="T199" s="283"/>
      <c r="U199" s="283"/>
      <c r="V199" s="283"/>
      <c r="W199" s="283"/>
      <c r="X199" s="283"/>
    </row>
    <row r="200" spans="1:24" s="34" customFormat="1">
      <c r="A200" s="29"/>
      <c r="B200" s="29"/>
      <c r="C200" s="29"/>
      <c r="D200" s="29"/>
      <c r="E200" s="29"/>
      <c r="F200" s="29"/>
      <c r="G200" s="29"/>
      <c r="H200" s="29"/>
      <c r="I200" s="30"/>
      <c r="J200" s="30"/>
      <c r="K200" s="30"/>
      <c r="L200" s="30"/>
      <c r="M200" s="40"/>
      <c r="N200" s="40"/>
      <c r="O200" s="279"/>
      <c r="P200" s="279"/>
      <c r="Q200" s="282"/>
      <c r="R200" s="282"/>
      <c r="S200" s="283"/>
      <c r="T200" s="283"/>
      <c r="U200" s="283"/>
      <c r="V200" s="283"/>
      <c r="W200" s="283"/>
      <c r="X200" s="283"/>
    </row>
    <row r="201" spans="1:24" s="34" customFormat="1">
      <c r="A201" s="29"/>
      <c r="B201" s="29"/>
      <c r="C201" s="29"/>
      <c r="D201" s="29"/>
      <c r="E201" s="29"/>
      <c r="F201" s="29"/>
      <c r="G201" s="29"/>
      <c r="H201" s="29"/>
      <c r="I201" s="30"/>
      <c r="J201" s="30"/>
      <c r="K201" s="30"/>
      <c r="L201" s="30"/>
      <c r="M201" s="40"/>
      <c r="N201" s="40"/>
      <c r="O201" s="279"/>
      <c r="P201" s="279"/>
      <c r="Q201" s="282"/>
      <c r="R201" s="282"/>
      <c r="S201" s="283"/>
      <c r="T201" s="283"/>
      <c r="U201" s="283"/>
      <c r="V201" s="283"/>
      <c r="W201" s="283"/>
      <c r="X201" s="283"/>
    </row>
    <row r="202" spans="1:24" s="34" customFormat="1">
      <c r="A202" s="29"/>
      <c r="B202" s="29"/>
      <c r="C202" s="29"/>
      <c r="D202" s="29"/>
      <c r="E202" s="29"/>
      <c r="F202" s="29"/>
      <c r="G202" s="29"/>
      <c r="H202" s="29"/>
      <c r="I202" s="30"/>
      <c r="J202" s="30"/>
      <c r="K202" s="30"/>
      <c r="L202" s="30"/>
      <c r="M202" s="40"/>
      <c r="N202" s="40"/>
      <c r="O202" s="279"/>
      <c r="P202" s="279"/>
      <c r="Q202" s="282"/>
      <c r="R202" s="282"/>
      <c r="S202" s="283"/>
      <c r="T202" s="283"/>
      <c r="U202" s="283"/>
      <c r="V202" s="283"/>
      <c r="W202" s="283"/>
      <c r="X202" s="283"/>
    </row>
    <row r="203" spans="1:24" s="34" customFormat="1">
      <c r="A203" s="29"/>
      <c r="B203" s="29"/>
      <c r="C203" s="29"/>
      <c r="D203" s="29"/>
      <c r="E203" s="29"/>
      <c r="F203" s="29"/>
      <c r="G203" s="29"/>
      <c r="H203" s="29"/>
      <c r="I203" s="30"/>
      <c r="J203" s="30"/>
      <c r="K203" s="30"/>
      <c r="L203" s="30"/>
      <c r="M203" s="40"/>
      <c r="N203" s="40"/>
      <c r="O203" s="279"/>
      <c r="P203" s="279"/>
      <c r="Q203" s="282"/>
      <c r="R203" s="282"/>
      <c r="S203" s="283"/>
      <c r="T203" s="283"/>
      <c r="U203" s="283"/>
      <c r="V203" s="283"/>
      <c r="W203" s="283"/>
      <c r="X203" s="283"/>
    </row>
    <row r="204" spans="1:24" s="34" customFormat="1">
      <c r="A204" s="29"/>
      <c r="B204" s="29"/>
      <c r="C204" s="29"/>
      <c r="D204" s="29"/>
      <c r="E204" s="29"/>
      <c r="F204" s="29"/>
      <c r="G204" s="29"/>
      <c r="H204" s="29"/>
      <c r="I204" s="30"/>
      <c r="J204" s="30"/>
      <c r="K204" s="30"/>
      <c r="L204" s="30"/>
      <c r="M204" s="40"/>
      <c r="N204" s="40"/>
      <c r="O204" s="279"/>
      <c r="P204" s="279"/>
      <c r="Q204" s="282"/>
      <c r="R204" s="282"/>
      <c r="S204" s="283"/>
      <c r="T204" s="283"/>
      <c r="U204" s="283"/>
      <c r="V204" s="283"/>
      <c r="W204" s="283"/>
      <c r="X204" s="283"/>
    </row>
    <row r="205" spans="1:24" s="34" customFormat="1">
      <c r="A205" s="29"/>
      <c r="B205" s="29"/>
      <c r="C205" s="29"/>
      <c r="D205" s="29"/>
      <c r="E205" s="29"/>
      <c r="F205" s="29"/>
      <c r="G205" s="29"/>
      <c r="H205" s="29"/>
      <c r="I205" s="30"/>
      <c r="J205" s="30"/>
      <c r="K205" s="30"/>
      <c r="L205" s="30"/>
      <c r="M205" s="40"/>
      <c r="N205" s="40"/>
      <c r="O205" s="279"/>
      <c r="P205" s="279"/>
      <c r="Q205" s="282"/>
      <c r="R205" s="282"/>
      <c r="S205" s="283"/>
      <c r="T205" s="283"/>
      <c r="U205" s="283"/>
      <c r="V205" s="283"/>
      <c r="W205" s="283"/>
      <c r="X205" s="283"/>
    </row>
    <row r="206" spans="1:24" s="34" customFormat="1">
      <c r="A206" s="29"/>
      <c r="B206" s="29"/>
      <c r="C206" s="29"/>
      <c r="D206" s="29"/>
      <c r="E206" s="29"/>
      <c r="F206" s="29"/>
      <c r="G206" s="29"/>
      <c r="H206" s="29"/>
      <c r="I206" s="30"/>
      <c r="J206" s="30"/>
      <c r="K206" s="30"/>
      <c r="L206" s="30"/>
      <c r="M206" s="40"/>
      <c r="N206" s="40"/>
      <c r="O206" s="279"/>
      <c r="P206" s="279"/>
      <c r="Q206" s="282"/>
      <c r="R206" s="282"/>
      <c r="S206" s="283"/>
      <c r="T206" s="283"/>
      <c r="U206" s="283"/>
      <c r="V206" s="283"/>
      <c r="W206" s="283"/>
      <c r="X206" s="283"/>
    </row>
    <row r="207" spans="1:24" s="34" customFormat="1">
      <c r="A207" s="29"/>
      <c r="B207" s="29"/>
      <c r="C207" s="29"/>
      <c r="D207" s="29"/>
      <c r="E207" s="29"/>
      <c r="F207" s="29"/>
      <c r="G207" s="29"/>
      <c r="H207" s="29"/>
      <c r="I207" s="30"/>
      <c r="J207" s="30"/>
      <c r="K207" s="30"/>
      <c r="L207" s="30"/>
      <c r="M207" s="40"/>
      <c r="N207" s="40"/>
      <c r="O207" s="279"/>
      <c r="P207" s="279"/>
      <c r="Q207" s="282"/>
      <c r="R207" s="282"/>
      <c r="S207" s="283"/>
      <c r="T207" s="283"/>
      <c r="U207" s="283"/>
      <c r="V207" s="283"/>
      <c r="W207" s="283"/>
      <c r="X207" s="283"/>
    </row>
    <row r="208" spans="1:24" s="34" customFormat="1">
      <c r="A208" s="29"/>
      <c r="B208" s="29"/>
      <c r="C208" s="29"/>
      <c r="D208" s="29"/>
      <c r="E208" s="29"/>
      <c r="F208" s="29"/>
      <c r="G208" s="29"/>
      <c r="H208" s="29"/>
      <c r="I208" s="30"/>
      <c r="J208" s="30"/>
      <c r="K208" s="30"/>
      <c r="L208" s="30"/>
      <c r="M208" s="40"/>
      <c r="N208" s="40"/>
      <c r="O208" s="279"/>
      <c r="P208" s="279"/>
      <c r="Q208" s="282"/>
      <c r="R208" s="282"/>
      <c r="S208" s="283"/>
      <c r="T208" s="283"/>
      <c r="U208" s="283"/>
      <c r="V208" s="283"/>
      <c r="W208" s="283"/>
      <c r="X208" s="283"/>
    </row>
    <row r="209" spans="1:24" s="34" customFormat="1">
      <c r="A209" s="29"/>
      <c r="B209" s="29"/>
      <c r="C209" s="29"/>
      <c r="D209" s="29"/>
      <c r="E209" s="29"/>
      <c r="F209" s="29"/>
      <c r="G209" s="29"/>
      <c r="H209" s="29"/>
      <c r="I209" s="30"/>
      <c r="J209" s="30"/>
      <c r="K209" s="30"/>
      <c r="L209" s="30"/>
      <c r="M209" s="40"/>
      <c r="N209" s="40"/>
      <c r="O209" s="279"/>
      <c r="P209" s="279"/>
      <c r="Q209" s="282"/>
      <c r="R209" s="282"/>
      <c r="S209" s="283"/>
      <c r="T209" s="283"/>
      <c r="U209" s="283"/>
      <c r="V209" s="283"/>
      <c r="W209" s="283"/>
      <c r="X209" s="283"/>
    </row>
    <row r="210" spans="1:24" s="34" customFormat="1">
      <c r="A210" s="29"/>
      <c r="B210" s="29"/>
      <c r="C210" s="29"/>
      <c r="D210" s="29"/>
      <c r="E210" s="29"/>
      <c r="F210" s="29"/>
      <c r="G210" s="29"/>
      <c r="H210" s="29"/>
      <c r="I210" s="30"/>
      <c r="J210" s="30"/>
      <c r="K210" s="30"/>
      <c r="L210" s="30"/>
      <c r="M210" s="40"/>
      <c r="N210" s="40"/>
      <c r="O210" s="279"/>
      <c r="P210" s="279"/>
      <c r="Q210" s="282"/>
      <c r="R210" s="282"/>
      <c r="S210" s="283"/>
      <c r="T210" s="283"/>
      <c r="U210" s="283"/>
      <c r="V210" s="283"/>
      <c r="W210" s="283"/>
      <c r="X210" s="283"/>
    </row>
    <row r="211" spans="1:24" s="34" customFormat="1">
      <c r="A211" s="29"/>
      <c r="B211" s="29"/>
      <c r="C211" s="29"/>
      <c r="D211" s="29"/>
      <c r="E211" s="29"/>
      <c r="F211" s="29"/>
      <c r="G211" s="29"/>
      <c r="H211" s="29"/>
      <c r="I211" s="30"/>
      <c r="J211" s="30"/>
      <c r="K211" s="30"/>
      <c r="L211" s="30"/>
      <c r="M211" s="40"/>
      <c r="N211" s="40"/>
      <c r="O211" s="279"/>
      <c r="P211" s="279"/>
      <c r="Q211" s="282"/>
      <c r="R211" s="282"/>
      <c r="S211" s="283"/>
      <c r="T211" s="283"/>
      <c r="U211" s="283"/>
      <c r="V211" s="283"/>
      <c r="W211" s="283"/>
      <c r="X211" s="283"/>
    </row>
    <row r="212" spans="1:24" s="34" customFormat="1">
      <c r="A212" s="29"/>
      <c r="B212" s="29"/>
      <c r="C212" s="29"/>
      <c r="D212" s="29"/>
      <c r="E212" s="29"/>
      <c r="F212" s="29"/>
      <c r="G212" s="29"/>
      <c r="H212" s="29"/>
      <c r="I212" s="30"/>
      <c r="J212" s="30"/>
      <c r="K212" s="30"/>
      <c r="L212" s="30"/>
      <c r="M212" s="40"/>
      <c r="N212" s="40"/>
      <c r="O212" s="279"/>
      <c r="P212" s="279"/>
      <c r="Q212" s="282"/>
      <c r="R212" s="282"/>
      <c r="S212" s="283"/>
      <c r="T212" s="283"/>
      <c r="U212" s="283"/>
      <c r="V212" s="283"/>
      <c r="W212" s="283"/>
      <c r="X212" s="283"/>
    </row>
    <row r="213" spans="1:24" s="34" customFormat="1">
      <c r="A213" s="29"/>
      <c r="B213" s="29"/>
      <c r="C213" s="29"/>
      <c r="D213" s="29"/>
      <c r="E213" s="29"/>
      <c r="F213" s="29"/>
      <c r="G213" s="29"/>
      <c r="H213" s="29"/>
      <c r="I213" s="30"/>
      <c r="J213" s="30"/>
      <c r="K213" s="30"/>
      <c r="L213" s="30"/>
      <c r="M213" s="40"/>
      <c r="N213" s="40"/>
      <c r="O213" s="279"/>
      <c r="P213" s="279"/>
      <c r="Q213" s="282"/>
      <c r="R213" s="282"/>
      <c r="S213" s="283"/>
      <c r="T213" s="283"/>
      <c r="U213" s="283"/>
      <c r="V213" s="283"/>
      <c r="W213" s="283"/>
      <c r="X213" s="283"/>
    </row>
    <row r="214" spans="1:24" s="34" customFormat="1">
      <c r="A214" s="29"/>
      <c r="B214" s="29"/>
      <c r="C214" s="29"/>
      <c r="D214" s="29"/>
      <c r="E214" s="29"/>
      <c r="F214" s="29"/>
      <c r="G214" s="29"/>
      <c r="H214" s="29"/>
      <c r="I214" s="30"/>
      <c r="J214" s="30"/>
      <c r="K214" s="30"/>
      <c r="L214" s="30"/>
      <c r="M214" s="40"/>
      <c r="N214" s="40"/>
      <c r="O214" s="279"/>
      <c r="P214" s="279"/>
      <c r="Q214" s="282"/>
      <c r="R214" s="282"/>
      <c r="S214" s="283"/>
      <c r="T214" s="283"/>
      <c r="U214" s="283"/>
      <c r="V214" s="283"/>
      <c r="W214" s="283"/>
      <c r="X214" s="283"/>
    </row>
    <row r="215" spans="1:24" s="34" customFormat="1">
      <c r="A215" s="29"/>
      <c r="B215" s="29"/>
      <c r="C215" s="29"/>
      <c r="D215" s="29"/>
      <c r="E215" s="29"/>
      <c r="F215" s="29"/>
      <c r="G215" s="29"/>
      <c r="H215" s="29"/>
      <c r="I215" s="30"/>
      <c r="J215" s="30"/>
      <c r="K215" s="30"/>
      <c r="L215" s="30"/>
      <c r="M215" s="40"/>
      <c r="N215" s="40"/>
      <c r="O215" s="279"/>
      <c r="P215" s="279"/>
      <c r="Q215" s="282"/>
      <c r="R215" s="282"/>
      <c r="S215" s="283"/>
      <c r="T215" s="283"/>
      <c r="U215" s="283"/>
      <c r="V215" s="283"/>
      <c r="W215" s="283"/>
      <c r="X215" s="283"/>
    </row>
    <row r="216" spans="1:24" s="34" customFormat="1">
      <c r="A216" s="29"/>
      <c r="B216" s="29"/>
      <c r="C216" s="29"/>
      <c r="D216" s="29"/>
      <c r="E216" s="29"/>
      <c r="F216" s="29"/>
      <c r="G216" s="29"/>
      <c r="H216" s="29"/>
      <c r="I216" s="30"/>
      <c r="J216" s="30"/>
      <c r="K216" s="30"/>
      <c r="L216" s="30"/>
      <c r="M216" s="40"/>
      <c r="N216" s="40"/>
      <c r="O216" s="279"/>
      <c r="P216" s="279"/>
      <c r="Q216" s="282"/>
      <c r="R216" s="282"/>
      <c r="S216" s="283"/>
      <c r="T216" s="283"/>
      <c r="U216" s="283"/>
      <c r="V216" s="283"/>
      <c r="W216" s="283"/>
      <c r="X216" s="283"/>
    </row>
    <row r="217" spans="1:24" s="34" customFormat="1">
      <c r="A217" s="29"/>
      <c r="B217" s="29"/>
      <c r="C217" s="29"/>
      <c r="D217" s="29"/>
      <c r="E217" s="29"/>
      <c r="F217" s="29"/>
      <c r="G217" s="29"/>
      <c r="H217" s="29"/>
      <c r="I217" s="30"/>
      <c r="J217" s="30"/>
      <c r="K217" s="30"/>
      <c r="L217" s="30"/>
      <c r="M217" s="40"/>
      <c r="N217" s="40"/>
      <c r="O217" s="279"/>
      <c r="P217" s="279"/>
      <c r="Q217" s="282"/>
      <c r="R217" s="282"/>
      <c r="S217" s="283"/>
      <c r="T217" s="283"/>
      <c r="U217" s="283"/>
      <c r="V217" s="283"/>
      <c r="W217" s="283"/>
      <c r="X217" s="283"/>
    </row>
    <row r="218" spans="1:24" s="34" customFormat="1">
      <c r="A218" s="29"/>
      <c r="B218" s="29"/>
      <c r="C218" s="29"/>
      <c r="D218" s="29"/>
      <c r="E218" s="29"/>
      <c r="F218" s="29"/>
      <c r="G218" s="29"/>
      <c r="H218" s="29"/>
      <c r="I218" s="30"/>
      <c r="J218" s="30"/>
      <c r="K218" s="30"/>
      <c r="L218" s="30"/>
      <c r="M218" s="40"/>
      <c r="N218" s="40"/>
      <c r="O218" s="279"/>
      <c r="P218" s="279"/>
      <c r="Q218" s="282"/>
      <c r="R218" s="282"/>
      <c r="S218" s="283"/>
      <c r="T218" s="283"/>
      <c r="U218" s="283"/>
      <c r="V218" s="283"/>
      <c r="W218" s="283"/>
      <c r="X218" s="283"/>
    </row>
    <row r="219" spans="1:24" s="34" customFormat="1">
      <c r="A219" s="29"/>
      <c r="B219" s="29"/>
      <c r="C219" s="29"/>
      <c r="D219" s="29"/>
      <c r="E219" s="29"/>
      <c r="F219" s="29"/>
      <c r="G219" s="29"/>
      <c r="H219" s="29"/>
      <c r="I219" s="30"/>
      <c r="J219" s="30"/>
      <c r="K219" s="30"/>
      <c r="L219" s="30"/>
      <c r="M219" s="40"/>
      <c r="N219" s="40"/>
      <c r="O219" s="279"/>
      <c r="P219" s="279"/>
      <c r="Q219" s="282"/>
      <c r="R219" s="282"/>
      <c r="S219" s="283"/>
      <c r="T219" s="283"/>
      <c r="U219" s="283"/>
      <c r="V219" s="283"/>
      <c r="W219" s="283"/>
      <c r="X219" s="283"/>
    </row>
    <row r="220" spans="1:24" s="34" customFormat="1">
      <c r="A220" s="29"/>
      <c r="B220" s="29"/>
      <c r="C220" s="29"/>
      <c r="D220" s="29"/>
      <c r="E220" s="29"/>
      <c r="F220" s="29"/>
      <c r="G220" s="29"/>
      <c r="H220" s="29"/>
      <c r="I220" s="30"/>
      <c r="J220" s="30"/>
      <c r="K220" s="30"/>
      <c r="L220" s="30"/>
      <c r="M220" s="40"/>
      <c r="N220" s="40"/>
      <c r="O220" s="279"/>
      <c r="P220" s="279"/>
      <c r="Q220" s="282"/>
      <c r="R220" s="282"/>
      <c r="S220" s="283"/>
      <c r="T220" s="283"/>
      <c r="U220" s="283"/>
      <c r="V220" s="283"/>
      <c r="W220" s="283"/>
      <c r="X220" s="283"/>
    </row>
    <row r="221" spans="1:24" s="34" customFormat="1">
      <c r="A221" s="29"/>
      <c r="B221" s="29"/>
      <c r="C221" s="29"/>
      <c r="D221" s="29"/>
      <c r="E221" s="29"/>
      <c r="F221" s="29"/>
      <c r="G221" s="29"/>
      <c r="H221" s="29"/>
      <c r="I221" s="30"/>
      <c r="J221" s="30"/>
      <c r="K221" s="30"/>
      <c r="L221" s="30"/>
      <c r="M221" s="40"/>
      <c r="N221" s="40"/>
      <c r="O221" s="279"/>
      <c r="P221" s="279"/>
      <c r="Q221" s="282"/>
      <c r="R221" s="282"/>
      <c r="S221" s="283"/>
      <c r="T221" s="283"/>
      <c r="U221" s="283"/>
      <c r="V221" s="283"/>
      <c r="W221" s="283"/>
      <c r="X221" s="283"/>
    </row>
    <row r="222" spans="1:24" s="34" customFormat="1">
      <c r="A222" s="29"/>
      <c r="B222" s="29"/>
      <c r="C222" s="29"/>
      <c r="D222" s="29"/>
      <c r="E222" s="29"/>
      <c r="F222" s="29"/>
      <c r="G222" s="29"/>
      <c r="H222" s="29"/>
      <c r="I222" s="30"/>
      <c r="J222" s="30"/>
      <c r="K222" s="30"/>
      <c r="L222" s="30"/>
      <c r="M222" s="40"/>
      <c r="N222" s="40"/>
      <c r="O222" s="279"/>
      <c r="P222" s="279"/>
      <c r="Q222" s="282"/>
      <c r="R222" s="282"/>
      <c r="S222" s="283"/>
      <c r="T222" s="283"/>
      <c r="U222" s="283"/>
      <c r="V222" s="283"/>
      <c r="W222" s="283"/>
      <c r="X222" s="283"/>
    </row>
    <row r="223" spans="1:24" s="34" customFormat="1">
      <c r="A223" s="29"/>
      <c r="B223" s="29"/>
      <c r="C223" s="29"/>
      <c r="D223" s="29"/>
      <c r="E223" s="29"/>
      <c r="F223" s="29"/>
      <c r="G223" s="29"/>
      <c r="H223" s="29"/>
      <c r="I223" s="30"/>
      <c r="J223" s="30"/>
      <c r="K223" s="30"/>
      <c r="L223" s="30"/>
      <c r="M223" s="40"/>
      <c r="N223" s="40"/>
      <c r="O223" s="279"/>
      <c r="P223" s="279"/>
      <c r="Q223" s="282"/>
      <c r="R223" s="282"/>
      <c r="S223" s="283"/>
      <c r="T223" s="283"/>
      <c r="U223" s="283"/>
      <c r="V223" s="283"/>
      <c r="W223" s="283"/>
      <c r="X223" s="283"/>
    </row>
    <row r="224" spans="1:24" s="34" customFormat="1">
      <c r="A224" s="29"/>
      <c r="B224" s="29"/>
      <c r="C224" s="29"/>
      <c r="D224" s="29"/>
      <c r="E224" s="29"/>
      <c r="F224" s="29"/>
      <c r="G224" s="29"/>
      <c r="H224" s="29"/>
      <c r="I224" s="30"/>
      <c r="J224" s="30"/>
      <c r="K224" s="30"/>
      <c r="L224" s="30"/>
      <c r="M224" s="40"/>
      <c r="N224" s="40"/>
      <c r="O224" s="279"/>
      <c r="P224" s="279"/>
      <c r="Q224" s="282"/>
      <c r="R224" s="282"/>
      <c r="S224" s="283"/>
      <c r="T224" s="283"/>
      <c r="U224" s="283"/>
      <c r="V224" s="283"/>
      <c r="W224" s="283"/>
      <c r="X224" s="283"/>
    </row>
    <row r="225" spans="1:24" s="34" customFormat="1">
      <c r="A225" s="29"/>
      <c r="B225" s="29"/>
      <c r="C225" s="29"/>
      <c r="D225" s="29"/>
      <c r="E225" s="29"/>
      <c r="F225" s="29"/>
      <c r="G225" s="29"/>
      <c r="H225" s="29"/>
      <c r="I225" s="30"/>
      <c r="J225" s="30"/>
      <c r="K225" s="30"/>
      <c r="L225" s="30"/>
      <c r="M225" s="40"/>
      <c r="N225" s="40"/>
      <c r="O225" s="279"/>
      <c r="P225" s="279"/>
      <c r="Q225" s="282"/>
      <c r="R225" s="282"/>
      <c r="S225" s="283"/>
      <c r="T225" s="283"/>
      <c r="U225" s="283"/>
      <c r="V225" s="283"/>
      <c r="W225" s="283"/>
      <c r="X225" s="283"/>
    </row>
    <row r="226" spans="1:24" s="34" customFormat="1">
      <c r="A226" s="29"/>
      <c r="B226" s="29"/>
      <c r="C226" s="29"/>
      <c r="D226" s="29"/>
      <c r="E226" s="29"/>
      <c r="F226" s="29"/>
      <c r="G226" s="29"/>
      <c r="H226" s="29"/>
      <c r="I226" s="30"/>
      <c r="J226" s="30"/>
      <c r="K226" s="30"/>
      <c r="L226" s="30"/>
      <c r="M226" s="40"/>
      <c r="N226" s="40"/>
      <c r="O226" s="279"/>
      <c r="P226" s="279"/>
      <c r="Q226" s="282"/>
      <c r="R226" s="282"/>
      <c r="S226" s="283"/>
      <c r="T226" s="283"/>
      <c r="U226" s="283"/>
      <c r="V226" s="283"/>
      <c r="W226" s="283"/>
      <c r="X226" s="283"/>
    </row>
    <row r="227" spans="1:24" s="34" customFormat="1">
      <c r="A227" s="29"/>
      <c r="B227" s="29"/>
      <c r="C227" s="29"/>
      <c r="D227" s="29"/>
      <c r="E227" s="29"/>
      <c r="F227" s="29"/>
      <c r="G227" s="29"/>
      <c r="H227" s="29"/>
      <c r="I227" s="30"/>
      <c r="J227" s="30"/>
      <c r="K227" s="30"/>
      <c r="L227" s="30"/>
      <c r="M227" s="40"/>
      <c r="N227" s="40"/>
      <c r="O227" s="279"/>
      <c r="P227" s="279"/>
      <c r="Q227" s="282"/>
      <c r="R227" s="282"/>
      <c r="S227" s="283"/>
      <c r="T227" s="283"/>
      <c r="U227" s="283"/>
      <c r="V227" s="283"/>
      <c r="W227" s="283"/>
      <c r="X227" s="283"/>
    </row>
    <row r="228" spans="1:24" s="34" customFormat="1">
      <c r="A228" s="29"/>
      <c r="B228" s="29"/>
      <c r="C228" s="29"/>
      <c r="D228" s="29"/>
      <c r="E228" s="29"/>
      <c r="F228" s="29"/>
      <c r="G228" s="29"/>
      <c r="H228" s="29"/>
      <c r="I228" s="30"/>
      <c r="J228" s="30"/>
      <c r="K228" s="30"/>
      <c r="L228" s="30"/>
      <c r="M228" s="40"/>
      <c r="N228" s="40"/>
      <c r="O228" s="279"/>
      <c r="P228" s="279"/>
      <c r="Q228" s="282"/>
      <c r="R228" s="282"/>
      <c r="S228" s="283"/>
      <c r="T228" s="283"/>
      <c r="U228" s="283"/>
      <c r="V228" s="283"/>
      <c r="W228" s="283"/>
      <c r="X228" s="283"/>
    </row>
    <row r="229" spans="1:24" s="34" customFormat="1">
      <c r="A229" s="29"/>
      <c r="B229" s="29"/>
      <c r="C229" s="29"/>
      <c r="D229" s="29"/>
      <c r="E229" s="29"/>
      <c r="F229" s="29"/>
      <c r="G229" s="29"/>
      <c r="H229" s="29"/>
      <c r="I229" s="30"/>
      <c r="J229" s="30"/>
      <c r="K229" s="30"/>
      <c r="L229" s="30"/>
      <c r="M229" s="40"/>
      <c r="N229" s="40"/>
      <c r="O229" s="279"/>
      <c r="P229" s="279"/>
      <c r="Q229" s="282"/>
      <c r="R229" s="282"/>
      <c r="S229" s="283"/>
      <c r="T229" s="283"/>
      <c r="U229" s="283"/>
      <c r="V229" s="283"/>
      <c r="W229" s="283"/>
      <c r="X229" s="283"/>
    </row>
    <row r="230" spans="1:24" s="34" customFormat="1">
      <c r="A230" s="29"/>
      <c r="B230" s="29"/>
      <c r="C230" s="29"/>
      <c r="D230" s="29"/>
      <c r="E230" s="29"/>
      <c r="F230" s="29"/>
      <c r="G230" s="29"/>
      <c r="H230" s="29"/>
      <c r="I230" s="30"/>
      <c r="J230" s="30"/>
      <c r="K230" s="30"/>
      <c r="L230" s="30"/>
      <c r="M230" s="40"/>
      <c r="N230" s="40"/>
      <c r="O230" s="279"/>
      <c r="P230" s="279"/>
      <c r="Q230" s="282"/>
      <c r="R230" s="282"/>
      <c r="S230" s="283"/>
      <c r="T230" s="283"/>
      <c r="U230" s="283"/>
      <c r="V230" s="283"/>
      <c r="W230" s="283"/>
      <c r="X230" s="283"/>
    </row>
    <row r="231" spans="1:24" s="34" customFormat="1">
      <c r="A231" s="29"/>
      <c r="B231" s="29"/>
      <c r="C231" s="29"/>
      <c r="D231" s="29"/>
      <c r="E231" s="29"/>
      <c r="F231" s="29"/>
      <c r="G231" s="29"/>
      <c r="H231" s="29"/>
      <c r="I231" s="30"/>
      <c r="J231" s="30"/>
      <c r="K231" s="30"/>
      <c r="L231" s="30"/>
      <c r="M231" s="40"/>
      <c r="N231" s="40"/>
      <c r="O231" s="279"/>
      <c r="P231" s="279"/>
      <c r="Q231" s="282"/>
      <c r="R231" s="282"/>
      <c r="S231" s="283"/>
      <c r="T231" s="283"/>
      <c r="U231" s="283"/>
      <c r="V231" s="283"/>
      <c r="W231" s="283"/>
      <c r="X231" s="283"/>
    </row>
    <row r="232" spans="1:24" s="34" customFormat="1">
      <c r="A232" s="29"/>
      <c r="B232" s="29"/>
      <c r="C232" s="29"/>
      <c r="D232" s="29"/>
      <c r="E232" s="29"/>
      <c r="F232" s="29"/>
      <c r="G232" s="29"/>
      <c r="H232" s="29"/>
      <c r="I232" s="30"/>
      <c r="J232" s="30"/>
      <c r="K232" s="30"/>
      <c r="L232" s="30"/>
      <c r="M232" s="40"/>
      <c r="N232" s="40"/>
      <c r="O232" s="279"/>
      <c r="P232" s="279"/>
      <c r="Q232" s="282"/>
      <c r="R232" s="282"/>
      <c r="S232" s="283"/>
      <c r="T232" s="283"/>
      <c r="U232" s="283"/>
      <c r="V232" s="283"/>
      <c r="W232" s="283"/>
      <c r="X232" s="283"/>
    </row>
    <row r="233" spans="1:24" s="34" customFormat="1">
      <c r="A233" s="29"/>
      <c r="B233" s="29"/>
      <c r="C233" s="29"/>
      <c r="D233" s="29"/>
      <c r="E233" s="29"/>
      <c r="F233" s="29"/>
      <c r="G233" s="29"/>
      <c r="H233" s="29"/>
      <c r="I233" s="30"/>
      <c r="J233" s="30"/>
      <c r="K233" s="30"/>
      <c r="L233" s="30"/>
      <c r="M233" s="40"/>
      <c r="N233" s="40"/>
      <c r="O233" s="279"/>
      <c r="P233" s="279"/>
      <c r="Q233" s="282"/>
      <c r="R233" s="282"/>
      <c r="S233" s="283"/>
      <c r="T233" s="283"/>
      <c r="U233" s="283"/>
      <c r="V233" s="283"/>
      <c r="W233" s="283"/>
      <c r="X233" s="283"/>
    </row>
    <row r="234" spans="1:24" s="34" customFormat="1">
      <c r="A234" s="29"/>
      <c r="B234" s="29"/>
      <c r="C234" s="29"/>
      <c r="D234" s="29"/>
      <c r="E234" s="29"/>
      <c r="F234" s="29"/>
      <c r="G234" s="29"/>
      <c r="H234" s="29"/>
      <c r="I234" s="30"/>
      <c r="J234" s="30"/>
      <c r="K234" s="30"/>
      <c r="L234" s="30"/>
      <c r="M234" s="40"/>
      <c r="N234" s="40"/>
      <c r="O234" s="279"/>
      <c r="P234" s="279"/>
      <c r="Q234" s="282"/>
      <c r="R234" s="282"/>
      <c r="S234" s="283"/>
      <c r="T234" s="283"/>
      <c r="U234" s="283"/>
      <c r="V234" s="283"/>
      <c r="W234" s="283"/>
      <c r="X234" s="283"/>
    </row>
    <row r="235" spans="1:24" s="34" customFormat="1">
      <c r="A235" s="29"/>
      <c r="B235" s="29"/>
      <c r="C235" s="29"/>
      <c r="D235" s="29"/>
      <c r="E235" s="29"/>
      <c r="F235" s="29"/>
      <c r="G235" s="29"/>
      <c r="H235" s="29"/>
      <c r="I235" s="30"/>
      <c r="J235" s="30"/>
      <c r="K235" s="30"/>
      <c r="L235" s="30"/>
      <c r="M235" s="40"/>
      <c r="N235" s="40"/>
      <c r="O235" s="279"/>
      <c r="P235" s="279"/>
      <c r="Q235" s="282"/>
      <c r="R235" s="282"/>
      <c r="S235" s="283"/>
      <c r="T235" s="283"/>
      <c r="U235" s="283"/>
      <c r="V235" s="283"/>
      <c r="W235" s="283"/>
      <c r="X235" s="283"/>
    </row>
    <row r="236" spans="1:24" s="34" customFormat="1">
      <c r="A236" s="29"/>
      <c r="B236" s="29"/>
      <c r="C236" s="29"/>
      <c r="D236" s="29"/>
      <c r="E236" s="29"/>
      <c r="F236" s="29"/>
      <c r="G236" s="29"/>
      <c r="H236" s="29"/>
      <c r="I236" s="30"/>
      <c r="J236" s="30"/>
      <c r="K236" s="30"/>
      <c r="L236" s="30"/>
      <c r="M236" s="40"/>
      <c r="N236" s="40"/>
      <c r="O236" s="279"/>
      <c r="P236" s="279"/>
      <c r="Q236" s="282"/>
      <c r="R236" s="282"/>
      <c r="S236" s="283"/>
      <c r="T236" s="283"/>
      <c r="U236" s="283"/>
      <c r="V236" s="283"/>
      <c r="W236" s="283"/>
      <c r="X236" s="283"/>
    </row>
    <row r="237" spans="1:24" s="34" customFormat="1">
      <c r="A237" s="29"/>
      <c r="B237" s="29"/>
      <c r="C237" s="29"/>
      <c r="D237" s="29"/>
      <c r="E237" s="29"/>
      <c r="F237" s="29"/>
      <c r="G237" s="29"/>
      <c r="H237" s="29"/>
      <c r="I237" s="30"/>
      <c r="J237" s="30"/>
      <c r="K237" s="30"/>
      <c r="L237" s="30"/>
      <c r="M237" s="40"/>
      <c r="N237" s="40"/>
      <c r="O237" s="279"/>
      <c r="P237" s="279"/>
      <c r="Q237" s="282"/>
      <c r="R237" s="282"/>
      <c r="S237" s="283"/>
      <c r="T237" s="283"/>
      <c r="U237" s="283"/>
      <c r="V237" s="283"/>
      <c r="W237" s="283"/>
      <c r="X237" s="283"/>
    </row>
    <row r="238" spans="1:24" s="34" customFormat="1">
      <c r="A238" s="29"/>
      <c r="B238" s="29"/>
      <c r="C238" s="29"/>
      <c r="D238" s="29"/>
      <c r="E238" s="29"/>
      <c r="F238" s="29"/>
      <c r="G238" s="29"/>
      <c r="H238" s="29"/>
      <c r="I238" s="30"/>
      <c r="J238" s="30"/>
      <c r="K238" s="30"/>
      <c r="L238" s="30"/>
      <c r="M238" s="40"/>
      <c r="N238" s="40"/>
      <c r="O238" s="279"/>
      <c r="P238" s="279"/>
      <c r="Q238" s="282"/>
      <c r="R238" s="282"/>
      <c r="S238" s="283"/>
      <c r="T238" s="283"/>
      <c r="U238" s="283"/>
      <c r="V238" s="283"/>
      <c r="W238" s="283"/>
      <c r="X238" s="283"/>
    </row>
    <row r="239" spans="1:24" s="34" customFormat="1">
      <c r="A239" s="29"/>
      <c r="B239" s="29"/>
      <c r="C239" s="29"/>
      <c r="D239" s="29"/>
      <c r="E239" s="29"/>
      <c r="F239" s="29"/>
      <c r="G239" s="29"/>
      <c r="H239" s="29"/>
      <c r="I239" s="30"/>
      <c r="J239" s="30"/>
      <c r="K239" s="30"/>
      <c r="L239" s="30"/>
      <c r="M239" s="40"/>
      <c r="N239" s="40"/>
      <c r="O239" s="279"/>
      <c r="P239" s="279"/>
      <c r="Q239" s="282"/>
      <c r="R239" s="282"/>
      <c r="S239" s="283"/>
      <c r="T239" s="283"/>
      <c r="U239" s="283"/>
      <c r="V239" s="283"/>
      <c r="W239" s="283"/>
      <c r="X239" s="283"/>
    </row>
    <row r="240" spans="1:24" s="34" customFormat="1">
      <c r="A240" s="29"/>
      <c r="B240" s="29"/>
      <c r="C240" s="29"/>
      <c r="D240" s="29"/>
      <c r="E240" s="29"/>
      <c r="F240" s="29"/>
      <c r="G240" s="29"/>
      <c r="H240" s="29"/>
      <c r="I240" s="30"/>
      <c r="J240" s="30"/>
      <c r="K240" s="30"/>
      <c r="L240" s="30"/>
      <c r="M240" s="40"/>
      <c r="N240" s="40"/>
      <c r="O240" s="279"/>
      <c r="P240" s="279"/>
      <c r="Q240" s="282"/>
      <c r="R240" s="282"/>
      <c r="S240" s="283"/>
      <c r="T240" s="283"/>
      <c r="U240" s="283"/>
      <c r="V240" s="283"/>
      <c r="W240" s="283"/>
      <c r="X240" s="283"/>
    </row>
    <row r="241" spans="1:24" s="34" customFormat="1">
      <c r="A241" s="29"/>
      <c r="B241" s="29"/>
      <c r="C241" s="29"/>
      <c r="D241" s="29"/>
      <c r="E241" s="29"/>
      <c r="F241" s="29"/>
      <c r="G241" s="29"/>
      <c r="H241" s="29"/>
      <c r="I241" s="30"/>
      <c r="J241" s="30"/>
      <c r="K241" s="30"/>
      <c r="L241" s="30"/>
      <c r="M241" s="40"/>
      <c r="N241" s="40"/>
      <c r="O241" s="279"/>
      <c r="P241" s="279"/>
      <c r="Q241" s="282"/>
      <c r="R241" s="282"/>
      <c r="S241" s="283"/>
      <c r="T241" s="283"/>
      <c r="U241" s="283"/>
      <c r="V241" s="283"/>
      <c r="W241" s="283"/>
      <c r="X241" s="283"/>
    </row>
    <row r="242" spans="1:24" s="34" customFormat="1">
      <c r="A242" s="29"/>
      <c r="B242" s="29"/>
      <c r="C242" s="29"/>
      <c r="D242" s="29"/>
      <c r="E242" s="29"/>
      <c r="F242" s="29"/>
      <c r="G242" s="29"/>
      <c r="H242" s="29"/>
      <c r="I242" s="30"/>
      <c r="J242" s="30"/>
      <c r="K242" s="30"/>
      <c r="L242" s="30"/>
      <c r="M242" s="40"/>
      <c r="N242" s="40"/>
      <c r="O242" s="279"/>
      <c r="P242" s="279"/>
      <c r="Q242" s="282"/>
      <c r="R242" s="282"/>
      <c r="S242" s="283"/>
      <c r="T242" s="283"/>
      <c r="U242" s="283"/>
      <c r="V242" s="283"/>
      <c r="W242" s="283"/>
      <c r="X242" s="283"/>
    </row>
    <row r="243" spans="1:24" s="34" customFormat="1">
      <c r="A243" s="29"/>
      <c r="B243" s="29"/>
      <c r="C243" s="29"/>
      <c r="D243" s="29"/>
      <c r="E243" s="29"/>
      <c r="F243" s="29"/>
      <c r="G243" s="29"/>
      <c r="H243" s="29"/>
      <c r="I243" s="30"/>
      <c r="J243" s="30"/>
      <c r="K243" s="30"/>
      <c r="L243" s="30"/>
      <c r="M243" s="40"/>
      <c r="N243" s="40"/>
      <c r="O243" s="279"/>
      <c r="P243" s="279"/>
      <c r="Q243" s="282"/>
      <c r="R243" s="282"/>
      <c r="S243" s="283"/>
      <c r="T243" s="283"/>
      <c r="U243" s="283"/>
      <c r="V243" s="283"/>
      <c r="W243" s="283"/>
      <c r="X243" s="283"/>
    </row>
    <row r="244" spans="1:24" s="34" customFormat="1">
      <c r="A244" s="29"/>
      <c r="B244" s="29"/>
      <c r="C244" s="29"/>
      <c r="D244" s="29"/>
      <c r="E244" s="29"/>
      <c r="F244" s="29"/>
      <c r="G244" s="29"/>
      <c r="H244" s="29"/>
      <c r="I244" s="30"/>
      <c r="J244" s="30"/>
      <c r="K244" s="30"/>
      <c r="L244" s="30"/>
      <c r="M244" s="40"/>
      <c r="N244" s="40"/>
      <c r="O244" s="279"/>
      <c r="P244" s="279"/>
      <c r="Q244" s="282"/>
      <c r="R244" s="282"/>
      <c r="S244" s="283"/>
      <c r="T244" s="283"/>
      <c r="U244" s="283"/>
      <c r="V244" s="283"/>
      <c r="W244" s="283"/>
      <c r="X244" s="283"/>
    </row>
    <row r="245" spans="1:24" s="34" customFormat="1">
      <c r="A245" s="29"/>
      <c r="B245" s="29"/>
      <c r="C245" s="29"/>
      <c r="D245" s="29"/>
      <c r="E245" s="29"/>
      <c r="F245" s="29"/>
      <c r="G245" s="29"/>
      <c r="H245" s="29"/>
      <c r="I245" s="30"/>
      <c r="J245" s="30"/>
      <c r="K245" s="30"/>
      <c r="L245" s="30"/>
      <c r="M245" s="40"/>
      <c r="N245" s="40"/>
      <c r="O245" s="279"/>
      <c r="P245" s="279"/>
      <c r="Q245" s="282"/>
      <c r="R245" s="282"/>
      <c r="S245" s="283"/>
      <c r="T245" s="283"/>
      <c r="U245" s="283"/>
      <c r="V245" s="283"/>
      <c r="W245" s="283"/>
      <c r="X245" s="283"/>
    </row>
    <row r="246" spans="1:24" s="34" customFormat="1">
      <c r="A246" s="29"/>
      <c r="B246" s="29"/>
      <c r="C246" s="29"/>
      <c r="D246" s="29"/>
      <c r="E246" s="29"/>
      <c r="F246" s="29"/>
      <c r="G246" s="29"/>
      <c r="H246" s="29"/>
      <c r="I246" s="30"/>
      <c r="J246" s="30"/>
      <c r="K246" s="30"/>
      <c r="L246" s="30"/>
      <c r="M246" s="40"/>
      <c r="N246" s="40"/>
      <c r="O246" s="279"/>
      <c r="P246" s="279"/>
      <c r="Q246" s="282"/>
      <c r="R246" s="282"/>
      <c r="S246" s="283"/>
      <c r="T246" s="283"/>
      <c r="U246" s="283"/>
      <c r="V246" s="283"/>
      <c r="W246" s="283"/>
      <c r="X246" s="283"/>
    </row>
    <row r="247" spans="1:24" s="34" customFormat="1">
      <c r="A247" s="29"/>
      <c r="B247" s="29"/>
      <c r="C247" s="29"/>
      <c r="D247" s="29"/>
      <c r="E247" s="29"/>
      <c r="F247" s="29"/>
      <c r="G247" s="29"/>
      <c r="H247" s="29"/>
      <c r="I247" s="30"/>
      <c r="J247" s="30"/>
      <c r="K247" s="30"/>
      <c r="L247" s="30"/>
      <c r="M247" s="40"/>
      <c r="N247" s="40"/>
      <c r="O247" s="279"/>
      <c r="P247" s="279"/>
      <c r="Q247" s="282"/>
      <c r="R247" s="282"/>
      <c r="S247" s="283"/>
      <c r="T247" s="283"/>
      <c r="U247" s="283"/>
      <c r="V247" s="283"/>
      <c r="W247" s="283"/>
      <c r="X247" s="283"/>
    </row>
    <row r="248" spans="1:24" s="34" customFormat="1">
      <c r="A248" s="29"/>
      <c r="B248" s="29"/>
      <c r="C248" s="29"/>
      <c r="D248" s="29"/>
      <c r="E248" s="29"/>
      <c r="F248" s="29"/>
      <c r="G248" s="29"/>
      <c r="H248" s="29"/>
      <c r="I248" s="30"/>
      <c r="J248" s="30"/>
      <c r="K248" s="30"/>
      <c r="L248" s="30"/>
      <c r="M248" s="40"/>
      <c r="N248" s="40"/>
      <c r="O248" s="279"/>
      <c r="P248" s="279"/>
      <c r="Q248" s="282"/>
      <c r="R248" s="282"/>
      <c r="S248" s="283"/>
      <c r="T248" s="283"/>
      <c r="U248" s="283"/>
      <c r="V248" s="283"/>
      <c r="W248" s="283"/>
      <c r="X248" s="283"/>
    </row>
    <row r="249" spans="1:24" s="34" customFormat="1">
      <c r="A249" s="29"/>
      <c r="B249" s="29"/>
      <c r="C249" s="29"/>
      <c r="D249" s="29"/>
      <c r="E249" s="29"/>
      <c r="F249" s="29"/>
      <c r="G249" s="29"/>
      <c r="H249" s="29"/>
      <c r="I249" s="30"/>
      <c r="J249" s="30"/>
      <c r="K249" s="30"/>
      <c r="L249" s="30"/>
      <c r="M249" s="40"/>
      <c r="N249" s="40"/>
      <c r="O249" s="279"/>
      <c r="P249" s="279"/>
      <c r="Q249" s="282"/>
      <c r="R249" s="282"/>
      <c r="S249" s="283"/>
      <c r="T249" s="283"/>
      <c r="U249" s="283"/>
      <c r="V249" s="283"/>
      <c r="W249" s="283"/>
      <c r="X249" s="283"/>
    </row>
    <row r="250" spans="1:24" s="34" customFormat="1">
      <c r="A250" s="29"/>
      <c r="B250" s="29"/>
      <c r="C250" s="29"/>
      <c r="D250" s="29"/>
      <c r="E250" s="29"/>
      <c r="F250" s="29"/>
      <c r="G250" s="29"/>
      <c r="H250" s="29"/>
      <c r="I250" s="30"/>
      <c r="J250" s="30"/>
      <c r="K250" s="30"/>
      <c r="L250" s="30"/>
      <c r="M250" s="40"/>
      <c r="N250" s="40"/>
      <c r="O250" s="279"/>
      <c r="P250" s="279"/>
      <c r="Q250" s="282"/>
      <c r="R250" s="282"/>
      <c r="S250" s="283"/>
      <c r="T250" s="283"/>
      <c r="U250" s="283"/>
      <c r="V250" s="283"/>
      <c r="W250" s="283"/>
      <c r="X250" s="283"/>
    </row>
    <row r="251" spans="1:24" s="34" customFormat="1">
      <c r="A251" s="29"/>
      <c r="B251" s="29"/>
      <c r="C251" s="29"/>
      <c r="D251" s="29"/>
      <c r="E251" s="29"/>
      <c r="F251" s="29"/>
      <c r="G251" s="29"/>
      <c r="H251" s="29"/>
      <c r="I251" s="30"/>
      <c r="J251" s="30"/>
      <c r="K251" s="30"/>
      <c r="L251" s="30"/>
      <c r="M251" s="40"/>
      <c r="N251" s="40"/>
      <c r="O251" s="279"/>
      <c r="P251" s="279"/>
      <c r="Q251" s="282"/>
      <c r="R251" s="282"/>
      <c r="S251" s="283"/>
      <c r="T251" s="283"/>
      <c r="U251" s="283"/>
      <c r="V251" s="283"/>
      <c r="W251" s="283"/>
      <c r="X251" s="283"/>
    </row>
    <row r="252" spans="1:24" s="34" customFormat="1">
      <c r="A252" s="29"/>
      <c r="B252" s="29"/>
      <c r="C252" s="29"/>
      <c r="D252" s="29"/>
      <c r="E252" s="29"/>
      <c r="F252" s="29"/>
      <c r="G252" s="29"/>
      <c r="H252" s="29"/>
      <c r="I252" s="30"/>
      <c r="J252" s="30"/>
      <c r="K252" s="30"/>
      <c r="L252" s="30"/>
      <c r="M252" s="40"/>
      <c r="N252" s="40"/>
      <c r="O252" s="279"/>
      <c r="P252" s="279"/>
      <c r="Q252" s="282"/>
      <c r="R252" s="282"/>
      <c r="S252" s="283"/>
      <c r="T252" s="283"/>
      <c r="U252" s="283"/>
      <c r="V252" s="283"/>
      <c r="W252" s="283"/>
      <c r="X252" s="283"/>
    </row>
    <row r="253" spans="1:24" s="34" customFormat="1">
      <c r="A253" s="29"/>
      <c r="B253" s="29"/>
      <c r="C253" s="29"/>
      <c r="D253" s="29"/>
      <c r="E253" s="29"/>
      <c r="F253" s="29"/>
      <c r="G253" s="29"/>
      <c r="H253" s="29"/>
      <c r="I253" s="30"/>
      <c r="J253" s="30"/>
      <c r="K253" s="30"/>
      <c r="L253" s="30"/>
      <c r="M253" s="40"/>
      <c r="N253" s="40"/>
      <c r="O253" s="279"/>
      <c r="P253" s="279"/>
      <c r="Q253" s="282"/>
      <c r="R253" s="282"/>
      <c r="S253" s="283"/>
      <c r="T253" s="283"/>
      <c r="U253" s="283"/>
      <c r="V253" s="283"/>
      <c r="W253" s="283"/>
      <c r="X253" s="283"/>
    </row>
    <row r="254" spans="1:24" s="34" customFormat="1">
      <c r="A254" s="29"/>
      <c r="B254" s="29"/>
      <c r="C254" s="29"/>
      <c r="D254" s="29"/>
      <c r="E254" s="29"/>
      <c r="F254" s="29"/>
      <c r="G254" s="29"/>
      <c r="H254" s="29"/>
      <c r="I254" s="30"/>
      <c r="J254" s="30"/>
      <c r="K254" s="30"/>
      <c r="L254" s="30"/>
      <c r="M254" s="40"/>
      <c r="N254" s="40"/>
      <c r="O254" s="279"/>
      <c r="P254" s="279"/>
      <c r="Q254" s="282"/>
      <c r="R254" s="282"/>
      <c r="S254" s="283"/>
      <c r="T254" s="283"/>
      <c r="U254" s="283"/>
      <c r="V254" s="283"/>
      <c r="W254" s="283"/>
      <c r="X254" s="283"/>
    </row>
    <row r="255" spans="1:24" s="34" customFormat="1">
      <c r="A255" s="29"/>
      <c r="B255" s="29"/>
      <c r="C255" s="29"/>
      <c r="D255" s="29"/>
      <c r="E255" s="29"/>
      <c r="F255" s="29"/>
      <c r="G255" s="29"/>
      <c r="H255" s="29"/>
      <c r="I255" s="30"/>
      <c r="J255" s="30"/>
      <c r="K255" s="30"/>
      <c r="L255" s="30"/>
      <c r="M255" s="40"/>
      <c r="N255" s="40"/>
      <c r="O255" s="279"/>
      <c r="P255" s="279"/>
      <c r="Q255" s="282"/>
      <c r="R255" s="282"/>
      <c r="S255" s="283"/>
      <c r="T255" s="283"/>
      <c r="U255" s="283"/>
      <c r="V255" s="283"/>
      <c r="W255" s="283"/>
      <c r="X255" s="283"/>
    </row>
    <row r="256" spans="1:24" s="34" customFormat="1">
      <c r="A256" s="29"/>
      <c r="B256" s="29"/>
      <c r="C256" s="29"/>
      <c r="D256" s="29"/>
      <c r="E256" s="29"/>
      <c r="F256" s="29"/>
      <c r="G256" s="29"/>
      <c r="H256" s="29"/>
      <c r="I256" s="30"/>
      <c r="J256" s="30"/>
      <c r="K256" s="30"/>
      <c r="L256" s="30"/>
      <c r="M256" s="40"/>
      <c r="N256" s="40"/>
      <c r="O256" s="279"/>
      <c r="P256" s="279"/>
      <c r="Q256" s="282"/>
      <c r="R256" s="282"/>
      <c r="S256" s="283"/>
      <c r="T256" s="283"/>
      <c r="U256" s="283"/>
      <c r="V256" s="283"/>
      <c r="W256" s="283"/>
      <c r="X256" s="283"/>
    </row>
    <row r="257" spans="1:24" s="34" customFormat="1">
      <c r="A257" s="29"/>
      <c r="B257" s="29"/>
      <c r="C257" s="29"/>
      <c r="D257" s="29"/>
      <c r="E257" s="29"/>
      <c r="F257" s="29"/>
      <c r="G257" s="29"/>
      <c r="H257" s="29"/>
      <c r="I257" s="30"/>
      <c r="J257" s="30"/>
      <c r="K257" s="30"/>
      <c r="L257" s="30"/>
      <c r="M257" s="40"/>
      <c r="N257" s="40"/>
      <c r="O257" s="279"/>
      <c r="P257" s="279"/>
      <c r="Q257" s="282"/>
      <c r="R257" s="282"/>
      <c r="S257" s="283"/>
      <c r="T257" s="283"/>
      <c r="U257" s="283"/>
      <c r="V257" s="283"/>
      <c r="W257" s="283"/>
      <c r="X257" s="283"/>
    </row>
    <row r="258" spans="1:24" s="34" customFormat="1">
      <c r="A258" s="29"/>
      <c r="B258" s="29"/>
      <c r="C258" s="29"/>
      <c r="D258" s="29"/>
      <c r="E258" s="29"/>
      <c r="F258" s="29"/>
      <c r="G258" s="29"/>
      <c r="H258" s="29"/>
      <c r="I258" s="30"/>
      <c r="J258" s="30"/>
      <c r="K258" s="30"/>
      <c r="L258" s="30"/>
      <c r="M258" s="40"/>
      <c r="N258" s="40"/>
      <c r="O258" s="279"/>
      <c r="P258" s="279"/>
      <c r="Q258" s="282"/>
      <c r="R258" s="282"/>
      <c r="S258" s="283"/>
      <c r="T258" s="283"/>
      <c r="U258" s="283"/>
      <c r="V258" s="283"/>
      <c r="W258" s="283"/>
      <c r="X258" s="283"/>
    </row>
    <row r="259" spans="1:24" s="34" customFormat="1">
      <c r="A259" s="29"/>
      <c r="B259" s="29"/>
      <c r="C259" s="29"/>
      <c r="D259" s="29"/>
      <c r="E259" s="29"/>
      <c r="F259" s="29"/>
      <c r="G259" s="29"/>
      <c r="H259" s="29"/>
      <c r="I259" s="30"/>
      <c r="J259" s="30"/>
      <c r="K259" s="30"/>
      <c r="L259" s="30"/>
      <c r="M259" s="40"/>
      <c r="N259" s="40"/>
      <c r="O259" s="279"/>
      <c r="P259" s="279"/>
      <c r="Q259" s="282"/>
      <c r="R259" s="282"/>
      <c r="S259" s="283"/>
      <c r="T259" s="283"/>
      <c r="U259" s="283"/>
      <c r="V259" s="283"/>
      <c r="W259" s="283"/>
      <c r="X259" s="283"/>
    </row>
    <row r="260" spans="1:24" s="34" customFormat="1">
      <c r="A260" s="29"/>
      <c r="B260" s="29"/>
      <c r="C260" s="29"/>
      <c r="D260" s="29"/>
      <c r="E260" s="29"/>
      <c r="F260" s="29"/>
      <c r="G260" s="29"/>
      <c r="H260" s="29"/>
      <c r="I260" s="30"/>
      <c r="J260" s="30"/>
      <c r="K260" s="30"/>
      <c r="L260" s="30"/>
      <c r="M260" s="40"/>
      <c r="N260" s="40"/>
      <c r="O260" s="279"/>
      <c r="P260" s="279"/>
      <c r="Q260" s="282"/>
      <c r="R260" s="282"/>
      <c r="S260" s="283"/>
      <c r="T260" s="283"/>
      <c r="U260" s="283"/>
      <c r="V260" s="283"/>
      <c r="W260" s="283"/>
      <c r="X260" s="283"/>
    </row>
    <row r="261" spans="1:24" s="34" customFormat="1">
      <c r="A261" s="29"/>
      <c r="B261" s="29"/>
      <c r="C261" s="29"/>
      <c r="D261" s="29"/>
      <c r="E261" s="29"/>
      <c r="F261" s="29"/>
      <c r="G261" s="29"/>
      <c r="H261" s="29"/>
      <c r="I261" s="30"/>
      <c r="J261" s="30"/>
      <c r="K261" s="30"/>
      <c r="L261" s="30"/>
      <c r="M261" s="40"/>
      <c r="N261" s="40"/>
      <c r="O261" s="279"/>
      <c r="P261" s="279"/>
      <c r="Q261" s="282"/>
      <c r="R261" s="282"/>
      <c r="S261" s="283"/>
      <c r="T261" s="283"/>
      <c r="U261" s="283"/>
      <c r="V261" s="283"/>
      <c r="W261" s="283"/>
      <c r="X261" s="283"/>
    </row>
    <row r="262" spans="1:24" s="34" customFormat="1">
      <c r="A262" s="29"/>
      <c r="B262" s="29"/>
      <c r="C262" s="29"/>
      <c r="D262" s="29"/>
      <c r="E262" s="29"/>
      <c r="F262" s="29"/>
      <c r="G262" s="29"/>
      <c r="H262" s="29"/>
      <c r="I262" s="30"/>
      <c r="J262" s="30"/>
      <c r="K262" s="30"/>
      <c r="L262" s="30"/>
      <c r="M262" s="40"/>
      <c r="N262" s="40"/>
      <c r="O262" s="279"/>
      <c r="P262" s="279"/>
      <c r="Q262" s="282"/>
      <c r="R262" s="282"/>
      <c r="S262" s="283"/>
      <c r="T262" s="283"/>
      <c r="U262" s="283"/>
      <c r="V262" s="283"/>
      <c r="W262" s="283"/>
      <c r="X262" s="283"/>
    </row>
    <row r="263" spans="1:24" s="34" customFormat="1">
      <c r="A263" s="29"/>
      <c r="B263" s="29"/>
      <c r="C263" s="29"/>
      <c r="D263" s="29"/>
      <c r="E263" s="29"/>
      <c r="F263" s="29"/>
      <c r="G263" s="29"/>
      <c r="H263" s="29"/>
      <c r="I263" s="30"/>
      <c r="J263" s="30"/>
      <c r="K263" s="30"/>
      <c r="L263" s="30"/>
      <c r="M263" s="40"/>
      <c r="N263" s="40"/>
      <c r="O263" s="279"/>
      <c r="P263" s="279"/>
      <c r="Q263" s="282"/>
      <c r="R263" s="282"/>
      <c r="S263" s="283"/>
      <c r="T263" s="283"/>
      <c r="U263" s="283"/>
      <c r="V263" s="283"/>
      <c r="W263" s="283"/>
      <c r="X263" s="283"/>
    </row>
    <row r="264" spans="1:24" s="34" customFormat="1">
      <c r="A264" s="29"/>
      <c r="B264" s="29"/>
      <c r="C264" s="29"/>
      <c r="D264" s="29"/>
      <c r="E264" s="29"/>
      <c r="F264" s="29"/>
      <c r="G264" s="29"/>
      <c r="H264" s="29"/>
      <c r="I264" s="30"/>
      <c r="J264" s="30"/>
      <c r="K264" s="30"/>
      <c r="L264" s="30"/>
      <c r="M264" s="40"/>
      <c r="N264" s="40"/>
      <c r="O264" s="279"/>
      <c r="P264" s="279"/>
      <c r="Q264" s="282"/>
      <c r="R264" s="282"/>
      <c r="S264" s="283"/>
      <c r="T264" s="283"/>
      <c r="U264" s="283"/>
      <c r="V264" s="283"/>
      <c r="W264" s="283"/>
      <c r="X264" s="283"/>
    </row>
    <row r="265" spans="1:24" s="34" customFormat="1">
      <c r="A265" s="29"/>
      <c r="B265" s="29"/>
      <c r="C265" s="29"/>
      <c r="D265" s="29"/>
      <c r="E265" s="29"/>
      <c r="F265" s="29"/>
      <c r="G265" s="29"/>
      <c r="H265" s="29"/>
      <c r="I265" s="30"/>
      <c r="J265" s="30"/>
      <c r="K265" s="30"/>
      <c r="L265" s="30"/>
      <c r="M265" s="40"/>
      <c r="N265" s="40"/>
      <c r="O265" s="279"/>
      <c r="P265" s="279"/>
      <c r="Q265" s="282"/>
      <c r="R265" s="282"/>
      <c r="S265" s="283"/>
      <c r="T265" s="283"/>
      <c r="U265" s="283"/>
      <c r="V265" s="283"/>
      <c r="W265" s="283"/>
      <c r="X265" s="283"/>
    </row>
    <row r="266" spans="1:24" s="34" customFormat="1">
      <c r="A266" s="29"/>
      <c r="B266" s="29"/>
      <c r="C266" s="29"/>
      <c r="D266" s="29"/>
      <c r="E266" s="29"/>
      <c r="F266" s="29"/>
      <c r="G266" s="29"/>
      <c r="H266" s="29"/>
      <c r="I266" s="30"/>
      <c r="J266" s="30"/>
      <c r="K266" s="30"/>
      <c r="L266" s="30"/>
      <c r="M266" s="40"/>
      <c r="N266" s="40"/>
      <c r="O266" s="279"/>
      <c r="P266" s="279"/>
      <c r="Q266" s="282"/>
      <c r="R266" s="282"/>
      <c r="S266" s="283"/>
      <c r="T266" s="283"/>
      <c r="U266" s="283"/>
      <c r="V266" s="283"/>
      <c r="W266" s="283"/>
      <c r="X266" s="283"/>
    </row>
    <row r="267" spans="1:24" s="34" customFormat="1">
      <c r="A267" s="29"/>
      <c r="B267" s="29"/>
      <c r="C267" s="29"/>
      <c r="D267" s="29"/>
      <c r="E267" s="29"/>
      <c r="F267" s="29"/>
      <c r="G267" s="29"/>
      <c r="H267" s="29"/>
      <c r="I267" s="30"/>
      <c r="J267" s="30"/>
      <c r="K267" s="30"/>
      <c r="L267" s="30"/>
      <c r="M267" s="40"/>
      <c r="N267" s="40"/>
      <c r="O267" s="279"/>
      <c r="P267" s="279"/>
      <c r="Q267" s="282"/>
      <c r="R267" s="282"/>
      <c r="S267" s="283"/>
      <c r="T267" s="283"/>
      <c r="U267" s="283"/>
      <c r="V267" s="283"/>
      <c r="W267" s="283"/>
      <c r="X267" s="283"/>
    </row>
    <row r="268" spans="1:24" s="34" customFormat="1">
      <c r="A268" s="29"/>
      <c r="B268" s="29"/>
      <c r="C268" s="29"/>
      <c r="D268" s="29"/>
      <c r="E268" s="29"/>
      <c r="F268" s="29"/>
      <c r="G268" s="29"/>
      <c r="H268" s="29"/>
      <c r="I268" s="30"/>
      <c r="J268" s="30"/>
      <c r="K268" s="30"/>
      <c r="L268" s="30"/>
      <c r="M268" s="40"/>
      <c r="N268" s="40"/>
      <c r="O268" s="279"/>
      <c r="P268" s="279"/>
      <c r="Q268" s="282"/>
      <c r="R268" s="282"/>
      <c r="S268" s="283"/>
      <c r="T268" s="283"/>
      <c r="U268" s="283"/>
      <c r="V268" s="283"/>
      <c r="W268" s="283"/>
      <c r="X268" s="283"/>
    </row>
    <row r="269" spans="1:24" s="34" customFormat="1">
      <c r="A269" s="29"/>
      <c r="B269" s="29"/>
      <c r="C269" s="29"/>
      <c r="D269" s="29"/>
      <c r="E269" s="29"/>
      <c r="F269" s="29"/>
      <c r="G269" s="29"/>
      <c r="H269" s="29"/>
      <c r="I269" s="30"/>
      <c r="J269" s="30"/>
      <c r="K269" s="30"/>
      <c r="L269" s="30"/>
      <c r="M269" s="40"/>
      <c r="N269" s="40"/>
      <c r="O269" s="279"/>
      <c r="P269" s="279"/>
      <c r="Q269" s="282"/>
      <c r="R269" s="282"/>
      <c r="S269" s="283"/>
      <c r="T269" s="283"/>
      <c r="U269" s="283"/>
      <c r="V269" s="283"/>
      <c r="W269" s="283"/>
      <c r="X269" s="283"/>
    </row>
    <row r="270" spans="1:24" s="34" customFormat="1">
      <c r="A270" s="29"/>
      <c r="B270" s="29"/>
      <c r="C270" s="29"/>
      <c r="D270" s="29"/>
      <c r="E270" s="29"/>
      <c r="F270" s="29"/>
      <c r="G270" s="29"/>
      <c r="H270" s="29"/>
      <c r="I270" s="30"/>
      <c r="J270" s="30"/>
      <c r="K270" s="30"/>
      <c r="L270" s="30"/>
      <c r="M270" s="40"/>
      <c r="N270" s="40"/>
      <c r="O270" s="279"/>
      <c r="P270" s="279"/>
      <c r="Q270" s="282"/>
      <c r="R270" s="282"/>
      <c r="S270" s="283"/>
      <c r="T270" s="283"/>
      <c r="U270" s="283"/>
      <c r="V270" s="283"/>
      <c r="W270" s="283"/>
      <c r="X270" s="283"/>
    </row>
    <row r="271" spans="1:24" s="34" customFormat="1">
      <c r="A271" s="29"/>
      <c r="B271" s="29"/>
      <c r="C271" s="29"/>
      <c r="D271" s="29"/>
      <c r="E271" s="29"/>
      <c r="F271" s="29"/>
      <c r="G271" s="29"/>
      <c r="H271" s="29"/>
      <c r="I271" s="30"/>
      <c r="J271" s="30"/>
      <c r="K271" s="30"/>
      <c r="L271" s="30"/>
      <c r="M271" s="40"/>
      <c r="N271" s="40"/>
      <c r="O271" s="279"/>
      <c r="P271" s="279"/>
      <c r="Q271" s="282"/>
      <c r="R271" s="282"/>
      <c r="S271" s="283"/>
      <c r="T271" s="283"/>
      <c r="U271" s="283"/>
      <c r="V271" s="283"/>
      <c r="W271" s="283"/>
      <c r="X271" s="283"/>
    </row>
    <row r="272" spans="1:24" s="34" customFormat="1">
      <c r="A272" s="29"/>
      <c r="B272" s="29"/>
      <c r="C272" s="29"/>
      <c r="D272" s="29"/>
      <c r="E272" s="29"/>
      <c r="F272" s="29"/>
      <c r="G272" s="29"/>
      <c r="H272" s="29"/>
      <c r="I272" s="30"/>
      <c r="J272" s="30"/>
      <c r="K272" s="30"/>
      <c r="L272" s="30"/>
      <c r="M272" s="40"/>
      <c r="N272" s="40"/>
      <c r="O272" s="279"/>
      <c r="P272" s="279"/>
      <c r="Q272" s="282"/>
      <c r="R272" s="282"/>
      <c r="S272" s="283"/>
      <c r="T272" s="283"/>
      <c r="U272" s="283"/>
      <c r="V272" s="283"/>
      <c r="W272" s="283"/>
      <c r="X272" s="283"/>
    </row>
    <row r="273" spans="1:24" s="34" customFormat="1">
      <c r="A273" s="29"/>
      <c r="B273" s="29"/>
      <c r="C273" s="29"/>
      <c r="D273" s="29"/>
      <c r="E273" s="29"/>
      <c r="F273" s="29"/>
      <c r="G273" s="29"/>
      <c r="H273" s="29"/>
      <c r="I273" s="30"/>
      <c r="J273" s="30"/>
      <c r="K273" s="30"/>
      <c r="L273" s="30"/>
      <c r="M273" s="40"/>
      <c r="N273" s="40"/>
      <c r="O273" s="279"/>
      <c r="P273" s="279"/>
      <c r="Q273" s="282"/>
      <c r="R273" s="282"/>
      <c r="S273" s="283"/>
      <c r="T273" s="283"/>
      <c r="U273" s="283"/>
      <c r="V273" s="283"/>
      <c r="W273" s="283"/>
      <c r="X273" s="283"/>
    </row>
    <row r="274" spans="1:24" s="34" customFormat="1">
      <c r="A274" s="29"/>
      <c r="B274" s="29"/>
      <c r="C274" s="29"/>
      <c r="D274" s="29"/>
      <c r="E274" s="29"/>
      <c r="F274" s="29"/>
      <c r="G274" s="29"/>
      <c r="H274" s="29"/>
      <c r="I274" s="30"/>
      <c r="J274" s="30"/>
      <c r="K274" s="30"/>
      <c r="L274" s="30"/>
      <c r="M274" s="40"/>
      <c r="N274" s="40"/>
      <c r="O274" s="279"/>
      <c r="P274" s="279"/>
      <c r="Q274" s="282"/>
      <c r="R274" s="282"/>
      <c r="S274" s="283"/>
      <c r="T274" s="283"/>
      <c r="U274" s="283"/>
      <c r="V274" s="283"/>
      <c r="W274" s="283"/>
      <c r="X274" s="283"/>
    </row>
    <row r="275" spans="1:24" s="34" customFormat="1">
      <c r="A275" s="29"/>
      <c r="B275" s="29"/>
      <c r="C275" s="29"/>
      <c r="D275" s="29"/>
      <c r="E275" s="29"/>
      <c r="F275" s="29"/>
      <c r="G275" s="29"/>
      <c r="H275" s="29"/>
      <c r="I275" s="30"/>
      <c r="J275" s="30"/>
      <c r="K275" s="30"/>
      <c r="L275" s="30"/>
      <c r="M275" s="40"/>
      <c r="N275" s="40"/>
      <c r="O275" s="279"/>
      <c r="P275" s="279"/>
      <c r="Q275" s="282"/>
      <c r="R275" s="282"/>
      <c r="S275" s="283"/>
      <c r="T275" s="283"/>
      <c r="U275" s="283"/>
      <c r="V275" s="283"/>
      <c r="W275" s="283"/>
      <c r="X275" s="283"/>
    </row>
    <row r="276" spans="1:24" s="34" customFormat="1">
      <c r="A276" s="29"/>
      <c r="B276" s="29"/>
      <c r="C276" s="29"/>
      <c r="D276" s="29"/>
      <c r="E276" s="29"/>
      <c r="F276" s="29"/>
      <c r="G276" s="29"/>
      <c r="H276" s="29"/>
      <c r="I276" s="30"/>
      <c r="J276" s="30"/>
      <c r="K276" s="30"/>
      <c r="L276" s="30"/>
      <c r="M276" s="40"/>
      <c r="N276" s="40"/>
      <c r="O276" s="279"/>
      <c r="P276" s="279"/>
      <c r="Q276" s="282"/>
      <c r="R276" s="282"/>
      <c r="S276" s="283"/>
      <c r="T276" s="283"/>
      <c r="U276" s="283"/>
      <c r="V276" s="283"/>
      <c r="W276" s="283"/>
      <c r="X276" s="283"/>
    </row>
    <row r="277" spans="1:24" s="34" customFormat="1">
      <c r="A277" s="29"/>
      <c r="B277" s="29"/>
      <c r="C277" s="29"/>
      <c r="D277" s="29"/>
      <c r="E277" s="29"/>
      <c r="F277" s="29"/>
      <c r="G277" s="29"/>
      <c r="H277" s="29"/>
      <c r="I277" s="30"/>
      <c r="J277" s="30"/>
      <c r="K277" s="30"/>
      <c r="L277" s="30"/>
      <c r="M277" s="40"/>
      <c r="N277" s="40"/>
      <c r="O277" s="279"/>
      <c r="P277" s="279"/>
      <c r="Q277" s="282"/>
      <c r="R277" s="282"/>
      <c r="S277" s="283"/>
      <c r="T277" s="283"/>
      <c r="U277" s="283"/>
      <c r="V277" s="283"/>
      <c r="W277" s="283"/>
      <c r="X277" s="283"/>
    </row>
    <row r="278" spans="1:24" s="34" customFormat="1">
      <c r="A278" s="29"/>
      <c r="B278" s="29"/>
      <c r="C278" s="29"/>
      <c r="D278" s="29"/>
      <c r="E278" s="29"/>
      <c r="F278" s="29"/>
      <c r="G278" s="29"/>
      <c r="H278" s="29"/>
      <c r="I278" s="30"/>
      <c r="J278" s="30"/>
      <c r="K278" s="30"/>
      <c r="L278" s="30"/>
      <c r="M278" s="40"/>
      <c r="N278" s="40"/>
      <c r="O278" s="279"/>
      <c r="P278" s="279"/>
      <c r="Q278" s="282"/>
      <c r="R278" s="282"/>
      <c r="S278" s="283"/>
      <c r="T278" s="283"/>
      <c r="U278" s="283"/>
      <c r="V278" s="283"/>
      <c r="W278" s="283"/>
      <c r="X278" s="283"/>
    </row>
    <row r="279" spans="1:24" s="34" customFormat="1">
      <c r="A279" s="29"/>
      <c r="B279" s="29"/>
      <c r="C279" s="29"/>
      <c r="D279" s="29"/>
      <c r="E279" s="29"/>
      <c r="F279" s="29"/>
      <c r="G279" s="29"/>
      <c r="H279" s="29"/>
      <c r="I279" s="30"/>
      <c r="J279" s="30"/>
      <c r="K279" s="30"/>
      <c r="L279" s="30"/>
      <c r="M279" s="40"/>
      <c r="N279" s="40"/>
      <c r="O279" s="279"/>
      <c r="P279" s="279"/>
      <c r="Q279" s="282"/>
      <c r="R279" s="282"/>
      <c r="S279" s="283"/>
      <c r="T279" s="283"/>
      <c r="U279" s="283"/>
      <c r="V279" s="283"/>
      <c r="W279" s="283"/>
      <c r="X279" s="283"/>
    </row>
    <row r="280" spans="1:24" s="34" customFormat="1">
      <c r="A280" s="29"/>
      <c r="B280" s="29"/>
      <c r="C280" s="29"/>
      <c r="D280" s="29"/>
      <c r="E280" s="29"/>
      <c r="F280" s="29"/>
      <c r="G280" s="29"/>
      <c r="H280" s="29"/>
      <c r="I280" s="30"/>
      <c r="J280" s="30"/>
      <c r="K280" s="30"/>
      <c r="L280" s="30"/>
      <c r="M280" s="40"/>
      <c r="N280" s="40"/>
      <c r="O280" s="279"/>
      <c r="P280" s="279"/>
      <c r="Q280" s="282"/>
      <c r="R280" s="282"/>
      <c r="S280" s="283"/>
      <c r="T280" s="283"/>
      <c r="U280" s="283"/>
      <c r="V280" s="283"/>
      <c r="W280" s="283"/>
      <c r="X280" s="283"/>
    </row>
    <row r="281" spans="1:24" s="34" customFormat="1">
      <c r="A281" s="29"/>
      <c r="B281" s="29"/>
      <c r="C281" s="29"/>
      <c r="D281" s="29"/>
      <c r="E281" s="29"/>
      <c r="F281" s="29"/>
      <c r="G281" s="29"/>
      <c r="H281" s="29"/>
      <c r="I281" s="30"/>
      <c r="J281" s="30"/>
      <c r="K281" s="30"/>
      <c r="L281" s="30"/>
      <c r="M281" s="40"/>
      <c r="N281" s="40"/>
      <c r="O281" s="279"/>
      <c r="P281" s="279"/>
      <c r="Q281" s="282"/>
      <c r="R281" s="282"/>
      <c r="S281" s="283"/>
      <c r="T281" s="283"/>
      <c r="U281" s="283"/>
      <c r="V281" s="283"/>
      <c r="W281" s="283"/>
      <c r="X281" s="283"/>
    </row>
    <row r="282" spans="1:24" s="34" customFormat="1">
      <c r="A282" s="29"/>
      <c r="B282" s="29"/>
      <c r="C282" s="29"/>
      <c r="D282" s="29"/>
      <c r="E282" s="29"/>
      <c r="F282" s="29"/>
      <c r="G282" s="29"/>
      <c r="H282" s="29"/>
      <c r="I282" s="30"/>
      <c r="J282" s="30"/>
      <c r="K282" s="30"/>
      <c r="L282" s="30"/>
      <c r="M282" s="40"/>
      <c r="N282" s="40"/>
      <c r="O282" s="279"/>
      <c r="P282" s="279"/>
      <c r="Q282" s="282"/>
      <c r="R282" s="282"/>
      <c r="S282" s="283"/>
      <c r="T282" s="283"/>
      <c r="U282" s="283"/>
      <c r="V282" s="283"/>
      <c r="W282" s="283"/>
      <c r="X282" s="283"/>
    </row>
    <row r="283" spans="1:24" s="34" customFormat="1">
      <c r="A283" s="29"/>
      <c r="B283" s="29"/>
      <c r="C283" s="29"/>
      <c r="D283" s="29"/>
      <c r="E283" s="29"/>
      <c r="F283" s="29"/>
      <c r="G283" s="29"/>
      <c r="H283" s="29"/>
      <c r="I283" s="30"/>
      <c r="J283" s="30"/>
      <c r="K283" s="30"/>
      <c r="L283" s="30"/>
      <c r="M283" s="40"/>
      <c r="N283" s="40"/>
      <c r="O283" s="279"/>
      <c r="P283" s="279"/>
      <c r="Q283" s="282"/>
      <c r="R283" s="282"/>
      <c r="S283" s="283"/>
      <c r="T283" s="283"/>
      <c r="U283" s="283"/>
      <c r="V283" s="283"/>
      <c r="W283" s="283"/>
      <c r="X283" s="283"/>
    </row>
    <row r="284" spans="1:24" s="34" customFormat="1">
      <c r="A284" s="29"/>
      <c r="B284" s="29"/>
      <c r="C284" s="29"/>
      <c r="D284" s="29"/>
      <c r="E284" s="29"/>
      <c r="F284" s="29"/>
      <c r="G284" s="29"/>
      <c r="H284" s="29"/>
      <c r="I284" s="30"/>
      <c r="J284" s="30"/>
      <c r="K284" s="30"/>
      <c r="L284" s="30"/>
      <c r="M284" s="40"/>
      <c r="N284" s="40"/>
      <c r="O284" s="279"/>
      <c r="P284" s="279"/>
      <c r="Q284" s="282"/>
      <c r="R284" s="282"/>
      <c r="S284" s="283"/>
      <c r="T284" s="283"/>
      <c r="U284" s="283"/>
      <c r="V284" s="283"/>
      <c r="W284" s="283"/>
      <c r="X284" s="283"/>
    </row>
    <row r="285" spans="1:24" s="34" customFormat="1">
      <c r="A285" s="29"/>
      <c r="B285" s="29"/>
      <c r="C285" s="29"/>
      <c r="D285" s="29"/>
      <c r="E285" s="29"/>
      <c r="F285" s="29"/>
      <c r="G285" s="29"/>
      <c r="H285" s="29"/>
      <c r="I285" s="30"/>
      <c r="J285" s="30"/>
      <c r="K285" s="30"/>
      <c r="L285" s="30"/>
      <c r="M285" s="40"/>
      <c r="N285" s="40"/>
      <c r="O285" s="279"/>
      <c r="P285" s="279"/>
      <c r="Q285" s="282"/>
      <c r="R285" s="282"/>
      <c r="S285" s="283"/>
      <c r="T285" s="283"/>
      <c r="U285" s="283"/>
      <c r="V285" s="283"/>
      <c r="W285" s="283"/>
      <c r="X285" s="283"/>
    </row>
    <row r="286" spans="1:24" s="34" customFormat="1">
      <c r="A286" s="29"/>
      <c r="B286" s="29"/>
      <c r="C286" s="29"/>
      <c r="D286" s="29"/>
      <c r="E286" s="29"/>
      <c r="F286" s="29"/>
      <c r="G286" s="29"/>
      <c r="H286" s="29"/>
      <c r="I286" s="30"/>
      <c r="J286" s="30"/>
      <c r="K286" s="30"/>
      <c r="L286" s="30"/>
      <c r="M286" s="40"/>
      <c r="N286" s="40"/>
      <c r="O286" s="279"/>
      <c r="P286" s="279"/>
      <c r="Q286" s="282"/>
      <c r="R286" s="282"/>
      <c r="S286" s="283"/>
      <c r="T286" s="283"/>
      <c r="U286" s="283"/>
      <c r="V286" s="283"/>
      <c r="W286" s="283"/>
      <c r="X286" s="283"/>
    </row>
    <row r="287" spans="1:24" s="34" customFormat="1">
      <c r="A287" s="29"/>
      <c r="B287" s="29"/>
      <c r="C287" s="29"/>
      <c r="D287" s="29"/>
      <c r="E287" s="29"/>
      <c r="F287" s="29"/>
      <c r="G287" s="29"/>
      <c r="H287" s="29"/>
      <c r="I287" s="30"/>
      <c r="J287" s="30"/>
      <c r="K287" s="30"/>
      <c r="L287" s="30"/>
      <c r="M287" s="40"/>
      <c r="N287" s="40"/>
      <c r="O287" s="279"/>
      <c r="P287" s="279"/>
      <c r="Q287" s="282"/>
      <c r="R287" s="282"/>
      <c r="S287" s="283"/>
      <c r="T287" s="283"/>
      <c r="U287" s="283"/>
      <c r="V287" s="283"/>
      <c r="W287" s="283"/>
      <c r="X287" s="283"/>
    </row>
    <row r="288" spans="1:24" s="34" customFormat="1">
      <c r="A288" s="29"/>
      <c r="B288" s="29"/>
      <c r="C288" s="29"/>
      <c r="D288" s="29"/>
      <c r="E288" s="29"/>
      <c r="F288" s="29"/>
      <c r="G288" s="29"/>
      <c r="H288" s="29"/>
      <c r="I288" s="30"/>
      <c r="J288" s="30"/>
      <c r="K288" s="30"/>
      <c r="L288" s="30"/>
      <c r="M288" s="40"/>
      <c r="N288" s="40"/>
      <c r="O288" s="279"/>
      <c r="P288" s="279"/>
      <c r="Q288" s="282"/>
      <c r="R288" s="282"/>
      <c r="S288" s="283"/>
      <c r="T288" s="283"/>
      <c r="U288" s="283"/>
      <c r="V288" s="283"/>
      <c r="W288" s="283"/>
      <c r="X288" s="283"/>
    </row>
    <row r="289" spans="1:24" s="34" customFormat="1">
      <c r="A289" s="29"/>
      <c r="B289" s="29"/>
      <c r="C289" s="29"/>
      <c r="D289" s="29"/>
      <c r="E289" s="29"/>
      <c r="F289" s="29"/>
      <c r="G289" s="29"/>
      <c r="H289" s="29"/>
      <c r="I289" s="30"/>
      <c r="J289" s="30"/>
      <c r="K289" s="30"/>
      <c r="L289" s="30"/>
      <c r="M289" s="40"/>
      <c r="N289" s="40"/>
      <c r="O289" s="279"/>
      <c r="P289" s="279"/>
      <c r="Q289" s="282"/>
      <c r="R289" s="282"/>
      <c r="S289" s="283"/>
      <c r="T289" s="283"/>
      <c r="U289" s="283"/>
      <c r="V289" s="283"/>
      <c r="W289" s="283"/>
      <c r="X289" s="283"/>
    </row>
    <row r="290" spans="1:24" s="34" customFormat="1">
      <c r="A290" s="29"/>
      <c r="B290" s="29"/>
      <c r="C290" s="29"/>
      <c r="D290" s="29"/>
      <c r="E290" s="29"/>
      <c r="F290" s="29"/>
      <c r="G290" s="29"/>
      <c r="H290" s="29"/>
      <c r="I290" s="30"/>
      <c r="J290" s="30"/>
      <c r="K290" s="30"/>
      <c r="L290" s="30"/>
      <c r="M290" s="40"/>
      <c r="N290" s="40"/>
      <c r="O290" s="279"/>
      <c r="P290" s="279"/>
      <c r="Q290" s="282"/>
      <c r="R290" s="282"/>
      <c r="S290" s="283"/>
      <c r="T290" s="283"/>
      <c r="U290" s="283"/>
      <c r="V290" s="283"/>
      <c r="W290" s="283"/>
      <c r="X290" s="283"/>
    </row>
    <row r="291" spans="1:24" s="34" customFormat="1">
      <c r="A291" s="29"/>
      <c r="B291" s="29"/>
      <c r="C291" s="29"/>
      <c r="D291" s="29"/>
      <c r="E291" s="29"/>
      <c r="F291" s="29"/>
      <c r="G291" s="29"/>
      <c r="H291" s="29"/>
      <c r="I291" s="30"/>
      <c r="J291" s="30"/>
      <c r="K291" s="30"/>
      <c r="L291" s="30"/>
      <c r="M291" s="40"/>
      <c r="N291" s="40"/>
      <c r="O291" s="279"/>
      <c r="P291" s="279"/>
      <c r="Q291" s="282"/>
      <c r="R291" s="282"/>
      <c r="S291" s="283"/>
      <c r="T291" s="283"/>
      <c r="U291" s="283"/>
      <c r="V291" s="283"/>
      <c r="W291" s="283"/>
      <c r="X291" s="283"/>
    </row>
    <row r="292" spans="1:24" s="34" customFormat="1">
      <c r="A292" s="29"/>
      <c r="B292" s="29"/>
      <c r="C292" s="29"/>
      <c r="D292" s="29"/>
      <c r="E292" s="29"/>
      <c r="F292" s="29"/>
      <c r="G292" s="29"/>
      <c r="H292" s="29"/>
      <c r="I292" s="30"/>
      <c r="J292" s="30"/>
      <c r="K292" s="30"/>
      <c r="L292" s="30"/>
      <c r="M292" s="40"/>
      <c r="N292" s="40"/>
      <c r="O292" s="279"/>
      <c r="P292" s="279"/>
      <c r="Q292" s="282"/>
      <c r="R292" s="282"/>
      <c r="S292" s="283"/>
      <c r="T292" s="283"/>
      <c r="U292" s="283"/>
      <c r="V292" s="283"/>
      <c r="W292" s="283"/>
      <c r="X292" s="283"/>
    </row>
    <row r="293" spans="1:24" s="34" customFormat="1">
      <c r="A293" s="29"/>
      <c r="B293" s="29"/>
      <c r="C293" s="29"/>
      <c r="D293" s="29"/>
      <c r="E293" s="29"/>
      <c r="F293" s="29"/>
      <c r="G293" s="29"/>
      <c r="H293" s="29"/>
      <c r="I293" s="30"/>
      <c r="J293" s="30"/>
      <c r="K293" s="30"/>
      <c r="L293" s="30"/>
      <c r="M293" s="40"/>
      <c r="N293" s="40"/>
      <c r="O293" s="279"/>
      <c r="P293" s="279"/>
      <c r="Q293" s="282"/>
      <c r="R293" s="282"/>
      <c r="S293" s="283"/>
      <c r="T293" s="283"/>
      <c r="U293" s="283"/>
      <c r="V293" s="283"/>
      <c r="W293" s="283"/>
      <c r="X293" s="283"/>
    </row>
    <row r="294" spans="1:24" s="34" customFormat="1">
      <c r="A294" s="29"/>
      <c r="B294" s="29"/>
      <c r="C294" s="29"/>
      <c r="D294" s="29"/>
      <c r="E294" s="29"/>
      <c r="F294" s="29"/>
      <c r="G294" s="29"/>
      <c r="H294" s="29"/>
      <c r="I294" s="30"/>
      <c r="J294" s="30"/>
      <c r="K294" s="30"/>
      <c r="L294" s="30"/>
      <c r="M294" s="40"/>
      <c r="N294" s="40"/>
      <c r="O294" s="279"/>
      <c r="P294" s="279"/>
      <c r="Q294" s="282"/>
      <c r="R294" s="282"/>
      <c r="S294" s="283"/>
      <c r="T294" s="283"/>
      <c r="U294" s="283"/>
      <c r="V294" s="283"/>
      <c r="W294" s="283"/>
      <c r="X294" s="283"/>
    </row>
    <row r="295" spans="1:24" s="34" customFormat="1">
      <c r="A295" s="29"/>
      <c r="B295" s="29"/>
      <c r="C295" s="29"/>
      <c r="D295" s="29"/>
      <c r="E295" s="29"/>
      <c r="F295" s="29"/>
      <c r="G295" s="29"/>
      <c r="H295" s="29"/>
      <c r="I295" s="30"/>
      <c r="J295" s="30"/>
      <c r="K295" s="30"/>
      <c r="L295" s="30"/>
      <c r="M295" s="40"/>
      <c r="N295" s="40"/>
      <c r="O295" s="279"/>
      <c r="P295" s="279"/>
      <c r="Q295" s="282"/>
      <c r="R295" s="282"/>
      <c r="S295" s="283"/>
      <c r="T295" s="283"/>
      <c r="U295" s="283"/>
      <c r="V295" s="283"/>
      <c r="W295" s="283"/>
      <c r="X295" s="283"/>
    </row>
    <row r="296" spans="1:24" s="34" customFormat="1">
      <c r="A296" s="29"/>
      <c r="B296" s="29"/>
      <c r="C296" s="29"/>
      <c r="D296" s="29"/>
      <c r="E296" s="29"/>
      <c r="F296" s="29"/>
      <c r="G296" s="29"/>
      <c r="H296" s="29"/>
      <c r="I296" s="30"/>
      <c r="J296" s="30"/>
      <c r="K296" s="30"/>
      <c r="L296" s="30"/>
      <c r="M296" s="40"/>
      <c r="N296" s="40"/>
      <c r="O296" s="279"/>
      <c r="P296" s="279"/>
      <c r="Q296" s="282"/>
      <c r="R296" s="282"/>
      <c r="S296" s="283"/>
      <c r="T296" s="283"/>
      <c r="U296" s="283"/>
      <c r="V296" s="283"/>
      <c r="W296" s="283"/>
      <c r="X296" s="283"/>
    </row>
    <row r="297" spans="1:24" s="34" customFormat="1">
      <c r="A297" s="29"/>
      <c r="B297" s="29"/>
      <c r="C297" s="29"/>
      <c r="D297" s="29"/>
      <c r="E297" s="29"/>
      <c r="F297" s="29"/>
      <c r="G297" s="29"/>
      <c r="H297" s="29"/>
      <c r="I297" s="30"/>
      <c r="J297" s="30"/>
      <c r="K297" s="30"/>
      <c r="L297" s="30"/>
      <c r="M297" s="40"/>
      <c r="N297" s="40"/>
      <c r="O297" s="279"/>
      <c r="P297" s="279"/>
      <c r="Q297" s="282"/>
      <c r="R297" s="282"/>
      <c r="S297" s="283"/>
      <c r="T297" s="283"/>
      <c r="U297" s="283"/>
      <c r="V297" s="283"/>
      <c r="W297" s="283"/>
      <c r="X297" s="283"/>
    </row>
    <row r="298" spans="1:24" s="34" customFormat="1">
      <c r="A298" s="29"/>
      <c r="B298" s="29"/>
      <c r="C298" s="29"/>
      <c r="D298" s="29"/>
      <c r="E298" s="29"/>
      <c r="F298" s="29"/>
      <c r="G298" s="29"/>
      <c r="H298" s="29"/>
      <c r="I298" s="30"/>
      <c r="J298" s="30"/>
      <c r="K298" s="30"/>
      <c r="L298" s="30"/>
      <c r="M298" s="40"/>
      <c r="N298" s="40"/>
      <c r="O298" s="279"/>
      <c r="P298" s="279"/>
      <c r="Q298" s="282"/>
      <c r="R298" s="282"/>
      <c r="S298" s="283"/>
      <c r="T298" s="283"/>
      <c r="U298" s="283"/>
      <c r="V298" s="283"/>
      <c r="W298" s="283"/>
      <c r="X298" s="283"/>
    </row>
    <row r="299" spans="1:24" s="34" customFormat="1">
      <c r="A299" s="29"/>
      <c r="B299" s="29"/>
      <c r="C299" s="29"/>
      <c r="D299" s="29"/>
      <c r="E299" s="29"/>
      <c r="F299" s="29"/>
      <c r="G299" s="29"/>
      <c r="H299" s="29"/>
      <c r="I299" s="30"/>
      <c r="J299" s="30"/>
      <c r="K299" s="30"/>
      <c r="L299" s="30"/>
      <c r="M299" s="40"/>
      <c r="N299" s="40"/>
      <c r="O299" s="279"/>
      <c r="P299" s="279"/>
      <c r="Q299" s="282"/>
      <c r="R299" s="282"/>
      <c r="S299" s="283"/>
      <c r="T299" s="283"/>
      <c r="U299" s="283"/>
      <c r="V299" s="283"/>
      <c r="W299" s="283"/>
      <c r="X299" s="283"/>
    </row>
    <row r="300" spans="1:24" s="34" customFormat="1">
      <c r="A300" s="29"/>
      <c r="B300" s="29"/>
      <c r="C300" s="29"/>
      <c r="D300" s="29"/>
      <c r="E300" s="29"/>
      <c r="F300" s="29"/>
      <c r="G300" s="29"/>
      <c r="H300" s="29"/>
      <c r="I300" s="30"/>
      <c r="J300" s="30"/>
      <c r="K300" s="30"/>
      <c r="L300" s="30"/>
      <c r="M300" s="40"/>
      <c r="N300" s="40"/>
      <c r="O300" s="279"/>
      <c r="P300" s="279"/>
      <c r="Q300" s="282"/>
      <c r="R300" s="282"/>
      <c r="S300" s="283"/>
      <c r="T300" s="283"/>
      <c r="U300" s="283"/>
      <c r="V300" s="283"/>
      <c r="W300" s="283"/>
      <c r="X300" s="283"/>
    </row>
    <row r="301" spans="1:24" s="34" customFormat="1">
      <c r="A301" s="29"/>
      <c r="B301" s="29"/>
      <c r="C301" s="29"/>
      <c r="D301" s="29"/>
      <c r="E301" s="29"/>
      <c r="F301" s="29"/>
      <c r="G301" s="29"/>
      <c r="H301" s="29"/>
      <c r="I301" s="30"/>
      <c r="J301" s="30"/>
      <c r="K301" s="30"/>
      <c r="L301" s="30"/>
      <c r="M301" s="40"/>
      <c r="N301" s="40"/>
      <c r="O301" s="279"/>
      <c r="P301" s="279"/>
      <c r="Q301" s="282"/>
      <c r="R301" s="282"/>
      <c r="S301" s="283"/>
      <c r="T301" s="283"/>
      <c r="U301" s="283"/>
      <c r="V301" s="283"/>
      <c r="W301" s="283"/>
      <c r="X301" s="283"/>
    </row>
    <row r="302" spans="1:24" s="34" customFormat="1">
      <c r="A302" s="29"/>
      <c r="B302" s="29"/>
      <c r="C302" s="29"/>
      <c r="D302" s="29"/>
      <c r="E302" s="29"/>
      <c r="F302" s="29"/>
      <c r="G302" s="29"/>
      <c r="H302" s="29"/>
      <c r="I302" s="30"/>
      <c r="J302" s="30"/>
      <c r="K302" s="30"/>
      <c r="L302" s="30"/>
      <c r="M302" s="40"/>
      <c r="N302" s="40"/>
      <c r="O302" s="279"/>
      <c r="P302" s="279"/>
      <c r="Q302" s="282"/>
      <c r="R302" s="282"/>
      <c r="S302" s="283"/>
      <c r="T302" s="283"/>
      <c r="U302" s="283"/>
      <c r="V302" s="283"/>
      <c r="W302" s="283"/>
      <c r="X302" s="283"/>
    </row>
    <row r="303" spans="1:24" s="34" customFormat="1">
      <c r="A303" s="29"/>
      <c r="B303" s="29"/>
      <c r="C303" s="29"/>
      <c r="D303" s="29"/>
      <c r="E303" s="29"/>
      <c r="F303" s="29"/>
      <c r="G303" s="29"/>
      <c r="H303" s="29"/>
      <c r="I303" s="30"/>
      <c r="J303" s="30"/>
      <c r="K303" s="30"/>
      <c r="L303" s="30"/>
      <c r="M303" s="40"/>
      <c r="N303" s="40"/>
      <c r="O303" s="279"/>
      <c r="P303" s="279"/>
      <c r="Q303" s="282"/>
      <c r="R303" s="282"/>
      <c r="S303" s="283"/>
      <c r="T303" s="283"/>
      <c r="U303" s="283"/>
      <c r="V303" s="283"/>
      <c r="W303" s="283"/>
      <c r="X303" s="283"/>
    </row>
    <row r="304" spans="1:24" s="34" customFormat="1">
      <c r="A304" s="29"/>
      <c r="B304" s="29"/>
      <c r="C304" s="29"/>
      <c r="D304" s="29"/>
      <c r="E304" s="29"/>
      <c r="F304" s="29"/>
      <c r="G304" s="29"/>
      <c r="H304" s="29"/>
      <c r="I304" s="30"/>
      <c r="J304" s="30"/>
      <c r="K304" s="30"/>
      <c r="L304" s="30"/>
      <c r="M304" s="40"/>
      <c r="N304" s="40"/>
      <c r="O304" s="279"/>
      <c r="P304" s="279"/>
      <c r="Q304" s="282"/>
      <c r="R304" s="282"/>
      <c r="S304" s="283"/>
      <c r="T304" s="283"/>
      <c r="U304" s="283"/>
      <c r="V304" s="283"/>
      <c r="W304" s="283"/>
      <c r="X304" s="283"/>
    </row>
    <row r="305" spans="1:24" s="34" customFormat="1">
      <c r="A305" s="29"/>
      <c r="B305" s="29"/>
      <c r="C305" s="29"/>
      <c r="D305" s="29"/>
      <c r="E305" s="29"/>
      <c r="F305" s="29"/>
      <c r="G305" s="29"/>
      <c r="H305" s="29"/>
      <c r="I305" s="30"/>
      <c r="J305" s="30"/>
      <c r="K305" s="30"/>
      <c r="L305" s="30"/>
      <c r="M305" s="40"/>
      <c r="N305" s="40"/>
      <c r="O305" s="279"/>
      <c r="P305" s="279"/>
      <c r="Q305" s="282"/>
      <c r="R305" s="282"/>
      <c r="S305" s="283"/>
      <c r="T305" s="283"/>
      <c r="U305" s="283"/>
      <c r="V305" s="283"/>
      <c r="W305" s="283"/>
      <c r="X305" s="283"/>
    </row>
    <row r="306" spans="1:24" s="34" customFormat="1">
      <c r="A306" s="29"/>
      <c r="B306" s="29"/>
      <c r="C306" s="29"/>
      <c r="D306" s="29"/>
      <c r="E306" s="29"/>
      <c r="F306" s="29"/>
      <c r="G306" s="29"/>
      <c r="H306" s="29"/>
      <c r="I306" s="30"/>
      <c r="J306" s="30"/>
      <c r="K306" s="30"/>
      <c r="L306" s="30"/>
      <c r="M306" s="40"/>
      <c r="N306" s="40"/>
      <c r="O306" s="279"/>
      <c r="P306" s="279"/>
      <c r="Q306" s="282"/>
      <c r="R306" s="282"/>
      <c r="S306" s="283"/>
      <c r="T306" s="283"/>
      <c r="U306" s="283"/>
      <c r="V306" s="283"/>
      <c r="W306" s="283"/>
      <c r="X306" s="283"/>
    </row>
    <row r="307" spans="1:24" s="34" customFormat="1">
      <c r="A307" s="29"/>
      <c r="B307" s="29"/>
      <c r="C307" s="29"/>
      <c r="D307" s="29"/>
      <c r="E307" s="29"/>
      <c r="F307" s="29"/>
      <c r="G307" s="29"/>
      <c r="H307" s="29"/>
      <c r="I307" s="30"/>
      <c r="J307" s="30"/>
      <c r="K307" s="30"/>
      <c r="L307" s="30"/>
      <c r="M307" s="40"/>
      <c r="N307" s="40"/>
      <c r="O307" s="279"/>
      <c r="P307" s="279"/>
      <c r="Q307" s="282"/>
      <c r="R307" s="282"/>
      <c r="S307" s="283"/>
      <c r="T307" s="283"/>
      <c r="U307" s="283"/>
      <c r="V307" s="283"/>
      <c r="W307" s="283"/>
      <c r="X307" s="283"/>
    </row>
    <row r="308" spans="1:24" s="34" customFormat="1">
      <c r="A308" s="29"/>
      <c r="B308" s="29"/>
      <c r="C308" s="29"/>
      <c r="D308" s="29"/>
      <c r="E308" s="29"/>
      <c r="F308" s="29"/>
      <c r="G308" s="29"/>
      <c r="H308" s="29"/>
      <c r="I308" s="30"/>
      <c r="J308" s="30"/>
      <c r="K308" s="30"/>
      <c r="L308" s="30"/>
      <c r="M308" s="40"/>
      <c r="N308" s="40"/>
      <c r="O308" s="279"/>
      <c r="P308" s="279"/>
      <c r="Q308" s="282"/>
      <c r="R308" s="282"/>
      <c r="S308" s="283"/>
      <c r="T308" s="283"/>
      <c r="U308" s="283"/>
      <c r="V308" s="283"/>
      <c r="W308" s="283"/>
      <c r="X308" s="283"/>
    </row>
    <row r="309" spans="1:24" s="34" customFormat="1">
      <c r="A309" s="29"/>
      <c r="B309" s="29"/>
      <c r="C309" s="29"/>
      <c r="D309" s="29"/>
      <c r="E309" s="29"/>
      <c r="F309" s="29"/>
      <c r="G309" s="29"/>
      <c r="H309" s="29"/>
      <c r="I309" s="30"/>
      <c r="J309" s="30"/>
      <c r="K309" s="30"/>
      <c r="L309" s="30"/>
      <c r="M309" s="40"/>
      <c r="N309" s="40"/>
      <c r="O309" s="279"/>
      <c r="P309" s="279"/>
      <c r="Q309" s="282"/>
      <c r="R309" s="282"/>
      <c r="S309" s="283"/>
      <c r="T309" s="283"/>
      <c r="U309" s="283"/>
      <c r="V309" s="283"/>
      <c r="W309" s="283"/>
      <c r="X309" s="283"/>
    </row>
    <row r="310" spans="1:24" s="34" customFormat="1">
      <c r="A310" s="29"/>
      <c r="B310" s="29"/>
      <c r="C310" s="29"/>
      <c r="D310" s="29"/>
      <c r="E310" s="29"/>
      <c r="F310" s="29"/>
      <c r="G310" s="29"/>
      <c r="H310" s="29"/>
      <c r="I310" s="30"/>
      <c r="J310" s="30"/>
      <c r="K310" s="30"/>
      <c r="L310" s="30"/>
      <c r="M310" s="40"/>
      <c r="N310" s="40"/>
      <c r="O310" s="279"/>
      <c r="P310" s="279"/>
      <c r="Q310" s="282"/>
      <c r="R310" s="282"/>
      <c r="S310" s="283"/>
      <c r="T310" s="283"/>
      <c r="U310" s="283"/>
      <c r="V310" s="283"/>
      <c r="W310" s="283"/>
      <c r="X310" s="283"/>
    </row>
    <row r="311" spans="1:24" s="34" customFormat="1">
      <c r="A311" s="29"/>
      <c r="B311" s="29"/>
      <c r="C311" s="29"/>
      <c r="D311" s="29"/>
      <c r="E311" s="29"/>
      <c r="F311" s="29"/>
      <c r="G311" s="29"/>
      <c r="H311" s="29"/>
      <c r="I311" s="30"/>
      <c r="J311" s="30"/>
      <c r="K311" s="30"/>
      <c r="L311" s="30"/>
      <c r="M311" s="40"/>
      <c r="N311" s="40"/>
      <c r="O311" s="279"/>
      <c r="P311" s="279"/>
      <c r="Q311" s="282"/>
      <c r="R311" s="282"/>
      <c r="S311" s="283"/>
      <c r="T311" s="283"/>
      <c r="U311" s="283"/>
      <c r="V311" s="283"/>
      <c r="W311" s="283"/>
      <c r="X311" s="283"/>
    </row>
    <row r="312" spans="1:24" s="34" customFormat="1">
      <c r="A312" s="29"/>
      <c r="B312" s="29"/>
      <c r="C312" s="29"/>
      <c r="D312" s="29"/>
      <c r="E312" s="29"/>
      <c r="F312" s="29"/>
      <c r="G312" s="29"/>
      <c r="H312" s="29"/>
      <c r="I312" s="30"/>
      <c r="J312" s="30"/>
      <c r="K312" s="30"/>
      <c r="L312" s="30"/>
      <c r="M312" s="40"/>
      <c r="N312" s="40"/>
      <c r="O312" s="279"/>
      <c r="P312" s="279"/>
      <c r="Q312" s="282"/>
      <c r="R312" s="282"/>
      <c r="S312" s="283"/>
      <c r="T312" s="283"/>
      <c r="U312" s="283"/>
      <c r="V312" s="283"/>
      <c r="W312" s="283"/>
      <c r="X312" s="283"/>
    </row>
    <row r="313" spans="1:24" s="34" customFormat="1">
      <c r="A313" s="29"/>
      <c r="B313" s="29"/>
      <c r="C313" s="29"/>
      <c r="D313" s="29"/>
      <c r="E313" s="29"/>
      <c r="F313" s="29"/>
      <c r="G313" s="29"/>
      <c r="H313" s="29"/>
      <c r="I313" s="30"/>
      <c r="J313" s="30"/>
      <c r="K313" s="30"/>
      <c r="L313" s="30"/>
      <c r="M313" s="40"/>
      <c r="N313" s="40"/>
      <c r="O313" s="279"/>
      <c r="P313" s="279"/>
      <c r="Q313" s="282"/>
      <c r="R313" s="282"/>
      <c r="S313" s="283"/>
      <c r="T313" s="283"/>
      <c r="U313" s="283"/>
      <c r="V313" s="283"/>
      <c r="W313" s="283"/>
      <c r="X313" s="283"/>
    </row>
    <row r="314" spans="1:24" s="34" customFormat="1">
      <c r="A314" s="29"/>
      <c r="B314" s="29"/>
      <c r="C314" s="29"/>
      <c r="D314" s="29"/>
      <c r="E314" s="29"/>
      <c r="F314" s="29"/>
      <c r="G314" s="29"/>
      <c r="H314" s="29"/>
      <c r="I314" s="30"/>
      <c r="J314" s="30"/>
      <c r="K314" s="30"/>
      <c r="L314" s="30"/>
      <c r="M314" s="40"/>
      <c r="N314" s="40"/>
      <c r="O314" s="279"/>
      <c r="P314" s="279"/>
      <c r="Q314" s="282"/>
      <c r="R314" s="282"/>
      <c r="S314" s="283"/>
      <c r="T314" s="283"/>
      <c r="U314" s="283"/>
      <c r="V314" s="283"/>
      <c r="W314" s="283"/>
      <c r="X314" s="283"/>
    </row>
    <row r="315" spans="1:24" s="34" customFormat="1">
      <c r="A315" s="29"/>
      <c r="B315" s="29"/>
      <c r="C315" s="29"/>
      <c r="D315" s="29"/>
      <c r="E315" s="29"/>
      <c r="F315" s="29"/>
      <c r="G315" s="29"/>
      <c r="H315" s="29"/>
      <c r="I315" s="30"/>
      <c r="J315" s="30"/>
      <c r="K315" s="30"/>
      <c r="L315" s="30"/>
      <c r="M315" s="40"/>
      <c r="N315" s="40"/>
      <c r="O315" s="279"/>
      <c r="P315" s="279"/>
      <c r="Q315" s="282"/>
      <c r="R315" s="282"/>
      <c r="S315" s="283"/>
      <c r="T315" s="283"/>
      <c r="U315" s="283"/>
      <c r="V315" s="283"/>
      <c r="W315" s="283"/>
      <c r="X315" s="283"/>
    </row>
    <row r="316" spans="1:24" s="34" customFormat="1">
      <c r="A316" s="29"/>
      <c r="B316" s="29"/>
      <c r="C316" s="29"/>
      <c r="D316" s="29"/>
      <c r="E316" s="29"/>
      <c r="F316" s="29"/>
      <c r="G316" s="29"/>
      <c r="H316" s="29"/>
      <c r="I316" s="30"/>
      <c r="J316" s="30"/>
      <c r="K316" s="30"/>
      <c r="L316" s="30"/>
      <c r="M316" s="40"/>
      <c r="N316" s="40"/>
      <c r="O316" s="279"/>
      <c r="P316" s="279"/>
      <c r="Q316" s="282"/>
      <c r="R316" s="282"/>
      <c r="S316" s="283"/>
      <c r="T316" s="283"/>
      <c r="U316" s="283"/>
      <c r="V316" s="283"/>
      <c r="W316" s="283"/>
      <c r="X316" s="283"/>
    </row>
    <row r="317" spans="1:24" s="34" customFormat="1">
      <c r="A317" s="29"/>
      <c r="B317" s="29"/>
      <c r="C317" s="29"/>
      <c r="D317" s="29"/>
      <c r="E317" s="29"/>
      <c r="F317" s="29"/>
      <c r="G317" s="29"/>
      <c r="H317" s="29"/>
      <c r="I317" s="30"/>
      <c r="J317" s="30"/>
      <c r="K317" s="30"/>
      <c r="L317" s="30"/>
      <c r="M317" s="40"/>
      <c r="N317" s="40"/>
      <c r="O317" s="279"/>
      <c r="P317" s="279"/>
      <c r="Q317" s="282"/>
      <c r="R317" s="282"/>
      <c r="S317" s="283"/>
      <c r="T317" s="283"/>
      <c r="U317" s="283"/>
      <c r="V317" s="283"/>
      <c r="W317" s="283"/>
      <c r="X317" s="283"/>
    </row>
    <row r="318" spans="1:24" s="34" customFormat="1">
      <c r="A318" s="29"/>
      <c r="B318" s="29"/>
      <c r="C318" s="29"/>
      <c r="D318" s="29"/>
      <c r="E318" s="29"/>
      <c r="F318" s="29"/>
      <c r="G318" s="29"/>
      <c r="H318" s="29"/>
      <c r="I318" s="30"/>
      <c r="J318" s="30"/>
      <c r="K318" s="30"/>
      <c r="L318" s="30"/>
      <c r="M318" s="40"/>
      <c r="N318" s="40"/>
      <c r="O318" s="279"/>
      <c r="P318" s="279"/>
      <c r="Q318" s="282"/>
      <c r="R318" s="282"/>
      <c r="S318" s="283"/>
      <c r="T318" s="283"/>
      <c r="U318" s="283"/>
      <c r="V318" s="283"/>
      <c r="W318" s="283"/>
      <c r="X318" s="283"/>
    </row>
    <row r="319" spans="1:24" s="34" customFormat="1">
      <c r="A319" s="29"/>
      <c r="B319" s="29"/>
      <c r="C319" s="29"/>
      <c r="D319" s="29"/>
      <c r="E319" s="29"/>
      <c r="F319" s="29"/>
      <c r="G319" s="29"/>
      <c r="H319" s="29"/>
      <c r="I319" s="30"/>
      <c r="J319" s="30"/>
      <c r="K319" s="30"/>
      <c r="L319" s="30"/>
      <c r="M319" s="40"/>
      <c r="N319" s="40"/>
      <c r="O319" s="279"/>
      <c r="P319" s="279"/>
      <c r="Q319" s="282"/>
      <c r="R319" s="282"/>
      <c r="S319" s="283"/>
      <c r="T319" s="283"/>
      <c r="U319" s="283"/>
      <c r="V319" s="283"/>
      <c r="W319" s="283"/>
      <c r="X319" s="283"/>
    </row>
    <row r="320" spans="1:24" s="34" customFormat="1">
      <c r="A320" s="29"/>
      <c r="B320" s="29"/>
      <c r="C320" s="29"/>
      <c r="D320" s="29"/>
      <c r="E320" s="29"/>
      <c r="F320" s="29"/>
      <c r="G320" s="29"/>
      <c r="H320" s="29"/>
      <c r="I320" s="30"/>
      <c r="J320" s="30"/>
      <c r="K320" s="30"/>
      <c r="L320" s="30"/>
      <c r="M320" s="40"/>
      <c r="N320" s="40"/>
      <c r="O320" s="279"/>
      <c r="P320" s="279"/>
      <c r="Q320" s="282"/>
      <c r="R320" s="282"/>
      <c r="S320" s="283"/>
      <c r="T320" s="283"/>
      <c r="U320" s="283"/>
      <c r="V320" s="283"/>
      <c r="W320" s="283"/>
      <c r="X320" s="283"/>
    </row>
    <row r="321" spans="1:24" s="34" customFormat="1">
      <c r="A321" s="29"/>
      <c r="B321" s="29"/>
      <c r="C321" s="29"/>
      <c r="D321" s="29"/>
      <c r="E321" s="29"/>
      <c r="F321" s="29"/>
      <c r="G321" s="29"/>
      <c r="H321" s="29"/>
      <c r="I321" s="30"/>
      <c r="J321" s="30"/>
      <c r="K321" s="30"/>
      <c r="L321" s="30"/>
      <c r="M321" s="40"/>
      <c r="N321" s="40"/>
      <c r="O321" s="279"/>
      <c r="P321" s="279"/>
      <c r="Q321" s="282"/>
      <c r="R321" s="282"/>
      <c r="S321" s="283"/>
      <c r="T321" s="283"/>
      <c r="U321" s="283"/>
      <c r="V321" s="283"/>
      <c r="W321" s="283"/>
      <c r="X321" s="283"/>
    </row>
    <row r="322" spans="1:24" s="34" customFormat="1">
      <c r="A322" s="29"/>
      <c r="B322" s="29"/>
      <c r="C322" s="29"/>
      <c r="D322" s="29"/>
      <c r="E322" s="29"/>
      <c r="F322" s="29"/>
      <c r="G322" s="29"/>
      <c r="H322" s="29"/>
      <c r="I322" s="30"/>
      <c r="J322" s="30"/>
      <c r="K322" s="30"/>
      <c r="L322" s="30"/>
      <c r="M322" s="40"/>
      <c r="N322" s="40"/>
      <c r="O322" s="279"/>
      <c r="P322" s="279"/>
      <c r="Q322" s="282"/>
      <c r="R322" s="282"/>
      <c r="S322" s="283"/>
      <c r="T322" s="283"/>
      <c r="U322" s="283"/>
      <c r="V322" s="283"/>
      <c r="W322" s="283"/>
      <c r="X322" s="283"/>
    </row>
    <row r="323" spans="1:24" s="34" customFormat="1">
      <c r="A323" s="29"/>
      <c r="B323" s="29"/>
      <c r="C323" s="29"/>
      <c r="D323" s="29"/>
      <c r="E323" s="29"/>
      <c r="F323" s="29"/>
      <c r="G323" s="29"/>
      <c r="H323" s="29"/>
      <c r="I323" s="30"/>
      <c r="J323" s="30"/>
      <c r="K323" s="30"/>
      <c r="L323" s="30"/>
      <c r="M323" s="40"/>
      <c r="N323" s="40"/>
      <c r="O323" s="279"/>
      <c r="P323" s="279"/>
      <c r="Q323" s="282"/>
      <c r="R323" s="282"/>
      <c r="S323" s="283"/>
      <c r="T323" s="283"/>
      <c r="U323" s="283"/>
      <c r="V323" s="283"/>
      <c r="W323" s="283"/>
      <c r="X323" s="283"/>
    </row>
    <row r="324" spans="1:24" s="34" customFormat="1">
      <c r="A324" s="29"/>
      <c r="B324" s="29"/>
      <c r="C324" s="29"/>
      <c r="D324" s="29"/>
      <c r="E324" s="29"/>
      <c r="F324" s="29"/>
      <c r="G324" s="29"/>
      <c r="H324" s="29"/>
      <c r="I324" s="30"/>
      <c r="J324" s="30"/>
      <c r="K324" s="30"/>
      <c r="L324" s="30"/>
      <c r="M324" s="40"/>
      <c r="N324" s="40"/>
      <c r="O324" s="279"/>
      <c r="P324" s="279"/>
      <c r="Q324" s="282"/>
      <c r="R324" s="282"/>
      <c r="S324" s="283"/>
      <c r="T324" s="283"/>
      <c r="U324" s="283"/>
      <c r="V324" s="283"/>
      <c r="W324" s="283"/>
      <c r="X324" s="283"/>
    </row>
    <row r="325" spans="1:24" s="34" customFormat="1">
      <c r="A325" s="29"/>
      <c r="B325" s="29"/>
      <c r="C325" s="29"/>
      <c r="D325" s="29"/>
      <c r="E325" s="29"/>
      <c r="F325" s="29"/>
      <c r="G325" s="29"/>
      <c r="H325" s="29"/>
      <c r="I325" s="30"/>
      <c r="J325" s="30"/>
      <c r="K325" s="30"/>
      <c r="L325" s="30"/>
      <c r="M325" s="40"/>
      <c r="N325" s="40"/>
      <c r="O325" s="279"/>
      <c r="P325" s="279"/>
      <c r="Q325" s="282"/>
      <c r="R325" s="282"/>
      <c r="S325" s="283"/>
      <c r="T325" s="283"/>
      <c r="U325" s="283"/>
      <c r="V325" s="283"/>
      <c r="W325" s="283"/>
      <c r="X325" s="283"/>
    </row>
    <row r="326" spans="1:24" s="34" customFormat="1">
      <c r="A326" s="29"/>
      <c r="B326" s="29"/>
      <c r="C326" s="29"/>
      <c r="D326" s="29"/>
      <c r="E326" s="29"/>
      <c r="F326" s="29"/>
      <c r="G326" s="29"/>
      <c r="H326" s="29"/>
      <c r="I326" s="30"/>
      <c r="J326" s="30"/>
      <c r="K326" s="30"/>
      <c r="L326" s="30"/>
      <c r="M326" s="40"/>
      <c r="N326" s="40"/>
      <c r="O326" s="279"/>
      <c r="P326" s="279"/>
      <c r="Q326" s="282"/>
      <c r="R326" s="282"/>
      <c r="S326" s="283"/>
      <c r="T326" s="283"/>
      <c r="U326" s="283"/>
      <c r="V326" s="283"/>
      <c r="W326" s="283"/>
      <c r="X326" s="283"/>
    </row>
    <row r="327" spans="1:24" s="34" customFormat="1">
      <c r="A327" s="29"/>
      <c r="B327" s="29"/>
      <c r="C327" s="29"/>
      <c r="D327" s="29"/>
      <c r="E327" s="29"/>
      <c r="F327" s="29"/>
      <c r="G327" s="29"/>
      <c r="H327" s="29"/>
      <c r="I327" s="30"/>
      <c r="J327" s="30"/>
      <c r="K327" s="30"/>
      <c r="L327" s="30"/>
      <c r="M327" s="40"/>
      <c r="N327" s="40"/>
      <c r="O327" s="279"/>
      <c r="P327" s="279"/>
      <c r="Q327" s="282"/>
      <c r="R327" s="282"/>
      <c r="S327" s="283"/>
      <c r="T327" s="283"/>
      <c r="U327" s="283"/>
      <c r="V327" s="283"/>
      <c r="W327" s="283"/>
      <c r="X327" s="283"/>
    </row>
    <row r="328" spans="1:24" s="34" customFormat="1">
      <c r="A328" s="29"/>
      <c r="B328" s="29"/>
      <c r="C328" s="29"/>
      <c r="D328" s="29"/>
      <c r="E328" s="29"/>
      <c r="F328" s="29"/>
      <c r="G328" s="29"/>
      <c r="H328" s="29"/>
      <c r="I328" s="30"/>
      <c r="J328" s="30"/>
      <c r="K328" s="30"/>
      <c r="L328" s="30"/>
      <c r="M328" s="40"/>
      <c r="N328" s="40"/>
      <c r="O328" s="279"/>
      <c r="P328" s="279"/>
      <c r="Q328" s="282"/>
      <c r="R328" s="282"/>
      <c r="S328" s="283"/>
      <c r="T328" s="283"/>
      <c r="U328" s="283"/>
      <c r="V328" s="283"/>
      <c r="W328" s="283"/>
      <c r="X328" s="283"/>
    </row>
    <row r="329" spans="1:24" s="34" customFormat="1">
      <c r="A329" s="29"/>
      <c r="B329" s="29"/>
      <c r="C329" s="29"/>
      <c r="D329" s="29"/>
      <c r="E329" s="29"/>
      <c r="F329" s="29"/>
      <c r="G329" s="29"/>
      <c r="H329" s="29"/>
      <c r="I329" s="30"/>
      <c r="J329" s="30"/>
      <c r="K329" s="30"/>
      <c r="L329" s="30"/>
      <c r="M329" s="40"/>
      <c r="N329" s="40"/>
      <c r="O329" s="279"/>
      <c r="P329" s="279"/>
      <c r="Q329" s="282"/>
      <c r="R329" s="282"/>
      <c r="S329" s="283"/>
      <c r="T329" s="283"/>
      <c r="U329" s="283"/>
      <c r="V329" s="283"/>
      <c r="W329" s="283"/>
      <c r="X329" s="283"/>
    </row>
    <row r="330" spans="1:24" s="34" customFormat="1">
      <c r="A330" s="29"/>
      <c r="B330" s="29"/>
      <c r="C330" s="29"/>
      <c r="D330" s="29"/>
      <c r="E330" s="29"/>
      <c r="F330" s="29"/>
      <c r="G330" s="29"/>
      <c r="H330" s="29"/>
      <c r="I330" s="30"/>
      <c r="J330" s="30"/>
      <c r="K330" s="30"/>
      <c r="L330" s="30"/>
      <c r="M330" s="40"/>
      <c r="N330" s="40"/>
      <c r="O330" s="279"/>
      <c r="P330" s="279"/>
      <c r="Q330" s="282"/>
      <c r="R330" s="282"/>
      <c r="S330" s="283"/>
      <c r="T330" s="283"/>
      <c r="U330" s="283"/>
      <c r="V330" s="283"/>
      <c r="W330" s="283"/>
      <c r="X330" s="283"/>
    </row>
    <row r="331" spans="1:24" s="34" customFormat="1">
      <c r="A331" s="29"/>
      <c r="B331" s="29"/>
      <c r="C331" s="29"/>
      <c r="D331" s="29"/>
      <c r="E331" s="29"/>
      <c r="F331" s="29"/>
      <c r="G331" s="29"/>
      <c r="H331" s="29"/>
      <c r="I331" s="30"/>
      <c r="J331" s="30"/>
      <c r="K331" s="30"/>
      <c r="L331" s="30"/>
      <c r="M331" s="40"/>
      <c r="N331" s="40"/>
      <c r="O331" s="279"/>
      <c r="P331" s="279"/>
      <c r="Q331" s="282"/>
      <c r="R331" s="282"/>
      <c r="S331" s="283"/>
      <c r="T331" s="283"/>
      <c r="U331" s="283"/>
      <c r="V331" s="283"/>
      <c r="W331" s="283"/>
      <c r="X331" s="283"/>
    </row>
    <row r="332" spans="1:24" s="34" customFormat="1">
      <c r="A332" s="29"/>
      <c r="B332" s="29"/>
      <c r="C332" s="29"/>
      <c r="D332" s="29"/>
      <c r="E332" s="29"/>
      <c r="F332" s="29"/>
      <c r="G332" s="29"/>
      <c r="H332" s="29"/>
      <c r="I332" s="30"/>
      <c r="J332" s="30"/>
      <c r="K332" s="30"/>
      <c r="L332" s="30"/>
      <c r="M332" s="40"/>
      <c r="N332" s="40"/>
      <c r="O332" s="279"/>
      <c r="P332" s="279"/>
      <c r="Q332" s="282"/>
      <c r="R332" s="282"/>
      <c r="S332" s="283"/>
      <c r="T332" s="283"/>
      <c r="U332" s="283"/>
      <c r="V332" s="283"/>
      <c r="W332" s="283"/>
      <c r="X332" s="283"/>
    </row>
    <row r="333" spans="1:24" s="34" customFormat="1">
      <c r="A333" s="29"/>
      <c r="B333" s="29"/>
      <c r="C333" s="29"/>
      <c r="D333" s="29"/>
      <c r="E333" s="29"/>
      <c r="F333" s="29"/>
      <c r="G333" s="29"/>
      <c r="H333" s="29"/>
      <c r="I333" s="30"/>
      <c r="J333" s="30"/>
      <c r="K333" s="30"/>
      <c r="L333" s="30"/>
      <c r="M333" s="40"/>
      <c r="N333" s="40"/>
      <c r="O333" s="279"/>
      <c r="P333" s="279"/>
      <c r="Q333" s="282"/>
      <c r="R333" s="282"/>
      <c r="S333" s="283"/>
      <c r="T333" s="283"/>
      <c r="U333" s="283"/>
      <c r="V333" s="283"/>
      <c r="W333" s="283"/>
      <c r="X333" s="283"/>
    </row>
    <row r="334" spans="1:24" s="34" customFormat="1">
      <c r="A334" s="29"/>
      <c r="B334" s="29"/>
      <c r="C334" s="29"/>
      <c r="D334" s="29"/>
      <c r="E334" s="29"/>
      <c r="F334" s="29"/>
      <c r="G334" s="29"/>
      <c r="H334" s="29"/>
      <c r="I334" s="30"/>
      <c r="J334" s="30"/>
      <c r="K334" s="30"/>
      <c r="L334" s="30"/>
      <c r="M334" s="40"/>
      <c r="N334" s="40"/>
      <c r="O334" s="279"/>
      <c r="P334" s="279"/>
      <c r="Q334" s="282"/>
      <c r="R334" s="282"/>
      <c r="S334" s="283"/>
      <c r="T334" s="283"/>
      <c r="U334" s="283"/>
      <c r="V334" s="283"/>
      <c r="W334" s="283"/>
      <c r="X334" s="283"/>
    </row>
    <row r="335" spans="1:24" s="34" customFormat="1">
      <c r="A335" s="29"/>
      <c r="B335" s="29"/>
      <c r="C335" s="29"/>
      <c r="D335" s="29"/>
      <c r="E335" s="29"/>
      <c r="F335" s="29"/>
      <c r="G335" s="29"/>
      <c r="H335" s="29"/>
      <c r="I335" s="30"/>
      <c r="J335" s="30"/>
      <c r="K335" s="30"/>
      <c r="L335" s="30"/>
      <c r="M335" s="40"/>
      <c r="N335" s="40"/>
      <c r="O335" s="279"/>
      <c r="P335" s="279"/>
      <c r="Q335" s="282"/>
      <c r="R335" s="282"/>
      <c r="S335" s="283"/>
      <c r="T335" s="283"/>
      <c r="U335" s="283"/>
      <c r="V335" s="283"/>
      <c r="W335" s="283"/>
      <c r="X335" s="283"/>
    </row>
    <row r="336" spans="1:24" s="34" customFormat="1">
      <c r="A336" s="29"/>
      <c r="B336" s="29"/>
      <c r="C336" s="29"/>
      <c r="D336" s="29"/>
      <c r="E336" s="29"/>
      <c r="F336" s="29"/>
      <c r="G336" s="29"/>
      <c r="H336" s="29"/>
      <c r="I336" s="30"/>
      <c r="J336" s="30"/>
      <c r="K336" s="30"/>
      <c r="L336" s="30"/>
      <c r="M336" s="40"/>
      <c r="N336" s="40"/>
      <c r="O336" s="279"/>
      <c r="P336" s="279"/>
      <c r="Q336" s="282"/>
      <c r="R336" s="282"/>
      <c r="S336" s="283"/>
      <c r="T336" s="283"/>
      <c r="U336" s="283"/>
      <c r="V336" s="283"/>
      <c r="W336" s="283"/>
      <c r="X336" s="283"/>
    </row>
    <row r="337" spans="1:24" s="34" customFormat="1">
      <c r="A337" s="29"/>
      <c r="B337" s="29"/>
      <c r="C337" s="29"/>
      <c r="D337" s="29"/>
      <c r="E337" s="29"/>
      <c r="F337" s="29"/>
      <c r="G337" s="29"/>
      <c r="H337" s="29"/>
      <c r="I337" s="30"/>
      <c r="J337" s="30"/>
      <c r="K337" s="30"/>
      <c r="L337" s="30"/>
      <c r="M337" s="40"/>
      <c r="N337" s="40"/>
      <c r="O337" s="279"/>
      <c r="P337" s="279"/>
      <c r="Q337" s="282"/>
      <c r="R337" s="282"/>
      <c r="S337" s="283"/>
      <c r="T337" s="283"/>
      <c r="U337" s="283"/>
      <c r="V337" s="283"/>
      <c r="W337" s="283"/>
      <c r="X337" s="283"/>
    </row>
    <row r="338" spans="1:24" s="34" customFormat="1">
      <c r="A338" s="29"/>
      <c r="B338" s="29"/>
      <c r="C338" s="29"/>
      <c r="D338" s="29"/>
      <c r="E338" s="29"/>
      <c r="F338" s="29"/>
      <c r="G338" s="29"/>
      <c r="H338" s="29"/>
      <c r="I338" s="30"/>
      <c r="J338" s="30"/>
      <c r="K338" s="30"/>
      <c r="L338" s="30"/>
      <c r="M338" s="40"/>
      <c r="N338" s="40"/>
      <c r="O338" s="279"/>
      <c r="P338" s="279"/>
      <c r="Q338" s="282"/>
      <c r="R338" s="282"/>
      <c r="S338" s="283"/>
      <c r="T338" s="283"/>
      <c r="U338" s="283"/>
      <c r="V338" s="283"/>
      <c r="W338" s="283"/>
      <c r="X338" s="283"/>
    </row>
    <row r="339" spans="1:24" s="34" customFormat="1">
      <c r="A339" s="29"/>
      <c r="B339" s="29"/>
      <c r="C339" s="29"/>
      <c r="D339" s="29"/>
      <c r="E339" s="29"/>
      <c r="F339" s="29"/>
      <c r="G339" s="29"/>
      <c r="H339" s="29"/>
      <c r="I339" s="30"/>
      <c r="J339" s="30"/>
      <c r="K339" s="30"/>
      <c r="L339" s="30"/>
      <c r="M339" s="40"/>
      <c r="N339" s="40"/>
      <c r="O339" s="279"/>
      <c r="P339" s="279"/>
      <c r="Q339" s="282"/>
      <c r="R339" s="282"/>
      <c r="S339" s="283"/>
      <c r="T339" s="283"/>
      <c r="U339" s="283"/>
      <c r="V339" s="283"/>
      <c r="W339" s="283"/>
      <c r="X339" s="283"/>
    </row>
    <row r="340" spans="1:24" s="34" customFormat="1">
      <c r="A340" s="29"/>
      <c r="B340" s="29"/>
      <c r="C340" s="29"/>
      <c r="D340" s="29"/>
      <c r="E340" s="29"/>
      <c r="F340" s="29"/>
      <c r="G340" s="29"/>
      <c r="H340" s="29"/>
      <c r="I340" s="30"/>
      <c r="J340" s="30"/>
      <c r="K340" s="30"/>
      <c r="L340" s="30"/>
      <c r="M340" s="40"/>
      <c r="N340" s="40"/>
      <c r="O340" s="279"/>
      <c r="P340" s="279"/>
      <c r="Q340" s="282"/>
      <c r="R340" s="282"/>
      <c r="S340" s="283"/>
      <c r="T340" s="283"/>
      <c r="U340" s="283"/>
      <c r="V340" s="283"/>
      <c r="W340" s="283"/>
      <c r="X340" s="283"/>
    </row>
    <row r="341" spans="1:24" s="34" customFormat="1">
      <c r="A341" s="29"/>
      <c r="B341" s="29"/>
      <c r="C341" s="29"/>
      <c r="D341" s="29"/>
      <c r="E341" s="29"/>
      <c r="F341" s="29"/>
      <c r="G341" s="29"/>
      <c r="H341" s="29"/>
      <c r="I341" s="30"/>
      <c r="J341" s="30"/>
      <c r="K341" s="30"/>
      <c r="L341" s="30"/>
      <c r="M341" s="40"/>
      <c r="N341" s="40"/>
      <c r="O341" s="279"/>
      <c r="P341" s="279"/>
      <c r="Q341" s="282"/>
      <c r="R341" s="282"/>
      <c r="S341" s="283"/>
      <c r="T341" s="283"/>
      <c r="U341" s="283"/>
      <c r="V341" s="283"/>
      <c r="W341" s="283"/>
      <c r="X341" s="283"/>
    </row>
    <row r="342" spans="1:24" s="34" customFormat="1">
      <c r="A342" s="29"/>
      <c r="B342" s="29"/>
      <c r="C342" s="29"/>
      <c r="D342" s="29"/>
      <c r="E342" s="29"/>
      <c r="F342" s="29"/>
      <c r="G342" s="29"/>
      <c r="H342" s="29"/>
      <c r="I342" s="30"/>
      <c r="J342" s="30"/>
      <c r="K342" s="30"/>
      <c r="L342" s="30"/>
      <c r="M342" s="40"/>
      <c r="N342" s="40"/>
      <c r="O342" s="279"/>
      <c r="P342" s="279"/>
      <c r="Q342" s="282"/>
      <c r="R342" s="282"/>
      <c r="S342" s="283"/>
      <c r="T342" s="283"/>
      <c r="U342" s="283"/>
      <c r="V342" s="283"/>
      <c r="W342" s="283"/>
      <c r="X342" s="283"/>
    </row>
    <row r="343" spans="1:24" s="34" customFormat="1">
      <c r="A343" s="29"/>
      <c r="B343" s="29"/>
      <c r="C343" s="29"/>
      <c r="D343" s="29"/>
      <c r="E343" s="29"/>
      <c r="F343" s="29"/>
      <c r="G343" s="29"/>
      <c r="H343" s="29"/>
      <c r="I343" s="30"/>
      <c r="J343" s="30"/>
      <c r="K343" s="30"/>
      <c r="L343" s="30"/>
      <c r="M343" s="40"/>
      <c r="N343" s="40"/>
      <c r="O343" s="279"/>
      <c r="P343" s="279"/>
      <c r="Q343" s="282"/>
      <c r="R343" s="282"/>
      <c r="S343" s="283"/>
      <c r="T343" s="283"/>
      <c r="U343" s="283"/>
      <c r="V343" s="283"/>
      <c r="W343" s="283"/>
      <c r="X343" s="283"/>
    </row>
    <row r="344" spans="1:24" s="34" customFormat="1">
      <c r="A344" s="29"/>
      <c r="B344" s="29"/>
      <c r="C344" s="29"/>
      <c r="D344" s="29"/>
      <c r="E344" s="29"/>
      <c r="F344" s="29"/>
      <c r="G344" s="29"/>
      <c r="H344" s="29"/>
      <c r="I344" s="30"/>
      <c r="J344" s="30"/>
      <c r="K344" s="30"/>
      <c r="L344" s="30"/>
      <c r="M344" s="40"/>
      <c r="N344" s="40"/>
      <c r="O344" s="279"/>
      <c r="P344" s="279"/>
      <c r="Q344" s="282"/>
      <c r="R344" s="282"/>
      <c r="S344" s="283"/>
      <c r="T344" s="283"/>
      <c r="U344" s="283"/>
      <c r="V344" s="283"/>
      <c r="W344" s="283"/>
      <c r="X344" s="283"/>
    </row>
    <row r="345" spans="1:24" s="34" customFormat="1">
      <c r="A345" s="29"/>
      <c r="B345" s="29"/>
      <c r="C345" s="29"/>
      <c r="D345" s="29"/>
      <c r="E345" s="29"/>
      <c r="F345" s="29"/>
      <c r="G345" s="29"/>
      <c r="H345" s="29"/>
      <c r="I345" s="30"/>
      <c r="J345" s="30"/>
      <c r="K345" s="30"/>
      <c r="L345" s="30"/>
      <c r="M345" s="40"/>
      <c r="N345" s="40"/>
      <c r="O345" s="279"/>
      <c r="P345" s="279"/>
      <c r="Q345" s="282"/>
      <c r="R345" s="282"/>
      <c r="S345" s="283"/>
      <c r="T345" s="283"/>
      <c r="U345" s="283"/>
      <c r="V345" s="283"/>
      <c r="W345" s="283"/>
      <c r="X345" s="283"/>
    </row>
    <row r="346" spans="1:24" s="34" customFormat="1">
      <c r="A346" s="29"/>
      <c r="B346" s="29"/>
      <c r="C346" s="29"/>
      <c r="D346" s="29"/>
      <c r="E346" s="29"/>
      <c r="F346" s="29"/>
      <c r="G346" s="29"/>
      <c r="H346" s="29"/>
      <c r="I346" s="30"/>
      <c r="J346" s="30"/>
      <c r="K346" s="30"/>
      <c r="L346" s="30"/>
      <c r="M346" s="40"/>
      <c r="N346" s="40"/>
      <c r="O346" s="279"/>
      <c r="P346" s="279"/>
      <c r="Q346" s="282"/>
      <c r="R346" s="282"/>
      <c r="S346" s="283"/>
      <c r="T346" s="283"/>
      <c r="U346" s="283"/>
      <c r="V346" s="283"/>
      <c r="W346" s="283"/>
      <c r="X346" s="283"/>
    </row>
    <row r="347" spans="1:24" s="34" customFormat="1">
      <c r="A347" s="29"/>
      <c r="B347" s="29"/>
      <c r="C347" s="29"/>
      <c r="D347" s="29"/>
      <c r="E347" s="29"/>
      <c r="F347" s="29"/>
      <c r="G347" s="29"/>
      <c r="H347" s="29"/>
      <c r="I347" s="30"/>
      <c r="J347" s="30"/>
      <c r="K347" s="30"/>
      <c r="L347" s="30"/>
      <c r="M347" s="40"/>
      <c r="N347" s="40"/>
      <c r="O347" s="279"/>
      <c r="P347" s="279"/>
      <c r="Q347" s="282"/>
      <c r="R347" s="282"/>
      <c r="S347" s="283"/>
      <c r="T347" s="283"/>
      <c r="U347" s="283"/>
      <c r="V347" s="283"/>
      <c r="W347" s="283"/>
      <c r="X347" s="283"/>
    </row>
    <row r="348" spans="1:24" s="34" customFormat="1">
      <c r="A348" s="29"/>
      <c r="B348" s="29"/>
      <c r="C348" s="29"/>
      <c r="D348" s="29"/>
      <c r="E348" s="29"/>
      <c r="F348" s="29"/>
      <c r="G348" s="29"/>
      <c r="H348" s="29"/>
      <c r="I348" s="30"/>
      <c r="J348" s="30"/>
      <c r="K348" s="30"/>
      <c r="L348" s="30"/>
      <c r="M348" s="40"/>
      <c r="N348" s="40"/>
      <c r="O348" s="279"/>
      <c r="P348" s="279"/>
      <c r="Q348" s="282"/>
      <c r="R348" s="282"/>
      <c r="S348" s="283"/>
      <c r="T348" s="283"/>
      <c r="U348" s="283"/>
      <c r="V348" s="283"/>
      <c r="W348" s="283"/>
      <c r="X348" s="283"/>
    </row>
    <row r="349" spans="1:24" s="34" customFormat="1">
      <c r="A349" s="29"/>
      <c r="B349" s="29"/>
      <c r="C349" s="29"/>
      <c r="D349" s="29"/>
      <c r="E349" s="29"/>
      <c r="F349" s="29"/>
      <c r="G349" s="29"/>
      <c r="H349" s="29"/>
      <c r="I349" s="30"/>
      <c r="J349" s="30"/>
      <c r="K349" s="30"/>
      <c r="L349" s="30"/>
      <c r="M349" s="40"/>
      <c r="N349" s="40"/>
      <c r="O349" s="279"/>
      <c r="P349" s="279"/>
      <c r="Q349" s="282"/>
      <c r="R349" s="282"/>
      <c r="S349" s="283"/>
      <c r="T349" s="283"/>
      <c r="U349" s="283"/>
      <c r="V349" s="283"/>
      <c r="W349" s="283"/>
      <c r="X349" s="283"/>
    </row>
    <row r="350" spans="1:24" s="34" customFormat="1">
      <c r="A350" s="29"/>
      <c r="B350" s="29"/>
      <c r="C350" s="29"/>
      <c r="D350" s="29"/>
      <c r="E350" s="29"/>
      <c r="F350" s="29"/>
      <c r="G350" s="29"/>
      <c r="H350" s="29"/>
      <c r="I350" s="30"/>
      <c r="J350" s="30"/>
      <c r="K350" s="30"/>
      <c r="L350" s="30"/>
      <c r="M350" s="40"/>
      <c r="N350" s="40"/>
      <c r="O350" s="279"/>
      <c r="P350" s="279"/>
      <c r="Q350" s="282"/>
      <c r="R350" s="282"/>
      <c r="S350" s="283"/>
      <c r="T350" s="283"/>
      <c r="U350" s="283"/>
      <c r="V350" s="283"/>
      <c r="W350" s="283"/>
      <c r="X350" s="283"/>
    </row>
    <row r="351" spans="1:24" s="34" customFormat="1">
      <c r="A351" s="29"/>
      <c r="B351" s="29"/>
      <c r="C351" s="29"/>
      <c r="D351" s="29"/>
      <c r="E351" s="29"/>
      <c r="F351" s="29"/>
      <c r="G351" s="29"/>
      <c r="H351" s="29"/>
      <c r="I351" s="30"/>
      <c r="J351" s="30"/>
      <c r="K351" s="30"/>
      <c r="L351" s="30"/>
      <c r="M351" s="40"/>
      <c r="N351" s="40"/>
      <c r="O351" s="279"/>
      <c r="P351" s="279"/>
      <c r="Q351" s="282"/>
      <c r="R351" s="282"/>
      <c r="S351" s="283"/>
      <c r="T351" s="283"/>
      <c r="U351" s="283"/>
      <c r="V351" s="283"/>
      <c r="W351" s="283"/>
      <c r="X351" s="283"/>
    </row>
    <row r="352" spans="1:24" s="34" customFormat="1">
      <c r="A352" s="29"/>
      <c r="B352" s="29"/>
      <c r="C352" s="29"/>
      <c r="D352" s="29"/>
      <c r="E352" s="29"/>
      <c r="F352" s="29"/>
      <c r="G352" s="29"/>
      <c r="H352" s="29"/>
      <c r="I352" s="30"/>
      <c r="J352" s="30"/>
      <c r="K352" s="30"/>
      <c r="L352" s="30"/>
      <c r="M352" s="40"/>
      <c r="N352" s="40"/>
      <c r="O352" s="279"/>
      <c r="P352" s="279"/>
      <c r="Q352" s="282"/>
      <c r="R352" s="282"/>
      <c r="S352" s="283"/>
      <c r="T352" s="283"/>
      <c r="U352" s="283"/>
      <c r="V352" s="283"/>
      <c r="W352" s="283"/>
      <c r="X352" s="283"/>
    </row>
    <row r="353" spans="1:24" s="34" customFormat="1">
      <c r="A353" s="29"/>
      <c r="B353" s="29"/>
      <c r="C353" s="29"/>
      <c r="D353" s="29"/>
      <c r="E353" s="29"/>
      <c r="F353" s="29"/>
      <c r="G353" s="29"/>
      <c r="H353" s="29"/>
      <c r="I353" s="30"/>
      <c r="J353" s="30"/>
      <c r="K353" s="30"/>
      <c r="L353" s="30"/>
      <c r="M353" s="40"/>
      <c r="N353" s="40"/>
      <c r="O353" s="279"/>
      <c r="P353" s="279"/>
      <c r="Q353" s="282"/>
      <c r="R353" s="282"/>
      <c r="S353" s="283"/>
      <c r="T353" s="283"/>
      <c r="U353" s="283"/>
      <c r="V353" s="283"/>
      <c r="W353" s="283"/>
      <c r="X353" s="283"/>
    </row>
    <row r="354" spans="1:24" s="34" customFormat="1">
      <c r="A354" s="29"/>
      <c r="B354" s="29"/>
      <c r="C354" s="29"/>
      <c r="D354" s="29"/>
      <c r="E354" s="29"/>
      <c r="F354" s="29"/>
      <c r="G354" s="29"/>
      <c r="H354" s="29"/>
      <c r="I354" s="30"/>
      <c r="J354" s="30"/>
      <c r="K354" s="30"/>
      <c r="L354" s="30"/>
      <c r="M354" s="40"/>
      <c r="N354" s="40"/>
      <c r="O354" s="279"/>
      <c r="P354" s="279"/>
      <c r="Q354" s="282"/>
      <c r="R354" s="282"/>
      <c r="S354" s="283"/>
      <c r="T354" s="283"/>
      <c r="U354" s="283"/>
      <c r="V354" s="283"/>
      <c r="W354" s="283"/>
      <c r="X354" s="283"/>
    </row>
    <row r="355" spans="1:24" s="34" customFormat="1">
      <c r="A355" s="29"/>
      <c r="B355" s="29"/>
      <c r="C355" s="29"/>
      <c r="D355" s="29"/>
      <c r="E355" s="29"/>
      <c r="F355" s="29"/>
      <c r="G355" s="29"/>
      <c r="H355" s="29"/>
      <c r="I355" s="30"/>
      <c r="J355" s="30"/>
      <c r="K355" s="30"/>
      <c r="L355" s="30"/>
      <c r="M355" s="40"/>
      <c r="N355" s="40"/>
      <c r="O355" s="279"/>
      <c r="P355" s="279"/>
      <c r="Q355" s="282"/>
      <c r="R355" s="282"/>
      <c r="S355" s="283"/>
      <c r="T355" s="283"/>
      <c r="U355" s="283"/>
      <c r="V355" s="283"/>
      <c r="W355" s="283"/>
      <c r="X355" s="283"/>
    </row>
    <row r="356" spans="1:24" s="34" customFormat="1">
      <c r="A356" s="29"/>
      <c r="B356" s="29"/>
      <c r="C356" s="29"/>
      <c r="D356" s="29"/>
      <c r="E356" s="29"/>
      <c r="F356" s="29"/>
      <c r="G356" s="29"/>
      <c r="H356" s="29"/>
      <c r="I356" s="30"/>
      <c r="J356" s="30"/>
      <c r="K356" s="30"/>
      <c r="L356" s="30"/>
      <c r="M356" s="40"/>
      <c r="N356" s="40"/>
      <c r="O356" s="279"/>
      <c r="P356" s="279"/>
      <c r="Q356" s="282"/>
      <c r="R356" s="282"/>
      <c r="S356" s="283"/>
      <c r="T356" s="283"/>
      <c r="U356" s="283"/>
      <c r="V356" s="283"/>
      <c r="W356" s="283"/>
      <c r="X356" s="283"/>
    </row>
    <row r="357" spans="1:24" s="34" customFormat="1">
      <c r="A357" s="29"/>
      <c r="B357" s="29"/>
      <c r="C357" s="29"/>
      <c r="D357" s="29"/>
      <c r="E357" s="29"/>
      <c r="F357" s="29"/>
      <c r="G357" s="29"/>
      <c r="H357" s="29"/>
      <c r="I357" s="30"/>
      <c r="J357" s="30"/>
      <c r="K357" s="30"/>
      <c r="L357" s="30"/>
      <c r="M357" s="40"/>
      <c r="N357" s="40"/>
      <c r="O357" s="279"/>
      <c r="P357" s="279"/>
      <c r="Q357" s="282"/>
      <c r="R357" s="282"/>
      <c r="S357" s="283"/>
      <c r="T357" s="283"/>
      <c r="U357" s="283"/>
      <c r="V357" s="283"/>
      <c r="W357" s="283"/>
      <c r="X357" s="283"/>
    </row>
    <row r="358" spans="1:24" s="34" customFormat="1">
      <c r="A358" s="29"/>
      <c r="B358" s="29"/>
      <c r="C358" s="29"/>
      <c r="D358" s="29"/>
      <c r="E358" s="29"/>
      <c r="F358" s="29"/>
      <c r="G358" s="29"/>
      <c r="H358" s="29"/>
      <c r="I358" s="30"/>
      <c r="J358" s="30"/>
      <c r="K358" s="30"/>
      <c r="L358" s="30"/>
      <c r="M358" s="40"/>
      <c r="N358" s="40"/>
      <c r="O358" s="279"/>
      <c r="P358" s="279"/>
      <c r="Q358" s="282"/>
      <c r="R358" s="282"/>
      <c r="S358" s="283"/>
      <c r="T358" s="283"/>
      <c r="U358" s="283"/>
      <c r="V358" s="283"/>
      <c r="W358" s="283"/>
      <c r="X358" s="283"/>
    </row>
    <row r="359" spans="1:24" s="34" customFormat="1">
      <c r="A359" s="29"/>
      <c r="B359" s="29"/>
      <c r="C359" s="29"/>
      <c r="D359" s="29"/>
      <c r="E359" s="29"/>
      <c r="F359" s="29"/>
      <c r="G359" s="29"/>
      <c r="H359" s="29"/>
      <c r="I359" s="30"/>
      <c r="J359" s="30"/>
      <c r="K359" s="30"/>
      <c r="L359" s="30"/>
      <c r="M359" s="40"/>
      <c r="N359" s="40"/>
      <c r="O359" s="279"/>
      <c r="P359" s="279"/>
      <c r="Q359" s="282"/>
      <c r="R359" s="282"/>
      <c r="S359" s="283"/>
      <c r="T359" s="283"/>
      <c r="U359" s="283"/>
      <c r="V359" s="283"/>
      <c r="W359" s="283"/>
      <c r="X359" s="283"/>
    </row>
    <row r="360" spans="1:24" s="34" customFormat="1">
      <c r="A360" s="29"/>
      <c r="B360" s="29"/>
      <c r="C360" s="29"/>
      <c r="D360" s="29"/>
      <c r="E360" s="29"/>
      <c r="F360" s="29"/>
      <c r="G360" s="29"/>
      <c r="H360" s="29"/>
      <c r="I360" s="30"/>
      <c r="J360" s="30"/>
      <c r="K360" s="30"/>
      <c r="L360" s="30"/>
      <c r="M360" s="40"/>
      <c r="N360" s="40"/>
      <c r="O360" s="279"/>
      <c r="P360" s="279"/>
      <c r="Q360" s="282"/>
      <c r="R360" s="282"/>
      <c r="S360" s="283"/>
      <c r="T360" s="283"/>
      <c r="U360" s="283"/>
      <c r="V360" s="283"/>
      <c r="W360" s="283"/>
      <c r="X360" s="283"/>
    </row>
    <row r="361" spans="1:24" s="34" customFormat="1">
      <c r="A361" s="29"/>
      <c r="B361" s="29"/>
      <c r="C361" s="29"/>
      <c r="D361" s="29"/>
      <c r="E361" s="29"/>
      <c r="F361" s="29"/>
      <c r="G361" s="29"/>
      <c r="H361" s="29"/>
      <c r="I361" s="30"/>
      <c r="J361" s="30"/>
      <c r="K361" s="30"/>
      <c r="L361" s="30"/>
      <c r="M361" s="40"/>
      <c r="N361" s="40"/>
      <c r="O361" s="279"/>
      <c r="P361" s="279"/>
      <c r="Q361" s="282"/>
      <c r="R361" s="282"/>
      <c r="S361" s="283"/>
      <c r="T361" s="283"/>
      <c r="U361" s="283"/>
      <c r="V361" s="283"/>
      <c r="W361" s="283"/>
      <c r="X361" s="283"/>
    </row>
    <row r="362" spans="1:24" s="34" customFormat="1">
      <c r="A362" s="29"/>
      <c r="B362" s="29"/>
      <c r="C362" s="29"/>
      <c r="D362" s="29"/>
      <c r="E362" s="29"/>
      <c r="F362" s="29"/>
      <c r="G362" s="29"/>
      <c r="H362" s="29"/>
      <c r="I362" s="30"/>
      <c r="J362" s="30"/>
      <c r="K362" s="30"/>
      <c r="L362" s="30"/>
      <c r="M362" s="40"/>
      <c r="N362" s="40"/>
      <c r="O362" s="279"/>
      <c r="P362" s="279"/>
      <c r="Q362" s="282"/>
      <c r="R362" s="282"/>
      <c r="S362" s="283"/>
      <c r="T362" s="283"/>
      <c r="U362" s="283"/>
      <c r="V362" s="283"/>
      <c r="W362" s="283"/>
      <c r="X362" s="283"/>
    </row>
    <row r="363" spans="1:24" s="34" customFormat="1">
      <c r="A363" s="29"/>
      <c r="B363" s="29"/>
      <c r="C363" s="29"/>
      <c r="D363" s="29"/>
      <c r="E363" s="29"/>
      <c r="F363" s="29"/>
      <c r="G363" s="29"/>
      <c r="H363" s="29"/>
      <c r="I363" s="30"/>
      <c r="J363" s="30"/>
      <c r="K363" s="30"/>
      <c r="L363" s="30"/>
      <c r="M363" s="40"/>
      <c r="N363" s="40"/>
      <c r="O363" s="279"/>
      <c r="P363" s="279"/>
      <c r="Q363" s="282"/>
      <c r="R363" s="282"/>
      <c r="S363" s="283"/>
      <c r="T363" s="283"/>
      <c r="U363" s="283"/>
      <c r="V363" s="283"/>
      <c r="W363" s="283"/>
      <c r="X363" s="283"/>
    </row>
    <row r="364" spans="1:24" s="34" customFormat="1">
      <c r="A364" s="29"/>
      <c r="B364" s="29"/>
      <c r="C364" s="29"/>
      <c r="D364" s="29"/>
      <c r="E364" s="29"/>
      <c r="F364" s="29"/>
      <c r="G364" s="29"/>
      <c r="H364" s="29"/>
      <c r="I364" s="30"/>
      <c r="J364" s="30"/>
      <c r="K364" s="30"/>
      <c r="L364" s="30"/>
      <c r="M364" s="40"/>
      <c r="N364" s="40"/>
      <c r="O364" s="279"/>
      <c r="P364" s="279"/>
      <c r="Q364" s="282"/>
      <c r="R364" s="282"/>
      <c r="S364" s="283"/>
      <c r="T364" s="283"/>
      <c r="U364" s="283"/>
      <c r="V364" s="283"/>
      <c r="W364" s="283"/>
      <c r="X364" s="283"/>
    </row>
    <row r="365" spans="1:24" s="34" customFormat="1">
      <c r="A365" s="29"/>
      <c r="B365" s="29"/>
      <c r="C365" s="29"/>
      <c r="D365" s="29"/>
      <c r="E365" s="29"/>
      <c r="F365" s="29"/>
      <c r="G365" s="29"/>
      <c r="H365" s="29"/>
      <c r="I365" s="30"/>
      <c r="J365" s="30"/>
      <c r="K365" s="30"/>
      <c r="L365" s="30"/>
      <c r="M365" s="40"/>
      <c r="N365" s="40"/>
      <c r="O365" s="279"/>
      <c r="P365" s="279"/>
      <c r="Q365" s="282"/>
      <c r="R365" s="282"/>
      <c r="S365" s="283"/>
      <c r="T365" s="283"/>
      <c r="U365" s="283"/>
      <c r="V365" s="283"/>
      <c r="W365" s="283"/>
      <c r="X365" s="283"/>
    </row>
    <row r="366" spans="1:24" s="34" customFormat="1">
      <c r="A366" s="29"/>
      <c r="B366" s="29"/>
      <c r="C366" s="29"/>
      <c r="D366" s="29"/>
      <c r="E366" s="29"/>
      <c r="F366" s="29"/>
      <c r="G366" s="29"/>
      <c r="H366" s="29"/>
      <c r="I366" s="30"/>
      <c r="J366" s="30"/>
      <c r="K366" s="30"/>
      <c r="L366" s="30"/>
      <c r="M366" s="40"/>
      <c r="N366" s="40"/>
      <c r="O366" s="279"/>
      <c r="P366" s="279"/>
      <c r="Q366" s="282"/>
      <c r="R366" s="282"/>
      <c r="S366" s="283"/>
      <c r="T366" s="283"/>
      <c r="U366" s="283"/>
      <c r="V366" s="283"/>
      <c r="W366" s="283"/>
      <c r="X366" s="283"/>
    </row>
    <row r="367" spans="1:24" s="34" customFormat="1">
      <c r="A367" s="29"/>
      <c r="B367" s="29"/>
      <c r="C367" s="29"/>
      <c r="D367" s="29"/>
      <c r="E367" s="29"/>
      <c r="F367" s="29"/>
      <c r="G367" s="29"/>
      <c r="H367" s="29"/>
      <c r="I367" s="30"/>
      <c r="J367" s="30"/>
      <c r="K367" s="30"/>
      <c r="L367" s="30"/>
      <c r="M367" s="40"/>
      <c r="N367" s="40"/>
      <c r="O367" s="279"/>
      <c r="P367" s="279"/>
      <c r="Q367" s="282"/>
      <c r="R367" s="282"/>
      <c r="S367" s="283"/>
      <c r="T367" s="283"/>
      <c r="U367" s="283"/>
      <c r="V367" s="283"/>
      <c r="W367" s="283"/>
      <c r="X367" s="283"/>
    </row>
    <row r="368" spans="1:24" s="34" customFormat="1">
      <c r="A368" s="29"/>
      <c r="B368" s="29"/>
      <c r="C368" s="29"/>
      <c r="D368" s="29"/>
      <c r="E368" s="29"/>
      <c r="F368" s="29"/>
      <c r="G368" s="29"/>
      <c r="H368" s="29"/>
      <c r="I368" s="30"/>
      <c r="J368" s="30"/>
      <c r="K368" s="30"/>
      <c r="L368" s="30"/>
      <c r="M368" s="40"/>
      <c r="N368" s="40"/>
      <c r="O368" s="279"/>
      <c r="P368" s="279"/>
      <c r="Q368" s="282"/>
      <c r="R368" s="282"/>
      <c r="S368" s="283"/>
      <c r="T368" s="283"/>
      <c r="U368" s="283"/>
      <c r="V368" s="283"/>
      <c r="W368" s="283"/>
      <c r="X368" s="283"/>
    </row>
    <row r="369" spans="1:24" s="34" customFormat="1">
      <c r="A369" s="29"/>
      <c r="B369" s="29"/>
      <c r="C369" s="29"/>
      <c r="D369" s="29"/>
      <c r="E369" s="29"/>
      <c r="F369" s="29"/>
      <c r="G369" s="29"/>
      <c r="H369" s="29"/>
      <c r="I369" s="30"/>
      <c r="J369" s="30"/>
      <c r="K369" s="30"/>
      <c r="L369" s="30"/>
      <c r="M369" s="40"/>
      <c r="N369" s="40"/>
      <c r="O369" s="279"/>
      <c r="P369" s="279"/>
      <c r="Q369" s="282"/>
      <c r="R369" s="282"/>
      <c r="S369" s="283"/>
      <c r="T369" s="283"/>
      <c r="U369" s="283"/>
      <c r="V369" s="283"/>
      <c r="W369" s="283"/>
      <c r="X369" s="283"/>
    </row>
    <row r="370" spans="1:24" s="34" customFormat="1">
      <c r="A370" s="29"/>
      <c r="B370" s="29"/>
      <c r="C370" s="29"/>
      <c r="D370" s="29"/>
      <c r="E370" s="29"/>
      <c r="F370" s="29"/>
      <c r="G370" s="29"/>
      <c r="H370" s="29"/>
      <c r="I370" s="30"/>
      <c r="J370" s="30"/>
      <c r="K370" s="30"/>
      <c r="L370" s="30"/>
      <c r="M370" s="40"/>
      <c r="N370" s="40"/>
      <c r="O370" s="279"/>
      <c r="P370" s="279"/>
      <c r="Q370" s="282"/>
      <c r="R370" s="282"/>
      <c r="S370" s="283"/>
      <c r="T370" s="283"/>
      <c r="U370" s="283"/>
      <c r="V370" s="283"/>
      <c r="W370" s="283"/>
      <c r="X370" s="283"/>
    </row>
    <row r="371" spans="1:24" s="34" customFormat="1">
      <c r="A371" s="29"/>
      <c r="B371" s="29"/>
      <c r="C371" s="29"/>
      <c r="D371" s="29"/>
      <c r="E371" s="29"/>
      <c r="F371" s="29"/>
      <c r="G371" s="29"/>
      <c r="H371" s="29"/>
      <c r="I371" s="30"/>
      <c r="J371" s="30"/>
      <c r="K371" s="30"/>
      <c r="L371" s="30"/>
      <c r="M371" s="40"/>
      <c r="N371" s="40"/>
      <c r="O371" s="279"/>
      <c r="P371" s="279"/>
      <c r="Q371" s="282"/>
      <c r="R371" s="282"/>
      <c r="S371" s="283"/>
      <c r="T371" s="283"/>
      <c r="U371" s="283"/>
      <c r="V371" s="283"/>
      <c r="W371" s="283"/>
      <c r="X371" s="283"/>
    </row>
    <row r="372" spans="1:24" s="34" customFormat="1">
      <c r="A372" s="29"/>
      <c r="B372" s="29"/>
      <c r="C372" s="29"/>
      <c r="D372" s="29"/>
      <c r="E372" s="29"/>
      <c r="F372" s="29"/>
      <c r="G372" s="29"/>
      <c r="H372" s="29"/>
      <c r="I372" s="30"/>
      <c r="J372" s="30"/>
      <c r="K372" s="30"/>
      <c r="L372" s="30"/>
      <c r="M372" s="40"/>
      <c r="N372" s="40"/>
      <c r="O372" s="279"/>
      <c r="P372" s="279"/>
      <c r="Q372" s="282"/>
      <c r="R372" s="282"/>
      <c r="S372" s="283"/>
      <c r="T372" s="283"/>
      <c r="U372" s="283"/>
      <c r="V372" s="283"/>
      <c r="W372" s="283"/>
      <c r="X372" s="283"/>
    </row>
    <row r="373" spans="1:24" s="34" customFormat="1">
      <c r="A373" s="29"/>
      <c r="B373" s="29"/>
      <c r="C373" s="29"/>
      <c r="D373" s="29"/>
      <c r="E373" s="29"/>
      <c r="F373" s="29"/>
      <c r="G373" s="29"/>
      <c r="H373" s="29"/>
      <c r="I373" s="30"/>
      <c r="J373" s="30"/>
      <c r="K373" s="30"/>
      <c r="L373" s="30"/>
      <c r="M373" s="40"/>
      <c r="N373" s="40"/>
      <c r="O373" s="279"/>
      <c r="P373" s="279"/>
      <c r="Q373" s="282"/>
      <c r="R373" s="282"/>
      <c r="S373" s="283"/>
      <c r="T373" s="283"/>
      <c r="U373" s="283"/>
      <c r="V373" s="283"/>
      <c r="W373" s="283"/>
      <c r="X373" s="283"/>
    </row>
    <row r="374" spans="1:24" s="34" customFormat="1">
      <c r="A374" s="29"/>
      <c r="B374" s="29"/>
      <c r="C374" s="29"/>
      <c r="D374" s="29"/>
      <c r="E374" s="29"/>
      <c r="F374" s="29"/>
      <c r="G374" s="29"/>
      <c r="H374" s="29"/>
      <c r="I374" s="30"/>
      <c r="J374" s="30"/>
      <c r="K374" s="30"/>
      <c r="L374" s="30"/>
      <c r="M374" s="40"/>
      <c r="N374" s="40"/>
      <c r="O374" s="279"/>
      <c r="P374" s="279"/>
      <c r="Q374" s="282"/>
      <c r="R374" s="282"/>
      <c r="S374" s="283"/>
      <c r="T374" s="283"/>
      <c r="U374" s="283"/>
      <c r="V374" s="283"/>
      <c r="W374" s="283"/>
      <c r="X374" s="283"/>
    </row>
    <row r="375" spans="1:24" s="34" customFormat="1">
      <c r="A375" s="29"/>
      <c r="B375" s="29"/>
      <c r="C375" s="29"/>
      <c r="D375" s="29"/>
      <c r="E375" s="29"/>
      <c r="F375" s="29"/>
      <c r="G375" s="29"/>
      <c r="H375" s="29"/>
      <c r="I375" s="30"/>
      <c r="J375" s="30"/>
      <c r="K375" s="30"/>
      <c r="L375" s="30"/>
      <c r="M375" s="40"/>
      <c r="N375" s="40"/>
      <c r="O375" s="279"/>
      <c r="P375" s="279"/>
      <c r="Q375" s="282"/>
      <c r="R375" s="282"/>
      <c r="S375" s="283"/>
      <c r="T375" s="283"/>
      <c r="U375" s="283"/>
      <c r="V375" s="283"/>
      <c r="W375" s="283"/>
      <c r="X375" s="283"/>
    </row>
    <row r="376" spans="1:24" s="34" customFormat="1">
      <c r="A376" s="29"/>
      <c r="B376" s="29"/>
      <c r="C376" s="29"/>
      <c r="D376" s="29"/>
      <c r="E376" s="29"/>
      <c r="F376" s="29"/>
      <c r="G376" s="29"/>
      <c r="H376" s="29"/>
      <c r="I376" s="30"/>
      <c r="J376" s="30"/>
      <c r="K376" s="30"/>
      <c r="L376" s="30"/>
      <c r="M376" s="40"/>
      <c r="N376" s="40"/>
      <c r="O376" s="279"/>
      <c r="P376" s="279"/>
      <c r="Q376" s="282"/>
      <c r="R376" s="282"/>
      <c r="S376" s="283"/>
      <c r="T376" s="283"/>
      <c r="U376" s="283"/>
      <c r="V376" s="283"/>
      <c r="W376" s="283"/>
      <c r="X376" s="283"/>
    </row>
    <row r="377" spans="1:24" s="34" customFormat="1">
      <c r="A377" s="29"/>
      <c r="B377" s="29"/>
      <c r="C377" s="29"/>
      <c r="D377" s="29"/>
      <c r="E377" s="29"/>
      <c r="F377" s="29"/>
      <c r="G377" s="29"/>
      <c r="H377" s="29"/>
      <c r="I377" s="30"/>
      <c r="J377" s="30"/>
      <c r="K377" s="30"/>
      <c r="L377" s="30"/>
      <c r="M377" s="40"/>
      <c r="N377" s="40"/>
      <c r="O377" s="279"/>
      <c r="P377" s="279"/>
      <c r="Q377" s="282"/>
      <c r="R377" s="282"/>
      <c r="S377" s="283"/>
      <c r="T377" s="283"/>
      <c r="U377" s="283"/>
      <c r="V377" s="283"/>
      <c r="W377" s="283"/>
      <c r="X377" s="283"/>
    </row>
    <row r="378" spans="1:24" s="34" customFormat="1">
      <c r="A378" s="29"/>
      <c r="B378" s="29"/>
      <c r="C378" s="29"/>
      <c r="D378" s="29"/>
      <c r="E378" s="29"/>
      <c r="F378" s="29"/>
      <c r="G378" s="29"/>
      <c r="H378" s="29"/>
      <c r="I378" s="30"/>
      <c r="J378" s="30"/>
      <c r="K378" s="30"/>
      <c r="L378" s="30"/>
      <c r="M378" s="40"/>
      <c r="N378" s="40"/>
      <c r="O378" s="279"/>
      <c r="P378" s="279"/>
      <c r="Q378" s="282"/>
      <c r="R378" s="282"/>
      <c r="S378" s="283"/>
      <c r="T378" s="283"/>
      <c r="U378" s="283"/>
      <c r="V378" s="283"/>
      <c r="W378" s="283"/>
      <c r="X378" s="283"/>
    </row>
    <row r="379" spans="1:24" s="34" customFormat="1">
      <c r="A379" s="29"/>
      <c r="B379" s="29"/>
      <c r="C379" s="29"/>
      <c r="D379" s="29"/>
      <c r="E379" s="29"/>
      <c r="F379" s="29"/>
      <c r="G379" s="29"/>
      <c r="H379" s="29"/>
      <c r="I379" s="30"/>
      <c r="J379" s="30"/>
      <c r="K379" s="30"/>
      <c r="L379" s="30"/>
      <c r="M379" s="40"/>
      <c r="N379" s="40"/>
      <c r="O379" s="279"/>
      <c r="P379" s="279"/>
      <c r="Q379" s="282"/>
      <c r="R379" s="282"/>
      <c r="S379" s="283"/>
      <c r="T379" s="283"/>
      <c r="U379" s="283"/>
      <c r="V379" s="283"/>
      <c r="W379" s="283"/>
      <c r="X379" s="283"/>
    </row>
    <row r="380" spans="1:24" s="34" customFormat="1">
      <c r="A380" s="29"/>
      <c r="B380" s="29"/>
      <c r="C380" s="29"/>
      <c r="D380" s="29"/>
      <c r="E380" s="29"/>
      <c r="F380" s="29"/>
      <c r="G380" s="29"/>
      <c r="H380" s="29"/>
      <c r="I380" s="30"/>
      <c r="J380" s="30"/>
      <c r="K380" s="30"/>
      <c r="L380" s="30"/>
      <c r="M380" s="40"/>
      <c r="N380" s="40"/>
      <c r="O380" s="279"/>
      <c r="P380" s="279"/>
      <c r="Q380" s="282"/>
      <c r="R380" s="282"/>
      <c r="S380" s="283"/>
      <c r="T380" s="283"/>
      <c r="U380" s="283"/>
      <c r="V380" s="283"/>
      <c r="W380" s="283"/>
      <c r="X380" s="283"/>
    </row>
    <row r="381" spans="1:24" s="34" customFormat="1">
      <c r="A381" s="29"/>
      <c r="B381" s="29"/>
      <c r="C381" s="29"/>
      <c r="D381" s="29"/>
      <c r="E381" s="29"/>
      <c r="F381" s="29"/>
      <c r="G381" s="29"/>
      <c r="H381" s="29"/>
      <c r="I381" s="30"/>
      <c r="J381" s="30"/>
      <c r="K381" s="30"/>
      <c r="L381" s="30"/>
      <c r="M381" s="40"/>
      <c r="N381" s="40"/>
      <c r="O381" s="279"/>
      <c r="P381" s="279"/>
      <c r="Q381" s="282"/>
      <c r="R381" s="282"/>
      <c r="S381" s="283"/>
      <c r="T381" s="283"/>
      <c r="U381" s="283"/>
      <c r="V381" s="283"/>
      <c r="W381" s="283"/>
      <c r="X381" s="283"/>
    </row>
    <row r="382" spans="1:24" s="34" customFormat="1">
      <c r="A382" s="29"/>
      <c r="B382" s="29"/>
      <c r="C382" s="29"/>
      <c r="D382" s="29"/>
      <c r="E382" s="29"/>
      <c r="F382" s="29"/>
      <c r="G382" s="29"/>
      <c r="H382" s="29"/>
      <c r="I382" s="30"/>
      <c r="J382" s="30"/>
      <c r="K382" s="30"/>
      <c r="L382" s="30"/>
      <c r="M382" s="40"/>
      <c r="N382" s="40"/>
      <c r="O382" s="279"/>
      <c r="P382" s="279"/>
      <c r="Q382" s="282"/>
      <c r="R382" s="282"/>
      <c r="S382" s="283"/>
      <c r="T382" s="283"/>
      <c r="U382" s="283"/>
      <c r="V382" s="283"/>
      <c r="W382" s="283"/>
      <c r="X382" s="283"/>
    </row>
    <row r="383" spans="1:24" s="34" customFormat="1">
      <c r="A383" s="29"/>
      <c r="B383" s="29"/>
      <c r="C383" s="29"/>
      <c r="D383" s="29"/>
      <c r="E383" s="29"/>
      <c r="F383" s="29"/>
      <c r="G383" s="29"/>
      <c r="H383" s="29"/>
      <c r="I383" s="30"/>
      <c r="J383" s="30"/>
      <c r="K383" s="30"/>
      <c r="L383" s="30"/>
      <c r="M383" s="40"/>
      <c r="N383" s="40"/>
      <c r="O383" s="279"/>
      <c r="P383" s="279"/>
      <c r="Q383" s="282"/>
      <c r="R383" s="282"/>
      <c r="S383" s="283"/>
      <c r="T383" s="283"/>
      <c r="U383" s="283"/>
      <c r="V383" s="283"/>
      <c r="W383" s="283"/>
      <c r="X383" s="283"/>
    </row>
    <row r="384" spans="1:24" s="34" customFormat="1">
      <c r="A384" s="29"/>
      <c r="B384" s="29"/>
      <c r="C384" s="29"/>
      <c r="D384" s="29"/>
      <c r="E384" s="29"/>
      <c r="F384" s="29"/>
      <c r="G384" s="29"/>
      <c r="H384" s="29"/>
      <c r="I384" s="30"/>
      <c r="J384" s="30"/>
      <c r="K384" s="30"/>
      <c r="L384" s="30"/>
      <c r="M384" s="40"/>
      <c r="N384" s="40"/>
      <c r="O384" s="279"/>
      <c r="P384" s="279"/>
      <c r="Q384" s="282"/>
      <c r="R384" s="282"/>
      <c r="S384" s="283"/>
      <c r="T384" s="283"/>
      <c r="U384" s="283"/>
      <c r="V384" s="283"/>
      <c r="W384" s="283"/>
      <c r="X384" s="283"/>
    </row>
    <row r="385" spans="1:24" s="34" customFormat="1">
      <c r="A385" s="29"/>
      <c r="B385" s="29"/>
      <c r="C385" s="29"/>
      <c r="D385" s="29"/>
      <c r="E385" s="29"/>
      <c r="F385" s="29"/>
      <c r="G385" s="29"/>
      <c r="H385" s="29"/>
      <c r="I385" s="30"/>
      <c r="J385" s="30"/>
      <c r="K385" s="30"/>
      <c r="L385" s="30"/>
      <c r="M385" s="40"/>
      <c r="N385" s="40"/>
      <c r="O385" s="279"/>
      <c r="P385" s="279"/>
      <c r="Q385" s="282"/>
      <c r="R385" s="282"/>
      <c r="S385" s="283"/>
      <c r="T385" s="283"/>
      <c r="U385" s="283"/>
      <c r="V385" s="283"/>
      <c r="W385" s="283"/>
      <c r="X385" s="283"/>
    </row>
    <row r="386" spans="1:24" s="34" customFormat="1">
      <c r="A386" s="29"/>
      <c r="B386" s="29"/>
      <c r="C386" s="29"/>
      <c r="D386" s="29"/>
      <c r="E386" s="29"/>
      <c r="F386" s="29"/>
      <c r="G386" s="29"/>
      <c r="H386" s="29"/>
      <c r="I386" s="30"/>
      <c r="J386" s="30"/>
      <c r="K386" s="30"/>
      <c r="L386" s="30"/>
      <c r="M386" s="40"/>
      <c r="N386" s="40"/>
      <c r="O386" s="279"/>
      <c r="P386" s="279"/>
      <c r="Q386" s="282"/>
      <c r="R386" s="282"/>
      <c r="S386" s="283"/>
      <c r="T386" s="283"/>
      <c r="U386" s="283"/>
      <c r="V386" s="283"/>
      <c r="W386" s="283"/>
      <c r="X386" s="283"/>
    </row>
    <row r="387" spans="1:24" s="34" customFormat="1">
      <c r="A387" s="29"/>
      <c r="B387" s="29"/>
      <c r="C387" s="29"/>
      <c r="D387" s="29"/>
      <c r="E387" s="29"/>
      <c r="F387" s="29"/>
      <c r="G387" s="29"/>
      <c r="H387" s="29"/>
      <c r="I387" s="30"/>
      <c r="J387" s="30"/>
      <c r="K387" s="30"/>
      <c r="L387" s="30"/>
      <c r="M387" s="40"/>
      <c r="N387" s="40"/>
      <c r="O387" s="279"/>
      <c r="P387" s="279"/>
      <c r="Q387" s="282"/>
      <c r="R387" s="282"/>
      <c r="S387" s="283"/>
      <c r="T387" s="283"/>
      <c r="U387" s="283"/>
      <c r="V387" s="283"/>
      <c r="W387" s="283"/>
      <c r="X387" s="283"/>
    </row>
    <row r="388" spans="1:24" s="34" customFormat="1">
      <c r="A388" s="29"/>
      <c r="B388" s="29"/>
      <c r="C388" s="29"/>
      <c r="D388" s="29"/>
      <c r="E388" s="29"/>
      <c r="F388" s="29"/>
      <c r="G388" s="29"/>
      <c r="H388" s="29"/>
      <c r="I388" s="30"/>
      <c r="J388" s="30"/>
      <c r="K388" s="30"/>
      <c r="L388" s="30"/>
      <c r="M388" s="40"/>
      <c r="N388" s="40"/>
      <c r="O388" s="279"/>
      <c r="P388" s="279"/>
      <c r="Q388" s="282"/>
      <c r="R388" s="282"/>
      <c r="S388" s="283"/>
      <c r="T388" s="283"/>
      <c r="U388" s="283"/>
      <c r="V388" s="283"/>
      <c r="W388" s="283"/>
      <c r="X388" s="283"/>
    </row>
    <row r="389" spans="1:24" s="34" customFormat="1">
      <c r="A389" s="29"/>
      <c r="B389" s="29"/>
      <c r="C389" s="29"/>
      <c r="D389" s="29"/>
      <c r="E389" s="29"/>
      <c r="F389" s="29"/>
      <c r="G389" s="29"/>
      <c r="H389" s="29"/>
      <c r="I389" s="30"/>
      <c r="J389" s="30"/>
      <c r="K389" s="30"/>
      <c r="L389" s="30"/>
      <c r="M389" s="40"/>
      <c r="N389" s="40"/>
      <c r="O389" s="279"/>
      <c r="P389" s="279"/>
      <c r="Q389" s="282"/>
      <c r="R389" s="282"/>
      <c r="S389" s="283"/>
      <c r="T389" s="283"/>
      <c r="U389" s="283"/>
      <c r="V389" s="283"/>
      <c r="W389" s="283"/>
      <c r="X389" s="283"/>
    </row>
    <row r="390" spans="1:24" s="34" customFormat="1">
      <c r="A390" s="29"/>
      <c r="B390" s="29"/>
      <c r="C390" s="29"/>
      <c r="D390" s="29"/>
      <c r="E390" s="29"/>
      <c r="F390" s="29"/>
      <c r="G390" s="29"/>
      <c r="H390" s="29"/>
      <c r="I390" s="30"/>
      <c r="J390" s="30"/>
      <c r="K390" s="30"/>
      <c r="L390" s="30"/>
      <c r="M390" s="40"/>
      <c r="N390" s="40"/>
      <c r="O390" s="279"/>
      <c r="P390" s="279"/>
      <c r="Q390" s="282"/>
      <c r="R390" s="282"/>
      <c r="S390" s="283"/>
      <c r="T390" s="283"/>
      <c r="U390" s="283"/>
      <c r="V390" s="283"/>
      <c r="W390" s="283"/>
      <c r="X390" s="283"/>
    </row>
    <row r="391" spans="1:24" s="34" customFormat="1">
      <c r="A391" s="29"/>
      <c r="B391" s="29"/>
      <c r="C391" s="29"/>
      <c r="D391" s="29"/>
      <c r="E391" s="29"/>
      <c r="F391" s="29"/>
      <c r="G391" s="29"/>
      <c r="H391" s="29"/>
      <c r="I391" s="30"/>
      <c r="J391" s="30"/>
      <c r="K391" s="30"/>
      <c r="L391" s="30"/>
      <c r="M391" s="40"/>
      <c r="N391" s="40"/>
      <c r="O391" s="279"/>
      <c r="P391" s="279"/>
      <c r="Q391" s="282"/>
      <c r="R391" s="282"/>
      <c r="S391" s="283"/>
      <c r="T391" s="283"/>
      <c r="U391" s="283"/>
      <c r="V391" s="283"/>
      <c r="W391" s="283"/>
      <c r="X391" s="283"/>
    </row>
    <row r="392" spans="1:24" s="34" customFormat="1">
      <c r="A392" s="29"/>
      <c r="B392" s="29"/>
      <c r="C392" s="29"/>
      <c r="D392" s="29"/>
      <c r="E392" s="29"/>
      <c r="F392" s="29"/>
      <c r="G392" s="29"/>
      <c r="H392" s="29"/>
      <c r="I392" s="30"/>
      <c r="J392" s="30"/>
      <c r="K392" s="30"/>
      <c r="L392" s="30"/>
      <c r="M392" s="40"/>
      <c r="N392" s="40"/>
      <c r="O392" s="279"/>
      <c r="P392" s="279"/>
      <c r="Q392" s="282"/>
      <c r="R392" s="282"/>
      <c r="S392" s="283"/>
      <c r="T392" s="283"/>
      <c r="U392" s="283"/>
      <c r="V392" s="283"/>
      <c r="W392" s="283"/>
      <c r="X392" s="283"/>
    </row>
    <row r="393" spans="1:24" s="34" customFormat="1">
      <c r="A393" s="29"/>
      <c r="B393" s="29"/>
      <c r="C393" s="29"/>
      <c r="D393" s="29"/>
      <c r="E393" s="29"/>
      <c r="F393" s="29"/>
      <c r="G393" s="29"/>
      <c r="H393" s="29"/>
      <c r="I393" s="30"/>
      <c r="J393" s="30"/>
      <c r="K393" s="30"/>
      <c r="L393" s="30"/>
      <c r="M393" s="40"/>
      <c r="N393" s="40"/>
      <c r="O393" s="279"/>
      <c r="P393" s="279"/>
      <c r="Q393" s="282"/>
      <c r="R393" s="282"/>
      <c r="S393" s="283"/>
      <c r="T393" s="283"/>
      <c r="U393" s="283"/>
      <c r="V393" s="283"/>
      <c r="W393" s="283"/>
      <c r="X393" s="283"/>
    </row>
    <row r="394" spans="1:24" s="34" customFormat="1">
      <c r="A394" s="29"/>
      <c r="B394" s="29"/>
      <c r="C394" s="29"/>
      <c r="D394" s="29"/>
      <c r="E394" s="29"/>
      <c r="F394" s="29"/>
      <c r="G394" s="29"/>
      <c r="H394" s="29"/>
      <c r="I394" s="30"/>
      <c r="J394" s="30"/>
      <c r="K394" s="30"/>
      <c r="L394" s="30"/>
      <c r="M394" s="40"/>
      <c r="N394" s="40"/>
      <c r="O394" s="279"/>
      <c r="P394" s="279"/>
      <c r="Q394" s="282"/>
      <c r="R394" s="282"/>
      <c r="S394" s="283"/>
      <c r="T394" s="283"/>
      <c r="U394" s="283"/>
      <c r="V394" s="283"/>
      <c r="W394" s="283"/>
      <c r="X394" s="283"/>
    </row>
    <row r="395" spans="1:24" s="34" customFormat="1">
      <c r="A395" s="29"/>
      <c r="B395" s="29"/>
      <c r="C395" s="29"/>
      <c r="D395" s="29"/>
      <c r="E395" s="29"/>
      <c r="F395" s="29"/>
      <c r="G395" s="29"/>
      <c r="H395" s="29"/>
      <c r="I395" s="30"/>
      <c r="J395" s="30"/>
      <c r="K395" s="30"/>
      <c r="L395" s="30"/>
      <c r="M395" s="40"/>
      <c r="N395" s="40"/>
      <c r="O395" s="279"/>
      <c r="P395" s="279"/>
      <c r="Q395" s="282"/>
      <c r="R395" s="282"/>
      <c r="S395" s="283"/>
      <c r="T395" s="283"/>
      <c r="U395" s="283"/>
      <c r="V395" s="283"/>
      <c r="W395" s="283"/>
      <c r="X395" s="283"/>
    </row>
    <row r="396" spans="1:24" s="34" customFormat="1">
      <c r="A396" s="29"/>
      <c r="B396" s="29"/>
      <c r="C396" s="29"/>
      <c r="D396" s="29"/>
      <c r="E396" s="29"/>
      <c r="F396" s="29"/>
      <c r="G396" s="29"/>
      <c r="H396" s="29"/>
      <c r="I396" s="30"/>
      <c r="J396" s="30"/>
      <c r="K396" s="30"/>
      <c r="L396" s="30"/>
      <c r="M396" s="40"/>
      <c r="N396" s="40"/>
      <c r="O396" s="279"/>
      <c r="P396" s="279"/>
      <c r="Q396" s="282"/>
      <c r="R396" s="282"/>
      <c r="S396" s="283"/>
      <c r="T396" s="283"/>
      <c r="U396" s="283"/>
      <c r="V396" s="283"/>
      <c r="W396" s="283"/>
      <c r="X396" s="283"/>
    </row>
    <row r="397" spans="1:24" s="34" customFormat="1">
      <c r="A397" s="29"/>
      <c r="B397" s="29"/>
      <c r="C397" s="29"/>
      <c r="D397" s="29"/>
      <c r="E397" s="29"/>
      <c r="F397" s="29"/>
      <c r="G397" s="29"/>
      <c r="H397" s="29"/>
      <c r="I397" s="30"/>
      <c r="J397" s="30"/>
      <c r="K397" s="30"/>
      <c r="L397" s="30"/>
      <c r="M397" s="40"/>
      <c r="N397" s="40"/>
      <c r="O397" s="279"/>
      <c r="P397" s="279"/>
      <c r="Q397" s="282"/>
      <c r="R397" s="282"/>
      <c r="S397" s="283"/>
      <c r="T397" s="283"/>
      <c r="U397" s="283"/>
      <c r="V397" s="283"/>
      <c r="W397" s="283"/>
      <c r="X397" s="283"/>
    </row>
    <row r="398" spans="1:24" s="34" customFormat="1">
      <c r="A398" s="29"/>
      <c r="B398" s="29"/>
      <c r="C398" s="29"/>
      <c r="D398" s="29"/>
      <c r="E398" s="29"/>
      <c r="F398" s="29"/>
      <c r="G398" s="29"/>
      <c r="H398" s="29"/>
      <c r="I398" s="30"/>
      <c r="J398" s="30"/>
      <c r="K398" s="30"/>
      <c r="L398" s="30"/>
      <c r="M398" s="40"/>
      <c r="N398" s="40"/>
      <c r="O398" s="279"/>
      <c r="P398" s="279"/>
      <c r="Q398" s="282"/>
      <c r="R398" s="282"/>
      <c r="S398" s="283"/>
      <c r="T398" s="283"/>
      <c r="U398" s="283"/>
      <c r="V398" s="283"/>
      <c r="W398" s="283"/>
      <c r="X398" s="283"/>
    </row>
    <row r="399" spans="1:24" s="34" customFormat="1">
      <c r="A399" s="29"/>
      <c r="B399" s="29"/>
      <c r="C399" s="29"/>
      <c r="D399" s="29"/>
      <c r="E399" s="29"/>
      <c r="F399" s="29"/>
      <c r="G399" s="29"/>
      <c r="H399" s="29"/>
      <c r="I399" s="30"/>
      <c r="J399" s="30"/>
      <c r="K399" s="30"/>
      <c r="L399" s="30"/>
      <c r="M399" s="40"/>
      <c r="N399" s="40"/>
      <c r="O399" s="279"/>
      <c r="P399" s="279"/>
      <c r="Q399" s="282"/>
      <c r="R399" s="282"/>
      <c r="S399" s="283"/>
      <c r="T399" s="283"/>
      <c r="U399" s="283"/>
      <c r="V399" s="283"/>
      <c r="W399" s="283"/>
      <c r="X399" s="283"/>
    </row>
    <row r="400" spans="1:24" s="34" customFormat="1">
      <c r="A400" s="29"/>
      <c r="B400" s="29"/>
      <c r="C400" s="29"/>
      <c r="D400" s="29"/>
      <c r="E400" s="29"/>
      <c r="F400" s="29"/>
      <c r="G400" s="29"/>
      <c r="H400" s="29"/>
      <c r="I400" s="30"/>
      <c r="J400" s="30"/>
      <c r="K400" s="30"/>
      <c r="L400" s="30"/>
      <c r="M400" s="40"/>
      <c r="N400" s="40"/>
      <c r="O400" s="279"/>
      <c r="P400" s="279"/>
      <c r="Q400" s="282"/>
      <c r="R400" s="282"/>
      <c r="S400" s="283"/>
      <c r="T400" s="283"/>
      <c r="U400" s="283"/>
      <c r="V400" s="283"/>
      <c r="W400" s="283"/>
      <c r="X400" s="283"/>
    </row>
    <row r="401" spans="1:24" s="34" customFormat="1">
      <c r="A401" s="29"/>
      <c r="B401" s="29"/>
      <c r="C401" s="29"/>
      <c r="D401" s="29"/>
      <c r="E401" s="29"/>
      <c r="F401" s="29"/>
      <c r="G401" s="29"/>
      <c r="H401" s="29"/>
      <c r="I401" s="30"/>
      <c r="J401" s="30"/>
      <c r="K401" s="30"/>
      <c r="L401" s="30"/>
      <c r="M401" s="40"/>
      <c r="N401" s="40"/>
      <c r="O401" s="279"/>
      <c r="P401" s="279"/>
      <c r="Q401" s="282"/>
      <c r="R401" s="282"/>
      <c r="S401" s="283"/>
      <c r="T401" s="283"/>
      <c r="U401" s="283"/>
      <c r="V401" s="283"/>
      <c r="W401" s="283"/>
      <c r="X401" s="283"/>
    </row>
    <row r="402" spans="1:24" s="34" customFormat="1">
      <c r="A402" s="29"/>
      <c r="B402" s="29"/>
      <c r="C402" s="29"/>
      <c r="D402" s="29"/>
      <c r="E402" s="29"/>
      <c r="F402" s="29"/>
      <c r="G402" s="29"/>
      <c r="H402" s="29"/>
      <c r="I402" s="30"/>
      <c r="J402" s="30"/>
      <c r="K402" s="30"/>
      <c r="L402" s="30"/>
      <c r="M402" s="40"/>
      <c r="N402" s="40"/>
      <c r="O402" s="279"/>
      <c r="P402" s="279"/>
      <c r="Q402" s="282"/>
      <c r="R402" s="282"/>
      <c r="S402" s="283"/>
      <c r="T402" s="283"/>
      <c r="U402" s="283"/>
      <c r="V402" s="283"/>
      <c r="W402" s="283"/>
      <c r="X402" s="283"/>
    </row>
    <row r="403" spans="1:24" s="34" customFormat="1">
      <c r="A403" s="29"/>
      <c r="B403" s="29"/>
      <c r="C403" s="29"/>
      <c r="D403" s="29"/>
      <c r="E403" s="29"/>
      <c r="F403" s="29"/>
      <c r="G403" s="29"/>
      <c r="H403" s="29"/>
      <c r="I403" s="30"/>
      <c r="J403" s="30"/>
      <c r="K403" s="30"/>
      <c r="L403" s="30"/>
      <c r="M403" s="40"/>
      <c r="N403" s="40"/>
      <c r="O403" s="279"/>
      <c r="P403" s="279"/>
      <c r="Q403" s="282"/>
      <c r="R403" s="282"/>
      <c r="S403" s="283"/>
      <c r="T403" s="283"/>
      <c r="U403" s="283"/>
      <c r="V403" s="283"/>
      <c r="W403" s="283"/>
      <c r="X403" s="283"/>
    </row>
    <row r="404" spans="1:24" s="34" customFormat="1">
      <c r="A404" s="29"/>
      <c r="B404" s="29"/>
      <c r="C404" s="29"/>
      <c r="D404" s="29"/>
      <c r="E404" s="29"/>
      <c r="F404" s="29"/>
      <c r="G404" s="29"/>
      <c r="H404" s="29"/>
      <c r="I404" s="30"/>
      <c r="J404" s="30"/>
      <c r="K404" s="30"/>
      <c r="L404" s="30"/>
      <c r="M404" s="40"/>
      <c r="N404" s="40"/>
      <c r="O404" s="279"/>
      <c r="P404" s="279"/>
      <c r="Q404" s="282"/>
      <c r="R404" s="282"/>
      <c r="S404" s="283"/>
      <c r="T404" s="283"/>
      <c r="U404" s="283"/>
      <c r="V404" s="283"/>
      <c r="W404" s="283"/>
      <c r="X404" s="283"/>
    </row>
    <row r="405" spans="1:24" s="34" customFormat="1">
      <c r="A405" s="29"/>
      <c r="B405" s="29"/>
      <c r="C405" s="29"/>
      <c r="D405" s="29"/>
      <c r="E405" s="29"/>
      <c r="F405" s="29"/>
      <c r="G405" s="29"/>
      <c r="H405" s="29"/>
      <c r="I405" s="30"/>
      <c r="J405" s="30"/>
      <c r="K405" s="30"/>
      <c r="L405" s="30"/>
      <c r="M405" s="40"/>
      <c r="N405" s="40"/>
      <c r="O405" s="279"/>
      <c r="P405" s="279"/>
      <c r="Q405" s="282"/>
      <c r="R405" s="282"/>
      <c r="S405" s="283"/>
      <c r="T405" s="283"/>
      <c r="U405" s="283"/>
      <c r="V405" s="283"/>
      <c r="W405" s="283"/>
      <c r="X405" s="283"/>
    </row>
    <row r="406" spans="1:24" s="34" customFormat="1">
      <c r="A406" s="29"/>
      <c r="B406" s="29"/>
      <c r="C406" s="29"/>
      <c r="D406" s="29"/>
      <c r="E406" s="29"/>
      <c r="F406" s="29"/>
      <c r="G406" s="29"/>
      <c r="H406" s="29"/>
      <c r="I406" s="30"/>
      <c r="J406" s="30"/>
      <c r="K406" s="30"/>
      <c r="L406" s="30"/>
      <c r="M406" s="40"/>
      <c r="N406" s="40"/>
      <c r="O406" s="279"/>
      <c r="P406" s="279"/>
      <c r="Q406" s="282"/>
      <c r="R406" s="282"/>
      <c r="S406" s="283"/>
      <c r="T406" s="283"/>
      <c r="U406" s="283"/>
      <c r="V406" s="283"/>
      <c r="W406" s="283"/>
      <c r="X406" s="283"/>
    </row>
    <row r="407" spans="1:24" s="34" customFormat="1">
      <c r="A407" s="29"/>
      <c r="B407" s="29"/>
      <c r="C407" s="29"/>
      <c r="D407" s="29"/>
      <c r="E407" s="29"/>
      <c r="F407" s="29"/>
      <c r="G407" s="29"/>
      <c r="H407" s="29"/>
      <c r="I407" s="30"/>
      <c r="J407" s="30"/>
      <c r="K407" s="30"/>
      <c r="L407" s="30"/>
      <c r="M407" s="40"/>
      <c r="N407" s="40"/>
      <c r="O407" s="279"/>
      <c r="P407" s="279"/>
      <c r="Q407" s="282"/>
      <c r="R407" s="282"/>
      <c r="S407" s="283"/>
      <c r="T407" s="283"/>
      <c r="U407" s="283"/>
      <c r="V407" s="283"/>
      <c r="W407" s="283"/>
      <c r="X407" s="283"/>
    </row>
    <row r="408" spans="1:24" s="34" customFormat="1">
      <c r="A408" s="29"/>
      <c r="B408" s="29"/>
      <c r="C408" s="29"/>
      <c r="D408" s="29"/>
      <c r="E408" s="29"/>
      <c r="F408" s="29"/>
      <c r="G408" s="29"/>
      <c r="H408" s="29"/>
      <c r="I408" s="30"/>
      <c r="J408" s="30"/>
      <c r="K408" s="30"/>
      <c r="L408" s="30"/>
      <c r="M408" s="40"/>
      <c r="N408" s="40"/>
      <c r="O408" s="279"/>
      <c r="P408" s="279"/>
      <c r="Q408" s="282"/>
      <c r="R408" s="282"/>
      <c r="S408" s="283"/>
      <c r="T408" s="283"/>
      <c r="U408" s="283"/>
      <c r="V408" s="283"/>
      <c r="W408" s="283"/>
      <c r="X408" s="283"/>
    </row>
    <row r="409" spans="1:24" s="34" customFormat="1">
      <c r="A409" s="29"/>
      <c r="B409" s="29"/>
      <c r="C409" s="29"/>
      <c r="D409" s="29"/>
      <c r="E409" s="29"/>
      <c r="F409" s="29"/>
      <c r="G409" s="29"/>
      <c r="H409" s="29"/>
      <c r="I409" s="30"/>
      <c r="J409" s="30"/>
      <c r="K409" s="30"/>
      <c r="L409" s="30"/>
      <c r="M409" s="40"/>
      <c r="N409" s="40"/>
      <c r="O409" s="279"/>
      <c r="P409" s="279"/>
      <c r="Q409" s="282"/>
      <c r="R409" s="282"/>
      <c r="S409" s="283"/>
      <c r="T409" s="283"/>
      <c r="U409" s="283"/>
      <c r="V409" s="283"/>
      <c r="W409" s="283"/>
      <c r="X409" s="283"/>
    </row>
    <row r="410" spans="1:24" s="34" customFormat="1">
      <c r="A410" s="29"/>
      <c r="B410" s="29"/>
      <c r="C410" s="29"/>
      <c r="D410" s="29"/>
      <c r="E410" s="29"/>
      <c r="F410" s="29"/>
      <c r="G410" s="29"/>
      <c r="H410" s="29"/>
      <c r="I410" s="30"/>
      <c r="J410" s="30"/>
      <c r="K410" s="30"/>
      <c r="L410" s="30"/>
      <c r="M410" s="40"/>
      <c r="N410" s="40"/>
      <c r="O410" s="279"/>
      <c r="P410" s="279"/>
      <c r="Q410" s="282"/>
      <c r="R410" s="282"/>
      <c r="S410" s="283"/>
      <c r="T410" s="283"/>
      <c r="U410" s="283"/>
      <c r="V410" s="283"/>
      <c r="W410" s="283"/>
      <c r="X410" s="283"/>
    </row>
    <row r="411" spans="1:24" s="34" customFormat="1">
      <c r="A411" s="29"/>
      <c r="B411" s="29"/>
      <c r="C411" s="29"/>
      <c r="D411" s="29"/>
      <c r="E411" s="29"/>
      <c r="F411" s="29"/>
      <c r="G411" s="29"/>
      <c r="H411" s="29"/>
      <c r="I411" s="30"/>
      <c r="J411" s="30"/>
      <c r="K411" s="30"/>
      <c r="L411" s="30"/>
      <c r="M411" s="40"/>
      <c r="N411" s="40"/>
      <c r="O411" s="279"/>
      <c r="P411" s="279"/>
      <c r="Q411" s="282"/>
      <c r="R411" s="282"/>
      <c r="S411" s="283"/>
      <c r="T411" s="283"/>
      <c r="U411" s="283"/>
      <c r="V411" s="283"/>
      <c r="W411" s="283"/>
      <c r="X411" s="283"/>
    </row>
    <row r="412" spans="1:24" s="34" customFormat="1">
      <c r="A412" s="29"/>
      <c r="B412" s="29"/>
      <c r="C412" s="29"/>
      <c r="D412" s="29"/>
      <c r="E412" s="29"/>
      <c r="F412" s="29"/>
      <c r="G412" s="29"/>
      <c r="H412" s="29"/>
      <c r="I412" s="30"/>
      <c r="J412" s="30"/>
      <c r="K412" s="30"/>
      <c r="L412" s="30"/>
      <c r="M412" s="40"/>
      <c r="N412" s="40"/>
      <c r="O412" s="279"/>
      <c r="P412" s="279"/>
      <c r="Q412" s="282"/>
      <c r="R412" s="282"/>
      <c r="S412" s="283"/>
      <c r="T412" s="283"/>
      <c r="U412" s="283"/>
      <c r="V412" s="283"/>
      <c r="W412" s="283"/>
      <c r="X412" s="283"/>
    </row>
    <row r="413" spans="1:24" s="34" customFormat="1">
      <c r="A413" s="29"/>
      <c r="B413" s="29"/>
      <c r="C413" s="29"/>
      <c r="D413" s="29"/>
      <c r="E413" s="29"/>
      <c r="F413" s="29"/>
      <c r="G413" s="29"/>
      <c r="H413" s="29"/>
      <c r="I413" s="30"/>
      <c r="J413" s="30"/>
      <c r="K413" s="30"/>
      <c r="L413" s="30"/>
      <c r="M413" s="40"/>
      <c r="N413" s="40"/>
      <c r="O413" s="279"/>
      <c r="P413" s="279"/>
      <c r="Q413" s="282"/>
      <c r="R413" s="282"/>
      <c r="S413" s="283"/>
      <c r="T413" s="283"/>
      <c r="U413" s="283"/>
      <c r="V413" s="283"/>
      <c r="W413" s="283"/>
      <c r="X413" s="283"/>
    </row>
    <row r="414" spans="1:24" s="34" customFormat="1">
      <c r="A414" s="29"/>
      <c r="B414" s="29"/>
      <c r="C414" s="29"/>
      <c r="D414" s="29"/>
      <c r="E414" s="29"/>
      <c r="F414" s="29"/>
      <c r="G414" s="29"/>
      <c r="H414" s="29"/>
      <c r="I414" s="30"/>
      <c r="J414" s="30"/>
      <c r="K414" s="30"/>
      <c r="L414" s="30"/>
      <c r="M414" s="40"/>
      <c r="N414" s="40"/>
      <c r="O414" s="279"/>
      <c r="P414" s="279"/>
      <c r="Q414" s="282"/>
      <c r="R414" s="282"/>
      <c r="S414" s="283"/>
      <c r="T414" s="283"/>
      <c r="U414" s="283"/>
      <c r="V414" s="283"/>
      <c r="W414" s="283"/>
      <c r="X414" s="283"/>
    </row>
    <row r="415" spans="1:24" s="34" customFormat="1">
      <c r="A415" s="29"/>
      <c r="B415" s="29"/>
      <c r="C415" s="29"/>
      <c r="D415" s="29"/>
      <c r="E415" s="29"/>
      <c r="F415" s="29"/>
      <c r="G415" s="29"/>
      <c r="H415" s="29"/>
      <c r="I415" s="30"/>
      <c r="J415" s="30"/>
      <c r="K415" s="30"/>
      <c r="L415" s="30"/>
      <c r="M415" s="40"/>
      <c r="N415" s="40"/>
      <c r="O415" s="279"/>
      <c r="P415" s="279"/>
      <c r="Q415" s="282"/>
      <c r="R415" s="282"/>
      <c r="S415" s="283"/>
      <c r="T415" s="283"/>
      <c r="U415" s="283"/>
      <c r="V415" s="283"/>
      <c r="W415" s="283"/>
      <c r="X415" s="283"/>
    </row>
    <row r="416" spans="1:24" s="34" customFormat="1">
      <c r="A416" s="29"/>
      <c r="B416" s="29"/>
      <c r="C416" s="29"/>
      <c r="D416" s="29"/>
      <c r="E416" s="29"/>
      <c r="F416" s="29"/>
      <c r="G416" s="29"/>
      <c r="H416" s="29"/>
      <c r="I416" s="30"/>
      <c r="J416" s="30"/>
      <c r="K416" s="30"/>
      <c r="L416" s="30"/>
      <c r="M416" s="40"/>
      <c r="N416" s="40"/>
      <c r="O416" s="279"/>
      <c r="P416" s="279"/>
      <c r="Q416" s="282"/>
      <c r="R416" s="282"/>
      <c r="S416" s="283"/>
      <c r="T416" s="283"/>
      <c r="U416" s="283"/>
      <c r="V416" s="283"/>
      <c r="W416" s="283"/>
      <c r="X416" s="283"/>
    </row>
    <row r="417" spans="1:24" s="34" customFormat="1">
      <c r="A417" s="29"/>
      <c r="B417" s="29"/>
      <c r="C417" s="29"/>
      <c r="D417" s="29"/>
      <c r="E417" s="29"/>
      <c r="F417" s="29"/>
      <c r="G417" s="29"/>
      <c r="H417" s="29"/>
      <c r="I417" s="30"/>
      <c r="J417" s="30"/>
      <c r="K417" s="30"/>
      <c r="L417" s="30"/>
      <c r="M417" s="40"/>
      <c r="N417" s="40"/>
      <c r="O417" s="279"/>
      <c r="P417" s="279"/>
      <c r="Q417" s="282"/>
      <c r="R417" s="282"/>
      <c r="S417" s="283"/>
      <c r="T417" s="283"/>
      <c r="U417" s="283"/>
      <c r="V417" s="283"/>
      <c r="W417" s="283"/>
      <c r="X417" s="283"/>
    </row>
    <row r="418" spans="1:24" s="34" customFormat="1">
      <c r="A418" s="29"/>
      <c r="B418" s="29"/>
      <c r="C418" s="29"/>
      <c r="D418" s="29"/>
      <c r="E418" s="29"/>
      <c r="F418" s="29"/>
      <c r="G418" s="29"/>
      <c r="H418" s="29"/>
      <c r="I418" s="30"/>
      <c r="J418" s="30"/>
      <c r="K418" s="30"/>
      <c r="L418" s="30"/>
      <c r="M418" s="40"/>
      <c r="N418" s="40"/>
      <c r="O418" s="279"/>
      <c r="P418" s="279"/>
      <c r="Q418" s="282"/>
      <c r="R418" s="282"/>
      <c r="S418" s="283"/>
      <c r="T418" s="283"/>
      <c r="U418" s="283"/>
      <c r="V418" s="283"/>
      <c r="W418" s="283"/>
      <c r="X418" s="283"/>
    </row>
    <row r="419" spans="1:24" s="34" customFormat="1">
      <c r="A419" s="29"/>
      <c r="B419" s="29"/>
      <c r="C419" s="29"/>
      <c r="D419" s="29"/>
      <c r="E419" s="29"/>
      <c r="F419" s="29"/>
      <c r="G419" s="29"/>
      <c r="H419" s="29"/>
      <c r="I419" s="30"/>
      <c r="J419" s="30"/>
      <c r="K419" s="30"/>
      <c r="L419" s="30"/>
      <c r="M419" s="40"/>
      <c r="N419" s="40"/>
      <c r="O419" s="279"/>
      <c r="P419" s="279"/>
      <c r="Q419" s="282"/>
      <c r="R419" s="282"/>
      <c r="S419" s="283"/>
      <c r="T419" s="283"/>
      <c r="U419" s="283"/>
      <c r="V419" s="283"/>
      <c r="W419" s="283"/>
      <c r="X419" s="283"/>
    </row>
    <row r="420" spans="1:24" s="34" customFormat="1">
      <c r="A420" s="29"/>
      <c r="B420" s="29"/>
      <c r="C420" s="29"/>
      <c r="D420" s="29"/>
      <c r="E420" s="29"/>
      <c r="F420" s="29"/>
      <c r="G420" s="29"/>
      <c r="H420" s="29"/>
      <c r="I420" s="30"/>
      <c r="J420" s="30"/>
      <c r="K420" s="30"/>
      <c r="L420" s="30"/>
      <c r="M420" s="40"/>
      <c r="N420" s="40"/>
      <c r="O420" s="279"/>
      <c r="P420" s="279"/>
      <c r="Q420" s="282"/>
      <c r="R420" s="282"/>
      <c r="S420" s="283"/>
      <c r="T420" s="283"/>
      <c r="U420" s="283"/>
      <c r="V420" s="283"/>
      <c r="W420" s="283"/>
      <c r="X420" s="283"/>
    </row>
    <row r="421" spans="1:24" s="34" customFormat="1">
      <c r="A421" s="29"/>
      <c r="B421" s="29"/>
      <c r="C421" s="29"/>
      <c r="D421" s="29"/>
      <c r="E421" s="29"/>
      <c r="F421" s="29"/>
      <c r="G421" s="29"/>
      <c r="H421" s="29"/>
      <c r="I421" s="30"/>
      <c r="J421" s="30"/>
      <c r="K421" s="30"/>
      <c r="L421" s="30"/>
      <c r="M421" s="40"/>
      <c r="N421" s="40"/>
      <c r="O421" s="279"/>
      <c r="P421" s="279"/>
      <c r="Q421" s="282"/>
      <c r="R421" s="282"/>
      <c r="S421" s="283"/>
      <c r="T421" s="283"/>
      <c r="U421" s="283"/>
      <c r="V421" s="283"/>
      <c r="W421" s="283"/>
      <c r="X421" s="283"/>
    </row>
    <row r="422" spans="1:24" s="34" customFormat="1">
      <c r="A422" s="29"/>
      <c r="B422" s="29"/>
      <c r="C422" s="29"/>
      <c r="D422" s="29"/>
      <c r="E422" s="29"/>
      <c r="F422" s="29"/>
      <c r="G422" s="29"/>
      <c r="H422" s="29"/>
      <c r="I422" s="30"/>
      <c r="J422" s="30"/>
      <c r="K422" s="30"/>
      <c r="L422" s="30"/>
      <c r="M422" s="40"/>
      <c r="N422" s="40"/>
      <c r="O422" s="279"/>
      <c r="P422" s="279"/>
      <c r="Q422" s="282"/>
      <c r="R422" s="282"/>
      <c r="S422" s="283"/>
      <c r="T422" s="283"/>
      <c r="U422" s="283"/>
      <c r="V422" s="283"/>
      <c r="W422" s="283"/>
      <c r="X422" s="283"/>
    </row>
    <row r="423" spans="1:24" s="34" customFormat="1">
      <c r="A423" s="29"/>
      <c r="B423" s="29"/>
      <c r="C423" s="29"/>
      <c r="D423" s="29"/>
      <c r="E423" s="29"/>
      <c r="F423" s="29"/>
      <c r="G423" s="29"/>
      <c r="H423" s="29"/>
      <c r="I423" s="30"/>
      <c r="J423" s="30"/>
      <c r="K423" s="30"/>
      <c r="L423" s="30"/>
      <c r="M423" s="40"/>
      <c r="N423" s="40"/>
      <c r="O423" s="279"/>
      <c r="P423" s="279"/>
      <c r="Q423" s="282"/>
      <c r="R423" s="282"/>
      <c r="S423" s="283"/>
      <c r="T423" s="283"/>
      <c r="U423" s="283"/>
      <c r="V423" s="283"/>
      <c r="W423" s="283"/>
      <c r="X423" s="283"/>
    </row>
    <row r="424" spans="1:24" s="34" customFormat="1">
      <c r="A424" s="29"/>
      <c r="B424" s="29"/>
      <c r="C424" s="29"/>
      <c r="D424" s="29"/>
      <c r="E424" s="29"/>
      <c r="F424" s="29"/>
      <c r="G424" s="29"/>
      <c r="H424" s="29"/>
      <c r="I424" s="30"/>
      <c r="J424" s="30"/>
      <c r="K424" s="30"/>
      <c r="L424" s="30"/>
      <c r="M424" s="40"/>
      <c r="N424" s="40"/>
      <c r="O424" s="279"/>
      <c r="P424" s="279"/>
      <c r="Q424" s="282"/>
      <c r="R424" s="282"/>
      <c r="S424" s="283"/>
      <c r="T424" s="283"/>
      <c r="U424" s="283"/>
      <c r="V424" s="283"/>
      <c r="W424" s="283"/>
      <c r="X424" s="283"/>
    </row>
    <row r="425" spans="1:24" s="34" customFormat="1">
      <c r="A425" s="29"/>
      <c r="B425" s="29"/>
      <c r="C425" s="29"/>
      <c r="D425" s="29"/>
      <c r="E425" s="29"/>
      <c r="F425" s="29"/>
      <c r="G425" s="29"/>
      <c r="H425" s="29"/>
      <c r="I425" s="30"/>
      <c r="J425" s="30"/>
      <c r="K425" s="30"/>
      <c r="L425" s="30"/>
      <c r="M425" s="40"/>
      <c r="N425" s="40"/>
      <c r="O425" s="279"/>
      <c r="P425" s="279"/>
      <c r="Q425" s="282"/>
      <c r="R425" s="282"/>
      <c r="S425" s="283"/>
      <c r="T425" s="283"/>
      <c r="U425" s="283"/>
      <c r="V425" s="283"/>
      <c r="W425" s="283"/>
      <c r="X425" s="283"/>
    </row>
    <row r="426" spans="1:24" s="34" customFormat="1">
      <c r="A426" s="29"/>
      <c r="B426" s="29"/>
      <c r="C426" s="29"/>
      <c r="D426" s="29"/>
      <c r="E426" s="29"/>
      <c r="F426" s="29"/>
      <c r="G426" s="29"/>
      <c r="H426" s="29"/>
      <c r="I426" s="30"/>
      <c r="J426" s="30"/>
      <c r="K426" s="30"/>
      <c r="L426" s="30"/>
      <c r="M426" s="40"/>
      <c r="N426" s="40"/>
      <c r="O426" s="279"/>
      <c r="P426" s="279"/>
      <c r="Q426" s="282"/>
      <c r="R426" s="282"/>
      <c r="S426" s="283"/>
      <c r="T426" s="283"/>
      <c r="U426" s="283"/>
      <c r="V426" s="283"/>
      <c r="W426" s="283"/>
      <c r="X426" s="283"/>
    </row>
    <row r="427" spans="1:24" s="34" customFormat="1">
      <c r="A427" s="29"/>
      <c r="B427" s="29"/>
      <c r="C427" s="29"/>
      <c r="D427" s="29"/>
      <c r="E427" s="29"/>
      <c r="F427" s="29"/>
      <c r="G427" s="29"/>
      <c r="H427" s="29"/>
      <c r="I427" s="30"/>
      <c r="J427" s="30"/>
      <c r="K427" s="30"/>
      <c r="L427" s="30"/>
      <c r="M427" s="40"/>
      <c r="N427" s="40"/>
      <c r="O427" s="279"/>
      <c r="P427" s="279"/>
      <c r="Q427" s="282"/>
      <c r="R427" s="282"/>
      <c r="S427" s="283"/>
      <c r="T427" s="283"/>
      <c r="U427" s="283"/>
      <c r="V427" s="283"/>
      <c r="W427" s="283"/>
      <c r="X427" s="283"/>
    </row>
    <row r="428" spans="1:24" s="34" customFormat="1">
      <c r="A428" s="29"/>
      <c r="B428" s="29"/>
      <c r="C428" s="29"/>
      <c r="D428" s="29"/>
      <c r="E428" s="29"/>
      <c r="F428" s="29"/>
      <c r="G428" s="29"/>
      <c r="H428" s="29"/>
      <c r="I428" s="30"/>
      <c r="J428" s="30"/>
      <c r="K428" s="30"/>
      <c r="L428" s="30"/>
      <c r="M428" s="40"/>
      <c r="N428" s="40"/>
      <c r="O428" s="279"/>
      <c r="P428" s="279"/>
      <c r="Q428" s="282"/>
      <c r="R428" s="282"/>
      <c r="S428" s="283"/>
      <c r="T428" s="283"/>
      <c r="U428" s="283"/>
      <c r="V428" s="283"/>
      <c r="W428" s="283"/>
      <c r="X428" s="283"/>
    </row>
    <row r="429" spans="1:24" s="34" customFormat="1">
      <c r="A429" s="29"/>
      <c r="B429" s="29"/>
      <c r="C429" s="29"/>
      <c r="D429" s="29"/>
      <c r="E429" s="29"/>
      <c r="F429" s="29"/>
      <c r="G429" s="29"/>
      <c r="H429" s="29"/>
      <c r="I429" s="30"/>
      <c r="J429" s="30"/>
      <c r="K429" s="30"/>
      <c r="L429" s="30"/>
      <c r="M429" s="40"/>
      <c r="N429" s="40"/>
      <c r="O429" s="279"/>
      <c r="P429" s="279"/>
      <c r="Q429" s="282"/>
      <c r="R429" s="282"/>
      <c r="S429" s="283"/>
      <c r="T429" s="283"/>
      <c r="U429" s="283"/>
      <c r="V429" s="283"/>
      <c r="W429" s="283"/>
      <c r="X429" s="283"/>
    </row>
    <row r="430" spans="1:24" s="34" customFormat="1">
      <c r="A430" s="29"/>
      <c r="B430" s="29"/>
      <c r="C430" s="29"/>
      <c r="D430" s="29"/>
      <c r="E430" s="29"/>
      <c r="F430" s="29"/>
      <c r="G430" s="29"/>
      <c r="H430" s="29"/>
      <c r="I430" s="30"/>
      <c r="J430" s="30"/>
      <c r="K430" s="30"/>
      <c r="L430" s="30"/>
      <c r="M430" s="40"/>
      <c r="N430" s="40"/>
      <c r="O430" s="279"/>
      <c r="P430" s="279"/>
      <c r="Q430" s="282"/>
      <c r="R430" s="282"/>
      <c r="S430" s="283"/>
      <c r="T430" s="283"/>
      <c r="U430" s="283"/>
      <c r="V430" s="283"/>
      <c r="W430" s="283"/>
      <c r="X430" s="283"/>
    </row>
    <row r="431" spans="1:24" s="34" customFormat="1">
      <c r="A431" s="29"/>
      <c r="B431" s="29"/>
      <c r="C431" s="29"/>
      <c r="D431" s="29"/>
      <c r="E431" s="29"/>
      <c r="F431" s="29"/>
      <c r="G431" s="29"/>
      <c r="H431" s="29"/>
      <c r="I431" s="30"/>
      <c r="J431" s="30"/>
      <c r="K431" s="30"/>
      <c r="L431" s="30"/>
      <c r="M431" s="40"/>
      <c r="N431" s="40"/>
      <c r="O431" s="279"/>
      <c r="P431" s="279"/>
      <c r="Q431" s="282"/>
      <c r="R431" s="282"/>
      <c r="S431" s="283"/>
      <c r="T431" s="283"/>
      <c r="U431" s="283"/>
      <c r="V431" s="283"/>
      <c r="W431" s="283"/>
      <c r="X431" s="283"/>
    </row>
    <row r="432" spans="1:24" s="34" customFormat="1">
      <c r="A432" s="29"/>
      <c r="B432" s="29"/>
      <c r="C432" s="29"/>
      <c r="D432" s="29"/>
      <c r="E432" s="29"/>
      <c r="F432" s="29"/>
      <c r="G432" s="29"/>
      <c r="H432" s="29"/>
      <c r="I432" s="30"/>
      <c r="J432" s="30"/>
      <c r="K432" s="30"/>
      <c r="L432" s="30"/>
      <c r="M432" s="40"/>
      <c r="N432" s="40"/>
      <c r="O432" s="279"/>
      <c r="P432" s="279"/>
      <c r="Q432" s="282"/>
      <c r="R432" s="282"/>
      <c r="S432" s="283"/>
      <c r="T432" s="283"/>
      <c r="U432" s="283"/>
      <c r="V432" s="283"/>
      <c r="W432" s="283"/>
      <c r="X432" s="283"/>
    </row>
    <row r="433" spans="1:24" s="34" customFormat="1">
      <c r="A433" s="29"/>
      <c r="B433" s="29"/>
      <c r="C433" s="29"/>
      <c r="D433" s="29"/>
      <c r="E433" s="29"/>
      <c r="F433" s="29"/>
      <c r="G433" s="29"/>
      <c r="H433" s="29"/>
      <c r="I433" s="30"/>
      <c r="J433" s="30"/>
      <c r="K433" s="30"/>
      <c r="L433" s="30"/>
      <c r="M433" s="40"/>
      <c r="N433" s="40"/>
      <c r="O433" s="279"/>
      <c r="P433" s="279"/>
      <c r="Q433" s="282"/>
      <c r="R433" s="282"/>
      <c r="S433" s="283"/>
      <c r="T433" s="283"/>
      <c r="U433" s="283"/>
      <c r="V433" s="283"/>
      <c r="W433" s="283"/>
      <c r="X433" s="283"/>
    </row>
    <row r="434" spans="1:24" s="34" customFormat="1">
      <c r="A434" s="29"/>
      <c r="B434" s="29"/>
      <c r="C434" s="29"/>
      <c r="D434" s="29"/>
      <c r="E434" s="29"/>
      <c r="F434" s="29"/>
      <c r="G434" s="29"/>
      <c r="H434" s="29"/>
      <c r="I434" s="30"/>
      <c r="J434" s="30"/>
      <c r="K434" s="30"/>
      <c r="L434" s="30"/>
      <c r="M434" s="40"/>
      <c r="N434" s="40"/>
      <c r="O434" s="279"/>
      <c r="P434" s="279"/>
      <c r="Q434" s="282"/>
      <c r="R434" s="282"/>
      <c r="S434" s="283"/>
      <c r="T434" s="283"/>
      <c r="U434" s="283"/>
      <c r="V434" s="283"/>
      <c r="W434" s="283"/>
      <c r="X434" s="283"/>
    </row>
    <row r="435" spans="1:24" s="34" customFormat="1">
      <c r="A435" s="29"/>
      <c r="B435" s="29"/>
      <c r="C435" s="29"/>
      <c r="D435" s="29"/>
      <c r="E435" s="29"/>
      <c r="F435" s="29"/>
      <c r="G435" s="29"/>
      <c r="H435" s="29"/>
      <c r="I435" s="30"/>
      <c r="J435" s="30"/>
      <c r="K435" s="30"/>
      <c r="L435" s="30"/>
      <c r="M435" s="40"/>
      <c r="N435" s="40"/>
      <c r="O435" s="279"/>
      <c r="P435" s="279"/>
      <c r="Q435" s="282"/>
      <c r="R435" s="282"/>
      <c r="S435" s="283"/>
      <c r="T435" s="283"/>
      <c r="U435" s="283"/>
      <c r="V435" s="283"/>
      <c r="W435" s="283"/>
      <c r="X435" s="283"/>
    </row>
    <row r="436" spans="1:24" s="34" customFormat="1">
      <c r="A436" s="29"/>
      <c r="B436" s="29"/>
      <c r="C436" s="29"/>
      <c r="D436" s="29"/>
      <c r="E436" s="29"/>
      <c r="F436" s="29"/>
      <c r="G436" s="29"/>
      <c r="H436" s="29"/>
      <c r="I436" s="30"/>
      <c r="J436" s="30"/>
      <c r="K436" s="30"/>
      <c r="L436" s="30"/>
      <c r="M436" s="40"/>
      <c r="N436" s="40"/>
      <c r="O436" s="279"/>
      <c r="P436" s="279"/>
      <c r="Q436" s="282"/>
      <c r="R436" s="282"/>
      <c r="S436" s="283"/>
      <c r="T436" s="283"/>
      <c r="U436" s="283"/>
      <c r="V436" s="283"/>
      <c r="W436" s="283"/>
      <c r="X436" s="283"/>
    </row>
    <row r="437" spans="1:24" s="34" customFormat="1">
      <c r="A437" s="29"/>
      <c r="B437" s="29"/>
      <c r="C437" s="29"/>
      <c r="D437" s="29"/>
      <c r="E437" s="29"/>
      <c r="F437" s="29"/>
      <c r="G437" s="29"/>
      <c r="H437" s="29"/>
      <c r="I437" s="30"/>
      <c r="J437" s="30"/>
      <c r="K437" s="30"/>
      <c r="L437" s="30"/>
      <c r="M437" s="40"/>
      <c r="N437" s="40"/>
      <c r="O437" s="279"/>
      <c r="P437" s="279"/>
      <c r="Q437" s="282"/>
      <c r="R437" s="282"/>
      <c r="S437" s="283"/>
      <c r="T437" s="283"/>
      <c r="U437" s="283"/>
      <c r="V437" s="283"/>
      <c r="W437" s="283"/>
      <c r="X437" s="283"/>
    </row>
    <row r="438" spans="1:24" s="34" customFormat="1">
      <c r="A438" s="29"/>
      <c r="B438" s="29"/>
      <c r="C438" s="29"/>
      <c r="D438" s="29"/>
      <c r="E438" s="29"/>
      <c r="F438" s="29"/>
      <c r="G438" s="29"/>
      <c r="H438" s="29"/>
      <c r="I438" s="30"/>
      <c r="J438" s="30"/>
      <c r="K438" s="30"/>
      <c r="L438" s="30"/>
      <c r="M438" s="40"/>
      <c r="N438" s="40"/>
      <c r="O438" s="279"/>
      <c r="P438" s="279"/>
      <c r="Q438" s="282"/>
      <c r="R438" s="282"/>
      <c r="S438" s="283"/>
      <c r="T438" s="283"/>
      <c r="U438" s="283"/>
      <c r="V438" s="283"/>
      <c r="W438" s="283"/>
      <c r="X438" s="283"/>
    </row>
    <row r="439" spans="1:24" s="34" customFormat="1">
      <c r="A439" s="29"/>
      <c r="B439" s="29"/>
      <c r="C439" s="29"/>
      <c r="D439" s="29"/>
      <c r="E439" s="29"/>
      <c r="F439" s="29"/>
      <c r="G439" s="29"/>
      <c r="H439" s="29"/>
      <c r="I439" s="30"/>
      <c r="J439" s="30"/>
      <c r="K439" s="30"/>
      <c r="L439" s="30"/>
      <c r="M439" s="40"/>
      <c r="N439" s="40"/>
      <c r="O439" s="279"/>
      <c r="P439" s="279"/>
      <c r="Q439" s="282"/>
      <c r="R439" s="282"/>
      <c r="S439" s="283"/>
      <c r="T439" s="283"/>
      <c r="U439" s="283"/>
      <c r="V439" s="283"/>
      <c r="W439" s="283"/>
      <c r="X439" s="283"/>
    </row>
    <row r="440" spans="1:24" s="34" customFormat="1">
      <c r="A440" s="29"/>
      <c r="B440" s="29"/>
      <c r="C440" s="29"/>
      <c r="D440" s="29"/>
      <c r="E440" s="29"/>
      <c r="F440" s="29"/>
      <c r="G440" s="29"/>
      <c r="H440" s="29"/>
      <c r="I440" s="30"/>
      <c r="J440" s="30"/>
      <c r="K440" s="30"/>
      <c r="L440" s="30"/>
      <c r="M440" s="40"/>
      <c r="N440" s="40"/>
      <c r="O440" s="279"/>
      <c r="P440" s="279"/>
      <c r="Q440" s="282"/>
      <c r="R440" s="282"/>
      <c r="S440" s="283"/>
      <c r="T440" s="283"/>
      <c r="U440" s="283"/>
      <c r="V440" s="283"/>
      <c r="W440" s="283"/>
      <c r="X440" s="283"/>
    </row>
    <row r="441" spans="1:24" s="34" customFormat="1">
      <c r="A441" s="29"/>
      <c r="B441" s="29"/>
      <c r="C441" s="29"/>
      <c r="D441" s="29"/>
      <c r="E441" s="29"/>
      <c r="F441" s="29"/>
      <c r="G441" s="29"/>
      <c r="H441" s="29"/>
      <c r="I441" s="30"/>
      <c r="J441" s="30"/>
      <c r="K441" s="30"/>
      <c r="L441" s="30"/>
      <c r="M441" s="40"/>
      <c r="N441" s="40"/>
      <c r="O441" s="279"/>
      <c r="P441" s="279"/>
      <c r="Q441" s="282"/>
      <c r="R441" s="282"/>
      <c r="S441" s="283"/>
      <c r="T441" s="283"/>
      <c r="U441" s="283"/>
      <c r="V441" s="283"/>
      <c r="W441" s="283"/>
      <c r="X441" s="283"/>
    </row>
    <row r="442" spans="1:24" s="34" customFormat="1">
      <c r="A442" s="29"/>
      <c r="B442" s="29"/>
      <c r="C442" s="29"/>
      <c r="D442" s="29"/>
      <c r="E442" s="29"/>
      <c r="F442" s="29"/>
      <c r="G442" s="29"/>
      <c r="H442" s="29"/>
      <c r="I442" s="30"/>
      <c r="J442" s="30"/>
      <c r="K442" s="30"/>
      <c r="L442" s="30"/>
      <c r="M442" s="40"/>
      <c r="N442" s="40"/>
      <c r="O442" s="279"/>
      <c r="P442" s="279"/>
      <c r="Q442" s="282"/>
      <c r="R442" s="282"/>
      <c r="S442" s="283"/>
      <c r="T442" s="283"/>
      <c r="U442" s="283"/>
      <c r="V442" s="283"/>
      <c r="W442" s="283"/>
      <c r="X442" s="283"/>
    </row>
    <row r="443" spans="1:24" s="34" customFormat="1">
      <c r="A443" s="29"/>
      <c r="B443" s="29"/>
      <c r="C443" s="29"/>
      <c r="D443" s="29"/>
      <c r="E443" s="29"/>
      <c r="F443" s="29"/>
      <c r="G443" s="29"/>
      <c r="H443" s="29"/>
      <c r="I443" s="30"/>
      <c r="J443" s="30"/>
      <c r="K443" s="30"/>
      <c r="L443" s="30"/>
      <c r="M443" s="40"/>
      <c r="N443" s="40"/>
      <c r="O443" s="279"/>
      <c r="P443" s="279"/>
      <c r="Q443" s="282"/>
      <c r="R443" s="282"/>
      <c r="S443" s="283"/>
      <c r="T443" s="283"/>
      <c r="U443" s="283"/>
      <c r="V443" s="283"/>
      <c r="W443" s="283"/>
      <c r="X443" s="283"/>
    </row>
    <row r="444" spans="1:24" s="34" customFormat="1">
      <c r="A444" s="29"/>
      <c r="B444" s="29"/>
      <c r="C444" s="29"/>
      <c r="D444" s="29"/>
      <c r="E444" s="29"/>
      <c r="F444" s="29"/>
      <c r="G444" s="29"/>
      <c r="H444" s="29"/>
      <c r="I444" s="30"/>
      <c r="J444" s="30"/>
      <c r="K444" s="30"/>
      <c r="L444" s="30"/>
      <c r="M444" s="40"/>
      <c r="N444" s="40"/>
      <c r="O444" s="279"/>
      <c r="P444" s="279"/>
      <c r="Q444" s="282"/>
      <c r="R444" s="282"/>
      <c r="S444" s="283"/>
      <c r="T444" s="283"/>
      <c r="U444" s="283"/>
      <c r="V444" s="283"/>
      <c r="W444" s="283"/>
      <c r="X444" s="283"/>
    </row>
    <row r="445" spans="1:24" s="34" customFormat="1">
      <c r="A445" s="29"/>
      <c r="B445" s="29"/>
      <c r="C445" s="29"/>
      <c r="D445" s="29"/>
      <c r="E445" s="29"/>
      <c r="F445" s="29"/>
      <c r="G445" s="29"/>
      <c r="H445" s="29"/>
      <c r="I445" s="30"/>
      <c r="J445" s="30"/>
      <c r="K445" s="30"/>
      <c r="L445" s="30"/>
      <c r="M445" s="40"/>
      <c r="N445" s="40"/>
      <c r="O445" s="279"/>
      <c r="P445" s="279"/>
      <c r="Q445" s="282"/>
      <c r="R445" s="282"/>
      <c r="S445" s="283"/>
      <c r="T445" s="283"/>
      <c r="U445" s="283"/>
      <c r="V445" s="283"/>
      <c r="W445" s="283"/>
      <c r="X445" s="283"/>
    </row>
    <row r="446" spans="1:24" s="34" customFormat="1">
      <c r="A446" s="29"/>
      <c r="B446" s="29"/>
      <c r="C446" s="29"/>
      <c r="D446" s="29"/>
      <c r="E446" s="29"/>
      <c r="F446" s="29"/>
      <c r="G446" s="29"/>
      <c r="H446" s="29"/>
      <c r="I446" s="30"/>
      <c r="J446" s="30"/>
      <c r="K446" s="30"/>
      <c r="L446" s="30"/>
      <c r="M446" s="40"/>
      <c r="N446" s="40"/>
      <c r="O446" s="279"/>
      <c r="P446" s="279"/>
      <c r="Q446" s="282"/>
      <c r="R446" s="282"/>
      <c r="S446" s="283"/>
      <c r="T446" s="283"/>
      <c r="U446" s="283"/>
      <c r="V446" s="283"/>
      <c r="W446" s="283"/>
      <c r="X446" s="283"/>
    </row>
    <row r="447" spans="1:24" s="34" customFormat="1">
      <c r="A447" s="29"/>
      <c r="B447" s="29"/>
      <c r="C447" s="29"/>
      <c r="D447" s="29"/>
      <c r="E447" s="29"/>
      <c r="F447" s="29"/>
      <c r="G447" s="29"/>
      <c r="H447" s="29"/>
      <c r="I447" s="30"/>
      <c r="J447" s="30"/>
      <c r="K447" s="30"/>
      <c r="L447" s="30"/>
      <c r="M447" s="40"/>
      <c r="N447" s="40"/>
      <c r="O447" s="279"/>
      <c r="P447" s="279"/>
      <c r="Q447" s="282"/>
      <c r="R447" s="282"/>
      <c r="S447" s="283"/>
      <c r="T447" s="283"/>
      <c r="U447" s="283"/>
      <c r="V447" s="283"/>
      <c r="W447" s="283"/>
      <c r="X447" s="283"/>
    </row>
    <row r="448" spans="1:24" s="34" customFormat="1">
      <c r="A448" s="29"/>
      <c r="B448" s="29"/>
      <c r="C448" s="29"/>
      <c r="D448" s="29"/>
      <c r="E448" s="29"/>
      <c r="F448" s="29"/>
      <c r="G448" s="29"/>
      <c r="H448" s="29"/>
      <c r="I448" s="30"/>
      <c r="J448" s="30"/>
      <c r="K448" s="30"/>
      <c r="L448" s="30"/>
      <c r="M448" s="40"/>
      <c r="N448" s="40"/>
      <c r="O448" s="279"/>
      <c r="P448" s="279"/>
      <c r="Q448" s="282"/>
      <c r="R448" s="282"/>
      <c r="S448" s="283"/>
      <c r="T448" s="283"/>
      <c r="U448" s="283"/>
      <c r="V448" s="283"/>
      <c r="W448" s="283"/>
      <c r="X448" s="283"/>
    </row>
    <row r="449" spans="1:24" s="34" customFormat="1">
      <c r="A449" s="29"/>
      <c r="B449" s="29"/>
      <c r="C449" s="29"/>
      <c r="D449" s="29"/>
      <c r="E449" s="29"/>
      <c r="F449" s="29"/>
      <c r="G449" s="29"/>
      <c r="H449" s="29"/>
      <c r="I449" s="30"/>
      <c r="J449" s="30"/>
      <c r="K449" s="30"/>
      <c r="L449" s="30"/>
      <c r="M449" s="40"/>
      <c r="N449" s="40"/>
      <c r="O449" s="279"/>
      <c r="P449" s="279"/>
      <c r="Q449" s="282"/>
      <c r="R449" s="282"/>
      <c r="S449" s="283"/>
      <c r="T449" s="283"/>
      <c r="U449" s="283"/>
      <c r="V449" s="283"/>
      <c r="W449" s="283"/>
      <c r="X449" s="283"/>
    </row>
    <row r="450" spans="1:24" s="34" customFormat="1">
      <c r="A450" s="29"/>
      <c r="B450" s="29"/>
      <c r="C450" s="29"/>
      <c r="D450" s="29"/>
      <c r="E450" s="29"/>
      <c r="F450" s="29"/>
      <c r="G450" s="29"/>
      <c r="H450" s="29"/>
      <c r="I450" s="30"/>
      <c r="J450" s="30"/>
      <c r="K450" s="30"/>
      <c r="L450" s="30"/>
      <c r="M450" s="40"/>
      <c r="N450" s="40"/>
      <c r="O450" s="279"/>
      <c r="P450" s="279"/>
      <c r="Q450" s="282"/>
      <c r="R450" s="282"/>
      <c r="S450" s="283"/>
      <c r="T450" s="283"/>
      <c r="U450" s="283"/>
      <c r="V450" s="283"/>
      <c r="W450" s="283"/>
      <c r="X450" s="283"/>
    </row>
    <row r="451" spans="1:24" s="34" customFormat="1">
      <c r="A451" s="29"/>
      <c r="B451" s="29"/>
      <c r="C451" s="29"/>
      <c r="D451" s="29"/>
      <c r="E451" s="29"/>
      <c r="F451" s="29"/>
      <c r="G451" s="29"/>
      <c r="H451" s="29"/>
      <c r="I451" s="30"/>
      <c r="J451" s="30"/>
      <c r="K451" s="30"/>
      <c r="L451" s="30"/>
      <c r="M451" s="40"/>
      <c r="N451" s="40"/>
      <c r="O451" s="279"/>
      <c r="P451" s="279"/>
      <c r="Q451" s="282"/>
      <c r="R451" s="282"/>
      <c r="S451" s="283"/>
      <c r="T451" s="283"/>
      <c r="U451" s="283"/>
      <c r="V451" s="283"/>
      <c r="W451" s="283"/>
      <c r="X451" s="283"/>
    </row>
    <row r="452" spans="1:24" s="34" customFormat="1">
      <c r="A452" s="29"/>
      <c r="B452" s="29"/>
      <c r="C452" s="29"/>
      <c r="D452" s="29"/>
      <c r="E452" s="29"/>
      <c r="F452" s="29"/>
      <c r="G452" s="29"/>
      <c r="H452" s="29"/>
      <c r="I452" s="30"/>
      <c r="J452" s="30"/>
      <c r="K452" s="30"/>
      <c r="L452" s="30"/>
      <c r="M452" s="40"/>
      <c r="N452" s="40"/>
      <c r="O452" s="279"/>
      <c r="P452" s="279"/>
      <c r="Q452" s="282"/>
      <c r="R452" s="282"/>
      <c r="S452" s="283"/>
      <c r="T452" s="283"/>
      <c r="U452" s="283"/>
      <c r="V452" s="283"/>
      <c r="W452" s="283"/>
      <c r="X452" s="283"/>
    </row>
    <row r="453" spans="1:24" s="34" customFormat="1">
      <c r="A453" s="29"/>
      <c r="B453" s="29"/>
      <c r="C453" s="29"/>
      <c r="D453" s="29"/>
      <c r="E453" s="29"/>
      <c r="F453" s="29"/>
      <c r="G453" s="29"/>
      <c r="H453" s="29"/>
      <c r="I453" s="30"/>
      <c r="J453" s="30"/>
      <c r="K453" s="30"/>
      <c r="L453" s="30"/>
      <c r="M453" s="40"/>
      <c r="N453" s="40"/>
      <c r="O453" s="279"/>
      <c r="P453" s="279"/>
      <c r="Q453" s="282"/>
      <c r="R453" s="282"/>
      <c r="S453" s="283"/>
      <c r="T453" s="283"/>
      <c r="U453" s="283"/>
      <c r="V453" s="283"/>
      <c r="W453" s="283"/>
      <c r="X453" s="283"/>
    </row>
    <row r="454" spans="1:24" s="34" customFormat="1">
      <c r="A454" s="29"/>
      <c r="B454" s="29"/>
      <c r="C454" s="29"/>
      <c r="D454" s="29"/>
      <c r="E454" s="29"/>
      <c r="F454" s="29"/>
      <c r="G454" s="29"/>
      <c r="H454" s="29"/>
      <c r="I454" s="30"/>
      <c r="J454" s="30"/>
      <c r="K454" s="30"/>
      <c r="L454" s="30"/>
      <c r="M454" s="40"/>
      <c r="N454" s="40"/>
      <c r="O454" s="279"/>
      <c r="P454" s="279"/>
      <c r="Q454" s="282"/>
      <c r="R454" s="282"/>
      <c r="S454" s="283"/>
      <c r="T454" s="283"/>
      <c r="U454" s="283"/>
      <c r="V454" s="283"/>
      <c r="W454" s="283"/>
      <c r="X454" s="283"/>
    </row>
    <row r="455" spans="1:24" s="34" customFormat="1">
      <c r="A455" s="29"/>
      <c r="B455" s="29"/>
      <c r="C455" s="29"/>
      <c r="D455" s="29"/>
      <c r="E455" s="29"/>
      <c r="F455" s="29"/>
      <c r="G455" s="29"/>
      <c r="H455" s="29"/>
      <c r="I455" s="30"/>
      <c r="J455" s="30"/>
      <c r="K455" s="30"/>
      <c r="L455" s="30"/>
      <c r="M455" s="40"/>
      <c r="N455" s="40"/>
      <c r="O455" s="279"/>
      <c r="P455" s="279"/>
      <c r="Q455" s="282"/>
      <c r="R455" s="282"/>
      <c r="S455" s="283"/>
      <c r="T455" s="283"/>
      <c r="U455" s="283"/>
      <c r="V455" s="283"/>
      <c r="W455" s="283"/>
      <c r="X455" s="283"/>
    </row>
    <row r="456" spans="1:24" s="34" customFormat="1">
      <c r="A456" s="29"/>
      <c r="B456" s="29"/>
      <c r="C456" s="29"/>
      <c r="D456" s="29"/>
      <c r="E456" s="29"/>
      <c r="F456" s="29"/>
      <c r="G456" s="29"/>
      <c r="H456" s="29"/>
      <c r="I456" s="30"/>
      <c r="J456" s="30"/>
      <c r="K456" s="30"/>
      <c r="L456" s="30"/>
      <c r="M456" s="40"/>
      <c r="N456" s="40"/>
      <c r="O456" s="279"/>
      <c r="P456" s="279"/>
      <c r="Q456" s="282"/>
      <c r="R456" s="282"/>
      <c r="S456" s="283"/>
      <c r="T456" s="283"/>
      <c r="U456" s="283"/>
      <c r="V456" s="283"/>
      <c r="W456" s="283"/>
      <c r="X456" s="283"/>
    </row>
    <row r="457" spans="1:24" s="34" customFormat="1">
      <c r="A457" s="29"/>
      <c r="B457" s="29"/>
      <c r="C457" s="29"/>
      <c r="D457" s="29"/>
      <c r="E457" s="29"/>
      <c r="F457" s="29"/>
      <c r="G457" s="29"/>
      <c r="H457" s="29"/>
      <c r="I457" s="30"/>
      <c r="J457" s="30"/>
      <c r="K457" s="30"/>
      <c r="L457" s="30"/>
      <c r="M457" s="40"/>
      <c r="N457" s="40"/>
      <c r="O457" s="279"/>
      <c r="P457" s="279"/>
      <c r="Q457" s="282"/>
      <c r="R457" s="282"/>
      <c r="S457" s="283"/>
      <c r="T457" s="283"/>
      <c r="U457" s="283"/>
      <c r="V457" s="283"/>
      <c r="W457" s="283"/>
      <c r="X457" s="283"/>
    </row>
    <row r="458" spans="1:24" s="34" customFormat="1">
      <c r="A458" s="29"/>
      <c r="B458" s="29"/>
      <c r="C458" s="29"/>
      <c r="D458" s="29"/>
      <c r="E458" s="29"/>
      <c r="F458" s="29"/>
      <c r="G458" s="29"/>
      <c r="H458" s="29"/>
      <c r="I458" s="30"/>
      <c r="J458" s="30"/>
      <c r="K458" s="30"/>
      <c r="L458" s="30"/>
      <c r="M458" s="40"/>
      <c r="N458" s="40"/>
      <c r="O458" s="279"/>
      <c r="P458" s="279"/>
      <c r="Q458" s="282"/>
      <c r="R458" s="282"/>
      <c r="S458" s="283"/>
      <c r="T458" s="283"/>
      <c r="U458" s="283"/>
      <c r="V458" s="283"/>
      <c r="W458" s="283"/>
      <c r="X458" s="283"/>
    </row>
    <row r="459" spans="1:24" s="34" customFormat="1">
      <c r="A459" s="29"/>
      <c r="B459" s="29"/>
      <c r="C459" s="29"/>
      <c r="D459" s="29"/>
      <c r="E459" s="29"/>
      <c r="F459" s="29"/>
      <c r="G459" s="29"/>
      <c r="H459" s="29"/>
      <c r="I459" s="30"/>
      <c r="J459" s="30"/>
      <c r="K459" s="30"/>
      <c r="L459" s="30"/>
      <c r="M459" s="40"/>
      <c r="N459" s="40"/>
      <c r="O459" s="279"/>
      <c r="P459" s="279"/>
      <c r="Q459" s="282"/>
      <c r="R459" s="282"/>
      <c r="S459" s="283"/>
      <c r="T459" s="283"/>
      <c r="U459" s="283"/>
      <c r="V459" s="283"/>
      <c r="W459" s="283"/>
      <c r="X459" s="283"/>
    </row>
    <row r="460" spans="1:24" s="34" customFormat="1">
      <c r="A460" s="29"/>
      <c r="B460" s="29"/>
      <c r="C460" s="29"/>
      <c r="D460" s="29"/>
      <c r="E460" s="29"/>
      <c r="F460" s="29"/>
      <c r="G460" s="29"/>
      <c r="H460" s="29"/>
      <c r="I460" s="30"/>
      <c r="J460" s="30"/>
      <c r="K460" s="30"/>
      <c r="L460" s="30"/>
      <c r="M460" s="40"/>
      <c r="N460" s="40"/>
      <c r="O460" s="279"/>
      <c r="P460" s="279"/>
      <c r="Q460" s="282"/>
      <c r="R460" s="282"/>
      <c r="S460" s="283"/>
      <c r="T460" s="283"/>
      <c r="U460" s="283"/>
      <c r="V460" s="283"/>
      <c r="W460" s="283"/>
      <c r="X460" s="283"/>
    </row>
    <row r="461" spans="1:24" s="34" customFormat="1">
      <c r="A461" s="29"/>
      <c r="B461" s="29"/>
      <c r="C461" s="29"/>
      <c r="D461" s="29"/>
      <c r="E461" s="29"/>
      <c r="F461" s="29"/>
      <c r="G461" s="29"/>
      <c r="H461" s="29"/>
      <c r="I461" s="30"/>
      <c r="J461" s="30"/>
      <c r="K461" s="30"/>
      <c r="L461" s="30"/>
      <c r="M461" s="40"/>
      <c r="N461" s="40"/>
      <c r="O461" s="279"/>
      <c r="P461" s="279"/>
      <c r="Q461" s="282"/>
      <c r="R461" s="282"/>
      <c r="S461" s="283"/>
      <c r="T461" s="283"/>
      <c r="U461" s="283"/>
      <c r="V461" s="283"/>
      <c r="W461" s="283"/>
      <c r="X461" s="283"/>
    </row>
    <row r="462" spans="1:24" s="34" customFormat="1">
      <c r="A462" s="29"/>
      <c r="B462" s="29"/>
      <c r="C462" s="29"/>
      <c r="D462" s="29"/>
      <c r="E462" s="29"/>
      <c r="F462" s="29"/>
      <c r="G462" s="29"/>
      <c r="H462" s="29"/>
      <c r="I462" s="30"/>
      <c r="J462" s="30"/>
      <c r="K462" s="30"/>
      <c r="L462" s="30"/>
      <c r="M462" s="40"/>
      <c r="N462" s="40"/>
      <c r="O462" s="279"/>
      <c r="P462" s="279"/>
      <c r="Q462" s="282"/>
      <c r="R462" s="282"/>
      <c r="S462" s="283"/>
      <c r="T462" s="283"/>
      <c r="U462" s="283"/>
      <c r="V462" s="283"/>
      <c r="W462" s="283"/>
      <c r="X462" s="283"/>
    </row>
    <row r="463" spans="1:24" s="34" customFormat="1">
      <c r="A463" s="29"/>
      <c r="B463" s="29"/>
      <c r="C463" s="29"/>
      <c r="D463" s="29"/>
      <c r="E463" s="29"/>
      <c r="F463" s="29"/>
      <c r="G463" s="29"/>
      <c r="H463" s="29"/>
      <c r="I463" s="30"/>
      <c r="J463" s="30"/>
      <c r="K463" s="30"/>
      <c r="L463" s="30"/>
      <c r="M463" s="40"/>
      <c r="N463" s="40"/>
      <c r="O463" s="279"/>
      <c r="P463" s="279"/>
      <c r="Q463" s="282"/>
      <c r="R463" s="282"/>
      <c r="S463" s="283"/>
      <c r="T463" s="283"/>
      <c r="U463" s="283"/>
      <c r="V463" s="283"/>
      <c r="W463" s="283"/>
      <c r="X463" s="283"/>
    </row>
    <row r="464" spans="1:24" s="34" customFormat="1">
      <c r="A464" s="29"/>
      <c r="B464" s="29"/>
      <c r="C464" s="29"/>
      <c r="D464" s="29"/>
      <c r="E464" s="29"/>
      <c r="F464" s="29"/>
      <c r="G464" s="29"/>
      <c r="H464" s="29"/>
      <c r="I464" s="30"/>
      <c r="J464" s="30"/>
      <c r="K464" s="30"/>
      <c r="L464" s="30"/>
      <c r="M464" s="40"/>
      <c r="N464" s="40"/>
      <c r="O464" s="279"/>
      <c r="P464" s="279"/>
      <c r="Q464" s="282"/>
      <c r="R464" s="282"/>
      <c r="S464" s="283"/>
      <c r="T464" s="283"/>
      <c r="U464" s="283"/>
      <c r="V464" s="283"/>
      <c r="W464" s="283"/>
      <c r="X464" s="283"/>
    </row>
    <row r="465" spans="1:24" s="34" customFormat="1">
      <c r="A465" s="29"/>
      <c r="B465" s="29"/>
      <c r="C465" s="29"/>
      <c r="D465" s="29"/>
      <c r="E465" s="29"/>
      <c r="F465" s="29"/>
      <c r="G465" s="29"/>
      <c r="H465" s="29"/>
      <c r="I465" s="30"/>
      <c r="J465" s="30"/>
      <c r="K465" s="30"/>
      <c r="L465" s="30"/>
      <c r="M465" s="40"/>
      <c r="N465" s="40"/>
      <c r="O465" s="279"/>
      <c r="P465" s="279"/>
      <c r="Q465" s="282"/>
      <c r="R465" s="282"/>
      <c r="S465" s="283"/>
      <c r="T465" s="283"/>
      <c r="U465" s="283"/>
      <c r="V465" s="283"/>
      <c r="W465" s="283"/>
      <c r="X465" s="283"/>
    </row>
    <row r="466" spans="1:24" s="34" customFormat="1">
      <c r="A466" s="29"/>
      <c r="B466" s="29"/>
      <c r="C466" s="29"/>
      <c r="D466" s="29"/>
      <c r="E466" s="29"/>
      <c r="F466" s="29"/>
      <c r="G466" s="29"/>
      <c r="H466" s="29"/>
      <c r="I466" s="30"/>
      <c r="J466" s="30"/>
      <c r="K466" s="30"/>
      <c r="L466" s="30"/>
      <c r="M466" s="40"/>
      <c r="N466" s="40"/>
      <c r="O466" s="279"/>
      <c r="P466" s="279"/>
      <c r="Q466" s="282"/>
      <c r="R466" s="282"/>
      <c r="S466" s="283"/>
      <c r="T466" s="283"/>
      <c r="U466" s="283"/>
      <c r="V466" s="283"/>
      <c r="W466" s="283"/>
      <c r="X466" s="283"/>
    </row>
    <row r="467" spans="1:24" s="34" customFormat="1">
      <c r="A467" s="29"/>
      <c r="B467" s="29"/>
      <c r="C467" s="29"/>
      <c r="D467" s="29"/>
      <c r="E467" s="29"/>
      <c r="F467" s="29"/>
      <c r="G467" s="29"/>
      <c r="H467" s="29"/>
      <c r="I467" s="30"/>
      <c r="J467" s="30"/>
      <c r="K467" s="30"/>
      <c r="L467" s="30"/>
      <c r="M467" s="40"/>
      <c r="N467" s="40"/>
      <c r="O467" s="279"/>
      <c r="P467" s="279"/>
      <c r="Q467" s="282"/>
      <c r="R467" s="282"/>
      <c r="S467" s="283"/>
      <c r="T467" s="283"/>
      <c r="U467" s="283"/>
      <c r="V467" s="283"/>
      <c r="W467" s="283"/>
      <c r="X467" s="283"/>
    </row>
    <row r="468" spans="1:24" s="34" customFormat="1">
      <c r="A468" s="29"/>
      <c r="B468" s="29"/>
      <c r="C468" s="29"/>
      <c r="D468" s="29"/>
      <c r="E468" s="29"/>
      <c r="F468" s="29"/>
      <c r="G468" s="29"/>
      <c r="H468" s="29"/>
      <c r="I468" s="30"/>
      <c r="J468" s="30"/>
      <c r="K468" s="30"/>
      <c r="L468" s="30"/>
      <c r="M468" s="40"/>
      <c r="N468" s="40"/>
      <c r="O468" s="279"/>
      <c r="P468" s="279"/>
      <c r="Q468" s="282"/>
      <c r="R468" s="282"/>
      <c r="S468" s="283"/>
      <c r="T468" s="283"/>
      <c r="U468" s="283"/>
      <c r="V468" s="283"/>
      <c r="W468" s="283"/>
      <c r="X468" s="283"/>
    </row>
    <row r="469" spans="1:24" s="34" customFormat="1">
      <c r="A469" s="29"/>
      <c r="B469" s="29"/>
      <c r="C469" s="29"/>
      <c r="D469" s="29"/>
      <c r="E469" s="29"/>
      <c r="F469" s="29"/>
      <c r="G469" s="29"/>
      <c r="H469" s="29"/>
      <c r="I469" s="30"/>
      <c r="J469" s="30"/>
      <c r="K469" s="30"/>
      <c r="L469" s="30"/>
      <c r="M469" s="40"/>
      <c r="N469" s="40"/>
      <c r="O469" s="279"/>
      <c r="P469" s="279"/>
      <c r="Q469" s="282"/>
      <c r="R469" s="282"/>
      <c r="S469" s="283"/>
      <c r="T469" s="283"/>
      <c r="U469" s="283"/>
      <c r="V469" s="283"/>
      <c r="W469" s="283"/>
      <c r="X469" s="283"/>
    </row>
    <row r="470" spans="1:24" s="34" customFormat="1">
      <c r="A470" s="29"/>
      <c r="B470" s="29"/>
      <c r="C470" s="29"/>
      <c r="D470" s="29"/>
      <c r="E470" s="29"/>
      <c r="F470" s="29"/>
      <c r="G470" s="29"/>
      <c r="H470" s="29"/>
      <c r="I470" s="30"/>
      <c r="J470" s="30"/>
      <c r="K470" s="30"/>
      <c r="L470" s="30"/>
      <c r="M470" s="40"/>
      <c r="N470" s="40"/>
      <c r="O470" s="279"/>
      <c r="P470" s="279"/>
      <c r="Q470" s="282"/>
      <c r="R470" s="282"/>
      <c r="S470" s="283"/>
      <c r="T470" s="283"/>
      <c r="U470" s="283"/>
      <c r="V470" s="283"/>
      <c r="W470" s="283"/>
      <c r="X470" s="283"/>
    </row>
    <row r="471" spans="1:24" s="34" customFormat="1">
      <c r="A471" s="29"/>
      <c r="B471" s="29"/>
      <c r="C471" s="29"/>
      <c r="D471" s="29"/>
      <c r="E471" s="29"/>
      <c r="F471" s="29"/>
      <c r="G471" s="29"/>
      <c r="H471" s="29"/>
      <c r="I471" s="30"/>
      <c r="J471" s="30"/>
      <c r="K471" s="30"/>
      <c r="L471" s="30"/>
      <c r="M471" s="40"/>
      <c r="N471" s="40"/>
      <c r="O471" s="279"/>
      <c r="P471" s="279"/>
      <c r="Q471" s="282"/>
      <c r="R471" s="282"/>
      <c r="S471" s="283"/>
      <c r="T471" s="283"/>
      <c r="U471" s="283"/>
      <c r="V471" s="283"/>
      <c r="W471" s="283"/>
      <c r="X471" s="283"/>
    </row>
    <row r="472" spans="1:24" s="34" customFormat="1">
      <c r="A472" s="29"/>
      <c r="B472" s="29"/>
      <c r="C472" s="29"/>
      <c r="D472" s="29"/>
      <c r="E472" s="29"/>
      <c r="F472" s="29"/>
      <c r="G472" s="29"/>
      <c r="H472" s="29"/>
      <c r="I472" s="30"/>
      <c r="J472" s="30"/>
      <c r="K472" s="30"/>
      <c r="L472" s="30"/>
      <c r="M472" s="40"/>
      <c r="N472" s="40"/>
      <c r="O472" s="279"/>
      <c r="P472" s="279"/>
      <c r="Q472" s="282"/>
      <c r="R472" s="282"/>
      <c r="S472" s="283"/>
      <c r="T472" s="283"/>
      <c r="U472" s="283"/>
      <c r="V472" s="283"/>
      <c r="W472" s="283"/>
      <c r="X472" s="283"/>
    </row>
    <row r="473" spans="1:24" s="34" customFormat="1">
      <c r="A473" s="29"/>
      <c r="B473" s="29"/>
      <c r="C473" s="29"/>
      <c r="D473" s="29"/>
      <c r="E473" s="29"/>
      <c r="F473" s="29"/>
      <c r="G473" s="29"/>
      <c r="H473" s="29"/>
      <c r="I473" s="30"/>
      <c r="J473" s="30"/>
      <c r="K473" s="30"/>
      <c r="L473" s="30"/>
      <c r="M473" s="40"/>
      <c r="N473" s="40"/>
      <c r="O473" s="279"/>
      <c r="P473" s="279"/>
      <c r="Q473" s="282"/>
      <c r="R473" s="282"/>
      <c r="S473" s="283"/>
      <c r="T473" s="283"/>
      <c r="U473" s="283"/>
      <c r="V473" s="283"/>
      <c r="W473" s="283"/>
      <c r="X473" s="283"/>
    </row>
    <row r="474" spans="1:24" s="34" customFormat="1">
      <c r="A474" s="29"/>
      <c r="B474" s="29"/>
      <c r="C474" s="29"/>
      <c r="D474" s="29"/>
      <c r="E474" s="29"/>
      <c r="F474" s="29"/>
      <c r="G474" s="29"/>
      <c r="H474" s="29"/>
      <c r="I474" s="30"/>
      <c r="J474" s="30"/>
      <c r="K474" s="30"/>
      <c r="L474" s="30"/>
      <c r="M474" s="40"/>
      <c r="N474" s="40"/>
      <c r="O474" s="279"/>
      <c r="P474" s="279"/>
      <c r="Q474" s="282"/>
      <c r="R474" s="282"/>
      <c r="S474" s="283"/>
      <c r="T474" s="283"/>
      <c r="U474" s="283"/>
      <c r="V474" s="283"/>
      <c r="W474" s="283"/>
      <c r="X474" s="283"/>
    </row>
    <row r="475" spans="1:24" s="34" customFormat="1">
      <c r="A475" s="29"/>
      <c r="B475" s="29"/>
      <c r="C475" s="29"/>
      <c r="D475" s="29"/>
      <c r="E475" s="29"/>
      <c r="F475" s="29"/>
      <c r="G475" s="29"/>
      <c r="H475" s="29"/>
      <c r="I475" s="30"/>
      <c r="J475" s="30"/>
      <c r="K475" s="30"/>
      <c r="L475" s="30"/>
      <c r="M475" s="40"/>
      <c r="N475" s="40"/>
      <c r="O475" s="279"/>
      <c r="P475" s="279"/>
      <c r="Q475" s="282"/>
      <c r="R475" s="282"/>
      <c r="S475" s="283"/>
      <c r="T475" s="283"/>
      <c r="U475" s="283"/>
      <c r="V475" s="283"/>
      <c r="W475" s="283"/>
      <c r="X475" s="283"/>
    </row>
    <row r="476" spans="1:24" s="34" customFormat="1">
      <c r="A476" s="29"/>
      <c r="B476" s="29"/>
      <c r="C476" s="29"/>
      <c r="D476" s="29"/>
      <c r="E476" s="29"/>
      <c r="F476" s="29"/>
      <c r="G476" s="29"/>
      <c r="H476" s="29"/>
      <c r="I476" s="30"/>
      <c r="J476" s="30"/>
      <c r="K476" s="30"/>
      <c r="L476" s="30"/>
      <c r="M476" s="40"/>
      <c r="N476" s="40"/>
      <c r="O476" s="279"/>
      <c r="P476" s="279"/>
      <c r="Q476" s="282"/>
      <c r="R476" s="282"/>
      <c r="S476" s="283"/>
      <c r="T476" s="283"/>
      <c r="U476" s="283"/>
      <c r="V476" s="283"/>
      <c r="W476" s="283"/>
      <c r="X476" s="283"/>
    </row>
    <row r="477" spans="1:24" s="34" customFormat="1">
      <c r="A477" s="29"/>
      <c r="B477" s="29"/>
      <c r="C477" s="29"/>
      <c r="D477" s="29"/>
      <c r="E477" s="29"/>
      <c r="F477" s="29"/>
      <c r="G477" s="29"/>
      <c r="H477" s="29"/>
      <c r="I477" s="30"/>
      <c r="J477" s="30"/>
      <c r="K477" s="30"/>
      <c r="L477" s="30"/>
      <c r="M477" s="40"/>
      <c r="N477" s="40"/>
      <c r="O477" s="279"/>
      <c r="P477" s="279"/>
      <c r="Q477" s="282"/>
      <c r="R477" s="282"/>
      <c r="S477" s="283"/>
      <c r="T477" s="283"/>
      <c r="U477" s="283"/>
      <c r="V477" s="283"/>
      <c r="W477" s="283"/>
      <c r="X477" s="283"/>
    </row>
    <row r="478" spans="1:24" s="34" customFormat="1">
      <c r="A478" s="29"/>
      <c r="B478" s="29"/>
      <c r="C478" s="29"/>
      <c r="D478" s="29"/>
      <c r="E478" s="29"/>
      <c r="F478" s="29"/>
      <c r="G478" s="29"/>
      <c r="H478" s="29"/>
      <c r="I478" s="30"/>
      <c r="J478" s="30"/>
      <c r="K478" s="30"/>
      <c r="L478" s="30"/>
      <c r="M478" s="40"/>
      <c r="N478" s="40"/>
      <c r="O478" s="279"/>
      <c r="P478" s="279"/>
      <c r="Q478" s="282"/>
      <c r="R478" s="282"/>
      <c r="S478" s="283"/>
      <c r="T478" s="283"/>
      <c r="U478" s="283"/>
      <c r="V478" s="283"/>
      <c r="W478" s="283"/>
      <c r="X478" s="283"/>
    </row>
    <row r="479" spans="1:24" s="34" customFormat="1">
      <c r="A479" s="29"/>
      <c r="B479" s="29"/>
      <c r="C479" s="29"/>
      <c r="D479" s="29"/>
      <c r="E479" s="29"/>
      <c r="F479" s="29"/>
      <c r="G479" s="29"/>
      <c r="H479" s="29"/>
      <c r="I479" s="30"/>
      <c r="J479" s="30"/>
      <c r="K479" s="30"/>
      <c r="L479" s="30"/>
      <c r="M479" s="40"/>
      <c r="N479" s="40"/>
      <c r="O479" s="279"/>
      <c r="P479" s="279"/>
      <c r="Q479" s="282"/>
      <c r="R479" s="282"/>
      <c r="S479" s="283"/>
      <c r="T479" s="283"/>
      <c r="U479" s="283"/>
      <c r="V479" s="283"/>
      <c r="W479" s="283"/>
      <c r="X479" s="283"/>
    </row>
    <row r="480" spans="1:24" s="34" customFormat="1">
      <c r="A480" s="29"/>
      <c r="B480" s="29"/>
      <c r="C480" s="29"/>
      <c r="D480" s="29"/>
      <c r="E480" s="29"/>
      <c r="F480" s="29"/>
      <c r="G480" s="29"/>
      <c r="H480" s="29"/>
      <c r="I480" s="30"/>
      <c r="J480" s="30"/>
      <c r="K480" s="30"/>
      <c r="L480" s="30"/>
      <c r="M480" s="40"/>
      <c r="N480" s="40"/>
      <c r="O480" s="279"/>
      <c r="P480" s="279"/>
      <c r="Q480" s="282"/>
      <c r="R480" s="282"/>
      <c r="S480" s="283"/>
      <c r="T480" s="283"/>
      <c r="U480" s="283"/>
      <c r="V480" s="283"/>
      <c r="W480" s="283"/>
      <c r="X480" s="283"/>
    </row>
    <row r="481" spans="1:24" s="34" customFormat="1">
      <c r="A481" s="29"/>
      <c r="B481" s="29"/>
      <c r="C481" s="29"/>
      <c r="D481" s="29"/>
      <c r="E481" s="29"/>
      <c r="F481" s="29"/>
      <c r="G481" s="29"/>
      <c r="H481" s="29"/>
      <c r="I481" s="30"/>
      <c r="J481" s="30"/>
      <c r="K481" s="30"/>
      <c r="L481" s="30"/>
      <c r="M481" s="40"/>
      <c r="N481" s="40"/>
      <c r="O481" s="279"/>
      <c r="P481" s="279"/>
      <c r="Q481" s="282"/>
      <c r="R481" s="282"/>
      <c r="S481" s="283"/>
      <c r="T481" s="283"/>
      <c r="U481" s="283"/>
      <c r="V481" s="283"/>
      <c r="W481" s="283"/>
      <c r="X481" s="283"/>
    </row>
    <row r="482" spans="1:24" s="34" customFormat="1">
      <c r="A482" s="29"/>
      <c r="B482" s="29"/>
      <c r="C482" s="29"/>
      <c r="D482" s="29"/>
      <c r="E482" s="29"/>
      <c r="F482" s="29"/>
      <c r="G482" s="29"/>
      <c r="H482" s="29"/>
      <c r="I482" s="30"/>
      <c r="J482" s="30"/>
      <c r="K482" s="30"/>
      <c r="L482" s="30"/>
      <c r="M482" s="40"/>
      <c r="N482" s="40"/>
      <c r="O482" s="279"/>
      <c r="P482" s="279"/>
      <c r="Q482" s="282"/>
      <c r="R482" s="282"/>
      <c r="S482" s="283"/>
      <c r="T482" s="283"/>
      <c r="U482" s="283"/>
      <c r="V482" s="283"/>
      <c r="W482" s="283"/>
      <c r="X482" s="283"/>
    </row>
    <row r="483" spans="1:24" s="34" customFormat="1">
      <c r="A483" s="29"/>
      <c r="B483" s="29"/>
      <c r="C483" s="29"/>
      <c r="D483" s="29"/>
      <c r="E483" s="29"/>
      <c r="F483" s="29"/>
      <c r="G483" s="29"/>
      <c r="H483" s="29"/>
      <c r="I483" s="30"/>
      <c r="J483" s="30"/>
      <c r="K483" s="30"/>
      <c r="L483" s="30"/>
      <c r="M483" s="40"/>
      <c r="N483" s="40"/>
      <c r="O483" s="279"/>
      <c r="P483" s="279"/>
      <c r="Q483" s="282"/>
      <c r="R483" s="282"/>
      <c r="S483" s="283"/>
      <c r="T483" s="283"/>
      <c r="U483" s="283"/>
      <c r="V483" s="283"/>
      <c r="W483" s="283"/>
      <c r="X483" s="283"/>
    </row>
    <row r="484" spans="1:24" s="34" customFormat="1">
      <c r="A484" s="29"/>
      <c r="B484" s="29"/>
      <c r="C484" s="29"/>
      <c r="D484" s="29"/>
      <c r="E484" s="29"/>
      <c r="F484" s="29"/>
      <c r="G484" s="29"/>
      <c r="H484" s="29"/>
      <c r="I484" s="30"/>
      <c r="J484" s="30"/>
      <c r="K484" s="30"/>
      <c r="L484" s="30"/>
      <c r="M484" s="40"/>
      <c r="N484" s="40"/>
      <c r="O484" s="279"/>
      <c r="P484" s="279"/>
      <c r="Q484" s="282"/>
      <c r="R484" s="282"/>
      <c r="S484" s="283"/>
      <c r="T484" s="283"/>
      <c r="U484" s="283"/>
      <c r="V484" s="283"/>
      <c r="W484" s="283"/>
      <c r="X484" s="283"/>
    </row>
    <row r="485" spans="1:24" s="34" customFormat="1">
      <c r="A485" s="29"/>
      <c r="B485" s="29"/>
      <c r="C485" s="29"/>
      <c r="D485" s="29"/>
      <c r="E485" s="29"/>
      <c r="F485" s="29"/>
      <c r="G485" s="29"/>
      <c r="H485" s="29"/>
      <c r="I485" s="30"/>
      <c r="J485" s="30"/>
      <c r="K485" s="30"/>
      <c r="L485" s="30"/>
      <c r="M485" s="40"/>
      <c r="N485" s="40"/>
      <c r="O485" s="279"/>
      <c r="P485" s="279"/>
      <c r="Q485" s="282"/>
      <c r="R485" s="282"/>
      <c r="S485" s="283"/>
      <c r="T485" s="283"/>
      <c r="U485" s="283"/>
      <c r="V485" s="283"/>
      <c r="W485" s="283"/>
      <c r="X485" s="283"/>
    </row>
    <row r="486" spans="1:24" s="34" customFormat="1">
      <c r="A486" s="29"/>
      <c r="B486" s="29"/>
      <c r="C486" s="29"/>
      <c r="D486" s="29"/>
      <c r="E486" s="29"/>
      <c r="F486" s="29"/>
      <c r="G486" s="29"/>
      <c r="H486" s="29"/>
      <c r="I486" s="30"/>
      <c r="J486" s="30"/>
      <c r="K486" s="30"/>
      <c r="L486" s="30"/>
      <c r="M486" s="40"/>
      <c r="N486" s="40"/>
      <c r="O486" s="279"/>
      <c r="P486" s="279"/>
      <c r="Q486" s="282"/>
      <c r="R486" s="282"/>
      <c r="S486" s="283"/>
      <c r="T486" s="283"/>
      <c r="U486" s="283"/>
      <c r="V486" s="283"/>
      <c r="W486" s="283"/>
      <c r="X486" s="283"/>
    </row>
    <row r="487" spans="1:24" s="34" customFormat="1">
      <c r="A487" s="29"/>
      <c r="B487" s="29"/>
      <c r="C487" s="29"/>
      <c r="D487" s="29"/>
      <c r="E487" s="29"/>
      <c r="F487" s="29"/>
      <c r="G487" s="29"/>
      <c r="H487" s="29"/>
      <c r="I487" s="30"/>
      <c r="J487" s="30"/>
      <c r="K487" s="30"/>
      <c r="L487" s="30"/>
      <c r="M487" s="40"/>
      <c r="N487" s="40"/>
      <c r="O487" s="279"/>
      <c r="P487" s="279"/>
      <c r="Q487" s="282"/>
      <c r="R487" s="282"/>
      <c r="S487" s="283"/>
      <c r="T487" s="283"/>
      <c r="U487" s="283"/>
      <c r="V487" s="283"/>
      <c r="W487" s="283"/>
      <c r="X487" s="283"/>
    </row>
    <row r="488" spans="1:24" s="34" customFormat="1">
      <c r="A488" s="29"/>
      <c r="B488" s="29"/>
      <c r="C488" s="29"/>
      <c r="D488" s="29"/>
      <c r="E488" s="29"/>
      <c r="F488" s="29"/>
      <c r="G488" s="29"/>
      <c r="H488" s="29"/>
      <c r="I488" s="30"/>
      <c r="J488" s="30"/>
      <c r="K488" s="30"/>
      <c r="L488" s="30"/>
      <c r="M488" s="40"/>
      <c r="N488" s="40"/>
      <c r="O488" s="279"/>
      <c r="P488" s="279"/>
      <c r="Q488" s="282"/>
      <c r="R488" s="282"/>
      <c r="S488" s="283"/>
      <c r="T488" s="283"/>
      <c r="U488" s="283"/>
      <c r="V488" s="283"/>
      <c r="W488" s="283"/>
      <c r="X488" s="283"/>
    </row>
    <row r="489" spans="1:24" s="34" customFormat="1">
      <c r="A489" s="29"/>
      <c r="B489" s="29"/>
      <c r="C489" s="29"/>
      <c r="D489" s="29"/>
      <c r="E489" s="29"/>
      <c r="F489" s="29"/>
      <c r="G489" s="29"/>
      <c r="H489" s="29"/>
      <c r="I489" s="30"/>
      <c r="J489" s="30"/>
      <c r="K489" s="30"/>
      <c r="L489" s="30"/>
      <c r="M489" s="40"/>
      <c r="N489" s="40"/>
      <c r="O489" s="279"/>
      <c r="P489" s="279"/>
      <c r="Q489" s="282"/>
      <c r="R489" s="282"/>
      <c r="S489" s="283"/>
      <c r="T489" s="283"/>
      <c r="U489" s="283"/>
      <c r="V489" s="283"/>
      <c r="W489" s="283"/>
      <c r="X489" s="283"/>
    </row>
    <row r="490" spans="1:24" s="34" customFormat="1">
      <c r="A490" s="29"/>
      <c r="B490" s="29"/>
      <c r="C490" s="29"/>
      <c r="D490" s="29"/>
      <c r="E490" s="29"/>
      <c r="F490" s="29"/>
      <c r="G490" s="29"/>
      <c r="H490" s="29"/>
      <c r="I490" s="30"/>
      <c r="J490" s="30"/>
      <c r="K490" s="30"/>
      <c r="L490" s="30"/>
      <c r="M490" s="40"/>
      <c r="N490" s="40"/>
      <c r="O490" s="279"/>
      <c r="P490" s="279"/>
      <c r="Q490" s="282"/>
      <c r="R490" s="282"/>
      <c r="S490" s="283"/>
      <c r="T490" s="283"/>
      <c r="U490" s="283"/>
      <c r="V490" s="283"/>
      <c r="W490" s="283"/>
      <c r="X490" s="283"/>
    </row>
    <row r="491" spans="1:24" s="34" customFormat="1">
      <c r="A491" s="29"/>
      <c r="B491" s="29"/>
      <c r="C491" s="29"/>
      <c r="D491" s="29"/>
      <c r="E491" s="29"/>
      <c r="F491" s="29"/>
      <c r="G491" s="29"/>
      <c r="H491" s="29"/>
      <c r="I491" s="30"/>
      <c r="J491" s="30"/>
      <c r="K491" s="30"/>
      <c r="L491" s="30"/>
      <c r="M491" s="40"/>
      <c r="N491" s="40"/>
      <c r="O491" s="279"/>
      <c r="P491" s="279"/>
      <c r="Q491" s="282"/>
      <c r="R491" s="282"/>
      <c r="S491" s="283"/>
      <c r="T491" s="283"/>
      <c r="U491" s="283"/>
      <c r="V491" s="283"/>
      <c r="W491" s="283"/>
      <c r="X491" s="283"/>
    </row>
    <row r="492" spans="1:24" s="34" customFormat="1">
      <c r="A492" s="29"/>
      <c r="B492" s="29"/>
      <c r="C492" s="29"/>
      <c r="D492" s="29"/>
      <c r="E492" s="29"/>
      <c r="F492" s="29"/>
      <c r="G492" s="29"/>
      <c r="H492" s="29"/>
      <c r="I492" s="30"/>
      <c r="J492" s="30"/>
      <c r="K492" s="30"/>
      <c r="L492" s="30"/>
      <c r="M492" s="40"/>
      <c r="N492" s="40"/>
      <c r="O492" s="279"/>
      <c r="P492" s="279"/>
      <c r="Q492" s="282"/>
      <c r="R492" s="282"/>
      <c r="S492" s="283"/>
      <c r="T492" s="283"/>
      <c r="U492" s="283"/>
      <c r="V492" s="283"/>
      <c r="W492" s="283"/>
      <c r="X492" s="283"/>
    </row>
    <row r="493" spans="1:24" s="34" customFormat="1">
      <c r="A493" s="29"/>
      <c r="B493" s="29"/>
      <c r="C493" s="29"/>
      <c r="D493" s="29"/>
      <c r="E493" s="29"/>
      <c r="F493" s="29"/>
      <c r="G493" s="29"/>
      <c r="H493" s="29"/>
      <c r="I493" s="30"/>
      <c r="J493" s="30"/>
      <c r="K493" s="30"/>
      <c r="L493" s="30"/>
      <c r="M493" s="40"/>
      <c r="N493" s="40"/>
      <c r="O493" s="279"/>
      <c r="P493" s="279"/>
      <c r="Q493" s="282"/>
      <c r="R493" s="282"/>
      <c r="S493" s="283"/>
      <c r="T493" s="283"/>
      <c r="U493" s="283"/>
      <c r="V493" s="283"/>
      <c r="W493" s="283"/>
      <c r="X493" s="283"/>
    </row>
    <row r="494" spans="1:24" s="34" customFormat="1">
      <c r="A494" s="29"/>
      <c r="B494" s="29"/>
      <c r="C494" s="29"/>
      <c r="D494" s="29"/>
      <c r="E494" s="29"/>
      <c r="F494" s="29"/>
      <c r="G494" s="29"/>
      <c r="H494" s="29"/>
      <c r="I494" s="30"/>
      <c r="J494" s="30"/>
      <c r="K494" s="30"/>
      <c r="L494" s="30"/>
      <c r="M494" s="40"/>
      <c r="N494" s="40"/>
      <c r="O494" s="279"/>
      <c r="P494" s="279"/>
      <c r="Q494" s="282"/>
      <c r="R494" s="282"/>
      <c r="S494" s="283"/>
      <c r="T494" s="283"/>
      <c r="U494" s="283"/>
      <c r="V494" s="283"/>
      <c r="W494" s="283"/>
      <c r="X494" s="283"/>
    </row>
    <row r="495" spans="1:24" s="34" customFormat="1">
      <c r="A495" s="29"/>
      <c r="B495" s="29"/>
      <c r="C495" s="29"/>
      <c r="D495" s="29"/>
      <c r="E495" s="29"/>
      <c r="F495" s="29"/>
      <c r="G495" s="29"/>
      <c r="H495" s="29"/>
      <c r="I495" s="30"/>
      <c r="J495" s="30"/>
      <c r="K495" s="30"/>
      <c r="L495" s="30"/>
      <c r="M495" s="40"/>
      <c r="N495" s="40"/>
      <c r="O495" s="279"/>
      <c r="P495" s="279"/>
      <c r="Q495" s="282"/>
      <c r="R495" s="282"/>
      <c r="S495" s="283"/>
      <c r="T495" s="283"/>
      <c r="U495" s="283"/>
      <c r="V495" s="283"/>
      <c r="W495" s="283"/>
      <c r="X495" s="283"/>
    </row>
    <row r="496" spans="1:24" s="34" customFormat="1">
      <c r="A496" s="29"/>
      <c r="B496" s="29"/>
      <c r="C496" s="29"/>
      <c r="D496" s="29"/>
      <c r="E496" s="29"/>
      <c r="F496" s="29"/>
      <c r="G496" s="29"/>
      <c r="H496" s="29"/>
      <c r="I496" s="30"/>
      <c r="J496" s="30"/>
      <c r="K496" s="30"/>
      <c r="L496" s="30"/>
      <c r="M496" s="40"/>
      <c r="N496" s="40"/>
      <c r="O496" s="279"/>
      <c r="P496" s="279"/>
      <c r="Q496" s="282"/>
      <c r="R496" s="282"/>
      <c r="S496" s="283"/>
      <c r="T496" s="283"/>
      <c r="U496" s="283"/>
      <c r="V496" s="283"/>
      <c r="W496" s="283"/>
      <c r="X496" s="283"/>
    </row>
    <row r="497" spans="1:24" s="34" customFormat="1">
      <c r="A497" s="29"/>
      <c r="B497" s="29"/>
      <c r="C497" s="29"/>
      <c r="D497" s="29"/>
      <c r="E497" s="29"/>
      <c r="F497" s="29"/>
      <c r="G497" s="29"/>
      <c r="H497" s="29"/>
      <c r="I497" s="30"/>
      <c r="J497" s="30"/>
      <c r="K497" s="30"/>
      <c r="L497" s="30"/>
      <c r="M497" s="40"/>
      <c r="N497" s="40"/>
      <c r="O497" s="279"/>
      <c r="P497" s="279"/>
      <c r="Q497" s="282"/>
      <c r="R497" s="282"/>
      <c r="S497" s="283"/>
      <c r="T497" s="283"/>
      <c r="U497" s="283"/>
      <c r="V497" s="283"/>
      <c r="W497" s="283"/>
      <c r="X497" s="283"/>
    </row>
    <row r="498" spans="1:24" s="34" customFormat="1">
      <c r="A498" s="29"/>
      <c r="B498" s="29"/>
      <c r="C498" s="29"/>
      <c r="D498" s="29"/>
      <c r="E498" s="29"/>
      <c r="F498" s="29"/>
      <c r="G498" s="29"/>
      <c r="H498" s="29"/>
      <c r="I498" s="30"/>
      <c r="J498" s="30"/>
      <c r="K498" s="30"/>
      <c r="L498" s="30"/>
      <c r="M498" s="40"/>
      <c r="N498" s="40"/>
      <c r="O498" s="279"/>
      <c r="P498" s="279"/>
      <c r="Q498" s="282"/>
      <c r="R498" s="282"/>
      <c r="S498" s="283"/>
      <c r="T498" s="283"/>
      <c r="U498" s="283"/>
      <c r="V498" s="283"/>
      <c r="W498" s="283"/>
      <c r="X498" s="283"/>
    </row>
    <row r="499" spans="1:24" s="34" customFormat="1">
      <c r="A499" s="29"/>
      <c r="B499" s="29"/>
      <c r="C499" s="29"/>
      <c r="D499" s="29"/>
      <c r="E499" s="29"/>
      <c r="F499" s="29"/>
      <c r="G499" s="29"/>
      <c r="H499" s="29"/>
      <c r="I499" s="30"/>
      <c r="J499" s="30"/>
      <c r="K499" s="30"/>
      <c r="L499" s="30"/>
      <c r="M499" s="40"/>
      <c r="N499" s="40"/>
      <c r="O499" s="279"/>
      <c r="P499" s="279"/>
      <c r="Q499" s="282"/>
      <c r="R499" s="282"/>
      <c r="S499" s="283"/>
      <c r="T499" s="283"/>
      <c r="U499" s="283"/>
      <c r="V499" s="283"/>
      <c r="W499" s="283"/>
      <c r="X499" s="283"/>
    </row>
    <row r="500" spans="1:24" s="34" customFormat="1">
      <c r="A500" s="29"/>
      <c r="B500" s="29"/>
      <c r="C500" s="29"/>
      <c r="D500" s="29"/>
      <c r="E500" s="29"/>
      <c r="F500" s="29"/>
      <c r="G500" s="29"/>
      <c r="H500" s="29"/>
      <c r="I500" s="30"/>
      <c r="J500" s="30"/>
      <c r="K500" s="30"/>
      <c r="L500" s="30"/>
      <c r="M500" s="40"/>
      <c r="N500" s="40"/>
      <c r="O500" s="279"/>
      <c r="P500" s="279"/>
      <c r="Q500" s="282"/>
      <c r="R500" s="282"/>
      <c r="S500" s="283"/>
      <c r="T500" s="283"/>
      <c r="U500" s="283"/>
      <c r="V500" s="283"/>
      <c r="W500" s="283"/>
      <c r="X500" s="283"/>
    </row>
    <row r="501" spans="1:24" s="34" customFormat="1">
      <c r="A501" s="29"/>
      <c r="B501" s="29"/>
      <c r="C501" s="29"/>
      <c r="D501" s="29"/>
      <c r="E501" s="29"/>
      <c r="F501" s="29"/>
      <c r="G501" s="29"/>
      <c r="H501" s="29"/>
      <c r="I501" s="30"/>
      <c r="J501" s="30"/>
      <c r="K501" s="30"/>
      <c r="L501" s="30"/>
      <c r="M501" s="40"/>
      <c r="N501" s="40"/>
      <c r="O501" s="279"/>
      <c r="P501" s="279"/>
      <c r="Q501" s="282"/>
      <c r="R501" s="282"/>
      <c r="S501" s="283"/>
      <c r="T501" s="283"/>
      <c r="U501" s="283"/>
      <c r="V501" s="283"/>
      <c r="W501" s="283"/>
      <c r="X501" s="283"/>
    </row>
    <row r="502" spans="1:24" s="34" customFormat="1">
      <c r="A502" s="29"/>
      <c r="B502" s="29"/>
      <c r="C502" s="29"/>
      <c r="D502" s="29"/>
      <c r="E502" s="29"/>
      <c r="F502" s="29"/>
      <c r="G502" s="29"/>
      <c r="H502" s="29"/>
      <c r="I502" s="30"/>
      <c r="J502" s="30"/>
      <c r="K502" s="30"/>
      <c r="L502" s="30"/>
      <c r="M502" s="40"/>
      <c r="N502" s="40"/>
      <c r="O502" s="279"/>
      <c r="P502" s="279"/>
      <c r="Q502" s="282"/>
      <c r="R502" s="282"/>
      <c r="S502" s="283"/>
      <c r="T502" s="283"/>
      <c r="U502" s="283"/>
      <c r="V502" s="283"/>
      <c r="W502" s="283"/>
      <c r="X502" s="283"/>
    </row>
    <row r="503" spans="1:24" s="34" customFormat="1">
      <c r="A503" s="29"/>
      <c r="B503" s="29"/>
      <c r="C503" s="29"/>
      <c r="D503" s="29"/>
      <c r="E503" s="29"/>
      <c r="F503" s="29"/>
      <c r="G503" s="29"/>
      <c r="H503" s="29"/>
      <c r="I503" s="30"/>
      <c r="J503" s="30"/>
      <c r="K503" s="30"/>
      <c r="L503" s="30"/>
      <c r="M503" s="40"/>
      <c r="N503" s="40"/>
      <c r="O503" s="279"/>
      <c r="P503" s="279"/>
      <c r="Q503" s="282"/>
      <c r="R503" s="282"/>
      <c r="S503" s="283"/>
      <c r="T503" s="283"/>
      <c r="U503" s="283"/>
      <c r="V503" s="283"/>
      <c r="W503" s="283"/>
      <c r="X503" s="283"/>
    </row>
    <row r="504" spans="1:24" s="34" customFormat="1">
      <c r="A504" s="29"/>
      <c r="B504" s="29"/>
      <c r="C504" s="29"/>
      <c r="D504" s="29"/>
      <c r="E504" s="29"/>
      <c r="F504" s="29"/>
      <c r="G504" s="29"/>
      <c r="H504" s="29"/>
      <c r="I504" s="30"/>
      <c r="J504" s="30"/>
      <c r="K504" s="30"/>
      <c r="L504" s="30"/>
      <c r="M504" s="40"/>
      <c r="N504" s="40"/>
      <c r="O504" s="279"/>
      <c r="P504" s="279"/>
      <c r="Q504" s="282"/>
      <c r="R504" s="282"/>
      <c r="S504" s="283"/>
      <c r="T504" s="283"/>
      <c r="U504" s="283"/>
      <c r="V504" s="283"/>
      <c r="W504" s="283"/>
      <c r="X504" s="283"/>
    </row>
    <row r="505" spans="1:24" s="34" customFormat="1">
      <c r="A505" s="29"/>
      <c r="B505" s="29"/>
      <c r="C505" s="29"/>
      <c r="D505" s="29"/>
      <c r="E505" s="29"/>
      <c r="F505" s="29"/>
      <c r="G505" s="29"/>
      <c r="H505" s="29"/>
      <c r="I505" s="30"/>
      <c r="J505" s="30"/>
      <c r="K505" s="30"/>
      <c r="L505" s="30"/>
      <c r="M505" s="40"/>
      <c r="N505" s="40"/>
      <c r="O505" s="279"/>
      <c r="P505" s="279"/>
      <c r="Q505" s="282"/>
      <c r="R505" s="282"/>
      <c r="S505" s="283"/>
      <c r="T505" s="283"/>
      <c r="U505" s="283"/>
      <c r="V505" s="283"/>
      <c r="W505" s="283"/>
      <c r="X505" s="283"/>
    </row>
    <row r="506" spans="1:24" s="34" customFormat="1">
      <c r="A506" s="29"/>
      <c r="B506" s="29"/>
      <c r="C506" s="29"/>
      <c r="D506" s="29"/>
      <c r="E506" s="29"/>
      <c r="F506" s="29"/>
      <c r="G506" s="29"/>
      <c r="H506" s="29"/>
      <c r="I506" s="30"/>
      <c r="J506" s="30"/>
      <c r="K506" s="30"/>
      <c r="L506" s="30"/>
      <c r="M506" s="40"/>
      <c r="N506" s="40"/>
      <c r="O506" s="279"/>
      <c r="P506" s="279"/>
      <c r="Q506" s="282"/>
      <c r="R506" s="282"/>
      <c r="S506" s="283"/>
      <c r="T506" s="283"/>
      <c r="U506" s="283"/>
      <c r="V506" s="283"/>
      <c r="W506" s="283"/>
      <c r="X506" s="283"/>
    </row>
    <row r="507" spans="1:24" s="34" customFormat="1">
      <c r="A507" s="29"/>
      <c r="B507" s="29"/>
      <c r="C507" s="29"/>
      <c r="D507" s="29"/>
      <c r="E507" s="29"/>
      <c r="F507" s="29"/>
      <c r="G507" s="29"/>
      <c r="H507" s="29"/>
      <c r="I507" s="30"/>
      <c r="J507" s="30"/>
      <c r="K507" s="30"/>
      <c r="L507" s="30"/>
      <c r="M507" s="40"/>
      <c r="N507" s="40"/>
      <c r="O507" s="279"/>
      <c r="P507" s="279"/>
      <c r="Q507" s="282"/>
      <c r="R507" s="282"/>
      <c r="S507" s="283"/>
      <c r="T507" s="283"/>
      <c r="U507" s="283"/>
      <c r="V507" s="283"/>
      <c r="W507" s="283"/>
      <c r="X507" s="283"/>
    </row>
    <row r="508" spans="1:24" s="34" customFormat="1">
      <c r="A508" s="29"/>
      <c r="B508" s="29"/>
      <c r="C508" s="29"/>
      <c r="D508" s="29"/>
      <c r="E508" s="29"/>
      <c r="F508" s="29"/>
      <c r="G508" s="29"/>
      <c r="H508" s="29"/>
      <c r="I508" s="30"/>
      <c r="J508" s="30"/>
      <c r="K508" s="30"/>
      <c r="L508" s="30"/>
      <c r="M508" s="40"/>
      <c r="N508" s="40"/>
      <c r="O508" s="279"/>
      <c r="P508" s="279"/>
      <c r="Q508" s="282"/>
      <c r="R508" s="282"/>
      <c r="S508" s="283"/>
      <c r="T508" s="283"/>
      <c r="U508" s="283"/>
      <c r="V508" s="283"/>
      <c r="W508" s="283"/>
      <c r="X508" s="283"/>
    </row>
    <row r="509" spans="1:24" s="34" customFormat="1">
      <c r="A509" s="29"/>
      <c r="B509" s="29"/>
      <c r="C509" s="29"/>
      <c r="D509" s="29"/>
      <c r="E509" s="29"/>
      <c r="F509" s="29"/>
      <c r="G509" s="29"/>
      <c r="H509" s="29"/>
      <c r="I509" s="30"/>
      <c r="J509" s="30"/>
      <c r="K509" s="30"/>
      <c r="L509" s="30"/>
      <c r="M509" s="40"/>
      <c r="N509" s="40"/>
      <c r="O509" s="279"/>
      <c r="P509" s="279"/>
      <c r="Q509" s="282"/>
      <c r="R509" s="282"/>
      <c r="S509" s="283"/>
      <c r="T509" s="283"/>
      <c r="U509" s="283"/>
      <c r="V509" s="283"/>
      <c r="W509" s="283"/>
      <c r="X509" s="283"/>
    </row>
    <row r="510" spans="1:24" s="34" customFormat="1">
      <c r="A510" s="29"/>
      <c r="B510" s="29"/>
      <c r="C510" s="29"/>
      <c r="D510" s="29"/>
      <c r="E510" s="29"/>
      <c r="F510" s="29"/>
      <c r="G510" s="29"/>
      <c r="H510" s="29"/>
      <c r="I510" s="30"/>
      <c r="J510" s="30"/>
      <c r="K510" s="30"/>
      <c r="L510" s="30"/>
      <c r="M510" s="40"/>
      <c r="N510" s="40"/>
      <c r="O510" s="279"/>
      <c r="P510" s="279"/>
      <c r="Q510" s="282"/>
      <c r="R510" s="282"/>
      <c r="S510" s="283"/>
      <c r="T510" s="283"/>
      <c r="U510" s="283"/>
      <c r="V510" s="283"/>
      <c r="W510" s="283"/>
      <c r="X510" s="283"/>
    </row>
    <row r="511" spans="1:24" s="34" customFormat="1">
      <c r="A511" s="29"/>
      <c r="B511" s="29"/>
      <c r="C511" s="29"/>
      <c r="D511" s="29"/>
      <c r="E511" s="29"/>
      <c r="F511" s="29"/>
      <c r="G511" s="29"/>
      <c r="H511" s="29"/>
      <c r="I511" s="30"/>
      <c r="J511" s="30"/>
      <c r="K511" s="30"/>
      <c r="L511" s="30"/>
      <c r="M511" s="40"/>
      <c r="N511" s="40"/>
      <c r="O511" s="279"/>
      <c r="P511" s="279"/>
      <c r="Q511" s="282"/>
      <c r="R511" s="282"/>
      <c r="S511" s="283"/>
      <c r="T511" s="283"/>
      <c r="U511" s="283"/>
      <c r="V511" s="283"/>
      <c r="W511" s="283"/>
      <c r="X511" s="283"/>
    </row>
    <row r="512" spans="1:24" s="34" customFormat="1">
      <c r="A512" s="29"/>
      <c r="B512" s="29"/>
      <c r="C512" s="29"/>
      <c r="D512" s="29"/>
      <c r="E512" s="29"/>
      <c r="F512" s="29"/>
      <c r="G512" s="29"/>
      <c r="H512" s="29"/>
      <c r="I512" s="30"/>
      <c r="J512" s="30"/>
      <c r="K512" s="30"/>
      <c r="L512" s="30"/>
      <c r="M512" s="40"/>
      <c r="N512" s="40"/>
      <c r="O512" s="279"/>
      <c r="P512" s="279"/>
      <c r="Q512" s="282"/>
      <c r="R512" s="282"/>
      <c r="S512" s="283"/>
      <c r="T512" s="283"/>
      <c r="U512" s="283"/>
      <c r="V512" s="283"/>
      <c r="W512" s="283"/>
      <c r="X512" s="283"/>
    </row>
    <row r="513" spans="1:24" s="34" customFormat="1">
      <c r="A513" s="29"/>
      <c r="B513" s="29"/>
      <c r="C513" s="29"/>
      <c r="D513" s="29"/>
      <c r="E513" s="29"/>
      <c r="F513" s="29"/>
      <c r="G513" s="29"/>
      <c r="H513" s="29"/>
      <c r="I513" s="30"/>
      <c r="J513" s="30"/>
      <c r="K513" s="30"/>
      <c r="L513" s="30"/>
      <c r="M513" s="40"/>
      <c r="N513" s="40"/>
      <c r="O513" s="279"/>
      <c r="P513" s="279"/>
      <c r="Q513" s="282"/>
      <c r="R513" s="282"/>
      <c r="S513" s="283"/>
      <c r="T513" s="283"/>
      <c r="U513" s="283"/>
      <c r="V513" s="283"/>
      <c r="W513" s="283"/>
      <c r="X513" s="283"/>
    </row>
    <row r="514" spans="1:24" s="34" customFormat="1">
      <c r="A514" s="29"/>
      <c r="B514" s="29"/>
      <c r="C514" s="29"/>
      <c r="D514" s="29"/>
      <c r="E514" s="29"/>
      <c r="F514" s="29"/>
      <c r="G514" s="29"/>
      <c r="H514" s="29"/>
      <c r="I514" s="30"/>
      <c r="J514" s="30"/>
      <c r="K514" s="30"/>
      <c r="L514" s="30"/>
      <c r="M514" s="40"/>
      <c r="N514" s="40"/>
      <c r="O514" s="279"/>
      <c r="P514" s="279"/>
      <c r="Q514" s="282"/>
      <c r="R514" s="282"/>
      <c r="S514" s="283"/>
      <c r="T514" s="283"/>
      <c r="U514" s="283"/>
      <c r="V514" s="283"/>
      <c r="W514" s="283"/>
      <c r="X514" s="283"/>
    </row>
    <row r="515" spans="1:24" s="34" customFormat="1">
      <c r="A515" s="29"/>
      <c r="B515" s="29"/>
      <c r="C515" s="29"/>
      <c r="D515" s="29"/>
      <c r="E515" s="29"/>
      <c r="F515" s="29"/>
      <c r="G515" s="29"/>
      <c r="H515" s="29"/>
      <c r="I515" s="30"/>
      <c r="J515" s="30"/>
      <c r="K515" s="30"/>
      <c r="L515" s="30"/>
      <c r="M515" s="40"/>
      <c r="N515" s="40"/>
      <c r="O515" s="279"/>
      <c r="P515" s="279"/>
      <c r="Q515" s="282"/>
      <c r="R515" s="282"/>
      <c r="S515" s="283"/>
      <c r="T515" s="283"/>
      <c r="U515" s="283"/>
      <c r="V515" s="283"/>
      <c r="W515" s="283"/>
      <c r="X515" s="283"/>
    </row>
    <row r="516" spans="1:24" s="34" customFormat="1">
      <c r="A516" s="29"/>
      <c r="B516" s="29"/>
      <c r="C516" s="29"/>
      <c r="D516" s="29"/>
      <c r="E516" s="29"/>
      <c r="F516" s="29"/>
      <c r="G516" s="29"/>
      <c r="H516" s="29"/>
      <c r="I516" s="30"/>
      <c r="J516" s="30"/>
      <c r="K516" s="30"/>
      <c r="L516" s="30"/>
      <c r="M516" s="40"/>
      <c r="N516" s="40"/>
      <c r="O516" s="279"/>
      <c r="P516" s="279"/>
      <c r="Q516" s="282"/>
      <c r="R516" s="282"/>
      <c r="S516" s="283"/>
      <c r="T516" s="283"/>
      <c r="U516" s="283"/>
      <c r="V516" s="283"/>
      <c r="W516" s="283"/>
      <c r="X516" s="283"/>
    </row>
    <row r="517" spans="1:24" s="34" customFormat="1">
      <c r="A517" s="29"/>
      <c r="B517" s="29"/>
      <c r="C517" s="29"/>
      <c r="D517" s="29"/>
      <c r="E517" s="29"/>
      <c r="F517" s="29"/>
      <c r="G517" s="29"/>
      <c r="H517" s="29"/>
      <c r="I517" s="30"/>
      <c r="J517" s="30"/>
      <c r="K517" s="30"/>
      <c r="L517" s="30"/>
      <c r="M517" s="40"/>
      <c r="N517" s="40"/>
      <c r="O517" s="279"/>
      <c r="P517" s="279"/>
      <c r="Q517" s="282"/>
      <c r="R517" s="282"/>
      <c r="S517" s="283"/>
      <c r="T517" s="283"/>
      <c r="U517" s="283"/>
      <c r="V517" s="283"/>
      <c r="W517" s="283"/>
      <c r="X517" s="283"/>
    </row>
    <row r="518" spans="1:24" s="34" customFormat="1">
      <c r="A518" s="29"/>
      <c r="B518" s="29"/>
      <c r="C518" s="29"/>
      <c r="D518" s="29"/>
      <c r="E518" s="29"/>
      <c r="F518" s="29"/>
      <c r="G518" s="29"/>
      <c r="H518" s="29"/>
      <c r="I518" s="30"/>
      <c r="J518" s="30"/>
      <c r="K518" s="30"/>
      <c r="L518" s="30"/>
      <c r="M518" s="40"/>
      <c r="N518" s="40"/>
      <c r="O518" s="279"/>
      <c r="P518" s="279"/>
      <c r="Q518" s="282"/>
      <c r="R518" s="282"/>
      <c r="S518" s="283"/>
      <c r="T518" s="283"/>
      <c r="U518" s="283"/>
      <c r="V518" s="283"/>
      <c r="W518" s="283"/>
      <c r="X518" s="283"/>
    </row>
    <row r="519" spans="1:24" s="34" customFormat="1">
      <c r="A519" s="29"/>
      <c r="B519" s="29"/>
      <c r="C519" s="29"/>
      <c r="D519" s="29"/>
      <c r="E519" s="29"/>
      <c r="F519" s="29"/>
      <c r="G519" s="29"/>
      <c r="H519" s="29"/>
      <c r="I519" s="30"/>
      <c r="J519" s="30"/>
      <c r="K519" s="30"/>
      <c r="L519" s="30"/>
      <c r="M519" s="40"/>
      <c r="N519" s="40"/>
      <c r="O519" s="279"/>
      <c r="P519" s="279"/>
      <c r="Q519" s="282"/>
      <c r="R519" s="282"/>
      <c r="S519" s="283"/>
      <c r="T519" s="283"/>
      <c r="U519" s="283"/>
      <c r="V519" s="283"/>
      <c r="W519" s="283"/>
      <c r="X519" s="283"/>
    </row>
    <row r="520" spans="1:24" s="34" customFormat="1">
      <c r="A520" s="29"/>
      <c r="B520" s="29"/>
      <c r="C520" s="29"/>
      <c r="D520" s="29"/>
      <c r="E520" s="29"/>
      <c r="F520" s="29"/>
      <c r="G520" s="29"/>
      <c r="H520" s="29"/>
      <c r="I520" s="30"/>
      <c r="J520" s="30"/>
      <c r="K520" s="30"/>
      <c r="L520" s="30"/>
      <c r="M520" s="40"/>
      <c r="N520" s="40"/>
      <c r="O520" s="279"/>
      <c r="P520" s="279"/>
      <c r="Q520" s="282"/>
      <c r="R520" s="282"/>
      <c r="S520" s="283"/>
      <c r="T520" s="283"/>
      <c r="U520" s="283"/>
      <c r="V520" s="283"/>
      <c r="W520" s="283"/>
      <c r="X520" s="283"/>
    </row>
    <row r="521" spans="1:24" s="34" customFormat="1">
      <c r="A521" s="29"/>
      <c r="B521" s="29"/>
      <c r="C521" s="29"/>
      <c r="D521" s="29"/>
      <c r="E521" s="29"/>
      <c r="F521" s="29"/>
      <c r="G521" s="29"/>
      <c r="H521" s="29"/>
      <c r="I521" s="30"/>
      <c r="J521" s="30"/>
      <c r="K521" s="30"/>
      <c r="L521" s="30"/>
      <c r="M521" s="40"/>
      <c r="N521" s="40"/>
      <c r="O521" s="279"/>
      <c r="P521" s="279"/>
      <c r="Q521" s="282"/>
      <c r="R521" s="282"/>
      <c r="S521" s="283"/>
      <c r="T521" s="283"/>
      <c r="U521" s="283"/>
      <c r="V521" s="283"/>
      <c r="W521" s="283"/>
      <c r="X521" s="283"/>
    </row>
    <row r="522" spans="1:24" s="34" customFormat="1">
      <c r="A522" s="29"/>
      <c r="B522" s="29"/>
      <c r="C522" s="29"/>
      <c r="D522" s="29"/>
      <c r="E522" s="29"/>
      <c r="F522" s="29"/>
      <c r="G522" s="29"/>
      <c r="H522" s="29"/>
      <c r="I522" s="30"/>
      <c r="J522" s="30"/>
      <c r="K522" s="30"/>
      <c r="L522" s="30"/>
      <c r="M522" s="40"/>
      <c r="N522" s="40"/>
      <c r="O522" s="279"/>
      <c r="P522" s="279"/>
      <c r="Q522" s="282"/>
      <c r="R522" s="282"/>
      <c r="S522" s="283"/>
      <c r="T522" s="283"/>
      <c r="U522" s="283"/>
      <c r="V522" s="283"/>
      <c r="W522" s="283"/>
      <c r="X522" s="283"/>
    </row>
    <row r="523" spans="1:24" s="34" customFormat="1">
      <c r="A523" s="29"/>
      <c r="B523" s="29"/>
      <c r="C523" s="29"/>
      <c r="D523" s="29"/>
      <c r="E523" s="29"/>
      <c r="F523" s="29"/>
      <c r="G523" s="29"/>
      <c r="H523" s="29"/>
      <c r="I523" s="30"/>
      <c r="J523" s="30"/>
      <c r="K523" s="30"/>
      <c r="L523" s="30"/>
      <c r="M523" s="40"/>
      <c r="N523" s="40"/>
      <c r="O523" s="279"/>
      <c r="P523" s="279"/>
      <c r="Q523" s="282"/>
      <c r="R523" s="282"/>
      <c r="S523" s="283"/>
      <c r="T523" s="283"/>
      <c r="U523" s="283"/>
      <c r="V523" s="283"/>
      <c r="W523" s="283"/>
      <c r="X523" s="283"/>
    </row>
    <row r="524" spans="1:24" s="34" customFormat="1">
      <c r="A524" s="29"/>
      <c r="B524" s="29"/>
      <c r="C524" s="29"/>
      <c r="D524" s="29"/>
      <c r="E524" s="29"/>
      <c r="F524" s="29"/>
      <c r="G524" s="29"/>
      <c r="H524" s="29"/>
      <c r="I524" s="30"/>
      <c r="J524" s="30"/>
      <c r="K524" s="30"/>
      <c r="L524" s="30"/>
      <c r="M524" s="40"/>
      <c r="N524" s="40"/>
      <c r="O524" s="279"/>
      <c r="P524" s="279"/>
      <c r="Q524" s="282"/>
      <c r="R524" s="282"/>
      <c r="S524" s="283"/>
      <c r="T524" s="283"/>
      <c r="U524" s="283"/>
      <c r="V524" s="283"/>
      <c r="W524" s="283"/>
      <c r="X524" s="283"/>
    </row>
    <row r="525" spans="1:24" s="34" customFormat="1">
      <c r="A525" s="29"/>
      <c r="B525" s="29"/>
      <c r="C525" s="29"/>
      <c r="D525" s="29"/>
      <c r="E525" s="29"/>
      <c r="F525" s="29"/>
      <c r="G525" s="29"/>
      <c r="H525" s="29"/>
      <c r="I525" s="30"/>
      <c r="J525" s="30"/>
      <c r="K525" s="30"/>
      <c r="L525" s="30"/>
      <c r="M525" s="40"/>
      <c r="N525" s="40"/>
      <c r="O525" s="279"/>
      <c r="P525" s="279"/>
      <c r="Q525" s="282"/>
      <c r="R525" s="282"/>
      <c r="S525" s="283"/>
      <c r="T525" s="283"/>
      <c r="U525" s="283"/>
      <c r="V525" s="283"/>
      <c r="W525" s="283"/>
      <c r="X525" s="283"/>
    </row>
    <row r="526" spans="1:24" s="34" customFormat="1">
      <c r="A526" s="29"/>
      <c r="B526" s="29"/>
      <c r="C526" s="29"/>
      <c r="D526" s="29"/>
      <c r="E526" s="29"/>
      <c r="F526" s="29"/>
      <c r="G526" s="29"/>
      <c r="H526" s="29"/>
      <c r="I526" s="30"/>
      <c r="J526" s="30"/>
      <c r="K526" s="30"/>
      <c r="L526" s="30"/>
      <c r="M526" s="40"/>
      <c r="N526" s="40"/>
      <c r="O526" s="279"/>
      <c r="P526" s="279"/>
      <c r="Q526" s="282"/>
      <c r="R526" s="282"/>
      <c r="S526" s="283"/>
      <c r="T526" s="283"/>
      <c r="U526" s="283"/>
      <c r="V526" s="283"/>
      <c r="W526" s="283"/>
      <c r="X526" s="283"/>
    </row>
    <row r="527" spans="1:24" s="34" customFormat="1">
      <c r="A527" s="29"/>
      <c r="B527" s="29"/>
      <c r="C527" s="29"/>
      <c r="D527" s="29"/>
      <c r="E527" s="29"/>
      <c r="F527" s="29"/>
      <c r="G527" s="29"/>
      <c r="H527" s="29"/>
      <c r="I527" s="30"/>
      <c r="J527" s="30"/>
      <c r="K527" s="30"/>
      <c r="L527" s="30"/>
      <c r="M527" s="40"/>
      <c r="N527" s="40"/>
      <c r="O527" s="279"/>
      <c r="P527" s="279"/>
      <c r="Q527" s="282"/>
      <c r="R527" s="282"/>
      <c r="S527" s="283"/>
      <c r="T527" s="283"/>
      <c r="U527" s="283"/>
      <c r="V527" s="283"/>
      <c r="W527" s="283"/>
      <c r="X527" s="283"/>
    </row>
    <row r="528" spans="1:24" s="34" customFormat="1">
      <c r="A528" s="29"/>
      <c r="B528" s="29"/>
      <c r="C528" s="29"/>
      <c r="D528" s="29"/>
      <c r="E528" s="29"/>
      <c r="F528" s="29"/>
      <c r="G528" s="29"/>
      <c r="H528" s="29"/>
      <c r="I528" s="30"/>
      <c r="J528" s="30"/>
      <c r="K528" s="30"/>
      <c r="L528" s="30"/>
      <c r="M528" s="40"/>
      <c r="N528" s="40"/>
      <c r="O528" s="279"/>
      <c r="P528" s="279"/>
      <c r="Q528" s="282"/>
      <c r="R528" s="282"/>
      <c r="S528" s="283"/>
      <c r="T528" s="283"/>
      <c r="U528" s="283"/>
      <c r="V528" s="283"/>
      <c r="W528" s="283"/>
      <c r="X528" s="283"/>
    </row>
    <row r="529" spans="1:24" s="34" customFormat="1">
      <c r="A529" s="29"/>
      <c r="B529" s="29"/>
      <c r="C529" s="29"/>
      <c r="D529" s="29"/>
      <c r="E529" s="29"/>
      <c r="F529" s="29"/>
      <c r="G529" s="29"/>
      <c r="H529" s="29"/>
      <c r="I529" s="30"/>
      <c r="J529" s="30"/>
      <c r="K529" s="30"/>
      <c r="L529" s="30"/>
      <c r="M529" s="40"/>
      <c r="N529" s="40"/>
      <c r="O529" s="279"/>
      <c r="P529" s="279"/>
      <c r="Q529" s="282"/>
      <c r="R529" s="282"/>
      <c r="S529" s="283"/>
      <c r="T529" s="283"/>
      <c r="U529" s="283"/>
      <c r="V529" s="283"/>
      <c r="W529" s="283"/>
      <c r="X529" s="283"/>
    </row>
    <row r="530" spans="1:24" s="34" customFormat="1">
      <c r="A530" s="29"/>
      <c r="B530" s="29"/>
      <c r="C530" s="29"/>
      <c r="D530" s="29"/>
      <c r="E530" s="29"/>
      <c r="F530" s="29"/>
      <c r="G530" s="29"/>
      <c r="H530" s="29"/>
      <c r="I530" s="30"/>
      <c r="J530" s="30"/>
      <c r="K530" s="30"/>
      <c r="L530" s="30"/>
      <c r="M530" s="40"/>
      <c r="N530" s="40"/>
      <c r="O530" s="279"/>
      <c r="P530" s="279"/>
      <c r="Q530" s="282"/>
      <c r="R530" s="282"/>
      <c r="S530" s="283"/>
      <c r="T530" s="283"/>
      <c r="U530" s="283"/>
      <c r="V530" s="283"/>
      <c r="W530" s="283"/>
      <c r="X530" s="283"/>
    </row>
    <row r="531" spans="1:24" s="34" customFormat="1">
      <c r="A531" s="29"/>
      <c r="B531" s="29"/>
      <c r="C531" s="29"/>
      <c r="D531" s="29"/>
      <c r="E531" s="29"/>
      <c r="F531" s="29"/>
      <c r="G531" s="29"/>
      <c r="H531" s="29"/>
      <c r="I531" s="30"/>
      <c r="J531" s="30"/>
      <c r="K531" s="30"/>
      <c r="L531" s="30"/>
      <c r="M531" s="40"/>
      <c r="N531" s="40"/>
      <c r="O531" s="279"/>
      <c r="P531" s="279"/>
      <c r="Q531" s="282"/>
      <c r="R531" s="282"/>
      <c r="S531" s="283"/>
      <c r="T531" s="283"/>
      <c r="U531" s="283"/>
      <c r="V531" s="283"/>
      <c r="W531" s="283"/>
      <c r="X531" s="283"/>
    </row>
    <row r="532" spans="1:24" s="34" customFormat="1">
      <c r="A532" s="29"/>
      <c r="B532" s="29"/>
      <c r="C532" s="29"/>
      <c r="D532" s="29"/>
      <c r="E532" s="29"/>
      <c r="F532" s="29"/>
      <c r="G532" s="29"/>
      <c r="H532" s="29"/>
      <c r="I532" s="30"/>
      <c r="J532" s="30"/>
      <c r="K532" s="30"/>
      <c r="L532" s="30"/>
      <c r="M532" s="40"/>
      <c r="N532" s="40"/>
      <c r="O532" s="279"/>
      <c r="P532" s="279"/>
      <c r="Q532" s="282"/>
      <c r="R532" s="282"/>
      <c r="S532" s="283"/>
      <c r="T532" s="283"/>
      <c r="U532" s="283"/>
      <c r="V532" s="283"/>
      <c r="W532" s="283"/>
      <c r="X532" s="283"/>
    </row>
    <row r="533" spans="1:24" s="34" customFormat="1">
      <c r="A533" s="29"/>
      <c r="B533" s="29"/>
      <c r="C533" s="29"/>
      <c r="D533" s="29"/>
      <c r="E533" s="29"/>
      <c r="F533" s="29"/>
      <c r="G533" s="29"/>
      <c r="H533" s="29"/>
      <c r="I533" s="30"/>
      <c r="J533" s="30"/>
      <c r="K533" s="30"/>
      <c r="L533" s="30"/>
      <c r="M533" s="40"/>
      <c r="N533" s="40"/>
      <c r="O533" s="279"/>
      <c r="P533" s="279"/>
      <c r="Q533" s="282"/>
      <c r="R533" s="282"/>
      <c r="S533" s="283"/>
      <c r="T533" s="283"/>
      <c r="U533" s="283"/>
      <c r="V533" s="283"/>
      <c r="W533" s="283"/>
      <c r="X533" s="283"/>
    </row>
    <row r="534" spans="1:24" s="34" customFormat="1">
      <c r="A534" s="29"/>
      <c r="B534" s="29"/>
      <c r="C534" s="29"/>
      <c r="D534" s="29"/>
      <c r="E534" s="29"/>
      <c r="F534" s="29"/>
      <c r="G534" s="29"/>
      <c r="H534" s="29"/>
      <c r="I534" s="30"/>
      <c r="J534" s="30"/>
      <c r="K534" s="30"/>
      <c r="L534" s="30"/>
      <c r="M534" s="40"/>
      <c r="N534" s="40"/>
      <c r="O534" s="279"/>
      <c r="P534" s="279"/>
      <c r="Q534" s="282"/>
      <c r="R534" s="282"/>
      <c r="S534" s="283"/>
      <c r="T534" s="283"/>
      <c r="U534" s="283"/>
      <c r="V534" s="283"/>
      <c r="W534" s="283"/>
      <c r="X534" s="283"/>
    </row>
    <row r="535" spans="1:24" s="34" customFormat="1">
      <c r="A535" s="29"/>
      <c r="B535" s="29"/>
      <c r="C535" s="29"/>
      <c r="D535" s="29"/>
      <c r="E535" s="29"/>
      <c r="F535" s="29"/>
      <c r="G535" s="29"/>
      <c r="H535" s="29"/>
      <c r="I535" s="30"/>
      <c r="J535" s="30"/>
      <c r="K535" s="30"/>
      <c r="L535" s="30"/>
      <c r="M535" s="40"/>
      <c r="N535" s="40"/>
      <c r="O535" s="279"/>
      <c r="P535" s="279"/>
      <c r="Q535" s="282"/>
      <c r="R535" s="282"/>
      <c r="S535" s="283"/>
      <c r="T535" s="283"/>
      <c r="U535" s="283"/>
      <c r="V535" s="283"/>
      <c r="W535" s="283"/>
      <c r="X535" s="283"/>
    </row>
    <row r="536" spans="1:24" s="34" customFormat="1">
      <c r="A536" s="29"/>
      <c r="B536" s="29"/>
      <c r="C536" s="29"/>
      <c r="D536" s="29"/>
      <c r="E536" s="29"/>
      <c r="F536" s="29"/>
      <c r="G536" s="29"/>
      <c r="H536" s="29"/>
      <c r="I536" s="30"/>
      <c r="J536" s="30"/>
      <c r="K536" s="30"/>
      <c r="L536" s="30"/>
      <c r="M536" s="40"/>
      <c r="N536" s="40"/>
      <c r="O536" s="279"/>
      <c r="P536" s="279"/>
      <c r="Q536" s="282"/>
      <c r="R536" s="282"/>
      <c r="S536" s="283"/>
      <c r="T536" s="283"/>
      <c r="U536" s="283"/>
      <c r="V536" s="283"/>
      <c r="W536" s="283"/>
      <c r="X536" s="283"/>
    </row>
    <row r="537" spans="1:24" s="34" customFormat="1">
      <c r="A537" s="29"/>
      <c r="B537" s="29"/>
      <c r="C537" s="29"/>
      <c r="D537" s="29"/>
      <c r="E537" s="29"/>
      <c r="F537" s="29"/>
      <c r="G537" s="29"/>
      <c r="H537" s="29"/>
      <c r="I537" s="30"/>
      <c r="J537" s="30"/>
      <c r="K537" s="30"/>
      <c r="L537" s="30"/>
      <c r="M537" s="40"/>
      <c r="N537" s="40"/>
      <c r="O537" s="279"/>
      <c r="P537" s="279"/>
      <c r="Q537" s="282"/>
      <c r="R537" s="282"/>
      <c r="S537" s="283"/>
      <c r="T537" s="283"/>
      <c r="U537" s="283"/>
      <c r="V537" s="283"/>
      <c r="W537" s="283"/>
      <c r="X537" s="283"/>
    </row>
    <row r="538" spans="1:24" s="34" customFormat="1">
      <c r="A538" s="29"/>
      <c r="B538" s="29"/>
      <c r="C538" s="29"/>
      <c r="D538" s="29"/>
      <c r="E538" s="29"/>
      <c r="F538" s="29"/>
      <c r="G538" s="29"/>
      <c r="H538" s="29"/>
      <c r="I538" s="30"/>
      <c r="J538" s="30"/>
      <c r="K538" s="30"/>
      <c r="L538" s="30"/>
      <c r="M538" s="40"/>
      <c r="N538" s="40"/>
      <c r="O538" s="279"/>
      <c r="P538" s="279"/>
      <c r="Q538" s="282"/>
      <c r="R538" s="282"/>
      <c r="S538" s="283"/>
      <c r="T538" s="283"/>
      <c r="U538" s="283"/>
      <c r="V538" s="283"/>
      <c r="W538" s="283"/>
      <c r="X538" s="283"/>
    </row>
    <row r="539" spans="1:24" s="34" customFormat="1">
      <c r="A539" s="29"/>
      <c r="B539" s="29"/>
      <c r="C539" s="29"/>
      <c r="D539" s="29"/>
      <c r="E539" s="29"/>
      <c r="F539" s="29"/>
      <c r="G539" s="29"/>
      <c r="H539" s="29"/>
      <c r="I539" s="30"/>
      <c r="J539" s="30"/>
      <c r="K539" s="30"/>
      <c r="L539" s="30"/>
      <c r="M539" s="40"/>
      <c r="N539" s="40"/>
      <c r="O539" s="279"/>
      <c r="P539" s="279"/>
      <c r="Q539" s="282"/>
      <c r="R539" s="282"/>
      <c r="S539" s="283"/>
      <c r="T539" s="283"/>
      <c r="U539" s="283"/>
      <c r="V539" s="283"/>
      <c r="W539" s="283"/>
      <c r="X539" s="283"/>
    </row>
    <row r="540" spans="1:24" s="34" customFormat="1">
      <c r="A540" s="29"/>
      <c r="B540" s="29"/>
      <c r="C540" s="29"/>
      <c r="D540" s="29"/>
      <c r="E540" s="29"/>
      <c r="F540" s="29"/>
      <c r="G540" s="29"/>
      <c r="H540" s="29"/>
      <c r="I540" s="30"/>
      <c r="J540" s="30"/>
      <c r="K540" s="30"/>
      <c r="L540" s="30"/>
      <c r="M540" s="40"/>
      <c r="N540" s="40"/>
      <c r="O540" s="279"/>
      <c r="P540" s="279"/>
      <c r="Q540" s="282"/>
      <c r="R540" s="282"/>
      <c r="S540" s="283"/>
      <c r="T540" s="283"/>
      <c r="U540" s="283"/>
      <c r="V540" s="283"/>
      <c r="W540" s="283"/>
      <c r="X540" s="283"/>
    </row>
    <row r="541" spans="1:24" s="34" customFormat="1">
      <c r="A541" s="29"/>
      <c r="B541" s="29"/>
      <c r="C541" s="29"/>
      <c r="D541" s="29"/>
      <c r="E541" s="29"/>
      <c r="F541" s="29"/>
      <c r="G541" s="29"/>
      <c r="H541" s="29"/>
      <c r="I541" s="30"/>
      <c r="J541" s="30"/>
      <c r="K541" s="30"/>
      <c r="L541" s="30"/>
      <c r="M541" s="40"/>
      <c r="N541" s="40"/>
      <c r="O541" s="279"/>
      <c r="P541" s="279"/>
      <c r="Q541" s="282"/>
      <c r="R541" s="282"/>
      <c r="S541" s="283"/>
      <c r="T541" s="283"/>
      <c r="U541" s="283"/>
      <c r="V541" s="283"/>
      <c r="W541" s="283"/>
      <c r="X541" s="283"/>
    </row>
    <row r="542" spans="1:24" s="34" customFormat="1">
      <c r="A542" s="29"/>
      <c r="B542" s="29"/>
      <c r="C542" s="29"/>
      <c r="D542" s="29"/>
      <c r="E542" s="29"/>
      <c r="F542" s="29"/>
      <c r="G542" s="29"/>
      <c r="H542" s="29"/>
      <c r="I542" s="30"/>
      <c r="J542" s="30"/>
      <c r="K542" s="30"/>
      <c r="L542" s="30"/>
      <c r="M542" s="40"/>
      <c r="N542" s="40"/>
      <c r="O542" s="279"/>
      <c r="P542" s="279"/>
      <c r="Q542" s="282"/>
      <c r="R542" s="282"/>
      <c r="S542" s="283"/>
      <c r="T542" s="283"/>
      <c r="U542" s="283"/>
      <c r="V542" s="283"/>
      <c r="W542" s="283"/>
      <c r="X542" s="283"/>
    </row>
    <row r="543" spans="1:24" s="34" customFormat="1">
      <c r="A543" s="29"/>
      <c r="B543" s="29"/>
      <c r="C543" s="29"/>
      <c r="D543" s="29"/>
      <c r="E543" s="29"/>
      <c r="F543" s="29"/>
      <c r="G543" s="29"/>
      <c r="H543" s="29"/>
      <c r="I543" s="30"/>
      <c r="J543" s="30"/>
      <c r="K543" s="30"/>
      <c r="L543" s="30"/>
      <c r="M543" s="40"/>
      <c r="N543" s="40"/>
      <c r="O543" s="279"/>
      <c r="P543" s="279"/>
      <c r="Q543" s="282"/>
      <c r="R543" s="282"/>
      <c r="S543" s="283"/>
      <c r="T543" s="283"/>
      <c r="U543" s="283"/>
      <c r="V543" s="283"/>
      <c r="W543" s="283"/>
      <c r="X543" s="283"/>
    </row>
    <row r="544" spans="1:24" s="34" customFormat="1">
      <c r="A544" s="29"/>
      <c r="B544" s="29"/>
      <c r="C544" s="29"/>
      <c r="D544" s="29"/>
      <c r="E544" s="29"/>
      <c r="F544" s="29"/>
      <c r="G544" s="29"/>
      <c r="H544" s="29"/>
      <c r="I544" s="30"/>
      <c r="J544" s="30"/>
      <c r="K544" s="30"/>
      <c r="L544" s="30"/>
      <c r="M544" s="40"/>
      <c r="N544" s="40"/>
      <c r="O544" s="279"/>
      <c r="P544" s="279"/>
      <c r="Q544" s="282"/>
      <c r="R544" s="282"/>
      <c r="S544" s="283"/>
      <c r="T544" s="283"/>
      <c r="U544" s="283"/>
      <c r="V544" s="283"/>
      <c r="W544" s="283"/>
      <c r="X544" s="283"/>
    </row>
    <row r="545" spans="1:24" s="34" customFormat="1">
      <c r="A545" s="29"/>
      <c r="B545" s="29"/>
      <c r="C545" s="29"/>
      <c r="D545" s="29"/>
      <c r="E545" s="29"/>
      <c r="F545" s="29"/>
      <c r="G545" s="29"/>
      <c r="H545" s="29"/>
      <c r="I545" s="30"/>
      <c r="J545" s="30"/>
      <c r="K545" s="30"/>
      <c r="L545" s="30"/>
      <c r="M545" s="40"/>
      <c r="N545" s="40"/>
      <c r="O545" s="279"/>
      <c r="P545" s="279"/>
      <c r="Q545" s="282"/>
      <c r="R545" s="282"/>
      <c r="S545" s="283"/>
      <c r="T545" s="283"/>
      <c r="U545" s="283"/>
      <c r="V545" s="283"/>
      <c r="W545" s="283"/>
      <c r="X545" s="283"/>
    </row>
    <row r="546" spans="1:24" s="34" customFormat="1">
      <c r="A546" s="29"/>
      <c r="B546" s="29"/>
      <c r="C546" s="29"/>
      <c r="D546" s="29"/>
      <c r="E546" s="29"/>
      <c r="F546" s="29"/>
      <c r="G546" s="29"/>
      <c r="H546" s="29"/>
      <c r="I546" s="30"/>
      <c r="J546" s="30"/>
      <c r="K546" s="30"/>
      <c r="L546" s="30"/>
      <c r="M546" s="40"/>
      <c r="N546" s="40"/>
      <c r="O546" s="279"/>
      <c r="P546" s="279"/>
      <c r="Q546" s="282"/>
      <c r="R546" s="282"/>
      <c r="S546" s="283"/>
      <c r="T546" s="283"/>
      <c r="U546" s="283"/>
      <c r="V546" s="283"/>
      <c r="W546" s="283"/>
      <c r="X546" s="283"/>
    </row>
    <row r="547" spans="1:24" s="34" customFormat="1">
      <c r="A547" s="29"/>
      <c r="B547" s="29"/>
      <c r="C547" s="29"/>
      <c r="D547" s="29"/>
      <c r="E547" s="29"/>
      <c r="F547" s="29"/>
      <c r="G547" s="29"/>
      <c r="H547" s="29"/>
      <c r="I547" s="30"/>
      <c r="J547" s="30"/>
      <c r="K547" s="30"/>
      <c r="L547" s="30"/>
      <c r="M547" s="40"/>
      <c r="N547" s="40"/>
      <c r="O547" s="279"/>
      <c r="P547" s="279"/>
      <c r="Q547" s="282"/>
      <c r="R547" s="282"/>
      <c r="S547" s="283"/>
      <c r="T547" s="283"/>
      <c r="U547" s="283"/>
      <c r="V547" s="283"/>
      <c r="W547" s="283"/>
      <c r="X547" s="283"/>
    </row>
    <row r="548" spans="1:24" s="34" customFormat="1">
      <c r="A548" s="29"/>
      <c r="B548" s="29"/>
      <c r="C548" s="29"/>
      <c r="D548" s="29"/>
      <c r="E548" s="29"/>
      <c r="F548" s="29"/>
      <c r="G548" s="29"/>
      <c r="H548" s="29"/>
      <c r="I548" s="30"/>
      <c r="J548" s="30"/>
      <c r="K548" s="30"/>
      <c r="L548" s="30"/>
      <c r="M548" s="40"/>
      <c r="N548" s="40"/>
      <c r="O548" s="279"/>
      <c r="P548" s="279"/>
      <c r="Q548" s="282"/>
      <c r="R548" s="282"/>
      <c r="S548" s="283"/>
      <c r="T548" s="283"/>
      <c r="U548" s="283"/>
      <c r="V548" s="283"/>
      <c r="W548" s="283"/>
      <c r="X548" s="283"/>
    </row>
    <row r="549" spans="1:24" s="34" customFormat="1">
      <c r="A549" s="29"/>
      <c r="B549" s="29"/>
      <c r="C549" s="29"/>
      <c r="D549" s="29"/>
      <c r="E549" s="29"/>
      <c r="F549" s="29"/>
      <c r="G549" s="29"/>
      <c r="H549" s="29"/>
      <c r="I549" s="30"/>
      <c r="J549" s="30"/>
      <c r="K549" s="30"/>
      <c r="L549" s="30"/>
      <c r="M549" s="40"/>
      <c r="N549" s="40"/>
      <c r="O549" s="279"/>
      <c r="P549" s="279"/>
      <c r="Q549" s="282"/>
      <c r="R549" s="282"/>
      <c r="S549" s="283"/>
      <c r="T549" s="283"/>
      <c r="U549" s="283"/>
      <c r="V549" s="283"/>
      <c r="W549" s="283"/>
      <c r="X549" s="283"/>
    </row>
    <row r="550" spans="1:24" s="34" customFormat="1">
      <c r="A550" s="29"/>
      <c r="B550" s="29"/>
      <c r="C550" s="29"/>
      <c r="D550" s="29"/>
      <c r="E550" s="29"/>
      <c r="F550" s="29"/>
      <c r="G550" s="29"/>
      <c r="H550" s="29"/>
      <c r="I550" s="30"/>
      <c r="J550" s="30"/>
      <c r="K550" s="30"/>
      <c r="L550" s="30"/>
      <c r="M550" s="40"/>
      <c r="N550" s="40"/>
      <c r="O550" s="279"/>
      <c r="P550" s="279"/>
      <c r="Q550" s="282"/>
      <c r="R550" s="282"/>
      <c r="S550" s="283"/>
      <c r="T550" s="283"/>
      <c r="U550" s="283"/>
      <c r="V550" s="283"/>
      <c r="W550" s="283"/>
      <c r="X550" s="283"/>
    </row>
    <row r="551" spans="1:24" s="34" customFormat="1">
      <c r="A551" s="29"/>
      <c r="B551" s="29"/>
      <c r="C551" s="29"/>
      <c r="D551" s="29"/>
      <c r="E551" s="29"/>
      <c r="F551" s="29"/>
      <c r="G551" s="29"/>
      <c r="H551" s="29"/>
      <c r="I551" s="30"/>
      <c r="J551" s="30"/>
      <c r="K551" s="30"/>
      <c r="L551" s="30"/>
      <c r="M551" s="40"/>
      <c r="N551" s="40"/>
      <c r="O551" s="279"/>
      <c r="P551" s="279"/>
      <c r="Q551" s="282"/>
      <c r="R551" s="282"/>
      <c r="S551" s="283"/>
      <c r="T551" s="283"/>
      <c r="U551" s="283"/>
      <c r="V551" s="283"/>
      <c r="W551" s="283"/>
      <c r="X551" s="283"/>
    </row>
    <row r="552" spans="1:24" s="34" customFormat="1">
      <c r="A552" s="29"/>
      <c r="B552" s="29"/>
      <c r="C552" s="29"/>
      <c r="D552" s="29"/>
      <c r="E552" s="29"/>
      <c r="F552" s="29"/>
      <c r="G552" s="29"/>
      <c r="H552" s="29"/>
      <c r="I552" s="30"/>
      <c r="J552" s="30"/>
      <c r="K552" s="30"/>
      <c r="L552" s="30"/>
      <c r="M552" s="40"/>
      <c r="N552" s="40"/>
      <c r="O552" s="279"/>
      <c r="P552" s="279"/>
      <c r="Q552" s="282"/>
      <c r="R552" s="282"/>
      <c r="S552" s="283"/>
      <c r="T552" s="283"/>
      <c r="U552" s="283"/>
      <c r="V552" s="283"/>
      <c r="W552" s="283"/>
      <c r="X552" s="283"/>
    </row>
    <row r="553" spans="1:24" s="34" customFormat="1">
      <c r="A553" s="29"/>
      <c r="B553" s="29"/>
      <c r="C553" s="29"/>
      <c r="D553" s="29"/>
      <c r="E553" s="29"/>
      <c r="F553" s="29"/>
      <c r="G553" s="29"/>
      <c r="H553" s="29"/>
      <c r="I553" s="30"/>
      <c r="J553" s="30"/>
      <c r="K553" s="30"/>
      <c r="L553" s="30"/>
      <c r="M553" s="40"/>
      <c r="N553" s="40"/>
      <c r="O553" s="279"/>
      <c r="P553" s="279"/>
      <c r="Q553" s="282"/>
      <c r="R553" s="282"/>
      <c r="S553" s="283"/>
      <c r="T553" s="283"/>
      <c r="U553" s="283"/>
      <c r="V553" s="283"/>
      <c r="W553" s="283"/>
      <c r="X553" s="283"/>
    </row>
    <row r="554" spans="1:24" s="34" customFormat="1">
      <c r="A554" s="29"/>
      <c r="B554" s="29"/>
      <c r="C554" s="29"/>
      <c r="D554" s="29"/>
      <c r="E554" s="29"/>
      <c r="F554" s="29"/>
      <c r="G554" s="29"/>
      <c r="H554" s="29"/>
      <c r="I554" s="30"/>
      <c r="J554" s="30"/>
      <c r="K554" s="30"/>
      <c r="L554" s="30"/>
      <c r="M554" s="40"/>
      <c r="N554" s="40"/>
      <c r="O554" s="279"/>
      <c r="P554" s="279"/>
      <c r="Q554" s="282"/>
      <c r="R554" s="282"/>
      <c r="S554" s="283"/>
      <c r="T554" s="283"/>
      <c r="U554" s="283"/>
      <c r="V554" s="283"/>
      <c r="W554" s="283"/>
      <c r="X554" s="283"/>
    </row>
    <row r="555" spans="1:24" s="34" customFormat="1">
      <c r="A555" s="29"/>
      <c r="B555" s="29"/>
      <c r="C555" s="29"/>
      <c r="D555" s="29"/>
      <c r="E555" s="29"/>
      <c r="F555" s="29"/>
      <c r="G555" s="29"/>
      <c r="H555" s="29"/>
      <c r="I555" s="30"/>
      <c r="J555" s="30"/>
      <c r="K555" s="30"/>
      <c r="L555" s="30"/>
      <c r="M555" s="40"/>
      <c r="N555" s="40"/>
      <c r="O555" s="279"/>
      <c r="P555" s="279"/>
      <c r="Q555" s="282"/>
      <c r="R555" s="282"/>
      <c r="S555" s="283"/>
      <c r="T555" s="283"/>
      <c r="U555" s="283"/>
      <c r="V555" s="283"/>
      <c r="W555" s="283"/>
      <c r="X555" s="283"/>
    </row>
    <row r="556" spans="1:24" s="34" customFormat="1">
      <c r="A556" s="29"/>
      <c r="B556" s="29"/>
      <c r="C556" s="29"/>
      <c r="D556" s="29"/>
      <c r="E556" s="29"/>
      <c r="F556" s="29"/>
      <c r="G556" s="29"/>
      <c r="H556" s="29"/>
      <c r="I556" s="30"/>
      <c r="J556" s="30"/>
      <c r="K556" s="30"/>
      <c r="L556" s="30"/>
      <c r="M556" s="40"/>
      <c r="N556" s="40"/>
      <c r="O556" s="279"/>
      <c r="P556" s="279"/>
      <c r="Q556" s="282"/>
      <c r="R556" s="282"/>
      <c r="S556" s="283"/>
      <c r="T556" s="283"/>
      <c r="U556" s="283"/>
      <c r="V556" s="283"/>
      <c r="W556" s="283"/>
      <c r="X556" s="283"/>
    </row>
    <row r="557" spans="1:24" s="34" customFormat="1">
      <c r="A557" s="29"/>
      <c r="B557" s="29"/>
      <c r="C557" s="29"/>
      <c r="D557" s="29"/>
      <c r="E557" s="29"/>
      <c r="F557" s="29"/>
      <c r="G557" s="29"/>
      <c r="H557" s="29"/>
      <c r="I557" s="30"/>
      <c r="J557" s="30"/>
      <c r="K557" s="30"/>
      <c r="L557" s="30"/>
      <c r="M557" s="40"/>
      <c r="N557" s="40"/>
      <c r="O557" s="279"/>
      <c r="P557" s="279"/>
      <c r="Q557" s="282"/>
      <c r="R557" s="282"/>
      <c r="S557" s="283"/>
      <c r="T557" s="283"/>
      <c r="U557" s="283"/>
      <c r="V557" s="283"/>
      <c r="W557" s="283"/>
      <c r="X557" s="283"/>
    </row>
    <row r="558" spans="1:24" s="34" customFormat="1">
      <c r="A558" s="29"/>
      <c r="B558" s="29"/>
      <c r="C558" s="29"/>
      <c r="D558" s="29"/>
      <c r="E558" s="29"/>
      <c r="F558" s="29"/>
      <c r="G558" s="29"/>
      <c r="H558" s="29"/>
      <c r="I558" s="30"/>
      <c r="J558" s="30"/>
      <c r="K558" s="30"/>
      <c r="L558" s="30"/>
      <c r="M558" s="40"/>
      <c r="N558" s="40"/>
      <c r="O558" s="279"/>
      <c r="P558" s="279"/>
      <c r="Q558" s="282"/>
      <c r="R558" s="282"/>
      <c r="S558" s="283"/>
      <c r="T558" s="283"/>
      <c r="U558" s="283"/>
      <c r="V558" s="283"/>
      <c r="W558" s="283"/>
      <c r="X558" s="283"/>
    </row>
    <row r="559" spans="1:24" s="34" customFormat="1">
      <c r="A559" s="29"/>
      <c r="B559" s="29"/>
      <c r="C559" s="29"/>
      <c r="D559" s="29"/>
      <c r="E559" s="29"/>
      <c r="F559" s="29"/>
      <c r="G559" s="29"/>
      <c r="H559" s="29"/>
      <c r="I559" s="30"/>
      <c r="J559" s="30"/>
      <c r="K559" s="30"/>
      <c r="L559" s="30"/>
      <c r="M559" s="40"/>
      <c r="N559" s="40"/>
      <c r="O559" s="279"/>
      <c r="P559" s="279"/>
      <c r="Q559" s="282"/>
      <c r="R559" s="282"/>
      <c r="S559" s="283"/>
      <c r="T559" s="283"/>
      <c r="U559" s="283"/>
      <c r="V559" s="283"/>
      <c r="W559" s="283"/>
      <c r="X559" s="283"/>
    </row>
    <row r="560" spans="1:24" s="34" customFormat="1">
      <c r="A560" s="29"/>
      <c r="B560" s="29"/>
      <c r="C560" s="29"/>
      <c r="D560" s="29"/>
      <c r="E560" s="29"/>
      <c r="F560" s="29"/>
      <c r="G560" s="29"/>
      <c r="H560" s="29"/>
      <c r="I560" s="30"/>
      <c r="J560" s="30"/>
      <c r="K560" s="30"/>
      <c r="L560" s="30"/>
      <c r="M560" s="40"/>
      <c r="N560" s="40"/>
      <c r="O560" s="279"/>
      <c r="P560" s="279"/>
      <c r="Q560" s="282"/>
      <c r="R560" s="282"/>
      <c r="S560" s="283"/>
      <c r="T560" s="283"/>
      <c r="U560" s="283"/>
      <c r="V560" s="283"/>
      <c r="W560" s="283"/>
      <c r="X560" s="283"/>
    </row>
    <row r="561" spans="1:24" s="34" customFormat="1">
      <c r="A561" s="29"/>
      <c r="B561" s="29"/>
      <c r="C561" s="29"/>
      <c r="D561" s="29"/>
      <c r="E561" s="29"/>
      <c r="F561" s="29"/>
      <c r="G561" s="29"/>
      <c r="H561" s="29"/>
      <c r="I561" s="30"/>
      <c r="J561" s="30"/>
      <c r="K561" s="30"/>
      <c r="L561" s="30"/>
      <c r="M561" s="40"/>
      <c r="N561" s="40"/>
      <c r="O561" s="279"/>
      <c r="P561" s="279"/>
      <c r="Q561" s="282"/>
      <c r="R561" s="282"/>
      <c r="S561" s="283"/>
      <c r="T561" s="283"/>
      <c r="U561" s="283"/>
      <c r="V561" s="283"/>
      <c r="W561" s="283"/>
      <c r="X561" s="283"/>
    </row>
    <row r="562" spans="1:24" s="34" customFormat="1">
      <c r="A562" s="29"/>
      <c r="B562" s="29"/>
      <c r="C562" s="29"/>
      <c r="D562" s="29"/>
      <c r="E562" s="29"/>
      <c r="F562" s="29"/>
      <c r="G562" s="29"/>
      <c r="H562" s="29"/>
      <c r="I562" s="30"/>
      <c r="J562" s="30"/>
      <c r="K562" s="30"/>
      <c r="L562" s="30"/>
      <c r="M562" s="40"/>
      <c r="N562" s="40"/>
      <c r="O562" s="279"/>
      <c r="P562" s="279"/>
      <c r="Q562" s="282"/>
      <c r="R562" s="282"/>
      <c r="S562" s="283"/>
      <c r="T562" s="283"/>
      <c r="U562" s="283"/>
      <c r="V562" s="283"/>
      <c r="W562" s="283"/>
      <c r="X562" s="283"/>
    </row>
    <row r="563" spans="1:24" s="34" customFormat="1">
      <c r="A563" s="29"/>
      <c r="B563" s="29"/>
      <c r="C563" s="29"/>
      <c r="D563" s="29"/>
      <c r="E563" s="29"/>
      <c r="F563" s="29"/>
      <c r="G563" s="29"/>
      <c r="H563" s="29"/>
      <c r="I563" s="30"/>
      <c r="J563" s="30"/>
      <c r="K563" s="30"/>
      <c r="L563" s="30"/>
      <c r="M563" s="40"/>
      <c r="N563" s="40"/>
      <c r="O563" s="279"/>
      <c r="P563" s="279"/>
      <c r="Q563" s="282"/>
      <c r="R563" s="282"/>
      <c r="S563" s="283"/>
      <c r="T563" s="283"/>
      <c r="U563" s="283"/>
      <c r="V563" s="283"/>
      <c r="W563" s="283"/>
      <c r="X563" s="283"/>
    </row>
    <row r="564" spans="1:24" s="34" customFormat="1">
      <c r="A564" s="29"/>
      <c r="B564" s="29"/>
      <c r="C564" s="29"/>
      <c r="D564" s="29"/>
      <c r="E564" s="29"/>
      <c r="F564" s="29"/>
      <c r="G564" s="29"/>
      <c r="H564" s="29"/>
      <c r="I564" s="30"/>
      <c r="J564" s="30"/>
      <c r="K564" s="30"/>
      <c r="L564" s="30"/>
      <c r="M564" s="40"/>
      <c r="N564" s="40"/>
      <c r="O564" s="279"/>
      <c r="P564" s="279"/>
      <c r="Q564" s="282"/>
      <c r="R564" s="282"/>
      <c r="S564" s="283"/>
      <c r="T564" s="283"/>
      <c r="U564" s="283"/>
      <c r="V564" s="283"/>
      <c r="W564" s="283"/>
      <c r="X564" s="283"/>
    </row>
    <row r="565" spans="1:24" s="34" customFormat="1">
      <c r="A565" s="29"/>
      <c r="B565" s="29"/>
      <c r="C565" s="29"/>
      <c r="D565" s="29"/>
      <c r="E565" s="29"/>
      <c r="F565" s="29"/>
      <c r="G565" s="29"/>
      <c r="H565" s="29"/>
      <c r="I565" s="30"/>
      <c r="J565" s="30"/>
      <c r="K565" s="30"/>
      <c r="L565" s="30"/>
      <c r="M565" s="40"/>
      <c r="N565" s="40"/>
      <c r="O565" s="279"/>
      <c r="P565" s="279"/>
      <c r="Q565" s="282"/>
      <c r="R565" s="282"/>
      <c r="S565" s="283"/>
      <c r="T565" s="283"/>
      <c r="U565" s="283"/>
      <c r="V565" s="283"/>
      <c r="W565" s="283"/>
      <c r="X565" s="283"/>
    </row>
    <row r="566" spans="1:24" s="34" customFormat="1">
      <c r="A566" s="29"/>
      <c r="B566" s="29"/>
      <c r="C566" s="29"/>
      <c r="D566" s="29"/>
      <c r="E566" s="29"/>
      <c r="F566" s="29"/>
      <c r="G566" s="29"/>
      <c r="H566" s="29"/>
      <c r="I566" s="30"/>
      <c r="J566" s="30"/>
      <c r="K566" s="30"/>
      <c r="L566" s="30"/>
      <c r="M566" s="40"/>
      <c r="N566" s="40"/>
      <c r="O566" s="279"/>
      <c r="P566" s="279"/>
      <c r="Q566" s="282"/>
      <c r="R566" s="282"/>
      <c r="S566" s="283"/>
      <c r="T566" s="283"/>
      <c r="U566" s="283"/>
      <c r="V566" s="283"/>
      <c r="W566" s="283"/>
      <c r="X566" s="283"/>
    </row>
    <row r="567" spans="1:24" s="34" customFormat="1">
      <c r="A567" s="29"/>
      <c r="B567" s="29"/>
      <c r="C567" s="29"/>
      <c r="D567" s="29"/>
      <c r="E567" s="29"/>
      <c r="F567" s="29"/>
      <c r="G567" s="29"/>
      <c r="H567" s="29"/>
      <c r="I567" s="30"/>
      <c r="J567" s="30"/>
      <c r="K567" s="30"/>
      <c r="L567" s="30"/>
      <c r="M567" s="40"/>
      <c r="N567" s="40"/>
      <c r="O567" s="279"/>
      <c r="P567" s="279"/>
      <c r="Q567" s="282"/>
      <c r="R567" s="282"/>
      <c r="S567" s="283"/>
      <c r="T567" s="283"/>
      <c r="U567" s="283"/>
      <c r="V567" s="283"/>
      <c r="W567" s="283"/>
      <c r="X567" s="283"/>
    </row>
    <row r="568" spans="1:24" s="34" customFormat="1">
      <c r="A568" s="29"/>
      <c r="B568" s="29"/>
      <c r="C568" s="29"/>
      <c r="D568" s="29"/>
      <c r="E568" s="29"/>
      <c r="F568" s="29"/>
      <c r="G568" s="29"/>
      <c r="H568" s="29"/>
      <c r="I568" s="30"/>
      <c r="J568" s="30"/>
      <c r="K568" s="30"/>
      <c r="L568" s="30"/>
      <c r="M568" s="40"/>
      <c r="N568" s="40"/>
      <c r="O568" s="279"/>
      <c r="P568" s="279"/>
      <c r="Q568" s="282"/>
      <c r="R568" s="282"/>
      <c r="S568" s="283"/>
      <c r="T568" s="283"/>
      <c r="U568" s="283"/>
      <c r="V568" s="283"/>
      <c r="W568" s="283"/>
      <c r="X568" s="283"/>
    </row>
    <row r="569" spans="1:24" s="34" customFormat="1">
      <c r="A569" s="29"/>
      <c r="B569" s="29"/>
      <c r="C569" s="29"/>
      <c r="D569" s="29"/>
      <c r="E569" s="29"/>
      <c r="F569" s="29"/>
      <c r="G569" s="29"/>
      <c r="H569" s="29"/>
      <c r="I569" s="30"/>
      <c r="J569" s="30"/>
      <c r="K569" s="30"/>
      <c r="L569" s="30"/>
      <c r="M569" s="40"/>
      <c r="N569" s="40"/>
      <c r="O569" s="279"/>
      <c r="P569" s="279"/>
      <c r="Q569" s="282"/>
      <c r="R569" s="282"/>
      <c r="S569" s="283"/>
      <c r="T569" s="283"/>
      <c r="U569" s="283"/>
      <c r="V569" s="283"/>
      <c r="W569" s="283"/>
      <c r="X569" s="283"/>
    </row>
    <row r="570" spans="1:24" s="34" customFormat="1">
      <c r="A570" s="29"/>
      <c r="B570" s="29"/>
      <c r="C570" s="29"/>
      <c r="D570" s="29"/>
      <c r="E570" s="29"/>
      <c r="F570" s="29"/>
      <c r="G570" s="29"/>
      <c r="H570" s="29"/>
      <c r="I570" s="30"/>
      <c r="J570" s="30"/>
      <c r="K570" s="30"/>
      <c r="L570" s="30"/>
      <c r="M570" s="40"/>
      <c r="N570" s="40"/>
      <c r="O570" s="279"/>
      <c r="P570" s="279"/>
      <c r="Q570" s="282"/>
      <c r="R570" s="282"/>
      <c r="S570" s="283"/>
      <c r="T570" s="283"/>
      <c r="U570" s="283"/>
      <c r="V570" s="283"/>
      <c r="W570" s="283"/>
      <c r="X570" s="283"/>
    </row>
    <row r="571" spans="1:24" s="34" customFormat="1">
      <c r="A571" s="29"/>
      <c r="B571" s="29"/>
      <c r="C571" s="29"/>
      <c r="D571" s="29"/>
      <c r="E571" s="29"/>
      <c r="F571" s="29"/>
      <c r="G571" s="29"/>
      <c r="H571" s="29"/>
      <c r="I571" s="30"/>
      <c r="J571" s="30"/>
      <c r="K571" s="30"/>
      <c r="L571" s="30"/>
      <c r="M571" s="40"/>
      <c r="N571" s="40"/>
      <c r="O571" s="279"/>
      <c r="P571" s="279"/>
      <c r="Q571" s="282"/>
      <c r="R571" s="282"/>
      <c r="S571" s="283"/>
      <c r="T571" s="283"/>
      <c r="U571" s="283"/>
      <c r="V571" s="283"/>
      <c r="W571" s="283"/>
      <c r="X571" s="283"/>
    </row>
    <row r="572" spans="1:24" s="34" customFormat="1">
      <c r="A572" s="29"/>
      <c r="B572" s="29"/>
      <c r="C572" s="29"/>
      <c r="D572" s="29"/>
      <c r="E572" s="29"/>
      <c r="F572" s="29"/>
      <c r="G572" s="29"/>
      <c r="H572" s="29"/>
      <c r="I572" s="30"/>
      <c r="J572" s="30"/>
      <c r="K572" s="30"/>
      <c r="L572" s="30"/>
      <c r="M572" s="40"/>
      <c r="N572" s="40"/>
      <c r="O572" s="279"/>
      <c r="P572" s="279"/>
      <c r="Q572" s="282"/>
      <c r="R572" s="282"/>
      <c r="S572" s="283"/>
      <c r="T572" s="283"/>
      <c r="U572" s="283"/>
      <c r="V572" s="283"/>
      <c r="W572" s="283"/>
      <c r="X572" s="283"/>
    </row>
    <row r="573" spans="1:24" s="34" customFormat="1">
      <c r="A573" s="29"/>
      <c r="B573" s="29"/>
      <c r="C573" s="29"/>
      <c r="D573" s="29"/>
      <c r="E573" s="29"/>
      <c r="F573" s="29"/>
      <c r="G573" s="29"/>
      <c r="H573" s="29"/>
      <c r="I573" s="30"/>
      <c r="J573" s="30"/>
      <c r="K573" s="30"/>
      <c r="L573" s="30"/>
      <c r="M573" s="40"/>
      <c r="N573" s="40"/>
      <c r="O573" s="279"/>
      <c r="P573" s="279"/>
      <c r="Q573" s="282"/>
      <c r="R573" s="282"/>
      <c r="S573" s="283"/>
      <c r="T573" s="283"/>
      <c r="U573" s="283"/>
      <c r="V573" s="283"/>
      <c r="W573" s="283"/>
      <c r="X573" s="283"/>
    </row>
    <row r="574" spans="1:24" s="34" customFormat="1">
      <c r="A574" s="29"/>
      <c r="B574" s="29"/>
      <c r="C574" s="29"/>
      <c r="D574" s="29"/>
      <c r="E574" s="29"/>
      <c r="F574" s="29"/>
      <c r="G574" s="29"/>
      <c r="H574" s="29"/>
      <c r="I574" s="30"/>
      <c r="J574" s="30"/>
      <c r="K574" s="30"/>
      <c r="L574" s="30"/>
      <c r="M574" s="40"/>
      <c r="N574" s="40"/>
      <c r="O574" s="279"/>
      <c r="P574" s="279"/>
      <c r="Q574" s="282"/>
      <c r="R574" s="282"/>
      <c r="S574" s="283"/>
      <c r="T574" s="283"/>
      <c r="U574" s="283"/>
      <c r="V574" s="283"/>
      <c r="W574" s="283"/>
      <c r="X574" s="283"/>
    </row>
    <row r="575" spans="1:24" s="34" customFormat="1">
      <c r="A575" s="29"/>
      <c r="B575" s="29"/>
      <c r="C575" s="29"/>
      <c r="D575" s="29"/>
      <c r="E575" s="29"/>
      <c r="F575" s="29"/>
      <c r="G575" s="29"/>
      <c r="H575" s="29"/>
      <c r="I575" s="30"/>
      <c r="J575" s="30"/>
      <c r="K575" s="30"/>
      <c r="L575" s="30"/>
      <c r="M575" s="40"/>
      <c r="N575" s="40"/>
      <c r="O575" s="279"/>
      <c r="P575" s="279"/>
      <c r="Q575" s="282"/>
      <c r="R575" s="282"/>
      <c r="S575" s="283"/>
      <c r="T575" s="283"/>
      <c r="U575" s="283"/>
      <c r="V575" s="283"/>
      <c r="W575" s="283"/>
      <c r="X575" s="283"/>
    </row>
    <row r="576" spans="1:24" s="34" customFormat="1">
      <c r="A576" s="29"/>
      <c r="B576" s="29"/>
      <c r="C576" s="29"/>
      <c r="D576" s="29"/>
      <c r="E576" s="29"/>
      <c r="F576" s="29"/>
      <c r="G576" s="29"/>
      <c r="H576" s="29"/>
      <c r="I576" s="30"/>
      <c r="J576" s="30"/>
      <c r="K576" s="30"/>
      <c r="L576" s="30"/>
      <c r="M576" s="40"/>
      <c r="N576" s="40"/>
      <c r="O576" s="279"/>
      <c r="P576" s="279"/>
      <c r="Q576" s="282"/>
      <c r="R576" s="282"/>
      <c r="S576" s="283"/>
      <c r="T576" s="283"/>
      <c r="U576" s="283"/>
      <c r="V576" s="283"/>
      <c r="W576" s="283"/>
      <c r="X576" s="283"/>
    </row>
    <row r="577" spans="1:24" s="34" customFormat="1">
      <c r="A577" s="29"/>
      <c r="B577" s="29"/>
      <c r="C577" s="29"/>
      <c r="D577" s="29"/>
      <c r="E577" s="29"/>
      <c r="F577" s="29"/>
      <c r="G577" s="29"/>
      <c r="H577" s="29"/>
      <c r="I577" s="30"/>
      <c r="J577" s="30"/>
      <c r="K577" s="30"/>
      <c r="L577" s="30"/>
      <c r="M577" s="40"/>
      <c r="N577" s="40"/>
      <c r="O577" s="279"/>
      <c r="P577" s="279"/>
      <c r="Q577" s="282"/>
      <c r="R577" s="282"/>
      <c r="S577" s="283"/>
      <c r="T577" s="283"/>
      <c r="U577" s="283"/>
      <c r="V577" s="283"/>
      <c r="W577" s="283"/>
      <c r="X577" s="283"/>
    </row>
    <row r="578" spans="1:24" s="34" customFormat="1">
      <c r="A578" s="29"/>
      <c r="B578" s="29"/>
      <c r="C578" s="29"/>
      <c r="D578" s="29"/>
      <c r="E578" s="29"/>
      <c r="F578" s="29"/>
      <c r="G578" s="29"/>
      <c r="H578" s="29"/>
      <c r="I578" s="30"/>
      <c r="J578" s="30"/>
      <c r="K578" s="30"/>
      <c r="L578" s="30"/>
      <c r="M578" s="40"/>
      <c r="N578" s="40"/>
      <c r="O578" s="279"/>
      <c r="P578" s="279"/>
      <c r="Q578" s="282"/>
      <c r="R578" s="282"/>
      <c r="S578" s="283"/>
      <c r="T578" s="283"/>
      <c r="U578" s="283"/>
      <c r="V578" s="283"/>
      <c r="W578" s="283"/>
      <c r="X578" s="283"/>
    </row>
    <row r="579" spans="1:24" s="34" customFormat="1">
      <c r="A579" s="29"/>
      <c r="B579" s="29"/>
      <c r="C579" s="29"/>
      <c r="D579" s="29"/>
      <c r="E579" s="29"/>
      <c r="F579" s="29"/>
      <c r="G579" s="29"/>
      <c r="H579" s="29"/>
      <c r="I579" s="30"/>
      <c r="J579" s="30"/>
      <c r="K579" s="30"/>
      <c r="L579" s="30"/>
      <c r="M579" s="40"/>
      <c r="N579" s="40"/>
      <c r="O579" s="279"/>
      <c r="P579" s="279"/>
      <c r="Q579" s="282"/>
      <c r="R579" s="282"/>
      <c r="S579" s="283"/>
      <c r="T579" s="283"/>
      <c r="U579" s="283"/>
      <c r="V579" s="283"/>
      <c r="W579" s="283"/>
      <c r="X579" s="283"/>
    </row>
    <row r="580" spans="1:24" s="34" customFormat="1">
      <c r="A580" s="29"/>
      <c r="B580" s="29"/>
      <c r="C580" s="29"/>
      <c r="D580" s="29"/>
      <c r="E580" s="29"/>
      <c r="F580" s="29"/>
      <c r="G580" s="29"/>
      <c r="H580" s="29"/>
      <c r="I580" s="30"/>
      <c r="J580" s="30"/>
      <c r="K580" s="30"/>
      <c r="L580" s="30"/>
      <c r="M580" s="40"/>
      <c r="N580" s="40"/>
      <c r="O580" s="279"/>
      <c r="P580" s="279"/>
      <c r="Q580" s="282"/>
      <c r="R580" s="282"/>
      <c r="S580" s="283"/>
      <c r="T580" s="283"/>
      <c r="U580" s="283"/>
      <c r="V580" s="283"/>
      <c r="W580" s="283"/>
      <c r="X580" s="283"/>
    </row>
    <row r="581" spans="1:24" s="34" customFormat="1">
      <c r="A581" s="29"/>
      <c r="B581" s="29"/>
      <c r="C581" s="29"/>
      <c r="D581" s="29"/>
      <c r="E581" s="29"/>
      <c r="F581" s="29"/>
      <c r="G581" s="29"/>
      <c r="H581" s="29"/>
      <c r="I581" s="30"/>
      <c r="J581" s="30"/>
      <c r="K581" s="30"/>
      <c r="L581" s="30"/>
      <c r="M581" s="40"/>
      <c r="N581" s="40"/>
      <c r="O581" s="279"/>
      <c r="P581" s="279"/>
      <c r="Q581" s="282"/>
      <c r="R581" s="282"/>
      <c r="S581" s="283"/>
      <c r="T581" s="283"/>
      <c r="U581" s="283"/>
      <c r="V581" s="283"/>
      <c r="W581" s="283"/>
      <c r="X581" s="283"/>
    </row>
    <row r="582" spans="1:24" s="34" customFormat="1">
      <c r="A582" s="29"/>
      <c r="B582" s="29"/>
      <c r="C582" s="29"/>
      <c r="D582" s="29"/>
      <c r="E582" s="29"/>
      <c r="F582" s="29"/>
      <c r="G582" s="29"/>
      <c r="H582" s="29"/>
      <c r="I582" s="30"/>
      <c r="J582" s="30"/>
      <c r="K582" s="30"/>
      <c r="L582" s="30"/>
      <c r="M582" s="40"/>
      <c r="N582" s="40"/>
      <c r="O582" s="279"/>
      <c r="P582" s="279"/>
      <c r="Q582" s="282"/>
      <c r="R582" s="282"/>
      <c r="S582" s="283"/>
      <c r="T582" s="283"/>
      <c r="U582" s="283"/>
      <c r="V582" s="283"/>
      <c r="W582" s="283"/>
      <c r="X582" s="283"/>
    </row>
    <row r="583" spans="1:24" s="34" customFormat="1">
      <c r="A583" s="29"/>
      <c r="B583" s="29"/>
      <c r="C583" s="29"/>
      <c r="D583" s="29"/>
      <c r="E583" s="29"/>
      <c r="F583" s="29"/>
      <c r="G583" s="29"/>
      <c r="H583" s="29"/>
      <c r="I583" s="30"/>
      <c r="J583" s="30"/>
      <c r="K583" s="30"/>
      <c r="L583" s="30"/>
      <c r="M583" s="40"/>
      <c r="N583" s="40"/>
      <c r="O583" s="279"/>
      <c r="P583" s="279"/>
      <c r="Q583" s="282"/>
      <c r="R583" s="282"/>
      <c r="S583" s="283"/>
      <c r="T583" s="283"/>
      <c r="U583" s="283"/>
      <c r="V583" s="283"/>
      <c r="W583" s="283"/>
      <c r="X583" s="283"/>
    </row>
    <row r="584" spans="1:24" s="34" customFormat="1">
      <c r="A584" s="29"/>
      <c r="B584" s="29"/>
      <c r="C584" s="29"/>
      <c r="D584" s="29"/>
      <c r="E584" s="29"/>
      <c r="F584" s="29"/>
      <c r="G584" s="29"/>
      <c r="H584" s="29"/>
      <c r="I584" s="30"/>
      <c r="J584" s="30"/>
      <c r="K584" s="30"/>
      <c r="L584" s="30"/>
      <c r="M584" s="40"/>
      <c r="N584" s="40"/>
      <c r="O584" s="279"/>
      <c r="P584" s="279"/>
      <c r="Q584" s="282"/>
      <c r="R584" s="282"/>
      <c r="S584" s="283"/>
      <c r="T584" s="283"/>
      <c r="U584" s="283"/>
      <c r="V584" s="283"/>
      <c r="W584" s="283"/>
      <c r="X584" s="283"/>
    </row>
    <row r="585" spans="1:24" s="34" customFormat="1">
      <c r="A585" s="29"/>
      <c r="B585" s="29"/>
      <c r="C585" s="29"/>
      <c r="D585" s="29"/>
      <c r="E585" s="29"/>
      <c r="F585" s="29"/>
      <c r="G585" s="29"/>
      <c r="H585" s="29"/>
      <c r="I585" s="30"/>
      <c r="J585" s="30"/>
      <c r="K585" s="30"/>
      <c r="L585" s="30"/>
      <c r="M585" s="40"/>
      <c r="N585" s="40"/>
      <c r="O585" s="279"/>
      <c r="P585" s="279"/>
      <c r="Q585" s="282"/>
      <c r="R585" s="282"/>
      <c r="S585" s="283"/>
      <c r="T585" s="283"/>
      <c r="U585" s="283"/>
      <c r="V585" s="283"/>
      <c r="W585" s="283"/>
      <c r="X585" s="283"/>
    </row>
    <row r="586" spans="1:24" s="34" customFormat="1">
      <c r="A586" s="29"/>
      <c r="B586" s="29"/>
      <c r="C586" s="29"/>
      <c r="D586" s="29"/>
      <c r="E586" s="29"/>
      <c r="F586" s="29"/>
      <c r="G586" s="29"/>
      <c r="H586" s="29"/>
      <c r="I586" s="30"/>
      <c r="J586" s="30"/>
      <c r="K586" s="30"/>
      <c r="L586" s="30"/>
      <c r="M586" s="40"/>
      <c r="N586" s="40"/>
      <c r="O586" s="279"/>
      <c r="P586" s="279"/>
      <c r="Q586" s="282"/>
      <c r="R586" s="282"/>
      <c r="S586" s="283"/>
      <c r="T586" s="283"/>
      <c r="U586" s="283"/>
      <c r="V586" s="283"/>
      <c r="W586" s="283"/>
      <c r="X586" s="283"/>
    </row>
    <row r="587" spans="1:24" s="34" customFormat="1">
      <c r="A587" s="29"/>
      <c r="B587" s="29"/>
      <c r="C587" s="29"/>
      <c r="D587" s="29"/>
      <c r="E587" s="29"/>
      <c r="F587" s="29"/>
      <c r="G587" s="29"/>
      <c r="H587" s="29"/>
      <c r="I587" s="30"/>
      <c r="J587" s="30"/>
      <c r="K587" s="30"/>
      <c r="L587" s="30"/>
      <c r="M587" s="40"/>
      <c r="N587" s="40"/>
      <c r="O587" s="279"/>
      <c r="P587" s="279"/>
      <c r="Q587" s="282"/>
      <c r="R587" s="282"/>
      <c r="S587" s="283"/>
      <c r="T587" s="283"/>
      <c r="U587" s="283"/>
      <c r="V587" s="283"/>
      <c r="W587" s="283"/>
      <c r="X587" s="283"/>
    </row>
    <row r="588" spans="1:24" s="34" customFormat="1">
      <c r="A588" s="29"/>
      <c r="B588" s="29"/>
      <c r="C588" s="29"/>
      <c r="D588" s="29"/>
      <c r="E588" s="29"/>
      <c r="F588" s="29"/>
      <c r="G588" s="29"/>
      <c r="H588" s="29"/>
      <c r="I588" s="30"/>
      <c r="J588" s="30"/>
      <c r="K588" s="30"/>
      <c r="L588" s="30"/>
      <c r="M588" s="40"/>
      <c r="N588" s="40"/>
      <c r="O588" s="279"/>
      <c r="P588" s="279"/>
      <c r="Q588" s="282"/>
      <c r="R588" s="282"/>
      <c r="S588" s="283"/>
      <c r="T588" s="283"/>
      <c r="U588" s="283"/>
      <c r="V588" s="283"/>
      <c r="W588" s="283"/>
      <c r="X588" s="283"/>
    </row>
    <row r="589" spans="1:24" s="34" customFormat="1">
      <c r="A589" s="29"/>
      <c r="B589" s="29"/>
      <c r="C589" s="29"/>
      <c r="D589" s="29"/>
      <c r="E589" s="29"/>
      <c r="F589" s="29"/>
      <c r="G589" s="29"/>
      <c r="H589" s="29"/>
      <c r="I589" s="30"/>
      <c r="J589" s="30"/>
      <c r="K589" s="30"/>
      <c r="L589" s="30"/>
      <c r="M589" s="40"/>
      <c r="N589" s="40"/>
      <c r="O589" s="279"/>
      <c r="P589" s="279"/>
      <c r="Q589" s="282"/>
      <c r="R589" s="282"/>
      <c r="S589" s="283"/>
      <c r="T589" s="283"/>
      <c r="U589" s="283"/>
      <c r="V589" s="283"/>
      <c r="W589" s="283"/>
      <c r="X589" s="283"/>
    </row>
    <row r="590" spans="1:24" s="34" customFormat="1">
      <c r="A590" s="29"/>
      <c r="B590" s="29"/>
      <c r="C590" s="29"/>
      <c r="D590" s="29"/>
      <c r="E590" s="29"/>
      <c r="F590" s="29"/>
      <c r="G590" s="29"/>
      <c r="H590" s="29"/>
      <c r="I590" s="30"/>
      <c r="J590" s="30"/>
      <c r="K590" s="30"/>
      <c r="L590" s="30"/>
      <c r="M590" s="40"/>
      <c r="N590" s="40"/>
      <c r="O590" s="279"/>
      <c r="P590" s="279"/>
      <c r="Q590" s="282"/>
      <c r="R590" s="282"/>
      <c r="S590" s="283"/>
      <c r="T590" s="283"/>
      <c r="U590" s="283"/>
      <c r="V590" s="283"/>
      <c r="W590" s="283"/>
      <c r="X590" s="283"/>
    </row>
    <row r="591" spans="1:24" s="34" customFormat="1">
      <c r="A591" s="29"/>
      <c r="B591" s="29"/>
      <c r="C591" s="29"/>
      <c r="D591" s="29"/>
      <c r="E591" s="29"/>
      <c r="F591" s="29"/>
      <c r="G591" s="29"/>
      <c r="H591" s="29"/>
      <c r="I591" s="30"/>
      <c r="J591" s="30"/>
      <c r="K591" s="30"/>
      <c r="L591" s="30"/>
      <c r="M591" s="40"/>
      <c r="N591" s="40"/>
      <c r="O591" s="279"/>
      <c r="P591" s="279"/>
      <c r="Q591" s="282"/>
      <c r="R591" s="282"/>
      <c r="S591" s="283"/>
      <c r="T591" s="283"/>
      <c r="U591" s="283"/>
      <c r="V591" s="283"/>
      <c r="W591" s="283"/>
      <c r="X591" s="283"/>
    </row>
    <row r="592" spans="1:24" s="34" customFormat="1">
      <c r="A592" s="29"/>
      <c r="B592" s="29"/>
      <c r="C592" s="29"/>
      <c r="D592" s="29"/>
      <c r="E592" s="29"/>
      <c r="F592" s="29"/>
      <c r="G592" s="29"/>
      <c r="H592" s="29"/>
      <c r="I592" s="30"/>
      <c r="J592" s="30"/>
      <c r="K592" s="30"/>
      <c r="L592" s="30"/>
      <c r="M592" s="40"/>
      <c r="N592" s="40"/>
      <c r="O592" s="279"/>
      <c r="P592" s="279"/>
      <c r="Q592" s="282"/>
      <c r="R592" s="282"/>
      <c r="S592" s="283"/>
      <c r="T592" s="283"/>
      <c r="U592" s="283"/>
      <c r="V592" s="283"/>
      <c r="W592" s="283"/>
      <c r="X592" s="283"/>
    </row>
    <row r="593" spans="1:24" s="34" customFormat="1">
      <c r="A593" s="29"/>
      <c r="B593" s="29"/>
      <c r="C593" s="29"/>
      <c r="D593" s="29"/>
      <c r="E593" s="29"/>
      <c r="F593" s="29"/>
      <c r="G593" s="29"/>
      <c r="H593" s="29"/>
      <c r="I593" s="30"/>
      <c r="J593" s="30"/>
      <c r="K593" s="30"/>
      <c r="L593" s="30"/>
      <c r="M593" s="40"/>
      <c r="N593" s="40"/>
      <c r="O593" s="279"/>
      <c r="P593" s="279"/>
      <c r="Q593" s="282"/>
      <c r="R593" s="282"/>
      <c r="S593" s="283"/>
      <c r="T593" s="283"/>
      <c r="U593" s="283"/>
      <c r="V593" s="283"/>
      <c r="W593" s="283"/>
      <c r="X593" s="283"/>
    </row>
    <row r="594" spans="1:24" s="34" customFormat="1">
      <c r="A594" s="29"/>
      <c r="B594" s="29"/>
      <c r="C594" s="29"/>
      <c r="D594" s="29"/>
      <c r="E594" s="29"/>
      <c r="F594" s="29"/>
      <c r="G594" s="29"/>
      <c r="H594" s="29"/>
      <c r="I594" s="30"/>
      <c r="J594" s="30"/>
      <c r="K594" s="30"/>
      <c r="L594" s="30"/>
      <c r="M594" s="40"/>
      <c r="N594" s="40"/>
      <c r="O594" s="279"/>
      <c r="P594" s="279"/>
      <c r="Q594" s="282"/>
      <c r="R594" s="282"/>
      <c r="S594" s="283"/>
      <c r="T594" s="283"/>
      <c r="U594" s="283"/>
      <c r="V594" s="283"/>
      <c r="W594" s="283"/>
      <c r="X594" s="283"/>
    </row>
    <row r="595" spans="1:24" s="34" customFormat="1">
      <c r="A595" s="29"/>
      <c r="B595" s="29"/>
      <c r="C595" s="29"/>
      <c r="D595" s="29"/>
      <c r="E595" s="29"/>
      <c r="F595" s="29"/>
      <c r="G595" s="29"/>
      <c r="H595" s="29"/>
      <c r="I595" s="30"/>
      <c r="J595" s="30"/>
      <c r="K595" s="30"/>
      <c r="L595" s="30"/>
      <c r="M595" s="40"/>
      <c r="N595" s="40"/>
      <c r="O595" s="279"/>
      <c r="P595" s="279"/>
      <c r="Q595" s="282"/>
      <c r="R595" s="282"/>
      <c r="S595" s="283"/>
      <c r="T595" s="283"/>
      <c r="U595" s="283"/>
      <c r="V595" s="283"/>
      <c r="W595" s="283"/>
      <c r="X595" s="283"/>
    </row>
    <row r="596" spans="1:24" s="34" customFormat="1">
      <c r="A596" s="29"/>
      <c r="B596" s="29"/>
      <c r="C596" s="29"/>
      <c r="D596" s="29"/>
      <c r="E596" s="29"/>
      <c r="F596" s="29"/>
      <c r="G596" s="29"/>
      <c r="H596" s="29"/>
      <c r="I596" s="30"/>
      <c r="J596" s="30"/>
      <c r="K596" s="30"/>
      <c r="L596" s="30"/>
      <c r="M596" s="40"/>
      <c r="N596" s="40"/>
      <c r="O596" s="279"/>
      <c r="P596" s="279"/>
      <c r="Q596" s="282"/>
      <c r="R596" s="282"/>
      <c r="S596" s="283"/>
      <c r="T596" s="283"/>
      <c r="U596" s="283"/>
      <c r="V596" s="283"/>
      <c r="W596" s="283"/>
      <c r="X596" s="283"/>
    </row>
    <row r="597" spans="1:24" s="34" customFormat="1">
      <c r="A597" s="29"/>
      <c r="B597" s="29"/>
      <c r="C597" s="29"/>
      <c r="D597" s="29"/>
      <c r="E597" s="29"/>
      <c r="F597" s="29"/>
      <c r="G597" s="29"/>
      <c r="H597" s="29"/>
      <c r="I597" s="30"/>
      <c r="J597" s="30"/>
      <c r="K597" s="30"/>
      <c r="L597" s="30"/>
      <c r="M597" s="40"/>
      <c r="N597" s="40"/>
      <c r="O597" s="279"/>
      <c r="P597" s="279"/>
      <c r="Q597" s="282"/>
      <c r="R597" s="282"/>
      <c r="S597" s="283"/>
      <c r="T597" s="283"/>
      <c r="U597" s="283"/>
      <c r="V597" s="283"/>
      <c r="W597" s="283"/>
      <c r="X597" s="283"/>
    </row>
    <row r="598" spans="1:24" s="34" customFormat="1">
      <c r="A598" s="29"/>
      <c r="B598" s="29"/>
      <c r="C598" s="29"/>
      <c r="D598" s="29"/>
      <c r="E598" s="29"/>
      <c r="F598" s="29"/>
      <c r="G598" s="29"/>
      <c r="H598" s="29"/>
      <c r="I598" s="30"/>
      <c r="J598" s="30"/>
      <c r="K598" s="30"/>
      <c r="L598" s="30"/>
      <c r="M598" s="40"/>
      <c r="N598" s="40"/>
      <c r="O598" s="279"/>
      <c r="P598" s="279"/>
      <c r="Q598" s="282"/>
      <c r="R598" s="282"/>
      <c r="S598" s="283"/>
      <c r="T598" s="283"/>
      <c r="U598" s="283"/>
      <c r="V598" s="283"/>
      <c r="W598" s="283"/>
      <c r="X598" s="283"/>
    </row>
    <row r="599" spans="1:24" s="34" customFormat="1">
      <c r="A599" s="29"/>
      <c r="B599" s="29"/>
      <c r="C599" s="29"/>
      <c r="D599" s="29"/>
      <c r="E599" s="29"/>
      <c r="F599" s="29"/>
      <c r="G599" s="29"/>
      <c r="H599" s="29"/>
      <c r="I599" s="30"/>
      <c r="J599" s="30"/>
      <c r="K599" s="30"/>
      <c r="L599" s="30"/>
      <c r="M599" s="40"/>
      <c r="N599" s="40"/>
      <c r="O599" s="279"/>
      <c r="P599" s="279"/>
      <c r="Q599" s="282"/>
      <c r="R599" s="282"/>
      <c r="S599" s="283"/>
      <c r="T599" s="283"/>
      <c r="U599" s="283"/>
      <c r="V599" s="283"/>
      <c r="W599" s="283"/>
      <c r="X599" s="283"/>
    </row>
    <row r="600" spans="1:24" s="34" customFormat="1">
      <c r="A600" s="29"/>
      <c r="B600" s="29"/>
      <c r="C600" s="29"/>
      <c r="D600" s="29"/>
      <c r="E600" s="29"/>
      <c r="F600" s="29"/>
      <c r="G600" s="29"/>
      <c r="H600" s="29"/>
      <c r="I600" s="30"/>
      <c r="J600" s="30"/>
      <c r="K600" s="30"/>
      <c r="L600" s="30"/>
      <c r="M600" s="40"/>
      <c r="N600" s="40"/>
      <c r="O600" s="279"/>
      <c r="P600" s="279"/>
      <c r="Q600" s="282"/>
      <c r="R600" s="282"/>
      <c r="S600" s="283"/>
      <c r="T600" s="283"/>
      <c r="U600" s="283"/>
      <c r="V600" s="283"/>
      <c r="W600" s="283"/>
      <c r="X600" s="283"/>
    </row>
    <row r="601" spans="1:24" s="34" customFormat="1">
      <c r="A601" s="29"/>
      <c r="B601" s="29"/>
      <c r="C601" s="29"/>
      <c r="D601" s="29"/>
      <c r="E601" s="29"/>
      <c r="F601" s="29"/>
      <c r="G601" s="29"/>
      <c r="H601" s="29"/>
      <c r="I601" s="30"/>
      <c r="J601" s="30"/>
      <c r="K601" s="30"/>
      <c r="L601" s="30"/>
      <c r="M601" s="40"/>
      <c r="N601" s="40"/>
      <c r="O601" s="279"/>
      <c r="P601" s="279"/>
      <c r="Q601" s="282"/>
      <c r="R601" s="282"/>
      <c r="S601" s="283"/>
      <c r="T601" s="283"/>
      <c r="U601" s="283"/>
      <c r="V601" s="283"/>
      <c r="W601" s="283"/>
      <c r="X601" s="283"/>
    </row>
    <row r="602" spans="1:24" s="34" customFormat="1">
      <c r="A602" s="29"/>
      <c r="B602" s="29"/>
      <c r="C602" s="29"/>
      <c r="D602" s="29"/>
      <c r="E602" s="29"/>
      <c r="F602" s="29"/>
      <c r="G602" s="29"/>
      <c r="H602" s="29"/>
      <c r="I602" s="30"/>
      <c r="J602" s="30"/>
      <c r="K602" s="30"/>
      <c r="L602" s="30"/>
      <c r="M602" s="40"/>
      <c r="N602" s="40"/>
      <c r="O602" s="279"/>
      <c r="P602" s="279"/>
      <c r="Q602" s="282"/>
      <c r="R602" s="282"/>
      <c r="S602" s="283"/>
      <c r="T602" s="283"/>
      <c r="U602" s="283"/>
      <c r="V602" s="283"/>
      <c r="W602" s="283"/>
      <c r="X602" s="283"/>
    </row>
    <row r="603" spans="1:24" s="34" customFormat="1">
      <c r="A603" s="29"/>
      <c r="B603" s="29"/>
      <c r="C603" s="29"/>
      <c r="D603" s="29"/>
      <c r="E603" s="29"/>
      <c r="F603" s="29"/>
      <c r="G603" s="29"/>
      <c r="H603" s="29"/>
      <c r="I603" s="30"/>
      <c r="J603" s="30"/>
      <c r="K603" s="30"/>
      <c r="L603" s="30"/>
      <c r="M603" s="40"/>
      <c r="N603" s="40"/>
      <c r="O603" s="279"/>
      <c r="P603" s="279"/>
      <c r="Q603" s="282"/>
      <c r="R603" s="282"/>
      <c r="S603" s="283"/>
      <c r="T603" s="283"/>
      <c r="U603" s="283"/>
      <c r="V603" s="283"/>
      <c r="W603" s="283"/>
      <c r="X603" s="283"/>
    </row>
    <row r="604" spans="1:24" s="34" customFormat="1">
      <c r="A604" s="29"/>
      <c r="B604" s="29"/>
      <c r="C604" s="29"/>
      <c r="D604" s="29"/>
      <c r="E604" s="29"/>
      <c r="F604" s="29"/>
      <c r="G604" s="29"/>
      <c r="H604" s="29"/>
      <c r="I604" s="30"/>
      <c r="J604" s="30"/>
      <c r="K604" s="30"/>
      <c r="L604" s="30"/>
      <c r="M604" s="40"/>
      <c r="N604" s="40"/>
      <c r="O604" s="279"/>
      <c r="P604" s="279"/>
      <c r="Q604" s="282"/>
      <c r="R604" s="282"/>
      <c r="S604" s="283"/>
      <c r="T604" s="283"/>
      <c r="U604" s="283"/>
      <c r="V604" s="283"/>
      <c r="W604" s="283"/>
      <c r="X604" s="283"/>
    </row>
    <row r="605" spans="1:24" s="34" customFormat="1">
      <c r="A605" s="29"/>
      <c r="B605" s="29"/>
      <c r="C605" s="29"/>
      <c r="D605" s="29"/>
      <c r="E605" s="29"/>
      <c r="F605" s="29"/>
      <c r="G605" s="29"/>
      <c r="H605" s="29"/>
      <c r="I605" s="30"/>
      <c r="J605" s="30"/>
      <c r="K605" s="30"/>
      <c r="L605" s="30"/>
      <c r="M605" s="40"/>
      <c r="N605" s="40"/>
      <c r="O605" s="279"/>
      <c r="P605" s="279"/>
      <c r="Q605" s="282"/>
      <c r="R605" s="282"/>
      <c r="S605" s="283"/>
      <c r="T605" s="283"/>
      <c r="U605" s="283"/>
      <c r="V605" s="283"/>
      <c r="W605" s="283"/>
      <c r="X605" s="283"/>
    </row>
    <row r="606" spans="1:24" s="34" customFormat="1">
      <c r="A606" s="29"/>
      <c r="B606" s="29"/>
      <c r="C606" s="29"/>
      <c r="D606" s="29"/>
      <c r="E606" s="29"/>
      <c r="F606" s="29"/>
      <c r="G606" s="29"/>
      <c r="H606" s="29"/>
      <c r="I606" s="30"/>
      <c r="J606" s="30"/>
      <c r="K606" s="30"/>
      <c r="L606" s="30"/>
      <c r="M606" s="40"/>
      <c r="N606" s="40"/>
      <c r="O606" s="279"/>
      <c r="P606" s="279"/>
      <c r="Q606" s="282"/>
      <c r="R606" s="282"/>
      <c r="S606" s="283"/>
      <c r="T606" s="283"/>
      <c r="U606" s="283"/>
      <c r="V606" s="283"/>
      <c r="W606" s="283"/>
      <c r="X606" s="283"/>
    </row>
    <row r="607" spans="1:24" s="34" customFormat="1">
      <c r="A607" s="29"/>
      <c r="B607" s="29"/>
      <c r="C607" s="29"/>
      <c r="D607" s="29"/>
      <c r="E607" s="29"/>
      <c r="F607" s="29"/>
      <c r="G607" s="29"/>
      <c r="H607" s="29"/>
      <c r="I607" s="30"/>
      <c r="J607" s="30"/>
      <c r="K607" s="30"/>
      <c r="L607" s="30"/>
      <c r="M607" s="40"/>
      <c r="N607" s="40"/>
      <c r="O607" s="279"/>
      <c r="P607" s="279"/>
      <c r="Q607" s="282"/>
      <c r="R607" s="282"/>
      <c r="S607" s="283"/>
      <c r="T607" s="283"/>
      <c r="U607" s="283"/>
      <c r="V607" s="283"/>
      <c r="W607" s="283"/>
      <c r="X607" s="283"/>
    </row>
    <row r="608" spans="1:24" s="34" customFormat="1">
      <c r="A608" s="29"/>
      <c r="B608" s="29"/>
      <c r="C608" s="29"/>
      <c r="D608" s="29"/>
      <c r="E608" s="29"/>
      <c r="F608" s="29"/>
      <c r="G608" s="29"/>
      <c r="H608" s="29"/>
      <c r="I608" s="30"/>
      <c r="J608" s="30"/>
      <c r="K608" s="30"/>
      <c r="L608" s="30"/>
      <c r="M608" s="40"/>
      <c r="N608" s="40"/>
      <c r="O608" s="279"/>
      <c r="P608" s="279"/>
      <c r="Q608" s="282"/>
      <c r="R608" s="282"/>
      <c r="S608" s="283"/>
      <c r="T608" s="283"/>
      <c r="U608" s="283"/>
      <c r="V608" s="283"/>
      <c r="W608" s="283"/>
      <c r="X608" s="283"/>
    </row>
    <row r="609" spans="1:24" s="34" customFormat="1">
      <c r="A609" s="29"/>
      <c r="B609" s="29"/>
      <c r="C609" s="29"/>
      <c r="D609" s="29"/>
      <c r="E609" s="29"/>
      <c r="F609" s="29"/>
      <c r="G609" s="29"/>
      <c r="H609" s="29"/>
      <c r="I609" s="30"/>
      <c r="J609" s="30"/>
      <c r="K609" s="30"/>
      <c r="L609" s="30"/>
      <c r="M609" s="40"/>
      <c r="N609" s="40"/>
      <c r="O609" s="279"/>
      <c r="P609" s="279"/>
      <c r="Q609" s="282"/>
      <c r="R609" s="282"/>
      <c r="S609" s="283"/>
      <c r="T609" s="283"/>
      <c r="U609" s="283"/>
      <c r="V609" s="283"/>
      <c r="W609" s="283"/>
      <c r="X609" s="283"/>
    </row>
    <row r="610" spans="1:24" s="34" customFormat="1">
      <c r="A610" s="29"/>
      <c r="B610" s="29"/>
      <c r="C610" s="29"/>
      <c r="D610" s="29"/>
      <c r="E610" s="29"/>
      <c r="F610" s="29"/>
      <c r="G610" s="29"/>
      <c r="H610" s="29"/>
      <c r="I610" s="30"/>
      <c r="J610" s="30"/>
      <c r="K610" s="30"/>
      <c r="L610" s="30"/>
      <c r="M610" s="40"/>
      <c r="N610" s="40"/>
      <c r="O610" s="279"/>
      <c r="P610" s="279"/>
      <c r="Q610" s="282"/>
      <c r="R610" s="282"/>
      <c r="S610" s="283"/>
      <c r="T610" s="283"/>
      <c r="U610" s="283"/>
      <c r="V610" s="283"/>
      <c r="W610" s="283"/>
      <c r="X610" s="283"/>
    </row>
    <row r="611" spans="1:24" s="34" customFormat="1">
      <c r="A611" s="29"/>
      <c r="B611" s="29"/>
      <c r="C611" s="29"/>
      <c r="D611" s="29"/>
      <c r="E611" s="29"/>
      <c r="F611" s="29"/>
      <c r="G611" s="29"/>
      <c r="H611" s="29"/>
      <c r="I611" s="30"/>
      <c r="J611" s="30"/>
      <c r="K611" s="30"/>
      <c r="L611" s="30"/>
      <c r="M611" s="40"/>
      <c r="N611" s="40"/>
      <c r="O611" s="279"/>
      <c r="P611" s="279"/>
      <c r="Q611" s="282"/>
      <c r="R611" s="282"/>
      <c r="S611" s="283"/>
      <c r="T611" s="283"/>
      <c r="U611" s="283"/>
      <c r="V611" s="283"/>
      <c r="W611" s="283"/>
      <c r="X611" s="283"/>
    </row>
    <row r="612" spans="1:24" s="34" customFormat="1">
      <c r="A612" s="29"/>
      <c r="B612" s="29"/>
      <c r="C612" s="29"/>
      <c r="D612" s="29"/>
      <c r="E612" s="29"/>
      <c r="F612" s="29"/>
      <c r="G612" s="29"/>
      <c r="H612" s="29"/>
      <c r="I612" s="30"/>
      <c r="J612" s="30"/>
      <c r="K612" s="30"/>
      <c r="L612" s="30"/>
      <c r="M612" s="40"/>
      <c r="N612" s="40"/>
      <c r="O612" s="279"/>
      <c r="P612" s="279"/>
      <c r="Q612" s="282"/>
      <c r="R612" s="282"/>
      <c r="S612" s="283"/>
      <c r="T612" s="283"/>
      <c r="U612" s="283"/>
      <c r="V612" s="283"/>
      <c r="W612" s="283"/>
      <c r="X612" s="283"/>
    </row>
    <row r="613" spans="1:24" s="34" customFormat="1">
      <c r="A613" s="29"/>
      <c r="B613" s="29"/>
      <c r="C613" s="29"/>
      <c r="D613" s="29"/>
      <c r="E613" s="29"/>
      <c r="F613" s="29"/>
      <c r="G613" s="29"/>
      <c r="H613" s="29"/>
      <c r="I613" s="30"/>
      <c r="J613" s="30"/>
      <c r="K613" s="30"/>
      <c r="L613" s="30"/>
      <c r="M613" s="40"/>
      <c r="N613" s="40"/>
      <c r="O613" s="279"/>
      <c r="P613" s="279"/>
      <c r="Q613" s="282"/>
      <c r="R613" s="282"/>
      <c r="S613" s="283"/>
      <c r="T613" s="283"/>
      <c r="U613" s="283"/>
      <c r="V613" s="283"/>
      <c r="W613" s="283"/>
      <c r="X613" s="283"/>
    </row>
    <row r="614" spans="1:24" s="34" customFormat="1">
      <c r="A614" s="29"/>
      <c r="B614" s="29"/>
      <c r="C614" s="29"/>
      <c r="D614" s="29"/>
      <c r="E614" s="29"/>
      <c r="F614" s="29"/>
      <c r="G614" s="29"/>
      <c r="H614" s="29"/>
      <c r="I614" s="30"/>
      <c r="J614" s="30"/>
      <c r="K614" s="30"/>
      <c r="L614" s="30"/>
      <c r="M614" s="40"/>
      <c r="N614" s="40"/>
      <c r="O614" s="279"/>
      <c r="P614" s="279"/>
      <c r="Q614" s="282"/>
      <c r="R614" s="282"/>
      <c r="S614" s="283"/>
      <c r="T614" s="283"/>
      <c r="U614" s="283"/>
      <c r="V614" s="283"/>
      <c r="W614" s="283"/>
      <c r="X614" s="283"/>
    </row>
    <row r="615" spans="1:24" s="34" customFormat="1">
      <c r="A615" s="29"/>
      <c r="B615" s="29"/>
      <c r="C615" s="29"/>
      <c r="D615" s="29"/>
      <c r="E615" s="29"/>
      <c r="F615" s="29"/>
      <c r="G615" s="29"/>
      <c r="H615" s="29"/>
      <c r="I615" s="30"/>
      <c r="J615" s="30"/>
      <c r="K615" s="30"/>
      <c r="L615" s="30"/>
      <c r="M615" s="40"/>
      <c r="N615" s="40"/>
      <c r="O615" s="279"/>
      <c r="P615" s="279"/>
      <c r="Q615" s="282"/>
      <c r="R615" s="282"/>
      <c r="S615" s="283"/>
      <c r="T615" s="283"/>
      <c r="U615" s="283"/>
      <c r="V615" s="283"/>
      <c r="W615" s="283"/>
      <c r="X615" s="283"/>
    </row>
    <row r="616" spans="1:24" s="34" customFormat="1">
      <c r="A616" s="29"/>
      <c r="B616" s="29"/>
      <c r="C616" s="29"/>
      <c r="D616" s="29"/>
      <c r="E616" s="29"/>
      <c r="F616" s="29"/>
      <c r="G616" s="29"/>
      <c r="H616" s="29"/>
      <c r="I616" s="30"/>
      <c r="J616" s="30"/>
      <c r="K616" s="30"/>
      <c r="L616" s="30"/>
      <c r="M616" s="40"/>
      <c r="N616" s="40"/>
      <c r="O616" s="279"/>
      <c r="P616" s="279"/>
      <c r="Q616" s="282"/>
      <c r="R616" s="282"/>
      <c r="S616" s="283"/>
      <c r="T616" s="283"/>
      <c r="U616" s="283"/>
      <c r="V616" s="283"/>
      <c r="W616" s="283"/>
      <c r="X616" s="283"/>
    </row>
    <row r="617" spans="1:24" s="34" customFormat="1">
      <c r="A617" s="29"/>
      <c r="B617" s="29"/>
      <c r="C617" s="29"/>
      <c r="D617" s="29"/>
      <c r="E617" s="29"/>
      <c r="F617" s="29"/>
      <c r="G617" s="29"/>
      <c r="H617" s="29"/>
      <c r="I617" s="30"/>
      <c r="J617" s="30"/>
      <c r="K617" s="30"/>
      <c r="L617" s="30"/>
      <c r="M617" s="40"/>
      <c r="N617" s="40"/>
      <c r="O617" s="279"/>
      <c r="P617" s="279"/>
      <c r="Q617" s="282"/>
      <c r="R617" s="282"/>
      <c r="S617" s="283"/>
      <c r="T617" s="283"/>
      <c r="U617" s="283"/>
      <c r="V617" s="283"/>
      <c r="W617" s="283"/>
      <c r="X617" s="283"/>
    </row>
    <row r="618" spans="1:24" s="34" customFormat="1">
      <c r="A618" s="29"/>
      <c r="B618" s="29"/>
      <c r="C618" s="29"/>
      <c r="D618" s="29"/>
      <c r="E618" s="29"/>
      <c r="F618" s="29"/>
      <c r="G618" s="29"/>
      <c r="H618" s="29"/>
      <c r="I618" s="30"/>
      <c r="J618" s="30"/>
      <c r="K618" s="30"/>
      <c r="L618" s="30"/>
      <c r="M618" s="40"/>
      <c r="N618" s="40"/>
      <c r="O618" s="279"/>
      <c r="P618" s="279"/>
      <c r="Q618" s="282"/>
      <c r="R618" s="282"/>
      <c r="S618" s="283"/>
      <c r="T618" s="283"/>
      <c r="U618" s="283"/>
      <c r="V618" s="283"/>
      <c r="W618" s="283"/>
      <c r="X618" s="283"/>
    </row>
    <row r="619" spans="1:24" s="34" customFormat="1">
      <c r="A619" s="29"/>
      <c r="B619" s="29"/>
      <c r="C619" s="29"/>
      <c r="D619" s="29"/>
      <c r="E619" s="29"/>
      <c r="F619" s="29"/>
      <c r="G619" s="29"/>
      <c r="H619" s="29"/>
      <c r="I619" s="30"/>
      <c r="J619" s="30"/>
      <c r="K619" s="30"/>
      <c r="L619" s="30"/>
      <c r="M619" s="40"/>
      <c r="N619" s="40"/>
      <c r="O619" s="279"/>
      <c r="P619" s="279"/>
      <c r="Q619" s="282"/>
      <c r="R619" s="282"/>
      <c r="S619" s="283"/>
      <c r="T619" s="283"/>
      <c r="U619" s="283"/>
      <c r="V619" s="283"/>
      <c r="W619" s="283"/>
      <c r="X619" s="283"/>
    </row>
    <row r="620" spans="1:24" s="34" customFormat="1">
      <c r="A620" s="29"/>
      <c r="B620" s="29"/>
      <c r="C620" s="29"/>
      <c r="D620" s="29"/>
      <c r="E620" s="29"/>
      <c r="F620" s="29"/>
      <c r="G620" s="29"/>
      <c r="H620" s="29"/>
      <c r="I620" s="30"/>
      <c r="J620" s="30"/>
      <c r="K620" s="30"/>
      <c r="L620" s="30"/>
      <c r="M620" s="40"/>
      <c r="N620" s="40"/>
      <c r="O620" s="279"/>
      <c r="P620" s="279"/>
      <c r="Q620" s="282"/>
      <c r="R620" s="282"/>
      <c r="S620" s="283"/>
      <c r="T620" s="283"/>
      <c r="U620" s="283"/>
      <c r="V620" s="283"/>
      <c r="W620" s="283"/>
      <c r="X620" s="283"/>
    </row>
    <row r="621" spans="1:24" s="34" customFormat="1">
      <c r="A621" s="29"/>
      <c r="B621" s="29"/>
      <c r="C621" s="29"/>
      <c r="D621" s="29"/>
      <c r="E621" s="29"/>
      <c r="F621" s="29"/>
      <c r="G621" s="29"/>
      <c r="H621" s="29"/>
      <c r="I621" s="30"/>
      <c r="J621" s="30"/>
      <c r="K621" s="30"/>
      <c r="L621" s="30"/>
      <c r="M621" s="40"/>
      <c r="N621" s="40"/>
      <c r="O621" s="279"/>
      <c r="P621" s="279"/>
      <c r="Q621" s="282"/>
      <c r="R621" s="282"/>
      <c r="S621" s="283"/>
      <c r="T621" s="283"/>
      <c r="U621" s="283"/>
      <c r="V621" s="283"/>
      <c r="W621" s="283"/>
      <c r="X621" s="283"/>
    </row>
    <row r="622" spans="1:24" s="34" customFormat="1">
      <c r="A622" s="29"/>
      <c r="B622" s="29"/>
      <c r="C622" s="29"/>
      <c r="D622" s="29"/>
      <c r="E622" s="29"/>
      <c r="F622" s="29"/>
      <c r="G622" s="29"/>
      <c r="H622" s="29"/>
      <c r="I622" s="30"/>
      <c r="J622" s="30"/>
      <c r="K622" s="30"/>
      <c r="L622" s="30"/>
      <c r="M622" s="40"/>
      <c r="N622" s="40"/>
      <c r="O622" s="279"/>
      <c r="P622" s="279"/>
      <c r="Q622" s="282"/>
      <c r="R622" s="282"/>
      <c r="S622" s="283"/>
      <c r="T622" s="283"/>
      <c r="U622" s="283"/>
      <c r="V622" s="283"/>
      <c r="W622" s="283"/>
      <c r="X622" s="283"/>
    </row>
    <row r="623" spans="1:24" s="34" customFormat="1">
      <c r="A623" s="29"/>
      <c r="B623" s="29"/>
      <c r="C623" s="29"/>
      <c r="D623" s="29"/>
      <c r="E623" s="29"/>
      <c r="F623" s="29"/>
      <c r="G623" s="29"/>
      <c r="H623" s="29"/>
      <c r="I623" s="30"/>
      <c r="J623" s="30"/>
      <c r="K623" s="30"/>
      <c r="L623" s="30"/>
      <c r="M623" s="40"/>
      <c r="N623" s="40"/>
      <c r="O623" s="279"/>
      <c r="P623" s="279"/>
      <c r="Q623" s="282"/>
      <c r="R623" s="282"/>
      <c r="S623" s="283"/>
      <c r="T623" s="283"/>
      <c r="U623" s="283"/>
      <c r="V623" s="283"/>
      <c r="W623" s="283"/>
      <c r="X623" s="283"/>
    </row>
    <row r="624" spans="1:24" s="34" customFormat="1">
      <c r="A624" s="29"/>
      <c r="B624" s="29"/>
      <c r="C624" s="29"/>
      <c r="D624" s="29"/>
      <c r="E624" s="29"/>
      <c r="F624" s="29"/>
      <c r="G624" s="29"/>
      <c r="H624" s="29"/>
      <c r="I624" s="30"/>
      <c r="J624" s="30"/>
      <c r="K624" s="30"/>
      <c r="L624" s="30"/>
      <c r="M624" s="40"/>
      <c r="N624" s="40"/>
      <c r="O624" s="279"/>
      <c r="P624" s="279"/>
      <c r="Q624" s="282"/>
      <c r="R624" s="282"/>
      <c r="S624" s="283"/>
      <c r="T624" s="283"/>
      <c r="U624" s="283"/>
      <c r="V624" s="283"/>
      <c r="W624" s="283"/>
      <c r="X624" s="283"/>
    </row>
    <row r="625" spans="1:24" s="34" customFormat="1">
      <c r="A625" s="29"/>
      <c r="B625" s="29"/>
      <c r="C625" s="29"/>
      <c r="D625" s="29"/>
      <c r="E625" s="29"/>
      <c r="F625" s="29"/>
      <c r="G625" s="29"/>
      <c r="H625" s="29"/>
      <c r="I625" s="30"/>
      <c r="J625" s="30"/>
      <c r="K625" s="30"/>
      <c r="L625" s="30"/>
      <c r="M625" s="40"/>
      <c r="N625" s="40"/>
      <c r="O625" s="279"/>
      <c r="P625" s="279"/>
      <c r="Q625" s="282"/>
      <c r="R625" s="282"/>
      <c r="S625" s="283"/>
      <c r="T625" s="283"/>
      <c r="U625" s="283"/>
      <c r="V625" s="283"/>
      <c r="W625" s="283"/>
      <c r="X625" s="283"/>
    </row>
    <row r="626" spans="1:24" s="34" customFormat="1">
      <c r="A626" s="29"/>
      <c r="B626" s="29"/>
      <c r="C626" s="29"/>
      <c r="D626" s="29"/>
      <c r="E626" s="29"/>
      <c r="F626" s="29"/>
      <c r="G626" s="29"/>
      <c r="H626" s="29"/>
      <c r="I626" s="30"/>
      <c r="J626" s="30"/>
      <c r="K626" s="30"/>
      <c r="L626" s="30"/>
      <c r="M626" s="40"/>
      <c r="N626" s="40"/>
      <c r="O626" s="279"/>
      <c r="P626" s="279"/>
      <c r="Q626" s="282"/>
      <c r="R626" s="282"/>
      <c r="S626" s="283"/>
      <c r="T626" s="283"/>
      <c r="U626" s="283"/>
      <c r="V626" s="283"/>
      <c r="W626" s="283"/>
      <c r="X626" s="283"/>
    </row>
    <row r="627" spans="1:24" s="34" customFormat="1">
      <c r="A627" s="29"/>
      <c r="B627" s="29"/>
      <c r="C627" s="29"/>
      <c r="D627" s="29"/>
      <c r="E627" s="29"/>
      <c r="F627" s="29"/>
      <c r="G627" s="29"/>
      <c r="H627" s="29"/>
      <c r="I627" s="30"/>
      <c r="J627" s="30"/>
      <c r="K627" s="30"/>
      <c r="L627" s="30"/>
      <c r="M627" s="40"/>
      <c r="N627" s="40"/>
      <c r="O627" s="279"/>
      <c r="P627" s="279"/>
      <c r="Q627" s="282"/>
      <c r="R627" s="282"/>
      <c r="S627" s="283"/>
      <c r="T627" s="283"/>
      <c r="U627" s="283"/>
      <c r="V627" s="283"/>
      <c r="W627" s="283"/>
      <c r="X627" s="283"/>
    </row>
    <row r="628" spans="1:24" s="34" customFormat="1">
      <c r="A628" s="29"/>
      <c r="B628" s="29"/>
      <c r="C628" s="29"/>
      <c r="D628" s="29"/>
      <c r="E628" s="29"/>
      <c r="F628" s="29"/>
      <c r="G628" s="29"/>
      <c r="H628" s="29"/>
      <c r="I628" s="30"/>
      <c r="J628" s="30"/>
      <c r="K628" s="30"/>
      <c r="L628" s="30"/>
      <c r="M628" s="40"/>
      <c r="N628" s="40"/>
      <c r="O628" s="279"/>
      <c r="P628" s="279"/>
      <c r="Q628" s="282"/>
      <c r="R628" s="282"/>
      <c r="S628" s="283"/>
      <c r="T628" s="283"/>
      <c r="U628" s="283"/>
      <c r="V628" s="283"/>
      <c r="W628" s="283"/>
      <c r="X628" s="283"/>
    </row>
    <row r="629" spans="1:24" s="34" customFormat="1">
      <c r="A629" s="29"/>
      <c r="B629" s="29"/>
      <c r="C629" s="29"/>
      <c r="D629" s="29"/>
      <c r="E629" s="29"/>
      <c r="F629" s="29"/>
      <c r="G629" s="29"/>
      <c r="H629" s="29"/>
      <c r="I629" s="30"/>
      <c r="J629" s="30"/>
      <c r="K629" s="30"/>
      <c r="L629" s="30"/>
      <c r="M629" s="40"/>
      <c r="N629" s="40"/>
      <c r="O629" s="279"/>
      <c r="P629" s="279"/>
      <c r="Q629" s="282"/>
      <c r="R629" s="282"/>
      <c r="S629" s="283"/>
      <c r="T629" s="283"/>
      <c r="U629" s="283"/>
      <c r="V629" s="283"/>
      <c r="W629" s="283"/>
      <c r="X629" s="283"/>
    </row>
    <row r="630" spans="1:24" s="34" customFormat="1">
      <c r="A630" s="29"/>
      <c r="B630" s="29"/>
      <c r="C630" s="29"/>
      <c r="D630" s="29"/>
      <c r="E630" s="29"/>
      <c r="F630" s="29"/>
      <c r="G630" s="29"/>
      <c r="H630" s="29"/>
      <c r="I630" s="30"/>
      <c r="J630" s="30"/>
      <c r="K630" s="30"/>
      <c r="L630" s="30"/>
      <c r="M630" s="40"/>
      <c r="N630" s="40"/>
      <c r="O630" s="279"/>
      <c r="P630" s="279"/>
      <c r="Q630" s="282"/>
      <c r="R630" s="282"/>
      <c r="S630" s="283"/>
      <c r="T630" s="283"/>
      <c r="U630" s="283"/>
      <c r="V630" s="283"/>
      <c r="W630" s="283"/>
      <c r="X630" s="283"/>
    </row>
    <row r="631" spans="1:24" s="34" customFormat="1">
      <c r="A631" s="29"/>
      <c r="B631" s="29"/>
      <c r="C631" s="29"/>
      <c r="D631" s="29"/>
      <c r="E631" s="29"/>
      <c r="F631" s="29"/>
      <c r="G631" s="29"/>
      <c r="H631" s="29"/>
      <c r="I631" s="30"/>
      <c r="J631" s="30"/>
      <c r="K631" s="30"/>
      <c r="L631" s="30"/>
      <c r="M631" s="40"/>
      <c r="N631" s="40"/>
      <c r="O631" s="279"/>
      <c r="P631" s="279"/>
      <c r="Q631" s="282"/>
      <c r="R631" s="282"/>
      <c r="S631" s="283"/>
      <c r="T631" s="283"/>
      <c r="U631" s="283"/>
      <c r="V631" s="283"/>
      <c r="W631" s="283"/>
      <c r="X631" s="283"/>
    </row>
    <row r="632" spans="1:24" s="34" customFormat="1">
      <c r="A632" s="29"/>
      <c r="B632" s="29"/>
      <c r="C632" s="29"/>
      <c r="D632" s="29"/>
      <c r="E632" s="29"/>
      <c r="F632" s="29"/>
      <c r="G632" s="29"/>
      <c r="H632" s="29"/>
      <c r="I632" s="30"/>
      <c r="J632" s="30"/>
      <c r="K632" s="30"/>
      <c r="L632" s="30"/>
      <c r="M632" s="40"/>
      <c r="N632" s="40"/>
      <c r="O632" s="279"/>
      <c r="P632" s="279"/>
      <c r="Q632" s="282"/>
      <c r="R632" s="282"/>
      <c r="S632" s="283"/>
      <c r="T632" s="283"/>
      <c r="U632" s="283"/>
      <c r="V632" s="283"/>
      <c r="W632" s="283"/>
      <c r="X632" s="283"/>
    </row>
    <row r="633" spans="1:24" s="34" customFormat="1">
      <c r="A633" s="29"/>
      <c r="B633" s="29"/>
      <c r="C633" s="29"/>
      <c r="D633" s="29"/>
      <c r="E633" s="29"/>
      <c r="F633" s="29"/>
      <c r="G633" s="29"/>
      <c r="H633" s="29"/>
      <c r="I633" s="30"/>
      <c r="J633" s="30"/>
      <c r="K633" s="30"/>
      <c r="L633" s="30"/>
      <c r="M633" s="40"/>
      <c r="N633" s="40"/>
      <c r="O633" s="279"/>
      <c r="P633" s="279"/>
      <c r="Q633" s="282"/>
      <c r="R633" s="282"/>
      <c r="S633" s="283"/>
      <c r="T633" s="283"/>
      <c r="U633" s="283"/>
      <c r="V633" s="283"/>
      <c r="W633" s="283"/>
      <c r="X633" s="283"/>
    </row>
    <row r="634" spans="1:24" s="34" customFormat="1">
      <c r="A634" s="29"/>
      <c r="B634" s="29"/>
      <c r="C634" s="29"/>
      <c r="D634" s="29"/>
      <c r="E634" s="29"/>
      <c r="F634" s="29"/>
      <c r="G634" s="29"/>
      <c r="H634" s="29"/>
      <c r="I634" s="30"/>
      <c r="J634" s="30"/>
      <c r="K634" s="30"/>
      <c r="L634" s="30"/>
      <c r="M634" s="40"/>
      <c r="N634" s="40"/>
      <c r="O634" s="279"/>
      <c r="P634" s="279"/>
      <c r="Q634" s="282"/>
      <c r="R634" s="282"/>
      <c r="S634" s="283"/>
      <c r="T634" s="283"/>
      <c r="U634" s="283"/>
      <c r="V634" s="283"/>
      <c r="W634" s="283"/>
      <c r="X634" s="283"/>
    </row>
    <row r="635" spans="1:24" s="34" customFormat="1">
      <c r="A635" s="29"/>
      <c r="B635" s="29"/>
      <c r="C635" s="29"/>
      <c r="D635" s="29"/>
      <c r="E635" s="29"/>
      <c r="F635" s="29"/>
      <c r="G635" s="29"/>
      <c r="H635" s="29"/>
      <c r="I635" s="30"/>
      <c r="J635" s="30"/>
      <c r="K635" s="30"/>
      <c r="L635" s="30"/>
      <c r="M635" s="40"/>
      <c r="N635" s="40"/>
      <c r="O635" s="279"/>
      <c r="P635" s="279"/>
      <c r="Q635" s="282"/>
      <c r="R635" s="282"/>
      <c r="S635" s="283"/>
      <c r="T635" s="283"/>
      <c r="U635" s="283"/>
      <c r="V635" s="283"/>
      <c r="W635" s="283"/>
      <c r="X635" s="283"/>
    </row>
    <row r="636" spans="1:24" s="34" customFormat="1">
      <c r="A636" s="29"/>
      <c r="B636" s="29"/>
      <c r="C636" s="29"/>
      <c r="D636" s="29"/>
      <c r="E636" s="29"/>
      <c r="F636" s="29"/>
      <c r="G636" s="29"/>
      <c r="H636" s="29"/>
      <c r="I636" s="30"/>
      <c r="J636" s="30"/>
      <c r="K636" s="30"/>
      <c r="L636" s="30"/>
      <c r="M636" s="40"/>
      <c r="N636" s="40"/>
      <c r="O636" s="279"/>
      <c r="P636" s="279"/>
      <c r="Q636" s="282"/>
      <c r="R636" s="282"/>
      <c r="S636" s="283"/>
      <c r="T636" s="283"/>
      <c r="U636" s="283"/>
      <c r="V636" s="283"/>
      <c r="W636" s="283"/>
      <c r="X636" s="283"/>
    </row>
    <row r="637" spans="1:24" s="34" customFormat="1">
      <c r="A637" s="29"/>
      <c r="B637" s="29"/>
      <c r="C637" s="29"/>
      <c r="D637" s="29"/>
      <c r="E637" s="29"/>
      <c r="F637" s="29"/>
      <c r="G637" s="29"/>
      <c r="H637" s="29"/>
      <c r="I637" s="30"/>
      <c r="J637" s="30"/>
      <c r="K637" s="30"/>
      <c r="L637" s="30"/>
      <c r="M637" s="40"/>
      <c r="N637" s="40"/>
      <c r="O637" s="279"/>
      <c r="P637" s="279"/>
      <c r="Q637" s="282"/>
      <c r="R637" s="282"/>
      <c r="S637" s="283"/>
      <c r="T637" s="283"/>
      <c r="U637" s="283"/>
      <c r="V637" s="283"/>
      <c r="W637" s="283"/>
      <c r="X637" s="283"/>
    </row>
    <row r="638" spans="1:24" s="34" customFormat="1">
      <c r="A638" s="29"/>
      <c r="B638" s="29"/>
      <c r="C638" s="29"/>
      <c r="D638" s="29"/>
      <c r="E638" s="29"/>
      <c r="F638" s="29"/>
      <c r="G638" s="29"/>
      <c r="H638" s="29"/>
      <c r="I638" s="30"/>
      <c r="J638" s="30"/>
      <c r="K638" s="30"/>
      <c r="L638" s="30"/>
      <c r="M638" s="40"/>
      <c r="N638" s="40"/>
      <c r="O638" s="279"/>
      <c r="P638" s="279"/>
      <c r="Q638" s="282"/>
      <c r="R638" s="282"/>
      <c r="S638" s="283"/>
      <c r="T638" s="283"/>
      <c r="U638" s="283"/>
      <c r="V638" s="283"/>
      <c r="W638" s="283"/>
      <c r="X638" s="283"/>
    </row>
    <row r="639" spans="1:24" s="34" customFormat="1">
      <c r="A639" s="29"/>
      <c r="B639" s="29"/>
      <c r="C639" s="29"/>
      <c r="D639" s="29"/>
      <c r="E639" s="29"/>
      <c r="F639" s="29"/>
      <c r="G639" s="29"/>
      <c r="H639" s="29"/>
      <c r="I639" s="30"/>
      <c r="J639" s="30"/>
      <c r="K639" s="30"/>
      <c r="L639" s="30"/>
      <c r="M639" s="40"/>
      <c r="N639" s="40"/>
      <c r="O639" s="279"/>
      <c r="P639" s="279"/>
      <c r="Q639" s="282"/>
      <c r="R639" s="282"/>
      <c r="S639" s="283"/>
      <c r="T639" s="283"/>
      <c r="U639" s="283"/>
      <c r="V639" s="283"/>
      <c r="W639" s="283"/>
      <c r="X639" s="283"/>
    </row>
    <row r="640" spans="1:24" s="34" customFormat="1">
      <c r="A640" s="29"/>
      <c r="B640" s="29"/>
      <c r="C640" s="29"/>
      <c r="D640" s="29"/>
      <c r="E640" s="29"/>
      <c r="F640" s="29"/>
      <c r="G640" s="29"/>
      <c r="H640" s="29"/>
      <c r="I640" s="30"/>
      <c r="J640" s="30"/>
      <c r="K640" s="30"/>
      <c r="L640" s="30"/>
      <c r="M640" s="40"/>
      <c r="N640" s="40"/>
      <c r="O640" s="279"/>
      <c r="P640" s="279"/>
      <c r="Q640" s="282"/>
      <c r="R640" s="282"/>
      <c r="S640" s="283"/>
      <c r="T640" s="283"/>
      <c r="U640" s="283"/>
      <c r="V640" s="283"/>
      <c r="W640" s="283"/>
      <c r="X640" s="283"/>
    </row>
    <row r="641" spans="1:24" s="34" customFormat="1">
      <c r="A641" s="29"/>
      <c r="B641" s="29"/>
      <c r="C641" s="29"/>
      <c r="D641" s="29"/>
      <c r="E641" s="29"/>
      <c r="F641" s="29"/>
      <c r="G641" s="29"/>
      <c r="H641" s="29"/>
      <c r="I641" s="30"/>
      <c r="J641" s="30"/>
      <c r="K641" s="30"/>
      <c r="L641" s="30"/>
      <c r="M641" s="40"/>
      <c r="N641" s="40"/>
      <c r="O641" s="279"/>
      <c r="P641" s="279"/>
      <c r="Q641" s="282"/>
      <c r="R641" s="282"/>
      <c r="S641" s="283"/>
      <c r="T641" s="283"/>
      <c r="U641" s="283"/>
      <c r="V641" s="283"/>
      <c r="W641" s="283"/>
      <c r="X641" s="283"/>
    </row>
    <row r="642" spans="1:24" s="34" customFormat="1">
      <c r="A642" s="29"/>
      <c r="B642" s="29"/>
      <c r="C642" s="29"/>
      <c r="D642" s="29"/>
      <c r="E642" s="29"/>
      <c r="F642" s="29"/>
      <c r="G642" s="29"/>
      <c r="H642" s="29"/>
      <c r="I642" s="30"/>
      <c r="J642" s="30"/>
      <c r="K642" s="30"/>
      <c r="L642" s="30"/>
      <c r="M642" s="40"/>
      <c r="N642" s="40"/>
      <c r="O642" s="279"/>
      <c r="P642" s="279"/>
      <c r="Q642" s="282"/>
      <c r="R642" s="282"/>
      <c r="S642" s="283"/>
      <c r="T642" s="283"/>
      <c r="U642" s="283"/>
      <c r="V642" s="283"/>
      <c r="W642" s="283"/>
      <c r="X642" s="283"/>
    </row>
    <row r="643" spans="1:24" s="34" customFormat="1">
      <c r="A643" s="29"/>
      <c r="B643" s="29"/>
      <c r="C643" s="29"/>
      <c r="D643" s="29"/>
      <c r="E643" s="29"/>
      <c r="F643" s="29"/>
      <c r="G643" s="29"/>
      <c r="H643" s="29"/>
      <c r="I643" s="30"/>
      <c r="J643" s="30"/>
      <c r="K643" s="30"/>
      <c r="L643" s="30"/>
      <c r="M643" s="40"/>
      <c r="N643" s="40"/>
      <c r="O643" s="279"/>
      <c r="P643" s="279"/>
      <c r="Q643" s="282"/>
      <c r="R643" s="282"/>
      <c r="S643" s="283"/>
      <c r="T643" s="283"/>
      <c r="U643" s="283"/>
      <c r="V643" s="283"/>
      <c r="W643" s="283"/>
      <c r="X643" s="283"/>
    </row>
    <row r="644" spans="1:24" s="34" customFormat="1">
      <c r="A644" s="29"/>
      <c r="B644" s="29"/>
      <c r="C644" s="29"/>
      <c r="D644" s="29"/>
      <c r="E644" s="29"/>
      <c r="F644" s="29"/>
      <c r="G644" s="29"/>
      <c r="H644" s="29"/>
      <c r="I644" s="30"/>
      <c r="J644" s="30"/>
      <c r="K644" s="30"/>
      <c r="L644" s="30"/>
      <c r="M644" s="40"/>
      <c r="N644" s="40"/>
      <c r="O644" s="279"/>
      <c r="P644" s="279"/>
      <c r="Q644" s="282"/>
      <c r="R644" s="282"/>
      <c r="S644" s="283"/>
      <c r="T644" s="283"/>
      <c r="U644" s="283"/>
      <c r="V644" s="283"/>
      <c r="W644" s="283"/>
      <c r="X644" s="283"/>
    </row>
    <row r="645" spans="1:24" s="34" customFormat="1">
      <c r="A645" s="29"/>
      <c r="B645" s="29"/>
      <c r="C645" s="29"/>
      <c r="D645" s="29"/>
      <c r="E645" s="29"/>
      <c r="F645" s="29"/>
      <c r="G645" s="29"/>
      <c r="H645" s="29"/>
      <c r="I645" s="30"/>
      <c r="J645" s="30"/>
      <c r="K645" s="30"/>
      <c r="L645" s="30"/>
      <c r="M645" s="40"/>
      <c r="N645" s="40"/>
      <c r="O645" s="279"/>
      <c r="P645" s="279"/>
      <c r="Q645" s="282"/>
      <c r="R645" s="282"/>
      <c r="S645" s="283"/>
      <c r="T645" s="283"/>
      <c r="U645" s="283"/>
      <c r="V645" s="283"/>
      <c r="W645" s="283"/>
      <c r="X645" s="283"/>
    </row>
    <row r="646" spans="1:24" s="34" customFormat="1">
      <c r="A646" s="29"/>
      <c r="B646" s="29"/>
      <c r="C646" s="29"/>
      <c r="D646" s="29"/>
      <c r="E646" s="29"/>
      <c r="F646" s="29"/>
      <c r="G646" s="29"/>
      <c r="H646" s="29"/>
      <c r="I646" s="30"/>
      <c r="J646" s="30"/>
      <c r="K646" s="30"/>
      <c r="L646" s="30"/>
      <c r="M646" s="40"/>
      <c r="N646" s="40"/>
      <c r="O646" s="279"/>
      <c r="P646" s="279"/>
      <c r="Q646" s="282"/>
      <c r="R646" s="282"/>
      <c r="S646" s="283"/>
      <c r="T646" s="283"/>
      <c r="U646" s="283"/>
      <c r="V646" s="283"/>
      <c r="W646" s="283"/>
      <c r="X646" s="283"/>
    </row>
    <row r="647" spans="1:24" s="34" customFormat="1">
      <c r="A647" s="29"/>
      <c r="B647" s="29"/>
      <c r="C647" s="29"/>
      <c r="D647" s="29"/>
      <c r="E647" s="29"/>
      <c r="F647" s="29"/>
      <c r="G647" s="29"/>
      <c r="H647" s="29"/>
      <c r="I647" s="30"/>
      <c r="J647" s="30"/>
      <c r="K647" s="30"/>
      <c r="L647" s="30"/>
      <c r="M647" s="40"/>
      <c r="N647" s="40"/>
      <c r="O647" s="279"/>
      <c r="P647" s="279"/>
      <c r="Q647" s="282"/>
      <c r="R647" s="282"/>
      <c r="S647" s="283"/>
      <c r="T647" s="283"/>
      <c r="U647" s="283"/>
      <c r="V647" s="283"/>
      <c r="W647" s="283"/>
      <c r="X647" s="283"/>
    </row>
    <row r="648" spans="1:24" s="34" customFormat="1">
      <c r="A648" s="29"/>
      <c r="B648" s="29"/>
      <c r="C648" s="29"/>
      <c r="D648" s="29"/>
      <c r="E648" s="29"/>
      <c r="F648" s="29"/>
      <c r="G648" s="29"/>
      <c r="H648" s="29"/>
      <c r="I648" s="30"/>
      <c r="J648" s="30"/>
      <c r="K648" s="30"/>
      <c r="L648" s="30"/>
      <c r="M648" s="40"/>
      <c r="N648" s="40"/>
      <c r="O648" s="279"/>
      <c r="P648" s="279"/>
      <c r="Q648" s="282"/>
      <c r="R648" s="282"/>
      <c r="S648" s="283"/>
      <c r="T648" s="283"/>
      <c r="U648" s="283"/>
      <c r="V648" s="283"/>
      <c r="W648" s="283"/>
      <c r="X648" s="283"/>
    </row>
    <row r="649" spans="1:24" s="34" customFormat="1">
      <c r="A649" s="29"/>
      <c r="B649" s="29"/>
      <c r="C649" s="29"/>
      <c r="D649" s="29"/>
      <c r="E649" s="29"/>
      <c r="F649" s="29"/>
      <c r="G649" s="29"/>
      <c r="H649" s="29"/>
      <c r="I649" s="30"/>
      <c r="J649" s="30"/>
      <c r="K649" s="30"/>
      <c r="L649" s="30"/>
      <c r="M649" s="40"/>
      <c r="N649" s="40"/>
      <c r="O649" s="279"/>
      <c r="P649" s="279"/>
      <c r="Q649" s="282"/>
      <c r="R649" s="282"/>
      <c r="S649" s="283"/>
      <c r="T649" s="283"/>
      <c r="U649" s="283"/>
      <c r="V649" s="283"/>
      <c r="W649" s="283"/>
      <c r="X649" s="283"/>
    </row>
    <row r="650" spans="1:24" s="34" customFormat="1">
      <c r="A650" s="29"/>
      <c r="B650" s="29"/>
      <c r="C650" s="29"/>
      <c r="D650" s="29"/>
      <c r="E650" s="29"/>
      <c r="F650" s="29"/>
      <c r="G650" s="29"/>
      <c r="H650" s="29"/>
      <c r="I650" s="30"/>
      <c r="J650" s="30"/>
      <c r="K650" s="30"/>
      <c r="L650" s="30"/>
      <c r="M650" s="40"/>
      <c r="N650" s="40"/>
      <c r="O650" s="279"/>
      <c r="P650" s="279"/>
      <c r="Q650" s="282"/>
      <c r="R650" s="282"/>
      <c r="S650" s="283"/>
      <c r="T650" s="283"/>
      <c r="U650" s="283"/>
      <c r="V650" s="283"/>
      <c r="W650" s="283"/>
      <c r="X650" s="283"/>
    </row>
    <row r="651" spans="1:24" s="34" customFormat="1">
      <c r="A651" s="29"/>
      <c r="B651" s="29"/>
      <c r="C651" s="29"/>
      <c r="D651" s="29"/>
      <c r="E651" s="29"/>
      <c r="F651" s="29"/>
      <c r="G651" s="29"/>
      <c r="H651" s="29"/>
      <c r="I651" s="30"/>
      <c r="J651" s="30"/>
      <c r="K651" s="30"/>
      <c r="L651" s="30"/>
      <c r="M651" s="40"/>
      <c r="N651" s="40"/>
      <c r="O651" s="279"/>
      <c r="P651" s="279"/>
      <c r="Q651" s="282"/>
      <c r="R651" s="282"/>
      <c r="S651" s="283"/>
      <c r="T651" s="283"/>
      <c r="U651" s="283"/>
      <c r="V651" s="283"/>
      <c r="W651" s="283"/>
      <c r="X651" s="283"/>
    </row>
    <row r="652" spans="1:24" s="34" customFormat="1">
      <c r="A652" s="29"/>
      <c r="B652" s="29"/>
      <c r="C652" s="29"/>
      <c r="D652" s="29"/>
      <c r="E652" s="29"/>
      <c r="F652" s="29"/>
      <c r="G652" s="29"/>
      <c r="H652" s="29"/>
      <c r="I652" s="30"/>
      <c r="J652" s="30"/>
      <c r="K652" s="30"/>
      <c r="L652" s="30"/>
      <c r="M652" s="40"/>
      <c r="N652" s="40"/>
      <c r="O652" s="279"/>
      <c r="P652" s="279"/>
      <c r="Q652" s="282"/>
      <c r="R652" s="282"/>
      <c r="S652" s="283"/>
      <c r="T652" s="283"/>
      <c r="U652" s="283"/>
      <c r="V652" s="283"/>
      <c r="W652" s="283"/>
      <c r="X652" s="283"/>
    </row>
    <row r="653" spans="1:24" s="34" customFormat="1">
      <c r="A653" s="29"/>
      <c r="B653" s="29"/>
      <c r="C653" s="29"/>
      <c r="D653" s="29"/>
      <c r="E653" s="29"/>
      <c r="F653" s="29"/>
      <c r="G653" s="29"/>
      <c r="H653" s="29"/>
      <c r="I653" s="30"/>
      <c r="J653" s="30"/>
      <c r="K653" s="30"/>
      <c r="L653" s="30"/>
      <c r="M653" s="40"/>
      <c r="N653" s="40"/>
      <c r="O653" s="279"/>
      <c r="P653" s="279"/>
      <c r="Q653" s="282"/>
      <c r="R653" s="282"/>
      <c r="S653" s="283"/>
      <c r="T653" s="283"/>
      <c r="U653" s="283"/>
      <c r="V653" s="283"/>
      <c r="W653" s="283"/>
      <c r="X653" s="283"/>
    </row>
    <row r="654" spans="1:24" s="34" customFormat="1">
      <c r="A654" s="29"/>
      <c r="B654" s="29"/>
      <c r="C654" s="29"/>
      <c r="D654" s="29"/>
      <c r="E654" s="29"/>
      <c r="F654" s="29"/>
      <c r="G654" s="29"/>
      <c r="H654" s="29"/>
      <c r="I654" s="30"/>
      <c r="J654" s="30"/>
      <c r="K654" s="30"/>
      <c r="L654" s="30"/>
      <c r="M654" s="40"/>
      <c r="N654" s="40"/>
      <c r="O654" s="279"/>
      <c r="P654" s="279"/>
      <c r="Q654" s="282"/>
      <c r="R654" s="282"/>
      <c r="S654" s="283"/>
      <c r="T654" s="283"/>
      <c r="U654" s="283"/>
      <c r="V654" s="283"/>
      <c r="W654" s="283"/>
      <c r="X654" s="283"/>
    </row>
    <row r="655" spans="1:24" s="34" customFormat="1">
      <c r="A655" s="29"/>
      <c r="B655" s="29"/>
      <c r="C655" s="29"/>
      <c r="D655" s="29"/>
      <c r="E655" s="29"/>
      <c r="F655" s="29"/>
      <c r="G655" s="29"/>
      <c r="H655" s="29"/>
      <c r="I655" s="30"/>
      <c r="J655" s="30"/>
      <c r="K655" s="30"/>
      <c r="L655" s="30"/>
      <c r="M655" s="40"/>
      <c r="N655" s="40"/>
      <c r="O655" s="279"/>
      <c r="P655" s="279"/>
      <c r="Q655" s="282"/>
      <c r="R655" s="282"/>
      <c r="S655" s="283"/>
      <c r="T655" s="283"/>
      <c r="U655" s="283"/>
      <c r="V655" s="283"/>
      <c r="W655" s="283"/>
      <c r="X655" s="283"/>
    </row>
    <row r="656" spans="1:24" s="34" customFormat="1">
      <c r="A656" s="29"/>
      <c r="B656" s="29"/>
      <c r="C656" s="29"/>
      <c r="D656" s="29"/>
      <c r="E656" s="29"/>
      <c r="F656" s="29"/>
      <c r="G656" s="29"/>
      <c r="H656" s="29"/>
      <c r="I656" s="30"/>
      <c r="J656" s="30"/>
      <c r="K656" s="30"/>
      <c r="L656" s="30"/>
      <c r="M656" s="40"/>
      <c r="N656" s="40"/>
      <c r="O656" s="279"/>
      <c r="P656" s="279"/>
      <c r="Q656" s="282"/>
      <c r="R656" s="282"/>
      <c r="S656" s="283"/>
      <c r="T656" s="283"/>
      <c r="U656" s="283"/>
      <c r="V656" s="283"/>
      <c r="W656" s="283"/>
      <c r="X656" s="283"/>
    </row>
    <row r="657" spans="1:24" s="34" customFormat="1">
      <c r="A657" s="29"/>
      <c r="B657" s="29"/>
      <c r="C657" s="29"/>
      <c r="D657" s="29"/>
      <c r="E657" s="29"/>
      <c r="F657" s="29"/>
      <c r="G657" s="29"/>
      <c r="H657" s="29"/>
      <c r="I657" s="30"/>
      <c r="J657" s="30"/>
      <c r="K657" s="30"/>
      <c r="L657" s="30"/>
      <c r="M657" s="40"/>
      <c r="N657" s="40"/>
      <c r="O657" s="279"/>
      <c r="P657" s="279"/>
      <c r="Q657" s="282"/>
      <c r="R657" s="282"/>
      <c r="S657" s="283"/>
      <c r="T657" s="283"/>
      <c r="U657" s="283"/>
      <c r="V657" s="283"/>
      <c r="W657" s="283"/>
      <c r="X657" s="283"/>
    </row>
    <row r="658" spans="1:24" s="34" customFormat="1">
      <c r="A658" s="29"/>
      <c r="B658" s="29"/>
      <c r="C658" s="29"/>
      <c r="D658" s="29"/>
      <c r="E658" s="29"/>
      <c r="F658" s="29"/>
      <c r="G658" s="29"/>
      <c r="H658" s="29"/>
      <c r="I658" s="30"/>
      <c r="J658" s="30"/>
      <c r="K658" s="30"/>
      <c r="L658" s="30"/>
      <c r="M658" s="40"/>
      <c r="N658" s="40"/>
      <c r="O658" s="279"/>
      <c r="P658" s="279"/>
      <c r="Q658" s="282"/>
      <c r="R658" s="282"/>
      <c r="S658" s="283"/>
      <c r="T658" s="283"/>
      <c r="U658" s="283"/>
      <c r="V658" s="283"/>
      <c r="W658" s="283"/>
      <c r="X658" s="283"/>
    </row>
    <row r="659" spans="1:24" s="34" customFormat="1">
      <c r="A659" s="29"/>
      <c r="B659" s="29"/>
      <c r="C659" s="29"/>
      <c r="D659" s="29"/>
      <c r="E659" s="29"/>
      <c r="F659" s="29"/>
      <c r="G659" s="29"/>
      <c r="H659" s="29"/>
      <c r="I659" s="30"/>
      <c r="J659" s="30"/>
      <c r="K659" s="30"/>
      <c r="L659" s="30"/>
      <c r="M659" s="40"/>
      <c r="N659" s="40"/>
      <c r="O659" s="279"/>
      <c r="P659" s="279"/>
      <c r="Q659" s="282"/>
      <c r="R659" s="282"/>
      <c r="S659" s="283"/>
      <c r="T659" s="283"/>
      <c r="U659" s="283"/>
      <c r="V659" s="283"/>
      <c r="W659" s="283"/>
      <c r="X659" s="283"/>
    </row>
    <row r="660" spans="1:24" s="34" customFormat="1">
      <c r="A660" s="29"/>
      <c r="B660" s="29"/>
      <c r="C660" s="29"/>
      <c r="D660" s="29"/>
      <c r="E660" s="29"/>
      <c r="F660" s="29"/>
      <c r="G660" s="29"/>
      <c r="H660" s="29"/>
      <c r="I660" s="30"/>
      <c r="J660" s="30"/>
      <c r="K660" s="30"/>
      <c r="L660" s="30"/>
      <c r="M660" s="40"/>
      <c r="N660" s="40"/>
      <c r="O660" s="279"/>
      <c r="P660" s="279"/>
      <c r="Q660" s="282"/>
      <c r="R660" s="282"/>
      <c r="S660" s="283"/>
      <c r="T660" s="283"/>
      <c r="U660" s="283"/>
      <c r="V660" s="283"/>
      <c r="W660" s="283"/>
      <c r="X660" s="283"/>
    </row>
    <row r="661" spans="1:24" s="34" customFormat="1">
      <c r="A661" s="29"/>
      <c r="B661" s="29"/>
      <c r="C661" s="29"/>
      <c r="D661" s="29"/>
      <c r="E661" s="29"/>
      <c r="F661" s="29"/>
      <c r="G661" s="29"/>
      <c r="H661" s="29"/>
      <c r="I661" s="30"/>
      <c r="J661" s="30"/>
      <c r="K661" s="30"/>
      <c r="L661" s="30"/>
      <c r="M661" s="40"/>
      <c r="N661" s="40"/>
      <c r="O661" s="279"/>
      <c r="P661" s="279"/>
      <c r="Q661" s="282"/>
      <c r="R661" s="282"/>
      <c r="S661" s="283"/>
      <c r="T661" s="283"/>
      <c r="U661" s="283"/>
      <c r="V661" s="283"/>
      <c r="W661" s="283"/>
      <c r="X661" s="283"/>
    </row>
    <row r="662" spans="1:24" s="34" customFormat="1">
      <c r="A662" s="29"/>
      <c r="B662" s="29"/>
      <c r="C662" s="29"/>
      <c r="D662" s="29"/>
      <c r="E662" s="29"/>
      <c r="F662" s="29"/>
      <c r="G662" s="29"/>
      <c r="H662" s="29"/>
      <c r="I662" s="30"/>
      <c r="J662" s="30"/>
      <c r="K662" s="30"/>
      <c r="L662" s="30"/>
      <c r="M662" s="40"/>
      <c r="N662" s="40"/>
      <c r="O662" s="279"/>
      <c r="P662" s="279"/>
      <c r="Q662" s="282"/>
      <c r="R662" s="282"/>
      <c r="S662" s="283"/>
      <c r="T662" s="283"/>
      <c r="U662" s="283"/>
      <c r="V662" s="283"/>
      <c r="W662" s="283"/>
      <c r="X662" s="283"/>
    </row>
    <row r="663" spans="1:24" s="34" customFormat="1">
      <c r="A663" s="29"/>
      <c r="B663" s="29"/>
      <c r="C663" s="29"/>
      <c r="D663" s="29"/>
      <c r="E663" s="29"/>
      <c r="F663" s="29"/>
      <c r="G663" s="29"/>
      <c r="H663" s="29"/>
      <c r="I663" s="30"/>
      <c r="J663" s="30"/>
      <c r="K663" s="30"/>
      <c r="L663" s="30"/>
      <c r="M663" s="40"/>
      <c r="N663" s="40"/>
      <c r="O663" s="279"/>
      <c r="P663" s="279"/>
      <c r="Q663" s="282"/>
      <c r="R663" s="282"/>
      <c r="S663" s="283"/>
      <c r="T663" s="283"/>
      <c r="U663" s="283"/>
      <c r="V663" s="283"/>
      <c r="W663" s="283"/>
      <c r="X663" s="283"/>
    </row>
    <row r="664" spans="1:24" s="34" customFormat="1">
      <c r="A664" s="29"/>
      <c r="B664" s="29"/>
      <c r="C664" s="29"/>
      <c r="D664" s="29"/>
      <c r="E664" s="29"/>
      <c r="F664" s="29"/>
      <c r="G664" s="29"/>
      <c r="H664" s="29"/>
      <c r="I664" s="30"/>
      <c r="J664" s="30"/>
      <c r="K664" s="30"/>
      <c r="L664" s="30"/>
      <c r="M664" s="40"/>
      <c r="N664" s="40"/>
      <c r="O664" s="279"/>
      <c r="P664" s="279"/>
      <c r="Q664" s="282"/>
      <c r="R664" s="282"/>
      <c r="S664" s="283"/>
      <c r="T664" s="283"/>
      <c r="U664" s="283"/>
      <c r="V664" s="283"/>
      <c r="W664" s="283"/>
      <c r="X664" s="283"/>
    </row>
    <row r="665" spans="1:24" s="34" customFormat="1">
      <c r="A665" s="29"/>
      <c r="B665" s="29"/>
      <c r="C665" s="29"/>
      <c r="D665" s="29"/>
      <c r="E665" s="29"/>
      <c r="F665" s="29"/>
      <c r="G665" s="29"/>
      <c r="H665" s="29"/>
      <c r="I665" s="30"/>
      <c r="J665" s="30"/>
      <c r="K665" s="30"/>
      <c r="L665" s="30"/>
      <c r="M665" s="40"/>
      <c r="N665" s="40"/>
      <c r="O665" s="279"/>
      <c r="P665" s="279"/>
      <c r="Q665" s="282"/>
      <c r="R665" s="282"/>
      <c r="S665" s="283"/>
      <c r="T665" s="283"/>
      <c r="U665" s="283"/>
      <c r="V665" s="283"/>
      <c r="W665" s="283"/>
      <c r="X665" s="283"/>
    </row>
    <row r="666" spans="1:24" s="34" customFormat="1">
      <c r="A666" s="29"/>
      <c r="B666" s="29"/>
      <c r="C666" s="29"/>
      <c r="D666" s="29"/>
      <c r="E666" s="29"/>
      <c r="F666" s="29"/>
      <c r="G666" s="29"/>
      <c r="H666" s="29"/>
      <c r="I666" s="30"/>
      <c r="J666" s="30"/>
      <c r="K666" s="30"/>
      <c r="L666" s="30"/>
      <c r="M666" s="40"/>
      <c r="N666" s="40"/>
      <c r="O666" s="279"/>
      <c r="P666" s="279"/>
      <c r="Q666" s="282"/>
      <c r="R666" s="282"/>
      <c r="S666" s="283"/>
      <c r="T666" s="283"/>
      <c r="U666" s="283"/>
      <c r="V666" s="283"/>
      <c r="W666" s="283"/>
      <c r="X666" s="283"/>
    </row>
    <row r="667" spans="1:24" s="34" customFormat="1">
      <c r="A667" s="29"/>
      <c r="B667" s="29"/>
      <c r="C667" s="29"/>
      <c r="D667" s="29"/>
      <c r="E667" s="29"/>
      <c r="F667" s="29"/>
      <c r="G667" s="29"/>
      <c r="H667" s="29"/>
      <c r="I667" s="30"/>
      <c r="J667" s="30"/>
      <c r="K667" s="30"/>
      <c r="L667" s="30"/>
      <c r="M667" s="40"/>
      <c r="N667" s="40"/>
      <c r="O667" s="279"/>
      <c r="P667" s="279"/>
      <c r="Q667" s="282"/>
      <c r="R667" s="282"/>
      <c r="S667" s="283"/>
      <c r="T667" s="283"/>
      <c r="U667" s="283"/>
      <c r="V667" s="283"/>
      <c r="W667" s="283"/>
      <c r="X667" s="283"/>
    </row>
    <row r="668" spans="1:24" s="34" customFormat="1">
      <c r="A668" s="29"/>
      <c r="B668" s="29"/>
      <c r="C668" s="29"/>
      <c r="D668" s="29"/>
      <c r="E668" s="29"/>
      <c r="F668" s="29"/>
      <c r="G668" s="29"/>
      <c r="H668" s="29"/>
      <c r="I668" s="30"/>
      <c r="J668" s="30"/>
      <c r="K668" s="30"/>
      <c r="L668" s="30"/>
      <c r="M668" s="40"/>
      <c r="N668" s="40"/>
      <c r="O668" s="279"/>
      <c r="P668" s="279"/>
      <c r="Q668" s="282"/>
      <c r="R668" s="282"/>
      <c r="S668" s="283"/>
      <c r="T668" s="283"/>
      <c r="U668" s="283"/>
      <c r="V668" s="283"/>
      <c r="W668" s="283"/>
      <c r="X668" s="283"/>
    </row>
    <row r="669" spans="1:24" s="34" customFormat="1">
      <c r="A669" s="29"/>
      <c r="B669" s="29"/>
      <c r="C669" s="29"/>
      <c r="D669" s="29"/>
      <c r="E669" s="29"/>
      <c r="F669" s="29"/>
      <c r="G669" s="29"/>
      <c r="H669" s="29"/>
      <c r="I669" s="30"/>
      <c r="J669" s="30"/>
      <c r="K669" s="30"/>
      <c r="L669" s="30"/>
      <c r="M669" s="40"/>
      <c r="N669" s="40"/>
      <c r="O669" s="279"/>
      <c r="P669" s="279"/>
      <c r="Q669" s="282"/>
      <c r="R669" s="282"/>
      <c r="S669" s="283"/>
      <c r="T669" s="283"/>
      <c r="U669" s="283"/>
      <c r="V669" s="283"/>
      <c r="W669" s="283"/>
      <c r="X669" s="283"/>
    </row>
    <row r="670" spans="1:24" s="34" customFormat="1">
      <c r="A670" s="29"/>
      <c r="B670" s="29"/>
      <c r="C670" s="29"/>
      <c r="D670" s="29"/>
      <c r="E670" s="29"/>
      <c r="F670" s="29"/>
      <c r="G670" s="29"/>
      <c r="H670" s="29"/>
      <c r="I670" s="30"/>
      <c r="J670" s="30"/>
      <c r="K670" s="30"/>
      <c r="L670" s="30"/>
      <c r="M670" s="40"/>
      <c r="N670" s="40"/>
      <c r="O670" s="279"/>
      <c r="P670" s="279"/>
      <c r="Q670" s="282"/>
      <c r="R670" s="282"/>
      <c r="S670" s="283"/>
      <c r="T670" s="283"/>
      <c r="U670" s="283"/>
      <c r="V670" s="283"/>
      <c r="W670" s="283"/>
      <c r="X670" s="283"/>
    </row>
    <row r="671" spans="1:24" s="34" customFormat="1">
      <c r="A671" s="29"/>
      <c r="B671" s="29"/>
      <c r="C671" s="29"/>
      <c r="D671" s="29"/>
      <c r="E671" s="29"/>
      <c r="F671" s="29"/>
      <c r="G671" s="29"/>
      <c r="H671" s="29"/>
      <c r="I671" s="30"/>
      <c r="J671" s="30"/>
      <c r="K671" s="30"/>
      <c r="L671" s="30"/>
      <c r="M671" s="40"/>
      <c r="N671" s="40"/>
      <c r="O671" s="279"/>
      <c r="P671" s="279"/>
      <c r="Q671" s="282"/>
      <c r="R671" s="282"/>
      <c r="S671" s="283"/>
      <c r="T671" s="283"/>
      <c r="U671" s="283"/>
      <c r="V671" s="283"/>
      <c r="W671" s="283"/>
      <c r="X671" s="283"/>
    </row>
    <row r="672" spans="1:24" s="34" customFormat="1">
      <c r="A672" s="29"/>
      <c r="B672" s="29"/>
      <c r="C672" s="29"/>
      <c r="D672" s="29"/>
      <c r="E672" s="29"/>
      <c r="F672" s="29"/>
      <c r="G672" s="29"/>
      <c r="H672" s="29"/>
      <c r="I672" s="30"/>
      <c r="J672" s="30"/>
      <c r="K672" s="30"/>
      <c r="L672" s="30"/>
      <c r="M672" s="40"/>
      <c r="N672" s="40"/>
      <c r="O672" s="279"/>
      <c r="P672" s="279"/>
      <c r="Q672" s="282"/>
      <c r="R672" s="282"/>
      <c r="S672" s="283"/>
      <c r="T672" s="283"/>
      <c r="U672" s="283"/>
      <c r="V672" s="283"/>
      <c r="W672" s="283"/>
      <c r="X672" s="283"/>
    </row>
    <row r="673" spans="1:24" s="34" customFormat="1">
      <c r="A673" s="29"/>
      <c r="B673" s="29"/>
      <c r="C673" s="29"/>
      <c r="D673" s="29"/>
      <c r="E673" s="29"/>
      <c r="F673" s="29"/>
      <c r="G673" s="29"/>
      <c r="H673" s="29"/>
      <c r="I673" s="30"/>
      <c r="J673" s="30"/>
      <c r="K673" s="30"/>
      <c r="L673" s="30"/>
      <c r="M673" s="40"/>
      <c r="N673" s="40"/>
      <c r="O673" s="279"/>
      <c r="P673" s="279"/>
      <c r="Q673" s="282"/>
      <c r="R673" s="282"/>
      <c r="S673" s="283"/>
      <c r="T673" s="283"/>
      <c r="U673" s="283"/>
      <c r="V673" s="283"/>
      <c r="W673" s="283"/>
      <c r="X673" s="283"/>
    </row>
    <row r="674" spans="1:24" s="34" customFormat="1">
      <c r="A674" s="29"/>
      <c r="B674" s="29"/>
      <c r="C674" s="29"/>
      <c r="D674" s="29"/>
      <c r="E674" s="29"/>
      <c r="F674" s="29"/>
      <c r="G674" s="29"/>
      <c r="H674" s="29"/>
      <c r="I674" s="30"/>
      <c r="J674" s="30"/>
      <c r="K674" s="30"/>
      <c r="L674" s="30"/>
      <c r="M674" s="40"/>
      <c r="N674" s="40"/>
      <c r="O674" s="279"/>
      <c r="P674" s="279"/>
      <c r="Q674" s="282"/>
      <c r="R674" s="282"/>
      <c r="S674" s="283"/>
      <c r="T674" s="283"/>
      <c r="U674" s="283"/>
      <c r="V674" s="283"/>
      <c r="W674" s="283"/>
      <c r="X674" s="283"/>
    </row>
    <row r="675" spans="1:24" s="34" customFormat="1">
      <c r="A675" s="29"/>
      <c r="B675" s="29"/>
      <c r="C675" s="29"/>
      <c r="D675" s="29"/>
      <c r="E675" s="29"/>
      <c r="F675" s="29"/>
      <c r="G675" s="29"/>
      <c r="H675" s="29"/>
      <c r="I675" s="30"/>
      <c r="J675" s="30"/>
      <c r="K675" s="30"/>
      <c r="L675" s="30"/>
      <c r="M675" s="40"/>
      <c r="N675" s="40"/>
      <c r="O675" s="279"/>
      <c r="P675" s="279"/>
      <c r="Q675" s="282"/>
      <c r="R675" s="282"/>
      <c r="S675" s="283"/>
      <c r="T675" s="283"/>
      <c r="U675" s="283"/>
      <c r="V675" s="283"/>
      <c r="W675" s="283"/>
      <c r="X675" s="283"/>
    </row>
    <row r="676" spans="1:24" s="34" customFormat="1">
      <c r="A676" s="29"/>
      <c r="B676" s="29"/>
      <c r="C676" s="29"/>
      <c r="D676" s="29"/>
      <c r="E676" s="29"/>
      <c r="F676" s="29"/>
      <c r="G676" s="29"/>
      <c r="H676" s="29"/>
      <c r="I676" s="30"/>
      <c r="J676" s="30"/>
      <c r="K676" s="30"/>
      <c r="L676" s="30"/>
      <c r="M676" s="40"/>
      <c r="N676" s="40"/>
      <c r="O676" s="279"/>
      <c r="P676" s="279"/>
      <c r="Q676" s="282"/>
      <c r="R676" s="282"/>
      <c r="S676" s="283"/>
      <c r="T676" s="283"/>
      <c r="U676" s="283"/>
      <c r="V676" s="283"/>
      <c r="W676" s="283"/>
      <c r="X676" s="283"/>
    </row>
    <row r="677" spans="1:24" s="34" customFormat="1">
      <c r="A677" s="29"/>
      <c r="B677" s="29"/>
      <c r="C677" s="29"/>
      <c r="D677" s="29"/>
      <c r="E677" s="29"/>
      <c r="F677" s="29"/>
      <c r="G677" s="29"/>
      <c r="H677" s="29"/>
      <c r="I677" s="30"/>
      <c r="J677" s="30"/>
      <c r="K677" s="30"/>
      <c r="L677" s="30"/>
      <c r="M677" s="40"/>
      <c r="N677" s="40"/>
      <c r="O677" s="279"/>
      <c r="P677" s="279"/>
      <c r="Q677" s="282"/>
      <c r="R677" s="282"/>
      <c r="S677" s="283"/>
      <c r="T677" s="283"/>
      <c r="U677" s="283"/>
      <c r="V677" s="283"/>
      <c r="W677" s="283"/>
      <c r="X677" s="283"/>
    </row>
    <row r="678" spans="1:24" s="34" customFormat="1">
      <c r="A678" s="29"/>
      <c r="B678" s="29"/>
      <c r="C678" s="29"/>
      <c r="D678" s="29"/>
      <c r="E678" s="29"/>
      <c r="F678" s="29"/>
      <c r="G678" s="29"/>
      <c r="H678" s="29"/>
      <c r="I678" s="30"/>
      <c r="J678" s="30"/>
      <c r="K678" s="30"/>
      <c r="L678" s="30"/>
      <c r="M678" s="40"/>
      <c r="N678" s="40"/>
      <c r="O678" s="279"/>
      <c r="P678" s="279"/>
      <c r="Q678" s="282"/>
      <c r="R678" s="282"/>
      <c r="S678" s="283"/>
      <c r="T678" s="283"/>
      <c r="U678" s="283"/>
      <c r="V678" s="283"/>
      <c r="W678" s="283"/>
      <c r="X678" s="283"/>
    </row>
    <row r="679" spans="1:24" s="34" customFormat="1">
      <c r="A679" s="29"/>
      <c r="B679" s="29"/>
      <c r="C679" s="29"/>
      <c r="D679" s="29"/>
      <c r="E679" s="29"/>
      <c r="F679" s="29"/>
      <c r="G679" s="29"/>
      <c r="H679" s="29"/>
      <c r="I679" s="30"/>
      <c r="J679" s="30"/>
      <c r="K679" s="30"/>
      <c r="L679" s="30"/>
      <c r="M679" s="40"/>
      <c r="N679" s="40"/>
      <c r="O679" s="279"/>
      <c r="P679" s="279"/>
      <c r="Q679" s="282"/>
      <c r="R679" s="282"/>
      <c r="S679" s="283"/>
      <c r="T679" s="283"/>
      <c r="U679" s="283"/>
      <c r="V679" s="283"/>
      <c r="W679" s="283"/>
      <c r="X679" s="283"/>
    </row>
    <row r="680" spans="1:24" s="34" customFormat="1">
      <c r="A680" s="29"/>
      <c r="B680" s="29"/>
      <c r="C680" s="29"/>
      <c r="D680" s="29"/>
      <c r="E680" s="29"/>
      <c r="F680" s="29"/>
      <c r="G680" s="29"/>
      <c r="H680" s="29"/>
      <c r="I680" s="30"/>
      <c r="J680" s="30"/>
      <c r="K680" s="30"/>
      <c r="L680" s="30"/>
      <c r="M680" s="40"/>
      <c r="N680" s="40"/>
      <c r="O680" s="279"/>
      <c r="P680" s="279"/>
      <c r="Q680" s="282"/>
      <c r="R680" s="282"/>
      <c r="S680" s="283"/>
      <c r="T680" s="283"/>
      <c r="U680" s="283"/>
      <c r="V680" s="283"/>
      <c r="W680" s="283"/>
      <c r="X680" s="283"/>
    </row>
    <row r="681" spans="1:24" s="34" customFormat="1">
      <c r="A681" s="29"/>
      <c r="B681" s="29"/>
      <c r="C681" s="29"/>
      <c r="D681" s="29"/>
      <c r="E681" s="29"/>
      <c r="F681" s="29"/>
      <c r="G681" s="29"/>
      <c r="H681" s="29"/>
      <c r="I681" s="30"/>
      <c r="J681" s="30"/>
      <c r="K681" s="30"/>
      <c r="L681" s="30"/>
      <c r="M681" s="40"/>
      <c r="N681" s="40"/>
      <c r="O681" s="279"/>
      <c r="P681" s="279"/>
      <c r="Q681" s="282"/>
      <c r="R681" s="282"/>
      <c r="S681" s="283"/>
      <c r="T681" s="283"/>
      <c r="U681" s="283"/>
      <c r="V681" s="283"/>
      <c r="W681" s="283"/>
      <c r="X681" s="283"/>
    </row>
    <row r="682" spans="1:24" s="34" customFormat="1">
      <c r="A682" s="29"/>
      <c r="B682" s="29"/>
      <c r="C682" s="29"/>
      <c r="D682" s="29"/>
      <c r="E682" s="29"/>
      <c r="F682" s="29"/>
      <c r="G682" s="29"/>
      <c r="H682" s="29"/>
      <c r="I682" s="30"/>
      <c r="J682" s="30"/>
      <c r="K682" s="30"/>
      <c r="L682" s="30"/>
      <c r="M682" s="40"/>
      <c r="N682" s="40"/>
      <c r="O682" s="279"/>
      <c r="P682" s="279"/>
      <c r="Q682" s="282"/>
      <c r="R682" s="282"/>
      <c r="S682" s="283"/>
      <c r="T682" s="283"/>
      <c r="U682" s="283"/>
      <c r="V682" s="283"/>
      <c r="W682" s="283"/>
      <c r="X682" s="283"/>
    </row>
    <row r="683" spans="1:24" s="34" customFormat="1">
      <c r="A683" s="29"/>
      <c r="B683" s="29"/>
      <c r="C683" s="29"/>
      <c r="D683" s="29"/>
      <c r="E683" s="29"/>
      <c r="F683" s="29"/>
      <c r="G683" s="29"/>
      <c r="H683" s="29"/>
      <c r="I683" s="30"/>
      <c r="J683" s="30"/>
      <c r="K683" s="30"/>
      <c r="L683" s="30"/>
      <c r="M683" s="40"/>
      <c r="N683" s="40"/>
      <c r="O683" s="279"/>
      <c r="P683" s="279"/>
      <c r="Q683" s="282"/>
      <c r="R683" s="282"/>
      <c r="S683" s="283"/>
      <c r="T683" s="283"/>
      <c r="U683" s="283"/>
      <c r="V683" s="283"/>
      <c r="W683" s="283"/>
      <c r="X683" s="283"/>
    </row>
    <row r="684" spans="1:24" s="34" customFormat="1">
      <c r="A684" s="29"/>
      <c r="B684" s="29"/>
      <c r="C684" s="29"/>
      <c r="D684" s="29"/>
      <c r="E684" s="29"/>
      <c r="F684" s="29"/>
      <c r="G684" s="29"/>
      <c r="H684" s="29"/>
      <c r="I684" s="30"/>
      <c r="J684" s="30"/>
      <c r="K684" s="30"/>
      <c r="L684" s="30"/>
      <c r="M684" s="40"/>
      <c r="N684" s="40"/>
      <c r="O684" s="279"/>
      <c r="P684" s="279"/>
      <c r="Q684" s="282"/>
      <c r="R684" s="282"/>
      <c r="S684" s="283"/>
      <c r="T684" s="283"/>
      <c r="U684" s="283"/>
      <c r="V684" s="283"/>
      <c r="W684" s="283"/>
      <c r="X684" s="283"/>
    </row>
    <row r="685" spans="1:24" s="34" customFormat="1">
      <c r="A685" s="29"/>
      <c r="B685" s="29"/>
      <c r="C685" s="29"/>
      <c r="D685" s="29"/>
      <c r="E685" s="29"/>
      <c r="F685" s="29"/>
      <c r="G685" s="29"/>
      <c r="H685" s="29"/>
      <c r="I685" s="30"/>
      <c r="J685" s="30"/>
      <c r="K685" s="30"/>
      <c r="L685" s="30"/>
      <c r="M685" s="40"/>
      <c r="N685" s="40"/>
      <c r="O685" s="279"/>
      <c r="P685" s="279"/>
      <c r="Q685" s="282"/>
      <c r="R685" s="282"/>
      <c r="S685" s="283"/>
      <c r="T685" s="283"/>
      <c r="U685" s="283"/>
      <c r="V685" s="283"/>
      <c r="W685" s="283"/>
      <c r="X685" s="283"/>
    </row>
    <row r="686" spans="1:24" s="34" customFormat="1">
      <c r="A686" s="29"/>
      <c r="B686" s="29"/>
      <c r="C686" s="29"/>
      <c r="D686" s="29"/>
      <c r="E686" s="29"/>
      <c r="F686" s="29"/>
      <c r="G686" s="29"/>
      <c r="H686" s="29"/>
      <c r="I686" s="30"/>
      <c r="J686" s="30"/>
      <c r="K686" s="30"/>
      <c r="L686" s="30"/>
      <c r="M686" s="40"/>
      <c r="N686" s="40"/>
      <c r="O686" s="279"/>
      <c r="P686" s="279"/>
      <c r="Q686" s="282"/>
      <c r="R686" s="282"/>
      <c r="S686" s="283"/>
      <c r="T686" s="283"/>
      <c r="U686" s="283"/>
      <c r="V686" s="283"/>
      <c r="W686" s="283"/>
      <c r="X686" s="283"/>
    </row>
    <row r="687" spans="1:24" s="34" customFormat="1">
      <c r="A687" s="29"/>
      <c r="B687" s="29"/>
      <c r="C687" s="29"/>
      <c r="D687" s="29"/>
      <c r="E687" s="29"/>
      <c r="F687" s="29"/>
      <c r="G687" s="29"/>
      <c r="H687" s="29"/>
      <c r="I687" s="30"/>
      <c r="J687" s="30"/>
      <c r="K687" s="30"/>
      <c r="L687" s="30"/>
      <c r="M687" s="40"/>
      <c r="N687" s="40"/>
      <c r="O687" s="279"/>
      <c r="P687" s="279"/>
      <c r="Q687" s="282"/>
      <c r="R687" s="282"/>
      <c r="S687" s="283"/>
      <c r="T687" s="283"/>
      <c r="U687" s="283"/>
      <c r="V687" s="283"/>
      <c r="W687" s="283"/>
      <c r="X687" s="283"/>
    </row>
    <row r="688" spans="1:24" s="34" customFormat="1">
      <c r="A688" s="29"/>
      <c r="B688" s="29"/>
      <c r="C688" s="29"/>
      <c r="D688" s="29"/>
      <c r="E688" s="29"/>
      <c r="F688" s="29"/>
      <c r="G688" s="29"/>
      <c r="H688" s="29"/>
      <c r="I688" s="30"/>
      <c r="J688" s="30"/>
      <c r="K688" s="30"/>
      <c r="L688" s="30"/>
      <c r="M688" s="40"/>
      <c r="N688" s="40"/>
      <c r="O688" s="279"/>
      <c r="P688" s="279"/>
      <c r="Q688" s="282"/>
      <c r="R688" s="282"/>
      <c r="S688" s="283"/>
      <c r="T688" s="283"/>
      <c r="U688" s="283"/>
      <c r="V688" s="283"/>
      <c r="W688" s="283"/>
      <c r="X688" s="283"/>
    </row>
    <row r="689" spans="1:24" s="34" customFormat="1">
      <c r="A689" s="29"/>
      <c r="B689" s="29"/>
      <c r="C689" s="29"/>
      <c r="D689" s="29"/>
      <c r="E689" s="29"/>
      <c r="F689" s="29"/>
      <c r="G689" s="29"/>
      <c r="H689" s="29"/>
      <c r="I689" s="30"/>
      <c r="J689" s="30"/>
      <c r="K689" s="30"/>
      <c r="L689" s="30"/>
      <c r="M689" s="40"/>
      <c r="N689" s="40"/>
      <c r="O689" s="279"/>
      <c r="P689" s="279"/>
      <c r="Q689" s="282"/>
      <c r="R689" s="282"/>
      <c r="S689" s="283"/>
      <c r="T689" s="283"/>
      <c r="U689" s="283"/>
      <c r="V689" s="283"/>
      <c r="W689" s="283"/>
      <c r="X689" s="283"/>
    </row>
    <row r="690" spans="1:24" s="34" customFormat="1">
      <c r="A690" s="29"/>
      <c r="B690" s="29"/>
      <c r="C690" s="29"/>
      <c r="D690" s="29"/>
      <c r="E690" s="29"/>
      <c r="F690" s="29"/>
      <c r="G690" s="29"/>
      <c r="H690" s="29"/>
      <c r="I690" s="30"/>
      <c r="J690" s="30"/>
      <c r="K690" s="30"/>
      <c r="L690" s="30"/>
      <c r="M690" s="40"/>
      <c r="N690" s="40"/>
      <c r="O690" s="279"/>
      <c r="P690" s="279"/>
      <c r="Q690" s="282"/>
      <c r="R690" s="282"/>
      <c r="S690" s="283"/>
      <c r="T690" s="283"/>
      <c r="U690" s="283"/>
      <c r="V690" s="283"/>
      <c r="W690" s="283"/>
      <c r="X690" s="283"/>
    </row>
    <row r="691" spans="1:24" s="34" customFormat="1">
      <c r="A691" s="29"/>
      <c r="B691" s="29"/>
      <c r="C691" s="29"/>
      <c r="D691" s="29"/>
      <c r="E691" s="29"/>
      <c r="F691" s="29"/>
      <c r="G691" s="29"/>
      <c r="H691" s="29"/>
      <c r="I691" s="30"/>
      <c r="J691" s="30"/>
      <c r="K691" s="30"/>
      <c r="L691" s="30"/>
      <c r="M691" s="40"/>
      <c r="N691" s="40"/>
      <c r="O691" s="279"/>
      <c r="P691" s="279"/>
      <c r="Q691" s="282"/>
      <c r="R691" s="282"/>
      <c r="S691" s="283"/>
      <c r="T691" s="283"/>
      <c r="U691" s="283"/>
      <c r="V691" s="283"/>
      <c r="W691" s="283"/>
      <c r="X691" s="283"/>
    </row>
    <row r="692" spans="1:24" s="34" customFormat="1">
      <c r="A692" s="29"/>
      <c r="B692" s="29"/>
      <c r="C692" s="29"/>
      <c r="D692" s="29"/>
      <c r="E692" s="29"/>
      <c r="F692" s="29"/>
      <c r="G692" s="29"/>
      <c r="H692" s="29"/>
      <c r="I692" s="30"/>
      <c r="J692" s="30"/>
      <c r="K692" s="30"/>
      <c r="L692" s="30"/>
      <c r="M692" s="40"/>
      <c r="N692" s="40"/>
      <c r="O692" s="279"/>
      <c r="P692" s="279"/>
      <c r="Q692" s="282"/>
      <c r="R692" s="282"/>
      <c r="S692" s="283"/>
      <c r="T692" s="283"/>
      <c r="U692" s="283"/>
      <c r="V692" s="283"/>
      <c r="W692" s="283"/>
      <c r="X692" s="283"/>
    </row>
    <row r="693" spans="1:24" s="34" customFormat="1">
      <c r="A693" s="29"/>
      <c r="B693" s="29"/>
      <c r="C693" s="29"/>
      <c r="D693" s="29"/>
      <c r="E693" s="29"/>
      <c r="F693" s="29"/>
      <c r="G693" s="29"/>
      <c r="H693" s="29"/>
      <c r="I693" s="30"/>
      <c r="J693" s="30"/>
      <c r="K693" s="30"/>
      <c r="L693" s="30"/>
      <c r="M693" s="40"/>
      <c r="N693" s="40"/>
      <c r="O693" s="279"/>
      <c r="P693" s="279"/>
      <c r="Q693" s="282"/>
      <c r="R693" s="282"/>
      <c r="S693" s="283"/>
      <c r="T693" s="283"/>
      <c r="U693" s="283"/>
      <c r="V693" s="283"/>
      <c r="W693" s="283"/>
      <c r="X693" s="283"/>
    </row>
    <row r="694" spans="1:24" s="34" customFormat="1">
      <c r="A694" s="29"/>
      <c r="B694" s="29"/>
      <c r="C694" s="29"/>
      <c r="D694" s="29"/>
      <c r="E694" s="29"/>
      <c r="F694" s="29"/>
      <c r="G694" s="29"/>
      <c r="H694" s="29"/>
      <c r="I694" s="30"/>
      <c r="J694" s="30"/>
      <c r="K694" s="30"/>
      <c r="L694" s="30"/>
      <c r="M694" s="40"/>
      <c r="N694" s="40"/>
      <c r="O694" s="279"/>
      <c r="P694" s="279"/>
      <c r="Q694" s="282"/>
      <c r="R694" s="282"/>
      <c r="S694" s="283"/>
      <c r="T694" s="283"/>
      <c r="U694" s="283"/>
      <c r="V694" s="283"/>
      <c r="W694" s="283"/>
      <c r="X694" s="283"/>
    </row>
    <row r="695" spans="1:24" s="34" customFormat="1">
      <c r="A695" s="29"/>
      <c r="B695" s="29"/>
      <c r="C695" s="29"/>
      <c r="D695" s="29"/>
      <c r="E695" s="29"/>
      <c r="F695" s="29"/>
      <c r="G695" s="29"/>
      <c r="H695" s="29"/>
      <c r="I695" s="30"/>
      <c r="J695" s="30"/>
      <c r="K695" s="30"/>
      <c r="L695" s="30"/>
      <c r="M695" s="40"/>
      <c r="N695" s="40"/>
      <c r="O695" s="279"/>
      <c r="P695" s="279"/>
      <c r="Q695" s="282"/>
      <c r="R695" s="282"/>
      <c r="S695" s="283"/>
      <c r="T695" s="283"/>
      <c r="U695" s="283"/>
      <c r="V695" s="283"/>
      <c r="W695" s="283"/>
      <c r="X695" s="283"/>
    </row>
    <row r="696" spans="1:24" s="34" customFormat="1">
      <c r="A696" s="29"/>
      <c r="B696" s="29"/>
      <c r="C696" s="29"/>
      <c r="D696" s="29"/>
      <c r="E696" s="29"/>
      <c r="F696" s="29"/>
      <c r="G696" s="29"/>
      <c r="H696" s="29"/>
      <c r="I696" s="30"/>
      <c r="J696" s="30"/>
      <c r="K696" s="30"/>
      <c r="L696" s="30"/>
      <c r="M696" s="40"/>
      <c r="N696" s="40"/>
      <c r="O696" s="279"/>
      <c r="P696" s="279"/>
      <c r="Q696" s="282"/>
      <c r="R696" s="282"/>
      <c r="S696" s="283"/>
      <c r="T696" s="283"/>
      <c r="U696" s="283"/>
      <c r="V696" s="283"/>
      <c r="W696" s="283"/>
      <c r="X696" s="283"/>
    </row>
    <row r="697" spans="1:24" s="34" customFormat="1">
      <c r="A697" s="29"/>
      <c r="B697" s="29"/>
      <c r="C697" s="29"/>
      <c r="D697" s="29"/>
      <c r="E697" s="29"/>
      <c r="F697" s="29"/>
      <c r="G697" s="29"/>
      <c r="H697" s="29"/>
      <c r="I697" s="30"/>
      <c r="J697" s="30"/>
      <c r="K697" s="30"/>
      <c r="L697" s="30"/>
      <c r="M697" s="40"/>
      <c r="N697" s="40"/>
      <c r="O697" s="279"/>
      <c r="P697" s="279"/>
      <c r="Q697" s="282"/>
      <c r="R697" s="282"/>
      <c r="S697" s="283"/>
      <c r="T697" s="283"/>
      <c r="U697" s="283"/>
      <c r="V697" s="283"/>
      <c r="W697" s="283"/>
      <c r="X697" s="283"/>
    </row>
    <row r="698" spans="1:24" s="34" customFormat="1">
      <c r="A698" s="29"/>
      <c r="B698" s="29"/>
      <c r="C698" s="29"/>
      <c r="D698" s="29"/>
      <c r="E698" s="29"/>
      <c r="F698" s="29"/>
      <c r="G698" s="29"/>
      <c r="H698" s="29"/>
      <c r="I698" s="30"/>
      <c r="J698" s="30"/>
      <c r="K698" s="30"/>
      <c r="L698" s="30"/>
      <c r="M698" s="40"/>
      <c r="N698" s="40"/>
      <c r="O698" s="279"/>
      <c r="P698" s="279"/>
      <c r="Q698" s="282"/>
      <c r="R698" s="282"/>
      <c r="S698" s="283"/>
      <c r="T698" s="283"/>
      <c r="U698" s="283"/>
      <c r="V698" s="283"/>
      <c r="W698" s="283"/>
      <c r="X698" s="283"/>
    </row>
    <row r="699" spans="1:24" s="34" customFormat="1">
      <c r="A699" s="29"/>
      <c r="B699" s="29"/>
      <c r="C699" s="29"/>
      <c r="D699" s="29"/>
      <c r="E699" s="29"/>
      <c r="F699" s="29"/>
      <c r="G699" s="29"/>
      <c r="H699" s="29"/>
      <c r="I699" s="30"/>
      <c r="J699" s="30"/>
      <c r="K699" s="30"/>
      <c r="L699" s="30"/>
      <c r="M699" s="40"/>
      <c r="N699" s="40"/>
      <c r="O699" s="279"/>
      <c r="P699" s="279"/>
      <c r="Q699" s="282"/>
      <c r="R699" s="282"/>
      <c r="S699" s="283"/>
      <c r="T699" s="283"/>
      <c r="U699" s="283"/>
      <c r="V699" s="283"/>
      <c r="W699" s="283"/>
      <c r="X699" s="283"/>
    </row>
    <row r="700" spans="1:24" s="34" customFormat="1">
      <c r="A700" s="29"/>
      <c r="B700" s="29"/>
      <c r="C700" s="29"/>
      <c r="D700" s="29"/>
      <c r="E700" s="29"/>
      <c r="F700" s="29"/>
      <c r="G700" s="29"/>
      <c r="H700" s="29"/>
      <c r="I700" s="30"/>
      <c r="J700" s="30"/>
      <c r="K700" s="30"/>
      <c r="L700" s="30"/>
      <c r="M700" s="40"/>
      <c r="N700" s="40"/>
      <c r="O700" s="279"/>
      <c r="P700" s="279"/>
      <c r="Q700" s="282"/>
      <c r="R700" s="282"/>
      <c r="S700" s="283"/>
      <c r="T700" s="283"/>
      <c r="U700" s="283"/>
      <c r="V700" s="283"/>
      <c r="W700" s="283"/>
      <c r="X700" s="283"/>
    </row>
    <row r="701" spans="1:24" s="34" customFormat="1">
      <c r="A701" s="29"/>
      <c r="B701" s="29"/>
      <c r="C701" s="29"/>
      <c r="D701" s="29"/>
      <c r="E701" s="29"/>
      <c r="F701" s="29"/>
      <c r="G701" s="29"/>
      <c r="H701" s="29"/>
      <c r="I701" s="30"/>
      <c r="J701" s="30"/>
      <c r="K701" s="30"/>
      <c r="L701" s="30"/>
      <c r="M701" s="40"/>
      <c r="N701" s="40"/>
      <c r="O701" s="279"/>
      <c r="P701" s="279"/>
      <c r="Q701" s="282"/>
      <c r="R701" s="282"/>
      <c r="S701" s="283"/>
      <c r="T701" s="283"/>
      <c r="U701" s="283"/>
      <c r="V701" s="283"/>
      <c r="W701" s="283"/>
      <c r="X701" s="283"/>
    </row>
    <row r="702" spans="1:24" s="34" customFormat="1">
      <c r="A702" s="29"/>
      <c r="B702" s="29"/>
      <c r="C702" s="29"/>
      <c r="D702" s="29"/>
      <c r="E702" s="29"/>
      <c r="F702" s="29"/>
      <c r="G702" s="29"/>
      <c r="H702" s="29"/>
      <c r="I702" s="30"/>
      <c r="J702" s="30"/>
      <c r="K702" s="30"/>
      <c r="L702" s="30"/>
      <c r="M702" s="40"/>
      <c r="N702" s="40"/>
      <c r="O702" s="279"/>
      <c r="P702" s="279"/>
      <c r="Q702" s="282"/>
      <c r="R702" s="282"/>
      <c r="S702" s="283"/>
      <c r="T702" s="283"/>
      <c r="U702" s="283"/>
      <c r="V702" s="283"/>
      <c r="W702" s="283"/>
      <c r="X702" s="283"/>
    </row>
    <row r="703" spans="1:24" s="34" customFormat="1">
      <c r="A703" s="29"/>
      <c r="B703" s="29"/>
      <c r="C703" s="29"/>
      <c r="D703" s="29"/>
      <c r="E703" s="29"/>
      <c r="F703" s="29"/>
      <c r="G703" s="29"/>
      <c r="H703" s="29"/>
      <c r="I703" s="30"/>
      <c r="J703" s="30"/>
      <c r="K703" s="30"/>
      <c r="L703" s="30"/>
      <c r="M703" s="40"/>
      <c r="N703" s="40"/>
      <c r="O703" s="279"/>
      <c r="P703" s="279"/>
      <c r="Q703" s="282"/>
      <c r="R703" s="282"/>
      <c r="S703" s="283"/>
      <c r="T703" s="283"/>
      <c r="U703" s="283"/>
      <c r="V703" s="283"/>
      <c r="W703" s="283"/>
      <c r="X703" s="283"/>
    </row>
    <row r="704" spans="1:24" s="34" customFormat="1">
      <c r="A704" s="29"/>
      <c r="B704" s="29"/>
      <c r="C704" s="29"/>
      <c r="D704" s="29"/>
      <c r="E704" s="29"/>
      <c r="F704" s="29"/>
      <c r="G704" s="29"/>
      <c r="H704" s="29"/>
      <c r="I704" s="30"/>
      <c r="J704" s="30"/>
      <c r="K704" s="30"/>
      <c r="L704" s="30"/>
      <c r="M704" s="40"/>
      <c r="N704" s="40"/>
      <c r="O704" s="279"/>
      <c r="P704" s="279"/>
      <c r="Q704" s="282"/>
      <c r="R704" s="282"/>
      <c r="S704" s="283"/>
      <c r="T704" s="283"/>
      <c r="U704" s="283"/>
      <c r="V704" s="283"/>
      <c r="W704" s="283"/>
      <c r="X704" s="283"/>
    </row>
    <row r="705" spans="1:24" s="34" customFormat="1">
      <c r="A705" s="29"/>
      <c r="B705" s="29"/>
      <c r="C705" s="29"/>
      <c r="D705" s="29"/>
      <c r="E705" s="29"/>
      <c r="F705" s="29"/>
      <c r="G705" s="29"/>
      <c r="H705" s="29"/>
      <c r="I705" s="30"/>
      <c r="J705" s="30"/>
      <c r="K705" s="30"/>
      <c r="L705" s="30"/>
      <c r="M705" s="40"/>
      <c r="N705" s="40"/>
      <c r="O705" s="279"/>
      <c r="P705" s="279"/>
      <c r="Q705" s="282"/>
      <c r="R705" s="282"/>
      <c r="S705" s="283"/>
      <c r="T705" s="283"/>
      <c r="U705" s="283"/>
      <c r="V705" s="283"/>
      <c r="W705" s="283"/>
      <c r="X705" s="283"/>
    </row>
    <row r="706" spans="1:24" s="34" customFormat="1">
      <c r="A706" s="29"/>
      <c r="B706" s="29"/>
      <c r="C706" s="29"/>
      <c r="D706" s="29"/>
      <c r="E706" s="29"/>
      <c r="F706" s="29"/>
      <c r="G706" s="29"/>
      <c r="H706" s="29"/>
      <c r="I706" s="30"/>
      <c r="J706" s="30"/>
      <c r="K706" s="30"/>
      <c r="L706" s="30"/>
      <c r="M706" s="40"/>
      <c r="N706" s="40"/>
      <c r="O706" s="279"/>
      <c r="P706" s="279"/>
      <c r="Q706" s="282"/>
      <c r="R706" s="282"/>
      <c r="S706" s="283"/>
      <c r="T706" s="283"/>
      <c r="U706" s="283"/>
      <c r="V706" s="283"/>
      <c r="W706" s="283"/>
      <c r="X706" s="283"/>
    </row>
    <row r="707" spans="1:24" s="34" customFormat="1">
      <c r="A707" s="29"/>
      <c r="B707" s="29"/>
      <c r="C707" s="29"/>
      <c r="D707" s="29"/>
      <c r="E707" s="29"/>
      <c r="F707" s="29"/>
      <c r="G707" s="29"/>
      <c r="H707" s="29"/>
      <c r="I707" s="30"/>
      <c r="J707" s="30"/>
      <c r="K707" s="30"/>
      <c r="L707" s="30"/>
      <c r="M707" s="40"/>
      <c r="N707" s="40"/>
      <c r="O707" s="279"/>
      <c r="P707" s="279"/>
      <c r="Q707" s="282"/>
      <c r="R707" s="282"/>
      <c r="S707" s="283"/>
      <c r="T707" s="283"/>
      <c r="U707" s="283"/>
      <c r="V707" s="283"/>
      <c r="W707" s="283"/>
      <c r="X707" s="283"/>
    </row>
    <row r="708" spans="1:24" s="34" customFormat="1">
      <c r="A708" s="29"/>
      <c r="B708" s="29"/>
      <c r="C708" s="29"/>
      <c r="D708" s="29"/>
      <c r="E708" s="29"/>
      <c r="F708" s="29"/>
      <c r="G708" s="29"/>
      <c r="H708" s="29"/>
      <c r="I708" s="30"/>
      <c r="J708" s="30"/>
      <c r="K708" s="30"/>
      <c r="L708" s="30"/>
      <c r="M708" s="40"/>
      <c r="N708" s="40"/>
      <c r="O708" s="279"/>
      <c r="P708" s="279"/>
      <c r="Q708" s="282"/>
      <c r="R708" s="282"/>
      <c r="S708" s="283"/>
      <c r="T708" s="283"/>
      <c r="U708" s="283"/>
      <c r="V708" s="283"/>
      <c r="W708" s="283"/>
      <c r="X708" s="283"/>
    </row>
    <row r="709" spans="1:24" s="34" customFormat="1">
      <c r="A709" s="29"/>
      <c r="B709" s="29"/>
      <c r="C709" s="29"/>
      <c r="D709" s="29"/>
      <c r="E709" s="29"/>
      <c r="F709" s="29"/>
      <c r="G709" s="29"/>
      <c r="H709" s="29"/>
      <c r="I709" s="30"/>
      <c r="J709" s="30"/>
      <c r="K709" s="30"/>
      <c r="L709" s="30"/>
      <c r="M709" s="40"/>
      <c r="N709" s="40"/>
      <c r="O709" s="279"/>
      <c r="P709" s="279"/>
      <c r="Q709" s="282"/>
      <c r="R709" s="282"/>
      <c r="S709" s="283"/>
      <c r="T709" s="283"/>
      <c r="U709" s="283"/>
      <c r="V709" s="283"/>
      <c r="W709" s="283"/>
      <c r="X709" s="283"/>
    </row>
    <row r="710" spans="1:24" s="34" customFormat="1">
      <c r="A710" s="29"/>
      <c r="B710" s="29"/>
      <c r="C710" s="29"/>
      <c r="D710" s="29"/>
      <c r="E710" s="29"/>
      <c r="F710" s="29"/>
      <c r="G710" s="29"/>
      <c r="H710" s="29"/>
      <c r="I710" s="30"/>
      <c r="J710" s="30"/>
      <c r="K710" s="30"/>
      <c r="L710" s="30"/>
      <c r="M710" s="40"/>
      <c r="N710" s="40"/>
      <c r="O710" s="279"/>
      <c r="P710" s="279"/>
      <c r="Q710" s="282"/>
      <c r="R710" s="282"/>
      <c r="S710" s="283"/>
      <c r="T710" s="283"/>
      <c r="U710" s="283"/>
      <c r="V710" s="283"/>
      <c r="W710" s="283"/>
      <c r="X710" s="283"/>
    </row>
    <row r="711" spans="1:24" s="34" customFormat="1">
      <c r="A711" s="29"/>
      <c r="B711" s="29"/>
      <c r="C711" s="29"/>
      <c r="D711" s="29"/>
      <c r="E711" s="29"/>
      <c r="F711" s="29"/>
      <c r="G711" s="29"/>
      <c r="H711" s="29"/>
      <c r="I711" s="30"/>
      <c r="J711" s="30"/>
      <c r="K711" s="30"/>
      <c r="L711" s="30"/>
      <c r="M711" s="40"/>
      <c r="N711" s="40"/>
      <c r="O711" s="279"/>
      <c r="P711" s="279"/>
      <c r="Q711" s="282"/>
      <c r="R711" s="282"/>
      <c r="S711" s="283"/>
      <c r="T711" s="283"/>
      <c r="U711" s="283"/>
      <c r="V711" s="283"/>
      <c r="W711" s="283"/>
      <c r="X711" s="283"/>
    </row>
    <row r="712" spans="1:24" s="34" customFormat="1">
      <c r="A712" s="29"/>
      <c r="B712" s="29"/>
      <c r="C712" s="29"/>
      <c r="D712" s="29"/>
      <c r="E712" s="29"/>
      <c r="F712" s="29"/>
      <c r="G712" s="29"/>
      <c r="H712" s="29"/>
      <c r="I712" s="30"/>
      <c r="J712" s="30"/>
      <c r="K712" s="30"/>
      <c r="L712" s="30"/>
      <c r="M712" s="40"/>
      <c r="N712" s="40"/>
      <c r="O712" s="279"/>
      <c r="P712" s="279"/>
      <c r="Q712" s="282"/>
      <c r="R712" s="282"/>
      <c r="S712" s="283"/>
      <c r="T712" s="283"/>
      <c r="U712" s="283"/>
      <c r="V712" s="283"/>
      <c r="W712" s="283"/>
      <c r="X712" s="283"/>
    </row>
    <row r="713" spans="1:24" s="34" customFormat="1">
      <c r="A713" s="29"/>
      <c r="B713" s="29"/>
      <c r="C713" s="29"/>
      <c r="D713" s="29"/>
      <c r="E713" s="29"/>
      <c r="F713" s="29"/>
      <c r="G713" s="29"/>
      <c r="H713" s="29"/>
      <c r="I713" s="30"/>
      <c r="J713" s="30"/>
      <c r="K713" s="30"/>
      <c r="L713" s="30"/>
      <c r="M713" s="40"/>
      <c r="N713" s="40"/>
      <c r="O713" s="279"/>
      <c r="P713" s="279"/>
      <c r="Q713" s="282"/>
      <c r="R713" s="282"/>
      <c r="S713" s="283"/>
      <c r="T713" s="283"/>
      <c r="U713" s="283"/>
      <c r="V713" s="283"/>
      <c r="W713" s="283"/>
      <c r="X713" s="283"/>
    </row>
    <row r="714" spans="1:24" s="34" customFormat="1">
      <c r="A714" s="29"/>
      <c r="B714" s="29"/>
      <c r="C714" s="29"/>
      <c r="D714" s="29"/>
      <c r="E714" s="29"/>
      <c r="F714" s="29"/>
      <c r="G714" s="29"/>
      <c r="H714" s="29"/>
      <c r="I714" s="30"/>
      <c r="J714" s="30"/>
      <c r="K714" s="30"/>
      <c r="L714" s="30"/>
      <c r="M714" s="40"/>
      <c r="N714" s="40"/>
      <c r="O714" s="279"/>
      <c r="P714" s="279"/>
      <c r="Q714" s="282"/>
      <c r="R714" s="282"/>
      <c r="S714" s="283"/>
      <c r="T714" s="283"/>
      <c r="U714" s="283"/>
      <c r="V714" s="283"/>
      <c r="W714" s="283"/>
      <c r="X714" s="283"/>
    </row>
    <row r="715" spans="1:24" s="34" customFormat="1">
      <c r="A715" s="29"/>
      <c r="B715" s="29"/>
      <c r="C715" s="29"/>
      <c r="D715" s="29"/>
      <c r="E715" s="29"/>
      <c r="F715" s="29"/>
      <c r="G715" s="29"/>
      <c r="H715" s="29"/>
      <c r="I715" s="30"/>
      <c r="J715" s="30"/>
      <c r="K715" s="30"/>
      <c r="L715" s="30"/>
      <c r="M715" s="40"/>
      <c r="N715" s="40"/>
      <c r="O715" s="279"/>
      <c r="P715" s="279"/>
      <c r="Q715" s="282"/>
      <c r="R715" s="282"/>
      <c r="S715" s="283"/>
      <c r="T715" s="283"/>
      <c r="U715" s="283"/>
      <c r="V715" s="283"/>
      <c r="W715" s="283"/>
      <c r="X715" s="283"/>
    </row>
    <row r="716" spans="1:24" s="34" customFormat="1">
      <c r="A716" s="29"/>
      <c r="B716" s="29"/>
      <c r="C716" s="29"/>
      <c r="D716" s="29"/>
      <c r="E716" s="29"/>
      <c r="F716" s="29"/>
      <c r="G716" s="29"/>
      <c r="H716" s="29"/>
      <c r="I716" s="30"/>
      <c r="J716" s="30"/>
      <c r="K716" s="30"/>
      <c r="L716" s="30"/>
      <c r="M716" s="40"/>
      <c r="N716" s="40"/>
      <c r="O716" s="279"/>
      <c r="P716" s="279"/>
      <c r="Q716" s="282"/>
      <c r="R716" s="282"/>
      <c r="S716" s="283"/>
      <c r="T716" s="283"/>
      <c r="U716" s="283"/>
      <c r="V716" s="283"/>
      <c r="W716" s="283"/>
      <c r="X716" s="283"/>
    </row>
    <row r="717" spans="1:24" s="34" customFormat="1">
      <c r="A717" s="29"/>
      <c r="B717" s="29"/>
      <c r="C717" s="29"/>
      <c r="D717" s="29"/>
      <c r="E717" s="29"/>
      <c r="F717" s="29"/>
      <c r="G717" s="29"/>
      <c r="H717" s="29"/>
      <c r="I717" s="30"/>
      <c r="J717" s="30"/>
      <c r="K717" s="30"/>
      <c r="L717" s="30"/>
      <c r="M717" s="40"/>
      <c r="N717" s="40"/>
      <c r="O717" s="279"/>
      <c r="P717" s="279"/>
      <c r="Q717" s="282"/>
      <c r="R717" s="282"/>
      <c r="S717" s="283"/>
      <c r="T717" s="283"/>
      <c r="U717" s="283"/>
      <c r="V717" s="283"/>
      <c r="W717" s="283"/>
      <c r="X717" s="283"/>
    </row>
    <row r="718" spans="1:24" s="34" customFormat="1">
      <c r="A718" s="29"/>
      <c r="B718" s="29"/>
      <c r="C718" s="29"/>
      <c r="D718" s="29"/>
      <c r="E718" s="29"/>
      <c r="F718" s="29"/>
      <c r="G718" s="29"/>
      <c r="H718" s="29"/>
      <c r="I718" s="30"/>
      <c r="J718" s="30"/>
      <c r="K718" s="30"/>
      <c r="L718" s="30"/>
      <c r="M718" s="40"/>
      <c r="N718" s="40"/>
      <c r="O718" s="279"/>
      <c r="P718" s="279"/>
      <c r="Q718" s="282"/>
      <c r="R718" s="282"/>
      <c r="S718" s="283"/>
      <c r="T718" s="283"/>
      <c r="U718" s="283"/>
      <c r="V718" s="283"/>
      <c r="W718" s="283"/>
      <c r="X718" s="283"/>
    </row>
    <row r="719" spans="1:24" s="34" customFormat="1">
      <c r="A719" s="29"/>
      <c r="B719" s="29"/>
      <c r="C719" s="29"/>
      <c r="D719" s="29"/>
      <c r="E719" s="29"/>
      <c r="F719" s="29"/>
      <c r="G719" s="29"/>
      <c r="H719" s="29"/>
      <c r="I719" s="30"/>
      <c r="J719" s="30"/>
      <c r="K719" s="30"/>
      <c r="L719" s="30"/>
      <c r="M719" s="40"/>
      <c r="N719" s="40"/>
      <c r="O719" s="279"/>
      <c r="P719" s="279"/>
      <c r="Q719" s="282"/>
      <c r="R719" s="282"/>
      <c r="S719" s="283"/>
      <c r="T719" s="283"/>
      <c r="U719" s="283"/>
      <c r="V719" s="283"/>
      <c r="W719" s="283"/>
      <c r="X719" s="283"/>
    </row>
    <row r="720" spans="1:24" s="34" customFormat="1">
      <c r="A720" s="29"/>
      <c r="B720" s="29"/>
      <c r="C720" s="29"/>
      <c r="D720" s="29"/>
      <c r="E720" s="29"/>
      <c r="F720" s="29"/>
      <c r="G720" s="29"/>
      <c r="H720" s="29"/>
      <c r="I720" s="30"/>
      <c r="J720" s="30"/>
      <c r="K720" s="30"/>
      <c r="L720" s="30"/>
      <c r="M720" s="40"/>
      <c r="N720" s="40"/>
      <c r="O720" s="279"/>
      <c r="P720" s="279"/>
      <c r="Q720" s="282"/>
      <c r="R720" s="282"/>
      <c r="S720" s="283"/>
      <c r="T720" s="283"/>
      <c r="U720" s="283"/>
      <c r="V720" s="283"/>
      <c r="W720" s="283"/>
      <c r="X720" s="283"/>
    </row>
    <row r="721" spans="1:24" s="34" customFormat="1">
      <c r="A721" s="29"/>
      <c r="B721" s="29"/>
      <c r="C721" s="29"/>
      <c r="D721" s="29"/>
      <c r="E721" s="29"/>
      <c r="F721" s="29"/>
      <c r="G721" s="29"/>
      <c r="H721" s="29"/>
      <c r="I721" s="30"/>
      <c r="J721" s="30"/>
      <c r="K721" s="30"/>
      <c r="L721" s="30"/>
      <c r="M721" s="40"/>
      <c r="N721" s="40"/>
      <c r="O721" s="279"/>
      <c r="P721" s="279"/>
      <c r="Q721" s="282"/>
      <c r="R721" s="282"/>
      <c r="S721" s="283"/>
      <c r="T721" s="283"/>
      <c r="U721" s="283"/>
      <c r="V721" s="283"/>
      <c r="W721" s="283"/>
      <c r="X721" s="283"/>
    </row>
    <row r="722" spans="1:24" s="34" customFormat="1">
      <c r="A722" s="29"/>
      <c r="B722" s="29"/>
      <c r="C722" s="29"/>
      <c r="D722" s="29"/>
      <c r="E722" s="29"/>
      <c r="F722" s="29"/>
      <c r="G722" s="29"/>
      <c r="H722" s="29"/>
      <c r="I722" s="30"/>
      <c r="J722" s="30"/>
      <c r="K722" s="30"/>
      <c r="L722" s="30"/>
      <c r="M722" s="40"/>
      <c r="N722" s="40"/>
      <c r="O722" s="279"/>
      <c r="P722" s="279"/>
      <c r="Q722" s="282"/>
      <c r="R722" s="282"/>
      <c r="S722" s="283"/>
      <c r="T722" s="283"/>
      <c r="U722" s="283"/>
      <c r="V722" s="283"/>
      <c r="W722" s="283"/>
      <c r="X722" s="283"/>
    </row>
    <row r="723" spans="1:24" s="34" customFormat="1">
      <c r="A723" s="29"/>
      <c r="B723" s="29"/>
      <c r="C723" s="29"/>
      <c r="D723" s="29"/>
      <c r="E723" s="29"/>
      <c r="F723" s="29"/>
      <c r="G723" s="29"/>
      <c r="H723" s="29"/>
      <c r="I723" s="30"/>
      <c r="J723" s="30"/>
      <c r="K723" s="30"/>
      <c r="L723" s="30"/>
      <c r="M723" s="40"/>
      <c r="N723" s="40"/>
      <c r="O723" s="279"/>
      <c r="P723" s="279"/>
      <c r="Q723" s="282"/>
      <c r="R723" s="282"/>
      <c r="S723" s="283"/>
      <c r="T723" s="283"/>
      <c r="U723" s="283"/>
      <c r="V723" s="283"/>
      <c r="W723" s="283"/>
      <c r="X723" s="283"/>
    </row>
    <row r="724" spans="1:24" s="34" customFormat="1">
      <c r="A724" s="29"/>
      <c r="B724" s="29"/>
      <c r="C724" s="29"/>
      <c r="D724" s="29"/>
      <c r="E724" s="29"/>
      <c r="F724" s="29"/>
      <c r="G724" s="29"/>
      <c r="H724" s="29"/>
      <c r="I724" s="30"/>
      <c r="J724" s="30"/>
      <c r="K724" s="30"/>
      <c r="L724" s="30"/>
      <c r="M724" s="40"/>
      <c r="N724" s="40"/>
      <c r="O724" s="279"/>
      <c r="P724" s="279"/>
      <c r="Q724" s="282"/>
      <c r="R724" s="282"/>
      <c r="S724" s="283"/>
      <c r="T724" s="283"/>
      <c r="U724" s="283"/>
      <c r="V724" s="283"/>
      <c r="W724" s="283"/>
      <c r="X724" s="283"/>
    </row>
    <row r="725" spans="1:24" s="34" customFormat="1">
      <c r="A725" s="29"/>
      <c r="B725" s="29"/>
      <c r="C725" s="29"/>
      <c r="D725" s="29"/>
      <c r="E725" s="29"/>
      <c r="F725" s="29"/>
      <c r="G725" s="29"/>
      <c r="H725" s="29"/>
      <c r="I725" s="30"/>
      <c r="J725" s="30"/>
      <c r="K725" s="30"/>
      <c r="L725" s="30"/>
      <c r="M725" s="40"/>
      <c r="N725" s="40"/>
      <c r="O725" s="279"/>
      <c r="P725" s="279"/>
      <c r="Q725" s="282"/>
      <c r="R725" s="282"/>
      <c r="S725" s="283"/>
      <c r="T725" s="283"/>
      <c r="U725" s="283"/>
      <c r="V725" s="283"/>
      <c r="W725" s="283"/>
      <c r="X725" s="283"/>
    </row>
    <row r="726" spans="1:24" s="34" customFormat="1">
      <c r="A726" s="29"/>
      <c r="B726" s="29"/>
      <c r="C726" s="29"/>
      <c r="D726" s="29"/>
      <c r="E726" s="29"/>
      <c r="F726" s="29"/>
      <c r="G726" s="29"/>
      <c r="H726" s="29"/>
      <c r="I726" s="30"/>
      <c r="J726" s="30"/>
      <c r="K726" s="30"/>
      <c r="L726" s="30"/>
      <c r="M726" s="40"/>
      <c r="N726" s="40"/>
      <c r="O726" s="279"/>
      <c r="P726" s="279"/>
      <c r="Q726" s="282"/>
      <c r="R726" s="282"/>
      <c r="S726" s="283"/>
      <c r="T726" s="283"/>
      <c r="U726" s="283"/>
      <c r="V726" s="283"/>
      <c r="W726" s="283"/>
      <c r="X726" s="283"/>
    </row>
    <row r="727" spans="1:24" s="34" customFormat="1">
      <c r="A727" s="29"/>
      <c r="B727" s="29"/>
      <c r="C727" s="29"/>
      <c r="D727" s="29"/>
      <c r="E727" s="29"/>
      <c r="F727" s="29"/>
      <c r="G727" s="29"/>
      <c r="H727" s="29"/>
      <c r="I727" s="30"/>
      <c r="J727" s="30"/>
      <c r="K727" s="30"/>
      <c r="L727" s="30"/>
      <c r="M727" s="40"/>
      <c r="N727" s="40"/>
      <c r="O727" s="279"/>
      <c r="P727" s="279"/>
      <c r="Q727" s="282"/>
      <c r="R727" s="282"/>
      <c r="S727" s="283"/>
      <c r="T727" s="283"/>
      <c r="U727" s="283"/>
      <c r="V727" s="283"/>
      <c r="W727" s="283"/>
      <c r="X727" s="283"/>
    </row>
    <row r="728" spans="1:24" s="34" customFormat="1">
      <c r="A728" s="29"/>
      <c r="B728" s="29"/>
      <c r="C728" s="29"/>
      <c r="D728" s="29"/>
      <c r="E728" s="29"/>
      <c r="F728" s="29"/>
      <c r="G728" s="29"/>
      <c r="H728" s="29"/>
      <c r="I728" s="30"/>
      <c r="J728" s="30"/>
      <c r="K728" s="30"/>
      <c r="L728" s="30"/>
      <c r="M728" s="40"/>
      <c r="N728" s="40"/>
      <c r="O728" s="279"/>
      <c r="P728" s="279"/>
      <c r="Q728" s="282"/>
      <c r="R728" s="282"/>
      <c r="S728" s="283"/>
      <c r="T728" s="283"/>
      <c r="U728" s="283"/>
      <c r="V728" s="283"/>
      <c r="W728" s="283"/>
      <c r="X728" s="283"/>
    </row>
    <row r="729" spans="1:24" s="34" customFormat="1">
      <c r="A729" s="29"/>
      <c r="B729" s="29"/>
      <c r="C729" s="29"/>
      <c r="D729" s="29"/>
      <c r="E729" s="29"/>
      <c r="F729" s="29"/>
      <c r="G729" s="29"/>
      <c r="H729" s="29"/>
      <c r="I729" s="30"/>
      <c r="J729" s="30"/>
      <c r="K729" s="30"/>
      <c r="L729" s="30"/>
      <c r="M729" s="40"/>
      <c r="N729" s="40"/>
      <c r="O729" s="279"/>
      <c r="P729" s="279"/>
      <c r="Q729" s="282"/>
      <c r="R729" s="282"/>
      <c r="S729" s="283"/>
      <c r="T729" s="283"/>
      <c r="U729" s="283"/>
      <c r="V729" s="283"/>
      <c r="W729" s="283"/>
      <c r="X729" s="283"/>
    </row>
    <row r="730" spans="1:24" s="34" customFormat="1">
      <c r="A730" s="29"/>
      <c r="B730" s="29"/>
      <c r="C730" s="29"/>
      <c r="D730" s="29"/>
      <c r="E730" s="29"/>
      <c r="F730" s="29"/>
      <c r="G730" s="29"/>
      <c r="H730" s="29"/>
      <c r="I730" s="30"/>
      <c r="J730" s="30"/>
      <c r="K730" s="30"/>
      <c r="L730" s="30"/>
      <c r="M730" s="40"/>
      <c r="N730" s="40"/>
      <c r="O730" s="279"/>
      <c r="P730" s="279"/>
      <c r="Q730" s="282"/>
      <c r="R730" s="282"/>
      <c r="S730" s="283"/>
      <c r="T730" s="283"/>
      <c r="U730" s="283"/>
      <c r="V730" s="283"/>
      <c r="W730" s="283"/>
      <c r="X730" s="283"/>
    </row>
    <row r="731" spans="1:24" s="34" customFormat="1">
      <c r="A731" s="29"/>
      <c r="B731" s="29"/>
      <c r="C731" s="29"/>
      <c r="D731" s="29"/>
      <c r="E731" s="29"/>
      <c r="F731" s="29"/>
      <c r="G731" s="29"/>
      <c r="H731" s="29"/>
      <c r="I731" s="30"/>
      <c r="J731" s="30"/>
      <c r="K731" s="30"/>
      <c r="L731" s="30"/>
      <c r="M731" s="40"/>
      <c r="N731" s="40"/>
      <c r="O731" s="279"/>
      <c r="P731" s="279"/>
      <c r="Q731" s="282"/>
      <c r="R731" s="282"/>
      <c r="S731" s="283"/>
      <c r="T731" s="283"/>
      <c r="U731" s="283"/>
      <c r="V731" s="283"/>
      <c r="W731" s="283"/>
      <c r="X731" s="283"/>
    </row>
    <row r="732" spans="1:24" s="34" customFormat="1">
      <c r="A732" s="29"/>
      <c r="B732" s="29"/>
      <c r="C732" s="29"/>
      <c r="D732" s="29"/>
      <c r="E732" s="29"/>
      <c r="F732" s="29"/>
      <c r="G732" s="29"/>
      <c r="H732" s="29"/>
      <c r="I732" s="30"/>
      <c r="J732" s="30"/>
      <c r="K732" s="30"/>
      <c r="L732" s="30"/>
      <c r="M732" s="40"/>
      <c r="N732" s="40"/>
      <c r="O732" s="279"/>
      <c r="P732" s="279"/>
      <c r="Q732" s="282"/>
      <c r="R732" s="282"/>
      <c r="S732" s="283"/>
      <c r="T732" s="283"/>
      <c r="U732" s="283"/>
      <c r="V732" s="283"/>
      <c r="W732" s="283"/>
      <c r="X732" s="283"/>
    </row>
    <row r="733" spans="1:24" s="34" customFormat="1">
      <c r="A733" s="29"/>
      <c r="B733" s="29"/>
      <c r="C733" s="29"/>
      <c r="D733" s="29"/>
      <c r="E733" s="29"/>
      <c r="F733" s="29"/>
      <c r="G733" s="29"/>
      <c r="H733" s="29"/>
      <c r="I733" s="30"/>
      <c r="J733" s="30"/>
      <c r="K733" s="30"/>
      <c r="L733" s="30"/>
      <c r="M733" s="40"/>
      <c r="N733" s="40"/>
      <c r="O733" s="279"/>
      <c r="P733" s="279"/>
      <c r="Q733" s="282"/>
      <c r="R733" s="282"/>
      <c r="S733" s="283"/>
      <c r="T733" s="283"/>
      <c r="U733" s="283"/>
      <c r="V733" s="283"/>
      <c r="W733" s="283"/>
      <c r="X733" s="283"/>
    </row>
    <row r="734" spans="1:24" s="34" customFormat="1">
      <c r="A734" s="29"/>
      <c r="B734" s="29"/>
      <c r="C734" s="29"/>
      <c r="D734" s="29"/>
      <c r="E734" s="29"/>
      <c r="F734" s="29"/>
      <c r="G734" s="29"/>
      <c r="H734" s="29"/>
      <c r="I734" s="30"/>
      <c r="J734" s="30"/>
      <c r="K734" s="30"/>
      <c r="L734" s="30"/>
      <c r="M734" s="40"/>
      <c r="N734" s="40"/>
      <c r="O734" s="279"/>
      <c r="P734" s="279"/>
      <c r="Q734" s="282"/>
      <c r="R734" s="282"/>
      <c r="S734" s="283"/>
      <c r="T734" s="283"/>
      <c r="U734" s="283"/>
      <c r="V734" s="283"/>
      <c r="W734" s="283"/>
      <c r="X734" s="283"/>
    </row>
    <row r="735" spans="1:24" s="34" customFormat="1">
      <c r="A735" s="29"/>
      <c r="B735" s="29"/>
      <c r="C735" s="29"/>
      <c r="D735" s="29"/>
      <c r="E735" s="29"/>
      <c r="F735" s="29"/>
      <c r="G735" s="29"/>
      <c r="H735" s="29"/>
      <c r="I735" s="30"/>
      <c r="J735" s="30"/>
      <c r="K735" s="30"/>
      <c r="L735" s="30"/>
      <c r="M735" s="40"/>
      <c r="N735" s="40"/>
      <c r="O735" s="279"/>
      <c r="P735" s="279"/>
      <c r="Q735" s="282"/>
      <c r="R735" s="282"/>
      <c r="S735" s="283"/>
      <c r="T735" s="283"/>
      <c r="U735" s="283"/>
      <c r="V735" s="283"/>
      <c r="W735" s="283"/>
      <c r="X735" s="283"/>
    </row>
    <row r="736" spans="1:24" s="34" customFormat="1">
      <c r="A736" s="29"/>
      <c r="B736" s="29"/>
      <c r="C736" s="29"/>
      <c r="D736" s="29"/>
      <c r="E736" s="29"/>
      <c r="F736" s="29"/>
      <c r="G736" s="29"/>
      <c r="H736" s="29"/>
      <c r="I736" s="30"/>
      <c r="J736" s="30"/>
      <c r="K736" s="30"/>
      <c r="L736" s="30"/>
      <c r="M736" s="40"/>
      <c r="N736" s="40"/>
      <c r="O736" s="279"/>
      <c r="P736" s="279"/>
      <c r="Q736" s="282"/>
      <c r="R736" s="282"/>
      <c r="S736" s="283"/>
      <c r="T736" s="283"/>
      <c r="U736" s="283"/>
      <c r="V736" s="283"/>
      <c r="W736" s="283"/>
      <c r="X736" s="283"/>
    </row>
    <row r="737" spans="1:24" s="34" customFormat="1">
      <c r="A737" s="29"/>
      <c r="B737" s="29"/>
      <c r="C737" s="29"/>
      <c r="D737" s="29"/>
      <c r="E737" s="29"/>
      <c r="F737" s="29"/>
      <c r="G737" s="29"/>
      <c r="H737" s="29"/>
      <c r="I737" s="30"/>
      <c r="J737" s="30"/>
      <c r="K737" s="30"/>
      <c r="L737" s="30"/>
      <c r="M737" s="40"/>
      <c r="N737" s="40"/>
      <c r="O737" s="279"/>
      <c r="P737" s="279"/>
      <c r="Q737" s="282"/>
      <c r="R737" s="282"/>
      <c r="S737" s="283"/>
      <c r="T737" s="283"/>
      <c r="U737" s="283"/>
      <c r="V737" s="283"/>
      <c r="W737" s="283"/>
      <c r="X737" s="283"/>
    </row>
    <row r="738" spans="1:24" s="34" customFormat="1">
      <c r="A738" s="29"/>
      <c r="B738" s="29"/>
      <c r="C738" s="29"/>
      <c r="D738" s="29"/>
      <c r="E738" s="29"/>
      <c r="F738" s="29"/>
      <c r="G738" s="29"/>
      <c r="H738" s="29"/>
      <c r="I738" s="30"/>
      <c r="J738" s="30"/>
      <c r="K738" s="30"/>
      <c r="L738" s="30"/>
      <c r="M738" s="40"/>
      <c r="N738" s="40"/>
      <c r="O738" s="279"/>
      <c r="P738" s="279"/>
      <c r="Q738" s="282"/>
      <c r="R738" s="282"/>
      <c r="S738" s="283"/>
      <c r="T738" s="283"/>
      <c r="U738" s="283"/>
      <c r="V738" s="283"/>
      <c r="W738" s="283"/>
      <c r="X738" s="283"/>
    </row>
    <row r="739" spans="1:24" s="34" customFormat="1">
      <c r="A739" s="29"/>
      <c r="B739" s="29"/>
      <c r="C739" s="29"/>
      <c r="D739" s="29"/>
      <c r="E739" s="29"/>
      <c r="F739" s="29"/>
      <c r="G739" s="29"/>
      <c r="H739" s="29"/>
      <c r="I739" s="30"/>
      <c r="J739" s="30"/>
      <c r="K739" s="30"/>
      <c r="L739" s="30"/>
      <c r="M739" s="40"/>
      <c r="N739" s="40"/>
      <c r="O739" s="279"/>
      <c r="P739" s="279"/>
      <c r="Q739" s="282"/>
      <c r="R739" s="282"/>
      <c r="S739" s="283"/>
      <c r="T739" s="283"/>
      <c r="U739" s="283"/>
      <c r="V739" s="283"/>
      <c r="W739" s="283"/>
      <c r="X739" s="283"/>
    </row>
    <row r="740" spans="1:24" s="34" customFormat="1">
      <c r="A740" s="29"/>
      <c r="B740" s="29"/>
      <c r="C740" s="29"/>
      <c r="D740" s="29"/>
      <c r="E740" s="29"/>
      <c r="F740" s="29"/>
      <c r="G740" s="29"/>
      <c r="H740" s="29"/>
      <c r="I740" s="30"/>
      <c r="J740" s="30"/>
      <c r="K740" s="30"/>
      <c r="L740" s="30"/>
      <c r="M740" s="40"/>
      <c r="N740" s="40"/>
      <c r="O740" s="279"/>
      <c r="P740" s="279"/>
      <c r="Q740" s="282"/>
      <c r="R740" s="282"/>
      <c r="S740" s="283"/>
      <c r="T740" s="283"/>
      <c r="U740" s="283"/>
      <c r="V740" s="283"/>
      <c r="W740" s="283"/>
      <c r="X740" s="283"/>
    </row>
    <row r="741" spans="1:24" s="34" customFormat="1">
      <c r="A741" s="29"/>
      <c r="B741" s="29"/>
      <c r="C741" s="29"/>
      <c r="D741" s="29"/>
      <c r="E741" s="29"/>
      <c r="F741" s="29"/>
      <c r="G741" s="29"/>
      <c r="H741" s="29"/>
      <c r="I741" s="30"/>
      <c r="J741" s="30"/>
      <c r="K741" s="30"/>
      <c r="L741" s="30"/>
      <c r="M741" s="40"/>
      <c r="N741" s="40"/>
      <c r="O741" s="279"/>
      <c r="P741" s="279"/>
      <c r="Q741" s="282"/>
      <c r="R741" s="282"/>
      <c r="S741" s="283"/>
      <c r="T741" s="283"/>
      <c r="U741" s="283"/>
      <c r="V741" s="283"/>
      <c r="W741" s="283"/>
      <c r="X741" s="283"/>
    </row>
    <row r="742" spans="1:24" s="34" customFormat="1">
      <c r="A742" s="29"/>
      <c r="B742" s="29"/>
      <c r="C742" s="29"/>
      <c r="D742" s="29"/>
      <c r="E742" s="29"/>
      <c r="F742" s="29"/>
      <c r="G742" s="29"/>
      <c r="H742" s="29"/>
      <c r="I742" s="30"/>
      <c r="J742" s="30"/>
      <c r="K742" s="30"/>
      <c r="L742" s="30"/>
      <c r="M742" s="40"/>
      <c r="N742" s="40"/>
      <c r="O742" s="279"/>
      <c r="P742" s="279"/>
      <c r="Q742" s="282"/>
      <c r="R742" s="282"/>
      <c r="S742" s="283"/>
      <c r="T742" s="283"/>
      <c r="U742" s="283"/>
      <c r="V742" s="283"/>
      <c r="W742" s="283"/>
      <c r="X742" s="283"/>
    </row>
    <row r="743" spans="1:24" s="34" customFormat="1">
      <c r="A743" s="29"/>
      <c r="B743" s="29"/>
      <c r="C743" s="29"/>
      <c r="D743" s="29"/>
      <c r="E743" s="29"/>
      <c r="F743" s="29"/>
      <c r="G743" s="29"/>
      <c r="H743" s="29"/>
      <c r="I743" s="30"/>
      <c r="J743" s="30"/>
      <c r="K743" s="30"/>
      <c r="L743" s="30"/>
      <c r="M743" s="40"/>
      <c r="N743" s="40"/>
      <c r="O743" s="279"/>
      <c r="P743" s="279"/>
      <c r="Q743" s="282"/>
      <c r="R743" s="282"/>
      <c r="S743" s="283"/>
      <c r="T743" s="283"/>
      <c r="U743" s="283"/>
      <c r="V743" s="283"/>
      <c r="W743" s="283"/>
      <c r="X743" s="283"/>
    </row>
    <row r="744" spans="1:24" s="34" customFormat="1">
      <c r="A744" s="29"/>
      <c r="B744" s="29"/>
      <c r="C744" s="29"/>
      <c r="D744" s="29"/>
      <c r="E744" s="29"/>
      <c r="F744" s="29"/>
      <c r="G744" s="29"/>
      <c r="H744" s="29"/>
      <c r="I744" s="30"/>
      <c r="J744" s="30"/>
      <c r="K744" s="30"/>
      <c r="L744" s="30"/>
      <c r="M744" s="40"/>
      <c r="N744" s="40"/>
      <c r="O744" s="279"/>
      <c r="P744" s="279"/>
      <c r="Q744" s="282"/>
      <c r="R744" s="282"/>
      <c r="S744" s="283"/>
      <c r="T744" s="283"/>
      <c r="U744" s="283"/>
      <c r="V744" s="283"/>
      <c r="W744" s="283"/>
      <c r="X744" s="283"/>
    </row>
    <row r="745" spans="1:24" s="34" customFormat="1">
      <c r="A745" s="29"/>
      <c r="B745" s="29"/>
      <c r="C745" s="29"/>
      <c r="D745" s="29"/>
      <c r="E745" s="29"/>
      <c r="F745" s="29"/>
      <c r="G745" s="29"/>
      <c r="H745" s="29"/>
      <c r="I745" s="30"/>
      <c r="J745" s="30"/>
      <c r="K745" s="30"/>
      <c r="L745" s="30"/>
      <c r="M745" s="40"/>
      <c r="N745" s="40"/>
      <c r="O745" s="279"/>
      <c r="P745" s="279"/>
      <c r="Q745" s="282"/>
      <c r="R745" s="282"/>
      <c r="S745" s="283"/>
      <c r="T745" s="283"/>
      <c r="U745" s="283"/>
      <c r="V745" s="283"/>
      <c r="W745" s="283"/>
      <c r="X745" s="283"/>
    </row>
    <row r="746" spans="1:24" s="34" customFormat="1">
      <c r="A746" s="29"/>
      <c r="B746" s="29"/>
      <c r="C746" s="29"/>
      <c r="D746" s="29"/>
      <c r="E746" s="29"/>
      <c r="F746" s="29"/>
      <c r="G746" s="29"/>
      <c r="H746" s="29"/>
      <c r="I746" s="30"/>
      <c r="J746" s="30"/>
      <c r="K746" s="30"/>
      <c r="L746" s="30"/>
      <c r="M746" s="40"/>
      <c r="N746" s="40"/>
      <c r="O746" s="279"/>
      <c r="P746" s="279"/>
      <c r="Q746" s="282"/>
      <c r="R746" s="282"/>
      <c r="S746" s="283"/>
      <c r="T746" s="283"/>
      <c r="U746" s="283"/>
      <c r="V746" s="283"/>
      <c r="W746" s="283"/>
      <c r="X746" s="283"/>
    </row>
    <row r="747" spans="1:24" s="34" customFormat="1">
      <c r="A747" s="29"/>
      <c r="B747" s="29"/>
      <c r="C747" s="29"/>
      <c r="D747" s="29"/>
      <c r="E747" s="29"/>
      <c r="F747" s="29"/>
      <c r="G747" s="29"/>
      <c r="H747" s="29"/>
      <c r="I747" s="30"/>
      <c r="J747" s="30"/>
      <c r="K747" s="30"/>
      <c r="L747" s="30"/>
      <c r="M747" s="40"/>
      <c r="N747" s="40"/>
      <c r="O747" s="279"/>
      <c r="P747" s="279"/>
      <c r="Q747" s="282"/>
      <c r="R747" s="282"/>
      <c r="S747" s="283"/>
      <c r="T747" s="283"/>
      <c r="U747" s="283"/>
      <c r="V747" s="283"/>
      <c r="W747" s="283"/>
      <c r="X747" s="283"/>
    </row>
    <row r="748" spans="1:24" s="34" customFormat="1">
      <c r="A748" s="29"/>
      <c r="B748" s="29"/>
      <c r="C748" s="29"/>
      <c r="D748" s="29"/>
      <c r="E748" s="29"/>
      <c r="F748" s="29"/>
      <c r="G748" s="29"/>
      <c r="H748" s="29"/>
      <c r="I748" s="30"/>
      <c r="J748" s="30"/>
      <c r="K748" s="30"/>
      <c r="L748" s="30"/>
      <c r="M748" s="40"/>
      <c r="N748" s="40"/>
      <c r="O748" s="279"/>
      <c r="P748" s="279"/>
      <c r="Q748" s="282"/>
      <c r="R748" s="282"/>
      <c r="S748" s="283"/>
      <c r="T748" s="283"/>
      <c r="U748" s="283"/>
      <c r="V748" s="283"/>
      <c r="W748" s="283"/>
      <c r="X748" s="283"/>
    </row>
    <row r="749" spans="1:24" s="34" customFormat="1">
      <c r="A749" s="29"/>
      <c r="B749" s="29"/>
      <c r="C749" s="29"/>
      <c r="D749" s="29"/>
      <c r="E749" s="29"/>
      <c r="F749" s="29"/>
      <c r="G749" s="29"/>
      <c r="H749" s="29"/>
      <c r="I749" s="30"/>
      <c r="J749" s="30"/>
      <c r="K749" s="30"/>
      <c r="L749" s="30"/>
      <c r="M749" s="40"/>
      <c r="N749" s="40"/>
      <c r="O749" s="279"/>
      <c r="P749" s="279"/>
      <c r="Q749" s="282"/>
      <c r="R749" s="282"/>
      <c r="S749" s="283"/>
      <c r="T749" s="283"/>
      <c r="U749" s="283"/>
      <c r="V749" s="283"/>
      <c r="W749" s="283"/>
      <c r="X749" s="283"/>
    </row>
    <row r="750" spans="1:24" s="34" customFormat="1">
      <c r="A750" s="29"/>
      <c r="B750" s="29"/>
      <c r="C750" s="29"/>
      <c r="D750" s="29"/>
      <c r="E750" s="29"/>
      <c r="F750" s="29"/>
      <c r="G750" s="29"/>
      <c r="H750" s="29"/>
      <c r="I750" s="30"/>
      <c r="J750" s="30"/>
      <c r="K750" s="30"/>
      <c r="L750" s="30"/>
      <c r="M750" s="40"/>
      <c r="N750" s="40"/>
      <c r="O750" s="279"/>
      <c r="P750" s="279"/>
      <c r="Q750" s="282"/>
      <c r="R750" s="282"/>
      <c r="S750" s="283"/>
      <c r="T750" s="283"/>
      <c r="U750" s="283"/>
      <c r="V750" s="283"/>
      <c r="W750" s="283"/>
      <c r="X750" s="283"/>
    </row>
    <row r="751" spans="1:24" s="34" customFormat="1">
      <c r="A751" s="29"/>
      <c r="B751" s="29"/>
      <c r="C751" s="29"/>
      <c r="D751" s="29"/>
      <c r="E751" s="29"/>
      <c r="F751" s="29"/>
      <c r="G751" s="29"/>
      <c r="H751" s="29"/>
      <c r="I751" s="30"/>
      <c r="J751" s="30"/>
      <c r="K751" s="30"/>
      <c r="L751" s="30"/>
      <c r="M751" s="40"/>
      <c r="N751" s="40"/>
      <c r="O751" s="279"/>
      <c r="P751" s="279"/>
      <c r="Q751" s="282"/>
      <c r="R751" s="282"/>
      <c r="S751" s="283"/>
      <c r="T751" s="283"/>
      <c r="U751" s="283"/>
      <c r="V751" s="283"/>
      <c r="W751" s="283"/>
      <c r="X751" s="283"/>
    </row>
    <row r="752" spans="1:24" s="34" customFormat="1">
      <c r="A752" s="29"/>
      <c r="B752" s="29"/>
      <c r="C752" s="29"/>
      <c r="D752" s="29"/>
      <c r="E752" s="29"/>
      <c r="F752" s="29"/>
      <c r="G752" s="29"/>
      <c r="H752" s="29"/>
      <c r="I752" s="30"/>
      <c r="J752" s="30"/>
      <c r="K752" s="30"/>
      <c r="L752" s="30"/>
      <c r="M752" s="40"/>
      <c r="N752" s="40"/>
      <c r="O752" s="279"/>
      <c r="P752" s="279"/>
      <c r="Q752" s="282"/>
      <c r="R752" s="282"/>
      <c r="S752" s="283"/>
      <c r="T752" s="283"/>
      <c r="U752" s="283"/>
      <c r="V752" s="283"/>
      <c r="W752" s="283"/>
      <c r="X752" s="283"/>
    </row>
    <row r="753" spans="1:24" s="34" customFormat="1">
      <c r="A753" s="29"/>
      <c r="B753" s="29"/>
      <c r="C753" s="29"/>
      <c r="D753" s="29"/>
      <c r="E753" s="29"/>
      <c r="F753" s="29"/>
      <c r="G753" s="29"/>
      <c r="H753" s="29"/>
      <c r="I753" s="30"/>
      <c r="J753" s="30"/>
      <c r="K753" s="30"/>
      <c r="L753" s="30"/>
      <c r="M753" s="40"/>
      <c r="N753" s="40"/>
      <c r="O753" s="279"/>
      <c r="P753" s="279"/>
      <c r="Q753" s="282"/>
      <c r="R753" s="282"/>
      <c r="S753" s="283"/>
      <c r="T753" s="283"/>
      <c r="U753" s="283"/>
      <c r="V753" s="283"/>
      <c r="W753" s="283"/>
      <c r="X753" s="283"/>
    </row>
    <row r="754" spans="1:24" s="34" customFormat="1">
      <c r="A754" s="29"/>
      <c r="B754" s="29"/>
      <c r="C754" s="29"/>
      <c r="D754" s="29"/>
      <c r="E754" s="29"/>
      <c r="F754" s="29"/>
      <c r="G754" s="29"/>
      <c r="H754" s="29"/>
      <c r="I754" s="30"/>
      <c r="J754" s="30"/>
      <c r="K754" s="30"/>
      <c r="L754" s="30"/>
      <c r="M754" s="40"/>
      <c r="N754" s="40"/>
      <c r="O754" s="279"/>
      <c r="P754" s="279"/>
      <c r="Q754" s="282"/>
      <c r="R754" s="282"/>
      <c r="S754" s="283"/>
      <c r="T754" s="283"/>
      <c r="U754" s="283"/>
      <c r="V754" s="283"/>
      <c r="W754" s="283"/>
      <c r="X754" s="283"/>
    </row>
    <row r="755" spans="1:24" s="34" customFormat="1">
      <c r="A755" s="29"/>
      <c r="B755" s="29"/>
      <c r="C755" s="29"/>
      <c r="D755" s="29"/>
      <c r="E755" s="29"/>
      <c r="F755" s="29"/>
      <c r="G755" s="29"/>
      <c r="H755" s="29"/>
      <c r="I755" s="30"/>
      <c r="J755" s="30"/>
      <c r="K755" s="30"/>
      <c r="L755" s="30"/>
      <c r="M755" s="40"/>
      <c r="N755" s="40"/>
      <c r="O755" s="279"/>
      <c r="P755" s="279"/>
      <c r="Q755" s="282"/>
      <c r="R755" s="282"/>
      <c r="S755" s="283"/>
      <c r="T755" s="283"/>
      <c r="U755" s="283"/>
      <c r="V755" s="283"/>
      <c r="W755" s="283"/>
      <c r="X755" s="283"/>
    </row>
    <row r="756" spans="1:24" s="34" customFormat="1">
      <c r="A756" s="29"/>
      <c r="B756" s="29"/>
      <c r="C756" s="29"/>
      <c r="D756" s="29"/>
      <c r="E756" s="29"/>
      <c r="F756" s="29"/>
      <c r="G756" s="29"/>
      <c r="H756" s="29"/>
      <c r="I756" s="30"/>
      <c r="J756" s="30"/>
      <c r="K756" s="30"/>
      <c r="L756" s="30"/>
      <c r="M756" s="40"/>
      <c r="N756" s="40"/>
      <c r="O756" s="279"/>
      <c r="P756" s="279"/>
      <c r="Q756" s="282"/>
      <c r="R756" s="282"/>
      <c r="S756" s="283"/>
      <c r="T756" s="283"/>
      <c r="U756" s="283"/>
      <c r="V756" s="283"/>
      <c r="W756" s="283"/>
      <c r="X756" s="283"/>
    </row>
    <row r="757" spans="1:24" s="34" customFormat="1">
      <c r="A757" s="29"/>
      <c r="B757" s="29"/>
      <c r="C757" s="29"/>
      <c r="D757" s="29"/>
      <c r="E757" s="29"/>
      <c r="F757" s="29"/>
      <c r="G757" s="29"/>
      <c r="H757" s="29"/>
      <c r="I757" s="30"/>
      <c r="J757" s="30"/>
      <c r="K757" s="30"/>
      <c r="L757" s="30"/>
      <c r="M757" s="40"/>
      <c r="N757" s="40"/>
      <c r="O757" s="279"/>
      <c r="P757" s="279"/>
      <c r="Q757" s="282"/>
      <c r="R757" s="282"/>
      <c r="S757" s="283"/>
      <c r="T757" s="283"/>
      <c r="U757" s="283"/>
      <c r="V757" s="283"/>
      <c r="W757" s="283"/>
      <c r="X757" s="283"/>
    </row>
    <row r="758" spans="1:24" s="34" customFormat="1">
      <c r="A758" s="29"/>
      <c r="B758" s="29"/>
      <c r="C758" s="29"/>
      <c r="D758" s="29"/>
      <c r="E758" s="29"/>
      <c r="F758" s="29"/>
      <c r="G758" s="29"/>
      <c r="H758" s="29"/>
      <c r="I758" s="30"/>
      <c r="J758" s="30"/>
      <c r="K758" s="30"/>
      <c r="L758" s="30"/>
      <c r="M758" s="40"/>
      <c r="N758" s="40"/>
      <c r="O758" s="279"/>
      <c r="P758" s="279"/>
      <c r="Q758" s="282"/>
      <c r="R758" s="282"/>
      <c r="S758" s="283"/>
      <c r="T758" s="283"/>
      <c r="U758" s="283"/>
      <c r="V758" s="283"/>
      <c r="W758" s="283"/>
      <c r="X758" s="283"/>
    </row>
    <row r="759" spans="1:24" s="34" customFormat="1">
      <c r="A759" s="29"/>
      <c r="B759" s="29"/>
      <c r="C759" s="29"/>
      <c r="D759" s="29"/>
      <c r="E759" s="29"/>
      <c r="F759" s="29"/>
      <c r="G759" s="29"/>
      <c r="H759" s="29"/>
      <c r="I759" s="30"/>
      <c r="J759" s="30"/>
      <c r="K759" s="30"/>
      <c r="L759" s="30"/>
      <c r="M759" s="40"/>
      <c r="N759" s="40"/>
      <c r="O759" s="279"/>
      <c r="P759" s="279"/>
      <c r="Q759" s="282"/>
      <c r="R759" s="282"/>
      <c r="S759" s="283"/>
      <c r="T759" s="283"/>
      <c r="U759" s="283"/>
      <c r="V759" s="283"/>
      <c r="W759" s="283"/>
      <c r="X759" s="283"/>
    </row>
    <row r="760" spans="1:24" s="34" customFormat="1">
      <c r="A760" s="29"/>
      <c r="B760" s="29"/>
      <c r="C760" s="29"/>
      <c r="D760" s="29"/>
      <c r="E760" s="29"/>
      <c r="F760" s="29"/>
      <c r="G760" s="29"/>
      <c r="H760" s="29"/>
      <c r="I760" s="30"/>
      <c r="J760" s="30"/>
      <c r="K760" s="30"/>
      <c r="L760" s="30"/>
      <c r="M760" s="40"/>
      <c r="N760" s="40"/>
      <c r="O760" s="279"/>
      <c r="P760" s="279"/>
      <c r="Q760" s="282"/>
      <c r="R760" s="282"/>
      <c r="S760" s="283"/>
      <c r="T760" s="283"/>
      <c r="U760" s="283"/>
      <c r="V760" s="283"/>
      <c r="W760" s="283"/>
      <c r="X760" s="283"/>
    </row>
    <row r="761" spans="1:24" s="34" customFormat="1">
      <c r="A761" s="29"/>
      <c r="B761" s="29"/>
      <c r="C761" s="29"/>
      <c r="D761" s="29"/>
      <c r="E761" s="29"/>
      <c r="F761" s="29"/>
      <c r="G761" s="29"/>
      <c r="H761" s="29"/>
      <c r="I761" s="30"/>
      <c r="J761" s="30"/>
      <c r="K761" s="30"/>
      <c r="L761" s="30"/>
      <c r="M761" s="40"/>
      <c r="N761" s="40"/>
      <c r="O761" s="279"/>
      <c r="P761" s="279"/>
      <c r="Q761" s="282"/>
      <c r="R761" s="282"/>
      <c r="S761" s="283"/>
      <c r="T761" s="283"/>
      <c r="U761" s="283"/>
      <c r="V761" s="283"/>
      <c r="W761" s="283"/>
      <c r="X761" s="283"/>
    </row>
    <row r="762" spans="1:24" s="34" customFormat="1">
      <c r="A762" s="29"/>
      <c r="B762" s="29"/>
      <c r="C762" s="29"/>
      <c r="D762" s="29"/>
      <c r="E762" s="29"/>
      <c r="F762" s="29"/>
      <c r="G762" s="29"/>
      <c r="H762" s="29"/>
      <c r="I762" s="30"/>
      <c r="J762" s="30"/>
      <c r="K762" s="30"/>
      <c r="L762" s="30"/>
      <c r="M762" s="40"/>
      <c r="N762" s="40"/>
      <c r="O762" s="279"/>
      <c r="P762" s="279"/>
      <c r="Q762" s="282"/>
      <c r="R762" s="282"/>
      <c r="S762" s="283"/>
      <c r="T762" s="283"/>
      <c r="U762" s="283"/>
      <c r="V762" s="283"/>
      <c r="W762" s="283"/>
      <c r="X762" s="283"/>
    </row>
    <row r="763" spans="1:24" s="34" customFormat="1">
      <c r="A763" s="29"/>
      <c r="B763" s="29"/>
      <c r="C763" s="29"/>
      <c r="D763" s="29"/>
      <c r="E763" s="29"/>
      <c r="F763" s="29"/>
      <c r="G763" s="29"/>
      <c r="H763" s="29"/>
      <c r="I763" s="30"/>
      <c r="J763" s="30"/>
      <c r="K763" s="30"/>
      <c r="L763" s="30"/>
      <c r="M763" s="40"/>
      <c r="N763" s="40"/>
      <c r="O763" s="279"/>
      <c r="P763" s="279"/>
      <c r="Q763" s="282"/>
      <c r="R763" s="282"/>
      <c r="S763" s="283"/>
      <c r="T763" s="283"/>
      <c r="U763" s="283"/>
      <c r="V763" s="283"/>
      <c r="W763" s="283"/>
      <c r="X763" s="283"/>
    </row>
    <row r="764" spans="1:24" s="34" customFormat="1">
      <c r="A764" s="29"/>
      <c r="B764" s="29"/>
      <c r="C764" s="29"/>
      <c r="D764" s="29"/>
      <c r="E764" s="29"/>
      <c r="F764" s="29"/>
      <c r="G764" s="29"/>
      <c r="H764" s="29"/>
      <c r="I764" s="30"/>
      <c r="J764" s="30"/>
      <c r="K764" s="30"/>
      <c r="L764" s="30"/>
      <c r="M764" s="40"/>
      <c r="N764" s="40"/>
      <c r="O764" s="279"/>
      <c r="P764" s="279"/>
      <c r="Q764" s="282"/>
      <c r="R764" s="282"/>
      <c r="S764" s="283"/>
      <c r="T764" s="283"/>
      <c r="U764" s="283"/>
      <c r="V764" s="283"/>
      <c r="W764" s="283"/>
      <c r="X764" s="283"/>
    </row>
    <row r="765" spans="1:24" s="34" customFormat="1">
      <c r="A765" s="29"/>
      <c r="B765" s="29"/>
      <c r="C765" s="29"/>
      <c r="D765" s="29"/>
      <c r="E765" s="29"/>
      <c r="F765" s="29"/>
      <c r="G765" s="29"/>
      <c r="H765" s="29"/>
      <c r="I765" s="30"/>
      <c r="J765" s="30"/>
      <c r="K765" s="30"/>
      <c r="L765" s="30"/>
      <c r="M765" s="40"/>
      <c r="N765" s="40"/>
      <c r="O765" s="279"/>
      <c r="P765" s="279"/>
      <c r="Q765" s="282"/>
      <c r="R765" s="282"/>
      <c r="S765" s="283"/>
      <c r="T765" s="283"/>
      <c r="U765" s="283"/>
      <c r="V765" s="283"/>
      <c r="W765" s="283"/>
      <c r="X765" s="283"/>
    </row>
    <row r="766" spans="1:24" s="34" customFormat="1">
      <c r="A766" s="29"/>
      <c r="B766" s="29"/>
      <c r="C766" s="29"/>
      <c r="D766" s="29"/>
      <c r="E766" s="29"/>
      <c r="F766" s="29"/>
      <c r="G766" s="29"/>
      <c r="H766" s="29"/>
      <c r="I766" s="30"/>
      <c r="J766" s="30"/>
      <c r="K766" s="30"/>
      <c r="L766" s="30"/>
      <c r="M766" s="40"/>
      <c r="N766" s="40"/>
      <c r="O766" s="279"/>
      <c r="P766" s="279"/>
      <c r="Q766" s="282"/>
      <c r="R766" s="282"/>
      <c r="S766" s="283"/>
      <c r="T766" s="283"/>
      <c r="U766" s="283"/>
      <c r="V766" s="283"/>
      <c r="W766" s="283"/>
      <c r="X766" s="283"/>
    </row>
    <row r="767" spans="1:24" s="34" customFormat="1">
      <c r="A767" s="29"/>
      <c r="B767" s="29"/>
      <c r="C767" s="29"/>
      <c r="D767" s="29"/>
      <c r="E767" s="29"/>
      <c r="F767" s="29"/>
      <c r="G767" s="29"/>
      <c r="H767" s="29"/>
      <c r="I767" s="30"/>
      <c r="J767" s="30"/>
      <c r="K767" s="30"/>
      <c r="L767" s="30"/>
      <c r="M767" s="40"/>
      <c r="N767" s="40"/>
      <c r="O767" s="279"/>
      <c r="P767" s="279"/>
      <c r="Q767" s="282"/>
      <c r="R767" s="282"/>
      <c r="S767" s="283"/>
      <c r="T767" s="283"/>
      <c r="U767" s="283"/>
      <c r="V767" s="283"/>
      <c r="W767" s="283"/>
      <c r="X767" s="283"/>
    </row>
    <row r="768" spans="1:24" s="34" customFormat="1">
      <c r="A768" s="29"/>
      <c r="B768" s="29"/>
      <c r="C768" s="29"/>
      <c r="D768" s="29"/>
      <c r="E768" s="29"/>
      <c r="F768" s="29"/>
      <c r="G768" s="29"/>
      <c r="H768" s="29"/>
      <c r="I768" s="30"/>
      <c r="J768" s="30"/>
      <c r="K768" s="30"/>
      <c r="L768" s="30"/>
      <c r="M768" s="40"/>
      <c r="N768" s="40"/>
      <c r="O768" s="279"/>
      <c r="P768" s="279"/>
      <c r="Q768" s="282"/>
      <c r="R768" s="282"/>
      <c r="S768" s="283"/>
      <c r="T768" s="283"/>
      <c r="U768" s="283"/>
      <c r="V768" s="283"/>
      <c r="W768" s="283"/>
      <c r="X768" s="283"/>
    </row>
    <row r="769" spans="1:24" s="34" customFormat="1">
      <c r="A769" s="29"/>
      <c r="B769" s="29"/>
      <c r="C769" s="29"/>
      <c r="D769" s="29"/>
      <c r="E769" s="29"/>
      <c r="F769" s="29"/>
      <c r="G769" s="29"/>
      <c r="H769" s="29"/>
      <c r="I769" s="30"/>
      <c r="J769" s="30"/>
      <c r="K769" s="30"/>
      <c r="L769" s="30"/>
      <c r="M769" s="40"/>
      <c r="N769" s="40"/>
      <c r="O769" s="279"/>
      <c r="P769" s="279"/>
      <c r="Q769" s="282"/>
      <c r="R769" s="282"/>
      <c r="S769" s="283"/>
      <c r="T769" s="283"/>
      <c r="U769" s="283"/>
      <c r="V769" s="283"/>
      <c r="W769" s="283"/>
      <c r="X769" s="283"/>
    </row>
    <row r="770" spans="1:24" s="34" customFormat="1">
      <c r="A770" s="29"/>
      <c r="B770" s="29"/>
      <c r="C770" s="29"/>
      <c r="D770" s="29"/>
      <c r="E770" s="29"/>
      <c r="F770" s="29"/>
      <c r="G770" s="29"/>
      <c r="H770" s="29"/>
      <c r="I770" s="30"/>
      <c r="J770" s="30"/>
      <c r="K770" s="30"/>
      <c r="L770" s="30"/>
      <c r="M770" s="40"/>
      <c r="N770" s="40"/>
      <c r="O770" s="279"/>
      <c r="P770" s="279"/>
      <c r="Q770" s="282"/>
      <c r="R770" s="282"/>
      <c r="S770" s="283"/>
      <c r="T770" s="283"/>
      <c r="U770" s="283"/>
      <c r="V770" s="283"/>
      <c r="W770" s="283"/>
      <c r="X770" s="283"/>
    </row>
    <row r="771" spans="1:24" s="34" customFormat="1">
      <c r="A771" s="29"/>
      <c r="B771" s="29"/>
      <c r="C771" s="29"/>
      <c r="D771" s="29"/>
      <c r="E771" s="29"/>
      <c r="F771" s="29"/>
      <c r="G771" s="29"/>
      <c r="H771" s="29"/>
      <c r="I771" s="30"/>
      <c r="J771" s="30"/>
      <c r="K771" s="30"/>
      <c r="L771" s="30"/>
      <c r="M771" s="40"/>
      <c r="N771" s="40"/>
      <c r="O771" s="279"/>
      <c r="P771" s="279"/>
      <c r="Q771" s="282"/>
      <c r="R771" s="282"/>
      <c r="S771" s="283"/>
      <c r="T771" s="283"/>
      <c r="U771" s="283"/>
      <c r="V771" s="283"/>
      <c r="W771" s="283"/>
      <c r="X771" s="283"/>
    </row>
    <row r="772" spans="1:24" s="34" customFormat="1">
      <c r="A772" s="29"/>
      <c r="B772" s="29"/>
      <c r="C772" s="29"/>
      <c r="D772" s="29"/>
      <c r="E772" s="29"/>
      <c r="F772" s="29"/>
      <c r="G772" s="29"/>
      <c r="H772" s="29"/>
      <c r="I772" s="30"/>
      <c r="J772" s="30"/>
      <c r="K772" s="30"/>
      <c r="L772" s="30"/>
      <c r="M772" s="40"/>
      <c r="N772" s="40"/>
      <c r="O772" s="279"/>
      <c r="P772" s="279"/>
      <c r="Q772" s="282"/>
      <c r="R772" s="282"/>
      <c r="S772" s="283"/>
      <c r="T772" s="283"/>
      <c r="U772" s="283"/>
      <c r="V772" s="283"/>
      <c r="W772" s="283"/>
      <c r="X772" s="283"/>
    </row>
    <row r="773" spans="1:24" s="34" customFormat="1">
      <c r="A773" s="29"/>
      <c r="B773" s="29"/>
      <c r="C773" s="29"/>
      <c r="D773" s="29"/>
      <c r="E773" s="29"/>
      <c r="F773" s="29"/>
      <c r="G773" s="29"/>
      <c r="H773" s="29"/>
      <c r="I773" s="30"/>
      <c r="J773" s="30"/>
      <c r="K773" s="30"/>
      <c r="L773" s="30"/>
      <c r="M773" s="40"/>
      <c r="N773" s="40"/>
      <c r="O773" s="279"/>
      <c r="P773" s="279"/>
      <c r="Q773" s="282"/>
      <c r="R773" s="282"/>
      <c r="S773" s="283"/>
      <c r="T773" s="283"/>
      <c r="U773" s="283"/>
      <c r="V773" s="283"/>
      <c r="W773" s="283"/>
      <c r="X773" s="283"/>
    </row>
    <row r="774" spans="1:24" s="34" customFormat="1">
      <c r="A774" s="29"/>
      <c r="B774" s="29"/>
      <c r="C774" s="29"/>
      <c r="D774" s="29"/>
      <c r="E774" s="29"/>
      <c r="F774" s="29"/>
      <c r="G774" s="29"/>
      <c r="H774" s="29"/>
      <c r="I774" s="30"/>
      <c r="J774" s="30"/>
      <c r="K774" s="30"/>
      <c r="L774" s="30"/>
      <c r="M774" s="40"/>
      <c r="N774" s="40"/>
      <c r="O774" s="279"/>
      <c r="P774" s="279"/>
      <c r="Q774" s="282"/>
      <c r="R774" s="282"/>
      <c r="S774" s="283"/>
      <c r="T774" s="283"/>
      <c r="U774" s="283"/>
      <c r="V774" s="283"/>
      <c r="W774" s="283"/>
      <c r="X774" s="283"/>
    </row>
    <row r="775" spans="1:24" s="34" customFormat="1">
      <c r="A775" s="29"/>
      <c r="B775" s="29"/>
      <c r="C775" s="29"/>
      <c r="D775" s="29"/>
      <c r="E775" s="29"/>
      <c r="F775" s="29"/>
      <c r="G775" s="29"/>
      <c r="H775" s="29"/>
      <c r="I775" s="30"/>
      <c r="J775" s="30"/>
      <c r="K775" s="30"/>
      <c r="L775" s="30"/>
      <c r="M775" s="40"/>
      <c r="N775" s="40"/>
      <c r="O775" s="279"/>
      <c r="P775" s="279"/>
      <c r="Q775" s="282"/>
      <c r="R775" s="282"/>
      <c r="S775" s="283"/>
      <c r="T775" s="283"/>
      <c r="U775" s="283"/>
      <c r="V775" s="283"/>
      <c r="W775" s="283"/>
      <c r="X775" s="283"/>
    </row>
    <row r="776" spans="1:24" s="34" customFormat="1">
      <c r="A776" s="29"/>
      <c r="B776" s="29"/>
      <c r="C776" s="29"/>
      <c r="D776" s="29"/>
      <c r="E776" s="29"/>
      <c r="F776" s="29"/>
      <c r="G776" s="29"/>
      <c r="H776" s="29"/>
      <c r="I776" s="30"/>
      <c r="J776" s="30"/>
      <c r="K776" s="30"/>
      <c r="L776" s="30"/>
      <c r="M776" s="40"/>
      <c r="N776" s="40"/>
      <c r="O776" s="279"/>
      <c r="P776" s="279"/>
      <c r="Q776" s="282"/>
      <c r="R776" s="282"/>
      <c r="S776" s="283"/>
      <c r="T776" s="283"/>
      <c r="U776" s="283"/>
      <c r="V776" s="283"/>
      <c r="W776" s="283"/>
      <c r="X776" s="283"/>
    </row>
    <row r="777" spans="1:24" s="34" customFormat="1">
      <c r="A777" s="29"/>
      <c r="B777" s="29"/>
      <c r="C777" s="29"/>
      <c r="D777" s="29"/>
      <c r="E777" s="29"/>
      <c r="F777" s="29"/>
      <c r="G777" s="29"/>
      <c r="H777" s="29"/>
      <c r="I777" s="30"/>
      <c r="J777" s="30"/>
      <c r="K777" s="30"/>
      <c r="L777" s="30"/>
      <c r="M777" s="40"/>
      <c r="N777" s="40"/>
      <c r="O777" s="279"/>
      <c r="P777" s="279"/>
      <c r="Q777" s="282"/>
      <c r="R777" s="282"/>
      <c r="S777" s="283"/>
      <c r="T777" s="283"/>
      <c r="U777" s="283"/>
      <c r="V777" s="283"/>
      <c r="W777" s="283"/>
      <c r="X777" s="283"/>
    </row>
    <row r="778" spans="1:24" s="34" customFormat="1">
      <c r="A778" s="29"/>
      <c r="B778" s="29"/>
      <c r="C778" s="29"/>
      <c r="D778" s="29"/>
      <c r="E778" s="29"/>
      <c r="F778" s="29"/>
      <c r="G778" s="29"/>
      <c r="H778" s="29"/>
      <c r="I778" s="30"/>
      <c r="J778" s="30"/>
      <c r="K778" s="30"/>
      <c r="L778" s="30"/>
      <c r="M778" s="40"/>
      <c r="N778" s="40"/>
      <c r="O778" s="279"/>
      <c r="P778" s="279"/>
      <c r="Q778" s="282"/>
      <c r="R778" s="282"/>
      <c r="S778" s="283"/>
      <c r="T778" s="283"/>
      <c r="U778" s="283"/>
      <c r="V778" s="283"/>
      <c r="W778" s="283"/>
      <c r="X778" s="283"/>
    </row>
    <row r="779" spans="1:24" s="34" customFormat="1">
      <c r="A779" s="29"/>
      <c r="B779" s="29"/>
      <c r="C779" s="29"/>
      <c r="D779" s="29"/>
      <c r="E779" s="29"/>
      <c r="F779" s="29"/>
      <c r="G779" s="29"/>
      <c r="H779" s="29"/>
      <c r="I779" s="30"/>
      <c r="J779" s="30"/>
      <c r="K779" s="30"/>
      <c r="L779" s="30"/>
      <c r="M779" s="40"/>
      <c r="N779" s="40"/>
      <c r="O779" s="279"/>
      <c r="P779" s="279"/>
      <c r="Q779" s="282"/>
      <c r="R779" s="282"/>
      <c r="S779" s="283"/>
      <c r="T779" s="283"/>
      <c r="U779" s="283"/>
      <c r="V779" s="283"/>
      <c r="W779" s="283"/>
      <c r="X779" s="283"/>
    </row>
    <row r="780" spans="1:24" s="34" customFormat="1">
      <c r="A780" s="29"/>
      <c r="B780" s="29"/>
      <c r="C780" s="29"/>
      <c r="D780" s="29"/>
      <c r="E780" s="29"/>
      <c r="F780" s="29"/>
      <c r="G780" s="29"/>
      <c r="H780" s="29"/>
      <c r="I780" s="30"/>
      <c r="J780" s="30"/>
      <c r="K780" s="30"/>
      <c r="L780" s="30"/>
      <c r="M780" s="40"/>
      <c r="N780" s="40"/>
      <c r="O780" s="279"/>
      <c r="P780" s="279"/>
      <c r="Q780" s="282"/>
      <c r="R780" s="282"/>
      <c r="S780" s="283"/>
      <c r="T780" s="283"/>
      <c r="U780" s="283"/>
      <c r="V780" s="283"/>
      <c r="W780" s="283"/>
      <c r="X780" s="283"/>
    </row>
    <row r="781" spans="1:24" s="34" customFormat="1">
      <c r="A781" s="29"/>
      <c r="B781" s="29"/>
      <c r="C781" s="29"/>
      <c r="D781" s="29"/>
      <c r="E781" s="29"/>
      <c r="F781" s="29"/>
      <c r="G781" s="29"/>
      <c r="H781" s="29"/>
      <c r="I781" s="30"/>
      <c r="J781" s="30"/>
      <c r="K781" s="30"/>
      <c r="L781" s="30"/>
      <c r="M781" s="40"/>
      <c r="N781" s="40"/>
      <c r="O781" s="279"/>
      <c r="P781" s="279"/>
      <c r="Q781" s="282"/>
      <c r="R781" s="282"/>
      <c r="S781" s="283"/>
      <c r="T781" s="283"/>
      <c r="U781" s="283"/>
      <c r="V781" s="283"/>
      <c r="W781" s="283"/>
      <c r="X781" s="283"/>
    </row>
    <row r="782" spans="1:24" s="34" customFormat="1">
      <c r="A782" s="29"/>
      <c r="B782" s="29"/>
      <c r="C782" s="29"/>
      <c r="D782" s="29"/>
      <c r="E782" s="29"/>
      <c r="F782" s="29"/>
      <c r="G782" s="29"/>
      <c r="H782" s="29"/>
      <c r="I782" s="30"/>
      <c r="J782" s="30"/>
      <c r="K782" s="30"/>
      <c r="L782" s="30"/>
      <c r="M782" s="40"/>
      <c r="N782" s="40"/>
      <c r="O782" s="279"/>
      <c r="P782" s="279"/>
      <c r="Q782" s="282"/>
      <c r="R782" s="282"/>
      <c r="S782" s="283"/>
      <c r="T782" s="283"/>
      <c r="U782" s="283"/>
      <c r="V782" s="283"/>
      <c r="W782" s="283"/>
      <c r="X782" s="283"/>
    </row>
    <row r="783" spans="1:24" s="34" customFormat="1">
      <c r="A783" s="29"/>
      <c r="B783" s="29"/>
      <c r="C783" s="29"/>
      <c r="D783" s="29"/>
      <c r="E783" s="29"/>
      <c r="F783" s="29"/>
      <c r="G783" s="29"/>
      <c r="H783" s="29"/>
      <c r="I783" s="30"/>
      <c r="J783" s="30"/>
      <c r="K783" s="30"/>
      <c r="L783" s="30"/>
      <c r="M783" s="40"/>
      <c r="N783" s="40"/>
      <c r="O783" s="279"/>
      <c r="P783" s="279"/>
      <c r="Q783" s="282"/>
      <c r="R783" s="282"/>
      <c r="S783" s="283"/>
      <c r="T783" s="283"/>
      <c r="U783" s="283"/>
      <c r="V783" s="283"/>
      <c r="W783" s="283"/>
      <c r="X783" s="283"/>
    </row>
    <row r="784" spans="1:24" s="34" customFormat="1">
      <c r="A784" s="29"/>
      <c r="B784" s="29"/>
      <c r="C784" s="29"/>
      <c r="D784" s="29"/>
      <c r="E784" s="29"/>
      <c r="F784" s="29"/>
      <c r="G784" s="29"/>
      <c r="H784" s="29"/>
      <c r="I784" s="30"/>
      <c r="J784" s="30"/>
      <c r="K784" s="30"/>
      <c r="L784" s="30"/>
      <c r="M784" s="40"/>
      <c r="N784" s="40"/>
      <c r="O784" s="279"/>
      <c r="P784" s="279"/>
      <c r="Q784" s="282"/>
      <c r="R784" s="282"/>
      <c r="S784" s="283"/>
      <c r="T784" s="283"/>
      <c r="U784" s="283"/>
      <c r="V784" s="283"/>
      <c r="W784" s="283"/>
      <c r="X784" s="283"/>
    </row>
    <row r="785" spans="1:24" s="34" customFormat="1">
      <c r="A785" s="29"/>
      <c r="B785" s="29"/>
      <c r="C785" s="29"/>
      <c r="D785" s="29"/>
      <c r="E785" s="29"/>
      <c r="F785" s="29"/>
      <c r="G785" s="29"/>
      <c r="H785" s="29"/>
      <c r="I785" s="30"/>
      <c r="J785" s="30"/>
      <c r="K785" s="30"/>
      <c r="L785" s="30"/>
      <c r="M785" s="40"/>
      <c r="N785" s="40"/>
      <c r="O785" s="279"/>
      <c r="P785" s="279"/>
      <c r="Q785" s="282"/>
      <c r="R785" s="282"/>
      <c r="S785" s="283"/>
      <c r="T785" s="283"/>
      <c r="U785" s="283"/>
      <c r="V785" s="283"/>
      <c r="W785" s="283"/>
      <c r="X785" s="283"/>
    </row>
    <row r="786" spans="1:24" s="34" customFormat="1">
      <c r="A786" s="29"/>
      <c r="B786" s="29"/>
      <c r="C786" s="29"/>
      <c r="D786" s="29"/>
      <c r="E786" s="29"/>
      <c r="F786" s="29"/>
      <c r="G786" s="29"/>
      <c r="H786" s="29"/>
      <c r="I786" s="30"/>
      <c r="J786" s="30"/>
      <c r="K786" s="30"/>
      <c r="L786" s="30"/>
      <c r="M786" s="40"/>
      <c r="N786" s="40"/>
      <c r="O786" s="279"/>
      <c r="P786" s="279"/>
      <c r="Q786" s="282"/>
      <c r="R786" s="282"/>
      <c r="S786" s="283"/>
      <c r="T786" s="283"/>
      <c r="U786" s="283"/>
      <c r="V786" s="283"/>
      <c r="W786" s="283"/>
      <c r="X786" s="283"/>
    </row>
    <row r="787" spans="1:24" s="34" customFormat="1">
      <c r="A787" s="29"/>
      <c r="B787" s="29"/>
      <c r="C787" s="29"/>
      <c r="D787" s="29"/>
      <c r="E787" s="29"/>
      <c r="F787" s="29"/>
      <c r="G787" s="29"/>
      <c r="H787" s="29"/>
      <c r="I787" s="30"/>
      <c r="J787" s="30"/>
      <c r="K787" s="30"/>
      <c r="L787" s="30"/>
      <c r="M787" s="40"/>
      <c r="N787" s="40"/>
      <c r="O787" s="279"/>
      <c r="P787" s="279"/>
      <c r="Q787" s="282"/>
      <c r="R787" s="282"/>
      <c r="S787" s="283"/>
      <c r="T787" s="283"/>
      <c r="U787" s="283"/>
      <c r="V787" s="283"/>
      <c r="W787" s="283"/>
      <c r="X787" s="283"/>
    </row>
    <row r="788" spans="1:24" s="34" customFormat="1">
      <c r="A788" s="29"/>
      <c r="B788" s="29"/>
      <c r="C788" s="29"/>
      <c r="D788" s="29"/>
      <c r="E788" s="29"/>
      <c r="F788" s="29"/>
      <c r="G788" s="29"/>
      <c r="H788" s="29"/>
      <c r="I788" s="30"/>
      <c r="J788" s="30"/>
      <c r="K788" s="30"/>
      <c r="L788" s="30"/>
      <c r="M788" s="40"/>
      <c r="N788" s="40"/>
      <c r="O788" s="279"/>
      <c r="P788" s="279"/>
      <c r="Q788" s="282"/>
      <c r="R788" s="282"/>
      <c r="S788" s="283"/>
      <c r="T788" s="283"/>
      <c r="U788" s="283"/>
      <c r="V788" s="283"/>
      <c r="W788" s="283"/>
      <c r="X788" s="283"/>
    </row>
    <row r="789" spans="1:24" s="34" customFormat="1">
      <c r="A789" s="29"/>
      <c r="B789" s="29"/>
      <c r="C789" s="29"/>
      <c r="D789" s="29"/>
      <c r="E789" s="29"/>
      <c r="F789" s="29"/>
      <c r="G789" s="29"/>
      <c r="H789" s="29"/>
      <c r="I789" s="30"/>
      <c r="J789" s="30"/>
      <c r="K789" s="30"/>
      <c r="L789" s="30"/>
      <c r="M789" s="40"/>
      <c r="N789" s="40"/>
      <c r="O789" s="279"/>
      <c r="P789" s="279"/>
      <c r="Q789" s="282"/>
      <c r="R789" s="282"/>
      <c r="S789" s="283"/>
      <c r="T789" s="283"/>
      <c r="U789" s="283"/>
      <c r="V789" s="283"/>
      <c r="W789" s="283"/>
      <c r="X789" s="283"/>
    </row>
    <row r="790" spans="1:24" s="34" customFormat="1">
      <c r="A790" s="29"/>
      <c r="B790" s="29"/>
      <c r="C790" s="29"/>
      <c r="D790" s="29"/>
      <c r="E790" s="29"/>
      <c r="F790" s="29"/>
      <c r="G790" s="29"/>
      <c r="H790" s="29"/>
      <c r="I790" s="30"/>
      <c r="J790" s="30"/>
      <c r="K790" s="30"/>
      <c r="L790" s="30"/>
      <c r="M790" s="40"/>
      <c r="N790" s="40"/>
      <c r="O790" s="279"/>
      <c r="P790" s="279"/>
      <c r="Q790" s="282"/>
      <c r="R790" s="282"/>
      <c r="S790" s="283"/>
      <c r="T790" s="283"/>
      <c r="U790" s="283"/>
      <c r="V790" s="283"/>
      <c r="W790" s="283"/>
      <c r="X790" s="283"/>
    </row>
    <row r="791" spans="1:24" s="34" customFormat="1">
      <c r="A791" s="29"/>
      <c r="B791" s="29"/>
      <c r="C791" s="29"/>
      <c r="D791" s="29"/>
      <c r="E791" s="29"/>
      <c r="F791" s="29"/>
      <c r="G791" s="29"/>
      <c r="H791" s="29"/>
      <c r="I791" s="30"/>
      <c r="J791" s="30"/>
      <c r="K791" s="30"/>
      <c r="L791" s="30"/>
      <c r="M791" s="40"/>
      <c r="N791" s="40"/>
      <c r="O791" s="279"/>
      <c r="P791" s="279"/>
      <c r="Q791" s="282"/>
      <c r="R791" s="282"/>
      <c r="S791" s="283"/>
      <c r="T791" s="283"/>
      <c r="U791" s="283"/>
      <c r="V791" s="283"/>
      <c r="W791" s="283"/>
      <c r="X791" s="283"/>
    </row>
    <row r="792" spans="1:24" s="34" customFormat="1">
      <c r="A792" s="29"/>
      <c r="B792" s="29"/>
      <c r="C792" s="29"/>
      <c r="D792" s="29"/>
      <c r="E792" s="29"/>
      <c r="F792" s="29"/>
      <c r="G792" s="29"/>
      <c r="H792" s="29"/>
      <c r="I792" s="30"/>
      <c r="J792" s="30"/>
      <c r="K792" s="30"/>
      <c r="L792" s="30"/>
      <c r="M792" s="40"/>
      <c r="N792" s="40"/>
      <c r="O792" s="279"/>
      <c r="P792" s="279"/>
      <c r="Q792" s="282"/>
      <c r="R792" s="282"/>
      <c r="S792" s="283"/>
      <c r="T792" s="283"/>
      <c r="U792" s="283"/>
      <c r="V792" s="283"/>
      <c r="W792" s="283"/>
      <c r="X792" s="283"/>
    </row>
    <row r="793" spans="1:24" s="34" customFormat="1">
      <c r="A793" s="29"/>
      <c r="B793" s="29"/>
      <c r="C793" s="29"/>
      <c r="D793" s="29"/>
      <c r="E793" s="29"/>
      <c r="F793" s="29"/>
      <c r="G793" s="29"/>
      <c r="H793" s="29"/>
      <c r="I793" s="30"/>
      <c r="J793" s="30"/>
      <c r="K793" s="30"/>
      <c r="L793" s="30"/>
      <c r="M793" s="40"/>
      <c r="N793" s="40"/>
      <c r="O793" s="279"/>
      <c r="P793" s="279"/>
      <c r="Q793" s="282"/>
      <c r="R793" s="282"/>
      <c r="S793" s="283"/>
      <c r="T793" s="283"/>
      <c r="U793" s="283"/>
      <c r="V793" s="283"/>
      <c r="W793" s="283"/>
      <c r="X793" s="283"/>
    </row>
    <row r="794" spans="1:24" s="34" customFormat="1">
      <c r="A794" s="29"/>
      <c r="B794" s="29"/>
      <c r="C794" s="29"/>
      <c r="D794" s="29"/>
      <c r="E794" s="29"/>
      <c r="F794" s="29"/>
      <c r="G794" s="29"/>
      <c r="H794" s="29"/>
      <c r="I794" s="30"/>
      <c r="J794" s="30"/>
      <c r="K794" s="30"/>
      <c r="L794" s="30"/>
      <c r="M794" s="40"/>
      <c r="N794" s="40"/>
      <c r="O794" s="279"/>
      <c r="P794" s="279"/>
      <c r="Q794" s="282"/>
      <c r="R794" s="282"/>
      <c r="S794" s="283"/>
      <c r="T794" s="283"/>
      <c r="U794" s="283"/>
      <c r="V794" s="283"/>
      <c r="W794" s="283"/>
      <c r="X794" s="283"/>
    </row>
    <row r="795" spans="1:24" s="34" customFormat="1">
      <c r="A795" s="29"/>
      <c r="B795" s="29"/>
      <c r="C795" s="29"/>
      <c r="D795" s="29"/>
      <c r="E795" s="29"/>
      <c r="F795" s="29"/>
      <c r="G795" s="29"/>
      <c r="H795" s="29"/>
      <c r="I795" s="30"/>
      <c r="J795" s="30"/>
      <c r="K795" s="30"/>
      <c r="L795" s="30"/>
      <c r="M795" s="40"/>
      <c r="N795" s="40"/>
      <c r="O795" s="279"/>
      <c r="P795" s="279"/>
      <c r="Q795" s="282"/>
      <c r="R795" s="282"/>
      <c r="S795" s="283"/>
      <c r="T795" s="283"/>
      <c r="U795" s="283"/>
      <c r="V795" s="283"/>
      <c r="W795" s="283"/>
      <c r="X795" s="283"/>
    </row>
    <row r="796" spans="1:24" s="34" customFormat="1">
      <c r="A796" s="29"/>
      <c r="B796" s="29"/>
      <c r="C796" s="29"/>
      <c r="D796" s="29"/>
      <c r="E796" s="29"/>
      <c r="F796" s="29"/>
      <c r="G796" s="29"/>
      <c r="H796" s="29"/>
      <c r="I796" s="30"/>
      <c r="J796" s="30"/>
      <c r="K796" s="30"/>
      <c r="L796" s="30"/>
      <c r="M796" s="40"/>
      <c r="N796" s="40"/>
      <c r="O796" s="279"/>
      <c r="P796" s="279"/>
      <c r="Q796" s="282"/>
      <c r="R796" s="282"/>
      <c r="S796" s="283"/>
      <c r="T796" s="283"/>
      <c r="U796" s="283"/>
      <c r="V796" s="283"/>
      <c r="W796" s="283"/>
      <c r="X796" s="283"/>
    </row>
    <row r="797" spans="1:24" s="34" customFormat="1">
      <c r="A797" s="29"/>
      <c r="B797" s="29"/>
      <c r="C797" s="29"/>
      <c r="D797" s="29"/>
      <c r="E797" s="29"/>
      <c r="F797" s="29"/>
      <c r="G797" s="29"/>
      <c r="H797" s="29"/>
      <c r="I797" s="30"/>
      <c r="J797" s="30"/>
      <c r="K797" s="30"/>
      <c r="L797" s="30"/>
      <c r="M797" s="40"/>
      <c r="N797" s="40"/>
      <c r="O797" s="279"/>
      <c r="P797" s="279"/>
      <c r="Q797" s="282"/>
      <c r="R797" s="282"/>
      <c r="S797" s="283"/>
      <c r="T797" s="283"/>
      <c r="U797" s="283"/>
      <c r="V797" s="283"/>
      <c r="W797" s="283"/>
      <c r="X797" s="283"/>
    </row>
    <row r="798" spans="1:24" s="34" customFormat="1">
      <c r="A798" s="29"/>
      <c r="B798" s="29"/>
      <c r="C798" s="29"/>
      <c r="D798" s="29"/>
      <c r="E798" s="29"/>
      <c r="F798" s="29"/>
      <c r="G798" s="29"/>
      <c r="H798" s="29"/>
      <c r="I798" s="30"/>
      <c r="J798" s="30"/>
      <c r="K798" s="30"/>
      <c r="L798" s="30"/>
      <c r="M798" s="40"/>
      <c r="N798" s="40"/>
      <c r="O798" s="279"/>
      <c r="P798" s="279"/>
      <c r="Q798" s="282"/>
      <c r="R798" s="282"/>
      <c r="S798" s="283"/>
      <c r="T798" s="283"/>
      <c r="U798" s="283"/>
      <c r="V798" s="283"/>
      <c r="W798" s="283"/>
      <c r="X798" s="283"/>
    </row>
    <row r="799" spans="1:24" s="34" customFormat="1">
      <c r="A799" s="29"/>
      <c r="B799" s="29"/>
      <c r="C799" s="29"/>
      <c r="D799" s="29"/>
      <c r="E799" s="29"/>
      <c r="F799" s="29"/>
      <c r="G799" s="29"/>
      <c r="H799" s="29"/>
      <c r="I799" s="30"/>
      <c r="J799" s="30"/>
      <c r="K799" s="30"/>
      <c r="L799" s="30"/>
      <c r="M799" s="40"/>
      <c r="N799" s="40"/>
      <c r="O799" s="279"/>
      <c r="P799" s="279"/>
      <c r="Q799" s="282"/>
      <c r="R799" s="282"/>
      <c r="S799" s="283"/>
      <c r="T799" s="283"/>
      <c r="U799" s="283"/>
      <c r="V799" s="283"/>
      <c r="W799" s="283"/>
      <c r="X799" s="283"/>
    </row>
    <row r="800" spans="1:24" s="34" customFormat="1">
      <c r="A800" s="29"/>
      <c r="B800" s="29"/>
      <c r="C800" s="29"/>
      <c r="D800" s="29"/>
      <c r="E800" s="29"/>
      <c r="F800" s="29"/>
      <c r="G800" s="29"/>
      <c r="H800" s="29"/>
      <c r="I800" s="30"/>
      <c r="J800" s="30"/>
      <c r="K800" s="30"/>
      <c r="L800" s="30"/>
      <c r="M800" s="40"/>
      <c r="N800" s="40"/>
      <c r="O800" s="279"/>
      <c r="P800" s="279"/>
      <c r="Q800" s="282"/>
      <c r="R800" s="282"/>
      <c r="S800" s="283"/>
      <c r="T800" s="283"/>
      <c r="U800" s="283"/>
      <c r="V800" s="283"/>
      <c r="W800" s="283"/>
      <c r="X800" s="283"/>
    </row>
    <row r="801" spans="1:24" s="34" customFormat="1">
      <c r="A801" s="29"/>
      <c r="B801" s="29"/>
      <c r="C801" s="29"/>
      <c r="D801" s="29"/>
      <c r="E801" s="29"/>
      <c r="F801" s="29"/>
      <c r="G801" s="29"/>
      <c r="H801" s="29"/>
      <c r="I801" s="30"/>
      <c r="J801" s="30"/>
      <c r="K801" s="30"/>
      <c r="L801" s="30"/>
      <c r="M801" s="40"/>
      <c r="N801" s="40"/>
      <c r="O801" s="279"/>
      <c r="P801" s="279"/>
      <c r="Q801" s="282"/>
      <c r="R801" s="282"/>
      <c r="S801" s="283"/>
      <c r="T801" s="283"/>
      <c r="U801" s="283"/>
      <c r="V801" s="283"/>
      <c r="W801" s="283"/>
      <c r="X801" s="283"/>
    </row>
    <row r="802" spans="1:24" s="34" customFormat="1">
      <c r="A802" s="29"/>
      <c r="B802" s="29"/>
      <c r="C802" s="29"/>
      <c r="D802" s="29"/>
      <c r="E802" s="29"/>
      <c r="F802" s="29"/>
      <c r="G802" s="29"/>
      <c r="H802" s="29"/>
      <c r="I802" s="30"/>
      <c r="J802" s="30"/>
      <c r="K802" s="30"/>
      <c r="L802" s="30"/>
      <c r="M802" s="40"/>
      <c r="N802" s="40"/>
      <c r="O802" s="279"/>
      <c r="P802" s="279"/>
      <c r="Q802" s="282"/>
      <c r="R802" s="282"/>
      <c r="S802" s="283"/>
      <c r="T802" s="283"/>
      <c r="U802" s="283"/>
      <c r="V802" s="283"/>
      <c r="W802" s="283"/>
      <c r="X802" s="283"/>
    </row>
    <row r="803" spans="1:24" s="34" customFormat="1">
      <c r="A803" s="29"/>
      <c r="B803" s="29"/>
      <c r="C803" s="29"/>
      <c r="D803" s="29"/>
      <c r="E803" s="29"/>
      <c r="F803" s="29"/>
      <c r="G803" s="29"/>
      <c r="H803" s="29"/>
      <c r="I803" s="30"/>
      <c r="J803" s="30"/>
      <c r="K803" s="30"/>
      <c r="L803" s="30"/>
      <c r="M803" s="40"/>
      <c r="N803" s="40"/>
      <c r="O803" s="279"/>
      <c r="P803" s="279"/>
      <c r="Q803" s="282"/>
      <c r="R803" s="282"/>
      <c r="S803" s="283"/>
      <c r="T803" s="283"/>
      <c r="U803" s="283"/>
      <c r="V803" s="283"/>
      <c r="W803" s="283"/>
      <c r="X803" s="283"/>
    </row>
    <row r="804" spans="1:24" s="34" customFormat="1">
      <c r="A804" s="29"/>
      <c r="B804" s="29"/>
      <c r="C804" s="29"/>
      <c r="D804" s="29"/>
      <c r="E804" s="29"/>
      <c r="F804" s="29"/>
      <c r="G804" s="29"/>
      <c r="H804" s="29"/>
      <c r="I804" s="30"/>
      <c r="J804" s="30"/>
      <c r="K804" s="30"/>
      <c r="L804" s="30"/>
      <c r="M804" s="40"/>
      <c r="N804" s="40"/>
      <c r="O804" s="279"/>
      <c r="P804" s="279"/>
      <c r="Q804" s="282"/>
      <c r="R804" s="282"/>
      <c r="S804" s="283"/>
      <c r="T804" s="283"/>
      <c r="U804" s="283"/>
      <c r="V804" s="283"/>
      <c r="W804" s="283"/>
      <c r="X804" s="283"/>
    </row>
    <row r="805" spans="1:24" s="34" customFormat="1">
      <c r="A805" s="29"/>
      <c r="B805" s="29"/>
      <c r="C805" s="29"/>
      <c r="D805" s="29"/>
      <c r="E805" s="29"/>
      <c r="F805" s="29"/>
      <c r="G805" s="29"/>
      <c r="H805" s="29"/>
      <c r="I805" s="30"/>
      <c r="J805" s="30"/>
      <c r="K805" s="30"/>
      <c r="L805" s="30"/>
      <c r="M805" s="40"/>
      <c r="N805" s="40"/>
      <c r="O805" s="279"/>
      <c r="P805" s="279"/>
      <c r="Q805" s="282"/>
      <c r="R805" s="282"/>
      <c r="S805" s="283"/>
      <c r="T805" s="283"/>
      <c r="U805" s="283"/>
      <c r="V805" s="283"/>
      <c r="W805" s="283"/>
      <c r="X805" s="283"/>
    </row>
    <row r="806" spans="1:24" s="34" customFormat="1">
      <c r="A806" s="29"/>
      <c r="B806" s="29"/>
      <c r="C806" s="29"/>
      <c r="D806" s="29"/>
      <c r="E806" s="29"/>
      <c r="F806" s="29"/>
      <c r="G806" s="29"/>
      <c r="H806" s="29"/>
      <c r="I806" s="30"/>
      <c r="J806" s="30"/>
      <c r="K806" s="30"/>
      <c r="L806" s="30"/>
      <c r="M806" s="40"/>
      <c r="N806" s="40"/>
      <c r="O806" s="279"/>
      <c r="P806" s="279"/>
      <c r="Q806" s="282"/>
      <c r="R806" s="282"/>
      <c r="S806" s="283"/>
      <c r="T806" s="283"/>
      <c r="U806" s="283"/>
      <c r="V806" s="283"/>
      <c r="W806" s="283"/>
      <c r="X806" s="283"/>
    </row>
    <row r="807" spans="1:24" s="34" customFormat="1">
      <c r="A807" s="29"/>
      <c r="B807" s="29"/>
      <c r="C807" s="29"/>
      <c r="D807" s="29"/>
      <c r="E807" s="29"/>
      <c r="F807" s="29"/>
      <c r="G807" s="29"/>
      <c r="H807" s="29"/>
      <c r="I807" s="30"/>
      <c r="J807" s="30"/>
      <c r="K807" s="30"/>
      <c r="L807" s="30"/>
      <c r="M807" s="40"/>
      <c r="N807" s="40"/>
      <c r="O807" s="279"/>
      <c r="P807" s="279"/>
      <c r="Q807" s="282"/>
      <c r="R807" s="282"/>
      <c r="S807" s="283"/>
      <c r="T807" s="283"/>
      <c r="U807" s="283"/>
      <c r="V807" s="283"/>
      <c r="W807" s="283"/>
      <c r="X807" s="283"/>
    </row>
    <row r="808" spans="1:24" s="34" customFormat="1">
      <c r="A808" s="29"/>
      <c r="B808" s="29"/>
      <c r="C808" s="29"/>
      <c r="D808" s="29"/>
      <c r="E808" s="29"/>
      <c r="F808" s="29"/>
      <c r="G808" s="29"/>
      <c r="H808" s="29"/>
      <c r="I808" s="30"/>
      <c r="J808" s="30"/>
      <c r="K808" s="30"/>
      <c r="L808" s="30"/>
      <c r="M808" s="40"/>
      <c r="N808" s="40"/>
      <c r="O808" s="279"/>
      <c r="P808" s="279"/>
      <c r="Q808" s="282"/>
      <c r="R808" s="282"/>
      <c r="S808" s="283"/>
      <c r="T808" s="283"/>
      <c r="U808" s="283"/>
      <c r="V808" s="283"/>
      <c r="W808" s="283"/>
      <c r="X808" s="283"/>
    </row>
    <row r="809" spans="1:24" s="34" customFormat="1">
      <c r="A809" s="29"/>
      <c r="B809" s="29"/>
      <c r="C809" s="29"/>
      <c r="D809" s="29"/>
      <c r="E809" s="29"/>
      <c r="F809" s="29"/>
      <c r="G809" s="29"/>
      <c r="H809" s="29"/>
      <c r="I809" s="30"/>
      <c r="J809" s="30"/>
      <c r="K809" s="30"/>
      <c r="L809" s="30"/>
      <c r="M809" s="40"/>
      <c r="N809" s="40"/>
      <c r="O809" s="279"/>
      <c r="P809" s="279"/>
      <c r="Q809" s="282"/>
      <c r="R809" s="282"/>
      <c r="S809" s="283"/>
      <c r="T809" s="283"/>
      <c r="U809" s="283"/>
      <c r="V809" s="283"/>
      <c r="W809" s="283"/>
      <c r="X809" s="283"/>
    </row>
    <row r="810" spans="1:24" s="34" customFormat="1">
      <c r="A810" s="29"/>
      <c r="B810" s="29"/>
      <c r="C810" s="29"/>
      <c r="D810" s="29"/>
      <c r="E810" s="29"/>
      <c r="F810" s="29"/>
      <c r="G810" s="29"/>
      <c r="H810" s="29"/>
      <c r="I810" s="30"/>
      <c r="J810" s="30"/>
      <c r="K810" s="30"/>
      <c r="L810" s="30"/>
      <c r="M810" s="40"/>
      <c r="N810" s="40"/>
      <c r="O810" s="279"/>
      <c r="P810" s="279"/>
      <c r="Q810" s="282"/>
      <c r="R810" s="282"/>
      <c r="S810" s="283"/>
      <c r="T810" s="283"/>
      <c r="U810" s="283"/>
      <c r="V810" s="283"/>
      <c r="W810" s="283"/>
      <c r="X810" s="283"/>
    </row>
    <row r="811" spans="1:24" s="34" customFormat="1">
      <c r="A811" s="29"/>
      <c r="B811" s="29"/>
      <c r="C811" s="29"/>
      <c r="D811" s="29"/>
      <c r="E811" s="29"/>
      <c r="F811" s="29"/>
      <c r="G811" s="29"/>
      <c r="H811" s="29"/>
      <c r="I811" s="30"/>
      <c r="J811" s="30"/>
      <c r="K811" s="30"/>
      <c r="L811" s="30"/>
      <c r="M811" s="40"/>
      <c r="N811" s="40"/>
      <c r="O811" s="279"/>
      <c r="P811" s="279"/>
      <c r="Q811" s="282"/>
      <c r="R811" s="282"/>
      <c r="S811" s="283"/>
      <c r="T811" s="283"/>
      <c r="U811" s="283"/>
      <c r="V811" s="283"/>
      <c r="W811" s="283"/>
      <c r="X811" s="283"/>
    </row>
    <row r="812" spans="1:24" s="34" customFormat="1">
      <c r="A812" s="29"/>
      <c r="B812" s="29"/>
      <c r="C812" s="29"/>
      <c r="D812" s="29"/>
      <c r="E812" s="29"/>
      <c r="F812" s="29"/>
      <c r="G812" s="29"/>
      <c r="H812" s="29"/>
      <c r="I812" s="30"/>
      <c r="J812" s="30"/>
      <c r="K812" s="30"/>
      <c r="L812" s="30"/>
      <c r="M812" s="40"/>
      <c r="N812" s="40"/>
      <c r="O812" s="279"/>
      <c r="P812" s="279"/>
      <c r="Q812" s="282"/>
      <c r="R812" s="282"/>
      <c r="S812" s="283"/>
      <c r="T812" s="283"/>
      <c r="U812" s="283"/>
      <c r="V812" s="283"/>
      <c r="W812" s="283"/>
      <c r="X812" s="283"/>
    </row>
    <row r="813" spans="1:24" s="34" customFormat="1">
      <c r="A813" s="29"/>
      <c r="B813" s="29"/>
      <c r="C813" s="29"/>
      <c r="D813" s="29"/>
      <c r="E813" s="29"/>
      <c r="F813" s="29"/>
      <c r="G813" s="29"/>
      <c r="H813" s="29"/>
      <c r="I813" s="30"/>
      <c r="J813" s="30"/>
      <c r="K813" s="30"/>
      <c r="L813" s="30"/>
      <c r="M813" s="40"/>
      <c r="N813" s="40"/>
      <c r="O813" s="279"/>
      <c r="P813" s="279"/>
      <c r="Q813" s="282"/>
      <c r="R813" s="282"/>
      <c r="S813" s="283"/>
      <c r="T813" s="283"/>
      <c r="U813" s="283"/>
      <c r="V813" s="283"/>
      <c r="W813" s="283"/>
      <c r="X813" s="283"/>
    </row>
    <row r="814" spans="1:24" s="34" customFormat="1">
      <c r="A814" s="29"/>
      <c r="B814" s="29"/>
      <c r="C814" s="29"/>
      <c r="D814" s="29"/>
      <c r="E814" s="29"/>
      <c r="F814" s="29"/>
      <c r="G814" s="29"/>
      <c r="H814" s="29"/>
      <c r="I814" s="30"/>
      <c r="J814" s="30"/>
      <c r="K814" s="30"/>
      <c r="L814" s="30"/>
      <c r="M814" s="40"/>
      <c r="N814" s="40"/>
      <c r="O814" s="279"/>
      <c r="P814" s="279"/>
      <c r="Q814" s="282"/>
      <c r="R814" s="282"/>
      <c r="S814" s="283"/>
      <c r="T814" s="283"/>
      <c r="U814" s="283"/>
      <c r="V814" s="283"/>
      <c r="W814" s="283"/>
      <c r="X814" s="283"/>
    </row>
    <row r="815" spans="1:24" s="34" customFormat="1">
      <c r="A815" s="29"/>
      <c r="B815" s="29"/>
      <c r="C815" s="29"/>
      <c r="D815" s="29"/>
      <c r="E815" s="29"/>
      <c r="F815" s="29"/>
      <c r="G815" s="29"/>
      <c r="H815" s="29"/>
      <c r="I815" s="30"/>
      <c r="J815" s="30"/>
      <c r="K815" s="30"/>
      <c r="L815" s="30"/>
      <c r="M815" s="40"/>
      <c r="N815" s="40"/>
      <c r="O815" s="279"/>
      <c r="P815" s="279"/>
      <c r="Q815" s="282"/>
      <c r="R815" s="282"/>
      <c r="S815" s="283"/>
      <c r="T815" s="283"/>
      <c r="U815" s="283"/>
      <c r="V815" s="283"/>
      <c r="W815" s="283"/>
      <c r="X815" s="283"/>
    </row>
    <row r="816" spans="1:24" s="34" customFormat="1">
      <c r="A816" s="29"/>
      <c r="B816" s="29"/>
      <c r="C816" s="29"/>
      <c r="D816" s="29"/>
      <c r="E816" s="29"/>
      <c r="F816" s="29"/>
      <c r="G816" s="29"/>
      <c r="H816" s="29"/>
      <c r="I816" s="30"/>
      <c r="J816" s="30"/>
      <c r="K816" s="30"/>
      <c r="L816" s="30"/>
      <c r="M816" s="40"/>
      <c r="N816" s="40"/>
      <c r="O816" s="279"/>
      <c r="P816" s="279"/>
      <c r="Q816" s="282"/>
      <c r="R816" s="282"/>
      <c r="S816" s="283"/>
      <c r="T816" s="283"/>
      <c r="U816" s="283"/>
      <c r="V816" s="283"/>
      <c r="W816" s="283"/>
      <c r="X816" s="283"/>
    </row>
    <row r="817" spans="1:24" s="34" customFormat="1">
      <c r="A817" s="29"/>
      <c r="B817" s="29"/>
      <c r="C817" s="29"/>
      <c r="D817" s="29"/>
      <c r="E817" s="29"/>
      <c r="F817" s="29"/>
      <c r="G817" s="29"/>
      <c r="H817" s="29"/>
      <c r="I817" s="30"/>
      <c r="J817" s="30"/>
      <c r="K817" s="30"/>
      <c r="L817" s="30"/>
      <c r="M817" s="40"/>
      <c r="N817" s="40"/>
      <c r="O817" s="279"/>
      <c r="P817" s="279"/>
      <c r="Q817" s="282"/>
      <c r="R817" s="282"/>
      <c r="S817" s="283"/>
      <c r="T817" s="283"/>
      <c r="U817" s="283"/>
      <c r="V817" s="283"/>
      <c r="W817" s="283"/>
      <c r="X817" s="283"/>
    </row>
    <row r="818" spans="1:24" s="34" customFormat="1">
      <c r="A818" s="29"/>
      <c r="B818" s="29"/>
      <c r="C818" s="29"/>
      <c r="D818" s="29"/>
      <c r="E818" s="29"/>
      <c r="F818" s="29"/>
      <c r="G818" s="29"/>
      <c r="H818" s="29"/>
      <c r="I818" s="30"/>
      <c r="J818" s="30"/>
      <c r="K818" s="30"/>
      <c r="L818" s="30"/>
      <c r="M818" s="40"/>
      <c r="N818" s="40"/>
      <c r="O818" s="279"/>
      <c r="P818" s="279"/>
      <c r="Q818" s="282"/>
      <c r="R818" s="282"/>
      <c r="S818" s="283"/>
      <c r="T818" s="283"/>
      <c r="U818" s="283"/>
      <c r="V818" s="283"/>
      <c r="W818" s="283"/>
      <c r="X818" s="283"/>
    </row>
    <row r="819" spans="1:24" s="34" customFormat="1">
      <c r="A819" s="29"/>
      <c r="B819" s="29"/>
      <c r="C819" s="29"/>
      <c r="D819" s="29"/>
      <c r="E819" s="29"/>
      <c r="F819" s="29"/>
      <c r="G819" s="29"/>
      <c r="H819" s="29"/>
      <c r="I819" s="30"/>
      <c r="J819" s="30"/>
      <c r="K819" s="30"/>
      <c r="L819" s="30"/>
      <c r="M819" s="40"/>
      <c r="N819" s="40"/>
      <c r="O819" s="279"/>
      <c r="P819" s="279"/>
      <c r="Q819" s="282"/>
      <c r="R819" s="282"/>
      <c r="S819" s="283"/>
      <c r="T819" s="283"/>
      <c r="U819" s="283"/>
      <c r="V819" s="283"/>
      <c r="W819" s="283"/>
      <c r="X819" s="283"/>
    </row>
    <row r="820" spans="1:24" s="34" customFormat="1">
      <c r="A820" s="29"/>
      <c r="B820" s="29"/>
      <c r="C820" s="29"/>
      <c r="D820" s="29"/>
      <c r="E820" s="29"/>
      <c r="F820" s="29"/>
      <c r="G820" s="29"/>
      <c r="H820" s="29"/>
      <c r="I820" s="30"/>
      <c r="J820" s="30"/>
      <c r="K820" s="30"/>
      <c r="L820" s="30"/>
      <c r="M820" s="40"/>
      <c r="N820" s="40"/>
      <c r="O820" s="279"/>
      <c r="P820" s="279"/>
      <c r="Q820" s="282"/>
      <c r="R820" s="282"/>
      <c r="S820" s="283"/>
      <c r="T820" s="283"/>
      <c r="U820" s="283"/>
      <c r="V820" s="283"/>
      <c r="W820" s="283"/>
      <c r="X820" s="283"/>
    </row>
    <row r="821" spans="1:24" s="34" customFormat="1">
      <c r="A821" s="29"/>
      <c r="B821" s="29"/>
      <c r="C821" s="29"/>
      <c r="D821" s="29"/>
      <c r="E821" s="29"/>
      <c r="F821" s="29"/>
      <c r="G821" s="29"/>
      <c r="H821" s="29"/>
      <c r="I821" s="30"/>
      <c r="J821" s="30"/>
      <c r="K821" s="30"/>
      <c r="L821" s="30"/>
      <c r="M821" s="40"/>
      <c r="N821" s="40"/>
      <c r="O821" s="279"/>
      <c r="P821" s="279"/>
      <c r="Q821" s="282"/>
      <c r="R821" s="282"/>
      <c r="S821" s="283"/>
      <c r="T821" s="283"/>
      <c r="U821" s="283"/>
      <c r="V821" s="283"/>
      <c r="W821" s="283"/>
      <c r="X821" s="283"/>
    </row>
    <row r="822" spans="1:24" s="34" customFormat="1">
      <c r="A822" s="29"/>
      <c r="B822" s="29"/>
      <c r="C822" s="29"/>
      <c r="D822" s="29"/>
      <c r="E822" s="29"/>
      <c r="F822" s="29"/>
      <c r="G822" s="29"/>
      <c r="H822" s="29"/>
      <c r="I822" s="30"/>
      <c r="J822" s="30"/>
      <c r="K822" s="30"/>
      <c r="L822" s="30"/>
      <c r="M822" s="40"/>
      <c r="N822" s="40"/>
      <c r="O822" s="279"/>
      <c r="P822" s="279"/>
      <c r="Q822" s="282"/>
      <c r="R822" s="282"/>
      <c r="S822" s="283"/>
      <c r="T822" s="283"/>
      <c r="U822" s="283"/>
      <c r="V822" s="283"/>
      <c r="W822" s="283"/>
      <c r="X822" s="283"/>
    </row>
    <row r="823" spans="1:24" s="34" customFormat="1">
      <c r="A823" s="29"/>
      <c r="B823" s="29"/>
      <c r="C823" s="29"/>
      <c r="D823" s="29"/>
      <c r="E823" s="29"/>
      <c r="F823" s="29"/>
      <c r="G823" s="29"/>
      <c r="H823" s="29"/>
      <c r="I823" s="30"/>
      <c r="J823" s="30"/>
      <c r="K823" s="30"/>
      <c r="L823" s="30"/>
      <c r="M823" s="40"/>
      <c r="N823" s="40"/>
      <c r="O823" s="279"/>
      <c r="P823" s="279"/>
      <c r="Q823" s="282"/>
      <c r="R823" s="282"/>
      <c r="S823" s="283"/>
      <c r="T823" s="283"/>
      <c r="U823" s="283"/>
      <c r="V823" s="283"/>
      <c r="W823" s="283"/>
      <c r="X823" s="283"/>
    </row>
    <row r="824" spans="1:24" s="34" customFormat="1">
      <c r="A824" s="29"/>
      <c r="B824" s="29"/>
      <c r="C824" s="29"/>
      <c r="D824" s="29"/>
      <c r="E824" s="29"/>
      <c r="F824" s="29"/>
      <c r="G824" s="29"/>
      <c r="H824" s="29"/>
      <c r="I824" s="30"/>
      <c r="J824" s="30"/>
      <c r="K824" s="30"/>
      <c r="L824" s="30"/>
      <c r="M824" s="40"/>
      <c r="N824" s="40"/>
      <c r="O824" s="279"/>
      <c r="P824" s="279"/>
      <c r="Q824" s="282"/>
      <c r="R824" s="282"/>
      <c r="S824" s="283"/>
      <c r="T824" s="283"/>
      <c r="U824" s="283"/>
      <c r="V824" s="283"/>
      <c r="W824" s="283"/>
      <c r="X824" s="283"/>
    </row>
    <row r="825" spans="1:24" s="34" customFormat="1">
      <c r="A825" s="29"/>
      <c r="B825" s="29"/>
      <c r="C825" s="29"/>
      <c r="D825" s="29"/>
      <c r="E825" s="29"/>
      <c r="F825" s="29"/>
      <c r="G825" s="29"/>
      <c r="H825" s="29"/>
      <c r="I825" s="30"/>
      <c r="J825" s="30"/>
      <c r="K825" s="30"/>
      <c r="L825" s="30"/>
      <c r="M825" s="40"/>
      <c r="N825" s="40"/>
      <c r="O825" s="279"/>
      <c r="P825" s="279"/>
      <c r="Q825" s="282"/>
      <c r="R825" s="282"/>
      <c r="S825" s="283"/>
      <c r="T825" s="283"/>
      <c r="U825" s="283"/>
      <c r="V825" s="283"/>
      <c r="W825" s="283"/>
      <c r="X825" s="283"/>
    </row>
    <row r="826" spans="1:24" s="34" customFormat="1">
      <c r="A826" s="29"/>
      <c r="B826" s="29"/>
      <c r="C826" s="29"/>
      <c r="D826" s="29"/>
      <c r="E826" s="29"/>
      <c r="F826" s="29"/>
      <c r="G826" s="29"/>
      <c r="H826" s="29"/>
      <c r="I826" s="30"/>
      <c r="J826" s="30"/>
      <c r="K826" s="30"/>
      <c r="L826" s="30"/>
      <c r="M826" s="40"/>
      <c r="N826" s="40"/>
      <c r="O826" s="279"/>
      <c r="P826" s="279"/>
      <c r="Q826" s="282"/>
      <c r="R826" s="282"/>
      <c r="S826" s="283"/>
      <c r="T826" s="283"/>
      <c r="U826" s="283"/>
      <c r="V826" s="283"/>
      <c r="W826" s="283"/>
      <c r="X826" s="283"/>
    </row>
    <row r="827" spans="1:24" s="34" customFormat="1">
      <c r="A827" s="29"/>
      <c r="B827" s="29"/>
      <c r="C827" s="29"/>
      <c r="D827" s="29"/>
      <c r="E827" s="29"/>
      <c r="F827" s="29"/>
      <c r="G827" s="29"/>
      <c r="H827" s="29"/>
      <c r="I827" s="30"/>
      <c r="J827" s="30"/>
      <c r="K827" s="30"/>
      <c r="L827" s="30"/>
      <c r="M827" s="40"/>
      <c r="N827" s="40"/>
      <c r="O827" s="279"/>
      <c r="P827" s="279"/>
      <c r="Q827" s="282"/>
      <c r="R827" s="282"/>
      <c r="S827" s="283"/>
      <c r="T827" s="283"/>
      <c r="U827" s="283"/>
      <c r="V827" s="283"/>
      <c r="W827" s="283"/>
      <c r="X827" s="283"/>
    </row>
    <row r="828" spans="1:24" s="34" customFormat="1">
      <c r="A828" s="29"/>
      <c r="B828" s="29"/>
      <c r="C828" s="29"/>
      <c r="D828" s="29"/>
      <c r="E828" s="29"/>
      <c r="F828" s="29"/>
      <c r="G828" s="29"/>
      <c r="H828" s="29"/>
      <c r="I828" s="30"/>
      <c r="J828" s="30"/>
      <c r="K828" s="30"/>
      <c r="L828" s="30"/>
      <c r="M828" s="40"/>
      <c r="N828" s="40"/>
      <c r="O828" s="279"/>
      <c r="P828" s="279"/>
      <c r="Q828" s="282"/>
      <c r="R828" s="282"/>
      <c r="S828" s="283"/>
      <c r="T828" s="283"/>
      <c r="U828" s="283"/>
      <c r="V828" s="283"/>
      <c r="W828" s="283"/>
      <c r="X828" s="283"/>
    </row>
    <row r="829" spans="1:24" s="34" customFormat="1">
      <c r="A829" s="29"/>
      <c r="B829" s="29"/>
      <c r="C829" s="29"/>
      <c r="D829" s="29"/>
      <c r="E829" s="29"/>
      <c r="F829" s="29"/>
      <c r="G829" s="29"/>
      <c r="H829" s="29"/>
      <c r="I829" s="30"/>
      <c r="J829" s="30"/>
      <c r="K829" s="30"/>
      <c r="L829" s="30"/>
      <c r="M829" s="40"/>
      <c r="N829" s="40"/>
      <c r="O829" s="279"/>
      <c r="P829" s="279"/>
      <c r="Q829" s="282"/>
      <c r="R829" s="282"/>
      <c r="S829" s="283"/>
      <c r="T829" s="283"/>
      <c r="U829" s="283"/>
      <c r="V829" s="283"/>
      <c r="W829" s="283"/>
      <c r="X829" s="283"/>
    </row>
    <row r="830" spans="1:24" s="34" customFormat="1">
      <c r="A830" s="29"/>
      <c r="B830" s="29"/>
      <c r="C830" s="29"/>
      <c r="D830" s="29"/>
      <c r="E830" s="29"/>
      <c r="F830" s="29"/>
      <c r="G830" s="29"/>
      <c r="H830" s="29"/>
      <c r="I830" s="30"/>
      <c r="J830" s="30"/>
      <c r="K830" s="30"/>
      <c r="L830" s="30"/>
      <c r="M830" s="40"/>
      <c r="N830" s="40"/>
      <c r="O830" s="279"/>
      <c r="P830" s="279"/>
      <c r="Q830" s="282"/>
      <c r="R830" s="282"/>
      <c r="S830" s="283"/>
      <c r="T830" s="283"/>
      <c r="U830" s="283"/>
      <c r="V830" s="283"/>
      <c r="W830" s="283"/>
      <c r="X830" s="283"/>
    </row>
    <row r="831" spans="1:24" s="34" customFormat="1">
      <c r="A831" s="29"/>
      <c r="B831" s="29"/>
      <c r="C831" s="29"/>
      <c r="D831" s="29"/>
      <c r="E831" s="29"/>
      <c r="F831" s="29"/>
      <c r="G831" s="29"/>
      <c r="H831" s="29"/>
      <c r="I831" s="30"/>
      <c r="J831" s="30"/>
      <c r="K831" s="30"/>
      <c r="L831" s="30"/>
      <c r="M831" s="40"/>
      <c r="N831" s="40"/>
      <c r="O831" s="279"/>
      <c r="P831" s="279"/>
      <c r="Q831" s="282"/>
      <c r="R831" s="282"/>
      <c r="S831" s="283"/>
      <c r="T831" s="283"/>
      <c r="U831" s="283"/>
      <c r="V831" s="283"/>
      <c r="W831" s="283"/>
      <c r="X831" s="283"/>
    </row>
    <row r="832" spans="1:24" s="34" customFormat="1">
      <c r="A832" s="29"/>
      <c r="B832" s="29"/>
      <c r="C832" s="29"/>
      <c r="D832" s="29"/>
      <c r="E832" s="29"/>
      <c r="F832" s="29"/>
      <c r="G832" s="29"/>
      <c r="H832" s="29"/>
      <c r="I832" s="30"/>
      <c r="J832" s="30"/>
      <c r="K832" s="30"/>
      <c r="L832" s="30"/>
      <c r="M832" s="40"/>
      <c r="N832" s="40"/>
      <c r="O832" s="279"/>
      <c r="P832" s="279"/>
      <c r="Q832" s="282"/>
      <c r="R832" s="282"/>
      <c r="S832" s="283"/>
      <c r="T832" s="283"/>
      <c r="U832" s="283"/>
      <c r="V832" s="283"/>
      <c r="W832" s="283"/>
      <c r="X832" s="283"/>
    </row>
    <row r="833" spans="1:24" s="34" customFormat="1">
      <c r="A833" s="29"/>
      <c r="B833" s="29"/>
      <c r="C833" s="29"/>
      <c r="D833" s="29"/>
      <c r="E833" s="29"/>
      <c r="F833" s="29"/>
      <c r="G833" s="29"/>
      <c r="H833" s="29"/>
      <c r="I833" s="30"/>
      <c r="J833" s="30"/>
      <c r="K833" s="30"/>
      <c r="L833" s="30"/>
      <c r="M833" s="40"/>
      <c r="N833" s="40"/>
      <c r="O833" s="279"/>
      <c r="P833" s="279"/>
      <c r="Q833" s="282"/>
      <c r="R833" s="282"/>
      <c r="S833" s="283"/>
      <c r="T833" s="283"/>
      <c r="U833" s="283"/>
      <c r="V833" s="283"/>
      <c r="W833" s="283"/>
      <c r="X833" s="283"/>
    </row>
    <row r="834" spans="1:24" s="34" customFormat="1">
      <c r="A834" s="29"/>
      <c r="B834" s="29"/>
      <c r="C834" s="29"/>
      <c r="D834" s="29"/>
      <c r="E834" s="29"/>
      <c r="F834" s="29"/>
      <c r="G834" s="29"/>
      <c r="H834" s="29"/>
      <c r="I834" s="30"/>
      <c r="J834" s="30"/>
      <c r="K834" s="30"/>
      <c r="L834" s="30"/>
      <c r="M834" s="40"/>
      <c r="N834" s="40"/>
      <c r="O834" s="279"/>
      <c r="P834" s="279"/>
      <c r="Q834" s="282"/>
      <c r="R834" s="282"/>
      <c r="S834" s="283"/>
      <c r="T834" s="283"/>
      <c r="U834" s="283"/>
      <c r="V834" s="283"/>
      <c r="W834" s="283"/>
      <c r="X834" s="283"/>
    </row>
    <row r="835" spans="1:24" s="34" customFormat="1">
      <c r="A835" s="29"/>
      <c r="B835" s="29"/>
      <c r="C835" s="29"/>
      <c r="D835" s="29"/>
      <c r="E835" s="29"/>
      <c r="F835" s="29"/>
      <c r="G835" s="29"/>
      <c r="H835" s="29"/>
      <c r="I835" s="30"/>
      <c r="J835" s="30"/>
      <c r="K835" s="30"/>
      <c r="L835" s="30"/>
      <c r="M835" s="40"/>
      <c r="N835" s="40"/>
      <c r="O835" s="279"/>
      <c r="P835" s="279"/>
      <c r="Q835" s="282"/>
      <c r="R835" s="282"/>
      <c r="S835" s="283"/>
      <c r="T835" s="283"/>
      <c r="U835" s="283"/>
      <c r="V835" s="283"/>
      <c r="W835" s="283"/>
      <c r="X835" s="283"/>
    </row>
    <row r="836" spans="1:24" s="34" customFormat="1">
      <c r="A836" s="29"/>
      <c r="B836" s="29"/>
      <c r="C836" s="29"/>
      <c r="D836" s="29"/>
      <c r="E836" s="29"/>
      <c r="F836" s="29"/>
      <c r="G836" s="29"/>
      <c r="H836" s="29"/>
      <c r="I836" s="30"/>
      <c r="J836" s="30"/>
      <c r="K836" s="30"/>
      <c r="L836" s="30"/>
      <c r="M836" s="40"/>
      <c r="N836" s="40"/>
      <c r="O836" s="279"/>
      <c r="P836" s="279"/>
      <c r="Q836" s="282"/>
      <c r="R836" s="282"/>
      <c r="S836" s="283"/>
      <c r="T836" s="283"/>
      <c r="U836" s="283"/>
      <c r="V836" s="283"/>
      <c r="W836" s="283"/>
      <c r="X836" s="283"/>
    </row>
    <row r="837" spans="1:24" s="34" customFormat="1">
      <c r="A837" s="29"/>
      <c r="B837" s="29"/>
      <c r="C837" s="29"/>
      <c r="D837" s="29"/>
      <c r="E837" s="29"/>
      <c r="F837" s="29"/>
      <c r="G837" s="29"/>
      <c r="H837" s="29"/>
      <c r="I837" s="30"/>
      <c r="J837" s="30"/>
      <c r="K837" s="30"/>
      <c r="L837" s="30"/>
      <c r="M837" s="40"/>
      <c r="N837" s="40"/>
      <c r="O837" s="279"/>
      <c r="P837" s="279"/>
      <c r="Q837" s="282"/>
      <c r="R837" s="282"/>
      <c r="S837" s="283"/>
      <c r="T837" s="283"/>
      <c r="U837" s="283"/>
      <c r="V837" s="283"/>
      <c r="W837" s="283"/>
      <c r="X837" s="283"/>
    </row>
    <row r="838" spans="1:24" s="34" customFormat="1">
      <c r="A838" s="29"/>
      <c r="B838" s="29"/>
      <c r="C838" s="29"/>
      <c r="D838" s="29"/>
      <c r="E838" s="29"/>
      <c r="F838" s="29"/>
      <c r="G838" s="29"/>
      <c r="H838" s="29"/>
      <c r="I838" s="30"/>
      <c r="J838" s="30"/>
      <c r="K838" s="30"/>
      <c r="L838" s="30"/>
      <c r="M838" s="40"/>
      <c r="N838" s="40"/>
      <c r="O838" s="279"/>
      <c r="P838" s="279"/>
      <c r="Q838" s="282"/>
      <c r="R838" s="282"/>
      <c r="S838" s="283"/>
      <c r="T838" s="283"/>
      <c r="U838" s="283"/>
      <c r="V838" s="283"/>
      <c r="W838" s="283"/>
      <c r="X838" s="283"/>
    </row>
    <row r="839" spans="1:24" s="34" customFormat="1">
      <c r="A839" s="29"/>
      <c r="B839" s="29"/>
      <c r="C839" s="29"/>
      <c r="D839" s="29"/>
      <c r="E839" s="29"/>
      <c r="F839" s="29"/>
      <c r="G839" s="29"/>
      <c r="H839" s="29"/>
      <c r="I839" s="30"/>
      <c r="J839" s="30"/>
      <c r="K839" s="30"/>
      <c r="L839" s="30"/>
      <c r="M839" s="40"/>
      <c r="N839" s="40"/>
      <c r="O839" s="279"/>
      <c r="P839" s="279"/>
      <c r="Q839" s="282"/>
      <c r="R839" s="282"/>
      <c r="S839" s="283"/>
      <c r="T839" s="283"/>
      <c r="U839" s="283"/>
      <c r="V839" s="283"/>
      <c r="W839" s="283"/>
      <c r="X839" s="283"/>
    </row>
    <row r="840" spans="1:24" s="34" customFormat="1">
      <c r="A840" s="29"/>
      <c r="B840" s="29"/>
      <c r="C840" s="29"/>
      <c r="D840" s="29"/>
      <c r="E840" s="29"/>
      <c r="F840" s="29"/>
      <c r="G840" s="29"/>
      <c r="H840" s="29"/>
      <c r="I840" s="30"/>
      <c r="J840" s="30"/>
      <c r="K840" s="30"/>
      <c r="L840" s="30"/>
      <c r="M840" s="40"/>
      <c r="N840" s="40"/>
      <c r="O840" s="279"/>
      <c r="P840" s="279"/>
      <c r="Q840" s="282"/>
      <c r="R840" s="282"/>
      <c r="S840" s="283"/>
      <c r="T840" s="283"/>
      <c r="U840" s="283"/>
      <c r="V840" s="283"/>
      <c r="W840" s="283"/>
      <c r="X840" s="283"/>
    </row>
    <row r="841" spans="1:24" s="34" customFormat="1">
      <c r="A841" s="29"/>
      <c r="B841" s="29"/>
      <c r="C841" s="29"/>
      <c r="D841" s="29"/>
      <c r="E841" s="29"/>
      <c r="F841" s="29"/>
      <c r="G841" s="29"/>
      <c r="H841" s="29"/>
      <c r="I841" s="30"/>
      <c r="J841" s="30"/>
      <c r="K841" s="30"/>
      <c r="L841" s="30"/>
      <c r="M841" s="40"/>
      <c r="N841" s="40"/>
      <c r="O841" s="279"/>
      <c r="P841" s="279"/>
      <c r="Q841" s="282"/>
      <c r="R841" s="282"/>
      <c r="S841" s="283"/>
      <c r="T841" s="283"/>
      <c r="U841" s="283"/>
      <c r="V841" s="283"/>
      <c r="W841" s="283"/>
      <c r="X841" s="283"/>
    </row>
    <row r="842" spans="1:24" s="34" customFormat="1">
      <c r="A842" s="29"/>
      <c r="B842" s="29"/>
      <c r="C842" s="29"/>
      <c r="D842" s="29"/>
      <c r="E842" s="29"/>
      <c r="F842" s="29"/>
      <c r="G842" s="29"/>
      <c r="H842" s="29"/>
      <c r="I842" s="30"/>
      <c r="J842" s="30"/>
      <c r="K842" s="30"/>
      <c r="L842" s="30"/>
      <c r="M842" s="40"/>
      <c r="N842" s="40"/>
      <c r="O842" s="279"/>
      <c r="P842" s="279"/>
      <c r="Q842" s="282"/>
      <c r="R842" s="282"/>
      <c r="S842" s="283"/>
      <c r="T842" s="283"/>
      <c r="U842" s="283"/>
      <c r="V842" s="283"/>
      <c r="W842" s="283"/>
      <c r="X842" s="283"/>
    </row>
    <row r="843" spans="1:24" s="34" customFormat="1">
      <c r="A843" s="29"/>
      <c r="B843" s="29"/>
      <c r="C843" s="29"/>
      <c r="D843" s="29"/>
      <c r="E843" s="29"/>
      <c r="F843" s="29"/>
      <c r="G843" s="29"/>
      <c r="H843" s="29"/>
      <c r="I843" s="30"/>
      <c r="J843" s="30"/>
      <c r="K843" s="30"/>
      <c r="L843" s="30"/>
      <c r="M843" s="40"/>
      <c r="N843" s="40"/>
      <c r="O843" s="279"/>
      <c r="P843" s="279"/>
      <c r="Q843" s="282"/>
      <c r="R843" s="282"/>
      <c r="S843" s="283"/>
      <c r="T843" s="283"/>
      <c r="U843" s="283"/>
      <c r="V843" s="283"/>
      <c r="W843" s="283"/>
      <c r="X843" s="283"/>
    </row>
    <row r="844" spans="1:24" s="34" customFormat="1">
      <c r="A844" s="29"/>
      <c r="B844" s="29"/>
      <c r="C844" s="29"/>
      <c r="D844" s="29"/>
      <c r="E844" s="29"/>
      <c r="F844" s="29"/>
      <c r="G844" s="29"/>
      <c r="H844" s="29"/>
      <c r="I844" s="30"/>
      <c r="J844" s="30"/>
      <c r="K844" s="30"/>
      <c r="L844" s="30"/>
      <c r="M844" s="40"/>
      <c r="N844" s="40"/>
      <c r="O844" s="279"/>
      <c r="P844" s="279"/>
      <c r="Q844" s="282"/>
      <c r="R844" s="282"/>
      <c r="S844" s="283"/>
      <c r="T844" s="283"/>
      <c r="U844" s="283"/>
      <c r="V844" s="283"/>
      <c r="W844" s="283"/>
      <c r="X844" s="283"/>
    </row>
    <row r="845" spans="1:24" s="34" customFormat="1">
      <c r="A845" s="29"/>
      <c r="B845" s="29"/>
      <c r="C845" s="29"/>
      <c r="D845" s="29"/>
      <c r="E845" s="29"/>
      <c r="F845" s="29"/>
      <c r="G845" s="29"/>
      <c r="H845" s="29"/>
      <c r="I845" s="30"/>
      <c r="J845" s="30"/>
      <c r="K845" s="30"/>
      <c r="L845" s="30"/>
      <c r="M845" s="40"/>
      <c r="N845" s="40"/>
      <c r="O845" s="279"/>
      <c r="P845" s="279"/>
      <c r="Q845" s="282"/>
      <c r="R845" s="282"/>
      <c r="S845" s="283"/>
      <c r="T845" s="283"/>
      <c r="U845" s="283"/>
      <c r="V845" s="283"/>
      <c r="W845" s="283"/>
      <c r="X845" s="283"/>
    </row>
    <row r="846" spans="1:24" s="34" customFormat="1">
      <c r="A846" s="29"/>
      <c r="B846" s="29"/>
      <c r="C846" s="29"/>
      <c r="D846" s="29"/>
      <c r="E846" s="29"/>
      <c r="F846" s="29"/>
      <c r="G846" s="29"/>
      <c r="H846" s="29"/>
      <c r="I846" s="30"/>
      <c r="J846" s="30"/>
      <c r="K846" s="30"/>
      <c r="L846" s="30"/>
      <c r="M846" s="40"/>
      <c r="N846" s="40"/>
      <c r="O846" s="279"/>
      <c r="P846" s="279"/>
      <c r="Q846" s="282"/>
      <c r="R846" s="282"/>
      <c r="S846" s="283"/>
      <c r="T846" s="283"/>
      <c r="U846" s="283"/>
      <c r="V846" s="283"/>
      <c r="W846" s="283"/>
      <c r="X846" s="283"/>
    </row>
    <row r="847" spans="1:24" s="34" customFormat="1">
      <c r="A847" s="29"/>
      <c r="B847" s="29"/>
      <c r="C847" s="29"/>
      <c r="D847" s="29"/>
      <c r="E847" s="29"/>
      <c r="F847" s="29"/>
      <c r="G847" s="29"/>
      <c r="H847" s="29"/>
      <c r="I847" s="30"/>
      <c r="J847" s="30"/>
      <c r="K847" s="30"/>
      <c r="L847" s="30"/>
      <c r="M847" s="40"/>
      <c r="N847" s="40"/>
      <c r="O847" s="279"/>
      <c r="P847" s="279"/>
      <c r="Q847" s="282"/>
      <c r="R847" s="282"/>
      <c r="S847" s="283"/>
      <c r="T847" s="283"/>
      <c r="U847" s="283"/>
      <c r="V847" s="283"/>
      <c r="W847" s="283"/>
      <c r="X847" s="283"/>
    </row>
    <row r="848" spans="1:24" s="34" customFormat="1">
      <c r="A848" s="29"/>
      <c r="B848" s="29"/>
      <c r="C848" s="29"/>
      <c r="D848" s="29"/>
      <c r="E848" s="29"/>
      <c r="F848" s="29"/>
      <c r="G848" s="29"/>
      <c r="H848" s="29"/>
      <c r="I848" s="30"/>
      <c r="J848" s="30"/>
      <c r="K848" s="30"/>
      <c r="L848" s="30"/>
      <c r="M848" s="40"/>
      <c r="N848" s="40"/>
      <c r="O848" s="279"/>
      <c r="P848" s="279"/>
      <c r="Q848" s="282"/>
      <c r="R848" s="282"/>
      <c r="S848" s="283"/>
      <c r="T848" s="283"/>
      <c r="U848" s="283"/>
      <c r="V848" s="283"/>
      <c r="W848" s="283"/>
      <c r="X848" s="283"/>
    </row>
    <row r="849" spans="1:24" s="34" customFormat="1">
      <c r="A849" s="29"/>
      <c r="B849" s="29"/>
      <c r="C849" s="29"/>
      <c r="D849" s="29"/>
      <c r="E849" s="29"/>
      <c r="F849" s="29"/>
      <c r="G849" s="29"/>
      <c r="H849" s="29"/>
      <c r="I849" s="30"/>
      <c r="J849" s="30"/>
      <c r="K849" s="30"/>
      <c r="L849" s="30"/>
      <c r="M849" s="40"/>
      <c r="N849" s="40"/>
      <c r="O849" s="279"/>
      <c r="P849" s="279"/>
      <c r="Q849" s="282"/>
      <c r="R849" s="282"/>
      <c r="S849" s="283"/>
      <c r="T849" s="283"/>
      <c r="U849" s="283"/>
      <c r="V849" s="283"/>
      <c r="W849" s="283"/>
      <c r="X849" s="283"/>
    </row>
    <row r="850" spans="1:24" s="34" customFormat="1">
      <c r="A850" s="29"/>
      <c r="B850" s="29"/>
      <c r="C850" s="29"/>
      <c r="D850" s="29"/>
      <c r="E850" s="29"/>
      <c r="F850" s="29"/>
      <c r="G850" s="29"/>
      <c r="H850" s="29"/>
      <c r="I850" s="30"/>
      <c r="J850" s="30"/>
      <c r="K850" s="30"/>
      <c r="L850" s="30"/>
      <c r="M850" s="40"/>
      <c r="N850" s="40"/>
      <c r="O850" s="279"/>
      <c r="P850" s="279"/>
      <c r="Q850" s="282"/>
      <c r="R850" s="282"/>
      <c r="S850" s="283"/>
      <c r="T850" s="283"/>
      <c r="U850" s="283"/>
      <c r="V850" s="283"/>
      <c r="W850" s="283"/>
      <c r="X850" s="283"/>
    </row>
    <row r="851" spans="1:24" s="34" customFormat="1">
      <c r="A851" s="29"/>
      <c r="B851" s="29"/>
      <c r="C851" s="29"/>
      <c r="D851" s="29"/>
      <c r="E851" s="29"/>
      <c r="F851" s="29"/>
      <c r="G851" s="29"/>
      <c r="H851" s="29"/>
      <c r="I851" s="30"/>
      <c r="J851" s="30"/>
      <c r="K851" s="30"/>
      <c r="L851" s="30"/>
      <c r="M851" s="40"/>
      <c r="N851" s="40"/>
      <c r="O851" s="279"/>
      <c r="P851" s="279"/>
      <c r="Q851" s="282"/>
      <c r="R851" s="282"/>
      <c r="S851" s="283"/>
      <c r="T851" s="283"/>
      <c r="U851" s="283"/>
      <c r="V851" s="283"/>
      <c r="W851" s="283"/>
      <c r="X851" s="283"/>
    </row>
    <row r="852" spans="1:24" s="34" customFormat="1">
      <c r="A852" s="29"/>
      <c r="B852" s="29"/>
      <c r="C852" s="29"/>
      <c r="D852" s="29"/>
      <c r="E852" s="29"/>
      <c r="F852" s="29"/>
      <c r="G852" s="29"/>
      <c r="H852" s="29"/>
      <c r="I852" s="30"/>
      <c r="J852" s="30"/>
      <c r="K852" s="30"/>
      <c r="L852" s="30"/>
      <c r="M852" s="40"/>
      <c r="N852" s="40"/>
      <c r="O852" s="279"/>
      <c r="P852" s="279"/>
      <c r="Q852" s="282"/>
      <c r="R852" s="282"/>
      <c r="S852" s="283"/>
      <c r="T852" s="283"/>
      <c r="U852" s="283"/>
      <c r="V852" s="283"/>
      <c r="W852" s="283"/>
      <c r="X852" s="283"/>
    </row>
    <row r="853" spans="1:24" s="34" customFormat="1">
      <c r="A853" s="29"/>
      <c r="B853" s="29"/>
      <c r="C853" s="29"/>
      <c r="D853" s="29"/>
      <c r="E853" s="29"/>
      <c r="F853" s="29"/>
      <c r="G853" s="29"/>
      <c r="H853" s="29"/>
      <c r="I853" s="30"/>
      <c r="J853" s="30"/>
      <c r="K853" s="30"/>
      <c r="L853" s="30"/>
      <c r="M853" s="40"/>
      <c r="N853" s="40"/>
      <c r="O853" s="279"/>
      <c r="P853" s="279"/>
      <c r="Q853" s="282"/>
      <c r="R853" s="282"/>
      <c r="S853" s="283"/>
      <c r="T853" s="283"/>
      <c r="U853" s="283"/>
      <c r="V853" s="283"/>
      <c r="W853" s="283"/>
      <c r="X853" s="283"/>
    </row>
    <row r="854" spans="1:24" s="34" customFormat="1">
      <c r="A854" s="29"/>
      <c r="B854" s="29"/>
      <c r="C854" s="29"/>
      <c r="D854" s="29"/>
      <c r="E854" s="29"/>
      <c r="F854" s="29"/>
      <c r="G854" s="29"/>
      <c r="H854" s="29"/>
      <c r="I854" s="30"/>
      <c r="J854" s="30"/>
      <c r="K854" s="30"/>
      <c r="L854" s="30"/>
      <c r="M854" s="40"/>
      <c r="N854" s="40"/>
      <c r="O854" s="279"/>
      <c r="P854" s="279"/>
      <c r="Q854" s="282"/>
      <c r="R854" s="282"/>
      <c r="S854" s="283"/>
      <c r="T854" s="283"/>
      <c r="U854" s="283"/>
      <c r="V854" s="283"/>
      <c r="W854" s="283"/>
      <c r="X854" s="283"/>
    </row>
    <row r="855" spans="1:24" s="34" customFormat="1">
      <c r="A855" s="29"/>
      <c r="B855" s="29"/>
      <c r="C855" s="29"/>
      <c r="D855" s="29"/>
      <c r="E855" s="29"/>
      <c r="F855" s="29"/>
      <c r="G855" s="29"/>
      <c r="H855" s="29"/>
      <c r="I855" s="30"/>
      <c r="J855" s="30"/>
      <c r="K855" s="30"/>
      <c r="L855" s="30"/>
      <c r="M855" s="40"/>
      <c r="N855" s="40"/>
      <c r="O855" s="279"/>
      <c r="P855" s="279"/>
      <c r="Q855" s="282"/>
      <c r="R855" s="282"/>
      <c r="S855" s="283"/>
      <c r="T855" s="283"/>
      <c r="U855" s="283"/>
      <c r="V855" s="283"/>
      <c r="W855" s="283"/>
      <c r="X855" s="283"/>
    </row>
    <row r="856" spans="1:24" s="34" customFormat="1">
      <c r="A856" s="29"/>
      <c r="B856" s="29"/>
      <c r="C856" s="29"/>
      <c r="D856" s="29"/>
      <c r="E856" s="29"/>
      <c r="F856" s="29"/>
      <c r="G856" s="29"/>
      <c r="H856" s="29"/>
      <c r="I856" s="30"/>
      <c r="J856" s="30"/>
      <c r="K856" s="30"/>
      <c r="L856" s="30"/>
      <c r="M856" s="40"/>
      <c r="N856" s="40"/>
      <c r="O856" s="279"/>
      <c r="P856" s="279"/>
      <c r="Q856" s="282"/>
      <c r="R856" s="282"/>
      <c r="S856" s="283"/>
      <c r="T856" s="283"/>
      <c r="U856" s="283"/>
      <c r="V856" s="283"/>
      <c r="W856" s="283"/>
      <c r="X856" s="283"/>
    </row>
    <row r="857" spans="1:24" s="34" customFormat="1">
      <c r="A857" s="29"/>
      <c r="B857" s="29"/>
      <c r="C857" s="29"/>
      <c r="D857" s="29"/>
      <c r="E857" s="29"/>
      <c r="F857" s="29"/>
      <c r="G857" s="29"/>
      <c r="H857" s="29"/>
      <c r="I857" s="30"/>
      <c r="J857" s="30"/>
      <c r="K857" s="30"/>
      <c r="L857" s="30"/>
      <c r="M857" s="40"/>
      <c r="N857" s="40"/>
      <c r="O857" s="279"/>
      <c r="P857" s="279"/>
      <c r="Q857" s="282"/>
      <c r="R857" s="282"/>
      <c r="S857" s="283"/>
      <c r="T857" s="283"/>
      <c r="U857" s="283"/>
      <c r="V857" s="283"/>
      <c r="W857" s="283"/>
      <c r="X857" s="283"/>
    </row>
    <row r="858" spans="1:24" s="34" customFormat="1">
      <c r="A858" s="29"/>
      <c r="B858" s="29"/>
      <c r="C858" s="29"/>
      <c r="D858" s="29"/>
      <c r="E858" s="29"/>
      <c r="F858" s="29"/>
      <c r="G858" s="29"/>
      <c r="H858" s="29"/>
      <c r="I858" s="30"/>
      <c r="J858" s="30"/>
      <c r="K858" s="30"/>
      <c r="L858" s="30"/>
      <c r="M858" s="40"/>
      <c r="N858" s="40"/>
      <c r="O858" s="279"/>
      <c r="P858" s="279"/>
      <c r="Q858" s="282"/>
      <c r="R858" s="282"/>
      <c r="S858" s="283"/>
      <c r="T858" s="283"/>
      <c r="U858" s="283"/>
      <c r="V858" s="283"/>
      <c r="W858" s="283"/>
      <c r="X858" s="283"/>
    </row>
    <row r="859" spans="1:24" s="34" customFormat="1">
      <c r="A859" s="29"/>
      <c r="B859" s="29"/>
      <c r="C859" s="29"/>
      <c r="D859" s="29"/>
      <c r="E859" s="29"/>
      <c r="F859" s="29"/>
      <c r="G859" s="29"/>
      <c r="H859" s="29"/>
      <c r="I859" s="30"/>
      <c r="J859" s="30"/>
      <c r="K859" s="30"/>
      <c r="L859" s="30"/>
      <c r="M859" s="40"/>
      <c r="N859" s="40"/>
      <c r="O859" s="279"/>
      <c r="P859" s="279"/>
      <c r="Q859" s="282"/>
      <c r="R859" s="282"/>
      <c r="S859" s="283"/>
      <c r="T859" s="283"/>
      <c r="U859" s="283"/>
      <c r="V859" s="283"/>
      <c r="W859" s="283"/>
      <c r="X859" s="283"/>
    </row>
    <row r="860" spans="1:24" s="34" customFormat="1">
      <c r="A860" s="29"/>
      <c r="B860" s="29"/>
      <c r="C860" s="29"/>
      <c r="D860" s="29"/>
      <c r="E860" s="29"/>
      <c r="F860" s="29"/>
      <c r="G860" s="29"/>
      <c r="H860" s="29"/>
      <c r="I860" s="30"/>
      <c r="J860" s="30"/>
      <c r="K860" s="30"/>
      <c r="L860" s="30"/>
      <c r="M860" s="40"/>
      <c r="N860" s="40"/>
      <c r="O860" s="279"/>
      <c r="P860" s="279"/>
      <c r="Q860" s="282"/>
      <c r="R860" s="282"/>
      <c r="S860" s="283"/>
      <c r="T860" s="283"/>
      <c r="U860" s="283"/>
      <c r="V860" s="283"/>
      <c r="W860" s="283"/>
      <c r="X860" s="283"/>
    </row>
    <row r="861" spans="1:24" s="34" customFormat="1">
      <c r="A861" s="29"/>
      <c r="B861" s="29"/>
      <c r="C861" s="29"/>
      <c r="D861" s="29"/>
      <c r="E861" s="29"/>
      <c r="F861" s="29"/>
      <c r="G861" s="29"/>
      <c r="H861" s="29"/>
      <c r="I861" s="30"/>
      <c r="J861" s="30"/>
      <c r="K861" s="30"/>
      <c r="L861" s="30"/>
      <c r="M861" s="40"/>
      <c r="N861" s="40"/>
      <c r="O861" s="279"/>
      <c r="P861" s="279"/>
      <c r="Q861" s="282"/>
      <c r="R861" s="282"/>
      <c r="S861" s="283"/>
      <c r="T861" s="283"/>
      <c r="U861" s="283"/>
      <c r="V861" s="283"/>
      <c r="W861" s="283"/>
      <c r="X861" s="283"/>
    </row>
    <row r="862" spans="1:24" s="34" customFormat="1">
      <c r="A862" s="29"/>
      <c r="B862" s="29"/>
      <c r="C862" s="29"/>
      <c r="D862" s="29"/>
      <c r="E862" s="29"/>
      <c r="F862" s="29"/>
      <c r="G862" s="29"/>
      <c r="H862" s="29"/>
      <c r="I862" s="30"/>
      <c r="J862" s="30"/>
      <c r="K862" s="30"/>
      <c r="L862" s="30"/>
      <c r="M862" s="40"/>
      <c r="N862" s="40"/>
      <c r="O862" s="279"/>
      <c r="P862" s="279"/>
      <c r="Q862" s="282"/>
      <c r="R862" s="282"/>
      <c r="S862" s="283"/>
      <c r="T862" s="283"/>
      <c r="U862" s="283"/>
      <c r="V862" s="283"/>
      <c r="W862" s="283"/>
      <c r="X862" s="283"/>
    </row>
    <row r="863" spans="1:24" s="34" customFormat="1">
      <c r="A863" s="29"/>
      <c r="B863" s="29"/>
      <c r="C863" s="29"/>
      <c r="D863" s="29"/>
      <c r="E863" s="29"/>
      <c r="F863" s="29"/>
      <c r="G863" s="29"/>
      <c r="H863" s="29"/>
      <c r="I863" s="30"/>
      <c r="J863" s="30"/>
      <c r="K863" s="30"/>
      <c r="L863" s="30"/>
      <c r="M863" s="40"/>
      <c r="N863" s="40"/>
      <c r="O863" s="279"/>
      <c r="P863" s="279"/>
      <c r="Q863" s="282"/>
      <c r="R863" s="282"/>
      <c r="S863" s="283"/>
      <c r="T863" s="283"/>
      <c r="U863" s="283"/>
      <c r="V863" s="283"/>
      <c r="W863" s="283"/>
      <c r="X863" s="283"/>
    </row>
    <row r="864" spans="1:24" s="34" customFormat="1">
      <c r="A864" s="29"/>
      <c r="B864" s="29"/>
      <c r="C864" s="29"/>
      <c r="D864" s="29"/>
      <c r="E864" s="29"/>
      <c r="F864" s="29"/>
      <c r="G864" s="29"/>
      <c r="H864" s="29"/>
      <c r="I864" s="30"/>
      <c r="J864" s="30"/>
      <c r="K864" s="30"/>
      <c r="L864" s="30"/>
      <c r="M864" s="40"/>
      <c r="N864" s="40"/>
      <c r="O864" s="279"/>
      <c r="P864" s="279"/>
      <c r="Q864" s="282"/>
      <c r="R864" s="282"/>
      <c r="S864" s="283"/>
      <c r="T864" s="283"/>
      <c r="U864" s="283"/>
      <c r="V864" s="283"/>
      <c r="W864" s="283"/>
      <c r="X864" s="283"/>
    </row>
    <row r="865" spans="1:24" s="34" customFormat="1">
      <c r="A865" s="29"/>
      <c r="B865" s="29"/>
      <c r="C865" s="29"/>
      <c r="D865" s="29"/>
      <c r="E865" s="29"/>
      <c r="F865" s="29"/>
      <c r="G865" s="29"/>
      <c r="H865" s="29"/>
      <c r="I865" s="30"/>
      <c r="J865" s="30"/>
      <c r="K865" s="30"/>
      <c r="L865" s="30"/>
      <c r="M865" s="40"/>
      <c r="N865" s="40"/>
      <c r="O865" s="279"/>
      <c r="P865" s="279"/>
      <c r="Q865" s="282"/>
      <c r="R865" s="282"/>
      <c r="S865" s="283"/>
      <c r="T865" s="283"/>
      <c r="U865" s="283"/>
      <c r="V865" s="283"/>
      <c r="W865" s="283"/>
      <c r="X865" s="283"/>
    </row>
    <row r="866" spans="1:24" s="34" customFormat="1">
      <c r="A866" s="29"/>
      <c r="B866" s="29"/>
      <c r="C866" s="29"/>
      <c r="D866" s="29"/>
      <c r="E866" s="29"/>
      <c r="F866" s="29"/>
      <c r="G866" s="29"/>
      <c r="H866" s="29"/>
      <c r="I866" s="30"/>
      <c r="J866" s="30"/>
      <c r="K866" s="30"/>
      <c r="L866" s="30"/>
      <c r="M866" s="40"/>
      <c r="N866" s="40"/>
      <c r="O866" s="279"/>
      <c r="P866" s="279"/>
      <c r="Q866" s="282"/>
      <c r="R866" s="282"/>
      <c r="S866" s="283"/>
      <c r="T866" s="283"/>
      <c r="U866" s="283"/>
      <c r="V866" s="283"/>
      <c r="W866" s="283"/>
      <c r="X866" s="283"/>
    </row>
    <row r="867" spans="1:24" s="34" customFormat="1">
      <c r="A867" s="29"/>
      <c r="B867" s="29"/>
      <c r="C867" s="29"/>
      <c r="D867" s="29"/>
      <c r="E867" s="29"/>
      <c r="F867" s="29"/>
      <c r="G867" s="29"/>
      <c r="H867" s="29"/>
      <c r="I867" s="30"/>
      <c r="J867" s="30"/>
      <c r="K867" s="30"/>
      <c r="L867" s="30"/>
      <c r="M867" s="40"/>
      <c r="N867" s="40"/>
      <c r="O867" s="279"/>
      <c r="P867" s="279"/>
      <c r="Q867" s="282"/>
      <c r="R867" s="282"/>
      <c r="S867" s="283"/>
      <c r="T867" s="283"/>
      <c r="U867" s="283"/>
      <c r="V867" s="283"/>
      <c r="W867" s="283"/>
      <c r="X867" s="283"/>
    </row>
    <row r="868" spans="1:24" s="34" customFormat="1">
      <c r="A868" s="29"/>
      <c r="B868" s="29"/>
      <c r="C868" s="29"/>
      <c r="D868" s="29"/>
      <c r="E868" s="29"/>
      <c r="F868" s="29"/>
      <c r="G868" s="29"/>
      <c r="H868" s="29"/>
      <c r="I868" s="30"/>
      <c r="J868" s="30"/>
      <c r="K868" s="30"/>
      <c r="L868" s="30"/>
      <c r="M868" s="40"/>
      <c r="N868" s="40"/>
      <c r="O868" s="279"/>
      <c r="P868" s="279"/>
      <c r="Q868" s="282"/>
      <c r="R868" s="282"/>
      <c r="S868" s="283"/>
      <c r="T868" s="283"/>
      <c r="U868" s="283"/>
      <c r="V868" s="283"/>
      <c r="W868" s="283"/>
      <c r="X868" s="283"/>
    </row>
    <row r="869" spans="1:24" s="34" customFormat="1">
      <c r="A869" s="29"/>
      <c r="B869" s="29"/>
      <c r="C869" s="29"/>
      <c r="D869" s="29"/>
      <c r="E869" s="29"/>
      <c r="F869" s="29"/>
      <c r="G869" s="29"/>
      <c r="H869" s="29"/>
      <c r="I869" s="30"/>
      <c r="J869" s="30"/>
      <c r="K869" s="30"/>
      <c r="L869" s="30"/>
      <c r="M869" s="40"/>
      <c r="N869" s="40"/>
      <c r="O869" s="279"/>
      <c r="P869" s="279"/>
      <c r="Q869" s="282"/>
      <c r="R869" s="282"/>
      <c r="S869" s="283"/>
      <c r="T869" s="283"/>
      <c r="U869" s="283"/>
      <c r="V869" s="283"/>
      <c r="W869" s="283"/>
      <c r="X869" s="283"/>
    </row>
    <row r="870" spans="1:24" s="34" customFormat="1">
      <c r="A870" s="29"/>
      <c r="B870" s="29"/>
      <c r="C870" s="29"/>
      <c r="D870" s="29"/>
      <c r="E870" s="29"/>
      <c r="F870" s="29"/>
      <c r="G870" s="29"/>
      <c r="H870" s="29"/>
      <c r="I870" s="30"/>
      <c r="J870" s="30"/>
      <c r="K870" s="30"/>
      <c r="L870" s="30"/>
      <c r="M870" s="40"/>
      <c r="N870" s="40"/>
      <c r="O870" s="279"/>
      <c r="P870" s="279"/>
      <c r="Q870" s="282"/>
      <c r="R870" s="282"/>
      <c r="S870" s="283"/>
      <c r="T870" s="283"/>
      <c r="U870" s="283"/>
      <c r="V870" s="283"/>
      <c r="W870" s="283"/>
      <c r="X870" s="283"/>
    </row>
    <row r="871" spans="1:24" s="34" customFormat="1">
      <c r="A871" s="29"/>
      <c r="B871" s="29"/>
      <c r="C871" s="29"/>
      <c r="D871" s="29"/>
      <c r="E871" s="29"/>
      <c r="F871" s="29"/>
      <c r="G871" s="29"/>
      <c r="H871" s="29"/>
      <c r="I871" s="30"/>
      <c r="J871" s="30"/>
      <c r="K871" s="30"/>
      <c r="L871" s="30"/>
      <c r="M871" s="40"/>
      <c r="N871" s="40"/>
      <c r="O871" s="279"/>
      <c r="P871" s="279"/>
      <c r="Q871" s="282"/>
      <c r="R871" s="282"/>
      <c r="S871" s="283"/>
      <c r="T871" s="283"/>
      <c r="U871" s="283"/>
      <c r="V871" s="283"/>
      <c r="W871" s="283"/>
      <c r="X871" s="283"/>
    </row>
    <row r="872" spans="1:24" s="34" customFormat="1">
      <c r="A872" s="29"/>
      <c r="B872" s="29"/>
      <c r="C872" s="29"/>
      <c r="D872" s="29"/>
      <c r="E872" s="29"/>
      <c r="F872" s="29"/>
      <c r="G872" s="29"/>
      <c r="H872" s="29"/>
      <c r="I872" s="30"/>
      <c r="J872" s="30"/>
      <c r="K872" s="30"/>
      <c r="L872" s="30"/>
      <c r="M872" s="40"/>
      <c r="N872" s="40"/>
      <c r="O872" s="279"/>
      <c r="P872" s="279"/>
      <c r="Q872" s="282"/>
      <c r="R872" s="282"/>
      <c r="S872" s="283"/>
      <c r="T872" s="283"/>
      <c r="U872" s="283"/>
      <c r="V872" s="283"/>
      <c r="W872" s="283"/>
      <c r="X872" s="283"/>
    </row>
    <row r="873" spans="1:24" s="34" customFormat="1">
      <c r="A873" s="29"/>
      <c r="B873" s="29"/>
      <c r="C873" s="29"/>
      <c r="D873" s="29"/>
      <c r="E873" s="29"/>
      <c r="F873" s="29"/>
      <c r="G873" s="29"/>
      <c r="H873" s="29"/>
      <c r="I873" s="30"/>
      <c r="J873" s="30"/>
      <c r="K873" s="30"/>
      <c r="L873" s="30"/>
      <c r="M873" s="40"/>
      <c r="N873" s="40"/>
      <c r="O873" s="279"/>
      <c r="P873" s="279"/>
      <c r="Q873" s="282"/>
      <c r="R873" s="282"/>
      <c r="S873" s="283"/>
      <c r="T873" s="283"/>
      <c r="U873" s="283"/>
      <c r="V873" s="283"/>
      <c r="W873" s="283"/>
      <c r="X873" s="283"/>
    </row>
    <row r="874" spans="1:24" s="34" customFormat="1">
      <c r="A874" s="29"/>
      <c r="B874" s="29"/>
      <c r="C874" s="29"/>
      <c r="D874" s="29"/>
      <c r="E874" s="29"/>
      <c r="F874" s="29"/>
      <c r="G874" s="29"/>
      <c r="H874" s="29"/>
      <c r="I874" s="30"/>
      <c r="J874" s="30"/>
      <c r="K874" s="30"/>
      <c r="L874" s="30"/>
      <c r="M874" s="40"/>
      <c r="N874" s="40"/>
      <c r="O874" s="279"/>
      <c r="P874" s="279"/>
      <c r="Q874" s="282"/>
      <c r="R874" s="282"/>
      <c r="S874" s="283"/>
      <c r="T874" s="283"/>
      <c r="U874" s="283"/>
      <c r="V874" s="283"/>
      <c r="W874" s="283"/>
      <c r="X874" s="283"/>
    </row>
    <row r="875" spans="1:24" s="34" customFormat="1">
      <c r="A875" s="29"/>
      <c r="B875" s="29"/>
      <c r="C875" s="29"/>
      <c r="D875" s="29"/>
      <c r="E875" s="29"/>
      <c r="F875" s="29"/>
      <c r="G875" s="29"/>
      <c r="H875" s="29"/>
      <c r="I875" s="30"/>
      <c r="J875" s="30"/>
      <c r="K875" s="30"/>
      <c r="L875" s="30"/>
      <c r="M875" s="40"/>
      <c r="N875" s="40"/>
      <c r="O875" s="279"/>
      <c r="P875" s="279"/>
      <c r="Q875" s="282"/>
      <c r="R875" s="282"/>
      <c r="S875" s="283"/>
      <c r="T875" s="283"/>
      <c r="U875" s="283"/>
      <c r="V875" s="283"/>
      <c r="W875" s="283"/>
      <c r="X875" s="283"/>
    </row>
    <row r="876" spans="1:24" s="34" customFormat="1">
      <c r="A876" s="29"/>
      <c r="B876" s="29"/>
      <c r="C876" s="29"/>
      <c r="D876" s="29"/>
      <c r="E876" s="29"/>
      <c r="F876" s="29"/>
      <c r="G876" s="29"/>
      <c r="H876" s="29"/>
      <c r="I876" s="30"/>
      <c r="J876" s="30"/>
      <c r="K876" s="30"/>
      <c r="L876" s="30"/>
      <c r="M876" s="40"/>
      <c r="N876" s="40"/>
      <c r="O876" s="279"/>
      <c r="P876" s="279"/>
      <c r="Q876" s="282"/>
      <c r="R876" s="282"/>
      <c r="S876" s="283"/>
      <c r="T876" s="283"/>
      <c r="U876" s="283"/>
      <c r="V876" s="283"/>
      <c r="W876" s="283"/>
      <c r="X876" s="283"/>
    </row>
    <row r="877" spans="1:24" s="34" customFormat="1">
      <c r="A877" s="29"/>
      <c r="B877" s="29"/>
      <c r="C877" s="29"/>
      <c r="D877" s="29"/>
      <c r="E877" s="29"/>
      <c r="F877" s="29"/>
      <c r="G877" s="29"/>
      <c r="H877" s="29"/>
      <c r="I877" s="30"/>
      <c r="J877" s="30"/>
      <c r="K877" s="30"/>
      <c r="L877" s="30"/>
      <c r="M877" s="40"/>
      <c r="N877" s="40"/>
      <c r="O877" s="279"/>
      <c r="P877" s="279"/>
      <c r="Q877" s="282"/>
      <c r="R877" s="282"/>
      <c r="S877" s="283"/>
      <c r="T877" s="283"/>
      <c r="U877" s="283"/>
      <c r="V877" s="283"/>
      <c r="W877" s="283"/>
      <c r="X877" s="283"/>
    </row>
    <row r="878" spans="1:24" s="34" customFormat="1">
      <c r="A878" s="29"/>
      <c r="B878" s="29"/>
      <c r="C878" s="29"/>
      <c r="D878" s="29"/>
      <c r="E878" s="29"/>
      <c r="F878" s="29"/>
      <c r="G878" s="29"/>
      <c r="H878" s="29"/>
      <c r="I878" s="30"/>
      <c r="J878" s="30"/>
      <c r="K878" s="30"/>
      <c r="L878" s="30"/>
      <c r="M878" s="40"/>
      <c r="N878" s="40"/>
      <c r="O878" s="279"/>
      <c r="P878" s="279"/>
      <c r="Q878" s="282"/>
      <c r="R878" s="282"/>
      <c r="S878" s="283"/>
      <c r="T878" s="283"/>
      <c r="U878" s="283"/>
      <c r="V878" s="283"/>
      <c r="W878" s="283"/>
      <c r="X878" s="283"/>
    </row>
    <row r="879" spans="1:24" s="34" customFormat="1">
      <c r="A879" s="29"/>
      <c r="B879" s="29"/>
      <c r="C879" s="29"/>
      <c r="D879" s="29"/>
      <c r="E879" s="29"/>
      <c r="F879" s="29"/>
      <c r="G879" s="29"/>
      <c r="H879" s="29"/>
      <c r="I879" s="30"/>
      <c r="J879" s="30"/>
      <c r="K879" s="30"/>
      <c r="L879" s="30"/>
      <c r="M879" s="40"/>
      <c r="N879" s="40"/>
      <c r="O879" s="279"/>
      <c r="P879" s="279"/>
      <c r="Q879" s="282"/>
      <c r="R879" s="282"/>
      <c r="S879" s="283"/>
      <c r="T879" s="283"/>
      <c r="U879" s="283"/>
      <c r="V879" s="283"/>
      <c r="W879" s="283"/>
      <c r="X879" s="283"/>
    </row>
    <row r="880" spans="1:24" s="34" customFormat="1">
      <c r="A880" s="29"/>
      <c r="B880" s="29"/>
      <c r="C880" s="29"/>
      <c r="D880" s="29"/>
      <c r="E880" s="29"/>
      <c r="F880" s="29"/>
      <c r="G880" s="29"/>
      <c r="H880" s="29"/>
      <c r="I880" s="30"/>
      <c r="J880" s="30"/>
      <c r="K880" s="30"/>
      <c r="L880" s="30"/>
      <c r="M880" s="40"/>
      <c r="N880" s="40"/>
      <c r="O880" s="279"/>
      <c r="P880" s="279"/>
      <c r="Q880" s="282"/>
      <c r="R880" s="282"/>
      <c r="S880" s="283"/>
      <c r="T880" s="283"/>
      <c r="U880" s="283"/>
      <c r="V880" s="283"/>
      <c r="W880" s="283"/>
      <c r="X880" s="283"/>
    </row>
    <row r="881" spans="1:24" s="34" customFormat="1">
      <c r="A881" s="29"/>
      <c r="B881" s="29"/>
      <c r="C881" s="29"/>
      <c r="D881" s="29"/>
      <c r="E881" s="29"/>
      <c r="F881" s="29"/>
      <c r="G881" s="29"/>
      <c r="H881" s="29"/>
      <c r="I881" s="30"/>
      <c r="J881" s="30"/>
      <c r="K881" s="30"/>
      <c r="L881" s="30"/>
      <c r="M881" s="40"/>
      <c r="N881" s="40"/>
      <c r="O881" s="279"/>
      <c r="P881" s="279"/>
      <c r="Q881" s="282"/>
      <c r="R881" s="282"/>
      <c r="S881" s="283"/>
      <c r="T881" s="283"/>
      <c r="U881" s="283"/>
      <c r="V881" s="283"/>
      <c r="W881" s="283"/>
      <c r="X881" s="283"/>
    </row>
    <row r="882" spans="1:24" s="34" customFormat="1">
      <c r="A882" s="29"/>
      <c r="B882" s="29"/>
      <c r="C882" s="29"/>
      <c r="D882" s="29"/>
      <c r="E882" s="29"/>
      <c r="F882" s="29"/>
      <c r="G882" s="29"/>
      <c r="H882" s="29"/>
      <c r="I882" s="30"/>
      <c r="J882" s="30"/>
      <c r="K882" s="30"/>
      <c r="L882" s="30"/>
      <c r="M882" s="40"/>
      <c r="N882" s="40"/>
      <c r="O882" s="279"/>
      <c r="P882" s="279"/>
      <c r="Q882" s="282"/>
      <c r="R882" s="282"/>
      <c r="S882" s="283"/>
      <c r="T882" s="283"/>
      <c r="U882" s="283"/>
      <c r="V882" s="283"/>
      <c r="W882" s="283"/>
      <c r="X882" s="283"/>
    </row>
    <row r="883" spans="1:24" s="34" customFormat="1">
      <c r="A883" s="29"/>
      <c r="B883" s="29"/>
      <c r="C883" s="29"/>
      <c r="D883" s="29"/>
      <c r="E883" s="29"/>
      <c r="F883" s="29"/>
      <c r="G883" s="29"/>
      <c r="H883" s="29"/>
      <c r="I883" s="30"/>
      <c r="J883" s="30"/>
      <c r="K883" s="30"/>
      <c r="L883" s="30"/>
      <c r="M883" s="40"/>
      <c r="N883" s="40"/>
      <c r="O883" s="279"/>
      <c r="P883" s="279"/>
      <c r="Q883" s="282"/>
      <c r="R883" s="282"/>
      <c r="S883" s="283"/>
      <c r="T883" s="283"/>
      <c r="U883" s="283"/>
      <c r="V883" s="283"/>
      <c r="W883" s="283"/>
      <c r="X883" s="283"/>
    </row>
    <row r="884" spans="1:24" s="34" customFormat="1">
      <c r="A884" s="29"/>
      <c r="B884" s="29"/>
      <c r="C884" s="29"/>
      <c r="D884" s="29"/>
      <c r="E884" s="29"/>
      <c r="F884" s="29"/>
      <c r="G884" s="29"/>
      <c r="H884" s="29"/>
      <c r="I884" s="30"/>
      <c r="J884" s="30"/>
      <c r="K884" s="30"/>
      <c r="L884" s="30"/>
      <c r="M884" s="40"/>
      <c r="N884" s="40"/>
      <c r="O884" s="279"/>
      <c r="P884" s="279"/>
      <c r="Q884" s="282"/>
      <c r="R884" s="282"/>
      <c r="S884" s="283"/>
      <c r="T884" s="283"/>
      <c r="U884" s="283"/>
      <c r="V884" s="283"/>
      <c r="W884" s="283"/>
      <c r="X884" s="283"/>
    </row>
    <row r="885" spans="1:24" s="34" customFormat="1">
      <c r="A885" s="29"/>
      <c r="B885" s="29"/>
      <c r="C885" s="29"/>
      <c r="D885" s="29"/>
      <c r="E885" s="29"/>
      <c r="F885" s="29"/>
      <c r="G885" s="29"/>
      <c r="H885" s="29"/>
      <c r="I885" s="30"/>
      <c r="J885" s="30"/>
      <c r="K885" s="30"/>
      <c r="L885" s="30"/>
      <c r="M885" s="40"/>
      <c r="N885" s="40"/>
      <c r="O885" s="279"/>
      <c r="P885" s="279"/>
      <c r="Q885" s="282"/>
      <c r="R885" s="282"/>
      <c r="S885" s="283"/>
      <c r="T885" s="283"/>
      <c r="U885" s="283"/>
      <c r="V885" s="283"/>
      <c r="W885" s="283"/>
      <c r="X885" s="283"/>
    </row>
    <row r="886" spans="1:24" s="34" customFormat="1">
      <c r="A886" s="29"/>
      <c r="B886" s="29"/>
      <c r="C886" s="29"/>
      <c r="D886" s="29"/>
      <c r="E886" s="29"/>
      <c r="F886" s="29"/>
      <c r="G886" s="29"/>
      <c r="H886" s="29"/>
      <c r="I886" s="30"/>
      <c r="J886" s="30"/>
      <c r="K886" s="30"/>
      <c r="L886" s="30"/>
      <c r="M886" s="40"/>
      <c r="N886" s="40"/>
      <c r="O886" s="279"/>
      <c r="P886" s="279"/>
      <c r="Q886" s="282"/>
      <c r="R886" s="282"/>
      <c r="S886" s="283"/>
      <c r="T886" s="283"/>
      <c r="U886" s="283"/>
      <c r="V886" s="283"/>
      <c r="W886" s="283"/>
      <c r="X886" s="283"/>
    </row>
    <row r="887" spans="1:24" s="34" customFormat="1">
      <c r="A887" s="29"/>
      <c r="B887" s="29"/>
      <c r="C887" s="29"/>
      <c r="D887" s="29"/>
      <c r="E887" s="29"/>
      <c r="F887" s="29"/>
      <c r="G887" s="29"/>
      <c r="H887" s="29"/>
      <c r="I887" s="30"/>
      <c r="J887" s="30"/>
      <c r="K887" s="30"/>
      <c r="L887" s="30"/>
      <c r="M887" s="40"/>
      <c r="N887" s="40"/>
      <c r="O887" s="279"/>
      <c r="P887" s="279"/>
      <c r="Q887" s="282"/>
      <c r="R887" s="282"/>
      <c r="S887" s="283"/>
      <c r="T887" s="283"/>
      <c r="U887" s="283"/>
      <c r="V887" s="283"/>
      <c r="W887" s="283"/>
      <c r="X887" s="283"/>
    </row>
    <row r="888" spans="1:24" s="34" customFormat="1">
      <c r="A888" s="29"/>
      <c r="B888" s="29"/>
      <c r="C888" s="29"/>
      <c r="D888" s="29"/>
      <c r="E888" s="29"/>
      <c r="F888" s="29"/>
      <c r="G888" s="29"/>
      <c r="H888" s="29"/>
      <c r="I888" s="30"/>
      <c r="J888" s="30"/>
      <c r="K888" s="30"/>
      <c r="L888" s="30"/>
      <c r="M888" s="40"/>
      <c r="N888" s="40"/>
      <c r="O888" s="279"/>
      <c r="P888" s="279"/>
      <c r="Q888" s="282"/>
      <c r="R888" s="282"/>
      <c r="S888" s="283"/>
      <c r="T888" s="283"/>
      <c r="U888" s="283"/>
      <c r="V888" s="283"/>
      <c r="W888" s="283"/>
      <c r="X888" s="283"/>
    </row>
    <row r="889" spans="1:24" s="34" customFormat="1">
      <c r="A889" s="29"/>
      <c r="B889" s="29"/>
      <c r="C889" s="29"/>
      <c r="D889" s="29"/>
      <c r="E889" s="29"/>
      <c r="F889" s="29"/>
      <c r="G889" s="29"/>
      <c r="H889" s="29"/>
      <c r="I889" s="30"/>
      <c r="J889" s="30"/>
      <c r="K889" s="30"/>
      <c r="L889" s="30"/>
      <c r="M889" s="40"/>
      <c r="N889" s="40"/>
      <c r="O889" s="279"/>
      <c r="P889" s="279"/>
      <c r="Q889" s="282"/>
      <c r="R889" s="282"/>
      <c r="S889" s="283"/>
      <c r="T889" s="283"/>
      <c r="U889" s="283"/>
      <c r="V889" s="283"/>
      <c r="W889" s="283"/>
      <c r="X889" s="283"/>
    </row>
    <row r="890" spans="1:24" s="34" customFormat="1">
      <c r="A890" s="29"/>
      <c r="B890" s="29"/>
      <c r="C890" s="29"/>
      <c r="D890" s="29"/>
      <c r="E890" s="29"/>
      <c r="F890" s="29"/>
      <c r="G890" s="29"/>
      <c r="H890" s="29"/>
      <c r="I890" s="30"/>
      <c r="J890" s="30"/>
      <c r="K890" s="30"/>
      <c r="L890" s="30"/>
      <c r="M890" s="40"/>
      <c r="N890" s="40"/>
      <c r="O890" s="279"/>
      <c r="P890" s="279"/>
      <c r="Q890" s="282"/>
      <c r="R890" s="282"/>
      <c r="S890" s="283"/>
      <c r="T890" s="283"/>
      <c r="U890" s="283"/>
      <c r="V890" s="283"/>
      <c r="W890" s="283"/>
      <c r="X890" s="283"/>
    </row>
    <row r="891" spans="1:24" s="34" customFormat="1">
      <c r="A891" s="29"/>
      <c r="B891" s="29"/>
      <c r="C891" s="29"/>
      <c r="D891" s="29"/>
      <c r="E891" s="29"/>
      <c r="F891" s="29"/>
      <c r="G891" s="29"/>
      <c r="H891" s="29"/>
      <c r="I891" s="30"/>
      <c r="J891" s="30"/>
      <c r="K891" s="30"/>
      <c r="L891" s="30"/>
      <c r="M891" s="40"/>
      <c r="N891" s="40"/>
      <c r="O891" s="279"/>
      <c r="P891" s="279"/>
      <c r="Q891" s="282"/>
      <c r="R891" s="282"/>
      <c r="S891" s="283"/>
      <c r="T891" s="283"/>
      <c r="U891" s="283"/>
      <c r="V891" s="283"/>
      <c r="W891" s="283"/>
      <c r="X891" s="283"/>
    </row>
    <row r="892" spans="1:24" s="34" customFormat="1">
      <c r="A892" s="29"/>
      <c r="B892" s="29"/>
      <c r="C892" s="29"/>
      <c r="D892" s="29"/>
      <c r="E892" s="29"/>
      <c r="F892" s="29"/>
      <c r="G892" s="29"/>
      <c r="H892" s="29"/>
      <c r="I892" s="30"/>
      <c r="J892" s="30"/>
      <c r="K892" s="30"/>
      <c r="L892" s="30"/>
      <c r="M892" s="40"/>
      <c r="N892" s="40"/>
      <c r="O892" s="279"/>
      <c r="P892" s="279"/>
      <c r="Q892" s="282"/>
      <c r="R892" s="282"/>
      <c r="S892" s="283"/>
      <c r="T892" s="283"/>
      <c r="U892" s="283"/>
      <c r="V892" s="283"/>
      <c r="W892" s="283"/>
      <c r="X892" s="283"/>
    </row>
    <row r="893" spans="1:24" s="34" customFormat="1">
      <c r="A893" s="29"/>
      <c r="B893" s="29"/>
      <c r="C893" s="29"/>
      <c r="D893" s="29"/>
      <c r="E893" s="29"/>
      <c r="F893" s="29"/>
      <c r="G893" s="29"/>
      <c r="H893" s="29"/>
      <c r="I893" s="30"/>
      <c r="J893" s="30"/>
      <c r="K893" s="30"/>
      <c r="L893" s="30"/>
      <c r="M893" s="40"/>
      <c r="N893" s="40"/>
      <c r="O893" s="279"/>
      <c r="P893" s="279"/>
      <c r="Q893" s="282"/>
      <c r="R893" s="282"/>
      <c r="S893" s="283"/>
      <c r="T893" s="283"/>
      <c r="U893" s="283"/>
      <c r="V893" s="283"/>
      <c r="W893" s="283"/>
      <c r="X893" s="283"/>
    </row>
    <row r="894" spans="1:24" s="34" customFormat="1">
      <c r="A894" s="29"/>
      <c r="B894" s="29"/>
      <c r="C894" s="29"/>
      <c r="D894" s="29"/>
      <c r="E894" s="29"/>
      <c r="F894" s="29"/>
      <c r="G894" s="29"/>
      <c r="H894" s="29"/>
      <c r="I894" s="30"/>
      <c r="J894" s="30"/>
      <c r="K894" s="30"/>
      <c r="L894" s="30"/>
      <c r="M894" s="40"/>
      <c r="N894" s="40"/>
      <c r="O894" s="279"/>
      <c r="P894" s="279"/>
      <c r="Q894" s="282"/>
      <c r="R894" s="282"/>
      <c r="S894" s="283"/>
      <c r="T894" s="283"/>
      <c r="U894" s="283"/>
      <c r="V894" s="283"/>
      <c r="W894" s="283"/>
      <c r="X894" s="283"/>
    </row>
    <row r="895" spans="1:24" s="34" customFormat="1">
      <c r="A895" s="29"/>
      <c r="B895" s="29"/>
      <c r="C895" s="29"/>
      <c r="D895" s="29"/>
      <c r="E895" s="29"/>
      <c r="F895" s="29"/>
      <c r="G895" s="29"/>
      <c r="H895" s="29"/>
      <c r="I895" s="30"/>
      <c r="J895" s="30"/>
      <c r="K895" s="30"/>
      <c r="L895" s="30"/>
      <c r="M895" s="40"/>
      <c r="N895" s="40"/>
      <c r="O895" s="279"/>
      <c r="P895" s="279"/>
      <c r="Q895" s="282"/>
      <c r="R895" s="282"/>
      <c r="S895" s="283"/>
      <c r="T895" s="283"/>
      <c r="U895" s="283"/>
      <c r="V895" s="283"/>
      <c r="W895" s="283"/>
      <c r="X895" s="283"/>
    </row>
    <row r="896" spans="1:24" s="34" customFormat="1">
      <c r="A896" s="29"/>
      <c r="B896" s="29"/>
      <c r="C896" s="29"/>
      <c r="D896" s="29"/>
      <c r="E896" s="29"/>
      <c r="F896" s="29"/>
      <c r="G896" s="29"/>
      <c r="H896" s="29"/>
      <c r="I896" s="30"/>
      <c r="J896" s="30"/>
      <c r="K896" s="30"/>
      <c r="L896" s="30"/>
      <c r="M896" s="40"/>
      <c r="N896" s="40"/>
      <c r="O896" s="279"/>
      <c r="P896" s="279"/>
      <c r="Q896" s="282"/>
      <c r="R896" s="282"/>
      <c r="S896" s="283"/>
      <c r="T896" s="283"/>
      <c r="U896" s="283"/>
      <c r="V896" s="283"/>
      <c r="W896" s="283"/>
      <c r="X896" s="283"/>
    </row>
    <row r="897" spans="1:24" s="34" customFormat="1">
      <c r="A897" s="29"/>
      <c r="B897" s="29"/>
      <c r="C897" s="29"/>
      <c r="D897" s="29"/>
      <c r="E897" s="29"/>
      <c r="F897" s="29"/>
      <c r="G897" s="29"/>
      <c r="H897" s="29"/>
      <c r="I897" s="30"/>
      <c r="J897" s="30"/>
      <c r="K897" s="30"/>
      <c r="L897" s="30"/>
      <c r="M897" s="40"/>
      <c r="N897" s="40"/>
      <c r="O897" s="279"/>
      <c r="P897" s="279"/>
      <c r="Q897" s="282"/>
      <c r="R897" s="282"/>
      <c r="S897" s="283"/>
      <c r="T897" s="283"/>
      <c r="U897" s="283"/>
      <c r="V897" s="283"/>
      <c r="W897" s="283"/>
      <c r="X897" s="283"/>
    </row>
    <row r="898" spans="1:24" s="34" customFormat="1">
      <c r="A898" s="29"/>
      <c r="B898" s="29"/>
      <c r="C898" s="29"/>
      <c r="D898" s="29"/>
      <c r="E898" s="29"/>
      <c r="F898" s="29"/>
      <c r="G898" s="29"/>
      <c r="H898" s="29"/>
      <c r="I898" s="30"/>
      <c r="J898" s="30"/>
      <c r="K898" s="30"/>
      <c r="L898" s="30"/>
      <c r="M898" s="40"/>
      <c r="N898" s="40"/>
      <c r="O898" s="279"/>
      <c r="P898" s="279"/>
      <c r="Q898" s="282"/>
      <c r="R898" s="282"/>
      <c r="S898" s="283"/>
      <c r="T898" s="283"/>
      <c r="U898" s="283"/>
      <c r="V898" s="283"/>
      <c r="W898" s="283"/>
      <c r="X898" s="283"/>
    </row>
    <row r="899" spans="1:24" s="34" customFormat="1">
      <c r="A899" s="29"/>
      <c r="B899" s="29"/>
      <c r="C899" s="29"/>
      <c r="D899" s="29"/>
      <c r="E899" s="29"/>
      <c r="F899" s="29"/>
      <c r="G899" s="29"/>
      <c r="H899" s="29"/>
      <c r="I899" s="30"/>
      <c r="J899" s="30"/>
      <c r="K899" s="30"/>
      <c r="L899" s="30"/>
      <c r="M899" s="40"/>
      <c r="N899" s="40"/>
      <c r="O899" s="279"/>
      <c r="P899" s="279"/>
      <c r="Q899" s="282"/>
      <c r="R899" s="282"/>
      <c r="S899" s="283"/>
      <c r="T899" s="283"/>
      <c r="U899" s="283"/>
      <c r="V899" s="283"/>
      <c r="W899" s="283"/>
      <c r="X899" s="283"/>
    </row>
    <row r="900" spans="1:24" s="34" customFormat="1">
      <c r="A900" s="29"/>
      <c r="B900" s="29"/>
      <c r="C900" s="29"/>
      <c r="D900" s="29"/>
      <c r="E900" s="29"/>
      <c r="F900" s="29"/>
      <c r="G900" s="29"/>
      <c r="H900" s="29"/>
      <c r="I900" s="30"/>
      <c r="J900" s="30"/>
      <c r="K900" s="30"/>
      <c r="L900" s="30"/>
      <c r="M900" s="40"/>
      <c r="N900" s="40"/>
      <c r="O900" s="279"/>
      <c r="P900" s="279"/>
      <c r="Q900" s="282"/>
      <c r="R900" s="282"/>
      <c r="S900" s="283"/>
      <c r="T900" s="283"/>
      <c r="U900" s="283"/>
      <c r="V900" s="283"/>
      <c r="W900" s="283"/>
      <c r="X900" s="283"/>
    </row>
    <row r="901" spans="1:24" s="34" customFormat="1">
      <c r="A901" s="29"/>
      <c r="B901" s="29"/>
      <c r="C901" s="29"/>
      <c r="D901" s="29"/>
      <c r="E901" s="29"/>
      <c r="F901" s="29"/>
      <c r="G901" s="29"/>
      <c r="H901" s="29"/>
      <c r="I901" s="30"/>
      <c r="J901" s="30"/>
      <c r="K901" s="30"/>
      <c r="L901" s="30"/>
      <c r="M901" s="40"/>
      <c r="N901" s="40"/>
      <c r="O901" s="279"/>
      <c r="P901" s="279"/>
      <c r="Q901" s="282"/>
      <c r="R901" s="282"/>
      <c r="S901" s="283"/>
      <c r="T901" s="283"/>
      <c r="U901" s="283"/>
      <c r="V901" s="283"/>
      <c r="W901" s="283"/>
      <c r="X901" s="283"/>
    </row>
    <row r="902" spans="1:24" s="34" customFormat="1">
      <c r="A902" s="29"/>
      <c r="B902" s="29"/>
      <c r="C902" s="29"/>
      <c r="D902" s="29"/>
      <c r="E902" s="29"/>
      <c r="F902" s="29"/>
      <c r="G902" s="29"/>
      <c r="H902" s="29"/>
      <c r="I902" s="30"/>
      <c r="J902" s="30"/>
      <c r="K902" s="30"/>
      <c r="L902" s="30"/>
      <c r="M902" s="40"/>
      <c r="N902" s="40"/>
      <c r="O902" s="279"/>
      <c r="P902" s="279"/>
      <c r="Q902" s="282"/>
      <c r="R902" s="282"/>
      <c r="S902" s="283"/>
      <c r="T902" s="283"/>
      <c r="U902" s="283"/>
      <c r="V902" s="283"/>
      <c r="W902" s="283"/>
      <c r="X902" s="283"/>
    </row>
    <row r="903" spans="1:24" s="34" customFormat="1">
      <c r="A903" s="29"/>
      <c r="B903" s="29"/>
      <c r="C903" s="29"/>
      <c r="D903" s="29"/>
      <c r="E903" s="29"/>
      <c r="F903" s="29"/>
      <c r="G903" s="29"/>
      <c r="H903" s="29"/>
      <c r="I903" s="30"/>
      <c r="J903" s="30"/>
      <c r="K903" s="30"/>
      <c r="L903" s="30"/>
      <c r="M903" s="40"/>
      <c r="N903" s="40"/>
      <c r="O903" s="279"/>
      <c r="P903" s="279"/>
      <c r="Q903" s="282"/>
      <c r="R903" s="282"/>
      <c r="S903" s="283"/>
      <c r="T903" s="283"/>
      <c r="U903" s="283"/>
      <c r="V903" s="283"/>
      <c r="W903" s="283"/>
      <c r="X903" s="283"/>
    </row>
    <row r="904" spans="1:24" s="34" customFormat="1">
      <c r="A904" s="29"/>
      <c r="B904" s="29"/>
      <c r="C904" s="29"/>
      <c r="D904" s="29"/>
      <c r="E904" s="29"/>
      <c r="F904" s="29"/>
      <c r="G904" s="29"/>
      <c r="H904" s="29"/>
      <c r="I904" s="30"/>
      <c r="J904" s="30"/>
      <c r="K904" s="30"/>
      <c r="L904" s="30"/>
      <c r="M904" s="40"/>
      <c r="N904" s="40"/>
      <c r="O904" s="279"/>
      <c r="P904" s="279"/>
      <c r="Q904" s="282"/>
      <c r="R904" s="282"/>
      <c r="S904" s="283"/>
      <c r="T904" s="283"/>
      <c r="U904" s="283"/>
      <c r="V904" s="283"/>
      <c r="W904" s="283"/>
      <c r="X904" s="283"/>
    </row>
    <row r="905" spans="1:24" s="34" customFormat="1">
      <c r="A905" s="29"/>
      <c r="B905" s="29"/>
      <c r="C905" s="29"/>
      <c r="D905" s="29"/>
      <c r="E905" s="29"/>
      <c r="F905" s="29"/>
      <c r="G905" s="29"/>
      <c r="H905" s="29"/>
      <c r="I905" s="30"/>
      <c r="J905" s="30"/>
      <c r="K905" s="30"/>
      <c r="L905" s="30"/>
      <c r="M905" s="40"/>
      <c r="N905" s="40"/>
      <c r="O905" s="279"/>
      <c r="P905" s="279"/>
      <c r="Q905" s="282"/>
      <c r="R905" s="282"/>
      <c r="S905" s="283"/>
      <c r="T905" s="283"/>
      <c r="U905" s="283"/>
      <c r="V905" s="283"/>
      <c r="W905" s="283"/>
      <c r="X905" s="283"/>
    </row>
    <row r="906" spans="1:24" s="34" customFormat="1">
      <c r="A906" s="29"/>
      <c r="B906" s="29"/>
      <c r="C906" s="29"/>
      <c r="D906" s="29"/>
      <c r="E906" s="29"/>
      <c r="F906" s="29"/>
      <c r="G906" s="29"/>
      <c r="H906" s="29"/>
      <c r="I906" s="30"/>
      <c r="J906" s="30"/>
      <c r="K906" s="30"/>
      <c r="L906" s="30"/>
      <c r="M906" s="40"/>
      <c r="N906" s="40"/>
      <c r="O906" s="279"/>
      <c r="P906" s="279"/>
      <c r="Q906" s="282"/>
      <c r="R906" s="282"/>
      <c r="S906" s="283"/>
      <c r="T906" s="283"/>
      <c r="U906" s="283"/>
      <c r="V906" s="283"/>
      <c r="W906" s="283"/>
      <c r="X906" s="283"/>
    </row>
    <row r="907" spans="1:24" s="34" customFormat="1">
      <c r="A907" s="29"/>
      <c r="B907" s="29"/>
      <c r="C907" s="29"/>
      <c r="D907" s="29"/>
      <c r="E907" s="29"/>
      <c r="F907" s="29"/>
      <c r="G907" s="29"/>
      <c r="H907" s="29"/>
      <c r="I907" s="30"/>
      <c r="J907" s="30"/>
      <c r="K907" s="30"/>
      <c r="L907" s="30"/>
      <c r="M907" s="40"/>
      <c r="N907" s="40"/>
      <c r="O907" s="279"/>
      <c r="P907" s="279"/>
      <c r="Q907" s="282"/>
      <c r="R907" s="282"/>
      <c r="S907" s="283"/>
      <c r="T907" s="283"/>
      <c r="U907" s="283"/>
      <c r="V907" s="283"/>
      <c r="W907" s="283"/>
      <c r="X907" s="283"/>
    </row>
    <row r="908" spans="1:24" s="34" customFormat="1">
      <c r="A908" s="29"/>
      <c r="B908" s="29"/>
      <c r="C908" s="29"/>
      <c r="D908" s="29"/>
      <c r="E908" s="29"/>
      <c r="F908" s="29"/>
      <c r="G908" s="29"/>
      <c r="H908" s="29"/>
      <c r="I908" s="30"/>
      <c r="J908" s="30"/>
      <c r="K908" s="30"/>
      <c r="L908" s="30"/>
      <c r="M908" s="40"/>
      <c r="N908" s="40"/>
      <c r="O908" s="279"/>
      <c r="P908" s="279"/>
      <c r="Q908" s="282"/>
      <c r="R908" s="282"/>
      <c r="S908" s="283"/>
      <c r="T908" s="283"/>
      <c r="U908" s="283"/>
      <c r="V908" s="283"/>
      <c r="W908" s="283"/>
      <c r="X908" s="283"/>
    </row>
    <row r="909" spans="1:24" s="34" customFormat="1">
      <c r="A909" s="29"/>
      <c r="B909" s="29"/>
      <c r="C909" s="29"/>
      <c r="D909" s="29"/>
      <c r="E909" s="29"/>
      <c r="F909" s="29"/>
      <c r="G909" s="29"/>
      <c r="H909" s="29"/>
      <c r="I909" s="30"/>
      <c r="J909" s="30"/>
      <c r="K909" s="30"/>
      <c r="L909" s="30"/>
      <c r="M909" s="40"/>
      <c r="N909" s="40"/>
      <c r="O909" s="279"/>
      <c r="P909" s="279"/>
      <c r="Q909" s="282"/>
      <c r="R909" s="282"/>
      <c r="S909" s="283"/>
      <c r="T909" s="283"/>
      <c r="U909" s="283"/>
      <c r="V909" s="283"/>
      <c r="W909" s="283"/>
      <c r="X909" s="283"/>
    </row>
    <row r="910" spans="1:24" s="34" customFormat="1">
      <c r="A910" s="29"/>
      <c r="B910" s="29"/>
      <c r="C910" s="29"/>
      <c r="D910" s="29"/>
      <c r="E910" s="29"/>
      <c r="F910" s="29"/>
      <c r="G910" s="29"/>
      <c r="H910" s="29"/>
      <c r="I910" s="30"/>
      <c r="J910" s="30"/>
      <c r="K910" s="30"/>
      <c r="L910" s="30"/>
      <c r="M910" s="40"/>
      <c r="N910" s="40"/>
      <c r="O910" s="279"/>
      <c r="P910" s="279"/>
      <c r="Q910" s="282"/>
      <c r="R910" s="282"/>
      <c r="S910" s="283"/>
      <c r="T910" s="283"/>
      <c r="U910" s="283"/>
      <c r="V910" s="283"/>
      <c r="W910" s="283"/>
      <c r="X910" s="283"/>
    </row>
    <row r="911" spans="1:24" s="34" customFormat="1">
      <c r="A911" s="29"/>
      <c r="B911" s="29"/>
      <c r="C911" s="29"/>
      <c r="D911" s="29"/>
      <c r="E911" s="29"/>
      <c r="F911" s="29"/>
      <c r="G911" s="29"/>
      <c r="H911" s="29"/>
      <c r="I911" s="30"/>
      <c r="J911" s="30"/>
      <c r="K911" s="30"/>
      <c r="L911" s="30"/>
      <c r="M911" s="40"/>
      <c r="N911" s="40"/>
      <c r="O911" s="279"/>
      <c r="P911" s="279"/>
      <c r="Q911" s="282"/>
      <c r="R911" s="282"/>
      <c r="S911" s="283"/>
      <c r="T911" s="283"/>
      <c r="U911" s="283"/>
      <c r="V911" s="283"/>
      <c r="W911" s="283"/>
      <c r="X911" s="283"/>
    </row>
    <row r="912" spans="1:24" s="34" customFormat="1">
      <c r="A912" s="29"/>
      <c r="B912" s="29"/>
      <c r="C912" s="29"/>
      <c r="D912" s="29"/>
      <c r="E912" s="29"/>
      <c r="F912" s="29"/>
      <c r="G912" s="29"/>
      <c r="H912" s="29"/>
      <c r="I912" s="30"/>
      <c r="J912" s="30"/>
      <c r="K912" s="30"/>
      <c r="L912" s="30"/>
      <c r="M912" s="40"/>
      <c r="N912" s="40"/>
      <c r="O912" s="279"/>
      <c r="P912" s="279"/>
      <c r="Q912" s="282"/>
      <c r="R912" s="282"/>
      <c r="S912" s="283"/>
      <c r="T912" s="283"/>
      <c r="U912" s="283"/>
      <c r="V912" s="283"/>
      <c r="W912" s="283"/>
      <c r="X912" s="283"/>
    </row>
    <row r="913" spans="1:24" s="34" customFormat="1">
      <c r="A913" s="29"/>
      <c r="B913" s="29"/>
      <c r="C913" s="29"/>
      <c r="D913" s="29"/>
      <c r="E913" s="29"/>
      <c r="F913" s="29"/>
      <c r="G913" s="29"/>
      <c r="H913" s="29"/>
      <c r="I913" s="30"/>
      <c r="J913" s="30"/>
      <c r="K913" s="30"/>
      <c r="L913" s="30"/>
      <c r="M913" s="40"/>
      <c r="N913" s="40"/>
      <c r="O913" s="279"/>
      <c r="P913" s="279"/>
      <c r="Q913" s="282"/>
      <c r="R913" s="282"/>
      <c r="S913" s="283"/>
      <c r="T913" s="283"/>
      <c r="U913" s="283"/>
      <c r="V913" s="283"/>
      <c r="W913" s="283"/>
      <c r="X913" s="283"/>
    </row>
    <row r="914" spans="1:24" s="34" customFormat="1">
      <c r="A914" s="29"/>
      <c r="B914" s="29"/>
      <c r="C914" s="29"/>
      <c r="D914" s="29"/>
      <c r="E914" s="29"/>
      <c r="F914" s="29"/>
      <c r="G914" s="29"/>
      <c r="H914" s="29"/>
      <c r="I914" s="30"/>
      <c r="J914" s="30"/>
      <c r="K914" s="30"/>
      <c r="L914" s="30"/>
      <c r="M914" s="40"/>
      <c r="N914" s="40"/>
      <c r="O914" s="279"/>
      <c r="P914" s="279"/>
      <c r="Q914" s="282"/>
      <c r="R914" s="282"/>
      <c r="S914" s="283"/>
      <c r="T914" s="283"/>
      <c r="U914" s="283"/>
      <c r="V914" s="283"/>
      <c r="W914" s="283"/>
      <c r="X914" s="283"/>
    </row>
    <row r="915" spans="1:24" s="34" customFormat="1">
      <c r="A915" s="29"/>
      <c r="B915" s="29"/>
      <c r="C915" s="29"/>
      <c r="D915" s="29"/>
      <c r="E915" s="29"/>
      <c r="F915" s="29"/>
      <c r="G915" s="29"/>
      <c r="H915" s="29"/>
      <c r="I915" s="30"/>
      <c r="J915" s="30"/>
      <c r="K915" s="30"/>
      <c r="L915" s="30"/>
      <c r="M915" s="40"/>
      <c r="N915" s="40"/>
      <c r="O915" s="279"/>
      <c r="P915" s="279"/>
      <c r="Q915" s="282"/>
      <c r="R915" s="282"/>
      <c r="S915" s="283"/>
      <c r="T915" s="283"/>
      <c r="U915" s="283"/>
      <c r="V915" s="283"/>
      <c r="W915" s="283"/>
      <c r="X915" s="283"/>
    </row>
    <row r="916" spans="1:24" s="34" customFormat="1">
      <c r="A916" s="29"/>
      <c r="B916" s="29"/>
      <c r="C916" s="29"/>
      <c r="D916" s="29"/>
      <c r="E916" s="29"/>
      <c r="F916" s="29"/>
      <c r="G916" s="29"/>
      <c r="H916" s="29"/>
      <c r="I916" s="30"/>
      <c r="J916" s="30"/>
      <c r="K916" s="30"/>
      <c r="L916" s="30"/>
      <c r="M916" s="40"/>
      <c r="N916" s="40"/>
      <c r="O916" s="279"/>
      <c r="P916" s="279"/>
      <c r="Q916" s="282"/>
      <c r="R916" s="282"/>
      <c r="S916" s="283"/>
      <c r="T916" s="283"/>
      <c r="U916" s="283"/>
      <c r="V916" s="283"/>
      <c r="W916" s="283"/>
      <c r="X916" s="283"/>
    </row>
    <row r="917" spans="1:24" s="34" customFormat="1">
      <c r="A917" s="29"/>
      <c r="B917" s="29"/>
      <c r="C917" s="29"/>
      <c r="D917" s="29"/>
      <c r="E917" s="29"/>
      <c r="F917" s="29"/>
      <c r="G917" s="29"/>
      <c r="H917" s="29"/>
      <c r="I917" s="30"/>
      <c r="J917" s="30"/>
      <c r="K917" s="30"/>
      <c r="L917" s="30"/>
      <c r="M917" s="40"/>
      <c r="N917" s="40"/>
      <c r="O917" s="279"/>
      <c r="P917" s="279"/>
      <c r="Q917" s="282"/>
      <c r="R917" s="282"/>
      <c r="S917" s="283"/>
      <c r="T917" s="283"/>
      <c r="U917" s="283"/>
      <c r="V917" s="283"/>
      <c r="W917" s="283"/>
      <c r="X917" s="283"/>
    </row>
    <row r="918" spans="1:24" s="34" customFormat="1">
      <c r="A918" s="29"/>
      <c r="B918" s="29"/>
      <c r="C918" s="29"/>
      <c r="D918" s="29"/>
      <c r="E918" s="29"/>
      <c r="F918" s="29"/>
      <c r="G918" s="29"/>
      <c r="H918" s="29"/>
      <c r="I918" s="30"/>
      <c r="J918" s="30"/>
      <c r="K918" s="30"/>
      <c r="L918" s="30"/>
      <c r="M918" s="40"/>
      <c r="N918" s="40"/>
      <c r="O918" s="279"/>
      <c r="P918" s="279"/>
      <c r="Q918" s="282"/>
      <c r="R918" s="282"/>
      <c r="S918" s="283"/>
      <c r="T918" s="283"/>
      <c r="U918" s="283"/>
      <c r="V918" s="283"/>
      <c r="W918" s="283"/>
      <c r="X918" s="283"/>
    </row>
    <row r="919" spans="1:24" s="34" customFormat="1">
      <c r="A919" s="29"/>
      <c r="B919" s="29"/>
      <c r="C919" s="29"/>
      <c r="D919" s="29"/>
      <c r="E919" s="29"/>
      <c r="F919" s="29"/>
      <c r="G919" s="29"/>
      <c r="H919" s="29"/>
      <c r="I919" s="30"/>
      <c r="J919" s="30"/>
      <c r="K919" s="30"/>
      <c r="L919" s="30"/>
      <c r="M919" s="40"/>
      <c r="N919" s="40"/>
      <c r="O919" s="279"/>
      <c r="P919" s="279"/>
      <c r="Q919" s="282"/>
      <c r="R919" s="282"/>
      <c r="S919" s="283"/>
      <c r="T919" s="283"/>
      <c r="U919" s="283"/>
      <c r="V919" s="283"/>
      <c r="W919" s="283"/>
      <c r="X919" s="283"/>
    </row>
    <row r="920" spans="1:24" s="34" customFormat="1">
      <c r="A920" s="29"/>
      <c r="B920" s="29"/>
      <c r="C920" s="29"/>
      <c r="D920" s="29"/>
      <c r="E920" s="29"/>
      <c r="F920" s="29"/>
      <c r="G920" s="29"/>
      <c r="H920" s="29"/>
      <c r="I920" s="30"/>
      <c r="J920" s="30"/>
      <c r="K920" s="30"/>
      <c r="L920" s="30"/>
      <c r="M920" s="40"/>
      <c r="N920" s="40"/>
      <c r="O920" s="279"/>
      <c r="P920" s="279"/>
      <c r="Q920" s="282"/>
      <c r="R920" s="282"/>
      <c r="S920" s="283"/>
      <c r="T920" s="283"/>
      <c r="U920" s="283"/>
      <c r="V920" s="283"/>
      <c r="W920" s="283"/>
      <c r="X920" s="283"/>
    </row>
    <row r="921" spans="1:24" s="34" customFormat="1">
      <c r="A921" s="29"/>
      <c r="B921" s="29"/>
      <c r="C921" s="29"/>
      <c r="D921" s="29"/>
      <c r="E921" s="29"/>
      <c r="F921" s="29"/>
      <c r="G921" s="29"/>
      <c r="H921" s="29"/>
      <c r="I921" s="30"/>
      <c r="J921" s="30"/>
      <c r="K921" s="30"/>
      <c r="L921" s="30"/>
      <c r="M921" s="40"/>
      <c r="N921" s="40"/>
      <c r="O921" s="279"/>
      <c r="P921" s="279"/>
      <c r="Q921" s="282"/>
      <c r="R921" s="282"/>
      <c r="S921" s="283"/>
      <c r="T921" s="283"/>
      <c r="U921" s="283"/>
      <c r="V921" s="283"/>
      <c r="W921" s="283"/>
      <c r="X921" s="283"/>
    </row>
    <row r="922" spans="1:24" s="34" customFormat="1">
      <c r="A922" s="29"/>
      <c r="B922" s="29"/>
      <c r="C922" s="29"/>
      <c r="D922" s="29"/>
      <c r="E922" s="29"/>
      <c r="F922" s="29"/>
      <c r="G922" s="29"/>
      <c r="H922" s="29"/>
      <c r="I922" s="30"/>
      <c r="J922" s="30"/>
      <c r="K922" s="30"/>
      <c r="L922" s="30"/>
      <c r="M922" s="40"/>
      <c r="N922" s="40"/>
      <c r="O922" s="279"/>
      <c r="P922" s="279"/>
      <c r="Q922" s="282"/>
      <c r="R922" s="282"/>
      <c r="S922" s="283"/>
      <c r="T922" s="283"/>
      <c r="U922" s="283"/>
      <c r="V922" s="283"/>
      <c r="W922" s="283"/>
      <c r="X922" s="283"/>
    </row>
    <row r="923" spans="1:24" s="34" customFormat="1">
      <c r="A923" s="29"/>
      <c r="B923" s="29"/>
      <c r="C923" s="29"/>
      <c r="D923" s="29"/>
      <c r="E923" s="29"/>
      <c r="F923" s="29"/>
      <c r="G923" s="29"/>
      <c r="H923" s="29"/>
      <c r="I923" s="30"/>
      <c r="J923" s="30"/>
      <c r="K923" s="30"/>
      <c r="L923" s="30"/>
      <c r="M923" s="40"/>
      <c r="N923" s="40"/>
      <c r="O923" s="279"/>
      <c r="P923" s="279"/>
      <c r="Q923" s="282"/>
      <c r="R923" s="282"/>
      <c r="S923" s="283"/>
      <c r="T923" s="283"/>
      <c r="U923" s="283"/>
      <c r="V923" s="283"/>
      <c r="W923" s="283"/>
      <c r="X923" s="283"/>
    </row>
    <row r="924" spans="1:24" s="34" customFormat="1">
      <c r="A924" s="29"/>
      <c r="B924" s="29"/>
      <c r="C924" s="29"/>
      <c r="D924" s="29"/>
      <c r="E924" s="29"/>
      <c r="F924" s="29"/>
      <c r="G924" s="29"/>
      <c r="H924" s="29"/>
      <c r="I924" s="30"/>
      <c r="J924" s="30"/>
      <c r="K924" s="30"/>
      <c r="L924" s="30"/>
      <c r="M924" s="40"/>
      <c r="N924" s="40"/>
      <c r="O924" s="279"/>
      <c r="P924" s="279"/>
      <c r="Q924" s="282"/>
      <c r="R924" s="282"/>
      <c r="S924" s="283"/>
      <c r="T924" s="283"/>
      <c r="U924" s="283"/>
      <c r="V924" s="283"/>
      <c r="W924" s="283"/>
      <c r="X924" s="283"/>
    </row>
    <row r="925" spans="1:24" s="34" customFormat="1">
      <c r="A925" s="29"/>
      <c r="B925" s="29"/>
      <c r="C925" s="29"/>
      <c r="D925" s="29"/>
      <c r="E925" s="29"/>
      <c r="F925" s="29"/>
      <c r="G925" s="29"/>
      <c r="H925" s="29"/>
      <c r="I925" s="30"/>
      <c r="J925" s="30"/>
      <c r="K925" s="30"/>
      <c r="L925" s="30"/>
      <c r="M925" s="40"/>
      <c r="N925" s="40"/>
      <c r="O925" s="279"/>
      <c r="P925" s="279"/>
      <c r="Q925" s="282"/>
      <c r="R925" s="282"/>
      <c r="S925" s="283"/>
      <c r="T925" s="283"/>
      <c r="U925" s="283"/>
      <c r="V925" s="283"/>
      <c r="W925" s="283"/>
      <c r="X925" s="283"/>
    </row>
    <row r="926" spans="1:24" s="34" customFormat="1">
      <c r="A926" s="29"/>
      <c r="B926" s="29"/>
      <c r="C926" s="29"/>
      <c r="D926" s="29"/>
      <c r="E926" s="29"/>
      <c r="F926" s="29"/>
      <c r="G926" s="29"/>
      <c r="H926" s="29"/>
      <c r="I926" s="30"/>
      <c r="J926" s="30"/>
      <c r="K926" s="30"/>
      <c r="L926" s="30"/>
      <c r="M926" s="40"/>
      <c r="N926" s="40"/>
      <c r="O926" s="279"/>
      <c r="P926" s="279"/>
      <c r="Q926" s="282"/>
      <c r="R926" s="282"/>
      <c r="S926" s="283"/>
      <c r="T926" s="283"/>
      <c r="U926" s="283"/>
      <c r="V926" s="283"/>
      <c r="W926" s="283"/>
      <c r="X926" s="283"/>
    </row>
    <row r="927" spans="1:24" s="34" customFormat="1">
      <c r="A927" s="29"/>
      <c r="B927" s="29"/>
      <c r="C927" s="29"/>
      <c r="D927" s="29"/>
      <c r="E927" s="29"/>
      <c r="F927" s="29"/>
      <c r="G927" s="29"/>
      <c r="H927" s="29"/>
      <c r="I927" s="30"/>
      <c r="J927" s="30"/>
      <c r="K927" s="30"/>
      <c r="L927" s="30"/>
      <c r="M927" s="40"/>
      <c r="N927" s="40"/>
      <c r="O927" s="279"/>
      <c r="P927" s="279"/>
      <c r="Q927" s="282"/>
      <c r="R927" s="282"/>
      <c r="S927" s="283"/>
      <c r="T927" s="283"/>
      <c r="U927" s="283"/>
      <c r="V927" s="283"/>
      <c r="W927" s="283"/>
      <c r="X927" s="283"/>
    </row>
    <row r="928" spans="1:24" s="34" customFormat="1">
      <c r="A928" s="29"/>
      <c r="B928" s="29"/>
      <c r="C928" s="29"/>
      <c r="D928" s="29"/>
      <c r="E928" s="29"/>
      <c r="F928" s="29"/>
      <c r="G928" s="29"/>
      <c r="H928" s="29"/>
      <c r="I928" s="30"/>
      <c r="J928" s="30"/>
      <c r="K928" s="30"/>
      <c r="L928" s="30"/>
      <c r="M928" s="40"/>
      <c r="N928" s="40"/>
      <c r="O928" s="279"/>
      <c r="P928" s="279"/>
      <c r="Q928" s="282"/>
      <c r="R928" s="282"/>
      <c r="S928" s="283"/>
      <c r="T928" s="283"/>
      <c r="U928" s="283"/>
      <c r="V928" s="283"/>
      <c r="W928" s="283"/>
      <c r="X928" s="283"/>
    </row>
    <row r="929" spans="1:24" s="34" customFormat="1">
      <c r="A929" s="29"/>
      <c r="B929" s="29"/>
      <c r="C929" s="29"/>
      <c r="D929" s="29"/>
      <c r="E929" s="29"/>
      <c r="F929" s="29"/>
      <c r="G929" s="29"/>
      <c r="H929" s="29"/>
      <c r="I929" s="30"/>
      <c r="J929" s="30"/>
      <c r="K929" s="30"/>
      <c r="L929" s="30"/>
      <c r="M929" s="40"/>
      <c r="N929" s="40"/>
      <c r="O929" s="279"/>
      <c r="P929" s="279"/>
      <c r="Q929" s="282"/>
      <c r="R929" s="282"/>
      <c r="S929" s="283"/>
      <c r="T929" s="283"/>
      <c r="U929" s="283"/>
      <c r="V929" s="283"/>
      <c r="W929" s="283"/>
      <c r="X929" s="283"/>
    </row>
    <row r="930" spans="1:24" s="34" customFormat="1">
      <c r="A930" s="29"/>
      <c r="B930" s="29"/>
      <c r="C930" s="29"/>
      <c r="D930" s="29"/>
      <c r="E930" s="29"/>
      <c r="F930" s="29"/>
      <c r="G930" s="29"/>
      <c r="H930" s="29"/>
      <c r="I930" s="30"/>
      <c r="J930" s="30"/>
      <c r="K930" s="30"/>
      <c r="L930" s="30"/>
      <c r="M930" s="40"/>
      <c r="N930" s="40"/>
      <c r="O930" s="279"/>
      <c r="P930" s="279"/>
      <c r="Q930" s="282"/>
      <c r="R930" s="282"/>
      <c r="S930" s="283"/>
      <c r="T930" s="283"/>
      <c r="U930" s="283"/>
      <c r="V930" s="283"/>
      <c r="W930" s="283"/>
      <c r="X930" s="283"/>
    </row>
    <row r="931" spans="1:24" s="34" customFormat="1">
      <c r="A931" s="29"/>
      <c r="B931" s="29"/>
      <c r="C931" s="29"/>
      <c r="D931" s="29"/>
      <c r="E931" s="29"/>
      <c r="F931" s="29"/>
      <c r="G931" s="29"/>
      <c r="H931" s="29"/>
      <c r="I931" s="30"/>
      <c r="J931" s="30"/>
      <c r="K931" s="30"/>
      <c r="L931" s="30"/>
      <c r="M931" s="40"/>
      <c r="N931" s="40"/>
      <c r="O931" s="279"/>
      <c r="P931" s="279"/>
      <c r="Q931" s="282"/>
      <c r="R931" s="282"/>
      <c r="S931" s="283"/>
      <c r="T931" s="283"/>
      <c r="U931" s="283"/>
      <c r="V931" s="283"/>
      <c r="W931" s="283"/>
      <c r="X931" s="283"/>
    </row>
    <row r="932" spans="1:24" s="34" customFormat="1">
      <c r="A932" s="29"/>
      <c r="B932" s="29"/>
      <c r="C932" s="29"/>
      <c r="D932" s="29"/>
      <c r="E932" s="29"/>
      <c r="F932" s="29"/>
      <c r="G932" s="29"/>
      <c r="H932" s="29"/>
      <c r="I932" s="30"/>
      <c r="J932" s="30"/>
      <c r="K932" s="30"/>
      <c r="L932" s="30"/>
      <c r="M932" s="40"/>
      <c r="N932" s="40"/>
      <c r="O932" s="279"/>
      <c r="P932" s="279"/>
      <c r="Q932" s="282"/>
      <c r="R932" s="282"/>
      <c r="S932" s="283"/>
      <c r="T932" s="283"/>
      <c r="U932" s="283"/>
      <c r="V932" s="283"/>
      <c r="W932" s="283"/>
      <c r="X932" s="283"/>
    </row>
    <row r="933" spans="1:24" s="34" customFormat="1">
      <c r="A933" s="29"/>
      <c r="B933" s="29"/>
      <c r="C933" s="29"/>
      <c r="D933" s="29"/>
      <c r="E933" s="29"/>
      <c r="F933" s="29"/>
      <c r="G933" s="29"/>
      <c r="H933" s="29"/>
      <c r="I933" s="30"/>
      <c r="J933" s="30"/>
      <c r="K933" s="30"/>
      <c r="L933" s="30"/>
      <c r="M933" s="40"/>
      <c r="N933" s="40"/>
      <c r="O933" s="279"/>
      <c r="P933" s="279"/>
      <c r="Q933" s="282"/>
      <c r="R933" s="282"/>
      <c r="S933" s="283"/>
      <c r="T933" s="283"/>
      <c r="U933" s="283"/>
      <c r="V933" s="283"/>
      <c r="W933" s="283"/>
      <c r="X933" s="283"/>
    </row>
    <row r="934" spans="1:24" s="34" customFormat="1">
      <c r="A934" s="29"/>
      <c r="B934" s="29"/>
      <c r="C934" s="29"/>
      <c r="D934" s="29"/>
      <c r="E934" s="29"/>
      <c r="F934" s="29"/>
      <c r="G934" s="29"/>
      <c r="H934" s="29"/>
      <c r="I934" s="30"/>
      <c r="J934" s="30"/>
      <c r="K934" s="30"/>
      <c r="L934" s="30"/>
      <c r="M934" s="40"/>
      <c r="N934" s="40"/>
      <c r="O934" s="279"/>
      <c r="P934" s="279"/>
      <c r="Q934" s="282"/>
      <c r="R934" s="282"/>
      <c r="S934" s="283"/>
      <c r="T934" s="283"/>
      <c r="U934" s="283"/>
      <c r="V934" s="283"/>
      <c r="W934" s="283"/>
      <c r="X934" s="283"/>
    </row>
    <row r="935" spans="1:24" s="34" customFormat="1">
      <c r="A935" s="29"/>
      <c r="B935" s="29"/>
      <c r="C935" s="29"/>
      <c r="D935" s="29"/>
      <c r="E935" s="29"/>
      <c r="F935" s="29"/>
      <c r="G935" s="29"/>
      <c r="H935" s="29"/>
      <c r="I935" s="30"/>
      <c r="J935" s="30"/>
      <c r="K935" s="30"/>
      <c r="L935" s="30"/>
      <c r="M935" s="40"/>
      <c r="N935" s="40"/>
      <c r="O935" s="279"/>
      <c r="P935" s="279"/>
      <c r="Q935" s="282"/>
      <c r="R935" s="282"/>
      <c r="S935" s="283"/>
      <c r="T935" s="283"/>
      <c r="U935" s="283"/>
      <c r="V935" s="283"/>
      <c r="W935" s="283"/>
      <c r="X935" s="283"/>
    </row>
    <row r="936" spans="1:24" s="34" customFormat="1">
      <c r="A936" s="29"/>
      <c r="B936" s="29"/>
      <c r="C936" s="29"/>
      <c r="D936" s="29"/>
      <c r="E936" s="29"/>
      <c r="F936" s="29"/>
      <c r="G936" s="29"/>
      <c r="H936" s="29"/>
      <c r="I936" s="30"/>
      <c r="J936" s="30"/>
      <c r="K936" s="30"/>
      <c r="L936" s="30"/>
      <c r="M936" s="40"/>
      <c r="N936" s="40"/>
      <c r="O936" s="279"/>
      <c r="P936" s="279"/>
      <c r="Q936" s="282"/>
      <c r="R936" s="282"/>
      <c r="S936" s="283"/>
      <c r="T936" s="283"/>
      <c r="U936" s="283"/>
      <c r="V936" s="283"/>
      <c r="W936" s="283"/>
      <c r="X936" s="283"/>
    </row>
    <row r="937" spans="1:24" s="34" customFormat="1">
      <c r="A937" s="29"/>
      <c r="B937" s="29"/>
      <c r="C937" s="29"/>
      <c r="D937" s="29"/>
      <c r="E937" s="29"/>
      <c r="F937" s="29"/>
      <c r="G937" s="29"/>
      <c r="H937" s="29"/>
      <c r="I937" s="30"/>
      <c r="J937" s="30"/>
      <c r="K937" s="30"/>
      <c r="L937" s="30"/>
      <c r="M937" s="40"/>
      <c r="N937" s="40"/>
      <c r="O937" s="279"/>
      <c r="P937" s="279"/>
      <c r="Q937" s="282"/>
      <c r="R937" s="282"/>
      <c r="S937" s="283"/>
      <c r="T937" s="283"/>
      <c r="U937" s="283"/>
      <c r="V937" s="283"/>
      <c r="W937" s="283"/>
      <c r="X937" s="283"/>
    </row>
    <row r="938" spans="1:24" s="34" customFormat="1">
      <c r="A938" s="29"/>
      <c r="B938" s="29"/>
      <c r="C938" s="29"/>
      <c r="D938" s="29"/>
      <c r="E938" s="29"/>
      <c r="F938" s="29"/>
      <c r="G938" s="29"/>
      <c r="H938" s="29"/>
      <c r="I938" s="30"/>
      <c r="J938" s="30"/>
      <c r="K938" s="30"/>
      <c r="L938" s="30"/>
      <c r="M938" s="40"/>
      <c r="N938" s="40"/>
      <c r="O938" s="279"/>
      <c r="P938" s="279"/>
      <c r="Q938" s="282"/>
      <c r="R938" s="282"/>
      <c r="S938" s="283"/>
      <c r="T938" s="283"/>
      <c r="U938" s="283"/>
      <c r="V938" s="283"/>
      <c r="W938" s="283"/>
      <c r="X938" s="283"/>
    </row>
    <row r="939" spans="1:24" s="34" customFormat="1">
      <c r="A939" s="29"/>
      <c r="B939" s="29"/>
      <c r="C939" s="29"/>
      <c r="D939" s="29"/>
      <c r="E939" s="29"/>
      <c r="F939" s="29"/>
      <c r="G939" s="29"/>
      <c r="H939" s="29"/>
      <c r="I939" s="30"/>
      <c r="J939" s="30"/>
      <c r="K939" s="30"/>
      <c r="L939" s="30"/>
      <c r="M939" s="40"/>
      <c r="N939" s="40"/>
      <c r="O939" s="279"/>
      <c r="P939" s="279"/>
      <c r="Q939" s="282"/>
      <c r="R939" s="282"/>
      <c r="S939" s="283"/>
      <c r="T939" s="283"/>
      <c r="U939" s="283"/>
      <c r="V939" s="283"/>
      <c r="W939" s="283"/>
      <c r="X939" s="283"/>
    </row>
    <row r="940" spans="1:24" s="34" customFormat="1">
      <c r="A940" s="29"/>
      <c r="B940" s="29"/>
      <c r="C940" s="29"/>
      <c r="D940" s="29"/>
      <c r="E940" s="29"/>
      <c r="F940" s="29"/>
      <c r="G940" s="29"/>
      <c r="H940" s="29"/>
      <c r="I940" s="30"/>
      <c r="J940" s="30"/>
      <c r="K940" s="30"/>
      <c r="L940" s="30"/>
      <c r="M940" s="40"/>
      <c r="N940" s="40"/>
      <c r="O940" s="279"/>
      <c r="P940" s="279"/>
      <c r="Q940" s="282"/>
      <c r="R940" s="282"/>
      <c r="S940" s="283"/>
      <c r="T940" s="283"/>
      <c r="U940" s="283"/>
      <c r="V940" s="283"/>
      <c r="W940" s="283"/>
      <c r="X940" s="283"/>
    </row>
    <row r="941" spans="1:24" s="34" customFormat="1">
      <c r="A941" s="29"/>
      <c r="B941" s="29"/>
      <c r="C941" s="29"/>
      <c r="D941" s="29"/>
      <c r="E941" s="29"/>
      <c r="F941" s="29"/>
      <c r="G941" s="29"/>
      <c r="H941" s="29"/>
      <c r="I941" s="30"/>
      <c r="J941" s="30"/>
      <c r="K941" s="30"/>
      <c r="L941" s="30"/>
      <c r="M941" s="40"/>
      <c r="N941" s="40"/>
      <c r="O941" s="279"/>
      <c r="P941" s="279"/>
      <c r="Q941" s="282"/>
      <c r="R941" s="282"/>
      <c r="S941" s="283"/>
      <c r="T941" s="283"/>
      <c r="U941" s="283"/>
      <c r="V941" s="283"/>
      <c r="W941" s="283"/>
      <c r="X941" s="283"/>
    </row>
    <row r="942" spans="1:24" s="34" customFormat="1">
      <c r="A942" s="29"/>
      <c r="B942" s="29"/>
      <c r="C942" s="29"/>
      <c r="D942" s="29"/>
      <c r="E942" s="29"/>
      <c r="F942" s="29"/>
      <c r="G942" s="29"/>
      <c r="H942" s="29"/>
      <c r="I942" s="30"/>
      <c r="J942" s="30"/>
      <c r="K942" s="30"/>
      <c r="L942" s="30"/>
      <c r="M942" s="40"/>
      <c r="N942" s="40"/>
      <c r="O942" s="279"/>
      <c r="P942" s="279"/>
      <c r="Q942" s="282"/>
      <c r="R942" s="282"/>
      <c r="S942" s="283"/>
      <c r="T942" s="283"/>
      <c r="U942" s="283"/>
      <c r="V942" s="283"/>
      <c r="W942" s="283"/>
      <c r="X942" s="283"/>
    </row>
    <row r="943" spans="1:24" s="34" customFormat="1">
      <c r="A943" s="29"/>
      <c r="B943" s="29"/>
      <c r="C943" s="29"/>
      <c r="D943" s="29"/>
      <c r="E943" s="29"/>
      <c r="F943" s="29"/>
      <c r="G943" s="29"/>
      <c r="H943" s="29"/>
      <c r="I943" s="30"/>
      <c r="J943" s="30"/>
      <c r="K943" s="30"/>
      <c r="L943" s="30"/>
      <c r="M943" s="40"/>
      <c r="N943" s="40"/>
      <c r="O943" s="279"/>
      <c r="P943" s="279"/>
      <c r="Q943" s="282"/>
      <c r="R943" s="282"/>
      <c r="S943" s="283"/>
      <c r="T943" s="283"/>
      <c r="U943" s="283"/>
      <c r="V943" s="283"/>
      <c r="W943" s="283"/>
      <c r="X943" s="283"/>
    </row>
    <row r="944" spans="1:24" s="34" customFormat="1">
      <c r="A944" s="29"/>
      <c r="B944" s="29"/>
      <c r="C944" s="29"/>
      <c r="D944" s="29"/>
      <c r="E944" s="29"/>
      <c r="F944" s="29"/>
      <c r="G944" s="29"/>
      <c r="H944" s="29"/>
      <c r="I944" s="30"/>
      <c r="J944" s="30"/>
      <c r="K944" s="30"/>
      <c r="L944" s="30"/>
      <c r="M944" s="40"/>
      <c r="N944" s="40"/>
      <c r="O944" s="279"/>
      <c r="P944" s="279"/>
      <c r="Q944" s="282"/>
      <c r="R944" s="282"/>
      <c r="S944" s="283"/>
      <c r="T944" s="283"/>
      <c r="U944" s="283"/>
      <c r="V944" s="283"/>
      <c r="W944" s="283"/>
      <c r="X944" s="283"/>
    </row>
    <row r="945" spans="1:24" s="34" customFormat="1">
      <c r="A945" s="29"/>
      <c r="B945" s="29"/>
      <c r="C945" s="29"/>
      <c r="D945" s="29"/>
      <c r="E945" s="29"/>
      <c r="F945" s="29"/>
      <c r="G945" s="29"/>
      <c r="H945" s="29"/>
      <c r="I945" s="30"/>
      <c r="J945" s="30"/>
      <c r="K945" s="30"/>
      <c r="L945" s="30"/>
      <c r="M945" s="40"/>
      <c r="N945" s="40"/>
      <c r="O945" s="279"/>
      <c r="P945" s="279"/>
      <c r="Q945" s="282"/>
      <c r="R945" s="282"/>
      <c r="S945" s="283"/>
      <c r="T945" s="283"/>
      <c r="U945" s="283"/>
      <c r="V945" s="283"/>
      <c r="W945" s="283"/>
      <c r="X945" s="283"/>
    </row>
    <row r="946" spans="1:24" s="34" customFormat="1">
      <c r="A946" s="29"/>
      <c r="B946" s="29"/>
      <c r="C946" s="29"/>
      <c r="D946" s="29"/>
      <c r="E946" s="29"/>
      <c r="F946" s="29"/>
      <c r="G946" s="29"/>
      <c r="H946" s="29"/>
      <c r="I946" s="30"/>
      <c r="J946" s="30"/>
      <c r="K946" s="30"/>
      <c r="L946" s="30"/>
      <c r="M946" s="40"/>
      <c r="N946" s="40"/>
      <c r="O946" s="279"/>
      <c r="P946" s="279"/>
      <c r="Q946" s="282"/>
      <c r="R946" s="282"/>
      <c r="S946" s="283"/>
      <c r="T946" s="283"/>
      <c r="U946" s="283"/>
      <c r="V946" s="283"/>
      <c r="W946" s="283"/>
      <c r="X946" s="283"/>
    </row>
    <row r="947" spans="1:24" s="34" customFormat="1">
      <c r="A947" s="29"/>
      <c r="B947" s="29"/>
      <c r="C947" s="29"/>
      <c r="D947" s="29"/>
      <c r="E947" s="29"/>
      <c r="F947" s="29"/>
      <c r="G947" s="29"/>
      <c r="H947" s="29"/>
      <c r="I947" s="30"/>
      <c r="J947" s="30"/>
      <c r="K947" s="30"/>
      <c r="L947" s="30"/>
      <c r="M947" s="40"/>
      <c r="N947" s="40"/>
      <c r="O947" s="279"/>
      <c r="P947" s="279"/>
      <c r="Q947" s="282"/>
      <c r="R947" s="282"/>
      <c r="S947" s="283"/>
      <c r="T947" s="283"/>
      <c r="U947" s="283"/>
      <c r="V947" s="283"/>
      <c r="W947" s="283"/>
      <c r="X947" s="283"/>
    </row>
    <row r="948" spans="1:24" s="34" customFormat="1">
      <c r="A948" s="29"/>
      <c r="B948" s="29"/>
      <c r="C948" s="29"/>
      <c r="D948" s="29"/>
      <c r="E948" s="29"/>
      <c r="F948" s="29"/>
      <c r="G948" s="29"/>
      <c r="H948" s="29"/>
      <c r="I948" s="30"/>
      <c r="J948" s="30"/>
      <c r="K948" s="30"/>
      <c r="L948" s="30"/>
      <c r="M948" s="40"/>
      <c r="N948" s="40"/>
      <c r="O948" s="279"/>
      <c r="P948" s="279"/>
      <c r="Q948" s="282"/>
      <c r="R948" s="282"/>
      <c r="S948" s="283"/>
      <c r="T948" s="283"/>
      <c r="U948" s="283"/>
      <c r="V948" s="283"/>
      <c r="W948" s="283"/>
      <c r="X948" s="283"/>
    </row>
    <row r="949" spans="1:24" s="34" customFormat="1">
      <c r="A949" s="29"/>
      <c r="B949" s="29"/>
      <c r="C949" s="29"/>
      <c r="D949" s="29"/>
      <c r="E949" s="29"/>
      <c r="F949" s="29"/>
      <c r="G949" s="29"/>
      <c r="H949" s="29"/>
      <c r="I949" s="30"/>
      <c r="J949" s="30"/>
      <c r="K949" s="30"/>
      <c r="L949" s="30"/>
      <c r="M949" s="40"/>
      <c r="N949" s="40"/>
      <c r="O949" s="279"/>
      <c r="P949" s="279"/>
      <c r="Q949" s="282"/>
      <c r="R949" s="282"/>
      <c r="S949" s="283"/>
      <c r="T949" s="283"/>
      <c r="U949" s="283"/>
      <c r="V949" s="283"/>
      <c r="W949" s="283"/>
      <c r="X949" s="283"/>
    </row>
    <row r="950" spans="1:24" s="34" customFormat="1">
      <c r="A950" s="29"/>
      <c r="B950" s="29"/>
      <c r="C950" s="29"/>
      <c r="D950" s="29"/>
      <c r="E950" s="29"/>
      <c r="F950" s="29"/>
      <c r="G950" s="29"/>
      <c r="H950" s="29"/>
      <c r="I950" s="30"/>
      <c r="J950" s="30"/>
      <c r="K950" s="30"/>
      <c r="L950" s="30"/>
      <c r="M950" s="40"/>
      <c r="N950" s="40"/>
      <c r="O950" s="279"/>
      <c r="P950" s="279"/>
      <c r="Q950" s="282"/>
      <c r="R950" s="282"/>
      <c r="S950" s="283"/>
      <c r="T950" s="283"/>
      <c r="U950" s="283"/>
      <c r="V950" s="283"/>
      <c r="W950" s="283"/>
      <c r="X950" s="283"/>
    </row>
    <row r="951" spans="1:24" s="34" customFormat="1">
      <c r="A951" s="29"/>
      <c r="B951" s="29"/>
      <c r="C951" s="29"/>
      <c r="D951" s="29"/>
      <c r="E951" s="29"/>
      <c r="F951" s="29"/>
      <c r="G951" s="29"/>
      <c r="H951" s="29"/>
      <c r="I951" s="30"/>
      <c r="J951" s="30"/>
      <c r="K951" s="30"/>
      <c r="L951" s="30"/>
      <c r="M951" s="40"/>
      <c r="N951" s="40"/>
      <c r="O951" s="279"/>
      <c r="P951" s="279"/>
      <c r="Q951" s="282"/>
      <c r="R951" s="282"/>
      <c r="S951" s="283"/>
      <c r="T951" s="283"/>
      <c r="U951" s="283"/>
      <c r="V951" s="283"/>
      <c r="W951" s="283"/>
      <c r="X951" s="283"/>
    </row>
    <row r="952" spans="1:24" s="34" customFormat="1">
      <c r="A952" s="29"/>
      <c r="B952" s="29"/>
      <c r="C952" s="29"/>
      <c r="D952" s="29"/>
      <c r="E952" s="29"/>
      <c r="F952" s="29"/>
      <c r="G952" s="29"/>
      <c r="H952" s="29"/>
      <c r="I952" s="30"/>
      <c r="J952" s="30"/>
      <c r="K952" s="30"/>
      <c r="L952" s="30"/>
      <c r="M952" s="40"/>
      <c r="N952" s="40"/>
      <c r="O952" s="279"/>
      <c r="P952" s="279"/>
      <c r="Q952" s="282"/>
      <c r="R952" s="282"/>
      <c r="S952" s="283"/>
      <c r="T952" s="283"/>
      <c r="U952" s="283"/>
      <c r="V952" s="283"/>
      <c r="W952" s="283"/>
      <c r="X952" s="283"/>
    </row>
    <row r="953" spans="1:24" s="34" customFormat="1">
      <c r="A953" s="29"/>
      <c r="B953" s="29"/>
      <c r="C953" s="29"/>
      <c r="D953" s="29"/>
      <c r="E953" s="29"/>
      <c r="F953" s="29"/>
      <c r="G953" s="29"/>
      <c r="H953" s="29"/>
      <c r="I953" s="30"/>
      <c r="J953" s="30"/>
      <c r="K953" s="30"/>
      <c r="L953" s="30"/>
      <c r="M953" s="40"/>
      <c r="N953" s="40"/>
      <c r="O953" s="279"/>
      <c r="P953" s="279"/>
      <c r="Q953" s="282"/>
      <c r="R953" s="282"/>
      <c r="S953" s="283"/>
      <c r="T953" s="283"/>
      <c r="U953" s="283"/>
      <c r="V953" s="283"/>
      <c r="W953" s="283"/>
      <c r="X953" s="283"/>
    </row>
    <row r="954" spans="1:24" s="34" customFormat="1">
      <c r="A954" s="29"/>
      <c r="B954" s="29"/>
      <c r="C954" s="29"/>
      <c r="D954" s="29"/>
      <c r="E954" s="29"/>
      <c r="F954" s="29"/>
      <c r="G954" s="29"/>
      <c r="H954" s="29"/>
      <c r="I954" s="30"/>
      <c r="J954" s="30"/>
      <c r="K954" s="30"/>
      <c r="L954" s="30"/>
      <c r="M954" s="40"/>
      <c r="N954" s="40"/>
      <c r="O954" s="279"/>
      <c r="P954" s="279"/>
      <c r="Q954" s="282"/>
      <c r="R954" s="282"/>
      <c r="S954" s="283"/>
      <c r="T954" s="283"/>
      <c r="U954" s="283"/>
      <c r="V954" s="283"/>
      <c r="W954" s="283"/>
      <c r="X954" s="283"/>
    </row>
    <row r="955" spans="1:24" s="34" customFormat="1">
      <c r="A955" s="29"/>
      <c r="B955" s="29"/>
      <c r="C955" s="29"/>
      <c r="D955" s="29"/>
      <c r="E955" s="29"/>
      <c r="F955" s="29"/>
      <c r="G955" s="29"/>
      <c r="H955" s="29"/>
      <c r="I955" s="30"/>
      <c r="J955" s="30"/>
      <c r="K955" s="30"/>
      <c r="L955" s="30"/>
      <c r="M955" s="40"/>
      <c r="N955" s="40"/>
      <c r="O955" s="279"/>
      <c r="P955" s="279"/>
      <c r="Q955" s="282"/>
      <c r="R955" s="282"/>
      <c r="S955" s="283"/>
      <c r="T955" s="283"/>
      <c r="U955" s="283"/>
      <c r="V955" s="283"/>
      <c r="W955" s="283"/>
      <c r="X955" s="283"/>
    </row>
    <row r="956" spans="1:24" s="34" customFormat="1">
      <c r="A956" s="29"/>
      <c r="B956" s="29"/>
      <c r="C956" s="29"/>
      <c r="D956" s="29"/>
      <c r="E956" s="29"/>
      <c r="F956" s="29"/>
      <c r="G956" s="29"/>
      <c r="H956" s="29"/>
      <c r="I956" s="30"/>
      <c r="J956" s="30"/>
      <c r="K956" s="30"/>
      <c r="L956" s="30"/>
      <c r="M956" s="40"/>
      <c r="N956" s="40"/>
      <c r="O956" s="279"/>
      <c r="P956" s="279"/>
      <c r="Q956" s="282"/>
      <c r="R956" s="282"/>
      <c r="S956" s="283"/>
      <c r="T956" s="283"/>
      <c r="U956" s="283"/>
      <c r="V956" s="283"/>
      <c r="W956" s="283"/>
      <c r="X956" s="283"/>
    </row>
    <row r="957" spans="1:24" s="34" customFormat="1">
      <c r="A957" s="29"/>
      <c r="B957" s="29"/>
      <c r="C957" s="29"/>
      <c r="D957" s="29"/>
      <c r="E957" s="29"/>
      <c r="F957" s="29"/>
      <c r="G957" s="29"/>
      <c r="H957" s="29"/>
      <c r="I957" s="30"/>
      <c r="J957" s="30"/>
      <c r="K957" s="30"/>
      <c r="L957" s="30"/>
      <c r="M957" s="40"/>
      <c r="N957" s="40"/>
      <c r="O957" s="279"/>
      <c r="P957" s="279"/>
      <c r="Q957" s="282"/>
      <c r="R957" s="282"/>
      <c r="S957" s="283"/>
      <c r="T957" s="283"/>
      <c r="U957" s="283"/>
      <c r="V957" s="283"/>
      <c r="W957" s="283"/>
      <c r="X957" s="283"/>
    </row>
    <row r="958" spans="1:24" s="34" customFormat="1">
      <c r="A958" s="29"/>
      <c r="B958" s="29"/>
      <c r="C958" s="29"/>
      <c r="D958" s="29"/>
      <c r="E958" s="29"/>
      <c r="F958" s="29"/>
      <c r="G958" s="29"/>
      <c r="H958" s="29"/>
      <c r="I958" s="30"/>
      <c r="J958" s="30"/>
      <c r="K958" s="30"/>
      <c r="L958" s="30"/>
      <c r="M958" s="40"/>
      <c r="N958" s="40"/>
      <c r="O958" s="279"/>
      <c r="P958" s="279"/>
      <c r="Q958" s="282"/>
      <c r="R958" s="282"/>
      <c r="S958" s="283"/>
      <c r="T958" s="283"/>
      <c r="U958" s="283"/>
      <c r="V958" s="283"/>
      <c r="W958" s="283"/>
      <c r="X958" s="283"/>
    </row>
    <row r="959" spans="1:24" s="34" customFormat="1">
      <c r="A959" s="29"/>
      <c r="B959" s="29"/>
      <c r="C959" s="29"/>
      <c r="D959" s="29"/>
      <c r="E959" s="29"/>
      <c r="F959" s="29"/>
      <c r="G959" s="29"/>
      <c r="H959" s="29"/>
      <c r="I959" s="30"/>
      <c r="J959" s="30"/>
      <c r="K959" s="30"/>
      <c r="L959" s="30"/>
      <c r="M959" s="40"/>
      <c r="N959" s="40"/>
      <c r="O959" s="279"/>
      <c r="P959" s="279"/>
      <c r="Q959" s="282"/>
      <c r="R959" s="282"/>
      <c r="S959" s="283"/>
      <c r="T959" s="283"/>
      <c r="U959" s="283"/>
      <c r="V959" s="283"/>
      <c r="W959" s="283"/>
      <c r="X959" s="283"/>
    </row>
    <row r="960" spans="1:24" s="34" customFormat="1">
      <c r="A960" s="29"/>
      <c r="B960" s="29"/>
      <c r="C960" s="29"/>
      <c r="D960" s="29"/>
      <c r="E960" s="29"/>
      <c r="F960" s="29"/>
      <c r="G960" s="29"/>
      <c r="H960" s="29"/>
      <c r="I960" s="30"/>
      <c r="J960" s="30"/>
      <c r="K960" s="30"/>
      <c r="L960" s="30"/>
      <c r="M960" s="40"/>
      <c r="N960" s="40"/>
      <c r="O960" s="279"/>
      <c r="P960" s="279"/>
      <c r="Q960" s="282"/>
      <c r="R960" s="282"/>
      <c r="S960" s="283"/>
      <c r="T960" s="283"/>
      <c r="U960" s="283"/>
      <c r="V960" s="283"/>
      <c r="W960" s="283"/>
      <c r="X960" s="283"/>
    </row>
    <row r="961" spans="1:24" s="34" customFormat="1">
      <c r="A961" s="29"/>
      <c r="B961" s="29"/>
      <c r="C961" s="29"/>
      <c r="D961" s="29"/>
      <c r="E961" s="29"/>
      <c r="F961" s="29"/>
      <c r="G961" s="29"/>
      <c r="H961" s="29"/>
      <c r="I961" s="30"/>
      <c r="J961" s="30"/>
      <c r="K961" s="30"/>
      <c r="L961" s="30"/>
      <c r="M961" s="40"/>
      <c r="N961" s="40"/>
      <c r="O961" s="279"/>
      <c r="P961" s="279"/>
      <c r="Q961" s="282"/>
      <c r="R961" s="282"/>
      <c r="S961" s="283"/>
      <c r="T961" s="283"/>
      <c r="U961" s="283"/>
      <c r="V961" s="283"/>
      <c r="W961" s="283"/>
      <c r="X961" s="283"/>
    </row>
    <row r="962" spans="1:24" s="34" customFormat="1">
      <c r="A962" s="29"/>
      <c r="B962" s="29"/>
      <c r="C962" s="29"/>
      <c r="D962" s="29"/>
      <c r="E962" s="29"/>
      <c r="F962" s="29"/>
      <c r="G962" s="29"/>
      <c r="H962" s="29"/>
      <c r="I962" s="30"/>
      <c r="J962" s="30"/>
      <c r="K962" s="30"/>
      <c r="L962" s="30"/>
      <c r="M962" s="40"/>
      <c r="N962" s="40"/>
      <c r="O962" s="279"/>
      <c r="P962" s="279"/>
      <c r="Q962" s="282"/>
      <c r="R962" s="282"/>
      <c r="S962" s="283"/>
      <c r="T962" s="283"/>
      <c r="U962" s="283"/>
      <c r="V962" s="283"/>
      <c r="W962" s="283"/>
      <c r="X962" s="283"/>
    </row>
    <row r="963" spans="1:24" s="34" customFormat="1">
      <c r="A963" s="29"/>
      <c r="B963" s="29"/>
      <c r="C963" s="29"/>
      <c r="D963" s="29"/>
      <c r="E963" s="29"/>
      <c r="F963" s="29"/>
      <c r="G963" s="29"/>
      <c r="H963" s="29"/>
      <c r="I963" s="30"/>
      <c r="J963" s="30"/>
      <c r="K963" s="30"/>
      <c r="L963" s="30"/>
      <c r="M963" s="40"/>
      <c r="N963" s="40"/>
      <c r="O963" s="279"/>
      <c r="P963" s="279"/>
      <c r="Q963" s="282"/>
      <c r="R963" s="282"/>
      <c r="S963" s="283"/>
      <c r="T963" s="283"/>
      <c r="U963" s="283"/>
      <c r="V963" s="283"/>
      <c r="W963" s="283"/>
      <c r="X963" s="283"/>
    </row>
    <row r="964" spans="1:24" s="34" customFormat="1">
      <c r="A964" s="29"/>
      <c r="B964" s="29"/>
      <c r="C964" s="29"/>
      <c r="D964" s="29"/>
      <c r="E964" s="29"/>
      <c r="F964" s="29"/>
      <c r="G964" s="29"/>
      <c r="H964" s="29"/>
      <c r="I964" s="30"/>
      <c r="J964" s="30"/>
      <c r="K964" s="30"/>
      <c r="L964" s="30"/>
      <c r="M964" s="40"/>
      <c r="N964" s="40"/>
      <c r="O964" s="279"/>
      <c r="P964" s="279"/>
      <c r="Q964" s="282"/>
      <c r="R964" s="282"/>
      <c r="S964" s="283"/>
      <c r="T964" s="283"/>
      <c r="U964" s="283"/>
      <c r="V964" s="283"/>
      <c r="W964" s="283"/>
      <c r="X964" s="283"/>
    </row>
    <row r="965" spans="1:24" s="34" customFormat="1">
      <c r="A965" s="29"/>
      <c r="B965" s="29"/>
      <c r="C965" s="29"/>
      <c r="D965" s="29"/>
      <c r="E965" s="29"/>
      <c r="F965" s="29"/>
      <c r="G965" s="29"/>
      <c r="H965" s="29"/>
      <c r="I965" s="30"/>
      <c r="J965" s="30"/>
      <c r="K965" s="30"/>
      <c r="L965" s="30"/>
      <c r="M965" s="40"/>
      <c r="N965" s="40"/>
      <c r="O965" s="279"/>
      <c r="P965" s="279"/>
      <c r="Q965" s="282"/>
      <c r="R965" s="282"/>
      <c r="S965" s="283"/>
      <c r="T965" s="283"/>
      <c r="U965" s="283"/>
      <c r="V965" s="283"/>
      <c r="W965" s="283"/>
      <c r="X965" s="283"/>
    </row>
    <row r="966" spans="1:24" s="34" customFormat="1">
      <c r="A966" s="29"/>
      <c r="B966" s="29"/>
      <c r="C966" s="29"/>
      <c r="D966" s="29"/>
      <c r="E966" s="29"/>
      <c r="F966" s="29"/>
      <c r="G966" s="29"/>
      <c r="H966" s="29"/>
      <c r="I966" s="30"/>
      <c r="J966" s="30"/>
      <c r="K966" s="30"/>
      <c r="L966" s="30"/>
      <c r="M966" s="40"/>
      <c r="N966" s="40"/>
      <c r="O966" s="279"/>
      <c r="P966" s="279"/>
      <c r="Q966" s="282"/>
      <c r="R966" s="282"/>
      <c r="S966" s="283"/>
      <c r="T966" s="283"/>
      <c r="U966" s="283"/>
      <c r="V966" s="283"/>
      <c r="W966" s="283"/>
      <c r="X966" s="283"/>
    </row>
    <row r="967" spans="1:24" s="34" customFormat="1">
      <c r="A967" s="29"/>
      <c r="B967" s="29"/>
      <c r="C967" s="29"/>
      <c r="D967" s="29"/>
      <c r="E967" s="29"/>
      <c r="F967" s="29"/>
      <c r="G967" s="29"/>
      <c r="H967" s="29"/>
      <c r="I967" s="30"/>
      <c r="J967" s="30"/>
      <c r="K967" s="30"/>
      <c r="L967" s="30"/>
      <c r="M967" s="40"/>
      <c r="N967" s="40"/>
      <c r="O967" s="279"/>
      <c r="P967" s="279"/>
      <c r="Q967" s="282"/>
      <c r="R967" s="282"/>
      <c r="S967" s="283"/>
      <c r="T967" s="283"/>
      <c r="U967" s="283"/>
      <c r="V967" s="283"/>
      <c r="W967" s="283"/>
      <c r="X967" s="283"/>
    </row>
    <row r="968" spans="1:24" s="34" customFormat="1">
      <c r="A968" s="29"/>
      <c r="B968" s="29"/>
      <c r="C968" s="29"/>
      <c r="D968" s="29"/>
      <c r="E968" s="29"/>
      <c r="F968" s="29"/>
      <c r="G968" s="29"/>
      <c r="H968" s="29"/>
      <c r="I968" s="30"/>
      <c r="J968" s="30"/>
      <c r="K968" s="30"/>
      <c r="L968" s="30"/>
      <c r="M968" s="40"/>
      <c r="N968" s="40"/>
      <c r="O968" s="279"/>
      <c r="P968" s="279"/>
      <c r="Q968" s="282"/>
      <c r="R968" s="282"/>
      <c r="S968" s="283"/>
      <c r="T968" s="283"/>
      <c r="U968" s="283"/>
      <c r="V968" s="283"/>
      <c r="W968" s="283"/>
      <c r="X968" s="283"/>
    </row>
    <row r="969" spans="1:24" s="34" customFormat="1">
      <c r="A969" s="29"/>
      <c r="B969" s="29"/>
      <c r="C969" s="29"/>
      <c r="D969" s="29"/>
      <c r="E969" s="29"/>
      <c r="F969" s="29"/>
      <c r="G969" s="29"/>
      <c r="H969" s="29"/>
      <c r="I969" s="30"/>
      <c r="J969" s="30"/>
      <c r="K969" s="30"/>
      <c r="L969" s="30"/>
      <c r="M969" s="40"/>
      <c r="N969" s="40"/>
      <c r="O969" s="279"/>
      <c r="P969" s="279"/>
      <c r="Q969" s="282"/>
      <c r="R969" s="282"/>
      <c r="S969" s="283"/>
      <c r="T969" s="283"/>
      <c r="U969" s="283"/>
      <c r="V969" s="283"/>
      <c r="W969" s="283"/>
      <c r="X969" s="283"/>
    </row>
    <row r="970" spans="1:24" s="34" customFormat="1">
      <c r="A970" s="29"/>
      <c r="B970" s="29"/>
      <c r="C970" s="29"/>
      <c r="D970" s="29"/>
      <c r="E970" s="29"/>
      <c r="F970" s="29"/>
      <c r="G970" s="29"/>
      <c r="H970" s="29"/>
      <c r="I970" s="30"/>
      <c r="J970" s="30"/>
      <c r="K970" s="30"/>
      <c r="L970" s="30"/>
      <c r="M970" s="40"/>
      <c r="N970" s="40"/>
      <c r="O970" s="279"/>
      <c r="P970" s="279"/>
      <c r="Q970" s="282"/>
      <c r="R970" s="282"/>
      <c r="S970" s="283"/>
      <c r="T970" s="283"/>
      <c r="U970" s="283"/>
      <c r="V970" s="283"/>
      <c r="W970" s="283"/>
      <c r="X970" s="283"/>
    </row>
    <row r="971" spans="1:24" s="34" customFormat="1">
      <c r="A971" s="29"/>
      <c r="B971" s="29"/>
      <c r="C971" s="29"/>
      <c r="D971" s="29"/>
      <c r="E971" s="29"/>
      <c r="F971" s="29"/>
      <c r="G971" s="29"/>
      <c r="H971" s="29"/>
      <c r="I971" s="30"/>
      <c r="J971" s="30"/>
      <c r="K971" s="30"/>
      <c r="L971" s="30"/>
      <c r="M971" s="40"/>
      <c r="N971" s="40"/>
      <c r="O971" s="279"/>
      <c r="P971" s="279"/>
      <c r="Q971" s="282"/>
      <c r="R971" s="282"/>
      <c r="S971" s="283"/>
      <c r="T971" s="283"/>
      <c r="U971" s="283"/>
      <c r="V971" s="283"/>
      <c r="W971" s="283"/>
      <c r="X971" s="283"/>
    </row>
    <row r="972" spans="1:24" s="34" customFormat="1">
      <c r="A972" s="29"/>
      <c r="B972" s="29"/>
      <c r="C972" s="29"/>
      <c r="D972" s="29"/>
      <c r="E972" s="29"/>
      <c r="F972" s="29"/>
      <c r="G972" s="29"/>
      <c r="H972" s="29"/>
      <c r="I972" s="30"/>
      <c r="J972" s="30"/>
      <c r="K972" s="30"/>
      <c r="L972" s="30"/>
      <c r="M972" s="40"/>
      <c r="N972" s="40"/>
      <c r="O972" s="279"/>
      <c r="P972" s="279"/>
      <c r="Q972" s="282"/>
      <c r="R972" s="282"/>
      <c r="S972" s="283"/>
      <c r="T972" s="283"/>
      <c r="U972" s="283"/>
      <c r="V972" s="283"/>
      <c r="W972" s="283"/>
      <c r="X972" s="283"/>
    </row>
    <row r="973" spans="1:24" s="34" customFormat="1">
      <c r="A973" s="29"/>
      <c r="B973" s="29"/>
      <c r="C973" s="29"/>
      <c r="D973" s="29"/>
      <c r="E973" s="29"/>
      <c r="F973" s="29"/>
      <c r="G973" s="29"/>
      <c r="H973" s="29"/>
      <c r="I973" s="30"/>
      <c r="J973" s="30"/>
      <c r="K973" s="30"/>
      <c r="L973" s="30"/>
      <c r="M973" s="40"/>
      <c r="N973" s="40"/>
      <c r="O973" s="279"/>
      <c r="P973" s="279"/>
      <c r="Q973" s="282"/>
      <c r="R973" s="282"/>
      <c r="S973" s="283"/>
      <c r="T973" s="283"/>
      <c r="U973" s="283"/>
      <c r="V973" s="283"/>
      <c r="W973" s="283"/>
      <c r="X973" s="283"/>
    </row>
    <row r="974" spans="1:24" s="34" customFormat="1">
      <c r="A974" s="29"/>
      <c r="B974" s="29"/>
      <c r="C974" s="29"/>
      <c r="D974" s="29"/>
      <c r="E974" s="29"/>
      <c r="F974" s="29"/>
      <c r="G974" s="29"/>
      <c r="H974" s="29"/>
      <c r="I974" s="30"/>
      <c r="J974" s="30"/>
      <c r="K974" s="30"/>
      <c r="L974" s="30"/>
      <c r="M974" s="40"/>
      <c r="N974" s="40"/>
      <c r="O974" s="279"/>
      <c r="P974" s="279"/>
      <c r="Q974" s="282"/>
      <c r="R974" s="282"/>
      <c r="S974" s="283"/>
      <c r="T974" s="283"/>
      <c r="U974" s="283"/>
      <c r="V974" s="283"/>
      <c r="W974" s="283"/>
      <c r="X974" s="283"/>
    </row>
    <row r="975" spans="1:24" s="34" customFormat="1">
      <c r="A975" s="29"/>
      <c r="B975" s="29"/>
      <c r="C975" s="29"/>
      <c r="D975" s="29"/>
      <c r="E975" s="29"/>
      <c r="F975" s="29"/>
      <c r="G975" s="29"/>
      <c r="H975" s="29"/>
      <c r="I975" s="30"/>
      <c r="J975" s="30"/>
      <c r="K975" s="30"/>
      <c r="L975" s="30"/>
      <c r="M975" s="40"/>
      <c r="N975" s="40"/>
      <c r="O975" s="279"/>
      <c r="P975" s="279"/>
      <c r="Q975" s="282"/>
      <c r="R975" s="282"/>
      <c r="S975" s="283"/>
      <c r="T975" s="283"/>
      <c r="U975" s="283"/>
      <c r="V975" s="283"/>
      <c r="W975" s="283"/>
      <c r="X975" s="283"/>
    </row>
    <row r="976" spans="1:24" s="34" customFormat="1">
      <c r="A976" s="29"/>
      <c r="B976" s="29"/>
      <c r="C976" s="29"/>
      <c r="D976" s="29"/>
      <c r="E976" s="29"/>
      <c r="F976" s="29"/>
      <c r="G976" s="29"/>
      <c r="H976" s="29"/>
      <c r="I976" s="30"/>
      <c r="J976" s="30"/>
      <c r="K976" s="30"/>
      <c r="L976" s="30"/>
      <c r="M976" s="40"/>
      <c r="N976" s="40"/>
      <c r="O976" s="279"/>
      <c r="P976" s="279"/>
      <c r="Q976" s="282"/>
      <c r="R976" s="282"/>
      <c r="S976" s="283"/>
      <c r="T976" s="283"/>
      <c r="U976" s="283"/>
      <c r="V976" s="283"/>
      <c r="W976" s="283"/>
      <c r="X976" s="283"/>
    </row>
    <row r="977" spans="1:24" s="34" customFormat="1">
      <c r="A977" s="29"/>
      <c r="B977" s="29"/>
      <c r="C977" s="29"/>
      <c r="D977" s="29"/>
      <c r="E977" s="29"/>
      <c r="F977" s="29"/>
      <c r="G977" s="29"/>
      <c r="H977" s="29"/>
      <c r="I977" s="30"/>
      <c r="J977" s="30"/>
      <c r="K977" s="30"/>
      <c r="L977" s="30"/>
      <c r="M977" s="40"/>
      <c r="N977" s="40"/>
      <c r="O977" s="279"/>
      <c r="P977" s="279"/>
      <c r="Q977" s="282"/>
      <c r="R977" s="282"/>
      <c r="S977" s="283"/>
      <c r="T977" s="283"/>
      <c r="U977" s="283"/>
      <c r="V977" s="283"/>
      <c r="W977" s="283"/>
      <c r="X977" s="283"/>
    </row>
    <row r="978" spans="1:24" s="34" customFormat="1">
      <c r="A978" s="29"/>
      <c r="B978" s="29"/>
      <c r="C978" s="29"/>
      <c r="D978" s="29"/>
      <c r="E978" s="29"/>
      <c r="F978" s="29"/>
      <c r="G978" s="29"/>
      <c r="H978" s="29"/>
      <c r="I978" s="30"/>
      <c r="J978" s="30"/>
      <c r="K978" s="30"/>
      <c r="L978" s="30"/>
      <c r="M978" s="40"/>
      <c r="N978" s="40"/>
      <c r="O978" s="279"/>
      <c r="P978" s="279"/>
      <c r="Q978" s="282"/>
      <c r="R978" s="282"/>
      <c r="S978" s="283"/>
      <c r="T978" s="283"/>
      <c r="U978" s="283"/>
      <c r="V978" s="283"/>
      <c r="W978" s="283"/>
      <c r="X978" s="283"/>
    </row>
    <row r="979" spans="1:24" s="34" customFormat="1">
      <c r="A979" s="29"/>
      <c r="B979" s="29"/>
      <c r="C979" s="29"/>
      <c r="D979" s="29"/>
      <c r="E979" s="29"/>
      <c r="F979" s="29"/>
      <c r="G979" s="29"/>
      <c r="H979" s="29"/>
      <c r="I979" s="30"/>
      <c r="J979" s="30"/>
      <c r="K979" s="30"/>
      <c r="L979" s="30"/>
      <c r="M979" s="40"/>
      <c r="N979" s="40"/>
      <c r="O979" s="279"/>
      <c r="P979" s="279"/>
      <c r="Q979" s="282"/>
      <c r="R979" s="282"/>
      <c r="S979" s="283"/>
      <c r="T979" s="283"/>
      <c r="U979" s="283"/>
      <c r="V979" s="283"/>
      <c r="W979" s="283"/>
      <c r="X979" s="283"/>
    </row>
    <row r="980" spans="1:24" s="34" customFormat="1">
      <c r="A980" s="29"/>
      <c r="B980" s="29"/>
      <c r="C980" s="29"/>
      <c r="D980" s="29"/>
      <c r="E980" s="29"/>
      <c r="F980" s="29"/>
      <c r="G980" s="29"/>
      <c r="H980" s="29"/>
      <c r="I980" s="30"/>
      <c r="J980" s="30"/>
      <c r="K980" s="30"/>
      <c r="L980" s="30"/>
      <c r="M980" s="40"/>
      <c r="N980" s="40"/>
      <c r="O980" s="279"/>
      <c r="P980" s="279"/>
      <c r="Q980" s="282"/>
      <c r="R980" s="282"/>
      <c r="S980" s="283"/>
      <c r="T980" s="283"/>
      <c r="U980" s="283"/>
      <c r="V980" s="283"/>
      <c r="W980" s="283"/>
      <c r="X980" s="283"/>
    </row>
    <row r="981" spans="1:24" s="34" customFormat="1">
      <c r="A981" s="29"/>
      <c r="B981" s="29"/>
      <c r="C981" s="29"/>
      <c r="D981" s="29"/>
      <c r="E981" s="29"/>
      <c r="F981" s="29"/>
      <c r="G981" s="29"/>
      <c r="H981" s="29"/>
      <c r="I981" s="30"/>
      <c r="J981" s="30"/>
      <c r="K981" s="30"/>
      <c r="L981" s="30"/>
      <c r="M981" s="40"/>
      <c r="N981" s="40"/>
      <c r="O981" s="279"/>
      <c r="P981" s="279"/>
      <c r="Q981" s="282"/>
      <c r="R981" s="282"/>
      <c r="S981" s="283"/>
      <c r="T981" s="283"/>
      <c r="U981" s="283"/>
      <c r="V981" s="283"/>
      <c r="W981" s="283"/>
      <c r="X981" s="283"/>
    </row>
    <row r="982" spans="1:24" s="34" customFormat="1">
      <c r="A982" s="29"/>
      <c r="B982" s="29"/>
      <c r="C982" s="29"/>
      <c r="D982" s="29"/>
      <c r="E982" s="29"/>
      <c r="F982" s="29"/>
      <c r="G982" s="29"/>
      <c r="H982" s="29"/>
      <c r="I982" s="30"/>
      <c r="J982" s="30"/>
      <c r="K982" s="30"/>
      <c r="L982" s="30"/>
      <c r="M982" s="40"/>
      <c r="N982" s="40"/>
      <c r="O982" s="279"/>
      <c r="P982" s="279"/>
      <c r="Q982" s="282"/>
      <c r="R982" s="282"/>
      <c r="S982" s="283"/>
      <c r="T982" s="283"/>
      <c r="U982" s="283"/>
      <c r="V982" s="283"/>
      <c r="W982" s="283"/>
      <c r="X982" s="283"/>
    </row>
    <row r="983" spans="1:24" s="34" customFormat="1">
      <c r="A983" s="29"/>
      <c r="B983" s="29"/>
      <c r="C983" s="29"/>
      <c r="D983" s="29"/>
      <c r="E983" s="29"/>
      <c r="F983" s="29"/>
      <c r="G983" s="29"/>
      <c r="H983" s="29"/>
      <c r="I983" s="30"/>
      <c r="J983" s="30"/>
      <c r="K983" s="30"/>
      <c r="L983" s="30"/>
      <c r="M983" s="40"/>
      <c r="N983" s="40"/>
      <c r="O983" s="279"/>
      <c r="P983" s="279"/>
      <c r="Q983" s="282"/>
      <c r="R983" s="282"/>
      <c r="S983" s="283"/>
      <c r="T983" s="283"/>
      <c r="U983" s="283"/>
      <c r="V983" s="283"/>
      <c r="W983" s="283"/>
      <c r="X983" s="283"/>
    </row>
    <row r="984" spans="1:24" s="34" customFormat="1">
      <c r="A984" s="29"/>
      <c r="B984" s="29"/>
      <c r="C984" s="29"/>
      <c r="D984" s="29"/>
      <c r="E984" s="29"/>
      <c r="F984" s="29"/>
      <c r="G984" s="29"/>
      <c r="H984" s="29"/>
      <c r="I984" s="30"/>
      <c r="J984" s="30"/>
      <c r="K984" s="30"/>
      <c r="L984" s="30"/>
      <c r="M984" s="40"/>
      <c r="N984" s="40"/>
      <c r="O984" s="279"/>
      <c r="P984" s="279"/>
      <c r="Q984" s="282"/>
      <c r="R984" s="282"/>
      <c r="S984" s="283"/>
      <c r="T984" s="283"/>
      <c r="U984" s="283"/>
      <c r="V984" s="283"/>
      <c r="W984" s="283"/>
      <c r="X984" s="283"/>
    </row>
    <row r="985" spans="1:24" s="34" customFormat="1">
      <c r="A985" s="29"/>
      <c r="B985" s="29"/>
      <c r="C985" s="29"/>
      <c r="D985" s="29"/>
      <c r="E985" s="29"/>
      <c r="F985" s="29"/>
      <c r="G985" s="29"/>
      <c r="H985" s="29"/>
      <c r="I985" s="30"/>
      <c r="J985" s="30"/>
      <c r="K985" s="30"/>
      <c r="L985" s="30"/>
      <c r="M985" s="40"/>
      <c r="N985" s="40"/>
      <c r="O985" s="279"/>
      <c r="P985" s="279"/>
      <c r="Q985" s="282"/>
      <c r="R985" s="282"/>
      <c r="S985" s="283"/>
      <c r="T985" s="283"/>
      <c r="U985" s="283"/>
      <c r="V985" s="283"/>
      <c r="W985" s="283"/>
      <c r="X985" s="283"/>
    </row>
    <row r="986" spans="1:24" s="34" customFormat="1">
      <c r="A986" s="29"/>
      <c r="B986" s="29"/>
      <c r="C986" s="29"/>
      <c r="D986" s="29"/>
      <c r="E986" s="29"/>
      <c r="F986" s="29"/>
      <c r="G986" s="29"/>
      <c r="H986" s="29"/>
      <c r="I986" s="30"/>
      <c r="J986" s="30"/>
      <c r="K986" s="30"/>
      <c r="L986" s="30"/>
      <c r="M986" s="40"/>
      <c r="N986" s="40"/>
      <c r="O986" s="279"/>
      <c r="P986" s="279"/>
      <c r="Q986" s="282"/>
      <c r="R986" s="282"/>
      <c r="S986" s="283"/>
      <c r="T986" s="283"/>
      <c r="U986" s="283"/>
      <c r="V986" s="283"/>
      <c r="W986" s="283"/>
      <c r="X986" s="283"/>
    </row>
    <row r="987" spans="1:24" s="34" customFormat="1">
      <c r="A987" s="29"/>
      <c r="B987" s="29"/>
      <c r="C987" s="29"/>
      <c r="D987" s="29"/>
      <c r="E987" s="29"/>
      <c r="F987" s="29"/>
      <c r="G987" s="29"/>
      <c r="H987" s="29"/>
      <c r="I987" s="30"/>
      <c r="J987" s="30"/>
      <c r="K987" s="30"/>
      <c r="L987" s="30"/>
      <c r="M987" s="40"/>
      <c r="N987" s="40"/>
      <c r="O987" s="279"/>
      <c r="P987" s="279"/>
      <c r="Q987" s="282"/>
      <c r="R987" s="282"/>
      <c r="S987" s="283"/>
      <c r="T987" s="283"/>
      <c r="U987" s="283"/>
      <c r="V987" s="283"/>
      <c r="W987" s="283"/>
      <c r="X987" s="283"/>
    </row>
    <row r="988" spans="1:24" s="34" customFormat="1">
      <c r="A988" s="29"/>
      <c r="B988" s="29"/>
      <c r="C988" s="29"/>
      <c r="D988" s="29"/>
      <c r="E988" s="29"/>
      <c r="F988" s="29"/>
      <c r="G988" s="29"/>
      <c r="H988" s="29"/>
      <c r="I988" s="30"/>
      <c r="J988" s="30"/>
      <c r="K988" s="30"/>
      <c r="L988" s="30"/>
      <c r="M988" s="40"/>
      <c r="N988" s="40"/>
      <c r="O988" s="279"/>
      <c r="P988" s="279"/>
      <c r="Q988" s="282"/>
      <c r="R988" s="282"/>
      <c r="S988" s="283"/>
      <c r="T988" s="283"/>
      <c r="U988" s="283"/>
      <c r="V988" s="283"/>
      <c r="W988" s="283"/>
      <c r="X988" s="283"/>
    </row>
    <row r="989" spans="1:24" s="34" customFormat="1">
      <c r="A989" s="29"/>
      <c r="B989" s="29"/>
      <c r="C989" s="29"/>
      <c r="D989" s="29"/>
      <c r="E989" s="29"/>
      <c r="F989" s="29"/>
      <c r="G989" s="29"/>
      <c r="H989" s="29"/>
      <c r="I989" s="30"/>
      <c r="J989" s="30"/>
      <c r="K989" s="30"/>
      <c r="L989" s="30"/>
      <c r="M989" s="40"/>
      <c r="N989" s="40"/>
      <c r="O989" s="279"/>
      <c r="P989" s="279"/>
      <c r="Q989" s="282"/>
      <c r="R989" s="282"/>
      <c r="S989" s="283"/>
      <c r="T989" s="283"/>
      <c r="U989" s="283"/>
      <c r="V989" s="283"/>
      <c r="W989" s="283"/>
      <c r="X989" s="283"/>
    </row>
    <row r="990" spans="1:24" s="34" customFormat="1">
      <c r="A990" s="29"/>
      <c r="B990" s="29"/>
      <c r="C990" s="29"/>
      <c r="D990" s="29"/>
      <c r="E990" s="29"/>
      <c r="F990" s="29"/>
      <c r="G990" s="29"/>
      <c r="H990" s="29"/>
      <c r="I990" s="30"/>
      <c r="J990" s="30"/>
      <c r="K990" s="30"/>
      <c r="L990" s="30"/>
      <c r="M990" s="40"/>
      <c r="N990" s="40"/>
      <c r="O990" s="279"/>
      <c r="P990" s="279"/>
      <c r="Q990" s="282"/>
      <c r="R990" s="282"/>
      <c r="S990" s="283"/>
      <c r="T990" s="283"/>
      <c r="U990" s="283"/>
      <c r="V990" s="283"/>
      <c r="W990" s="283"/>
      <c r="X990" s="283"/>
    </row>
    <row r="991" spans="1:24" s="34" customFormat="1">
      <c r="A991" s="29"/>
      <c r="B991" s="29"/>
      <c r="C991" s="29"/>
      <c r="D991" s="29"/>
      <c r="E991" s="29"/>
      <c r="F991" s="29"/>
      <c r="G991" s="29"/>
      <c r="H991" s="29"/>
      <c r="I991" s="30"/>
      <c r="J991" s="30"/>
      <c r="K991" s="30"/>
      <c r="L991" s="30"/>
      <c r="M991" s="40"/>
      <c r="N991" s="40"/>
      <c r="O991" s="279"/>
      <c r="P991" s="279"/>
      <c r="Q991" s="282"/>
      <c r="R991" s="282"/>
      <c r="S991" s="283"/>
      <c r="T991" s="283"/>
      <c r="U991" s="283"/>
      <c r="V991" s="283"/>
      <c r="W991" s="283"/>
      <c r="X991" s="283"/>
    </row>
    <row r="992" spans="1:24" s="34" customFormat="1">
      <c r="A992" s="29"/>
      <c r="B992" s="29"/>
      <c r="C992" s="29"/>
      <c r="D992" s="29"/>
      <c r="E992" s="29"/>
      <c r="F992" s="29"/>
      <c r="G992" s="29"/>
      <c r="H992" s="29"/>
      <c r="I992" s="30"/>
      <c r="J992" s="30"/>
      <c r="K992" s="30"/>
      <c r="L992" s="30"/>
      <c r="M992" s="40"/>
      <c r="N992" s="40"/>
      <c r="O992" s="279"/>
      <c r="P992" s="279"/>
      <c r="Q992" s="282"/>
      <c r="R992" s="282"/>
      <c r="S992" s="283"/>
      <c r="T992" s="283"/>
      <c r="U992" s="283"/>
      <c r="V992" s="283"/>
      <c r="W992" s="283"/>
      <c r="X992" s="283"/>
    </row>
    <row r="993" spans="1:24" s="34" customFormat="1">
      <c r="A993" s="29"/>
      <c r="B993" s="29"/>
      <c r="C993" s="29"/>
      <c r="D993" s="29"/>
      <c r="E993" s="29"/>
      <c r="F993" s="29"/>
      <c r="G993" s="29"/>
      <c r="H993" s="29"/>
      <c r="I993" s="30"/>
      <c r="J993" s="30"/>
      <c r="K993" s="30"/>
      <c r="L993" s="30"/>
      <c r="M993" s="40"/>
      <c r="N993" s="40"/>
      <c r="O993" s="279"/>
      <c r="P993" s="279"/>
      <c r="Q993" s="282"/>
      <c r="R993" s="282"/>
      <c r="S993" s="283"/>
      <c r="T993" s="283"/>
      <c r="U993" s="283"/>
      <c r="V993" s="283"/>
      <c r="W993" s="283"/>
      <c r="X993" s="283"/>
    </row>
    <row r="994" spans="1:24" s="34" customFormat="1">
      <c r="A994" s="29"/>
      <c r="B994" s="29"/>
      <c r="C994" s="29"/>
      <c r="D994" s="29"/>
      <c r="E994" s="29"/>
      <c r="F994" s="29"/>
      <c r="G994" s="29"/>
      <c r="H994" s="29"/>
      <c r="I994" s="30"/>
      <c r="J994" s="30"/>
      <c r="K994" s="30"/>
      <c r="L994" s="30"/>
      <c r="M994" s="40"/>
      <c r="N994" s="40"/>
      <c r="O994" s="279"/>
      <c r="P994" s="279"/>
      <c r="Q994" s="282"/>
      <c r="R994" s="282"/>
      <c r="S994" s="283"/>
      <c r="T994" s="283"/>
      <c r="U994" s="283"/>
      <c r="V994" s="283"/>
      <c r="W994" s="283"/>
      <c r="X994" s="283"/>
    </row>
    <row r="995" spans="1:24" s="34" customFormat="1">
      <c r="A995" s="29"/>
      <c r="B995" s="29"/>
      <c r="C995" s="29"/>
      <c r="D995" s="29"/>
      <c r="E995" s="29"/>
      <c r="F995" s="29"/>
      <c r="G995" s="29"/>
      <c r="H995" s="29"/>
      <c r="I995" s="30"/>
      <c r="J995" s="30"/>
      <c r="K995" s="30"/>
      <c r="L995" s="30"/>
      <c r="M995" s="40"/>
      <c r="N995" s="40"/>
      <c r="O995" s="279"/>
      <c r="P995" s="279"/>
      <c r="Q995" s="282"/>
      <c r="R995" s="282"/>
      <c r="S995" s="283"/>
      <c r="T995" s="283"/>
      <c r="U995" s="283"/>
      <c r="V995" s="283"/>
      <c r="W995" s="283"/>
      <c r="X995" s="283"/>
    </row>
    <row r="996" spans="1:24" s="34" customFormat="1">
      <c r="A996" s="29"/>
      <c r="B996" s="29"/>
      <c r="C996" s="29"/>
      <c r="D996" s="29"/>
      <c r="E996" s="29"/>
      <c r="F996" s="29"/>
      <c r="G996" s="29"/>
      <c r="H996" s="29"/>
      <c r="I996" s="30"/>
      <c r="J996" s="30"/>
      <c r="K996" s="30"/>
      <c r="L996" s="30"/>
      <c r="M996" s="40"/>
      <c r="N996" s="40"/>
      <c r="O996" s="279"/>
      <c r="P996" s="279"/>
      <c r="Q996" s="282"/>
      <c r="R996" s="282"/>
      <c r="S996" s="283"/>
      <c r="T996" s="283"/>
      <c r="U996" s="283"/>
      <c r="V996" s="283"/>
      <c r="W996" s="283"/>
      <c r="X996" s="283"/>
    </row>
    <row r="997" spans="1:24" s="34" customFormat="1">
      <c r="A997" s="29"/>
      <c r="B997" s="29"/>
      <c r="C997" s="29"/>
      <c r="D997" s="29"/>
      <c r="E997" s="29"/>
      <c r="F997" s="29"/>
      <c r="G997" s="29"/>
      <c r="H997" s="29"/>
      <c r="I997" s="30"/>
      <c r="J997" s="30"/>
      <c r="K997" s="30"/>
      <c r="L997" s="30"/>
      <c r="M997" s="40"/>
      <c r="N997" s="40"/>
      <c r="O997" s="279"/>
      <c r="P997" s="279"/>
      <c r="Q997" s="282"/>
      <c r="R997" s="282"/>
      <c r="S997" s="283"/>
      <c r="T997" s="283"/>
      <c r="U997" s="283"/>
      <c r="V997" s="283"/>
      <c r="W997" s="283"/>
      <c r="X997" s="283"/>
    </row>
    <row r="998" spans="1:24" s="34" customFormat="1">
      <c r="A998" s="29"/>
      <c r="B998" s="29"/>
      <c r="C998" s="29"/>
      <c r="D998" s="29"/>
      <c r="E998" s="29"/>
      <c r="F998" s="29"/>
      <c r="G998" s="29"/>
      <c r="H998" s="29"/>
      <c r="I998" s="30"/>
      <c r="J998" s="30"/>
      <c r="K998" s="30"/>
      <c r="L998" s="30"/>
      <c r="M998" s="40"/>
      <c r="N998" s="40"/>
      <c r="O998" s="279"/>
      <c r="P998" s="279"/>
      <c r="Q998" s="282"/>
      <c r="R998" s="282"/>
      <c r="S998" s="283"/>
      <c r="T998" s="283"/>
      <c r="U998" s="283"/>
      <c r="V998" s="283"/>
      <c r="W998" s="283"/>
      <c r="X998" s="283"/>
    </row>
    <row r="999" spans="1:24" s="34" customFormat="1">
      <c r="A999" s="29"/>
      <c r="B999" s="29"/>
      <c r="C999" s="29"/>
      <c r="D999" s="29"/>
      <c r="E999" s="29"/>
      <c r="F999" s="29"/>
      <c r="G999" s="29"/>
      <c r="H999" s="29"/>
      <c r="I999" s="30"/>
      <c r="J999" s="30"/>
      <c r="K999" s="30"/>
      <c r="L999" s="30"/>
      <c r="M999" s="40"/>
      <c r="N999" s="40"/>
      <c r="O999" s="279"/>
      <c r="P999" s="279"/>
      <c r="Q999" s="282"/>
      <c r="R999" s="282"/>
      <c r="S999" s="283"/>
      <c r="T999" s="283"/>
      <c r="U999" s="283"/>
      <c r="V999" s="283"/>
      <c r="W999" s="283"/>
      <c r="X999" s="283"/>
    </row>
    <row r="1000" spans="1:24" s="34" customFormat="1">
      <c r="A1000" s="29"/>
      <c r="B1000" s="29"/>
      <c r="C1000" s="29"/>
      <c r="D1000" s="29"/>
      <c r="E1000" s="29"/>
      <c r="F1000" s="29"/>
      <c r="G1000" s="29"/>
      <c r="H1000" s="29"/>
      <c r="I1000" s="30"/>
      <c r="J1000" s="30"/>
      <c r="K1000" s="30"/>
      <c r="L1000" s="30"/>
      <c r="M1000" s="40"/>
      <c r="N1000" s="40"/>
      <c r="O1000" s="279"/>
      <c r="P1000" s="279"/>
      <c r="Q1000" s="282"/>
      <c r="R1000" s="282"/>
      <c r="S1000" s="283"/>
      <c r="T1000" s="283"/>
      <c r="U1000" s="283"/>
      <c r="V1000" s="283"/>
      <c r="W1000" s="283"/>
      <c r="X1000" s="283"/>
    </row>
    <row r="1001" spans="1:24" s="34" customFormat="1">
      <c r="A1001" s="29"/>
      <c r="B1001" s="29"/>
      <c r="C1001" s="29"/>
      <c r="D1001" s="29"/>
      <c r="E1001" s="29"/>
      <c r="F1001" s="29"/>
      <c r="G1001" s="29"/>
      <c r="H1001" s="29"/>
      <c r="I1001" s="30"/>
      <c r="J1001" s="30"/>
      <c r="K1001" s="30"/>
      <c r="L1001" s="30"/>
      <c r="M1001" s="40"/>
      <c r="N1001" s="40"/>
      <c r="O1001" s="279"/>
      <c r="P1001" s="279"/>
      <c r="Q1001" s="282"/>
      <c r="R1001" s="282"/>
      <c r="S1001" s="283"/>
      <c r="T1001" s="283"/>
      <c r="U1001" s="283"/>
      <c r="V1001" s="283"/>
      <c r="W1001" s="283"/>
      <c r="X1001" s="283"/>
    </row>
    <row r="1002" spans="1:24" s="34" customFormat="1">
      <c r="A1002" s="29"/>
      <c r="B1002" s="29"/>
      <c r="C1002" s="29"/>
      <c r="D1002" s="29"/>
      <c r="E1002" s="29"/>
      <c r="F1002" s="29"/>
      <c r="G1002" s="29"/>
      <c r="H1002" s="29"/>
      <c r="I1002" s="30"/>
      <c r="J1002" s="30"/>
      <c r="K1002" s="30"/>
      <c r="L1002" s="30"/>
      <c r="M1002" s="40"/>
      <c r="N1002" s="40"/>
      <c r="O1002" s="279"/>
      <c r="P1002" s="279"/>
      <c r="Q1002" s="282"/>
      <c r="R1002" s="282"/>
      <c r="S1002" s="283"/>
      <c r="T1002" s="283"/>
      <c r="U1002" s="283"/>
      <c r="V1002" s="283"/>
      <c r="W1002" s="283"/>
      <c r="X1002" s="283"/>
    </row>
    <row r="1003" spans="1:24" s="34" customFormat="1">
      <c r="A1003" s="29"/>
      <c r="B1003" s="29"/>
      <c r="C1003" s="29"/>
      <c r="D1003" s="29"/>
      <c r="E1003" s="29"/>
      <c r="F1003" s="29"/>
      <c r="G1003" s="29"/>
      <c r="H1003" s="29"/>
      <c r="I1003" s="30"/>
      <c r="J1003" s="30"/>
      <c r="K1003" s="30"/>
      <c r="L1003" s="30"/>
      <c r="M1003" s="40"/>
      <c r="N1003" s="40"/>
      <c r="O1003" s="279"/>
      <c r="P1003" s="279"/>
      <c r="Q1003" s="282"/>
      <c r="R1003" s="282"/>
      <c r="S1003" s="283"/>
      <c r="T1003" s="283"/>
      <c r="U1003" s="283"/>
      <c r="V1003" s="283"/>
      <c r="W1003" s="283"/>
      <c r="X1003" s="283"/>
    </row>
    <row r="1004" spans="1:24" s="34" customFormat="1">
      <c r="A1004" s="29"/>
      <c r="B1004" s="29"/>
      <c r="C1004" s="29"/>
      <c r="D1004" s="29"/>
      <c r="E1004" s="29"/>
      <c r="F1004" s="29"/>
      <c r="G1004" s="29"/>
      <c r="H1004" s="29"/>
      <c r="I1004" s="30"/>
      <c r="J1004" s="30"/>
      <c r="K1004" s="30"/>
      <c r="L1004" s="30"/>
      <c r="M1004" s="40"/>
      <c r="N1004" s="40"/>
      <c r="O1004" s="279"/>
      <c r="P1004" s="279"/>
      <c r="Q1004" s="282"/>
      <c r="R1004" s="282"/>
      <c r="S1004" s="283"/>
      <c r="T1004" s="283"/>
      <c r="U1004" s="283"/>
      <c r="V1004" s="283"/>
      <c r="W1004" s="283"/>
      <c r="X1004" s="283"/>
    </row>
    <row r="1005" spans="1:24" s="34" customFormat="1">
      <c r="A1005" s="29"/>
      <c r="B1005" s="29"/>
      <c r="C1005" s="29"/>
      <c r="D1005" s="29"/>
      <c r="E1005" s="29"/>
      <c r="F1005" s="29"/>
      <c r="G1005" s="29"/>
      <c r="H1005" s="29"/>
      <c r="I1005" s="30"/>
      <c r="J1005" s="30"/>
      <c r="K1005" s="30"/>
      <c r="L1005" s="30"/>
      <c r="M1005" s="40"/>
      <c r="N1005" s="40"/>
      <c r="O1005" s="279"/>
      <c r="P1005" s="279"/>
      <c r="Q1005" s="282"/>
      <c r="R1005" s="282"/>
      <c r="S1005" s="283"/>
      <c r="T1005" s="283"/>
      <c r="U1005" s="283"/>
      <c r="V1005" s="283"/>
      <c r="W1005" s="283"/>
      <c r="X1005" s="283"/>
    </row>
    <row r="1006" spans="1:24" s="34" customFormat="1">
      <c r="A1006" s="29"/>
      <c r="B1006" s="29"/>
      <c r="C1006" s="29"/>
      <c r="D1006" s="29"/>
      <c r="E1006" s="29"/>
      <c r="F1006" s="29"/>
      <c r="G1006" s="29"/>
      <c r="H1006" s="29"/>
      <c r="I1006" s="30"/>
      <c r="J1006" s="30"/>
      <c r="K1006" s="30"/>
      <c r="L1006" s="30"/>
      <c r="M1006" s="40"/>
      <c r="N1006" s="40"/>
      <c r="O1006" s="279"/>
      <c r="P1006" s="279"/>
      <c r="Q1006" s="282"/>
      <c r="R1006" s="282"/>
      <c r="S1006" s="283"/>
      <c r="T1006" s="283"/>
      <c r="U1006" s="283"/>
      <c r="V1006" s="283"/>
      <c r="W1006" s="283"/>
      <c r="X1006" s="283"/>
    </row>
    <row r="1007" spans="1:24" s="34" customFormat="1">
      <c r="A1007" s="29"/>
      <c r="B1007" s="29"/>
      <c r="C1007" s="29"/>
      <c r="D1007" s="29"/>
      <c r="E1007" s="29"/>
      <c r="F1007" s="29"/>
      <c r="G1007" s="29"/>
      <c r="H1007" s="29"/>
      <c r="I1007" s="30"/>
      <c r="J1007" s="30"/>
      <c r="K1007" s="30"/>
      <c r="L1007" s="30"/>
      <c r="M1007" s="40"/>
      <c r="N1007" s="40"/>
      <c r="O1007" s="279"/>
      <c r="P1007" s="279"/>
      <c r="Q1007" s="282"/>
      <c r="R1007" s="282"/>
      <c r="S1007" s="283"/>
      <c r="T1007" s="283"/>
      <c r="U1007" s="283"/>
      <c r="V1007" s="283"/>
      <c r="W1007" s="283"/>
      <c r="X1007" s="283"/>
    </row>
    <row r="1008" spans="1:24" s="34" customFormat="1">
      <c r="A1008" s="29"/>
      <c r="B1008" s="29"/>
      <c r="C1008" s="29"/>
      <c r="D1008" s="29"/>
      <c r="E1008" s="29"/>
      <c r="F1008" s="29"/>
      <c r="G1008" s="29"/>
      <c r="H1008" s="29"/>
      <c r="I1008" s="30"/>
      <c r="J1008" s="30"/>
      <c r="K1008" s="30"/>
      <c r="L1008" s="30"/>
      <c r="M1008" s="40"/>
      <c r="N1008" s="40"/>
      <c r="O1008" s="279"/>
      <c r="P1008" s="279"/>
      <c r="Q1008" s="282"/>
      <c r="R1008" s="282"/>
      <c r="S1008" s="283"/>
      <c r="T1008" s="283"/>
      <c r="U1008" s="283"/>
      <c r="V1008" s="283"/>
      <c r="W1008" s="283"/>
      <c r="X1008" s="283"/>
    </row>
    <row r="1009" spans="1:24" s="34" customFormat="1">
      <c r="A1009" s="29"/>
      <c r="B1009" s="29"/>
      <c r="C1009" s="29"/>
      <c r="D1009" s="29"/>
      <c r="E1009" s="29"/>
      <c r="F1009" s="29"/>
      <c r="G1009" s="29"/>
      <c r="H1009" s="29"/>
      <c r="I1009" s="30"/>
      <c r="J1009" s="30"/>
      <c r="K1009" s="30"/>
      <c r="L1009" s="30"/>
      <c r="M1009" s="40"/>
      <c r="N1009" s="40"/>
      <c r="O1009" s="279"/>
      <c r="P1009" s="279"/>
      <c r="Q1009" s="282"/>
      <c r="R1009" s="282"/>
      <c r="S1009" s="283"/>
      <c r="T1009" s="283"/>
      <c r="U1009" s="283"/>
      <c r="V1009" s="283"/>
      <c r="W1009" s="283"/>
      <c r="X1009" s="283"/>
    </row>
    <row r="1010" spans="1:24" s="34" customFormat="1">
      <c r="A1010" s="29"/>
      <c r="B1010" s="29"/>
      <c r="C1010" s="29"/>
      <c r="D1010" s="29"/>
      <c r="E1010" s="29"/>
      <c r="F1010" s="29"/>
      <c r="G1010" s="29"/>
      <c r="H1010" s="29"/>
      <c r="I1010" s="30"/>
      <c r="J1010" s="30"/>
      <c r="K1010" s="30"/>
      <c r="L1010" s="30"/>
      <c r="M1010" s="40"/>
      <c r="N1010" s="40"/>
      <c r="O1010" s="279"/>
      <c r="P1010" s="279"/>
      <c r="Q1010" s="282"/>
      <c r="R1010" s="282"/>
      <c r="S1010" s="283"/>
      <c r="T1010" s="283"/>
      <c r="U1010" s="283"/>
      <c r="V1010" s="283"/>
      <c r="W1010" s="283"/>
      <c r="X1010" s="283"/>
    </row>
    <row r="1011" spans="1:24" s="34" customFormat="1">
      <c r="A1011" s="29"/>
      <c r="B1011" s="29"/>
      <c r="C1011" s="29"/>
      <c r="D1011" s="29"/>
      <c r="E1011" s="29"/>
      <c r="F1011" s="29"/>
      <c r="G1011" s="29"/>
      <c r="H1011" s="29"/>
      <c r="I1011" s="30"/>
      <c r="J1011" s="30"/>
      <c r="K1011" s="30"/>
      <c r="L1011" s="30"/>
      <c r="M1011" s="40"/>
      <c r="N1011" s="40"/>
      <c r="O1011" s="279"/>
      <c r="P1011" s="279"/>
      <c r="Q1011" s="282"/>
      <c r="R1011" s="282"/>
      <c r="S1011" s="283"/>
      <c r="T1011" s="283"/>
      <c r="U1011" s="283"/>
      <c r="V1011" s="283"/>
      <c r="W1011" s="283"/>
      <c r="X1011" s="283"/>
    </row>
    <row r="1012" spans="1:24" s="34" customFormat="1">
      <c r="A1012" s="29"/>
      <c r="B1012" s="29"/>
      <c r="C1012" s="29"/>
      <c r="D1012" s="29"/>
      <c r="E1012" s="29"/>
      <c r="F1012" s="29"/>
      <c r="G1012" s="29"/>
      <c r="H1012" s="29"/>
      <c r="I1012" s="30"/>
      <c r="J1012" s="30"/>
      <c r="K1012" s="30"/>
      <c r="L1012" s="30"/>
      <c r="M1012" s="40"/>
      <c r="N1012" s="40"/>
      <c r="O1012" s="279"/>
      <c r="P1012" s="279"/>
      <c r="Q1012" s="282"/>
      <c r="R1012" s="282"/>
      <c r="S1012" s="283"/>
      <c r="T1012" s="283"/>
      <c r="U1012" s="283"/>
      <c r="V1012" s="283"/>
      <c r="W1012" s="283"/>
      <c r="X1012" s="283"/>
    </row>
    <row r="1013" spans="1:24" s="34" customFormat="1">
      <c r="A1013" s="29"/>
      <c r="B1013" s="29"/>
      <c r="C1013" s="29"/>
      <c r="D1013" s="29"/>
      <c r="E1013" s="29"/>
      <c r="F1013" s="29"/>
      <c r="G1013" s="29"/>
      <c r="H1013" s="29"/>
      <c r="I1013" s="30"/>
      <c r="J1013" s="30"/>
      <c r="K1013" s="30"/>
      <c r="L1013" s="30"/>
      <c r="M1013" s="40"/>
      <c r="N1013" s="40"/>
      <c r="O1013" s="279"/>
      <c r="P1013" s="279"/>
      <c r="Q1013" s="282"/>
      <c r="R1013" s="282"/>
      <c r="S1013" s="283"/>
      <c r="T1013" s="283"/>
      <c r="U1013" s="283"/>
      <c r="V1013" s="283"/>
      <c r="W1013" s="283"/>
      <c r="X1013" s="283"/>
    </row>
    <row r="1014" spans="1:24" s="34" customFormat="1">
      <c r="A1014" s="29"/>
      <c r="B1014" s="29"/>
      <c r="C1014" s="29"/>
      <c r="D1014" s="29"/>
      <c r="E1014" s="29"/>
      <c r="F1014" s="29"/>
      <c r="G1014" s="29"/>
      <c r="H1014" s="29"/>
      <c r="I1014" s="30"/>
      <c r="J1014" s="30"/>
      <c r="K1014" s="30"/>
      <c r="L1014" s="30"/>
      <c r="M1014" s="40"/>
      <c r="N1014" s="40"/>
      <c r="O1014" s="279"/>
      <c r="P1014" s="279"/>
      <c r="Q1014" s="282"/>
      <c r="R1014" s="282"/>
      <c r="S1014" s="283"/>
      <c r="T1014" s="283"/>
      <c r="U1014" s="283"/>
      <c r="V1014" s="283"/>
      <c r="W1014" s="283"/>
      <c r="X1014" s="283"/>
    </row>
    <row r="1015" spans="1:24" s="34" customFormat="1">
      <c r="A1015" s="29"/>
      <c r="B1015" s="29"/>
      <c r="C1015" s="29"/>
      <c r="D1015" s="29"/>
      <c r="E1015" s="29"/>
      <c r="F1015" s="29"/>
      <c r="G1015" s="29"/>
      <c r="H1015" s="29"/>
      <c r="I1015" s="30"/>
      <c r="J1015" s="30"/>
      <c r="K1015" s="30"/>
      <c r="L1015" s="30"/>
      <c r="M1015" s="40"/>
      <c r="N1015" s="40"/>
      <c r="O1015" s="279"/>
      <c r="P1015" s="279"/>
      <c r="Q1015" s="282"/>
      <c r="R1015" s="282"/>
      <c r="S1015" s="283"/>
      <c r="T1015" s="283"/>
      <c r="U1015" s="283"/>
      <c r="V1015" s="283"/>
      <c r="W1015" s="283"/>
      <c r="X1015" s="283"/>
    </row>
    <row r="1016" spans="1:24" s="34" customFormat="1">
      <c r="A1016" s="29"/>
      <c r="B1016" s="29"/>
      <c r="C1016" s="29"/>
      <c r="D1016" s="29"/>
      <c r="E1016" s="29"/>
      <c r="F1016" s="29"/>
      <c r="G1016" s="29"/>
      <c r="H1016" s="29"/>
      <c r="I1016" s="30"/>
      <c r="J1016" s="30"/>
      <c r="K1016" s="30"/>
      <c r="L1016" s="30"/>
      <c r="M1016" s="40"/>
      <c r="N1016" s="40"/>
      <c r="O1016" s="279"/>
      <c r="P1016" s="279"/>
      <c r="Q1016" s="282"/>
      <c r="R1016" s="282"/>
      <c r="S1016" s="283"/>
      <c r="T1016" s="283"/>
      <c r="U1016" s="283"/>
      <c r="V1016" s="283"/>
      <c r="W1016" s="283"/>
      <c r="X1016" s="283"/>
    </row>
    <row r="1017" spans="1:24" s="34" customFormat="1">
      <c r="A1017" s="29"/>
      <c r="B1017" s="29"/>
      <c r="C1017" s="29"/>
      <c r="D1017" s="29"/>
      <c r="E1017" s="29"/>
      <c r="F1017" s="29"/>
      <c r="G1017" s="29"/>
      <c r="H1017" s="29"/>
      <c r="I1017" s="30"/>
      <c r="J1017" s="30"/>
      <c r="K1017" s="30"/>
      <c r="L1017" s="30"/>
      <c r="M1017" s="40"/>
      <c r="N1017" s="40"/>
      <c r="O1017" s="279"/>
      <c r="P1017" s="279"/>
      <c r="Q1017" s="282"/>
      <c r="R1017" s="282"/>
      <c r="S1017" s="283"/>
      <c r="T1017" s="283"/>
      <c r="U1017" s="283"/>
      <c r="V1017" s="283"/>
      <c r="W1017" s="283"/>
      <c r="X1017" s="283"/>
    </row>
    <row r="1018" spans="1:24" s="34" customFormat="1">
      <c r="A1018" s="29"/>
      <c r="B1018" s="29"/>
      <c r="C1018" s="29"/>
      <c r="D1018" s="29"/>
      <c r="E1018" s="29"/>
      <c r="F1018" s="29"/>
      <c r="G1018" s="29"/>
      <c r="H1018" s="29"/>
      <c r="I1018" s="30"/>
      <c r="J1018" s="30"/>
      <c r="K1018" s="30"/>
      <c r="L1018" s="30"/>
      <c r="M1018" s="40"/>
      <c r="N1018" s="40"/>
      <c r="O1018" s="279"/>
      <c r="P1018" s="279"/>
      <c r="Q1018" s="282"/>
      <c r="R1018" s="282"/>
      <c r="S1018" s="283"/>
      <c r="T1018" s="283"/>
      <c r="U1018" s="283"/>
      <c r="V1018" s="283"/>
      <c r="W1018" s="283"/>
      <c r="X1018" s="283"/>
    </row>
    <row r="1019" spans="1:24" s="34" customFormat="1">
      <c r="A1019" s="29"/>
      <c r="B1019" s="29"/>
      <c r="C1019" s="29"/>
      <c r="D1019" s="29"/>
      <c r="E1019" s="29"/>
      <c r="F1019" s="29"/>
      <c r="G1019" s="29"/>
      <c r="H1019" s="29"/>
      <c r="I1019" s="30"/>
      <c r="J1019" s="30"/>
      <c r="K1019" s="30"/>
      <c r="L1019" s="30"/>
      <c r="M1019" s="40"/>
      <c r="N1019" s="40"/>
      <c r="O1019" s="279"/>
      <c r="P1019" s="279"/>
      <c r="Q1019" s="282"/>
      <c r="R1019" s="282"/>
      <c r="S1019" s="283"/>
      <c r="T1019" s="283"/>
      <c r="U1019" s="283"/>
      <c r="V1019" s="283"/>
      <c r="W1019" s="283"/>
      <c r="X1019" s="283"/>
    </row>
    <row r="1020" spans="1:24" s="34" customFormat="1">
      <c r="A1020" s="29"/>
      <c r="B1020" s="29"/>
      <c r="C1020" s="29"/>
      <c r="D1020" s="29"/>
      <c r="E1020" s="29"/>
      <c r="F1020" s="29"/>
      <c r="G1020" s="29"/>
      <c r="H1020" s="29"/>
      <c r="I1020" s="30"/>
      <c r="J1020" s="30"/>
      <c r="K1020" s="30"/>
      <c r="L1020" s="30"/>
      <c r="M1020" s="40"/>
      <c r="N1020" s="40"/>
      <c r="O1020" s="279"/>
      <c r="P1020" s="279"/>
      <c r="Q1020" s="282"/>
      <c r="R1020" s="282"/>
      <c r="S1020" s="283"/>
      <c r="T1020" s="283"/>
      <c r="U1020" s="283"/>
      <c r="V1020" s="283"/>
      <c r="W1020" s="283"/>
      <c r="X1020" s="283"/>
    </row>
    <row r="1021" spans="1:24" s="34" customFormat="1">
      <c r="A1021" s="29"/>
      <c r="B1021" s="29"/>
      <c r="C1021" s="29"/>
      <c r="D1021" s="29"/>
      <c r="E1021" s="29"/>
      <c r="F1021" s="29"/>
      <c r="G1021" s="29"/>
      <c r="H1021" s="29"/>
      <c r="I1021" s="30"/>
      <c r="J1021" s="30"/>
      <c r="K1021" s="30"/>
      <c r="L1021" s="30"/>
      <c r="M1021" s="40"/>
      <c r="N1021" s="40"/>
      <c r="O1021" s="279"/>
      <c r="P1021" s="279"/>
      <c r="Q1021" s="282"/>
      <c r="R1021" s="282"/>
      <c r="S1021" s="283"/>
      <c r="T1021" s="283"/>
      <c r="U1021" s="283"/>
      <c r="V1021" s="283"/>
      <c r="W1021" s="283"/>
      <c r="X1021" s="283"/>
    </row>
    <row r="1022" spans="1:24" s="34" customFormat="1">
      <c r="A1022" s="29"/>
      <c r="B1022" s="29"/>
      <c r="C1022" s="29"/>
      <c r="D1022" s="29"/>
      <c r="E1022" s="29"/>
      <c r="F1022" s="29"/>
      <c r="G1022" s="29"/>
      <c r="H1022" s="29"/>
      <c r="I1022" s="30"/>
      <c r="J1022" s="30"/>
      <c r="K1022" s="30"/>
      <c r="L1022" s="30"/>
      <c r="M1022" s="40"/>
      <c r="N1022" s="40"/>
      <c r="O1022" s="279"/>
      <c r="P1022" s="279"/>
      <c r="Q1022" s="282"/>
      <c r="R1022" s="282"/>
      <c r="S1022" s="283"/>
      <c r="T1022" s="283"/>
      <c r="U1022" s="283"/>
      <c r="V1022" s="283"/>
      <c r="W1022" s="283"/>
      <c r="X1022" s="283"/>
    </row>
    <row r="1023" spans="1:24" s="34" customFormat="1">
      <c r="A1023" s="29"/>
      <c r="B1023" s="29"/>
      <c r="C1023" s="29"/>
      <c r="D1023" s="29"/>
      <c r="E1023" s="29"/>
      <c r="F1023" s="29"/>
      <c r="G1023" s="29"/>
      <c r="H1023" s="29"/>
      <c r="I1023" s="30"/>
      <c r="J1023" s="30"/>
      <c r="K1023" s="30"/>
      <c r="L1023" s="30"/>
      <c r="M1023" s="40"/>
      <c r="N1023" s="40"/>
      <c r="O1023" s="279"/>
      <c r="P1023" s="279"/>
      <c r="Q1023" s="282"/>
      <c r="R1023" s="282"/>
      <c r="S1023" s="283"/>
      <c r="T1023" s="283"/>
      <c r="U1023" s="283"/>
      <c r="V1023" s="283"/>
      <c r="W1023" s="283"/>
      <c r="X1023" s="283"/>
    </row>
    <row r="1024" spans="1:24" s="34" customFormat="1">
      <c r="A1024" s="29"/>
      <c r="B1024" s="29"/>
      <c r="C1024" s="29"/>
      <c r="D1024" s="29"/>
      <c r="E1024" s="29"/>
      <c r="F1024" s="29"/>
      <c r="G1024" s="29"/>
      <c r="H1024" s="29"/>
      <c r="I1024" s="30"/>
      <c r="J1024" s="30"/>
      <c r="K1024" s="30"/>
      <c r="L1024" s="30"/>
      <c r="M1024" s="40"/>
      <c r="N1024" s="40"/>
      <c r="O1024" s="279"/>
      <c r="P1024" s="279"/>
      <c r="Q1024" s="282"/>
      <c r="R1024" s="282"/>
      <c r="S1024" s="283"/>
      <c r="T1024" s="283"/>
      <c r="U1024" s="283"/>
      <c r="V1024" s="283"/>
      <c r="W1024" s="283"/>
      <c r="X1024" s="283"/>
    </row>
    <row r="1025" spans="1:24" s="34" customFormat="1">
      <c r="A1025" s="29"/>
      <c r="B1025" s="29"/>
      <c r="C1025" s="29"/>
      <c r="D1025" s="29"/>
      <c r="E1025" s="29"/>
      <c r="F1025" s="29"/>
      <c r="G1025" s="29"/>
      <c r="H1025" s="29"/>
      <c r="I1025" s="30"/>
      <c r="J1025" s="30"/>
      <c r="K1025" s="30"/>
      <c r="L1025" s="30"/>
      <c r="M1025" s="40"/>
      <c r="N1025" s="40"/>
      <c r="O1025" s="279"/>
      <c r="P1025" s="279"/>
      <c r="Q1025" s="282"/>
      <c r="R1025" s="282"/>
      <c r="S1025" s="283"/>
      <c r="T1025" s="283"/>
      <c r="U1025" s="283"/>
      <c r="V1025" s="283"/>
      <c r="W1025" s="283"/>
      <c r="X1025" s="283"/>
    </row>
    <row r="1026" spans="1:24" s="34" customFormat="1">
      <c r="A1026" s="29"/>
      <c r="B1026" s="29"/>
      <c r="C1026" s="29"/>
      <c r="D1026" s="29"/>
      <c r="E1026" s="29"/>
      <c r="F1026" s="29"/>
      <c r="G1026" s="29"/>
      <c r="H1026" s="29"/>
      <c r="I1026" s="30"/>
      <c r="J1026" s="30"/>
      <c r="K1026" s="30"/>
      <c r="L1026" s="30"/>
      <c r="M1026" s="40"/>
      <c r="N1026" s="40"/>
      <c r="O1026" s="279"/>
      <c r="P1026" s="279"/>
      <c r="Q1026" s="282"/>
      <c r="R1026" s="282"/>
      <c r="S1026" s="283"/>
      <c r="T1026" s="283"/>
      <c r="U1026" s="283"/>
      <c r="V1026" s="283"/>
      <c r="W1026" s="283"/>
      <c r="X1026" s="283"/>
    </row>
    <row r="1027" spans="1:24" s="34" customFormat="1">
      <c r="A1027" s="29"/>
      <c r="B1027" s="29"/>
      <c r="C1027" s="29"/>
      <c r="D1027" s="29"/>
      <c r="E1027" s="29"/>
      <c r="F1027" s="29"/>
      <c r="G1027" s="29"/>
      <c r="H1027" s="29"/>
      <c r="I1027" s="30"/>
      <c r="J1027" s="30"/>
      <c r="K1027" s="30"/>
      <c r="L1027" s="30"/>
      <c r="M1027" s="40"/>
      <c r="N1027" s="40"/>
      <c r="O1027" s="279"/>
      <c r="P1027" s="279"/>
      <c r="Q1027" s="282"/>
      <c r="R1027" s="282"/>
      <c r="S1027" s="283"/>
      <c r="T1027" s="283"/>
      <c r="U1027" s="283"/>
      <c r="V1027" s="283"/>
      <c r="W1027" s="283"/>
      <c r="X1027" s="283"/>
    </row>
    <row r="1028" spans="1:24" s="34" customFormat="1">
      <c r="A1028" s="29"/>
      <c r="B1028" s="29"/>
      <c r="C1028" s="29"/>
      <c r="D1028" s="29"/>
      <c r="E1028" s="29"/>
      <c r="F1028" s="29"/>
      <c r="G1028" s="29"/>
      <c r="H1028" s="29"/>
      <c r="I1028" s="30"/>
      <c r="J1028" s="30"/>
      <c r="K1028" s="30"/>
      <c r="L1028" s="30"/>
      <c r="M1028" s="40"/>
      <c r="N1028" s="40"/>
      <c r="O1028" s="279"/>
      <c r="P1028" s="279"/>
      <c r="Q1028" s="282"/>
      <c r="R1028" s="282"/>
      <c r="S1028" s="283"/>
      <c r="T1028" s="283"/>
      <c r="U1028" s="283"/>
      <c r="V1028" s="283"/>
      <c r="W1028" s="283"/>
      <c r="X1028" s="283"/>
    </row>
    <row r="1029" spans="1:24" s="34" customFormat="1">
      <c r="A1029" s="29"/>
      <c r="B1029" s="29"/>
      <c r="C1029" s="29"/>
      <c r="D1029" s="29"/>
      <c r="E1029" s="29"/>
      <c r="F1029" s="29"/>
      <c r="G1029" s="29"/>
      <c r="H1029" s="29"/>
      <c r="I1029" s="30"/>
      <c r="J1029" s="30"/>
      <c r="K1029" s="30"/>
      <c r="L1029" s="30"/>
      <c r="M1029" s="40"/>
      <c r="N1029" s="40"/>
      <c r="O1029" s="279"/>
      <c r="P1029" s="279"/>
      <c r="Q1029" s="282"/>
      <c r="R1029" s="282"/>
      <c r="S1029" s="283"/>
      <c r="T1029" s="283"/>
      <c r="U1029" s="283"/>
      <c r="V1029" s="283"/>
      <c r="W1029" s="283"/>
      <c r="X1029" s="283"/>
    </row>
    <row r="1030" spans="1:24" s="34" customFormat="1">
      <c r="A1030" s="29"/>
      <c r="B1030" s="29"/>
      <c r="C1030" s="29"/>
      <c r="D1030" s="29"/>
      <c r="E1030" s="29"/>
      <c r="F1030" s="29"/>
      <c r="G1030" s="29"/>
      <c r="H1030" s="29"/>
      <c r="I1030" s="30"/>
      <c r="J1030" s="30"/>
      <c r="K1030" s="30"/>
      <c r="L1030" s="30"/>
      <c r="M1030" s="40"/>
      <c r="N1030" s="40"/>
      <c r="O1030" s="279"/>
      <c r="P1030" s="279"/>
      <c r="Q1030" s="282"/>
      <c r="R1030" s="282"/>
      <c r="S1030" s="283"/>
      <c r="T1030" s="283"/>
      <c r="U1030" s="283"/>
      <c r="V1030" s="283"/>
      <c r="W1030" s="283"/>
      <c r="X1030" s="283"/>
    </row>
    <row r="1031" spans="1:24" s="34" customFormat="1">
      <c r="A1031" s="29"/>
      <c r="B1031" s="29"/>
      <c r="C1031" s="29"/>
      <c r="D1031" s="29"/>
      <c r="E1031" s="29"/>
      <c r="F1031" s="29"/>
      <c r="G1031" s="29"/>
      <c r="H1031" s="29"/>
      <c r="I1031" s="30"/>
      <c r="J1031" s="30"/>
      <c r="K1031" s="30"/>
      <c r="L1031" s="30"/>
      <c r="M1031" s="40"/>
      <c r="N1031" s="40"/>
      <c r="O1031" s="279"/>
      <c r="P1031" s="279"/>
      <c r="Q1031" s="282"/>
      <c r="R1031" s="282"/>
      <c r="S1031" s="283"/>
      <c r="T1031" s="283"/>
      <c r="U1031" s="283"/>
      <c r="V1031" s="283"/>
      <c r="W1031" s="283"/>
      <c r="X1031" s="283"/>
    </row>
    <row r="1032" spans="1:24" s="34" customFormat="1">
      <c r="A1032" s="29"/>
      <c r="B1032" s="29"/>
      <c r="C1032" s="29"/>
      <c r="D1032" s="29"/>
      <c r="E1032" s="29"/>
      <c r="F1032" s="29"/>
      <c r="G1032" s="29"/>
      <c r="H1032" s="29"/>
      <c r="I1032" s="30"/>
      <c r="J1032" s="30"/>
      <c r="K1032" s="30"/>
      <c r="L1032" s="30"/>
      <c r="M1032" s="40"/>
      <c r="N1032" s="40"/>
      <c r="O1032" s="279"/>
      <c r="P1032" s="279"/>
      <c r="Q1032" s="282"/>
      <c r="R1032" s="282"/>
      <c r="S1032" s="283"/>
      <c r="T1032" s="283"/>
      <c r="U1032" s="283"/>
      <c r="V1032" s="283"/>
      <c r="W1032" s="283"/>
      <c r="X1032" s="283"/>
    </row>
    <row r="1033" spans="1:24" s="34" customFormat="1">
      <c r="A1033" s="29"/>
      <c r="B1033" s="29"/>
      <c r="C1033" s="29"/>
      <c r="D1033" s="29"/>
      <c r="E1033" s="29"/>
      <c r="F1033" s="29"/>
      <c r="G1033" s="29"/>
      <c r="H1033" s="29"/>
      <c r="I1033" s="30"/>
      <c r="J1033" s="30"/>
      <c r="K1033" s="30"/>
      <c r="L1033" s="30"/>
      <c r="M1033" s="40"/>
      <c r="N1033" s="40"/>
      <c r="O1033" s="279"/>
      <c r="P1033" s="279"/>
      <c r="Q1033" s="282"/>
      <c r="R1033" s="282"/>
      <c r="S1033" s="283"/>
      <c r="T1033" s="283"/>
      <c r="U1033" s="283"/>
      <c r="V1033" s="283"/>
      <c r="W1033" s="283"/>
      <c r="X1033" s="283"/>
    </row>
    <row r="1034" spans="1:24" s="34" customFormat="1">
      <c r="A1034" s="29"/>
      <c r="B1034" s="29"/>
      <c r="C1034" s="29"/>
      <c r="D1034" s="29"/>
      <c r="E1034" s="29"/>
      <c r="F1034" s="29"/>
      <c r="G1034" s="29"/>
      <c r="H1034" s="29"/>
      <c r="I1034" s="30"/>
      <c r="J1034" s="30"/>
      <c r="K1034" s="30"/>
      <c r="L1034" s="30"/>
      <c r="M1034" s="40"/>
      <c r="N1034" s="40"/>
      <c r="O1034" s="279"/>
      <c r="P1034" s="279"/>
      <c r="Q1034" s="282"/>
      <c r="R1034" s="282"/>
      <c r="S1034" s="283"/>
      <c r="T1034" s="283"/>
      <c r="U1034" s="283"/>
      <c r="V1034" s="283"/>
      <c r="W1034" s="283"/>
      <c r="X1034" s="283"/>
    </row>
    <row r="1035" spans="1:24" s="34" customFormat="1">
      <c r="A1035" s="29"/>
      <c r="B1035" s="29"/>
      <c r="C1035" s="29"/>
      <c r="D1035" s="29"/>
      <c r="E1035" s="29"/>
      <c r="F1035" s="29"/>
      <c r="G1035" s="29"/>
      <c r="H1035" s="29"/>
      <c r="I1035" s="30"/>
      <c r="J1035" s="30"/>
      <c r="K1035" s="30"/>
      <c r="L1035" s="30"/>
      <c r="M1035" s="40"/>
      <c r="N1035" s="40"/>
      <c r="O1035" s="279"/>
      <c r="P1035" s="279"/>
      <c r="Q1035" s="282"/>
      <c r="R1035" s="282"/>
      <c r="S1035" s="283"/>
      <c r="T1035" s="283"/>
      <c r="U1035" s="283"/>
      <c r="V1035" s="283"/>
      <c r="W1035" s="283"/>
      <c r="X1035" s="283"/>
    </row>
    <row r="1036" spans="1:24" s="34" customFormat="1">
      <c r="A1036" s="29"/>
      <c r="B1036" s="29"/>
      <c r="C1036" s="29"/>
      <c r="D1036" s="29"/>
      <c r="E1036" s="29"/>
      <c r="F1036" s="29"/>
      <c r="G1036" s="29"/>
      <c r="H1036" s="29"/>
      <c r="I1036" s="30"/>
      <c r="J1036" s="30"/>
      <c r="K1036" s="30"/>
      <c r="L1036" s="30"/>
      <c r="M1036" s="40"/>
      <c r="N1036" s="40"/>
      <c r="O1036" s="279"/>
      <c r="P1036" s="279"/>
      <c r="Q1036" s="282"/>
      <c r="R1036" s="282"/>
      <c r="S1036" s="283"/>
      <c r="T1036" s="283"/>
      <c r="U1036" s="283"/>
      <c r="V1036" s="283"/>
      <c r="W1036" s="283"/>
      <c r="X1036" s="283"/>
    </row>
    <row r="1037" spans="1:24" s="34" customFormat="1">
      <c r="A1037" s="29"/>
      <c r="B1037" s="29"/>
      <c r="C1037" s="29"/>
      <c r="D1037" s="29"/>
      <c r="E1037" s="29"/>
      <c r="F1037" s="29"/>
      <c r="G1037" s="29"/>
      <c r="H1037" s="29"/>
      <c r="I1037" s="30"/>
      <c r="J1037" s="30"/>
      <c r="K1037" s="30"/>
      <c r="L1037" s="30"/>
      <c r="M1037" s="40"/>
      <c r="N1037" s="40"/>
      <c r="O1037" s="279"/>
      <c r="P1037" s="279"/>
      <c r="Q1037" s="282"/>
      <c r="R1037" s="282"/>
      <c r="S1037" s="283"/>
      <c r="T1037" s="283"/>
      <c r="U1037" s="283"/>
      <c r="V1037" s="283"/>
      <c r="W1037" s="283"/>
      <c r="X1037" s="283"/>
    </row>
    <row r="1038" spans="1:24" s="34" customFormat="1">
      <c r="A1038" s="29"/>
      <c r="B1038" s="29"/>
      <c r="C1038" s="29"/>
      <c r="D1038" s="29"/>
      <c r="E1038" s="29"/>
      <c r="F1038" s="29"/>
      <c r="G1038" s="29"/>
      <c r="H1038" s="29"/>
      <c r="I1038" s="30"/>
      <c r="J1038" s="30"/>
      <c r="K1038" s="30"/>
      <c r="L1038" s="30"/>
      <c r="M1038" s="40"/>
      <c r="N1038" s="40"/>
      <c r="O1038" s="279"/>
      <c r="P1038" s="279"/>
      <c r="Q1038" s="282"/>
      <c r="R1038" s="282"/>
      <c r="S1038" s="283"/>
      <c r="T1038" s="283"/>
      <c r="U1038" s="283"/>
      <c r="V1038" s="283"/>
      <c r="W1038" s="283"/>
      <c r="X1038" s="283"/>
    </row>
    <row r="1039" spans="1:24" s="34" customFormat="1">
      <c r="A1039" s="29"/>
      <c r="B1039" s="29"/>
      <c r="C1039" s="29"/>
      <c r="D1039" s="29"/>
      <c r="E1039" s="29"/>
      <c r="F1039" s="29"/>
      <c r="G1039" s="29"/>
      <c r="H1039" s="29"/>
      <c r="I1039" s="30"/>
      <c r="J1039" s="30"/>
      <c r="K1039" s="30"/>
      <c r="L1039" s="30"/>
      <c r="M1039" s="40"/>
      <c r="N1039" s="40"/>
      <c r="O1039" s="279"/>
      <c r="P1039" s="279"/>
      <c r="Q1039" s="282"/>
      <c r="R1039" s="282"/>
      <c r="S1039" s="283"/>
      <c r="T1039" s="283"/>
      <c r="U1039" s="283"/>
      <c r="V1039" s="283"/>
      <c r="W1039" s="283"/>
      <c r="X1039" s="283"/>
    </row>
    <row r="1040" spans="1:24" s="34" customFormat="1">
      <c r="A1040" s="29"/>
      <c r="B1040" s="29"/>
      <c r="C1040" s="29"/>
      <c r="D1040" s="29"/>
      <c r="E1040" s="29"/>
      <c r="F1040" s="29"/>
      <c r="G1040" s="29"/>
      <c r="H1040" s="29"/>
      <c r="I1040" s="30"/>
      <c r="J1040" s="30"/>
      <c r="K1040" s="30"/>
      <c r="L1040" s="30"/>
      <c r="M1040" s="40"/>
      <c r="N1040" s="40"/>
      <c r="O1040" s="279"/>
      <c r="P1040" s="279"/>
      <c r="Q1040" s="282"/>
      <c r="R1040" s="282"/>
      <c r="S1040" s="283"/>
      <c r="T1040" s="283"/>
      <c r="U1040" s="283"/>
      <c r="V1040" s="283"/>
      <c r="W1040" s="283"/>
      <c r="X1040" s="283"/>
    </row>
    <row r="1041" spans="1:24" s="34" customFormat="1">
      <c r="A1041" s="29"/>
      <c r="B1041" s="29"/>
      <c r="C1041" s="29"/>
      <c r="D1041" s="29"/>
      <c r="E1041" s="29"/>
      <c r="F1041" s="29"/>
      <c r="G1041" s="29"/>
      <c r="H1041" s="29"/>
      <c r="I1041" s="30"/>
      <c r="J1041" s="30"/>
      <c r="K1041" s="30"/>
      <c r="L1041" s="30"/>
      <c r="M1041" s="40"/>
      <c r="N1041" s="40"/>
      <c r="O1041" s="279"/>
      <c r="P1041" s="279"/>
      <c r="Q1041" s="282"/>
      <c r="R1041" s="282"/>
      <c r="S1041" s="283"/>
      <c r="T1041" s="283"/>
      <c r="U1041" s="283"/>
      <c r="V1041" s="283"/>
      <c r="W1041" s="283"/>
      <c r="X1041" s="283"/>
    </row>
    <row r="1042" spans="1:24" s="34" customFormat="1">
      <c r="A1042" s="29"/>
      <c r="B1042" s="29"/>
      <c r="C1042" s="29"/>
      <c r="D1042" s="29"/>
      <c r="E1042" s="29"/>
      <c r="F1042" s="29"/>
      <c r="G1042" s="29"/>
      <c r="H1042" s="29"/>
      <c r="I1042" s="30"/>
      <c r="J1042" s="30"/>
      <c r="K1042" s="30"/>
      <c r="L1042" s="30"/>
      <c r="M1042" s="40"/>
      <c r="N1042" s="40"/>
      <c r="O1042" s="279"/>
      <c r="P1042" s="279"/>
      <c r="Q1042" s="282"/>
      <c r="R1042" s="282"/>
      <c r="S1042" s="283"/>
      <c r="T1042" s="283"/>
      <c r="U1042" s="283"/>
      <c r="V1042" s="283"/>
      <c r="W1042" s="283"/>
      <c r="X1042" s="283"/>
    </row>
    <row r="1043" spans="1:24" s="34" customFormat="1">
      <c r="A1043" s="29"/>
      <c r="B1043" s="29"/>
      <c r="C1043" s="29"/>
      <c r="D1043" s="29"/>
      <c r="E1043" s="29"/>
      <c r="F1043" s="29"/>
      <c r="G1043" s="29"/>
      <c r="H1043" s="29"/>
      <c r="I1043" s="30"/>
      <c r="J1043" s="30"/>
      <c r="K1043" s="30"/>
      <c r="L1043" s="30"/>
      <c r="M1043" s="40"/>
      <c r="N1043" s="40"/>
      <c r="O1043" s="279"/>
      <c r="P1043" s="279"/>
      <c r="Q1043" s="282"/>
      <c r="R1043" s="282"/>
      <c r="S1043" s="283"/>
      <c r="T1043" s="283"/>
      <c r="U1043" s="283"/>
      <c r="V1043" s="283"/>
      <c r="W1043" s="283"/>
      <c r="X1043" s="283"/>
    </row>
    <row r="1044" spans="1:24" s="34" customFormat="1">
      <c r="A1044" s="29"/>
      <c r="B1044" s="29"/>
      <c r="C1044" s="29"/>
      <c r="D1044" s="29"/>
      <c r="E1044" s="29"/>
      <c r="F1044" s="29"/>
      <c r="G1044" s="29"/>
      <c r="H1044" s="29"/>
      <c r="I1044" s="30"/>
      <c r="J1044" s="30"/>
      <c r="K1044" s="30"/>
      <c r="L1044" s="30"/>
      <c r="M1044" s="40"/>
      <c r="N1044" s="40"/>
      <c r="O1044" s="279"/>
      <c r="P1044" s="279"/>
      <c r="Q1044" s="282"/>
      <c r="R1044" s="282"/>
      <c r="S1044" s="283"/>
      <c r="T1044" s="283"/>
      <c r="U1044" s="283"/>
      <c r="V1044" s="283"/>
      <c r="W1044" s="283"/>
      <c r="X1044" s="283"/>
    </row>
    <row r="1045" spans="1:24" s="34" customFormat="1">
      <c r="A1045" s="29"/>
      <c r="B1045" s="29"/>
      <c r="C1045" s="29"/>
      <c r="D1045" s="29"/>
      <c r="E1045" s="29"/>
      <c r="F1045" s="29"/>
      <c r="G1045" s="29"/>
      <c r="H1045" s="29"/>
      <c r="I1045" s="30"/>
      <c r="J1045" s="30"/>
      <c r="K1045" s="30"/>
      <c r="L1045" s="30"/>
      <c r="M1045" s="40"/>
      <c r="N1045" s="40"/>
      <c r="O1045" s="279"/>
      <c r="P1045" s="279"/>
      <c r="Q1045" s="282"/>
      <c r="R1045" s="282"/>
      <c r="S1045" s="283"/>
      <c r="T1045" s="283"/>
      <c r="U1045" s="283"/>
      <c r="V1045" s="283"/>
      <c r="W1045" s="283"/>
      <c r="X1045" s="283"/>
    </row>
    <row r="1046" spans="1:24" s="34" customFormat="1">
      <c r="A1046" s="29"/>
      <c r="B1046" s="29"/>
      <c r="C1046" s="29"/>
      <c r="D1046" s="29"/>
      <c r="E1046" s="29"/>
      <c r="F1046" s="29"/>
      <c r="G1046" s="29"/>
      <c r="H1046" s="29"/>
      <c r="I1046" s="30"/>
      <c r="J1046" s="30"/>
      <c r="K1046" s="30"/>
      <c r="L1046" s="30"/>
      <c r="M1046" s="40"/>
      <c r="N1046" s="40"/>
      <c r="O1046" s="279"/>
      <c r="P1046" s="279"/>
      <c r="Q1046" s="282"/>
      <c r="R1046" s="282"/>
      <c r="S1046" s="283"/>
      <c r="T1046" s="283"/>
      <c r="U1046" s="283"/>
      <c r="V1046" s="283"/>
      <c r="W1046" s="283"/>
      <c r="X1046" s="283"/>
    </row>
    <row r="1047" spans="1:24" s="34" customFormat="1">
      <c r="A1047" s="29"/>
      <c r="B1047" s="29"/>
      <c r="C1047" s="29"/>
      <c r="D1047" s="29"/>
      <c r="E1047" s="29"/>
      <c r="F1047" s="29"/>
      <c r="G1047" s="29"/>
      <c r="H1047" s="29"/>
      <c r="I1047" s="30"/>
      <c r="J1047" s="30"/>
      <c r="K1047" s="30"/>
      <c r="L1047" s="30"/>
      <c r="M1047" s="40"/>
      <c r="N1047" s="40"/>
      <c r="O1047" s="279"/>
      <c r="P1047" s="279"/>
      <c r="Q1047" s="282"/>
      <c r="R1047" s="282"/>
      <c r="S1047" s="283"/>
      <c r="T1047" s="283"/>
      <c r="U1047" s="283"/>
      <c r="V1047" s="283"/>
      <c r="W1047" s="283"/>
      <c r="X1047" s="283"/>
    </row>
    <row r="1048" spans="1:24" s="34" customFormat="1">
      <c r="A1048" s="29"/>
      <c r="B1048" s="29"/>
      <c r="C1048" s="29"/>
      <c r="D1048" s="29"/>
      <c r="E1048" s="29"/>
      <c r="F1048" s="29"/>
      <c r="G1048" s="29"/>
      <c r="H1048" s="29"/>
      <c r="I1048" s="30"/>
      <c r="J1048" s="30"/>
      <c r="K1048" s="30"/>
      <c r="L1048" s="30"/>
      <c r="M1048" s="40"/>
      <c r="N1048" s="40"/>
      <c r="O1048" s="279"/>
      <c r="P1048" s="279"/>
      <c r="Q1048" s="282"/>
      <c r="R1048" s="282"/>
      <c r="S1048" s="283"/>
      <c r="T1048" s="283"/>
      <c r="U1048" s="283"/>
      <c r="V1048" s="283"/>
      <c r="W1048" s="283"/>
      <c r="X1048" s="283"/>
    </row>
    <row r="1049" spans="1:24" s="34" customFormat="1">
      <c r="A1049" s="29"/>
      <c r="B1049" s="29"/>
      <c r="C1049" s="29"/>
      <c r="D1049" s="29"/>
      <c r="E1049" s="29"/>
      <c r="F1049" s="29"/>
      <c r="G1049" s="29"/>
      <c r="H1049" s="29"/>
      <c r="I1049" s="30"/>
      <c r="J1049" s="30"/>
      <c r="K1049" s="30"/>
      <c r="L1049" s="30"/>
      <c r="M1049" s="40"/>
      <c r="N1049" s="40"/>
      <c r="O1049" s="279"/>
      <c r="P1049" s="279"/>
      <c r="Q1049" s="282"/>
      <c r="R1049" s="282"/>
      <c r="S1049" s="283"/>
      <c r="T1049" s="283"/>
      <c r="U1049" s="283"/>
      <c r="V1049" s="283"/>
      <c r="W1049" s="283"/>
      <c r="X1049" s="283"/>
    </row>
    <row r="1050" spans="1:24" s="34" customFormat="1">
      <c r="A1050" s="29"/>
      <c r="B1050" s="29"/>
      <c r="C1050" s="29"/>
      <c r="D1050" s="29"/>
      <c r="E1050" s="29"/>
      <c r="F1050" s="29"/>
      <c r="G1050" s="29"/>
      <c r="H1050" s="29"/>
      <c r="I1050" s="30"/>
      <c r="J1050" s="30"/>
      <c r="K1050" s="30"/>
      <c r="L1050" s="30"/>
      <c r="M1050" s="40"/>
      <c r="N1050" s="40"/>
      <c r="O1050" s="279"/>
      <c r="P1050" s="279"/>
      <c r="Q1050" s="282"/>
      <c r="R1050" s="282"/>
      <c r="S1050" s="283"/>
      <c r="T1050" s="283"/>
      <c r="U1050" s="283"/>
      <c r="V1050" s="283"/>
      <c r="W1050" s="283"/>
      <c r="X1050" s="283"/>
    </row>
    <row r="1051" spans="1:24" s="34" customFormat="1">
      <c r="A1051" s="29"/>
      <c r="B1051" s="29"/>
      <c r="C1051" s="29"/>
      <c r="D1051" s="29"/>
      <c r="E1051" s="29"/>
      <c r="F1051" s="29"/>
      <c r="G1051" s="29"/>
      <c r="H1051" s="29"/>
      <c r="I1051" s="30"/>
      <c r="J1051" s="30"/>
      <c r="K1051" s="30"/>
      <c r="L1051" s="30"/>
      <c r="M1051" s="40"/>
      <c r="N1051" s="40"/>
      <c r="O1051" s="279"/>
      <c r="P1051" s="279"/>
      <c r="Q1051" s="282"/>
      <c r="R1051" s="282"/>
      <c r="S1051" s="283"/>
      <c r="T1051" s="283"/>
      <c r="U1051" s="283"/>
      <c r="V1051" s="283"/>
      <c r="W1051" s="283"/>
      <c r="X1051" s="283"/>
    </row>
    <row r="1052" spans="1:24" s="34" customFormat="1">
      <c r="A1052" s="29"/>
      <c r="B1052" s="29"/>
      <c r="C1052" s="29"/>
      <c r="D1052" s="29"/>
      <c r="E1052" s="29"/>
      <c r="F1052" s="29"/>
      <c r="G1052" s="29"/>
      <c r="H1052" s="29"/>
      <c r="I1052" s="30"/>
      <c r="J1052" s="30"/>
      <c r="K1052" s="30"/>
      <c r="L1052" s="30"/>
      <c r="M1052" s="40"/>
      <c r="N1052" s="40"/>
      <c r="O1052" s="279"/>
      <c r="P1052" s="279"/>
      <c r="Q1052" s="282"/>
      <c r="R1052" s="282"/>
      <c r="S1052" s="283"/>
      <c r="T1052" s="283"/>
      <c r="U1052" s="283"/>
      <c r="V1052" s="283"/>
      <c r="W1052" s="283"/>
      <c r="X1052" s="283"/>
    </row>
    <row r="1053" spans="1:24" s="34" customFormat="1">
      <c r="A1053" s="29"/>
      <c r="B1053" s="29"/>
      <c r="C1053" s="29"/>
      <c r="D1053" s="29"/>
      <c r="E1053" s="29"/>
      <c r="F1053" s="29"/>
      <c r="G1053" s="29"/>
      <c r="H1053" s="29"/>
      <c r="I1053" s="30"/>
      <c r="J1053" s="30"/>
      <c r="K1053" s="30"/>
      <c r="L1053" s="30"/>
      <c r="M1053" s="40"/>
      <c r="N1053" s="40"/>
      <c r="O1053" s="279"/>
      <c r="P1053" s="279"/>
      <c r="Q1053" s="282"/>
      <c r="R1053" s="282"/>
      <c r="S1053" s="283"/>
      <c r="T1053" s="283"/>
      <c r="U1053" s="283"/>
      <c r="V1053" s="283"/>
      <c r="W1053" s="283"/>
      <c r="X1053" s="283"/>
    </row>
    <row r="1054" spans="1:24" s="34" customFormat="1">
      <c r="A1054" s="29"/>
      <c r="B1054" s="29"/>
      <c r="C1054" s="29"/>
      <c r="D1054" s="29"/>
      <c r="E1054" s="29"/>
      <c r="F1054" s="29"/>
      <c r="G1054" s="29"/>
      <c r="H1054" s="29"/>
      <c r="I1054" s="30"/>
      <c r="J1054" s="30"/>
      <c r="K1054" s="30"/>
      <c r="L1054" s="30"/>
      <c r="M1054" s="40"/>
      <c r="N1054" s="40"/>
      <c r="O1054" s="279"/>
      <c r="P1054" s="279"/>
      <c r="Q1054" s="282"/>
      <c r="R1054" s="282"/>
      <c r="S1054" s="283"/>
      <c r="T1054" s="283"/>
      <c r="U1054" s="283"/>
      <c r="V1054" s="283"/>
      <c r="W1054" s="283"/>
      <c r="X1054" s="283"/>
    </row>
    <row r="1055" spans="1:24" s="34" customFormat="1">
      <c r="A1055" s="29"/>
      <c r="B1055" s="29"/>
      <c r="C1055" s="29"/>
      <c r="D1055" s="29"/>
      <c r="E1055" s="29"/>
      <c r="F1055" s="29"/>
      <c r="G1055" s="29"/>
      <c r="H1055" s="29"/>
      <c r="I1055" s="30"/>
      <c r="J1055" s="30"/>
      <c r="K1055" s="30"/>
      <c r="L1055" s="30"/>
      <c r="M1055" s="40"/>
      <c r="N1055" s="40"/>
      <c r="O1055" s="279"/>
      <c r="P1055" s="279"/>
      <c r="Q1055" s="282"/>
      <c r="R1055" s="282"/>
      <c r="S1055" s="283"/>
      <c r="T1055" s="283"/>
      <c r="U1055" s="283"/>
      <c r="V1055" s="283"/>
      <c r="W1055" s="283"/>
      <c r="X1055" s="283"/>
    </row>
    <row r="1056" spans="1:24" s="34" customFormat="1">
      <c r="A1056" s="29"/>
      <c r="B1056" s="29"/>
      <c r="C1056" s="29"/>
      <c r="D1056" s="29"/>
      <c r="E1056" s="29"/>
      <c r="F1056" s="29"/>
      <c r="G1056" s="29"/>
      <c r="H1056" s="29"/>
      <c r="I1056" s="30"/>
      <c r="J1056" s="30"/>
      <c r="K1056" s="30"/>
      <c r="L1056" s="30"/>
      <c r="M1056" s="40"/>
      <c r="N1056" s="40"/>
      <c r="O1056" s="279"/>
      <c r="P1056" s="279"/>
      <c r="Q1056" s="282"/>
      <c r="R1056" s="282"/>
      <c r="S1056" s="283"/>
      <c r="T1056" s="283"/>
      <c r="U1056" s="283"/>
      <c r="V1056" s="283"/>
      <c r="W1056" s="283"/>
      <c r="X1056" s="283"/>
    </row>
    <row r="1057" spans="1:24" s="34" customFormat="1">
      <c r="A1057" s="29"/>
      <c r="B1057" s="29"/>
      <c r="C1057" s="29"/>
      <c r="D1057" s="29"/>
      <c r="E1057" s="29"/>
      <c r="F1057" s="29"/>
      <c r="G1057" s="29"/>
      <c r="H1057" s="29"/>
      <c r="I1057" s="30"/>
      <c r="J1057" s="30"/>
      <c r="K1057" s="30"/>
      <c r="L1057" s="30"/>
      <c r="M1057" s="40"/>
      <c r="N1057" s="40"/>
      <c r="O1057" s="279"/>
      <c r="P1057" s="279"/>
      <c r="Q1057" s="282"/>
      <c r="R1057" s="282"/>
      <c r="S1057" s="283"/>
      <c r="T1057" s="283"/>
      <c r="U1057" s="283"/>
      <c r="V1057" s="283"/>
      <c r="W1057" s="283"/>
      <c r="X1057" s="283"/>
    </row>
    <row r="1058" spans="1:24" s="34" customFormat="1">
      <c r="A1058" s="29"/>
      <c r="B1058" s="29"/>
      <c r="C1058" s="29"/>
      <c r="D1058" s="29"/>
      <c r="E1058" s="29"/>
      <c r="F1058" s="29"/>
      <c r="G1058" s="29"/>
      <c r="H1058" s="29"/>
      <c r="I1058" s="30"/>
      <c r="J1058" s="30"/>
      <c r="K1058" s="30"/>
      <c r="L1058" s="30"/>
      <c r="M1058" s="40"/>
      <c r="N1058" s="40"/>
      <c r="O1058" s="279"/>
      <c r="P1058" s="279"/>
      <c r="Q1058" s="282"/>
      <c r="R1058" s="282"/>
      <c r="S1058" s="283"/>
      <c r="T1058" s="283"/>
      <c r="U1058" s="283"/>
      <c r="V1058" s="283"/>
      <c r="W1058" s="283"/>
      <c r="X1058" s="283"/>
    </row>
    <row r="1059" spans="1:24" s="34" customFormat="1">
      <c r="A1059" s="29"/>
      <c r="B1059" s="29"/>
      <c r="C1059" s="29"/>
      <c r="D1059" s="29"/>
      <c r="E1059" s="29"/>
      <c r="F1059" s="29"/>
      <c r="G1059" s="29"/>
      <c r="H1059" s="29"/>
      <c r="I1059" s="30"/>
      <c r="J1059" s="30"/>
      <c r="K1059" s="30"/>
      <c r="L1059" s="30"/>
      <c r="M1059" s="40"/>
      <c r="N1059" s="40"/>
      <c r="O1059" s="279"/>
      <c r="P1059" s="279"/>
      <c r="Q1059" s="282"/>
      <c r="R1059" s="282"/>
      <c r="S1059" s="283"/>
      <c r="T1059" s="283"/>
      <c r="U1059" s="283"/>
      <c r="V1059" s="283"/>
      <c r="W1059" s="283"/>
      <c r="X1059" s="283"/>
    </row>
    <row r="1060" spans="1:24" s="34" customFormat="1">
      <c r="A1060" s="29"/>
      <c r="B1060" s="29"/>
      <c r="C1060" s="29"/>
      <c r="D1060" s="29"/>
      <c r="E1060" s="29"/>
      <c r="F1060" s="29"/>
      <c r="G1060" s="29"/>
      <c r="H1060" s="29"/>
      <c r="I1060" s="30"/>
      <c r="J1060" s="30"/>
      <c r="K1060" s="30"/>
      <c r="L1060" s="30"/>
      <c r="M1060" s="40"/>
      <c r="N1060" s="40"/>
      <c r="O1060" s="279"/>
      <c r="P1060" s="279"/>
      <c r="Q1060" s="282"/>
      <c r="R1060" s="282"/>
      <c r="S1060" s="283"/>
      <c r="T1060" s="283"/>
      <c r="U1060" s="283"/>
      <c r="V1060" s="283"/>
      <c r="W1060" s="283"/>
      <c r="X1060" s="283"/>
    </row>
    <row r="1061" spans="1:24" s="34" customFormat="1">
      <c r="A1061" s="29"/>
      <c r="B1061" s="29"/>
      <c r="C1061" s="29"/>
      <c r="D1061" s="29"/>
      <c r="E1061" s="29"/>
      <c r="F1061" s="29"/>
      <c r="G1061" s="29"/>
      <c r="H1061" s="29"/>
      <c r="I1061" s="30"/>
      <c r="J1061" s="30"/>
      <c r="K1061" s="30"/>
      <c r="L1061" s="30"/>
      <c r="M1061" s="40"/>
      <c r="N1061" s="40"/>
      <c r="O1061" s="279"/>
      <c r="P1061" s="279"/>
      <c r="Q1061" s="282"/>
      <c r="R1061" s="282"/>
      <c r="S1061" s="283"/>
      <c r="T1061" s="283"/>
      <c r="U1061" s="283"/>
      <c r="V1061" s="283"/>
      <c r="W1061" s="283"/>
      <c r="X1061" s="283"/>
    </row>
    <row r="1062" spans="1:24" s="34" customFormat="1">
      <c r="A1062" s="29"/>
      <c r="B1062" s="29"/>
      <c r="C1062" s="29"/>
      <c r="D1062" s="29"/>
      <c r="E1062" s="29"/>
      <c r="F1062" s="29"/>
      <c r="G1062" s="29"/>
      <c r="H1062" s="29"/>
      <c r="I1062" s="30"/>
      <c r="J1062" s="30"/>
      <c r="K1062" s="30"/>
      <c r="L1062" s="30"/>
      <c r="M1062" s="40"/>
      <c r="N1062" s="40"/>
      <c r="O1062" s="279"/>
      <c r="P1062" s="279"/>
      <c r="Q1062" s="282"/>
      <c r="R1062" s="282"/>
      <c r="S1062" s="283"/>
      <c r="T1062" s="283"/>
      <c r="U1062" s="283"/>
      <c r="V1062" s="283"/>
      <c r="W1062" s="283"/>
      <c r="X1062" s="283"/>
    </row>
    <row r="1063" spans="1:24" s="34" customFormat="1">
      <c r="A1063" s="29"/>
      <c r="B1063" s="29"/>
      <c r="C1063" s="29"/>
      <c r="D1063" s="29"/>
      <c r="E1063" s="29"/>
      <c r="F1063" s="29"/>
      <c r="G1063" s="29"/>
      <c r="H1063" s="29"/>
      <c r="I1063" s="30"/>
      <c r="J1063" s="30"/>
      <c r="K1063" s="30"/>
      <c r="L1063" s="30"/>
      <c r="M1063" s="40"/>
      <c r="N1063" s="40"/>
      <c r="O1063" s="279"/>
      <c r="P1063" s="279"/>
      <c r="Q1063" s="282"/>
      <c r="R1063" s="282"/>
      <c r="S1063" s="283"/>
      <c r="T1063" s="283"/>
      <c r="U1063" s="283"/>
      <c r="V1063" s="283"/>
      <c r="W1063" s="283"/>
      <c r="X1063" s="283"/>
    </row>
    <row r="1064" spans="1:24" s="34" customFormat="1">
      <c r="A1064" s="29"/>
      <c r="B1064" s="29"/>
      <c r="C1064" s="29"/>
      <c r="D1064" s="29"/>
      <c r="E1064" s="29"/>
      <c r="F1064" s="29"/>
      <c r="G1064" s="29"/>
      <c r="H1064" s="29"/>
      <c r="I1064" s="30"/>
      <c r="J1064" s="30"/>
      <c r="K1064" s="30"/>
      <c r="L1064" s="30"/>
      <c r="M1064" s="40"/>
      <c r="N1064" s="40"/>
      <c r="O1064" s="279"/>
      <c r="P1064" s="279"/>
      <c r="Q1064" s="282"/>
      <c r="R1064" s="282"/>
      <c r="S1064" s="283"/>
      <c r="T1064" s="283"/>
      <c r="U1064" s="283"/>
      <c r="V1064" s="283"/>
      <c r="W1064" s="283"/>
      <c r="X1064" s="283"/>
    </row>
    <row r="1065" spans="1:24" s="34" customFormat="1">
      <c r="A1065" s="29"/>
      <c r="B1065" s="29"/>
      <c r="C1065" s="29"/>
      <c r="D1065" s="29"/>
      <c r="E1065" s="29"/>
      <c r="F1065" s="29"/>
      <c r="G1065" s="29"/>
      <c r="H1065" s="29"/>
      <c r="I1065" s="30"/>
      <c r="J1065" s="30"/>
      <c r="K1065" s="30"/>
      <c r="L1065" s="30"/>
      <c r="M1065" s="40"/>
      <c r="N1065" s="40"/>
      <c r="O1065" s="279"/>
      <c r="P1065" s="279"/>
      <c r="Q1065" s="282"/>
      <c r="R1065" s="282"/>
      <c r="S1065" s="283"/>
      <c r="T1065" s="283"/>
      <c r="U1065" s="283"/>
      <c r="V1065" s="283"/>
      <c r="W1065" s="283"/>
      <c r="X1065" s="283"/>
    </row>
    <row r="1066" spans="1:24" s="34" customFormat="1">
      <c r="A1066" s="29"/>
      <c r="B1066" s="29"/>
      <c r="C1066" s="29"/>
      <c r="D1066" s="29"/>
      <c r="E1066" s="29"/>
      <c r="F1066" s="29"/>
      <c r="G1066" s="29"/>
      <c r="H1066" s="29"/>
      <c r="I1066" s="30"/>
      <c r="J1066" s="30"/>
      <c r="K1066" s="30"/>
      <c r="L1066" s="30"/>
      <c r="M1066" s="40"/>
      <c r="N1066" s="40"/>
      <c r="O1066" s="279"/>
      <c r="P1066" s="279"/>
      <c r="Q1066" s="282"/>
      <c r="R1066" s="282"/>
      <c r="S1066" s="283"/>
      <c r="T1066" s="283"/>
      <c r="U1066" s="283"/>
      <c r="V1066" s="283"/>
      <c r="W1066" s="283"/>
      <c r="X1066" s="283"/>
    </row>
    <row r="1067" spans="1:24" s="34" customFormat="1">
      <c r="A1067" s="29"/>
      <c r="B1067" s="29"/>
      <c r="C1067" s="29"/>
      <c r="D1067" s="29"/>
      <c r="E1067" s="29"/>
      <c r="F1067" s="29"/>
      <c r="G1067" s="29"/>
      <c r="H1067" s="29"/>
      <c r="I1067" s="30"/>
      <c r="J1067" s="30"/>
      <c r="K1067" s="30"/>
      <c r="L1067" s="30"/>
      <c r="M1067" s="40"/>
      <c r="N1067" s="40"/>
      <c r="O1067" s="279"/>
      <c r="P1067" s="279"/>
      <c r="Q1067" s="282"/>
      <c r="R1067" s="282"/>
      <c r="S1067" s="283"/>
      <c r="T1067" s="283"/>
      <c r="U1067" s="283"/>
      <c r="V1067" s="283"/>
      <c r="W1067" s="283"/>
      <c r="X1067" s="283"/>
    </row>
    <row r="1068" spans="1:24" s="34" customFormat="1">
      <c r="A1068" s="29"/>
      <c r="B1068" s="29"/>
      <c r="C1068" s="29"/>
      <c r="D1068" s="29"/>
      <c r="E1068" s="29"/>
      <c r="F1068" s="29"/>
      <c r="G1068" s="29"/>
      <c r="H1068" s="29"/>
      <c r="I1068" s="30"/>
      <c r="J1068" s="30"/>
      <c r="K1068" s="30"/>
      <c r="L1068" s="30"/>
      <c r="M1068" s="40"/>
      <c r="N1068" s="40"/>
      <c r="O1068" s="279"/>
      <c r="P1068" s="279"/>
      <c r="Q1068" s="282"/>
      <c r="R1068" s="282"/>
      <c r="S1068" s="283"/>
      <c r="T1068" s="283"/>
      <c r="U1068" s="283"/>
      <c r="V1068" s="283"/>
      <c r="W1068" s="283"/>
      <c r="X1068" s="283"/>
    </row>
    <row r="1069" spans="1:24" s="34" customFormat="1">
      <c r="A1069" s="29"/>
      <c r="B1069" s="29"/>
      <c r="C1069" s="29"/>
      <c r="D1069" s="29"/>
      <c r="E1069" s="29"/>
      <c r="F1069" s="29"/>
      <c r="G1069" s="29"/>
      <c r="H1069" s="29"/>
      <c r="I1069" s="30"/>
      <c r="J1069" s="30"/>
      <c r="K1069" s="30"/>
      <c r="L1069" s="30"/>
      <c r="M1069" s="40"/>
      <c r="N1069" s="40"/>
      <c r="O1069" s="279"/>
      <c r="P1069" s="279"/>
      <c r="Q1069" s="282"/>
      <c r="R1069" s="282"/>
      <c r="S1069" s="283"/>
      <c r="T1069" s="283"/>
      <c r="U1069" s="283"/>
      <c r="V1069" s="283"/>
      <c r="W1069" s="283"/>
      <c r="X1069" s="283"/>
    </row>
    <row r="1070" spans="1:24" s="34" customFormat="1">
      <c r="A1070" s="29"/>
      <c r="B1070" s="29"/>
      <c r="C1070" s="29"/>
      <c r="D1070" s="29"/>
      <c r="E1070" s="29"/>
      <c r="F1070" s="29"/>
      <c r="G1070" s="29"/>
      <c r="H1070" s="29"/>
      <c r="I1070" s="30"/>
      <c r="J1070" s="30"/>
      <c r="K1070" s="30"/>
      <c r="L1070" s="30"/>
      <c r="M1070" s="40"/>
      <c r="N1070" s="40"/>
      <c r="O1070" s="279"/>
      <c r="P1070" s="279"/>
      <c r="Q1070" s="282"/>
      <c r="R1070" s="282"/>
      <c r="S1070" s="283"/>
      <c r="T1070" s="283"/>
      <c r="U1070" s="283"/>
      <c r="V1070" s="283"/>
      <c r="W1070" s="283"/>
      <c r="X1070" s="283"/>
    </row>
    <row r="1071" spans="1:24" s="34" customFormat="1">
      <c r="A1071" s="29"/>
      <c r="B1071" s="29"/>
      <c r="C1071" s="29"/>
      <c r="D1071" s="29"/>
      <c r="E1071" s="29"/>
      <c r="F1071" s="29"/>
      <c r="G1071" s="29"/>
      <c r="H1071" s="29"/>
      <c r="I1071" s="30"/>
      <c r="J1071" s="30"/>
      <c r="K1071" s="30"/>
      <c r="L1071" s="30"/>
      <c r="M1071" s="40"/>
      <c r="N1071" s="40"/>
      <c r="O1071" s="279"/>
      <c r="P1071" s="279"/>
      <c r="Q1071" s="282"/>
      <c r="R1071" s="282"/>
      <c r="S1071" s="283"/>
      <c r="T1071" s="283"/>
      <c r="U1071" s="283"/>
      <c r="V1071" s="283"/>
      <c r="W1071" s="283"/>
      <c r="X1071" s="283"/>
    </row>
    <row r="1072" spans="1:24" s="34" customFormat="1">
      <c r="A1072" s="29"/>
      <c r="B1072" s="29"/>
      <c r="C1072" s="29"/>
      <c r="D1072" s="29"/>
      <c r="E1072" s="29"/>
      <c r="F1072" s="29"/>
      <c r="G1072" s="29"/>
      <c r="H1072" s="29"/>
      <c r="I1072" s="30"/>
      <c r="J1072" s="30"/>
      <c r="K1072" s="30"/>
      <c r="L1072" s="30"/>
      <c r="M1072" s="40"/>
      <c r="N1072" s="40"/>
      <c r="O1072" s="279"/>
      <c r="P1072" s="279"/>
      <c r="Q1072" s="282"/>
      <c r="R1072" s="282"/>
      <c r="S1072" s="283"/>
      <c r="T1072" s="283"/>
      <c r="U1072" s="283"/>
      <c r="V1072" s="283"/>
      <c r="W1072" s="283"/>
      <c r="X1072" s="283"/>
    </row>
    <row r="1073" spans="1:24" s="34" customFormat="1">
      <c r="A1073" s="29"/>
      <c r="B1073" s="29"/>
      <c r="C1073" s="29"/>
      <c r="D1073" s="29"/>
      <c r="E1073" s="29"/>
      <c r="F1073" s="29"/>
      <c r="G1073" s="29"/>
      <c r="H1073" s="29"/>
      <c r="I1073" s="30"/>
      <c r="J1073" s="30"/>
      <c r="K1073" s="30"/>
      <c r="L1073" s="30"/>
      <c r="M1073" s="40"/>
      <c r="N1073" s="40"/>
      <c r="O1073" s="279"/>
      <c r="P1073" s="279"/>
      <c r="Q1073" s="282"/>
      <c r="R1073" s="282"/>
      <c r="S1073" s="283"/>
      <c r="T1073" s="283"/>
      <c r="U1073" s="283"/>
      <c r="V1073" s="283"/>
      <c r="W1073" s="283"/>
      <c r="X1073" s="283"/>
    </row>
    <row r="1074" spans="1:24" s="34" customFormat="1">
      <c r="A1074" s="29"/>
      <c r="B1074" s="29"/>
      <c r="C1074" s="29"/>
      <c r="D1074" s="29"/>
      <c r="E1074" s="29"/>
      <c r="F1074" s="29"/>
      <c r="G1074" s="29"/>
      <c r="H1074" s="29"/>
      <c r="I1074" s="30"/>
      <c r="J1074" s="30"/>
      <c r="K1074" s="30"/>
      <c r="L1074" s="30"/>
      <c r="M1074" s="40"/>
      <c r="N1074" s="40"/>
      <c r="O1074" s="279"/>
      <c r="P1074" s="279"/>
      <c r="Q1074" s="282"/>
      <c r="R1074" s="282"/>
      <c r="S1074" s="283"/>
      <c r="T1074" s="283"/>
      <c r="U1074" s="283"/>
      <c r="V1074" s="283"/>
      <c r="W1074" s="283"/>
      <c r="X1074" s="283"/>
    </row>
    <row r="1075" spans="1:24" s="34" customFormat="1">
      <c r="A1075" s="29"/>
      <c r="B1075" s="29"/>
      <c r="C1075" s="29"/>
      <c r="D1075" s="29"/>
      <c r="E1075" s="29"/>
      <c r="F1075" s="29"/>
      <c r="G1075" s="29"/>
      <c r="H1075" s="29"/>
      <c r="I1075" s="30"/>
      <c r="J1075" s="30"/>
      <c r="K1075" s="30"/>
      <c r="L1075" s="30"/>
      <c r="M1075" s="40"/>
      <c r="N1075" s="40"/>
      <c r="O1075" s="279"/>
      <c r="P1075" s="279"/>
      <c r="Q1075" s="282"/>
      <c r="R1075" s="282"/>
      <c r="S1075" s="283"/>
      <c r="T1075" s="283"/>
      <c r="U1075" s="283"/>
      <c r="V1075" s="283"/>
      <c r="W1075" s="283"/>
      <c r="X1075" s="283"/>
    </row>
    <row r="1076" spans="1:24" s="34" customFormat="1">
      <c r="A1076" s="29"/>
      <c r="B1076" s="29"/>
      <c r="C1076" s="29"/>
      <c r="D1076" s="29"/>
      <c r="E1076" s="29"/>
      <c r="F1076" s="29"/>
      <c r="G1076" s="29"/>
      <c r="H1076" s="29"/>
      <c r="I1076" s="30"/>
      <c r="J1076" s="30"/>
      <c r="K1076" s="30"/>
      <c r="L1076" s="30"/>
      <c r="M1076" s="40"/>
      <c r="N1076" s="40"/>
      <c r="O1076" s="279"/>
      <c r="P1076" s="279"/>
      <c r="Q1076" s="282"/>
      <c r="R1076" s="282"/>
      <c r="S1076" s="283"/>
      <c r="T1076" s="283"/>
      <c r="U1076" s="283"/>
      <c r="V1076" s="283"/>
      <c r="W1076" s="283"/>
      <c r="X1076" s="283"/>
    </row>
    <row r="1077" spans="1:24" s="34" customFormat="1">
      <c r="A1077" s="29"/>
      <c r="B1077" s="29"/>
      <c r="C1077" s="29"/>
      <c r="D1077" s="29"/>
      <c r="E1077" s="29"/>
      <c r="F1077" s="29"/>
      <c r="G1077" s="29"/>
      <c r="H1077" s="29"/>
      <c r="I1077" s="30"/>
      <c r="J1077" s="30"/>
      <c r="K1077" s="30"/>
      <c r="L1077" s="30"/>
      <c r="M1077" s="40"/>
      <c r="N1077" s="40"/>
      <c r="O1077" s="279"/>
      <c r="P1077" s="279"/>
      <c r="Q1077" s="282"/>
      <c r="R1077" s="282"/>
      <c r="S1077" s="283"/>
      <c r="T1077" s="283"/>
      <c r="U1077" s="283"/>
      <c r="V1077" s="283"/>
      <c r="W1077" s="283"/>
      <c r="X1077" s="283"/>
    </row>
    <row r="1078" spans="1:24" s="34" customFormat="1">
      <c r="A1078" s="29"/>
      <c r="B1078" s="29"/>
      <c r="C1078" s="29"/>
      <c r="D1078" s="29"/>
      <c r="E1078" s="29"/>
      <c r="F1078" s="29"/>
      <c r="G1078" s="29"/>
      <c r="H1078" s="29"/>
      <c r="I1078" s="30"/>
      <c r="J1078" s="30"/>
      <c r="K1078" s="30"/>
      <c r="L1078" s="30"/>
      <c r="M1078" s="40"/>
      <c r="N1078" s="40"/>
      <c r="O1078" s="279"/>
      <c r="P1078" s="279"/>
      <c r="Q1078" s="282"/>
      <c r="R1078" s="282"/>
      <c r="S1078" s="283"/>
      <c r="T1078" s="283"/>
      <c r="U1078" s="283"/>
      <c r="V1078" s="283"/>
      <c r="W1078" s="283"/>
      <c r="X1078" s="283"/>
    </row>
    <row r="1079" spans="1:24" s="34" customFormat="1">
      <c r="A1079" s="29"/>
      <c r="B1079" s="29"/>
      <c r="C1079" s="29"/>
      <c r="D1079" s="29"/>
      <c r="E1079" s="29"/>
      <c r="F1079" s="29"/>
      <c r="G1079" s="29"/>
      <c r="H1079" s="29"/>
      <c r="I1079" s="30"/>
      <c r="J1079" s="30"/>
      <c r="K1079" s="30"/>
      <c r="L1079" s="30"/>
      <c r="M1079" s="40"/>
      <c r="N1079" s="40"/>
      <c r="O1079" s="279"/>
      <c r="P1079" s="279"/>
      <c r="Q1079" s="282"/>
      <c r="R1079" s="282"/>
      <c r="S1079" s="283"/>
      <c r="T1079" s="283"/>
      <c r="U1079" s="283"/>
      <c r="V1079" s="283"/>
      <c r="W1079" s="283"/>
      <c r="X1079" s="283"/>
    </row>
    <row r="1080" spans="1:24" s="34" customFormat="1">
      <c r="A1080" s="29"/>
      <c r="B1080" s="29"/>
      <c r="C1080" s="29"/>
      <c r="D1080" s="29"/>
      <c r="E1080" s="29"/>
      <c r="F1080" s="29"/>
      <c r="G1080" s="29"/>
      <c r="H1080" s="29"/>
      <c r="I1080" s="30"/>
      <c r="J1080" s="30"/>
      <c r="K1080" s="30"/>
      <c r="L1080" s="30"/>
      <c r="M1080" s="40"/>
      <c r="N1080" s="40"/>
      <c r="O1080" s="279"/>
      <c r="P1080" s="279"/>
      <c r="Q1080" s="282"/>
      <c r="R1080" s="282"/>
      <c r="S1080" s="283"/>
      <c r="T1080" s="283"/>
      <c r="U1080" s="283"/>
      <c r="V1080" s="283"/>
      <c r="W1080" s="283"/>
      <c r="X1080" s="283"/>
    </row>
    <row r="1081" spans="1:24" s="34" customFormat="1">
      <c r="A1081" s="29"/>
      <c r="B1081" s="29"/>
      <c r="C1081" s="29"/>
      <c r="D1081" s="29"/>
      <c r="E1081" s="29"/>
      <c r="F1081" s="29"/>
      <c r="G1081" s="29"/>
      <c r="H1081" s="29"/>
      <c r="I1081" s="30"/>
      <c r="J1081" s="30"/>
      <c r="K1081" s="30"/>
      <c r="L1081" s="30"/>
      <c r="M1081" s="40"/>
      <c r="N1081" s="40"/>
      <c r="O1081" s="279"/>
      <c r="P1081" s="279"/>
      <c r="Q1081" s="282"/>
      <c r="R1081" s="282"/>
      <c r="S1081" s="283"/>
      <c r="T1081" s="283"/>
      <c r="U1081" s="283"/>
      <c r="V1081" s="283"/>
      <c r="W1081" s="283"/>
      <c r="X1081" s="283"/>
    </row>
    <row r="1082" spans="1:24" s="34" customFormat="1">
      <c r="A1082" s="29"/>
      <c r="B1082" s="29"/>
      <c r="C1082" s="29"/>
      <c r="D1082" s="29"/>
      <c r="E1082" s="29"/>
      <c r="F1082" s="29"/>
      <c r="G1082" s="29"/>
      <c r="H1082" s="29"/>
      <c r="I1082" s="30"/>
      <c r="J1082" s="30"/>
      <c r="K1082" s="30"/>
      <c r="L1082" s="30"/>
      <c r="M1082" s="40"/>
      <c r="N1082" s="40"/>
      <c r="O1082" s="279"/>
      <c r="P1082" s="279"/>
      <c r="Q1082" s="282"/>
      <c r="R1082" s="282"/>
      <c r="S1082" s="283"/>
      <c r="T1082" s="283"/>
      <c r="U1082" s="283"/>
      <c r="V1082" s="283"/>
      <c r="W1082" s="283"/>
      <c r="X1082" s="283"/>
    </row>
    <row r="1083" spans="1:24" s="34" customFormat="1">
      <c r="A1083" s="29"/>
      <c r="B1083" s="29"/>
      <c r="C1083" s="29"/>
      <c r="D1083" s="29"/>
      <c r="E1083" s="29"/>
      <c r="F1083" s="29"/>
      <c r="G1083" s="29"/>
      <c r="H1083" s="29"/>
      <c r="I1083" s="30"/>
      <c r="J1083" s="30"/>
      <c r="K1083" s="30"/>
      <c r="L1083" s="30"/>
      <c r="M1083" s="40"/>
      <c r="N1083" s="40"/>
      <c r="O1083" s="279"/>
      <c r="P1083" s="279"/>
      <c r="Q1083" s="282"/>
      <c r="R1083" s="282"/>
      <c r="S1083" s="283"/>
      <c r="T1083" s="283"/>
      <c r="U1083" s="283"/>
      <c r="V1083" s="283"/>
      <c r="W1083" s="283"/>
      <c r="X1083" s="283"/>
    </row>
    <row r="1084" spans="1:24" s="34" customFormat="1">
      <c r="A1084" s="29"/>
      <c r="B1084" s="29"/>
      <c r="C1084" s="29"/>
      <c r="D1084" s="29"/>
      <c r="E1084" s="29"/>
      <c r="F1084" s="29"/>
      <c r="G1084" s="29"/>
      <c r="H1084" s="29"/>
      <c r="I1084" s="30"/>
      <c r="J1084" s="30"/>
      <c r="K1084" s="30"/>
      <c r="L1084" s="30"/>
      <c r="M1084" s="40"/>
      <c r="N1084" s="40"/>
      <c r="O1084" s="279"/>
      <c r="P1084" s="279"/>
      <c r="Q1084" s="282"/>
      <c r="R1084" s="282"/>
      <c r="S1084" s="283"/>
      <c r="T1084" s="283"/>
      <c r="U1084" s="283"/>
      <c r="V1084" s="283"/>
      <c r="W1084" s="283"/>
      <c r="X1084" s="283"/>
    </row>
    <row r="1085" spans="1:24" s="34" customFormat="1">
      <c r="A1085" s="29"/>
      <c r="B1085" s="29"/>
      <c r="C1085" s="29"/>
      <c r="D1085" s="29"/>
      <c r="E1085" s="29"/>
      <c r="F1085" s="29"/>
      <c r="G1085" s="29"/>
      <c r="H1085" s="29"/>
      <c r="I1085" s="30"/>
      <c r="J1085" s="30"/>
      <c r="K1085" s="30"/>
      <c r="L1085" s="30"/>
      <c r="M1085" s="40"/>
      <c r="N1085" s="40"/>
      <c r="O1085" s="279"/>
      <c r="P1085" s="279"/>
      <c r="Q1085" s="282"/>
      <c r="R1085" s="282"/>
      <c r="S1085" s="283"/>
      <c r="T1085" s="283"/>
      <c r="U1085" s="283"/>
      <c r="V1085" s="283"/>
      <c r="W1085" s="283"/>
      <c r="X1085" s="283"/>
    </row>
    <row r="1086" spans="1:24" s="34" customFormat="1">
      <c r="A1086" s="29"/>
      <c r="B1086" s="29"/>
      <c r="C1086" s="29"/>
      <c r="D1086" s="29"/>
      <c r="E1086" s="29"/>
      <c r="F1086" s="29"/>
      <c r="G1086" s="29"/>
      <c r="H1086" s="29"/>
      <c r="I1086" s="30"/>
      <c r="J1086" s="30"/>
      <c r="K1086" s="30"/>
      <c r="L1086" s="30"/>
      <c r="M1086" s="40"/>
      <c r="N1086" s="40"/>
      <c r="O1086" s="279"/>
      <c r="P1086" s="279"/>
      <c r="Q1086" s="282"/>
      <c r="R1086" s="282"/>
      <c r="S1086" s="283"/>
      <c r="T1086" s="283"/>
      <c r="U1086" s="283"/>
      <c r="V1086" s="283"/>
      <c r="W1086" s="283"/>
      <c r="X1086" s="283"/>
    </row>
    <row r="1087" spans="1:24" s="34" customFormat="1">
      <c r="A1087" s="29"/>
      <c r="B1087" s="29"/>
      <c r="C1087" s="29"/>
      <c r="D1087" s="29"/>
      <c r="E1087" s="29"/>
      <c r="F1087" s="29"/>
      <c r="G1087" s="29"/>
      <c r="H1087" s="29"/>
      <c r="I1087" s="30"/>
      <c r="J1087" s="30"/>
      <c r="K1087" s="30"/>
      <c r="L1087" s="30"/>
      <c r="M1087" s="40"/>
      <c r="N1087" s="40"/>
      <c r="O1087" s="279"/>
      <c r="P1087" s="279"/>
      <c r="Q1087" s="282"/>
      <c r="R1087" s="282"/>
      <c r="S1087" s="283"/>
      <c r="T1087" s="283"/>
      <c r="U1087" s="283"/>
      <c r="V1087" s="283"/>
      <c r="W1087" s="283"/>
      <c r="X1087" s="283"/>
    </row>
    <row r="1088" spans="1:24" s="34" customFormat="1">
      <c r="A1088" s="29"/>
      <c r="B1088" s="29"/>
      <c r="C1088" s="29"/>
      <c r="D1088" s="29"/>
      <c r="E1088" s="29"/>
      <c r="F1088" s="29"/>
      <c r="G1088" s="29"/>
      <c r="H1088" s="29"/>
      <c r="I1088" s="30"/>
      <c r="J1088" s="30"/>
      <c r="K1088" s="30"/>
      <c r="L1088" s="30"/>
      <c r="M1088" s="40"/>
      <c r="N1088" s="40"/>
      <c r="O1088" s="279"/>
      <c r="P1088" s="279"/>
      <c r="Q1088" s="282"/>
      <c r="R1088" s="282"/>
      <c r="S1088" s="283"/>
      <c r="T1088" s="283"/>
      <c r="U1088" s="283"/>
      <c r="V1088" s="283"/>
      <c r="W1088" s="283"/>
      <c r="X1088" s="283"/>
    </row>
    <row r="1089" spans="1:24" s="34" customFormat="1">
      <c r="A1089" s="29"/>
      <c r="B1089" s="29"/>
      <c r="C1089" s="29"/>
      <c r="D1089" s="29"/>
      <c r="E1089" s="29"/>
      <c r="F1089" s="29"/>
      <c r="G1089" s="29"/>
      <c r="H1089" s="29"/>
      <c r="I1089" s="30"/>
      <c r="J1089" s="30"/>
      <c r="K1089" s="30"/>
      <c r="L1089" s="30"/>
      <c r="M1089" s="40"/>
      <c r="N1089" s="40"/>
      <c r="O1089" s="279"/>
      <c r="P1089" s="279"/>
      <c r="Q1089" s="282"/>
      <c r="R1089" s="282"/>
      <c r="S1089" s="283"/>
      <c r="T1089" s="283"/>
      <c r="U1089" s="283"/>
      <c r="V1089" s="283"/>
      <c r="W1089" s="283"/>
      <c r="X1089" s="283"/>
    </row>
    <row r="1090" spans="1:24" s="34" customFormat="1">
      <c r="A1090" s="29"/>
      <c r="B1090" s="29"/>
      <c r="C1090" s="29"/>
      <c r="D1090" s="29"/>
      <c r="E1090" s="29"/>
      <c r="F1090" s="29"/>
      <c r="G1090" s="29"/>
      <c r="H1090" s="29"/>
      <c r="I1090" s="30"/>
      <c r="J1090" s="30"/>
      <c r="K1090" s="30"/>
      <c r="L1090" s="30"/>
      <c r="M1090" s="40"/>
      <c r="N1090" s="40"/>
      <c r="O1090" s="279"/>
      <c r="P1090" s="279"/>
      <c r="Q1090" s="282"/>
      <c r="R1090" s="282"/>
      <c r="S1090" s="283"/>
      <c r="T1090" s="283"/>
      <c r="U1090" s="283"/>
      <c r="V1090" s="283"/>
      <c r="W1090" s="283"/>
      <c r="X1090" s="283"/>
    </row>
    <row r="1091" spans="1:24" s="34" customFormat="1">
      <c r="A1091" s="29"/>
      <c r="B1091" s="29"/>
      <c r="C1091" s="29"/>
      <c r="D1091" s="29"/>
      <c r="E1091" s="29"/>
      <c r="F1091" s="29"/>
      <c r="G1091" s="29"/>
      <c r="H1091" s="29"/>
      <c r="I1091" s="30"/>
      <c r="J1091" s="30"/>
      <c r="K1091" s="30"/>
      <c r="L1091" s="30"/>
      <c r="M1091" s="40"/>
      <c r="N1091" s="40"/>
      <c r="O1091" s="279"/>
      <c r="P1091" s="279"/>
      <c r="Q1091" s="282"/>
      <c r="R1091" s="282"/>
      <c r="S1091" s="283"/>
      <c r="T1091" s="283"/>
      <c r="U1091" s="283"/>
      <c r="V1091" s="283"/>
      <c r="W1091" s="283"/>
      <c r="X1091" s="283"/>
    </row>
    <row r="1092" spans="1:24" s="34" customFormat="1">
      <c r="A1092" s="29"/>
      <c r="B1092" s="29"/>
      <c r="C1092" s="29"/>
      <c r="D1092" s="29"/>
      <c r="E1092" s="29"/>
      <c r="F1092" s="29"/>
      <c r="G1092" s="29"/>
      <c r="H1092" s="29"/>
      <c r="I1092" s="30"/>
      <c r="J1092" s="30"/>
      <c r="K1092" s="30"/>
      <c r="L1092" s="30"/>
      <c r="M1092" s="40"/>
      <c r="N1092" s="40"/>
      <c r="O1092" s="279"/>
      <c r="P1092" s="279"/>
      <c r="Q1092" s="282"/>
      <c r="R1092" s="282"/>
      <c r="S1092" s="283"/>
      <c r="T1092" s="283"/>
      <c r="U1092" s="283"/>
      <c r="V1092" s="283"/>
      <c r="W1092" s="283"/>
      <c r="X1092" s="283"/>
    </row>
    <row r="1093" spans="1:24" s="34" customFormat="1">
      <c r="A1093" s="29"/>
      <c r="B1093" s="29"/>
      <c r="C1093" s="29"/>
      <c r="D1093" s="29"/>
      <c r="E1093" s="29"/>
      <c r="F1093" s="29"/>
      <c r="G1093" s="29"/>
      <c r="H1093" s="29"/>
      <c r="I1093" s="30"/>
      <c r="J1093" s="30"/>
      <c r="K1093" s="30"/>
      <c r="L1093" s="30"/>
      <c r="M1093" s="40"/>
      <c r="N1093" s="40"/>
      <c r="O1093" s="279"/>
      <c r="P1093" s="279"/>
      <c r="Q1093" s="282"/>
      <c r="R1093" s="282"/>
      <c r="S1093" s="283"/>
      <c r="T1093" s="283"/>
      <c r="U1093" s="283"/>
      <c r="V1093" s="283"/>
      <c r="W1093" s="283"/>
      <c r="X1093" s="283"/>
    </row>
    <row r="1094" spans="1:24" s="34" customFormat="1">
      <c r="A1094" s="29"/>
      <c r="B1094" s="29"/>
      <c r="C1094" s="29"/>
      <c r="D1094" s="29"/>
      <c r="E1094" s="29"/>
      <c r="F1094" s="29"/>
      <c r="G1094" s="29"/>
      <c r="H1094" s="29"/>
      <c r="I1094" s="30"/>
      <c r="J1094" s="30"/>
      <c r="K1094" s="30"/>
      <c r="L1094" s="30"/>
      <c r="M1094" s="40"/>
      <c r="N1094" s="40"/>
      <c r="O1094" s="279"/>
      <c r="P1094" s="279"/>
      <c r="Q1094" s="282"/>
      <c r="R1094" s="282"/>
      <c r="S1094" s="283"/>
      <c r="T1094" s="283"/>
      <c r="U1094" s="283"/>
      <c r="V1094" s="283"/>
      <c r="W1094" s="283"/>
      <c r="X1094" s="283"/>
    </row>
    <row r="1095" spans="1:24" s="34" customFormat="1">
      <c r="A1095" s="29"/>
      <c r="B1095" s="29"/>
      <c r="C1095" s="29"/>
      <c r="D1095" s="29"/>
      <c r="E1095" s="29"/>
      <c r="F1095" s="29"/>
      <c r="G1095" s="29"/>
      <c r="H1095" s="29"/>
      <c r="I1095" s="30"/>
      <c r="J1095" s="30"/>
      <c r="K1095" s="30"/>
      <c r="L1095" s="30"/>
      <c r="M1095" s="40"/>
      <c r="N1095" s="40"/>
      <c r="O1095" s="279"/>
      <c r="P1095" s="279"/>
      <c r="Q1095" s="282"/>
      <c r="R1095" s="282"/>
      <c r="S1095" s="283"/>
      <c r="T1095" s="283"/>
      <c r="U1095" s="283"/>
      <c r="V1095" s="283"/>
      <c r="W1095" s="283"/>
      <c r="X1095" s="283"/>
    </row>
    <row r="1096" spans="1:24" s="34" customFormat="1">
      <c r="A1096" s="29"/>
      <c r="B1096" s="29"/>
      <c r="C1096" s="29"/>
      <c r="D1096" s="29"/>
      <c r="E1096" s="29"/>
      <c r="F1096" s="29"/>
      <c r="G1096" s="29"/>
      <c r="H1096" s="29"/>
      <c r="I1096" s="30"/>
      <c r="J1096" s="30"/>
      <c r="K1096" s="30"/>
      <c r="L1096" s="30"/>
      <c r="M1096" s="40"/>
      <c r="N1096" s="40"/>
      <c r="O1096" s="279"/>
      <c r="P1096" s="279"/>
      <c r="Q1096" s="282"/>
      <c r="R1096" s="282"/>
      <c r="S1096" s="283"/>
      <c r="T1096" s="283"/>
      <c r="U1096" s="283"/>
      <c r="V1096" s="283"/>
      <c r="W1096" s="283"/>
      <c r="X1096" s="283"/>
    </row>
    <row r="1097" spans="1:24" s="34" customFormat="1">
      <c r="A1097" s="29"/>
      <c r="B1097" s="29"/>
      <c r="C1097" s="29"/>
      <c r="D1097" s="29"/>
      <c r="E1097" s="29"/>
      <c r="F1097" s="29"/>
      <c r="G1097" s="29"/>
      <c r="H1097" s="29"/>
      <c r="I1097" s="30"/>
      <c r="J1097" s="30"/>
      <c r="K1097" s="30"/>
      <c r="L1097" s="30"/>
      <c r="M1097" s="40"/>
      <c r="N1097" s="40"/>
      <c r="O1097" s="279"/>
      <c r="P1097" s="279"/>
      <c r="Q1097" s="282"/>
      <c r="R1097" s="282"/>
      <c r="S1097" s="283"/>
      <c r="T1097" s="283"/>
      <c r="U1097" s="283"/>
      <c r="V1097" s="283"/>
      <c r="W1097" s="283"/>
      <c r="X1097" s="283"/>
    </row>
    <row r="1098" spans="1:24" s="34" customFormat="1">
      <c r="A1098" s="29"/>
      <c r="B1098" s="29"/>
      <c r="C1098" s="29"/>
      <c r="D1098" s="29"/>
      <c r="E1098" s="29"/>
      <c r="F1098" s="29"/>
      <c r="G1098" s="29"/>
      <c r="H1098" s="29"/>
      <c r="I1098" s="30"/>
      <c r="J1098" s="30"/>
      <c r="K1098" s="30"/>
      <c r="L1098" s="30"/>
      <c r="M1098" s="40"/>
      <c r="N1098" s="40"/>
      <c r="O1098" s="279"/>
      <c r="P1098" s="279"/>
      <c r="Q1098" s="282"/>
      <c r="R1098" s="282"/>
      <c r="S1098" s="283"/>
      <c r="T1098" s="283"/>
      <c r="U1098" s="283"/>
      <c r="V1098" s="283"/>
      <c r="W1098" s="283"/>
      <c r="X1098" s="283"/>
    </row>
    <row r="1099" spans="1:24" s="34" customFormat="1">
      <c r="A1099" s="29"/>
      <c r="B1099" s="29"/>
      <c r="C1099" s="29"/>
      <c r="D1099" s="29"/>
      <c r="E1099" s="29"/>
      <c r="F1099" s="29"/>
      <c r="G1099" s="29"/>
      <c r="H1099" s="29"/>
      <c r="I1099" s="30"/>
      <c r="J1099" s="30"/>
      <c r="K1099" s="30"/>
      <c r="L1099" s="30"/>
      <c r="M1099" s="40"/>
      <c r="N1099" s="40"/>
      <c r="O1099" s="279"/>
      <c r="P1099" s="279"/>
      <c r="Q1099" s="282"/>
      <c r="R1099" s="282"/>
      <c r="S1099" s="283"/>
      <c r="T1099" s="283"/>
      <c r="U1099" s="283"/>
      <c r="V1099" s="283"/>
      <c r="W1099" s="283"/>
      <c r="X1099" s="283"/>
    </row>
    <row r="1100" spans="1:24" s="34" customFormat="1">
      <c r="A1100" s="29"/>
      <c r="B1100" s="29"/>
      <c r="C1100" s="29"/>
      <c r="D1100" s="29"/>
      <c r="E1100" s="29"/>
      <c r="F1100" s="29"/>
      <c r="G1100" s="29"/>
      <c r="H1100" s="29"/>
      <c r="I1100" s="30"/>
      <c r="J1100" s="30"/>
      <c r="K1100" s="30"/>
      <c r="L1100" s="30"/>
      <c r="M1100" s="40"/>
      <c r="N1100" s="40"/>
      <c r="O1100" s="279"/>
      <c r="P1100" s="279"/>
      <c r="Q1100" s="282"/>
      <c r="R1100" s="282"/>
      <c r="S1100" s="283"/>
      <c r="T1100" s="283"/>
      <c r="U1100" s="283"/>
      <c r="V1100" s="283"/>
      <c r="W1100" s="283"/>
      <c r="X1100" s="283"/>
    </row>
    <row r="1101" spans="1:24" s="34" customFormat="1">
      <c r="A1101" s="29"/>
      <c r="B1101" s="29"/>
      <c r="C1101" s="29"/>
      <c r="D1101" s="29"/>
      <c r="E1101" s="29"/>
      <c r="F1101" s="29"/>
      <c r="G1101" s="29"/>
      <c r="H1101" s="29"/>
      <c r="I1101" s="30"/>
      <c r="J1101" s="30"/>
      <c r="K1101" s="30"/>
      <c r="L1101" s="30"/>
      <c r="M1101" s="40"/>
      <c r="N1101" s="40"/>
      <c r="O1101" s="279"/>
      <c r="P1101" s="279"/>
      <c r="Q1101" s="282"/>
      <c r="R1101" s="282"/>
      <c r="S1101" s="283"/>
      <c r="T1101" s="283"/>
      <c r="U1101" s="283"/>
      <c r="V1101" s="283"/>
      <c r="W1101" s="283"/>
      <c r="X1101" s="283"/>
    </row>
    <row r="1102" spans="1:24" s="34" customFormat="1">
      <c r="A1102" s="29"/>
      <c r="B1102" s="29"/>
      <c r="C1102" s="29"/>
      <c r="D1102" s="29"/>
      <c r="E1102" s="29"/>
      <c r="F1102" s="29"/>
      <c r="G1102" s="29"/>
      <c r="H1102" s="29"/>
      <c r="I1102" s="30"/>
      <c r="J1102" s="30"/>
      <c r="K1102" s="30"/>
      <c r="L1102" s="30"/>
      <c r="M1102" s="40"/>
      <c r="N1102" s="40"/>
      <c r="O1102" s="279"/>
      <c r="P1102" s="279"/>
      <c r="Q1102" s="282"/>
      <c r="R1102" s="282"/>
      <c r="S1102" s="283"/>
      <c r="T1102" s="283"/>
      <c r="U1102" s="283"/>
      <c r="V1102" s="283"/>
      <c r="W1102" s="283"/>
      <c r="X1102" s="283"/>
    </row>
    <row r="1103" spans="1:24" s="34" customFormat="1">
      <c r="A1103" s="29"/>
      <c r="B1103" s="29"/>
      <c r="C1103" s="29"/>
      <c r="D1103" s="29"/>
      <c r="E1103" s="29"/>
      <c r="F1103" s="29"/>
      <c r="G1103" s="29"/>
      <c r="H1103" s="29"/>
      <c r="I1103" s="30"/>
      <c r="J1103" s="30"/>
      <c r="K1103" s="30"/>
      <c r="L1103" s="30"/>
      <c r="M1103" s="40"/>
      <c r="N1103" s="40"/>
      <c r="O1103" s="279"/>
      <c r="P1103" s="279"/>
      <c r="Q1103" s="282"/>
      <c r="R1103" s="282"/>
      <c r="S1103" s="283"/>
      <c r="T1103" s="283"/>
      <c r="U1103" s="283"/>
      <c r="V1103" s="283"/>
      <c r="W1103" s="283"/>
      <c r="X1103" s="283"/>
    </row>
    <row r="1104" spans="1:24" s="34" customFormat="1">
      <c r="A1104" s="29"/>
      <c r="B1104" s="29"/>
      <c r="C1104" s="29"/>
      <c r="D1104" s="29"/>
      <c r="E1104" s="29"/>
      <c r="F1104" s="29"/>
      <c r="G1104" s="29"/>
      <c r="H1104" s="29"/>
      <c r="I1104" s="30"/>
      <c r="J1104" s="30"/>
      <c r="K1104" s="30"/>
      <c r="L1104" s="30"/>
      <c r="M1104" s="40"/>
      <c r="N1104" s="40"/>
      <c r="O1104" s="279"/>
      <c r="P1104" s="279"/>
      <c r="Q1104" s="282"/>
      <c r="R1104" s="282"/>
      <c r="S1104" s="283"/>
      <c r="T1104" s="283"/>
      <c r="U1104" s="283"/>
      <c r="V1104" s="283"/>
      <c r="W1104" s="283"/>
      <c r="X1104" s="283"/>
    </row>
    <row r="1105" spans="1:24" s="34" customFormat="1">
      <c r="A1105" s="29"/>
      <c r="B1105" s="29"/>
      <c r="C1105" s="29"/>
      <c r="D1105" s="29"/>
      <c r="E1105" s="29"/>
      <c r="F1105" s="29"/>
      <c r="G1105" s="29"/>
      <c r="H1105" s="29"/>
      <c r="I1105" s="30"/>
      <c r="J1105" s="30"/>
      <c r="K1105" s="30"/>
      <c r="L1105" s="30"/>
      <c r="M1105" s="40"/>
      <c r="N1105" s="40"/>
      <c r="O1105" s="279"/>
      <c r="P1105" s="279"/>
      <c r="Q1105" s="282"/>
      <c r="R1105" s="282"/>
      <c r="S1105" s="283"/>
      <c r="T1105" s="283"/>
      <c r="U1105" s="283"/>
      <c r="V1105" s="283"/>
      <c r="W1105" s="283"/>
      <c r="X1105" s="283"/>
    </row>
    <row r="1106" spans="1:24" s="34" customFormat="1">
      <c r="A1106" s="29"/>
      <c r="B1106" s="29"/>
      <c r="C1106" s="29"/>
      <c r="D1106" s="29"/>
      <c r="E1106" s="29"/>
      <c r="F1106" s="29"/>
      <c r="G1106" s="29"/>
      <c r="H1106" s="29"/>
      <c r="I1106" s="30"/>
      <c r="J1106" s="30"/>
      <c r="K1106" s="30"/>
      <c r="L1106" s="30"/>
      <c r="M1106" s="40"/>
      <c r="N1106" s="40"/>
      <c r="O1106" s="279"/>
      <c r="P1106" s="279"/>
      <c r="Q1106" s="282"/>
      <c r="R1106" s="282"/>
      <c r="S1106" s="283"/>
      <c r="T1106" s="283"/>
      <c r="U1106" s="283"/>
      <c r="V1106" s="283"/>
      <c r="W1106" s="283"/>
      <c r="X1106" s="283"/>
    </row>
    <row r="1107" spans="1:24" s="34" customFormat="1">
      <c r="A1107" s="29"/>
      <c r="B1107" s="29"/>
      <c r="C1107" s="29"/>
      <c r="D1107" s="29"/>
      <c r="E1107" s="29"/>
      <c r="F1107" s="29"/>
      <c r="G1107" s="29"/>
      <c r="H1107" s="29"/>
      <c r="I1107" s="30"/>
      <c r="J1107" s="30"/>
      <c r="K1107" s="30"/>
      <c r="L1107" s="30"/>
      <c r="M1107" s="40"/>
      <c r="N1107" s="40"/>
      <c r="O1107" s="279"/>
      <c r="P1107" s="279"/>
      <c r="Q1107" s="282"/>
      <c r="R1107" s="282"/>
      <c r="S1107" s="283"/>
      <c r="T1107" s="283"/>
      <c r="U1107" s="283"/>
      <c r="V1107" s="283"/>
      <c r="W1107" s="283"/>
      <c r="X1107" s="283"/>
    </row>
    <row r="1108" spans="1:24" s="34" customFormat="1">
      <c r="A1108" s="29"/>
      <c r="B1108" s="29"/>
      <c r="C1108" s="29"/>
      <c r="D1108" s="29"/>
      <c r="E1108" s="29"/>
      <c r="F1108" s="29"/>
      <c r="G1108" s="29"/>
      <c r="H1108" s="29"/>
      <c r="I1108" s="30"/>
      <c r="J1108" s="30"/>
      <c r="K1108" s="30"/>
      <c r="L1108" s="30"/>
      <c r="M1108" s="40"/>
      <c r="N1108" s="40"/>
      <c r="O1108" s="279"/>
      <c r="P1108" s="279"/>
      <c r="Q1108" s="282"/>
      <c r="R1108" s="282"/>
      <c r="S1108" s="283"/>
      <c r="T1108" s="283"/>
      <c r="U1108" s="283"/>
      <c r="V1108" s="283"/>
      <c r="W1108" s="283"/>
      <c r="X1108" s="283"/>
    </row>
    <row r="1109" spans="1:24" s="34" customFormat="1">
      <c r="A1109" s="29"/>
      <c r="B1109" s="29"/>
      <c r="C1109" s="29"/>
      <c r="D1109" s="29"/>
      <c r="E1109" s="29"/>
      <c r="F1109" s="29"/>
      <c r="G1109" s="29"/>
      <c r="H1109" s="29"/>
      <c r="I1109" s="30"/>
      <c r="J1109" s="30"/>
      <c r="K1109" s="30"/>
      <c r="L1109" s="30"/>
      <c r="M1109" s="40"/>
      <c r="N1109" s="40"/>
      <c r="O1109" s="279"/>
      <c r="P1109" s="279"/>
      <c r="Q1109" s="282"/>
      <c r="R1109" s="282"/>
      <c r="S1109" s="283"/>
      <c r="T1109" s="283"/>
      <c r="U1109" s="283"/>
      <c r="V1109" s="283"/>
      <c r="W1109" s="283"/>
      <c r="X1109" s="283"/>
    </row>
    <row r="1110" spans="1:24" s="34" customFormat="1">
      <c r="A1110" s="29"/>
      <c r="B1110" s="29"/>
      <c r="C1110" s="29"/>
      <c r="D1110" s="29"/>
      <c r="E1110" s="29"/>
      <c r="F1110" s="29"/>
      <c r="G1110" s="29"/>
      <c r="H1110" s="29"/>
      <c r="I1110" s="30"/>
      <c r="J1110" s="30"/>
      <c r="K1110" s="30"/>
      <c r="L1110" s="30"/>
      <c r="M1110" s="40"/>
      <c r="N1110" s="40"/>
      <c r="O1110" s="279"/>
      <c r="P1110" s="279"/>
      <c r="Q1110" s="282"/>
      <c r="R1110" s="282"/>
      <c r="S1110" s="283"/>
      <c r="T1110" s="283"/>
      <c r="U1110" s="283"/>
      <c r="V1110" s="283"/>
      <c r="W1110" s="283"/>
      <c r="X1110" s="283"/>
    </row>
    <row r="1111" spans="1:24" s="34" customFormat="1">
      <c r="A1111" s="29"/>
      <c r="B1111" s="29"/>
      <c r="C1111" s="29"/>
      <c r="D1111" s="29"/>
      <c r="E1111" s="29"/>
      <c r="F1111" s="29"/>
      <c r="G1111" s="29"/>
      <c r="H1111" s="29"/>
      <c r="I1111" s="30"/>
      <c r="J1111" s="30"/>
      <c r="K1111" s="30"/>
      <c r="L1111" s="30"/>
      <c r="M1111" s="40"/>
      <c r="N1111" s="40"/>
      <c r="O1111" s="279"/>
      <c r="P1111" s="279"/>
      <c r="Q1111" s="282"/>
      <c r="R1111" s="282"/>
      <c r="S1111" s="283"/>
      <c r="T1111" s="283"/>
      <c r="U1111" s="283"/>
      <c r="V1111" s="283"/>
      <c r="W1111" s="283"/>
      <c r="X1111" s="283"/>
    </row>
    <row r="1112" spans="1:24" s="34" customFormat="1">
      <c r="A1112" s="29"/>
      <c r="B1112" s="29"/>
      <c r="C1112" s="29"/>
      <c r="D1112" s="29"/>
      <c r="E1112" s="29"/>
      <c r="F1112" s="29"/>
      <c r="G1112" s="29"/>
      <c r="H1112" s="29"/>
      <c r="I1112" s="30"/>
      <c r="J1112" s="30"/>
      <c r="K1112" s="30"/>
      <c r="L1112" s="30"/>
      <c r="M1112" s="40"/>
      <c r="N1112" s="40"/>
      <c r="O1112" s="279"/>
      <c r="P1112" s="279"/>
      <c r="Q1112" s="282"/>
      <c r="R1112" s="282"/>
      <c r="S1112" s="283"/>
      <c r="T1112" s="283"/>
      <c r="U1112" s="283"/>
      <c r="V1112" s="283"/>
      <c r="W1112" s="283"/>
      <c r="X1112" s="283"/>
    </row>
    <row r="1113" spans="1:24" s="34" customFormat="1">
      <c r="A1113" s="29"/>
      <c r="B1113" s="29"/>
      <c r="C1113" s="29"/>
      <c r="D1113" s="29"/>
      <c r="E1113" s="29"/>
      <c r="F1113" s="29"/>
      <c r="G1113" s="29"/>
      <c r="H1113" s="29"/>
      <c r="I1113" s="30"/>
      <c r="J1113" s="30"/>
      <c r="K1113" s="30"/>
      <c r="L1113" s="30"/>
      <c r="M1113" s="40"/>
      <c r="N1113" s="40"/>
      <c r="O1113" s="279"/>
      <c r="P1113" s="279"/>
      <c r="Q1113" s="282"/>
      <c r="R1113" s="282"/>
      <c r="S1113" s="283"/>
      <c r="T1113" s="283"/>
      <c r="U1113" s="283"/>
      <c r="V1113" s="283"/>
      <c r="W1113" s="283"/>
      <c r="X1113" s="283"/>
    </row>
    <row r="1114" spans="1:24" s="34" customFormat="1">
      <c r="A1114" s="29"/>
      <c r="B1114" s="29"/>
      <c r="C1114" s="29"/>
      <c r="D1114" s="29"/>
      <c r="E1114" s="29"/>
      <c r="F1114" s="29"/>
      <c r="G1114" s="29"/>
      <c r="H1114" s="29"/>
      <c r="I1114" s="30"/>
      <c r="J1114" s="30"/>
      <c r="K1114" s="30"/>
      <c r="L1114" s="30"/>
      <c r="M1114" s="40"/>
      <c r="N1114" s="40"/>
      <c r="O1114" s="279"/>
      <c r="P1114" s="279"/>
      <c r="Q1114" s="282"/>
      <c r="R1114" s="282"/>
      <c r="S1114" s="283"/>
      <c r="T1114" s="283"/>
      <c r="U1114" s="283"/>
      <c r="V1114" s="283"/>
      <c r="W1114" s="283"/>
      <c r="X1114" s="283"/>
    </row>
    <row r="1115" spans="1:24" s="34" customFormat="1">
      <c r="A1115" s="29"/>
      <c r="B1115" s="29"/>
      <c r="C1115" s="29"/>
      <c r="D1115" s="29"/>
      <c r="E1115" s="29"/>
      <c r="F1115" s="29"/>
      <c r="G1115" s="29"/>
      <c r="H1115" s="29"/>
      <c r="I1115" s="30"/>
      <c r="J1115" s="30"/>
      <c r="K1115" s="30"/>
      <c r="L1115" s="30"/>
      <c r="M1115" s="40"/>
      <c r="N1115" s="40"/>
      <c r="O1115" s="279"/>
      <c r="P1115" s="279"/>
      <c r="Q1115" s="282"/>
      <c r="R1115" s="282"/>
      <c r="S1115" s="283"/>
      <c r="T1115" s="283"/>
      <c r="U1115" s="283"/>
      <c r="V1115" s="283"/>
      <c r="W1115" s="283"/>
      <c r="X1115" s="283"/>
    </row>
    <row r="1116" spans="1:24" s="34" customFormat="1">
      <c r="A1116" s="29"/>
      <c r="B1116" s="29"/>
      <c r="C1116" s="29"/>
      <c r="D1116" s="29"/>
      <c r="E1116" s="29"/>
      <c r="F1116" s="29"/>
      <c r="G1116" s="29"/>
      <c r="H1116" s="29"/>
      <c r="I1116" s="30"/>
      <c r="J1116" s="30"/>
      <c r="K1116" s="30"/>
      <c r="L1116" s="30"/>
      <c r="M1116" s="40"/>
      <c r="N1116" s="40"/>
      <c r="O1116" s="279"/>
      <c r="P1116" s="279"/>
      <c r="Q1116" s="282"/>
      <c r="R1116" s="282"/>
      <c r="S1116" s="283"/>
      <c r="T1116" s="283"/>
      <c r="U1116" s="283"/>
      <c r="V1116" s="283"/>
      <c r="W1116" s="283"/>
      <c r="X1116" s="283"/>
    </row>
    <row r="1117" spans="1:24" s="34" customFormat="1">
      <c r="A1117" s="29"/>
      <c r="B1117" s="29"/>
      <c r="C1117" s="29"/>
      <c r="D1117" s="29"/>
      <c r="E1117" s="29"/>
      <c r="F1117" s="29"/>
      <c r="G1117" s="29"/>
      <c r="H1117" s="29"/>
      <c r="I1117" s="30"/>
      <c r="J1117" s="30"/>
      <c r="K1117" s="30"/>
      <c r="L1117" s="30"/>
      <c r="M1117" s="40"/>
      <c r="N1117" s="40"/>
      <c r="O1117" s="279"/>
      <c r="P1117" s="279"/>
      <c r="Q1117" s="282"/>
      <c r="R1117" s="282"/>
      <c r="S1117" s="283"/>
      <c r="T1117" s="283"/>
      <c r="U1117" s="283"/>
      <c r="V1117" s="283"/>
      <c r="W1117" s="283"/>
      <c r="X1117" s="283"/>
    </row>
    <row r="1118" spans="1:24" s="34" customFormat="1">
      <c r="A1118" s="29"/>
      <c r="B1118" s="29"/>
      <c r="C1118" s="29"/>
      <c r="D1118" s="29"/>
      <c r="E1118" s="29"/>
      <c r="F1118" s="29"/>
      <c r="G1118" s="29"/>
      <c r="H1118" s="29"/>
      <c r="I1118" s="30"/>
      <c r="J1118" s="30"/>
      <c r="K1118" s="30"/>
      <c r="L1118" s="30"/>
      <c r="M1118" s="40"/>
      <c r="N1118" s="40"/>
      <c r="O1118" s="279"/>
      <c r="P1118" s="279"/>
      <c r="Q1118" s="282"/>
      <c r="R1118" s="282"/>
      <c r="S1118" s="283"/>
      <c r="T1118" s="283"/>
      <c r="U1118" s="283"/>
      <c r="V1118" s="283"/>
      <c r="W1118" s="283"/>
      <c r="X1118" s="283"/>
    </row>
    <row r="1119" spans="1:24" s="34" customFormat="1">
      <c r="A1119" s="29"/>
      <c r="B1119" s="29"/>
      <c r="C1119" s="29"/>
      <c r="D1119" s="29"/>
      <c r="E1119" s="29"/>
      <c r="F1119" s="29"/>
      <c r="G1119" s="29"/>
      <c r="H1119" s="29"/>
      <c r="I1119" s="30"/>
      <c r="J1119" s="30"/>
      <c r="K1119" s="30"/>
      <c r="L1119" s="30"/>
      <c r="M1119" s="40"/>
      <c r="N1119" s="40"/>
      <c r="O1119" s="279"/>
      <c r="P1119" s="279"/>
      <c r="Q1119" s="282"/>
      <c r="R1119" s="282"/>
      <c r="S1119" s="283"/>
      <c r="T1119" s="283"/>
      <c r="U1119" s="283"/>
      <c r="V1119" s="283"/>
      <c r="W1119" s="283"/>
      <c r="X1119" s="283"/>
    </row>
    <row r="1120" spans="1:24" s="34" customFormat="1">
      <c r="A1120" s="29"/>
      <c r="B1120" s="29"/>
      <c r="C1120" s="29"/>
      <c r="D1120" s="29"/>
      <c r="E1120" s="29"/>
      <c r="F1120" s="29"/>
      <c r="G1120" s="29"/>
      <c r="H1120" s="29"/>
      <c r="I1120" s="30"/>
      <c r="J1120" s="30"/>
      <c r="K1120" s="30"/>
      <c r="L1120" s="30"/>
      <c r="M1120" s="40"/>
      <c r="N1120" s="40"/>
      <c r="O1120" s="279"/>
      <c r="P1120" s="279"/>
      <c r="Q1120" s="282"/>
      <c r="R1120" s="282"/>
      <c r="S1120" s="283"/>
      <c r="T1120" s="283"/>
      <c r="U1120" s="283"/>
      <c r="V1120" s="283"/>
      <c r="W1120" s="283"/>
      <c r="X1120" s="283"/>
    </row>
    <row r="1121" spans="1:24" s="34" customFormat="1">
      <c r="A1121" s="29"/>
      <c r="B1121" s="29"/>
      <c r="C1121" s="29"/>
      <c r="D1121" s="29"/>
      <c r="E1121" s="29"/>
      <c r="F1121" s="29"/>
      <c r="G1121" s="29"/>
      <c r="H1121" s="29"/>
      <c r="I1121" s="30"/>
      <c r="J1121" s="30"/>
      <c r="K1121" s="30"/>
      <c r="L1121" s="30"/>
      <c r="M1121" s="40"/>
      <c r="N1121" s="40"/>
      <c r="O1121" s="279"/>
      <c r="P1121" s="279"/>
      <c r="Q1121" s="282"/>
      <c r="R1121" s="282"/>
      <c r="S1121" s="283"/>
      <c r="T1121" s="283"/>
      <c r="U1121" s="283"/>
      <c r="V1121" s="283"/>
      <c r="W1121" s="283"/>
      <c r="X1121" s="283"/>
    </row>
    <row r="1122" spans="1:24" s="34" customFormat="1">
      <c r="A1122" s="29"/>
      <c r="B1122" s="29"/>
      <c r="C1122" s="29"/>
      <c r="D1122" s="29"/>
      <c r="E1122" s="29"/>
      <c r="F1122" s="29"/>
      <c r="G1122" s="29"/>
      <c r="H1122" s="29"/>
      <c r="I1122" s="30"/>
      <c r="J1122" s="30"/>
      <c r="K1122" s="30"/>
      <c r="L1122" s="30"/>
      <c r="M1122" s="40"/>
      <c r="N1122" s="40"/>
      <c r="O1122" s="279"/>
      <c r="P1122" s="279"/>
      <c r="Q1122" s="282"/>
      <c r="R1122" s="282"/>
      <c r="S1122" s="283"/>
      <c r="T1122" s="283"/>
      <c r="U1122" s="283"/>
      <c r="V1122" s="283"/>
      <c r="W1122" s="283"/>
      <c r="X1122" s="283"/>
    </row>
    <row r="1123" spans="1:24" s="34" customFormat="1">
      <c r="A1123" s="29"/>
      <c r="B1123" s="29"/>
      <c r="C1123" s="29"/>
      <c r="D1123" s="29"/>
      <c r="E1123" s="29"/>
      <c r="F1123" s="29"/>
      <c r="G1123" s="29"/>
      <c r="H1123" s="29"/>
      <c r="I1123" s="30"/>
      <c r="J1123" s="30"/>
      <c r="K1123" s="30"/>
      <c r="L1123" s="30"/>
      <c r="M1123" s="40"/>
      <c r="N1123" s="40"/>
      <c r="O1123" s="279"/>
      <c r="P1123" s="279"/>
      <c r="Q1123" s="282"/>
      <c r="R1123" s="282"/>
      <c r="S1123" s="283"/>
      <c r="T1123" s="283"/>
      <c r="U1123" s="283"/>
      <c r="V1123" s="283"/>
      <c r="W1123" s="283"/>
      <c r="X1123" s="283"/>
    </row>
    <row r="1124" spans="1:24" s="34" customFormat="1">
      <c r="A1124" s="29"/>
      <c r="B1124" s="29"/>
      <c r="C1124" s="29"/>
      <c r="D1124" s="29"/>
      <c r="E1124" s="29"/>
      <c r="F1124" s="29"/>
      <c r="G1124" s="29"/>
      <c r="H1124" s="29"/>
      <c r="I1124" s="30"/>
      <c r="J1124" s="30"/>
      <c r="K1124" s="30"/>
      <c r="L1124" s="30"/>
      <c r="M1124" s="40"/>
      <c r="N1124" s="40"/>
      <c r="O1124" s="279"/>
      <c r="P1124" s="279"/>
      <c r="Q1124" s="282"/>
      <c r="R1124" s="282"/>
      <c r="S1124" s="283"/>
      <c r="T1124" s="283"/>
      <c r="U1124" s="283"/>
      <c r="V1124" s="283"/>
      <c r="W1124" s="283"/>
      <c r="X1124" s="283"/>
    </row>
    <row r="1125" spans="1:24" s="34" customFormat="1">
      <c r="A1125" s="29"/>
      <c r="B1125" s="29"/>
      <c r="C1125" s="29"/>
      <c r="D1125" s="29"/>
      <c r="E1125" s="29"/>
      <c r="F1125" s="29"/>
      <c r="G1125" s="29"/>
      <c r="H1125" s="29"/>
      <c r="I1125" s="30"/>
      <c r="J1125" s="30"/>
      <c r="K1125" s="30"/>
      <c r="L1125" s="30"/>
      <c r="M1125" s="40"/>
      <c r="N1125" s="40"/>
      <c r="O1125" s="279"/>
      <c r="P1125" s="279"/>
      <c r="Q1125" s="282"/>
      <c r="R1125" s="282"/>
      <c r="S1125" s="283"/>
      <c r="T1125" s="283"/>
      <c r="U1125" s="283"/>
      <c r="V1125" s="283"/>
      <c r="W1125" s="283"/>
      <c r="X1125" s="283"/>
    </row>
    <row r="1126" spans="1:24" s="34" customFormat="1">
      <c r="A1126" s="29"/>
      <c r="B1126" s="29"/>
      <c r="C1126" s="29"/>
      <c r="D1126" s="29"/>
      <c r="E1126" s="29"/>
      <c r="F1126" s="29"/>
      <c r="G1126" s="29"/>
      <c r="H1126" s="29"/>
      <c r="I1126" s="30"/>
      <c r="J1126" s="30"/>
      <c r="K1126" s="30"/>
      <c r="L1126" s="30"/>
      <c r="M1126" s="40"/>
      <c r="N1126" s="40"/>
      <c r="O1126" s="279"/>
      <c r="P1126" s="279"/>
      <c r="Q1126" s="282"/>
      <c r="R1126" s="282"/>
      <c r="S1126" s="283"/>
      <c r="T1126" s="283"/>
      <c r="U1126" s="283"/>
      <c r="V1126" s="283"/>
      <c r="W1126" s="283"/>
      <c r="X1126" s="283"/>
    </row>
    <row r="1127" spans="1:24" s="34" customFormat="1">
      <c r="A1127" s="29"/>
      <c r="B1127" s="29"/>
      <c r="C1127" s="29"/>
      <c r="D1127" s="29"/>
      <c r="E1127" s="29"/>
      <c r="F1127" s="29"/>
      <c r="G1127" s="29"/>
      <c r="H1127" s="29"/>
      <c r="I1127" s="30"/>
      <c r="J1127" s="30"/>
      <c r="K1127" s="30"/>
      <c r="L1127" s="30"/>
      <c r="M1127" s="40"/>
      <c r="N1127" s="40"/>
      <c r="O1127" s="279"/>
      <c r="P1127" s="279"/>
      <c r="Q1127" s="282"/>
      <c r="R1127" s="282"/>
      <c r="S1127" s="283"/>
      <c r="T1127" s="283"/>
      <c r="U1127" s="283"/>
      <c r="V1127" s="283"/>
      <c r="W1127" s="283"/>
      <c r="X1127" s="283"/>
    </row>
    <row r="1128" spans="1:24" s="34" customFormat="1">
      <c r="A1128" s="29"/>
      <c r="B1128" s="29"/>
      <c r="C1128" s="29"/>
      <c r="D1128" s="29"/>
      <c r="E1128" s="29"/>
      <c r="F1128" s="29"/>
      <c r="G1128" s="29"/>
      <c r="H1128" s="29"/>
      <c r="I1128" s="30"/>
      <c r="J1128" s="30"/>
      <c r="K1128" s="30"/>
      <c r="L1128" s="30"/>
      <c r="M1128" s="40"/>
      <c r="N1128" s="40"/>
      <c r="O1128" s="279"/>
      <c r="P1128" s="279"/>
      <c r="Q1128" s="282"/>
      <c r="R1128" s="282"/>
      <c r="S1128" s="283"/>
      <c r="T1128" s="283"/>
      <c r="U1128" s="283"/>
      <c r="V1128" s="283"/>
      <c r="W1128" s="283"/>
      <c r="X1128" s="283"/>
    </row>
    <row r="1129" spans="1:24" s="34" customFormat="1">
      <c r="A1129" s="29"/>
      <c r="B1129" s="29"/>
      <c r="C1129" s="29"/>
      <c r="D1129" s="29"/>
      <c r="E1129" s="29"/>
      <c r="F1129" s="29"/>
      <c r="G1129" s="29"/>
      <c r="H1129" s="29"/>
      <c r="I1129" s="30"/>
      <c r="J1129" s="30"/>
      <c r="K1129" s="30"/>
      <c r="L1129" s="30"/>
      <c r="M1129" s="40"/>
      <c r="N1129" s="40"/>
      <c r="O1129" s="279"/>
      <c r="P1129" s="279"/>
      <c r="Q1129" s="282"/>
      <c r="R1129" s="282"/>
      <c r="S1129" s="283"/>
      <c r="T1129" s="283"/>
      <c r="U1129" s="283"/>
      <c r="V1129" s="283"/>
      <c r="W1129" s="283"/>
      <c r="X1129" s="283"/>
    </row>
    <row r="1130" spans="1:24" s="34" customFormat="1">
      <c r="A1130" s="29"/>
      <c r="B1130" s="29"/>
      <c r="C1130" s="29"/>
      <c r="D1130" s="29"/>
      <c r="E1130" s="29"/>
      <c r="F1130" s="29"/>
      <c r="G1130" s="29"/>
      <c r="H1130" s="29"/>
      <c r="I1130" s="30"/>
      <c r="J1130" s="30"/>
      <c r="K1130" s="30"/>
      <c r="L1130" s="30"/>
      <c r="M1130" s="40"/>
      <c r="N1130" s="40"/>
      <c r="O1130" s="279"/>
      <c r="P1130" s="279"/>
      <c r="Q1130" s="282"/>
      <c r="R1130" s="282"/>
      <c r="S1130" s="283"/>
      <c r="T1130" s="283"/>
      <c r="U1130" s="283"/>
      <c r="V1130" s="283"/>
      <c r="W1130" s="283"/>
      <c r="X1130" s="283"/>
    </row>
    <row r="1131" spans="1:24" s="34" customFormat="1">
      <c r="A1131" s="29"/>
      <c r="B1131" s="29"/>
      <c r="C1131" s="29"/>
      <c r="D1131" s="29"/>
      <c r="E1131" s="29"/>
      <c r="F1131" s="29"/>
      <c r="G1131" s="29"/>
      <c r="H1131" s="29"/>
      <c r="I1131" s="30"/>
      <c r="J1131" s="30"/>
      <c r="K1131" s="30"/>
      <c r="L1131" s="30"/>
      <c r="M1131" s="40"/>
      <c r="N1131" s="40"/>
      <c r="O1131" s="279"/>
      <c r="P1131" s="279"/>
      <c r="Q1131" s="282"/>
      <c r="R1131" s="282"/>
      <c r="S1131" s="283"/>
      <c r="T1131" s="283"/>
      <c r="U1131" s="283"/>
      <c r="V1131" s="283"/>
      <c r="W1131" s="283"/>
      <c r="X1131" s="283"/>
    </row>
    <row r="1132" spans="1:24" s="34" customFormat="1">
      <c r="A1132" s="29"/>
      <c r="B1132" s="29"/>
      <c r="C1132" s="29"/>
      <c r="D1132" s="29"/>
      <c r="E1132" s="29"/>
      <c r="F1132" s="29"/>
      <c r="G1132" s="29"/>
      <c r="H1132" s="29"/>
      <c r="I1132" s="30"/>
      <c r="J1132" s="30"/>
      <c r="K1132" s="30"/>
      <c r="L1132" s="30"/>
      <c r="M1132" s="40"/>
      <c r="N1132" s="40"/>
      <c r="O1132" s="279"/>
      <c r="P1132" s="279"/>
      <c r="Q1132" s="282"/>
      <c r="R1132" s="282"/>
      <c r="S1132" s="283"/>
      <c r="T1132" s="283"/>
      <c r="U1132" s="283"/>
      <c r="V1132" s="283"/>
      <c r="W1132" s="283"/>
      <c r="X1132" s="283"/>
    </row>
    <row r="1133" spans="1:24" s="34" customFormat="1">
      <c r="A1133" s="29"/>
      <c r="B1133" s="29"/>
      <c r="C1133" s="29"/>
      <c r="D1133" s="29"/>
      <c r="E1133" s="29"/>
      <c r="F1133" s="29"/>
      <c r="G1133" s="29"/>
      <c r="H1133" s="29"/>
      <c r="I1133" s="30"/>
      <c r="J1133" s="30"/>
      <c r="K1133" s="30"/>
      <c r="L1133" s="30"/>
      <c r="M1133" s="40"/>
      <c r="N1133" s="40"/>
      <c r="O1133" s="279"/>
      <c r="P1133" s="279"/>
      <c r="Q1133" s="282"/>
      <c r="R1133" s="282"/>
      <c r="S1133" s="283"/>
      <c r="T1133" s="283"/>
      <c r="U1133" s="283"/>
      <c r="V1133" s="283"/>
      <c r="W1133" s="283"/>
      <c r="X1133" s="283"/>
    </row>
    <row r="1134" spans="1:24" s="34" customFormat="1">
      <c r="A1134" s="29"/>
      <c r="B1134" s="29"/>
      <c r="C1134" s="29"/>
      <c r="D1134" s="29"/>
      <c r="E1134" s="29"/>
      <c r="F1134" s="29"/>
      <c r="G1134" s="29"/>
      <c r="H1134" s="29"/>
      <c r="I1134" s="30"/>
      <c r="J1134" s="30"/>
      <c r="K1134" s="30"/>
      <c r="L1134" s="30"/>
      <c r="M1134" s="40"/>
      <c r="N1134" s="40"/>
      <c r="O1134" s="279"/>
      <c r="P1134" s="279"/>
      <c r="Q1134" s="282"/>
      <c r="R1134" s="282"/>
      <c r="S1134" s="283"/>
      <c r="T1134" s="283"/>
      <c r="U1134" s="283"/>
      <c r="V1134" s="283"/>
      <c r="W1134" s="283"/>
      <c r="X1134" s="283"/>
    </row>
    <row r="1135" spans="1:24" s="34" customFormat="1">
      <c r="A1135" s="29"/>
      <c r="B1135" s="29"/>
      <c r="C1135" s="29"/>
      <c r="D1135" s="29"/>
      <c r="E1135" s="29"/>
      <c r="F1135" s="29"/>
      <c r="G1135" s="29"/>
      <c r="H1135" s="29"/>
      <c r="I1135" s="30"/>
      <c r="J1135" s="30"/>
      <c r="K1135" s="30"/>
      <c r="L1135" s="30"/>
      <c r="M1135" s="40"/>
      <c r="N1135" s="40"/>
      <c r="O1135" s="279"/>
      <c r="P1135" s="279"/>
      <c r="Q1135" s="282"/>
      <c r="R1135" s="282"/>
      <c r="S1135" s="283"/>
      <c r="T1135" s="283"/>
      <c r="U1135" s="283"/>
      <c r="V1135" s="283"/>
      <c r="W1135" s="283"/>
      <c r="X1135" s="283"/>
    </row>
    <row r="1136" spans="1:24" s="34" customFormat="1">
      <c r="A1136" s="29"/>
      <c r="B1136" s="29"/>
      <c r="C1136" s="29"/>
      <c r="D1136" s="29"/>
      <c r="E1136" s="29"/>
      <c r="F1136" s="29"/>
      <c r="G1136" s="29"/>
      <c r="H1136" s="29"/>
      <c r="I1136" s="30"/>
      <c r="J1136" s="30"/>
      <c r="K1136" s="30"/>
      <c r="L1136" s="30"/>
      <c r="M1136" s="40"/>
      <c r="N1136" s="40"/>
      <c r="O1136" s="279"/>
      <c r="P1136" s="279"/>
      <c r="Q1136" s="282"/>
      <c r="R1136" s="282"/>
      <c r="S1136" s="283"/>
      <c r="T1136" s="283"/>
      <c r="U1136" s="283"/>
      <c r="V1136" s="283"/>
      <c r="W1136" s="283"/>
      <c r="X1136" s="283"/>
    </row>
    <row r="1137" spans="1:24" s="34" customFormat="1">
      <c r="A1137" s="29"/>
      <c r="B1137" s="29"/>
      <c r="C1137" s="29"/>
      <c r="D1137" s="29"/>
      <c r="E1137" s="29"/>
      <c r="F1137" s="29"/>
      <c r="G1137" s="29"/>
      <c r="H1137" s="29"/>
      <c r="I1137" s="30"/>
      <c r="J1137" s="30"/>
      <c r="K1137" s="30"/>
      <c r="L1137" s="30"/>
      <c r="M1137" s="40"/>
      <c r="N1137" s="40"/>
      <c r="O1137" s="279"/>
      <c r="P1137" s="279"/>
      <c r="Q1137" s="282"/>
      <c r="R1137" s="282"/>
      <c r="S1137" s="283"/>
      <c r="T1137" s="283"/>
      <c r="U1137" s="283"/>
      <c r="V1137" s="283"/>
      <c r="W1137" s="283"/>
      <c r="X1137" s="283"/>
    </row>
    <row r="1138" spans="1:24" s="34" customFormat="1">
      <c r="A1138" s="29"/>
      <c r="B1138" s="29"/>
      <c r="C1138" s="29"/>
      <c r="D1138" s="29"/>
      <c r="E1138" s="29"/>
      <c r="F1138" s="29"/>
      <c r="G1138" s="29"/>
      <c r="H1138" s="29"/>
      <c r="I1138" s="30"/>
      <c r="J1138" s="30"/>
      <c r="K1138" s="30"/>
      <c r="L1138" s="30"/>
      <c r="M1138" s="40"/>
      <c r="N1138" s="40"/>
      <c r="O1138" s="279"/>
      <c r="P1138" s="279"/>
      <c r="Q1138" s="282"/>
      <c r="R1138" s="282"/>
      <c r="S1138" s="283"/>
      <c r="T1138" s="283"/>
      <c r="U1138" s="283"/>
      <c r="V1138" s="283"/>
      <c r="W1138" s="283"/>
      <c r="X1138" s="283"/>
    </row>
    <row r="1139" spans="1:24" s="34" customFormat="1">
      <c r="A1139" s="29"/>
      <c r="B1139" s="29"/>
      <c r="C1139" s="29"/>
      <c r="D1139" s="29"/>
      <c r="E1139" s="29"/>
      <c r="F1139" s="29"/>
      <c r="G1139" s="29"/>
      <c r="H1139" s="29"/>
      <c r="I1139" s="30"/>
      <c r="J1139" s="30"/>
      <c r="K1139" s="30"/>
      <c r="L1139" s="30"/>
      <c r="M1139" s="40"/>
      <c r="N1139" s="40"/>
      <c r="O1139" s="279"/>
      <c r="P1139" s="279"/>
      <c r="Q1139" s="282"/>
      <c r="R1139" s="282"/>
      <c r="S1139" s="283"/>
      <c r="T1139" s="283"/>
      <c r="U1139" s="283"/>
      <c r="V1139" s="283"/>
      <c r="W1139" s="283"/>
      <c r="X1139" s="283"/>
    </row>
    <row r="1140" spans="1:24" s="34" customFormat="1">
      <c r="A1140" s="29"/>
      <c r="B1140" s="29"/>
      <c r="C1140" s="29"/>
      <c r="D1140" s="29"/>
      <c r="E1140" s="29"/>
      <c r="F1140" s="29"/>
      <c r="G1140" s="29"/>
      <c r="H1140" s="29"/>
      <c r="I1140" s="30"/>
      <c r="J1140" s="30"/>
      <c r="K1140" s="30"/>
      <c r="L1140" s="30"/>
      <c r="M1140" s="40"/>
      <c r="N1140" s="40"/>
      <c r="O1140" s="279"/>
      <c r="P1140" s="279"/>
      <c r="Q1140" s="282"/>
      <c r="R1140" s="282"/>
      <c r="S1140" s="283"/>
      <c r="T1140" s="283"/>
      <c r="U1140" s="283"/>
      <c r="V1140" s="283"/>
      <c r="W1140" s="283"/>
      <c r="X1140" s="283"/>
    </row>
    <row r="1141" spans="1:24" s="34" customFormat="1">
      <c r="A1141" s="29"/>
      <c r="B1141" s="29"/>
      <c r="C1141" s="29"/>
      <c r="D1141" s="29"/>
      <c r="E1141" s="29"/>
      <c r="F1141" s="29"/>
      <c r="G1141" s="29"/>
      <c r="H1141" s="29"/>
      <c r="I1141" s="30"/>
      <c r="J1141" s="30"/>
      <c r="K1141" s="30"/>
      <c r="L1141" s="30"/>
      <c r="M1141" s="40"/>
      <c r="N1141" s="40"/>
      <c r="O1141" s="279"/>
      <c r="P1141" s="279"/>
      <c r="Q1141" s="282"/>
      <c r="R1141" s="282"/>
      <c r="S1141" s="283"/>
      <c r="T1141" s="283"/>
      <c r="U1141" s="283"/>
      <c r="V1141" s="283"/>
      <c r="W1141" s="283"/>
      <c r="X1141" s="283"/>
    </row>
    <row r="1142" spans="1:24" s="34" customFormat="1">
      <c r="A1142" s="29"/>
      <c r="B1142" s="29"/>
      <c r="C1142" s="29"/>
      <c r="D1142" s="29"/>
      <c r="E1142" s="29"/>
      <c r="F1142" s="29"/>
      <c r="G1142" s="29"/>
      <c r="H1142" s="29"/>
      <c r="I1142" s="30"/>
      <c r="J1142" s="30"/>
      <c r="K1142" s="30"/>
      <c r="L1142" s="30"/>
      <c r="M1142" s="40"/>
      <c r="N1142" s="40"/>
      <c r="O1142" s="279"/>
      <c r="P1142" s="279"/>
      <c r="Q1142" s="282"/>
      <c r="R1142" s="282"/>
      <c r="S1142" s="283"/>
      <c r="T1142" s="283"/>
      <c r="U1142" s="283"/>
      <c r="V1142" s="283"/>
      <c r="W1142" s="283"/>
      <c r="X1142" s="283"/>
    </row>
    <row r="1143" spans="1:24" s="34" customFormat="1">
      <c r="A1143" s="29"/>
      <c r="B1143" s="29"/>
      <c r="C1143" s="29"/>
      <c r="D1143" s="29"/>
      <c r="E1143" s="29"/>
      <c r="F1143" s="29"/>
      <c r="G1143" s="29"/>
      <c r="H1143" s="29"/>
      <c r="I1143" s="30"/>
      <c r="J1143" s="30"/>
      <c r="K1143" s="30"/>
      <c r="L1143" s="30"/>
      <c r="M1143" s="40"/>
      <c r="N1143" s="40"/>
      <c r="O1143" s="279"/>
      <c r="P1143" s="279"/>
      <c r="Q1143" s="282"/>
      <c r="R1143" s="282"/>
      <c r="S1143" s="283"/>
      <c r="T1143" s="283"/>
      <c r="U1143" s="283"/>
      <c r="V1143" s="283"/>
      <c r="W1143" s="283"/>
      <c r="X1143" s="283"/>
    </row>
    <row r="1144" spans="1:24" s="34" customFormat="1">
      <c r="A1144" s="29"/>
      <c r="B1144" s="29"/>
      <c r="C1144" s="29"/>
      <c r="D1144" s="29"/>
      <c r="E1144" s="29"/>
      <c r="F1144" s="29"/>
      <c r="G1144" s="29"/>
      <c r="H1144" s="29"/>
      <c r="I1144" s="30"/>
      <c r="J1144" s="30"/>
      <c r="K1144" s="30"/>
      <c r="L1144" s="30"/>
      <c r="M1144" s="40"/>
      <c r="N1144" s="40"/>
      <c r="O1144" s="279"/>
      <c r="P1144" s="279"/>
      <c r="Q1144" s="282"/>
      <c r="R1144" s="282"/>
      <c r="S1144" s="283"/>
      <c r="T1144" s="283"/>
      <c r="U1144" s="283"/>
      <c r="V1144" s="283"/>
      <c r="W1144" s="283"/>
      <c r="X1144" s="283"/>
    </row>
    <row r="1145" spans="1:24" s="34" customFormat="1">
      <c r="A1145" s="29"/>
      <c r="B1145" s="29"/>
      <c r="C1145" s="29"/>
      <c r="D1145" s="29"/>
      <c r="E1145" s="29"/>
      <c r="F1145" s="29"/>
      <c r="G1145" s="29"/>
      <c r="H1145" s="29"/>
      <c r="I1145" s="30"/>
      <c r="J1145" s="30"/>
      <c r="K1145" s="30"/>
      <c r="L1145" s="30"/>
      <c r="M1145" s="40"/>
      <c r="N1145" s="40"/>
      <c r="O1145" s="279"/>
      <c r="P1145" s="279"/>
      <c r="Q1145" s="282"/>
      <c r="R1145" s="282"/>
      <c r="S1145" s="283"/>
      <c r="T1145" s="283"/>
      <c r="U1145" s="283"/>
      <c r="V1145" s="283"/>
      <c r="W1145" s="283"/>
      <c r="X1145" s="283"/>
    </row>
    <row r="1146" spans="1:24" s="34" customFormat="1">
      <c r="A1146" s="29"/>
      <c r="B1146" s="29"/>
      <c r="C1146" s="29"/>
      <c r="D1146" s="29"/>
      <c r="E1146" s="29"/>
      <c r="F1146" s="29"/>
      <c r="G1146" s="29"/>
      <c r="H1146" s="29"/>
      <c r="I1146" s="30"/>
      <c r="J1146" s="30"/>
      <c r="K1146" s="30"/>
      <c r="L1146" s="30"/>
      <c r="M1146" s="40"/>
      <c r="N1146" s="40"/>
      <c r="O1146" s="279"/>
      <c r="P1146" s="279"/>
      <c r="Q1146" s="282"/>
      <c r="R1146" s="282"/>
      <c r="S1146" s="283"/>
      <c r="T1146" s="283"/>
      <c r="U1146" s="283"/>
      <c r="V1146" s="283"/>
      <c r="W1146" s="283"/>
      <c r="X1146" s="283"/>
    </row>
    <row r="1147" spans="1:24" s="34" customFormat="1">
      <c r="A1147" s="29"/>
      <c r="B1147" s="29"/>
      <c r="C1147" s="29"/>
      <c r="D1147" s="29"/>
      <c r="E1147" s="29"/>
      <c r="F1147" s="29"/>
      <c r="G1147" s="29"/>
      <c r="H1147" s="29"/>
      <c r="I1147" s="30"/>
      <c r="J1147" s="30"/>
      <c r="K1147" s="30"/>
      <c r="L1147" s="30"/>
      <c r="M1147" s="40"/>
      <c r="N1147" s="40"/>
      <c r="O1147" s="279"/>
      <c r="P1147" s="279"/>
      <c r="Q1147" s="282"/>
      <c r="R1147" s="282"/>
      <c r="S1147" s="283"/>
      <c r="T1147" s="283"/>
      <c r="U1147" s="283"/>
      <c r="V1147" s="283"/>
      <c r="W1147" s="283"/>
      <c r="X1147" s="283"/>
    </row>
    <row r="1148" spans="1:24" s="34" customFormat="1">
      <c r="A1148" s="29"/>
      <c r="B1148" s="29"/>
      <c r="C1148" s="29"/>
      <c r="D1148" s="29"/>
      <c r="E1148" s="29"/>
      <c r="F1148" s="29"/>
      <c r="G1148" s="29"/>
      <c r="H1148" s="29"/>
      <c r="I1148" s="30"/>
      <c r="J1148" s="30"/>
      <c r="K1148" s="30"/>
      <c r="L1148" s="30"/>
      <c r="M1148" s="40"/>
      <c r="N1148" s="40"/>
      <c r="O1148" s="279"/>
      <c r="P1148" s="279"/>
      <c r="Q1148" s="282"/>
      <c r="R1148" s="282"/>
      <c r="S1148" s="283"/>
      <c r="T1148" s="283"/>
      <c r="U1148" s="283"/>
      <c r="V1148" s="283"/>
      <c r="W1148" s="283"/>
      <c r="X1148" s="283"/>
    </row>
    <row r="1149" spans="1:24" s="34" customFormat="1">
      <c r="A1149" s="29"/>
      <c r="B1149" s="29"/>
      <c r="C1149" s="29"/>
      <c r="D1149" s="29"/>
      <c r="E1149" s="29"/>
      <c r="F1149" s="29"/>
      <c r="G1149" s="29"/>
      <c r="H1149" s="29"/>
      <c r="I1149" s="30"/>
      <c r="J1149" s="30"/>
      <c r="K1149" s="30"/>
      <c r="L1149" s="30"/>
      <c r="M1149" s="40"/>
      <c r="N1149" s="40"/>
      <c r="O1149" s="279"/>
      <c r="P1149" s="279"/>
      <c r="Q1149" s="282"/>
      <c r="R1149" s="282"/>
      <c r="S1149" s="283"/>
      <c r="T1149" s="283"/>
      <c r="U1149" s="283"/>
      <c r="V1149" s="283"/>
      <c r="W1149" s="283"/>
      <c r="X1149" s="283"/>
    </row>
    <row r="1150" spans="1:24" s="34" customFormat="1">
      <c r="A1150" s="29"/>
      <c r="B1150" s="29"/>
      <c r="C1150" s="29"/>
      <c r="D1150" s="29"/>
      <c r="E1150" s="29"/>
      <c r="F1150" s="29"/>
      <c r="G1150" s="29"/>
      <c r="H1150" s="29"/>
      <c r="I1150" s="30"/>
      <c r="J1150" s="30"/>
      <c r="K1150" s="30"/>
      <c r="L1150" s="30"/>
      <c r="M1150" s="40"/>
      <c r="N1150" s="40"/>
      <c r="O1150" s="279"/>
      <c r="P1150" s="279"/>
      <c r="Q1150" s="282"/>
      <c r="R1150" s="282"/>
      <c r="S1150" s="283"/>
      <c r="T1150" s="283"/>
      <c r="U1150" s="283"/>
      <c r="V1150" s="283"/>
      <c r="W1150" s="283"/>
      <c r="X1150" s="283"/>
    </row>
    <row r="1151" spans="1:24" s="34" customFormat="1">
      <c r="A1151" s="29"/>
      <c r="B1151" s="29"/>
      <c r="C1151" s="29"/>
      <c r="D1151" s="29"/>
      <c r="E1151" s="29"/>
      <c r="F1151" s="29"/>
      <c r="G1151" s="29"/>
      <c r="H1151" s="29"/>
      <c r="I1151" s="30"/>
      <c r="J1151" s="30"/>
      <c r="K1151" s="30"/>
      <c r="L1151" s="30"/>
      <c r="M1151" s="40"/>
      <c r="N1151" s="40"/>
      <c r="O1151" s="279"/>
      <c r="P1151" s="279"/>
      <c r="Q1151" s="282"/>
      <c r="R1151" s="282"/>
      <c r="S1151" s="283"/>
      <c r="T1151" s="283"/>
      <c r="U1151" s="283"/>
      <c r="V1151" s="283"/>
      <c r="W1151" s="283"/>
      <c r="X1151" s="283"/>
    </row>
    <row r="1152" spans="1:24" s="34" customFormat="1">
      <c r="A1152" s="29"/>
      <c r="B1152" s="29"/>
      <c r="C1152" s="29"/>
      <c r="D1152" s="29"/>
      <c r="E1152" s="29"/>
      <c r="F1152" s="29"/>
      <c r="G1152" s="29"/>
      <c r="H1152" s="29"/>
      <c r="I1152" s="30"/>
      <c r="J1152" s="30"/>
      <c r="K1152" s="30"/>
      <c r="L1152" s="30"/>
      <c r="M1152" s="40"/>
      <c r="N1152" s="40"/>
      <c r="O1152" s="279"/>
      <c r="P1152" s="279"/>
      <c r="Q1152" s="282"/>
      <c r="R1152" s="282"/>
      <c r="S1152" s="283"/>
      <c r="T1152" s="283"/>
      <c r="U1152" s="283"/>
      <c r="V1152" s="283"/>
      <c r="W1152" s="283"/>
      <c r="X1152" s="283"/>
    </row>
    <row r="1153" spans="1:24" s="34" customFormat="1">
      <c r="A1153" s="29"/>
      <c r="B1153" s="29"/>
      <c r="C1153" s="29"/>
      <c r="D1153" s="29"/>
      <c r="E1153" s="29"/>
      <c r="F1153" s="29"/>
      <c r="G1153" s="29"/>
      <c r="H1153" s="29"/>
      <c r="I1153" s="30"/>
      <c r="J1153" s="30"/>
      <c r="K1153" s="30"/>
      <c r="L1153" s="30"/>
      <c r="M1153" s="40"/>
      <c r="N1153" s="40"/>
      <c r="O1153" s="279"/>
      <c r="P1153" s="279"/>
      <c r="Q1153" s="282"/>
      <c r="R1153" s="282"/>
      <c r="S1153" s="283"/>
      <c r="T1153" s="283"/>
      <c r="U1153" s="283"/>
      <c r="V1153" s="283"/>
      <c r="W1153" s="283"/>
      <c r="X1153" s="283"/>
    </row>
    <row r="1154" spans="1:24" s="34" customFormat="1">
      <c r="A1154" s="29"/>
      <c r="B1154" s="29"/>
      <c r="C1154" s="29"/>
      <c r="D1154" s="29"/>
      <c r="E1154" s="29"/>
      <c r="F1154" s="29"/>
      <c r="G1154" s="29"/>
      <c r="H1154" s="29"/>
      <c r="I1154" s="30"/>
      <c r="J1154" s="30"/>
      <c r="K1154" s="30"/>
      <c r="L1154" s="30"/>
      <c r="M1154" s="40"/>
      <c r="N1154" s="40"/>
      <c r="O1154" s="279"/>
      <c r="P1154" s="279"/>
      <c r="Q1154" s="282"/>
      <c r="R1154" s="282"/>
      <c r="S1154" s="283"/>
      <c r="T1154" s="283"/>
      <c r="U1154" s="283"/>
      <c r="V1154" s="283"/>
      <c r="W1154" s="283"/>
      <c r="X1154" s="283"/>
    </row>
    <row r="1155" spans="1:24" s="34" customFormat="1">
      <c r="A1155" s="29"/>
      <c r="B1155" s="29"/>
      <c r="C1155" s="29"/>
      <c r="D1155" s="29"/>
      <c r="E1155" s="29"/>
      <c r="F1155" s="29"/>
      <c r="G1155" s="29"/>
      <c r="H1155" s="29"/>
      <c r="I1155" s="30"/>
      <c r="J1155" s="30"/>
      <c r="K1155" s="30"/>
      <c r="L1155" s="30"/>
      <c r="M1155" s="40"/>
      <c r="N1155" s="40"/>
      <c r="O1155" s="279"/>
      <c r="P1155" s="279"/>
      <c r="Q1155" s="282"/>
      <c r="R1155" s="282"/>
      <c r="S1155" s="283"/>
      <c r="T1155" s="283"/>
      <c r="U1155" s="283"/>
      <c r="V1155" s="283"/>
      <c r="W1155" s="283"/>
      <c r="X1155" s="283"/>
    </row>
    <row r="1156" spans="1:24" s="34" customFormat="1">
      <c r="A1156" s="29"/>
      <c r="B1156" s="29"/>
      <c r="C1156" s="29"/>
      <c r="D1156" s="29"/>
      <c r="E1156" s="29"/>
      <c r="F1156" s="29"/>
      <c r="G1156" s="29"/>
      <c r="H1156" s="29"/>
      <c r="I1156" s="30"/>
      <c r="J1156" s="30"/>
      <c r="K1156" s="30"/>
      <c r="L1156" s="30"/>
      <c r="M1156" s="40"/>
      <c r="N1156" s="40"/>
      <c r="O1156" s="279"/>
      <c r="P1156" s="279"/>
      <c r="Q1156" s="282"/>
      <c r="R1156" s="282"/>
      <c r="S1156" s="283"/>
      <c r="T1156" s="283"/>
      <c r="U1156" s="283"/>
      <c r="V1156" s="283"/>
      <c r="W1156" s="283"/>
      <c r="X1156" s="283"/>
    </row>
    <row r="1157" spans="1:24" s="34" customFormat="1">
      <c r="A1157" s="29"/>
      <c r="B1157" s="29"/>
      <c r="C1157" s="29"/>
      <c r="D1157" s="29"/>
      <c r="E1157" s="29"/>
      <c r="F1157" s="29"/>
      <c r="G1157" s="29"/>
      <c r="H1157" s="29"/>
      <c r="I1157" s="30"/>
      <c r="J1157" s="30"/>
      <c r="K1157" s="30"/>
      <c r="L1157" s="30"/>
      <c r="M1157" s="40"/>
      <c r="N1157" s="40"/>
      <c r="O1157" s="279"/>
      <c r="P1157" s="279"/>
      <c r="Q1157" s="282"/>
      <c r="R1157" s="282"/>
      <c r="S1157" s="283"/>
      <c r="T1157" s="283"/>
      <c r="U1157" s="283"/>
      <c r="V1157" s="283"/>
      <c r="W1157" s="283"/>
      <c r="X1157" s="283"/>
    </row>
    <row r="1158" spans="1:24" s="34" customFormat="1">
      <c r="A1158" s="29"/>
      <c r="B1158" s="29"/>
      <c r="C1158" s="29"/>
      <c r="D1158" s="29"/>
      <c r="E1158" s="29"/>
      <c r="F1158" s="29"/>
      <c r="G1158" s="29"/>
      <c r="H1158" s="29"/>
      <c r="I1158" s="30"/>
      <c r="J1158" s="30"/>
      <c r="K1158" s="30"/>
      <c r="L1158" s="30"/>
      <c r="M1158" s="40"/>
      <c r="N1158" s="40"/>
      <c r="O1158" s="279"/>
      <c r="P1158" s="279"/>
      <c r="Q1158" s="282"/>
      <c r="R1158" s="282"/>
      <c r="S1158" s="283"/>
      <c r="T1158" s="283"/>
      <c r="U1158" s="283"/>
      <c r="V1158" s="283"/>
      <c r="W1158" s="283"/>
      <c r="X1158" s="283"/>
    </row>
    <row r="1159" spans="1:24" s="34" customFormat="1">
      <c r="A1159" s="29"/>
      <c r="B1159" s="29"/>
      <c r="C1159" s="29"/>
      <c r="D1159" s="29"/>
      <c r="E1159" s="29"/>
      <c r="F1159" s="29"/>
      <c r="G1159" s="29"/>
      <c r="H1159" s="29"/>
      <c r="I1159" s="30"/>
      <c r="J1159" s="30"/>
      <c r="K1159" s="30"/>
      <c r="L1159" s="30"/>
      <c r="M1159" s="40"/>
      <c r="N1159" s="40"/>
      <c r="O1159" s="279"/>
      <c r="P1159" s="279"/>
      <c r="Q1159" s="282"/>
      <c r="R1159" s="282"/>
      <c r="S1159" s="283"/>
      <c r="T1159" s="283"/>
      <c r="U1159" s="283"/>
      <c r="V1159" s="283"/>
      <c r="W1159" s="283"/>
      <c r="X1159" s="283"/>
    </row>
    <row r="1160" spans="1:24" s="34" customFormat="1">
      <c r="A1160" s="29"/>
      <c r="B1160" s="29"/>
      <c r="C1160" s="29"/>
      <c r="D1160" s="29"/>
      <c r="E1160" s="29"/>
      <c r="F1160" s="29"/>
      <c r="G1160" s="29"/>
      <c r="H1160" s="29"/>
      <c r="I1160" s="30"/>
      <c r="J1160" s="30"/>
      <c r="K1160" s="30"/>
      <c r="L1160" s="30"/>
      <c r="M1160" s="40"/>
      <c r="N1160" s="40"/>
      <c r="O1160" s="279"/>
      <c r="P1160" s="279"/>
      <c r="Q1160" s="282"/>
      <c r="R1160" s="282"/>
      <c r="S1160" s="283"/>
      <c r="T1160" s="283"/>
      <c r="U1160" s="283"/>
      <c r="V1160" s="283"/>
      <c r="W1160" s="283"/>
      <c r="X1160" s="283"/>
    </row>
    <row r="1161" spans="1:24" s="34" customFormat="1">
      <c r="A1161" s="29"/>
      <c r="B1161" s="29"/>
      <c r="C1161" s="29"/>
      <c r="D1161" s="29"/>
      <c r="E1161" s="29"/>
      <c r="F1161" s="29"/>
      <c r="G1161" s="29"/>
      <c r="H1161" s="29"/>
      <c r="I1161" s="30"/>
      <c r="J1161" s="30"/>
      <c r="K1161" s="30"/>
      <c r="L1161" s="30"/>
      <c r="M1161" s="40"/>
      <c r="N1161" s="40"/>
      <c r="O1161" s="279"/>
      <c r="P1161" s="279"/>
      <c r="Q1161" s="282"/>
      <c r="R1161" s="282"/>
      <c r="S1161" s="283"/>
      <c r="T1161" s="283"/>
      <c r="U1161" s="283"/>
      <c r="V1161" s="283"/>
      <c r="W1161" s="283"/>
      <c r="X1161" s="283"/>
    </row>
    <row r="1162" spans="1:24" s="34" customFormat="1">
      <c r="A1162" s="29"/>
      <c r="B1162" s="29"/>
      <c r="C1162" s="29"/>
      <c r="D1162" s="29"/>
      <c r="E1162" s="29"/>
      <c r="F1162" s="29"/>
      <c r="G1162" s="29"/>
      <c r="H1162" s="29"/>
      <c r="I1162" s="30"/>
      <c r="J1162" s="30"/>
      <c r="K1162" s="30"/>
      <c r="L1162" s="30"/>
      <c r="M1162" s="40"/>
      <c r="N1162" s="40"/>
      <c r="O1162" s="279"/>
      <c r="P1162" s="279"/>
      <c r="Q1162" s="282"/>
      <c r="R1162" s="282"/>
      <c r="S1162" s="283"/>
      <c r="T1162" s="283"/>
      <c r="U1162" s="283"/>
      <c r="V1162" s="283"/>
      <c r="W1162" s="283"/>
      <c r="X1162" s="283"/>
    </row>
    <row r="1163" spans="1:24" s="34" customFormat="1">
      <c r="A1163" s="29"/>
      <c r="B1163" s="29"/>
      <c r="C1163" s="29"/>
      <c r="D1163" s="29"/>
      <c r="E1163" s="29"/>
      <c r="F1163" s="29"/>
      <c r="G1163" s="29"/>
      <c r="H1163" s="29"/>
      <c r="I1163" s="30"/>
      <c r="J1163" s="30"/>
      <c r="K1163" s="30"/>
      <c r="L1163" s="30"/>
      <c r="M1163" s="40"/>
      <c r="N1163" s="40"/>
      <c r="O1163" s="279"/>
      <c r="P1163" s="279"/>
      <c r="Q1163" s="282"/>
      <c r="R1163" s="282"/>
      <c r="S1163" s="283"/>
      <c r="T1163" s="283"/>
      <c r="U1163" s="283"/>
      <c r="V1163" s="283"/>
      <c r="W1163" s="283"/>
      <c r="X1163" s="283"/>
    </row>
    <row r="1164" spans="1:24" s="34" customFormat="1">
      <c r="A1164" s="29"/>
      <c r="B1164" s="29"/>
      <c r="C1164" s="29"/>
      <c r="D1164" s="29"/>
      <c r="E1164" s="29"/>
      <c r="F1164" s="29"/>
      <c r="G1164" s="29"/>
      <c r="H1164" s="29"/>
      <c r="I1164" s="30"/>
      <c r="J1164" s="30"/>
      <c r="K1164" s="30"/>
      <c r="L1164" s="30"/>
      <c r="M1164" s="40"/>
      <c r="N1164" s="40"/>
      <c r="O1164" s="279"/>
      <c r="P1164" s="279"/>
      <c r="Q1164" s="282"/>
      <c r="R1164" s="282"/>
      <c r="S1164" s="283"/>
      <c r="T1164" s="283"/>
      <c r="U1164" s="283"/>
      <c r="V1164" s="283"/>
      <c r="W1164" s="283"/>
      <c r="X1164" s="283"/>
    </row>
    <row r="1165" spans="1:24" s="34" customFormat="1">
      <c r="A1165" s="29"/>
      <c r="B1165" s="29"/>
      <c r="C1165" s="29"/>
      <c r="D1165" s="29"/>
      <c r="E1165" s="29"/>
      <c r="F1165" s="29"/>
      <c r="G1165" s="29"/>
      <c r="H1165" s="29"/>
      <c r="I1165" s="30"/>
      <c r="J1165" s="30"/>
      <c r="K1165" s="30"/>
      <c r="L1165" s="30"/>
      <c r="M1165" s="40"/>
      <c r="N1165" s="40"/>
      <c r="O1165" s="279"/>
      <c r="P1165" s="279"/>
      <c r="Q1165" s="282"/>
      <c r="R1165" s="282"/>
      <c r="S1165" s="283"/>
      <c r="T1165" s="283"/>
      <c r="U1165" s="283"/>
      <c r="V1165" s="283"/>
      <c r="W1165" s="283"/>
      <c r="X1165" s="283"/>
    </row>
    <row r="1166" spans="1:24" s="34" customFormat="1">
      <c r="A1166" s="29"/>
      <c r="B1166" s="29"/>
      <c r="C1166" s="29"/>
      <c r="D1166" s="29"/>
      <c r="E1166" s="29"/>
      <c r="F1166" s="29"/>
      <c r="G1166" s="29"/>
      <c r="H1166" s="29"/>
      <c r="I1166" s="30"/>
      <c r="J1166" s="30"/>
      <c r="K1166" s="30"/>
      <c r="L1166" s="30"/>
      <c r="M1166" s="40"/>
      <c r="N1166" s="40"/>
      <c r="O1166" s="279"/>
      <c r="P1166" s="279"/>
      <c r="Q1166" s="282"/>
      <c r="R1166" s="282"/>
      <c r="S1166" s="283"/>
      <c r="T1166" s="283"/>
      <c r="U1166" s="283"/>
      <c r="V1166" s="283"/>
      <c r="W1166" s="283"/>
      <c r="X1166" s="283"/>
    </row>
    <row r="1167" spans="1:24" s="34" customFormat="1">
      <c r="A1167" s="29"/>
      <c r="B1167" s="29"/>
      <c r="C1167" s="29"/>
      <c r="D1167" s="29"/>
      <c r="E1167" s="29"/>
      <c r="F1167" s="29"/>
      <c r="G1167" s="29"/>
      <c r="H1167" s="29"/>
      <c r="I1167" s="30"/>
      <c r="J1167" s="30"/>
      <c r="K1167" s="30"/>
      <c r="L1167" s="30"/>
      <c r="M1167" s="40"/>
      <c r="N1167" s="40"/>
      <c r="O1167" s="279"/>
      <c r="P1167" s="279"/>
      <c r="Q1167" s="282"/>
      <c r="R1167" s="282"/>
      <c r="S1167" s="283"/>
      <c r="T1167" s="283"/>
      <c r="U1167" s="283"/>
      <c r="V1167" s="283"/>
      <c r="W1167" s="283"/>
      <c r="X1167" s="283"/>
    </row>
    <row r="1168" spans="1:24" s="34" customFormat="1">
      <c r="A1168" s="29"/>
      <c r="B1168" s="29"/>
      <c r="C1168" s="29"/>
      <c r="D1168" s="29"/>
      <c r="E1168" s="29"/>
      <c r="F1168" s="29"/>
      <c r="G1168" s="29"/>
      <c r="H1168" s="29"/>
      <c r="I1168" s="30"/>
      <c r="J1168" s="30"/>
      <c r="K1168" s="30"/>
      <c r="L1168" s="30"/>
      <c r="M1168" s="40"/>
      <c r="N1168" s="40"/>
      <c r="O1168" s="279"/>
      <c r="P1168" s="279"/>
      <c r="Q1168" s="282"/>
      <c r="R1168" s="282"/>
      <c r="S1168" s="283"/>
      <c r="T1168" s="283"/>
      <c r="U1168" s="283"/>
      <c r="V1168" s="283"/>
      <c r="W1168" s="283"/>
      <c r="X1168" s="283"/>
    </row>
    <row r="1169" spans="1:24" s="34" customFormat="1">
      <c r="A1169" s="29"/>
      <c r="B1169" s="29"/>
      <c r="C1169" s="29"/>
      <c r="D1169" s="29"/>
      <c r="E1169" s="29"/>
      <c r="F1169" s="29"/>
      <c r="G1169" s="29"/>
      <c r="H1169" s="29"/>
      <c r="I1169" s="30"/>
      <c r="J1169" s="30"/>
      <c r="K1169" s="30"/>
      <c r="L1169" s="30"/>
      <c r="M1169" s="40"/>
      <c r="N1169" s="40"/>
      <c r="O1169" s="279"/>
      <c r="P1169" s="279"/>
      <c r="Q1169" s="282"/>
      <c r="R1169" s="282"/>
      <c r="S1169" s="283"/>
      <c r="T1169" s="283"/>
      <c r="U1169" s="283"/>
      <c r="V1169" s="283"/>
      <c r="W1169" s="283"/>
      <c r="X1169" s="283"/>
    </row>
    <row r="1170" spans="1:24" s="34" customFormat="1">
      <c r="A1170" s="29"/>
      <c r="B1170" s="29"/>
      <c r="C1170" s="29"/>
      <c r="D1170" s="29"/>
      <c r="E1170" s="29"/>
      <c r="F1170" s="29"/>
      <c r="G1170" s="29"/>
      <c r="H1170" s="29"/>
      <c r="I1170" s="30"/>
      <c r="J1170" s="30"/>
      <c r="K1170" s="30"/>
      <c r="L1170" s="30"/>
      <c r="M1170" s="40"/>
      <c r="N1170" s="40"/>
      <c r="O1170" s="279"/>
      <c r="P1170" s="279"/>
      <c r="Q1170" s="282"/>
      <c r="R1170" s="282"/>
      <c r="S1170" s="283"/>
      <c r="T1170" s="283"/>
      <c r="U1170" s="283"/>
      <c r="V1170" s="283"/>
      <c r="W1170" s="283"/>
      <c r="X1170" s="283"/>
    </row>
    <row r="1171" spans="1:24" s="34" customFormat="1">
      <c r="A1171" s="29"/>
      <c r="B1171" s="29"/>
      <c r="C1171" s="29"/>
      <c r="D1171" s="29"/>
      <c r="E1171" s="29"/>
      <c r="F1171" s="29"/>
      <c r="G1171" s="29"/>
      <c r="H1171" s="29"/>
      <c r="I1171" s="30"/>
      <c r="J1171" s="30"/>
      <c r="K1171" s="30"/>
      <c r="L1171" s="30"/>
      <c r="M1171" s="40"/>
      <c r="N1171" s="40"/>
      <c r="O1171" s="279"/>
      <c r="P1171" s="279"/>
      <c r="Q1171" s="282"/>
      <c r="R1171" s="282"/>
      <c r="S1171" s="283"/>
      <c r="T1171" s="283"/>
      <c r="U1171" s="283"/>
      <c r="V1171" s="283"/>
      <c r="W1171" s="283"/>
      <c r="X1171" s="283"/>
    </row>
    <row r="1172" spans="1:24" s="34" customFormat="1">
      <c r="A1172" s="29"/>
      <c r="B1172" s="29"/>
      <c r="C1172" s="29"/>
      <c r="D1172" s="29"/>
      <c r="E1172" s="29"/>
      <c r="F1172" s="29"/>
      <c r="G1172" s="29"/>
      <c r="H1172" s="29"/>
      <c r="I1172" s="30"/>
      <c r="J1172" s="30"/>
      <c r="K1172" s="30"/>
      <c r="L1172" s="30"/>
      <c r="M1172" s="40"/>
      <c r="N1172" s="40"/>
      <c r="O1172" s="279"/>
      <c r="P1172" s="279"/>
      <c r="Q1172" s="282"/>
      <c r="R1172" s="282"/>
      <c r="S1172" s="283"/>
      <c r="T1172" s="283"/>
      <c r="U1172" s="283"/>
      <c r="V1172" s="283"/>
      <c r="W1172" s="283"/>
      <c r="X1172" s="283"/>
    </row>
    <row r="1173" spans="1:24" s="34" customFormat="1">
      <c r="A1173" s="29"/>
      <c r="B1173" s="29"/>
      <c r="C1173" s="29"/>
      <c r="D1173" s="29"/>
      <c r="E1173" s="29"/>
      <c r="F1173" s="29"/>
      <c r="G1173" s="29"/>
      <c r="H1173" s="29"/>
      <c r="I1173" s="30"/>
      <c r="J1173" s="30"/>
      <c r="K1173" s="30"/>
      <c r="L1173" s="30"/>
      <c r="M1173" s="40"/>
      <c r="N1173" s="40"/>
      <c r="O1173" s="279"/>
      <c r="P1173" s="279"/>
      <c r="Q1173" s="282"/>
      <c r="R1173" s="282"/>
      <c r="S1173" s="283"/>
      <c r="T1173" s="283"/>
      <c r="U1173" s="283"/>
      <c r="V1173" s="283"/>
      <c r="W1173" s="283"/>
      <c r="X1173" s="283"/>
    </row>
    <row r="1174" spans="1:24" s="34" customFormat="1">
      <c r="A1174" s="29"/>
      <c r="B1174" s="29"/>
      <c r="C1174" s="29"/>
      <c r="D1174" s="29"/>
      <c r="E1174" s="29"/>
      <c r="F1174" s="29"/>
      <c r="G1174" s="29"/>
      <c r="H1174" s="29"/>
      <c r="I1174" s="30"/>
      <c r="J1174" s="30"/>
      <c r="K1174" s="30"/>
      <c r="L1174" s="30"/>
      <c r="M1174" s="40"/>
      <c r="N1174" s="40"/>
      <c r="O1174" s="279"/>
      <c r="P1174" s="279"/>
      <c r="Q1174" s="282"/>
      <c r="R1174" s="282"/>
      <c r="S1174" s="283"/>
      <c r="T1174" s="283"/>
      <c r="U1174" s="283"/>
      <c r="V1174" s="283"/>
      <c r="W1174" s="283"/>
      <c r="X1174" s="283"/>
    </row>
    <row r="1175" spans="1:24" s="34" customFormat="1">
      <c r="A1175" s="29"/>
      <c r="B1175" s="29"/>
      <c r="C1175" s="29"/>
      <c r="D1175" s="29"/>
      <c r="E1175" s="29"/>
      <c r="F1175" s="29"/>
      <c r="G1175" s="29"/>
      <c r="H1175" s="29"/>
      <c r="I1175" s="30"/>
      <c r="J1175" s="30"/>
      <c r="K1175" s="30"/>
      <c r="L1175" s="30"/>
      <c r="M1175" s="40"/>
      <c r="N1175" s="40"/>
      <c r="O1175" s="279"/>
      <c r="P1175" s="279"/>
      <c r="Q1175" s="282"/>
      <c r="R1175" s="282"/>
      <c r="S1175" s="283"/>
      <c r="T1175" s="283"/>
      <c r="U1175" s="283"/>
      <c r="V1175" s="283"/>
      <c r="W1175" s="283"/>
      <c r="X1175" s="283"/>
    </row>
    <row r="1176" spans="1:24" s="34" customFormat="1">
      <c r="A1176" s="29"/>
      <c r="B1176" s="29"/>
      <c r="C1176" s="29"/>
      <c r="D1176" s="29"/>
      <c r="E1176" s="29"/>
      <c r="F1176" s="29"/>
      <c r="G1176" s="29"/>
      <c r="H1176" s="29"/>
      <c r="I1176" s="30"/>
      <c r="J1176" s="30"/>
      <c r="K1176" s="30"/>
      <c r="L1176" s="30"/>
      <c r="M1176" s="40"/>
      <c r="N1176" s="40"/>
      <c r="O1176" s="279"/>
      <c r="P1176" s="279"/>
      <c r="Q1176" s="282"/>
      <c r="R1176" s="282"/>
      <c r="S1176" s="283"/>
      <c r="T1176" s="283"/>
      <c r="U1176" s="283"/>
      <c r="V1176" s="283"/>
      <c r="W1176" s="283"/>
      <c r="X1176" s="283"/>
    </row>
    <row r="1177" spans="1:24" s="34" customFormat="1">
      <c r="A1177" s="29"/>
      <c r="B1177" s="29"/>
      <c r="C1177" s="29"/>
      <c r="D1177" s="29"/>
      <c r="E1177" s="29"/>
      <c r="F1177" s="29"/>
      <c r="G1177" s="29"/>
      <c r="H1177" s="29"/>
      <c r="I1177" s="30"/>
      <c r="J1177" s="30"/>
      <c r="K1177" s="30"/>
      <c r="L1177" s="30"/>
      <c r="M1177" s="40"/>
      <c r="N1177" s="40"/>
      <c r="O1177" s="279"/>
      <c r="P1177" s="279"/>
      <c r="Q1177" s="282"/>
      <c r="R1177" s="282"/>
      <c r="S1177" s="283"/>
      <c r="T1177" s="283"/>
      <c r="U1177" s="283"/>
      <c r="V1177" s="283"/>
      <c r="W1177" s="283"/>
      <c r="X1177" s="283"/>
    </row>
    <row r="1178" spans="1:24" s="34" customFormat="1">
      <c r="A1178" s="29"/>
      <c r="B1178" s="29"/>
      <c r="C1178" s="29"/>
      <c r="D1178" s="29"/>
      <c r="E1178" s="29"/>
      <c r="F1178" s="29"/>
      <c r="G1178" s="29"/>
      <c r="H1178" s="29"/>
      <c r="I1178" s="30"/>
      <c r="J1178" s="30"/>
      <c r="K1178" s="30"/>
      <c r="L1178" s="30"/>
      <c r="M1178" s="40"/>
      <c r="N1178" s="40"/>
      <c r="O1178" s="279"/>
      <c r="P1178" s="279"/>
      <c r="Q1178" s="282"/>
      <c r="R1178" s="282"/>
      <c r="S1178" s="283"/>
      <c r="T1178" s="283"/>
      <c r="U1178" s="283"/>
      <c r="V1178" s="283"/>
      <c r="W1178" s="283"/>
      <c r="X1178" s="283"/>
    </row>
    <row r="1179" spans="1:24" s="34" customFormat="1">
      <c r="A1179" s="29"/>
      <c r="B1179" s="29"/>
      <c r="C1179" s="29"/>
      <c r="D1179" s="29"/>
      <c r="E1179" s="29"/>
      <c r="F1179" s="29"/>
      <c r="G1179" s="29"/>
      <c r="H1179" s="29"/>
      <c r="I1179" s="30"/>
      <c r="J1179" s="30"/>
      <c r="K1179" s="30"/>
      <c r="L1179" s="30"/>
      <c r="M1179" s="40"/>
      <c r="N1179" s="40"/>
      <c r="O1179" s="279"/>
      <c r="P1179" s="279"/>
      <c r="Q1179" s="282"/>
      <c r="R1179" s="282"/>
      <c r="S1179" s="283"/>
      <c r="T1179" s="283"/>
      <c r="U1179" s="283"/>
      <c r="V1179" s="283"/>
      <c r="W1179" s="283"/>
      <c r="X1179" s="283"/>
    </row>
    <row r="1180" spans="1:24" s="34" customFormat="1">
      <c r="A1180" s="29"/>
      <c r="B1180" s="29"/>
      <c r="C1180" s="29"/>
      <c r="D1180" s="29"/>
      <c r="E1180" s="29"/>
      <c r="F1180" s="29"/>
      <c r="G1180" s="29"/>
      <c r="H1180" s="29"/>
      <c r="I1180" s="30"/>
      <c r="J1180" s="30"/>
      <c r="K1180" s="30"/>
      <c r="L1180" s="30"/>
      <c r="M1180" s="40"/>
      <c r="N1180" s="40"/>
      <c r="O1180" s="279"/>
      <c r="P1180" s="279"/>
      <c r="Q1180" s="282"/>
      <c r="R1180" s="282"/>
      <c r="S1180" s="283"/>
      <c r="T1180" s="283"/>
      <c r="U1180" s="283"/>
      <c r="V1180" s="283"/>
      <c r="W1180" s="283"/>
      <c r="X1180" s="283"/>
    </row>
    <row r="1181" spans="1:24" s="34" customFormat="1">
      <c r="A1181" s="29"/>
      <c r="B1181" s="29"/>
      <c r="C1181" s="29"/>
      <c r="D1181" s="29"/>
      <c r="E1181" s="29"/>
      <c r="F1181" s="29"/>
      <c r="G1181" s="29"/>
      <c r="H1181" s="29"/>
      <c r="I1181" s="30"/>
      <c r="J1181" s="30"/>
      <c r="K1181" s="30"/>
      <c r="L1181" s="30"/>
      <c r="M1181" s="40"/>
      <c r="N1181" s="40"/>
      <c r="O1181" s="279"/>
      <c r="P1181" s="279"/>
      <c r="Q1181" s="282"/>
      <c r="R1181" s="282"/>
      <c r="S1181" s="283"/>
      <c r="T1181" s="283"/>
      <c r="U1181" s="283"/>
      <c r="V1181" s="283"/>
      <c r="W1181" s="283"/>
      <c r="X1181" s="283"/>
    </row>
    <row r="1182" spans="1:24" s="34" customFormat="1">
      <c r="A1182" s="29"/>
      <c r="B1182" s="29"/>
      <c r="C1182" s="29"/>
      <c r="D1182" s="29"/>
      <c r="E1182" s="29"/>
      <c r="F1182" s="29"/>
      <c r="G1182" s="29"/>
      <c r="H1182" s="29"/>
      <c r="I1182" s="30"/>
      <c r="J1182" s="30"/>
      <c r="K1182" s="30"/>
      <c r="L1182" s="30"/>
      <c r="M1182" s="40"/>
      <c r="N1182" s="40"/>
      <c r="O1182" s="279"/>
      <c r="P1182" s="279"/>
      <c r="Q1182" s="282"/>
      <c r="R1182" s="282"/>
      <c r="S1182" s="283"/>
      <c r="T1182" s="283"/>
      <c r="U1182" s="283"/>
      <c r="V1182" s="283"/>
      <c r="W1182" s="283"/>
      <c r="X1182" s="283"/>
    </row>
    <row r="1183" spans="1:24" s="34" customFormat="1">
      <c r="A1183" s="29"/>
      <c r="B1183" s="29"/>
      <c r="C1183" s="29"/>
      <c r="D1183" s="29"/>
      <c r="E1183" s="29"/>
      <c r="F1183" s="29"/>
      <c r="G1183" s="29"/>
      <c r="H1183" s="29"/>
      <c r="I1183" s="30"/>
      <c r="J1183" s="30"/>
      <c r="K1183" s="30"/>
      <c r="L1183" s="30"/>
      <c r="M1183" s="40"/>
      <c r="N1183" s="40"/>
      <c r="O1183" s="279"/>
      <c r="P1183" s="279"/>
      <c r="Q1183" s="282"/>
      <c r="R1183" s="282"/>
      <c r="S1183" s="283"/>
      <c r="T1183" s="283"/>
      <c r="U1183" s="283"/>
      <c r="V1183" s="283"/>
      <c r="W1183" s="283"/>
      <c r="X1183" s="283"/>
    </row>
    <row r="1184" spans="1:24" s="34" customFormat="1">
      <c r="A1184" s="29"/>
      <c r="B1184" s="29"/>
      <c r="C1184" s="29"/>
      <c r="D1184" s="29"/>
      <c r="E1184" s="29"/>
      <c r="F1184" s="29"/>
      <c r="G1184" s="29"/>
      <c r="H1184" s="29"/>
      <c r="I1184" s="30"/>
      <c r="J1184" s="30"/>
      <c r="K1184" s="30"/>
      <c r="L1184" s="30"/>
      <c r="M1184" s="40"/>
      <c r="N1184" s="40"/>
      <c r="O1184" s="279"/>
      <c r="P1184" s="279"/>
      <c r="Q1184" s="282"/>
      <c r="R1184" s="282"/>
      <c r="S1184" s="283"/>
      <c r="T1184" s="283"/>
      <c r="U1184" s="283"/>
      <c r="V1184" s="283"/>
      <c r="W1184" s="283"/>
      <c r="X1184" s="283"/>
    </row>
    <row r="1185" spans="1:24" s="34" customFormat="1">
      <c r="A1185" s="29"/>
      <c r="B1185" s="29"/>
      <c r="C1185" s="29"/>
      <c r="D1185" s="29"/>
      <c r="E1185" s="29"/>
      <c r="F1185" s="29"/>
      <c r="G1185" s="29"/>
      <c r="H1185" s="29"/>
      <c r="I1185" s="30"/>
      <c r="J1185" s="30"/>
      <c r="K1185" s="30"/>
      <c r="L1185" s="30"/>
      <c r="M1185" s="40"/>
      <c r="N1185" s="40"/>
      <c r="O1185" s="279"/>
      <c r="P1185" s="279"/>
      <c r="Q1185" s="282"/>
      <c r="R1185" s="282"/>
      <c r="S1185" s="283"/>
      <c r="T1185" s="283"/>
      <c r="U1185" s="283"/>
      <c r="V1185" s="283"/>
      <c r="W1185" s="283"/>
      <c r="X1185" s="283"/>
    </row>
    <row r="1186" spans="1:24" s="34" customFormat="1">
      <c r="A1186" s="29"/>
      <c r="B1186" s="29"/>
      <c r="C1186" s="29"/>
      <c r="D1186" s="29"/>
      <c r="E1186" s="29"/>
      <c r="F1186" s="29"/>
      <c r="G1186" s="29"/>
      <c r="H1186" s="29"/>
      <c r="I1186" s="30"/>
      <c r="J1186" s="30"/>
      <c r="K1186" s="30"/>
      <c r="L1186" s="30"/>
      <c r="M1186" s="40"/>
      <c r="N1186" s="40"/>
      <c r="O1186" s="279"/>
      <c r="P1186" s="279"/>
      <c r="Q1186" s="282"/>
      <c r="R1186" s="282"/>
      <c r="S1186" s="283"/>
      <c r="T1186" s="283"/>
      <c r="U1186" s="283"/>
      <c r="V1186" s="283"/>
      <c r="W1186" s="283"/>
      <c r="X1186" s="283"/>
    </row>
    <row r="1187" spans="1:24" s="34" customFormat="1">
      <c r="A1187" s="29"/>
      <c r="B1187" s="29"/>
      <c r="C1187" s="29"/>
      <c r="D1187" s="29"/>
      <c r="E1187" s="29"/>
      <c r="F1187" s="29"/>
      <c r="G1187" s="29"/>
      <c r="H1187" s="29"/>
      <c r="I1187" s="30"/>
      <c r="J1187" s="30"/>
      <c r="K1187" s="30"/>
      <c r="L1187" s="30"/>
      <c r="M1187" s="40"/>
      <c r="N1187" s="40"/>
      <c r="O1187" s="279"/>
      <c r="P1187" s="279"/>
      <c r="Q1187" s="282"/>
      <c r="R1187" s="282"/>
      <c r="S1187" s="283"/>
      <c r="T1187" s="283"/>
      <c r="U1187" s="283"/>
      <c r="V1187" s="283"/>
      <c r="W1187" s="283"/>
      <c r="X1187" s="283"/>
    </row>
    <row r="1188" spans="1:24" s="34" customFormat="1">
      <c r="A1188" s="29"/>
      <c r="B1188" s="29"/>
      <c r="C1188" s="29"/>
      <c r="D1188" s="29"/>
      <c r="E1188" s="29"/>
      <c r="F1188" s="29"/>
      <c r="G1188" s="29"/>
      <c r="H1188" s="29"/>
      <c r="I1188" s="30"/>
      <c r="J1188" s="30"/>
      <c r="K1188" s="30"/>
      <c r="L1188" s="30"/>
      <c r="M1188" s="40"/>
      <c r="N1188" s="40"/>
      <c r="O1188" s="279"/>
      <c r="P1188" s="279"/>
      <c r="Q1188" s="282"/>
      <c r="R1188" s="282"/>
      <c r="S1188" s="283"/>
      <c r="T1188" s="283"/>
      <c r="U1188" s="283"/>
      <c r="V1188" s="283"/>
      <c r="W1188" s="283"/>
      <c r="X1188" s="283"/>
    </row>
    <row r="1189" spans="1:24" s="34" customFormat="1">
      <c r="A1189" s="29"/>
      <c r="B1189" s="29"/>
      <c r="C1189" s="29"/>
      <c r="D1189" s="29"/>
      <c r="E1189" s="29"/>
      <c r="F1189" s="29"/>
      <c r="G1189" s="29"/>
      <c r="H1189" s="29"/>
      <c r="I1189" s="30"/>
      <c r="J1189" s="30"/>
      <c r="K1189" s="30"/>
      <c r="L1189" s="30"/>
      <c r="M1189" s="40"/>
      <c r="N1189" s="40"/>
      <c r="O1189" s="279"/>
      <c r="P1189" s="279"/>
      <c r="Q1189" s="282"/>
      <c r="R1189" s="282"/>
      <c r="S1189" s="283"/>
      <c r="T1189" s="283"/>
      <c r="U1189" s="283"/>
      <c r="V1189" s="283"/>
      <c r="W1189" s="283"/>
      <c r="X1189" s="283"/>
    </row>
    <row r="1190" spans="1:24" s="34" customFormat="1">
      <c r="A1190" s="29"/>
      <c r="B1190" s="29"/>
      <c r="C1190" s="29"/>
      <c r="D1190" s="29"/>
      <c r="E1190" s="29"/>
      <c r="F1190" s="29"/>
      <c r="G1190" s="29"/>
      <c r="H1190" s="29"/>
      <c r="I1190" s="30"/>
      <c r="J1190" s="30"/>
      <c r="K1190" s="30"/>
      <c r="L1190" s="30"/>
      <c r="M1190" s="40"/>
      <c r="N1190" s="40"/>
      <c r="O1190" s="279"/>
      <c r="P1190" s="279"/>
      <c r="Q1190" s="282"/>
      <c r="R1190" s="282"/>
      <c r="S1190" s="283"/>
      <c r="T1190" s="283"/>
      <c r="U1190" s="283"/>
      <c r="V1190" s="283"/>
      <c r="W1190" s="283"/>
      <c r="X1190" s="283"/>
    </row>
    <row r="1191" spans="1:24" s="34" customFormat="1">
      <c r="A1191" s="29"/>
      <c r="B1191" s="29"/>
      <c r="C1191" s="29"/>
      <c r="D1191" s="29"/>
      <c r="E1191" s="29"/>
      <c r="F1191" s="29"/>
      <c r="G1191" s="29"/>
      <c r="H1191" s="29"/>
      <c r="I1191" s="30"/>
      <c r="J1191" s="30"/>
      <c r="K1191" s="30"/>
      <c r="L1191" s="30"/>
      <c r="M1191" s="40"/>
      <c r="N1191" s="40"/>
      <c r="O1191" s="279"/>
      <c r="P1191" s="279"/>
      <c r="Q1191" s="282"/>
      <c r="R1191" s="282"/>
      <c r="S1191" s="283"/>
      <c r="T1191" s="283"/>
      <c r="U1191" s="283"/>
      <c r="V1191" s="283"/>
      <c r="W1191" s="283"/>
      <c r="X1191" s="283"/>
    </row>
    <row r="1192" spans="1:24" s="34" customFormat="1">
      <c r="A1192" s="29"/>
      <c r="B1192" s="29"/>
      <c r="C1192" s="29"/>
      <c r="D1192" s="29"/>
      <c r="E1192" s="29"/>
      <c r="F1192" s="29"/>
      <c r="G1192" s="29"/>
      <c r="H1192" s="29"/>
      <c r="I1192" s="30"/>
      <c r="J1192" s="30"/>
      <c r="K1192" s="30"/>
      <c r="L1192" s="30"/>
      <c r="M1192" s="40"/>
      <c r="N1192" s="40"/>
      <c r="O1192" s="279"/>
      <c r="P1192" s="279"/>
      <c r="Q1192" s="282"/>
      <c r="R1192" s="282"/>
      <c r="S1192" s="283"/>
      <c r="T1192" s="283"/>
      <c r="U1192" s="283"/>
      <c r="V1192" s="283"/>
      <c r="W1192" s="283"/>
      <c r="X1192" s="283"/>
    </row>
    <row r="1193" spans="1:24" s="34" customFormat="1">
      <c r="A1193" s="29"/>
      <c r="B1193" s="29"/>
      <c r="C1193" s="29"/>
      <c r="D1193" s="29"/>
      <c r="E1193" s="29"/>
      <c r="F1193" s="29"/>
      <c r="G1193" s="29"/>
      <c r="H1193" s="29"/>
      <c r="I1193" s="30"/>
      <c r="J1193" s="30"/>
      <c r="K1193" s="30"/>
      <c r="L1193" s="30"/>
      <c r="M1193" s="40"/>
      <c r="N1193" s="40"/>
      <c r="O1193" s="279"/>
      <c r="P1193" s="279"/>
      <c r="Q1193" s="282"/>
      <c r="R1193" s="282"/>
      <c r="S1193" s="283"/>
      <c r="T1193" s="283"/>
      <c r="U1193" s="283"/>
      <c r="V1193" s="283"/>
      <c r="W1193" s="283"/>
      <c r="X1193" s="283"/>
    </row>
    <row r="1194" spans="1:24" s="34" customFormat="1">
      <c r="A1194" s="29"/>
      <c r="B1194" s="29"/>
      <c r="C1194" s="29"/>
      <c r="D1194" s="29"/>
      <c r="E1194" s="29"/>
      <c r="F1194" s="29"/>
      <c r="G1194" s="29"/>
      <c r="H1194" s="29"/>
      <c r="I1194" s="30"/>
      <c r="J1194" s="30"/>
      <c r="K1194" s="30"/>
      <c r="L1194" s="30"/>
      <c r="M1194" s="40"/>
      <c r="N1194" s="40"/>
      <c r="O1194" s="279"/>
      <c r="P1194" s="279"/>
      <c r="Q1194" s="282"/>
      <c r="R1194" s="282"/>
      <c r="S1194" s="283"/>
      <c r="T1194" s="283"/>
      <c r="U1194" s="283"/>
      <c r="V1194" s="283"/>
      <c r="W1194" s="283"/>
      <c r="X1194" s="283"/>
    </row>
    <row r="1195" spans="1:24" s="34" customFormat="1">
      <c r="A1195" s="29"/>
      <c r="B1195" s="29"/>
      <c r="C1195" s="29"/>
      <c r="D1195" s="29"/>
      <c r="E1195" s="29"/>
      <c r="F1195" s="29"/>
      <c r="G1195" s="29"/>
      <c r="H1195" s="29"/>
      <c r="I1195" s="30"/>
      <c r="J1195" s="30"/>
      <c r="K1195" s="30"/>
      <c r="L1195" s="30"/>
      <c r="M1195" s="40"/>
      <c r="N1195" s="40"/>
      <c r="O1195" s="279"/>
      <c r="P1195" s="279"/>
      <c r="Q1195" s="282"/>
      <c r="R1195" s="282"/>
      <c r="S1195" s="283"/>
      <c r="T1195" s="283"/>
      <c r="U1195" s="283"/>
      <c r="V1195" s="283"/>
      <c r="W1195" s="283"/>
      <c r="X1195" s="283"/>
    </row>
    <row r="1196" spans="1:24" s="34" customFormat="1">
      <c r="A1196" s="29"/>
      <c r="B1196" s="29"/>
      <c r="C1196" s="29"/>
      <c r="D1196" s="29"/>
      <c r="E1196" s="29"/>
      <c r="F1196" s="29"/>
      <c r="G1196" s="29"/>
      <c r="H1196" s="29"/>
      <c r="I1196" s="30"/>
      <c r="J1196" s="30"/>
      <c r="K1196" s="30"/>
      <c r="L1196" s="30"/>
      <c r="M1196" s="40"/>
      <c r="N1196" s="40"/>
      <c r="O1196" s="279"/>
      <c r="P1196" s="279"/>
      <c r="Q1196" s="282"/>
      <c r="R1196" s="282"/>
      <c r="S1196" s="283"/>
      <c r="T1196" s="283"/>
      <c r="U1196" s="283"/>
      <c r="V1196" s="283"/>
      <c r="W1196" s="283"/>
      <c r="X1196" s="283"/>
    </row>
    <row r="1197" spans="1:24" s="34" customFormat="1">
      <c r="A1197" s="29"/>
      <c r="B1197" s="29"/>
      <c r="C1197" s="29"/>
      <c r="D1197" s="29"/>
      <c r="E1197" s="29"/>
      <c r="F1197" s="29"/>
      <c r="G1197" s="29"/>
      <c r="H1197" s="29"/>
      <c r="I1197" s="30"/>
      <c r="J1197" s="30"/>
      <c r="K1197" s="30"/>
      <c r="L1197" s="30"/>
      <c r="M1197" s="40"/>
      <c r="N1197" s="40"/>
      <c r="O1197" s="279"/>
      <c r="P1197" s="279"/>
      <c r="Q1197" s="282"/>
      <c r="R1197" s="282"/>
      <c r="S1197" s="283"/>
      <c r="T1197" s="283"/>
      <c r="U1197" s="283"/>
      <c r="V1197" s="283"/>
      <c r="W1197" s="283"/>
      <c r="X1197" s="283"/>
    </row>
    <row r="1198" spans="1:24" s="34" customFormat="1">
      <c r="A1198" s="29"/>
      <c r="B1198" s="29"/>
      <c r="C1198" s="29"/>
      <c r="D1198" s="29"/>
      <c r="E1198" s="29"/>
      <c r="F1198" s="29"/>
      <c r="G1198" s="29"/>
      <c r="H1198" s="29"/>
      <c r="I1198" s="30"/>
      <c r="J1198" s="30"/>
      <c r="K1198" s="30"/>
      <c r="L1198" s="30"/>
      <c r="M1198" s="40"/>
      <c r="N1198" s="40"/>
      <c r="O1198" s="279"/>
      <c r="P1198" s="279"/>
      <c r="Q1198" s="282"/>
      <c r="R1198" s="282"/>
      <c r="S1198" s="283"/>
      <c r="T1198" s="283"/>
      <c r="U1198" s="283"/>
      <c r="V1198" s="283"/>
      <c r="W1198" s="283"/>
      <c r="X1198" s="283"/>
    </row>
    <row r="1199" spans="1:24" s="34" customFormat="1">
      <c r="A1199" s="29"/>
      <c r="B1199" s="29"/>
      <c r="C1199" s="29"/>
      <c r="D1199" s="29"/>
      <c r="E1199" s="29"/>
      <c r="F1199" s="29"/>
      <c r="G1199" s="29"/>
      <c r="H1199" s="29"/>
      <c r="I1199" s="30"/>
      <c r="J1199" s="30"/>
      <c r="K1199" s="30"/>
      <c r="L1199" s="30"/>
      <c r="M1199" s="40"/>
      <c r="N1199" s="40"/>
      <c r="O1199" s="279"/>
      <c r="P1199" s="279"/>
      <c r="Q1199" s="282"/>
      <c r="R1199" s="282"/>
      <c r="S1199" s="283"/>
      <c r="T1199" s="283"/>
      <c r="U1199" s="283"/>
      <c r="V1199" s="283"/>
      <c r="W1199" s="283"/>
      <c r="X1199" s="283"/>
    </row>
    <row r="1200" spans="1:24" s="34" customFormat="1">
      <c r="A1200" s="29"/>
      <c r="B1200" s="29"/>
      <c r="C1200" s="29"/>
      <c r="D1200" s="29"/>
      <c r="E1200" s="29"/>
      <c r="F1200" s="29"/>
      <c r="G1200" s="29"/>
      <c r="H1200" s="29"/>
      <c r="I1200" s="30"/>
      <c r="J1200" s="30"/>
      <c r="K1200" s="30"/>
      <c r="L1200" s="30"/>
      <c r="M1200" s="40"/>
      <c r="N1200" s="40"/>
      <c r="O1200" s="279"/>
      <c r="P1200" s="279"/>
      <c r="Q1200" s="282"/>
      <c r="R1200" s="282"/>
      <c r="S1200" s="283"/>
      <c r="T1200" s="283"/>
      <c r="U1200" s="283"/>
      <c r="V1200" s="283"/>
      <c r="W1200" s="283"/>
      <c r="X1200" s="283"/>
    </row>
    <row r="1201" spans="1:24" s="34" customFormat="1">
      <c r="A1201" s="29"/>
      <c r="B1201" s="29"/>
      <c r="C1201" s="29"/>
      <c r="D1201" s="29"/>
      <c r="E1201" s="29"/>
      <c r="F1201" s="29"/>
      <c r="G1201" s="29"/>
      <c r="H1201" s="29"/>
      <c r="I1201" s="30"/>
      <c r="J1201" s="30"/>
      <c r="K1201" s="30"/>
      <c r="L1201" s="30"/>
      <c r="M1201" s="40"/>
      <c r="N1201" s="40"/>
      <c r="O1201" s="279"/>
      <c r="P1201" s="279"/>
      <c r="Q1201" s="282"/>
      <c r="R1201" s="282"/>
      <c r="S1201" s="283"/>
      <c r="T1201" s="283"/>
      <c r="U1201" s="283"/>
      <c r="V1201" s="283"/>
      <c r="W1201" s="283"/>
      <c r="X1201" s="283"/>
    </row>
    <row r="1202" spans="1:24" s="34" customFormat="1">
      <c r="A1202" s="29"/>
      <c r="B1202" s="29"/>
      <c r="C1202" s="29"/>
      <c r="D1202" s="29"/>
      <c r="E1202" s="29"/>
      <c r="F1202" s="29"/>
      <c r="G1202" s="29"/>
      <c r="H1202" s="29"/>
      <c r="I1202" s="30"/>
      <c r="J1202" s="30"/>
      <c r="K1202" s="30"/>
      <c r="L1202" s="30"/>
      <c r="M1202" s="40"/>
      <c r="N1202" s="40"/>
      <c r="O1202" s="279"/>
      <c r="P1202" s="279"/>
      <c r="Q1202" s="282"/>
      <c r="R1202" s="282"/>
      <c r="S1202" s="283"/>
      <c r="T1202" s="283"/>
      <c r="U1202" s="283"/>
      <c r="V1202" s="283"/>
      <c r="W1202" s="283"/>
      <c r="X1202" s="283"/>
    </row>
    <row r="1203" spans="1:24" s="34" customFormat="1">
      <c r="A1203" s="29"/>
      <c r="B1203" s="29"/>
      <c r="C1203" s="29"/>
      <c r="D1203" s="29"/>
      <c r="E1203" s="29"/>
      <c r="F1203" s="29"/>
      <c r="G1203" s="29"/>
      <c r="H1203" s="29"/>
      <c r="I1203" s="30"/>
      <c r="J1203" s="30"/>
      <c r="K1203" s="30"/>
      <c r="L1203" s="30"/>
      <c r="M1203" s="40"/>
      <c r="N1203" s="40"/>
      <c r="O1203" s="279"/>
      <c r="P1203" s="279"/>
      <c r="Q1203" s="282"/>
      <c r="R1203" s="282"/>
      <c r="S1203" s="283"/>
      <c r="T1203" s="283"/>
      <c r="U1203" s="283"/>
      <c r="V1203" s="283"/>
      <c r="W1203" s="283"/>
      <c r="X1203" s="283"/>
    </row>
    <row r="1204" spans="1:24" s="34" customFormat="1">
      <c r="A1204" s="29"/>
      <c r="B1204" s="29"/>
      <c r="C1204" s="29"/>
      <c r="D1204" s="29"/>
      <c r="E1204" s="29"/>
      <c r="F1204" s="29"/>
      <c r="G1204" s="29"/>
      <c r="H1204" s="29"/>
      <c r="I1204" s="30"/>
      <c r="J1204" s="30"/>
      <c r="K1204" s="30"/>
      <c r="L1204" s="30"/>
      <c r="M1204" s="40"/>
      <c r="N1204" s="40"/>
      <c r="O1204" s="279"/>
      <c r="P1204" s="279"/>
      <c r="Q1204" s="282"/>
      <c r="R1204" s="282"/>
      <c r="S1204" s="283"/>
      <c r="T1204" s="283"/>
      <c r="U1204" s="283"/>
      <c r="V1204" s="283"/>
      <c r="W1204" s="283"/>
      <c r="X1204" s="283"/>
    </row>
    <row r="1205" spans="1:24" s="34" customFormat="1">
      <c r="A1205" s="29"/>
      <c r="B1205" s="29"/>
      <c r="C1205" s="29"/>
      <c r="D1205" s="29"/>
      <c r="E1205" s="29"/>
      <c r="F1205" s="29"/>
      <c r="G1205" s="29"/>
      <c r="H1205" s="29"/>
      <c r="I1205" s="30"/>
      <c r="J1205" s="30"/>
      <c r="K1205" s="30"/>
      <c r="L1205" s="30"/>
      <c r="M1205" s="40"/>
      <c r="N1205" s="40"/>
      <c r="O1205" s="279"/>
      <c r="P1205" s="279"/>
      <c r="Q1205" s="282"/>
      <c r="R1205" s="282"/>
      <c r="S1205" s="283"/>
      <c r="T1205" s="283"/>
      <c r="U1205" s="283"/>
      <c r="V1205" s="283"/>
      <c r="W1205" s="283"/>
      <c r="X1205" s="283"/>
    </row>
    <row r="1206" spans="1:24" s="34" customFormat="1">
      <c r="A1206" s="29"/>
      <c r="B1206" s="29"/>
      <c r="C1206" s="29"/>
      <c r="D1206" s="29"/>
      <c r="E1206" s="29"/>
      <c r="F1206" s="29"/>
      <c r="G1206" s="29"/>
      <c r="H1206" s="29"/>
      <c r="I1206" s="30"/>
      <c r="J1206" s="30"/>
      <c r="K1206" s="30"/>
      <c r="L1206" s="30"/>
      <c r="M1206" s="40"/>
      <c r="N1206" s="40"/>
      <c r="O1206" s="279"/>
      <c r="P1206" s="279"/>
      <c r="Q1206" s="282"/>
      <c r="R1206" s="282"/>
      <c r="S1206" s="283"/>
      <c r="T1206" s="283"/>
      <c r="U1206" s="283"/>
      <c r="V1206" s="283"/>
      <c r="W1206" s="283"/>
      <c r="X1206" s="283"/>
    </row>
    <row r="1207" spans="1:24" s="34" customFormat="1">
      <c r="A1207" s="29"/>
      <c r="B1207" s="29"/>
      <c r="C1207" s="29"/>
      <c r="D1207" s="29"/>
      <c r="E1207" s="29"/>
      <c r="F1207" s="29"/>
      <c r="G1207" s="29"/>
      <c r="H1207" s="29"/>
      <c r="I1207" s="30"/>
      <c r="J1207" s="30"/>
      <c r="K1207" s="30"/>
      <c r="L1207" s="30"/>
      <c r="M1207" s="40"/>
      <c r="N1207" s="40"/>
      <c r="O1207" s="279"/>
      <c r="P1207" s="279"/>
      <c r="Q1207" s="282"/>
      <c r="R1207" s="282"/>
      <c r="S1207" s="283"/>
      <c r="T1207" s="283"/>
      <c r="U1207" s="283"/>
      <c r="V1207" s="283"/>
      <c r="W1207" s="283"/>
      <c r="X1207" s="283"/>
    </row>
    <row r="1208" spans="1:24" s="34" customFormat="1">
      <c r="A1208" s="29"/>
      <c r="B1208" s="29"/>
      <c r="C1208" s="29"/>
      <c r="D1208" s="29"/>
      <c r="E1208" s="29"/>
      <c r="F1208" s="29"/>
      <c r="G1208" s="29"/>
      <c r="H1208" s="29"/>
      <c r="I1208" s="30"/>
      <c r="J1208" s="30"/>
      <c r="K1208" s="30"/>
      <c r="L1208" s="30"/>
      <c r="M1208" s="40"/>
      <c r="N1208" s="40"/>
      <c r="O1208" s="279"/>
      <c r="P1208" s="279"/>
      <c r="Q1208" s="282"/>
      <c r="R1208" s="282"/>
      <c r="S1208" s="283"/>
      <c r="T1208" s="283"/>
      <c r="U1208" s="283"/>
      <c r="V1208" s="283"/>
      <c r="W1208" s="283"/>
      <c r="X1208" s="283"/>
    </row>
    <row r="1209" spans="1:24" s="34" customFormat="1">
      <c r="A1209" s="29"/>
      <c r="B1209" s="29"/>
      <c r="C1209" s="29"/>
      <c r="D1209" s="29"/>
      <c r="E1209" s="29"/>
      <c r="F1209" s="29"/>
      <c r="G1209" s="29"/>
      <c r="H1209" s="29"/>
      <c r="I1209" s="30"/>
      <c r="J1209" s="30"/>
      <c r="K1209" s="30"/>
      <c r="L1209" s="30"/>
      <c r="M1209" s="40"/>
      <c r="N1209" s="40"/>
      <c r="O1209" s="279"/>
      <c r="P1209" s="279"/>
      <c r="Q1209" s="282"/>
      <c r="R1209" s="282"/>
      <c r="S1209" s="283"/>
      <c r="T1209" s="283"/>
      <c r="U1209" s="283"/>
      <c r="V1209" s="283"/>
      <c r="W1209" s="283"/>
      <c r="X1209" s="283"/>
    </row>
    <row r="1210" spans="1:24" s="34" customFormat="1">
      <c r="A1210" s="29"/>
      <c r="B1210" s="29"/>
      <c r="C1210" s="29"/>
      <c r="D1210" s="29"/>
      <c r="E1210" s="29"/>
      <c r="F1210" s="29"/>
      <c r="G1210" s="29"/>
      <c r="H1210" s="29"/>
      <c r="I1210" s="30"/>
      <c r="J1210" s="30"/>
      <c r="K1210" s="30"/>
      <c r="L1210" s="30"/>
      <c r="M1210" s="40"/>
      <c r="N1210" s="40"/>
      <c r="O1210" s="279"/>
      <c r="P1210" s="279"/>
      <c r="Q1210" s="282"/>
      <c r="R1210" s="282"/>
      <c r="S1210" s="283"/>
      <c r="T1210" s="283"/>
      <c r="U1210" s="283"/>
      <c r="V1210" s="283"/>
      <c r="W1210" s="283"/>
      <c r="X1210" s="283"/>
    </row>
    <row r="1211" spans="1:24" s="34" customFormat="1">
      <c r="A1211" s="29"/>
      <c r="B1211" s="29"/>
      <c r="C1211" s="29"/>
      <c r="D1211" s="29"/>
      <c r="E1211" s="29"/>
      <c r="F1211" s="29"/>
      <c r="G1211" s="29"/>
      <c r="H1211" s="29"/>
      <c r="I1211" s="30"/>
      <c r="J1211" s="30"/>
      <c r="K1211" s="30"/>
      <c r="L1211" s="30"/>
      <c r="M1211" s="40"/>
      <c r="N1211" s="40"/>
      <c r="O1211" s="279"/>
      <c r="P1211" s="279"/>
      <c r="Q1211" s="282"/>
      <c r="R1211" s="282"/>
      <c r="S1211" s="283"/>
      <c r="T1211" s="283"/>
      <c r="U1211" s="283"/>
      <c r="V1211" s="283"/>
      <c r="W1211" s="283"/>
      <c r="X1211" s="283"/>
    </row>
    <row r="1212" spans="1:24" s="34" customFormat="1">
      <c r="A1212" s="29"/>
      <c r="B1212" s="29"/>
      <c r="C1212" s="29"/>
      <c r="D1212" s="29"/>
      <c r="E1212" s="29"/>
      <c r="F1212" s="29"/>
      <c r="G1212" s="29"/>
      <c r="H1212" s="29"/>
      <c r="I1212" s="30"/>
      <c r="J1212" s="30"/>
      <c r="K1212" s="30"/>
      <c r="L1212" s="30"/>
      <c r="M1212" s="40"/>
      <c r="N1212" s="40"/>
      <c r="O1212" s="279"/>
      <c r="P1212" s="279"/>
      <c r="Q1212" s="282"/>
      <c r="R1212" s="282"/>
      <c r="S1212" s="283"/>
      <c r="T1212" s="283"/>
      <c r="U1212" s="283"/>
      <c r="V1212" s="283"/>
      <c r="W1212" s="283"/>
      <c r="X1212" s="283"/>
    </row>
    <row r="1213" spans="1:24" s="34" customFormat="1">
      <c r="A1213" s="29"/>
      <c r="B1213" s="29"/>
      <c r="C1213" s="29"/>
      <c r="D1213" s="29"/>
      <c r="E1213" s="29"/>
      <c r="F1213" s="29"/>
      <c r="G1213" s="29"/>
      <c r="H1213" s="29"/>
      <c r="I1213" s="30"/>
      <c r="J1213" s="30"/>
      <c r="K1213" s="30"/>
      <c r="L1213" s="30"/>
      <c r="M1213" s="40"/>
      <c r="N1213" s="40"/>
      <c r="O1213" s="279"/>
      <c r="P1213" s="279"/>
      <c r="Q1213" s="282"/>
      <c r="R1213" s="282"/>
      <c r="S1213" s="283"/>
      <c r="T1213" s="283"/>
      <c r="U1213" s="283"/>
      <c r="V1213" s="283"/>
      <c r="W1213" s="283"/>
      <c r="X1213" s="283"/>
    </row>
    <row r="1214" spans="1:24" s="34" customFormat="1">
      <c r="A1214" s="29"/>
      <c r="B1214" s="29"/>
      <c r="C1214" s="29"/>
      <c r="D1214" s="29"/>
      <c r="E1214" s="29"/>
      <c r="F1214" s="29"/>
      <c r="G1214" s="29"/>
      <c r="H1214" s="29"/>
      <c r="I1214" s="30"/>
      <c r="J1214" s="30"/>
      <c r="K1214" s="30"/>
      <c r="L1214" s="30"/>
      <c r="M1214" s="40"/>
      <c r="N1214" s="40"/>
      <c r="O1214" s="279"/>
      <c r="P1214" s="279"/>
      <c r="Q1214" s="282"/>
      <c r="R1214" s="282"/>
      <c r="S1214" s="283"/>
      <c r="T1214" s="283"/>
      <c r="U1214" s="283"/>
      <c r="V1214" s="283"/>
      <c r="W1214" s="283"/>
      <c r="X1214" s="283"/>
    </row>
    <row r="1215" spans="1:24" s="34" customFormat="1">
      <c r="A1215" s="29"/>
      <c r="B1215" s="29"/>
      <c r="C1215" s="29"/>
      <c r="D1215" s="29"/>
      <c r="E1215" s="29"/>
      <c r="F1215" s="29"/>
      <c r="G1215" s="29"/>
      <c r="H1215" s="29"/>
      <c r="I1215" s="30"/>
      <c r="J1215" s="30"/>
      <c r="K1215" s="30"/>
      <c r="L1215" s="30"/>
      <c r="M1215" s="40"/>
      <c r="N1215" s="40"/>
      <c r="O1215" s="279"/>
      <c r="P1215" s="279"/>
      <c r="Q1215" s="282"/>
      <c r="R1215" s="282"/>
      <c r="S1215" s="283"/>
      <c r="T1215" s="283"/>
      <c r="U1215" s="283"/>
      <c r="V1215" s="283"/>
      <c r="W1215" s="283"/>
      <c r="X1215" s="283"/>
    </row>
    <row r="1216" spans="1:24" s="34" customFormat="1">
      <c r="A1216" s="29"/>
      <c r="B1216" s="29"/>
      <c r="C1216" s="29"/>
      <c r="D1216" s="29"/>
      <c r="E1216" s="29"/>
      <c r="F1216" s="29"/>
      <c r="G1216" s="29"/>
      <c r="H1216" s="29"/>
      <c r="I1216" s="30"/>
      <c r="J1216" s="30"/>
      <c r="K1216" s="30"/>
      <c r="L1216" s="30"/>
      <c r="M1216" s="40"/>
      <c r="N1216" s="40"/>
      <c r="O1216" s="279"/>
      <c r="P1216" s="279"/>
      <c r="Q1216" s="282"/>
      <c r="R1216" s="282"/>
      <c r="S1216" s="283"/>
      <c r="T1216" s="283"/>
      <c r="U1216" s="283"/>
      <c r="V1216" s="283"/>
      <c r="W1216" s="283"/>
      <c r="X1216" s="283"/>
    </row>
    <row r="1217" spans="1:24" s="34" customFormat="1">
      <c r="A1217" s="29"/>
      <c r="B1217" s="29"/>
      <c r="C1217" s="29"/>
      <c r="D1217" s="29"/>
      <c r="E1217" s="29"/>
      <c r="F1217" s="29"/>
      <c r="G1217" s="29"/>
      <c r="H1217" s="29"/>
      <c r="I1217" s="30"/>
      <c r="J1217" s="30"/>
      <c r="K1217" s="30"/>
      <c r="L1217" s="30"/>
      <c r="M1217" s="40"/>
      <c r="N1217" s="40"/>
      <c r="O1217" s="279"/>
      <c r="P1217" s="279"/>
      <c r="Q1217" s="282"/>
      <c r="R1217" s="282"/>
      <c r="S1217" s="283"/>
      <c r="T1217" s="283"/>
      <c r="U1217" s="283"/>
      <c r="V1217" s="283"/>
      <c r="W1217" s="283"/>
      <c r="X1217" s="283"/>
    </row>
    <row r="1218" spans="1:24" s="34" customFormat="1">
      <c r="A1218" s="29"/>
      <c r="B1218" s="29"/>
      <c r="C1218" s="29"/>
      <c r="D1218" s="29"/>
      <c r="E1218" s="29"/>
      <c r="F1218" s="29"/>
      <c r="G1218" s="29"/>
      <c r="H1218" s="29"/>
      <c r="I1218" s="30"/>
      <c r="J1218" s="30"/>
      <c r="K1218" s="30"/>
      <c r="L1218" s="30"/>
      <c r="M1218" s="40"/>
      <c r="N1218" s="40"/>
      <c r="O1218" s="279"/>
      <c r="P1218" s="279"/>
      <c r="Q1218" s="282"/>
      <c r="R1218" s="282"/>
      <c r="S1218" s="283"/>
      <c r="T1218" s="283"/>
      <c r="U1218" s="283"/>
      <c r="V1218" s="283"/>
      <c r="W1218" s="283"/>
      <c r="X1218" s="283"/>
    </row>
    <row r="1219" spans="1:24" s="34" customFormat="1">
      <c r="A1219" s="29"/>
      <c r="B1219" s="29"/>
      <c r="C1219" s="29"/>
      <c r="D1219" s="29"/>
      <c r="E1219" s="29"/>
      <c r="F1219" s="29"/>
      <c r="G1219" s="29"/>
      <c r="H1219" s="29"/>
      <c r="I1219" s="30"/>
      <c r="J1219" s="30"/>
      <c r="K1219" s="30"/>
      <c r="L1219" s="30"/>
      <c r="M1219" s="40"/>
      <c r="N1219" s="40"/>
      <c r="O1219" s="279"/>
      <c r="P1219" s="279"/>
      <c r="Q1219" s="282"/>
      <c r="R1219" s="282"/>
      <c r="S1219" s="283"/>
      <c r="T1219" s="283"/>
      <c r="U1219" s="283"/>
      <c r="V1219" s="283"/>
      <c r="W1219" s="283"/>
      <c r="X1219" s="283"/>
    </row>
    <row r="1220" spans="1:24" s="34" customFormat="1">
      <c r="A1220" s="29"/>
      <c r="B1220" s="29"/>
      <c r="C1220" s="29"/>
      <c r="D1220" s="29"/>
      <c r="E1220" s="29"/>
      <c r="F1220" s="29"/>
      <c r="G1220" s="29"/>
      <c r="H1220" s="29"/>
      <c r="I1220" s="30"/>
      <c r="J1220" s="30"/>
      <c r="K1220" s="30"/>
      <c r="L1220" s="30"/>
      <c r="M1220" s="40"/>
      <c r="N1220" s="40"/>
      <c r="O1220" s="279"/>
      <c r="P1220" s="279"/>
      <c r="Q1220" s="282"/>
      <c r="R1220" s="282"/>
      <c r="S1220" s="283"/>
      <c r="T1220" s="283"/>
      <c r="U1220" s="283"/>
      <c r="V1220" s="283"/>
      <c r="W1220" s="283"/>
      <c r="X1220" s="283"/>
    </row>
    <row r="1221" spans="1:24" s="34" customFormat="1">
      <c r="A1221" s="29"/>
      <c r="B1221" s="29"/>
      <c r="C1221" s="29"/>
      <c r="D1221" s="29"/>
      <c r="E1221" s="29"/>
      <c r="F1221" s="29"/>
      <c r="G1221" s="29"/>
      <c r="H1221" s="29"/>
      <c r="I1221" s="30"/>
      <c r="J1221" s="30"/>
      <c r="K1221" s="30"/>
      <c r="L1221" s="30"/>
      <c r="M1221" s="40"/>
      <c r="N1221" s="40"/>
      <c r="O1221" s="279"/>
      <c r="P1221" s="279"/>
      <c r="Q1221" s="282"/>
      <c r="R1221" s="282"/>
      <c r="S1221" s="283"/>
      <c r="T1221" s="283"/>
      <c r="U1221" s="283"/>
      <c r="V1221" s="283"/>
      <c r="W1221" s="283"/>
      <c r="X1221" s="283"/>
    </row>
    <row r="1222" spans="1:24" s="34" customFormat="1">
      <c r="A1222" s="29"/>
      <c r="B1222" s="29"/>
      <c r="C1222" s="29"/>
      <c r="D1222" s="29"/>
      <c r="E1222" s="29"/>
      <c r="F1222" s="29"/>
      <c r="G1222" s="29"/>
      <c r="H1222" s="29"/>
      <c r="I1222" s="30"/>
      <c r="J1222" s="30"/>
      <c r="K1222" s="30"/>
      <c r="L1222" s="30"/>
      <c r="M1222" s="40"/>
      <c r="N1222" s="40"/>
      <c r="O1222" s="279"/>
      <c r="P1222" s="279"/>
      <c r="Q1222" s="282"/>
      <c r="R1222" s="282"/>
      <c r="S1222" s="283"/>
      <c r="T1222" s="283"/>
      <c r="U1222" s="283"/>
      <c r="V1222" s="283"/>
      <c r="W1222" s="283"/>
      <c r="X1222" s="283"/>
    </row>
    <row r="1223" spans="1:24" s="34" customFormat="1">
      <c r="A1223" s="29"/>
      <c r="B1223" s="29"/>
      <c r="C1223" s="29"/>
      <c r="D1223" s="29"/>
      <c r="E1223" s="29"/>
      <c r="F1223" s="29"/>
      <c r="G1223" s="29"/>
      <c r="H1223" s="29"/>
      <c r="I1223" s="30"/>
      <c r="J1223" s="30"/>
      <c r="K1223" s="30"/>
      <c r="L1223" s="30"/>
      <c r="M1223" s="40"/>
      <c r="N1223" s="40"/>
      <c r="O1223" s="279"/>
      <c r="P1223" s="279"/>
      <c r="Q1223" s="282"/>
      <c r="R1223" s="282"/>
      <c r="S1223" s="283"/>
      <c r="T1223" s="283"/>
      <c r="U1223" s="283"/>
      <c r="V1223" s="283"/>
      <c r="W1223" s="283"/>
      <c r="X1223" s="283"/>
    </row>
    <row r="1224" spans="1:24" s="34" customFormat="1">
      <c r="A1224" s="29"/>
      <c r="B1224" s="29"/>
      <c r="C1224" s="29"/>
      <c r="D1224" s="29"/>
      <c r="E1224" s="29"/>
      <c r="F1224" s="29"/>
      <c r="G1224" s="29"/>
      <c r="H1224" s="29"/>
      <c r="I1224" s="30"/>
      <c r="J1224" s="30"/>
      <c r="K1224" s="30"/>
      <c r="L1224" s="30"/>
      <c r="M1224" s="40"/>
      <c r="N1224" s="40"/>
      <c r="O1224" s="279"/>
      <c r="P1224" s="279"/>
      <c r="Q1224" s="282"/>
      <c r="R1224" s="282"/>
      <c r="S1224" s="283"/>
      <c r="T1224" s="283"/>
      <c r="U1224" s="283"/>
      <c r="V1224" s="283"/>
      <c r="W1224" s="283"/>
      <c r="X1224" s="283"/>
    </row>
    <row r="1225" spans="1:24" s="34" customFormat="1">
      <c r="A1225" s="29"/>
      <c r="B1225" s="29"/>
      <c r="C1225" s="29"/>
      <c r="D1225" s="29"/>
      <c r="E1225" s="29"/>
      <c r="F1225" s="29"/>
      <c r="G1225" s="29"/>
      <c r="H1225" s="29"/>
      <c r="I1225" s="30"/>
      <c r="J1225" s="30"/>
      <c r="K1225" s="30"/>
      <c r="L1225" s="30"/>
      <c r="M1225" s="40"/>
      <c r="N1225" s="40"/>
      <c r="O1225" s="279"/>
      <c r="P1225" s="279"/>
      <c r="Q1225" s="282"/>
      <c r="R1225" s="282"/>
      <c r="S1225" s="283"/>
      <c r="T1225" s="283"/>
      <c r="U1225" s="283"/>
      <c r="V1225" s="283"/>
      <c r="W1225" s="283"/>
      <c r="X1225" s="283"/>
    </row>
    <row r="1226" spans="1:24" s="34" customFormat="1">
      <c r="A1226" s="29"/>
      <c r="B1226" s="29"/>
      <c r="C1226" s="29"/>
      <c r="D1226" s="29"/>
      <c r="E1226" s="29"/>
      <c r="F1226" s="29"/>
      <c r="G1226" s="29"/>
      <c r="H1226" s="29"/>
      <c r="I1226" s="30"/>
      <c r="J1226" s="30"/>
      <c r="K1226" s="30"/>
      <c r="L1226" s="30"/>
      <c r="M1226" s="40"/>
      <c r="N1226" s="40"/>
      <c r="O1226" s="279"/>
      <c r="P1226" s="279"/>
      <c r="Q1226" s="282"/>
      <c r="R1226" s="282"/>
      <c r="S1226" s="283"/>
      <c r="T1226" s="283"/>
      <c r="U1226" s="283"/>
      <c r="V1226" s="283"/>
      <c r="W1226" s="283"/>
      <c r="X1226" s="283"/>
    </row>
    <row r="1227" spans="1:24" s="34" customFormat="1">
      <c r="A1227" s="29"/>
      <c r="B1227" s="29"/>
      <c r="C1227" s="29"/>
      <c r="D1227" s="29"/>
      <c r="E1227" s="29"/>
      <c r="F1227" s="29"/>
      <c r="G1227" s="29"/>
      <c r="H1227" s="29"/>
      <c r="I1227" s="30"/>
      <c r="J1227" s="30"/>
      <c r="K1227" s="30"/>
      <c r="L1227" s="30"/>
      <c r="M1227" s="40"/>
      <c r="N1227" s="40"/>
      <c r="O1227" s="279"/>
      <c r="P1227" s="279"/>
      <c r="Q1227" s="282"/>
      <c r="R1227" s="282"/>
      <c r="S1227" s="283"/>
      <c r="T1227" s="283"/>
      <c r="U1227" s="283"/>
      <c r="V1227" s="283"/>
      <c r="W1227" s="283"/>
      <c r="X1227" s="283"/>
    </row>
    <row r="1228" spans="1:24" s="34" customFormat="1">
      <c r="A1228" s="29"/>
      <c r="B1228" s="29"/>
      <c r="C1228" s="29"/>
      <c r="D1228" s="29"/>
      <c r="E1228" s="29"/>
      <c r="F1228" s="29"/>
      <c r="G1228" s="29"/>
      <c r="H1228" s="29"/>
      <c r="I1228" s="30"/>
      <c r="J1228" s="30"/>
      <c r="K1228" s="30"/>
      <c r="L1228" s="30"/>
      <c r="M1228" s="40"/>
      <c r="N1228" s="40"/>
      <c r="O1228" s="279"/>
      <c r="P1228" s="279"/>
      <c r="Q1228" s="282"/>
      <c r="R1228" s="282"/>
      <c r="S1228" s="283"/>
      <c r="T1228" s="283"/>
      <c r="U1228" s="283"/>
      <c r="V1228" s="283"/>
      <c r="W1228" s="283"/>
      <c r="X1228" s="283"/>
    </row>
    <row r="1229" spans="1:24" s="34" customFormat="1">
      <c r="A1229" s="29"/>
      <c r="B1229" s="29"/>
      <c r="C1229" s="29"/>
      <c r="D1229" s="29"/>
      <c r="E1229" s="29"/>
      <c r="F1229" s="29"/>
      <c r="G1229" s="29"/>
      <c r="H1229" s="29"/>
      <c r="I1229" s="30"/>
      <c r="J1229" s="30"/>
      <c r="K1229" s="30"/>
      <c r="L1229" s="30"/>
      <c r="M1229" s="40"/>
      <c r="N1229" s="40"/>
      <c r="O1229" s="279"/>
      <c r="P1229" s="279"/>
      <c r="Q1229" s="282"/>
      <c r="R1229" s="282"/>
      <c r="S1229" s="283"/>
      <c r="T1229" s="283"/>
      <c r="U1229" s="283"/>
      <c r="V1229" s="283"/>
      <c r="W1229" s="283"/>
      <c r="X1229" s="283"/>
    </row>
    <row r="1230" spans="1:24" s="34" customFormat="1">
      <c r="A1230" s="29"/>
      <c r="B1230" s="29"/>
      <c r="C1230" s="29"/>
      <c r="D1230" s="29"/>
      <c r="E1230" s="29"/>
      <c r="F1230" s="29"/>
      <c r="G1230" s="29"/>
      <c r="H1230" s="29"/>
      <c r="I1230" s="30"/>
      <c r="J1230" s="30"/>
      <c r="K1230" s="30"/>
      <c r="L1230" s="30"/>
      <c r="M1230" s="40"/>
      <c r="N1230" s="40"/>
      <c r="O1230" s="279"/>
      <c r="P1230" s="279"/>
      <c r="Q1230" s="282"/>
      <c r="R1230" s="282"/>
      <c r="S1230" s="283"/>
      <c r="T1230" s="283"/>
      <c r="U1230" s="283"/>
      <c r="V1230" s="283"/>
      <c r="W1230" s="283"/>
      <c r="X1230" s="283"/>
    </row>
    <row r="1231" spans="1:24" s="34" customFormat="1">
      <c r="A1231" s="29"/>
      <c r="B1231" s="29"/>
      <c r="C1231" s="29"/>
      <c r="D1231" s="29"/>
      <c r="E1231" s="29"/>
      <c r="F1231" s="29"/>
      <c r="G1231" s="29"/>
      <c r="H1231" s="29"/>
      <c r="I1231" s="30"/>
      <c r="J1231" s="30"/>
      <c r="K1231" s="30"/>
      <c r="L1231" s="30"/>
      <c r="M1231" s="40"/>
      <c r="N1231" s="40"/>
      <c r="O1231" s="279"/>
      <c r="P1231" s="279"/>
      <c r="Q1231" s="282"/>
      <c r="R1231" s="282"/>
      <c r="S1231" s="283"/>
      <c r="T1231" s="283"/>
      <c r="U1231" s="283"/>
      <c r="V1231" s="283"/>
      <c r="W1231" s="283"/>
      <c r="X1231" s="283"/>
    </row>
    <row r="1232" spans="1:24" s="34" customFormat="1">
      <c r="A1232" s="29"/>
      <c r="B1232" s="29"/>
      <c r="C1232" s="29"/>
      <c r="D1232" s="29"/>
      <c r="E1232" s="29"/>
      <c r="F1232" s="29"/>
      <c r="G1232" s="29"/>
      <c r="H1232" s="29"/>
      <c r="I1232" s="30"/>
      <c r="J1232" s="30"/>
      <c r="K1232" s="30"/>
      <c r="L1232" s="30"/>
      <c r="M1232" s="40"/>
      <c r="N1232" s="40"/>
      <c r="O1232" s="279"/>
      <c r="P1232" s="279"/>
      <c r="Q1232" s="282"/>
      <c r="R1232" s="282"/>
      <c r="S1232" s="283"/>
      <c r="T1232" s="283"/>
      <c r="U1232" s="283"/>
      <c r="V1232" s="283"/>
      <c r="W1232" s="283"/>
      <c r="X1232" s="283"/>
    </row>
    <row r="1233" spans="1:24" s="34" customFormat="1">
      <c r="A1233" s="29"/>
      <c r="B1233" s="29"/>
      <c r="C1233" s="29"/>
      <c r="D1233" s="29"/>
      <c r="E1233" s="29"/>
      <c r="F1233" s="29"/>
      <c r="G1233" s="29"/>
      <c r="H1233" s="29"/>
      <c r="I1233" s="30"/>
      <c r="J1233" s="30"/>
      <c r="K1233" s="30"/>
      <c r="L1233" s="30"/>
      <c r="M1233" s="40"/>
      <c r="N1233" s="40"/>
      <c r="O1233" s="279"/>
      <c r="P1233" s="279"/>
      <c r="Q1233" s="282"/>
      <c r="R1233" s="282"/>
      <c r="S1233" s="283"/>
      <c r="T1233" s="283"/>
      <c r="U1233" s="283"/>
      <c r="V1233" s="283"/>
      <c r="W1233" s="283"/>
      <c r="X1233" s="283"/>
    </row>
    <row r="1234" spans="1:24" s="34" customFormat="1">
      <c r="A1234" s="29"/>
      <c r="B1234" s="29"/>
      <c r="C1234" s="29"/>
      <c r="D1234" s="29"/>
      <c r="E1234" s="29"/>
      <c r="F1234" s="29"/>
      <c r="G1234" s="29"/>
      <c r="H1234" s="29"/>
      <c r="I1234" s="30"/>
      <c r="J1234" s="30"/>
      <c r="K1234" s="30"/>
      <c r="L1234" s="30"/>
      <c r="M1234" s="40"/>
      <c r="N1234" s="40"/>
      <c r="O1234" s="279"/>
      <c r="P1234" s="279"/>
      <c r="Q1234" s="282"/>
      <c r="R1234" s="282"/>
      <c r="S1234" s="283"/>
      <c r="T1234" s="283"/>
      <c r="U1234" s="283"/>
      <c r="V1234" s="283"/>
      <c r="W1234" s="283"/>
      <c r="X1234" s="283"/>
    </row>
    <row r="1235" spans="1:24" s="34" customFormat="1">
      <c r="A1235" s="29"/>
      <c r="B1235" s="29"/>
      <c r="C1235" s="29"/>
      <c r="D1235" s="29"/>
      <c r="E1235" s="29"/>
      <c r="F1235" s="29"/>
      <c r="G1235" s="29"/>
      <c r="H1235" s="29"/>
      <c r="I1235" s="30"/>
      <c r="J1235" s="30"/>
      <c r="K1235" s="30"/>
      <c r="L1235" s="30"/>
      <c r="M1235" s="40"/>
      <c r="N1235" s="40"/>
      <c r="O1235" s="279"/>
      <c r="P1235" s="279"/>
      <c r="Q1235" s="282"/>
      <c r="R1235" s="282"/>
      <c r="S1235" s="283"/>
      <c r="T1235" s="283"/>
      <c r="U1235" s="283"/>
      <c r="V1235" s="283"/>
      <c r="W1235" s="283"/>
      <c r="X1235" s="283"/>
    </row>
    <row r="1236" spans="1:24" s="34" customFormat="1">
      <c r="A1236" s="29"/>
      <c r="B1236" s="29"/>
      <c r="C1236" s="29"/>
      <c r="D1236" s="29"/>
      <c r="E1236" s="29"/>
      <c r="F1236" s="29"/>
      <c r="G1236" s="29"/>
      <c r="H1236" s="29"/>
      <c r="I1236" s="30"/>
      <c r="J1236" s="30"/>
      <c r="K1236" s="30"/>
      <c r="L1236" s="30"/>
      <c r="M1236" s="40"/>
      <c r="N1236" s="40"/>
      <c r="O1236" s="279"/>
      <c r="P1236" s="279"/>
      <c r="Q1236" s="282"/>
      <c r="R1236" s="282"/>
      <c r="S1236" s="283"/>
      <c r="T1236" s="283"/>
      <c r="U1236" s="283"/>
      <c r="V1236" s="283"/>
      <c r="W1236" s="283"/>
      <c r="X1236" s="283"/>
    </row>
    <row r="1237" spans="1:24" s="34" customFormat="1">
      <c r="A1237" s="29"/>
      <c r="B1237" s="29"/>
      <c r="C1237" s="29"/>
      <c r="D1237" s="29"/>
      <c r="E1237" s="29"/>
      <c r="F1237" s="29"/>
      <c r="G1237" s="29"/>
      <c r="H1237" s="29"/>
      <c r="I1237" s="30"/>
      <c r="J1237" s="30"/>
      <c r="K1237" s="30"/>
      <c r="L1237" s="30"/>
      <c r="M1237" s="40"/>
      <c r="N1237" s="40"/>
      <c r="O1237" s="279"/>
      <c r="P1237" s="279"/>
      <c r="Q1237" s="282"/>
      <c r="R1237" s="282"/>
      <c r="S1237" s="283"/>
      <c r="T1237" s="283"/>
      <c r="U1237" s="283"/>
      <c r="V1237" s="283"/>
      <c r="W1237" s="283"/>
      <c r="X1237" s="283"/>
    </row>
    <row r="1238" spans="1:24" s="34" customFormat="1">
      <c r="A1238" s="29"/>
      <c r="B1238" s="29"/>
      <c r="C1238" s="29"/>
      <c r="D1238" s="29"/>
      <c r="E1238" s="29"/>
      <c r="F1238" s="29"/>
      <c r="G1238" s="29"/>
      <c r="H1238" s="29"/>
      <c r="I1238" s="30"/>
      <c r="J1238" s="30"/>
      <c r="K1238" s="30"/>
      <c r="L1238" s="30"/>
      <c r="M1238" s="40"/>
      <c r="N1238" s="40"/>
      <c r="O1238" s="279"/>
      <c r="P1238" s="279"/>
      <c r="Q1238" s="282"/>
      <c r="R1238" s="282"/>
      <c r="S1238" s="283"/>
      <c r="T1238" s="283"/>
      <c r="U1238" s="283"/>
      <c r="V1238" s="283"/>
      <c r="W1238" s="283"/>
      <c r="X1238" s="283"/>
    </row>
    <row r="1239" spans="1:24" s="34" customFormat="1">
      <c r="A1239" s="29"/>
      <c r="B1239" s="29"/>
      <c r="C1239" s="29"/>
      <c r="D1239" s="29"/>
      <c r="E1239" s="29"/>
      <c r="F1239" s="29"/>
      <c r="G1239" s="29"/>
      <c r="H1239" s="29"/>
      <c r="I1239" s="30"/>
      <c r="J1239" s="30"/>
      <c r="K1239" s="30"/>
      <c r="L1239" s="30"/>
      <c r="M1239" s="40"/>
      <c r="N1239" s="40"/>
      <c r="O1239" s="279"/>
      <c r="P1239" s="279"/>
      <c r="Q1239" s="282"/>
      <c r="R1239" s="282"/>
      <c r="S1239" s="283"/>
      <c r="T1239" s="283"/>
      <c r="U1239" s="283"/>
      <c r="V1239" s="283"/>
      <c r="W1239" s="283"/>
      <c r="X1239" s="283"/>
    </row>
    <row r="1240" spans="1:24" s="34" customFormat="1">
      <c r="A1240" s="29"/>
      <c r="B1240" s="29"/>
      <c r="C1240" s="29"/>
      <c r="D1240" s="29"/>
      <c r="E1240" s="29"/>
      <c r="F1240" s="29"/>
      <c r="G1240" s="29"/>
      <c r="H1240" s="29"/>
      <c r="I1240" s="30"/>
      <c r="J1240" s="30"/>
      <c r="K1240" s="30"/>
      <c r="L1240" s="30"/>
      <c r="M1240" s="40"/>
      <c r="N1240" s="40"/>
      <c r="O1240" s="279"/>
      <c r="P1240" s="279"/>
      <c r="Q1240" s="282"/>
      <c r="R1240" s="282"/>
      <c r="S1240" s="283"/>
      <c r="T1240" s="283"/>
      <c r="U1240" s="283"/>
      <c r="V1240" s="283"/>
      <c r="W1240" s="283"/>
      <c r="X1240" s="283"/>
    </row>
    <row r="1241" spans="1:24" s="34" customFormat="1">
      <c r="A1241" s="29"/>
      <c r="B1241" s="29"/>
      <c r="C1241" s="29"/>
      <c r="D1241" s="29"/>
      <c r="E1241" s="29"/>
      <c r="F1241" s="29"/>
      <c r="G1241" s="29"/>
      <c r="H1241" s="29"/>
      <c r="I1241" s="30"/>
      <c r="J1241" s="30"/>
      <c r="K1241" s="30"/>
      <c r="L1241" s="30"/>
      <c r="M1241" s="40"/>
      <c r="N1241" s="40"/>
      <c r="O1241" s="279"/>
      <c r="P1241" s="279"/>
      <c r="Q1241" s="282"/>
      <c r="R1241" s="282"/>
      <c r="S1241" s="283"/>
      <c r="T1241" s="283"/>
      <c r="U1241" s="283"/>
      <c r="V1241" s="283"/>
      <c r="W1241" s="283"/>
      <c r="X1241" s="283"/>
    </row>
    <row r="1242" spans="1:24" s="34" customFormat="1">
      <c r="A1242" s="29"/>
      <c r="B1242" s="29"/>
      <c r="C1242" s="29"/>
      <c r="D1242" s="29"/>
      <c r="E1242" s="29"/>
      <c r="F1242" s="29"/>
      <c r="G1242" s="29"/>
      <c r="H1242" s="29"/>
      <c r="I1242" s="30"/>
      <c r="J1242" s="30"/>
      <c r="K1242" s="30"/>
      <c r="L1242" s="30"/>
      <c r="M1242" s="40"/>
      <c r="N1242" s="40"/>
      <c r="O1242" s="279"/>
      <c r="P1242" s="279"/>
      <c r="Q1242" s="282"/>
      <c r="R1242" s="282"/>
      <c r="S1242" s="283"/>
      <c r="T1242" s="283"/>
      <c r="U1242" s="283"/>
      <c r="V1242" s="283"/>
      <c r="W1242" s="283"/>
      <c r="X1242" s="283"/>
    </row>
    <row r="1243" spans="1:24" s="34" customFormat="1">
      <c r="A1243" s="29"/>
      <c r="B1243" s="29"/>
      <c r="C1243" s="29"/>
      <c r="D1243" s="29"/>
      <c r="E1243" s="29"/>
      <c r="F1243" s="29"/>
      <c r="G1243" s="29"/>
      <c r="H1243" s="29"/>
      <c r="I1243" s="30"/>
      <c r="J1243" s="30"/>
      <c r="K1243" s="30"/>
      <c r="L1243" s="30"/>
      <c r="M1243" s="40"/>
      <c r="N1243" s="40"/>
      <c r="O1243" s="279"/>
      <c r="P1243" s="279"/>
      <c r="Q1243" s="282"/>
      <c r="R1243" s="282"/>
      <c r="S1243" s="283"/>
      <c r="T1243" s="283"/>
      <c r="U1243" s="283"/>
      <c r="V1243" s="283"/>
      <c r="W1243" s="283"/>
      <c r="X1243" s="283"/>
    </row>
    <row r="1244" spans="1:24" s="34" customFormat="1">
      <c r="A1244" s="29"/>
      <c r="B1244" s="29"/>
      <c r="C1244" s="29"/>
      <c r="D1244" s="29"/>
      <c r="E1244" s="29"/>
      <c r="F1244" s="29"/>
      <c r="G1244" s="29"/>
      <c r="H1244" s="29"/>
      <c r="I1244" s="30"/>
      <c r="J1244" s="30"/>
      <c r="K1244" s="30"/>
      <c r="L1244" s="30"/>
      <c r="M1244" s="40"/>
      <c r="N1244" s="40"/>
      <c r="O1244" s="279"/>
      <c r="P1244" s="279"/>
      <c r="Q1244" s="282"/>
      <c r="R1244" s="282"/>
      <c r="S1244" s="283"/>
      <c r="T1244" s="283"/>
      <c r="U1244" s="283"/>
      <c r="V1244" s="283"/>
      <c r="W1244" s="283"/>
      <c r="X1244" s="283"/>
    </row>
    <row r="1245" spans="1:24" s="34" customFormat="1">
      <c r="A1245" s="29"/>
      <c r="B1245" s="29"/>
      <c r="C1245" s="29"/>
      <c r="D1245" s="29"/>
      <c r="E1245" s="29"/>
      <c r="F1245" s="29"/>
      <c r="G1245" s="29"/>
      <c r="H1245" s="29"/>
      <c r="I1245" s="30"/>
      <c r="J1245" s="30"/>
      <c r="K1245" s="30"/>
      <c r="L1245" s="30"/>
      <c r="M1245" s="40"/>
      <c r="N1245" s="40"/>
      <c r="O1245" s="279"/>
      <c r="P1245" s="279"/>
      <c r="Q1245" s="282"/>
      <c r="R1245" s="282"/>
      <c r="S1245" s="283"/>
      <c r="T1245" s="283"/>
      <c r="U1245" s="283"/>
      <c r="V1245" s="283"/>
      <c r="W1245" s="283"/>
      <c r="X1245" s="283"/>
    </row>
    <row r="1246" spans="1:24" s="34" customFormat="1">
      <c r="A1246" s="29"/>
      <c r="B1246" s="29"/>
      <c r="C1246" s="29"/>
      <c r="D1246" s="29"/>
      <c r="E1246" s="29"/>
      <c r="F1246" s="29"/>
      <c r="G1246" s="29"/>
      <c r="H1246" s="29"/>
      <c r="I1246" s="30"/>
      <c r="J1246" s="30"/>
      <c r="K1246" s="30"/>
      <c r="L1246" s="30"/>
      <c r="M1246" s="40"/>
      <c r="N1246" s="40"/>
      <c r="O1246" s="279"/>
      <c r="P1246" s="279"/>
      <c r="Q1246" s="282"/>
      <c r="R1246" s="282"/>
      <c r="S1246" s="283"/>
      <c r="T1246" s="283"/>
      <c r="U1246" s="283"/>
      <c r="V1246" s="283"/>
      <c r="W1246" s="283"/>
      <c r="X1246" s="283"/>
    </row>
    <row r="1247" spans="1:24" s="34" customFormat="1">
      <c r="A1247" s="29"/>
      <c r="B1247" s="29"/>
      <c r="C1247" s="29"/>
      <c r="D1247" s="29"/>
      <c r="E1247" s="29"/>
      <c r="F1247" s="29"/>
      <c r="G1247" s="29"/>
      <c r="H1247" s="29"/>
      <c r="I1247" s="30"/>
      <c r="J1247" s="30"/>
      <c r="K1247" s="30"/>
      <c r="L1247" s="30"/>
      <c r="M1247" s="40"/>
      <c r="N1247" s="40"/>
      <c r="O1247" s="279"/>
      <c r="P1247" s="279"/>
      <c r="Q1247" s="282"/>
      <c r="R1247" s="282"/>
      <c r="S1247" s="283"/>
      <c r="T1247" s="283"/>
      <c r="U1247" s="283"/>
      <c r="V1247" s="283"/>
      <c r="W1247" s="283"/>
      <c r="X1247" s="283"/>
    </row>
    <row r="1248" spans="1:24" s="34" customFormat="1">
      <c r="A1248" s="29"/>
      <c r="B1248" s="29"/>
      <c r="C1248" s="29"/>
      <c r="D1248" s="29"/>
      <c r="E1248" s="29"/>
      <c r="F1248" s="29"/>
      <c r="G1248" s="29"/>
      <c r="H1248" s="29"/>
      <c r="I1248" s="30"/>
      <c r="J1248" s="30"/>
      <c r="K1248" s="30"/>
      <c r="L1248" s="30"/>
      <c r="M1248" s="40"/>
      <c r="N1248" s="40"/>
      <c r="O1248" s="279"/>
      <c r="P1248" s="279"/>
      <c r="Q1248" s="282"/>
      <c r="R1248" s="282"/>
      <c r="S1248" s="283"/>
      <c r="T1248" s="283"/>
      <c r="U1248" s="283"/>
      <c r="V1248" s="283"/>
      <c r="W1248" s="283"/>
      <c r="X1248" s="283"/>
    </row>
    <row r="1249" spans="1:24" s="34" customFormat="1">
      <c r="A1249" s="29"/>
      <c r="B1249" s="29"/>
      <c r="C1249" s="29"/>
      <c r="D1249" s="29"/>
      <c r="E1249" s="29"/>
      <c r="F1249" s="29"/>
      <c r="G1249" s="29"/>
      <c r="H1249" s="29"/>
      <c r="I1249" s="30"/>
      <c r="J1249" s="30"/>
      <c r="K1249" s="30"/>
      <c r="L1249" s="30"/>
      <c r="M1249" s="40"/>
      <c r="N1249" s="40"/>
      <c r="O1249" s="279"/>
      <c r="P1249" s="279"/>
      <c r="Q1249" s="282"/>
      <c r="R1249" s="282"/>
      <c r="S1249" s="283"/>
      <c r="T1249" s="283"/>
      <c r="U1249" s="283"/>
      <c r="V1249" s="283"/>
      <c r="W1249" s="283"/>
      <c r="X1249" s="283"/>
    </row>
    <row r="1250" spans="1:24" s="34" customFormat="1">
      <c r="A1250" s="29"/>
      <c r="B1250" s="29"/>
      <c r="C1250" s="29"/>
      <c r="D1250" s="29"/>
      <c r="E1250" s="29"/>
      <c r="F1250" s="29"/>
      <c r="G1250" s="29"/>
      <c r="H1250" s="29"/>
      <c r="I1250" s="30"/>
      <c r="J1250" s="30"/>
      <c r="K1250" s="30"/>
      <c r="L1250" s="30"/>
      <c r="M1250" s="40"/>
      <c r="N1250" s="40"/>
      <c r="O1250" s="279"/>
      <c r="P1250" s="279"/>
      <c r="Q1250" s="282"/>
      <c r="R1250" s="282"/>
      <c r="S1250" s="283"/>
      <c r="T1250" s="283"/>
      <c r="U1250" s="283"/>
      <c r="V1250" s="283"/>
      <c r="W1250" s="283"/>
      <c r="X1250" s="283"/>
    </row>
    <row r="1251" spans="1:24" s="34" customFormat="1">
      <c r="A1251" s="29"/>
      <c r="B1251" s="29"/>
      <c r="C1251" s="29"/>
      <c r="D1251" s="29"/>
      <c r="E1251" s="29"/>
      <c r="F1251" s="29"/>
      <c r="G1251" s="29"/>
      <c r="H1251" s="29"/>
      <c r="I1251" s="30"/>
      <c r="J1251" s="30"/>
      <c r="K1251" s="30"/>
      <c r="L1251" s="30"/>
      <c r="M1251" s="40"/>
      <c r="N1251" s="40"/>
      <c r="O1251" s="279"/>
      <c r="P1251" s="279"/>
      <c r="Q1251" s="282"/>
      <c r="R1251" s="282"/>
      <c r="S1251" s="283"/>
      <c r="T1251" s="283"/>
      <c r="U1251" s="283"/>
      <c r="V1251" s="283"/>
      <c r="W1251" s="283"/>
      <c r="X1251" s="283"/>
    </row>
    <row r="1252" spans="1:24" s="34" customFormat="1">
      <c r="A1252" s="29"/>
      <c r="B1252" s="29"/>
      <c r="C1252" s="29"/>
      <c r="D1252" s="29"/>
      <c r="E1252" s="29"/>
      <c r="F1252" s="29"/>
      <c r="G1252" s="29"/>
      <c r="H1252" s="29"/>
      <c r="I1252" s="30"/>
      <c r="J1252" s="30"/>
      <c r="K1252" s="30"/>
      <c r="L1252" s="30"/>
      <c r="M1252" s="40"/>
      <c r="N1252" s="40"/>
      <c r="O1252" s="279"/>
      <c r="P1252" s="279"/>
      <c r="Q1252" s="282"/>
      <c r="R1252" s="282"/>
      <c r="S1252" s="283"/>
      <c r="T1252" s="283"/>
      <c r="U1252" s="283"/>
      <c r="V1252" s="283"/>
      <c r="W1252" s="283"/>
      <c r="X1252" s="283"/>
    </row>
    <row r="1253" spans="1:24" s="34" customFormat="1">
      <c r="A1253" s="29"/>
      <c r="B1253" s="29"/>
      <c r="C1253" s="29"/>
      <c r="D1253" s="29"/>
      <c r="E1253" s="29"/>
      <c r="F1253" s="29"/>
      <c r="G1253" s="29"/>
      <c r="H1253" s="29"/>
      <c r="I1253" s="30"/>
      <c r="J1253" s="30"/>
      <c r="K1253" s="30"/>
      <c r="L1253" s="30"/>
      <c r="M1253" s="40"/>
      <c r="N1253" s="40"/>
      <c r="O1253" s="279"/>
      <c r="P1253" s="279"/>
      <c r="Q1253" s="282"/>
      <c r="R1253" s="282"/>
      <c r="S1253" s="283"/>
      <c r="T1253" s="283"/>
      <c r="U1253" s="283"/>
      <c r="V1253" s="283"/>
      <c r="W1253" s="283"/>
      <c r="X1253" s="283"/>
    </row>
    <row r="1254" spans="1:24" s="34" customFormat="1">
      <c r="A1254" s="29"/>
      <c r="B1254" s="29"/>
      <c r="C1254" s="29"/>
      <c r="D1254" s="29"/>
      <c r="E1254" s="29"/>
      <c r="F1254" s="29"/>
      <c r="G1254" s="29"/>
      <c r="H1254" s="29"/>
      <c r="I1254" s="30"/>
      <c r="J1254" s="30"/>
      <c r="K1254" s="30"/>
      <c r="L1254" s="30"/>
      <c r="M1254" s="40"/>
      <c r="N1254" s="40"/>
      <c r="O1254" s="279"/>
      <c r="P1254" s="279"/>
      <c r="Q1254" s="282"/>
      <c r="R1254" s="282"/>
      <c r="S1254" s="283"/>
      <c r="T1254" s="283"/>
      <c r="U1254" s="283"/>
      <c r="V1254" s="283"/>
      <c r="W1254" s="283"/>
      <c r="X1254" s="283"/>
    </row>
    <row r="1255" spans="1:24" s="34" customFormat="1">
      <c r="A1255" s="29"/>
      <c r="B1255" s="29"/>
      <c r="C1255" s="29"/>
      <c r="D1255" s="29"/>
      <c r="E1255" s="29"/>
      <c r="F1255" s="29"/>
      <c r="G1255" s="29"/>
      <c r="H1255" s="29"/>
      <c r="I1255" s="30"/>
      <c r="J1255" s="30"/>
      <c r="K1255" s="30"/>
      <c r="L1255" s="30"/>
      <c r="M1255" s="40"/>
      <c r="N1255" s="40"/>
      <c r="O1255" s="279"/>
      <c r="P1255" s="279"/>
      <c r="Q1255" s="282"/>
      <c r="R1255" s="282"/>
      <c r="S1255" s="283"/>
      <c r="T1255" s="283"/>
      <c r="U1255" s="283"/>
      <c r="V1255" s="283"/>
      <c r="W1255" s="283"/>
      <c r="X1255" s="283"/>
    </row>
    <row r="1256" spans="1:24" s="34" customFormat="1">
      <c r="A1256" s="29"/>
      <c r="B1256" s="29"/>
      <c r="C1256" s="29"/>
      <c r="D1256" s="29"/>
      <c r="E1256" s="29"/>
      <c r="F1256" s="29"/>
      <c r="G1256" s="29"/>
      <c r="H1256" s="29"/>
      <c r="I1256" s="30"/>
      <c r="J1256" s="30"/>
      <c r="K1256" s="30"/>
      <c r="L1256" s="30"/>
      <c r="M1256" s="40"/>
      <c r="N1256" s="40"/>
      <c r="O1256" s="279"/>
      <c r="P1256" s="279"/>
      <c r="Q1256" s="282"/>
      <c r="R1256" s="282"/>
      <c r="S1256" s="283"/>
      <c r="T1256" s="283"/>
      <c r="U1256" s="283"/>
      <c r="V1256" s="283"/>
      <c r="W1256" s="283"/>
      <c r="X1256" s="283"/>
    </row>
    <row r="1257" spans="1:24" s="34" customFormat="1">
      <c r="A1257" s="29"/>
      <c r="B1257" s="29"/>
      <c r="C1257" s="29"/>
      <c r="D1257" s="29"/>
      <c r="E1257" s="29"/>
      <c r="F1257" s="29"/>
      <c r="G1257" s="29"/>
      <c r="H1257" s="29"/>
      <c r="I1257" s="30"/>
      <c r="J1257" s="30"/>
      <c r="K1257" s="30"/>
      <c r="L1257" s="30"/>
      <c r="M1257" s="40"/>
      <c r="N1257" s="40"/>
      <c r="O1257" s="279"/>
      <c r="P1257" s="279"/>
      <c r="Q1257" s="282"/>
      <c r="R1257" s="282"/>
      <c r="S1257" s="283"/>
      <c r="T1257" s="283"/>
      <c r="U1257" s="283"/>
      <c r="V1257" s="283"/>
      <c r="W1257" s="283"/>
      <c r="X1257" s="283"/>
    </row>
    <row r="1258" spans="1:24" s="34" customFormat="1">
      <c r="A1258" s="29"/>
      <c r="B1258" s="29"/>
      <c r="C1258" s="29"/>
      <c r="D1258" s="29"/>
      <c r="E1258" s="29"/>
      <c r="F1258" s="29"/>
      <c r="G1258" s="29"/>
      <c r="H1258" s="29"/>
      <c r="I1258" s="30"/>
      <c r="J1258" s="30"/>
      <c r="K1258" s="30"/>
      <c r="L1258" s="30"/>
      <c r="M1258" s="40"/>
      <c r="N1258" s="40"/>
      <c r="O1258" s="279"/>
      <c r="P1258" s="279"/>
      <c r="Q1258" s="282"/>
      <c r="R1258" s="282"/>
      <c r="S1258" s="283"/>
      <c r="T1258" s="283"/>
      <c r="U1258" s="283"/>
      <c r="V1258" s="283"/>
      <c r="W1258" s="283"/>
      <c r="X1258" s="283"/>
    </row>
    <row r="1259" spans="1:24" s="34" customFormat="1">
      <c r="A1259" s="29"/>
      <c r="B1259" s="29"/>
      <c r="C1259" s="29"/>
      <c r="D1259" s="29"/>
      <c r="E1259" s="29"/>
      <c r="F1259" s="29"/>
      <c r="G1259" s="29"/>
      <c r="H1259" s="29"/>
      <c r="I1259" s="30"/>
      <c r="J1259" s="30"/>
      <c r="K1259" s="30"/>
      <c r="L1259" s="30"/>
      <c r="M1259" s="40"/>
      <c r="N1259" s="40"/>
      <c r="O1259" s="279"/>
      <c r="P1259" s="279"/>
      <c r="Q1259" s="282"/>
      <c r="R1259" s="282"/>
      <c r="S1259" s="283"/>
      <c r="T1259" s="283"/>
      <c r="U1259" s="283"/>
      <c r="V1259" s="283"/>
      <c r="W1259" s="283"/>
      <c r="X1259" s="283"/>
    </row>
    <row r="1260" spans="1:24" s="34" customFormat="1">
      <c r="A1260" s="29"/>
      <c r="B1260" s="29"/>
      <c r="C1260" s="29"/>
      <c r="D1260" s="29"/>
      <c r="E1260" s="29"/>
      <c r="F1260" s="29"/>
      <c r="G1260" s="29"/>
      <c r="H1260" s="29"/>
      <c r="I1260" s="30"/>
      <c r="J1260" s="30"/>
      <c r="K1260" s="30"/>
      <c r="L1260" s="30"/>
      <c r="M1260" s="40"/>
      <c r="N1260" s="40"/>
      <c r="O1260" s="279"/>
      <c r="P1260" s="279"/>
      <c r="Q1260" s="282"/>
      <c r="R1260" s="282"/>
      <c r="S1260" s="283"/>
      <c r="T1260" s="283"/>
      <c r="U1260" s="283"/>
      <c r="V1260" s="283"/>
      <c r="W1260" s="283"/>
      <c r="X1260" s="283"/>
    </row>
    <row r="1261" spans="1:24" s="34" customFormat="1">
      <c r="A1261" s="29"/>
      <c r="B1261" s="29"/>
      <c r="C1261" s="29"/>
      <c r="D1261" s="29"/>
      <c r="E1261" s="29"/>
      <c r="F1261" s="29"/>
      <c r="G1261" s="29"/>
      <c r="H1261" s="29"/>
      <c r="I1261" s="30"/>
      <c r="J1261" s="30"/>
      <c r="K1261" s="30"/>
      <c r="L1261" s="30"/>
      <c r="M1261" s="40"/>
      <c r="N1261" s="40"/>
      <c r="O1261" s="279"/>
      <c r="P1261" s="279"/>
      <c r="Q1261" s="282"/>
      <c r="R1261" s="282"/>
      <c r="S1261" s="283"/>
      <c r="T1261" s="283"/>
      <c r="U1261" s="283"/>
      <c r="V1261" s="283"/>
      <c r="W1261" s="283"/>
      <c r="X1261" s="283"/>
    </row>
    <row r="1262" spans="1:24" s="34" customFormat="1">
      <c r="A1262" s="29"/>
      <c r="B1262" s="29"/>
      <c r="C1262" s="29"/>
      <c r="D1262" s="29"/>
      <c r="E1262" s="29"/>
      <c r="F1262" s="29"/>
      <c r="G1262" s="29"/>
      <c r="H1262" s="29"/>
      <c r="I1262" s="30"/>
      <c r="J1262" s="30"/>
      <c r="K1262" s="30"/>
      <c r="L1262" s="30"/>
      <c r="M1262" s="40"/>
      <c r="N1262" s="40"/>
      <c r="O1262" s="279"/>
      <c r="P1262" s="279"/>
      <c r="Q1262" s="282"/>
      <c r="R1262" s="282"/>
      <c r="S1262" s="283"/>
      <c r="T1262" s="283"/>
      <c r="U1262" s="283"/>
      <c r="V1262" s="283"/>
      <c r="W1262" s="283"/>
      <c r="X1262" s="283"/>
    </row>
    <row r="1263" spans="1:24" s="34" customFormat="1">
      <c r="A1263" s="29"/>
      <c r="B1263" s="29"/>
      <c r="C1263" s="29"/>
      <c r="D1263" s="29"/>
      <c r="E1263" s="29"/>
      <c r="F1263" s="29"/>
      <c r="G1263" s="29"/>
      <c r="H1263" s="29"/>
      <c r="I1263" s="30"/>
      <c r="J1263" s="30"/>
      <c r="K1263" s="30"/>
      <c r="L1263" s="30"/>
      <c r="M1263" s="40"/>
      <c r="N1263" s="40"/>
      <c r="O1263" s="279"/>
      <c r="P1263" s="279"/>
      <c r="Q1263" s="282"/>
      <c r="R1263" s="282"/>
      <c r="S1263" s="283"/>
      <c r="T1263" s="283"/>
      <c r="U1263" s="283"/>
      <c r="V1263" s="283"/>
      <c r="W1263" s="283"/>
      <c r="X1263" s="283"/>
    </row>
    <row r="1264" spans="1:24" s="34" customFormat="1">
      <c r="A1264" s="29"/>
      <c r="B1264" s="29"/>
      <c r="C1264" s="29"/>
      <c r="D1264" s="29"/>
      <c r="E1264" s="29"/>
      <c r="F1264" s="29"/>
      <c r="G1264" s="29"/>
      <c r="H1264" s="29"/>
      <c r="I1264" s="30"/>
      <c r="J1264" s="30"/>
      <c r="K1264" s="30"/>
      <c r="L1264" s="30"/>
      <c r="M1264" s="40"/>
      <c r="N1264" s="40"/>
      <c r="O1264" s="279"/>
      <c r="P1264" s="279"/>
      <c r="Q1264" s="282"/>
      <c r="R1264" s="282"/>
      <c r="S1264" s="283"/>
      <c r="T1264" s="283"/>
      <c r="U1264" s="283"/>
      <c r="V1264" s="283"/>
      <c r="W1264" s="283"/>
      <c r="X1264" s="283"/>
    </row>
    <row r="1265" spans="1:24" s="34" customFormat="1">
      <c r="A1265" s="29"/>
      <c r="B1265" s="29"/>
      <c r="C1265" s="29"/>
      <c r="D1265" s="29"/>
      <c r="E1265" s="29"/>
      <c r="F1265" s="29"/>
      <c r="G1265" s="29"/>
      <c r="H1265" s="29"/>
      <c r="I1265" s="30"/>
      <c r="J1265" s="30"/>
      <c r="K1265" s="30"/>
      <c r="L1265" s="30"/>
      <c r="M1265" s="40"/>
      <c r="N1265" s="40"/>
      <c r="O1265" s="279"/>
      <c r="P1265" s="279"/>
      <c r="Q1265" s="282"/>
      <c r="R1265" s="282"/>
      <c r="S1265" s="283"/>
      <c r="T1265" s="283"/>
      <c r="U1265" s="283"/>
      <c r="V1265" s="283"/>
      <c r="W1265" s="283"/>
      <c r="X1265" s="283"/>
    </row>
    <row r="1266" spans="1:24" s="34" customFormat="1">
      <c r="A1266" s="29"/>
      <c r="B1266" s="29"/>
      <c r="C1266" s="29"/>
      <c r="D1266" s="29"/>
      <c r="E1266" s="29"/>
      <c r="F1266" s="29"/>
      <c r="G1266" s="29"/>
      <c r="H1266" s="29"/>
      <c r="I1266" s="30"/>
      <c r="J1266" s="30"/>
      <c r="K1266" s="30"/>
      <c r="L1266" s="30"/>
      <c r="M1266" s="40"/>
      <c r="N1266" s="40"/>
      <c r="O1266" s="279"/>
      <c r="P1266" s="279"/>
      <c r="Q1266" s="282"/>
      <c r="R1266" s="282"/>
      <c r="S1266" s="283"/>
      <c r="T1266" s="283"/>
      <c r="U1266" s="283"/>
      <c r="V1266" s="283"/>
      <c r="W1266" s="283"/>
      <c r="X1266" s="283"/>
    </row>
    <row r="1267" spans="1:24" s="34" customFormat="1">
      <c r="A1267" s="29"/>
      <c r="B1267" s="29"/>
      <c r="C1267" s="29"/>
      <c r="D1267" s="29"/>
      <c r="E1267" s="29"/>
      <c r="F1267" s="29"/>
      <c r="G1267" s="29"/>
      <c r="H1267" s="29"/>
      <c r="I1267" s="30"/>
      <c r="J1267" s="30"/>
      <c r="K1267" s="30"/>
      <c r="L1267" s="30"/>
      <c r="M1267" s="40"/>
      <c r="N1267" s="40"/>
      <c r="O1267" s="279"/>
      <c r="P1267" s="279"/>
      <c r="Q1267" s="282"/>
      <c r="R1267" s="282"/>
      <c r="S1267" s="283"/>
      <c r="T1267" s="283"/>
      <c r="U1267" s="283"/>
      <c r="V1267" s="283"/>
      <c r="W1267" s="283"/>
      <c r="X1267" s="283"/>
    </row>
    <row r="1268" spans="1:24" s="34" customFormat="1">
      <c r="A1268" s="29"/>
      <c r="B1268" s="29"/>
      <c r="C1268" s="29"/>
      <c r="D1268" s="29"/>
      <c r="E1268" s="29"/>
      <c r="F1268" s="29"/>
      <c r="G1268" s="29"/>
      <c r="H1268" s="29"/>
      <c r="I1268" s="30"/>
      <c r="J1268" s="30"/>
      <c r="K1268" s="30"/>
      <c r="L1268" s="30"/>
      <c r="M1268" s="40"/>
      <c r="N1268" s="40"/>
      <c r="O1268" s="279"/>
      <c r="P1268" s="279"/>
      <c r="Q1268" s="282"/>
      <c r="R1268" s="282"/>
      <c r="S1268" s="283"/>
      <c r="T1268" s="283"/>
      <c r="U1268" s="283"/>
      <c r="V1268" s="283"/>
      <c r="W1268" s="283"/>
      <c r="X1268" s="283"/>
    </row>
    <row r="1269" spans="1:24" s="34" customFormat="1">
      <c r="A1269" s="29"/>
      <c r="B1269" s="29"/>
      <c r="C1269" s="29"/>
      <c r="D1269" s="29"/>
      <c r="E1269" s="29"/>
      <c r="F1269" s="29"/>
      <c r="G1269" s="29"/>
      <c r="H1269" s="29"/>
      <c r="I1269" s="30"/>
      <c r="J1269" s="30"/>
      <c r="K1269" s="30"/>
      <c r="L1269" s="30"/>
      <c r="M1269" s="40"/>
      <c r="N1269" s="40"/>
      <c r="O1269" s="279"/>
      <c r="P1269" s="279"/>
      <c r="Q1269" s="282"/>
      <c r="R1269" s="282"/>
      <c r="S1269" s="283"/>
      <c r="T1269" s="283"/>
      <c r="U1269" s="283"/>
      <c r="V1269" s="283"/>
      <c r="W1269" s="283"/>
      <c r="X1269" s="283"/>
    </row>
    <row r="1270" spans="1:24" s="34" customFormat="1">
      <c r="A1270" s="29"/>
      <c r="B1270" s="29"/>
      <c r="C1270" s="29"/>
      <c r="D1270" s="29"/>
      <c r="E1270" s="29"/>
      <c r="F1270" s="29"/>
      <c r="G1270" s="29"/>
      <c r="H1270" s="29"/>
      <c r="I1270" s="30"/>
      <c r="J1270" s="30"/>
      <c r="K1270" s="30"/>
      <c r="L1270" s="30"/>
      <c r="M1270" s="40"/>
      <c r="N1270" s="40"/>
      <c r="O1270" s="279"/>
      <c r="P1270" s="279"/>
      <c r="Q1270" s="282"/>
      <c r="R1270" s="282"/>
      <c r="S1270" s="283"/>
      <c r="T1270" s="283"/>
      <c r="U1270" s="283"/>
      <c r="V1270" s="283"/>
      <c r="W1270" s="283"/>
      <c r="X1270" s="283"/>
    </row>
    <row r="1271" spans="1:24" s="34" customFormat="1">
      <c r="A1271" s="29"/>
      <c r="B1271" s="29"/>
      <c r="C1271" s="29"/>
      <c r="D1271" s="29"/>
      <c r="E1271" s="29"/>
      <c r="F1271" s="29"/>
      <c r="G1271" s="29"/>
      <c r="H1271" s="29"/>
      <c r="I1271" s="30"/>
      <c r="J1271" s="30"/>
      <c r="K1271" s="30"/>
      <c r="L1271" s="30"/>
      <c r="M1271" s="40"/>
      <c r="N1271" s="40"/>
      <c r="O1271" s="279"/>
      <c r="P1271" s="279"/>
      <c r="Q1271" s="282"/>
      <c r="R1271" s="282"/>
      <c r="S1271" s="283"/>
      <c r="T1271" s="283"/>
      <c r="U1271" s="283"/>
      <c r="V1271" s="283"/>
      <c r="W1271" s="283"/>
      <c r="X1271" s="283"/>
    </row>
    <row r="1272" spans="1:24" s="34" customFormat="1">
      <c r="A1272" s="29"/>
      <c r="B1272" s="29"/>
      <c r="C1272" s="29"/>
      <c r="D1272" s="29"/>
      <c r="E1272" s="29"/>
      <c r="F1272" s="29"/>
      <c r="G1272" s="29"/>
      <c r="H1272" s="29"/>
      <c r="I1272" s="30"/>
      <c r="J1272" s="30"/>
      <c r="K1272" s="30"/>
      <c r="L1272" s="30"/>
      <c r="M1272" s="40"/>
      <c r="N1272" s="40"/>
      <c r="O1272" s="279"/>
      <c r="P1272" s="279"/>
      <c r="Q1272" s="282"/>
      <c r="R1272" s="282"/>
      <c r="S1272" s="283"/>
      <c r="T1272" s="283"/>
      <c r="U1272" s="283"/>
      <c r="V1272" s="283"/>
      <c r="W1272" s="283"/>
      <c r="X1272" s="283"/>
    </row>
    <row r="1273" spans="1:24" s="34" customFormat="1">
      <c r="A1273" s="29"/>
      <c r="B1273" s="29"/>
      <c r="C1273" s="29"/>
      <c r="D1273" s="29"/>
      <c r="E1273" s="29"/>
      <c r="F1273" s="29"/>
      <c r="G1273" s="29"/>
      <c r="H1273" s="29"/>
      <c r="I1273" s="30"/>
      <c r="J1273" s="30"/>
      <c r="K1273" s="30"/>
      <c r="L1273" s="30"/>
      <c r="M1273" s="40"/>
      <c r="N1273" s="40"/>
      <c r="O1273" s="279"/>
      <c r="P1273" s="279"/>
      <c r="Q1273" s="282"/>
      <c r="R1273" s="282"/>
      <c r="S1273" s="283"/>
      <c r="T1273" s="283"/>
      <c r="U1273" s="283"/>
      <c r="V1273" s="283"/>
      <c r="W1273" s="283"/>
      <c r="X1273" s="283"/>
    </row>
    <row r="1274" spans="1:24" s="34" customFormat="1">
      <c r="A1274" s="29"/>
      <c r="B1274" s="29"/>
      <c r="C1274" s="29"/>
      <c r="D1274" s="29"/>
      <c r="E1274" s="29"/>
      <c r="F1274" s="29"/>
      <c r="G1274" s="29"/>
      <c r="H1274" s="29"/>
      <c r="I1274" s="30"/>
      <c r="J1274" s="30"/>
      <c r="K1274" s="30"/>
      <c r="L1274" s="30"/>
      <c r="M1274" s="40"/>
      <c r="N1274" s="40"/>
      <c r="O1274" s="279"/>
      <c r="P1274" s="279"/>
      <c r="Q1274" s="282"/>
      <c r="R1274" s="282"/>
      <c r="S1274" s="283"/>
      <c r="T1274" s="283"/>
      <c r="U1274" s="283"/>
      <c r="V1274" s="283"/>
      <c r="W1274" s="283"/>
      <c r="X1274" s="283"/>
    </row>
    <row r="1275" spans="1:24" s="34" customFormat="1">
      <c r="A1275" s="29"/>
      <c r="B1275" s="29"/>
      <c r="C1275" s="29"/>
      <c r="D1275" s="29"/>
      <c r="E1275" s="29"/>
      <c r="F1275" s="29"/>
      <c r="G1275" s="29"/>
      <c r="H1275" s="29"/>
      <c r="I1275" s="30"/>
      <c r="J1275" s="30"/>
      <c r="K1275" s="30"/>
      <c r="L1275" s="30"/>
      <c r="M1275" s="40"/>
      <c r="N1275" s="40"/>
      <c r="O1275" s="279"/>
      <c r="P1275" s="279"/>
      <c r="Q1275" s="282"/>
      <c r="R1275" s="282"/>
      <c r="S1275" s="283"/>
      <c r="T1275" s="283"/>
      <c r="U1275" s="283"/>
      <c r="V1275" s="283"/>
      <c r="W1275" s="283"/>
      <c r="X1275" s="283"/>
    </row>
    <row r="1276" spans="1:24" s="34" customFormat="1">
      <c r="A1276" s="29"/>
      <c r="B1276" s="29"/>
      <c r="C1276" s="29"/>
      <c r="D1276" s="29"/>
      <c r="E1276" s="29"/>
      <c r="F1276" s="29"/>
      <c r="G1276" s="29"/>
      <c r="H1276" s="29"/>
      <c r="I1276" s="30"/>
      <c r="J1276" s="30"/>
      <c r="K1276" s="30"/>
      <c r="L1276" s="30"/>
      <c r="M1276" s="40"/>
      <c r="N1276" s="40"/>
      <c r="O1276" s="279"/>
      <c r="P1276" s="279"/>
      <c r="Q1276" s="282"/>
      <c r="R1276" s="282"/>
      <c r="S1276" s="283"/>
      <c r="T1276" s="283"/>
      <c r="U1276" s="283"/>
      <c r="V1276" s="283"/>
      <c r="W1276" s="283"/>
      <c r="X1276" s="283"/>
    </row>
    <row r="1277" spans="1:24" s="34" customFormat="1">
      <c r="A1277" s="29"/>
      <c r="B1277" s="29"/>
      <c r="C1277" s="29"/>
      <c r="D1277" s="29"/>
      <c r="E1277" s="29"/>
      <c r="F1277" s="29"/>
      <c r="G1277" s="29"/>
      <c r="H1277" s="29"/>
      <c r="I1277" s="30"/>
      <c r="J1277" s="30"/>
      <c r="K1277" s="30"/>
      <c r="L1277" s="30"/>
      <c r="M1277" s="40"/>
      <c r="N1277" s="40"/>
      <c r="O1277" s="279"/>
      <c r="P1277" s="279"/>
      <c r="Q1277" s="282"/>
      <c r="R1277" s="282"/>
      <c r="S1277" s="283"/>
      <c r="T1277" s="283"/>
      <c r="U1277" s="283"/>
      <c r="V1277" s="283"/>
      <c r="W1277" s="283"/>
      <c r="X1277" s="283"/>
    </row>
    <row r="1278" spans="1:24" s="34" customFormat="1">
      <c r="A1278" s="29"/>
      <c r="B1278" s="29"/>
      <c r="C1278" s="29"/>
      <c r="D1278" s="29"/>
      <c r="E1278" s="29"/>
      <c r="F1278" s="29"/>
      <c r="G1278" s="29"/>
      <c r="H1278" s="29"/>
      <c r="I1278" s="30"/>
      <c r="J1278" s="30"/>
      <c r="K1278" s="30"/>
      <c r="L1278" s="30"/>
      <c r="M1278" s="40"/>
      <c r="N1278" s="40"/>
      <c r="O1278" s="279"/>
      <c r="P1278" s="279"/>
      <c r="Q1278" s="282"/>
      <c r="R1278" s="282"/>
      <c r="S1278" s="283"/>
      <c r="T1278" s="283"/>
      <c r="U1278" s="283"/>
      <c r="V1278" s="283"/>
      <c r="W1278" s="283"/>
      <c r="X1278" s="283"/>
    </row>
    <row r="1279" spans="1:24" s="34" customFormat="1">
      <c r="A1279" s="29"/>
      <c r="B1279" s="29"/>
      <c r="C1279" s="29"/>
      <c r="D1279" s="29"/>
      <c r="E1279" s="29"/>
      <c r="F1279" s="29"/>
      <c r="G1279" s="29"/>
      <c r="H1279" s="29"/>
      <c r="I1279" s="30"/>
      <c r="J1279" s="30"/>
      <c r="K1279" s="30"/>
      <c r="L1279" s="30"/>
      <c r="M1279" s="40"/>
      <c r="N1279" s="40"/>
      <c r="O1279" s="279"/>
      <c r="P1279" s="279"/>
      <c r="Q1279" s="282"/>
      <c r="R1279" s="282"/>
      <c r="S1279" s="283"/>
      <c r="T1279" s="283"/>
      <c r="U1279" s="283"/>
      <c r="V1279" s="283"/>
      <c r="W1279" s="283"/>
      <c r="X1279" s="283"/>
    </row>
    <row r="1280" spans="1:24" s="34" customFormat="1">
      <c r="A1280" s="29"/>
      <c r="B1280" s="29"/>
      <c r="C1280" s="29"/>
      <c r="D1280" s="29"/>
      <c r="E1280" s="29"/>
      <c r="F1280" s="29"/>
      <c r="G1280" s="29"/>
      <c r="H1280" s="29"/>
      <c r="I1280" s="30"/>
      <c r="J1280" s="30"/>
      <c r="K1280" s="30"/>
      <c r="L1280" s="30"/>
      <c r="M1280" s="40"/>
      <c r="N1280" s="40"/>
      <c r="O1280" s="279"/>
      <c r="P1280" s="279"/>
      <c r="Q1280" s="282"/>
      <c r="R1280" s="282"/>
      <c r="S1280" s="283"/>
      <c r="T1280" s="283"/>
      <c r="U1280" s="283"/>
      <c r="V1280" s="283"/>
      <c r="W1280" s="283"/>
      <c r="X1280" s="283"/>
    </row>
    <row r="1281" spans="1:24" s="34" customFormat="1">
      <c r="A1281" s="29"/>
      <c r="B1281" s="29"/>
      <c r="C1281" s="29"/>
      <c r="D1281" s="29"/>
      <c r="E1281" s="29"/>
      <c r="F1281" s="29"/>
      <c r="G1281" s="29"/>
      <c r="H1281" s="29"/>
      <c r="I1281" s="30"/>
      <c r="J1281" s="30"/>
      <c r="K1281" s="30"/>
      <c r="L1281" s="30"/>
      <c r="M1281" s="40"/>
      <c r="N1281" s="40"/>
      <c r="O1281" s="279"/>
      <c r="P1281" s="279"/>
      <c r="Q1281" s="282"/>
      <c r="R1281" s="282"/>
      <c r="S1281" s="283"/>
      <c r="T1281" s="283"/>
      <c r="U1281" s="283"/>
      <c r="V1281" s="283"/>
      <c r="W1281" s="283"/>
      <c r="X1281" s="283"/>
    </row>
    <row r="1282" spans="1:24" s="34" customFormat="1">
      <c r="A1282" s="29"/>
      <c r="B1282" s="29"/>
      <c r="C1282" s="29"/>
      <c r="D1282" s="29"/>
      <c r="E1282" s="29"/>
      <c r="F1282" s="29"/>
      <c r="G1282" s="29"/>
      <c r="H1282" s="29"/>
      <c r="I1282" s="30"/>
      <c r="J1282" s="30"/>
      <c r="K1282" s="30"/>
      <c r="L1282" s="30"/>
      <c r="M1282" s="40"/>
      <c r="N1282" s="40"/>
      <c r="O1282" s="279"/>
      <c r="P1282" s="279"/>
      <c r="Q1282" s="282"/>
      <c r="R1282" s="282"/>
      <c r="S1282" s="283"/>
      <c r="T1282" s="283"/>
      <c r="U1282" s="283"/>
      <c r="V1282" s="283"/>
      <c r="W1282" s="283"/>
      <c r="X1282" s="283"/>
    </row>
    <row r="1283" spans="1:24" s="34" customFormat="1">
      <c r="A1283" s="29"/>
      <c r="B1283" s="29"/>
      <c r="C1283" s="29"/>
      <c r="D1283" s="29"/>
      <c r="E1283" s="29"/>
      <c r="F1283" s="29"/>
      <c r="G1283" s="29"/>
      <c r="H1283" s="29"/>
      <c r="I1283" s="30"/>
      <c r="J1283" s="30"/>
      <c r="K1283" s="30"/>
      <c r="L1283" s="30"/>
      <c r="M1283" s="40"/>
      <c r="N1283" s="40"/>
      <c r="O1283" s="279"/>
      <c r="P1283" s="279"/>
      <c r="Q1283" s="282"/>
      <c r="R1283" s="282"/>
      <c r="S1283" s="283"/>
      <c r="T1283" s="283"/>
      <c r="U1283" s="283"/>
      <c r="V1283" s="283"/>
      <c r="W1283" s="283"/>
      <c r="X1283" s="283"/>
    </row>
    <row r="1284" spans="1:24" s="34" customFormat="1">
      <c r="A1284" s="29"/>
      <c r="B1284" s="29"/>
      <c r="C1284" s="29"/>
      <c r="D1284" s="29"/>
      <c r="E1284" s="29"/>
      <c r="F1284" s="29"/>
      <c r="G1284" s="29"/>
      <c r="H1284" s="29"/>
      <c r="I1284" s="30"/>
      <c r="J1284" s="30"/>
      <c r="K1284" s="30"/>
      <c r="L1284" s="30"/>
      <c r="M1284" s="40"/>
      <c r="N1284" s="40"/>
      <c r="O1284" s="279"/>
      <c r="P1284" s="279"/>
      <c r="Q1284" s="282"/>
      <c r="R1284" s="282"/>
      <c r="S1284" s="283"/>
      <c r="T1284" s="283"/>
      <c r="U1284" s="283"/>
      <c r="V1284" s="283"/>
      <c r="W1284" s="283"/>
      <c r="X1284" s="283"/>
    </row>
    <row r="1285" spans="1:24" s="34" customFormat="1">
      <c r="A1285" s="29"/>
      <c r="B1285" s="29"/>
      <c r="C1285" s="29"/>
      <c r="D1285" s="29"/>
      <c r="E1285" s="29"/>
      <c r="F1285" s="29"/>
      <c r="G1285" s="29"/>
      <c r="H1285" s="29"/>
      <c r="I1285" s="30"/>
      <c r="J1285" s="30"/>
      <c r="K1285" s="30"/>
      <c r="L1285" s="30"/>
      <c r="M1285" s="40"/>
      <c r="N1285" s="40"/>
      <c r="O1285" s="279"/>
      <c r="P1285" s="279"/>
      <c r="Q1285" s="282"/>
      <c r="R1285" s="282"/>
      <c r="S1285" s="283"/>
      <c r="T1285" s="283"/>
      <c r="U1285" s="283"/>
      <c r="V1285" s="283"/>
      <c r="W1285" s="283"/>
      <c r="X1285" s="283"/>
    </row>
    <row r="1286" spans="1:24" s="34" customFormat="1">
      <c r="A1286" s="29"/>
      <c r="B1286" s="29"/>
      <c r="C1286" s="29"/>
      <c r="D1286" s="29"/>
      <c r="E1286" s="29"/>
      <c r="F1286" s="29"/>
      <c r="G1286" s="29"/>
      <c r="H1286" s="29"/>
      <c r="I1286" s="30"/>
      <c r="J1286" s="30"/>
      <c r="K1286" s="30"/>
      <c r="L1286" s="30"/>
      <c r="M1286" s="40"/>
      <c r="N1286" s="40"/>
      <c r="O1286" s="279"/>
      <c r="P1286" s="279"/>
      <c r="Q1286" s="282"/>
      <c r="R1286" s="282"/>
      <c r="S1286" s="283"/>
      <c r="T1286" s="283"/>
      <c r="U1286" s="283"/>
      <c r="V1286" s="283"/>
      <c r="W1286" s="283"/>
      <c r="X1286" s="283"/>
    </row>
    <row r="1287" spans="1:24" s="34" customFormat="1">
      <c r="A1287" s="29"/>
      <c r="B1287" s="29"/>
      <c r="C1287" s="29"/>
      <c r="D1287" s="29"/>
      <c r="E1287" s="29"/>
      <c r="F1287" s="29"/>
      <c r="G1287" s="29"/>
      <c r="H1287" s="29"/>
      <c r="I1287" s="30"/>
      <c r="J1287" s="30"/>
      <c r="K1287" s="30"/>
      <c r="L1287" s="30"/>
      <c r="M1287" s="40"/>
      <c r="N1287" s="40"/>
      <c r="O1287" s="279"/>
      <c r="P1287" s="279"/>
      <c r="Q1287" s="282"/>
      <c r="R1287" s="282"/>
      <c r="S1287" s="283"/>
      <c r="T1287" s="283"/>
      <c r="U1287" s="283"/>
      <c r="V1287" s="283"/>
      <c r="W1287" s="283"/>
      <c r="X1287" s="283"/>
    </row>
    <row r="1288" spans="1:24" s="34" customFormat="1">
      <c r="A1288" s="29"/>
      <c r="B1288" s="29"/>
      <c r="C1288" s="29"/>
      <c r="D1288" s="29"/>
      <c r="E1288" s="29"/>
      <c r="F1288" s="29"/>
      <c r="G1288" s="29"/>
      <c r="H1288" s="29"/>
      <c r="I1288" s="30"/>
      <c r="J1288" s="30"/>
      <c r="K1288" s="30"/>
      <c r="L1288" s="30"/>
      <c r="M1288" s="40"/>
      <c r="N1288" s="40"/>
      <c r="O1288" s="279"/>
      <c r="P1288" s="279"/>
      <c r="Q1288" s="282"/>
      <c r="R1288" s="282"/>
      <c r="S1288" s="283"/>
      <c r="T1288" s="283"/>
      <c r="U1288" s="283"/>
      <c r="V1288" s="283"/>
      <c r="W1288" s="283"/>
      <c r="X1288" s="283"/>
    </row>
    <row r="1289" spans="1:24" s="34" customFormat="1">
      <c r="A1289" s="29"/>
      <c r="B1289" s="29"/>
      <c r="C1289" s="29"/>
      <c r="D1289" s="29"/>
      <c r="E1289" s="29"/>
      <c r="F1289" s="29"/>
      <c r="G1289" s="29"/>
      <c r="H1289" s="29"/>
      <c r="I1289" s="30"/>
      <c r="J1289" s="30"/>
      <c r="K1289" s="30"/>
      <c r="L1289" s="30"/>
      <c r="M1289" s="40"/>
      <c r="N1289" s="40"/>
      <c r="O1289" s="279"/>
      <c r="P1289" s="279"/>
      <c r="Q1289" s="282"/>
      <c r="R1289" s="282"/>
      <c r="S1289" s="283"/>
      <c r="T1289" s="283"/>
      <c r="U1289" s="283"/>
      <c r="V1289" s="283"/>
      <c r="W1289" s="283"/>
      <c r="X1289" s="283"/>
    </row>
    <row r="1290" spans="1:24" s="34" customFormat="1">
      <c r="A1290" s="29"/>
      <c r="B1290" s="29"/>
      <c r="C1290" s="29"/>
      <c r="D1290" s="29"/>
      <c r="E1290" s="29"/>
      <c r="F1290" s="29"/>
      <c r="G1290" s="29"/>
      <c r="H1290" s="29"/>
      <c r="I1290" s="30"/>
      <c r="J1290" s="30"/>
      <c r="K1290" s="30"/>
      <c r="L1290" s="30"/>
      <c r="M1290" s="40"/>
      <c r="N1290" s="40"/>
      <c r="O1290" s="279"/>
      <c r="P1290" s="279"/>
      <c r="Q1290" s="282"/>
      <c r="R1290" s="282"/>
      <c r="S1290" s="283"/>
      <c r="T1290" s="283"/>
      <c r="U1290" s="283"/>
      <c r="V1290" s="283"/>
      <c r="W1290" s="283"/>
      <c r="X1290" s="283"/>
    </row>
    <row r="1291" spans="1:24" s="34" customFormat="1">
      <c r="A1291" s="29"/>
      <c r="B1291" s="29"/>
      <c r="C1291" s="29"/>
      <c r="D1291" s="29"/>
      <c r="E1291" s="29"/>
      <c r="F1291" s="29"/>
      <c r="G1291" s="29"/>
      <c r="H1291" s="29"/>
      <c r="I1291" s="30"/>
      <c r="J1291" s="30"/>
      <c r="K1291" s="30"/>
      <c r="L1291" s="30"/>
      <c r="M1291" s="40"/>
      <c r="N1291" s="40"/>
      <c r="O1291" s="279"/>
      <c r="P1291" s="279"/>
      <c r="Q1291" s="282"/>
      <c r="R1291" s="282"/>
      <c r="S1291" s="283"/>
      <c r="T1291" s="283"/>
      <c r="U1291" s="283"/>
      <c r="V1291" s="283"/>
      <c r="W1291" s="283"/>
      <c r="X1291" s="283"/>
    </row>
    <row r="1292" spans="1:24" s="34" customFormat="1">
      <c r="A1292" s="29"/>
      <c r="B1292" s="29"/>
      <c r="C1292" s="29"/>
      <c r="D1292" s="29"/>
      <c r="E1292" s="29"/>
      <c r="F1292" s="29"/>
      <c r="G1292" s="29"/>
      <c r="H1292" s="29"/>
      <c r="I1292" s="30"/>
      <c r="J1292" s="30"/>
      <c r="K1292" s="30"/>
      <c r="L1292" s="30"/>
      <c r="M1292" s="40"/>
      <c r="N1292" s="40"/>
      <c r="O1292" s="279"/>
      <c r="P1292" s="279"/>
      <c r="Q1292" s="282"/>
      <c r="R1292" s="282"/>
      <c r="S1292" s="283"/>
      <c r="T1292" s="283"/>
      <c r="U1292" s="283"/>
      <c r="V1292" s="283"/>
      <c r="W1292" s="283"/>
      <c r="X1292" s="283"/>
    </row>
    <row r="1293" spans="1:24" s="34" customFormat="1">
      <c r="A1293" s="29"/>
      <c r="B1293" s="29"/>
      <c r="C1293" s="29"/>
      <c r="D1293" s="29"/>
      <c r="E1293" s="29"/>
      <c r="F1293" s="29"/>
      <c r="G1293" s="29"/>
      <c r="H1293" s="29"/>
      <c r="I1293" s="30"/>
      <c r="J1293" s="30"/>
      <c r="K1293" s="30"/>
      <c r="L1293" s="30"/>
      <c r="M1293" s="40"/>
      <c r="N1293" s="40"/>
      <c r="O1293" s="279"/>
      <c r="P1293" s="279"/>
      <c r="Q1293" s="282"/>
      <c r="R1293" s="282"/>
      <c r="S1293" s="283"/>
      <c r="T1293" s="283"/>
      <c r="U1293" s="283"/>
      <c r="V1293" s="283"/>
      <c r="W1293" s="283"/>
      <c r="X1293" s="283"/>
    </row>
    <row r="1294" spans="1:24" s="34" customFormat="1">
      <c r="A1294" s="29"/>
      <c r="B1294" s="29"/>
      <c r="C1294" s="29"/>
      <c r="D1294" s="29"/>
      <c r="E1294" s="29"/>
      <c r="F1294" s="29"/>
      <c r="G1294" s="29"/>
      <c r="H1294" s="29"/>
      <c r="I1294" s="30"/>
      <c r="J1294" s="30"/>
      <c r="K1294" s="30"/>
      <c r="L1294" s="30"/>
      <c r="M1294" s="40"/>
      <c r="N1294" s="40"/>
      <c r="O1294" s="279"/>
      <c r="P1294" s="279"/>
      <c r="Q1294" s="282"/>
      <c r="R1294" s="282"/>
      <c r="S1294" s="283"/>
      <c r="T1294" s="283"/>
      <c r="U1294" s="283"/>
      <c r="V1294" s="283"/>
      <c r="W1294" s="283"/>
      <c r="X1294" s="283"/>
    </row>
    <row r="1295" spans="1:24" s="34" customFormat="1">
      <c r="A1295" s="29"/>
      <c r="B1295" s="29"/>
      <c r="C1295" s="29"/>
      <c r="D1295" s="29"/>
      <c r="E1295" s="29"/>
      <c r="F1295" s="29"/>
      <c r="G1295" s="29"/>
      <c r="H1295" s="29"/>
      <c r="I1295" s="30"/>
      <c r="J1295" s="30"/>
      <c r="K1295" s="30"/>
      <c r="L1295" s="30"/>
      <c r="M1295" s="40"/>
      <c r="N1295" s="40"/>
      <c r="O1295" s="279"/>
      <c r="P1295" s="279"/>
      <c r="Q1295" s="282"/>
      <c r="R1295" s="282"/>
      <c r="S1295" s="283"/>
      <c r="T1295" s="283"/>
      <c r="U1295" s="283"/>
      <c r="V1295" s="283"/>
      <c r="W1295" s="283"/>
      <c r="X1295" s="283"/>
    </row>
    <row r="1296" spans="1:24" s="34" customFormat="1">
      <c r="A1296" s="29"/>
      <c r="B1296" s="29"/>
      <c r="C1296" s="29"/>
      <c r="D1296" s="29"/>
      <c r="E1296" s="29"/>
      <c r="F1296" s="29"/>
      <c r="G1296" s="29"/>
      <c r="H1296" s="29"/>
      <c r="I1296" s="30"/>
      <c r="J1296" s="30"/>
      <c r="K1296" s="30"/>
      <c r="L1296" s="30"/>
      <c r="M1296" s="40"/>
      <c r="N1296" s="40"/>
      <c r="O1296" s="279"/>
      <c r="P1296" s="279"/>
      <c r="Q1296" s="282"/>
      <c r="R1296" s="282"/>
      <c r="S1296" s="283"/>
      <c r="T1296" s="283"/>
      <c r="U1296" s="283"/>
      <c r="V1296" s="283"/>
      <c r="W1296" s="283"/>
      <c r="X1296" s="283"/>
    </row>
    <row r="1297" spans="1:24" s="34" customFormat="1">
      <c r="A1297" s="29"/>
      <c r="B1297" s="29"/>
      <c r="C1297" s="29"/>
      <c r="D1297" s="29"/>
      <c r="E1297" s="29"/>
      <c r="F1297" s="29"/>
      <c r="G1297" s="29"/>
      <c r="H1297" s="29"/>
      <c r="I1297" s="30"/>
      <c r="J1297" s="30"/>
      <c r="K1297" s="30"/>
      <c r="L1297" s="30"/>
      <c r="M1297" s="40"/>
      <c r="N1297" s="40"/>
      <c r="O1297" s="279"/>
      <c r="P1297" s="279"/>
      <c r="Q1297" s="282"/>
      <c r="R1297" s="282"/>
      <c r="S1297" s="283"/>
      <c r="T1297" s="283"/>
      <c r="U1297" s="283"/>
      <c r="V1297" s="283"/>
      <c r="W1297" s="283"/>
      <c r="X1297" s="283"/>
    </row>
    <row r="1298" spans="1:24" s="34" customFormat="1">
      <c r="A1298" s="29"/>
      <c r="B1298" s="29"/>
      <c r="C1298" s="29"/>
      <c r="D1298" s="29"/>
      <c r="E1298" s="29"/>
      <c r="F1298" s="29"/>
      <c r="G1298" s="29"/>
      <c r="H1298" s="29"/>
      <c r="I1298" s="30"/>
      <c r="J1298" s="30"/>
      <c r="K1298" s="30"/>
      <c r="L1298" s="30"/>
      <c r="M1298" s="40"/>
      <c r="N1298" s="40"/>
      <c r="O1298" s="279"/>
      <c r="P1298" s="279"/>
      <c r="Q1298" s="282"/>
      <c r="R1298" s="282"/>
      <c r="S1298" s="283"/>
      <c r="T1298" s="283"/>
      <c r="U1298" s="283"/>
      <c r="V1298" s="283"/>
      <c r="W1298" s="283"/>
      <c r="X1298" s="283"/>
    </row>
    <row r="1299" spans="1:24" s="34" customFormat="1">
      <c r="A1299" s="29"/>
      <c r="B1299" s="29"/>
      <c r="C1299" s="29"/>
      <c r="D1299" s="29"/>
      <c r="E1299" s="29"/>
      <c r="F1299" s="29"/>
      <c r="G1299" s="29"/>
      <c r="H1299" s="29"/>
      <c r="I1299" s="30"/>
      <c r="J1299" s="30"/>
      <c r="K1299" s="30"/>
      <c r="L1299" s="30"/>
      <c r="M1299" s="40"/>
      <c r="N1299" s="40"/>
      <c r="O1299" s="279"/>
      <c r="P1299" s="279"/>
      <c r="Q1299" s="282"/>
      <c r="R1299" s="282"/>
      <c r="S1299" s="283"/>
      <c r="T1299" s="283"/>
      <c r="U1299" s="283"/>
      <c r="V1299" s="283"/>
      <c r="W1299" s="283"/>
      <c r="X1299" s="283"/>
    </row>
    <row r="1300" spans="1:24" s="34" customFormat="1">
      <c r="A1300" s="29"/>
      <c r="B1300" s="29"/>
      <c r="C1300" s="29"/>
      <c r="D1300" s="29"/>
      <c r="E1300" s="29"/>
      <c r="F1300" s="29"/>
      <c r="G1300" s="29"/>
      <c r="H1300" s="29"/>
      <c r="I1300" s="30"/>
      <c r="J1300" s="30"/>
      <c r="K1300" s="30"/>
      <c r="L1300" s="30"/>
      <c r="M1300" s="40"/>
      <c r="N1300" s="40"/>
      <c r="O1300" s="279"/>
      <c r="P1300" s="279"/>
      <c r="Q1300" s="282"/>
      <c r="R1300" s="282"/>
      <c r="S1300" s="283"/>
      <c r="T1300" s="283"/>
      <c r="U1300" s="283"/>
      <c r="V1300" s="283"/>
      <c r="W1300" s="283"/>
      <c r="X1300" s="283"/>
    </row>
    <row r="1301" spans="1:24" s="34" customFormat="1">
      <c r="A1301" s="29"/>
      <c r="B1301" s="29"/>
      <c r="C1301" s="29"/>
      <c r="D1301" s="29"/>
      <c r="E1301" s="29"/>
      <c r="F1301" s="29"/>
      <c r="G1301" s="29"/>
      <c r="H1301" s="29"/>
      <c r="I1301" s="30"/>
      <c r="J1301" s="30"/>
      <c r="K1301" s="30"/>
      <c r="L1301" s="30"/>
      <c r="M1301" s="40"/>
      <c r="N1301" s="40"/>
      <c r="O1301" s="279"/>
      <c r="P1301" s="279"/>
      <c r="Q1301" s="282"/>
      <c r="R1301" s="282"/>
      <c r="S1301" s="283"/>
      <c r="T1301" s="283"/>
      <c r="U1301" s="283"/>
      <c r="V1301" s="283"/>
      <c r="W1301" s="283"/>
      <c r="X1301" s="283"/>
    </row>
    <row r="1302" spans="1:24" s="34" customFormat="1">
      <c r="A1302" s="29"/>
      <c r="B1302" s="29"/>
      <c r="C1302" s="29"/>
      <c r="D1302" s="29"/>
      <c r="E1302" s="29"/>
      <c r="F1302" s="29"/>
      <c r="G1302" s="29"/>
      <c r="H1302" s="29"/>
      <c r="I1302" s="30"/>
      <c r="J1302" s="30"/>
      <c r="K1302" s="30"/>
      <c r="L1302" s="30"/>
      <c r="M1302" s="40"/>
      <c r="N1302" s="40"/>
      <c r="O1302" s="279"/>
      <c r="P1302" s="279"/>
      <c r="Q1302" s="282"/>
      <c r="R1302" s="282"/>
      <c r="S1302" s="283"/>
      <c r="T1302" s="283"/>
      <c r="U1302" s="283"/>
      <c r="V1302" s="283"/>
      <c r="W1302" s="283"/>
      <c r="X1302" s="283"/>
    </row>
    <row r="1303" spans="1:24" s="34" customFormat="1">
      <c r="A1303" s="29"/>
      <c r="B1303" s="29"/>
      <c r="C1303" s="29"/>
      <c r="D1303" s="29"/>
      <c r="E1303" s="29"/>
      <c r="F1303" s="29"/>
      <c r="G1303" s="29"/>
      <c r="H1303" s="29"/>
      <c r="I1303" s="30"/>
      <c r="J1303" s="30"/>
      <c r="K1303" s="30"/>
      <c r="L1303" s="30"/>
      <c r="M1303" s="40"/>
      <c r="N1303" s="40"/>
      <c r="O1303" s="279"/>
      <c r="P1303" s="279"/>
      <c r="Q1303" s="282"/>
      <c r="R1303" s="282"/>
      <c r="S1303" s="283"/>
      <c r="T1303" s="283"/>
      <c r="U1303" s="283"/>
      <c r="V1303" s="283"/>
      <c r="W1303" s="283"/>
      <c r="X1303" s="283"/>
    </row>
    <row r="1304" spans="1:24" s="34" customFormat="1">
      <c r="A1304" s="29"/>
      <c r="B1304" s="29"/>
      <c r="C1304" s="29"/>
      <c r="D1304" s="29"/>
      <c r="E1304" s="29"/>
      <c r="F1304" s="29"/>
      <c r="G1304" s="29"/>
      <c r="H1304" s="29"/>
      <c r="I1304" s="30"/>
      <c r="J1304" s="30"/>
      <c r="K1304" s="30"/>
      <c r="L1304" s="30"/>
      <c r="M1304" s="40"/>
      <c r="N1304" s="40"/>
      <c r="O1304" s="279"/>
      <c r="P1304" s="279"/>
      <c r="Q1304" s="282"/>
      <c r="R1304" s="282"/>
      <c r="S1304" s="283"/>
      <c r="T1304" s="283"/>
      <c r="U1304" s="283"/>
      <c r="V1304" s="283"/>
      <c r="W1304" s="283"/>
      <c r="X1304" s="283"/>
    </row>
    <row r="1305" spans="1:24" s="34" customFormat="1">
      <c r="A1305" s="29"/>
      <c r="B1305" s="29"/>
      <c r="C1305" s="29"/>
      <c r="D1305" s="29"/>
      <c r="E1305" s="29"/>
      <c r="F1305" s="29"/>
      <c r="G1305" s="29"/>
      <c r="H1305" s="29"/>
      <c r="I1305" s="30"/>
      <c r="J1305" s="30"/>
      <c r="K1305" s="30"/>
      <c r="L1305" s="30"/>
      <c r="M1305" s="40"/>
      <c r="N1305" s="40"/>
      <c r="O1305" s="279"/>
      <c r="P1305" s="279"/>
      <c r="Q1305" s="282"/>
      <c r="R1305" s="282"/>
      <c r="S1305" s="283"/>
      <c r="T1305" s="283"/>
      <c r="U1305" s="283"/>
      <c r="V1305" s="283"/>
      <c r="W1305" s="283"/>
      <c r="X1305" s="283"/>
    </row>
    <row r="1306" spans="1:24" s="34" customFormat="1">
      <c r="A1306" s="29"/>
      <c r="B1306" s="29"/>
      <c r="C1306" s="29"/>
      <c r="D1306" s="29"/>
      <c r="E1306" s="29"/>
      <c r="F1306" s="29"/>
      <c r="G1306" s="29"/>
      <c r="H1306" s="29"/>
      <c r="I1306" s="30"/>
      <c r="J1306" s="30"/>
      <c r="K1306" s="30"/>
      <c r="L1306" s="30"/>
      <c r="M1306" s="40"/>
      <c r="N1306" s="40"/>
      <c r="O1306" s="279"/>
      <c r="P1306" s="279"/>
      <c r="Q1306" s="282"/>
      <c r="R1306" s="282"/>
      <c r="S1306" s="283"/>
      <c r="T1306" s="283"/>
      <c r="U1306" s="283"/>
      <c r="V1306" s="283"/>
      <c r="W1306" s="283"/>
      <c r="X1306" s="283"/>
    </row>
    <row r="1307" spans="1:24" s="34" customFormat="1">
      <c r="A1307" s="29"/>
      <c r="B1307" s="29"/>
      <c r="C1307" s="29"/>
      <c r="D1307" s="29"/>
      <c r="E1307" s="29"/>
      <c r="F1307" s="29"/>
      <c r="G1307" s="29"/>
      <c r="H1307" s="29"/>
      <c r="I1307" s="30"/>
      <c r="J1307" s="30"/>
      <c r="K1307" s="30"/>
      <c r="L1307" s="30"/>
      <c r="M1307" s="40"/>
      <c r="N1307" s="40"/>
      <c r="O1307" s="279"/>
      <c r="P1307" s="279"/>
      <c r="Q1307" s="282"/>
      <c r="R1307" s="282"/>
      <c r="S1307" s="283"/>
      <c r="T1307" s="283"/>
      <c r="U1307" s="283"/>
      <c r="V1307" s="283"/>
      <c r="W1307" s="283"/>
      <c r="X1307" s="283"/>
    </row>
    <row r="1308" spans="1:24" s="34" customFormat="1">
      <c r="A1308" s="29"/>
      <c r="B1308" s="29"/>
      <c r="C1308" s="29"/>
      <c r="D1308" s="29"/>
      <c r="E1308" s="29"/>
      <c r="F1308" s="29"/>
      <c r="G1308" s="29"/>
      <c r="H1308" s="29"/>
      <c r="I1308" s="30"/>
      <c r="J1308" s="30"/>
      <c r="K1308" s="30"/>
      <c r="L1308" s="30"/>
      <c r="M1308" s="40"/>
      <c r="N1308" s="40"/>
      <c r="O1308" s="279"/>
      <c r="P1308" s="279"/>
      <c r="Q1308" s="282"/>
      <c r="R1308" s="282"/>
      <c r="S1308" s="283"/>
      <c r="T1308" s="283"/>
      <c r="U1308" s="283"/>
      <c r="V1308" s="283"/>
      <c r="W1308" s="283"/>
      <c r="X1308" s="283"/>
    </row>
    <row r="1309" spans="1:24" s="34" customFormat="1">
      <c r="A1309" s="29"/>
      <c r="B1309" s="29"/>
      <c r="C1309" s="29"/>
      <c r="D1309" s="29"/>
      <c r="E1309" s="29"/>
      <c r="F1309" s="29"/>
      <c r="G1309" s="29"/>
      <c r="H1309" s="29"/>
      <c r="I1309" s="30"/>
      <c r="J1309" s="30"/>
      <c r="K1309" s="30"/>
      <c r="L1309" s="30"/>
      <c r="M1309" s="40"/>
      <c r="N1309" s="40"/>
      <c r="O1309" s="279"/>
      <c r="P1309" s="279"/>
      <c r="Q1309" s="282"/>
      <c r="R1309" s="282"/>
      <c r="S1309" s="283"/>
      <c r="T1309" s="283"/>
      <c r="U1309" s="283"/>
      <c r="V1309" s="283"/>
      <c r="W1309" s="283"/>
      <c r="X1309" s="283"/>
    </row>
    <row r="1310" spans="1:24" s="34" customFormat="1">
      <c r="A1310" s="29"/>
      <c r="B1310" s="29"/>
      <c r="C1310" s="29"/>
      <c r="D1310" s="29"/>
      <c r="E1310" s="29"/>
      <c r="F1310" s="29"/>
      <c r="G1310" s="29"/>
      <c r="H1310" s="29"/>
      <c r="I1310" s="30"/>
      <c r="J1310" s="30"/>
      <c r="K1310" s="30"/>
      <c r="L1310" s="30"/>
      <c r="M1310" s="40"/>
      <c r="N1310" s="40"/>
      <c r="O1310" s="279"/>
      <c r="P1310" s="279"/>
      <c r="Q1310" s="282"/>
      <c r="R1310" s="282"/>
      <c r="S1310" s="283"/>
      <c r="T1310" s="283"/>
      <c r="U1310" s="283"/>
      <c r="V1310" s="283"/>
      <c r="W1310" s="283"/>
      <c r="X1310" s="283"/>
    </row>
    <row r="1311" spans="1:24" s="34" customFormat="1">
      <c r="A1311" s="29"/>
      <c r="B1311" s="29"/>
      <c r="C1311" s="29"/>
      <c r="D1311" s="29"/>
      <c r="E1311" s="29"/>
      <c r="F1311" s="29"/>
      <c r="G1311" s="29"/>
      <c r="H1311" s="29"/>
      <c r="I1311" s="30"/>
      <c r="J1311" s="30"/>
      <c r="K1311" s="30"/>
      <c r="L1311" s="30"/>
      <c r="M1311" s="40"/>
      <c r="N1311" s="40"/>
      <c r="O1311" s="279"/>
      <c r="P1311" s="279"/>
      <c r="Q1311" s="282"/>
      <c r="R1311" s="282"/>
      <c r="S1311" s="283"/>
      <c r="T1311" s="283"/>
      <c r="U1311" s="283"/>
      <c r="V1311" s="283"/>
      <c r="W1311" s="283"/>
      <c r="X1311" s="283"/>
    </row>
    <row r="1312" spans="1:24" s="34" customFormat="1">
      <c r="A1312" s="29"/>
      <c r="B1312" s="29"/>
      <c r="C1312" s="29"/>
      <c r="D1312" s="29"/>
      <c r="E1312" s="29"/>
      <c r="F1312" s="29"/>
      <c r="G1312" s="29"/>
      <c r="H1312" s="29"/>
      <c r="I1312" s="30"/>
      <c r="J1312" s="30"/>
      <c r="K1312" s="30"/>
      <c r="L1312" s="30"/>
      <c r="M1312" s="40"/>
      <c r="N1312" s="40"/>
      <c r="O1312" s="279"/>
      <c r="P1312" s="279"/>
      <c r="Q1312" s="282"/>
      <c r="R1312" s="282"/>
      <c r="S1312" s="283"/>
      <c r="T1312" s="283"/>
      <c r="U1312" s="283"/>
      <c r="V1312" s="283"/>
      <c r="W1312" s="283"/>
      <c r="X1312" s="283"/>
    </row>
    <row r="1313" spans="1:24" s="34" customFormat="1">
      <c r="A1313" s="29"/>
      <c r="B1313" s="29"/>
      <c r="C1313" s="29"/>
      <c r="D1313" s="29"/>
      <c r="E1313" s="29"/>
      <c r="F1313" s="29"/>
      <c r="G1313" s="29"/>
      <c r="H1313" s="29"/>
      <c r="I1313" s="30"/>
      <c r="J1313" s="30"/>
      <c r="K1313" s="30"/>
      <c r="L1313" s="30"/>
      <c r="M1313" s="40"/>
      <c r="N1313" s="40"/>
      <c r="O1313" s="279"/>
      <c r="P1313" s="279"/>
      <c r="Q1313" s="282"/>
      <c r="R1313" s="282"/>
      <c r="S1313" s="283"/>
      <c r="T1313" s="283"/>
      <c r="U1313" s="283"/>
      <c r="V1313" s="283"/>
      <c r="W1313" s="283"/>
      <c r="X1313" s="283"/>
    </row>
    <row r="1314" spans="1:24" s="34" customFormat="1">
      <c r="A1314" s="29"/>
      <c r="B1314" s="29"/>
      <c r="C1314" s="29"/>
      <c r="D1314" s="29"/>
      <c r="E1314" s="29"/>
      <c r="F1314" s="29"/>
      <c r="G1314" s="29"/>
      <c r="H1314" s="29"/>
      <c r="I1314" s="30"/>
      <c r="J1314" s="30"/>
      <c r="K1314" s="30"/>
      <c r="L1314" s="30"/>
      <c r="M1314" s="40"/>
      <c r="N1314" s="40"/>
      <c r="O1314" s="279"/>
      <c r="P1314" s="279"/>
      <c r="Q1314" s="282"/>
      <c r="R1314" s="282"/>
      <c r="S1314" s="283"/>
      <c r="T1314" s="283"/>
      <c r="U1314" s="283"/>
      <c r="V1314" s="283"/>
      <c r="W1314" s="283"/>
      <c r="X1314" s="283"/>
    </row>
    <row r="1315" spans="1:24" s="34" customFormat="1">
      <c r="A1315" s="29"/>
      <c r="B1315" s="29"/>
      <c r="C1315" s="29"/>
      <c r="D1315" s="29"/>
      <c r="E1315" s="29"/>
      <c r="F1315" s="29"/>
      <c r="G1315" s="29"/>
      <c r="H1315" s="29"/>
      <c r="I1315" s="30"/>
      <c r="J1315" s="30"/>
      <c r="K1315" s="30"/>
      <c r="L1315" s="30"/>
      <c r="M1315" s="40"/>
      <c r="N1315" s="40"/>
      <c r="O1315" s="279"/>
      <c r="P1315" s="279"/>
      <c r="Q1315" s="282"/>
      <c r="R1315" s="282"/>
      <c r="S1315" s="283"/>
      <c r="T1315" s="283"/>
      <c r="U1315" s="283"/>
      <c r="V1315" s="283"/>
      <c r="W1315" s="283"/>
      <c r="X1315" s="283"/>
    </row>
    <row r="1316" spans="1:24" s="34" customFormat="1">
      <c r="A1316" s="29"/>
      <c r="B1316" s="29"/>
      <c r="C1316" s="29"/>
      <c r="D1316" s="29"/>
      <c r="E1316" s="29"/>
      <c r="F1316" s="29"/>
      <c r="G1316" s="29"/>
      <c r="H1316" s="29"/>
      <c r="I1316" s="30"/>
      <c r="J1316" s="30"/>
      <c r="K1316" s="30"/>
      <c r="L1316" s="30"/>
      <c r="M1316" s="40"/>
      <c r="N1316" s="40"/>
      <c r="O1316" s="279"/>
      <c r="P1316" s="279"/>
      <c r="Q1316" s="282"/>
      <c r="R1316" s="282"/>
      <c r="S1316" s="283"/>
      <c r="T1316" s="283"/>
      <c r="U1316" s="283"/>
      <c r="V1316" s="283"/>
      <c r="W1316" s="283"/>
      <c r="X1316" s="283"/>
    </row>
    <row r="1317" spans="1:24" s="34" customFormat="1">
      <c r="A1317" s="29"/>
      <c r="B1317" s="29"/>
      <c r="C1317" s="29"/>
      <c r="D1317" s="29"/>
      <c r="E1317" s="29"/>
      <c r="F1317" s="29"/>
      <c r="G1317" s="29"/>
      <c r="H1317" s="29"/>
      <c r="I1317" s="30"/>
      <c r="J1317" s="30"/>
      <c r="K1317" s="30"/>
      <c r="L1317" s="30"/>
      <c r="M1317" s="40"/>
      <c r="N1317" s="40"/>
      <c r="O1317" s="279"/>
      <c r="P1317" s="279"/>
      <c r="Q1317" s="282"/>
      <c r="R1317" s="282"/>
      <c r="S1317" s="283"/>
      <c r="T1317" s="283"/>
      <c r="U1317" s="283"/>
      <c r="V1317" s="283"/>
      <c r="W1317" s="283"/>
      <c r="X1317" s="283"/>
    </row>
    <row r="1318" spans="1:24" s="34" customFormat="1">
      <c r="A1318" s="29"/>
      <c r="B1318" s="29"/>
      <c r="C1318" s="29"/>
      <c r="D1318" s="29"/>
      <c r="E1318" s="29"/>
      <c r="F1318" s="29"/>
      <c r="G1318" s="29"/>
      <c r="H1318" s="29"/>
      <c r="I1318" s="30"/>
      <c r="J1318" s="30"/>
      <c r="K1318" s="30"/>
      <c r="L1318" s="30"/>
      <c r="M1318" s="40"/>
      <c r="N1318" s="40"/>
      <c r="O1318" s="279"/>
      <c r="P1318" s="279"/>
      <c r="Q1318" s="282"/>
      <c r="R1318" s="282"/>
      <c r="S1318" s="283"/>
      <c r="T1318" s="283"/>
      <c r="U1318" s="283"/>
      <c r="V1318" s="283"/>
      <c r="W1318" s="283"/>
      <c r="X1318" s="283"/>
    </row>
    <row r="1319" spans="1:24" s="34" customFormat="1">
      <c r="A1319" s="29"/>
      <c r="B1319" s="29"/>
      <c r="C1319" s="29"/>
      <c r="D1319" s="29"/>
      <c r="E1319" s="29"/>
      <c r="F1319" s="29"/>
      <c r="G1319" s="29"/>
      <c r="H1319" s="29"/>
      <c r="I1319" s="30"/>
      <c r="J1319" s="30"/>
      <c r="K1319" s="30"/>
      <c r="L1319" s="30"/>
      <c r="M1319" s="40"/>
      <c r="N1319" s="40"/>
      <c r="O1319" s="279"/>
      <c r="P1319" s="279"/>
      <c r="Q1319" s="282"/>
      <c r="R1319" s="282"/>
      <c r="S1319" s="283"/>
      <c r="T1319" s="283"/>
      <c r="U1319" s="283"/>
      <c r="V1319" s="283"/>
      <c r="W1319" s="283"/>
      <c r="X1319" s="283"/>
    </row>
    <row r="1320" spans="1:24" s="34" customFormat="1">
      <c r="A1320" s="29"/>
      <c r="B1320" s="29"/>
      <c r="C1320" s="29"/>
      <c r="D1320" s="29"/>
      <c r="E1320" s="29"/>
      <c r="F1320" s="29"/>
      <c r="G1320" s="29"/>
      <c r="H1320" s="29"/>
      <c r="I1320" s="30"/>
      <c r="J1320" s="30"/>
      <c r="K1320" s="30"/>
      <c r="L1320" s="30"/>
      <c r="M1320" s="40"/>
      <c r="N1320" s="40"/>
      <c r="O1320" s="279"/>
      <c r="P1320" s="279"/>
      <c r="Q1320" s="282"/>
      <c r="R1320" s="282"/>
      <c r="S1320" s="283"/>
      <c r="T1320" s="283"/>
      <c r="U1320" s="283"/>
      <c r="V1320" s="283"/>
      <c r="W1320" s="283"/>
      <c r="X1320" s="283"/>
    </row>
    <row r="1321" spans="1:24" s="34" customFormat="1">
      <c r="A1321" s="29"/>
      <c r="B1321" s="29"/>
      <c r="C1321" s="29"/>
      <c r="D1321" s="29"/>
      <c r="E1321" s="29"/>
      <c r="F1321" s="29"/>
      <c r="G1321" s="29"/>
      <c r="H1321" s="29"/>
      <c r="I1321" s="30"/>
      <c r="J1321" s="30"/>
      <c r="K1321" s="30"/>
      <c r="L1321" s="30"/>
      <c r="M1321" s="40"/>
      <c r="N1321" s="40"/>
      <c r="O1321" s="279"/>
      <c r="P1321" s="279"/>
      <c r="Q1321" s="282"/>
      <c r="R1321" s="282"/>
      <c r="S1321" s="283"/>
      <c r="T1321" s="283"/>
      <c r="U1321" s="283"/>
      <c r="V1321" s="283"/>
      <c r="W1321" s="283"/>
      <c r="X1321" s="283"/>
    </row>
    <row r="1322" spans="1:24" s="34" customFormat="1">
      <c r="A1322" s="29"/>
      <c r="B1322" s="29"/>
      <c r="C1322" s="29"/>
      <c r="D1322" s="29"/>
      <c r="E1322" s="29"/>
      <c r="F1322" s="29"/>
      <c r="G1322" s="29"/>
      <c r="H1322" s="29"/>
      <c r="I1322" s="30"/>
      <c r="J1322" s="30"/>
      <c r="K1322" s="30"/>
      <c r="L1322" s="30"/>
      <c r="M1322" s="40"/>
      <c r="N1322" s="40"/>
      <c r="O1322" s="279"/>
      <c r="P1322" s="279"/>
      <c r="Q1322" s="282"/>
      <c r="R1322" s="282"/>
      <c r="S1322" s="283"/>
      <c r="T1322" s="283"/>
      <c r="U1322" s="283"/>
      <c r="V1322" s="283"/>
      <c r="W1322" s="283"/>
      <c r="X1322" s="283"/>
    </row>
    <row r="1323" spans="1:24" s="34" customFormat="1">
      <c r="A1323" s="29"/>
      <c r="B1323" s="29"/>
      <c r="C1323" s="29"/>
      <c r="D1323" s="29"/>
      <c r="E1323" s="29"/>
      <c r="F1323" s="29"/>
      <c r="G1323" s="29"/>
      <c r="H1323" s="29"/>
      <c r="I1323" s="30"/>
      <c r="J1323" s="30"/>
      <c r="K1323" s="30"/>
      <c r="L1323" s="30"/>
      <c r="M1323" s="40"/>
      <c r="N1323" s="40"/>
      <c r="O1323" s="279"/>
      <c r="P1323" s="279"/>
      <c r="Q1323" s="282"/>
      <c r="R1323" s="282"/>
      <c r="S1323" s="283"/>
      <c r="T1323" s="283"/>
      <c r="U1323" s="283"/>
      <c r="V1323" s="283"/>
      <c r="W1323" s="283"/>
      <c r="X1323" s="283"/>
    </row>
    <row r="1324" spans="1:24" s="34" customFormat="1">
      <c r="A1324" s="29"/>
      <c r="B1324" s="29"/>
      <c r="C1324" s="29"/>
      <c r="D1324" s="29"/>
      <c r="E1324" s="29"/>
      <c r="F1324" s="29"/>
      <c r="G1324" s="29"/>
      <c r="H1324" s="29"/>
      <c r="I1324" s="30"/>
      <c r="J1324" s="30"/>
      <c r="K1324" s="30"/>
      <c r="L1324" s="30"/>
      <c r="M1324" s="40"/>
      <c r="N1324" s="40"/>
      <c r="O1324" s="279"/>
      <c r="P1324" s="279"/>
      <c r="Q1324" s="282"/>
      <c r="R1324" s="282"/>
      <c r="S1324" s="283"/>
      <c r="T1324" s="283"/>
      <c r="U1324" s="283"/>
      <c r="V1324" s="283"/>
      <c r="W1324" s="283"/>
      <c r="X1324" s="283"/>
    </row>
    <row r="1325" spans="1:24" s="34" customFormat="1">
      <c r="A1325" s="29"/>
      <c r="B1325" s="29"/>
      <c r="C1325" s="29"/>
      <c r="D1325" s="29"/>
      <c r="E1325" s="29"/>
      <c r="F1325" s="29"/>
      <c r="G1325" s="29"/>
      <c r="H1325" s="29"/>
      <c r="I1325" s="30"/>
      <c r="J1325" s="30"/>
      <c r="K1325" s="30"/>
      <c r="L1325" s="30"/>
      <c r="M1325" s="40"/>
      <c r="N1325" s="40"/>
      <c r="O1325" s="279"/>
      <c r="P1325" s="279"/>
      <c r="Q1325" s="282"/>
      <c r="R1325" s="282"/>
      <c r="S1325" s="283"/>
      <c r="T1325" s="283"/>
      <c r="U1325" s="283"/>
      <c r="V1325" s="283"/>
      <c r="W1325" s="283"/>
      <c r="X1325" s="283"/>
    </row>
    <row r="1326" spans="1:24" s="34" customFormat="1">
      <c r="A1326" s="29"/>
      <c r="B1326" s="29"/>
      <c r="C1326" s="29"/>
      <c r="D1326" s="29"/>
      <c r="E1326" s="29"/>
      <c r="F1326" s="29"/>
      <c r="G1326" s="29"/>
      <c r="H1326" s="29"/>
      <c r="I1326" s="30"/>
      <c r="J1326" s="30"/>
      <c r="K1326" s="30"/>
      <c r="L1326" s="30"/>
      <c r="M1326" s="40"/>
      <c r="N1326" s="40"/>
      <c r="O1326" s="279"/>
      <c r="P1326" s="279"/>
      <c r="Q1326" s="282"/>
      <c r="R1326" s="282"/>
      <c r="S1326" s="283"/>
      <c r="T1326" s="283"/>
      <c r="U1326" s="283"/>
      <c r="V1326" s="283"/>
      <c r="W1326" s="283"/>
      <c r="X1326" s="283"/>
    </row>
    <row r="1327" spans="1:24" s="34" customFormat="1">
      <c r="A1327" s="29"/>
      <c r="B1327" s="29"/>
      <c r="C1327" s="29"/>
      <c r="D1327" s="29"/>
      <c r="E1327" s="29"/>
      <c r="F1327" s="29"/>
      <c r="G1327" s="29"/>
      <c r="H1327" s="29"/>
      <c r="I1327" s="30"/>
      <c r="J1327" s="30"/>
      <c r="K1327" s="30"/>
      <c r="L1327" s="30"/>
      <c r="M1327" s="40"/>
      <c r="N1327" s="40"/>
      <c r="O1327" s="279"/>
      <c r="P1327" s="279"/>
      <c r="Q1327" s="282"/>
      <c r="R1327" s="282"/>
      <c r="S1327" s="283"/>
      <c r="T1327" s="283"/>
      <c r="U1327" s="283"/>
      <c r="V1327" s="283"/>
      <c r="W1327" s="283"/>
      <c r="X1327" s="283"/>
    </row>
    <row r="1328" spans="1:24" s="34" customFormat="1">
      <c r="A1328" s="29"/>
      <c r="B1328" s="29"/>
      <c r="C1328" s="29"/>
      <c r="D1328" s="29"/>
      <c r="E1328" s="29"/>
      <c r="F1328" s="29"/>
      <c r="G1328" s="29"/>
      <c r="H1328" s="29"/>
      <c r="I1328" s="30"/>
      <c r="J1328" s="30"/>
      <c r="K1328" s="30"/>
      <c r="L1328" s="30"/>
      <c r="M1328" s="40"/>
      <c r="N1328" s="40"/>
      <c r="O1328" s="279"/>
      <c r="P1328" s="279"/>
      <c r="Q1328" s="282"/>
      <c r="R1328" s="282"/>
      <c r="S1328" s="283"/>
      <c r="T1328" s="283"/>
      <c r="U1328" s="283"/>
      <c r="V1328" s="283"/>
      <c r="W1328" s="283"/>
      <c r="X1328" s="283"/>
    </row>
    <row r="1329" spans="1:24" s="34" customFormat="1">
      <c r="A1329" s="29"/>
      <c r="B1329" s="29"/>
      <c r="C1329" s="29"/>
      <c r="D1329" s="29"/>
      <c r="E1329" s="29"/>
      <c r="F1329" s="29"/>
      <c r="G1329" s="29"/>
      <c r="H1329" s="29"/>
      <c r="I1329" s="30"/>
      <c r="J1329" s="30"/>
      <c r="K1329" s="30"/>
      <c r="L1329" s="30"/>
      <c r="M1329" s="40"/>
      <c r="N1329" s="40"/>
      <c r="O1329" s="279"/>
      <c r="P1329" s="279"/>
      <c r="Q1329" s="282"/>
      <c r="R1329" s="282"/>
      <c r="S1329" s="283"/>
      <c r="T1329" s="283"/>
      <c r="U1329" s="283"/>
      <c r="V1329" s="283"/>
      <c r="W1329" s="283"/>
      <c r="X1329" s="283"/>
    </row>
    <row r="1330" spans="1:24" s="34" customFormat="1">
      <c r="A1330" s="29"/>
      <c r="B1330" s="29"/>
      <c r="C1330" s="29"/>
      <c r="D1330" s="29"/>
      <c r="E1330" s="29"/>
      <c r="F1330" s="29"/>
      <c r="G1330" s="29"/>
      <c r="H1330" s="29"/>
      <c r="I1330" s="30"/>
      <c r="J1330" s="30"/>
      <c r="K1330" s="30"/>
      <c r="L1330" s="30"/>
      <c r="M1330" s="40"/>
      <c r="N1330" s="40"/>
      <c r="O1330" s="279"/>
      <c r="P1330" s="279"/>
      <c r="Q1330" s="282"/>
      <c r="R1330" s="282"/>
      <c r="S1330" s="283"/>
      <c r="T1330" s="283"/>
      <c r="U1330" s="283"/>
      <c r="V1330" s="283"/>
      <c r="W1330" s="283"/>
      <c r="X1330" s="283"/>
    </row>
    <row r="1331" spans="1:24" s="34" customFormat="1">
      <c r="A1331" s="29"/>
      <c r="B1331" s="29"/>
      <c r="C1331" s="29"/>
      <c r="D1331" s="29"/>
      <c r="E1331" s="29"/>
      <c r="F1331" s="29"/>
      <c r="G1331" s="29"/>
      <c r="H1331" s="29"/>
      <c r="I1331" s="30"/>
      <c r="J1331" s="30"/>
      <c r="K1331" s="30"/>
      <c r="L1331" s="30"/>
      <c r="M1331" s="40"/>
      <c r="N1331" s="40"/>
      <c r="O1331" s="279"/>
      <c r="P1331" s="279"/>
      <c r="Q1331" s="282"/>
      <c r="R1331" s="282"/>
      <c r="S1331" s="283"/>
      <c r="T1331" s="283"/>
      <c r="U1331" s="283"/>
      <c r="V1331" s="283"/>
      <c r="W1331" s="283"/>
      <c r="X1331" s="283"/>
    </row>
    <row r="1332" spans="1:24" s="34" customFormat="1">
      <c r="A1332" s="29"/>
      <c r="B1332" s="29"/>
      <c r="C1332" s="29"/>
      <c r="D1332" s="29"/>
      <c r="E1332" s="29"/>
      <c r="F1332" s="29"/>
      <c r="G1332" s="29"/>
      <c r="H1332" s="29"/>
      <c r="I1332" s="30"/>
      <c r="J1332" s="30"/>
      <c r="K1332" s="30"/>
      <c r="L1332" s="30"/>
      <c r="M1332" s="40"/>
      <c r="N1332" s="40"/>
      <c r="O1332" s="279"/>
      <c r="P1332" s="279"/>
      <c r="Q1332" s="282"/>
      <c r="R1332" s="282"/>
      <c r="S1332" s="283"/>
      <c r="T1332" s="283"/>
      <c r="U1332" s="283"/>
      <c r="V1332" s="283"/>
      <c r="W1332" s="283"/>
      <c r="X1332" s="283"/>
    </row>
    <row r="1333" spans="1:24" s="34" customFormat="1">
      <c r="A1333" s="29"/>
      <c r="B1333" s="29"/>
      <c r="C1333" s="29"/>
      <c r="D1333" s="29"/>
      <c r="E1333" s="29"/>
      <c r="F1333" s="29"/>
      <c r="G1333" s="29"/>
      <c r="H1333" s="29"/>
      <c r="I1333" s="30"/>
      <c r="J1333" s="30"/>
      <c r="K1333" s="30"/>
      <c r="L1333" s="30"/>
      <c r="M1333" s="40"/>
      <c r="N1333" s="40"/>
      <c r="O1333" s="279"/>
      <c r="P1333" s="279"/>
      <c r="Q1333" s="282"/>
      <c r="R1333" s="282"/>
      <c r="S1333" s="283"/>
      <c r="T1333" s="283"/>
      <c r="U1333" s="283"/>
      <c r="V1333" s="283"/>
      <c r="W1333" s="283"/>
      <c r="X1333" s="283"/>
    </row>
    <row r="1334" spans="1:24" s="34" customFormat="1">
      <c r="A1334" s="29"/>
      <c r="B1334" s="29"/>
      <c r="C1334" s="29"/>
      <c r="D1334" s="29"/>
      <c r="E1334" s="29"/>
      <c r="F1334" s="29"/>
      <c r="G1334" s="29"/>
      <c r="H1334" s="29"/>
      <c r="I1334" s="30"/>
      <c r="J1334" s="30"/>
      <c r="K1334" s="30"/>
      <c r="L1334" s="30"/>
      <c r="M1334" s="40"/>
      <c r="N1334" s="40"/>
      <c r="O1334" s="279"/>
      <c r="P1334" s="279"/>
      <c r="Q1334" s="282"/>
      <c r="R1334" s="282"/>
      <c r="S1334" s="283"/>
      <c r="T1334" s="283"/>
      <c r="U1334" s="283"/>
      <c r="V1334" s="283"/>
      <c r="W1334" s="283"/>
      <c r="X1334" s="283"/>
    </row>
    <row r="1335" spans="1:24" s="34" customFormat="1">
      <c r="A1335" s="29"/>
      <c r="B1335" s="29"/>
      <c r="C1335" s="29"/>
      <c r="D1335" s="29"/>
      <c r="E1335" s="29"/>
      <c r="F1335" s="29"/>
      <c r="G1335" s="29"/>
      <c r="H1335" s="29"/>
      <c r="I1335" s="30"/>
      <c r="J1335" s="30"/>
      <c r="K1335" s="30"/>
      <c r="L1335" s="30"/>
      <c r="M1335" s="40"/>
      <c r="N1335" s="40"/>
      <c r="O1335" s="279"/>
      <c r="P1335" s="279"/>
      <c r="Q1335" s="282"/>
      <c r="R1335" s="282"/>
      <c r="S1335" s="283"/>
      <c r="T1335" s="283"/>
      <c r="U1335" s="283"/>
      <c r="V1335" s="283"/>
      <c r="W1335" s="283"/>
      <c r="X1335" s="283"/>
    </row>
    <row r="1336" spans="1:24" s="34" customFormat="1">
      <c r="A1336" s="29"/>
      <c r="B1336" s="29"/>
      <c r="C1336" s="29"/>
      <c r="D1336" s="29"/>
      <c r="E1336" s="29"/>
      <c r="F1336" s="29"/>
      <c r="G1336" s="29"/>
      <c r="H1336" s="29"/>
      <c r="I1336" s="30"/>
      <c r="J1336" s="30"/>
      <c r="K1336" s="30"/>
      <c r="L1336" s="30"/>
      <c r="M1336" s="40"/>
      <c r="N1336" s="40"/>
      <c r="O1336" s="279"/>
      <c r="P1336" s="279"/>
      <c r="Q1336" s="282"/>
      <c r="R1336" s="282"/>
      <c r="S1336" s="283"/>
      <c r="T1336" s="283"/>
      <c r="U1336" s="283"/>
      <c r="V1336" s="283"/>
      <c r="W1336" s="283"/>
      <c r="X1336" s="283"/>
    </row>
    <row r="1337" spans="1:24" s="34" customFormat="1">
      <c r="A1337" s="29"/>
      <c r="B1337" s="29"/>
      <c r="C1337" s="29"/>
      <c r="D1337" s="29"/>
      <c r="E1337" s="29"/>
      <c r="F1337" s="29"/>
      <c r="G1337" s="29"/>
      <c r="H1337" s="29"/>
      <c r="I1337" s="30"/>
      <c r="J1337" s="30"/>
      <c r="K1337" s="30"/>
      <c r="L1337" s="30"/>
      <c r="M1337" s="40"/>
      <c r="N1337" s="40"/>
      <c r="O1337" s="279"/>
      <c r="P1337" s="279"/>
      <c r="Q1337" s="282"/>
      <c r="R1337" s="282"/>
      <c r="S1337" s="283"/>
      <c r="T1337" s="283"/>
      <c r="U1337" s="283"/>
      <c r="V1337" s="283"/>
      <c r="W1337" s="283"/>
      <c r="X1337" s="283"/>
    </row>
    <row r="1338" spans="1:24" s="34" customFormat="1">
      <c r="A1338" s="29"/>
      <c r="B1338" s="29"/>
      <c r="C1338" s="29"/>
      <c r="D1338" s="29"/>
      <c r="E1338" s="29"/>
      <c r="F1338" s="29"/>
      <c r="G1338" s="29"/>
      <c r="H1338" s="29"/>
      <c r="I1338" s="30"/>
      <c r="J1338" s="30"/>
      <c r="K1338" s="30"/>
      <c r="L1338" s="30"/>
      <c r="M1338" s="40"/>
      <c r="N1338" s="40"/>
      <c r="O1338" s="279"/>
      <c r="P1338" s="279"/>
      <c r="Q1338" s="282"/>
      <c r="R1338" s="282"/>
      <c r="S1338" s="283"/>
      <c r="T1338" s="283"/>
      <c r="U1338" s="283"/>
      <c r="V1338" s="283"/>
      <c r="W1338" s="283"/>
      <c r="X1338" s="283"/>
    </row>
    <row r="1339" spans="1:24" s="34" customFormat="1">
      <c r="A1339" s="29"/>
      <c r="B1339" s="29"/>
      <c r="C1339" s="29"/>
      <c r="D1339" s="29"/>
      <c r="E1339" s="29"/>
      <c r="F1339" s="29"/>
      <c r="G1339" s="29"/>
      <c r="H1339" s="29"/>
      <c r="I1339" s="30"/>
      <c r="J1339" s="30"/>
      <c r="K1339" s="30"/>
      <c r="L1339" s="30"/>
      <c r="M1339" s="40"/>
      <c r="N1339" s="40"/>
      <c r="O1339" s="279"/>
      <c r="P1339" s="279"/>
      <c r="Q1339" s="282"/>
      <c r="R1339" s="282"/>
      <c r="S1339" s="283"/>
      <c r="T1339" s="283"/>
      <c r="U1339" s="283"/>
      <c r="V1339" s="283"/>
      <c r="W1339" s="283"/>
      <c r="X1339" s="283"/>
    </row>
    <row r="1340" spans="1:24" s="34" customFormat="1">
      <c r="A1340" s="29"/>
      <c r="B1340" s="29"/>
      <c r="C1340" s="29"/>
      <c r="D1340" s="29"/>
      <c r="E1340" s="29"/>
      <c r="F1340" s="29"/>
      <c r="G1340" s="29"/>
      <c r="H1340" s="29"/>
      <c r="I1340" s="30"/>
      <c r="J1340" s="30"/>
      <c r="K1340" s="30"/>
      <c r="L1340" s="30"/>
      <c r="M1340" s="40"/>
      <c r="N1340" s="40"/>
      <c r="O1340" s="279"/>
      <c r="P1340" s="279"/>
      <c r="Q1340" s="282"/>
      <c r="R1340" s="282"/>
      <c r="S1340" s="283"/>
      <c r="T1340" s="283"/>
      <c r="U1340" s="283"/>
      <c r="V1340" s="283"/>
      <c r="W1340" s="283"/>
      <c r="X1340" s="283"/>
    </row>
    <row r="1341" spans="1:24" s="34" customFormat="1">
      <c r="A1341" s="29"/>
      <c r="B1341" s="29"/>
      <c r="C1341" s="29"/>
      <c r="D1341" s="29"/>
      <c r="E1341" s="29"/>
      <c r="F1341" s="29"/>
      <c r="G1341" s="29"/>
      <c r="H1341" s="29"/>
      <c r="I1341" s="30"/>
      <c r="J1341" s="30"/>
      <c r="K1341" s="30"/>
      <c r="L1341" s="30"/>
      <c r="M1341" s="40"/>
      <c r="N1341" s="40"/>
      <c r="O1341" s="279"/>
      <c r="P1341" s="279"/>
      <c r="Q1341" s="282"/>
      <c r="R1341" s="282"/>
      <c r="S1341" s="283"/>
      <c r="T1341" s="283"/>
      <c r="U1341" s="283"/>
      <c r="V1341" s="283"/>
      <c r="W1341" s="283"/>
      <c r="X1341" s="283"/>
    </row>
    <row r="1342" spans="1:24" s="34" customFormat="1">
      <c r="A1342" s="29"/>
      <c r="B1342" s="29"/>
      <c r="C1342" s="29"/>
      <c r="D1342" s="29"/>
      <c r="E1342" s="29"/>
      <c r="F1342" s="29"/>
      <c r="G1342" s="29"/>
      <c r="H1342" s="29"/>
      <c r="I1342" s="30"/>
      <c r="J1342" s="30"/>
      <c r="K1342" s="30"/>
      <c r="L1342" s="30"/>
      <c r="M1342" s="40"/>
      <c r="N1342" s="40"/>
      <c r="O1342" s="279"/>
      <c r="P1342" s="279"/>
      <c r="Q1342" s="282"/>
      <c r="R1342" s="282"/>
      <c r="S1342" s="283"/>
      <c r="T1342" s="283"/>
      <c r="U1342" s="283"/>
      <c r="V1342" s="283"/>
      <c r="W1342" s="283"/>
      <c r="X1342" s="283"/>
    </row>
    <row r="1343" spans="1:24" s="34" customFormat="1">
      <c r="A1343" s="29"/>
      <c r="B1343" s="29"/>
      <c r="C1343" s="29"/>
      <c r="D1343" s="29"/>
      <c r="E1343" s="29"/>
      <c r="F1343" s="29"/>
      <c r="G1343" s="29"/>
      <c r="H1343" s="29"/>
      <c r="I1343" s="30"/>
      <c r="J1343" s="30"/>
      <c r="K1343" s="30"/>
      <c r="L1343" s="30"/>
      <c r="M1343" s="40"/>
      <c r="N1343" s="40"/>
      <c r="O1343" s="279"/>
      <c r="P1343" s="279"/>
      <c r="Q1343" s="282"/>
      <c r="R1343" s="282"/>
      <c r="S1343" s="283"/>
      <c r="T1343" s="283"/>
      <c r="U1343" s="283"/>
      <c r="V1343" s="283"/>
      <c r="W1343" s="283"/>
      <c r="X1343" s="283"/>
    </row>
    <row r="1344" spans="1:24" s="34" customFormat="1">
      <c r="A1344" s="29"/>
      <c r="B1344" s="29"/>
      <c r="C1344" s="29"/>
      <c r="D1344" s="29"/>
      <c r="E1344" s="29"/>
      <c r="F1344" s="29"/>
      <c r="G1344" s="29"/>
      <c r="H1344" s="29"/>
      <c r="I1344" s="30"/>
      <c r="J1344" s="30"/>
      <c r="K1344" s="30"/>
      <c r="L1344" s="30"/>
      <c r="M1344" s="40"/>
      <c r="N1344" s="40"/>
      <c r="O1344" s="279"/>
      <c r="P1344" s="279"/>
      <c r="Q1344" s="282"/>
      <c r="R1344" s="282"/>
      <c r="S1344" s="283"/>
      <c r="T1344" s="283"/>
      <c r="U1344" s="283"/>
      <c r="V1344" s="283"/>
      <c r="W1344" s="283"/>
      <c r="X1344" s="283"/>
    </row>
    <row r="1345" spans="1:24" s="34" customFormat="1">
      <c r="A1345" s="29"/>
      <c r="B1345" s="29"/>
      <c r="C1345" s="29"/>
      <c r="D1345" s="29"/>
      <c r="E1345" s="29"/>
      <c r="F1345" s="29"/>
      <c r="G1345" s="29"/>
      <c r="H1345" s="29"/>
      <c r="I1345" s="30"/>
      <c r="J1345" s="30"/>
      <c r="K1345" s="30"/>
      <c r="L1345" s="30"/>
      <c r="M1345" s="40"/>
      <c r="N1345" s="40"/>
      <c r="O1345" s="279"/>
      <c r="P1345" s="279"/>
      <c r="Q1345" s="282"/>
      <c r="R1345" s="282"/>
      <c r="S1345" s="283"/>
      <c r="T1345" s="283"/>
      <c r="U1345" s="283"/>
      <c r="V1345" s="283"/>
      <c r="W1345" s="283"/>
      <c r="X1345" s="283"/>
    </row>
    <row r="1346" spans="1:24" s="34" customFormat="1">
      <c r="A1346" s="29"/>
      <c r="B1346" s="29"/>
      <c r="C1346" s="29"/>
      <c r="D1346" s="29"/>
      <c r="E1346" s="29"/>
      <c r="F1346" s="29"/>
      <c r="G1346" s="29"/>
      <c r="H1346" s="29"/>
      <c r="I1346" s="30"/>
      <c r="J1346" s="30"/>
      <c r="K1346" s="30"/>
      <c r="L1346" s="30"/>
      <c r="M1346" s="40"/>
      <c r="N1346" s="40"/>
      <c r="O1346" s="279"/>
      <c r="P1346" s="279"/>
      <c r="Q1346" s="282"/>
      <c r="R1346" s="282"/>
      <c r="S1346" s="283"/>
      <c r="T1346" s="283"/>
      <c r="U1346" s="283"/>
      <c r="V1346" s="283"/>
      <c r="W1346" s="283"/>
      <c r="X1346" s="283"/>
    </row>
    <row r="1347" spans="1:24" s="34" customFormat="1">
      <c r="A1347" s="29"/>
      <c r="B1347" s="29"/>
      <c r="C1347" s="29"/>
      <c r="D1347" s="29"/>
      <c r="E1347" s="29"/>
      <c r="F1347" s="29"/>
      <c r="G1347" s="29"/>
      <c r="H1347" s="29"/>
      <c r="I1347" s="30"/>
      <c r="J1347" s="30"/>
      <c r="K1347" s="30"/>
      <c r="L1347" s="30"/>
      <c r="M1347" s="40"/>
      <c r="N1347" s="40"/>
      <c r="O1347" s="279"/>
      <c r="P1347" s="279"/>
      <c r="Q1347" s="282"/>
      <c r="R1347" s="282"/>
      <c r="S1347" s="283"/>
      <c r="T1347" s="283"/>
      <c r="U1347" s="283"/>
      <c r="V1347" s="283"/>
      <c r="W1347" s="283"/>
      <c r="X1347" s="283"/>
    </row>
    <row r="1348" spans="1:24" s="34" customFormat="1">
      <c r="A1348" s="29"/>
      <c r="B1348" s="29"/>
      <c r="C1348" s="29"/>
      <c r="D1348" s="29"/>
      <c r="E1348" s="29"/>
      <c r="F1348" s="29"/>
      <c r="G1348" s="29"/>
      <c r="H1348" s="29"/>
      <c r="I1348" s="30"/>
      <c r="J1348" s="30"/>
      <c r="K1348" s="30"/>
      <c r="L1348" s="30"/>
      <c r="M1348" s="40"/>
      <c r="N1348" s="40"/>
      <c r="O1348" s="279"/>
      <c r="P1348" s="279"/>
      <c r="Q1348" s="282"/>
      <c r="R1348" s="282"/>
      <c r="S1348" s="283"/>
      <c r="T1348" s="283"/>
      <c r="U1348" s="283"/>
      <c r="V1348" s="283"/>
      <c r="W1348" s="283"/>
      <c r="X1348" s="283"/>
    </row>
    <row r="1349" spans="1:24" s="34" customFormat="1">
      <c r="A1349" s="29"/>
      <c r="B1349" s="29"/>
      <c r="C1349" s="29"/>
      <c r="D1349" s="29"/>
      <c r="E1349" s="29"/>
      <c r="F1349" s="29"/>
      <c r="G1349" s="29"/>
      <c r="H1349" s="29"/>
      <c r="I1349" s="30"/>
      <c r="J1349" s="30"/>
      <c r="K1349" s="30"/>
      <c r="L1349" s="30"/>
      <c r="M1349" s="40"/>
      <c r="N1349" s="40"/>
      <c r="O1349" s="279"/>
      <c r="P1349" s="279"/>
      <c r="Q1349" s="282"/>
      <c r="R1349" s="282"/>
      <c r="S1349" s="283"/>
      <c r="T1349" s="283"/>
      <c r="U1349" s="283"/>
      <c r="V1349" s="283"/>
      <c r="W1349" s="283"/>
      <c r="X1349" s="283"/>
    </row>
    <row r="1350" spans="1:24" s="34" customFormat="1">
      <c r="A1350" s="29"/>
      <c r="B1350" s="29"/>
      <c r="C1350" s="29"/>
      <c r="D1350" s="29"/>
      <c r="E1350" s="29"/>
      <c r="F1350" s="29"/>
      <c r="G1350" s="29"/>
      <c r="H1350" s="29"/>
      <c r="I1350" s="30"/>
      <c r="J1350" s="30"/>
      <c r="K1350" s="30"/>
      <c r="L1350" s="30"/>
      <c r="M1350" s="40"/>
      <c r="N1350" s="40"/>
      <c r="O1350" s="279"/>
      <c r="P1350" s="279"/>
      <c r="Q1350" s="282"/>
      <c r="R1350" s="282"/>
      <c r="S1350" s="283"/>
      <c r="T1350" s="283"/>
      <c r="U1350" s="283"/>
      <c r="V1350" s="283"/>
      <c r="W1350" s="283"/>
      <c r="X1350" s="283"/>
    </row>
    <row r="1351" spans="1:24" s="34" customFormat="1">
      <c r="A1351" s="29"/>
      <c r="B1351" s="29"/>
      <c r="C1351" s="29"/>
      <c r="D1351" s="29"/>
      <c r="E1351" s="29"/>
      <c r="F1351" s="29"/>
      <c r="G1351" s="29"/>
      <c r="H1351" s="29"/>
      <c r="I1351" s="30"/>
      <c r="J1351" s="30"/>
      <c r="K1351" s="30"/>
      <c r="L1351" s="30"/>
      <c r="M1351" s="40"/>
      <c r="N1351" s="40"/>
      <c r="O1351" s="279"/>
      <c r="P1351" s="279"/>
      <c r="Q1351" s="282"/>
      <c r="R1351" s="282"/>
      <c r="S1351" s="283"/>
      <c r="T1351" s="283"/>
      <c r="U1351" s="283"/>
      <c r="V1351" s="283"/>
      <c r="W1351" s="283"/>
      <c r="X1351" s="283"/>
    </row>
    <row r="1352" spans="1:24" s="34" customFormat="1">
      <c r="A1352" s="29"/>
      <c r="B1352" s="29"/>
      <c r="C1352" s="29"/>
      <c r="D1352" s="29"/>
      <c r="E1352" s="29"/>
      <c r="F1352" s="29"/>
      <c r="G1352" s="29"/>
      <c r="H1352" s="29"/>
      <c r="I1352" s="30"/>
      <c r="J1352" s="30"/>
      <c r="K1352" s="30"/>
      <c r="L1352" s="30"/>
      <c r="M1352" s="40"/>
      <c r="N1352" s="40"/>
      <c r="O1352" s="279"/>
      <c r="P1352" s="279"/>
      <c r="Q1352" s="282"/>
      <c r="R1352" s="282"/>
      <c r="S1352" s="283"/>
      <c r="T1352" s="283"/>
      <c r="U1352" s="283"/>
      <c r="V1352" s="283"/>
      <c r="W1352" s="283"/>
      <c r="X1352" s="283"/>
    </row>
    <row r="1353" spans="1:24" s="34" customFormat="1">
      <c r="A1353" s="29"/>
      <c r="B1353" s="29"/>
      <c r="C1353" s="29"/>
      <c r="D1353" s="29"/>
      <c r="E1353" s="29"/>
      <c r="F1353" s="29"/>
      <c r="G1353" s="29"/>
      <c r="H1353" s="29"/>
      <c r="I1353" s="30"/>
      <c r="J1353" s="30"/>
      <c r="K1353" s="30"/>
      <c r="L1353" s="30"/>
      <c r="M1353" s="40"/>
      <c r="N1353" s="40"/>
      <c r="O1353" s="279"/>
      <c r="P1353" s="279"/>
      <c r="Q1353" s="282"/>
      <c r="R1353" s="282"/>
      <c r="S1353" s="283"/>
      <c r="T1353" s="283"/>
      <c r="U1353" s="283"/>
      <c r="V1353" s="283"/>
      <c r="W1353" s="283"/>
      <c r="X1353" s="283"/>
    </row>
    <row r="1354" spans="1:24" s="34" customFormat="1">
      <c r="A1354" s="29"/>
      <c r="B1354" s="29"/>
      <c r="C1354" s="29"/>
      <c r="D1354" s="29"/>
      <c r="E1354" s="29"/>
      <c r="F1354" s="29"/>
      <c r="G1354" s="29"/>
      <c r="H1354" s="29"/>
      <c r="I1354" s="30"/>
      <c r="J1354" s="30"/>
      <c r="K1354" s="30"/>
      <c r="L1354" s="30"/>
      <c r="M1354" s="40"/>
      <c r="N1354" s="40"/>
      <c r="O1354" s="279"/>
      <c r="P1354" s="279"/>
      <c r="Q1354" s="282"/>
      <c r="R1354" s="282"/>
      <c r="S1354" s="283"/>
      <c r="T1354" s="283"/>
      <c r="U1354" s="283"/>
      <c r="V1354" s="283"/>
      <c r="W1354" s="283"/>
      <c r="X1354" s="283"/>
    </row>
    <row r="1355" spans="1:24" s="34" customFormat="1">
      <c r="A1355" s="29"/>
      <c r="B1355" s="29"/>
      <c r="C1355" s="29"/>
      <c r="D1355" s="29"/>
      <c r="E1355" s="29"/>
      <c r="F1355" s="29"/>
      <c r="G1355" s="29"/>
      <c r="H1355" s="29"/>
      <c r="I1355" s="30"/>
      <c r="J1355" s="30"/>
      <c r="K1355" s="30"/>
      <c r="L1355" s="30"/>
      <c r="M1355" s="40"/>
      <c r="N1355" s="40"/>
      <c r="O1355" s="279"/>
      <c r="P1355" s="279"/>
      <c r="Q1355" s="282"/>
      <c r="R1355" s="282"/>
      <c r="S1355" s="283"/>
      <c r="T1355" s="283"/>
      <c r="U1355" s="283"/>
      <c r="V1355" s="283"/>
      <c r="W1355" s="283"/>
      <c r="X1355" s="283"/>
    </row>
    <row r="1356" spans="1:24" s="34" customFormat="1">
      <c r="A1356" s="29"/>
      <c r="B1356" s="29"/>
      <c r="C1356" s="29"/>
      <c r="D1356" s="29"/>
      <c r="E1356" s="29"/>
      <c r="F1356" s="29"/>
      <c r="G1356" s="29"/>
      <c r="H1356" s="29"/>
      <c r="I1356" s="30"/>
      <c r="J1356" s="30"/>
      <c r="K1356" s="30"/>
      <c r="L1356" s="30"/>
      <c r="M1356" s="40"/>
      <c r="N1356" s="40"/>
      <c r="O1356" s="279"/>
      <c r="P1356" s="279"/>
      <c r="Q1356" s="282"/>
      <c r="R1356" s="282"/>
      <c r="S1356" s="283"/>
      <c r="T1356" s="283"/>
      <c r="U1356" s="283"/>
      <c r="V1356" s="283"/>
      <c r="W1356" s="283"/>
      <c r="X1356" s="283"/>
    </row>
    <row r="1357" spans="1:24" s="34" customFormat="1">
      <c r="A1357" s="29"/>
      <c r="B1357" s="29"/>
      <c r="C1357" s="29"/>
      <c r="D1357" s="29"/>
      <c r="E1357" s="29"/>
      <c r="F1357" s="29"/>
      <c r="G1357" s="29"/>
      <c r="H1357" s="29"/>
      <c r="I1357" s="30"/>
      <c r="J1357" s="30"/>
      <c r="K1357" s="30"/>
      <c r="L1357" s="30"/>
      <c r="M1357" s="40"/>
      <c r="N1357" s="40"/>
      <c r="O1357" s="279"/>
      <c r="P1357" s="279"/>
      <c r="Q1357" s="282"/>
      <c r="R1357" s="282"/>
      <c r="S1357" s="283"/>
      <c r="T1357" s="283"/>
      <c r="U1357" s="283"/>
      <c r="V1357" s="283"/>
      <c r="W1357" s="283"/>
      <c r="X1357" s="283"/>
    </row>
    <row r="1358" spans="1:24" s="34" customFormat="1">
      <c r="A1358" s="29"/>
      <c r="B1358" s="29"/>
      <c r="C1358" s="29"/>
      <c r="D1358" s="29"/>
      <c r="E1358" s="29"/>
      <c r="F1358" s="29"/>
      <c r="G1358" s="29"/>
      <c r="H1358" s="29"/>
      <c r="I1358" s="30"/>
      <c r="J1358" s="30"/>
      <c r="K1358" s="30"/>
      <c r="L1358" s="30"/>
      <c r="M1358" s="40"/>
      <c r="N1358" s="40"/>
      <c r="O1358" s="279"/>
      <c r="P1358" s="279"/>
      <c r="Q1358" s="282"/>
      <c r="R1358" s="282"/>
      <c r="S1358" s="283"/>
      <c r="T1358" s="283"/>
      <c r="U1358" s="283"/>
      <c r="V1358" s="283"/>
      <c r="W1358" s="283"/>
      <c r="X1358" s="283"/>
    </row>
    <row r="1359" spans="1:24" s="34" customFormat="1">
      <c r="A1359" s="29"/>
      <c r="B1359" s="29"/>
      <c r="C1359" s="29"/>
      <c r="D1359" s="29"/>
      <c r="E1359" s="29"/>
      <c r="F1359" s="29"/>
      <c r="G1359" s="29"/>
      <c r="H1359" s="29"/>
      <c r="I1359" s="30"/>
      <c r="J1359" s="30"/>
      <c r="K1359" s="30"/>
      <c r="L1359" s="30"/>
      <c r="M1359" s="40"/>
      <c r="N1359" s="40"/>
      <c r="O1359" s="279"/>
      <c r="P1359" s="279"/>
      <c r="Q1359" s="282"/>
      <c r="R1359" s="282"/>
      <c r="S1359" s="283"/>
      <c r="T1359" s="283"/>
      <c r="U1359" s="283"/>
      <c r="V1359" s="283"/>
      <c r="W1359" s="283"/>
      <c r="X1359" s="283"/>
    </row>
    <row r="1360" spans="1:24" s="34" customFormat="1">
      <c r="A1360" s="29"/>
      <c r="B1360" s="29"/>
      <c r="C1360" s="29"/>
      <c r="D1360" s="29"/>
      <c r="E1360" s="29"/>
      <c r="F1360" s="29"/>
      <c r="G1360" s="29"/>
      <c r="H1360" s="29"/>
      <c r="I1360" s="30"/>
      <c r="J1360" s="30"/>
      <c r="K1360" s="30"/>
      <c r="L1360" s="30"/>
      <c r="M1360" s="40"/>
      <c r="N1360" s="40"/>
      <c r="O1360" s="279"/>
      <c r="P1360" s="279"/>
      <c r="Q1360" s="282"/>
      <c r="R1360" s="282"/>
      <c r="S1360" s="283"/>
      <c r="T1360" s="283"/>
      <c r="U1360" s="283"/>
      <c r="V1360" s="283"/>
      <c r="W1360" s="283"/>
      <c r="X1360" s="283"/>
    </row>
    <row r="1361" spans="1:24" s="34" customFormat="1">
      <c r="A1361" s="29"/>
      <c r="B1361" s="29"/>
      <c r="C1361" s="29"/>
      <c r="D1361" s="29"/>
      <c r="E1361" s="29"/>
      <c r="F1361" s="29"/>
      <c r="G1361" s="29"/>
      <c r="H1361" s="29"/>
      <c r="I1361" s="30"/>
      <c r="J1361" s="30"/>
      <c r="K1361" s="30"/>
      <c r="L1361" s="30"/>
      <c r="M1361" s="40"/>
      <c r="N1361" s="40"/>
      <c r="O1361" s="279"/>
      <c r="P1361" s="279"/>
      <c r="Q1361" s="282"/>
      <c r="R1361" s="282"/>
      <c r="S1361" s="283"/>
      <c r="T1361" s="283"/>
      <c r="U1361" s="283"/>
      <c r="V1361" s="283"/>
      <c r="W1361" s="283"/>
      <c r="X1361" s="283"/>
    </row>
    <row r="1362" spans="1:24" s="34" customFormat="1">
      <c r="A1362" s="29"/>
      <c r="B1362" s="29"/>
      <c r="C1362" s="29"/>
      <c r="D1362" s="29"/>
      <c r="E1362" s="29"/>
      <c r="F1362" s="29"/>
      <c r="G1362" s="29"/>
      <c r="H1362" s="29"/>
      <c r="I1362" s="30"/>
      <c r="J1362" s="30"/>
      <c r="K1362" s="30"/>
      <c r="L1362" s="30"/>
      <c r="M1362" s="40"/>
      <c r="N1362" s="40"/>
      <c r="O1362" s="279"/>
      <c r="P1362" s="279"/>
      <c r="Q1362" s="282"/>
      <c r="R1362" s="282"/>
      <c r="S1362" s="283"/>
      <c r="T1362" s="283"/>
      <c r="U1362" s="283"/>
      <c r="V1362" s="283"/>
      <c r="W1362" s="283"/>
      <c r="X1362" s="283"/>
    </row>
    <row r="1363" spans="1:24" s="34" customFormat="1">
      <c r="A1363" s="29"/>
      <c r="B1363" s="29"/>
      <c r="C1363" s="29"/>
      <c r="D1363" s="29"/>
      <c r="E1363" s="29"/>
      <c r="F1363" s="29"/>
      <c r="G1363" s="29"/>
      <c r="H1363" s="29"/>
      <c r="I1363" s="30"/>
      <c r="J1363" s="30"/>
      <c r="K1363" s="30"/>
      <c r="L1363" s="30"/>
      <c r="M1363" s="40"/>
      <c r="N1363" s="40"/>
      <c r="O1363" s="279"/>
      <c r="P1363" s="279"/>
      <c r="Q1363" s="282"/>
      <c r="R1363" s="282"/>
      <c r="S1363" s="283"/>
      <c r="T1363" s="283"/>
      <c r="U1363" s="283"/>
      <c r="V1363" s="283"/>
      <c r="W1363" s="283"/>
      <c r="X1363" s="283"/>
    </row>
    <row r="1364" spans="1:24" s="34" customFormat="1">
      <c r="A1364" s="29"/>
      <c r="B1364" s="29"/>
      <c r="C1364" s="29"/>
      <c r="D1364" s="29"/>
      <c r="E1364" s="29"/>
      <c r="F1364" s="29"/>
      <c r="G1364" s="29"/>
      <c r="H1364" s="29"/>
      <c r="I1364" s="30"/>
      <c r="J1364" s="30"/>
      <c r="K1364" s="30"/>
      <c r="L1364" s="30"/>
      <c r="M1364" s="40"/>
      <c r="N1364" s="40"/>
      <c r="O1364" s="279"/>
      <c r="P1364" s="279"/>
      <c r="Q1364" s="282"/>
      <c r="R1364" s="282"/>
      <c r="S1364" s="283"/>
      <c r="T1364" s="283"/>
      <c r="U1364" s="283"/>
      <c r="V1364" s="283"/>
      <c r="W1364" s="283"/>
      <c r="X1364" s="283"/>
    </row>
    <row r="1365" spans="1:24" s="34" customFormat="1">
      <c r="A1365" s="29"/>
      <c r="B1365" s="29"/>
      <c r="C1365" s="29"/>
      <c r="D1365" s="29"/>
      <c r="E1365" s="29"/>
      <c r="F1365" s="29"/>
      <c r="G1365" s="29"/>
      <c r="H1365" s="29"/>
      <c r="I1365" s="30"/>
      <c r="J1365" s="30"/>
      <c r="K1365" s="30"/>
      <c r="L1365" s="30"/>
      <c r="M1365" s="40"/>
      <c r="N1365" s="40"/>
      <c r="O1365" s="279"/>
      <c r="P1365" s="279"/>
      <c r="Q1365" s="282"/>
      <c r="R1365" s="282"/>
      <c r="S1365" s="283"/>
      <c r="T1365" s="283"/>
      <c r="U1365" s="283"/>
      <c r="V1365" s="283"/>
      <c r="W1365" s="283"/>
      <c r="X1365" s="283"/>
    </row>
    <row r="1366" spans="1:24" s="34" customFormat="1">
      <c r="A1366" s="29"/>
      <c r="B1366" s="29"/>
      <c r="C1366" s="29"/>
      <c r="D1366" s="29"/>
      <c r="E1366" s="29"/>
      <c r="F1366" s="29"/>
      <c r="G1366" s="29"/>
      <c r="H1366" s="29"/>
      <c r="I1366" s="30"/>
      <c r="J1366" s="30"/>
      <c r="K1366" s="30"/>
      <c r="L1366" s="30"/>
      <c r="M1366" s="40"/>
      <c r="N1366" s="40"/>
      <c r="O1366" s="279"/>
      <c r="P1366" s="279"/>
      <c r="Q1366" s="282"/>
      <c r="R1366" s="282"/>
      <c r="S1366" s="283"/>
      <c r="T1366" s="283"/>
      <c r="U1366" s="283"/>
      <c r="V1366" s="283"/>
      <c r="W1366" s="283"/>
      <c r="X1366" s="283"/>
    </row>
    <row r="1367" spans="1:24" s="34" customFormat="1">
      <c r="A1367" s="29"/>
      <c r="B1367" s="29"/>
      <c r="C1367" s="29"/>
      <c r="D1367" s="29"/>
      <c r="E1367" s="29"/>
      <c r="F1367" s="29"/>
      <c r="G1367" s="29"/>
      <c r="H1367" s="29"/>
      <c r="I1367" s="30"/>
      <c r="J1367" s="30"/>
      <c r="K1367" s="30"/>
      <c r="L1367" s="30"/>
      <c r="M1367" s="40"/>
      <c r="N1367" s="40"/>
      <c r="O1367" s="279"/>
      <c r="P1367" s="279"/>
      <c r="Q1367" s="282"/>
      <c r="R1367" s="282"/>
      <c r="S1367" s="283"/>
      <c r="T1367" s="283"/>
      <c r="U1367" s="283"/>
      <c r="V1367" s="283"/>
      <c r="W1367" s="283"/>
      <c r="X1367" s="283"/>
    </row>
    <row r="1368" spans="1:24" s="34" customFormat="1">
      <c r="A1368" s="29"/>
      <c r="B1368" s="29"/>
      <c r="C1368" s="29"/>
      <c r="D1368" s="29"/>
      <c r="E1368" s="29"/>
      <c r="F1368" s="29"/>
      <c r="G1368" s="29"/>
      <c r="H1368" s="29"/>
      <c r="I1368" s="30"/>
      <c r="J1368" s="30"/>
      <c r="K1368" s="30"/>
      <c r="L1368" s="30"/>
      <c r="M1368" s="40"/>
      <c r="N1368" s="40"/>
      <c r="O1368" s="279"/>
      <c r="P1368" s="279"/>
      <c r="Q1368" s="282"/>
      <c r="R1368" s="282"/>
      <c r="S1368" s="283"/>
      <c r="T1368" s="283"/>
      <c r="U1368" s="283"/>
      <c r="V1368" s="283"/>
      <c r="W1368" s="283"/>
      <c r="X1368" s="283"/>
    </row>
    <row r="1369" spans="1:24" s="34" customFormat="1">
      <c r="A1369" s="29"/>
      <c r="B1369" s="29"/>
      <c r="C1369" s="29"/>
      <c r="D1369" s="29"/>
      <c r="E1369" s="29"/>
      <c r="F1369" s="29"/>
      <c r="G1369" s="29"/>
      <c r="H1369" s="29"/>
      <c r="I1369" s="30"/>
      <c r="J1369" s="30"/>
      <c r="K1369" s="30"/>
      <c r="L1369" s="30"/>
      <c r="M1369" s="40"/>
      <c r="N1369" s="40"/>
      <c r="O1369" s="279"/>
      <c r="P1369" s="279"/>
      <c r="Q1369" s="282"/>
      <c r="R1369" s="282"/>
      <c r="S1369" s="283"/>
      <c r="T1369" s="283"/>
      <c r="U1369" s="283"/>
      <c r="V1369" s="283"/>
      <c r="W1369" s="283"/>
      <c r="X1369" s="283"/>
    </row>
    <row r="1370" spans="1:24" s="34" customFormat="1">
      <c r="A1370" s="29"/>
      <c r="B1370" s="29"/>
      <c r="C1370" s="29"/>
      <c r="D1370" s="29"/>
      <c r="E1370" s="29"/>
      <c r="F1370" s="29"/>
      <c r="G1370" s="29"/>
      <c r="H1370" s="29"/>
      <c r="I1370" s="30"/>
      <c r="J1370" s="30"/>
      <c r="K1370" s="30"/>
      <c r="L1370" s="30"/>
      <c r="M1370" s="40"/>
      <c r="N1370" s="40"/>
      <c r="O1370" s="279"/>
      <c r="P1370" s="279"/>
      <c r="Q1370" s="282"/>
      <c r="R1370" s="282"/>
      <c r="S1370" s="283"/>
      <c r="T1370" s="283"/>
      <c r="U1370" s="283"/>
      <c r="V1370" s="283"/>
      <c r="W1370" s="283"/>
      <c r="X1370" s="283"/>
    </row>
    <row r="1371" spans="1:24" s="34" customFormat="1">
      <c r="A1371" s="29"/>
      <c r="B1371" s="29"/>
      <c r="C1371" s="29"/>
      <c r="D1371" s="29"/>
      <c r="E1371" s="29"/>
      <c r="F1371" s="29"/>
      <c r="G1371" s="29"/>
      <c r="H1371" s="29"/>
      <c r="I1371" s="30"/>
      <c r="J1371" s="30"/>
      <c r="K1371" s="30"/>
      <c r="L1371" s="30"/>
      <c r="M1371" s="40"/>
      <c r="N1371" s="40"/>
      <c r="O1371" s="279"/>
      <c r="P1371" s="279"/>
      <c r="Q1371" s="282"/>
      <c r="R1371" s="282"/>
      <c r="S1371" s="283"/>
      <c r="T1371" s="283"/>
      <c r="U1371" s="283"/>
      <c r="V1371" s="283"/>
      <c r="W1371" s="283"/>
      <c r="X1371" s="283"/>
    </row>
    <row r="1372" spans="1:24" s="34" customFormat="1">
      <c r="A1372" s="29"/>
      <c r="B1372" s="29"/>
      <c r="C1372" s="29"/>
      <c r="D1372" s="29"/>
      <c r="E1372" s="29"/>
      <c r="F1372" s="29"/>
      <c r="G1372" s="29"/>
      <c r="H1372" s="29"/>
      <c r="I1372" s="30"/>
      <c r="J1372" s="30"/>
      <c r="K1372" s="30"/>
      <c r="L1372" s="30"/>
      <c r="M1372" s="40"/>
      <c r="N1372" s="40"/>
      <c r="O1372" s="279"/>
      <c r="P1372" s="279"/>
      <c r="Q1372" s="282"/>
      <c r="R1372" s="282"/>
      <c r="S1372" s="283"/>
      <c r="T1372" s="283"/>
      <c r="U1372" s="283"/>
      <c r="V1372" s="283"/>
      <c r="W1372" s="283"/>
      <c r="X1372" s="283"/>
    </row>
    <row r="1373" spans="1:24" s="34" customFormat="1">
      <c r="A1373" s="29"/>
      <c r="B1373" s="29"/>
      <c r="C1373" s="29"/>
      <c r="D1373" s="29"/>
      <c r="E1373" s="29"/>
      <c r="F1373" s="29"/>
      <c r="G1373" s="29"/>
      <c r="H1373" s="29"/>
      <c r="I1373" s="30"/>
      <c r="J1373" s="30"/>
      <c r="K1373" s="30"/>
      <c r="L1373" s="30"/>
      <c r="M1373" s="40"/>
      <c r="N1373" s="40"/>
      <c r="O1373" s="279"/>
      <c r="P1373" s="279"/>
      <c r="Q1373" s="282"/>
      <c r="R1373" s="282"/>
      <c r="S1373" s="283"/>
      <c r="T1373" s="283"/>
      <c r="U1373" s="283"/>
      <c r="V1373" s="283"/>
      <c r="W1373" s="283"/>
      <c r="X1373" s="283"/>
    </row>
    <row r="1374" spans="1:24" s="34" customFormat="1">
      <c r="A1374" s="29"/>
      <c r="B1374" s="29"/>
      <c r="C1374" s="29"/>
      <c r="D1374" s="29"/>
      <c r="E1374" s="29"/>
      <c r="F1374" s="29"/>
      <c r="G1374" s="29"/>
      <c r="H1374" s="29"/>
      <c r="I1374" s="30"/>
      <c r="J1374" s="30"/>
      <c r="K1374" s="30"/>
      <c r="L1374" s="30"/>
      <c r="M1374" s="40"/>
      <c r="N1374" s="40"/>
      <c r="O1374" s="279"/>
      <c r="P1374" s="279"/>
      <c r="Q1374" s="282"/>
      <c r="R1374" s="282"/>
      <c r="S1374" s="283"/>
      <c r="T1374" s="283"/>
      <c r="U1374" s="283"/>
      <c r="V1374" s="283"/>
      <c r="W1374" s="283"/>
      <c r="X1374" s="283"/>
    </row>
    <row r="1375" spans="1:24" s="34" customFormat="1">
      <c r="A1375" s="29"/>
      <c r="B1375" s="29"/>
      <c r="C1375" s="29"/>
      <c r="D1375" s="29"/>
      <c r="E1375" s="29"/>
      <c r="F1375" s="29"/>
      <c r="G1375" s="29"/>
      <c r="H1375" s="29"/>
      <c r="I1375" s="30"/>
      <c r="J1375" s="30"/>
      <c r="K1375" s="30"/>
      <c r="L1375" s="30"/>
      <c r="M1375" s="40"/>
      <c r="N1375" s="40"/>
      <c r="O1375" s="279"/>
      <c r="P1375" s="279"/>
      <c r="Q1375" s="282"/>
      <c r="R1375" s="282"/>
      <c r="S1375" s="283"/>
      <c r="T1375" s="283"/>
      <c r="U1375" s="283"/>
      <c r="V1375" s="283"/>
      <c r="W1375" s="283"/>
      <c r="X1375" s="283"/>
    </row>
    <row r="1376" spans="1:24" s="34" customFormat="1">
      <c r="A1376" s="29"/>
      <c r="B1376" s="29"/>
      <c r="C1376" s="29"/>
      <c r="D1376" s="29"/>
      <c r="E1376" s="29"/>
      <c r="F1376" s="29"/>
      <c r="G1376" s="29"/>
      <c r="H1376" s="29"/>
      <c r="I1376" s="30"/>
      <c r="J1376" s="30"/>
      <c r="K1376" s="30"/>
      <c r="L1376" s="30"/>
      <c r="M1376" s="40"/>
      <c r="N1376" s="40"/>
      <c r="O1376" s="279"/>
      <c r="P1376" s="279"/>
      <c r="Q1376" s="282"/>
      <c r="R1376" s="282"/>
      <c r="S1376" s="283"/>
      <c r="T1376" s="283"/>
      <c r="U1376" s="283"/>
      <c r="V1376" s="283"/>
      <c r="W1376" s="283"/>
      <c r="X1376" s="283"/>
    </row>
    <row r="1377" spans="1:24" s="34" customFormat="1">
      <c r="A1377" s="29"/>
      <c r="B1377" s="29"/>
      <c r="C1377" s="29"/>
      <c r="D1377" s="29"/>
      <c r="E1377" s="29"/>
      <c r="F1377" s="29"/>
      <c r="G1377" s="29"/>
      <c r="H1377" s="29"/>
      <c r="I1377" s="30"/>
      <c r="J1377" s="30"/>
      <c r="K1377" s="30"/>
      <c r="L1377" s="30"/>
      <c r="M1377" s="40"/>
      <c r="N1377" s="40"/>
      <c r="O1377" s="279"/>
      <c r="P1377" s="279"/>
      <c r="Q1377" s="282"/>
      <c r="R1377" s="282"/>
      <c r="S1377" s="283"/>
      <c r="T1377" s="283"/>
      <c r="U1377" s="283"/>
      <c r="V1377" s="283"/>
      <c r="W1377" s="283"/>
      <c r="X1377" s="283"/>
    </row>
    <row r="1378" spans="1:24" s="34" customFormat="1">
      <c r="A1378" s="29"/>
      <c r="B1378" s="29"/>
      <c r="C1378" s="29"/>
      <c r="D1378" s="29"/>
      <c r="E1378" s="29"/>
      <c r="F1378" s="29"/>
      <c r="G1378" s="29"/>
      <c r="H1378" s="29"/>
      <c r="I1378" s="30"/>
      <c r="J1378" s="30"/>
      <c r="K1378" s="30"/>
      <c r="L1378" s="30"/>
      <c r="M1378" s="40"/>
      <c r="N1378" s="40"/>
      <c r="O1378" s="279"/>
      <c r="P1378" s="279"/>
      <c r="Q1378" s="282"/>
      <c r="R1378" s="282"/>
      <c r="S1378" s="283"/>
      <c r="T1378" s="283"/>
      <c r="U1378" s="283"/>
      <c r="V1378" s="283"/>
      <c r="W1378" s="283"/>
      <c r="X1378" s="283"/>
    </row>
    <row r="1379" spans="1:24" s="34" customFormat="1">
      <c r="A1379" s="29"/>
      <c r="B1379" s="29"/>
      <c r="C1379" s="29"/>
      <c r="D1379" s="29"/>
      <c r="E1379" s="29"/>
      <c r="F1379" s="29"/>
      <c r="G1379" s="29"/>
      <c r="H1379" s="29"/>
      <c r="I1379" s="30"/>
      <c r="J1379" s="30"/>
      <c r="K1379" s="30"/>
      <c r="L1379" s="30"/>
      <c r="M1379" s="40"/>
      <c r="N1379" s="40"/>
      <c r="O1379" s="279"/>
      <c r="P1379" s="279"/>
      <c r="Q1379" s="282"/>
      <c r="R1379" s="282"/>
      <c r="S1379" s="283"/>
      <c r="T1379" s="283"/>
      <c r="U1379" s="283"/>
      <c r="V1379" s="283"/>
      <c r="W1379" s="283"/>
      <c r="X1379" s="283"/>
    </row>
    <row r="1380" spans="1:24" s="34" customFormat="1">
      <c r="A1380" s="29"/>
      <c r="B1380" s="29"/>
      <c r="C1380" s="29"/>
      <c r="D1380" s="29"/>
      <c r="E1380" s="29"/>
      <c r="F1380" s="29"/>
      <c r="G1380" s="29"/>
      <c r="H1380" s="29"/>
      <c r="I1380" s="30"/>
      <c r="J1380" s="30"/>
      <c r="K1380" s="30"/>
      <c r="L1380" s="30"/>
      <c r="M1380" s="40"/>
      <c r="N1380" s="40"/>
      <c r="O1380" s="279"/>
      <c r="P1380" s="279"/>
      <c r="Q1380" s="282"/>
      <c r="R1380" s="282"/>
      <c r="S1380" s="283"/>
      <c r="T1380" s="283"/>
      <c r="U1380" s="283"/>
      <c r="V1380" s="283"/>
      <c r="W1380" s="283"/>
      <c r="X1380" s="283"/>
    </row>
    <row r="1381" spans="1:24" s="34" customFormat="1">
      <c r="A1381" s="29"/>
      <c r="B1381" s="29"/>
      <c r="C1381" s="29"/>
      <c r="D1381" s="29"/>
      <c r="E1381" s="29"/>
      <c r="F1381" s="29"/>
      <c r="G1381" s="29"/>
      <c r="H1381" s="29"/>
      <c r="I1381" s="30"/>
      <c r="J1381" s="30"/>
      <c r="K1381" s="30"/>
      <c r="L1381" s="30"/>
      <c r="M1381" s="40"/>
      <c r="N1381" s="40"/>
      <c r="O1381" s="279"/>
      <c r="P1381" s="279"/>
      <c r="Q1381" s="282"/>
      <c r="R1381" s="282"/>
      <c r="S1381" s="283"/>
      <c r="T1381" s="283"/>
      <c r="U1381" s="283"/>
      <c r="V1381" s="283"/>
      <c r="W1381" s="283"/>
      <c r="X1381" s="283"/>
    </row>
    <row r="1382" spans="1:24" s="34" customFormat="1">
      <c r="A1382" s="29"/>
      <c r="B1382" s="29"/>
      <c r="C1382" s="29"/>
      <c r="D1382" s="29"/>
      <c r="E1382" s="29"/>
      <c r="F1382" s="29"/>
      <c r="G1382" s="29"/>
      <c r="H1382" s="29"/>
      <c r="I1382" s="30"/>
      <c r="J1382" s="30"/>
      <c r="K1382" s="30"/>
      <c r="L1382" s="30"/>
      <c r="M1382" s="40"/>
      <c r="N1382" s="40"/>
      <c r="O1382" s="279"/>
      <c r="P1382" s="279"/>
      <c r="Q1382" s="282"/>
      <c r="R1382" s="282"/>
      <c r="S1382" s="283"/>
      <c r="T1382" s="283"/>
      <c r="U1382" s="283"/>
      <c r="V1382" s="283"/>
      <c r="W1382" s="283"/>
      <c r="X1382" s="283"/>
    </row>
    <row r="1383" spans="1:24" s="34" customFormat="1">
      <c r="A1383" s="29"/>
      <c r="B1383" s="29"/>
      <c r="C1383" s="29"/>
      <c r="D1383" s="29"/>
      <c r="E1383" s="29"/>
      <c r="F1383" s="29"/>
      <c r="G1383" s="29"/>
      <c r="H1383" s="29"/>
      <c r="I1383" s="30"/>
      <c r="J1383" s="30"/>
      <c r="K1383" s="30"/>
      <c r="L1383" s="30"/>
      <c r="M1383" s="40"/>
      <c r="N1383" s="40"/>
      <c r="O1383" s="279"/>
      <c r="P1383" s="279"/>
      <c r="Q1383" s="282"/>
      <c r="R1383" s="282"/>
      <c r="S1383" s="283"/>
      <c r="T1383" s="283"/>
      <c r="U1383" s="283"/>
      <c r="V1383" s="283"/>
      <c r="W1383" s="283"/>
      <c r="X1383" s="283"/>
    </row>
    <row r="1384" spans="1:24" s="34" customFormat="1">
      <c r="A1384" s="29"/>
      <c r="B1384" s="29"/>
      <c r="C1384" s="29"/>
      <c r="D1384" s="29"/>
      <c r="E1384" s="29"/>
      <c r="F1384" s="29"/>
      <c r="G1384" s="29"/>
      <c r="H1384" s="29"/>
      <c r="I1384" s="30"/>
      <c r="J1384" s="30"/>
      <c r="K1384" s="30"/>
      <c r="L1384" s="30"/>
      <c r="M1384" s="40"/>
      <c r="N1384" s="40"/>
      <c r="O1384" s="279"/>
      <c r="P1384" s="279"/>
      <c r="Q1384" s="282"/>
      <c r="R1384" s="282"/>
      <c r="S1384" s="283"/>
      <c r="T1384" s="283"/>
      <c r="U1384" s="283"/>
      <c r="V1384" s="283"/>
      <c r="W1384" s="283"/>
      <c r="X1384" s="283"/>
    </row>
    <row r="1385" spans="1:24" s="34" customFormat="1">
      <c r="A1385" s="29"/>
      <c r="B1385" s="29"/>
      <c r="C1385" s="29"/>
      <c r="D1385" s="29"/>
      <c r="E1385" s="29"/>
      <c r="F1385" s="29"/>
      <c r="G1385" s="29"/>
      <c r="H1385" s="29"/>
      <c r="I1385" s="30"/>
      <c r="J1385" s="30"/>
      <c r="K1385" s="30"/>
      <c r="L1385" s="30"/>
      <c r="M1385" s="40"/>
      <c r="N1385" s="40"/>
      <c r="O1385" s="279"/>
      <c r="P1385" s="279"/>
      <c r="Q1385" s="282"/>
      <c r="R1385" s="282"/>
      <c r="S1385" s="283"/>
      <c r="T1385" s="283"/>
      <c r="U1385" s="283"/>
      <c r="V1385" s="283"/>
      <c r="W1385" s="283"/>
      <c r="X1385" s="283"/>
    </row>
    <row r="1386" spans="1:24" s="34" customFormat="1">
      <c r="A1386" s="29"/>
      <c r="B1386" s="29"/>
      <c r="C1386" s="29"/>
      <c r="D1386" s="29"/>
      <c r="E1386" s="29"/>
      <c r="F1386" s="29"/>
      <c r="G1386" s="29"/>
      <c r="H1386" s="29"/>
      <c r="I1386" s="30"/>
      <c r="J1386" s="30"/>
      <c r="K1386" s="30"/>
      <c r="L1386" s="30"/>
      <c r="M1386" s="40"/>
      <c r="N1386" s="40"/>
      <c r="O1386" s="279"/>
      <c r="P1386" s="279"/>
      <c r="Q1386" s="282"/>
      <c r="R1386" s="282"/>
      <c r="S1386" s="283"/>
      <c r="T1386" s="283"/>
      <c r="U1386" s="283"/>
      <c r="V1386" s="283"/>
      <c r="W1386" s="283"/>
      <c r="X1386" s="283"/>
    </row>
    <row r="1387" spans="1:24" s="34" customFormat="1">
      <c r="A1387" s="29"/>
      <c r="B1387" s="29"/>
      <c r="C1387" s="29"/>
      <c r="D1387" s="29"/>
      <c r="E1387" s="29"/>
      <c r="F1387" s="29"/>
      <c r="G1387" s="29"/>
      <c r="H1387" s="29"/>
      <c r="I1387" s="30"/>
      <c r="J1387" s="30"/>
      <c r="K1387" s="30"/>
      <c r="L1387" s="30"/>
      <c r="M1387" s="40"/>
      <c r="N1387" s="40"/>
      <c r="O1387" s="279"/>
      <c r="P1387" s="279"/>
      <c r="Q1387" s="282"/>
      <c r="R1387" s="282"/>
      <c r="S1387" s="283"/>
      <c r="T1387" s="283"/>
      <c r="U1387" s="283"/>
      <c r="V1387" s="283"/>
      <c r="W1387" s="283"/>
      <c r="X1387" s="283"/>
    </row>
    <row r="1388" spans="1:24" s="34" customFormat="1">
      <c r="A1388" s="29"/>
      <c r="B1388" s="29"/>
      <c r="C1388" s="29"/>
      <c r="D1388" s="29"/>
      <c r="E1388" s="29"/>
      <c r="F1388" s="29"/>
      <c r="G1388" s="29"/>
      <c r="H1388" s="29"/>
      <c r="I1388" s="30"/>
      <c r="J1388" s="30"/>
      <c r="K1388" s="30"/>
      <c r="L1388" s="30"/>
      <c r="M1388" s="40"/>
      <c r="N1388" s="40"/>
      <c r="O1388" s="279"/>
      <c r="P1388" s="279"/>
      <c r="Q1388" s="282"/>
      <c r="R1388" s="282"/>
      <c r="S1388" s="283"/>
      <c r="T1388" s="283"/>
      <c r="U1388" s="283"/>
      <c r="V1388" s="283"/>
      <c r="W1388" s="283"/>
      <c r="X1388" s="283"/>
    </row>
    <row r="1389" spans="1:24" s="34" customFormat="1">
      <c r="A1389" s="29"/>
      <c r="B1389" s="29"/>
      <c r="C1389" s="29"/>
      <c r="D1389" s="29"/>
      <c r="E1389" s="29"/>
      <c r="F1389" s="29"/>
      <c r="G1389" s="29"/>
      <c r="H1389" s="29"/>
      <c r="I1389" s="30"/>
      <c r="J1389" s="30"/>
      <c r="K1389" s="30"/>
      <c r="L1389" s="30"/>
      <c r="M1389" s="40"/>
      <c r="N1389" s="40"/>
      <c r="O1389" s="279"/>
      <c r="P1389" s="279"/>
      <c r="Q1389" s="282"/>
      <c r="R1389" s="282"/>
      <c r="S1389" s="283"/>
      <c r="T1389" s="283"/>
      <c r="U1389" s="283"/>
      <c r="V1389" s="283"/>
      <c r="W1389" s="283"/>
      <c r="X1389" s="283"/>
    </row>
    <row r="1390" spans="1:24" s="34" customFormat="1">
      <c r="A1390" s="29"/>
      <c r="B1390" s="29"/>
      <c r="C1390" s="29"/>
      <c r="D1390" s="29"/>
      <c r="E1390" s="29"/>
      <c r="F1390" s="29"/>
      <c r="G1390" s="29"/>
      <c r="H1390" s="29"/>
      <c r="I1390" s="30"/>
      <c r="J1390" s="30"/>
      <c r="K1390" s="30"/>
      <c r="L1390" s="30"/>
      <c r="M1390" s="40"/>
      <c r="N1390" s="40"/>
      <c r="O1390" s="279"/>
      <c r="P1390" s="279"/>
      <c r="Q1390" s="282"/>
      <c r="R1390" s="282"/>
      <c r="S1390" s="283"/>
      <c r="T1390" s="283"/>
      <c r="U1390" s="283"/>
      <c r="V1390" s="283"/>
      <c r="W1390" s="283"/>
      <c r="X1390" s="283"/>
    </row>
    <row r="1391" spans="1:24" s="34" customFormat="1">
      <c r="A1391" s="29"/>
      <c r="B1391" s="29"/>
      <c r="C1391" s="29"/>
      <c r="D1391" s="29"/>
      <c r="E1391" s="29"/>
      <c r="F1391" s="29"/>
      <c r="G1391" s="29"/>
      <c r="H1391" s="29"/>
      <c r="I1391" s="30"/>
      <c r="J1391" s="30"/>
      <c r="K1391" s="30"/>
      <c r="L1391" s="30"/>
      <c r="M1391" s="40"/>
      <c r="N1391" s="40"/>
      <c r="O1391" s="279"/>
      <c r="P1391" s="279"/>
      <c r="Q1391" s="282"/>
      <c r="R1391" s="282"/>
      <c r="S1391" s="283"/>
      <c r="T1391" s="283"/>
      <c r="U1391" s="283"/>
      <c r="V1391" s="283"/>
      <c r="W1391" s="283"/>
      <c r="X1391" s="283"/>
    </row>
    <row r="1392" spans="1:24" s="34" customFormat="1">
      <c r="A1392" s="29"/>
      <c r="B1392" s="29"/>
      <c r="C1392" s="29"/>
      <c r="D1392" s="29"/>
      <c r="E1392" s="29"/>
      <c r="F1392" s="29"/>
      <c r="G1392" s="29"/>
      <c r="H1392" s="29"/>
      <c r="I1392" s="30"/>
      <c r="J1392" s="30"/>
      <c r="K1392" s="30"/>
      <c r="L1392" s="30"/>
      <c r="M1392" s="40"/>
      <c r="N1392" s="40"/>
      <c r="O1392" s="279"/>
      <c r="P1392" s="279"/>
      <c r="Q1392" s="282"/>
      <c r="R1392" s="282"/>
      <c r="S1392" s="283"/>
      <c r="T1392" s="283"/>
      <c r="U1392" s="283"/>
      <c r="V1392" s="283"/>
      <c r="W1392" s="283"/>
      <c r="X1392" s="283"/>
    </row>
    <row r="1393" spans="1:24" s="34" customFormat="1">
      <c r="A1393" s="29"/>
      <c r="B1393" s="29"/>
      <c r="C1393" s="29"/>
      <c r="D1393" s="29"/>
      <c r="E1393" s="29"/>
      <c r="F1393" s="29"/>
      <c r="G1393" s="29"/>
      <c r="H1393" s="29"/>
      <c r="I1393" s="30"/>
      <c r="J1393" s="30"/>
      <c r="K1393" s="30"/>
      <c r="L1393" s="30"/>
      <c r="M1393" s="40"/>
      <c r="N1393" s="40"/>
      <c r="O1393" s="279"/>
      <c r="P1393" s="279"/>
      <c r="Q1393" s="282"/>
      <c r="R1393" s="282"/>
      <c r="S1393" s="283"/>
      <c r="T1393" s="283"/>
      <c r="U1393" s="283"/>
      <c r="V1393" s="283"/>
      <c r="W1393" s="283"/>
      <c r="X1393" s="283"/>
    </row>
    <row r="1394" spans="1:24" s="34" customFormat="1">
      <c r="A1394" s="29"/>
      <c r="B1394" s="29"/>
      <c r="C1394" s="29"/>
      <c r="D1394" s="29"/>
      <c r="E1394" s="29"/>
      <c r="F1394" s="29"/>
      <c r="G1394" s="29"/>
      <c r="H1394" s="29"/>
      <c r="I1394" s="30"/>
      <c r="J1394" s="30"/>
      <c r="K1394" s="30"/>
      <c r="L1394" s="30"/>
      <c r="M1394" s="40"/>
      <c r="N1394" s="40"/>
      <c r="O1394" s="279"/>
      <c r="P1394" s="279"/>
      <c r="Q1394" s="282"/>
      <c r="R1394" s="282"/>
      <c r="S1394" s="283"/>
      <c r="T1394" s="283"/>
      <c r="U1394" s="283"/>
      <c r="V1394" s="283"/>
      <c r="W1394" s="283"/>
      <c r="X1394" s="283"/>
    </row>
    <row r="1395" spans="1:24" s="34" customFormat="1">
      <c r="A1395" s="29"/>
      <c r="B1395" s="29"/>
      <c r="C1395" s="29"/>
      <c r="D1395" s="29"/>
      <c r="E1395" s="29"/>
      <c r="F1395" s="29"/>
      <c r="G1395" s="29"/>
      <c r="H1395" s="29"/>
      <c r="I1395" s="30"/>
      <c r="J1395" s="30"/>
      <c r="K1395" s="30"/>
      <c r="L1395" s="30"/>
      <c r="M1395" s="40"/>
      <c r="N1395" s="40"/>
      <c r="O1395" s="279"/>
      <c r="P1395" s="279"/>
      <c r="Q1395" s="282"/>
      <c r="R1395" s="282"/>
      <c r="S1395" s="283"/>
      <c r="T1395" s="283"/>
      <c r="U1395" s="283"/>
      <c r="V1395" s="283"/>
      <c r="W1395" s="283"/>
      <c r="X1395" s="283"/>
    </row>
    <row r="1396" spans="1:24" s="34" customFormat="1">
      <c r="A1396" s="29"/>
      <c r="B1396" s="29"/>
      <c r="C1396" s="29"/>
      <c r="D1396" s="29"/>
      <c r="E1396" s="29"/>
      <c r="F1396" s="29"/>
      <c r="G1396" s="29"/>
      <c r="H1396" s="29"/>
      <c r="I1396" s="30"/>
      <c r="J1396" s="30"/>
      <c r="K1396" s="30"/>
      <c r="L1396" s="30"/>
      <c r="M1396" s="40"/>
      <c r="N1396" s="40"/>
      <c r="O1396" s="279"/>
      <c r="P1396" s="279"/>
      <c r="Q1396" s="282"/>
      <c r="R1396" s="282"/>
      <c r="S1396" s="283"/>
      <c r="T1396" s="283"/>
      <c r="U1396" s="283"/>
      <c r="V1396" s="283"/>
      <c r="W1396" s="283"/>
      <c r="X1396" s="283"/>
    </row>
    <row r="1397" spans="1:24" s="34" customFormat="1">
      <c r="A1397" s="29"/>
      <c r="B1397" s="29"/>
      <c r="C1397" s="29"/>
      <c r="D1397" s="29"/>
      <c r="E1397" s="29"/>
      <c r="F1397" s="29"/>
      <c r="G1397" s="29"/>
      <c r="H1397" s="29"/>
      <c r="I1397" s="30"/>
      <c r="J1397" s="30"/>
      <c r="K1397" s="30"/>
      <c r="L1397" s="30"/>
      <c r="M1397" s="40"/>
      <c r="N1397" s="40"/>
      <c r="O1397" s="279"/>
      <c r="P1397" s="279"/>
      <c r="Q1397" s="282"/>
      <c r="R1397" s="282"/>
      <c r="S1397" s="283"/>
      <c r="T1397" s="283"/>
      <c r="U1397" s="283"/>
      <c r="V1397" s="283"/>
      <c r="W1397" s="283"/>
      <c r="X1397" s="283"/>
    </row>
    <row r="1398" spans="1:24" s="34" customFormat="1">
      <c r="A1398" s="29"/>
      <c r="B1398" s="29"/>
      <c r="C1398" s="29"/>
      <c r="D1398" s="29"/>
      <c r="E1398" s="29"/>
      <c r="F1398" s="29"/>
      <c r="G1398" s="29"/>
      <c r="H1398" s="29"/>
      <c r="I1398" s="30"/>
      <c r="J1398" s="30"/>
      <c r="K1398" s="30"/>
      <c r="L1398" s="30"/>
      <c r="M1398" s="40"/>
      <c r="N1398" s="40"/>
      <c r="O1398" s="279"/>
      <c r="P1398" s="279"/>
      <c r="Q1398" s="282"/>
      <c r="R1398" s="282"/>
      <c r="S1398" s="283"/>
      <c r="T1398" s="283"/>
      <c r="U1398" s="283"/>
      <c r="V1398" s="283"/>
      <c r="W1398" s="283"/>
      <c r="X1398" s="283"/>
    </row>
    <row r="1399" spans="1:24" s="34" customFormat="1">
      <c r="A1399" s="29"/>
      <c r="B1399" s="29"/>
      <c r="C1399" s="29"/>
      <c r="D1399" s="29"/>
      <c r="E1399" s="29"/>
      <c r="F1399" s="29"/>
      <c r="G1399" s="29"/>
      <c r="H1399" s="29"/>
      <c r="I1399" s="30"/>
      <c r="J1399" s="30"/>
      <c r="K1399" s="30"/>
      <c r="L1399" s="30"/>
      <c r="M1399" s="40"/>
      <c r="N1399" s="40"/>
      <c r="O1399" s="279"/>
      <c r="P1399" s="279"/>
      <c r="Q1399" s="282"/>
      <c r="R1399" s="282"/>
      <c r="S1399" s="283"/>
      <c r="T1399" s="283"/>
      <c r="U1399" s="283"/>
      <c r="V1399" s="283"/>
      <c r="W1399" s="283"/>
      <c r="X1399" s="283"/>
    </row>
    <row r="1400" spans="1:24" s="34" customFormat="1">
      <c r="A1400" s="29"/>
      <c r="B1400" s="29"/>
      <c r="C1400" s="29"/>
      <c r="D1400" s="29"/>
      <c r="E1400" s="29"/>
      <c r="F1400" s="29"/>
      <c r="G1400" s="29"/>
      <c r="H1400" s="29"/>
      <c r="I1400" s="30"/>
      <c r="J1400" s="30"/>
      <c r="K1400" s="30"/>
      <c r="L1400" s="30"/>
      <c r="M1400" s="40"/>
      <c r="N1400" s="40"/>
      <c r="O1400" s="279"/>
      <c r="P1400" s="279"/>
      <c r="Q1400" s="282"/>
      <c r="R1400" s="282"/>
      <c r="S1400" s="283"/>
      <c r="T1400" s="283"/>
      <c r="U1400" s="283"/>
      <c r="V1400" s="283"/>
      <c r="W1400" s="283"/>
      <c r="X1400" s="283"/>
    </row>
    <row r="1401" spans="1:24" s="34" customFormat="1">
      <c r="A1401" s="29"/>
      <c r="B1401" s="29"/>
      <c r="C1401" s="29"/>
      <c r="D1401" s="29"/>
      <c r="E1401" s="29"/>
      <c r="F1401" s="29"/>
      <c r="G1401" s="29"/>
      <c r="H1401" s="29"/>
      <c r="I1401" s="30"/>
      <c r="J1401" s="30"/>
      <c r="K1401" s="30"/>
      <c r="L1401" s="30"/>
      <c r="M1401" s="40"/>
      <c r="N1401" s="40"/>
      <c r="O1401" s="279"/>
      <c r="P1401" s="279"/>
      <c r="Q1401" s="282"/>
      <c r="R1401" s="282"/>
      <c r="S1401" s="283"/>
      <c r="T1401" s="283"/>
      <c r="U1401" s="283"/>
      <c r="V1401" s="283"/>
      <c r="W1401" s="283"/>
      <c r="X1401" s="283"/>
    </row>
    <row r="1402" spans="1:24" s="34" customFormat="1">
      <c r="A1402" s="29"/>
      <c r="B1402" s="29"/>
      <c r="C1402" s="29"/>
      <c r="D1402" s="29"/>
      <c r="E1402" s="29"/>
      <c r="F1402" s="29"/>
      <c r="G1402" s="29"/>
      <c r="H1402" s="29"/>
      <c r="I1402" s="30"/>
      <c r="J1402" s="30"/>
      <c r="K1402" s="30"/>
      <c r="L1402" s="30"/>
      <c r="M1402" s="40"/>
      <c r="N1402" s="40"/>
      <c r="O1402" s="279"/>
      <c r="P1402" s="279"/>
      <c r="Q1402" s="282"/>
      <c r="R1402" s="282"/>
      <c r="S1402" s="283"/>
      <c r="T1402" s="283"/>
      <c r="U1402" s="283"/>
      <c r="V1402" s="283"/>
      <c r="W1402" s="283"/>
      <c r="X1402" s="283"/>
    </row>
  </sheetData>
  <mergeCells count="35">
    <mergeCell ref="AE3:AH3"/>
    <mergeCell ref="I6:AH6"/>
    <mergeCell ref="C7:C8"/>
    <mergeCell ref="D7:D8"/>
    <mergeCell ref="E7:E8"/>
    <mergeCell ref="G7:G8"/>
    <mergeCell ref="H7:H8"/>
    <mergeCell ref="I7:J7"/>
    <mergeCell ref="K7:L7"/>
    <mergeCell ref="M7:N7"/>
    <mergeCell ref="O7:P7"/>
    <mergeCell ref="AC7:AD7"/>
    <mergeCell ref="AE7:AF7"/>
    <mergeCell ref="AG7:AH7"/>
    <mergeCell ref="A1:F1"/>
    <mergeCell ref="A2:F2"/>
    <mergeCell ref="A6:A8"/>
    <mergeCell ref="B6:B8"/>
    <mergeCell ref="C6:E6"/>
    <mergeCell ref="F6:F8"/>
    <mergeCell ref="A4:AH4"/>
    <mergeCell ref="A5:AH5"/>
    <mergeCell ref="Q7:R7"/>
    <mergeCell ref="S7:T7"/>
    <mergeCell ref="U7:V7"/>
    <mergeCell ref="W7:X7"/>
    <mergeCell ref="Y7:Z7"/>
    <mergeCell ref="AA7:AB7"/>
    <mergeCell ref="G6:H6"/>
    <mergeCell ref="AE2:AG2"/>
    <mergeCell ref="A9:A11"/>
    <mergeCell ref="B9:B11"/>
    <mergeCell ref="C9:C11"/>
    <mergeCell ref="D9:D11"/>
    <mergeCell ref="E9:E11"/>
  </mergeCells>
  <pageMargins left="0.40302083333333333" right="0.19791666666666699" top="0.22916666666666699" bottom="6.25E-2" header="0.3" footer="0.3"/>
  <pageSetup paperSize="9" scale="53" orientation="landscape" verticalDpi="0" r:id="rId1"/>
</worksheet>
</file>

<file path=xl/worksheets/sheet14.xml><?xml version="1.0" encoding="utf-8"?>
<worksheet xmlns="http://schemas.openxmlformats.org/spreadsheetml/2006/main" xmlns:r="http://schemas.openxmlformats.org/officeDocument/2006/relationships">
  <dimension ref="A1:N29"/>
  <sheetViews>
    <sheetView showZeros="0" showWhiteSpace="0" view="pageLayout" workbookViewId="0">
      <selection activeCell="A4" sqref="A4:N4"/>
    </sheetView>
  </sheetViews>
  <sheetFormatPr defaultRowHeight="12.75"/>
  <cols>
    <col min="1" max="1" width="11.7109375" style="373" customWidth="1"/>
    <col min="2" max="5" width="6.7109375" style="374" customWidth="1"/>
    <col min="6" max="9" width="7.85546875" style="374" customWidth="1"/>
    <col min="10" max="12" width="6.7109375" style="371" customWidth="1"/>
    <col min="13" max="13" width="7.42578125" style="371" customWidth="1"/>
    <col min="14" max="14" width="6.7109375" style="374" customWidth="1"/>
  </cols>
  <sheetData>
    <row r="1" spans="1:14" ht="20.25" customHeight="1">
      <c r="A1" s="524"/>
      <c r="B1" s="524"/>
      <c r="C1" s="524"/>
      <c r="D1" s="524"/>
      <c r="E1" s="524"/>
      <c r="F1" s="524"/>
      <c r="G1" s="377"/>
      <c r="H1" s="377"/>
      <c r="I1" s="377"/>
      <c r="L1" s="547" t="s">
        <v>309</v>
      </c>
      <c r="M1" s="547"/>
      <c r="N1" s="547"/>
    </row>
    <row r="2" spans="1:14" ht="12.75" customHeight="1">
      <c r="A2" s="372"/>
      <c r="B2" s="372"/>
      <c r="C2" s="372"/>
      <c r="D2" s="372"/>
      <c r="E2" s="372"/>
      <c r="F2" s="372"/>
      <c r="G2" s="372"/>
      <c r="H2" s="372"/>
      <c r="I2" s="372"/>
      <c r="N2" s="372"/>
    </row>
    <row r="3" spans="1:14" ht="37.5" customHeight="1">
      <c r="A3" s="548" t="s">
        <v>498</v>
      </c>
      <c r="B3" s="548"/>
      <c r="C3" s="548"/>
      <c r="D3" s="548"/>
      <c r="E3" s="548"/>
      <c r="F3" s="548"/>
      <c r="G3" s="548"/>
      <c r="H3" s="548"/>
      <c r="I3" s="548"/>
      <c r="J3" s="548"/>
      <c r="K3" s="548"/>
      <c r="L3" s="548"/>
      <c r="M3" s="548"/>
      <c r="N3" s="548"/>
    </row>
    <row r="4" spans="1:14" ht="18.75" customHeight="1">
      <c r="A4" s="529" t="str">
        <f>'Biểu 01.'!A3:V3</f>
        <v>(Kèm theo Quyết định số 668  /QĐ-UBND ngày 03  /11/2021 của Ủy ban nhân dân tỉnh)</v>
      </c>
      <c r="B4" s="529"/>
      <c r="C4" s="529"/>
      <c r="D4" s="529"/>
      <c r="E4" s="529"/>
      <c r="F4" s="529"/>
      <c r="G4" s="529"/>
      <c r="H4" s="529"/>
      <c r="I4" s="529"/>
      <c r="J4" s="529"/>
      <c r="K4" s="529"/>
      <c r="L4" s="529"/>
      <c r="M4" s="529"/>
      <c r="N4" s="529"/>
    </row>
    <row r="5" spans="1:14" ht="20.25" customHeight="1">
      <c r="A5" s="379"/>
      <c r="B5" s="379"/>
      <c r="C5" s="379"/>
      <c r="D5" s="379"/>
      <c r="E5" s="379"/>
      <c r="F5" s="379"/>
      <c r="G5" s="379"/>
      <c r="H5" s="379"/>
      <c r="I5" s="379"/>
      <c r="J5" s="379"/>
      <c r="K5" s="546" t="s">
        <v>441</v>
      </c>
      <c r="L5" s="546"/>
      <c r="M5" s="546"/>
      <c r="N5" s="546"/>
    </row>
    <row r="6" spans="1:14" ht="27" customHeight="1">
      <c r="A6" s="551" t="s">
        <v>464</v>
      </c>
      <c r="B6" s="544" t="s">
        <v>473</v>
      </c>
      <c r="C6" s="544" t="s">
        <v>189</v>
      </c>
      <c r="D6" s="544"/>
      <c r="E6" s="544"/>
      <c r="F6" s="544" t="s">
        <v>474</v>
      </c>
      <c r="G6" s="544" t="s">
        <v>475</v>
      </c>
      <c r="H6" s="544" t="s">
        <v>189</v>
      </c>
      <c r="I6" s="544"/>
      <c r="J6" s="545" t="s">
        <v>493</v>
      </c>
      <c r="K6" s="545"/>
      <c r="L6" s="545" t="s">
        <v>494</v>
      </c>
      <c r="M6" s="545"/>
      <c r="N6" s="544" t="s">
        <v>495</v>
      </c>
    </row>
    <row r="7" spans="1:14" ht="53.25" customHeight="1">
      <c r="A7" s="551"/>
      <c r="B7" s="544"/>
      <c r="C7" s="544" t="s">
        <v>461</v>
      </c>
      <c r="D7" s="544" t="s">
        <v>462</v>
      </c>
      <c r="E7" s="544" t="s">
        <v>463</v>
      </c>
      <c r="F7" s="544"/>
      <c r="G7" s="544"/>
      <c r="H7" s="544" t="s">
        <v>476</v>
      </c>
      <c r="I7" s="544" t="s">
        <v>477</v>
      </c>
      <c r="J7" s="545"/>
      <c r="K7" s="545"/>
      <c r="L7" s="545"/>
      <c r="M7" s="545"/>
      <c r="N7" s="544"/>
    </row>
    <row r="8" spans="1:14" ht="13.5" customHeight="1">
      <c r="A8" s="551"/>
      <c r="B8" s="544"/>
      <c r="C8" s="544"/>
      <c r="D8" s="544"/>
      <c r="E8" s="544"/>
      <c r="F8" s="544"/>
      <c r="G8" s="544"/>
      <c r="H8" s="544"/>
      <c r="I8" s="544"/>
      <c r="J8" s="552" t="s">
        <v>214</v>
      </c>
      <c r="K8" s="552" t="s">
        <v>182</v>
      </c>
      <c r="L8" s="552" t="s">
        <v>214</v>
      </c>
      <c r="M8" s="552" t="s">
        <v>182</v>
      </c>
      <c r="N8" s="544"/>
    </row>
    <row r="9" spans="1:14" s="375" customFormat="1" ht="27.75" customHeight="1">
      <c r="A9" s="551"/>
      <c r="B9" s="544"/>
      <c r="C9" s="544"/>
      <c r="D9" s="544"/>
      <c r="E9" s="544"/>
      <c r="F9" s="544"/>
      <c r="G9" s="544"/>
      <c r="H9" s="544"/>
      <c r="I9" s="544"/>
      <c r="J9" s="552"/>
      <c r="K9" s="552"/>
      <c r="L9" s="552"/>
      <c r="M9" s="552"/>
      <c r="N9" s="544"/>
    </row>
    <row r="10" spans="1:14" s="375" customFormat="1" ht="46.5" customHeight="1">
      <c r="A10" s="393" t="s">
        <v>215</v>
      </c>
      <c r="B10" s="394">
        <f>SUM(B11:B13)</f>
        <v>255</v>
      </c>
      <c r="C10" s="394">
        <f t="shared" ref="C10:E10" si="0">SUM(C11:C13)</f>
        <v>130</v>
      </c>
      <c r="D10" s="394">
        <f t="shared" si="0"/>
        <v>85</v>
      </c>
      <c r="E10" s="394">
        <f t="shared" si="0"/>
        <v>40</v>
      </c>
      <c r="F10" s="394">
        <f t="shared" ref="F10:M10" si="1">SUM(F11:F13)</f>
        <v>241</v>
      </c>
      <c r="G10" s="394">
        <f t="shared" si="1"/>
        <v>255</v>
      </c>
      <c r="H10" s="394">
        <f t="shared" si="1"/>
        <v>59</v>
      </c>
      <c r="I10" s="394">
        <f t="shared" si="1"/>
        <v>196</v>
      </c>
      <c r="J10" s="394">
        <f t="shared" si="1"/>
        <v>255</v>
      </c>
      <c r="K10" s="394">
        <f t="shared" si="1"/>
        <v>344.25</v>
      </c>
      <c r="L10" s="394">
        <f t="shared" si="1"/>
        <v>215</v>
      </c>
      <c r="M10" s="394">
        <f t="shared" si="1"/>
        <v>2883.1499999999996</v>
      </c>
      <c r="N10" s="394">
        <f>K10+M10</f>
        <v>3227.3999999999996</v>
      </c>
    </row>
    <row r="11" spans="1:14" s="375" customFormat="1" ht="46.5" customHeight="1">
      <c r="A11" s="391" t="s">
        <v>465</v>
      </c>
      <c r="B11" s="389">
        <v>40</v>
      </c>
      <c r="C11" s="352">
        <v>40</v>
      </c>
      <c r="D11" s="352">
        <v>0</v>
      </c>
      <c r="E11" s="352">
        <v>0</v>
      </c>
      <c r="F11" s="352">
        <v>38</v>
      </c>
      <c r="G11" s="389">
        <f>H11+I11</f>
        <v>40</v>
      </c>
      <c r="H11" s="352">
        <v>9</v>
      </c>
      <c r="I11" s="352">
        <v>31</v>
      </c>
      <c r="J11" s="352">
        <v>40</v>
      </c>
      <c r="K11" s="352">
        <f>J11*0.15*9</f>
        <v>54</v>
      </c>
      <c r="L11" s="352">
        <v>40</v>
      </c>
      <c r="M11" s="352">
        <f>L11*1.49*9</f>
        <v>536.4</v>
      </c>
      <c r="N11" s="394">
        <f t="shared" ref="N11:N13" si="2">K11+M11</f>
        <v>590.4</v>
      </c>
    </row>
    <row r="12" spans="1:14" ht="46.5" customHeight="1">
      <c r="A12" s="391" t="s">
        <v>466</v>
      </c>
      <c r="B12" s="389">
        <f t="shared" ref="B12:B13" si="3">C12+D12+E12</f>
        <v>85</v>
      </c>
      <c r="C12" s="352">
        <v>45</v>
      </c>
      <c r="D12" s="352">
        <v>40</v>
      </c>
      <c r="E12" s="352"/>
      <c r="F12" s="352">
        <v>79</v>
      </c>
      <c r="G12" s="389">
        <f t="shared" ref="G12:G13" si="4">H12+I12</f>
        <v>85</v>
      </c>
      <c r="H12" s="352">
        <v>20</v>
      </c>
      <c r="I12" s="352">
        <v>65</v>
      </c>
      <c r="J12" s="352">
        <v>85</v>
      </c>
      <c r="K12" s="352">
        <f>J12*0.15*9</f>
        <v>114.75</v>
      </c>
      <c r="L12" s="352">
        <v>85</v>
      </c>
      <c r="M12" s="352">
        <f>L12*1.49*9</f>
        <v>1139.8500000000001</v>
      </c>
      <c r="N12" s="394">
        <f t="shared" si="2"/>
        <v>1254.6000000000001</v>
      </c>
    </row>
    <row r="13" spans="1:14" ht="46.5" customHeight="1">
      <c r="A13" s="391" t="s">
        <v>467</v>
      </c>
      <c r="B13" s="389">
        <f t="shared" si="3"/>
        <v>130</v>
      </c>
      <c r="C13" s="352">
        <v>45</v>
      </c>
      <c r="D13" s="352">
        <v>45</v>
      </c>
      <c r="E13" s="352">
        <v>40</v>
      </c>
      <c r="F13" s="352">
        <v>124</v>
      </c>
      <c r="G13" s="389">
        <f t="shared" si="4"/>
        <v>130</v>
      </c>
      <c r="H13" s="352">
        <v>30</v>
      </c>
      <c r="I13" s="352">
        <v>100</v>
      </c>
      <c r="J13" s="395">
        <v>130</v>
      </c>
      <c r="K13" s="352">
        <f>J13*0.15*9</f>
        <v>175.5</v>
      </c>
      <c r="L13" s="352">
        <v>90</v>
      </c>
      <c r="M13" s="352">
        <f>L13*1.49*9</f>
        <v>1206.8999999999999</v>
      </c>
      <c r="N13" s="394">
        <f t="shared" si="2"/>
        <v>1382.3999999999999</v>
      </c>
    </row>
    <row r="14" spans="1:14" ht="19.5" customHeight="1">
      <c r="A14" s="381"/>
      <c r="B14" s="382"/>
      <c r="C14" s="382"/>
      <c r="D14" s="382"/>
      <c r="E14" s="382"/>
      <c r="F14" s="382"/>
      <c r="G14" s="382"/>
      <c r="H14" s="382"/>
      <c r="I14" s="382"/>
      <c r="J14" s="383"/>
      <c r="K14" s="384"/>
      <c r="L14" s="384"/>
      <c r="M14" s="384"/>
      <c r="N14" s="385"/>
    </row>
    <row r="15" spans="1:14" ht="68.25" customHeight="1">
      <c r="A15" s="549" t="s">
        <v>499</v>
      </c>
      <c r="B15" s="550"/>
      <c r="C15" s="550"/>
      <c r="D15" s="550"/>
      <c r="E15" s="550"/>
      <c r="F15" s="550"/>
      <c r="G15" s="550"/>
      <c r="H15" s="550"/>
      <c r="I15" s="550"/>
      <c r="J15" s="550"/>
      <c r="K15" s="550"/>
      <c r="L15" s="550"/>
      <c r="M15" s="550"/>
      <c r="N15" s="550"/>
    </row>
    <row r="16" spans="1:14" ht="20.25" customHeight="1">
      <c r="A16" s="386"/>
      <c r="B16" s="387"/>
      <c r="C16" s="387"/>
      <c r="D16" s="387"/>
      <c r="E16" s="387"/>
      <c r="F16" s="387"/>
      <c r="G16" s="387"/>
      <c r="H16" s="387"/>
      <c r="I16" s="387"/>
      <c r="J16" s="556" t="s">
        <v>492</v>
      </c>
      <c r="K16" s="556"/>
      <c r="L16" s="556"/>
      <c r="M16" s="556"/>
      <c r="N16" s="556"/>
    </row>
    <row r="17" spans="1:14" ht="27" customHeight="1">
      <c r="A17" s="551" t="s">
        <v>464</v>
      </c>
      <c r="B17" s="544" t="s">
        <v>473</v>
      </c>
      <c r="C17" s="553" t="s">
        <v>189</v>
      </c>
      <c r="D17" s="554"/>
      <c r="E17" s="555"/>
      <c r="F17" s="544" t="s">
        <v>474</v>
      </c>
      <c r="G17" s="544" t="s">
        <v>475</v>
      </c>
      <c r="H17" s="544" t="s">
        <v>189</v>
      </c>
      <c r="I17" s="544"/>
      <c r="J17" s="558" t="s">
        <v>481</v>
      </c>
      <c r="K17" s="559"/>
      <c r="L17" s="559"/>
      <c r="M17" s="560"/>
      <c r="N17" s="544" t="s">
        <v>495</v>
      </c>
    </row>
    <row r="18" spans="1:14" ht="30.75" customHeight="1">
      <c r="A18" s="551"/>
      <c r="B18" s="544"/>
      <c r="C18" s="572" t="s">
        <v>461</v>
      </c>
      <c r="D18" s="572" t="s">
        <v>462</v>
      </c>
      <c r="E18" s="572" t="s">
        <v>463</v>
      </c>
      <c r="F18" s="544"/>
      <c r="G18" s="544"/>
      <c r="H18" s="544" t="s">
        <v>476</v>
      </c>
      <c r="I18" s="544" t="s">
        <v>477</v>
      </c>
      <c r="J18" s="561"/>
      <c r="K18" s="562"/>
      <c r="L18" s="562"/>
      <c r="M18" s="563"/>
      <c r="N18" s="544"/>
    </row>
    <row r="19" spans="1:14" ht="16.5" customHeight="1">
      <c r="A19" s="551"/>
      <c r="B19" s="544"/>
      <c r="C19" s="573"/>
      <c r="D19" s="573"/>
      <c r="E19" s="573"/>
      <c r="F19" s="544"/>
      <c r="G19" s="544"/>
      <c r="H19" s="544"/>
      <c r="I19" s="544"/>
      <c r="J19" s="564" t="s">
        <v>214</v>
      </c>
      <c r="K19" s="565"/>
      <c r="L19" s="564" t="s">
        <v>182</v>
      </c>
      <c r="M19" s="565"/>
      <c r="N19" s="544"/>
    </row>
    <row r="20" spans="1:14" ht="27" customHeight="1">
      <c r="A20" s="551"/>
      <c r="B20" s="544"/>
      <c r="C20" s="574"/>
      <c r="D20" s="574"/>
      <c r="E20" s="574"/>
      <c r="F20" s="544"/>
      <c r="G20" s="544"/>
      <c r="H20" s="544"/>
      <c r="I20" s="544"/>
      <c r="J20" s="566"/>
      <c r="K20" s="567"/>
      <c r="L20" s="566"/>
      <c r="M20" s="567"/>
      <c r="N20" s="544"/>
    </row>
    <row r="21" spans="1:14" ht="49.5" customHeight="1">
      <c r="A21" s="393" t="s">
        <v>215</v>
      </c>
      <c r="B21" s="394">
        <f>B22</f>
        <v>130</v>
      </c>
      <c r="C21" s="394">
        <f t="shared" ref="C21:E21" si="5">C22</f>
        <v>45</v>
      </c>
      <c r="D21" s="394">
        <f t="shared" si="5"/>
        <v>45</v>
      </c>
      <c r="E21" s="394">
        <f t="shared" si="5"/>
        <v>40</v>
      </c>
      <c r="F21" s="394">
        <f>SUM(F22:F22)</f>
        <v>124</v>
      </c>
      <c r="G21" s="394">
        <f>SUM(G22:G22)</f>
        <v>75</v>
      </c>
      <c r="H21" s="394">
        <f>SUM(H22:H22)</f>
        <v>27</v>
      </c>
      <c r="I21" s="394">
        <f>SUM(I22:I22)</f>
        <v>48</v>
      </c>
      <c r="J21" s="568">
        <v>40</v>
      </c>
      <c r="K21" s="569"/>
      <c r="L21" s="570">
        <f>J21*9*0.596</f>
        <v>214.56</v>
      </c>
      <c r="M21" s="571"/>
      <c r="N21" s="394">
        <f>K21+L21</f>
        <v>214.56</v>
      </c>
    </row>
    <row r="22" spans="1:14" ht="55.5" customHeight="1">
      <c r="A22" s="391" t="s">
        <v>467</v>
      </c>
      <c r="B22" s="389">
        <f t="shared" ref="B22" si="6">C22+D22+E22</f>
        <v>130</v>
      </c>
      <c r="C22" s="389">
        <v>45</v>
      </c>
      <c r="D22" s="389">
        <v>45</v>
      </c>
      <c r="E22" s="389">
        <v>40</v>
      </c>
      <c r="F22" s="389">
        <v>124</v>
      </c>
      <c r="G22" s="389">
        <f>H22+I22</f>
        <v>75</v>
      </c>
      <c r="H22" s="389">
        <v>27</v>
      </c>
      <c r="I22" s="389">
        <v>48</v>
      </c>
      <c r="J22" s="568">
        <v>40</v>
      </c>
      <c r="K22" s="569"/>
      <c r="L22" s="570">
        <f>J22*9*0.596</f>
        <v>214.56</v>
      </c>
      <c r="M22" s="571"/>
      <c r="N22" s="394">
        <v>215</v>
      </c>
    </row>
    <row r="23" spans="1:14" ht="13.5" customHeight="1">
      <c r="A23" s="396"/>
      <c r="B23" s="397"/>
      <c r="C23" s="397"/>
      <c r="D23" s="397"/>
      <c r="E23" s="397"/>
      <c r="F23" s="397"/>
      <c r="G23" s="397"/>
      <c r="H23" s="397"/>
      <c r="I23" s="397"/>
      <c r="J23" s="380"/>
      <c r="K23" s="380"/>
      <c r="L23" s="380"/>
      <c r="M23" s="380"/>
      <c r="N23" s="397"/>
    </row>
    <row r="24" spans="1:14" ht="85.5" customHeight="1">
      <c r="A24" s="557" t="s">
        <v>500</v>
      </c>
      <c r="B24" s="557"/>
      <c r="C24" s="557"/>
      <c r="D24" s="557"/>
      <c r="E24" s="557"/>
      <c r="F24" s="557"/>
      <c r="G24" s="557"/>
      <c r="H24" s="557"/>
      <c r="I24" s="557"/>
      <c r="J24" s="557"/>
      <c r="K24" s="557"/>
      <c r="L24" s="557"/>
      <c r="M24" s="557"/>
      <c r="N24" s="557"/>
    </row>
    <row r="25" spans="1:14">
      <c r="J25" s="380"/>
      <c r="K25" s="380"/>
      <c r="L25" s="380"/>
      <c r="M25" s="380"/>
    </row>
    <row r="26" spans="1:14">
      <c r="J26" s="380"/>
      <c r="K26" s="380"/>
      <c r="L26" s="380"/>
      <c r="M26" s="380"/>
    </row>
    <row r="27" spans="1:14">
      <c r="J27" s="380"/>
      <c r="K27" s="380"/>
      <c r="L27" s="380"/>
      <c r="M27" s="380"/>
    </row>
    <row r="28" spans="1:14">
      <c r="J28" s="380"/>
      <c r="K28" s="380"/>
      <c r="L28" s="380"/>
      <c r="M28" s="380"/>
    </row>
    <row r="29" spans="1:14">
      <c r="J29" s="380"/>
      <c r="K29" s="380"/>
      <c r="L29" s="380"/>
      <c r="M29" s="380"/>
    </row>
  </sheetData>
  <mergeCells count="45">
    <mergeCell ref="A24:N24"/>
    <mergeCell ref="J17:M18"/>
    <mergeCell ref="J19:K20"/>
    <mergeCell ref="J21:K21"/>
    <mergeCell ref="J22:K22"/>
    <mergeCell ref="L19:M20"/>
    <mergeCell ref="L21:M21"/>
    <mergeCell ref="L22:M22"/>
    <mergeCell ref="H17:I17"/>
    <mergeCell ref="N17:N20"/>
    <mergeCell ref="C18:C20"/>
    <mergeCell ref="D18:D20"/>
    <mergeCell ref="E18:E20"/>
    <mergeCell ref="H18:H20"/>
    <mergeCell ref="I18:I20"/>
    <mergeCell ref="A17:A20"/>
    <mergeCell ref="B17:B20"/>
    <mergeCell ref="C17:E17"/>
    <mergeCell ref="F17:F20"/>
    <mergeCell ref="G17:G20"/>
    <mergeCell ref="J16:N16"/>
    <mergeCell ref="A15:N15"/>
    <mergeCell ref="A6:A9"/>
    <mergeCell ref="K8:K9"/>
    <mergeCell ref="N6:N9"/>
    <mergeCell ref="L8:L9"/>
    <mergeCell ref="B6:B9"/>
    <mergeCell ref="C6:E6"/>
    <mergeCell ref="L6:M7"/>
    <mergeCell ref="M8:M9"/>
    <mergeCell ref="J8:J9"/>
    <mergeCell ref="F6:F9"/>
    <mergeCell ref="G6:G9"/>
    <mergeCell ref="H6:I6"/>
    <mergeCell ref="H7:H9"/>
    <mergeCell ref="I7:I9"/>
    <mergeCell ref="A1:F1"/>
    <mergeCell ref="D7:D9"/>
    <mergeCell ref="E7:E9"/>
    <mergeCell ref="J6:K7"/>
    <mergeCell ref="K5:N5"/>
    <mergeCell ref="L1:N1"/>
    <mergeCell ref="A3:N3"/>
    <mergeCell ref="C7:C9"/>
    <mergeCell ref="A4:N4"/>
  </mergeCells>
  <pageMargins left="0.49687500000000001" right="9.4791666666666705E-2" top="0.29062500000000002" bottom="0.16041666666666668" header="0.31496062992126" footer="0.31496062992126"/>
  <pageSetup paperSize="9" scale="90" orientation="portrait" r:id="rId1"/>
  <headerFooter>
    <oddFooter>&amp;C&amp;P</oddFooter>
  </headerFooter>
</worksheet>
</file>

<file path=xl/worksheets/sheet15.xml><?xml version="1.0" encoding="utf-8"?>
<worksheet xmlns="http://schemas.openxmlformats.org/spreadsheetml/2006/main" xmlns:r="http://schemas.openxmlformats.org/officeDocument/2006/relationships">
  <dimension ref="A1:U21"/>
  <sheetViews>
    <sheetView view="pageLayout" topLeftCell="D4" workbookViewId="0">
      <selection activeCell="F8" sqref="F8:F9"/>
    </sheetView>
  </sheetViews>
  <sheetFormatPr defaultRowHeight="18.75"/>
  <cols>
    <col min="1" max="1" width="5.85546875" style="301" customWidth="1"/>
    <col min="2" max="2" width="15" style="301" customWidth="1"/>
    <col min="3" max="3" width="13.140625" style="301" customWidth="1"/>
    <col min="4" max="4" width="10.7109375" style="285" bestFit="1" customWidth="1"/>
    <col min="5" max="5" width="12.42578125" style="301" bestFit="1" customWidth="1"/>
    <col min="6" max="10" width="11.140625" style="303" customWidth="1"/>
    <col min="11" max="11" width="12.140625" style="301" customWidth="1"/>
    <col min="12" max="12" width="11" style="285" customWidth="1"/>
    <col min="13" max="13" width="12.42578125" style="301" customWidth="1"/>
    <col min="14" max="16" width="11" style="303" customWidth="1"/>
    <col min="17" max="17" width="13.5703125" style="303" customWidth="1"/>
    <col min="18" max="18" width="13.85546875" style="303" customWidth="1"/>
    <col min="19" max="19" width="10.140625" style="285" customWidth="1"/>
    <col min="20" max="256" width="9.140625" style="285"/>
    <col min="257" max="257" width="5.85546875" style="285" customWidth="1"/>
    <col min="258" max="258" width="15" style="285" customWidth="1"/>
    <col min="259" max="259" width="13.140625" style="285" customWidth="1"/>
    <col min="260" max="260" width="10.7109375" style="285" bestFit="1" customWidth="1"/>
    <col min="261" max="261" width="12.42578125" style="285" bestFit="1" customWidth="1"/>
    <col min="262" max="266" width="11.140625" style="285" customWidth="1"/>
    <col min="267" max="267" width="12.140625" style="285" customWidth="1"/>
    <col min="268" max="268" width="11" style="285" customWidth="1"/>
    <col min="269" max="269" width="12.42578125" style="285" customWidth="1"/>
    <col min="270" max="272" width="11" style="285" customWidth="1"/>
    <col min="273" max="273" width="13.5703125" style="285" customWidth="1"/>
    <col min="274" max="274" width="13.85546875" style="285" customWidth="1"/>
    <col min="275" max="275" width="11" style="285" customWidth="1"/>
    <col min="276" max="512" width="9.140625" style="285"/>
    <col min="513" max="513" width="5.85546875" style="285" customWidth="1"/>
    <col min="514" max="514" width="15" style="285" customWidth="1"/>
    <col min="515" max="515" width="13.140625" style="285" customWidth="1"/>
    <col min="516" max="516" width="10.7109375" style="285" bestFit="1" customWidth="1"/>
    <col min="517" max="517" width="12.42578125" style="285" bestFit="1" customWidth="1"/>
    <col min="518" max="522" width="11.140625" style="285" customWidth="1"/>
    <col min="523" max="523" width="12.140625" style="285" customWidth="1"/>
    <col min="524" max="524" width="11" style="285" customWidth="1"/>
    <col min="525" max="525" width="12.42578125" style="285" customWidth="1"/>
    <col min="526" max="528" width="11" style="285" customWidth="1"/>
    <col min="529" max="529" width="13.5703125" style="285" customWidth="1"/>
    <col min="530" max="530" width="13.85546875" style="285" customWidth="1"/>
    <col min="531" max="531" width="11" style="285" customWidth="1"/>
    <col min="532" max="768" width="9.140625" style="285"/>
    <col min="769" max="769" width="5.85546875" style="285" customWidth="1"/>
    <col min="770" max="770" width="15" style="285" customWidth="1"/>
    <col min="771" max="771" width="13.140625" style="285" customWidth="1"/>
    <col min="772" max="772" width="10.7109375" style="285" bestFit="1" customWidth="1"/>
    <col min="773" max="773" width="12.42578125" style="285" bestFit="1" customWidth="1"/>
    <col min="774" max="778" width="11.140625" style="285" customWidth="1"/>
    <col min="779" max="779" width="12.140625" style="285" customWidth="1"/>
    <col min="780" max="780" width="11" style="285" customWidth="1"/>
    <col min="781" max="781" width="12.42578125" style="285" customWidth="1"/>
    <col min="782" max="784" width="11" style="285" customWidth="1"/>
    <col min="785" max="785" width="13.5703125" style="285" customWidth="1"/>
    <col min="786" max="786" width="13.85546875" style="285" customWidth="1"/>
    <col min="787" max="787" width="11" style="285" customWidth="1"/>
    <col min="788" max="1024" width="9.140625" style="285"/>
    <col min="1025" max="1025" width="5.85546875" style="285" customWidth="1"/>
    <col min="1026" max="1026" width="15" style="285" customWidth="1"/>
    <col min="1027" max="1027" width="13.140625" style="285" customWidth="1"/>
    <col min="1028" max="1028" width="10.7109375" style="285" bestFit="1" customWidth="1"/>
    <col min="1029" max="1029" width="12.42578125" style="285" bestFit="1" customWidth="1"/>
    <col min="1030" max="1034" width="11.140625" style="285" customWidth="1"/>
    <col min="1035" max="1035" width="12.140625" style="285" customWidth="1"/>
    <col min="1036" max="1036" width="11" style="285" customWidth="1"/>
    <col min="1037" max="1037" width="12.42578125" style="285" customWidth="1"/>
    <col min="1038" max="1040" width="11" style="285" customWidth="1"/>
    <col min="1041" max="1041" width="13.5703125" style="285" customWidth="1"/>
    <col min="1042" max="1042" width="13.85546875" style="285" customWidth="1"/>
    <col min="1043" max="1043" width="11" style="285" customWidth="1"/>
    <col min="1044" max="1280" width="9.140625" style="285"/>
    <col min="1281" max="1281" width="5.85546875" style="285" customWidth="1"/>
    <col min="1282" max="1282" width="15" style="285" customWidth="1"/>
    <col min="1283" max="1283" width="13.140625" style="285" customWidth="1"/>
    <col min="1284" max="1284" width="10.7109375" style="285" bestFit="1" customWidth="1"/>
    <col min="1285" max="1285" width="12.42578125" style="285" bestFit="1" customWidth="1"/>
    <col min="1286" max="1290" width="11.140625" style="285" customWidth="1"/>
    <col min="1291" max="1291" width="12.140625" style="285" customWidth="1"/>
    <col min="1292" max="1292" width="11" style="285" customWidth="1"/>
    <col min="1293" max="1293" width="12.42578125" style="285" customWidth="1"/>
    <col min="1294" max="1296" width="11" style="285" customWidth="1"/>
    <col min="1297" max="1297" width="13.5703125" style="285" customWidth="1"/>
    <col min="1298" max="1298" width="13.85546875" style="285" customWidth="1"/>
    <col min="1299" max="1299" width="11" style="285" customWidth="1"/>
    <col min="1300" max="1536" width="9.140625" style="285"/>
    <col min="1537" max="1537" width="5.85546875" style="285" customWidth="1"/>
    <col min="1538" max="1538" width="15" style="285" customWidth="1"/>
    <col min="1539" max="1539" width="13.140625" style="285" customWidth="1"/>
    <col min="1540" max="1540" width="10.7109375" style="285" bestFit="1" customWidth="1"/>
    <col min="1541" max="1541" width="12.42578125" style="285" bestFit="1" customWidth="1"/>
    <col min="1542" max="1546" width="11.140625" style="285" customWidth="1"/>
    <col min="1547" max="1547" width="12.140625" style="285" customWidth="1"/>
    <col min="1548" max="1548" width="11" style="285" customWidth="1"/>
    <col min="1549" max="1549" width="12.42578125" style="285" customWidth="1"/>
    <col min="1550" max="1552" width="11" style="285" customWidth="1"/>
    <col min="1553" max="1553" width="13.5703125" style="285" customWidth="1"/>
    <col min="1554" max="1554" width="13.85546875" style="285" customWidth="1"/>
    <col min="1555" max="1555" width="11" style="285" customWidth="1"/>
    <col min="1556" max="1792" width="9.140625" style="285"/>
    <col min="1793" max="1793" width="5.85546875" style="285" customWidth="1"/>
    <col min="1794" max="1794" width="15" style="285" customWidth="1"/>
    <col min="1795" max="1795" width="13.140625" style="285" customWidth="1"/>
    <col min="1796" max="1796" width="10.7109375" style="285" bestFit="1" customWidth="1"/>
    <col min="1797" max="1797" width="12.42578125" style="285" bestFit="1" customWidth="1"/>
    <col min="1798" max="1802" width="11.140625" style="285" customWidth="1"/>
    <col min="1803" max="1803" width="12.140625" style="285" customWidth="1"/>
    <col min="1804" max="1804" width="11" style="285" customWidth="1"/>
    <col min="1805" max="1805" width="12.42578125" style="285" customWidth="1"/>
    <col min="1806" max="1808" width="11" style="285" customWidth="1"/>
    <col min="1809" max="1809" width="13.5703125" style="285" customWidth="1"/>
    <col min="1810" max="1810" width="13.85546875" style="285" customWidth="1"/>
    <col min="1811" max="1811" width="11" style="285" customWidth="1"/>
    <col min="1812" max="2048" width="9.140625" style="285"/>
    <col min="2049" max="2049" width="5.85546875" style="285" customWidth="1"/>
    <col min="2050" max="2050" width="15" style="285" customWidth="1"/>
    <col min="2051" max="2051" width="13.140625" style="285" customWidth="1"/>
    <col min="2052" max="2052" width="10.7109375" style="285" bestFit="1" customWidth="1"/>
    <col min="2053" max="2053" width="12.42578125" style="285" bestFit="1" customWidth="1"/>
    <col min="2054" max="2058" width="11.140625" style="285" customWidth="1"/>
    <col min="2059" max="2059" width="12.140625" style="285" customWidth="1"/>
    <col min="2060" max="2060" width="11" style="285" customWidth="1"/>
    <col min="2061" max="2061" width="12.42578125" style="285" customWidth="1"/>
    <col min="2062" max="2064" width="11" style="285" customWidth="1"/>
    <col min="2065" max="2065" width="13.5703125" style="285" customWidth="1"/>
    <col min="2066" max="2066" width="13.85546875" style="285" customWidth="1"/>
    <col min="2067" max="2067" width="11" style="285" customWidth="1"/>
    <col min="2068" max="2304" width="9.140625" style="285"/>
    <col min="2305" max="2305" width="5.85546875" style="285" customWidth="1"/>
    <col min="2306" max="2306" width="15" style="285" customWidth="1"/>
    <col min="2307" max="2307" width="13.140625" style="285" customWidth="1"/>
    <col min="2308" max="2308" width="10.7109375" style="285" bestFit="1" customWidth="1"/>
    <col min="2309" max="2309" width="12.42578125" style="285" bestFit="1" customWidth="1"/>
    <col min="2310" max="2314" width="11.140625" style="285" customWidth="1"/>
    <col min="2315" max="2315" width="12.140625" style="285" customWidth="1"/>
    <col min="2316" max="2316" width="11" style="285" customWidth="1"/>
    <col min="2317" max="2317" width="12.42578125" style="285" customWidth="1"/>
    <col min="2318" max="2320" width="11" style="285" customWidth="1"/>
    <col min="2321" max="2321" width="13.5703125" style="285" customWidth="1"/>
    <col min="2322" max="2322" width="13.85546875" style="285" customWidth="1"/>
    <col min="2323" max="2323" width="11" style="285" customWidth="1"/>
    <col min="2324" max="2560" width="9.140625" style="285"/>
    <col min="2561" max="2561" width="5.85546875" style="285" customWidth="1"/>
    <col min="2562" max="2562" width="15" style="285" customWidth="1"/>
    <col min="2563" max="2563" width="13.140625" style="285" customWidth="1"/>
    <col min="2564" max="2564" width="10.7109375" style="285" bestFit="1" customWidth="1"/>
    <col min="2565" max="2565" width="12.42578125" style="285" bestFit="1" customWidth="1"/>
    <col min="2566" max="2570" width="11.140625" style="285" customWidth="1"/>
    <col min="2571" max="2571" width="12.140625" style="285" customWidth="1"/>
    <col min="2572" max="2572" width="11" style="285" customWidth="1"/>
    <col min="2573" max="2573" width="12.42578125" style="285" customWidth="1"/>
    <col min="2574" max="2576" width="11" style="285" customWidth="1"/>
    <col min="2577" max="2577" width="13.5703125" style="285" customWidth="1"/>
    <col min="2578" max="2578" width="13.85546875" style="285" customWidth="1"/>
    <col min="2579" max="2579" width="11" style="285" customWidth="1"/>
    <col min="2580" max="2816" width="9.140625" style="285"/>
    <col min="2817" max="2817" width="5.85546875" style="285" customWidth="1"/>
    <col min="2818" max="2818" width="15" style="285" customWidth="1"/>
    <col min="2819" max="2819" width="13.140625" style="285" customWidth="1"/>
    <col min="2820" max="2820" width="10.7109375" style="285" bestFit="1" customWidth="1"/>
    <col min="2821" max="2821" width="12.42578125" style="285" bestFit="1" customWidth="1"/>
    <col min="2822" max="2826" width="11.140625" style="285" customWidth="1"/>
    <col min="2827" max="2827" width="12.140625" style="285" customWidth="1"/>
    <col min="2828" max="2828" width="11" style="285" customWidth="1"/>
    <col min="2829" max="2829" width="12.42578125" style="285" customWidth="1"/>
    <col min="2830" max="2832" width="11" style="285" customWidth="1"/>
    <col min="2833" max="2833" width="13.5703125" style="285" customWidth="1"/>
    <col min="2834" max="2834" width="13.85546875" style="285" customWidth="1"/>
    <col min="2835" max="2835" width="11" style="285" customWidth="1"/>
    <col min="2836" max="3072" width="9.140625" style="285"/>
    <col min="3073" max="3073" width="5.85546875" style="285" customWidth="1"/>
    <col min="3074" max="3074" width="15" style="285" customWidth="1"/>
    <col min="3075" max="3075" width="13.140625" style="285" customWidth="1"/>
    <col min="3076" max="3076" width="10.7109375" style="285" bestFit="1" customWidth="1"/>
    <col min="3077" max="3077" width="12.42578125" style="285" bestFit="1" customWidth="1"/>
    <col min="3078" max="3082" width="11.140625" style="285" customWidth="1"/>
    <col min="3083" max="3083" width="12.140625" style="285" customWidth="1"/>
    <col min="3084" max="3084" width="11" style="285" customWidth="1"/>
    <col min="3085" max="3085" width="12.42578125" style="285" customWidth="1"/>
    <col min="3086" max="3088" width="11" style="285" customWidth="1"/>
    <col min="3089" max="3089" width="13.5703125" style="285" customWidth="1"/>
    <col min="3090" max="3090" width="13.85546875" style="285" customWidth="1"/>
    <col min="3091" max="3091" width="11" style="285" customWidth="1"/>
    <col min="3092" max="3328" width="9.140625" style="285"/>
    <col min="3329" max="3329" width="5.85546875" style="285" customWidth="1"/>
    <col min="3330" max="3330" width="15" style="285" customWidth="1"/>
    <col min="3331" max="3331" width="13.140625" style="285" customWidth="1"/>
    <col min="3332" max="3332" width="10.7109375" style="285" bestFit="1" customWidth="1"/>
    <col min="3333" max="3333" width="12.42578125" style="285" bestFit="1" customWidth="1"/>
    <col min="3334" max="3338" width="11.140625" style="285" customWidth="1"/>
    <col min="3339" max="3339" width="12.140625" style="285" customWidth="1"/>
    <col min="3340" max="3340" width="11" style="285" customWidth="1"/>
    <col min="3341" max="3341" width="12.42578125" style="285" customWidth="1"/>
    <col min="3342" max="3344" width="11" style="285" customWidth="1"/>
    <col min="3345" max="3345" width="13.5703125" style="285" customWidth="1"/>
    <col min="3346" max="3346" width="13.85546875" style="285" customWidth="1"/>
    <col min="3347" max="3347" width="11" style="285" customWidth="1"/>
    <col min="3348" max="3584" width="9.140625" style="285"/>
    <col min="3585" max="3585" width="5.85546875" style="285" customWidth="1"/>
    <col min="3586" max="3586" width="15" style="285" customWidth="1"/>
    <col min="3587" max="3587" width="13.140625" style="285" customWidth="1"/>
    <col min="3588" max="3588" width="10.7109375" style="285" bestFit="1" customWidth="1"/>
    <col min="3589" max="3589" width="12.42578125" style="285" bestFit="1" customWidth="1"/>
    <col min="3590" max="3594" width="11.140625" style="285" customWidth="1"/>
    <col min="3595" max="3595" width="12.140625" style="285" customWidth="1"/>
    <col min="3596" max="3596" width="11" style="285" customWidth="1"/>
    <col min="3597" max="3597" width="12.42578125" style="285" customWidth="1"/>
    <col min="3598" max="3600" width="11" style="285" customWidth="1"/>
    <col min="3601" max="3601" width="13.5703125" style="285" customWidth="1"/>
    <col min="3602" max="3602" width="13.85546875" style="285" customWidth="1"/>
    <col min="3603" max="3603" width="11" style="285" customWidth="1"/>
    <col min="3604" max="3840" width="9.140625" style="285"/>
    <col min="3841" max="3841" width="5.85546875" style="285" customWidth="1"/>
    <col min="3842" max="3842" width="15" style="285" customWidth="1"/>
    <col min="3843" max="3843" width="13.140625" style="285" customWidth="1"/>
    <col min="3844" max="3844" width="10.7109375" style="285" bestFit="1" customWidth="1"/>
    <col min="3845" max="3845" width="12.42578125" style="285" bestFit="1" customWidth="1"/>
    <col min="3846" max="3850" width="11.140625" style="285" customWidth="1"/>
    <col min="3851" max="3851" width="12.140625" style="285" customWidth="1"/>
    <col min="3852" max="3852" width="11" style="285" customWidth="1"/>
    <col min="3853" max="3853" width="12.42578125" style="285" customWidth="1"/>
    <col min="3854" max="3856" width="11" style="285" customWidth="1"/>
    <col min="3857" max="3857" width="13.5703125" style="285" customWidth="1"/>
    <col min="3858" max="3858" width="13.85546875" style="285" customWidth="1"/>
    <col min="3859" max="3859" width="11" style="285" customWidth="1"/>
    <col min="3860" max="4096" width="9.140625" style="285"/>
    <col min="4097" max="4097" width="5.85546875" style="285" customWidth="1"/>
    <col min="4098" max="4098" width="15" style="285" customWidth="1"/>
    <col min="4099" max="4099" width="13.140625" style="285" customWidth="1"/>
    <col min="4100" max="4100" width="10.7109375" style="285" bestFit="1" customWidth="1"/>
    <col min="4101" max="4101" width="12.42578125" style="285" bestFit="1" customWidth="1"/>
    <col min="4102" max="4106" width="11.140625" style="285" customWidth="1"/>
    <col min="4107" max="4107" width="12.140625" style="285" customWidth="1"/>
    <col min="4108" max="4108" width="11" style="285" customWidth="1"/>
    <col min="4109" max="4109" width="12.42578125" style="285" customWidth="1"/>
    <col min="4110" max="4112" width="11" style="285" customWidth="1"/>
    <col min="4113" max="4113" width="13.5703125" style="285" customWidth="1"/>
    <col min="4114" max="4114" width="13.85546875" style="285" customWidth="1"/>
    <col min="4115" max="4115" width="11" style="285" customWidth="1"/>
    <col min="4116" max="4352" width="9.140625" style="285"/>
    <col min="4353" max="4353" width="5.85546875" style="285" customWidth="1"/>
    <col min="4354" max="4354" width="15" style="285" customWidth="1"/>
    <col min="4355" max="4355" width="13.140625" style="285" customWidth="1"/>
    <col min="4356" max="4356" width="10.7109375" style="285" bestFit="1" customWidth="1"/>
    <col min="4357" max="4357" width="12.42578125" style="285" bestFit="1" customWidth="1"/>
    <col min="4358" max="4362" width="11.140625" style="285" customWidth="1"/>
    <col min="4363" max="4363" width="12.140625" style="285" customWidth="1"/>
    <col min="4364" max="4364" width="11" style="285" customWidth="1"/>
    <col min="4365" max="4365" width="12.42578125" style="285" customWidth="1"/>
    <col min="4366" max="4368" width="11" style="285" customWidth="1"/>
    <col min="4369" max="4369" width="13.5703125" style="285" customWidth="1"/>
    <col min="4370" max="4370" width="13.85546875" style="285" customWidth="1"/>
    <col min="4371" max="4371" width="11" style="285" customWidth="1"/>
    <col min="4372" max="4608" width="9.140625" style="285"/>
    <col min="4609" max="4609" width="5.85546875" style="285" customWidth="1"/>
    <col min="4610" max="4610" width="15" style="285" customWidth="1"/>
    <col min="4611" max="4611" width="13.140625" style="285" customWidth="1"/>
    <col min="4612" max="4612" width="10.7109375" style="285" bestFit="1" customWidth="1"/>
    <col min="4613" max="4613" width="12.42578125" style="285" bestFit="1" customWidth="1"/>
    <col min="4614" max="4618" width="11.140625" style="285" customWidth="1"/>
    <col min="4619" max="4619" width="12.140625" style="285" customWidth="1"/>
    <col min="4620" max="4620" width="11" style="285" customWidth="1"/>
    <col min="4621" max="4621" width="12.42578125" style="285" customWidth="1"/>
    <col min="4622" max="4624" width="11" style="285" customWidth="1"/>
    <col min="4625" max="4625" width="13.5703125" style="285" customWidth="1"/>
    <col min="4626" max="4626" width="13.85546875" style="285" customWidth="1"/>
    <col min="4627" max="4627" width="11" style="285" customWidth="1"/>
    <col min="4628" max="4864" width="9.140625" style="285"/>
    <col min="4865" max="4865" width="5.85546875" style="285" customWidth="1"/>
    <col min="4866" max="4866" width="15" style="285" customWidth="1"/>
    <col min="4867" max="4867" width="13.140625" style="285" customWidth="1"/>
    <col min="4868" max="4868" width="10.7109375" style="285" bestFit="1" customWidth="1"/>
    <col min="4869" max="4869" width="12.42578125" style="285" bestFit="1" customWidth="1"/>
    <col min="4870" max="4874" width="11.140625" style="285" customWidth="1"/>
    <col min="4875" max="4875" width="12.140625" style="285" customWidth="1"/>
    <col min="4876" max="4876" width="11" style="285" customWidth="1"/>
    <col min="4877" max="4877" width="12.42578125" style="285" customWidth="1"/>
    <col min="4878" max="4880" width="11" style="285" customWidth="1"/>
    <col min="4881" max="4881" width="13.5703125" style="285" customWidth="1"/>
    <col min="4882" max="4882" width="13.85546875" style="285" customWidth="1"/>
    <col min="4883" max="4883" width="11" style="285" customWidth="1"/>
    <col min="4884" max="5120" width="9.140625" style="285"/>
    <col min="5121" max="5121" width="5.85546875" style="285" customWidth="1"/>
    <col min="5122" max="5122" width="15" style="285" customWidth="1"/>
    <col min="5123" max="5123" width="13.140625" style="285" customWidth="1"/>
    <col min="5124" max="5124" width="10.7109375" style="285" bestFit="1" customWidth="1"/>
    <col min="5125" max="5125" width="12.42578125" style="285" bestFit="1" customWidth="1"/>
    <col min="5126" max="5130" width="11.140625" style="285" customWidth="1"/>
    <col min="5131" max="5131" width="12.140625" style="285" customWidth="1"/>
    <col min="5132" max="5132" width="11" style="285" customWidth="1"/>
    <col min="5133" max="5133" width="12.42578125" style="285" customWidth="1"/>
    <col min="5134" max="5136" width="11" style="285" customWidth="1"/>
    <col min="5137" max="5137" width="13.5703125" style="285" customWidth="1"/>
    <col min="5138" max="5138" width="13.85546875" style="285" customWidth="1"/>
    <col min="5139" max="5139" width="11" style="285" customWidth="1"/>
    <col min="5140" max="5376" width="9.140625" style="285"/>
    <col min="5377" max="5377" width="5.85546875" style="285" customWidth="1"/>
    <col min="5378" max="5378" width="15" style="285" customWidth="1"/>
    <col min="5379" max="5379" width="13.140625" style="285" customWidth="1"/>
    <col min="5380" max="5380" width="10.7109375" style="285" bestFit="1" customWidth="1"/>
    <col min="5381" max="5381" width="12.42578125" style="285" bestFit="1" customWidth="1"/>
    <col min="5382" max="5386" width="11.140625" style="285" customWidth="1"/>
    <col min="5387" max="5387" width="12.140625" style="285" customWidth="1"/>
    <col min="5388" max="5388" width="11" style="285" customWidth="1"/>
    <col min="5389" max="5389" width="12.42578125" style="285" customWidth="1"/>
    <col min="5390" max="5392" width="11" style="285" customWidth="1"/>
    <col min="5393" max="5393" width="13.5703125" style="285" customWidth="1"/>
    <col min="5394" max="5394" width="13.85546875" style="285" customWidth="1"/>
    <col min="5395" max="5395" width="11" style="285" customWidth="1"/>
    <col min="5396" max="5632" width="9.140625" style="285"/>
    <col min="5633" max="5633" width="5.85546875" style="285" customWidth="1"/>
    <col min="5634" max="5634" width="15" style="285" customWidth="1"/>
    <col min="5635" max="5635" width="13.140625" style="285" customWidth="1"/>
    <col min="5636" max="5636" width="10.7109375" style="285" bestFit="1" customWidth="1"/>
    <col min="5637" max="5637" width="12.42578125" style="285" bestFit="1" customWidth="1"/>
    <col min="5638" max="5642" width="11.140625" style="285" customWidth="1"/>
    <col min="5643" max="5643" width="12.140625" style="285" customWidth="1"/>
    <col min="5644" max="5644" width="11" style="285" customWidth="1"/>
    <col min="5645" max="5645" width="12.42578125" style="285" customWidth="1"/>
    <col min="5646" max="5648" width="11" style="285" customWidth="1"/>
    <col min="5649" max="5649" width="13.5703125" style="285" customWidth="1"/>
    <col min="5650" max="5650" width="13.85546875" style="285" customWidth="1"/>
    <col min="5651" max="5651" width="11" style="285" customWidth="1"/>
    <col min="5652" max="5888" width="9.140625" style="285"/>
    <col min="5889" max="5889" width="5.85546875" style="285" customWidth="1"/>
    <col min="5890" max="5890" width="15" style="285" customWidth="1"/>
    <col min="5891" max="5891" width="13.140625" style="285" customWidth="1"/>
    <col min="5892" max="5892" width="10.7109375" style="285" bestFit="1" customWidth="1"/>
    <col min="5893" max="5893" width="12.42578125" style="285" bestFit="1" customWidth="1"/>
    <col min="5894" max="5898" width="11.140625" style="285" customWidth="1"/>
    <col min="5899" max="5899" width="12.140625" style="285" customWidth="1"/>
    <col min="5900" max="5900" width="11" style="285" customWidth="1"/>
    <col min="5901" max="5901" width="12.42578125" style="285" customWidth="1"/>
    <col min="5902" max="5904" width="11" style="285" customWidth="1"/>
    <col min="5905" max="5905" width="13.5703125" style="285" customWidth="1"/>
    <col min="5906" max="5906" width="13.85546875" style="285" customWidth="1"/>
    <col min="5907" max="5907" width="11" style="285" customWidth="1"/>
    <col min="5908" max="6144" width="9.140625" style="285"/>
    <col min="6145" max="6145" width="5.85546875" style="285" customWidth="1"/>
    <col min="6146" max="6146" width="15" style="285" customWidth="1"/>
    <col min="6147" max="6147" width="13.140625" style="285" customWidth="1"/>
    <col min="6148" max="6148" width="10.7109375" style="285" bestFit="1" customWidth="1"/>
    <col min="6149" max="6149" width="12.42578125" style="285" bestFit="1" customWidth="1"/>
    <col min="6150" max="6154" width="11.140625" style="285" customWidth="1"/>
    <col min="6155" max="6155" width="12.140625" style="285" customWidth="1"/>
    <col min="6156" max="6156" width="11" style="285" customWidth="1"/>
    <col min="6157" max="6157" width="12.42578125" style="285" customWidth="1"/>
    <col min="6158" max="6160" width="11" style="285" customWidth="1"/>
    <col min="6161" max="6161" width="13.5703125" style="285" customWidth="1"/>
    <col min="6162" max="6162" width="13.85546875" style="285" customWidth="1"/>
    <col min="6163" max="6163" width="11" style="285" customWidth="1"/>
    <col min="6164" max="6400" width="9.140625" style="285"/>
    <col min="6401" max="6401" width="5.85546875" style="285" customWidth="1"/>
    <col min="6402" max="6402" width="15" style="285" customWidth="1"/>
    <col min="6403" max="6403" width="13.140625" style="285" customWidth="1"/>
    <col min="6404" max="6404" width="10.7109375" style="285" bestFit="1" customWidth="1"/>
    <col min="6405" max="6405" width="12.42578125" style="285" bestFit="1" customWidth="1"/>
    <col min="6406" max="6410" width="11.140625" style="285" customWidth="1"/>
    <col min="6411" max="6411" width="12.140625" style="285" customWidth="1"/>
    <col min="6412" max="6412" width="11" style="285" customWidth="1"/>
    <col min="6413" max="6413" width="12.42578125" style="285" customWidth="1"/>
    <col min="6414" max="6416" width="11" style="285" customWidth="1"/>
    <col min="6417" max="6417" width="13.5703125" style="285" customWidth="1"/>
    <col min="6418" max="6418" width="13.85546875" style="285" customWidth="1"/>
    <col min="6419" max="6419" width="11" style="285" customWidth="1"/>
    <col min="6420" max="6656" width="9.140625" style="285"/>
    <col min="6657" max="6657" width="5.85546875" style="285" customWidth="1"/>
    <col min="6658" max="6658" width="15" style="285" customWidth="1"/>
    <col min="6659" max="6659" width="13.140625" style="285" customWidth="1"/>
    <col min="6660" max="6660" width="10.7109375" style="285" bestFit="1" customWidth="1"/>
    <col min="6661" max="6661" width="12.42578125" style="285" bestFit="1" customWidth="1"/>
    <col min="6662" max="6666" width="11.140625" style="285" customWidth="1"/>
    <col min="6667" max="6667" width="12.140625" style="285" customWidth="1"/>
    <col min="6668" max="6668" width="11" style="285" customWidth="1"/>
    <col min="6669" max="6669" width="12.42578125" style="285" customWidth="1"/>
    <col min="6670" max="6672" width="11" style="285" customWidth="1"/>
    <col min="6673" max="6673" width="13.5703125" style="285" customWidth="1"/>
    <col min="6674" max="6674" width="13.85546875" style="285" customWidth="1"/>
    <col min="6675" max="6675" width="11" style="285" customWidth="1"/>
    <col min="6676" max="6912" width="9.140625" style="285"/>
    <col min="6913" max="6913" width="5.85546875" style="285" customWidth="1"/>
    <col min="6914" max="6914" width="15" style="285" customWidth="1"/>
    <col min="6915" max="6915" width="13.140625" style="285" customWidth="1"/>
    <col min="6916" max="6916" width="10.7109375" style="285" bestFit="1" customWidth="1"/>
    <col min="6917" max="6917" width="12.42578125" style="285" bestFit="1" customWidth="1"/>
    <col min="6918" max="6922" width="11.140625" style="285" customWidth="1"/>
    <col min="6923" max="6923" width="12.140625" style="285" customWidth="1"/>
    <col min="6924" max="6924" width="11" style="285" customWidth="1"/>
    <col min="6925" max="6925" width="12.42578125" style="285" customWidth="1"/>
    <col min="6926" max="6928" width="11" style="285" customWidth="1"/>
    <col min="6929" max="6929" width="13.5703125" style="285" customWidth="1"/>
    <col min="6930" max="6930" width="13.85546875" style="285" customWidth="1"/>
    <col min="6931" max="6931" width="11" style="285" customWidth="1"/>
    <col min="6932" max="7168" width="9.140625" style="285"/>
    <col min="7169" max="7169" width="5.85546875" style="285" customWidth="1"/>
    <col min="7170" max="7170" width="15" style="285" customWidth="1"/>
    <col min="7171" max="7171" width="13.140625" style="285" customWidth="1"/>
    <col min="7172" max="7172" width="10.7109375" style="285" bestFit="1" customWidth="1"/>
    <col min="7173" max="7173" width="12.42578125" style="285" bestFit="1" customWidth="1"/>
    <col min="7174" max="7178" width="11.140625" style="285" customWidth="1"/>
    <col min="7179" max="7179" width="12.140625" style="285" customWidth="1"/>
    <col min="7180" max="7180" width="11" style="285" customWidth="1"/>
    <col min="7181" max="7181" width="12.42578125" style="285" customWidth="1"/>
    <col min="7182" max="7184" width="11" style="285" customWidth="1"/>
    <col min="7185" max="7185" width="13.5703125" style="285" customWidth="1"/>
    <col min="7186" max="7186" width="13.85546875" style="285" customWidth="1"/>
    <col min="7187" max="7187" width="11" style="285" customWidth="1"/>
    <col min="7188" max="7424" width="9.140625" style="285"/>
    <col min="7425" max="7425" width="5.85546875" style="285" customWidth="1"/>
    <col min="7426" max="7426" width="15" style="285" customWidth="1"/>
    <col min="7427" max="7427" width="13.140625" style="285" customWidth="1"/>
    <col min="7428" max="7428" width="10.7109375" style="285" bestFit="1" customWidth="1"/>
    <col min="7429" max="7429" width="12.42578125" style="285" bestFit="1" customWidth="1"/>
    <col min="7430" max="7434" width="11.140625" style="285" customWidth="1"/>
    <col min="7435" max="7435" width="12.140625" style="285" customWidth="1"/>
    <col min="7436" max="7436" width="11" style="285" customWidth="1"/>
    <col min="7437" max="7437" width="12.42578125" style="285" customWidth="1"/>
    <col min="7438" max="7440" width="11" style="285" customWidth="1"/>
    <col min="7441" max="7441" width="13.5703125" style="285" customWidth="1"/>
    <col min="7442" max="7442" width="13.85546875" style="285" customWidth="1"/>
    <col min="7443" max="7443" width="11" style="285" customWidth="1"/>
    <col min="7444" max="7680" width="9.140625" style="285"/>
    <col min="7681" max="7681" width="5.85546875" style="285" customWidth="1"/>
    <col min="7682" max="7682" width="15" style="285" customWidth="1"/>
    <col min="7683" max="7683" width="13.140625" style="285" customWidth="1"/>
    <col min="7684" max="7684" width="10.7109375" style="285" bestFit="1" customWidth="1"/>
    <col min="7685" max="7685" width="12.42578125" style="285" bestFit="1" customWidth="1"/>
    <col min="7686" max="7690" width="11.140625" style="285" customWidth="1"/>
    <col min="7691" max="7691" width="12.140625" style="285" customWidth="1"/>
    <col min="7692" max="7692" width="11" style="285" customWidth="1"/>
    <col min="7693" max="7693" width="12.42578125" style="285" customWidth="1"/>
    <col min="7694" max="7696" width="11" style="285" customWidth="1"/>
    <col min="7697" max="7697" width="13.5703125" style="285" customWidth="1"/>
    <col min="7698" max="7698" width="13.85546875" style="285" customWidth="1"/>
    <col min="7699" max="7699" width="11" style="285" customWidth="1"/>
    <col min="7700" max="7936" width="9.140625" style="285"/>
    <col min="7937" max="7937" width="5.85546875" style="285" customWidth="1"/>
    <col min="7938" max="7938" width="15" style="285" customWidth="1"/>
    <col min="7939" max="7939" width="13.140625" style="285" customWidth="1"/>
    <col min="7940" max="7940" width="10.7109375" style="285" bestFit="1" customWidth="1"/>
    <col min="7941" max="7941" width="12.42578125" style="285" bestFit="1" customWidth="1"/>
    <col min="7942" max="7946" width="11.140625" style="285" customWidth="1"/>
    <col min="7947" max="7947" width="12.140625" style="285" customWidth="1"/>
    <col min="7948" max="7948" width="11" style="285" customWidth="1"/>
    <col min="7949" max="7949" width="12.42578125" style="285" customWidth="1"/>
    <col min="7950" max="7952" width="11" style="285" customWidth="1"/>
    <col min="7953" max="7953" width="13.5703125" style="285" customWidth="1"/>
    <col min="7954" max="7954" width="13.85546875" style="285" customWidth="1"/>
    <col min="7955" max="7955" width="11" style="285" customWidth="1"/>
    <col min="7956" max="8192" width="9.140625" style="285"/>
    <col min="8193" max="8193" width="5.85546875" style="285" customWidth="1"/>
    <col min="8194" max="8194" width="15" style="285" customWidth="1"/>
    <col min="8195" max="8195" width="13.140625" style="285" customWidth="1"/>
    <col min="8196" max="8196" width="10.7109375" style="285" bestFit="1" customWidth="1"/>
    <col min="8197" max="8197" width="12.42578125" style="285" bestFit="1" customWidth="1"/>
    <col min="8198" max="8202" width="11.140625" style="285" customWidth="1"/>
    <col min="8203" max="8203" width="12.140625" style="285" customWidth="1"/>
    <col min="8204" max="8204" width="11" style="285" customWidth="1"/>
    <col min="8205" max="8205" width="12.42578125" style="285" customWidth="1"/>
    <col min="8206" max="8208" width="11" style="285" customWidth="1"/>
    <col min="8209" max="8209" width="13.5703125" style="285" customWidth="1"/>
    <col min="8210" max="8210" width="13.85546875" style="285" customWidth="1"/>
    <col min="8211" max="8211" width="11" style="285" customWidth="1"/>
    <col min="8212" max="8448" width="9.140625" style="285"/>
    <col min="8449" max="8449" width="5.85546875" style="285" customWidth="1"/>
    <col min="8450" max="8450" width="15" style="285" customWidth="1"/>
    <col min="8451" max="8451" width="13.140625" style="285" customWidth="1"/>
    <col min="8452" max="8452" width="10.7109375" style="285" bestFit="1" customWidth="1"/>
    <col min="8453" max="8453" width="12.42578125" style="285" bestFit="1" customWidth="1"/>
    <col min="8454" max="8458" width="11.140625" style="285" customWidth="1"/>
    <col min="8459" max="8459" width="12.140625" style="285" customWidth="1"/>
    <col min="8460" max="8460" width="11" style="285" customWidth="1"/>
    <col min="8461" max="8461" width="12.42578125" style="285" customWidth="1"/>
    <col min="8462" max="8464" width="11" style="285" customWidth="1"/>
    <col min="8465" max="8465" width="13.5703125" style="285" customWidth="1"/>
    <col min="8466" max="8466" width="13.85546875" style="285" customWidth="1"/>
    <col min="8467" max="8467" width="11" style="285" customWidth="1"/>
    <col min="8468" max="8704" width="9.140625" style="285"/>
    <col min="8705" max="8705" width="5.85546875" style="285" customWidth="1"/>
    <col min="8706" max="8706" width="15" style="285" customWidth="1"/>
    <col min="8707" max="8707" width="13.140625" style="285" customWidth="1"/>
    <col min="8708" max="8708" width="10.7109375" style="285" bestFit="1" customWidth="1"/>
    <col min="8709" max="8709" width="12.42578125" style="285" bestFit="1" customWidth="1"/>
    <col min="8710" max="8714" width="11.140625" style="285" customWidth="1"/>
    <col min="8715" max="8715" width="12.140625" style="285" customWidth="1"/>
    <col min="8716" max="8716" width="11" style="285" customWidth="1"/>
    <col min="8717" max="8717" width="12.42578125" style="285" customWidth="1"/>
    <col min="8718" max="8720" width="11" style="285" customWidth="1"/>
    <col min="8721" max="8721" width="13.5703125" style="285" customWidth="1"/>
    <col min="8722" max="8722" width="13.85546875" style="285" customWidth="1"/>
    <col min="8723" max="8723" width="11" style="285" customWidth="1"/>
    <col min="8724" max="8960" width="9.140625" style="285"/>
    <col min="8961" max="8961" width="5.85546875" style="285" customWidth="1"/>
    <col min="8962" max="8962" width="15" style="285" customWidth="1"/>
    <col min="8963" max="8963" width="13.140625" style="285" customWidth="1"/>
    <col min="8964" max="8964" width="10.7109375" style="285" bestFit="1" customWidth="1"/>
    <col min="8965" max="8965" width="12.42578125" style="285" bestFit="1" customWidth="1"/>
    <col min="8966" max="8970" width="11.140625" style="285" customWidth="1"/>
    <col min="8971" max="8971" width="12.140625" style="285" customWidth="1"/>
    <col min="8972" max="8972" width="11" style="285" customWidth="1"/>
    <col min="8973" max="8973" width="12.42578125" style="285" customWidth="1"/>
    <col min="8974" max="8976" width="11" style="285" customWidth="1"/>
    <col min="8977" max="8977" width="13.5703125" style="285" customWidth="1"/>
    <col min="8978" max="8978" width="13.85546875" style="285" customWidth="1"/>
    <col min="8979" max="8979" width="11" style="285" customWidth="1"/>
    <col min="8980" max="9216" width="9.140625" style="285"/>
    <col min="9217" max="9217" width="5.85546875" style="285" customWidth="1"/>
    <col min="9218" max="9218" width="15" style="285" customWidth="1"/>
    <col min="9219" max="9219" width="13.140625" style="285" customWidth="1"/>
    <col min="9220" max="9220" width="10.7109375" style="285" bestFit="1" customWidth="1"/>
    <col min="9221" max="9221" width="12.42578125" style="285" bestFit="1" customWidth="1"/>
    <col min="9222" max="9226" width="11.140625" style="285" customWidth="1"/>
    <col min="9227" max="9227" width="12.140625" style="285" customWidth="1"/>
    <col min="9228" max="9228" width="11" style="285" customWidth="1"/>
    <col min="9229" max="9229" width="12.42578125" style="285" customWidth="1"/>
    <col min="9230" max="9232" width="11" style="285" customWidth="1"/>
    <col min="9233" max="9233" width="13.5703125" style="285" customWidth="1"/>
    <col min="9234" max="9234" width="13.85546875" style="285" customWidth="1"/>
    <col min="9235" max="9235" width="11" style="285" customWidth="1"/>
    <col min="9236" max="9472" width="9.140625" style="285"/>
    <col min="9473" max="9473" width="5.85546875" style="285" customWidth="1"/>
    <col min="9474" max="9474" width="15" style="285" customWidth="1"/>
    <col min="9475" max="9475" width="13.140625" style="285" customWidth="1"/>
    <col min="9476" max="9476" width="10.7109375" style="285" bestFit="1" customWidth="1"/>
    <col min="9477" max="9477" width="12.42578125" style="285" bestFit="1" customWidth="1"/>
    <col min="9478" max="9482" width="11.140625" style="285" customWidth="1"/>
    <col min="9483" max="9483" width="12.140625" style="285" customWidth="1"/>
    <col min="9484" max="9484" width="11" style="285" customWidth="1"/>
    <col min="9485" max="9485" width="12.42578125" style="285" customWidth="1"/>
    <col min="9486" max="9488" width="11" style="285" customWidth="1"/>
    <col min="9489" max="9489" width="13.5703125" style="285" customWidth="1"/>
    <col min="9490" max="9490" width="13.85546875" style="285" customWidth="1"/>
    <col min="9491" max="9491" width="11" style="285" customWidth="1"/>
    <col min="9492" max="9728" width="9.140625" style="285"/>
    <col min="9729" max="9729" width="5.85546875" style="285" customWidth="1"/>
    <col min="9730" max="9730" width="15" style="285" customWidth="1"/>
    <col min="9731" max="9731" width="13.140625" style="285" customWidth="1"/>
    <col min="9732" max="9732" width="10.7109375" style="285" bestFit="1" customWidth="1"/>
    <col min="9733" max="9733" width="12.42578125" style="285" bestFit="1" customWidth="1"/>
    <col min="9734" max="9738" width="11.140625" style="285" customWidth="1"/>
    <col min="9739" max="9739" width="12.140625" style="285" customWidth="1"/>
    <col min="9740" max="9740" width="11" style="285" customWidth="1"/>
    <col min="9741" max="9741" width="12.42578125" style="285" customWidth="1"/>
    <col min="9742" max="9744" width="11" style="285" customWidth="1"/>
    <col min="9745" max="9745" width="13.5703125" style="285" customWidth="1"/>
    <col min="9746" max="9746" width="13.85546875" style="285" customWidth="1"/>
    <col min="9747" max="9747" width="11" style="285" customWidth="1"/>
    <col min="9748" max="9984" width="9.140625" style="285"/>
    <col min="9985" max="9985" width="5.85546875" style="285" customWidth="1"/>
    <col min="9986" max="9986" width="15" style="285" customWidth="1"/>
    <col min="9987" max="9987" width="13.140625" style="285" customWidth="1"/>
    <col min="9988" max="9988" width="10.7109375" style="285" bestFit="1" customWidth="1"/>
    <col min="9989" max="9989" width="12.42578125" style="285" bestFit="1" customWidth="1"/>
    <col min="9990" max="9994" width="11.140625" style="285" customWidth="1"/>
    <col min="9995" max="9995" width="12.140625" style="285" customWidth="1"/>
    <col min="9996" max="9996" width="11" style="285" customWidth="1"/>
    <col min="9997" max="9997" width="12.42578125" style="285" customWidth="1"/>
    <col min="9998" max="10000" width="11" style="285" customWidth="1"/>
    <col min="10001" max="10001" width="13.5703125" style="285" customWidth="1"/>
    <col min="10002" max="10002" width="13.85546875" style="285" customWidth="1"/>
    <col min="10003" max="10003" width="11" style="285" customWidth="1"/>
    <col min="10004" max="10240" width="9.140625" style="285"/>
    <col min="10241" max="10241" width="5.85546875" style="285" customWidth="1"/>
    <col min="10242" max="10242" width="15" style="285" customWidth="1"/>
    <col min="10243" max="10243" width="13.140625" style="285" customWidth="1"/>
    <col min="10244" max="10244" width="10.7109375" style="285" bestFit="1" customWidth="1"/>
    <col min="10245" max="10245" width="12.42578125" style="285" bestFit="1" customWidth="1"/>
    <col min="10246" max="10250" width="11.140625" style="285" customWidth="1"/>
    <col min="10251" max="10251" width="12.140625" style="285" customWidth="1"/>
    <col min="10252" max="10252" width="11" style="285" customWidth="1"/>
    <col min="10253" max="10253" width="12.42578125" style="285" customWidth="1"/>
    <col min="10254" max="10256" width="11" style="285" customWidth="1"/>
    <col min="10257" max="10257" width="13.5703125" style="285" customWidth="1"/>
    <col min="10258" max="10258" width="13.85546875" style="285" customWidth="1"/>
    <col min="10259" max="10259" width="11" style="285" customWidth="1"/>
    <col min="10260" max="10496" width="9.140625" style="285"/>
    <col min="10497" max="10497" width="5.85546875" style="285" customWidth="1"/>
    <col min="10498" max="10498" width="15" style="285" customWidth="1"/>
    <col min="10499" max="10499" width="13.140625" style="285" customWidth="1"/>
    <col min="10500" max="10500" width="10.7109375" style="285" bestFit="1" customWidth="1"/>
    <col min="10501" max="10501" width="12.42578125" style="285" bestFit="1" customWidth="1"/>
    <col min="10502" max="10506" width="11.140625" style="285" customWidth="1"/>
    <col min="10507" max="10507" width="12.140625" style="285" customWidth="1"/>
    <col min="10508" max="10508" width="11" style="285" customWidth="1"/>
    <col min="10509" max="10509" width="12.42578125" style="285" customWidth="1"/>
    <col min="10510" max="10512" width="11" style="285" customWidth="1"/>
    <col min="10513" max="10513" width="13.5703125" style="285" customWidth="1"/>
    <col min="10514" max="10514" width="13.85546875" style="285" customWidth="1"/>
    <col min="10515" max="10515" width="11" style="285" customWidth="1"/>
    <col min="10516" max="10752" width="9.140625" style="285"/>
    <col min="10753" max="10753" width="5.85546875" style="285" customWidth="1"/>
    <col min="10754" max="10754" width="15" style="285" customWidth="1"/>
    <col min="10755" max="10755" width="13.140625" style="285" customWidth="1"/>
    <col min="10756" max="10756" width="10.7109375" style="285" bestFit="1" customWidth="1"/>
    <col min="10757" max="10757" width="12.42578125" style="285" bestFit="1" customWidth="1"/>
    <col min="10758" max="10762" width="11.140625" style="285" customWidth="1"/>
    <col min="10763" max="10763" width="12.140625" style="285" customWidth="1"/>
    <col min="10764" max="10764" width="11" style="285" customWidth="1"/>
    <col min="10765" max="10765" width="12.42578125" style="285" customWidth="1"/>
    <col min="10766" max="10768" width="11" style="285" customWidth="1"/>
    <col min="10769" max="10769" width="13.5703125" style="285" customWidth="1"/>
    <col min="10770" max="10770" width="13.85546875" style="285" customWidth="1"/>
    <col min="10771" max="10771" width="11" style="285" customWidth="1"/>
    <col min="10772" max="11008" width="9.140625" style="285"/>
    <col min="11009" max="11009" width="5.85546875" style="285" customWidth="1"/>
    <col min="11010" max="11010" width="15" style="285" customWidth="1"/>
    <col min="11011" max="11011" width="13.140625" style="285" customWidth="1"/>
    <col min="11012" max="11012" width="10.7109375" style="285" bestFit="1" customWidth="1"/>
    <col min="11013" max="11013" width="12.42578125" style="285" bestFit="1" customWidth="1"/>
    <col min="11014" max="11018" width="11.140625" style="285" customWidth="1"/>
    <col min="11019" max="11019" width="12.140625" style="285" customWidth="1"/>
    <col min="11020" max="11020" width="11" style="285" customWidth="1"/>
    <col min="11021" max="11021" width="12.42578125" style="285" customWidth="1"/>
    <col min="11022" max="11024" width="11" style="285" customWidth="1"/>
    <col min="11025" max="11025" width="13.5703125" style="285" customWidth="1"/>
    <col min="11026" max="11026" width="13.85546875" style="285" customWidth="1"/>
    <col min="11027" max="11027" width="11" style="285" customWidth="1"/>
    <col min="11028" max="11264" width="9.140625" style="285"/>
    <col min="11265" max="11265" width="5.85546875" style="285" customWidth="1"/>
    <col min="11266" max="11266" width="15" style="285" customWidth="1"/>
    <col min="11267" max="11267" width="13.140625" style="285" customWidth="1"/>
    <col min="11268" max="11268" width="10.7109375" style="285" bestFit="1" customWidth="1"/>
    <col min="11269" max="11269" width="12.42578125" style="285" bestFit="1" customWidth="1"/>
    <col min="11270" max="11274" width="11.140625" style="285" customWidth="1"/>
    <col min="11275" max="11275" width="12.140625" style="285" customWidth="1"/>
    <col min="11276" max="11276" width="11" style="285" customWidth="1"/>
    <col min="11277" max="11277" width="12.42578125" style="285" customWidth="1"/>
    <col min="11278" max="11280" width="11" style="285" customWidth="1"/>
    <col min="11281" max="11281" width="13.5703125" style="285" customWidth="1"/>
    <col min="11282" max="11282" width="13.85546875" style="285" customWidth="1"/>
    <col min="11283" max="11283" width="11" style="285" customWidth="1"/>
    <col min="11284" max="11520" width="9.140625" style="285"/>
    <col min="11521" max="11521" width="5.85546875" style="285" customWidth="1"/>
    <col min="11522" max="11522" width="15" style="285" customWidth="1"/>
    <col min="11523" max="11523" width="13.140625" style="285" customWidth="1"/>
    <col min="11524" max="11524" width="10.7109375" style="285" bestFit="1" customWidth="1"/>
    <col min="11525" max="11525" width="12.42578125" style="285" bestFit="1" customWidth="1"/>
    <col min="11526" max="11530" width="11.140625" style="285" customWidth="1"/>
    <col min="11531" max="11531" width="12.140625" style="285" customWidth="1"/>
    <col min="11532" max="11532" width="11" style="285" customWidth="1"/>
    <col min="11533" max="11533" width="12.42578125" style="285" customWidth="1"/>
    <col min="11534" max="11536" width="11" style="285" customWidth="1"/>
    <col min="11537" max="11537" width="13.5703125" style="285" customWidth="1"/>
    <col min="11538" max="11538" width="13.85546875" style="285" customWidth="1"/>
    <col min="11539" max="11539" width="11" style="285" customWidth="1"/>
    <col min="11540" max="11776" width="9.140625" style="285"/>
    <col min="11777" max="11777" width="5.85546875" style="285" customWidth="1"/>
    <col min="11778" max="11778" width="15" style="285" customWidth="1"/>
    <col min="11779" max="11779" width="13.140625" style="285" customWidth="1"/>
    <col min="11780" max="11780" width="10.7109375" style="285" bestFit="1" customWidth="1"/>
    <col min="11781" max="11781" width="12.42578125" style="285" bestFit="1" customWidth="1"/>
    <col min="11782" max="11786" width="11.140625" style="285" customWidth="1"/>
    <col min="11787" max="11787" width="12.140625" style="285" customWidth="1"/>
    <col min="11788" max="11788" width="11" style="285" customWidth="1"/>
    <col min="11789" max="11789" width="12.42578125" style="285" customWidth="1"/>
    <col min="11790" max="11792" width="11" style="285" customWidth="1"/>
    <col min="11793" max="11793" width="13.5703125" style="285" customWidth="1"/>
    <col min="11794" max="11794" width="13.85546875" style="285" customWidth="1"/>
    <col min="11795" max="11795" width="11" style="285" customWidth="1"/>
    <col min="11796" max="12032" width="9.140625" style="285"/>
    <col min="12033" max="12033" width="5.85546875" style="285" customWidth="1"/>
    <col min="12034" max="12034" width="15" style="285" customWidth="1"/>
    <col min="12035" max="12035" width="13.140625" style="285" customWidth="1"/>
    <col min="12036" max="12036" width="10.7109375" style="285" bestFit="1" customWidth="1"/>
    <col min="12037" max="12037" width="12.42578125" style="285" bestFit="1" customWidth="1"/>
    <col min="12038" max="12042" width="11.140625" style="285" customWidth="1"/>
    <col min="12043" max="12043" width="12.140625" style="285" customWidth="1"/>
    <col min="12044" max="12044" width="11" style="285" customWidth="1"/>
    <col min="12045" max="12045" width="12.42578125" style="285" customWidth="1"/>
    <col min="12046" max="12048" width="11" style="285" customWidth="1"/>
    <col min="12049" max="12049" width="13.5703125" style="285" customWidth="1"/>
    <col min="12050" max="12050" width="13.85546875" style="285" customWidth="1"/>
    <col min="12051" max="12051" width="11" style="285" customWidth="1"/>
    <col min="12052" max="12288" width="9.140625" style="285"/>
    <col min="12289" max="12289" width="5.85546875" style="285" customWidth="1"/>
    <col min="12290" max="12290" width="15" style="285" customWidth="1"/>
    <col min="12291" max="12291" width="13.140625" style="285" customWidth="1"/>
    <col min="12292" max="12292" width="10.7109375" style="285" bestFit="1" customWidth="1"/>
    <col min="12293" max="12293" width="12.42578125" style="285" bestFit="1" customWidth="1"/>
    <col min="12294" max="12298" width="11.140625" style="285" customWidth="1"/>
    <col min="12299" max="12299" width="12.140625" style="285" customWidth="1"/>
    <col min="12300" max="12300" width="11" style="285" customWidth="1"/>
    <col min="12301" max="12301" width="12.42578125" style="285" customWidth="1"/>
    <col min="12302" max="12304" width="11" style="285" customWidth="1"/>
    <col min="12305" max="12305" width="13.5703125" style="285" customWidth="1"/>
    <col min="12306" max="12306" width="13.85546875" style="285" customWidth="1"/>
    <col min="12307" max="12307" width="11" style="285" customWidth="1"/>
    <col min="12308" max="12544" width="9.140625" style="285"/>
    <col min="12545" max="12545" width="5.85546875" style="285" customWidth="1"/>
    <col min="12546" max="12546" width="15" style="285" customWidth="1"/>
    <col min="12547" max="12547" width="13.140625" style="285" customWidth="1"/>
    <col min="12548" max="12548" width="10.7109375" style="285" bestFit="1" customWidth="1"/>
    <col min="12549" max="12549" width="12.42578125" style="285" bestFit="1" customWidth="1"/>
    <col min="12550" max="12554" width="11.140625" style="285" customWidth="1"/>
    <col min="12555" max="12555" width="12.140625" style="285" customWidth="1"/>
    <col min="12556" max="12556" width="11" style="285" customWidth="1"/>
    <col min="12557" max="12557" width="12.42578125" style="285" customWidth="1"/>
    <col min="12558" max="12560" width="11" style="285" customWidth="1"/>
    <col min="12561" max="12561" width="13.5703125" style="285" customWidth="1"/>
    <col min="12562" max="12562" width="13.85546875" style="285" customWidth="1"/>
    <col min="12563" max="12563" width="11" style="285" customWidth="1"/>
    <col min="12564" max="12800" width="9.140625" style="285"/>
    <col min="12801" max="12801" width="5.85546875" style="285" customWidth="1"/>
    <col min="12802" max="12802" width="15" style="285" customWidth="1"/>
    <col min="12803" max="12803" width="13.140625" style="285" customWidth="1"/>
    <col min="12804" max="12804" width="10.7109375" style="285" bestFit="1" customWidth="1"/>
    <col min="12805" max="12805" width="12.42578125" style="285" bestFit="1" customWidth="1"/>
    <col min="12806" max="12810" width="11.140625" style="285" customWidth="1"/>
    <col min="12811" max="12811" width="12.140625" style="285" customWidth="1"/>
    <col min="12812" max="12812" width="11" style="285" customWidth="1"/>
    <col min="12813" max="12813" width="12.42578125" style="285" customWidth="1"/>
    <col min="12814" max="12816" width="11" style="285" customWidth="1"/>
    <col min="12817" max="12817" width="13.5703125" style="285" customWidth="1"/>
    <col min="12818" max="12818" width="13.85546875" style="285" customWidth="1"/>
    <col min="12819" max="12819" width="11" style="285" customWidth="1"/>
    <col min="12820" max="13056" width="9.140625" style="285"/>
    <col min="13057" max="13057" width="5.85546875" style="285" customWidth="1"/>
    <col min="13058" max="13058" width="15" style="285" customWidth="1"/>
    <col min="13059" max="13059" width="13.140625" style="285" customWidth="1"/>
    <col min="13060" max="13060" width="10.7109375" style="285" bestFit="1" customWidth="1"/>
    <col min="13061" max="13061" width="12.42578125" style="285" bestFit="1" customWidth="1"/>
    <col min="13062" max="13066" width="11.140625" style="285" customWidth="1"/>
    <col min="13067" max="13067" width="12.140625" style="285" customWidth="1"/>
    <col min="13068" max="13068" width="11" style="285" customWidth="1"/>
    <col min="13069" max="13069" width="12.42578125" style="285" customWidth="1"/>
    <col min="13070" max="13072" width="11" style="285" customWidth="1"/>
    <col min="13073" max="13073" width="13.5703125" style="285" customWidth="1"/>
    <col min="13074" max="13074" width="13.85546875" style="285" customWidth="1"/>
    <col min="13075" max="13075" width="11" style="285" customWidth="1"/>
    <col min="13076" max="13312" width="9.140625" style="285"/>
    <col min="13313" max="13313" width="5.85546875" style="285" customWidth="1"/>
    <col min="13314" max="13314" width="15" style="285" customWidth="1"/>
    <col min="13315" max="13315" width="13.140625" style="285" customWidth="1"/>
    <col min="13316" max="13316" width="10.7109375" style="285" bestFit="1" customWidth="1"/>
    <col min="13317" max="13317" width="12.42578125" style="285" bestFit="1" customWidth="1"/>
    <col min="13318" max="13322" width="11.140625" style="285" customWidth="1"/>
    <col min="13323" max="13323" width="12.140625" style="285" customWidth="1"/>
    <col min="13324" max="13324" width="11" style="285" customWidth="1"/>
    <col min="13325" max="13325" width="12.42578125" style="285" customWidth="1"/>
    <col min="13326" max="13328" width="11" style="285" customWidth="1"/>
    <col min="13329" max="13329" width="13.5703125" style="285" customWidth="1"/>
    <col min="13330" max="13330" width="13.85546875" style="285" customWidth="1"/>
    <col min="13331" max="13331" width="11" style="285" customWidth="1"/>
    <col min="13332" max="13568" width="9.140625" style="285"/>
    <col min="13569" max="13569" width="5.85546875" style="285" customWidth="1"/>
    <col min="13570" max="13570" width="15" style="285" customWidth="1"/>
    <col min="13571" max="13571" width="13.140625" style="285" customWidth="1"/>
    <col min="13572" max="13572" width="10.7109375" style="285" bestFit="1" customWidth="1"/>
    <col min="13573" max="13573" width="12.42578125" style="285" bestFit="1" customWidth="1"/>
    <col min="13574" max="13578" width="11.140625" style="285" customWidth="1"/>
    <col min="13579" max="13579" width="12.140625" style="285" customWidth="1"/>
    <col min="13580" max="13580" width="11" style="285" customWidth="1"/>
    <col min="13581" max="13581" width="12.42578125" style="285" customWidth="1"/>
    <col min="13582" max="13584" width="11" style="285" customWidth="1"/>
    <col min="13585" max="13585" width="13.5703125" style="285" customWidth="1"/>
    <col min="13586" max="13586" width="13.85546875" style="285" customWidth="1"/>
    <col min="13587" max="13587" width="11" style="285" customWidth="1"/>
    <col min="13588" max="13824" width="9.140625" style="285"/>
    <col min="13825" max="13825" width="5.85546875" style="285" customWidth="1"/>
    <col min="13826" max="13826" width="15" style="285" customWidth="1"/>
    <col min="13827" max="13827" width="13.140625" style="285" customWidth="1"/>
    <col min="13828" max="13828" width="10.7109375" style="285" bestFit="1" customWidth="1"/>
    <col min="13829" max="13829" width="12.42578125" style="285" bestFit="1" customWidth="1"/>
    <col min="13830" max="13834" width="11.140625" style="285" customWidth="1"/>
    <col min="13835" max="13835" width="12.140625" style="285" customWidth="1"/>
    <col min="13836" max="13836" width="11" style="285" customWidth="1"/>
    <col min="13837" max="13837" width="12.42578125" style="285" customWidth="1"/>
    <col min="13838" max="13840" width="11" style="285" customWidth="1"/>
    <col min="13841" max="13841" width="13.5703125" style="285" customWidth="1"/>
    <col min="13842" max="13842" width="13.85546875" style="285" customWidth="1"/>
    <col min="13843" max="13843" width="11" style="285" customWidth="1"/>
    <col min="13844" max="14080" width="9.140625" style="285"/>
    <col min="14081" max="14081" width="5.85546875" style="285" customWidth="1"/>
    <col min="14082" max="14082" width="15" style="285" customWidth="1"/>
    <col min="14083" max="14083" width="13.140625" style="285" customWidth="1"/>
    <col min="14084" max="14084" width="10.7109375" style="285" bestFit="1" customWidth="1"/>
    <col min="14085" max="14085" width="12.42578125" style="285" bestFit="1" customWidth="1"/>
    <col min="14086" max="14090" width="11.140625" style="285" customWidth="1"/>
    <col min="14091" max="14091" width="12.140625" style="285" customWidth="1"/>
    <col min="14092" max="14092" width="11" style="285" customWidth="1"/>
    <col min="14093" max="14093" width="12.42578125" style="285" customWidth="1"/>
    <col min="14094" max="14096" width="11" style="285" customWidth="1"/>
    <col min="14097" max="14097" width="13.5703125" style="285" customWidth="1"/>
    <col min="14098" max="14098" width="13.85546875" style="285" customWidth="1"/>
    <col min="14099" max="14099" width="11" style="285" customWidth="1"/>
    <col min="14100" max="14336" width="9.140625" style="285"/>
    <col min="14337" max="14337" width="5.85546875" style="285" customWidth="1"/>
    <col min="14338" max="14338" width="15" style="285" customWidth="1"/>
    <col min="14339" max="14339" width="13.140625" style="285" customWidth="1"/>
    <col min="14340" max="14340" width="10.7109375" style="285" bestFit="1" customWidth="1"/>
    <col min="14341" max="14341" width="12.42578125" style="285" bestFit="1" customWidth="1"/>
    <col min="14342" max="14346" width="11.140625" style="285" customWidth="1"/>
    <col min="14347" max="14347" width="12.140625" style="285" customWidth="1"/>
    <col min="14348" max="14348" width="11" style="285" customWidth="1"/>
    <col min="14349" max="14349" width="12.42578125" style="285" customWidth="1"/>
    <col min="14350" max="14352" width="11" style="285" customWidth="1"/>
    <col min="14353" max="14353" width="13.5703125" style="285" customWidth="1"/>
    <col min="14354" max="14354" width="13.85546875" style="285" customWidth="1"/>
    <col min="14355" max="14355" width="11" style="285" customWidth="1"/>
    <col min="14356" max="14592" width="9.140625" style="285"/>
    <col min="14593" max="14593" width="5.85546875" style="285" customWidth="1"/>
    <col min="14594" max="14594" width="15" style="285" customWidth="1"/>
    <col min="14595" max="14595" width="13.140625" style="285" customWidth="1"/>
    <col min="14596" max="14596" width="10.7109375" style="285" bestFit="1" customWidth="1"/>
    <col min="14597" max="14597" width="12.42578125" style="285" bestFit="1" customWidth="1"/>
    <col min="14598" max="14602" width="11.140625" style="285" customWidth="1"/>
    <col min="14603" max="14603" width="12.140625" style="285" customWidth="1"/>
    <col min="14604" max="14604" width="11" style="285" customWidth="1"/>
    <col min="14605" max="14605" width="12.42578125" style="285" customWidth="1"/>
    <col min="14606" max="14608" width="11" style="285" customWidth="1"/>
    <col min="14609" max="14609" width="13.5703125" style="285" customWidth="1"/>
    <col min="14610" max="14610" width="13.85546875" style="285" customWidth="1"/>
    <col min="14611" max="14611" width="11" style="285" customWidth="1"/>
    <col min="14612" max="14848" width="9.140625" style="285"/>
    <col min="14849" max="14849" width="5.85546875" style="285" customWidth="1"/>
    <col min="14850" max="14850" width="15" style="285" customWidth="1"/>
    <col min="14851" max="14851" width="13.140625" style="285" customWidth="1"/>
    <col min="14852" max="14852" width="10.7109375" style="285" bestFit="1" customWidth="1"/>
    <col min="14853" max="14853" width="12.42578125" style="285" bestFit="1" customWidth="1"/>
    <col min="14854" max="14858" width="11.140625" style="285" customWidth="1"/>
    <col min="14859" max="14859" width="12.140625" style="285" customWidth="1"/>
    <col min="14860" max="14860" width="11" style="285" customWidth="1"/>
    <col min="14861" max="14861" width="12.42578125" style="285" customWidth="1"/>
    <col min="14862" max="14864" width="11" style="285" customWidth="1"/>
    <col min="14865" max="14865" width="13.5703125" style="285" customWidth="1"/>
    <col min="14866" max="14866" width="13.85546875" style="285" customWidth="1"/>
    <col min="14867" max="14867" width="11" style="285" customWidth="1"/>
    <col min="14868" max="15104" width="9.140625" style="285"/>
    <col min="15105" max="15105" width="5.85546875" style="285" customWidth="1"/>
    <col min="15106" max="15106" width="15" style="285" customWidth="1"/>
    <col min="15107" max="15107" width="13.140625" style="285" customWidth="1"/>
    <col min="15108" max="15108" width="10.7109375" style="285" bestFit="1" customWidth="1"/>
    <col min="15109" max="15109" width="12.42578125" style="285" bestFit="1" customWidth="1"/>
    <col min="15110" max="15114" width="11.140625" style="285" customWidth="1"/>
    <col min="15115" max="15115" width="12.140625" style="285" customWidth="1"/>
    <col min="15116" max="15116" width="11" style="285" customWidth="1"/>
    <col min="15117" max="15117" width="12.42578125" style="285" customWidth="1"/>
    <col min="15118" max="15120" width="11" style="285" customWidth="1"/>
    <col min="15121" max="15121" width="13.5703125" style="285" customWidth="1"/>
    <col min="15122" max="15122" width="13.85546875" style="285" customWidth="1"/>
    <col min="15123" max="15123" width="11" style="285" customWidth="1"/>
    <col min="15124" max="15360" width="9.140625" style="285"/>
    <col min="15361" max="15361" width="5.85546875" style="285" customWidth="1"/>
    <col min="15362" max="15362" width="15" style="285" customWidth="1"/>
    <col min="15363" max="15363" width="13.140625" style="285" customWidth="1"/>
    <col min="15364" max="15364" width="10.7109375" style="285" bestFit="1" customWidth="1"/>
    <col min="15365" max="15365" width="12.42578125" style="285" bestFit="1" customWidth="1"/>
    <col min="15366" max="15370" width="11.140625" style="285" customWidth="1"/>
    <col min="15371" max="15371" width="12.140625" style="285" customWidth="1"/>
    <col min="15372" max="15372" width="11" style="285" customWidth="1"/>
    <col min="15373" max="15373" width="12.42578125" style="285" customWidth="1"/>
    <col min="15374" max="15376" width="11" style="285" customWidth="1"/>
    <col min="15377" max="15377" width="13.5703125" style="285" customWidth="1"/>
    <col min="15378" max="15378" width="13.85546875" style="285" customWidth="1"/>
    <col min="15379" max="15379" width="11" style="285" customWidth="1"/>
    <col min="15380" max="15616" width="9.140625" style="285"/>
    <col min="15617" max="15617" width="5.85546875" style="285" customWidth="1"/>
    <col min="15618" max="15618" width="15" style="285" customWidth="1"/>
    <col min="15619" max="15619" width="13.140625" style="285" customWidth="1"/>
    <col min="15620" max="15620" width="10.7109375" style="285" bestFit="1" customWidth="1"/>
    <col min="15621" max="15621" width="12.42578125" style="285" bestFit="1" customWidth="1"/>
    <col min="15622" max="15626" width="11.140625" style="285" customWidth="1"/>
    <col min="15627" max="15627" width="12.140625" style="285" customWidth="1"/>
    <col min="15628" max="15628" width="11" style="285" customWidth="1"/>
    <col min="15629" max="15629" width="12.42578125" style="285" customWidth="1"/>
    <col min="15630" max="15632" width="11" style="285" customWidth="1"/>
    <col min="15633" max="15633" width="13.5703125" style="285" customWidth="1"/>
    <col min="15634" max="15634" width="13.85546875" style="285" customWidth="1"/>
    <col min="15635" max="15635" width="11" style="285" customWidth="1"/>
    <col min="15636" max="15872" width="9.140625" style="285"/>
    <col min="15873" max="15873" width="5.85546875" style="285" customWidth="1"/>
    <col min="15874" max="15874" width="15" style="285" customWidth="1"/>
    <col min="15875" max="15875" width="13.140625" style="285" customWidth="1"/>
    <col min="15876" max="15876" width="10.7109375" style="285" bestFit="1" customWidth="1"/>
    <col min="15877" max="15877" width="12.42578125" style="285" bestFit="1" customWidth="1"/>
    <col min="15878" max="15882" width="11.140625" style="285" customWidth="1"/>
    <col min="15883" max="15883" width="12.140625" style="285" customWidth="1"/>
    <col min="15884" max="15884" width="11" style="285" customWidth="1"/>
    <col min="15885" max="15885" width="12.42578125" style="285" customWidth="1"/>
    <col min="15886" max="15888" width="11" style="285" customWidth="1"/>
    <col min="15889" max="15889" width="13.5703125" style="285" customWidth="1"/>
    <col min="15890" max="15890" width="13.85546875" style="285" customWidth="1"/>
    <col min="15891" max="15891" width="11" style="285" customWidth="1"/>
    <col min="15892" max="16128" width="9.140625" style="285"/>
    <col min="16129" max="16129" width="5.85546875" style="285" customWidth="1"/>
    <col min="16130" max="16130" width="15" style="285" customWidth="1"/>
    <col min="16131" max="16131" width="13.140625" style="285" customWidth="1"/>
    <col min="16132" max="16132" width="10.7109375" style="285" bestFit="1" customWidth="1"/>
    <col min="16133" max="16133" width="12.42578125" style="285" bestFit="1" customWidth="1"/>
    <col min="16134" max="16138" width="11.140625" style="285" customWidth="1"/>
    <col min="16139" max="16139" width="12.140625" style="285" customWidth="1"/>
    <col min="16140" max="16140" width="11" style="285" customWidth="1"/>
    <col min="16141" max="16141" width="12.42578125" style="285" customWidth="1"/>
    <col min="16142" max="16144" width="11" style="285" customWidth="1"/>
    <col min="16145" max="16145" width="13.5703125" style="285" customWidth="1"/>
    <col min="16146" max="16146" width="13.85546875" style="285" customWidth="1"/>
    <col min="16147" max="16147" width="11" style="285" customWidth="1"/>
    <col min="16148" max="16384" width="9.140625" style="285"/>
  </cols>
  <sheetData>
    <row r="1" spans="1:21">
      <c r="A1" s="481" t="str">
        <f>'Bieu 04'!A1:F1</f>
        <v>UỶ BAN NHÂN DÂN TỈNH TUYÊN QUANG</v>
      </c>
      <c r="B1" s="481"/>
      <c r="C1" s="481"/>
      <c r="D1" s="481"/>
      <c r="E1" s="481"/>
      <c r="F1" s="481"/>
      <c r="G1" s="481"/>
      <c r="H1" s="284"/>
      <c r="I1" s="284"/>
      <c r="J1" s="284"/>
      <c r="K1" s="284"/>
      <c r="L1" s="284"/>
      <c r="M1" s="284"/>
      <c r="N1" s="284"/>
      <c r="O1" s="284"/>
      <c r="P1" s="284"/>
      <c r="Q1" s="284"/>
      <c r="R1" s="543" t="s">
        <v>415</v>
      </c>
      <c r="S1" s="543"/>
      <c r="T1" s="543"/>
      <c r="U1" s="543"/>
    </row>
    <row r="2" spans="1:21" ht="14.25" customHeight="1">
      <c r="A2" s="308"/>
      <c r="B2" s="308"/>
      <c r="C2" s="308"/>
      <c r="D2" s="308"/>
      <c r="E2" s="308"/>
      <c r="F2" s="308"/>
      <c r="G2" s="308"/>
      <c r="H2" s="284"/>
      <c r="I2" s="284"/>
      <c r="J2" s="284"/>
      <c r="K2" s="284"/>
      <c r="L2" s="284"/>
      <c r="M2" s="284"/>
      <c r="N2" s="284"/>
      <c r="O2" s="284"/>
      <c r="P2" s="284"/>
      <c r="Q2" s="284"/>
      <c r="R2" s="466" t="s">
        <v>441</v>
      </c>
      <c r="S2" s="466"/>
      <c r="T2" s="466"/>
      <c r="U2" s="466"/>
    </row>
    <row r="3" spans="1:21" ht="37.5" customHeight="1">
      <c r="A3" s="482" t="s">
        <v>402</v>
      </c>
      <c r="B3" s="482"/>
      <c r="C3" s="482"/>
      <c r="D3" s="482"/>
      <c r="E3" s="482"/>
      <c r="F3" s="482"/>
      <c r="G3" s="482"/>
      <c r="H3" s="482"/>
      <c r="I3" s="482"/>
      <c r="J3" s="482"/>
      <c r="K3" s="482"/>
      <c r="L3" s="482"/>
      <c r="M3" s="482"/>
      <c r="N3" s="482"/>
      <c r="O3" s="482"/>
      <c r="P3" s="482"/>
      <c r="Q3" s="482"/>
      <c r="R3" s="482"/>
      <c r="S3" s="482"/>
    </row>
    <row r="4" spans="1:21">
      <c r="A4" s="483" t="str">
        <f>'Bieu 04'!A5:AS5</f>
        <v>(Kèm theo Kế hoạch số      /KH-UBND ngày    tháng  4 năm 2021 của Uỷ ban nhân dân tỉnh)</v>
      </c>
      <c r="B4" s="483"/>
      <c r="C4" s="483"/>
      <c r="D4" s="483"/>
      <c r="E4" s="483"/>
      <c r="F4" s="483"/>
      <c r="G4" s="483"/>
      <c r="H4" s="483"/>
      <c r="I4" s="483"/>
      <c r="J4" s="483"/>
      <c r="K4" s="483"/>
      <c r="L4" s="483"/>
      <c r="M4" s="483"/>
      <c r="N4" s="483"/>
      <c r="O4" s="483"/>
      <c r="P4" s="483"/>
      <c r="Q4" s="483"/>
      <c r="R4" s="483"/>
      <c r="S4" s="483"/>
    </row>
    <row r="5" spans="1:21" s="290" customFormat="1" ht="9.75" customHeight="1">
      <c r="A5" s="286"/>
      <c r="B5" s="286"/>
      <c r="C5" s="287"/>
      <c r="D5" s="288"/>
      <c r="E5" s="287"/>
      <c r="F5" s="289"/>
      <c r="G5" s="289"/>
      <c r="H5" s="289"/>
      <c r="I5" s="289"/>
      <c r="J5" s="289"/>
      <c r="K5" s="287"/>
      <c r="L5" s="288"/>
      <c r="M5" s="287"/>
      <c r="N5" s="289"/>
      <c r="O5" s="289"/>
      <c r="P5" s="289"/>
      <c r="Q5" s="289"/>
      <c r="R5" s="289"/>
    </row>
    <row r="6" spans="1:21" s="290" customFormat="1" ht="31.5" customHeight="1">
      <c r="A6" s="584" t="s">
        <v>86</v>
      </c>
      <c r="B6" s="584" t="s">
        <v>403</v>
      </c>
      <c r="C6" s="585" t="s">
        <v>418</v>
      </c>
      <c r="D6" s="586"/>
      <c r="E6" s="586"/>
      <c r="F6" s="586"/>
      <c r="G6" s="586"/>
      <c r="H6" s="586"/>
      <c r="I6" s="586"/>
      <c r="J6" s="587"/>
      <c r="K6" s="585" t="s">
        <v>419</v>
      </c>
      <c r="L6" s="586"/>
      <c r="M6" s="586"/>
      <c r="N6" s="586"/>
      <c r="O6" s="586"/>
      <c r="P6" s="586"/>
      <c r="Q6" s="586"/>
      <c r="R6" s="587"/>
      <c r="S6" s="575" t="s">
        <v>404</v>
      </c>
      <c r="T6" s="575"/>
      <c r="U6" s="575"/>
    </row>
    <row r="7" spans="1:21" s="290" customFormat="1" ht="55.5" customHeight="1">
      <c r="A7" s="584"/>
      <c r="B7" s="584"/>
      <c r="C7" s="579" t="s">
        <v>396</v>
      </c>
      <c r="D7" s="582" t="s">
        <v>405</v>
      </c>
      <c r="E7" s="582"/>
      <c r="F7" s="576" t="s">
        <v>406</v>
      </c>
      <c r="G7" s="577"/>
      <c r="H7" s="577"/>
      <c r="I7" s="577"/>
      <c r="J7" s="578"/>
      <c r="K7" s="579" t="s">
        <v>396</v>
      </c>
      <c r="L7" s="582" t="s">
        <v>405</v>
      </c>
      <c r="M7" s="582"/>
      <c r="N7" s="576" t="s">
        <v>406</v>
      </c>
      <c r="O7" s="577"/>
      <c r="P7" s="577"/>
      <c r="Q7" s="577"/>
      <c r="R7" s="578"/>
      <c r="S7" s="575"/>
      <c r="T7" s="575"/>
      <c r="U7" s="575"/>
    </row>
    <row r="8" spans="1:21" s="290" customFormat="1" ht="28.5" customHeight="1">
      <c r="A8" s="584"/>
      <c r="B8" s="584"/>
      <c r="C8" s="580"/>
      <c r="D8" s="583" t="s">
        <v>407</v>
      </c>
      <c r="E8" s="588" t="s">
        <v>182</v>
      </c>
      <c r="F8" s="583" t="s">
        <v>408</v>
      </c>
      <c r="G8" s="583" t="s">
        <v>182</v>
      </c>
      <c r="H8" s="583" t="s">
        <v>189</v>
      </c>
      <c r="I8" s="583"/>
      <c r="J8" s="583"/>
      <c r="K8" s="580"/>
      <c r="L8" s="583" t="s">
        <v>407</v>
      </c>
      <c r="M8" s="588" t="s">
        <v>182</v>
      </c>
      <c r="N8" s="583" t="s">
        <v>408</v>
      </c>
      <c r="O8" s="583" t="s">
        <v>182</v>
      </c>
      <c r="P8" s="583" t="s">
        <v>189</v>
      </c>
      <c r="Q8" s="583"/>
      <c r="R8" s="583"/>
      <c r="S8" s="575"/>
      <c r="T8" s="575"/>
      <c r="U8" s="575"/>
    </row>
    <row r="9" spans="1:21" s="290" customFormat="1" ht="116.25">
      <c r="A9" s="584"/>
      <c r="B9" s="584"/>
      <c r="C9" s="581"/>
      <c r="D9" s="583"/>
      <c r="E9" s="589"/>
      <c r="F9" s="583"/>
      <c r="G9" s="583"/>
      <c r="H9" s="291" t="s">
        <v>409</v>
      </c>
      <c r="I9" s="291" t="s">
        <v>410</v>
      </c>
      <c r="J9" s="291" t="s">
        <v>411</v>
      </c>
      <c r="K9" s="581"/>
      <c r="L9" s="583"/>
      <c r="M9" s="589"/>
      <c r="N9" s="583"/>
      <c r="O9" s="583"/>
      <c r="P9" s="291" t="s">
        <v>409</v>
      </c>
      <c r="Q9" s="291" t="s">
        <v>410</v>
      </c>
      <c r="R9" s="291" t="s">
        <v>411</v>
      </c>
      <c r="S9" s="313" t="s">
        <v>53</v>
      </c>
      <c r="T9" s="313" t="s">
        <v>416</v>
      </c>
      <c r="U9" s="313" t="s">
        <v>417</v>
      </c>
    </row>
    <row r="10" spans="1:21" s="296" customFormat="1" ht="100.5" customHeight="1">
      <c r="A10" s="292">
        <v>1</v>
      </c>
      <c r="B10" s="292">
        <v>2021</v>
      </c>
      <c r="C10" s="293">
        <f>E10+G10</f>
        <v>61849.011480000001</v>
      </c>
      <c r="D10" s="294">
        <v>706</v>
      </c>
      <c r="E10" s="295">
        <f>(2.66*35%*1490+1490*2.66+1490*0.3)*D10*12/1000</f>
        <v>49117.182480000003</v>
      </c>
      <c r="F10" s="295">
        <v>2014</v>
      </c>
      <c r="G10" s="295">
        <f>H10+I10+J10</f>
        <v>12731.829</v>
      </c>
      <c r="H10" s="295">
        <f>F10*0.4*1490*9/1000</f>
        <v>10803.096</v>
      </c>
      <c r="I10" s="295">
        <f>1213*0.1*1490*9/1000</f>
        <v>1626.6330000000003</v>
      </c>
      <c r="J10" s="295">
        <f>F10*150/1000</f>
        <v>302.10000000000002</v>
      </c>
      <c r="K10" s="293">
        <f>M10+O10</f>
        <v>65882.1492</v>
      </c>
      <c r="L10" s="294">
        <v>706</v>
      </c>
      <c r="M10" s="295">
        <f>(2.66*50%*1490+1490*2.66+1490*0.3)*L10*12/1000</f>
        <v>54153.871200000001</v>
      </c>
      <c r="N10" s="295">
        <f>F10+113</f>
        <v>2127</v>
      </c>
      <c r="O10" s="295">
        <f>P10+Q10+R10</f>
        <v>11728.277999999998</v>
      </c>
      <c r="P10" s="295">
        <f>N10*0.4*1490*9/1000</f>
        <v>11409.227999999999</v>
      </c>
      <c r="Q10" s="295"/>
      <c r="R10" s="295">
        <f>N10*150/1000</f>
        <v>319.05</v>
      </c>
      <c r="S10" s="314">
        <f>T10+U10</f>
        <v>4033.137719999997</v>
      </c>
      <c r="T10" s="315">
        <f>M10-E10</f>
        <v>5036.6887199999983</v>
      </c>
      <c r="U10" s="315">
        <f>O10-G10</f>
        <v>-1003.5510000000013</v>
      </c>
    </row>
    <row r="11" spans="1:21" s="296" customFormat="1" ht="100.5" customHeight="1">
      <c r="A11" s="292">
        <v>2</v>
      </c>
      <c r="B11" s="292">
        <v>2022</v>
      </c>
      <c r="C11" s="293">
        <f t="shared" ref="C11:C12" si="0">E11+G11</f>
        <v>61849.011480000001</v>
      </c>
      <c r="D11" s="294">
        <v>706</v>
      </c>
      <c r="E11" s="295">
        <f t="shared" ref="E11:E12" si="1">(2.66*35%*1490+1490*2.66+1490*0.3)*D11*12/1000</f>
        <v>49117.182480000003</v>
      </c>
      <c r="F11" s="295">
        <v>2014</v>
      </c>
      <c r="G11" s="295">
        <f t="shared" ref="G11:G12" si="2">H11+I11+J11</f>
        <v>12731.829</v>
      </c>
      <c r="H11" s="295">
        <f t="shared" ref="H11:H12" si="3">F11*0.4*1490*9/1000</f>
        <v>10803.096</v>
      </c>
      <c r="I11" s="295">
        <f t="shared" ref="I11:I12" si="4">1213*0.1*1490*9/1000</f>
        <v>1626.6330000000003</v>
      </c>
      <c r="J11" s="295">
        <f t="shared" ref="J11:J12" si="5">F11*150/1000</f>
        <v>302.10000000000002</v>
      </c>
      <c r="K11" s="293">
        <f t="shared" ref="K11:K12" si="6">M11+O11</f>
        <v>66775.417199999996</v>
      </c>
      <c r="L11" s="294">
        <v>706</v>
      </c>
      <c r="M11" s="295">
        <f t="shared" ref="M11:M12" si="7">(2.66*50%*1490+1490*2.66+1490*0.3)*L11*12/1000</f>
        <v>54153.871200000001</v>
      </c>
      <c r="N11" s="295">
        <f>F11+113+162</f>
        <v>2289</v>
      </c>
      <c r="O11" s="295">
        <f t="shared" ref="O11:O12" si="8">P11+Q11+R11</f>
        <v>12621.546</v>
      </c>
      <c r="P11" s="295">
        <f t="shared" ref="P11:P12" si="9">N11*0.4*1490*9/1000</f>
        <v>12278.196</v>
      </c>
      <c r="Q11" s="295"/>
      <c r="R11" s="295">
        <f t="shared" ref="R11:R12" si="10">N11*150/1000</f>
        <v>343.35</v>
      </c>
      <c r="S11" s="314">
        <f t="shared" ref="S11:S13" si="11">T11+U11</f>
        <v>4926.4057199999988</v>
      </c>
      <c r="T11" s="315">
        <f t="shared" ref="T11:T13" si="12">M11-E11</f>
        <v>5036.6887199999983</v>
      </c>
      <c r="U11" s="315">
        <f t="shared" ref="U11:U13" si="13">O11-G11</f>
        <v>-110.28299999999945</v>
      </c>
    </row>
    <row r="12" spans="1:21" s="296" customFormat="1" ht="100.5" customHeight="1">
      <c r="A12" s="292">
        <v>3</v>
      </c>
      <c r="B12" s="292">
        <v>2023</v>
      </c>
      <c r="C12" s="293">
        <f t="shared" si="0"/>
        <v>61849.011480000001</v>
      </c>
      <c r="D12" s="294">
        <v>706</v>
      </c>
      <c r="E12" s="295">
        <f t="shared" si="1"/>
        <v>49117.182480000003</v>
      </c>
      <c r="F12" s="295">
        <v>2014</v>
      </c>
      <c r="G12" s="295">
        <f t="shared" si="2"/>
        <v>12731.829</v>
      </c>
      <c r="H12" s="295">
        <f t="shared" si="3"/>
        <v>10803.096</v>
      </c>
      <c r="I12" s="295">
        <f t="shared" si="4"/>
        <v>1626.6330000000003</v>
      </c>
      <c r="J12" s="295">
        <f t="shared" si="5"/>
        <v>302.10000000000002</v>
      </c>
      <c r="K12" s="293">
        <f t="shared" si="6"/>
        <v>71798.671199999997</v>
      </c>
      <c r="L12" s="294">
        <v>706</v>
      </c>
      <c r="M12" s="295">
        <f t="shared" si="7"/>
        <v>54153.871200000001</v>
      </c>
      <c r="N12" s="295">
        <f>F12+123+162+901</f>
        <v>3200</v>
      </c>
      <c r="O12" s="295">
        <f t="shared" si="8"/>
        <v>17644.8</v>
      </c>
      <c r="P12" s="295">
        <f t="shared" si="9"/>
        <v>17164.8</v>
      </c>
      <c r="Q12" s="295"/>
      <c r="R12" s="295">
        <f t="shared" si="10"/>
        <v>480</v>
      </c>
      <c r="S12" s="314">
        <f t="shared" si="11"/>
        <v>9949.6597199999978</v>
      </c>
      <c r="T12" s="315">
        <f t="shared" si="12"/>
        <v>5036.6887199999983</v>
      </c>
      <c r="U12" s="315">
        <f t="shared" si="13"/>
        <v>4912.9709999999995</v>
      </c>
    </row>
    <row r="13" spans="1:21" s="298" customFormat="1" ht="100.5" customHeight="1">
      <c r="A13" s="590" t="s">
        <v>412</v>
      </c>
      <c r="B13" s="591"/>
      <c r="C13" s="297">
        <f t="shared" ref="C13:R13" si="14">SUM(C10:C12)</f>
        <v>185547.03444000002</v>
      </c>
      <c r="D13" s="297">
        <f t="shared" si="14"/>
        <v>2118</v>
      </c>
      <c r="E13" s="297">
        <f t="shared" si="14"/>
        <v>147351.54743999999</v>
      </c>
      <c r="F13" s="297">
        <f t="shared" si="14"/>
        <v>6042</v>
      </c>
      <c r="G13" s="297">
        <f t="shared" si="14"/>
        <v>38195.487000000001</v>
      </c>
      <c r="H13" s="297">
        <f t="shared" si="14"/>
        <v>32409.288</v>
      </c>
      <c r="I13" s="297">
        <f t="shared" si="14"/>
        <v>4879.8990000000013</v>
      </c>
      <c r="J13" s="297">
        <f t="shared" si="14"/>
        <v>906.30000000000007</v>
      </c>
      <c r="K13" s="297">
        <f t="shared" si="14"/>
        <v>204456.23759999999</v>
      </c>
      <c r="L13" s="297">
        <f t="shared" si="14"/>
        <v>2118</v>
      </c>
      <c r="M13" s="297">
        <f t="shared" si="14"/>
        <v>162461.61360000001</v>
      </c>
      <c r="N13" s="297">
        <f t="shared" si="14"/>
        <v>7616</v>
      </c>
      <c r="O13" s="297">
        <f t="shared" si="14"/>
        <v>41994.623999999996</v>
      </c>
      <c r="P13" s="297">
        <f t="shared" si="14"/>
        <v>40852.224000000002</v>
      </c>
      <c r="Q13" s="297">
        <f t="shared" si="14"/>
        <v>0</v>
      </c>
      <c r="R13" s="297">
        <f t="shared" si="14"/>
        <v>1142.4000000000001</v>
      </c>
      <c r="S13" s="314">
        <f t="shared" si="11"/>
        <v>18909.203160000012</v>
      </c>
      <c r="T13" s="316">
        <f t="shared" si="12"/>
        <v>15110.066160000017</v>
      </c>
      <c r="U13" s="316">
        <f t="shared" si="13"/>
        <v>3799.1369999999952</v>
      </c>
    </row>
    <row r="14" spans="1:21" s="290" customFormat="1" ht="15">
      <c r="A14" s="299"/>
      <c r="B14" s="299"/>
      <c r="C14" s="299"/>
      <c r="D14" s="299"/>
      <c r="E14" s="299"/>
      <c r="F14" s="289"/>
      <c r="G14" s="289"/>
      <c r="H14" s="289"/>
      <c r="I14" s="289"/>
      <c r="J14" s="289"/>
      <c r="K14" s="299"/>
      <c r="L14" s="299"/>
      <c r="M14" s="299"/>
      <c r="N14" s="289"/>
      <c r="O14" s="289"/>
      <c r="P14" s="289"/>
      <c r="Q14" s="289"/>
      <c r="R14" s="289"/>
    </row>
    <row r="15" spans="1:21" s="290" customFormat="1" ht="15">
      <c r="A15" s="300"/>
      <c r="B15" s="300"/>
      <c r="C15" s="300"/>
      <c r="E15" s="300"/>
      <c r="F15" s="289"/>
      <c r="G15" s="289"/>
      <c r="H15" s="289"/>
      <c r="I15" s="289"/>
      <c r="J15" s="289"/>
      <c r="K15" s="300"/>
      <c r="M15" s="300"/>
      <c r="N15" s="289"/>
      <c r="O15" s="289"/>
      <c r="P15" s="289"/>
      <c r="Q15" s="289"/>
      <c r="R15" s="289"/>
    </row>
    <row r="16" spans="1:21" s="301" customFormat="1">
      <c r="D16" s="302"/>
      <c r="F16" s="303"/>
      <c r="G16" s="303"/>
      <c r="H16" s="303"/>
      <c r="I16" s="303"/>
      <c r="J16" s="303"/>
      <c r="L16" s="302"/>
      <c r="N16" s="303"/>
      <c r="O16" s="303"/>
      <c r="P16" s="303"/>
      <c r="Q16" s="303"/>
      <c r="R16" s="303"/>
    </row>
    <row r="17" spans="4:18" s="301" customFormat="1">
      <c r="D17" s="302"/>
      <c r="F17" s="303"/>
      <c r="G17" s="303"/>
      <c r="H17" s="303"/>
      <c r="I17" s="303"/>
      <c r="J17" s="303"/>
      <c r="L17" s="302"/>
      <c r="N17" s="303"/>
      <c r="O17" s="303"/>
      <c r="P17" s="303"/>
      <c r="Q17" s="303"/>
      <c r="R17" s="303"/>
    </row>
    <row r="21" spans="4:18" s="301" customFormat="1">
      <c r="D21" s="302"/>
      <c r="F21" s="303"/>
      <c r="G21" s="303"/>
      <c r="H21" s="303"/>
      <c r="I21" s="303"/>
      <c r="J21" s="303"/>
      <c r="L21" s="302"/>
      <c r="N21" s="303"/>
      <c r="O21" s="303"/>
      <c r="P21" s="303"/>
      <c r="Q21" s="303"/>
      <c r="R21" s="303"/>
    </row>
  </sheetData>
  <mergeCells count="27">
    <mergeCell ref="M8:M9"/>
    <mergeCell ref="N8:N9"/>
    <mergeCell ref="O8:O9"/>
    <mergeCell ref="P8:R8"/>
    <mergeCell ref="A13:B13"/>
    <mergeCell ref="D8:D9"/>
    <mergeCell ref="E8:E9"/>
    <mergeCell ref="B6:B9"/>
    <mergeCell ref="C6:J6"/>
    <mergeCell ref="C7:C9"/>
    <mergeCell ref="D7:E7"/>
    <mergeCell ref="R2:U2"/>
    <mergeCell ref="R1:U1"/>
    <mergeCell ref="S6:U8"/>
    <mergeCell ref="F7:J7"/>
    <mergeCell ref="K7:K9"/>
    <mergeCell ref="L7:M7"/>
    <mergeCell ref="N7:R7"/>
    <mergeCell ref="F8:F9"/>
    <mergeCell ref="G8:G9"/>
    <mergeCell ref="H8:J8"/>
    <mergeCell ref="L8:L9"/>
    <mergeCell ref="A1:G1"/>
    <mergeCell ref="A3:S3"/>
    <mergeCell ref="A4:S4"/>
    <mergeCell ref="A6:A9"/>
    <mergeCell ref="K6:R6"/>
  </mergeCells>
  <pageMargins left="0.50416666666666665" right="0.22343750000000001" top="0.31510416666666669" bottom="0.75" header="0.3" footer="0.3"/>
  <pageSetup paperSize="9" scale="60" orientation="landscape" verticalDpi="0" r:id="rId1"/>
</worksheet>
</file>

<file path=xl/worksheets/sheet16.xml><?xml version="1.0" encoding="utf-8"?>
<worksheet xmlns="http://schemas.openxmlformats.org/spreadsheetml/2006/main" xmlns:r="http://schemas.openxmlformats.org/officeDocument/2006/relationships">
  <dimension ref="A1:AA28"/>
  <sheetViews>
    <sheetView view="pageLayout" zoomScale="70" zoomScalePageLayoutView="70" workbookViewId="0">
      <selection sqref="A1:XFD1048576"/>
    </sheetView>
  </sheetViews>
  <sheetFormatPr defaultColWidth="9.28515625" defaultRowHeight="15"/>
  <cols>
    <col min="1" max="1" width="3.7109375" style="401" customWidth="1"/>
    <col min="2" max="2" width="28.5703125" style="400" customWidth="1"/>
    <col min="3" max="3" width="12" style="399" customWidth="1"/>
    <col min="4" max="6" width="8.7109375" style="399" customWidth="1"/>
    <col min="7" max="7" width="11.28515625" style="399" customWidth="1"/>
    <col min="8" max="9" width="8.7109375" style="399" customWidth="1"/>
    <col min="10" max="16384" width="9.28515625" style="400"/>
  </cols>
  <sheetData>
    <row r="1" spans="1:27" ht="18.75" customHeight="1">
      <c r="A1" s="399"/>
      <c r="B1" s="399"/>
      <c r="V1" s="527" t="s">
        <v>310</v>
      </c>
      <c r="W1" s="527"/>
      <c r="X1" s="527"/>
      <c r="Y1" s="527"/>
      <c r="Z1" s="527"/>
      <c r="AA1" s="378"/>
    </row>
    <row r="2" spans="1:27" ht="15.75" customHeight="1">
      <c r="V2" s="528"/>
      <c r="W2" s="528"/>
      <c r="X2" s="528"/>
      <c r="Y2" s="528"/>
      <c r="Z2" s="528"/>
      <c r="AA2" s="528"/>
    </row>
    <row r="3" spans="1:27" ht="25.5" customHeight="1">
      <c r="A3" s="593" t="s">
        <v>501</v>
      </c>
      <c r="B3" s="593"/>
      <c r="C3" s="593"/>
      <c r="D3" s="593"/>
      <c r="E3" s="593"/>
      <c r="F3" s="593"/>
      <c r="G3" s="593"/>
      <c r="H3" s="593"/>
      <c r="I3" s="593"/>
      <c r="J3" s="593"/>
      <c r="K3" s="593"/>
      <c r="L3" s="593"/>
      <c r="M3" s="593"/>
      <c r="N3" s="593"/>
      <c r="O3" s="593"/>
      <c r="P3" s="593"/>
      <c r="Q3" s="593"/>
      <c r="R3" s="593"/>
      <c r="S3" s="593"/>
      <c r="T3" s="593"/>
      <c r="U3" s="593"/>
      <c r="V3" s="593"/>
      <c r="W3" s="593"/>
      <c r="X3" s="593"/>
      <c r="Y3" s="593"/>
      <c r="Z3" s="593"/>
    </row>
    <row r="4" spans="1:27" ht="15.75">
      <c r="A4" s="594" t="str">
        <f>'Biểu 01.'!A3:V3</f>
        <v>(Kèm theo Quyết định số 668  /QĐ-UBND ngày 03  /11/2021 của Ủy ban nhân dân tỉnh)</v>
      </c>
      <c r="B4" s="594"/>
      <c r="C4" s="594"/>
      <c r="D4" s="594"/>
      <c r="E4" s="594"/>
      <c r="F4" s="594"/>
      <c r="G4" s="594"/>
      <c r="H4" s="594"/>
      <c r="I4" s="594"/>
      <c r="J4" s="594"/>
      <c r="K4" s="594"/>
      <c r="L4" s="594"/>
      <c r="M4" s="594"/>
      <c r="N4" s="594"/>
      <c r="O4" s="594"/>
      <c r="P4" s="594"/>
      <c r="Q4" s="594"/>
      <c r="R4" s="594"/>
      <c r="S4" s="594"/>
      <c r="T4" s="594"/>
      <c r="U4" s="594"/>
      <c r="V4" s="594"/>
      <c r="W4" s="594"/>
      <c r="X4" s="594"/>
      <c r="Y4" s="594"/>
      <c r="Z4" s="594"/>
    </row>
    <row r="5" spans="1:27" ht="19.5" customHeight="1">
      <c r="B5" s="402"/>
      <c r="C5" s="402"/>
      <c r="D5" s="402"/>
      <c r="E5" s="402"/>
      <c r="F5" s="402"/>
      <c r="G5" s="402"/>
      <c r="H5" s="402"/>
      <c r="I5" s="402"/>
      <c r="J5" s="402"/>
      <c r="K5" s="402"/>
      <c r="L5" s="402"/>
      <c r="M5" s="402"/>
      <c r="N5" s="402"/>
      <c r="O5" s="402"/>
      <c r="P5" s="402"/>
      <c r="Q5" s="402"/>
      <c r="R5" s="402"/>
      <c r="S5" s="402"/>
      <c r="T5" s="402"/>
      <c r="U5" s="402"/>
      <c r="V5" s="402"/>
      <c r="W5" s="602" t="s">
        <v>441</v>
      </c>
      <c r="X5" s="602"/>
      <c r="Y5" s="602"/>
      <c r="Z5" s="602"/>
    </row>
    <row r="6" spans="1:27" ht="26.25" customHeight="1">
      <c r="A6" s="598" t="s">
        <v>10</v>
      </c>
      <c r="B6" s="441" t="s">
        <v>431</v>
      </c>
      <c r="C6" s="425" t="s">
        <v>509</v>
      </c>
      <c r="D6" s="595" t="s">
        <v>189</v>
      </c>
      <c r="E6" s="596"/>
      <c r="F6" s="596"/>
      <c r="G6" s="596"/>
      <c r="H6" s="596"/>
      <c r="I6" s="597"/>
      <c r="J6" s="425" t="s">
        <v>209</v>
      </c>
      <c r="K6" s="425"/>
      <c r="L6" s="425"/>
      <c r="M6" s="425"/>
      <c r="N6" s="425"/>
      <c r="O6" s="425"/>
      <c r="P6" s="425"/>
      <c r="Q6" s="425"/>
      <c r="R6" s="425"/>
      <c r="S6" s="425"/>
      <c r="T6" s="425"/>
      <c r="U6" s="425"/>
      <c r="V6" s="425"/>
      <c r="W6" s="425"/>
      <c r="X6" s="425"/>
      <c r="Y6" s="425"/>
      <c r="Z6" s="425"/>
    </row>
    <row r="7" spans="1:27" ht="22.5" customHeight="1">
      <c r="A7" s="599"/>
      <c r="B7" s="442"/>
      <c r="C7" s="425"/>
      <c r="D7" s="449" t="s">
        <v>413</v>
      </c>
      <c r="E7" s="474" t="s">
        <v>189</v>
      </c>
      <c r="F7" s="474"/>
      <c r="G7" s="449" t="s">
        <v>510</v>
      </c>
      <c r="H7" s="449" t="s">
        <v>511</v>
      </c>
      <c r="I7" s="449" t="s">
        <v>512</v>
      </c>
      <c r="J7" s="458">
        <v>2021</v>
      </c>
      <c r="K7" s="459"/>
      <c r="L7" s="459"/>
      <c r="M7" s="459"/>
      <c r="N7" s="459"/>
      <c r="O7" s="459"/>
      <c r="P7" s="460"/>
      <c r="Q7" s="458">
        <v>2022</v>
      </c>
      <c r="R7" s="459"/>
      <c r="S7" s="459"/>
      <c r="T7" s="459"/>
      <c r="U7" s="460"/>
      <c r="V7" s="458">
        <v>2023</v>
      </c>
      <c r="W7" s="459"/>
      <c r="X7" s="459"/>
      <c r="Y7" s="459"/>
      <c r="Z7" s="460"/>
    </row>
    <row r="8" spans="1:27" ht="30.75" customHeight="1">
      <c r="A8" s="599"/>
      <c r="B8" s="442"/>
      <c r="C8" s="425"/>
      <c r="D8" s="592"/>
      <c r="E8" s="474"/>
      <c r="F8" s="474"/>
      <c r="G8" s="592"/>
      <c r="H8" s="592"/>
      <c r="I8" s="592"/>
      <c r="J8" s="441" t="s">
        <v>363</v>
      </c>
      <c r="K8" s="474" t="s">
        <v>189</v>
      </c>
      <c r="L8" s="474"/>
      <c r="M8" s="474"/>
      <c r="N8" s="474"/>
      <c r="O8" s="474"/>
      <c r="P8" s="474"/>
      <c r="Q8" s="441" t="s">
        <v>363</v>
      </c>
      <c r="R8" s="474" t="s">
        <v>189</v>
      </c>
      <c r="S8" s="474"/>
      <c r="T8" s="474"/>
      <c r="U8" s="474"/>
      <c r="V8" s="441" t="s">
        <v>363</v>
      </c>
      <c r="W8" s="474" t="s">
        <v>189</v>
      </c>
      <c r="X8" s="474"/>
      <c r="Y8" s="474"/>
      <c r="Z8" s="474"/>
    </row>
    <row r="9" spans="1:27" ht="15" customHeight="1">
      <c r="A9" s="599"/>
      <c r="B9" s="442"/>
      <c r="C9" s="425"/>
      <c r="D9" s="592"/>
      <c r="E9" s="601" t="s">
        <v>479</v>
      </c>
      <c r="F9" s="601" t="s">
        <v>480</v>
      </c>
      <c r="G9" s="592"/>
      <c r="H9" s="592"/>
      <c r="I9" s="592"/>
      <c r="J9" s="442"/>
      <c r="K9" s="474" t="s">
        <v>413</v>
      </c>
      <c r="L9" s="474" t="s">
        <v>189</v>
      </c>
      <c r="M9" s="474"/>
      <c r="N9" s="592" t="s">
        <v>510</v>
      </c>
      <c r="O9" s="592" t="s">
        <v>511</v>
      </c>
      <c r="P9" s="449" t="s">
        <v>512</v>
      </c>
      <c r="Q9" s="442"/>
      <c r="R9" s="592" t="s">
        <v>413</v>
      </c>
      <c r="S9" s="592" t="s">
        <v>510</v>
      </c>
      <c r="T9" s="592" t="s">
        <v>511</v>
      </c>
      <c r="U9" s="592" t="s">
        <v>512</v>
      </c>
      <c r="V9" s="442"/>
      <c r="W9" s="592" t="s">
        <v>413</v>
      </c>
      <c r="X9" s="592" t="s">
        <v>510</v>
      </c>
      <c r="Y9" s="592" t="s">
        <v>511</v>
      </c>
      <c r="Z9" s="449" t="s">
        <v>512</v>
      </c>
    </row>
    <row r="10" spans="1:27" s="399" customFormat="1" ht="15.75" customHeight="1">
      <c r="A10" s="599"/>
      <c r="B10" s="442"/>
      <c r="C10" s="425"/>
      <c r="D10" s="592"/>
      <c r="E10" s="601"/>
      <c r="F10" s="601"/>
      <c r="G10" s="592"/>
      <c r="H10" s="592"/>
      <c r="I10" s="592"/>
      <c r="J10" s="442"/>
      <c r="K10" s="474"/>
      <c r="L10" s="474"/>
      <c r="M10" s="474"/>
      <c r="N10" s="592"/>
      <c r="O10" s="592"/>
      <c r="P10" s="592"/>
      <c r="Q10" s="442"/>
      <c r="R10" s="592"/>
      <c r="S10" s="592"/>
      <c r="T10" s="592"/>
      <c r="U10" s="592"/>
      <c r="V10" s="442"/>
      <c r="W10" s="592"/>
      <c r="X10" s="592"/>
      <c r="Y10" s="592"/>
      <c r="Z10" s="592"/>
    </row>
    <row r="11" spans="1:27" s="399" customFormat="1" ht="15.75" customHeight="1">
      <c r="A11" s="599"/>
      <c r="B11" s="442"/>
      <c r="C11" s="425"/>
      <c r="D11" s="592"/>
      <c r="E11" s="601"/>
      <c r="F11" s="601"/>
      <c r="G11" s="592"/>
      <c r="H11" s="592"/>
      <c r="I11" s="592"/>
      <c r="J11" s="442"/>
      <c r="K11" s="474"/>
      <c r="L11" s="601" t="s">
        <v>479</v>
      </c>
      <c r="M11" s="601" t="s">
        <v>480</v>
      </c>
      <c r="N11" s="592"/>
      <c r="O11" s="592"/>
      <c r="P11" s="592"/>
      <c r="Q11" s="442"/>
      <c r="R11" s="592"/>
      <c r="S11" s="592"/>
      <c r="T11" s="592"/>
      <c r="U11" s="592"/>
      <c r="V11" s="442"/>
      <c r="W11" s="592"/>
      <c r="X11" s="592"/>
      <c r="Y11" s="592"/>
      <c r="Z11" s="592"/>
    </row>
    <row r="12" spans="1:27" s="399" customFormat="1" ht="88.5" customHeight="1">
      <c r="A12" s="600"/>
      <c r="B12" s="516"/>
      <c r="C12" s="425"/>
      <c r="D12" s="450"/>
      <c r="E12" s="601"/>
      <c r="F12" s="601"/>
      <c r="G12" s="450"/>
      <c r="H12" s="450"/>
      <c r="I12" s="450"/>
      <c r="J12" s="516"/>
      <c r="K12" s="474"/>
      <c r="L12" s="601"/>
      <c r="M12" s="601"/>
      <c r="N12" s="450"/>
      <c r="O12" s="450"/>
      <c r="P12" s="450"/>
      <c r="Q12" s="516"/>
      <c r="R12" s="450"/>
      <c r="S12" s="450"/>
      <c r="T12" s="450"/>
      <c r="U12" s="450"/>
      <c r="V12" s="516"/>
      <c r="W12" s="450"/>
      <c r="X12" s="450"/>
      <c r="Y12" s="450"/>
      <c r="Z12" s="450"/>
    </row>
    <row r="13" spans="1:27" s="399" customFormat="1" ht="48" customHeight="1">
      <c r="A13" s="458" t="s">
        <v>295</v>
      </c>
      <c r="B13" s="460"/>
      <c r="C13" s="165">
        <f>J13+Q13+V13</f>
        <v>10788.4</v>
      </c>
      <c r="D13" s="165">
        <f>K13+R13+W13</f>
        <v>6529</v>
      </c>
      <c r="E13" s="165">
        <f>E14+E15+E16+E17+E18</f>
        <v>6260</v>
      </c>
      <c r="F13" s="165">
        <f>F14+F15+F16+F17+F18</f>
        <v>269</v>
      </c>
      <c r="G13" s="165">
        <f>N13+S13+X13</f>
        <v>815</v>
      </c>
      <c r="H13" s="165">
        <f>O13+T13+Y13</f>
        <v>561.25</v>
      </c>
      <c r="I13" s="165">
        <f>P13+U13+Z13</f>
        <v>2883.1499999999996</v>
      </c>
      <c r="J13" s="165">
        <f>K13+N13+O13+P13</f>
        <v>7151.4</v>
      </c>
      <c r="K13" s="165">
        <f>SUM(K14:K18)</f>
        <v>6529</v>
      </c>
      <c r="L13" s="165"/>
      <c r="M13" s="165"/>
      <c r="N13" s="165"/>
      <c r="O13" s="165">
        <f t="shared" ref="O13:Z13" si="0">SUM(O14:O18)</f>
        <v>86</v>
      </c>
      <c r="P13" s="165">
        <f t="shared" si="0"/>
        <v>536.4</v>
      </c>
      <c r="Q13" s="165">
        <f>R13+S13+T13+U13</f>
        <v>1910.6000000000001</v>
      </c>
      <c r="R13" s="165"/>
      <c r="S13" s="165">
        <f t="shared" si="0"/>
        <v>600</v>
      </c>
      <c r="T13" s="165">
        <f t="shared" si="0"/>
        <v>170.75</v>
      </c>
      <c r="U13" s="165">
        <f t="shared" si="0"/>
        <v>1139.8500000000001</v>
      </c>
      <c r="V13" s="165">
        <f>W13+X13+Y13+Z13</f>
        <v>1726.3999999999999</v>
      </c>
      <c r="W13" s="165"/>
      <c r="X13" s="165">
        <f t="shared" si="0"/>
        <v>215</v>
      </c>
      <c r="Y13" s="165">
        <f>SUM(Y14:Y18)</f>
        <v>304.5</v>
      </c>
      <c r="Z13" s="165">
        <f t="shared" si="0"/>
        <v>1206.8999999999999</v>
      </c>
    </row>
    <row r="14" spans="1:27" ht="64.5" customHeight="1">
      <c r="A14" s="403">
        <v>1</v>
      </c>
      <c r="B14" s="404" t="s">
        <v>468</v>
      </c>
      <c r="C14" s="165">
        <f>J14+Q14+V14</f>
        <v>6260</v>
      </c>
      <c r="D14" s="165">
        <f t="shared" ref="D14" si="1">K14+R14+W14</f>
        <v>6260</v>
      </c>
      <c r="E14" s="57">
        <f>L14</f>
        <v>6260</v>
      </c>
      <c r="F14" s="57"/>
      <c r="G14" s="165"/>
      <c r="H14" s="165"/>
      <c r="I14" s="165"/>
      <c r="J14" s="165">
        <f t="shared" ref="J14:J18" si="2">K14+N14+O14+P14</f>
        <v>6260</v>
      </c>
      <c r="K14" s="57">
        <f>'Biểu 01.'!F10</f>
        <v>6260</v>
      </c>
      <c r="L14" s="57">
        <f>K14</f>
        <v>6260</v>
      </c>
      <c r="M14" s="57"/>
      <c r="N14" s="57"/>
      <c r="O14" s="57"/>
      <c r="P14" s="57"/>
      <c r="Q14" s="165"/>
      <c r="R14" s="57"/>
      <c r="S14" s="57"/>
      <c r="T14" s="57"/>
      <c r="U14" s="57"/>
      <c r="V14" s="165"/>
      <c r="W14" s="57"/>
      <c r="X14" s="57"/>
      <c r="Y14" s="57"/>
      <c r="Z14" s="57"/>
    </row>
    <row r="15" spans="1:27" ht="64.5" customHeight="1">
      <c r="A15" s="403">
        <v>2</v>
      </c>
      <c r="B15" s="404" t="s">
        <v>469</v>
      </c>
      <c r="C15" s="165">
        <f>D15</f>
        <v>269</v>
      </c>
      <c r="D15" s="165">
        <f>J15</f>
        <v>269</v>
      </c>
      <c r="E15" s="57"/>
      <c r="F15" s="57">
        <f>M15</f>
        <v>269</v>
      </c>
      <c r="G15" s="165"/>
      <c r="H15" s="165"/>
      <c r="I15" s="165"/>
      <c r="J15" s="165">
        <f>K15</f>
        <v>269</v>
      </c>
      <c r="K15" s="57">
        <f>M15</f>
        <v>269</v>
      </c>
      <c r="L15" s="57"/>
      <c r="M15" s="57">
        <v>269</v>
      </c>
      <c r="N15" s="57"/>
      <c r="O15" s="57"/>
      <c r="P15" s="57"/>
      <c r="Q15" s="165"/>
      <c r="R15" s="57"/>
      <c r="S15" s="57"/>
      <c r="T15" s="57"/>
      <c r="U15" s="57"/>
      <c r="V15" s="165"/>
      <c r="W15" s="57"/>
      <c r="X15" s="57"/>
      <c r="Y15" s="57"/>
      <c r="Z15" s="57"/>
    </row>
    <row r="16" spans="1:27" ht="64.5" customHeight="1">
      <c r="A16" s="403">
        <v>3</v>
      </c>
      <c r="B16" s="404" t="s">
        <v>471</v>
      </c>
      <c r="C16" s="165">
        <f t="shared" ref="C16:C18" si="3">J16+Q16+V16</f>
        <v>600</v>
      </c>
      <c r="D16" s="165"/>
      <c r="E16" s="165"/>
      <c r="F16" s="165"/>
      <c r="G16" s="165">
        <f t="shared" ref="G16:G18" si="4">N16+S16+X16</f>
        <v>600</v>
      </c>
      <c r="H16" s="165"/>
      <c r="I16" s="165"/>
      <c r="J16" s="165"/>
      <c r="K16" s="57"/>
      <c r="L16" s="57"/>
      <c r="M16" s="57"/>
      <c r="N16" s="57"/>
      <c r="O16" s="57"/>
      <c r="P16" s="57"/>
      <c r="Q16" s="165">
        <f t="shared" ref="Q16:Q18" si="5">R16+S16+T16+U16</f>
        <v>600</v>
      </c>
      <c r="R16" s="57"/>
      <c r="S16" s="57">
        <f>'Biểu 3..'!B10</f>
        <v>600</v>
      </c>
      <c r="T16" s="57"/>
      <c r="U16" s="57"/>
      <c r="V16" s="165"/>
      <c r="W16" s="57"/>
      <c r="X16" s="57"/>
      <c r="Y16" s="57"/>
      <c r="Z16" s="57"/>
    </row>
    <row r="17" spans="1:26" ht="64.5" customHeight="1">
      <c r="A17" s="403">
        <v>4</v>
      </c>
      <c r="B17" s="404" t="s">
        <v>470</v>
      </c>
      <c r="C17" s="165">
        <f t="shared" si="3"/>
        <v>217</v>
      </c>
      <c r="D17" s="165"/>
      <c r="E17" s="165"/>
      <c r="F17" s="165"/>
      <c r="G17" s="165"/>
      <c r="H17" s="165">
        <f>O17+T17+Y17</f>
        <v>217</v>
      </c>
      <c r="I17" s="165"/>
      <c r="J17" s="165">
        <f>K17+N17+O17+P17</f>
        <v>32</v>
      </c>
      <c r="K17" s="57"/>
      <c r="L17" s="57"/>
      <c r="M17" s="57"/>
      <c r="N17" s="57"/>
      <c r="O17" s="57">
        <v>32</v>
      </c>
      <c r="P17" s="57"/>
      <c r="Q17" s="165">
        <f>R17+S17+T17+U17</f>
        <v>56</v>
      </c>
      <c r="R17" s="57"/>
      <c r="S17" s="57"/>
      <c r="T17" s="57">
        <v>56</v>
      </c>
      <c r="U17" s="57"/>
      <c r="V17" s="165">
        <f>W17+X17+Y17+Z17</f>
        <v>129</v>
      </c>
      <c r="W17" s="57"/>
      <c r="X17" s="57"/>
      <c r="Y17" s="57">
        <v>129</v>
      </c>
      <c r="Z17" s="57"/>
    </row>
    <row r="18" spans="1:26" ht="64.5" customHeight="1">
      <c r="A18" s="403">
        <v>5</v>
      </c>
      <c r="B18" s="404" t="s">
        <v>478</v>
      </c>
      <c r="C18" s="165">
        <f t="shared" si="3"/>
        <v>3442.3999999999996</v>
      </c>
      <c r="D18" s="165"/>
      <c r="E18" s="165"/>
      <c r="F18" s="165"/>
      <c r="G18" s="165">
        <f t="shared" si="4"/>
        <v>215</v>
      </c>
      <c r="H18" s="165">
        <f>O18+T18+Y18</f>
        <v>344.25</v>
      </c>
      <c r="I18" s="165">
        <f>P18+U18+Z18</f>
        <v>2883.1499999999996</v>
      </c>
      <c r="J18" s="165">
        <f t="shared" si="2"/>
        <v>590.4</v>
      </c>
      <c r="K18" s="57"/>
      <c r="L18" s="57"/>
      <c r="M18" s="57"/>
      <c r="N18" s="57"/>
      <c r="O18" s="57">
        <f>'Biểu 4.'!K11</f>
        <v>54</v>
      </c>
      <c r="P18" s="57">
        <f>'Biểu 4.'!M11</f>
        <v>536.4</v>
      </c>
      <c r="Q18" s="165">
        <f t="shared" si="5"/>
        <v>1254.6000000000001</v>
      </c>
      <c r="R18" s="57"/>
      <c r="S18" s="57"/>
      <c r="T18" s="57">
        <f>'Biểu 4.'!K12</f>
        <v>114.75</v>
      </c>
      <c r="U18" s="57">
        <f>'Biểu 4.'!M12</f>
        <v>1139.8500000000001</v>
      </c>
      <c r="V18" s="165">
        <f t="shared" ref="V18" si="6">W18+X18+Y18+Z18</f>
        <v>1597.3999999999999</v>
      </c>
      <c r="W18" s="57"/>
      <c r="X18" s="57">
        <v>215</v>
      </c>
      <c r="Y18" s="57">
        <f>'Biểu 4.'!K13</f>
        <v>175.5</v>
      </c>
      <c r="Z18" s="57">
        <f>'Biểu 4.'!M13</f>
        <v>1206.8999999999999</v>
      </c>
    </row>
    <row r="20" spans="1:26">
      <c r="C20" s="405"/>
      <c r="D20" s="405"/>
      <c r="E20" s="405"/>
      <c r="F20" s="405"/>
      <c r="J20" s="406"/>
    </row>
    <row r="21" spans="1:26">
      <c r="C21" s="407"/>
      <c r="D21" s="405"/>
      <c r="E21" s="405"/>
      <c r="F21" s="405"/>
      <c r="H21" s="408"/>
      <c r="I21" s="408"/>
    </row>
    <row r="22" spans="1:26">
      <c r="C22" s="407"/>
      <c r="D22" s="405"/>
      <c r="E22" s="405"/>
      <c r="F22" s="405"/>
      <c r="G22" s="405"/>
      <c r="H22" s="405"/>
      <c r="I22" s="405"/>
      <c r="J22" s="406"/>
    </row>
    <row r="23" spans="1:26">
      <c r="C23" s="407"/>
    </row>
    <row r="24" spans="1:26">
      <c r="C24" s="407"/>
      <c r="D24" s="405"/>
      <c r="E24" s="405"/>
      <c r="F24" s="405"/>
      <c r="G24" s="405"/>
    </row>
    <row r="25" spans="1:26">
      <c r="C25" s="405"/>
      <c r="D25" s="405"/>
      <c r="E25" s="405"/>
      <c r="F25" s="405"/>
      <c r="G25" s="405"/>
    </row>
    <row r="26" spans="1:26">
      <c r="C26" s="405"/>
      <c r="D26" s="405"/>
      <c r="E26" s="405"/>
      <c r="F26" s="405"/>
      <c r="G26" s="405"/>
    </row>
    <row r="27" spans="1:26">
      <c r="D27" s="405"/>
      <c r="E27" s="405"/>
      <c r="F27" s="405"/>
      <c r="G27" s="405"/>
    </row>
    <row r="28" spans="1:26">
      <c r="D28" s="405"/>
      <c r="E28" s="405"/>
      <c r="F28" s="405"/>
      <c r="G28" s="405"/>
    </row>
  </sheetData>
  <mergeCells count="42">
    <mergeCell ref="A13:B13"/>
    <mergeCell ref="C6:C12"/>
    <mergeCell ref="J6:Z6"/>
    <mergeCell ref="J8:J12"/>
    <mergeCell ref="R9:R12"/>
    <mergeCell ref="Y9:Y12"/>
    <mergeCell ref="O9:O12"/>
    <mergeCell ref="D7:D12"/>
    <mergeCell ref="G7:G12"/>
    <mergeCell ref="H7:H12"/>
    <mergeCell ref="K9:K12"/>
    <mergeCell ref="N9:N12"/>
    <mergeCell ref="J7:P7"/>
    <mergeCell ref="K8:P8"/>
    <mergeCell ref="P9:P12"/>
    <mergeCell ref="E7:F8"/>
    <mergeCell ref="V2:AA2"/>
    <mergeCell ref="A6:A12"/>
    <mergeCell ref="B6:B12"/>
    <mergeCell ref="X9:X12"/>
    <mergeCell ref="E9:E12"/>
    <mergeCell ref="F9:F12"/>
    <mergeCell ref="L9:M10"/>
    <mergeCell ref="L11:L12"/>
    <mergeCell ref="M11:M12"/>
    <mergeCell ref="W5:Z5"/>
    <mergeCell ref="V1:Z1"/>
    <mergeCell ref="R8:U8"/>
    <mergeCell ref="U9:U12"/>
    <mergeCell ref="Q7:U7"/>
    <mergeCell ref="W8:Z8"/>
    <mergeCell ref="Z9:Z12"/>
    <mergeCell ref="V7:Z7"/>
    <mergeCell ref="Q8:Q12"/>
    <mergeCell ref="V8:V12"/>
    <mergeCell ref="S9:S12"/>
    <mergeCell ref="T9:T12"/>
    <mergeCell ref="W9:W12"/>
    <mergeCell ref="A3:Z3"/>
    <mergeCell ref="A4:Z4"/>
    <mergeCell ref="I7:I12"/>
    <mergeCell ref="D6:I6"/>
  </mergeCells>
  <pageMargins left="0.35885416666666664" right="0.2578125" top="0.33177083333333335" bottom="0.15625" header="0.3" footer="0.3"/>
  <pageSetup paperSize="9" scale="55" orientation="landscape" verticalDpi="0" r:id="rId1"/>
  <ignoredErrors>
    <ignoredError sqref="C15" formula="1"/>
  </ignoredErrors>
</worksheet>
</file>

<file path=xl/worksheets/sheet17.xml><?xml version="1.0" encoding="utf-8"?>
<worksheet xmlns="http://schemas.openxmlformats.org/spreadsheetml/2006/main" xmlns:r="http://schemas.openxmlformats.org/officeDocument/2006/relationships">
  <dimension ref="A1:G7"/>
  <sheetViews>
    <sheetView view="pageLayout" workbookViewId="0">
      <selection activeCell="F9" sqref="F9"/>
    </sheetView>
  </sheetViews>
  <sheetFormatPr defaultRowHeight="15.75"/>
  <cols>
    <col min="1" max="3" width="15.42578125" style="317" customWidth="1"/>
    <col min="4" max="4" width="12.85546875" style="317" customWidth="1"/>
    <col min="5" max="7" width="15.42578125" style="317" customWidth="1"/>
    <col min="8" max="16384" width="9.140625" style="317"/>
  </cols>
  <sheetData>
    <row r="1" spans="1:7" ht="41.25" customHeight="1">
      <c r="A1" s="603" t="s">
        <v>424</v>
      </c>
      <c r="B1" s="604"/>
      <c r="C1" s="604"/>
      <c r="D1" s="604"/>
      <c r="E1" s="604"/>
      <c r="F1" s="604"/>
      <c r="G1" s="604"/>
    </row>
    <row r="3" spans="1:7" ht="30.75" customHeight="1">
      <c r="A3" s="606" t="s">
        <v>422</v>
      </c>
      <c r="B3" s="607"/>
      <c r="C3" s="608"/>
      <c r="D3" s="606" t="s">
        <v>423</v>
      </c>
      <c r="E3" s="607"/>
      <c r="F3" s="608"/>
      <c r="G3" s="605" t="s">
        <v>425</v>
      </c>
    </row>
    <row r="4" spans="1:7" ht="92.25" customHeight="1">
      <c r="A4" s="323" t="s">
        <v>301</v>
      </c>
      <c r="B4" s="318" t="s">
        <v>420</v>
      </c>
      <c r="C4" s="318" t="s">
        <v>421</v>
      </c>
      <c r="D4" s="323" t="s">
        <v>301</v>
      </c>
      <c r="E4" s="318" t="s">
        <v>420</v>
      </c>
      <c r="F4" s="322" t="s">
        <v>421</v>
      </c>
      <c r="G4" s="605"/>
    </row>
    <row r="5" spans="1:7" ht="96" customHeight="1">
      <c r="A5" s="320">
        <f>B5+C5</f>
        <v>159103</v>
      </c>
      <c r="B5" s="319">
        <v>33801</v>
      </c>
      <c r="C5" s="319">
        <v>125302</v>
      </c>
      <c r="D5" s="319">
        <f>E5+F5</f>
        <v>261615</v>
      </c>
      <c r="E5" s="319">
        <v>111000</v>
      </c>
      <c r="F5" s="319">
        <v>150615</v>
      </c>
      <c r="G5" s="320">
        <f>D5-A5</f>
        <v>102512</v>
      </c>
    </row>
    <row r="7" spans="1:7">
      <c r="A7" s="321"/>
      <c r="B7" s="321"/>
    </row>
  </sheetData>
  <mergeCells count="4">
    <mergeCell ref="A1:G1"/>
    <mergeCell ref="G3:G4"/>
    <mergeCell ref="A3:C3"/>
    <mergeCell ref="D3:F3"/>
  </mergeCells>
  <pageMargins left="0.64583333333333337" right="0.33333333333333331" top="0.37187500000000001" bottom="0.22916666666666666" header="0.3" footer="0.3"/>
  <pageSetup paperSize="9" scale="85" orientation="portrait" verticalDpi="0" r:id="rId1"/>
</worksheet>
</file>

<file path=xl/worksheets/sheet18.xml><?xml version="1.0" encoding="utf-8"?>
<worksheet xmlns="http://schemas.openxmlformats.org/spreadsheetml/2006/main" xmlns:r="http://schemas.openxmlformats.org/officeDocument/2006/relationships">
  <dimension ref="A1:F1338"/>
  <sheetViews>
    <sheetView view="pageLayout" workbookViewId="0">
      <selection activeCell="F9" sqref="F9"/>
    </sheetView>
  </sheetViews>
  <sheetFormatPr defaultColWidth="9.140625" defaultRowHeight="15.75"/>
  <cols>
    <col min="1" max="1" width="7" style="35" customWidth="1"/>
    <col min="2" max="2" width="23" style="35" customWidth="1"/>
    <col min="3" max="3" width="26.7109375" style="354" customWidth="1"/>
    <col min="4" max="6" width="22.5703125" style="14" customWidth="1"/>
    <col min="7" max="16384" width="9.140625" style="14"/>
  </cols>
  <sheetData>
    <row r="1" spans="1:6" s="8" customFormat="1" ht="20.25" customHeight="1">
      <c r="A1" s="425" t="s">
        <v>10</v>
      </c>
      <c r="B1" s="425" t="s">
        <v>77</v>
      </c>
      <c r="C1" s="507" t="s">
        <v>432</v>
      </c>
      <c r="D1" s="425" t="s">
        <v>10</v>
      </c>
      <c r="E1" s="425" t="s">
        <v>77</v>
      </c>
      <c r="F1" s="507" t="s">
        <v>432</v>
      </c>
    </row>
    <row r="2" spans="1:6" ht="30" customHeight="1">
      <c r="A2" s="425"/>
      <c r="B2" s="425"/>
      <c r="C2" s="509"/>
      <c r="D2" s="425"/>
      <c r="E2" s="425"/>
      <c r="F2" s="509"/>
    </row>
    <row r="3" spans="1:6" ht="21.75" customHeight="1">
      <c r="A3" s="425" t="s">
        <v>215</v>
      </c>
      <c r="B3" s="425"/>
      <c r="C3" s="351">
        <v>249412</v>
      </c>
      <c r="D3" s="425" t="s">
        <v>215</v>
      </c>
      <c r="E3" s="425"/>
      <c r="F3" s="351">
        <v>249412</v>
      </c>
    </row>
    <row r="4" spans="1:6" s="111" customFormat="1" ht="17.25" customHeight="1">
      <c r="A4" s="349">
        <v>1</v>
      </c>
      <c r="B4" s="350" t="s">
        <v>136</v>
      </c>
      <c r="C4" s="352">
        <v>3812</v>
      </c>
      <c r="D4" s="349">
        <v>1</v>
      </c>
      <c r="E4" s="350" t="s">
        <v>136</v>
      </c>
      <c r="F4" s="352">
        <v>3812</v>
      </c>
    </row>
    <row r="5" spans="1:6" s="111" customFormat="1" ht="17.25" customHeight="1">
      <c r="A5" s="349">
        <v>2</v>
      </c>
      <c r="B5" s="350" t="s">
        <v>134</v>
      </c>
      <c r="C5" s="352">
        <v>5280</v>
      </c>
      <c r="D5" s="349">
        <v>2</v>
      </c>
      <c r="E5" s="350" t="s">
        <v>134</v>
      </c>
      <c r="F5" s="352">
        <v>5280</v>
      </c>
    </row>
    <row r="6" spans="1:6" s="111" customFormat="1" ht="17.25" customHeight="1">
      <c r="A6" s="349">
        <v>3</v>
      </c>
      <c r="B6" s="350" t="s">
        <v>131</v>
      </c>
      <c r="C6" s="352">
        <v>6260</v>
      </c>
      <c r="D6" s="349">
        <v>3</v>
      </c>
      <c r="E6" s="350" t="s">
        <v>131</v>
      </c>
      <c r="F6" s="352">
        <v>6260</v>
      </c>
    </row>
    <row r="7" spans="1:6" s="111" customFormat="1" ht="17.25" customHeight="1">
      <c r="A7" s="349">
        <v>4</v>
      </c>
      <c r="B7" s="350" t="s">
        <v>198</v>
      </c>
      <c r="C7" s="352">
        <v>6308</v>
      </c>
      <c r="D7" s="349">
        <v>4</v>
      </c>
      <c r="E7" s="350" t="s">
        <v>198</v>
      </c>
      <c r="F7" s="352">
        <v>6308</v>
      </c>
    </row>
    <row r="8" spans="1:6" s="111" customFormat="1" ht="17.25" customHeight="1">
      <c r="A8" s="349">
        <v>5</v>
      </c>
      <c r="B8" s="350" t="s">
        <v>135</v>
      </c>
      <c r="C8" s="352">
        <v>6644</v>
      </c>
      <c r="D8" s="349">
        <v>5</v>
      </c>
      <c r="E8" s="350" t="s">
        <v>135</v>
      </c>
      <c r="F8" s="352">
        <v>6644</v>
      </c>
    </row>
    <row r="9" spans="1:6" ht="17.25" customHeight="1">
      <c r="A9" s="349">
        <v>6</v>
      </c>
      <c r="B9" s="350" t="s">
        <v>112</v>
      </c>
      <c r="C9" s="352">
        <v>6692</v>
      </c>
      <c r="D9" s="349">
        <v>6</v>
      </c>
      <c r="E9" s="350" t="s">
        <v>112</v>
      </c>
      <c r="F9" s="352">
        <v>6692</v>
      </c>
    </row>
    <row r="10" spans="1:6" s="111" customFormat="1" ht="17.25" customHeight="1">
      <c r="A10" s="349">
        <v>7</v>
      </c>
      <c r="B10" s="350" t="s">
        <v>171</v>
      </c>
      <c r="C10" s="352">
        <v>6980</v>
      </c>
      <c r="D10" s="349">
        <v>7</v>
      </c>
      <c r="E10" s="350" t="s">
        <v>171</v>
      </c>
      <c r="F10" s="352">
        <v>6980</v>
      </c>
    </row>
    <row r="11" spans="1:6" s="102" customFormat="1" ht="17.25" customHeight="1">
      <c r="A11" s="349">
        <v>8</v>
      </c>
      <c r="B11" s="350" t="s">
        <v>170</v>
      </c>
      <c r="C11" s="352">
        <v>8420</v>
      </c>
      <c r="D11" s="349">
        <v>8</v>
      </c>
      <c r="E11" s="350" t="s">
        <v>170</v>
      </c>
      <c r="F11" s="352">
        <v>8420</v>
      </c>
    </row>
    <row r="12" spans="1:6" s="111" customFormat="1" ht="17.25" customHeight="1">
      <c r="A12" s="349">
        <v>9</v>
      </c>
      <c r="B12" s="350" t="s">
        <v>113</v>
      </c>
      <c r="C12" s="352">
        <v>8660</v>
      </c>
      <c r="D12" s="349">
        <v>9</v>
      </c>
      <c r="E12" s="350" t="s">
        <v>113</v>
      </c>
      <c r="F12" s="352">
        <v>8660</v>
      </c>
    </row>
    <row r="13" spans="1:6" s="111" customFormat="1" ht="17.25" customHeight="1">
      <c r="A13" s="349">
        <v>10</v>
      </c>
      <c r="B13" s="350" t="s">
        <v>126</v>
      </c>
      <c r="C13" s="352">
        <v>8660</v>
      </c>
      <c r="D13" s="349">
        <v>10</v>
      </c>
      <c r="E13" s="350" t="s">
        <v>126</v>
      </c>
      <c r="F13" s="352">
        <v>8660</v>
      </c>
    </row>
    <row r="14" spans="1:6" s="111" customFormat="1" ht="17.25" customHeight="1">
      <c r="A14" s="349">
        <v>11</v>
      </c>
      <c r="B14" s="350" t="s">
        <v>197</v>
      </c>
      <c r="C14" s="352">
        <v>8948</v>
      </c>
      <c r="D14" s="349">
        <v>11</v>
      </c>
      <c r="E14" s="350" t="s">
        <v>197</v>
      </c>
      <c r="F14" s="352">
        <v>8948</v>
      </c>
    </row>
    <row r="15" spans="1:6" s="111" customFormat="1" ht="17.25" customHeight="1">
      <c r="A15" s="349">
        <v>12</v>
      </c>
      <c r="B15" s="350" t="s">
        <v>203</v>
      </c>
      <c r="C15" s="352">
        <v>9716</v>
      </c>
      <c r="D15" s="349">
        <v>12</v>
      </c>
      <c r="E15" s="350" t="s">
        <v>203</v>
      </c>
      <c r="F15" s="352">
        <v>9716</v>
      </c>
    </row>
    <row r="16" spans="1:6" s="111" customFormat="1" ht="17.25" customHeight="1">
      <c r="A16" s="349">
        <v>13</v>
      </c>
      <c r="B16" s="350" t="s">
        <v>205</v>
      </c>
      <c r="C16" s="352">
        <v>9764</v>
      </c>
      <c r="D16" s="349">
        <v>13</v>
      </c>
      <c r="E16" s="350" t="s">
        <v>205</v>
      </c>
      <c r="F16" s="352">
        <v>9764</v>
      </c>
    </row>
    <row r="17" spans="1:6" s="111" customFormat="1" ht="17.25" customHeight="1">
      <c r="A17" s="349">
        <v>14</v>
      </c>
      <c r="B17" s="350" t="s">
        <v>169</v>
      </c>
      <c r="C17" s="352">
        <v>10100</v>
      </c>
      <c r="D17" s="349">
        <v>14</v>
      </c>
      <c r="E17" s="350" t="s">
        <v>169</v>
      </c>
      <c r="F17" s="352">
        <v>10100</v>
      </c>
    </row>
    <row r="18" spans="1:6" s="111" customFormat="1" ht="17.25" customHeight="1">
      <c r="A18" s="349">
        <v>15</v>
      </c>
      <c r="B18" s="350" t="s">
        <v>168</v>
      </c>
      <c r="C18" s="352">
        <v>10388</v>
      </c>
      <c r="D18" s="349">
        <v>15</v>
      </c>
      <c r="E18" s="350" t="s">
        <v>168</v>
      </c>
      <c r="F18" s="352">
        <v>10388</v>
      </c>
    </row>
    <row r="19" spans="1:6" s="111" customFormat="1" ht="17.25" customHeight="1">
      <c r="A19" s="349">
        <v>16</v>
      </c>
      <c r="B19" s="350" t="s">
        <v>199</v>
      </c>
      <c r="C19" s="352">
        <v>10388</v>
      </c>
      <c r="D19" s="349">
        <v>16</v>
      </c>
      <c r="E19" s="350" t="s">
        <v>199</v>
      </c>
      <c r="F19" s="352">
        <v>10388</v>
      </c>
    </row>
    <row r="20" spans="1:6" s="111" customFormat="1" ht="17.25" customHeight="1">
      <c r="A20" s="349">
        <v>17</v>
      </c>
      <c r="B20" s="350" t="s">
        <v>194</v>
      </c>
      <c r="C20" s="352">
        <v>10580</v>
      </c>
      <c r="D20" s="349">
        <v>17</v>
      </c>
      <c r="E20" s="350" t="s">
        <v>194</v>
      </c>
      <c r="F20" s="352">
        <v>10580</v>
      </c>
    </row>
    <row r="21" spans="1:6" s="111" customFormat="1" ht="17.25" customHeight="1">
      <c r="A21" s="349">
        <v>18</v>
      </c>
      <c r="B21" s="350" t="s">
        <v>204</v>
      </c>
      <c r="C21" s="352">
        <v>10580</v>
      </c>
      <c r="D21" s="349">
        <v>18</v>
      </c>
      <c r="E21" s="350" t="s">
        <v>204</v>
      </c>
      <c r="F21" s="352">
        <v>10580</v>
      </c>
    </row>
    <row r="22" spans="1:6" s="111" customFormat="1" ht="17.25" customHeight="1">
      <c r="A22" s="349">
        <v>19</v>
      </c>
      <c r="B22" s="350" t="s">
        <v>206</v>
      </c>
      <c r="C22" s="352">
        <v>10580</v>
      </c>
      <c r="D22" s="349">
        <v>19</v>
      </c>
      <c r="E22" s="350" t="s">
        <v>433</v>
      </c>
      <c r="F22" s="352">
        <v>10580</v>
      </c>
    </row>
    <row r="23" spans="1:6" s="111" customFormat="1" ht="17.25" customHeight="1">
      <c r="A23" s="349">
        <v>20</v>
      </c>
      <c r="B23" s="350" t="s">
        <v>207</v>
      </c>
      <c r="C23" s="352">
        <v>10820</v>
      </c>
      <c r="D23" s="349">
        <v>20</v>
      </c>
      <c r="E23" s="350" t="s">
        <v>207</v>
      </c>
      <c r="F23" s="352">
        <v>10820</v>
      </c>
    </row>
    <row r="24" spans="1:6" s="111" customFormat="1" ht="17.25" customHeight="1">
      <c r="A24" s="349">
        <v>21</v>
      </c>
      <c r="B24" s="350" t="s">
        <v>122</v>
      </c>
      <c r="C24" s="352">
        <v>11780</v>
      </c>
      <c r="D24" s="349">
        <v>21</v>
      </c>
      <c r="E24" s="350" t="s">
        <v>122</v>
      </c>
      <c r="F24" s="352">
        <v>11780</v>
      </c>
    </row>
    <row r="25" spans="1:6" s="111" customFormat="1" ht="17.25" customHeight="1">
      <c r="A25" s="349">
        <v>22</v>
      </c>
      <c r="B25" s="350" t="s">
        <v>196</v>
      </c>
      <c r="C25" s="352">
        <v>11800</v>
      </c>
      <c r="D25" s="349">
        <v>22</v>
      </c>
      <c r="E25" s="350" t="s">
        <v>196</v>
      </c>
      <c r="F25" s="352">
        <v>11800</v>
      </c>
    </row>
    <row r="26" spans="1:6" s="111" customFormat="1" ht="17.25" customHeight="1">
      <c r="A26" s="349">
        <v>23</v>
      </c>
      <c r="B26" s="350" t="s">
        <v>201</v>
      </c>
      <c r="C26" s="352">
        <v>12020</v>
      </c>
      <c r="D26" s="349">
        <v>23</v>
      </c>
      <c r="E26" s="350" t="s">
        <v>201</v>
      </c>
      <c r="F26" s="352">
        <v>12020</v>
      </c>
    </row>
    <row r="27" spans="1:6" s="111" customFormat="1" ht="17.25" customHeight="1">
      <c r="A27" s="349">
        <v>24</v>
      </c>
      <c r="B27" s="350" t="s">
        <v>202</v>
      </c>
      <c r="C27" s="352">
        <v>12280</v>
      </c>
      <c r="D27" s="349">
        <v>24</v>
      </c>
      <c r="E27" s="350" t="s">
        <v>202</v>
      </c>
      <c r="F27" s="352">
        <v>12280</v>
      </c>
    </row>
    <row r="28" spans="1:6" s="111" customFormat="1" ht="17.25" customHeight="1">
      <c r="A28" s="349">
        <v>25</v>
      </c>
      <c r="B28" s="350" t="s">
        <v>200</v>
      </c>
      <c r="C28" s="352">
        <v>14152</v>
      </c>
      <c r="D28" s="349">
        <v>25</v>
      </c>
      <c r="E28" s="350" t="s">
        <v>200</v>
      </c>
      <c r="F28" s="352">
        <v>14152</v>
      </c>
    </row>
    <row r="29" spans="1:6" s="111" customFormat="1" ht="17.25" customHeight="1">
      <c r="A29" s="349">
        <v>26</v>
      </c>
      <c r="B29" s="350" t="s">
        <v>195</v>
      </c>
      <c r="C29" s="352">
        <v>17800</v>
      </c>
      <c r="D29" s="349">
        <v>26</v>
      </c>
      <c r="E29" s="350" t="s">
        <v>195</v>
      </c>
      <c r="F29" s="352">
        <v>17800</v>
      </c>
    </row>
    <row r="133" spans="1:3" s="34" customFormat="1">
      <c r="A133" s="29"/>
      <c r="B133" s="29"/>
      <c r="C133" s="353"/>
    </row>
    <row r="134" spans="1:3" s="34" customFormat="1">
      <c r="A134" s="29"/>
      <c r="B134" s="29"/>
      <c r="C134" s="353"/>
    </row>
    <row r="135" spans="1:3" s="34" customFormat="1">
      <c r="A135" s="29"/>
      <c r="B135" s="29"/>
      <c r="C135" s="353"/>
    </row>
    <row r="136" spans="1:3" s="34" customFormat="1">
      <c r="A136" s="29"/>
      <c r="B136" s="29"/>
      <c r="C136" s="353"/>
    </row>
    <row r="137" spans="1:3" s="34" customFormat="1">
      <c r="A137" s="29"/>
      <c r="B137" s="29"/>
      <c r="C137" s="353"/>
    </row>
    <row r="138" spans="1:3" s="34" customFormat="1">
      <c r="A138" s="29"/>
      <c r="B138" s="29"/>
      <c r="C138" s="353"/>
    </row>
    <row r="139" spans="1:3" s="34" customFormat="1">
      <c r="A139" s="29"/>
      <c r="B139" s="29"/>
      <c r="C139" s="353"/>
    </row>
    <row r="140" spans="1:3" s="34" customFormat="1">
      <c r="A140" s="29"/>
      <c r="B140" s="29"/>
      <c r="C140" s="353"/>
    </row>
    <row r="141" spans="1:3" s="34" customFormat="1">
      <c r="A141" s="29"/>
      <c r="B141" s="29"/>
      <c r="C141" s="353"/>
    </row>
    <row r="142" spans="1:3" s="34" customFormat="1">
      <c r="A142" s="29"/>
      <c r="B142" s="29"/>
      <c r="C142" s="353"/>
    </row>
    <row r="143" spans="1:3" s="34" customFormat="1">
      <c r="A143" s="29"/>
      <c r="B143" s="29"/>
      <c r="C143" s="353"/>
    </row>
    <row r="144" spans="1:3" s="34" customFormat="1">
      <c r="A144" s="29"/>
      <c r="B144" s="29"/>
      <c r="C144" s="353"/>
    </row>
    <row r="145" spans="1:3" s="34" customFormat="1">
      <c r="A145" s="29"/>
      <c r="B145" s="29"/>
      <c r="C145" s="353"/>
    </row>
    <row r="146" spans="1:3" s="34" customFormat="1">
      <c r="A146" s="29"/>
      <c r="B146" s="29"/>
      <c r="C146" s="353"/>
    </row>
    <row r="147" spans="1:3" s="34" customFormat="1">
      <c r="A147" s="29"/>
      <c r="B147" s="29"/>
      <c r="C147" s="353"/>
    </row>
    <row r="148" spans="1:3" s="34" customFormat="1">
      <c r="A148" s="29"/>
      <c r="B148" s="29"/>
      <c r="C148" s="353"/>
    </row>
    <row r="149" spans="1:3" s="34" customFormat="1">
      <c r="A149" s="29"/>
      <c r="B149" s="29"/>
      <c r="C149" s="353"/>
    </row>
    <row r="150" spans="1:3" s="34" customFormat="1">
      <c r="A150" s="29"/>
      <c r="B150" s="29"/>
      <c r="C150" s="353"/>
    </row>
    <row r="151" spans="1:3" s="34" customFormat="1">
      <c r="A151" s="29"/>
      <c r="B151" s="29"/>
      <c r="C151" s="353"/>
    </row>
    <row r="152" spans="1:3" s="34" customFormat="1">
      <c r="A152" s="29"/>
      <c r="B152" s="29"/>
      <c r="C152" s="353"/>
    </row>
    <row r="153" spans="1:3" s="34" customFormat="1">
      <c r="A153" s="29"/>
      <c r="B153" s="29"/>
      <c r="C153" s="353"/>
    </row>
    <row r="154" spans="1:3" s="34" customFormat="1">
      <c r="A154" s="29"/>
      <c r="B154" s="29"/>
      <c r="C154" s="353"/>
    </row>
    <row r="155" spans="1:3" s="34" customFormat="1">
      <c r="A155" s="29"/>
      <c r="B155" s="29"/>
      <c r="C155" s="353"/>
    </row>
    <row r="156" spans="1:3" s="34" customFormat="1">
      <c r="A156" s="29"/>
      <c r="B156" s="29"/>
      <c r="C156" s="353"/>
    </row>
    <row r="157" spans="1:3" s="34" customFormat="1">
      <c r="A157" s="29"/>
      <c r="B157" s="29"/>
      <c r="C157" s="353"/>
    </row>
    <row r="158" spans="1:3" s="34" customFormat="1">
      <c r="A158" s="29"/>
      <c r="B158" s="29"/>
      <c r="C158" s="353"/>
    </row>
    <row r="159" spans="1:3" s="34" customFormat="1">
      <c r="A159" s="29"/>
      <c r="B159" s="29"/>
      <c r="C159" s="353"/>
    </row>
    <row r="160" spans="1:3" s="34" customFormat="1">
      <c r="A160" s="29"/>
      <c r="B160" s="29"/>
      <c r="C160" s="353"/>
    </row>
    <row r="161" spans="1:3" s="34" customFormat="1">
      <c r="A161" s="29"/>
      <c r="B161" s="29"/>
      <c r="C161" s="353"/>
    </row>
    <row r="162" spans="1:3" s="34" customFormat="1">
      <c r="A162" s="29"/>
      <c r="B162" s="29"/>
      <c r="C162" s="353"/>
    </row>
    <row r="163" spans="1:3" s="34" customFormat="1">
      <c r="A163" s="29"/>
      <c r="B163" s="29"/>
      <c r="C163" s="353"/>
    </row>
    <row r="164" spans="1:3" s="34" customFormat="1">
      <c r="A164" s="29"/>
      <c r="B164" s="29"/>
      <c r="C164" s="353"/>
    </row>
    <row r="165" spans="1:3" s="34" customFormat="1">
      <c r="A165" s="29"/>
      <c r="B165" s="29"/>
      <c r="C165" s="353"/>
    </row>
    <row r="166" spans="1:3" s="34" customFormat="1">
      <c r="A166" s="29"/>
      <c r="B166" s="29"/>
      <c r="C166" s="353"/>
    </row>
    <row r="167" spans="1:3" s="34" customFormat="1">
      <c r="A167" s="29"/>
      <c r="B167" s="29"/>
      <c r="C167" s="353"/>
    </row>
    <row r="168" spans="1:3" s="34" customFormat="1">
      <c r="A168" s="29"/>
      <c r="B168" s="29"/>
      <c r="C168" s="353"/>
    </row>
    <row r="169" spans="1:3" s="34" customFormat="1">
      <c r="A169" s="29"/>
      <c r="B169" s="29"/>
      <c r="C169" s="353"/>
    </row>
    <row r="170" spans="1:3" s="34" customFormat="1">
      <c r="A170" s="29"/>
      <c r="B170" s="29"/>
      <c r="C170" s="353"/>
    </row>
    <row r="171" spans="1:3" s="34" customFormat="1">
      <c r="A171" s="29"/>
      <c r="B171" s="29"/>
      <c r="C171" s="353"/>
    </row>
    <row r="172" spans="1:3" s="34" customFormat="1">
      <c r="A172" s="29"/>
      <c r="B172" s="29"/>
      <c r="C172" s="353"/>
    </row>
    <row r="173" spans="1:3" s="34" customFormat="1">
      <c r="A173" s="29"/>
      <c r="B173" s="29"/>
      <c r="C173" s="353"/>
    </row>
    <row r="174" spans="1:3" s="34" customFormat="1">
      <c r="A174" s="29"/>
      <c r="B174" s="29"/>
      <c r="C174" s="353"/>
    </row>
    <row r="175" spans="1:3" s="34" customFormat="1">
      <c r="A175" s="29"/>
      <c r="B175" s="29"/>
      <c r="C175" s="353"/>
    </row>
    <row r="176" spans="1:3" s="34" customFormat="1">
      <c r="A176" s="29"/>
      <c r="B176" s="29"/>
      <c r="C176" s="353"/>
    </row>
    <row r="177" spans="1:3" s="34" customFormat="1">
      <c r="A177" s="29"/>
      <c r="B177" s="29"/>
      <c r="C177" s="353"/>
    </row>
    <row r="178" spans="1:3" s="34" customFormat="1">
      <c r="A178" s="29"/>
      <c r="B178" s="29"/>
      <c r="C178" s="353"/>
    </row>
    <row r="179" spans="1:3" s="34" customFormat="1">
      <c r="A179" s="29"/>
      <c r="B179" s="29"/>
      <c r="C179" s="353"/>
    </row>
    <row r="180" spans="1:3" s="34" customFormat="1">
      <c r="A180" s="29"/>
      <c r="B180" s="29"/>
      <c r="C180" s="353"/>
    </row>
    <row r="181" spans="1:3" s="34" customFormat="1">
      <c r="A181" s="29"/>
      <c r="B181" s="29"/>
      <c r="C181" s="353"/>
    </row>
    <row r="182" spans="1:3" s="34" customFormat="1">
      <c r="A182" s="29"/>
      <c r="B182" s="29"/>
      <c r="C182" s="353"/>
    </row>
    <row r="183" spans="1:3" s="34" customFormat="1">
      <c r="A183" s="29"/>
      <c r="B183" s="29"/>
      <c r="C183" s="353"/>
    </row>
    <row r="184" spans="1:3" s="34" customFormat="1">
      <c r="A184" s="29"/>
      <c r="B184" s="29"/>
      <c r="C184" s="353"/>
    </row>
    <row r="185" spans="1:3" s="34" customFormat="1">
      <c r="A185" s="29"/>
      <c r="B185" s="29"/>
      <c r="C185" s="353"/>
    </row>
    <row r="186" spans="1:3" s="34" customFormat="1">
      <c r="A186" s="29"/>
      <c r="B186" s="29"/>
      <c r="C186" s="353"/>
    </row>
    <row r="187" spans="1:3" s="34" customFormat="1">
      <c r="A187" s="29"/>
      <c r="B187" s="29"/>
      <c r="C187" s="353"/>
    </row>
    <row r="188" spans="1:3" s="34" customFormat="1">
      <c r="A188" s="29"/>
      <c r="B188" s="29"/>
      <c r="C188" s="353"/>
    </row>
    <row r="189" spans="1:3" s="34" customFormat="1">
      <c r="A189" s="29"/>
      <c r="B189" s="29"/>
      <c r="C189" s="353"/>
    </row>
    <row r="190" spans="1:3" s="34" customFormat="1">
      <c r="A190" s="29"/>
      <c r="B190" s="29"/>
      <c r="C190" s="353"/>
    </row>
    <row r="191" spans="1:3" s="34" customFormat="1">
      <c r="A191" s="29"/>
      <c r="B191" s="29"/>
      <c r="C191" s="353"/>
    </row>
    <row r="192" spans="1:3" s="34" customFormat="1">
      <c r="A192" s="29"/>
      <c r="B192" s="29"/>
      <c r="C192" s="353"/>
    </row>
    <row r="193" spans="1:3" s="34" customFormat="1">
      <c r="A193" s="29"/>
      <c r="B193" s="29"/>
      <c r="C193" s="353"/>
    </row>
    <row r="194" spans="1:3" s="34" customFormat="1">
      <c r="A194" s="29"/>
      <c r="B194" s="29"/>
      <c r="C194" s="353"/>
    </row>
    <row r="195" spans="1:3" s="34" customFormat="1">
      <c r="A195" s="29"/>
      <c r="B195" s="29"/>
      <c r="C195" s="353"/>
    </row>
    <row r="196" spans="1:3" s="34" customFormat="1">
      <c r="A196" s="29"/>
      <c r="B196" s="29"/>
      <c r="C196" s="353"/>
    </row>
    <row r="197" spans="1:3" s="34" customFormat="1">
      <c r="A197" s="29"/>
      <c r="B197" s="29"/>
      <c r="C197" s="353"/>
    </row>
    <row r="198" spans="1:3" s="34" customFormat="1">
      <c r="A198" s="29"/>
      <c r="B198" s="29"/>
      <c r="C198" s="353"/>
    </row>
    <row r="199" spans="1:3" s="34" customFormat="1">
      <c r="A199" s="29"/>
      <c r="B199" s="29"/>
      <c r="C199" s="353"/>
    </row>
    <row r="200" spans="1:3" s="34" customFormat="1">
      <c r="A200" s="29"/>
      <c r="B200" s="29"/>
      <c r="C200" s="353"/>
    </row>
    <row r="201" spans="1:3" s="34" customFormat="1">
      <c r="A201" s="29"/>
      <c r="B201" s="29"/>
      <c r="C201" s="353"/>
    </row>
    <row r="202" spans="1:3" s="34" customFormat="1">
      <c r="A202" s="29"/>
      <c r="B202" s="29"/>
      <c r="C202" s="353"/>
    </row>
    <row r="203" spans="1:3" s="34" customFormat="1">
      <c r="A203" s="29"/>
      <c r="B203" s="29"/>
      <c r="C203" s="353"/>
    </row>
    <row r="204" spans="1:3" s="34" customFormat="1">
      <c r="A204" s="29"/>
      <c r="B204" s="29"/>
      <c r="C204" s="353"/>
    </row>
    <row r="205" spans="1:3" s="34" customFormat="1">
      <c r="A205" s="29"/>
      <c r="B205" s="29"/>
      <c r="C205" s="353"/>
    </row>
    <row r="206" spans="1:3" s="34" customFormat="1">
      <c r="A206" s="29"/>
      <c r="B206" s="29"/>
      <c r="C206" s="353"/>
    </row>
    <row r="207" spans="1:3" s="34" customFormat="1">
      <c r="A207" s="29"/>
      <c r="B207" s="29"/>
      <c r="C207" s="353"/>
    </row>
    <row r="208" spans="1:3" s="34" customFormat="1">
      <c r="A208" s="29"/>
      <c r="B208" s="29"/>
      <c r="C208" s="353"/>
    </row>
    <row r="209" spans="1:3" s="34" customFormat="1">
      <c r="A209" s="29"/>
      <c r="B209" s="29"/>
      <c r="C209" s="353"/>
    </row>
    <row r="210" spans="1:3" s="34" customFormat="1">
      <c r="A210" s="29"/>
      <c r="B210" s="29"/>
      <c r="C210" s="353"/>
    </row>
    <row r="211" spans="1:3" s="34" customFormat="1">
      <c r="A211" s="29"/>
      <c r="B211" s="29"/>
      <c r="C211" s="353"/>
    </row>
    <row r="212" spans="1:3" s="34" customFormat="1">
      <c r="A212" s="29"/>
      <c r="B212" s="29"/>
      <c r="C212" s="353"/>
    </row>
    <row r="213" spans="1:3" s="34" customFormat="1">
      <c r="A213" s="29"/>
      <c r="B213" s="29"/>
      <c r="C213" s="353"/>
    </row>
    <row r="214" spans="1:3" s="34" customFormat="1">
      <c r="A214" s="29"/>
      <c r="B214" s="29"/>
      <c r="C214" s="353"/>
    </row>
    <row r="215" spans="1:3" s="34" customFormat="1">
      <c r="A215" s="29"/>
      <c r="B215" s="29"/>
      <c r="C215" s="353"/>
    </row>
    <row r="216" spans="1:3" s="34" customFormat="1">
      <c r="A216" s="29"/>
      <c r="B216" s="29"/>
      <c r="C216" s="353"/>
    </row>
    <row r="217" spans="1:3" s="34" customFormat="1">
      <c r="A217" s="29"/>
      <c r="B217" s="29"/>
      <c r="C217" s="353"/>
    </row>
    <row r="218" spans="1:3" s="34" customFormat="1">
      <c r="A218" s="29"/>
      <c r="B218" s="29"/>
      <c r="C218" s="353"/>
    </row>
    <row r="219" spans="1:3" s="34" customFormat="1">
      <c r="A219" s="29"/>
      <c r="B219" s="29"/>
      <c r="C219" s="353"/>
    </row>
    <row r="220" spans="1:3" s="34" customFormat="1">
      <c r="A220" s="29"/>
      <c r="B220" s="29"/>
      <c r="C220" s="353"/>
    </row>
    <row r="221" spans="1:3" s="34" customFormat="1">
      <c r="A221" s="29"/>
      <c r="B221" s="29"/>
      <c r="C221" s="353"/>
    </row>
    <row r="222" spans="1:3" s="34" customFormat="1">
      <c r="A222" s="29"/>
      <c r="B222" s="29"/>
      <c r="C222" s="353"/>
    </row>
    <row r="223" spans="1:3" s="34" customFormat="1">
      <c r="A223" s="29"/>
      <c r="B223" s="29"/>
      <c r="C223" s="353"/>
    </row>
    <row r="224" spans="1:3" s="34" customFormat="1">
      <c r="A224" s="29"/>
      <c r="B224" s="29"/>
      <c r="C224" s="353"/>
    </row>
    <row r="225" spans="1:3" s="34" customFormat="1">
      <c r="A225" s="29"/>
      <c r="B225" s="29"/>
      <c r="C225" s="353"/>
    </row>
    <row r="226" spans="1:3" s="34" customFormat="1">
      <c r="A226" s="29"/>
      <c r="B226" s="29"/>
      <c r="C226" s="353"/>
    </row>
    <row r="227" spans="1:3" s="34" customFormat="1">
      <c r="A227" s="29"/>
      <c r="B227" s="29"/>
      <c r="C227" s="353"/>
    </row>
    <row r="228" spans="1:3" s="34" customFormat="1">
      <c r="A228" s="29"/>
      <c r="B228" s="29"/>
      <c r="C228" s="353"/>
    </row>
    <row r="229" spans="1:3" s="34" customFormat="1">
      <c r="A229" s="29"/>
      <c r="B229" s="29"/>
      <c r="C229" s="353"/>
    </row>
    <row r="230" spans="1:3" s="34" customFormat="1">
      <c r="A230" s="29"/>
      <c r="B230" s="29"/>
      <c r="C230" s="353"/>
    </row>
    <row r="231" spans="1:3" s="34" customFormat="1">
      <c r="A231" s="29"/>
      <c r="B231" s="29"/>
      <c r="C231" s="353"/>
    </row>
    <row r="232" spans="1:3" s="34" customFormat="1">
      <c r="A232" s="29"/>
      <c r="B232" s="29"/>
      <c r="C232" s="353"/>
    </row>
    <row r="233" spans="1:3" s="34" customFormat="1">
      <c r="A233" s="29"/>
      <c r="B233" s="29"/>
      <c r="C233" s="353"/>
    </row>
    <row r="234" spans="1:3" s="34" customFormat="1">
      <c r="A234" s="29"/>
      <c r="B234" s="29"/>
      <c r="C234" s="353"/>
    </row>
    <row r="235" spans="1:3" s="34" customFormat="1">
      <c r="A235" s="29"/>
      <c r="B235" s="29"/>
      <c r="C235" s="353"/>
    </row>
    <row r="236" spans="1:3" s="34" customFormat="1">
      <c r="A236" s="29"/>
      <c r="B236" s="29"/>
      <c r="C236" s="353"/>
    </row>
    <row r="237" spans="1:3" s="34" customFormat="1">
      <c r="A237" s="29"/>
      <c r="B237" s="29"/>
      <c r="C237" s="353"/>
    </row>
    <row r="238" spans="1:3" s="34" customFormat="1">
      <c r="A238" s="29"/>
      <c r="B238" s="29"/>
      <c r="C238" s="353"/>
    </row>
    <row r="239" spans="1:3" s="34" customFormat="1">
      <c r="A239" s="29"/>
      <c r="B239" s="29"/>
      <c r="C239" s="353"/>
    </row>
    <row r="240" spans="1:3" s="34" customFormat="1">
      <c r="A240" s="29"/>
      <c r="B240" s="29"/>
      <c r="C240" s="353"/>
    </row>
    <row r="241" spans="1:3" s="34" customFormat="1">
      <c r="A241" s="29"/>
      <c r="B241" s="29"/>
      <c r="C241" s="353"/>
    </row>
    <row r="242" spans="1:3" s="34" customFormat="1">
      <c r="A242" s="29"/>
      <c r="B242" s="29"/>
      <c r="C242" s="353"/>
    </row>
    <row r="243" spans="1:3" s="34" customFormat="1">
      <c r="A243" s="29"/>
      <c r="B243" s="29"/>
      <c r="C243" s="353"/>
    </row>
    <row r="244" spans="1:3" s="34" customFormat="1">
      <c r="A244" s="29"/>
      <c r="B244" s="29"/>
      <c r="C244" s="353"/>
    </row>
    <row r="245" spans="1:3" s="34" customFormat="1">
      <c r="A245" s="29"/>
      <c r="B245" s="29"/>
      <c r="C245" s="353"/>
    </row>
    <row r="246" spans="1:3" s="34" customFormat="1">
      <c r="A246" s="29"/>
      <c r="B246" s="29"/>
      <c r="C246" s="353"/>
    </row>
    <row r="247" spans="1:3" s="34" customFormat="1">
      <c r="A247" s="29"/>
      <c r="B247" s="29"/>
      <c r="C247" s="353"/>
    </row>
    <row r="248" spans="1:3" s="34" customFormat="1">
      <c r="A248" s="29"/>
      <c r="B248" s="29"/>
      <c r="C248" s="353"/>
    </row>
    <row r="249" spans="1:3" s="34" customFormat="1">
      <c r="A249" s="29"/>
      <c r="B249" s="29"/>
      <c r="C249" s="353"/>
    </row>
    <row r="250" spans="1:3" s="34" customFormat="1">
      <c r="A250" s="29"/>
      <c r="B250" s="29"/>
      <c r="C250" s="353"/>
    </row>
    <row r="251" spans="1:3" s="34" customFormat="1">
      <c r="A251" s="29"/>
      <c r="B251" s="29"/>
      <c r="C251" s="353"/>
    </row>
    <row r="252" spans="1:3" s="34" customFormat="1">
      <c r="A252" s="29"/>
      <c r="B252" s="29"/>
      <c r="C252" s="353"/>
    </row>
    <row r="253" spans="1:3" s="34" customFormat="1">
      <c r="A253" s="29"/>
      <c r="B253" s="29"/>
      <c r="C253" s="353"/>
    </row>
    <row r="254" spans="1:3" s="34" customFormat="1">
      <c r="A254" s="29"/>
      <c r="B254" s="29"/>
      <c r="C254" s="353"/>
    </row>
    <row r="255" spans="1:3" s="34" customFormat="1">
      <c r="A255" s="29"/>
      <c r="B255" s="29"/>
      <c r="C255" s="353"/>
    </row>
    <row r="256" spans="1:3" s="34" customFormat="1">
      <c r="A256" s="29"/>
      <c r="B256" s="29"/>
      <c r="C256" s="353"/>
    </row>
    <row r="257" spans="1:3" s="34" customFormat="1">
      <c r="A257" s="29"/>
      <c r="B257" s="29"/>
      <c r="C257" s="353"/>
    </row>
    <row r="258" spans="1:3" s="34" customFormat="1">
      <c r="A258" s="29"/>
      <c r="B258" s="29"/>
      <c r="C258" s="353"/>
    </row>
    <row r="259" spans="1:3" s="34" customFormat="1">
      <c r="A259" s="29"/>
      <c r="B259" s="29"/>
      <c r="C259" s="353"/>
    </row>
    <row r="260" spans="1:3" s="34" customFormat="1">
      <c r="A260" s="29"/>
      <c r="B260" s="29"/>
      <c r="C260" s="353"/>
    </row>
    <row r="261" spans="1:3" s="34" customFormat="1">
      <c r="A261" s="29"/>
      <c r="B261" s="29"/>
      <c r="C261" s="353"/>
    </row>
    <row r="262" spans="1:3" s="34" customFormat="1">
      <c r="A262" s="29"/>
      <c r="B262" s="29"/>
      <c r="C262" s="353"/>
    </row>
    <row r="263" spans="1:3" s="34" customFormat="1">
      <c r="A263" s="29"/>
      <c r="B263" s="29"/>
      <c r="C263" s="353"/>
    </row>
    <row r="264" spans="1:3" s="34" customFormat="1">
      <c r="A264" s="29"/>
      <c r="B264" s="29"/>
      <c r="C264" s="353"/>
    </row>
    <row r="265" spans="1:3" s="34" customFormat="1">
      <c r="A265" s="29"/>
      <c r="B265" s="29"/>
      <c r="C265" s="353"/>
    </row>
    <row r="266" spans="1:3" s="34" customFormat="1">
      <c r="A266" s="29"/>
      <c r="B266" s="29"/>
      <c r="C266" s="353"/>
    </row>
    <row r="267" spans="1:3" s="34" customFormat="1">
      <c r="A267" s="29"/>
      <c r="B267" s="29"/>
      <c r="C267" s="353"/>
    </row>
    <row r="268" spans="1:3" s="34" customFormat="1">
      <c r="A268" s="29"/>
      <c r="B268" s="29"/>
      <c r="C268" s="353"/>
    </row>
    <row r="269" spans="1:3" s="34" customFormat="1">
      <c r="A269" s="29"/>
      <c r="B269" s="29"/>
      <c r="C269" s="353"/>
    </row>
    <row r="270" spans="1:3" s="34" customFormat="1">
      <c r="A270" s="29"/>
      <c r="B270" s="29"/>
      <c r="C270" s="353"/>
    </row>
    <row r="271" spans="1:3" s="34" customFormat="1">
      <c r="A271" s="29"/>
      <c r="B271" s="29"/>
      <c r="C271" s="353"/>
    </row>
    <row r="272" spans="1:3" s="34" customFormat="1">
      <c r="A272" s="29"/>
      <c r="B272" s="29"/>
      <c r="C272" s="353"/>
    </row>
    <row r="273" spans="1:3" s="34" customFormat="1">
      <c r="A273" s="29"/>
      <c r="B273" s="29"/>
      <c r="C273" s="353"/>
    </row>
    <row r="274" spans="1:3" s="34" customFormat="1">
      <c r="A274" s="29"/>
      <c r="B274" s="29"/>
      <c r="C274" s="353"/>
    </row>
    <row r="275" spans="1:3" s="34" customFormat="1">
      <c r="A275" s="29"/>
      <c r="B275" s="29"/>
      <c r="C275" s="353"/>
    </row>
    <row r="276" spans="1:3" s="34" customFormat="1">
      <c r="A276" s="29"/>
      <c r="B276" s="29"/>
      <c r="C276" s="353"/>
    </row>
    <row r="277" spans="1:3" s="34" customFormat="1">
      <c r="A277" s="29"/>
      <c r="B277" s="29"/>
      <c r="C277" s="353"/>
    </row>
    <row r="278" spans="1:3" s="34" customFormat="1">
      <c r="A278" s="29"/>
      <c r="B278" s="29"/>
      <c r="C278" s="353"/>
    </row>
    <row r="279" spans="1:3" s="34" customFormat="1">
      <c r="A279" s="29"/>
      <c r="B279" s="29"/>
      <c r="C279" s="353"/>
    </row>
    <row r="280" spans="1:3" s="34" customFormat="1">
      <c r="A280" s="29"/>
      <c r="B280" s="29"/>
      <c r="C280" s="353"/>
    </row>
    <row r="281" spans="1:3" s="34" customFormat="1">
      <c r="A281" s="29"/>
      <c r="B281" s="29"/>
      <c r="C281" s="353"/>
    </row>
    <row r="282" spans="1:3" s="34" customFormat="1">
      <c r="A282" s="29"/>
      <c r="B282" s="29"/>
      <c r="C282" s="353"/>
    </row>
    <row r="283" spans="1:3" s="34" customFormat="1">
      <c r="A283" s="29"/>
      <c r="B283" s="29"/>
      <c r="C283" s="353"/>
    </row>
    <row r="284" spans="1:3" s="34" customFormat="1">
      <c r="A284" s="29"/>
      <c r="B284" s="29"/>
      <c r="C284" s="353"/>
    </row>
    <row r="285" spans="1:3" s="34" customFormat="1">
      <c r="A285" s="29"/>
      <c r="B285" s="29"/>
      <c r="C285" s="353"/>
    </row>
    <row r="286" spans="1:3" s="34" customFormat="1">
      <c r="A286" s="29"/>
      <c r="B286" s="29"/>
      <c r="C286" s="353"/>
    </row>
    <row r="287" spans="1:3" s="34" customFormat="1">
      <c r="A287" s="29"/>
      <c r="B287" s="29"/>
      <c r="C287" s="353"/>
    </row>
    <row r="288" spans="1:3" s="34" customFormat="1">
      <c r="A288" s="29"/>
      <c r="B288" s="29"/>
      <c r="C288" s="353"/>
    </row>
    <row r="289" spans="1:3" s="34" customFormat="1">
      <c r="A289" s="29"/>
      <c r="B289" s="29"/>
      <c r="C289" s="353"/>
    </row>
    <row r="290" spans="1:3" s="34" customFormat="1">
      <c r="A290" s="29"/>
      <c r="B290" s="29"/>
      <c r="C290" s="353"/>
    </row>
    <row r="291" spans="1:3" s="34" customFormat="1">
      <c r="A291" s="29"/>
      <c r="B291" s="29"/>
      <c r="C291" s="353"/>
    </row>
    <row r="292" spans="1:3" s="34" customFormat="1">
      <c r="A292" s="29"/>
      <c r="B292" s="29"/>
      <c r="C292" s="353"/>
    </row>
    <row r="293" spans="1:3" s="34" customFormat="1">
      <c r="A293" s="29"/>
      <c r="B293" s="29"/>
      <c r="C293" s="353"/>
    </row>
    <row r="294" spans="1:3" s="34" customFormat="1">
      <c r="A294" s="29"/>
      <c r="B294" s="29"/>
      <c r="C294" s="353"/>
    </row>
    <row r="295" spans="1:3" s="34" customFormat="1">
      <c r="A295" s="29"/>
      <c r="B295" s="29"/>
      <c r="C295" s="353"/>
    </row>
    <row r="296" spans="1:3" s="34" customFormat="1">
      <c r="A296" s="29"/>
      <c r="B296" s="29"/>
      <c r="C296" s="353"/>
    </row>
    <row r="297" spans="1:3" s="34" customFormat="1">
      <c r="A297" s="29"/>
      <c r="B297" s="29"/>
      <c r="C297" s="353"/>
    </row>
    <row r="298" spans="1:3" s="34" customFormat="1">
      <c r="A298" s="29"/>
      <c r="B298" s="29"/>
      <c r="C298" s="353"/>
    </row>
    <row r="299" spans="1:3" s="34" customFormat="1">
      <c r="A299" s="29"/>
      <c r="B299" s="29"/>
      <c r="C299" s="353"/>
    </row>
    <row r="300" spans="1:3" s="34" customFormat="1">
      <c r="A300" s="29"/>
      <c r="B300" s="29"/>
      <c r="C300" s="353"/>
    </row>
    <row r="301" spans="1:3" s="34" customFormat="1">
      <c r="A301" s="29"/>
      <c r="B301" s="29"/>
      <c r="C301" s="353"/>
    </row>
    <row r="302" spans="1:3" s="34" customFormat="1">
      <c r="A302" s="29"/>
      <c r="B302" s="29"/>
      <c r="C302" s="353"/>
    </row>
    <row r="303" spans="1:3" s="34" customFormat="1">
      <c r="A303" s="29"/>
      <c r="B303" s="29"/>
      <c r="C303" s="353"/>
    </row>
    <row r="304" spans="1:3" s="34" customFormat="1">
      <c r="A304" s="29"/>
      <c r="B304" s="29"/>
      <c r="C304" s="353"/>
    </row>
    <row r="305" spans="1:3" s="34" customFormat="1">
      <c r="A305" s="29"/>
      <c r="B305" s="29"/>
      <c r="C305" s="353"/>
    </row>
    <row r="306" spans="1:3" s="34" customFormat="1">
      <c r="A306" s="29"/>
      <c r="B306" s="29"/>
      <c r="C306" s="353"/>
    </row>
    <row r="307" spans="1:3" s="34" customFormat="1">
      <c r="A307" s="29"/>
      <c r="B307" s="29"/>
      <c r="C307" s="353"/>
    </row>
    <row r="308" spans="1:3" s="34" customFormat="1">
      <c r="A308" s="29"/>
      <c r="B308" s="29"/>
      <c r="C308" s="353"/>
    </row>
    <row r="309" spans="1:3" s="34" customFormat="1">
      <c r="A309" s="29"/>
      <c r="B309" s="29"/>
      <c r="C309" s="353"/>
    </row>
    <row r="310" spans="1:3" s="34" customFormat="1">
      <c r="A310" s="29"/>
      <c r="B310" s="29"/>
      <c r="C310" s="353"/>
    </row>
    <row r="311" spans="1:3" s="34" customFormat="1">
      <c r="A311" s="29"/>
      <c r="B311" s="29"/>
      <c r="C311" s="353"/>
    </row>
    <row r="312" spans="1:3" s="34" customFormat="1">
      <c r="A312" s="29"/>
      <c r="B312" s="29"/>
      <c r="C312" s="353"/>
    </row>
    <row r="313" spans="1:3" s="34" customFormat="1">
      <c r="A313" s="29"/>
      <c r="B313" s="29"/>
      <c r="C313" s="353"/>
    </row>
    <row r="314" spans="1:3" s="34" customFormat="1">
      <c r="A314" s="29"/>
      <c r="B314" s="29"/>
      <c r="C314" s="353"/>
    </row>
    <row r="315" spans="1:3" s="34" customFormat="1">
      <c r="A315" s="29"/>
      <c r="B315" s="29"/>
      <c r="C315" s="353"/>
    </row>
    <row r="316" spans="1:3" s="34" customFormat="1">
      <c r="A316" s="29"/>
      <c r="B316" s="29"/>
      <c r="C316" s="353"/>
    </row>
    <row r="317" spans="1:3" s="34" customFormat="1">
      <c r="A317" s="29"/>
      <c r="B317" s="29"/>
      <c r="C317" s="353"/>
    </row>
    <row r="318" spans="1:3" s="34" customFormat="1">
      <c r="A318" s="29"/>
      <c r="B318" s="29"/>
      <c r="C318" s="353"/>
    </row>
    <row r="319" spans="1:3" s="34" customFormat="1">
      <c r="A319" s="29"/>
      <c r="B319" s="29"/>
      <c r="C319" s="353"/>
    </row>
    <row r="320" spans="1:3" s="34" customFormat="1">
      <c r="A320" s="29"/>
      <c r="B320" s="29"/>
      <c r="C320" s="353"/>
    </row>
    <row r="321" spans="1:3" s="34" customFormat="1">
      <c r="A321" s="29"/>
      <c r="B321" s="29"/>
      <c r="C321" s="353"/>
    </row>
    <row r="322" spans="1:3" s="34" customFormat="1">
      <c r="A322" s="29"/>
      <c r="B322" s="29"/>
      <c r="C322" s="353"/>
    </row>
    <row r="323" spans="1:3" s="34" customFormat="1">
      <c r="A323" s="29"/>
      <c r="B323" s="29"/>
      <c r="C323" s="353"/>
    </row>
    <row r="324" spans="1:3" s="34" customFormat="1">
      <c r="A324" s="29"/>
      <c r="B324" s="29"/>
      <c r="C324" s="353"/>
    </row>
    <row r="325" spans="1:3" s="34" customFormat="1">
      <c r="A325" s="29"/>
      <c r="B325" s="29"/>
      <c r="C325" s="353"/>
    </row>
    <row r="326" spans="1:3" s="34" customFormat="1">
      <c r="A326" s="29"/>
      <c r="B326" s="29"/>
      <c r="C326" s="353"/>
    </row>
    <row r="327" spans="1:3" s="34" customFormat="1">
      <c r="A327" s="29"/>
      <c r="B327" s="29"/>
      <c r="C327" s="353"/>
    </row>
    <row r="328" spans="1:3" s="34" customFormat="1">
      <c r="A328" s="29"/>
      <c r="B328" s="29"/>
      <c r="C328" s="353"/>
    </row>
    <row r="329" spans="1:3" s="34" customFormat="1">
      <c r="A329" s="29"/>
      <c r="B329" s="29"/>
      <c r="C329" s="353"/>
    </row>
    <row r="330" spans="1:3" s="34" customFormat="1">
      <c r="A330" s="29"/>
      <c r="B330" s="29"/>
      <c r="C330" s="353"/>
    </row>
    <row r="331" spans="1:3" s="34" customFormat="1">
      <c r="A331" s="29"/>
      <c r="B331" s="29"/>
      <c r="C331" s="353"/>
    </row>
    <row r="332" spans="1:3" s="34" customFormat="1">
      <c r="A332" s="29"/>
      <c r="B332" s="29"/>
      <c r="C332" s="353"/>
    </row>
    <row r="333" spans="1:3" s="34" customFormat="1">
      <c r="A333" s="29"/>
      <c r="B333" s="29"/>
      <c r="C333" s="353"/>
    </row>
    <row r="334" spans="1:3" s="34" customFormat="1">
      <c r="A334" s="29"/>
      <c r="B334" s="29"/>
      <c r="C334" s="353"/>
    </row>
    <row r="335" spans="1:3" s="34" customFormat="1">
      <c r="A335" s="29"/>
      <c r="B335" s="29"/>
      <c r="C335" s="353"/>
    </row>
    <row r="336" spans="1:3" s="34" customFormat="1">
      <c r="A336" s="29"/>
      <c r="B336" s="29"/>
      <c r="C336" s="353"/>
    </row>
    <row r="337" spans="1:3" s="34" customFormat="1">
      <c r="A337" s="29"/>
      <c r="B337" s="29"/>
      <c r="C337" s="353"/>
    </row>
    <row r="338" spans="1:3" s="34" customFormat="1">
      <c r="A338" s="29"/>
      <c r="B338" s="29"/>
      <c r="C338" s="353"/>
    </row>
    <row r="339" spans="1:3" s="34" customFormat="1">
      <c r="A339" s="29"/>
      <c r="B339" s="29"/>
      <c r="C339" s="353"/>
    </row>
    <row r="340" spans="1:3" s="34" customFormat="1">
      <c r="A340" s="29"/>
      <c r="B340" s="29"/>
      <c r="C340" s="353"/>
    </row>
    <row r="341" spans="1:3" s="34" customFormat="1">
      <c r="A341" s="29"/>
      <c r="B341" s="29"/>
      <c r="C341" s="353"/>
    </row>
    <row r="342" spans="1:3" s="34" customFormat="1">
      <c r="A342" s="29"/>
      <c r="B342" s="29"/>
      <c r="C342" s="353"/>
    </row>
    <row r="343" spans="1:3" s="34" customFormat="1">
      <c r="A343" s="29"/>
      <c r="B343" s="29"/>
      <c r="C343" s="353"/>
    </row>
    <row r="344" spans="1:3" s="34" customFormat="1">
      <c r="A344" s="29"/>
      <c r="B344" s="29"/>
      <c r="C344" s="353"/>
    </row>
    <row r="345" spans="1:3" s="34" customFormat="1">
      <c r="A345" s="29"/>
      <c r="B345" s="29"/>
      <c r="C345" s="353"/>
    </row>
    <row r="346" spans="1:3" s="34" customFormat="1">
      <c r="A346" s="29"/>
      <c r="B346" s="29"/>
      <c r="C346" s="353"/>
    </row>
    <row r="347" spans="1:3" s="34" customFormat="1">
      <c r="A347" s="29"/>
      <c r="B347" s="29"/>
      <c r="C347" s="353"/>
    </row>
    <row r="348" spans="1:3" s="34" customFormat="1">
      <c r="A348" s="29"/>
      <c r="B348" s="29"/>
      <c r="C348" s="353"/>
    </row>
    <row r="349" spans="1:3" s="34" customFormat="1">
      <c r="A349" s="29"/>
      <c r="B349" s="29"/>
      <c r="C349" s="353"/>
    </row>
    <row r="350" spans="1:3" s="34" customFormat="1">
      <c r="A350" s="29"/>
      <c r="B350" s="29"/>
      <c r="C350" s="353"/>
    </row>
    <row r="351" spans="1:3" s="34" customFormat="1">
      <c r="A351" s="29"/>
      <c r="B351" s="29"/>
      <c r="C351" s="353"/>
    </row>
    <row r="352" spans="1:3" s="34" customFormat="1">
      <c r="A352" s="29"/>
      <c r="B352" s="29"/>
      <c r="C352" s="353"/>
    </row>
    <row r="353" spans="1:3" s="34" customFormat="1">
      <c r="A353" s="29"/>
      <c r="B353" s="29"/>
      <c r="C353" s="353"/>
    </row>
    <row r="354" spans="1:3" s="34" customFormat="1">
      <c r="A354" s="29"/>
      <c r="B354" s="29"/>
      <c r="C354" s="353"/>
    </row>
    <row r="355" spans="1:3" s="34" customFormat="1">
      <c r="A355" s="29"/>
      <c r="B355" s="29"/>
      <c r="C355" s="353"/>
    </row>
    <row r="356" spans="1:3" s="34" customFormat="1">
      <c r="A356" s="29"/>
      <c r="B356" s="29"/>
      <c r="C356" s="353"/>
    </row>
    <row r="357" spans="1:3" s="34" customFormat="1">
      <c r="A357" s="29"/>
      <c r="B357" s="29"/>
      <c r="C357" s="353"/>
    </row>
    <row r="358" spans="1:3" s="34" customFormat="1">
      <c r="A358" s="29"/>
      <c r="B358" s="29"/>
      <c r="C358" s="353"/>
    </row>
    <row r="359" spans="1:3" s="34" customFormat="1">
      <c r="A359" s="29"/>
      <c r="B359" s="29"/>
      <c r="C359" s="353"/>
    </row>
    <row r="360" spans="1:3" s="34" customFormat="1">
      <c r="A360" s="29"/>
      <c r="B360" s="29"/>
      <c r="C360" s="353"/>
    </row>
    <row r="361" spans="1:3" s="34" customFormat="1">
      <c r="A361" s="29"/>
      <c r="B361" s="29"/>
      <c r="C361" s="353"/>
    </row>
    <row r="362" spans="1:3" s="34" customFormat="1">
      <c r="A362" s="29"/>
      <c r="B362" s="29"/>
      <c r="C362" s="353"/>
    </row>
    <row r="363" spans="1:3" s="34" customFormat="1">
      <c r="A363" s="29"/>
      <c r="B363" s="29"/>
      <c r="C363" s="353"/>
    </row>
    <row r="364" spans="1:3" s="34" customFormat="1">
      <c r="A364" s="29"/>
      <c r="B364" s="29"/>
      <c r="C364" s="353"/>
    </row>
    <row r="365" spans="1:3" s="34" customFormat="1">
      <c r="A365" s="29"/>
      <c r="B365" s="29"/>
      <c r="C365" s="353"/>
    </row>
    <row r="366" spans="1:3" s="34" customFormat="1">
      <c r="A366" s="29"/>
      <c r="B366" s="29"/>
      <c r="C366" s="353"/>
    </row>
    <row r="367" spans="1:3" s="34" customFormat="1">
      <c r="A367" s="29"/>
      <c r="B367" s="29"/>
      <c r="C367" s="353"/>
    </row>
    <row r="368" spans="1:3" s="34" customFormat="1">
      <c r="A368" s="29"/>
      <c r="B368" s="29"/>
      <c r="C368" s="353"/>
    </row>
    <row r="369" spans="1:3" s="34" customFormat="1">
      <c r="A369" s="29"/>
      <c r="B369" s="29"/>
      <c r="C369" s="353"/>
    </row>
    <row r="370" spans="1:3" s="34" customFormat="1">
      <c r="A370" s="29"/>
      <c r="B370" s="29"/>
      <c r="C370" s="353"/>
    </row>
    <row r="371" spans="1:3" s="34" customFormat="1">
      <c r="A371" s="29"/>
      <c r="B371" s="29"/>
      <c r="C371" s="353"/>
    </row>
    <row r="372" spans="1:3" s="34" customFormat="1">
      <c r="A372" s="29"/>
      <c r="B372" s="29"/>
      <c r="C372" s="353"/>
    </row>
    <row r="373" spans="1:3" s="34" customFormat="1">
      <c r="A373" s="29"/>
      <c r="B373" s="29"/>
      <c r="C373" s="353"/>
    </row>
    <row r="374" spans="1:3" s="34" customFormat="1">
      <c r="A374" s="29"/>
      <c r="B374" s="29"/>
      <c r="C374" s="353"/>
    </row>
    <row r="375" spans="1:3" s="34" customFormat="1">
      <c r="A375" s="29"/>
      <c r="B375" s="29"/>
      <c r="C375" s="353"/>
    </row>
    <row r="376" spans="1:3" s="34" customFormat="1">
      <c r="A376" s="29"/>
      <c r="B376" s="29"/>
      <c r="C376" s="353"/>
    </row>
    <row r="377" spans="1:3" s="34" customFormat="1">
      <c r="A377" s="29"/>
      <c r="B377" s="29"/>
      <c r="C377" s="353"/>
    </row>
    <row r="378" spans="1:3" s="34" customFormat="1">
      <c r="A378" s="29"/>
      <c r="B378" s="29"/>
      <c r="C378" s="353"/>
    </row>
    <row r="379" spans="1:3" s="34" customFormat="1">
      <c r="A379" s="29"/>
      <c r="B379" s="29"/>
      <c r="C379" s="353"/>
    </row>
    <row r="380" spans="1:3" s="34" customFormat="1">
      <c r="A380" s="29"/>
      <c r="B380" s="29"/>
      <c r="C380" s="353"/>
    </row>
    <row r="381" spans="1:3" s="34" customFormat="1">
      <c r="A381" s="29"/>
      <c r="B381" s="29"/>
      <c r="C381" s="353"/>
    </row>
    <row r="382" spans="1:3" s="34" customFormat="1">
      <c r="A382" s="29"/>
      <c r="B382" s="29"/>
      <c r="C382" s="353"/>
    </row>
    <row r="383" spans="1:3" s="34" customFormat="1">
      <c r="A383" s="29"/>
      <c r="B383" s="29"/>
      <c r="C383" s="353"/>
    </row>
    <row r="384" spans="1:3" s="34" customFormat="1">
      <c r="A384" s="29"/>
      <c r="B384" s="29"/>
      <c r="C384" s="353"/>
    </row>
    <row r="385" spans="1:3" s="34" customFormat="1">
      <c r="A385" s="29"/>
      <c r="B385" s="29"/>
      <c r="C385" s="353"/>
    </row>
    <row r="386" spans="1:3" s="34" customFormat="1">
      <c r="A386" s="29"/>
      <c r="B386" s="29"/>
      <c r="C386" s="353"/>
    </row>
    <row r="387" spans="1:3" s="34" customFormat="1">
      <c r="A387" s="29"/>
      <c r="B387" s="29"/>
      <c r="C387" s="353"/>
    </row>
    <row r="388" spans="1:3" s="34" customFormat="1">
      <c r="A388" s="29"/>
      <c r="B388" s="29"/>
      <c r="C388" s="353"/>
    </row>
    <row r="389" spans="1:3" s="34" customFormat="1">
      <c r="A389" s="29"/>
      <c r="B389" s="29"/>
      <c r="C389" s="353"/>
    </row>
    <row r="390" spans="1:3" s="34" customFormat="1">
      <c r="A390" s="29"/>
      <c r="B390" s="29"/>
      <c r="C390" s="353"/>
    </row>
    <row r="391" spans="1:3" s="34" customFormat="1">
      <c r="A391" s="29"/>
      <c r="B391" s="29"/>
      <c r="C391" s="353"/>
    </row>
    <row r="392" spans="1:3" s="34" customFormat="1">
      <c r="A392" s="29"/>
      <c r="B392" s="29"/>
      <c r="C392" s="353"/>
    </row>
    <row r="393" spans="1:3" s="34" customFormat="1">
      <c r="A393" s="29"/>
      <c r="B393" s="29"/>
      <c r="C393" s="353"/>
    </row>
    <row r="394" spans="1:3" s="34" customFormat="1">
      <c r="A394" s="29"/>
      <c r="B394" s="29"/>
      <c r="C394" s="353"/>
    </row>
    <row r="395" spans="1:3" s="34" customFormat="1">
      <c r="A395" s="29"/>
      <c r="B395" s="29"/>
      <c r="C395" s="353"/>
    </row>
    <row r="396" spans="1:3" s="34" customFormat="1">
      <c r="A396" s="29"/>
      <c r="B396" s="29"/>
      <c r="C396" s="353"/>
    </row>
    <row r="397" spans="1:3" s="34" customFormat="1">
      <c r="A397" s="29"/>
      <c r="B397" s="29"/>
      <c r="C397" s="353"/>
    </row>
    <row r="398" spans="1:3" s="34" customFormat="1">
      <c r="A398" s="29"/>
      <c r="B398" s="29"/>
      <c r="C398" s="353"/>
    </row>
    <row r="399" spans="1:3" s="34" customFormat="1">
      <c r="A399" s="29"/>
      <c r="B399" s="29"/>
      <c r="C399" s="353"/>
    </row>
    <row r="400" spans="1:3" s="34" customFormat="1">
      <c r="A400" s="29"/>
      <c r="B400" s="29"/>
      <c r="C400" s="353"/>
    </row>
    <row r="401" spans="1:3" s="34" customFormat="1">
      <c r="A401" s="29"/>
      <c r="B401" s="29"/>
      <c r="C401" s="353"/>
    </row>
    <row r="402" spans="1:3" s="34" customFormat="1">
      <c r="A402" s="29"/>
      <c r="B402" s="29"/>
      <c r="C402" s="353"/>
    </row>
    <row r="403" spans="1:3" s="34" customFormat="1">
      <c r="A403" s="29"/>
      <c r="B403" s="29"/>
      <c r="C403" s="353"/>
    </row>
    <row r="404" spans="1:3" s="34" customFormat="1">
      <c r="A404" s="29"/>
      <c r="B404" s="29"/>
      <c r="C404" s="353"/>
    </row>
    <row r="405" spans="1:3" s="34" customFormat="1">
      <c r="A405" s="29"/>
      <c r="B405" s="29"/>
      <c r="C405" s="353"/>
    </row>
    <row r="406" spans="1:3" s="34" customFormat="1">
      <c r="A406" s="29"/>
      <c r="B406" s="29"/>
      <c r="C406" s="353"/>
    </row>
    <row r="407" spans="1:3" s="34" customFormat="1">
      <c r="A407" s="29"/>
      <c r="B407" s="29"/>
      <c r="C407" s="353"/>
    </row>
    <row r="408" spans="1:3" s="34" customFormat="1">
      <c r="A408" s="29"/>
      <c r="B408" s="29"/>
      <c r="C408" s="353"/>
    </row>
    <row r="409" spans="1:3" s="34" customFormat="1">
      <c r="A409" s="29"/>
      <c r="B409" s="29"/>
      <c r="C409" s="353"/>
    </row>
    <row r="410" spans="1:3" s="34" customFormat="1">
      <c r="A410" s="29"/>
      <c r="B410" s="29"/>
      <c r="C410" s="353"/>
    </row>
    <row r="411" spans="1:3" s="34" customFormat="1">
      <c r="A411" s="29"/>
      <c r="B411" s="29"/>
      <c r="C411" s="353"/>
    </row>
    <row r="412" spans="1:3" s="34" customFormat="1">
      <c r="A412" s="29"/>
      <c r="B412" s="29"/>
      <c r="C412" s="353"/>
    </row>
    <row r="413" spans="1:3" s="34" customFormat="1">
      <c r="A413" s="29"/>
      <c r="B413" s="29"/>
      <c r="C413" s="353"/>
    </row>
    <row r="414" spans="1:3" s="34" customFormat="1">
      <c r="A414" s="29"/>
      <c r="B414" s="29"/>
      <c r="C414" s="353"/>
    </row>
    <row r="415" spans="1:3" s="34" customFormat="1">
      <c r="A415" s="29"/>
      <c r="B415" s="29"/>
      <c r="C415" s="353"/>
    </row>
    <row r="416" spans="1:3" s="34" customFormat="1">
      <c r="A416" s="29"/>
      <c r="B416" s="29"/>
      <c r="C416" s="353"/>
    </row>
    <row r="417" spans="1:3" s="34" customFormat="1">
      <c r="A417" s="29"/>
      <c r="B417" s="29"/>
      <c r="C417" s="353"/>
    </row>
    <row r="418" spans="1:3" s="34" customFormat="1">
      <c r="A418" s="29"/>
      <c r="B418" s="29"/>
      <c r="C418" s="353"/>
    </row>
    <row r="419" spans="1:3" s="34" customFormat="1">
      <c r="A419" s="29"/>
      <c r="B419" s="29"/>
      <c r="C419" s="353"/>
    </row>
    <row r="420" spans="1:3" s="34" customFormat="1">
      <c r="A420" s="29"/>
      <c r="B420" s="29"/>
      <c r="C420" s="353"/>
    </row>
    <row r="421" spans="1:3" s="34" customFormat="1">
      <c r="A421" s="29"/>
      <c r="B421" s="29"/>
      <c r="C421" s="353"/>
    </row>
    <row r="422" spans="1:3" s="34" customFormat="1">
      <c r="A422" s="29"/>
      <c r="B422" s="29"/>
      <c r="C422" s="353"/>
    </row>
    <row r="423" spans="1:3" s="34" customFormat="1">
      <c r="A423" s="29"/>
      <c r="B423" s="29"/>
      <c r="C423" s="353"/>
    </row>
    <row r="424" spans="1:3" s="34" customFormat="1">
      <c r="A424" s="29"/>
      <c r="B424" s="29"/>
      <c r="C424" s="353"/>
    </row>
    <row r="425" spans="1:3" s="34" customFormat="1">
      <c r="A425" s="29"/>
      <c r="B425" s="29"/>
      <c r="C425" s="353"/>
    </row>
    <row r="426" spans="1:3" s="34" customFormat="1">
      <c r="A426" s="29"/>
      <c r="B426" s="29"/>
      <c r="C426" s="353"/>
    </row>
    <row r="427" spans="1:3" s="34" customFormat="1">
      <c r="A427" s="29"/>
      <c r="B427" s="29"/>
      <c r="C427" s="353"/>
    </row>
    <row r="428" spans="1:3" s="34" customFormat="1">
      <c r="A428" s="29"/>
      <c r="B428" s="29"/>
      <c r="C428" s="353"/>
    </row>
    <row r="429" spans="1:3" s="34" customFormat="1">
      <c r="A429" s="29"/>
      <c r="B429" s="29"/>
      <c r="C429" s="353"/>
    </row>
    <row r="430" spans="1:3" s="34" customFormat="1">
      <c r="A430" s="29"/>
      <c r="B430" s="29"/>
      <c r="C430" s="353"/>
    </row>
    <row r="431" spans="1:3" s="34" customFormat="1">
      <c r="A431" s="29"/>
      <c r="B431" s="29"/>
      <c r="C431" s="353"/>
    </row>
    <row r="432" spans="1:3" s="34" customFormat="1">
      <c r="A432" s="29"/>
      <c r="B432" s="29"/>
      <c r="C432" s="353"/>
    </row>
    <row r="433" spans="1:3" s="34" customFormat="1">
      <c r="A433" s="29"/>
      <c r="B433" s="29"/>
      <c r="C433" s="353"/>
    </row>
    <row r="434" spans="1:3" s="34" customFormat="1">
      <c r="A434" s="29"/>
      <c r="B434" s="29"/>
      <c r="C434" s="353"/>
    </row>
    <row r="435" spans="1:3" s="34" customFormat="1">
      <c r="A435" s="29"/>
      <c r="B435" s="29"/>
      <c r="C435" s="353"/>
    </row>
    <row r="436" spans="1:3" s="34" customFormat="1">
      <c r="A436" s="29"/>
      <c r="B436" s="29"/>
      <c r="C436" s="353"/>
    </row>
    <row r="437" spans="1:3" s="34" customFormat="1">
      <c r="A437" s="29"/>
      <c r="B437" s="29"/>
      <c r="C437" s="353"/>
    </row>
    <row r="438" spans="1:3" s="34" customFormat="1">
      <c r="A438" s="29"/>
      <c r="B438" s="29"/>
      <c r="C438" s="353"/>
    </row>
    <row r="439" spans="1:3" s="34" customFormat="1">
      <c r="A439" s="29"/>
      <c r="B439" s="29"/>
      <c r="C439" s="353"/>
    </row>
    <row r="440" spans="1:3" s="34" customFormat="1">
      <c r="A440" s="29"/>
      <c r="B440" s="29"/>
      <c r="C440" s="353"/>
    </row>
    <row r="441" spans="1:3" s="34" customFormat="1">
      <c r="A441" s="29"/>
      <c r="B441" s="29"/>
      <c r="C441" s="353"/>
    </row>
    <row r="442" spans="1:3" s="34" customFormat="1">
      <c r="A442" s="29"/>
      <c r="B442" s="29"/>
      <c r="C442" s="353"/>
    </row>
    <row r="443" spans="1:3" s="34" customFormat="1">
      <c r="A443" s="29"/>
      <c r="B443" s="29"/>
      <c r="C443" s="353"/>
    </row>
    <row r="444" spans="1:3" s="34" customFormat="1">
      <c r="A444" s="29"/>
      <c r="B444" s="29"/>
      <c r="C444" s="353"/>
    </row>
    <row r="445" spans="1:3" s="34" customFormat="1">
      <c r="A445" s="29"/>
      <c r="B445" s="29"/>
      <c r="C445" s="353"/>
    </row>
    <row r="446" spans="1:3" s="34" customFormat="1">
      <c r="A446" s="29"/>
      <c r="B446" s="29"/>
      <c r="C446" s="353"/>
    </row>
    <row r="447" spans="1:3" s="34" customFormat="1">
      <c r="A447" s="29"/>
      <c r="B447" s="29"/>
      <c r="C447" s="353"/>
    </row>
    <row r="448" spans="1:3" s="34" customFormat="1">
      <c r="A448" s="29"/>
      <c r="B448" s="29"/>
      <c r="C448" s="353"/>
    </row>
    <row r="449" spans="1:3" s="34" customFormat="1">
      <c r="A449" s="29"/>
      <c r="B449" s="29"/>
      <c r="C449" s="353"/>
    </row>
    <row r="450" spans="1:3" s="34" customFormat="1">
      <c r="A450" s="29"/>
      <c r="B450" s="29"/>
      <c r="C450" s="353"/>
    </row>
    <row r="451" spans="1:3" s="34" customFormat="1">
      <c r="A451" s="29"/>
      <c r="B451" s="29"/>
      <c r="C451" s="353"/>
    </row>
    <row r="452" spans="1:3" s="34" customFormat="1">
      <c r="A452" s="29"/>
      <c r="B452" s="29"/>
      <c r="C452" s="353"/>
    </row>
    <row r="453" spans="1:3" s="34" customFormat="1">
      <c r="A453" s="29"/>
      <c r="B453" s="29"/>
      <c r="C453" s="353"/>
    </row>
    <row r="454" spans="1:3" s="34" customFormat="1">
      <c r="A454" s="29"/>
      <c r="B454" s="29"/>
      <c r="C454" s="353"/>
    </row>
    <row r="455" spans="1:3" s="34" customFormat="1">
      <c r="A455" s="29"/>
      <c r="B455" s="29"/>
      <c r="C455" s="353"/>
    </row>
    <row r="456" spans="1:3" s="34" customFormat="1">
      <c r="A456" s="29"/>
      <c r="B456" s="29"/>
      <c r="C456" s="353"/>
    </row>
    <row r="457" spans="1:3" s="34" customFormat="1">
      <c r="A457" s="29"/>
      <c r="B457" s="29"/>
      <c r="C457" s="353"/>
    </row>
    <row r="458" spans="1:3" s="34" customFormat="1">
      <c r="A458" s="29"/>
      <c r="B458" s="29"/>
      <c r="C458" s="353"/>
    </row>
    <row r="459" spans="1:3" s="34" customFormat="1">
      <c r="A459" s="29"/>
      <c r="B459" s="29"/>
      <c r="C459" s="353"/>
    </row>
    <row r="460" spans="1:3" s="34" customFormat="1">
      <c r="A460" s="29"/>
      <c r="B460" s="29"/>
      <c r="C460" s="353"/>
    </row>
    <row r="461" spans="1:3" s="34" customFormat="1">
      <c r="A461" s="29"/>
      <c r="B461" s="29"/>
      <c r="C461" s="353"/>
    </row>
    <row r="462" spans="1:3" s="34" customFormat="1">
      <c r="A462" s="29"/>
      <c r="B462" s="29"/>
      <c r="C462" s="353"/>
    </row>
    <row r="463" spans="1:3" s="34" customFormat="1">
      <c r="A463" s="29"/>
      <c r="B463" s="29"/>
      <c r="C463" s="353"/>
    </row>
    <row r="464" spans="1:3" s="34" customFormat="1">
      <c r="A464" s="29"/>
      <c r="B464" s="29"/>
      <c r="C464" s="353"/>
    </row>
    <row r="465" spans="1:3" s="34" customFormat="1">
      <c r="A465" s="29"/>
      <c r="B465" s="29"/>
      <c r="C465" s="353"/>
    </row>
    <row r="466" spans="1:3" s="34" customFormat="1">
      <c r="A466" s="29"/>
      <c r="B466" s="29"/>
      <c r="C466" s="353"/>
    </row>
    <row r="467" spans="1:3" s="34" customFormat="1">
      <c r="A467" s="29"/>
      <c r="B467" s="29"/>
      <c r="C467" s="353"/>
    </row>
    <row r="468" spans="1:3" s="34" customFormat="1">
      <c r="A468" s="29"/>
      <c r="B468" s="29"/>
      <c r="C468" s="353"/>
    </row>
    <row r="469" spans="1:3" s="34" customFormat="1">
      <c r="A469" s="29"/>
      <c r="B469" s="29"/>
      <c r="C469" s="353"/>
    </row>
    <row r="470" spans="1:3" s="34" customFormat="1">
      <c r="A470" s="29"/>
      <c r="B470" s="29"/>
      <c r="C470" s="353"/>
    </row>
    <row r="471" spans="1:3" s="34" customFormat="1">
      <c r="A471" s="29"/>
      <c r="B471" s="29"/>
      <c r="C471" s="353"/>
    </row>
    <row r="472" spans="1:3" s="34" customFormat="1">
      <c r="A472" s="29"/>
      <c r="B472" s="29"/>
      <c r="C472" s="353"/>
    </row>
    <row r="473" spans="1:3" s="34" customFormat="1">
      <c r="A473" s="29"/>
      <c r="B473" s="29"/>
      <c r="C473" s="353"/>
    </row>
    <row r="474" spans="1:3" s="34" customFormat="1">
      <c r="A474" s="29"/>
      <c r="B474" s="29"/>
      <c r="C474" s="353"/>
    </row>
    <row r="475" spans="1:3" s="34" customFormat="1">
      <c r="A475" s="29"/>
      <c r="B475" s="29"/>
      <c r="C475" s="353"/>
    </row>
    <row r="476" spans="1:3" s="34" customFormat="1">
      <c r="A476" s="29"/>
      <c r="B476" s="29"/>
      <c r="C476" s="353"/>
    </row>
    <row r="477" spans="1:3" s="34" customFormat="1">
      <c r="A477" s="29"/>
      <c r="B477" s="29"/>
      <c r="C477" s="353"/>
    </row>
    <row r="478" spans="1:3" s="34" customFormat="1">
      <c r="A478" s="29"/>
      <c r="B478" s="29"/>
      <c r="C478" s="353"/>
    </row>
    <row r="479" spans="1:3" s="34" customFormat="1">
      <c r="A479" s="29"/>
      <c r="B479" s="29"/>
      <c r="C479" s="353"/>
    </row>
    <row r="480" spans="1:3" s="34" customFormat="1">
      <c r="A480" s="29"/>
      <c r="B480" s="29"/>
      <c r="C480" s="353"/>
    </row>
    <row r="481" spans="1:3" s="34" customFormat="1">
      <c r="A481" s="29"/>
      <c r="B481" s="29"/>
      <c r="C481" s="353"/>
    </row>
    <row r="482" spans="1:3" s="34" customFormat="1">
      <c r="A482" s="29"/>
      <c r="B482" s="29"/>
      <c r="C482" s="353"/>
    </row>
    <row r="483" spans="1:3" s="34" customFormat="1">
      <c r="A483" s="29"/>
      <c r="B483" s="29"/>
      <c r="C483" s="353"/>
    </row>
    <row r="484" spans="1:3" s="34" customFormat="1">
      <c r="A484" s="29"/>
      <c r="B484" s="29"/>
      <c r="C484" s="353"/>
    </row>
    <row r="485" spans="1:3" s="34" customFormat="1">
      <c r="A485" s="29"/>
      <c r="B485" s="29"/>
      <c r="C485" s="353"/>
    </row>
    <row r="486" spans="1:3" s="34" customFormat="1">
      <c r="A486" s="29"/>
      <c r="B486" s="29"/>
      <c r="C486" s="353"/>
    </row>
    <row r="487" spans="1:3" s="34" customFormat="1">
      <c r="A487" s="29"/>
      <c r="B487" s="29"/>
      <c r="C487" s="353"/>
    </row>
    <row r="488" spans="1:3" s="34" customFormat="1">
      <c r="A488" s="29"/>
      <c r="B488" s="29"/>
      <c r="C488" s="353"/>
    </row>
    <row r="489" spans="1:3" s="34" customFormat="1">
      <c r="A489" s="29"/>
      <c r="B489" s="29"/>
      <c r="C489" s="353"/>
    </row>
    <row r="490" spans="1:3" s="34" customFormat="1">
      <c r="A490" s="29"/>
      <c r="B490" s="29"/>
      <c r="C490" s="353"/>
    </row>
    <row r="491" spans="1:3" s="34" customFormat="1">
      <c r="A491" s="29"/>
      <c r="B491" s="29"/>
      <c r="C491" s="353"/>
    </row>
    <row r="492" spans="1:3" s="34" customFormat="1">
      <c r="A492" s="29"/>
      <c r="B492" s="29"/>
      <c r="C492" s="353"/>
    </row>
    <row r="493" spans="1:3" s="34" customFormat="1">
      <c r="A493" s="29"/>
      <c r="B493" s="29"/>
      <c r="C493" s="353"/>
    </row>
    <row r="494" spans="1:3" s="34" customFormat="1">
      <c r="A494" s="29"/>
      <c r="B494" s="29"/>
      <c r="C494" s="353"/>
    </row>
    <row r="495" spans="1:3" s="34" customFormat="1">
      <c r="A495" s="29"/>
      <c r="B495" s="29"/>
      <c r="C495" s="353"/>
    </row>
    <row r="496" spans="1:3" s="34" customFormat="1">
      <c r="A496" s="29"/>
      <c r="B496" s="29"/>
      <c r="C496" s="353"/>
    </row>
    <row r="497" spans="1:3" s="34" customFormat="1">
      <c r="A497" s="29"/>
      <c r="B497" s="29"/>
      <c r="C497" s="353"/>
    </row>
    <row r="498" spans="1:3" s="34" customFormat="1">
      <c r="A498" s="29"/>
      <c r="B498" s="29"/>
      <c r="C498" s="353"/>
    </row>
    <row r="499" spans="1:3" s="34" customFormat="1">
      <c r="A499" s="29"/>
      <c r="B499" s="29"/>
      <c r="C499" s="353"/>
    </row>
    <row r="500" spans="1:3" s="34" customFormat="1">
      <c r="A500" s="29"/>
      <c r="B500" s="29"/>
      <c r="C500" s="353"/>
    </row>
    <row r="501" spans="1:3" s="34" customFormat="1">
      <c r="A501" s="29"/>
      <c r="B501" s="29"/>
      <c r="C501" s="353"/>
    </row>
    <row r="502" spans="1:3" s="34" customFormat="1">
      <c r="A502" s="29"/>
      <c r="B502" s="29"/>
      <c r="C502" s="353"/>
    </row>
    <row r="503" spans="1:3" s="34" customFormat="1">
      <c r="A503" s="29"/>
      <c r="B503" s="29"/>
      <c r="C503" s="353"/>
    </row>
    <row r="504" spans="1:3" s="34" customFormat="1">
      <c r="A504" s="29"/>
      <c r="B504" s="29"/>
      <c r="C504" s="353"/>
    </row>
    <row r="505" spans="1:3" s="34" customFormat="1">
      <c r="A505" s="29"/>
      <c r="B505" s="29"/>
      <c r="C505" s="353"/>
    </row>
    <row r="506" spans="1:3" s="34" customFormat="1">
      <c r="A506" s="29"/>
      <c r="B506" s="29"/>
      <c r="C506" s="353"/>
    </row>
    <row r="507" spans="1:3" s="34" customFormat="1">
      <c r="A507" s="29"/>
      <c r="B507" s="29"/>
      <c r="C507" s="353"/>
    </row>
    <row r="508" spans="1:3" s="34" customFormat="1">
      <c r="A508" s="29"/>
      <c r="B508" s="29"/>
      <c r="C508" s="353"/>
    </row>
    <row r="509" spans="1:3" s="34" customFormat="1">
      <c r="A509" s="29"/>
      <c r="B509" s="29"/>
      <c r="C509" s="353"/>
    </row>
    <row r="510" spans="1:3" s="34" customFormat="1">
      <c r="A510" s="29"/>
      <c r="B510" s="29"/>
      <c r="C510" s="353"/>
    </row>
    <row r="511" spans="1:3" s="34" customFormat="1">
      <c r="A511" s="29"/>
      <c r="B511" s="29"/>
      <c r="C511" s="353"/>
    </row>
    <row r="512" spans="1:3" s="34" customFormat="1">
      <c r="A512" s="29"/>
      <c r="B512" s="29"/>
      <c r="C512" s="353"/>
    </row>
    <row r="513" spans="1:3" s="34" customFormat="1">
      <c r="A513" s="29"/>
      <c r="B513" s="29"/>
      <c r="C513" s="353"/>
    </row>
    <row r="514" spans="1:3" s="34" customFormat="1">
      <c r="A514" s="29"/>
      <c r="B514" s="29"/>
      <c r="C514" s="353"/>
    </row>
    <row r="515" spans="1:3" s="34" customFormat="1">
      <c r="A515" s="29"/>
      <c r="B515" s="29"/>
      <c r="C515" s="353"/>
    </row>
    <row r="516" spans="1:3" s="34" customFormat="1">
      <c r="A516" s="29"/>
      <c r="B516" s="29"/>
      <c r="C516" s="353"/>
    </row>
    <row r="517" spans="1:3" s="34" customFormat="1">
      <c r="A517" s="29"/>
      <c r="B517" s="29"/>
      <c r="C517" s="353"/>
    </row>
    <row r="518" spans="1:3" s="34" customFormat="1">
      <c r="A518" s="29"/>
      <c r="B518" s="29"/>
      <c r="C518" s="353"/>
    </row>
    <row r="519" spans="1:3" s="34" customFormat="1">
      <c r="A519" s="29"/>
      <c r="B519" s="29"/>
      <c r="C519" s="353"/>
    </row>
    <row r="520" spans="1:3" s="34" customFormat="1">
      <c r="A520" s="29"/>
      <c r="B520" s="29"/>
      <c r="C520" s="353"/>
    </row>
    <row r="521" spans="1:3" s="34" customFormat="1">
      <c r="A521" s="29"/>
      <c r="B521" s="29"/>
      <c r="C521" s="353"/>
    </row>
    <row r="522" spans="1:3" s="34" customFormat="1">
      <c r="A522" s="29"/>
      <c r="B522" s="29"/>
      <c r="C522" s="353"/>
    </row>
    <row r="523" spans="1:3" s="34" customFormat="1">
      <c r="A523" s="29"/>
      <c r="B523" s="29"/>
      <c r="C523" s="353"/>
    </row>
    <row r="524" spans="1:3" s="34" customFormat="1">
      <c r="A524" s="29"/>
      <c r="B524" s="29"/>
      <c r="C524" s="353"/>
    </row>
    <row r="525" spans="1:3" s="34" customFormat="1">
      <c r="A525" s="29"/>
      <c r="B525" s="29"/>
      <c r="C525" s="353"/>
    </row>
    <row r="526" spans="1:3" s="34" customFormat="1">
      <c r="A526" s="29"/>
      <c r="B526" s="29"/>
      <c r="C526" s="353"/>
    </row>
    <row r="527" spans="1:3" s="34" customFormat="1">
      <c r="A527" s="29"/>
      <c r="B527" s="29"/>
      <c r="C527" s="353"/>
    </row>
    <row r="528" spans="1:3" s="34" customFormat="1">
      <c r="A528" s="29"/>
      <c r="B528" s="29"/>
      <c r="C528" s="353"/>
    </row>
    <row r="529" spans="1:3" s="34" customFormat="1">
      <c r="A529" s="29"/>
      <c r="B529" s="29"/>
      <c r="C529" s="353"/>
    </row>
    <row r="530" spans="1:3" s="34" customFormat="1">
      <c r="A530" s="29"/>
      <c r="B530" s="29"/>
      <c r="C530" s="353"/>
    </row>
    <row r="531" spans="1:3" s="34" customFormat="1">
      <c r="A531" s="29"/>
      <c r="B531" s="29"/>
      <c r="C531" s="353"/>
    </row>
    <row r="532" spans="1:3" s="34" customFormat="1">
      <c r="A532" s="29"/>
      <c r="B532" s="29"/>
      <c r="C532" s="353"/>
    </row>
    <row r="533" spans="1:3" s="34" customFormat="1">
      <c r="A533" s="29"/>
      <c r="B533" s="29"/>
      <c r="C533" s="353"/>
    </row>
    <row r="534" spans="1:3" s="34" customFormat="1">
      <c r="A534" s="29"/>
      <c r="B534" s="29"/>
      <c r="C534" s="353"/>
    </row>
    <row r="535" spans="1:3" s="34" customFormat="1">
      <c r="A535" s="29"/>
      <c r="B535" s="29"/>
      <c r="C535" s="353"/>
    </row>
    <row r="536" spans="1:3" s="34" customFormat="1">
      <c r="A536" s="29"/>
      <c r="B536" s="29"/>
      <c r="C536" s="353"/>
    </row>
    <row r="537" spans="1:3" s="34" customFormat="1">
      <c r="A537" s="29"/>
      <c r="B537" s="29"/>
      <c r="C537" s="353"/>
    </row>
    <row r="538" spans="1:3" s="34" customFormat="1">
      <c r="A538" s="29"/>
      <c r="B538" s="29"/>
      <c r="C538" s="353"/>
    </row>
    <row r="539" spans="1:3" s="34" customFormat="1">
      <c r="A539" s="29"/>
      <c r="B539" s="29"/>
      <c r="C539" s="353"/>
    </row>
    <row r="540" spans="1:3" s="34" customFormat="1">
      <c r="A540" s="29"/>
      <c r="B540" s="29"/>
      <c r="C540" s="353"/>
    </row>
    <row r="541" spans="1:3" s="34" customFormat="1">
      <c r="A541" s="29"/>
      <c r="B541" s="29"/>
      <c r="C541" s="353"/>
    </row>
    <row r="542" spans="1:3" s="34" customFormat="1">
      <c r="A542" s="29"/>
      <c r="B542" s="29"/>
      <c r="C542" s="353"/>
    </row>
    <row r="543" spans="1:3" s="34" customFormat="1">
      <c r="A543" s="29"/>
      <c r="B543" s="29"/>
      <c r="C543" s="353"/>
    </row>
    <row r="544" spans="1:3" s="34" customFormat="1">
      <c r="A544" s="29"/>
      <c r="B544" s="29"/>
      <c r="C544" s="353"/>
    </row>
    <row r="545" spans="1:3" s="34" customFormat="1">
      <c r="A545" s="29"/>
      <c r="B545" s="29"/>
      <c r="C545" s="353"/>
    </row>
    <row r="546" spans="1:3" s="34" customFormat="1">
      <c r="A546" s="29"/>
      <c r="B546" s="29"/>
      <c r="C546" s="353"/>
    </row>
    <row r="547" spans="1:3" s="34" customFormat="1">
      <c r="A547" s="29"/>
      <c r="B547" s="29"/>
      <c r="C547" s="353"/>
    </row>
    <row r="548" spans="1:3" s="34" customFormat="1">
      <c r="A548" s="29"/>
      <c r="B548" s="29"/>
      <c r="C548" s="353"/>
    </row>
    <row r="549" spans="1:3" s="34" customFormat="1">
      <c r="A549" s="29"/>
      <c r="B549" s="29"/>
      <c r="C549" s="353"/>
    </row>
    <row r="550" spans="1:3" s="34" customFormat="1">
      <c r="A550" s="29"/>
      <c r="B550" s="29"/>
      <c r="C550" s="353"/>
    </row>
    <row r="551" spans="1:3" s="34" customFormat="1">
      <c r="A551" s="29"/>
      <c r="B551" s="29"/>
      <c r="C551" s="353"/>
    </row>
    <row r="552" spans="1:3" s="34" customFormat="1">
      <c r="A552" s="29"/>
      <c r="B552" s="29"/>
      <c r="C552" s="353"/>
    </row>
    <row r="553" spans="1:3" s="34" customFormat="1">
      <c r="A553" s="29"/>
      <c r="B553" s="29"/>
      <c r="C553" s="353"/>
    </row>
    <row r="554" spans="1:3" s="34" customFormat="1">
      <c r="A554" s="29"/>
      <c r="B554" s="29"/>
      <c r="C554" s="353"/>
    </row>
    <row r="555" spans="1:3" s="34" customFormat="1">
      <c r="A555" s="29"/>
      <c r="B555" s="29"/>
      <c r="C555" s="353"/>
    </row>
    <row r="556" spans="1:3" s="34" customFormat="1">
      <c r="A556" s="29"/>
      <c r="B556" s="29"/>
      <c r="C556" s="353"/>
    </row>
    <row r="557" spans="1:3" s="34" customFormat="1">
      <c r="A557" s="29"/>
      <c r="B557" s="29"/>
      <c r="C557" s="353"/>
    </row>
    <row r="558" spans="1:3" s="34" customFormat="1">
      <c r="A558" s="29"/>
      <c r="B558" s="29"/>
      <c r="C558" s="353"/>
    </row>
    <row r="559" spans="1:3" s="34" customFormat="1">
      <c r="A559" s="29"/>
      <c r="B559" s="29"/>
      <c r="C559" s="353"/>
    </row>
    <row r="560" spans="1:3" s="34" customFormat="1">
      <c r="A560" s="29"/>
      <c r="B560" s="29"/>
      <c r="C560" s="353"/>
    </row>
    <row r="561" spans="1:3" s="34" customFormat="1">
      <c r="A561" s="29"/>
      <c r="B561" s="29"/>
      <c r="C561" s="353"/>
    </row>
    <row r="562" spans="1:3" s="34" customFormat="1">
      <c r="A562" s="29"/>
      <c r="B562" s="29"/>
      <c r="C562" s="353"/>
    </row>
    <row r="563" spans="1:3" s="34" customFormat="1">
      <c r="A563" s="29"/>
      <c r="B563" s="29"/>
      <c r="C563" s="353"/>
    </row>
    <row r="564" spans="1:3" s="34" customFormat="1">
      <c r="A564" s="29"/>
      <c r="B564" s="29"/>
      <c r="C564" s="353"/>
    </row>
    <row r="565" spans="1:3" s="34" customFormat="1">
      <c r="A565" s="29"/>
      <c r="B565" s="29"/>
      <c r="C565" s="353"/>
    </row>
    <row r="566" spans="1:3" s="34" customFormat="1">
      <c r="A566" s="29"/>
      <c r="B566" s="29"/>
      <c r="C566" s="353"/>
    </row>
    <row r="567" spans="1:3" s="34" customFormat="1">
      <c r="A567" s="29"/>
      <c r="B567" s="29"/>
      <c r="C567" s="353"/>
    </row>
    <row r="568" spans="1:3" s="34" customFormat="1">
      <c r="A568" s="29"/>
      <c r="B568" s="29"/>
      <c r="C568" s="353"/>
    </row>
    <row r="569" spans="1:3" s="34" customFormat="1">
      <c r="A569" s="29"/>
      <c r="B569" s="29"/>
      <c r="C569" s="353"/>
    </row>
    <row r="570" spans="1:3" s="34" customFormat="1">
      <c r="A570" s="29"/>
      <c r="B570" s="29"/>
      <c r="C570" s="353"/>
    </row>
    <row r="571" spans="1:3" s="34" customFormat="1">
      <c r="A571" s="29"/>
      <c r="B571" s="29"/>
      <c r="C571" s="353"/>
    </row>
    <row r="572" spans="1:3" s="34" customFormat="1">
      <c r="A572" s="29"/>
      <c r="B572" s="29"/>
      <c r="C572" s="353"/>
    </row>
    <row r="573" spans="1:3" s="34" customFormat="1">
      <c r="A573" s="29"/>
      <c r="B573" s="29"/>
      <c r="C573" s="353"/>
    </row>
    <row r="574" spans="1:3" s="34" customFormat="1">
      <c r="A574" s="29"/>
      <c r="B574" s="29"/>
      <c r="C574" s="353"/>
    </row>
    <row r="575" spans="1:3" s="34" customFormat="1">
      <c r="A575" s="29"/>
      <c r="B575" s="29"/>
      <c r="C575" s="353"/>
    </row>
    <row r="576" spans="1:3" s="34" customFormat="1">
      <c r="A576" s="29"/>
      <c r="B576" s="29"/>
      <c r="C576" s="353"/>
    </row>
    <row r="577" spans="1:3" s="34" customFormat="1">
      <c r="A577" s="29"/>
      <c r="B577" s="29"/>
      <c r="C577" s="353"/>
    </row>
    <row r="578" spans="1:3" s="34" customFormat="1">
      <c r="A578" s="29"/>
      <c r="B578" s="29"/>
      <c r="C578" s="353"/>
    </row>
    <row r="579" spans="1:3" s="34" customFormat="1">
      <c r="A579" s="29"/>
      <c r="B579" s="29"/>
      <c r="C579" s="353"/>
    </row>
    <row r="580" spans="1:3" s="34" customFormat="1">
      <c r="A580" s="29"/>
      <c r="B580" s="29"/>
      <c r="C580" s="353"/>
    </row>
    <row r="581" spans="1:3" s="34" customFormat="1">
      <c r="A581" s="29"/>
      <c r="B581" s="29"/>
      <c r="C581" s="353"/>
    </row>
    <row r="582" spans="1:3" s="34" customFormat="1">
      <c r="A582" s="29"/>
      <c r="B582" s="29"/>
      <c r="C582" s="353"/>
    </row>
    <row r="583" spans="1:3" s="34" customFormat="1">
      <c r="A583" s="29"/>
      <c r="B583" s="29"/>
      <c r="C583" s="353"/>
    </row>
    <row r="584" spans="1:3" s="34" customFormat="1">
      <c r="A584" s="29"/>
      <c r="B584" s="29"/>
      <c r="C584" s="353"/>
    </row>
    <row r="585" spans="1:3" s="34" customFormat="1">
      <c r="A585" s="29"/>
      <c r="B585" s="29"/>
      <c r="C585" s="353"/>
    </row>
    <row r="586" spans="1:3" s="34" customFormat="1">
      <c r="A586" s="29"/>
      <c r="B586" s="29"/>
      <c r="C586" s="353"/>
    </row>
    <row r="587" spans="1:3" s="34" customFormat="1">
      <c r="A587" s="29"/>
      <c r="B587" s="29"/>
      <c r="C587" s="353"/>
    </row>
    <row r="588" spans="1:3" s="34" customFormat="1">
      <c r="A588" s="29"/>
      <c r="B588" s="29"/>
      <c r="C588" s="353"/>
    </row>
    <row r="589" spans="1:3" s="34" customFormat="1">
      <c r="A589" s="29"/>
      <c r="B589" s="29"/>
      <c r="C589" s="353"/>
    </row>
    <row r="590" spans="1:3" s="34" customFormat="1">
      <c r="A590" s="29"/>
      <c r="B590" s="29"/>
      <c r="C590" s="353"/>
    </row>
    <row r="591" spans="1:3" s="34" customFormat="1">
      <c r="A591" s="29"/>
      <c r="B591" s="29"/>
      <c r="C591" s="353"/>
    </row>
    <row r="592" spans="1:3" s="34" customFormat="1">
      <c r="A592" s="29"/>
      <c r="B592" s="29"/>
      <c r="C592" s="353"/>
    </row>
    <row r="593" spans="1:3" s="34" customFormat="1">
      <c r="A593" s="29"/>
      <c r="B593" s="29"/>
      <c r="C593" s="353"/>
    </row>
    <row r="594" spans="1:3" s="34" customFormat="1">
      <c r="A594" s="29"/>
      <c r="B594" s="29"/>
      <c r="C594" s="353"/>
    </row>
    <row r="595" spans="1:3" s="34" customFormat="1">
      <c r="A595" s="29"/>
      <c r="B595" s="29"/>
      <c r="C595" s="353"/>
    </row>
    <row r="596" spans="1:3" s="34" customFormat="1">
      <c r="A596" s="29"/>
      <c r="B596" s="29"/>
      <c r="C596" s="353"/>
    </row>
    <row r="597" spans="1:3" s="34" customFormat="1">
      <c r="A597" s="29"/>
      <c r="B597" s="29"/>
      <c r="C597" s="353"/>
    </row>
    <row r="598" spans="1:3" s="34" customFormat="1">
      <c r="A598" s="29"/>
      <c r="B598" s="29"/>
      <c r="C598" s="353"/>
    </row>
    <row r="599" spans="1:3" s="34" customFormat="1">
      <c r="A599" s="29"/>
      <c r="B599" s="29"/>
      <c r="C599" s="353"/>
    </row>
    <row r="600" spans="1:3" s="34" customFormat="1">
      <c r="A600" s="29"/>
      <c r="B600" s="29"/>
      <c r="C600" s="353"/>
    </row>
    <row r="601" spans="1:3" s="34" customFormat="1">
      <c r="A601" s="29"/>
      <c r="B601" s="29"/>
      <c r="C601" s="353"/>
    </row>
    <row r="602" spans="1:3" s="34" customFormat="1">
      <c r="A602" s="29"/>
      <c r="B602" s="29"/>
      <c r="C602" s="353"/>
    </row>
    <row r="603" spans="1:3" s="34" customFormat="1">
      <c r="A603" s="29"/>
      <c r="B603" s="29"/>
      <c r="C603" s="353"/>
    </row>
    <row r="604" spans="1:3" s="34" customFormat="1">
      <c r="A604" s="29"/>
      <c r="B604" s="29"/>
      <c r="C604" s="353"/>
    </row>
    <row r="605" spans="1:3" s="34" customFormat="1">
      <c r="A605" s="29"/>
      <c r="B605" s="29"/>
      <c r="C605" s="353"/>
    </row>
    <row r="606" spans="1:3" s="34" customFormat="1">
      <c r="A606" s="29"/>
      <c r="B606" s="29"/>
      <c r="C606" s="353"/>
    </row>
    <row r="607" spans="1:3" s="34" customFormat="1">
      <c r="A607" s="29"/>
      <c r="B607" s="29"/>
      <c r="C607" s="353"/>
    </row>
    <row r="608" spans="1:3" s="34" customFormat="1">
      <c r="A608" s="29"/>
      <c r="B608" s="29"/>
      <c r="C608" s="353"/>
    </row>
    <row r="609" spans="1:3" s="34" customFormat="1">
      <c r="A609" s="29"/>
      <c r="B609" s="29"/>
      <c r="C609" s="353"/>
    </row>
    <row r="610" spans="1:3" s="34" customFormat="1">
      <c r="A610" s="29"/>
      <c r="B610" s="29"/>
      <c r="C610" s="353"/>
    </row>
    <row r="611" spans="1:3" s="34" customFormat="1">
      <c r="A611" s="29"/>
      <c r="B611" s="29"/>
      <c r="C611" s="353"/>
    </row>
    <row r="612" spans="1:3" s="34" customFormat="1">
      <c r="A612" s="29"/>
      <c r="B612" s="29"/>
      <c r="C612" s="353"/>
    </row>
    <row r="613" spans="1:3" s="34" customFormat="1">
      <c r="A613" s="29"/>
      <c r="B613" s="29"/>
      <c r="C613" s="353"/>
    </row>
    <row r="614" spans="1:3" s="34" customFormat="1">
      <c r="A614" s="29"/>
      <c r="B614" s="29"/>
      <c r="C614" s="353"/>
    </row>
    <row r="615" spans="1:3" s="34" customFormat="1">
      <c r="A615" s="29"/>
      <c r="B615" s="29"/>
      <c r="C615" s="353"/>
    </row>
    <row r="616" spans="1:3" s="34" customFormat="1">
      <c r="A616" s="29"/>
      <c r="B616" s="29"/>
      <c r="C616" s="353"/>
    </row>
    <row r="617" spans="1:3" s="34" customFormat="1">
      <c r="A617" s="29"/>
      <c r="B617" s="29"/>
      <c r="C617" s="353"/>
    </row>
    <row r="618" spans="1:3" s="34" customFormat="1">
      <c r="A618" s="29"/>
      <c r="B618" s="29"/>
      <c r="C618" s="353"/>
    </row>
    <row r="619" spans="1:3" s="34" customFormat="1">
      <c r="A619" s="29"/>
      <c r="B619" s="29"/>
      <c r="C619" s="353"/>
    </row>
    <row r="620" spans="1:3" s="34" customFormat="1">
      <c r="A620" s="29"/>
      <c r="B620" s="29"/>
      <c r="C620" s="353"/>
    </row>
    <row r="621" spans="1:3" s="34" customFormat="1">
      <c r="A621" s="29"/>
      <c r="B621" s="29"/>
      <c r="C621" s="353"/>
    </row>
    <row r="622" spans="1:3" s="34" customFormat="1">
      <c r="A622" s="29"/>
      <c r="B622" s="29"/>
      <c r="C622" s="353"/>
    </row>
    <row r="623" spans="1:3" s="34" customFormat="1">
      <c r="A623" s="29"/>
      <c r="B623" s="29"/>
      <c r="C623" s="353"/>
    </row>
    <row r="624" spans="1:3" s="34" customFormat="1">
      <c r="A624" s="29"/>
      <c r="B624" s="29"/>
      <c r="C624" s="353"/>
    </row>
    <row r="625" spans="1:3" s="34" customFormat="1">
      <c r="A625" s="29"/>
      <c r="B625" s="29"/>
      <c r="C625" s="353"/>
    </row>
    <row r="626" spans="1:3" s="34" customFormat="1">
      <c r="A626" s="29"/>
      <c r="B626" s="29"/>
      <c r="C626" s="353"/>
    </row>
    <row r="627" spans="1:3" s="34" customFormat="1">
      <c r="A627" s="29"/>
      <c r="B627" s="29"/>
      <c r="C627" s="353"/>
    </row>
    <row r="628" spans="1:3" s="34" customFormat="1">
      <c r="A628" s="29"/>
      <c r="B628" s="29"/>
      <c r="C628" s="353"/>
    </row>
    <row r="629" spans="1:3" s="34" customFormat="1">
      <c r="A629" s="29"/>
      <c r="B629" s="29"/>
      <c r="C629" s="353"/>
    </row>
    <row r="630" spans="1:3" s="34" customFormat="1">
      <c r="A630" s="29"/>
      <c r="B630" s="29"/>
      <c r="C630" s="353"/>
    </row>
    <row r="631" spans="1:3" s="34" customFormat="1">
      <c r="A631" s="29"/>
      <c r="B631" s="29"/>
      <c r="C631" s="353"/>
    </row>
    <row r="632" spans="1:3" s="34" customFormat="1">
      <c r="A632" s="29"/>
      <c r="B632" s="29"/>
      <c r="C632" s="353"/>
    </row>
    <row r="633" spans="1:3" s="34" customFormat="1">
      <c r="A633" s="29"/>
      <c r="B633" s="29"/>
      <c r="C633" s="353"/>
    </row>
    <row r="634" spans="1:3" s="34" customFormat="1">
      <c r="A634" s="29"/>
      <c r="B634" s="29"/>
      <c r="C634" s="353"/>
    </row>
    <row r="635" spans="1:3" s="34" customFormat="1">
      <c r="A635" s="29"/>
      <c r="B635" s="29"/>
      <c r="C635" s="353"/>
    </row>
    <row r="636" spans="1:3" s="34" customFormat="1">
      <c r="A636" s="29"/>
      <c r="B636" s="29"/>
      <c r="C636" s="353"/>
    </row>
    <row r="637" spans="1:3" s="34" customFormat="1">
      <c r="A637" s="29"/>
      <c r="B637" s="29"/>
      <c r="C637" s="353"/>
    </row>
    <row r="638" spans="1:3" s="34" customFormat="1">
      <c r="A638" s="29"/>
      <c r="B638" s="29"/>
      <c r="C638" s="353"/>
    </row>
    <row r="639" spans="1:3" s="34" customFormat="1">
      <c r="A639" s="29"/>
      <c r="B639" s="29"/>
      <c r="C639" s="353"/>
    </row>
    <row r="640" spans="1:3" s="34" customFormat="1">
      <c r="A640" s="29"/>
      <c r="B640" s="29"/>
      <c r="C640" s="353"/>
    </row>
    <row r="641" spans="1:3" s="34" customFormat="1">
      <c r="A641" s="29"/>
      <c r="B641" s="29"/>
      <c r="C641" s="353"/>
    </row>
    <row r="642" spans="1:3" s="34" customFormat="1">
      <c r="A642" s="29"/>
      <c r="B642" s="29"/>
      <c r="C642" s="353"/>
    </row>
    <row r="643" spans="1:3" s="34" customFormat="1">
      <c r="A643" s="29"/>
      <c r="B643" s="29"/>
      <c r="C643" s="353"/>
    </row>
    <row r="644" spans="1:3" s="34" customFormat="1">
      <c r="A644" s="29"/>
      <c r="B644" s="29"/>
      <c r="C644" s="353"/>
    </row>
    <row r="645" spans="1:3" s="34" customFormat="1">
      <c r="A645" s="29"/>
      <c r="B645" s="29"/>
      <c r="C645" s="353"/>
    </row>
    <row r="646" spans="1:3" s="34" customFormat="1">
      <c r="A646" s="29"/>
      <c r="B646" s="29"/>
      <c r="C646" s="353"/>
    </row>
    <row r="647" spans="1:3" s="34" customFormat="1">
      <c r="A647" s="29"/>
      <c r="B647" s="29"/>
      <c r="C647" s="353"/>
    </row>
    <row r="648" spans="1:3" s="34" customFormat="1">
      <c r="A648" s="29"/>
      <c r="B648" s="29"/>
      <c r="C648" s="353"/>
    </row>
    <row r="649" spans="1:3" s="34" customFormat="1">
      <c r="A649" s="29"/>
      <c r="B649" s="29"/>
      <c r="C649" s="353"/>
    </row>
    <row r="650" spans="1:3" s="34" customFormat="1">
      <c r="A650" s="29"/>
      <c r="B650" s="29"/>
      <c r="C650" s="353"/>
    </row>
    <row r="651" spans="1:3" s="34" customFormat="1">
      <c r="A651" s="29"/>
      <c r="B651" s="29"/>
      <c r="C651" s="353"/>
    </row>
    <row r="652" spans="1:3" s="34" customFormat="1">
      <c r="A652" s="29"/>
      <c r="B652" s="29"/>
      <c r="C652" s="353"/>
    </row>
    <row r="653" spans="1:3" s="34" customFormat="1">
      <c r="A653" s="29"/>
      <c r="B653" s="29"/>
      <c r="C653" s="353"/>
    </row>
    <row r="654" spans="1:3" s="34" customFormat="1">
      <c r="A654" s="29"/>
      <c r="B654" s="29"/>
      <c r="C654" s="353"/>
    </row>
    <row r="655" spans="1:3" s="34" customFormat="1">
      <c r="A655" s="29"/>
      <c r="B655" s="29"/>
      <c r="C655" s="353"/>
    </row>
    <row r="656" spans="1:3" s="34" customFormat="1">
      <c r="A656" s="29"/>
      <c r="B656" s="29"/>
      <c r="C656" s="353"/>
    </row>
    <row r="657" spans="1:3" s="34" customFormat="1">
      <c r="A657" s="29"/>
      <c r="B657" s="29"/>
      <c r="C657" s="353"/>
    </row>
    <row r="658" spans="1:3" s="34" customFormat="1">
      <c r="A658" s="29"/>
      <c r="B658" s="29"/>
      <c r="C658" s="353"/>
    </row>
    <row r="659" spans="1:3" s="34" customFormat="1">
      <c r="A659" s="29"/>
      <c r="B659" s="29"/>
      <c r="C659" s="353"/>
    </row>
    <row r="660" spans="1:3" s="34" customFormat="1">
      <c r="A660" s="29"/>
      <c r="B660" s="29"/>
      <c r="C660" s="353"/>
    </row>
    <row r="661" spans="1:3" s="34" customFormat="1">
      <c r="A661" s="29"/>
      <c r="B661" s="29"/>
      <c r="C661" s="353"/>
    </row>
    <row r="662" spans="1:3" s="34" customFormat="1">
      <c r="A662" s="29"/>
      <c r="B662" s="29"/>
      <c r="C662" s="353"/>
    </row>
    <row r="663" spans="1:3" s="34" customFormat="1">
      <c r="A663" s="29"/>
      <c r="B663" s="29"/>
      <c r="C663" s="353"/>
    </row>
    <row r="664" spans="1:3" s="34" customFormat="1">
      <c r="A664" s="29"/>
      <c r="B664" s="29"/>
      <c r="C664" s="353"/>
    </row>
    <row r="665" spans="1:3" s="34" customFormat="1">
      <c r="A665" s="29"/>
      <c r="B665" s="29"/>
      <c r="C665" s="353"/>
    </row>
    <row r="666" spans="1:3" s="34" customFormat="1">
      <c r="A666" s="29"/>
      <c r="B666" s="29"/>
      <c r="C666" s="353"/>
    </row>
    <row r="667" spans="1:3" s="34" customFormat="1">
      <c r="A667" s="29"/>
      <c r="B667" s="29"/>
      <c r="C667" s="353"/>
    </row>
    <row r="668" spans="1:3" s="34" customFormat="1">
      <c r="A668" s="29"/>
      <c r="B668" s="29"/>
      <c r="C668" s="353"/>
    </row>
    <row r="669" spans="1:3" s="34" customFormat="1">
      <c r="A669" s="29"/>
      <c r="B669" s="29"/>
      <c r="C669" s="353"/>
    </row>
    <row r="670" spans="1:3" s="34" customFormat="1">
      <c r="A670" s="29"/>
      <c r="B670" s="29"/>
      <c r="C670" s="353"/>
    </row>
    <row r="671" spans="1:3" s="34" customFormat="1">
      <c r="A671" s="29"/>
      <c r="B671" s="29"/>
      <c r="C671" s="353"/>
    </row>
    <row r="672" spans="1:3" s="34" customFormat="1">
      <c r="A672" s="29"/>
      <c r="B672" s="29"/>
      <c r="C672" s="353"/>
    </row>
    <row r="673" spans="1:3" s="34" customFormat="1">
      <c r="A673" s="29"/>
      <c r="B673" s="29"/>
      <c r="C673" s="353"/>
    </row>
    <row r="674" spans="1:3" s="34" customFormat="1">
      <c r="A674" s="29"/>
      <c r="B674" s="29"/>
      <c r="C674" s="353"/>
    </row>
    <row r="675" spans="1:3" s="34" customFormat="1">
      <c r="A675" s="29"/>
      <c r="B675" s="29"/>
      <c r="C675" s="353"/>
    </row>
    <row r="676" spans="1:3" s="34" customFormat="1">
      <c r="A676" s="29"/>
      <c r="B676" s="29"/>
      <c r="C676" s="353"/>
    </row>
    <row r="677" spans="1:3" s="34" customFormat="1">
      <c r="A677" s="29"/>
      <c r="B677" s="29"/>
      <c r="C677" s="353"/>
    </row>
    <row r="678" spans="1:3" s="34" customFormat="1">
      <c r="A678" s="29"/>
      <c r="B678" s="29"/>
      <c r="C678" s="353"/>
    </row>
    <row r="679" spans="1:3" s="34" customFormat="1">
      <c r="A679" s="29"/>
      <c r="B679" s="29"/>
      <c r="C679" s="353"/>
    </row>
    <row r="680" spans="1:3" s="34" customFormat="1">
      <c r="A680" s="29"/>
      <c r="B680" s="29"/>
      <c r="C680" s="353"/>
    </row>
    <row r="681" spans="1:3" s="34" customFormat="1">
      <c r="A681" s="29"/>
      <c r="B681" s="29"/>
      <c r="C681" s="353"/>
    </row>
    <row r="682" spans="1:3" s="34" customFormat="1">
      <c r="A682" s="29"/>
      <c r="B682" s="29"/>
      <c r="C682" s="353"/>
    </row>
    <row r="683" spans="1:3" s="34" customFormat="1">
      <c r="A683" s="29"/>
      <c r="B683" s="29"/>
      <c r="C683" s="353"/>
    </row>
    <row r="684" spans="1:3" s="34" customFormat="1">
      <c r="A684" s="29"/>
      <c r="B684" s="29"/>
      <c r="C684" s="353"/>
    </row>
    <row r="685" spans="1:3" s="34" customFormat="1">
      <c r="A685" s="29"/>
      <c r="B685" s="29"/>
      <c r="C685" s="353"/>
    </row>
    <row r="686" spans="1:3" s="34" customFormat="1">
      <c r="A686" s="29"/>
      <c r="B686" s="29"/>
      <c r="C686" s="353"/>
    </row>
    <row r="687" spans="1:3" s="34" customFormat="1">
      <c r="A687" s="29"/>
      <c r="B687" s="29"/>
      <c r="C687" s="353"/>
    </row>
    <row r="688" spans="1:3" s="34" customFormat="1">
      <c r="A688" s="29"/>
      <c r="B688" s="29"/>
      <c r="C688" s="353"/>
    </row>
    <row r="689" spans="1:3" s="34" customFormat="1">
      <c r="A689" s="29"/>
      <c r="B689" s="29"/>
      <c r="C689" s="353"/>
    </row>
    <row r="690" spans="1:3" s="34" customFormat="1">
      <c r="A690" s="29"/>
      <c r="B690" s="29"/>
      <c r="C690" s="353"/>
    </row>
    <row r="691" spans="1:3" s="34" customFormat="1">
      <c r="A691" s="29"/>
      <c r="B691" s="29"/>
      <c r="C691" s="353"/>
    </row>
    <row r="692" spans="1:3" s="34" customFormat="1">
      <c r="A692" s="29"/>
      <c r="B692" s="29"/>
      <c r="C692" s="353"/>
    </row>
    <row r="693" spans="1:3" s="34" customFormat="1">
      <c r="A693" s="29"/>
      <c r="B693" s="29"/>
      <c r="C693" s="353"/>
    </row>
    <row r="694" spans="1:3" s="34" customFormat="1">
      <c r="A694" s="29"/>
      <c r="B694" s="29"/>
      <c r="C694" s="353"/>
    </row>
    <row r="695" spans="1:3" s="34" customFormat="1">
      <c r="A695" s="29"/>
      <c r="B695" s="29"/>
      <c r="C695" s="353"/>
    </row>
    <row r="696" spans="1:3" s="34" customFormat="1">
      <c r="A696" s="29"/>
      <c r="B696" s="29"/>
      <c r="C696" s="353"/>
    </row>
    <row r="697" spans="1:3" s="34" customFormat="1">
      <c r="A697" s="29"/>
      <c r="B697" s="29"/>
      <c r="C697" s="353"/>
    </row>
    <row r="698" spans="1:3" s="34" customFormat="1">
      <c r="A698" s="29"/>
      <c r="B698" s="29"/>
      <c r="C698" s="353"/>
    </row>
    <row r="699" spans="1:3" s="34" customFormat="1">
      <c r="A699" s="29"/>
      <c r="B699" s="29"/>
      <c r="C699" s="353"/>
    </row>
    <row r="700" spans="1:3" s="34" customFormat="1">
      <c r="A700" s="29"/>
      <c r="B700" s="29"/>
      <c r="C700" s="353"/>
    </row>
    <row r="701" spans="1:3" s="34" customFormat="1">
      <c r="A701" s="29"/>
      <c r="B701" s="29"/>
      <c r="C701" s="353"/>
    </row>
    <row r="702" spans="1:3" s="34" customFormat="1">
      <c r="A702" s="29"/>
      <c r="B702" s="29"/>
      <c r="C702" s="353"/>
    </row>
    <row r="703" spans="1:3" s="34" customFormat="1">
      <c r="A703" s="29"/>
      <c r="B703" s="29"/>
      <c r="C703" s="353"/>
    </row>
    <row r="704" spans="1:3" s="34" customFormat="1">
      <c r="A704" s="29"/>
      <c r="B704" s="29"/>
      <c r="C704" s="353"/>
    </row>
    <row r="705" spans="1:3" s="34" customFormat="1">
      <c r="A705" s="29"/>
      <c r="B705" s="29"/>
      <c r="C705" s="353"/>
    </row>
    <row r="706" spans="1:3" s="34" customFormat="1">
      <c r="A706" s="29"/>
      <c r="B706" s="29"/>
      <c r="C706" s="353"/>
    </row>
    <row r="707" spans="1:3" s="34" customFormat="1">
      <c r="A707" s="29"/>
      <c r="B707" s="29"/>
      <c r="C707" s="353"/>
    </row>
    <row r="708" spans="1:3" s="34" customFormat="1">
      <c r="A708" s="29"/>
      <c r="B708" s="29"/>
      <c r="C708" s="353"/>
    </row>
    <row r="709" spans="1:3" s="34" customFormat="1">
      <c r="A709" s="29"/>
      <c r="B709" s="29"/>
      <c r="C709" s="353"/>
    </row>
    <row r="710" spans="1:3" s="34" customFormat="1">
      <c r="A710" s="29"/>
      <c r="B710" s="29"/>
      <c r="C710" s="353"/>
    </row>
    <row r="711" spans="1:3" s="34" customFormat="1">
      <c r="A711" s="29"/>
      <c r="B711" s="29"/>
      <c r="C711" s="353"/>
    </row>
    <row r="712" spans="1:3" s="34" customFormat="1">
      <c r="A712" s="29"/>
      <c r="B712" s="29"/>
      <c r="C712" s="353"/>
    </row>
    <row r="713" spans="1:3" s="34" customFormat="1">
      <c r="A713" s="29"/>
      <c r="B713" s="29"/>
      <c r="C713" s="353"/>
    </row>
    <row r="714" spans="1:3" s="34" customFormat="1">
      <c r="A714" s="29"/>
      <c r="B714" s="29"/>
      <c r="C714" s="353"/>
    </row>
    <row r="715" spans="1:3" s="34" customFormat="1">
      <c r="A715" s="29"/>
      <c r="B715" s="29"/>
      <c r="C715" s="353"/>
    </row>
    <row r="716" spans="1:3" s="34" customFormat="1">
      <c r="A716" s="29"/>
      <c r="B716" s="29"/>
      <c r="C716" s="353"/>
    </row>
    <row r="717" spans="1:3" s="34" customFormat="1">
      <c r="A717" s="29"/>
      <c r="B717" s="29"/>
      <c r="C717" s="353"/>
    </row>
    <row r="718" spans="1:3" s="34" customFormat="1">
      <c r="A718" s="29"/>
      <c r="B718" s="29"/>
      <c r="C718" s="353"/>
    </row>
    <row r="719" spans="1:3" s="34" customFormat="1">
      <c r="A719" s="29"/>
      <c r="B719" s="29"/>
      <c r="C719" s="353"/>
    </row>
    <row r="720" spans="1:3" s="34" customFormat="1">
      <c r="A720" s="29"/>
      <c r="B720" s="29"/>
      <c r="C720" s="353"/>
    </row>
    <row r="721" spans="1:3" s="34" customFormat="1">
      <c r="A721" s="29"/>
      <c r="B721" s="29"/>
      <c r="C721" s="353"/>
    </row>
    <row r="722" spans="1:3" s="34" customFormat="1">
      <c r="A722" s="29"/>
      <c r="B722" s="29"/>
      <c r="C722" s="353"/>
    </row>
    <row r="723" spans="1:3" s="34" customFormat="1">
      <c r="A723" s="29"/>
      <c r="B723" s="29"/>
      <c r="C723" s="353"/>
    </row>
    <row r="724" spans="1:3" s="34" customFormat="1">
      <c r="A724" s="29"/>
      <c r="B724" s="29"/>
      <c r="C724" s="353"/>
    </row>
    <row r="725" spans="1:3" s="34" customFormat="1">
      <c r="A725" s="29"/>
      <c r="B725" s="29"/>
      <c r="C725" s="353"/>
    </row>
    <row r="726" spans="1:3" s="34" customFormat="1">
      <c r="A726" s="29"/>
      <c r="B726" s="29"/>
      <c r="C726" s="353"/>
    </row>
    <row r="727" spans="1:3" s="34" customFormat="1">
      <c r="A727" s="29"/>
      <c r="B727" s="29"/>
      <c r="C727" s="353"/>
    </row>
    <row r="728" spans="1:3" s="34" customFormat="1">
      <c r="A728" s="29"/>
      <c r="B728" s="29"/>
      <c r="C728" s="353"/>
    </row>
    <row r="729" spans="1:3" s="34" customFormat="1">
      <c r="A729" s="29"/>
      <c r="B729" s="29"/>
      <c r="C729" s="353"/>
    </row>
    <row r="730" spans="1:3" s="34" customFormat="1">
      <c r="A730" s="29"/>
      <c r="B730" s="29"/>
      <c r="C730" s="353"/>
    </row>
    <row r="731" spans="1:3" s="34" customFormat="1">
      <c r="A731" s="29"/>
      <c r="B731" s="29"/>
      <c r="C731" s="353"/>
    </row>
    <row r="732" spans="1:3" s="34" customFormat="1">
      <c r="A732" s="29"/>
      <c r="B732" s="29"/>
      <c r="C732" s="353"/>
    </row>
    <row r="733" spans="1:3" s="34" customFormat="1">
      <c r="A733" s="29"/>
      <c r="B733" s="29"/>
      <c r="C733" s="353"/>
    </row>
    <row r="734" spans="1:3" s="34" customFormat="1">
      <c r="A734" s="29"/>
      <c r="B734" s="29"/>
      <c r="C734" s="353"/>
    </row>
    <row r="735" spans="1:3" s="34" customFormat="1">
      <c r="A735" s="29"/>
      <c r="B735" s="29"/>
      <c r="C735" s="353"/>
    </row>
    <row r="736" spans="1:3" s="34" customFormat="1">
      <c r="A736" s="29"/>
      <c r="B736" s="29"/>
      <c r="C736" s="353"/>
    </row>
    <row r="737" spans="1:3" s="34" customFormat="1">
      <c r="A737" s="29"/>
      <c r="B737" s="29"/>
      <c r="C737" s="353"/>
    </row>
    <row r="738" spans="1:3" s="34" customFormat="1">
      <c r="A738" s="29"/>
      <c r="B738" s="29"/>
      <c r="C738" s="353"/>
    </row>
    <row r="739" spans="1:3" s="34" customFormat="1">
      <c r="A739" s="29"/>
      <c r="B739" s="29"/>
      <c r="C739" s="353"/>
    </row>
    <row r="740" spans="1:3" s="34" customFormat="1">
      <c r="A740" s="29"/>
      <c r="B740" s="29"/>
      <c r="C740" s="353"/>
    </row>
    <row r="741" spans="1:3" s="34" customFormat="1">
      <c r="A741" s="29"/>
      <c r="B741" s="29"/>
      <c r="C741" s="353"/>
    </row>
    <row r="742" spans="1:3" s="34" customFormat="1">
      <c r="A742" s="29"/>
      <c r="B742" s="29"/>
      <c r="C742" s="353"/>
    </row>
    <row r="743" spans="1:3" s="34" customFormat="1">
      <c r="A743" s="29"/>
      <c r="B743" s="29"/>
      <c r="C743" s="353"/>
    </row>
    <row r="744" spans="1:3" s="34" customFormat="1">
      <c r="A744" s="29"/>
      <c r="B744" s="29"/>
      <c r="C744" s="353"/>
    </row>
    <row r="745" spans="1:3" s="34" customFormat="1">
      <c r="A745" s="29"/>
      <c r="B745" s="29"/>
      <c r="C745" s="353"/>
    </row>
    <row r="746" spans="1:3" s="34" customFormat="1">
      <c r="A746" s="29"/>
      <c r="B746" s="29"/>
      <c r="C746" s="353"/>
    </row>
    <row r="747" spans="1:3" s="34" customFormat="1">
      <c r="A747" s="29"/>
      <c r="B747" s="29"/>
      <c r="C747" s="353"/>
    </row>
    <row r="748" spans="1:3" s="34" customFormat="1">
      <c r="A748" s="29"/>
      <c r="B748" s="29"/>
      <c r="C748" s="353"/>
    </row>
    <row r="749" spans="1:3" s="34" customFormat="1">
      <c r="A749" s="29"/>
      <c r="B749" s="29"/>
      <c r="C749" s="353"/>
    </row>
    <row r="750" spans="1:3" s="34" customFormat="1">
      <c r="A750" s="29"/>
      <c r="B750" s="29"/>
      <c r="C750" s="353"/>
    </row>
    <row r="751" spans="1:3" s="34" customFormat="1">
      <c r="A751" s="29"/>
      <c r="B751" s="29"/>
      <c r="C751" s="353"/>
    </row>
    <row r="752" spans="1:3" s="34" customFormat="1">
      <c r="A752" s="29"/>
      <c r="B752" s="29"/>
      <c r="C752" s="353"/>
    </row>
    <row r="753" spans="1:3" s="34" customFormat="1">
      <c r="A753" s="29"/>
      <c r="B753" s="29"/>
      <c r="C753" s="353"/>
    </row>
    <row r="754" spans="1:3" s="34" customFormat="1">
      <c r="A754" s="29"/>
      <c r="B754" s="29"/>
      <c r="C754" s="353"/>
    </row>
    <row r="755" spans="1:3" s="34" customFormat="1">
      <c r="A755" s="29"/>
      <c r="B755" s="29"/>
      <c r="C755" s="353"/>
    </row>
    <row r="756" spans="1:3" s="34" customFormat="1">
      <c r="A756" s="29"/>
      <c r="B756" s="29"/>
      <c r="C756" s="353"/>
    </row>
    <row r="757" spans="1:3" s="34" customFormat="1">
      <c r="A757" s="29"/>
      <c r="B757" s="29"/>
      <c r="C757" s="353"/>
    </row>
    <row r="758" spans="1:3" s="34" customFormat="1">
      <c r="A758" s="29"/>
      <c r="B758" s="29"/>
      <c r="C758" s="353"/>
    </row>
    <row r="759" spans="1:3" s="34" customFormat="1">
      <c r="A759" s="29"/>
      <c r="B759" s="29"/>
      <c r="C759" s="353"/>
    </row>
    <row r="760" spans="1:3" s="34" customFormat="1">
      <c r="A760" s="29"/>
      <c r="B760" s="29"/>
      <c r="C760" s="353"/>
    </row>
    <row r="761" spans="1:3" s="34" customFormat="1">
      <c r="A761" s="29"/>
      <c r="B761" s="29"/>
      <c r="C761" s="353"/>
    </row>
    <row r="762" spans="1:3" s="34" customFormat="1">
      <c r="A762" s="29"/>
      <c r="B762" s="29"/>
      <c r="C762" s="353"/>
    </row>
    <row r="763" spans="1:3" s="34" customFormat="1">
      <c r="A763" s="29"/>
      <c r="B763" s="29"/>
      <c r="C763" s="353"/>
    </row>
    <row r="764" spans="1:3" s="34" customFormat="1">
      <c r="A764" s="29"/>
      <c r="B764" s="29"/>
      <c r="C764" s="353"/>
    </row>
    <row r="765" spans="1:3" s="34" customFormat="1">
      <c r="A765" s="29"/>
      <c r="B765" s="29"/>
      <c r="C765" s="353"/>
    </row>
    <row r="766" spans="1:3" s="34" customFormat="1">
      <c r="A766" s="29"/>
      <c r="B766" s="29"/>
      <c r="C766" s="353"/>
    </row>
    <row r="767" spans="1:3" s="34" customFormat="1">
      <c r="A767" s="29"/>
      <c r="B767" s="29"/>
      <c r="C767" s="353"/>
    </row>
    <row r="768" spans="1:3" s="34" customFormat="1">
      <c r="A768" s="29"/>
      <c r="B768" s="29"/>
      <c r="C768" s="353"/>
    </row>
    <row r="769" spans="1:3" s="34" customFormat="1">
      <c r="A769" s="29"/>
      <c r="B769" s="29"/>
      <c r="C769" s="353"/>
    </row>
    <row r="770" spans="1:3" s="34" customFormat="1">
      <c r="A770" s="29"/>
      <c r="B770" s="29"/>
      <c r="C770" s="353"/>
    </row>
    <row r="771" spans="1:3" s="34" customFormat="1">
      <c r="A771" s="29"/>
      <c r="B771" s="29"/>
      <c r="C771" s="353"/>
    </row>
    <row r="772" spans="1:3" s="34" customFormat="1">
      <c r="A772" s="29"/>
      <c r="B772" s="29"/>
      <c r="C772" s="353"/>
    </row>
    <row r="773" spans="1:3" s="34" customFormat="1">
      <c r="A773" s="29"/>
      <c r="B773" s="29"/>
      <c r="C773" s="353"/>
    </row>
    <row r="774" spans="1:3" s="34" customFormat="1">
      <c r="A774" s="29"/>
      <c r="B774" s="29"/>
      <c r="C774" s="353"/>
    </row>
    <row r="775" spans="1:3" s="34" customFormat="1">
      <c r="A775" s="29"/>
      <c r="B775" s="29"/>
      <c r="C775" s="353"/>
    </row>
    <row r="776" spans="1:3" s="34" customFormat="1">
      <c r="A776" s="29"/>
      <c r="B776" s="29"/>
      <c r="C776" s="353"/>
    </row>
    <row r="777" spans="1:3" s="34" customFormat="1">
      <c r="A777" s="29"/>
      <c r="B777" s="29"/>
      <c r="C777" s="353"/>
    </row>
    <row r="778" spans="1:3" s="34" customFormat="1">
      <c r="A778" s="29"/>
      <c r="B778" s="29"/>
      <c r="C778" s="353"/>
    </row>
    <row r="779" spans="1:3" s="34" customFormat="1">
      <c r="A779" s="29"/>
      <c r="B779" s="29"/>
      <c r="C779" s="353"/>
    </row>
    <row r="780" spans="1:3" s="34" customFormat="1">
      <c r="A780" s="29"/>
      <c r="B780" s="29"/>
      <c r="C780" s="353"/>
    </row>
    <row r="781" spans="1:3" s="34" customFormat="1">
      <c r="A781" s="29"/>
      <c r="B781" s="29"/>
      <c r="C781" s="353"/>
    </row>
    <row r="782" spans="1:3" s="34" customFormat="1">
      <c r="A782" s="29"/>
      <c r="B782" s="29"/>
      <c r="C782" s="353"/>
    </row>
    <row r="783" spans="1:3" s="34" customFormat="1">
      <c r="A783" s="29"/>
      <c r="B783" s="29"/>
      <c r="C783" s="353"/>
    </row>
    <row r="784" spans="1:3" s="34" customFormat="1">
      <c r="A784" s="29"/>
      <c r="B784" s="29"/>
      <c r="C784" s="353"/>
    </row>
    <row r="785" spans="1:3" s="34" customFormat="1">
      <c r="A785" s="29"/>
      <c r="B785" s="29"/>
      <c r="C785" s="353"/>
    </row>
    <row r="786" spans="1:3" s="34" customFormat="1">
      <c r="A786" s="29"/>
      <c r="B786" s="29"/>
      <c r="C786" s="353"/>
    </row>
    <row r="787" spans="1:3" s="34" customFormat="1">
      <c r="A787" s="29"/>
      <c r="B787" s="29"/>
      <c r="C787" s="353"/>
    </row>
    <row r="788" spans="1:3" s="34" customFormat="1">
      <c r="A788" s="29"/>
      <c r="B788" s="29"/>
      <c r="C788" s="353"/>
    </row>
    <row r="789" spans="1:3" s="34" customFormat="1">
      <c r="A789" s="29"/>
      <c r="B789" s="29"/>
      <c r="C789" s="353"/>
    </row>
    <row r="790" spans="1:3" s="34" customFormat="1">
      <c r="A790" s="29"/>
      <c r="B790" s="29"/>
      <c r="C790" s="353"/>
    </row>
    <row r="791" spans="1:3" s="34" customFormat="1">
      <c r="A791" s="29"/>
      <c r="B791" s="29"/>
      <c r="C791" s="353"/>
    </row>
    <row r="792" spans="1:3" s="34" customFormat="1">
      <c r="A792" s="29"/>
      <c r="B792" s="29"/>
      <c r="C792" s="353"/>
    </row>
    <row r="793" spans="1:3" s="34" customFormat="1">
      <c r="A793" s="29"/>
      <c r="B793" s="29"/>
      <c r="C793" s="353"/>
    </row>
    <row r="794" spans="1:3" s="34" customFormat="1">
      <c r="A794" s="29"/>
      <c r="B794" s="29"/>
      <c r="C794" s="353"/>
    </row>
    <row r="795" spans="1:3" s="34" customFormat="1">
      <c r="A795" s="29"/>
      <c r="B795" s="29"/>
      <c r="C795" s="353"/>
    </row>
    <row r="796" spans="1:3" s="34" customFormat="1">
      <c r="A796" s="29"/>
      <c r="B796" s="29"/>
      <c r="C796" s="353"/>
    </row>
    <row r="797" spans="1:3" s="34" customFormat="1">
      <c r="A797" s="29"/>
      <c r="B797" s="29"/>
      <c r="C797" s="353"/>
    </row>
    <row r="798" spans="1:3" s="34" customFormat="1">
      <c r="A798" s="29"/>
      <c r="B798" s="29"/>
      <c r="C798" s="353"/>
    </row>
    <row r="799" spans="1:3" s="34" customFormat="1">
      <c r="A799" s="29"/>
      <c r="B799" s="29"/>
      <c r="C799" s="353"/>
    </row>
    <row r="800" spans="1:3" s="34" customFormat="1">
      <c r="A800" s="29"/>
      <c r="B800" s="29"/>
      <c r="C800" s="353"/>
    </row>
    <row r="801" spans="1:3" s="34" customFormat="1">
      <c r="A801" s="29"/>
      <c r="B801" s="29"/>
      <c r="C801" s="353"/>
    </row>
    <row r="802" spans="1:3" s="34" customFormat="1">
      <c r="A802" s="29"/>
      <c r="B802" s="29"/>
      <c r="C802" s="353"/>
    </row>
    <row r="803" spans="1:3" s="34" customFormat="1">
      <c r="A803" s="29"/>
      <c r="B803" s="29"/>
      <c r="C803" s="353"/>
    </row>
    <row r="804" spans="1:3" s="34" customFormat="1">
      <c r="A804" s="29"/>
      <c r="B804" s="29"/>
      <c r="C804" s="353"/>
    </row>
    <row r="805" spans="1:3" s="34" customFormat="1">
      <c r="A805" s="29"/>
      <c r="B805" s="29"/>
      <c r="C805" s="353"/>
    </row>
    <row r="806" spans="1:3" s="34" customFormat="1">
      <c r="A806" s="29"/>
      <c r="B806" s="29"/>
      <c r="C806" s="353"/>
    </row>
    <row r="807" spans="1:3" s="34" customFormat="1">
      <c r="A807" s="29"/>
      <c r="B807" s="29"/>
      <c r="C807" s="353"/>
    </row>
    <row r="808" spans="1:3" s="34" customFormat="1">
      <c r="A808" s="29"/>
      <c r="B808" s="29"/>
      <c r="C808" s="353"/>
    </row>
    <row r="809" spans="1:3" s="34" customFormat="1">
      <c r="A809" s="29"/>
      <c r="B809" s="29"/>
      <c r="C809" s="353"/>
    </row>
    <row r="810" spans="1:3" s="34" customFormat="1">
      <c r="A810" s="29"/>
      <c r="B810" s="29"/>
      <c r="C810" s="353"/>
    </row>
    <row r="811" spans="1:3" s="34" customFormat="1">
      <c r="A811" s="29"/>
      <c r="B811" s="29"/>
      <c r="C811" s="353"/>
    </row>
    <row r="812" spans="1:3" s="34" customFormat="1">
      <c r="A812" s="29"/>
      <c r="B812" s="29"/>
      <c r="C812" s="353"/>
    </row>
    <row r="813" spans="1:3" s="34" customFormat="1">
      <c r="A813" s="29"/>
      <c r="B813" s="29"/>
      <c r="C813" s="353"/>
    </row>
    <row r="814" spans="1:3" s="34" customFormat="1">
      <c r="A814" s="29"/>
      <c r="B814" s="29"/>
      <c r="C814" s="353"/>
    </row>
    <row r="815" spans="1:3" s="34" customFormat="1">
      <c r="A815" s="29"/>
      <c r="B815" s="29"/>
      <c r="C815" s="353"/>
    </row>
    <row r="816" spans="1:3" s="34" customFormat="1">
      <c r="A816" s="29"/>
      <c r="B816" s="29"/>
      <c r="C816" s="353"/>
    </row>
    <row r="817" spans="1:3" s="34" customFormat="1">
      <c r="A817" s="29"/>
      <c r="B817" s="29"/>
      <c r="C817" s="353"/>
    </row>
    <row r="818" spans="1:3" s="34" customFormat="1">
      <c r="A818" s="29"/>
      <c r="B818" s="29"/>
      <c r="C818" s="353"/>
    </row>
    <row r="819" spans="1:3" s="34" customFormat="1">
      <c r="A819" s="29"/>
      <c r="B819" s="29"/>
      <c r="C819" s="353"/>
    </row>
    <row r="820" spans="1:3" s="34" customFormat="1">
      <c r="A820" s="29"/>
      <c r="B820" s="29"/>
      <c r="C820" s="353"/>
    </row>
    <row r="821" spans="1:3" s="34" customFormat="1">
      <c r="A821" s="29"/>
      <c r="B821" s="29"/>
      <c r="C821" s="353"/>
    </row>
    <row r="822" spans="1:3" s="34" customFormat="1">
      <c r="A822" s="29"/>
      <c r="B822" s="29"/>
      <c r="C822" s="353"/>
    </row>
    <row r="823" spans="1:3" s="34" customFormat="1">
      <c r="A823" s="29"/>
      <c r="B823" s="29"/>
      <c r="C823" s="353"/>
    </row>
    <row r="824" spans="1:3" s="34" customFormat="1">
      <c r="A824" s="29"/>
      <c r="B824" s="29"/>
      <c r="C824" s="353"/>
    </row>
    <row r="825" spans="1:3" s="34" customFormat="1">
      <c r="A825" s="29"/>
      <c r="B825" s="29"/>
      <c r="C825" s="353"/>
    </row>
    <row r="826" spans="1:3" s="34" customFormat="1">
      <c r="A826" s="29"/>
      <c r="B826" s="29"/>
      <c r="C826" s="353"/>
    </row>
    <row r="827" spans="1:3" s="34" customFormat="1">
      <c r="A827" s="29"/>
      <c r="B827" s="29"/>
      <c r="C827" s="353"/>
    </row>
    <row r="828" spans="1:3" s="34" customFormat="1">
      <c r="A828" s="29"/>
      <c r="B828" s="29"/>
      <c r="C828" s="353"/>
    </row>
    <row r="829" spans="1:3" s="34" customFormat="1">
      <c r="A829" s="29"/>
      <c r="B829" s="29"/>
      <c r="C829" s="353"/>
    </row>
    <row r="830" spans="1:3" s="34" customFormat="1">
      <c r="A830" s="29"/>
      <c r="B830" s="29"/>
      <c r="C830" s="353"/>
    </row>
    <row r="831" spans="1:3" s="34" customFormat="1">
      <c r="A831" s="29"/>
      <c r="B831" s="29"/>
      <c r="C831" s="353"/>
    </row>
    <row r="832" spans="1:3" s="34" customFormat="1">
      <c r="A832" s="29"/>
      <c r="B832" s="29"/>
      <c r="C832" s="353"/>
    </row>
    <row r="833" spans="1:3" s="34" customFormat="1">
      <c r="A833" s="29"/>
      <c r="B833" s="29"/>
      <c r="C833" s="353"/>
    </row>
    <row r="834" spans="1:3" s="34" customFormat="1">
      <c r="A834" s="29"/>
      <c r="B834" s="29"/>
      <c r="C834" s="353"/>
    </row>
    <row r="835" spans="1:3" s="34" customFormat="1">
      <c r="A835" s="29"/>
      <c r="B835" s="29"/>
      <c r="C835" s="353"/>
    </row>
    <row r="836" spans="1:3" s="34" customFormat="1">
      <c r="A836" s="29"/>
      <c r="B836" s="29"/>
      <c r="C836" s="353"/>
    </row>
    <row r="837" spans="1:3" s="34" customFormat="1">
      <c r="A837" s="29"/>
      <c r="B837" s="29"/>
      <c r="C837" s="353"/>
    </row>
    <row r="838" spans="1:3" s="34" customFormat="1">
      <c r="A838" s="29"/>
      <c r="B838" s="29"/>
      <c r="C838" s="353"/>
    </row>
    <row r="839" spans="1:3" s="34" customFormat="1">
      <c r="A839" s="29"/>
      <c r="B839" s="29"/>
      <c r="C839" s="353"/>
    </row>
    <row r="840" spans="1:3" s="34" customFormat="1">
      <c r="A840" s="29"/>
      <c r="B840" s="29"/>
      <c r="C840" s="353"/>
    </row>
    <row r="841" spans="1:3" s="34" customFormat="1">
      <c r="A841" s="29"/>
      <c r="B841" s="29"/>
      <c r="C841" s="353"/>
    </row>
    <row r="842" spans="1:3" s="34" customFormat="1">
      <c r="A842" s="29"/>
      <c r="B842" s="29"/>
      <c r="C842" s="353"/>
    </row>
    <row r="843" spans="1:3" s="34" customFormat="1">
      <c r="A843" s="29"/>
      <c r="B843" s="29"/>
      <c r="C843" s="353"/>
    </row>
    <row r="844" spans="1:3" s="34" customFormat="1">
      <c r="A844" s="29"/>
      <c r="B844" s="29"/>
      <c r="C844" s="353"/>
    </row>
    <row r="845" spans="1:3" s="34" customFormat="1">
      <c r="A845" s="29"/>
      <c r="B845" s="29"/>
      <c r="C845" s="353"/>
    </row>
    <row r="846" spans="1:3" s="34" customFormat="1">
      <c r="A846" s="29"/>
      <c r="B846" s="29"/>
      <c r="C846" s="353"/>
    </row>
    <row r="847" spans="1:3" s="34" customFormat="1">
      <c r="A847" s="29"/>
      <c r="B847" s="29"/>
      <c r="C847" s="353"/>
    </row>
    <row r="848" spans="1:3" s="34" customFormat="1">
      <c r="A848" s="29"/>
      <c r="B848" s="29"/>
      <c r="C848" s="353"/>
    </row>
    <row r="849" spans="1:3" s="34" customFormat="1">
      <c r="A849" s="29"/>
      <c r="B849" s="29"/>
      <c r="C849" s="353"/>
    </row>
    <row r="850" spans="1:3" s="34" customFormat="1">
      <c r="A850" s="29"/>
      <c r="B850" s="29"/>
      <c r="C850" s="353"/>
    </row>
    <row r="851" spans="1:3" s="34" customFormat="1">
      <c r="A851" s="29"/>
      <c r="B851" s="29"/>
      <c r="C851" s="353"/>
    </row>
    <row r="852" spans="1:3" s="34" customFormat="1">
      <c r="A852" s="29"/>
      <c r="B852" s="29"/>
      <c r="C852" s="353"/>
    </row>
    <row r="853" spans="1:3" s="34" customFormat="1">
      <c r="A853" s="29"/>
      <c r="B853" s="29"/>
      <c r="C853" s="353"/>
    </row>
    <row r="854" spans="1:3" s="34" customFormat="1">
      <c r="A854" s="29"/>
      <c r="B854" s="29"/>
      <c r="C854" s="353"/>
    </row>
    <row r="855" spans="1:3" s="34" customFormat="1">
      <c r="A855" s="29"/>
      <c r="B855" s="29"/>
      <c r="C855" s="353"/>
    </row>
    <row r="856" spans="1:3" s="34" customFormat="1">
      <c r="A856" s="29"/>
      <c r="B856" s="29"/>
      <c r="C856" s="353"/>
    </row>
    <row r="857" spans="1:3" s="34" customFormat="1">
      <c r="A857" s="29"/>
      <c r="B857" s="29"/>
      <c r="C857" s="353"/>
    </row>
    <row r="858" spans="1:3" s="34" customFormat="1">
      <c r="A858" s="29"/>
      <c r="B858" s="29"/>
      <c r="C858" s="353"/>
    </row>
    <row r="859" spans="1:3" s="34" customFormat="1">
      <c r="A859" s="29"/>
      <c r="B859" s="29"/>
      <c r="C859" s="353"/>
    </row>
    <row r="860" spans="1:3" s="34" customFormat="1">
      <c r="A860" s="29"/>
      <c r="B860" s="29"/>
      <c r="C860" s="353"/>
    </row>
    <row r="861" spans="1:3" s="34" customFormat="1">
      <c r="A861" s="29"/>
      <c r="B861" s="29"/>
      <c r="C861" s="353"/>
    </row>
    <row r="862" spans="1:3" s="34" customFormat="1">
      <c r="A862" s="29"/>
      <c r="B862" s="29"/>
      <c r="C862" s="353"/>
    </row>
    <row r="863" spans="1:3" s="34" customFormat="1">
      <c r="A863" s="29"/>
      <c r="B863" s="29"/>
      <c r="C863" s="353"/>
    </row>
    <row r="864" spans="1:3" s="34" customFormat="1">
      <c r="A864" s="29"/>
      <c r="B864" s="29"/>
      <c r="C864" s="353"/>
    </row>
    <row r="865" spans="1:3" s="34" customFormat="1">
      <c r="A865" s="29"/>
      <c r="B865" s="29"/>
      <c r="C865" s="353"/>
    </row>
    <row r="866" spans="1:3" s="34" customFormat="1">
      <c r="A866" s="29"/>
      <c r="B866" s="29"/>
      <c r="C866" s="353"/>
    </row>
    <row r="867" spans="1:3" s="34" customFormat="1">
      <c r="A867" s="29"/>
      <c r="B867" s="29"/>
      <c r="C867" s="353"/>
    </row>
    <row r="868" spans="1:3" s="34" customFormat="1">
      <c r="A868" s="29"/>
      <c r="B868" s="29"/>
      <c r="C868" s="353"/>
    </row>
    <row r="869" spans="1:3" s="34" customFormat="1">
      <c r="A869" s="29"/>
      <c r="B869" s="29"/>
      <c r="C869" s="353"/>
    </row>
    <row r="870" spans="1:3" s="34" customFormat="1">
      <c r="A870" s="29"/>
      <c r="B870" s="29"/>
      <c r="C870" s="353"/>
    </row>
    <row r="871" spans="1:3" s="34" customFormat="1">
      <c r="A871" s="29"/>
      <c r="B871" s="29"/>
      <c r="C871" s="353"/>
    </row>
    <row r="872" spans="1:3" s="34" customFormat="1">
      <c r="A872" s="29"/>
      <c r="B872" s="29"/>
      <c r="C872" s="353"/>
    </row>
    <row r="873" spans="1:3" s="34" customFormat="1">
      <c r="A873" s="29"/>
      <c r="B873" s="29"/>
      <c r="C873" s="353"/>
    </row>
    <row r="874" spans="1:3" s="34" customFormat="1">
      <c r="A874" s="29"/>
      <c r="B874" s="29"/>
      <c r="C874" s="353"/>
    </row>
    <row r="875" spans="1:3" s="34" customFormat="1">
      <c r="A875" s="29"/>
      <c r="B875" s="29"/>
      <c r="C875" s="353"/>
    </row>
    <row r="876" spans="1:3" s="34" customFormat="1">
      <c r="A876" s="29"/>
      <c r="B876" s="29"/>
      <c r="C876" s="353"/>
    </row>
    <row r="877" spans="1:3" s="34" customFormat="1">
      <c r="A877" s="29"/>
      <c r="B877" s="29"/>
      <c r="C877" s="353"/>
    </row>
    <row r="878" spans="1:3" s="34" customFormat="1">
      <c r="A878" s="29"/>
      <c r="B878" s="29"/>
      <c r="C878" s="353"/>
    </row>
    <row r="879" spans="1:3" s="34" customFormat="1">
      <c r="A879" s="29"/>
      <c r="B879" s="29"/>
      <c r="C879" s="353"/>
    </row>
    <row r="880" spans="1:3" s="34" customFormat="1">
      <c r="A880" s="29"/>
      <c r="B880" s="29"/>
      <c r="C880" s="353"/>
    </row>
    <row r="881" spans="1:3" s="34" customFormat="1">
      <c r="A881" s="29"/>
      <c r="B881" s="29"/>
      <c r="C881" s="353"/>
    </row>
    <row r="882" spans="1:3" s="34" customFormat="1">
      <c r="A882" s="29"/>
      <c r="B882" s="29"/>
      <c r="C882" s="353"/>
    </row>
    <row r="883" spans="1:3" s="34" customFormat="1">
      <c r="A883" s="29"/>
      <c r="B883" s="29"/>
      <c r="C883" s="353"/>
    </row>
    <row r="884" spans="1:3" s="34" customFormat="1">
      <c r="A884" s="29"/>
      <c r="B884" s="29"/>
      <c r="C884" s="353"/>
    </row>
    <row r="885" spans="1:3" s="34" customFormat="1">
      <c r="A885" s="29"/>
      <c r="B885" s="29"/>
      <c r="C885" s="353"/>
    </row>
    <row r="886" spans="1:3" s="34" customFormat="1">
      <c r="A886" s="29"/>
      <c r="B886" s="29"/>
      <c r="C886" s="353"/>
    </row>
    <row r="887" spans="1:3" s="34" customFormat="1">
      <c r="A887" s="29"/>
      <c r="B887" s="29"/>
      <c r="C887" s="353"/>
    </row>
    <row r="888" spans="1:3" s="34" customFormat="1">
      <c r="A888" s="29"/>
      <c r="B888" s="29"/>
      <c r="C888" s="353"/>
    </row>
    <row r="889" spans="1:3" s="34" customFormat="1">
      <c r="A889" s="29"/>
      <c r="B889" s="29"/>
      <c r="C889" s="353"/>
    </row>
    <row r="890" spans="1:3" s="34" customFormat="1">
      <c r="A890" s="29"/>
      <c r="B890" s="29"/>
      <c r="C890" s="353"/>
    </row>
    <row r="891" spans="1:3" s="34" customFormat="1">
      <c r="A891" s="29"/>
      <c r="B891" s="29"/>
      <c r="C891" s="353"/>
    </row>
    <row r="892" spans="1:3" s="34" customFormat="1">
      <c r="A892" s="29"/>
      <c r="B892" s="29"/>
      <c r="C892" s="353"/>
    </row>
    <row r="893" spans="1:3" s="34" customFormat="1">
      <c r="A893" s="29"/>
      <c r="B893" s="29"/>
      <c r="C893" s="353"/>
    </row>
    <row r="894" spans="1:3" s="34" customFormat="1">
      <c r="A894" s="29"/>
      <c r="B894" s="29"/>
      <c r="C894" s="353"/>
    </row>
    <row r="895" spans="1:3" s="34" customFormat="1">
      <c r="A895" s="29"/>
      <c r="B895" s="29"/>
      <c r="C895" s="353"/>
    </row>
    <row r="896" spans="1:3" s="34" customFormat="1">
      <c r="A896" s="29"/>
      <c r="B896" s="29"/>
      <c r="C896" s="353"/>
    </row>
    <row r="897" spans="1:3" s="34" customFormat="1">
      <c r="A897" s="29"/>
      <c r="B897" s="29"/>
      <c r="C897" s="353"/>
    </row>
    <row r="898" spans="1:3" s="34" customFormat="1">
      <c r="A898" s="29"/>
      <c r="B898" s="29"/>
      <c r="C898" s="353"/>
    </row>
    <row r="899" spans="1:3" s="34" customFormat="1">
      <c r="A899" s="29"/>
      <c r="B899" s="29"/>
      <c r="C899" s="353"/>
    </row>
    <row r="900" spans="1:3" s="34" customFormat="1">
      <c r="A900" s="29"/>
      <c r="B900" s="29"/>
      <c r="C900" s="353"/>
    </row>
    <row r="901" spans="1:3" s="34" customFormat="1">
      <c r="A901" s="29"/>
      <c r="B901" s="29"/>
      <c r="C901" s="353"/>
    </row>
    <row r="902" spans="1:3" s="34" customFormat="1">
      <c r="A902" s="29"/>
      <c r="B902" s="29"/>
      <c r="C902" s="353"/>
    </row>
    <row r="903" spans="1:3" s="34" customFormat="1">
      <c r="A903" s="29"/>
      <c r="B903" s="29"/>
      <c r="C903" s="353"/>
    </row>
    <row r="904" spans="1:3" s="34" customFormat="1">
      <c r="A904" s="29"/>
      <c r="B904" s="29"/>
      <c r="C904" s="353"/>
    </row>
    <row r="905" spans="1:3" s="34" customFormat="1">
      <c r="A905" s="29"/>
      <c r="B905" s="29"/>
      <c r="C905" s="353"/>
    </row>
    <row r="906" spans="1:3" s="34" customFormat="1">
      <c r="A906" s="29"/>
      <c r="B906" s="29"/>
      <c r="C906" s="353"/>
    </row>
    <row r="907" spans="1:3" s="34" customFormat="1">
      <c r="A907" s="29"/>
      <c r="B907" s="29"/>
      <c r="C907" s="353"/>
    </row>
    <row r="908" spans="1:3" s="34" customFormat="1">
      <c r="A908" s="29"/>
      <c r="B908" s="29"/>
      <c r="C908" s="353"/>
    </row>
    <row r="909" spans="1:3" s="34" customFormat="1">
      <c r="A909" s="29"/>
      <c r="B909" s="29"/>
      <c r="C909" s="353"/>
    </row>
    <row r="910" spans="1:3" s="34" customFormat="1">
      <c r="A910" s="29"/>
      <c r="B910" s="29"/>
      <c r="C910" s="353"/>
    </row>
    <row r="911" spans="1:3" s="34" customFormat="1">
      <c r="A911" s="29"/>
      <c r="B911" s="29"/>
      <c r="C911" s="353"/>
    </row>
    <row r="912" spans="1:3" s="34" customFormat="1">
      <c r="A912" s="29"/>
      <c r="B912" s="29"/>
      <c r="C912" s="353"/>
    </row>
    <row r="913" spans="1:3" s="34" customFormat="1">
      <c r="A913" s="29"/>
      <c r="B913" s="29"/>
      <c r="C913" s="353"/>
    </row>
    <row r="914" spans="1:3" s="34" customFormat="1">
      <c r="A914" s="29"/>
      <c r="B914" s="29"/>
      <c r="C914" s="353"/>
    </row>
    <row r="915" spans="1:3" s="34" customFormat="1">
      <c r="A915" s="29"/>
      <c r="B915" s="29"/>
      <c r="C915" s="353"/>
    </row>
    <row r="916" spans="1:3" s="34" customFormat="1">
      <c r="A916" s="29"/>
      <c r="B916" s="29"/>
      <c r="C916" s="353"/>
    </row>
    <row r="917" spans="1:3" s="34" customFormat="1">
      <c r="A917" s="29"/>
      <c r="B917" s="29"/>
      <c r="C917" s="353"/>
    </row>
    <row r="918" spans="1:3" s="34" customFormat="1">
      <c r="A918" s="29"/>
      <c r="B918" s="29"/>
      <c r="C918" s="353"/>
    </row>
    <row r="919" spans="1:3" s="34" customFormat="1">
      <c r="A919" s="29"/>
      <c r="B919" s="29"/>
      <c r="C919" s="353"/>
    </row>
    <row r="920" spans="1:3" s="34" customFormat="1">
      <c r="A920" s="29"/>
      <c r="B920" s="29"/>
      <c r="C920" s="353"/>
    </row>
    <row r="921" spans="1:3" s="34" customFormat="1">
      <c r="A921" s="29"/>
      <c r="B921" s="29"/>
      <c r="C921" s="353"/>
    </row>
    <row r="922" spans="1:3" s="34" customFormat="1">
      <c r="A922" s="29"/>
      <c r="B922" s="29"/>
      <c r="C922" s="353"/>
    </row>
    <row r="923" spans="1:3" s="34" customFormat="1">
      <c r="A923" s="29"/>
      <c r="B923" s="29"/>
      <c r="C923" s="353"/>
    </row>
    <row r="924" spans="1:3" s="34" customFormat="1">
      <c r="A924" s="29"/>
      <c r="B924" s="29"/>
      <c r="C924" s="353"/>
    </row>
    <row r="925" spans="1:3" s="34" customFormat="1">
      <c r="A925" s="29"/>
      <c r="B925" s="29"/>
      <c r="C925" s="353"/>
    </row>
    <row r="926" spans="1:3" s="34" customFormat="1">
      <c r="A926" s="29"/>
      <c r="B926" s="29"/>
      <c r="C926" s="353"/>
    </row>
    <row r="927" spans="1:3" s="34" customFormat="1">
      <c r="A927" s="29"/>
      <c r="B927" s="29"/>
      <c r="C927" s="353"/>
    </row>
    <row r="928" spans="1:3" s="34" customFormat="1">
      <c r="A928" s="29"/>
      <c r="B928" s="29"/>
      <c r="C928" s="353"/>
    </row>
    <row r="929" spans="1:3" s="34" customFormat="1">
      <c r="A929" s="29"/>
      <c r="B929" s="29"/>
      <c r="C929" s="353"/>
    </row>
    <row r="930" spans="1:3" s="34" customFormat="1">
      <c r="A930" s="29"/>
      <c r="B930" s="29"/>
      <c r="C930" s="353"/>
    </row>
    <row r="931" spans="1:3" s="34" customFormat="1">
      <c r="A931" s="29"/>
      <c r="B931" s="29"/>
      <c r="C931" s="353"/>
    </row>
    <row r="932" spans="1:3" s="34" customFormat="1">
      <c r="A932" s="29"/>
      <c r="B932" s="29"/>
      <c r="C932" s="353"/>
    </row>
    <row r="933" spans="1:3" s="34" customFormat="1">
      <c r="A933" s="29"/>
      <c r="B933" s="29"/>
      <c r="C933" s="353"/>
    </row>
    <row r="934" spans="1:3" s="34" customFormat="1">
      <c r="A934" s="29"/>
      <c r="B934" s="29"/>
      <c r="C934" s="353"/>
    </row>
    <row r="935" spans="1:3" s="34" customFormat="1">
      <c r="A935" s="29"/>
      <c r="B935" s="29"/>
      <c r="C935" s="353"/>
    </row>
    <row r="936" spans="1:3" s="34" customFormat="1">
      <c r="A936" s="29"/>
      <c r="B936" s="29"/>
      <c r="C936" s="353"/>
    </row>
    <row r="937" spans="1:3" s="34" customFormat="1">
      <c r="A937" s="29"/>
      <c r="B937" s="29"/>
      <c r="C937" s="353"/>
    </row>
    <row r="938" spans="1:3" s="34" customFormat="1">
      <c r="A938" s="29"/>
      <c r="B938" s="29"/>
      <c r="C938" s="353"/>
    </row>
    <row r="939" spans="1:3" s="34" customFormat="1">
      <c r="A939" s="29"/>
      <c r="B939" s="29"/>
      <c r="C939" s="353"/>
    </row>
    <row r="940" spans="1:3" s="34" customFormat="1">
      <c r="A940" s="29"/>
      <c r="B940" s="29"/>
      <c r="C940" s="353"/>
    </row>
    <row r="941" spans="1:3" s="34" customFormat="1">
      <c r="A941" s="29"/>
      <c r="B941" s="29"/>
      <c r="C941" s="353"/>
    </row>
    <row r="942" spans="1:3" s="34" customFormat="1">
      <c r="A942" s="29"/>
      <c r="B942" s="29"/>
      <c r="C942" s="353"/>
    </row>
    <row r="943" spans="1:3" s="34" customFormat="1">
      <c r="A943" s="29"/>
      <c r="B943" s="29"/>
      <c r="C943" s="353"/>
    </row>
    <row r="944" spans="1:3" s="34" customFormat="1">
      <c r="A944" s="29"/>
      <c r="B944" s="29"/>
      <c r="C944" s="353"/>
    </row>
    <row r="945" spans="1:3" s="34" customFormat="1">
      <c r="A945" s="29"/>
      <c r="B945" s="29"/>
      <c r="C945" s="353"/>
    </row>
    <row r="946" spans="1:3" s="34" customFormat="1">
      <c r="A946" s="29"/>
      <c r="B946" s="29"/>
      <c r="C946" s="353"/>
    </row>
    <row r="947" spans="1:3" s="34" customFormat="1">
      <c r="A947" s="29"/>
      <c r="B947" s="29"/>
      <c r="C947" s="353"/>
    </row>
    <row r="948" spans="1:3" s="34" customFormat="1">
      <c r="A948" s="29"/>
      <c r="B948" s="29"/>
      <c r="C948" s="353"/>
    </row>
    <row r="949" spans="1:3" s="34" customFormat="1">
      <c r="A949" s="29"/>
      <c r="B949" s="29"/>
      <c r="C949" s="353"/>
    </row>
    <row r="950" spans="1:3" s="34" customFormat="1">
      <c r="A950" s="29"/>
      <c r="B950" s="29"/>
      <c r="C950" s="353"/>
    </row>
    <row r="951" spans="1:3" s="34" customFormat="1">
      <c r="A951" s="29"/>
      <c r="B951" s="29"/>
      <c r="C951" s="353"/>
    </row>
    <row r="952" spans="1:3" s="34" customFormat="1">
      <c r="A952" s="29"/>
      <c r="B952" s="29"/>
      <c r="C952" s="353"/>
    </row>
    <row r="953" spans="1:3" s="34" customFormat="1">
      <c r="A953" s="29"/>
      <c r="B953" s="29"/>
      <c r="C953" s="353"/>
    </row>
    <row r="954" spans="1:3" s="34" customFormat="1">
      <c r="A954" s="29"/>
      <c r="B954" s="29"/>
      <c r="C954" s="353"/>
    </row>
    <row r="955" spans="1:3" s="34" customFormat="1">
      <c r="A955" s="29"/>
      <c r="B955" s="29"/>
      <c r="C955" s="353"/>
    </row>
    <row r="956" spans="1:3" s="34" customFormat="1">
      <c r="A956" s="29"/>
      <c r="B956" s="29"/>
      <c r="C956" s="353"/>
    </row>
    <row r="957" spans="1:3" s="34" customFormat="1">
      <c r="A957" s="29"/>
      <c r="B957" s="29"/>
      <c r="C957" s="353"/>
    </row>
    <row r="958" spans="1:3" s="34" customFormat="1">
      <c r="A958" s="29"/>
      <c r="B958" s="29"/>
      <c r="C958" s="353"/>
    </row>
    <row r="959" spans="1:3" s="34" customFormat="1">
      <c r="A959" s="29"/>
      <c r="B959" s="29"/>
      <c r="C959" s="353"/>
    </row>
    <row r="960" spans="1:3" s="34" customFormat="1">
      <c r="A960" s="29"/>
      <c r="B960" s="29"/>
      <c r="C960" s="353"/>
    </row>
    <row r="961" spans="1:3" s="34" customFormat="1">
      <c r="A961" s="29"/>
      <c r="B961" s="29"/>
      <c r="C961" s="353"/>
    </row>
    <row r="962" spans="1:3" s="34" customFormat="1">
      <c r="A962" s="29"/>
      <c r="B962" s="29"/>
      <c r="C962" s="353"/>
    </row>
    <row r="963" spans="1:3" s="34" customFormat="1">
      <c r="A963" s="29"/>
      <c r="B963" s="29"/>
      <c r="C963" s="353"/>
    </row>
    <row r="964" spans="1:3" s="34" customFormat="1">
      <c r="A964" s="29"/>
      <c r="B964" s="29"/>
      <c r="C964" s="353"/>
    </row>
    <row r="965" spans="1:3" s="34" customFormat="1">
      <c r="A965" s="29"/>
      <c r="B965" s="29"/>
      <c r="C965" s="353"/>
    </row>
    <row r="966" spans="1:3" s="34" customFormat="1">
      <c r="A966" s="29"/>
      <c r="B966" s="29"/>
      <c r="C966" s="353"/>
    </row>
    <row r="967" spans="1:3" s="34" customFormat="1">
      <c r="A967" s="29"/>
      <c r="B967" s="29"/>
      <c r="C967" s="353"/>
    </row>
    <row r="968" spans="1:3" s="34" customFormat="1">
      <c r="A968" s="29"/>
      <c r="B968" s="29"/>
      <c r="C968" s="353"/>
    </row>
    <row r="969" spans="1:3" s="34" customFormat="1">
      <c r="A969" s="29"/>
      <c r="B969" s="29"/>
      <c r="C969" s="353"/>
    </row>
    <row r="970" spans="1:3" s="34" customFormat="1">
      <c r="A970" s="29"/>
      <c r="B970" s="29"/>
      <c r="C970" s="353"/>
    </row>
    <row r="971" spans="1:3" s="34" customFormat="1">
      <c r="A971" s="29"/>
      <c r="B971" s="29"/>
      <c r="C971" s="353"/>
    </row>
    <row r="972" spans="1:3" s="34" customFormat="1">
      <c r="A972" s="29"/>
      <c r="B972" s="29"/>
      <c r="C972" s="353"/>
    </row>
    <row r="973" spans="1:3" s="34" customFormat="1">
      <c r="A973" s="29"/>
      <c r="B973" s="29"/>
      <c r="C973" s="353"/>
    </row>
    <row r="974" spans="1:3" s="34" customFormat="1">
      <c r="A974" s="29"/>
      <c r="B974" s="29"/>
      <c r="C974" s="353"/>
    </row>
    <row r="975" spans="1:3" s="34" customFormat="1">
      <c r="A975" s="29"/>
      <c r="B975" s="29"/>
      <c r="C975" s="353"/>
    </row>
    <row r="976" spans="1:3" s="34" customFormat="1">
      <c r="A976" s="29"/>
      <c r="B976" s="29"/>
      <c r="C976" s="353"/>
    </row>
    <row r="977" spans="1:3" s="34" customFormat="1">
      <c r="A977" s="29"/>
      <c r="B977" s="29"/>
      <c r="C977" s="353"/>
    </row>
    <row r="978" spans="1:3" s="34" customFormat="1">
      <c r="A978" s="29"/>
      <c r="B978" s="29"/>
      <c r="C978" s="353"/>
    </row>
    <row r="979" spans="1:3" s="34" customFormat="1">
      <c r="A979" s="29"/>
      <c r="B979" s="29"/>
      <c r="C979" s="353"/>
    </row>
    <row r="980" spans="1:3" s="34" customFormat="1">
      <c r="A980" s="29"/>
      <c r="B980" s="29"/>
      <c r="C980" s="353"/>
    </row>
    <row r="981" spans="1:3" s="34" customFormat="1">
      <c r="A981" s="29"/>
      <c r="B981" s="29"/>
      <c r="C981" s="353"/>
    </row>
    <row r="982" spans="1:3" s="34" customFormat="1">
      <c r="A982" s="29"/>
      <c r="B982" s="29"/>
      <c r="C982" s="353"/>
    </row>
    <row r="983" spans="1:3" s="34" customFormat="1">
      <c r="A983" s="29"/>
      <c r="B983" s="29"/>
      <c r="C983" s="353"/>
    </row>
    <row r="984" spans="1:3" s="34" customFormat="1">
      <c r="A984" s="29"/>
      <c r="B984" s="29"/>
      <c r="C984" s="353"/>
    </row>
    <row r="985" spans="1:3" s="34" customFormat="1">
      <c r="A985" s="29"/>
      <c r="B985" s="29"/>
      <c r="C985" s="353"/>
    </row>
    <row r="986" spans="1:3" s="34" customFormat="1">
      <c r="A986" s="29"/>
      <c r="B986" s="29"/>
      <c r="C986" s="353"/>
    </row>
    <row r="987" spans="1:3" s="34" customFormat="1">
      <c r="A987" s="29"/>
      <c r="B987" s="29"/>
      <c r="C987" s="353"/>
    </row>
    <row r="988" spans="1:3" s="34" customFormat="1">
      <c r="A988" s="29"/>
      <c r="B988" s="29"/>
      <c r="C988" s="353"/>
    </row>
    <row r="989" spans="1:3" s="34" customFormat="1">
      <c r="A989" s="29"/>
      <c r="B989" s="29"/>
      <c r="C989" s="353"/>
    </row>
    <row r="990" spans="1:3" s="34" customFormat="1">
      <c r="A990" s="29"/>
      <c r="B990" s="29"/>
      <c r="C990" s="353"/>
    </row>
    <row r="991" spans="1:3" s="34" customFormat="1">
      <c r="A991" s="29"/>
      <c r="B991" s="29"/>
      <c r="C991" s="353"/>
    </row>
    <row r="992" spans="1:3" s="34" customFormat="1">
      <c r="A992" s="29"/>
      <c r="B992" s="29"/>
      <c r="C992" s="353"/>
    </row>
    <row r="993" spans="1:3" s="34" customFormat="1">
      <c r="A993" s="29"/>
      <c r="B993" s="29"/>
      <c r="C993" s="353"/>
    </row>
    <row r="994" spans="1:3" s="34" customFormat="1">
      <c r="A994" s="29"/>
      <c r="B994" s="29"/>
      <c r="C994" s="353"/>
    </row>
    <row r="995" spans="1:3" s="34" customFormat="1">
      <c r="A995" s="29"/>
      <c r="B995" s="29"/>
      <c r="C995" s="353"/>
    </row>
    <row r="996" spans="1:3" s="34" customFormat="1">
      <c r="A996" s="29"/>
      <c r="B996" s="29"/>
      <c r="C996" s="353"/>
    </row>
    <row r="997" spans="1:3" s="34" customFormat="1">
      <c r="A997" s="29"/>
      <c r="B997" s="29"/>
      <c r="C997" s="353"/>
    </row>
    <row r="998" spans="1:3" s="34" customFormat="1">
      <c r="A998" s="29"/>
      <c r="B998" s="29"/>
      <c r="C998" s="353"/>
    </row>
    <row r="999" spans="1:3" s="34" customFormat="1">
      <c r="A999" s="29"/>
      <c r="B999" s="29"/>
      <c r="C999" s="353"/>
    </row>
    <row r="1000" spans="1:3" s="34" customFormat="1">
      <c r="A1000" s="29"/>
      <c r="B1000" s="29"/>
      <c r="C1000" s="353"/>
    </row>
    <row r="1001" spans="1:3" s="34" customFormat="1">
      <c r="A1001" s="29"/>
      <c r="B1001" s="29"/>
      <c r="C1001" s="353"/>
    </row>
    <row r="1002" spans="1:3" s="34" customFormat="1">
      <c r="A1002" s="29"/>
      <c r="B1002" s="29"/>
      <c r="C1002" s="353"/>
    </row>
    <row r="1003" spans="1:3" s="34" customFormat="1">
      <c r="A1003" s="29"/>
      <c r="B1003" s="29"/>
      <c r="C1003" s="353"/>
    </row>
    <row r="1004" spans="1:3" s="34" customFormat="1">
      <c r="A1004" s="29"/>
      <c r="B1004" s="29"/>
      <c r="C1004" s="353"/>
    </row>
    <row r="1005" spans="1:3" s="34" customFormat="1">
      <c r="A1005" s="29"/>
      <c r="B1005" s="29"/>
      <c r="C1005" s="353"/>
    </row>
    <row r="1006" spans="1:3" s="34" customFormat="1">
      <c r="A1006" s="29"/>
      <c r="B1006" s="29"/>
      <c r="C1006" s="353"/>
    </row>
    <row r="1007" spans="1:3" s="34" customFormat="1">
      <c r="A1007" s="29"/>
      <c r="B1007" s="29"/>
      <c r="C1007" s="353"/>
    </row>
    <row r="1008" spans="1:3" s="34" customFormat="1">
      <c r="A1008" s="29"/>
      <c r="B1008" s="29"/>
      <c r="C1008" s="353"/>
    </row>
    <row r="1009" spans="1:3" s="34" customFormat="1">
      <c r="A1009" s="29"/>
      <c r="B1009" s="29"/>
      <c r="C1009" s="353"/>
    </row>
    <row r="1010" spans="1:3" s="34" customFormat="1">
      <c r="A1010" s="29"/>
      <c r="B1010" s="29"/>
      <c r="C1010" s="353"/>
    </row>
    <row r="1011" spans="1:3" s="34" customFormat="1">
      <c r="A1011" s="29"/>
      <c r="B1011" s="29"/>
      <c r="C1011" s="353"/>
    </row>
    <row r="1012" spans="1:3" s="34" customFormat="1">
      <c r="A1012" s="29"/>
      <c r="B1012" s="29"/>
      <c r="C1012" s="353"/>
    </row>
    <row r="1013" spans="1:3" s="34" customFormat="1">
      <c r="A1013" s="29"/>
      <c r="B1013" s="29"/>
      <c r="C1013" s="353"/>
    </row>
    <row r="1014" spans="1:3" s="34" customFormat="1">
      <c r="A1014" s="29"/>
      <c r="B1014" s="29"/>
      <c r="C1014" s="353"/>
    </row>
    <row r="1015" spans="1:3" s="34" customFormat="1">
      <c r="A1015" s="29"/>
      <c r="B1015" s="29"/>
      <c r="C1015" s="353"/>
    </row>
    <row r="1016" spans="1:3" s="34" customFormat="1">
      <c r="A1016" s="29"/>
      <c r="B1016" s="29"/>
      <c r="C1016" s="353"/>
    </row>
    <row r="1017" spans="1:3" s="34" customFormat="1">
      <c r="A1017" s="29"/>
      <c r="B1017" s="29"/>
      <c r="C1017" s="353"/>
    </row>
    <row r="1018" spans="1:3" s="34" customFormat="1">
      <c r="A1018" s="29"/>
      <c r="B1018" s="29"/>
      <c r="C1018" s="353"/>
    </row>
    <row r="1019" spans="1:3" s="34" customFormat="1">
      <c r="A1019" s="29"/>
      <c r="B1019" s="29"/>
      <c r="C1019" s="353"/>
    </row>
    <row r="1020" spans="1:3" s="34" customFormat="1">
      <c r="A1020" s="29"/>
      <c r="B1020" s="29"/>
      <c r="C1020" s="353"/>
    </row>
    <row r="1021" spans="1:3" s="34" customFormat="1">
      <c r="A1021" s="29"/>
      <c r="B1021" s="29"/>
      <c r="C1021" s="353"/>
    </row>
    <row r="1022" spans="1:3" s="34" customFormat="1">
      <c r="A1022" s="29"/>
      <c r="B1022" s="29"/>
      <c r="C1022" s="353"/>
    </row>
    <row r="1023" spans="1:3" s="34" customFormat="1">
      <c r="A1023" s="29"/>
      <c r="B1023" s="29"/>
      <c r="C1023" s="353"/>
    </row>
    <row r="1024" spans="1:3" s="34" customFormat="1">
      <c r="A1024" s="29"/>
      <c r="B1024" s="29"/>
      <c r="C1024" s="353"/>
    </row>
    <row r="1025" spans="1:3" s="34" customFormat="1">
      <c r="A1025" s="29"/>
      <c r="B1025" s="29"/>
      <c r="C1025" s="353"/>
    </row>
    <row r="1026" spans="1:3" s="34" customFormat="1">
      <c r="A1026" s="29"/>
      <c r="B1026" s="29"/>
      <c r="C1026" s="353"/>
    </row>
    <row r="1027" spans="1:3" s="34" customFormat="1">
      <c r="A1027" s="29"/>
      <c r="B1027" s="29"/>
      <c r="C1027" s="353"/>
    </row>
    <row r="1028" spans="1:3" s="34" customFormat="1">
      <c r="A1028" s="29"/>
      <c r="B1028" s="29"/>
      <c r="C1028" s="353"/>
    </row>
    <row r="1029" spans="1:3" s="34" customFormat="1">
      <c r="A1029" s="29"/>
      <c r="B1029" s="29"/>
      <c r="C1029" s="353"/>
    </row>
    <row r="1030" spans="1:3" s="34" customFormat="1">
      <c r="A1030" s="29"/>
      <c r="B1030" s="29"/>
      <c r="C1030" s="353"/>
    </row>
    <row r="1031" spans="1:3" s="34" customFormat="1">
      <c r="A1031" s="29"/>
      <c r="B1031" s="29"/>
      <c r="C1031" s="353"/>
    </row>
    <row r="1032" spans="1:3" s="34" customFormat="1">
      <c r="A1032" s="29"/>
      <c r="B1032" s="29"/>
      <c r="C1032" s="353"/>
    </row>
    <row r="1033" spans="1:3" s="34" customFormat="1">
      <c r="A1033" s="29"/>
      <c r="B1033" s="29"/>
      <c r="C1033" s="353"/>
    </row>
    <row r="1034" spans="1:3" s="34" customFormat="1">
      <c r="A1034" s="29"/>
      <c r="B1034" s="29"/>
      <c r="C1034" s="353"/>
    </row>
    <row r="1035" spans="1:3" s="34" customFormat="1">
      <c r="A1035" s="29"/>
      <c r="B1035" s="29"/>
      <c r="C1035" s="353"/>
    </row>
    <row r="1036" spans="1:3" s="34" customFormat="1">
      <c r="A1036" s="29"/>
      <c r="B1036" s="29"/>
      <c r="C1036" s="353"/>
    </row>
    <row r="1037" spans="1:3" s="34" customFormat="1">
      <c r="A1037" s="29"/>
      <c r="B1037" s="29"/>
      <c r="C1037" s="353"/>
    </row>
    <row r="1038" spans="1:3" s="34" customFormat="1">
      <c r="A1038" s="29"/>
      <c r="B1038" s="29"/>
      <c r="C1038" s="353"/>
    </row>
    <row r="1039" spans="1:3" s="34" customFormat="1">
      <c r="A1039" s="29"/>
      <c r="B1039" s="29"/>
      <c r="C1039" s="353"/>
    </row>
    <row r="1040" spans="1:3" s="34" customFormat="1">
      <c r="A1040" s="29"/>
      <c r="B1040" s="29"/>
      <c r="C1040" s="353"/>
    </row>
    <row r="1041" spans="1:3" s="34" customFormat="1">
      <c r="A1041" s="29"/>
      <c r="B1041" s="29"/>
      <c r="C1041" s="353"/>
    </row>
    <row r="1042" spans="1:3" s="34" customFormat="1">
      <c r="A1042" s="29"/>
      <c r="B1042" s="29"/>
      <c r="C1042" s="353"/>
    </row>
    <row r="1043" spans="1:3" s="34" customFormat="1">
      <c r="A1043" s="29"/>
      <c r="B1043" s="29"/>
      <c r="C1043" s="353"/>
    </row>
    <row r="1044" spans="1:3" s="34" customFormat="1">
      <c r="A1044" s="29"/>
      <c r="B1044" s="29"/>
      <c r="C1044" s="353"/>
    </row>
    <row r="1045" spans="1:3" s="34" customFormat="1">
      <c r="A1045" s="29"/>
      <c r="B1045" s="29"/>
      <c r="C1045" s="353"/>
    </row>
    <row r="1046" spans="1:3" s="34" customFormat="1">
      <c r="A1046" s="29"/>
      <c r="B1046" s="29"/>
      <c r="C1046" s="353"/>
    </row>
    <row r="1047" spans="1:3" s="34" customFormat="1">
      <c r="A1047" s="29"/>
      <c r="B1047" s="29"/>
      <c r="C1047" s="353"/>
    </row>
    <row r="1048" spans="1:3" s="34" customFormat="1">
      <c r="A1048" s="29"/>
      <c r="B1048" s="29"/>
      <c r="C1048" s="353"/>
    </row>
    <row r="1049" spans="1:3" s="34" customFormat="1">
      <c r="A1049" s="29"/>
      <c r="B1049" s="29"/>
      <c r="C1049" s="353"/>
    </row>
    <row r="1050" spans="1:3" s="34" customFormat="1">
      <c r="A1050" s="29"/>
      <c r="B1050" s="29"/>
      <c r="C1050" s="353"/>
    </row>
    <row r="1051" spans="1:3" s="34" customFormat="1">
      <c r="A1051" s="29"/>
      <c r="B1051" s="29"/>
      <c r="C1051" s="353"/>
    </row>
    <row r="1052" spans="1:3" s="34" customFormat="1">
      <c r="A1052" s="29"/>
      <c r="B1052" s="29"/>
      <c r="C1052" s="353"/>
    </row>
    <row r="1053" spans="1:3" s="34" customFormat="1">
      <c r="A1053" s="29"/>
      <c r="B1053" s="29"/>
      <c r="C1053" s="353"/>
    </row>
    <row r="1054" spans="1:3" s="34" customFormat="1">
      <c r="A1054" s="29"/>
      <c r="B1054" s="29"/>
      <c r="C1054" s="353"/>
    </row>
    <row r="1055" spans="1:3" s="34" customFormat="1">
      <c r="A1055" s="29"/>
      <c r="B1055" s="29"/>
      <c r="C1055" s="353"/>
    </row>
    <row r="1056" spans="1:3" s="34" customFormat="1">
      <c r="A1056" s="29"/>
      <c r="B1056" s="29"/>
      <c r="C1056" s="353"/>
    </row>
    <row r="1057" spans="1:3" s="34" customFormat="1">
      <c r="A1057" s="29"/>
      <c r="B1057" s="29"/>
      <c r="C1057" s="353"/>
    </row>
    <row r="1058" spans="1:3" s="34" customFormat="1">
      <c r="A1058" s="29"/>
      <c r="B1058" s="29"/>
      <c r="C1058" s="353"/>
    </row>
    <row r="1059" spans="1:3" s="34" customFormat="1">
      <c r="A1059" s="29"/>
      <c r="B1059" s="29"/>
      <c r="C1059" s="353"/>
    </row>
    <row r="1060" spans="1:3" s="34" customFormat="1">
      <c r="A1060" s="29"/>
      <c r="B1060" s="29"/>
      <c r="C1060" s="353"/>
    </row>
    <row r="1061" spans="1:3" s="34" customFormat="1">
      <c r="A1061" s="29"/>
      <c r="B1061" s="29"/>
      <c r="C1061" s="353"/>
    </row>
    <row r="1062" spans="1:3" s="34" customFormat="1">
      <c r="A1062" s="29"/>
      <c r="B1062" s="29"/>
      <c r="C1062" s="353"/>
    </row>
    <row r="1063" spans="1:3" s="34" customFormat="1">
      <c r="A1063" s="29"/>
      <c r="B1063" s="29"/>
      <c r="C1063" s="353"/>
    </row>
    <row r="1064" spans="1:3" s="34" customFormat="1">
      <c r="A1064" s="29"/>
      <c r="B1064" s="29"/>
      <c r="C1064" s="353"/>
    </row>
    <row r="1065" spans="1:3" s="34" customFormat="1">
      <c r="A1065" s="29"/>
      <c r="B1065" s="29"/>
      <c r="C1065" s="353"/>
    </row>
    <row r="1066" spans="1:3" s="34" customFormat="1">
      <c r="A1066" s="29"/>
      <c r="B1066" s="29"/>
      <c r="C1066" s="353"/>
    </row>
    <row r="1067" spans="1:3" s="34" customFormat="1">
      <c r="A1067" s="29"/>
      <c r="B1067" s="29"/>
      <c r="C1067" s="353"/>
    </row>
    <row r="1068" spans="1:3" s="34" customFormat="1">
      <c r="A1068" s="29"/>
      <c r="B1068" s="29"/>
      <c r="C1068" s="353"/>
    </row>
    <row r="1069" spans="1:3" s="34" customFormat="1">
      <c r="A1069" s="29"/>
      <c r="B1069" s="29"/>
      <c r="C1069" s="353"/>
    </row>
    <row r="1070" spans="1:3" s="34" customFormat="1">
      <c r="A1070" s="29"/>
      <c r="B1070" s="29"/>
      <c r="C1070" s="353"/>
    </row>
    <row r="1071" spans="1:3" s="34" customFormat="1">
      <c r="A1071" s="29"/>
      <c r="B1071" s="29"/>
      <c r="C1071" s="353"/>
    </row>
    <row r="1072" spans="1:3" s="34" customFormat="1">
      <c r="A1072" s="29"/>
      <c r="B1072" s="29"/>
      <c r="C1072" s="353"/>
    </row>
    <row r="1073" spans="1:3" s="34" customFormat="1">
      <c r="A1073" s="29"/>
      <c r="B1073" s="29"/>
      <c r="C1073" s="353"/>
    </row>
    <row r="1074" spans="1:3" s="34" customFormat="1">
      <c r="A1074" s="29"/>
      <c r="B1074" s="29"/>
      <c r="C1074" s="353"/>
    </row>
    <row r="1075" spans="1:3" s="34" customFormat="1">
      <c r="A1075" s="29"/>
      <c r="B1075" s="29"/>
      <c r="C1075" s="353"/>
    </row>
    <row r="1076" spans="1:3" s="34" customFormat="1">
      <c r="A1076" s="29"/>
      <c r="B1076" s="29"/>
      <c r="C1076" s="353"/>
    </row>
    <row r="1077" spans="1:3" s="34" customFormat="1">
      <c r="A1077" s="29"/>
      <c r="B1077" s="29"/>
      <c r="C1077" s="353"/>
    </row>
    <row r="1078" spans="1:3" s="34" customFormat="1">
      <c r="A1078" s="29"/>
      <c r="B1078" s="29"/>
      <c r="C1078" s="353"/>
    </row>
    <row r="1079" spans="1:3" s="34" customFormat="1">
      <c r="A1079" s="29"/>
      <c r="B1079" s="29"/>
      <c r="C1079" s="353"/>
    </row>
    <row r="1080" spans="1:3" s="34" customFormat="1">
      <c r="A1080" s="29"/>
      <c r="B1080" s="29"/>
      <c r="C1080" s="353"/>
    </row>
    <row r="1081" spans="1:3" s="34" customFormat="1">
      <c r="A1081" s="29"/>
      <c r="B1081" s="29"/>
      <c r="C1081" s="353"/>
    </row>
    <row r="1082" spans="1:3" s="34" customFormat="1">
      <c r="A1082" s="29"/>
      <c r="B1082" s="29"/>
      <c r="C1082" s="353"/>
    </row>
    <row r="1083" spans="1:3" s="34" customFormat="1">
      <c r="A1083" s="29"/>
      <c r="B1083" s="29"/>
      <c r="C1083" s="353"/>
    </row>
    <row r="1084" spans="1:3" s="34" customFormat="1">
      <c r="A1084" s="29"/>
      <c r="B1084" s="29"/>
      <c r="C1084" s="353"/>
    </row>
    <row r="1085" spans="1:3" s="34" customFormat="1">
      <c r="A1085" s="29"/>
      <c r="B1085" s="29"/>
      <c r="C1085" s="353"/>
    </row>
    <row r="1086" spans="1:3" s="34" customFormat="1">
      <c r="A1086" s="29"/>
      <c r="B1086" s="29"/>
      <c r="C1086" s="353"/>
    </row>
    <row r="1087" spans="1:3" s="34" customFormat="1">
      <c r="A1087" s="29"/>
      <c r="B1087" s="29"/>
      <c r="C1087" s="353"/>
    </row>
    <row r="1088" spans="1:3" s="34" customFormat="1">
      <c r="A1088" s="29"/>
      <c r="B1088" s="29"/>
      <c r="C1088" s="353"/>
    </row>
    <row r="1089" spans="1:3" s="34" customFormat="1">
      <c r="A1089" s="29"/>
      <c r="B1089" s="29"/>
      <c r="C1089" s="353"/>
    </row>
    <row r="1090" spans="1:3" s="34" customFormat="1">
      <c r="A1090" s="29"/>
      <c r="B1090" s="29"/>
      <c r="C1090" s="353"/>
    </row>
    <row r="1091" spans="1:3" s="34" customFormat="1">
      <c r="A1091" s="29"/>
      <c r="B1091" s="29"/>
      <c r="C1091" s="353"/>
    </row>
    <row r="1092" spans="1:3" s="34" customFormat="1">
      <c r="A1092" s="29"/>
      <c r="B1092" s="29"/>
      <c r="C1092" s="353"/>
    </row>
    <row r="1093" spans="1:3" s="34" customFormat="1">
      <c r="A1093" s="29"/>
      <c r="B1093" s="29"/>
      <c r="C1093" s="353"/>
    </row>
    <row r="1094" spans="1:3" s="34" customFormat="1">
      <c r="A1094" s="29"/>
      <c r="B1094" s="29"/>
      <c r="C1094" s="353"/>
    </row>
    <row r="1095" spans="1:3" s="34" customFormat="1">
      <c r="A1095" s="29"/>
      <c r="B1095" s="29"/>
      <c r="C1095" s="353"/>
    </row>
    <row r="1096" spans="1:3" s="34" customFormat="1">
      <c r="A1096" s="29"/>
      <c r="B1096" s="29"/>
      <c r="C1096" s="353"/>
    </row>
    <row r="1097" spans="1:3" s="34" customFormat="1">
      <c r="A1097" s="29"/>
      <c r="B1097" s="29"/>
      <c r="C1097" s="353"/>
    </row>
    <row r="1098" spans="1:3" s="34" customFormat="1">
      <c r="A1098" s="29"/>
      <c r="B1098" s="29"/>
      <c r="C1098" s="353"/>
    </row>
    <row r="1099" spans="1:3" s="34" customFormat="1">
      <c r="A1099" s="29"/>
      <c r="B1099" s="29"/>
      <c r="C1099" s="353"/>
    </row>
    <row r="1100" spans="1:3" s="34" customFormat="1">
      <c r="A1100" s="29"/>
      <c r="B1100" s="29"/>
      <c r="C1100" s="353"/>
    </row>
    <row r="1101" spans="1:3" s="34" customFormat="1">
      <c r="A1101" s="29"/>
      <c r="B1101" s="29"/>
      <c r="C1101" s="353"/>
    </row>
    <row r="1102" spans="1:3" s="34" customFormat="1">
      <c r="A1102" s="29"/>
      <c r="B1102" s="29"/>
      <c r="C1102" s="353"/>
    </row>
    <row r="1103" spans="1:3" s="34" customFormat="1">
      <c r="A1103" s="29"/>
      <c r="B1103" s="29"/>
      <c r="C1103" s="353"/>
    </row>
    <row r="1104" spans="1:3" s="34" customFormat="1">
      <c r="A1104" s="29"/>
      <c r="B1104" s="29"/>
      <c r="C1104" s="353"/>
    </row>
    <row r="1105" spans="1:3" s="34" customFormat="1">
      <c r="A1105" s="29"/>
      <c r="B1105" s="29"/>
      <c r="C1105" s="353"/>
    </row>
    <row r="1106" spans="1:3" s="34" customFormat="1">
      <c r="A1106" s="29"/>
      <c r="B1106" s="29"/>
      <c r="C1106" s="353"/>
    </row>
    <row r="1107" spans="1:3" s="34" customFormat="1">
      <c r="A1107" s="29"/>
      <c r="B1107" s="29"/>
      <c r="C1107" s="353"/>
    </row>
    <row r="1108" spans="1:3" s="34" customFormat="1">
      <c r="A1108" s="29"/>
      <c r="B1108" s="29"/>
      <c r="C1108" s="353"/>
    </row>
    <row r="1109" spans="1:3" s="34" customFormat="1">
      <c r="A1109" s="29"/>
      <c r="B1109" s="29"/>
      <c r="C1109" s="353"/>
    </row>
    <row r="1110" spans="1:3" s="34" customFormat="1">
      <c r="A1110" s="29"/>
      <c r="B1110" s="29"/>
      <c r="C1110" s="353"/>
    </row>
    <row r="1111" spans="1:3" s="34" customFormat="1">
      <c r="A1111" s="29"/>
      <c r="B1111" s="29"/>
      <c r="C1111" s="353"/>
    </row>
    <row r="1112" spans="1:3" s="34" customFormat="1">
      <c r="A1112" s="29"/>
      <c r="B1112" s="29"/>
      <c r="C1112" s="353"/>
    </row>
    <row r="1113" spans="1:3" s="34" customFormat="1">
      <c r="A1113" s="29"/>
      <c r="B1113" s="29"/>
      <c r="C1113" s="353"/>
    </row>
    <row r="1114" spans="1:3" s="34" customFormat="1">
      <c r="A1114" s="29"/>
      <c r="B1114" s="29"/>
      <c r="C1114" s="353"/>
    </row>
    <row r="1115" spans="1:3" s="34" customFormat="1">
      <c r="A1115" s="29"/>
      <c r="B1115" s="29"/>
      <c r="C1115" s="353"/>
    </row>
    <row r="1116" spans="1:3" s="34" customFormat="1">
      <c r="A1116" s="29"/>
      <c r="B1116" s="29"/>
      <c r="C1116" s="353"/>
    </row>
    <row r="1117" spans="1:3" s="34" customFormat="1">
      <c r="A1117" s="29"/>
      <c r="B1117" s="29"/>
      <c r="C1117" s="353"/>
    </row>
    <row r="1118" spans="1:3" s="34" customFormat="1">
      <c r="A1118" s="29"/>
      <c r="B1118" s="29"/>
      <c r="C1118" s="353"/>
    </row>
    <row r="1119" spans="1:3" s="34" customFormat="1">
      <c r="A1119" s="29"/>
      <c r="B1119" s="29"/>
      <c r="C1119" s="353"/>
    </row>
    <row r="1120" spans="1:3" s="34" customFormat="1">
      <c r="A1120" s="29"/>
      <c r="B1120" s="29"/>
      <c r="C1120" s="353"/>
    </row>
    <row r="1121" spans="1:3" s="34" customFormat="1">
      <c r="A1121" s="29"/>
      <c r="B1121" s="29"/>
      <c r="C1121" s="353"/>
    </row>
    <row r="1122" spans="1:3" s="34" customFormat="1">
      <c r="A1122" s="29"/>
      <c r="B1122" s="29"/>
      <c r="C1122" s="353"/>
    </row>
    <row r="1123" spans="1:3" s="34" customFormat="1">
      <c r="A1123" s="29"/>
      <c r="B1123" s="29"/>
      <c r="C1123" s="353"/>
    </row>
    <row r="1124" spans="1:3" s="34" customFormat="1">
      <c r="A1124" s="29"/>
      <c r="B1124" s="29"/>
      <c r="C1124" s="353"/>
    </row>
    <row r="1125" spans="1:3" s="34" customFormat="1">
      <c r="A1125" s="29"/>
      <c r="B1125" s="29"/>
      <c r="C1125" s="353"/>
    </row>
    <row r="1126" spans="1:3" s="34" customFormat="1">
      <c r="A1126" s="29"/>
      <c r="B1126" s="29"/>
      <c r="C1126" s="353"/>
    </row>
    <row r="1127" spans="1:3" s="34" customFormat="1">
      <c r="A1127" s="29"/>
      <c r="B1127" s="29"/>
      <c r="C1127" s="353"/>
    </row>
    <row r="1128" spans="1:3" s="34" customFormat="1">
      <c r="A1128" s="29"/>
      <c r="B1128" s="29"/>
      <c r="C1128" s="353"/>
    </row>
    <row r="1129" spans="1:3" s="34" customFormat="1">
      <c r="A1129" s="29"/>
      <c r="B1129" s="29"/>
      <c r="C1129" s="353"/>
    </row>
    <row r="1130" spans="1:3" s="34" customFormat="1">
      <c r="A1130" s="29"/>
      <c r="B1130" s="29"/>
      <c r="C1130" s="353"/>
    </row>
    <row r="1131" spans="1:3" s="34" customFormat="1">
      <c r="A1131" s="29"/>
      <c r="B1131" s="29"/>
      <c r="C1131" s="353"/>
    </row>
    <row r="1132" spans="1:3" s="34" customFormat="1">
      <c r="A1132" s="29"/>
      <c r="B1132" s="29"/>
      <c r="C1132" s="353"/>
    </row>
    <row r="1133" spans="1:3" s="34" customFormat="1">
      <c r="A1133" s="29"/>
      <c r="B1133" s="29"/>
      <c r="C1133" s="353"/>
    </row>
    <row r="1134" spans="1:3" s="34" customFormat="1">
      <c r="A1134" s="29"/>
      <c r="B1134" s="29"/>
      <c r="C1134" s="353"/>
    </row>
    <row r="1135" spans="1:3" s="34" customFormat="1">
      <c r="A1135" s="29"/>
      <c r="B1135" s="29"/>
      <c r="C1135" s="353"/>
    </row>
    <row r="1136" spans="1:3" s="34" customFormat="1">
      <c r="A1136" s="29"/>
      <c r="B1136" s="29"/>
      <c r="C1136" s="353"/>
    </row>
    <row r="1137" spans="1:3" s="34" customFormat="1">
      <c r="A1137" s="29"/>
      <c r="B1137" s="29"/>
      <c r="C1137" s="353"/>
    </row>
    <row r="1138" spans="1:3" s="34" customFormat="1">
      <c r="A1138" s="29"/>
      <c r="B1138" s="29"/>
      <c r="C1138" s="353"/>
    </row>
    <row r="1139" spans="1:3" s="34" customFormat="1">
      <c r="A1139" s="29"/>
      <c r="B1139" s="29"/>
      <c r="C1139" s="353"/>
    </row>
    <row r="1140" spans="1:3" s="34" customFormat="1">
      <c r="A1140" s="29"/>
      <c r="B1140" s="29"/>
      <c r="C1140" s="353"/>
    </row>
    <row r="1141" spans="1:3" s="34" customFormat="1">
      <c r="A1141" s="29"/>
      <c r="B1141" s="29"/>
      <c r="C1141" s="353"/>
    </row>
    <row r="1142" spans="1:3" s="34" customFormat="1">
      <c r="A1142" s="29"/>
      <c r="B1142" s="29"/>
      <c r="C1142" s="353"/>
    </row>
    <row r="1143" spans="1:3" s="34" customFormat="1">
      <c r="A1143" s="29"/>
      <c r="B1143" s="29"/>
      <c r="C1143" s="353"/>
    </row>
    <row r="1144" spans="1:3" s="34" customFormat="1">
      <c r="A1144" s="29"/>
      <c r="B1144" s="29"/>
      <c r="C1144" s="353"/>
    </row>
    <row r="1145" spans="1:3" s="34" customFormat="1">
      <c r="A1145" s="29"/>
      <c r="B1145" s="29"/>
      <c r="C1145" s="353"/>
    </row>
    <row r="1146" spans="1:3" s="34" customFormat="1">
      <c r="A1146" s="29"/>
      <c r="B1146" s="29"/>
      <c r="C1146" s="353"/>
    </row>
    <row r="1147" spans="1:3" s="34" customFormat="1">
      <c r="A1147" s="29"/>
      <c r="B1147" s="29"/>
      <c r="C1147" s="353"/>
    </row>
    <row r="1148" spans="1:3" s="34" customFormat="1">
      <c r="A1148" s="29"/>
      <c r="B1148" s="29"/>
      <c r="C1148" s="353"/>
    </row>
    <row r="1149" spans="1:3" s="34" customFormat="1">
      <c r="A1149" s="29"/>
      <c r="B1149" s="29"/>
      <c r="C1149" s="353"/>
    </row>
    <row r="1150" spans="1:3" s="34" customFormat="1">
      <c r="A1150" s="29"/>
      <c r="B1150" s="29"/>
      <c r="C1150" s="353"/>
    </row>
    <row r="1151" spans="1:3" s="34" customFormat="1">
      <c r="A1151" s="29"/>
      <c r="B1151" s="29"/>
      <c r="C1151" s="353"/>
    </row>
    <row r="1152" spans="1:3" s="34" customFormat="1">
      <c r="A1152" s="29"/>
      <c r="B1152" s="29"/>
      <c r="C1152" s="353"/>
    </row>
    <row r="1153" spans="1:3" s="34" customFormat="1">
      <c r="A1153" s="29"/>
      <c r="B1153" s="29"/>
      <c r="C1153" s="353"/>
    </row>
    <row r="1154" spans="1:3" s="34" customFormat="1">
      <c r="A1154" s="29"/>
      <c r="B1154" s="29"/>
      <c r="C1154" s="353"/>
    </row>
    <row r="1155" spans="1:3" s="34" customFormat="1">
      <c r="A1155" s="29"/>
      <c r="B1155" s="29"/>
      <c r="C1155" s="353"/>
    </row>
    <row r="1156" spans="1:3" s="34" customFormat="1">
      <c r="A1156" s="29"/>
      <c r="B1156" s="29"/>
      <c r="C1156" s="353"/>
    </row>
    <row r="1157" spans="1:3" s="34" customFormat="1">
      <c r="A1157" s="29"/>
      <c r="B1157" s="29"/>
      <c r="C1157" s="353"/>
    </row>
    <row r="1158" spans="1:3" s="34" customFormat="1">
      <c r="A1158" s="29"/>
      <c r="B1158" s="29"/>
      <c r="C1158" s="353"/>
    </row>
    <row r="1159" spans="1:3" s="34" customFormat="1">
      <c r="A1159" s="29"/>
      <c r="B1159" s="29"/>
      <c r="C1159" s="353"/>
    </row>
    <row r="1160" spans="1:3" s="34" customFormat="1">
      <c r="A1160" s="29"/>
      <c r="B1160" s="29"/>
      <c r="C1160" s="353"/>
    </row>
    <row r="1161" spans="1:3" s="34" customFormat="1">
      <c r="A1161" s="29"/>
      <c r="B1161" s="29"/>
      <c r="C1161" s="353"/>
    </row>
    <row r="1162" spans="1:3" s="34" customFormat="1">
      <c r="A1162" s="29"/>
      <c r="B1162" s="29"/>
      <c r="C1162" s="353"/>
    </row>
    <row r="1163" spans="1:3" s="34" customFormat="1">
      <c r="A1163" s="29"/>
      <c r="B1163" s="29"/>
      <c r="C1163" s="353"/>
    </row>
    <row r="1164" spans="1:3" s="34" customFormat="1">
      <c r="A1164" s="29"/>
      <c r="B1164" s="29"/>
      <c r="C1164" s="353"/>
    </row>
    <row r="1165" spans="1:3" s="34" customFormat="1">
      <c r="A1165" s="29"/>
      <c r="B1165" s="29"/>
      <c r="C1165" s="353"/>
    </row>
    <row r="1166" spans="1:3" s="34" customFormat="1">
      <c r="A1166" s="29"/>
      <c r="B1166" s="29"/>
      <c r="C1166" s="353"/>
    </row>
    <row r="1167" spans="1:3" s="34" customFormat="1">
      <c r="A1167" s="29"/>
      <c r="B1167" s="29"/>
      <c r="C1167" s="353"/>
    </row>
    <row r="1168" spans="1:3" s="34" customFormat="1">
      <c r="A1168" s="29"/>
      <c r="B1168" s="29"/>
      <c r="C1168" s="353"/>
    </row>
    <row r="1169" spans="1:3" s="34" customFormat="1">
      <c r="A1169" s="29"/>
      <c r="B1169" s="29"/>
      <c r="C1169" s="353"/>
    </row>
    <row r="1170" spans="1:3" s="34" customFormat="1">
      <c r="A1170" s="29"/>
      <c r="B1170" s="29"/>
      <c r="C1170" s="353"/>
    </row>
    <row r="1171" spans="1:3" s="34" customFormat="1">
      <c r="A1171" s="29"/>
      <c r="B1171" s="29"/>
      <c r="C1171" s="353"/>
    </row>
    <row r="1172" spans="1:3" s="34" customFormat="1">
      <c r="A1172" s="29"/>
      <c r="B1172" s="29"/>
      <c r="C1172" s="353"/>
    </row>
    <row r="1173" spans="1:3" s="34" customFormat="1">
      <c r="A1173" s="29"/>
      <c r="B1173" s="29"/>
      <c r="C1173" s="353"/>
    </row>
    <row r="1174" spans="1:3" s="34" customFormat="1">
      <c r="A1174" s="29"/>
      <c r="B1174" s="29"/>
      <c r="C1174" s="353"/>
    </row>
    <row r="1175" spans="1:3" s="34" customFormat="1">
      <c r="A1175" s="29"/>
      <c r="B1175" s="29"/>
      <c r="C1175" s="353"/>
    </row>
    <row r="1176" spans="1:3" s="34" customFormat="1">
      <c r="A1176" s="29"/>
      <c r="B1176" s="29"/>
      <c r="C1176" s="353"/>
    </row>
    <row r="1177" spans="1:3" s="34" customFormat="1">
      <c r="A1177" s="29"/>
      <c r="B1177" s="29"/>
      <c r="C1177" s="353"/>
    </row>
    <row r="1178" spans="1:3" s="34" customFormat="1">
      <c r="A1178" s="29"/>
      <c r="B1178" s="29"/>
      <c r="C1178" s="353"/>
    </row>
    <row r="1179" spans="1:3" s="34" customFormat="1">
      <c r="A1179" s="29"/>
      <c r="B1179" s="29"/>
      <c r="C1179" s="353"/>
    </row>
    <row r="1180" spans="1:3" s="34" customFormat="1">
      <c r="A1180" s="29"/>
      <c r="B1180" s="29"/>
      <c r="C1180" s="353"/>
    </row>
    <row r="1181" spans="1:3" s="34" customFormat="1">
      <c r="A1181" s="29"/>
      <c r="B1181" s="29"/>
      <c r="C1181" s="353"/>
    </row>
    <row r="1182" spans="1:3" s="34" customFormat="1">
      <c r="A1182" s="29"/>
      <c r="B1182" s="29"/>
      <c r="C1182" s="353"/>
    </row>
    <row r="1183" spans="1:3" s="34" customFormat="1">
      <c r="A1183" s="29"/>
      <c r="B1183" s="29"/>
      <c r="C1183" s="353"/>
    </row>
    <row r="1184" spans="1:3" s="34" customFormat="1">
      <c r="A1184" s="29"/>
      <c r="B1184" s="29"/>
      <c r="C1184" s="353"/>
    </row>
    <row r="1185" spans="1:3" s="34" customFormat="1">
      <c r="A1185" s="29"/>
      <c r="B1185" s="29"/>
      <c r="C1185" s="353"/>
    </row>
    <row r="1186" spans="1:3" s="34" customFormat="1">
      <c r="A1186" s="29"/>
      <c r="B1186" s="29"/>
      <c r="C1186" s="353"/>
    </row>
    <row r="1187" spans="1:3" s="34" customFormat="1">
      <c r="A1187" s="29"/>
      <c r="B1187" s="29"/>
      <c r="C1187" s="353"/>
    </row>
    <row r="1188" spans="1:3" s="34" customFormat="1">
      <c r="A1188" s="29"/>
      <c r="B1188" s="29"/>
      <c r="C1188" s="353"/>
    </row>
    <row r="1189" spans="1:3" s="34" customFormat="1">
      <c r="A1189" s="29"/>
      <c r="B1189" s="29"/>
      <c r="C1189" s="353"/>
    </row>
    <row r="1190" spans="1:3" s="34" customFormat="1">
      <c r="A1190" s="29"/>
      <c r="B1190" s="29"/>
      <c r="C1190" s="353"/>
    </row>
    <row r="1191" spans="1:3" s="34" customFormat="1">
      <c r="A1191" s="29"/>
      <c r="B1191" s="29"/>
      <c r="C1191" s="353"/>
    </row>
    <row r="1192" spans="1:3" s="34" customFormat="1">
      <c r="A1192" s="29"/>
      <c r="B1192" s="29"/>
      <c r="C1192" s="353"/>
    </row>
    <row r="1193" spans="1:3" s="34" customFormat="1">
      <c r="A1193" s="29"/>
      <c r="B1193" s="29"/>
      <c r="C1193" s="353"/>
    </row>
    <row r="1194" spans="1:3" s="34" customFormat="1">
      <c r="A1194" s="29"/>
      <c r="B1194" s="29"/>
      <c r="C1194" s="353"/>
    </row>
    <row r="1195" spans="1:3" s="34" customFormat="1">
      <c r="A1195" s="29"/>
      <c r="B1195" s="29"/>
      <c r="C1195" s="353"/>
    </row>
    <row r="1196" spans="1:3" s="34" customFormat="1">
      <c r="A1196" s="29"/>
      <c r="B1196" s="29"/>
      <c r="C1196" s="353"/>
    </row>
    <row r="1197" spans="1:3" s="34" customFormat="1">
      <c r="A1197" s="29"/>
      <c r="B1197" s="29"/>
      <c r="C1197" s="353"/>
    </row>
    <row r="1198" spans="1:3" s="34" customFormat="1">
      <c r="A1198" s="29"/>
      <c r="B1198" s="29"/>
      <c r="C1198" s="353"/>
    </row>
    <row r="1199" spans="1:3" s="34" customFormat="1">
      <c r="A1199" s="29"/>
      <c r="B1199" s="29"/>
      <c r="C1199" s="353"/>
    </row>
    <row r="1200" spans="1:3" s="34" customFormat="1">
      <c r="A1200" s="29"/>
      <c r="B1200" s="29"/>
      <c r="C1200" s="353"/>
    </row>
    <row r="1201" spans="1:3" s="34" customFormat="1">
      <c r="A1201" s="29"/>
      <c r="B1201" s="29"/>
      <c r="C1201" s="353"/>
    </row>
    <row r="1202" spans="1:3" s="34" customFormat="1">
      <c r="A1202" s="29"/>
      <c r="B1202" s="29"/>
      <c r="C1202" s="353"/>
    </row>
    <row r="1203" spans="1:3" s="34" customFormat="1">
      <c r="A1203" s="29"/>
      <c r="B1203" s="29"/>
      <c r="C1203" s="353"/>
    </row>
    <row r="1204" spans="1:3" s="34" customFormat="1">
      <c r="A1204" s="29"/>
      <c r="B1204" s="29"/>
      <c r="C1204" s="353"/>
    </row>
    <row r="1205" spans="1:3" s="34" customFormat="1">
      <c r="A1205" s="29"/>
      <c r="B1205" s="29"/>
      <c r="C1205" s="353"/>
    </row>
    <row r="1206" spans="1:3" s="34" customFormat="1">
      <c r="A1206" s="29"/>
      <c r="B1206" s="29"/>
      <c r="C1206" s="353"/>
    </row>
    <row r="1207" spans="1:3" s="34" customFormat="1">
      <c r="A1207" s="29"/>
      <c r="B1207" s="29"/>
      <c r="C1207" s="353"/>
    </row>
    <row r="1208" spans="1:3" s="34" customFormat="1">
      <c r="A1208" s="29"/>
      <c r="B1208" s="29"/>
      <c r="C1208" s="353"/>
    </row>
    <row r="1209" spans="1:3" s="34" customFormat="1">
      <c r="A1209" s="29"/>
      <c r="B1209" s="29"/>
      <c r="C1209" s="353"/>
    </row>
    <row r="1210" spans="1:3" s="34" customFormat="1">
      <c r="A1210" s="29"/>
      <c r="B1210" s="29"/>
      <c r="C1210" s="353"/>
    </row>
    <row r="1211" spans="1:3" s="34" customFormat="1">
      <c r="A1211" s="29"/>
      <c r="B1211" s="29"/>
      <c r="C1211" s="353"/>
    </row>
    <row r="1212" spans="1:3" s="34" customFormat="1">
      <c r="A1212" s="29"/>
      <c r="B1212" s="29"/>
      <c r="C1212" s="353"/>
    </row>
    <row r="1213" spans="1:3" s="34" customFormat="1">
      <c r="A1213" s="29"/>
      <c r="B1213" s="29"/>
      <c r="C1213" s="353"/>
    </row>
    <row r="1214" spans="1:3" s="34" customFormat="1">
      <c r="A1214" s="29"/>
      <c r="B1214" s="29"/>
      <c r="C1214" s="353"/>
    </row>
    <row r="1215" spans="1:3" s="34" customFormat="1">
      <c r="A1215" s="29"/>
      <c r="B1215" s="29"/>
      <c r="C1215" s="353"/>
    </row>
    <row r="1216" spans="1:3" s="34" customFormat="1">
      <c r="A1216" s="29"/>
      <c r="B1216" s="29"/>
      <c r="C1216" s="353"/>
    </row>
    <row r="1217" spans="1:3" s="34" customFormat="1">
      <c r="A1217" s="29"/>
      <c r="B1217" s="29"/>
      <c r="C1217" s="353"/>
    </row>
    <row r="1218" spans="1:3" s="34" customFormat="1">
      <c r="A1218" s="29"/>
      <c r="B1218" s="29"/>
      <c r="C1218" s="353"/>
    </row>
    <row r="1219" spans="1:3" s="34" customFormat="1">
      <c r="A1219" s="29"/>
      <c r="B1219" s="29"/>
      <c r="C1219" s="353"/>
    </row>
    <row r="1220" spans="1:3" s="34" customFormat="1">
      <c r="A1220" s="29"/>
      <c r="B1220" s="29"/>
      <c r="C1220" s="353"/>
    </row>
    <row r="1221" spans="1:3" s="34" customFormat="1">
      <c r="A1221" s="29"/>
      <c r="B1221" s="29"/>
      <c r="C1221" s="353"/>
    </row>
    <row r="1222" spans="1:3" s="34" customFormat="1">
      <c r="A1222" s="29"/>
      <c r="B1222" s="29"/>
      <c r="C1222" s="353"/>
    </row>
    <row r="1223" spans="1:3" s="34" customFormat="1">
      <c r="A1223" s="29"/>
      <c r="B1223" s="29"/>
      <c r="C1223" s="353"/>
    </row>
    <row r="1224" spans="1:3" s="34" customFormat="1">
      <c r="A1224" s="29"/>
      <c r="B1224" s="29"/>
      <c r="C1224" s="353"/>
    </row>
    <row r="1225" spans="1:3" s="34" customFormat="1">
      <c r="A1225" s="29"/>
      <c r="B1225" s="29"/>
      <c r="C1225" s="353"/>
    </row>
    <row r="1226" spans="1:3" s="34" customFormat="1">
      <c r="A1226" s="29"/>
      <c r="B1226" s="29"/>
      <c r="C1226" s="353"/>
    </row>
    <row r="1227" spans="1:3" s="34" customFormat="1">
      <c r="A1227" s="29"/>
      <c r="B1227" s="29"/>
      <c r="C1227" s="353"/>
    </row>
    <row r="1228" spans="1:3" s="34" customFormat="1">
      <c r="A1228" s="29"/>
      <c r="B1228" s="29"/>
      <c r="C1228" s="353"/>
    </row>
    <row r="1229" spans="1:3" s="34" customFormat="1">
      <c r="A1229" s="29"/>
      <c r="B1229" s="29"/>
      <c r="C1229" s="353"/>
    </row>
    <row r="1230" spans="1:3" s="34" customFormat="1">
      <c r="A1230" s="29"/>
      <c r="B1230" s="29"/>
      <c r="C1230" s="353"/>
    </row>
    <row r="1231" spans="1:3" s="34" customFormat="1">
      <c r="A1231" s="29"/>
      <c r="B1231" s="29"/>
      <c r="C1231" s="353"/>
    </row>
    <row r="1232" spans="1:3" s="34" customFormat="1">
      <c r="A1232" s="29"/>
      <c r="B1232" s="29"/>
      <c r="C1232" s="353"/>
    </row>
    <row r="1233" spans="1:3" s="34" customFormat="1">
      <c r="A1233" s="29"/>
      <c r="B1233" s="29"/>
      <c r="C1233" s="353"/>
    </row>
    <row r="1234" spans="1:3" s="34" customFormat="1">
      <c r="A1234" s="29"/>
      <c r="B1234" s="29"/>
      <c r="C1234" s="353"/>
    </row>
    <row r="1235" spans="1:3" s="34" customFormat="1">
      <c r="A1235" s="29"/>
      <c r="B1235" s="29"/>
      <c r="C1235" s="353"/>
    </row>
    <row r="1236" spans="1:3" s="34" customFormat="1">
      <c r="A1236" s="29"/>
      <c r="B1236" s="29"/>
      <c r="C1236" s="353"/>
    </row>
    <row r="1237" spans="1:3" s="34" customFormat="1">
      <c r="A1237" s="29"/>
      <c r="B1237" s="29"/>
      <c r="C1237" s="353"/>
    </row>
    <row r="1238" spans="1:3" s="34" customFormat="1">
      <c r="A1238" s="29"/>
      <c r="B1238" s="29"/>
      <c r="C1238" s="353"/>
    </row>
    <row r="1239" spans="1:3" s="34" customFormat="1">
      <c r="A1239" s="29"/>
      <c r="B1239" s="29"/>
      <c r="C1239" s="353"/>
    </row>
    <row r="1240" spans="1:3" s="34" customFormat="1">
      <c r="A1240" s="29"/>
      <c r="B1240" s="29"/>
      <c r="C1240" s="353"/>
    </row>
    <row r="1241" spans="1:3" s="34" customFormat="1">
      <c r="A1241" s="29"/>
      <c r="B1241" s="29"/>
      <c r="C1241" s="353"/>
    </row>
    <row r="1242" spans="1:3" s="34" customFormat="1">
      <c r="A1242" s="29"/>
      <c r="B1242" s="29"/>
      <c r="C1242" s="353"/>
    </row>
    <row r="1243" spans="1:3" s="34" customFormat="1">
      <c r="A1243" s="29"/>
      <c r="B1243" s="29"/>
      <c r="C1243" s="353"/>
    </row>
    <row r="1244" spans="1:3" s="34" customFormat="1">
      <c r="A1244" s="29"/>
      <c r="B1244" s="29"/>
      <c r="C1244" s="353"/>
    </row>
    <row r="1245" spans="1:3" s="34" customFormat="1">
      <c r="A1245" s="29"/>
      <c r="B1245" s="29"/>
      <c r="C1245" s="353"/>
    </row>
    <row r="1246" spans="1:3" s="34" customFormat="1">
      <c r="A1246" s="29"/>
      <c r="B1246" s="29"/>
      <c r="C1246" s="353"/>
    </row>
    <row r="1247" spans="1:3" s="34" customFormat="1">
      <c r="A1247" s="29"/>
      <c r="B1247" s="29"/>
      <c r="C1247" s="353"/>
    </row>
    <row r="1248" spans="1:3" s="34" customFormat="1">
      <c r="A1248" s="29"/>
      <c r="B1248" s="29"/>
      <c r="C1248" s="353"/>
    </row>
    <row r="1249" spans="1:3" s="34" customFormat="1">
      <c r="A1249" s="29"/>
      <c r="B1249" s="29"/>
      <c r="C1249" s="353"/>
    </row>
    <row r="1250" spans="1:3" s="34" customFormat="1">
      <c r="A1250" s="29"/>
      <c r="B1250" s="29"/>
      <c r="C1250" s="353"/>
    </row>
    <row r="1251" spans="1:3" s="34" customFormat="1">
      <c r="A1251" s="29"/>
      <c r="B1251" s="29"/>
      <c r="C1251" s="353"/>
    </row>
    <row r="1252" spans="1:3" s="34" customFormat="1">
      <c r="A1252" s="29"/>
      <c r="B1252" s="29"/>
      <c r="C1252" s="353"/>
    </row>
    <row r="1253" spans="1:3" s="34" customFormat="1">
      <c r="A1253" s="29"/>
      <c r="B1253" s="29"/>
      <c r="C1253" s="353"/>
    </row>
    <row r="1254" spans="1:3" s="34" customFormat="1">
      <c r="A1254" s="29"/>
      <c r="B1254" s="29"/>
      <c r="C1254" s="353"/>
    </row>
    <row r="1255" spans="1:3" s="34" customFormat="1">
      <c r="A1255" s="29"/>
      <c r="B1255" s="29"/>
      <c r="C1255" s="353"/>
    </row>
    <row r="1256" spans="1:3" s="34" customFormat="1">
      <c r="A1256" s="29"/>
      <c r="B1256" s="29"/>
      <c r="C1256" s="353"/>
    </row>
    <row r="1257" spans="1:3" s="34" customFormat="1">
      <c r="A1257" s="29"/>
      <c r="B1257" s="29"/>
      <c r="C1257" s="353"/>
    </row>
    <row r="1258" spans="1:3" s="34" customFormat="1">
      <c r="A1258" s="29"/>
      <c r="B1258" s="29"/>
      <c r="C1258" s="353"/>
    </row>
    <row r="1259" spans="1:3" s="34" customFormat="1">
      <c r="A1259" s="29"/>
      <c r="B1259" s="29"/>
      <c r="C1259" s="353"/>
    </row>
    <row r="1260" spans="1:3" s="34" customFormat="1">
      <c r="A1260" s="29"/>
      <c r="B1260" s="29"/>
      <c r="C1260" s="353"/>
    </row>
    <row r="1261" spans="1:3" s="34" customFormat="1">
      <c r="A1261" s="29"/>
      <c r="B1261" s="29"/>
      <c r="C1261" s="353"/>
    </row>
    <row r="1262" spans="1:3" s="34" customFormat="1">
      <c r="A1262" s="29"/>
      <c r="B1262" s="29"/>
      <c r="C1262" s="353"/>
    </row>
    <row r="1263" spans="1:3" s="34" customFormat="1">
      <c r="A1263" s="29"/>
      <c r="B1263" s="29"/>
      <c r="C1263" s="353"/>
    </row>
    <row r="1264" spans="1:3" s="34" customFormat="1">
      <c r="A1264" s="29"/>
      <c r="B1264" s="29"/>
      <c r="C1264" s="353"/>
    </row>
    <row r="1265" spans="1:3" s="34" customFormat="1">
      <c r="A1265" s="29"/>
      <c r="B1265" s="29"/>
      <c r="C1265" s="353"/>
    </row>
    <row r="1266" spans="1:3" s="34" customFormat="1">
      <c r="A1266" s="29"/>
      <c r="B1266" s="29"/>
      <c r="C1266" s="353"/>
    </row>
    <row r="1267" spans="1:3" s="34" customFormat="1">
      <c r="A1267" s="29"/>
      <c r="B1267" s="29"/>
      <c r="C1267" s="353"/>
    </row>
    <row r="1268" spans="1:3" s="34" customFormat="1">
      <c r="A1268" s="29"/>
      <c r="B1268" s="29"/>
      <c r="C1268" s="353"/>
    </row>
    <row r="1269" spans="1:3" s="34" customFormat="1">
      <c r="A1269" s="29"/>
      <c r="B1269" s="29"/>
      <c r="C1269" s="353"/>
    </row>
    <row r="1270" spans="1:3" s="34" customFormat="1">
      <c r="A1270" s="29"/>
      <c r="B1270" s="29"/>
      <c r="C1270" s="353"/>
    </row>
    <row r="1271" spans="1:3" s="34" customFormat="1">
      <c r="A1271" s="29"/>
      <c r="B1271" s="29"/>
      <c r="C1271" s="353"/>
    </row>
    <row r="1272" spans="1:3" s="34" customFormat="1">
      <c r="A1272" s="29"/>
      <c r="B1272" s="29"/>
      <c r="C1272" s="353"/>
    </row>
    <row r="1273" spans="1:3" s="34" customFormat="1">
      <c r="A1273" s="29"/>
      <c r="B1273" s="29"/>
      <c r="C1273" s="353"/>
    </row>
    <row r="1274" spans="1:3" s="34" customFormat="1">
      <c r="A1274" s="29"/>
      <c r="B1274" s="29"/>
      <c r="C1274" s="353"/>
    </row>
    <row r="1275" spans="1:3" s="34" customFormat="1">
      <c r="A1275" s="29"/>
      <c r="B1275" s="29"/>
      <c r="C1275" s="353"/>
    </row>
    <row r="1276" spans="1:3" s="34" customFormat="1">
      <c r="A1276" s="29"/>
      <c r="B1276" s="29"/>
      <c r="C1276" s="353"/>
    </row>
    <row r="1277" spans="1:3" s="34" customFormat="1">
      <c r="A1277" s="29"/>
      <c r="B1277" s="29"/>
      <c r="C1277" s="353"/>
    </row>
    <row r="1278" spans="1:3" s="34" customFormat="1">
      <c r="A1278" s="29"/>
      <c r="B1278" s="29"/>
      <c r="C1278" s="353"/>
    </row>
    <row r="1279" spans="1:3" s="34" customFormat="1">
      <c r="A1279" s="29"/>
      <c r="B1279" s="29"/>
      <c r="C1279" s="353"/>
    </row>
    <row r="1280" spans="1:3" s="34" customFormat="1">
      <c r="A1280" s="29"/>
      <c r="B1280" s="29"/>
      <c r="C1280" s="353"/>
    </row>
    <row r="1281" spans="1:3" s="34" customFormat="1">
      <c r="A1281" s="29"/>
      <c r="B1281" s="29"/>
      <c r="C1281" s="353"/>
    </row>
    <row r="1282" spans="1:3" s="34" customFormat="1">
      <c r="A1282" s="29"/>
      <c r="B1282" s="29"/>
      <c r="C1282" s="353"/>
    </row>
    <row r="1283" spans="1:3" s="34" customFormat="1">
      <c r="A1283" s="29"/>
      <c r="B1283" s="29"/>
      <c r="C1283" s="353"/>
    </row>
    <row r="1284" spans="1:3" s="34" customFormat="1">
      <c r="A1284" s="29"/>
      <c r="B1284" s="29"/>
      <c r="C1284" s="353"/>
    </row>
    <row r="1285" spans="1:3" s="34" customFormat="1">
      <c r="A1285" s="29"/>
      <c r="B1285" s="29"/>
      <c r="C1285" s="353"/>
    </row>
    <row r="1286" spans="1:3" s="34" customFormat="1">
      <c r="A1286" s="29"/>
      <c r="B1286" s="29"/>
      <c r="C1286" s="353"/>
    </row>
    <row r="1287" spans="1:3" s="34" customFormat="1">
      <c r="A1287" s="29"/>
      <c r="B1287" s="29"/>
      <c r="C1287" s="353"/>
    </row>
    <row r="1288" spans="1:3" s="34" customFormat="1">
      <c r="A1288" s="29"/>
      <c r="B1288" s="29"/>
      <c r="C1288" s="353"/>
    </row>
    <row r="1289" spans="1:3" s="34" customFormat="1">
      <c r="A1289" s="29"/>
      <c r="B1289" s="29"/>
      <c r="C1289" s="353"/>
    </row>
    <row r="1290" spans="1:3" s="34" customFormat="1">
      <c r="A1290" s="29"/>
      <c r="B1290" s="29"/>
      <c r="C1290" s="353"/>
    </row>
    <row r="1291" spans="1:3" s="34" customFormat="1">
      <c r="A1291" s="29"/>
      <c r="B1291" s="29"/>
      <c r="C1291" s="353"/>
    </row>
    <row r="1292" spans="1:3" s="34" customFormat="1">
      <c r="A1292" s="29"/>
      <c r="B1292" s="29"/>
      <c r="C1292" s="353"/>
    </row>
    <row r="1293" spans="1:3" s="34" customFormat="1">
      <c r="A1293" s="29"/>
      <c r="B1293" s="29"/>
      <c r="C1293" s="353"/>
    </row>
    <row r="1294" spans="1:3" s="34" customFormat="1">
      <c r="A1294" s="29"/>
      <c r="B1294" s="29"/>
      <c r="C1294" s="353"/>
    </row>
    <row r="1295" spans="1:3" s="34" customFormat="1">
      <c r="A1295" s="29"/>
      <c r="B1295" s="29"/>
      <c r="C1295" s="353"/>
    </row>
    <row r="1296" spans="1:3" s="34" customFormat="1">
      <c r="A1296" s="29"/>
      <c r="B1296" s="29"/>
      <c r="C1296" s="353"/>
    </row>
    <row r="1297" spans="1:3" s="34" customFormat="1">
      <c r="A1297" s="29"/>
      <c r="B1297" s="29"/>
      <c r="C1297" s="353"/>
    </row>
    <row r="1298" spans="1:3" s="34" customFormat="1">
      <c r="A1298" s="29"/>
      <c r="B1298" s="29"/>
      <c r="C1298" s="353"/>
    </row>
    <row r="1299" spans="1:3" s="34" customFormat="1">
      <c r="A1299" s="29"/>
      <c r="B1299" s="29"/>
      <c r="C1299" s="353"/>
    </row>
    <row r="1300" spans="1:3" s="34" customFormat="1">
      <c r="A1300" s="29"/>
      <c r="B1300" s="29"/>
      <c r="C1300" s="353"/>
    </row>
    <row r="1301" spans="1:3" s="34" customFormat="1">
      <c r="A1301" s="29"/>
      <c r="B1301" s="29"/>
      <c r="C1301" s="353"/>
    </row>
    <row r="1302" spans="1:3" s="34" customFormat="1">
      <c r="A1302" s="29"/>
      <c r="B1302" s="29"/>
      <c r="C1302" s="353"/>
    </row>
    <row r="1303" spans="1:3" s="34" customFormat="1">
      <c r="A1303" s="29"/>
      <c r="B1303" s="29"/>
      <c r="C1303" s="353"/>
    </row>
    <row r="1304" spans="1:3" s="34" customFormat="1">
      <c r="A1304" s="29"/>
      <c r="B1304" s="29"/>
      <c r="C1304" s="353"/>
    </row>
    <row r="1305" spans="1:3" s="34" customFormat="1">
      <c r="A1305" s="29"/>
      <c r="B1305" s="29"/>
      <c r="C1305" s="353"/>
    </row>
    <row r="1306" spans="1:3" s="34" customFormat="1">
      <c r="A1306" s="29"/>
      <c r="B1306" s="29"/>
      <c r="C1306" s="353"/>
    </row>
    <row r="1307" spans="1:3" s="34" customFormat="1">
      <c r="A1307" s="29"/>
      <c r="B1307" s="29"/>
      <c r="C1307" s="353"/>
    </row>
    <row r="1308" spans="1:3" s="34" customFormat="1">
      <c r="A1308" s="29"/>
      <c r="B1308" s="29"/>
      <c r="C1308" s="353"/>
    </row>
    <row r="1309" spans="1:3" s="34" customFormat="1">
      <c r="A1309" s="29"/>
      <c r="B1309" s="29"/>
      <c r="C1309" s="353"/>
    </row>
    <row r="1310" spans="1:3" s="34" customFormat="1">
      <c r="A1310" s="29"/>
      <c r="B1310" s="29"/>
      <c r="C1310" s="353"/>
    </row>
    <row r="1311" spans="1:3" s="34" customFormat="1">
      <c r="A1311" s="29"/>
      <c r="B1311" s="29"/>
      <c r="C1311" s="353"/>
    </row>
    <row r="1312" spans="1:3" s="34" customFormat="1">
      <c r="A1312" s="29"/>
      <c r="B1312" s="29"/>
      <c r="C1312" s="353"/>
    </row>
    <row r="1313" spans="1:3" s="34" customFormat="1">
      <c r="A1313" s="29"/>
      <c r="B1313" s="29"/>
      <c r="C1313" s="353"/>
    </row>
    <row r="1314" spans="1:3" s="34" customFormat="1">
      <c r="A1314" s="29"/>
      <c r="B1314" s="29"/>
      <c r="C1314" s="353"/>
    </row>
    <row r="1315" spans="1:3" s="34" customFormat="1">
      <c r="A1315" s="29"/>
      <c r="B1315" s="29"/>
      <c r="C1315" s="353"/>
    </row>
    <row r="1316" spans="1:3" s="34" customFormat="1">
      <c r="A1316" s="29"/>
      <c r="B1316" s="29"/>
      <c r="C1316" s="353"/>
    </row>
    <row r="1317" spans="1:3" s="34" customFormat="1">
      <c r="A1317" s="29"/>
      <c r="B1317" s="29"/>
      <c r="C1317" s="353"/>
    </row>
    <row r="1318" spans="1:3" s="34" customFormat="1">
      <c r="A1318" s="29"/>
      <c r="B1318" s="29"/>
      <c r="C1318" s="353"/>
    </row>
    <row r="1319" spans="1:3" s="34" customFormat="1">
      <c r="A1319" s="29"/>
      <c r="B1319" s="29"/>
      <c r="C1319" s="353"/>
    </row>
    <row r="1320" spans="1:3" s="34" customFormat="1">
      <c r="A1320" s="29"/>
      <c r="B1320" s="29"/>
      <c r="C1320" s="353"/>
    </row>
    <row r="1321" spans="1:3" s="34" customFormat="1">
      <c r="A1321" s="29"/>
      <c r="B1321" s="29"/>
      <c r="C1321" s="353"/>
    </row>
    <row r="1322" spans="1:3" s="34" customFormat="1">
      <c r="A1322" s="29"/>
      <c r="B1322" s="29"/>
      <c r="C1322" s="353"/>
    </row>
    <row r="1323" spans="1:3" s="34" customFormat="1">
      <c r="A1323" s="29"/>
      <c r="B1323" s="29"/>
      <c r="C1323" s="353"/>
    </row>
    <row r="1324" spans="1:3" s="34" customFormat="1">
      <c r="A1324" s="29"/>
      <c r="B1324" s="29"/>
      <c r="C1324" s="353"/>
    </row>
    <row r="1325" spans="1:3" s="34" customFormat="1">
      <c r="A1325" s="29"/>
      <c r="B1325" s="29"/>
      <c r="C1325" s="353"/>
    </row>
    <row r="1326" spans="1:3" s="34" customFormat="1">
      <c r="A1326" s="29"/>
      <c r="B1326" s="29"/>
      <c r="C1326" s="353"/>
    </row>
    <row r="1327" spans="1:3" s="34" customFormat="1">
      <c r="A1327" s="29"/>
      <c r="B1327" s="29"/>
      <c r="C1327" s="353"/>
    </row>
    <row r="1328" spans="1:3" s="34" customFormat="1">
      <c r="A1328" s="29"/>
      <c r="B1328" s="29"/>
      <c r="C1328" s="353"/>
    </row>
    <row r="1329" spans="1:3" s="34" customFormat="1">
      <c r="A1329" s="29"/>
      <c r="B1329" s="29"/>
      <c r="C1329" s="353"/>
    </row>
    <row r="1330" spans="1:3" s="34" customFormat="1">
      <c r="A1330" s="29"/>
      <c r="B1330" s="29"/>
      <c r="C1330" s="353"/>
    </row>
    <row r="1331" spans="1:3" s="34" customFormat="1">
      <c r="A1331" s="29"/>
      <c r="B1331" s="29"/>
      <c r="C1331" s="353"/>
    </row>
    <row r="1332" spans="1:3" s="34" customFormat="1">
      <c r="A1332" s="29"/>
      <c r="B1332" s="29"/>
      <c r="C1332" s="353"/>
    </row>
    <row r="1333" spans="1:3" s="34" customFormat="1">
      <c r="A1333" s="29"/>
      <c r="B1333" s="29"/>
      <c r="C1333" s="353"/>
    </row>
    <row r="1334" spans="1:3" s="34" customFormat="1">
      <c r="A1334" s="29"/>
      <c r="B1334" s="29"/>
      <c r="C1334" s="353"/>
    </row>
    <row r="1335" spans="1:3" s="34" customFormat="1">
      <c r="A1335" s="29"/>
      <c r="B1335" s="29"/>
      <c r="C1335" s="353"/>
    </row>
    <row r="1336" spans="1:3" s="34" customFormat="1">
      <c r="A1336" s="29"/>
      <c r="B1336" s="29"/>
      <c r="C1336" s="353"/>
    </row>
    <row r="1337" spans="1:3" s="34" customFormat="1">
      <c r="A1337" s="29"/>
      <c r="B1337" s="29"/>
      <c r="C1337" s="353"/>
    </row>
    <row r="1338" spans="1:3" s="34" customFormat="1">
      <c r="A1338" s="29"/>
      <c r="B1338" s="29"/>
      <c r="C1338" s="353"/>
    </row>
  </sheetData>
  <mergeCells count="8">
    <mergeCell ref="F1:F2"/>
    <mergeCell ref="D1:D2"/>
    <mergeCell ref="D3:E3"/>
    <mergeCell ref="A3:B3"/>
    <mergeCell ref="A1:A2"/>
    <mergeCell ref="B1:B2"/>
    <mergeCell ref="C1:C2"/>
    <mergeCell ref="E1:E2"/>
  </mergeCells>
  <pageMargins left="0.53489583333333335" right="0.23958333333333301" top="0.21875" bottom="0.21875" header="0.3" footer="0.3"/>
  <pageSetup paperSize="9" scale="65" orientation="portrait" verticalDpi="0" r:id="rId1"/>
</worksheet>
</file>

<file path=xl/worksheets/sheet19.xml><?xml version="1.0" encoding="utf-8"?>
<worksheet xmlns="http://schemas.openxmlformats.org/spreadsheetml/2006/main" xmlns:r="http://schemas.openxmlformats.org/officeDocument/2006/relationships">
  <dimension ref="A1:R1397"/>
  <sheetViews>
    <sheetView view="pageLayout" topLeftCell="A4" workbookViewId="0">
      <selection activeCell="F9" sqref="F9"/>
    </sheetView>
  </sheetViews>
  <sheetFormatPr defaultColWidth="9.140625" defaultRowHeight="15.75"/>
  <cols>
    <col min="1" max="1" width="4" style="35" bestFit="1" customWidth="1"/>
    <col min="2" max="2" width="22.5703125" style="35" customWidth="1"/>
    <col min="3" max="6" width="9.42578125" style="35" customWidth="1"/>
    <col min="7" max="7" width="12.140625" style="35" customWidth="1"/>
    <col min="8" max="9" width="15.140625" style="35" customWidth="1"/>
    <col min="10" max="13" width="15.140625" style="36" customWidth="1"/>
    <col min="14" max="16" width="15.140625" style="41" customWidth="1"/>
    <col min="17" max="17" width="15.28515625" style="278" customWidth="1"/>
    <col min="18" max="18" width="9.140625" style="14" hidden="1" customWidth="1"/>
    <col min="19" max="16384" width="9.140625" style="14"/>
  </cols>
  <sheetData>
    <row r="1" spans="1:18">
      <c r="A1" s="439" t="s">
        <v>364</v>
      </c>
      <c r="B1" s="439"/>
      <c r="C1" s="439"/>
      <c r="D1" s="439"/>
      <c r="E1" s="439"/>
      <c r="F1" s="439"/>
      <c r="G1" s="439"/>
      <c r="H1" s="326"/>
      <c r="I1" s="326"/>
    </row>
    <row r="2" spans="1:18" ht="18.75">
      <c r="A2" s="439"/>
      <c r="B2" s="439"/>
      <c r="C2" s="439"/>
      <c r="D2" s="439"/>
      <c r="E2" s="439"/>
      <c r="F2" s="439"/>
      <c r="G2" s="439"/>
      <c r="H2" s="327"/>
      <c r="I2" s="327"/>
      <c r="P2" s="616" t="s">
        <v>311</v>
      </c>
      <c r="Q2" s="616"/>
    </row>
    <row r="3" spans="1:18" s="8" customFormat="1" ht="23.25" customHeight="1">
      <c r="A3" s="421" t="s">
        <v>179</v>
      </c>
      <c r="B3" s="421"/>
      <c r="C3" s="421"/>
      <c r="D3" s="421"/>
      <c r="E3" s="421"/>
      <c r="F3" s="421"/>
      <c r="G3" s="421"/>
      <c r="H3" s="421"/>
      <c r="I3" s="421"/>
      <c r="J3" s="421"/>
      <c r="K3" s="421"/>
      <c r="L3" s="421"/>
      <c r="M3" s="421"/>
      <c r="N3" s="421"/>
      <c r="O3" s="421"/>
      <c r="P3" s="421"/>
      <c r="Q3" s="421"/>
    </row>
    <row r="4" spans="1:18" s="8" customFormat="1" ht="23.25" customHeight="1">
      <c r="A4" s="457" t="str">
        <f>'[1]Bieu 9'!A4:O4</f>
        <v>(Kèm theo Kế hoạch số      /KH-UBND ngày   /01/2021 của Uỷ ban nhân dân tỉnh Tuyên Quang)</v>
      </c>
      <c r="B4" s="457"/>
      <c r="C4" s="457"/>
      <c r="D4" s="457"/>
      <c r="E4" s="457"/>
      <c r="F4" s="457"/>
      <c r="G4" s="457"/>
      <c r="H4" s="457"/>
      <c r="I4" s="457"/>
      <c r="J4" s="457"/>
      <c r="K4" s="457"/>
      <c r="L4" s="457"/>
      <c r="M4" s="457"/>
      <c r="N4" s="457"/>
      <c r="O4" s="457"/>
      <c r="P4" s="457"/>
      <c r="Q4" s="457"/>
    </row>
    <row r="5" spans="1:18" s="8" customFormat="1" ht="30.75" customHeight="1">
      <c r="A5" s="425" t="s">
        <v>10</v>
      </c>
      <c r="B5" s="425" t="s">
        <v>77</v>
      </c>
      <c r="C5" s="458" t="s">
        <v>193</v>
      </c>
      <c r="D5" s="459"/>
      <c r="E5" s="460"/>
      <c r="F5" s="332"/>
      <c r="G5" s="425" t="s">
        <v>164</v>
      </c>
      <c r="H5" s="425" t="s">
        <v>188</v>
      </c>
      <c r="I5" s="425"/>
      <c r="J5" s="614" t="s">
        <v>189</v>
      </c>
      <c r="K5" s="614"/>
      <c r="L5" s="614"/>
      <c r="M5" s="614"/>
      <c r="N5" s="614"/>
      <c r="O5" s="614"/>
      <c r="P5" s="614"/>
      <c r="Q5" s="614"/>
    </row>
    <row r="6" spans="1:18" ht="45.75" customHeight="1">
      <c r="A6" s="425"/>
      <c r="B6" s="425"/>
      <c r="C6" s="449" t="s">
        <v>190</v>
      </c>
      <c r="D6" s="449" t="s">
        <v>191</v>
      </c>
      <c r="E6" s="449" t="s">
        <v>192</v>
      </c>
      <c r="F6" s="334"/>
      <c r="G6" s="425"/>
      <c r="H6" s="425"/>
      <c r="I6" s="425"/>
      <c r="J6" s="615" t="s">
        <v>187</v>
      </c>
      <c r="K6" s="454"/>
      <c r="L6" s="454" t="s">
        <v>186</v>
      </c>
      <c r="M6" s="454"/>
      <c r="N6" s="454" t="s">
        <v>184</v>
      </c>
      <c r="O6" s="454"/>
      <c r="P6" s="454" t="s">
        <v>185</v>
      </c>
      <c r="Q6" s="454"/>
    </row>
    <row r="7" spans="1:18" ht="30" customHeight="1">
      <c r="A7" s="425"/>
      <c r="B7" s="425"/>
      <c r="C7" s="450"/>
      <c r="D7" s="450"/>
      <c r="E7" s="450"/>
      <c r="F7" s="335"/>
      <c r="G7" s="425"/>
      <c r="H7" s="333" t="s">
        <v>183</v>
      </c>
      <c r="I7" s="333" t="s">
        <v>182</v>
      </c>
      <c r="J7" s="333" t="s">
        <v>183</v>
      </c>
      <c r="K7" s="333" t="s">
        <v>182</v>
      </c>
      <c r="L7" s="333" t="s">
        <v>183</v>
      </c>
      <c r="M7" s="333" t="s">
        <v>182</v>
      </c>
      <c r="N7" s="333" t="s">
        <v>183</v>
      </c>
      <c r="O7" s="333" t="s">
        <v>182</v>
      </c>
      <c r="P7" s="333" t="s">
        <v>183</v>
      </c>
      <c r="Q7" s="333" t="s">
        <v>182</v>
      </c>
    </row>
    <row r="8" spans="1:18" ht="30" customHeight="1">
      <c r="A8" s="432" t="s">
        <v>401</v>
      </c>
      <c r="B8" s="433"/>
      <c r="C8" s="476">
        <f>C11+C14+C17+C20+C23+C26+C29+C32+C35+C38+C41+C44+C47+C50+C53+C56+C59+C62+C65+C68+C71+C74+C77+C80+C83+C86</f>
        <v>531</v>
      </c>
      <c r="D8" s="476">
        <f t="shared" ref="D8:E8" si="0">D11+D14+D17+D20+D23+D26+D29+D32+D35+D38+D41+D44+D47+D50+D53+D56+D59+D62+D65+D68+D71+D74+D77+D80+D83+D86</f>
        <v>11448</v>
      </c>
      <c r="E8" s="476">
        <f t="shared" si="0"/>
        <v>3200</v>
      </c>
      <c r="F8" s="337"/>
      <c r="G8" s="324" t="s">
        <v>167</v>
      </c>
      <c r="H8" s="200">
        <f t="shared" ref="H8:Q8" si="1">H11+H14+H17+H20+H23+H26+H29+H32+H35+H38+H41+H44+H47+H50+H53+H56+H59+H62+H65+H68+H71+H74+H77+H80+H83+H86</f>
        <v>698</v>
      </c>
      <c r="I8" s="200">
        <f t="shared" si="1"/>
        <v>249412</v>
      </c>
      <c r="J8" s="200">
        <f t="shared" si="1"/>
        <v>400</v>
      </c>
      <c r="K8" s="200">
        <f t="shared" si="1"/>
        <v>106272</v>
      </c>
      <c r="L8" s="200">
        <f t="shared" si="1"/>
        <v>33</v>
      </c>
      <c r="M8" s="200">
        <f t="shared" si="1"/>
        <v>16500</v>
      </c>
      <c r="N8" s="200">
        <f t="shared" si="1"/>
        <v>100</v>
      </c>
      <c r="O8" s="200">
        <f t="shared" si="1"/>
        <v>15360</v>
      </c>
      <c r="P8" s="200">
        <f t="shared" si="1"/>
        <v>779</v>
      </c>
      <c r="Q8" s="200">
        <f t="shared" si="1"/>
        <v>113280</v>
      </c>
    </row>
    <row r="9" spans="1:18" ht="20.25" customHeight="1">
      <c r="A9" s="443"/>
      <c r="B9" s="612"/>
      <c r="C9" s="613"/>
      <c r="D9" s="613"/>
      <c r="E9" s="613"/>
      <c r="F9" s="339"/>
      <c r="G9" s="324" t="s">
        <v>80</v>
      </c>
      <c r="H9" s="165">
        <f t="shared" ref="H9:Q9" si="2">H12+H15+H18+H21+H24+H27+H30+H33+H36+H39+H42+H45+H48+H51+H54+H57+H60+H63+H66+H69+H72+H75+H78+H81+H84+H87</f>
        <v>0</v>
      </c>
      <c r="I9" s="165">
        <f t="shared" si="2"/>
        <v>0</v>
      </c>
      <c r="J9" s="165">
        <f t="shared" si="2"/>
        <v>31</v>
      </c>
      <c r="K9" s="165">
        <f t="shared" si="2"/>
        <v>0</v>
      </c>
      <c r="L9" s="165">
        <f t="shared" si="2"/>
        <v>4</v>
      </c>
      <c r="M9" s="165">
        <f t="shared" si="2"/>
        <v>2000</v>
      </c>
      <c r="N9" s="165">
        <f t="shared" si="2"/>
        <v>36</v>
      </c>
      <c r="O9" s="165">
        <f t="shared" si="2"/>
        <v>0</v>
      </c>
      <c r="P9" s="165">
        <f t="shared" si="2"/>
        <v>543</v>
      </c>
      <c r="Q9" s="165">
        <f t="shared" si="2"/>
        <v>0</v>
      </c>
    </row>
    <row r="10" spans="1:18" ht="28.5" customHeight="1">
      <c r="A10" s="434"/>
      <c r="B10" s="435"/>
      <c r="C10" s="477"/>
      <c r="D10" s="477"/>
      <c r="E10" s="477"/>
      <c r="F10" s="338"/>
      <c r="G10" s="324" t="s">
        <v>81</v>
      </c>
      <c r="H10" s="165">
        <f t="shared" ref="H10:Q10" si="3">H13+H16+H19+H22+H25+H28+H31+H34+H37+H40+H43+H46+H49+H52+H55+H58+H61+H64+H67+H70+H73+H76+H79+H82+H85+H88</f>
        <v>698</v>
      </c>
      <c r="I10" s="165">
        <f t="shared" si="3"/>
        <v>249412</v>
      </c>
      <c r="J10" s="165">
        <f t="shared" si="3"/>
        <v>369</v>
      </c>
      <c r="K10" s="165">
        <f t="shared" si="3"/>
        <v>106272</v>
      </c>
      <c r="L10" s="165">
        <f t="shared" si="3"/>
        <v>29</v>
      </c>
      <c r="M10" s="165">
        <f t="shared" si="3"/>
        <v>14500</v>
      </c>
      <c r="N10" s="165">
        <f t="shared" si="3"/>
        <v>64</v>
      </c>
      <c r="O10" s="165">
        <f t="shared" si="3"/>
        <v>15360</v>
      </c>
      <c r="P10" s="165">
        <f t="shared" si="3"/>
        <v>236</v>
      </c>
      <c r="Q10" s="165">
        <f t="shared" si="3"/>
        <v>113280</v>
      </c>
    </row>
    <row r="11" spans="1:18" s="111" customFormat="1" ht="17.25" customHeight="1">
      <c r="A11" s="451">
        <v>1</v>
      </c>
      <c r="B11" s="609" t="s">
        <v>136</v>
      </c>
      <c r="C11" s="451">
        <v>5</v>
      </c>
      <c r="D11" s="451">
        <v>168</v>
      </c>
      <c r="E11" s="451">
        <f>9*8</f>
        <v>72</v>
      </c>
      <c r="F11" s="329"/>
      <c r="G11" s="336" t="s">
        <v>167</v>
      </c>
      <c r="H11" s="57">
        <f>H12+H13</f>
        <v>10</v>
      </c>
      <c r="I11" s="57">
        <f t="shared" ref="I11:Q11" si="4">I12+I13</f>
        <v>3812</v>
      </c>
      <c r="J11" s="57">
        <f t="shared" si="4"/>
        <v>9</v>
      </c>
      <c r="K11" s="57">
        <f t="shared" si="4"/>
        <v>1152</v>
      </c>
      <c r="L11" s="57">
        <f t="shared" si="4"/>
        <v>1</v>
      </c>
      <c r="M11" s="57">
        <f t="shared" si="4"/>
        <v>500</v>
      </c>
      <c r="N11" s="57">
        <f t="shared" si="4"/>
        <v>2</v>
      </c>
      <c r="O11" s="57">
        <f t="shared" si="4"/>
        <v>240</v>
      </c>
      <c r="P11" s="57">
        <f t="shared" si="4"/>
        <v>12</v>
      </c>
      <c r="Q11" s="57">
        <f t="shared" si="4"/>
        <v>1920</v>
      </c>
      <c r="R11" s="111">
        <v>2023</v>
      </c>
    </row>
    <row r="12" spans="1:18" s="111" customFormat="1" ht="17.25" customHeight="1">
      <c r="A12" s="452"/>
      <c r="B12" s="610"/>
      <c r="C12" s="452"/>
      <c r="D12" s="452"/>
      <c r="E12" s="452"/>
      <c r="F12" s="330"/>
      <c r="G12" s="325" t="s">
        <v>80</v>
      </c>
      <c r="H12" s="57"/>
      <c r="I12" s="57"/>
      <c r="J12" s="98">
        <v>5</v>
      </c>
      <c r="K12" s="47"/>
      <c r="L12" s="98"/>
      <c r="M12" s="47">
        <f t="shared" ref="M12:M13" si="5">L12*500</f>
        <v>0</v>
      </c>
      <c r="N12" s="99">
        <v>1</v>
      </c>
      <c r="O12" s="47"/>
      <c r="P12" s="100">
        <v>8</v>
      </c>
      <c r="Q12" s="47"/>
    </row>
    <row r="13" spans="1:18" s="111" customFormat="1" ht="17.25" customHeight="1">
      <c r="A13" s="453"/>
      <c r="B13" s="611"/>
      <c r="C13" s="453"/>
      <c r="D13" s="453"/>
      <c r="E13" s="453"/>
      <c r="F13" s="344">
        <f>E11/D11%</f>
        <v>42.857142857142861</v>
      </c>
      <c r="G13" s="325" t="s">
        <v>81</v>
      </c>
      <c r="H13" s="57">
        <f t="shared" ref="H13:I13" si="6">J13+L13+N13+P13</f>
        <v>10</v>
      </c>
      <c r="I13" s="57">
        <f t="shared" si="6"/>
        <v>3812</v>
      </c>
      <c r="J13" s="98">
        <v>4</v>
      </c>
      <c r="K13" s="47">
        <f t="shared" ref="K13" si="7">J13*288</f>
        <v>1152</v>
      </c>
      <c r="L13" s="98">
        <v>1</v>
      </c>
      <c r="M13" s="47">
        <f t="shared" si="5"/>
        <v>500</v>
      </c>
      <c r="N13" s="99">
        <v>1</v>
      </c>
      <c r="O13" s="47">
        <f t="shared" ref="O13" si="8">N13*240</f>
        <v>240</v>
      </c>
      <c r="P13" s="100">
        <v>4</v>
      </c>
      <c r="Q13" s="47">
        <f t="shared" ref="Q13" si="9">P13*480</f>
        <v>1920</v>
      </c>
    </row>
    <row r="14" spans="1:18" s="111" customFormat="1" ht="17.25" customHeight="1">
      <c r="A14" s="451">
        <v>2</v>
      </c>
      <c r="B14" s="609" t="s">
        <v>134</v>
      </c>
      <c r="C14" s="451">
        <v>7</v>
      </c>
      <c r="D14" s="451">
        <v>207</v>
      </c>
      <c r="E14" s="451">
        <f>9*8</f>
        <v>72</v>
      </c>
      <c r="F14" s="329"/>
      <c r="G14" s="336" t="s">
        <v>167</v>
      </c>
      <c r="H14" s="57">
        <f>H15+H16</f>
        <v>14</v>
      </c>
      <c r="I14" s="57">
        <f t="shared" ref="I14:Q14" si="10">I15+I16</f>
        <v>5280</v>
      </c>
      <c r="J14" s="57">
        <f t="shared" si="10"/>
        <v>9</v>
      </c>
      <c r="K14" s="57">
        <f t="shared" si="10"/>
        <v>1440</v>
      </c>
      <c r="L14" s="57">
        <f t="shared" si="10"/>
        <v>1</v>
      </c>
      <c r="M14" s="57">
        <f t="shared" si="10"/>
        <v>500</v>
      </c>
      <c r="N14" s="57">
        <f t="shared" si="10"/>
        <v>3</v>
      </c>
      <c r="O14" s="57">
        <f t="shared" si="10"/>
        <v>480</v>
      </c>
      <c r="P14" s="57">
        <f t="shared" si="10"/>
        <v>14</v>
      </c>
      <c r="Q14" s="57">
        <f t="shared" si="10"/>
        <v>3360</v>
      </c>
      <c r="R14" s="111">
        <v>2023</v>
      </c>
    </row>
    <row r="15" spans="1:18" s="111" customFormat="1" ht="17.25" customHeight="1">
      <c r="A15" s="452"/>
      <c r="B15" s="610"/>
      <c r="C15" s="452"/>
      <c r="D15" s="452"/>
      <c r="E15" s="452"/>
      <c r="F15" s="330"/>
      <c r="G15" s="325" t="s">
        <v>80</v>
      </c>
      <c r="H15" s="57"/>
      <c r="I15" s="57"/>
      <c r="J15" s="98">
        <v>4</v>
      </c>
      <c r="K15" s="47"/>
      <c r="L15" s="98">
        <v>1</v>
      </c>
      <c r="M15" s="47">
        <f t="shared" ref="M15:M16" si="11">L15*500</f>
        <v>500</v>
      </c>
      <c r="N15" s="99">
        <v>1</v>
      </c>
      <c r="O15" s="47"/>
      <c r="P15" s="98">
        <v>7</v>
      </c>
      <c r="Q15" s="47"/>
    </row>
    <row r="16" spans="1:18" s="111" customFormat="1" ht="17.25" customHeight="1">
      <c r="A16" s="453"/>
      <c r="B16" s="611"/>
      <c r="C16" s="453"/>
      <c r="D16" s="453"/>
      <c r="E16" s="453"/>
      <c r="F16" s="344">
        <f>E14/D14%</f>
        <v>34.782608695652179</v>
      </c>
      <c r="G16" s="325" t="s">
        <v>81</v>
      </c>
      <c r="H16" s="57">
        <f t="shared" ref="H16:I16" si="12">J16+L16+N16+P16</f>
        <v>14</v>
      </c>
      <c r="I16" s="57">
        <f t="shared" si="12"/>
        <v>5280</v>
      </c>
      <c r="J16" s="98">
        <v>5</v>
      </c>
      <c r="K16" s="47">
        <f t="shared" ref="K16" si="13">J16*288</f>
        <v>1440</v>
      </c>
      <c r="L16" s="98"/>
      <c r="M16" s="47">
        <f t="shared" si="11"/>
        <v>0</v>
      </c>
      <c r="N16" s="99">
        <v>2</v>
      </c>
      <c r="O16" s="47">
        <f t="shared" ref="O16" si="14">N16*240</f>
        <v>480</v>
      </c>
      <c r="P16" s="98">
        <v>7</v>
      </c>
      <c r="Q16" s="47">
        <f t="shared" ref="Q16" si="15">P16*480</f>
        <v>3360</v>
      </c>
    </row>
    <row r="17" spans="1:18" s="111" customFormat="1" ht="17.25" customHeight="1">
      <c r="A17" s="451">
        <v>3</v>
      </c>
      <c r="B17" s="609" t="s">
        <v>131</v>
      </c>
      <c r="C17" s="451">
        <v>8</v>
      </c>
      <c r="D17" s="451">
        <v>238</v>
      </c>
      <c r="E17" s="451">
        <f>J19*8</f>
        <v>80</v>
      </c>
      <c r="F17" s="329"/>
      <c r="G17" s="336" t="s">
        <v>167</v>
      </c>
      <c r="H17" s="57">
        <f>H18+H19</f>
        <v>18</v>
      </c>
      <c r="I17" s="57">
        <f t="shared" ref="I17:Q17" si="16">I18+I19</f>
        <v>6260</v>
      </c>
      <c r="J17" s="57">
        <f t="shared" si="16"/>
        <v>10</v>
      </c>
      <c r="K17" s="57">
        <f t="shared" si="16"/>
        <v>2880</v>
      </c>
      <c r="L17" s="57">
        <f t="shared" si="16"/>
        <v>1</v>
      </c>
      <c r="M17" s="57">
        <f t="shared" si="16"/>
        <v>500</v>
      </c>
      <c r="N17" s="57">
        <f t="shared" si="16"/>
        <v>6</v>
      </c>
      <c r="O17" s="57">
        <f t="shared" si="16"/>
        <v>480</v>
      </c>
      <c r="P17" s="57">
        <f t="shared" si="16"/>
        <v>13</v>
      </c>
      <c r="Q17" s="57">
        <f t="shared" si="16"/>
        <v>2400</v>
      </c>
      <c r="R17" s="111">
        <v>2021</v>
      </c>
    </row>
    <row r="18" spans="1:18" s="111" customFormat="1" ht="17.25" customHeight="1">
      <c r="A18" s="452"/>
      <c r="B18" s="610"/>
      <c r="C18" s="452"/>
      <c r="D18" s="452"/>
      <c r="E18" s="452"/>
      <c r="F18" s="330"/>
      <c r="G18" s="325" t="s">
        <v>80</v>
      </c>
      <c r="H18" s="57"/>
      <c r="I18" s="57"/>
      <c r="J18" s="98"/>
      <c r="K18" s="47"/>
      <c r="L18" s="98"/>
      <c r="M18" s="47">
        <f t="shared" ref="M18:M19" si="17">L18*500</f>
        <v>0</v>
      </c>
      <c r="N18" s="99">
        <v>4</v>
      </c>
      <c r="O18" s="47"/>
      <c r="P18" s="100">
        <v>8</v>
      </c>
      <c r="Q18" s="47"/>
    </row>
    <row r="19" spans="1:18" s="111" customFormat="1" ht="17.25" customHeight="1">
      <c r="A19" s="453"/>
      <c r="B19" s="611"/>
      <c r="C19" s="453"/>
      <c r="D19" s="453"/>
      <c r="E19" s="453"/>
      <c r="F19" s="344">
        <f>E17/D17%</f>
        <v>33.613445378151262</v>
      </c>
      <c r="G19" s="325" t="s">
        <v>81</v>
      </c>
      <c r="H19" s="57">
        <f t="shared" ref="H19:I19" si="18">J19+L19+N19+P19</f>
        <v>18</v>
      </c>
      <c r="I19" s="57">
        <f t="shared" si="18"/>
        <v>6260</v>
      </c>
      <c r="J19" s="98">
        <v>10</v>
      </c>
      <c r="K19" s="47">
        <f t="shared" ref="K19" si="19">J19*288</f>
        <v>2880</v>
      </c>
      <c r="L19" s="98">
        <v>1</v>
      </c>
      <c r="M19" s="47">
        <f t="shared" si="17"/>
        <v>500</v>
      </c>
      <c r="N19" s="99">
        <v>2</v>
      </c>
      <c r="O19" s="47">
        <f t="shared" ref="O19" si="20">N19*240</f>
        <v>480</v>
      </c>
      <c r="P19" s="107">
        <v>5</v>
      </c>
      <c r="Q19" s="47">
        <f t="shared" ref="Q19" si="21">P19*480</f>
        <v>2400</v>
      </c>
    </row>
    <row r="20" spans="1:18" s="111" customFormat="1" ht="17.25" customHeight="1">
      <c r="A20" s="451">
        <v>4</v>
      </c>
      <c r="B20" s="609" t="s">
        <v>198</v>
      </c>
      <c r="C20" s="451">
        <v>17</v>
      </c>
      <c r="D20" s="451">
        <v>368</v>
      </c>
      <c r="E20" s="451">
        <f>17*8</f>
        <v>136</v>
      </c>
      <c r="F20" s="329"/>
      <c r="G20" s="336" t="s">
        <v>167</v>
      </c>
      <c r="H20" s="57">
        <f>H22+H21</f>
        <v>18</v>
      </c>
      <c r="I20" s="57">
        <f t="shared" ref="I20:Q20" si="22">I22+I21</f>
        <v>6308</v>
      </c>
      <c r="J20" s="57">
        <f t="shared" si="22"/>
        <v>17</v>
      </c>
      <c r="K20" s="57">
        <f t="shared" si="22"/>
        <v>3168</v>
      </c>
      <c r="L20" s="57">
        <f t="shared" si="22"/>
        <v>2</v>
      </c>
      <c r="M20" s="57">
        <f t="shared" si="22"/>
        <v>1000</v>
      </c>
      <c r="N20" s="57">
        <f t="shared" si="22"/>
        <v>3</v>
      </c>
      <c r="O20" s="57">
        <f t="shared" si="22"/>
        <v>240</v>
      </c>
      <c r="P20" s="57">
        <f t="shared" si="22"/>
        <v>22</v>
      </c>
      <c r="Q20" s="57">
        <f t="shared" si="22"/>
        <v>2400</v>
      </c>
      <c r="R20" s="111">
        <v>2023</v>
      </c>
    </row>
    <row r="21" spans="1:18" s="111" customFormat="1" ht="17.25" customHeight="1">
      <c r="A21" s="452">
        <v>10</v>
      </c>
      <c r="B21" s="610"/>
      <c r="C21" s="452"/>
      <c r="D21" s="452"/>
      <c r="E21" s="452"/>
      <c r="F21" s="330"/>
      <c r="G21" s="325" t="s">
        <v>80</v>
      </c>
      <c r="H21" s="57"/>
      <c r="I21" s="57"/>
      <c r="J21" s="134">
        <v>6</v>
      </c>
      <c r="K21" s="47"/>
      <c r="L21" s="134">
        <v>1</v>
      </c>
      <c r="M21" s="47">
        <f t="shared" ref="M21:M22" si="23">L21*500</f>
        <v>500</v>
      </c>
      <c r="N21" s="134">
        <v>2</v>
      </c>
      <c r="O21" s="47"/>
      <c r="P21" s="134">
        <v>17</v>
      </c>
      <c r="Q21" s="47"/>
    </row>
    <row r="22" spans="1:18" s="111" customFormat="1" ht="17.25" customHeight="1">
      <c r="A22" s="453"/>
      <c r="B22" s="611"/>
      <c r="C22" s="453"/>
      <c r="D22" s="453"/>
      <c r="E22" s="453"/>
      <c r="F22" s="331">
        <f>E20/D20%</f>
        <v>36.95652173913043</v>
      </c>
      <c r="G22" s="325" t="s">
        <v>81</v>
      </c>
      <c r="H22" s="57">
        <f t="shared" ref="H22:I22" si="24">J22+L22+N22+P22</f>
        <v>18</v>
      </c>
      <c r="I22" s="57">
        <f t="shared" si="24"/>
        <v>6308</v>
      </c>
      <c r="J22" s="134">
        <v>11</v>
      </c>
      <c r="K22" s="47">
        <f t="shared" ref="K22" si="25">J22*288</f>
        <v>3168</v>
      </c>
      <c r="L22" s="134">
        <v>1</v>
      </c>
      <c r="M22" s="47">
        <f t="shared" si="23"/>
        <v>500</v>
      </c>
      <c r="N22" s="134">
        <v>1</v>
      </c>
      <c r="O22" s="47">
        <f t="shared" ref="O22" si="26">N22*240</f>
        <v>240</v>
      </c>
      <c r="P22" s="134">
        <v>5</v>
      </c>
      <c r="Q22" s="47">
        <f t="shared" ref="Q22" si="27">P22*480</f>
        <v>2400</v>
      </c>
    </row>
    <row r="23" spans="1:18" s="111" customFormat="1" ht="17.25" customHeight="1">
      <c r="A23" s="451">
        <v>5</v>
      </c>
      <c r="B23" s="609" t="s">
        <v>135</v>
      </c>
      <c r="C23" s="451">
        <v>8</v>
      </c>
      <c r="D23" s="451">
        <v>240</v>
      </c>
      <c r="E23" s="451">
        <f>J25*8</f>
        <v>64</v>
      </c>
      <c r="F23" s="329"/>
      <c r="G23" s="336" t="s">
        <v>167</v>
      </c>
      <c r="H23" s="57">
        <f>H24+H25</f>
        <v>18</v>
      </c>
      <c r="I23" s="57">
        <f t="shared" ref="I23:Q23" si="28">I24+I25</f>
        <v>6644</v>
      </c>
      <c r="J23" s="57">
        <f t="shared" si="28"/>
        <v>8</v>
      </c>
      <c r="K23" s="57">
        <f t="shared" si="28"/>
        <v>2304</v>
      </c>
      <c r="L23" s="57">
        <f t="shared" si="28"/>
        <v>1</v>
      </c>
      <c r="M23" s="57">
        <f t="shared" si="28"/>
        <v>500</v>
      </c>
      <c r="N23" s="57">
        <f t="shared" si="28"/>
        <v>3</v>
      </c>
      <c r="O23" s="57">
        <f t="shared" si="28"/>
        <v>480</v>
      </c>
      <c r="P23" s="57">
        <f t="shared" si="28"/>
        <v>15</v>
      </c>
      <c r="Q23" s="57">
        <f t="shared" si="28"/>
        <v>3360</v>
      </c>
      <c r="R23" s="111">
        <v>2023</v>
      </c>
    </row>
    <row r="24" spans="1:18" s="111" customFormat="1" ht="17.25" customHeight="1">
      <c r="A24" s="452"/>
      <c r="B24" s="610"/>
      <c r="C24" s="452"/>
      <c r="D24" s="452"/>
      <c r="E24" s="452"/>
      <c r="F24" s="330"/>
      <c r="G24" s="325" t="s">
        <v>80</v>
      </c>
      <c r="H24" s="57"/>
      <c r="I24" s="57"/>
      <c r="J24" s="98"/>
      <c r="K24" s="47"/>
      <c r="L24" s="98"/>
      <c r="M24" s="47">
        <f t="shared" ref="M24:M25" si="29">L24*500</f>
        <v>0</v>
      </c>
      <c r="N24" s="99">
        <v>1</v>
      </c>
      <c r="O24" s="47"/>
      <c r="P24" s="100">
        <v>8</v>
      </c>
      <c r="Q24" s="47"/>
    </row>
    <row r="25" spans="1:18" s="111" customFormat="1" ht="17.25" customHeight="1">
      <c r="A25" s="453"/>
      <c r="B25" s="611"/>
      <c r="C25" s="453"/>
      <c r="D25" s="453"/>
      <c r="E25" s="453"/>
      <c r="F25" s="344">
        <f>E23/D23%</f>
        <v>26.666666666666668</v>
      </c>
      <c r="G25" s="325" t="s">
        <v>81</v>
      </c>
      <c r="H25" s="57">
        <f t="shared" ref="H25:I25" si="30">J25+L25+N25+P25</f>
        <v>18</v>
      </c>
      <c r="I25" s="57">
        <f t="shared" si="30"/>
        <v>6644</v>
      </c>
      <c r="J25" s="98">
        <v>8</v>
      </c>
      <c r="K25" s="47">
        <f t="shared" ref="K25" si="31">J25*288</f>
        <v>2304</v>
      </c>
      <c r="L25" s="98">
        <v>1</v>
      </c>
      <c r="M25" s="47">
        <f t="shared" si="29"/>
        <v>500</v>
      </c>
      <c r="N25" s="99">
        <v>2</v>
      </c>
      <c r="O25" s="47">
        <f t="shared" ref="O25" si="32">N25*240</f>
        <v>480</v>
      </c>
      <c r="P25" s="100">
        <v>7</v>
      </c>
      <c r="Q25" s="47">
        <f t="shared" ref="Q25" si="33">P25*480</f>
        <v>3360</v>
      </c>
    </row>
    <row r="26" spans="1:18" ht="17.25" customHeight="1">
      <c r="A26" s="451">
        <v>6</v>
      </c>
      <c r="B26" s="609" t="s">
        <v>112</v>
      </c>
      <c r="C26" s="451">
        <v>8</v>
      </c>
      <c r="D26" s="451">
        <v>232</v>
      </c>
      <c r="E26" s="451">
        <f>8*16</f>
        <v>128</v>
      </c>
      <c r="F26" s="329"/>
      <c r="G26" s="336" t="s">
        <v>167</v>
      </c>
      <c r="H26" s="57">
        <f>H27+H28</f>
        <v>18</v>
      </c>
      <c r="I26" s="57">
        <f t="shared" ref="I26:P26" si="34">I27+I28</f>
        <v>6692</v>
      </c>
      <c r="J26" s="57">
        <f t="shared" si="34"/>
        <v>16</v>
      </c>
      <c r="K26" s="57">
        <f t="shared" si="34"/>
        <v>2592</v>
      </c>
      <c r="L26" s="57">
        <f t="shared" si="34"/>
        <v>2</v>
      </c>
      <c r="M26" s="57">
        <f t="shared" si="34"/>
        <v>1000</v>
      </c>
      <c r="N26" s="57">
        <f t="shared" si="34"/>
        <v>2</v>
      </c>
      <c r="O26" s="57">
        <f t="shared" si="34"/>
        <v>240</v>
      </c>
      <c r="P26" s="57">
        <f t="shared" si="34"/>
        <v>15</v>
      </c>
      <c r="Q26" s="57">
        <f>Q27+Q28</f>
        <v>3360</v>
      </c>
      <c r="R26" s="14">
        <v>2024</v>
      </c>
    </row>
    <row r="27" spans="1:18" s="102" customFormat="1" ht="17.25" customHeight="1">
      <c r="A27" s="452"/>
      <c r="B27" s="610"/>
      <c r="C27" s="452"/>
      <c r="D27" s="452"/>
      <c r="E27" s="452"/>
      <c r="F27" s="330"/>
      <c r="G27" s="325" t="s">
        <v>80</v>
      </c>
      <c r="H27" s="57"/>
      <c r="I27" s="57"/>
      <c r="J27" s="91" t="s">
        <v>180</v>
      </c>
      <c r="K27" s="47"/>
      <c r="L27" s="91" t="s">
        <v>142</v>
      </c>
      <c r="M27" s="47">
        <f t="shared" ref="M27:M28" si="35">L27*500</f>
        <v>500</v>
      </c>
      <c r="N27" s="92" t="s">
        <v>142</v>
      </c>
      <c r="O27" s="47"/>
      <c r="P27" s="93" t="s">
        <v>141</v>
      </c>
      <c r="Q27" s="47"/>
    </row>
    <row r="28" spans="1:18" s="102" customFormat="1" ht="17.25" customHeight="1">
      <c r="A28" s="453"/>
      <c r="B28" s="611"/>
      <c r="C28" s="453"/>
      <c r="D28" s="453"/>
      <c r="E28" s="453"/>
      <c r="F28" s="331">
        <f>E26/D26%</f>
        <v>55.172413793103452</v>
      </c>
      <c r="G28" s="325" t="s">
        <v>81</v>
      </c>
      <c r="H28" s="57">
        <f>J28+L28+N28+P28</f>
        <v>18</v>
      </c>
      <c r="I28" s="57">
        <f t="shared" ref="I28" si="36">K28+M28+O28+Q28</f>
        <v>6692</v>
      </c>
      <c r="J28" s="91" t="s">
        <v>181</v>
      </c>
      <c r="K28" s="47">
        <f t="shared" ref="K28" si="37">J28*288</f>
        <v>2592</v>
      </c>
      <c r="L28" s="91" t="s">
        <v>142</v>
      </c>
      <c r="M28" s="47">
        <f t="shared" si="35"/>
        <v>500</v>
      </c>
      <c r="N28" s="92" t="s">
        <v>142</v>
      </c>
      <c r="O28" s="47">
        <f t="shared" ref="O28" si="38">N28*240</f>
        <v>240</v>
      </c>
      <c r="P28" s="93" t="s">
        <v>180</v>
      </c>
      <c r="Q28" s="47">
        <f t="shared" ref="Q28" si="39">P28*480</f>
        <v>3360</v>
      </c>
    </row>
    <row r="29" spans="1:18" s="111" customFormat="1" ht="17.25" customHeight="1">
      <c r="A29" s="451">
        <v>7</v>
      </c>
      <c r="B29" s="609" t="s">
        <v>171</v>
      </c>
      <c r="C29" s="451">
        <v>5</v>
      </c>
      <c r="D29" s="451">
        <v>153</v>
      </c>
      <c r="E29" s="451">
        <f>J31*8</f>
        <v>80</v>
      </c>
      <c r="F29" s="329"/>
      <c r="G29" s="336" t="s">
        <v>167</v>
      </c>
      <c r="H29" s="57">
        <f>H30+H31</f>
        <v>19</v>
      </c>
      <c r="I29" s="57">
        <f t="shared" ref="I29:Q29" si="40">I30+I31</f>
        <v>6980</v>
      </c>
      <c r="J29" s="57">
        <f t="shared" si="40"/>
        <v>10</v>
      </c>
      <c r="K29" s="57">
        <f t="shared" si="40"/>
        <v>2880</v>
      </c>
      <c r="L29" s="57">
        <f t="shared" si="40"/>
        <v>1</v>
      </c>
      <c r="M29" s="57">
        <f t="shared" si="40"/>
        <v>500</v>
      </c>
      <c r="N29" s="57">
        <f t="shared" si="40"/>
        <v>2</v>
      </c>
      <c r="O29" s="57">
        <f t="shared" si="40"/>
        <v>240</v>
      </c>
      <c r="P29" s="57">
        <f t="shared" si="40"/>
        <v>12</v>
      </c>
      <c r="Q29" s="57">
        <f t="shared" si="40"/>
        <v>3360</v>
      </c>
      <c r="R29" s="111">
        <v>2024</v>
      </c>
    </row>
    <row r="30" spans="1:18" s="111" customFormat="1" ht="17.25" customHeight="1">
      <c r="A30" s="452"/>
      <c r="B30" s="610"/>
      <c r="C30" s="452"/>
      <c r="D30" s="452"/>
      <c r="E30" s="452"/>
      <c r="F30" s="330"/>
      <c r="G30" s="325" t="s">
        <v>80</v>
      </c>
      <c r="H30" s="57"/>
      <c r="I30" s="57"/>
      <c r="J30" s="98"/>
      <c r="K30" s="47"/>
      <c r="L30" s="98"/>
      <c r="M30" s="47">
        <f t="shared" ref="M30:M31" si="41">L30*500</f>
        <v>0</v>
      </c>
      <c r="N30" s="99">
        <v>1</v>
      </c>
      <c r="O30" s="47"/>
      <c r="P30" s="100">
        <v>5</v>
      </c>
      <c r="Q30" s="47"/>
    </row>
    <row r="31" spans="1:18" s="111" customFormat="1" ht="17.25" customHeight="1">
      <c r="A31" s="453"/>
      <c r="B31" s="611"/>
      <c r="C31" s="453"/>
      <c r="D31" s="453"/>
      <c r="E31" s="453"/>
      <c r="F31" s="331">
        <f>E29/D29%</f>
        <v>52.287581699346404</v>
      </c>
      <c r="G31" s="325" t="s">
        <v>81</v>
      </c>
      <c r="H31" s="57">
        <f t="shared" ref="H31:I31" si="42">J31+L31+N31+P31</f>
        <v>19</v>
      </c>
      <c r="I31" s="57">
        <f t="shared" si="42"/>
        <v>6980</v>
      </c>
      <c r="J31" s="98">
        <v>10</v>
      </c>
      <c r="K31" s="47">
        <f t="shared" ref="K31" si="43">J31*288</f>
        <v>2880</v>
      </c>
      <c r="L31" s="98">
        <v>1</v>
      </c>
      <c r="M31" s="47">
        <f t="shared" si="41"/>
        <v>500</v>
      </c>
      <c r="N31" s="99">
        <v>1</v>
      </c>
      <c r="O31" s="47">
        <f t="shared" ref="O31" si="44">N31*240</f>
        <v>240</v>
      </c>
      <c r="P31" s="100">
        <v>7</v>
      </c>
      <c r="Q31" s="47">
        <f t="shared" ref="Q31" si="45">P31*480</f>
        <v>3360</v>
      </c>
    </row>
    <row r="32" spans="1:18" s="102" customFormat="1" ht="17.25" customHeight="1">
      <c r="A32" s="451">
        <v>8</v>
      </c>
      <c r="B32" s="609" t="s">
        <v>170</v>
      </c>
      <c r="C32" s="451">
        <v>21</v>
      </c>
      <c r="D32" s="451">
        <v>385</v>
      </c>
      <c r="E32" s="451">
        <f>14*8</f>
        <v>112</v>
      </c>
      <c r="F32" s="329"/>
      <c r="G32" s="336" t="s">
        <v>167</v>
      </c>
      <c r="H32" s="57">
        <f>H34+H33</f>
        <v>22</v>
      </c>
      <c r="I32" s="57">
        <f t="shared" ref="I32:Q32" si="46">I34+I33</f>
        <v>8420</v>
      </c>
      <c r="J32" s="57">
        <f t="shared" si="46"/>
        <v>14</v>
      </c>
      <c r="K32" s="57">
        <f t="shared" si="46"/>
        <v>2880</v>
      </c>
      <c r="L32" s="57">
        <f t="shared" si="46"/>
        <v>1</v>
      </c>
      <c r="M32" s="57">
        <f t="shared" si="46"/>
        <v>500</v>
      </c>
      <c r="N32" s="57">
        <f t="shared" si="46"/>
        <v>3</v>
      </c>
      <c r="O32" s="57">
        <f t="shared" si="46"/>
        <v>240</v>
      </c>
      <c r="P32" s="57">
        <f t="shared" si="46"/>
        <v>31</v>
      </c>
      <c r="Q32" s="57">
        <f t="shared" si="46"/>
        <v>4800</v>
      </c>
      <c r="R32" s="102">
        <v>2021</v>
      </c>
    </row>
    <row r="33" spans="1:18" s="111" customFormat="1" ht="17.25" customHeight="1">
      <c r="A33" s="452"/>
      <c r="B33" s="610"/>
      <c r="C33" s="452"/>
      <c r="D33" s="452"/>
      <c r="E33" s="452"/>
      <c r="F33" s="330"/>
      <c r="G33" s="325" t="s">
        <v>80</v>
      </c>
      <c r="H33" s="57"/>
      <c r="I33" s="57"/>
      <c r="J33" s="98">
        <v>4</v>
      </c>
      <c r="K33" s="47"/>
      <c r="L33" s="98"/>
      <c r="M33" s="47"/>
      <c r="N33" s="99">
        <v>2</v>
      </c>
      <c r="O33" s="47"/>
      <c r="P33" s="107">
        <v>21</v>
      </c>
      <c r="Q33" s="47"/>
    </row>
    <row r="34" spans="1:18" s="111" customFormat="1" ht="17.25" customHeight="1">
      <c r="A34" s="453"/>
      <c r="B34" s="611"/>
      <c r="C34" s="453"/>
      <c r="D34" s="453"/>
      <c r="E34" s="453"/>
      <c r="F34" s="331">
        <f>E32/D32%</f>
        <v>29.09090909090909</v>
      </c>
      <c r="G34" s="325" t="s">
        <v>81</v>
      </c>
      <c r="H34" s="57">
        <f t="shared" ref="H34:I34" si="47">J34+L34+N34+P34</f>
        <v>22</v>
      </c>
      <c r="I34" s="57">
        <f t="shared" si="47"/>
        <v>8420</v>
      </c>
      <c r="J34" s="98">
        <v>10</v>
      </c>
      <c r="K34" s="47">
        <f t="shared" ref="K34" si="48">J34*288</f>
        <v>2880</v>
      </c>
      <c r="L34" s="98">
        <v>1</v>
      </c>
      <c r="M34" s="47">
        <f t="shared" ref="M34" si="49">L34*500</f>
        <v>500</v>
      </c>
      <c r="N34" s="99">
        <v>1</v>
      </c>
      <c r="O34" s="47">
        <f t="shared" ref="O34" si="50">N34*240</f>
        <v>240</v>
      </c>
      <c r="P34" s="107">
        <v>10</v>
      </c>
      <c r="Q34" s="47">
        <f t="shared" ref="Q34" si="51">P34*480</f>
        <v>4800</v>
      </c>
    </row>
    <row r="35" spans="1:18" s="111" customFormat="1" ht="17.25" customHeight="1">
      <c r="A35" s="451">
        <v>9</v>
      </c>
      <c r="B35" s="609" t="s">
        <v>113</v>
      </c>
      <c r="C35" s="451">
        <v>8</v>
      </c>
      <c r="D35" s="451">
        <v>327</v>
      </c>
      <c r="E35" s="451">
        <f>15*8</f>
        <v>120</v>
      </c>
      <c r="F35" s="329"/>
      <c r="G35" s="336" t="s">
        <v>167</v>
      </c>
      <c r="H35" s="57">
        <f>H37+H36</f>
        <v>25</v>
      </c>
      <c r="I35" s="57">
        <f t="shared" ref="I35:Q35" si="52">I37+I36</f>
        <v>8660</v>
      </c>
      <c r="J35" s="57">
        <f t="shared" si="52"/>
        <v>15</v>
      </c>
      <c r="K35" s="57">
        <f t="shared" si="52"/>
        <v>4320</v>
      </c>
      <c r="L35" s="57">
        <f t="shared" si="52"/>
        <v>1</v>
      </c>
      <c r="M35" s="57">
        <f t="shared" si="52"/>
        <v>500</v>
      </c>
      <c r="N35" s="57">
        <f t="shared" si="52"/>
        <v>3</v>
      </c>
      <c r="O35" s="57">
        <f t="shared" si="52"/>
        <v>480</v>
      </c>
      <c r="P35" s="57">
        <f t="shared" si="52"/>
        <v>15</v>
      </c>
      <c r="Q35" s="57">
        <f t="shared" si="52"/>
        <v>3360</v>
      </c>
      <c r="R35" s="111">
        <v>2024</v>
      </c>
    </row>
    <row r="36" spans="1:18" s="111" customFormat="1" ht="17.25" customHeight="1">
      <c r="A36" s="452"/>
      <c r="B36" s="610"/>
      <c r="C36" s="452"/>
      <c r="D36" s="452"/>
      <c r="E36" s="452"/>
      <c r="F36" s="330"/>
      <c r="G36" s="325" t="s">
        <v>80</v>
      </c>
      <c r="H36" s="57"/>
      <c r="I36" s="57"/>
      <c r="J36" s="98"/>
      <c r="K36" s="47"/>
      <c r="L36" s="98"/>
      <c r="M36" s="47">
        <f t="shared" ref="M36:M37" si="53">L36*500</f>
        <v>0</v>
      </c>
      <c r="N36" s="98">
        <v>1</v>
      </c>
      <c r="O36" s="47"/>
      <c r="P36" s="98">
        <v>8</v>
      </c>
      <c r="Q36" s="47"/>
    </row>
    <row r="37" spans="1:18" s="111" customFormat="1" ht="17.25" customHeight="1">
      <c r="A37" s="453"/>
      <c r="B37" s="611"/>
      <c r="C37" s="453"/>
      <c r="D37" s="453"/>
      <c r="E37" s="453"/>
      <c r="F37" s="344">
        <f>E35/D35%</f>
        <v>36.697247706422019</v>
      </c>
      <c r="G37" s="325" t="s">
        <v>81</v>
      </c>
      <c r="H37" s="57">
        <f t="shared" ref="H37:I37" si="54">J37+L37+N37+P37</f>
        <v>25</v>
      </c>
      <c r="I37" s="57">
        <f t="shared" si="54"/>
        <v>8660</v>
      </c>
      <c r="J37" s="98">
        <v>15</v>
      </c>
      <c r="K37" s="47">
        <f t="shared" ref="K37" si="55">J37*288</f>
        <v>4320</v>
      </c>
      <c r="L37" s="98">
        <v>1</v>
      </c>
      <c r="M37" s="47">
        <f t="shared" si="53"/>
        <v>500</v>
      </c>
      <c r="N37" s="99">
        <v>2</v>
      </c>
      <c r="O37" s="47">
        <f t="shared" ref="O37" si="56">N37*240</f>
        <v>480</v>
      </c>
      <c r="P37" s="100">
        <v>7</v>
      </c>
      <c r="Q37" s="47">
        <f t="shared" ref="Q37" si="57">P37*480</f>
        <v>3360</v>
      </c>
    </row>
    <row r="38" spans="1:18" s="111" customFormat="1" ht="17.25" customHeight="1">
      <c r="A38" s="451">
        <v>10</v>
      </c>
      <c r="B38" s="609" t="s">
        <v>126</v>
      </c>
      <c r="C38" s="451">
        <v>11</v>
      </c>
      <c r="D38" s="451">
        <v>372</v>
      </c>
      <c r="E38" s="451">
        <f>J40*8</f>
        <v>120</v>
      </c>
      <c r="F38" s="329"/>
      <c r="G38" s="336" t="s">
        <v>167</v>
      </c>
      <c r="H38" s="57">
        <f>H40+H39</f>
        <v>25</v>
      </c>
      <c r="I38" s="57">
        <f t="shared" ref="I38:Q38" si="58">I40+I39</f>
        <v>8660</v>
      </c>
      <c r="J38" s="57">
        <f t="shared" si="58"/>
        <v>15</v>
      </c>
      <c r="K38" s="57">
        <f t="shared" si="58"/>
        <v>4320</v>
      </c>
      <c r="L38" s="57">
        <f t="shared" si="58"/>
        <v>1</v>
      </c>
      <c r="M38" s="57">
        <f t="shared" si="58"/>
        <v>500</v>
      </c>
      <c r="N38" s="57">
        <f t="shared" si="58"/>
        <v>3</v>
      </c>
      <c r="O38" s="57">
        <f t="shared" si="58"/>
        <v>480</v>
      </c>
      <c r="P38" s="57">
        <f t="shared" si="58"/>
        <v>18</v>
      </c>
      <c r="Q38" s="57">
        <f t="shared" si="58"/>
        <v>3360</v>
      </c>
      <c r="R38" s="111">
        <v>2024</v>
      </c>
    </row>
    <row r="39" spans="1:18" s="111" customFormat="1" ht="17.25" customHeight="1">
      <c r="A39" s="452"/>
      <c r="B39" s="610"/>
      <c r="C39" s="452"/>
      <c r="D39" s="452"/>
      <c r="E39" s="452"/>
      <c r="F39" s="330"/>
      <c r="G39" s="325" t="s">
        <v>80</v>
      </c>
      <c r="H39" s="57"/>
      <c r="I39" s="57"/>
      <c r="J39" s="134"/>
      <c r="K39" s="47"/>
      <c r="L39" s="134"/>
      <c r="M39" s="47">
        <f t="shared" ref="M39:M40" si="59">L39*500</f>
        <v>0</v>
      </c>
      <c r="N39" s="134">
        <v>1</v>
      </c>
      <c r="O39" s="47"/>
      <c r="P39" s="134">
        <v>11</v>
      </c>
      <c r="Q39" s="47"/>
    </row>
    <row r="40" spans="1:18" s="111" customFormat="1" ht="17.25" customHeight="1">
      <c r="A40" s="453"/>
      <c r="B40" s="611"/>
      <c r="C40" s="453"/>
      <c r="D40" s="453"/>
      <c r="E40" s="453"/>
      <c r="F40" s="344">
        <f>E38/D38%</f>
        <v>32.258064516129032</v>
      </c>
      <c r="G40" s="325" t="s">
        <v>81</v>
      </c>
      <c r="H40" s="57">
        <f t="shared" ref="H40:I40" si="60">J40+L40+N40+P40</f>
        <v>25</v>
      </c>
      <c r="I40" s="57">
        <f t="shared" si="60"/>
        <v>8660</v>
      </c>
      <c r="J40" s="134">
        <v>15</v>
      </c>
      <c r="K40" s="47">
        <f t="shared" ref="K40" si="61">J40*288</f>
        <v>4320</v>
      </c>
      <c r="L40" s="134">
        <v>1</v>
      </c>
      <c r="M40" s="47">
        <f t="shared" si="59"/>
        <v>500</v>
      </c>
      <c r="N40" s="134">
        <v>2</v>
      </c>
      <c r="O40" s="47">
        <f t="shared" ref="O40" si="62">N40*240</f>
        <v>480</v>
      </c>
      <c r="P40" s="134">
        <v>7</v>
      </c>
      <c r="Q40" s="47">
        <f t="shared" ref="Q40" si="63">P40*480</f>
        <v>3360</v>
      </c>
    </row>
    <row r="41" spans="1:18" s="111" customFormat="1" ht="17.25" customHeight="1">
      <c r="A41" s="451">
        <v>11</v>
      </c>
      <c r="B41" s="609" t="s">
        <v>197</v>
      </c>
      <c r="C41" s="451">
        <v>20</v>
      </c>
      <c r="D41" s="451">
        <v>414</v>
      </c>
      <c r="E41" s="451">
        <f>J43*8</f>
        <v>88</v>
      </c>
      <c r="F41" s="329"/>
      <c r="G41" s="336" t="s">
        <v>167</v>
      </c>
      <c r="H41" s="57">
        <f>H43+H42</f>
        <v>24</v>
      </c>
      <c r="I41" s="57">
        <f t="shared" ref="I41:Q41" si="64">I43+I42</f>
        <v>8948</v>
      </c>
      <c r="J41" s="57">
        <f t="shared" si="64"/>
        <v>11</v>
      </c>
      <c r="K41" s="57">
        <f t="shared" si="64"/>
        <v>3168</v>
      </c>
      <c r="L41" s="57">
        <f t="shared" si="64"/>
        <v>1</v>
      </c>
      <c r="M41" s="57">
        <f t="shared" si="64"/>
        <v>500</v>
      </c>
      <c r="N41" s="57">
        <f t="shared" si="64"/>
        <v>3</v>
      </c>
      <c r="O41" s="57">
        <f t="shared" si="64"/>
        <v>480</v>
      </c>
      <c r="P41" s="57">
        <f t="shared" si="64"/>
        <v>30</v>
      </c>
      <c r="Q41" s="57">
        <f t="shared" si="64"/>
        <v>4800</v>
      </c>
      <c r="R41" s="111">
        <v>2024</v>
      </c>
    </row>
    <row r="42" spans="1:18" s="111" customFormat="1" ht="17.25" customHeight="1">
      <c r="A42" s="452"/>
      <c r="B42" s="610"/>
      <c r="C42" s="452"/>
      <c r="D42" s="452"/>
      <c r="E42" s="452"/>
      <c r="F42" s="330"/>
      <c r="G42" s="325" t="s">
        <v>80</v>
      </c>
      <c r="H42" s="57"/>
      <c r="I42" s="57"/>
      <c r="J42" s="134"/>
      <c r="K42" s="47"/>
      <c r="L42" s="134"/>
      <c r="M42" s="47">
        <f t="shared" ref="M42:M43" si="65">L42*500</f>
        <v>0</v>
      </c>
      <c r="N42" s="134">
        <v>1</v>
      </c>
      <c r="O42" s="47"/>
      <c r="P42" s="134">
        <v>20</v>
      </c>
      <c r="Q42" s="47"/>
    </row>
    <row r="43" spans="1:18" s="111" customFormat="1" ht="17.25" customHeight="1">
      <c r="A43" s="453"/>
      <c r="B43" s="611"/>
      <c r="C43" s="453"/>
      <c r="D43" s="453"/>
      <c r="E43" s="453"/>
      <c r="F43" s="344">
        <f>E41/D41%</f>
        <v>21.256038647342997</v>
      </c>
      <c r="G43" s="325" t="s">
        <v>81</v>
      </c>
      <c r="H43" s="57">
        <f t="shared" ref="H43:I43" si="66">J43+L43+N43+P43</f>
        <v>24</v>
      </c>
      <c r="I43" s="57">
        <f t="shared" si="66"/>
        <v>8948</v>
      </c>
      <c r="J43" s="134">
        <v>11</v>
      </c>
      <c r="K43" s="47">
        <f t="shared" ref="K43" si="67">J43*288</f>
        <v>3168</v>
      </c>
      <c r="L43" s="134">
        <v>1</v>
      </c>
      <c r="M43" s="47">
        <f t="shared" si="65"/>
        <v>500</v>
      </c>
      <c r="N43" s="134">
        <v>2</v>
      </c>
      <c r="O43" s="47">
        <f t="shared" ref="O43" si="68">N43*240</f>
        <v>480</v>
      </c>
      <c r="P43" s="134">
        <v>10</v>
      </c>
      <c r="Q43" s="47">
        <f t="shared" ref="Q43" si="69">P43*480</f>
        <v>4800</v>
      </c>
    </row>
    <row r="44" spans="1:18" s="111" customFormat="1" ht="17.25" customHeight="1">
      <c r="A44" s="451">
        <v>12</v>
      </c>
      <c r="B44" s="609" t="s">
        <v>203</v>
      </c>
      <c r="C44" s="451">
        <v>28</v>
      </c>
      <c r="D44" s="451">
        <v>535</v>
      </c>
      <c r="E44" s="451">
        <f>J46*8</f>
        <v>96</v>
      </c>
      <c r="F44" s="329"/>
      <c r="G44" s="336" t="s">
        <v>167</v>
      </c>
      <c r="H44" s="57">
        <f>H45+H46</f>
        <v>27</v>
      </c>
      <c r="I44" s="57">
        <f t="shared" ref="I44:Q44" si="70">I45+I46</f>
        <v>9716</v>
      </c>
      <c r="J44" s="57">
        <f t="shared" si="70"/>
        <v>12</v>
      </c>
      <c r="K44" s="57">
        <f t="shared" si="70"/>
        <v>3456</v>
      </c>
      <c r="L44" s="57">
        <f t="shared" si="70"/>
        <v>1</v>
      </c>
      <c r="M44" s="57">
        <f t="shared" si="70"/>
        <v>500</v>
      </c>
      <c r="N44" s="57">
        <f t="shared" si="70"/>
        <v>5</v>
      </c>
      <c r="O44" s="57">
        <f t="shared" si="70"/>
        <v>960</v>
      </c>
      <c r="P44" s="57">
        <f t="shared" si="70"/>
        <v>38</v>
      </c>
      <c r="Q44" s="57">
        <f t="shared" si="70"/>
        <v>4800</v>
      </c>
      <c r="R44" s="111">
        <v>2024</v>
      </c>
    </row>
    <row r="45" spans="1:18" s="111" customFormat="1" ht="17.25" customHeight="1">
      <c r="A45" s="452"/>
      <c r="B45" s="610"/>
      <c r="C45" s="452"/>
      <c r="D45" s="452"/>
      <c r="E45" s="452"/>
      <c r="F45" s="330"/>
      <c r="G45" s="325" t="s">
        <v>80</v>
      </c>
      <c r="H45" s="57"/>
      <c r="I45" s="57"/>
      <c r="J45" s="98"/>
      <c r="K45" s="47"/>
      <c r="L45" s="98"/>
      <c r="M45" s="47">
        <f t="shared" ref="M45:M46" si="71">L45*500</f>
        <v>0</v>
      </c>
      <c r="N45" s="99">
        <v>1</v>
      </c>
      <c r="O45" s="47"/>
      <c r="P45" s="107">
        <v>28</v>
      </c>
      <c r="Q45" s="47"/>
    </row>
    <row r="46" spans="1:18" s="111" customFormat="1" ht="17.25" customHeight="1">
      <c r="A46" s="453"/>
      <c r="B46" s="611"/>
      <c r="C46" s="453"/>
      <c r="D46" s="453"/>
      <c r="E46" s="453"/>
      <c r="F46" s="344">
        <f>E44/D44%</f>
        <v>17.943925233644862</v>
      </c>
      <c r="G46" s="325" t="s">
        <v>81</v>
      </c>
      <c r="H46" s="57">
        <f>J46+L46+N46+P46</f>
        <v>27</v>
      </c>
      <c r="I46" s="57">
        <f t="shared" ref="I46" si="72">K46+M46+O46+Q46</f>
        <v>9716</v>
      </c>
      <c r="J46" s="98">
        <v>12</v>
      </c>
      <c r="K46" s="47">
        <f t="shared" ref="K46" si="73">J46*288</f>
        <v>3456</v>
      </c>
      <c r="L46" s="98">
        <v>1</v>
      </c>
      <c r="M46" s="47">
        <f t="shared" si="71"/>
        <v>500</v>
      </c>
      <c r="N46" s="99">
        <v>4</v>
      </c>
      <c r="O46" s="47">
        <f t="shared" ref="O46" si="74">N46*240</f>
        <v>960</v>
      </c>
      <c r="P46" s="107">
        <v>10</v>
      </c>
      <c r="Q46" s="47">
        <f t="shared" ref="Q46" si="75">P46*480</f>
        <v>4800</v>
      </c>
    </row>
    <row r="47" spans="1:18" s="111" customFormat="1" ht="17.25" customHeight="1">
      <c r="A47" s="451">
        <v>13</v>
      </c>
      <c r="B47" s="609" t="s">
        <v>205</v>
      </c>
      <c r="C47" s="451">
        <v>21</v>
      </c>
      <c r="D47" s="451">
        <v>554</v>
      </c>
      <c r="E47" s="451">
        <f>J49*8</f>
        <v>104</v>
      </c>
      <c r="F47" s="329"/>
      <c r="G47" s="336" t="s">
        <v>167</v>
      </c>
      <c r="H47" s="57">
        <f>H48+H49</f>
        <v>27</v>
      </c>
      <c r="I47" s="57">
        <f t="shared" ref="I47:Q47" si="76">I48+I49</f>
        <v>9764</v>
      </c>
      <c r="J47" s="57">
        <f t="shared" si="76"/>
        <v>13</v>
      </c>
      <c r="K47" s="57">
        <f t="shared" si="76"/>
        <v>3744</v>
      </c>
      <c r="L47" s="57">
        <f t="shared" si="76"/>
        <v>1</v>
      </c>
      <c r="M47" s="57">
        <f t="shared" si="76"/>
        <v>500</v>
      </c>
      <c r="N47" s="57">
        <f t="shared" si="76"/>
        <v>4</v>
      </c>
      <c r="O47" s="57">
        <f t="shared" si="76"/>
        <v>720</v>
      </c>
      <c r="P47" s="57">
        <f t="shared" si="76"/>
        <v>31</v>
      </c>
      <c r="Q47" s="57">
        <f t="shared" si="76"/>
        <v>4800</v>
      </c>
      <c r="R47" s="111">
        <v>2024</v>
      </c>
    </row>
    <row r="48" spans="1:18" s="111" customFormat="1" ht="17.25" customHeight="1">
      <c r="A48" s="452"/>
      <c r="B48" s="610"/>
      <c r="C48" s="452"/>
      <c r="D48" s="452"/>
      <c r="E48" s="452"/>
      <c r="F48" s="330"/>
      <c r="G48" s="325" t="s">
        <v>80</v>
      </c>
      <c r="H48" s="57"/>
      <c r="I48" s="57"/>
      <c r="J48" s="124"/>
      <c r="K48" s="47"/>
      <c r="L48" s="124"/>
      <c r="M48" s="47">
        <f t="shared" ref="M48:M49" si="77">L48*500</f>
        <v>0</v>
      </c>
      <c r="N48" s="99">
        <v>1</v>
      </c>
      <c r="O48" s="47"/>
      <c r="P48" s="107">
        <v>21</v>
      </c>
      <c r="Q48" s="47"/>
    </row>
    <row r="49" spans="1:18" s="111" customFormat="1" ht="17.25" customHeight="1">
      <c r="A49" s="453"/>
      <c r="B49" s="611"/>
      <c r="C49" s="453"/>
      <c r="D49" s="453"/>
      <c r="E49" s="453"/>
      <c r="F49" s="344">
        <f>E47/D47%</f>
        <v>18.772563176895307</v>
      </c>
      <c r="G49" s="325" t="s">
        <v>81</v>
      </c>
      <c r="H49" s="57">
        <f t="shared" ref="H49:I49" si="78">J49+L49+N49+P49</f>
        <v>27</v>
      </c>
      <c r="I49" s="57">
        <f t="shared" si="78"/>
        <v>9764</v>
      </c>
      <c r="J49" s="124">
        <v>13</v>
      </c>
      <c r="K49" s="47">
        <f t="shared" ref="K49" si="79">J49*288</f>
        <v>3744</v>
      </c>
      <c r="L49" s="124">
        <v>1</v>
      </c>
      <c r="M49" s="47">
        <f t="shared" si="77"/>
        <v>500</v>
      </c>
      <c r="N49" s="99">
        <v>3</v>
      </c>
      <c r="O49" s="47">
        <f t="shared" ref="O49" si="80">N49*240</f>
        <v>720</v>
      </c>
      <c r="P49" s="129">
        <v>10</v>
      </c>
      <c r="Q49" s="47">
        <f t="shared" ref="Q49" si="81">P49*480</f>
        <v>4800</v>
      </c>
    </row>
    <row r="50" spans="1:18" s="111" customFormat="1" ht="17.25" customHeight="1">
      <c r="A50" s="451">
        <v>14</v>
      </c>
      <c r="B50" s="609" t="s">
        <v>169</v>
      </c>
      <c r="C50" s="451">
        <v>27</v>
      </c>
      <c r="D50" s="451">
        <v>401</v>
      </c>
      <c r="E50" s="451">
        <f>J52*8</f>
        <v>120</v>
      </c>
      <c r="F50" s="329"/>
      <c r="G50" s="336" t="s">
        <v>167</v>
      </c>
      <c r="H50" s="57">
        <f>H52+H51</f>
        <v>28</v>
      </c>
      <c r="I50" s="57">
        <f t="shared" ref="I50:Q50" si="82">I52+I51</f>
        <v>10100</v>
      </c>
      <c r="J50" s="57">
        <f t="shared" si="82"/>
        <v>15</v>
      </c>
      <c r="K50" s="57">
        <f t="shared" si="82"/>
        <v>4320</v>
      </c>
      <c r="L50" s="57">
        <f t="shared" si="82"/>
        <v>1</v>
      </c>
      <c r="M50" s="57">
        <f t="shared" si="82"/>
        <v>500</v>
      </c>
      <c r="N50" s="57">
        <f t="shared" si="82"/>
        <v>3</v>
      </c>
      <c r="O50" s="57">
        <f t="shared" si="82"/>
        <v>480</v>
      </c>
      <c r="P50" s="57">
        <f t="shared" si="82"/>
        <v>37</v>
      </c>
      <c r="Q50" s="57">
        <f t="shared" si="82"/>
        <v>4800</v>
      </c>
      <c r="R50" s="111">
        <v>2022</v>
      </c>
    </row>
    <row r="51" spans="1:18" s="111" customFormat="1" ht="17.25" customHeight="1">
      <c r="A51" s="452"/>
      <c r="B51" s="610"/>
      <c r="C51" s="452"/>
      <c r="D51" s="452"/>
      <c r="E51" s="452"/>
      <c r="F51" s="330"/>
      <c r="G51" s="325" t="s">
        <v>80</v>
      </c>
      <c r="H51" s="57"/>
      <c r="I51" s="57"/>
      <c r="J51" s="98"/>
      <c r="K51" s="47"/>
      <c r="L51" s="98"/>
      <c r="M51" s="47">
        <f t="shared" ref="M51:M52" si="83">L51*500</f>
        <v>0</v>
      </c>
      <c r="N51" s="98">
        <v>1</v>
      </c>
      <c r="O51" s="47"/>
      <c r="P51" s="98">
        <v>27</v>
      </c>
      <c r="Q51" s="47"/>
    </row>
    <row r="52" spans="1:18" s="111" customFormat="1" ht="17.25" customHeight="1">
      <c r="A52" s="453"/>
      <c r="B52" s="611"/>
      <c r="C52" s="453"/>
      <c r="D52" s="453"/>
      <c r="E52" s="453"/>
      <c r="F52" s="331">
        <f>E50/D50%</f>
        <v>29.925187032418954</v>
      </c>
      <c r="G52" s="325" t="s">
        <v>81</v>
      </c>
      <c r="H52" s="57">
        <f t="shared" ref="H52:I52" si="84">J52+L52+N52+P52</f>
        <v>28</v>
      </c>
      <c r="I52" s="57">
        <f t="shared" si="84"/>
        <v>10100</v>
      </c>
      <c r="J52" s="98">
        <v>15</v>
      </c>
      <c r="K52" s="47">
        <f t="shared" ref="K52" si="85">J52*288</f>
        <v>4320</v>
      </c>
      <c r="L52" s="98">
        <v>1</v>
      </c>
      <c r="M52" s="47">
        <f t="shared" si="83"/>
        <v>500</v>
      </c>
      <c r="N52" s="98">
        <v>2</v>
      </c>
      <c r="O52" s="47">
        <f t="shared" ref="O52" si="86">N52*240</f>
        <v>480</v>
      </c>
      <c r="P52" s="98">
        <v>10</v>
      </c>
      <c r="Q52" s="47">
        <f t="shared" ref="Q52" si="87">P52*480</f>
        <v>4800</v>
      </c>
    </row>
    <row r="53" spans="1:18" s="111" customFormat="1" ht="17.25" customHeight="1">
      <c r="A53" s="451">
        <v>15</v>
      </c>
      <c r="B53" s="609" t="s">
        <v>168</v>
      </c>
      <c r="C53" s="451">
        <v>26</v>
      </c>
      <c r="D53" s="451">
        <v>471</v>
      </c>
      <c r="E53" s="451">
        <f>J55*8</f>
        <v>128</v>
      </c>
      <c r="F53" s="329"/>
      <c r="G53" s="336" t="s">
        <v>167</v>
      </c>
      <c r="H53" s="57">
        <f>H55+H54</f>
        <v>29</v>
      </c>
      <c r="I53" s="57">
        <f t="shared" ref="I53:Q53" si="88">I55+I54</f>
        <v>10388</v>
      </c>
      <c r="J53" s="57">
        <f t="shared" si="88"/>
        <v>16</v>
      </c>
      <c r="K53" s="57">
        <f t="shared" si="88"/>
        <v>4608</v>
      </c>
      <c r="L53" s="57">
        <f t="shared" si="88"/>
        <v>1</v>
      </c>
      <c r="M53" s="57">
        <f t="shared" si="88"/>
        <v>500</v>
      </c>
      <c r="N53" s="57">
        <f t="shared" si="88"/>
        <v>4</v>
      </c>
      <c r="O53" s="57">
        <f t="shared" si="88"/>
        <v>480</v>
      </c>
      <c r="P53" s="57">
        <f t="shared" si="88"/>
        <v>36</v>
      </c>
      <c r="Q53" s="57">
        <f t="shared" si="88"/>
        <v>4800</v>
      </c>
      <c r="R53" s="111">
        <v>2022</v>
      </c>
    </row>
    <row r="54" spans="1:18" s="111" customFormat="1" ht="17.25" customHeight="1">
      <c r="A54" s="452"/>
      <c r="B54" s="610"/>
      <c r="C54" s="452"/>
      <c r="D54" s="452"/>
      <c r="E54" s="452"/>
      <c r="F54" s="330"/>
      <c r="G54" s="325" t="s">
        <v>80</v>
      </c>
      <c r="H54" s="57"/>
      <c r="I54" s="57"/>
      <c r="J54" s="98"/>
      <c r="K54" s="47"/>
      <c r="L54" s="98"/>
      <c r="M54" s="47">
        <f t="shared" ref="M54:M55" si="89">L54*500</f>
        <v>0</v>
      </c>
      <c r="N54" s="98">
        <v>2</v>
      </c>
      <c r="O54" s="47"/>
      <c r="P54" s="98">
        <v>26</v>
      </c>
      <c r="Q54" s="47"/>
    </row>
    <row r="55" spans="1:18" s="111" customFormat="1" ht="17.25" customHeight="1">
      <c r="A55" s="453"/>
      <c r="B55" s="611"/>
      <c r="C55" s="453"/>
      <c r="D55" s="453"/>
      <c r="E55" s="453"/>
      <c r="F55" s="331">
        <f>E53/D53%</f>
        <v>27.176220806794056</v>
      </c>
      <c r="G55" s="325" t="s">
        <v>81</v>
      </c>
      <c r="H55" s="57">
        <f t="shared" ref="H55:I55" si="90">J55+L55+N55+P55</f>
        <v>29</v>
      </c>
      <c r="I55" s="57">
        <f t="shared" si="90"/>
        <v>10388</v>
      </c>
      <c r="J55" s="98">
        <v>16</v>
      </c>
      <c r="K55" s="47">
        <f t="shared" ref="K55" si="91">J55*288</f>
        <v>4608</v>
      </c>
      <c r="L55" s="98">
        <v>1</v>
      </c>
      <c r="M55" s="47">
        <f t="shared" si="89"/>
        <v>500</v>
      </c>
      <c r="N55" s="98">
        <v>2</v>
      </c>
      <c r="O55" s="47">
        <f t="shared" ref="O55" si="92">N55*240</f>
        <v>480</v>
      </c>
      <c r="P55" s="98">
        <v>10</v>
      </c>
      <c r="Q55" s="47">
        <f t="shared" ref="Q55" si="93">P55*480</f>
        <v>4800</v>
      </c>
    </row>
    <row r="56" spans="1:18" s="111" customFormat="1" ht="17.25" customHeight="1">
      <c r="A56" s="451">
        <v>16</v>
      </c>
      <c r="B56" s="609" t="s">
        <v>199</v>
      </c>
      <c r="C56" s="451">
        <v>20</v>
      </c>
      <c r="D56" s="451">
        <v>425</v>
      </c>
      <c r="E56" s="451">
        <f>J58*8</f>
        <v>128</v>
      </c>
      <c r="F56" s="329"/>
      <c r="G56" s="336" t="s">
        <v>167</v>
      </c>
      <c r="H56" s="57">
        <f>H58+H57</f>
        <v>29</v>
      </c>
      <c r="I56" s="57">
        <f t="shared" ref="I56:Q56" si="94">I58+I57</f>
        <v>10388</v>
      </c>
      <c r="J56" s="57">
        <f t="shared" si="94"/>
        <v>16</v>
      </c>
      <c r="K56" s="57">
        <f t="shared" si="94"/>
        <v>4608</v>
      </c>
      <c r="L56" s="57">
        <f t="shared" si="94"/>
        <v>1</v>
      </c>
      <c r="M56" s="57">
        <f t="shared" si="94"/>
        <v>500</v>
      </c>
      <c r="N56" s="57">
        <f t="shared" si="94"/>
        <v>4</v>
      </c>
      <c r="O56" s="57">
        <f t="shared" si="94"/>
        <v>480</v>
      </c>
      <c r="P56" s="57">
        <f t="shared" si="94"/>
        <v>40</v>
      </c>
      <c r="Q56" s="57">
        <f t="shared" si="94"/>
        <v>4800</v>
      </c>
      <c r="R56" s="111">
        <v>2024</v>
      </c>
    </row>
    <row r="57" spans="1:18" s="111" customFormat="1" ht="17.25" customHeight="1">
      <c r="A57" s="452"/>
      <c r="B57" s="610"/>
      <c r="C57" s="452"/>
      <c r="D57" s="452"/>
      <c r="E57" s="452"/>
      <c r="F57" s="330"/>
      <c r="G57" s="325" t="s">
        <v>80</v>
      </c>
      <c r="H57" s="57"/>
      <c r="I57" s="57"/>
      <c r="J57" s="134"/>
      <c r="K57" s="47"/>
      <c r="L57" s="134"/>
      <c r="M57" s="47">
        <f t="shared" ref="M57:M58" si="95">L57*500</f>
        <v>0</v>
      </c>
      <c r="N57" s="134">
        <v>2</v>
      </c>
      <c r="O57" s="47"/>
      <c r="P57" s="134">
        <v>30</v>
      </c>
      <c r="Q57" s="47"/>
    </row>
    <row r="58" spans="1:18" s="111" customFormat="1" ht="17.25" customHeight="1">
      <c r="A58" s="453"/>
      <c r="B58" s="611"/>
      <c r="C58" s="453"/>
      <c r="D58" s="453"/>
      <c r="E58" s="453"/>
      <c r="F58" s="331">
        <f>E56/D56%</f>
        <v>30.117647058823529</v>
      </c>
      <c r="G58" s="325" t="s">
        <v>81</v>
      </c>
      <c r="H58" s="57">
        <f t="shared" ref="H58:I58" si="96">J58+L58+N58+P58</f>
        <v>29</v>
      </c>
      <c r="I58" s="57">
        <f t="shared" si="96"/>
        <v>10388</v>
      </c>
      <c r="J58" s="134">
        <v>16</v>
      </c>
      <c r="K58" s="47">
        <f t="shared" ref="K58" si="97">J58*288</f>
        <v>4608</v>
      </c>
      <c r="L58" s="134">
        <v>1</v>
      </c>
      <c r="M58" s="47">
        <f t="shared" si="95"/>
        <v>500</v>
      </c>
      <c r="N58" s="134">
        <v>2</v>
      </c>
      <c r="O58" s="47">
        <f t="shared" ref="O58" si="98">N58*240</f>
        <v>480</v>
      </c>
      <c r="P58" s="134">
        <v>10</v>
      </c>
      <c r="Q58" s="47">
        <f t="shared" ref="Q58" si="99">P58*480</f>
        <v>4800</v>
      </c>
    </row>
    <row r="59" spans="1:18" s="111" customFormat="1" ht="17.25" customHeight="1">
      <c r="A59" s="451">
        <v>17</v>
      </c>
      <c r="B59" s="609" t="s">
        <v>194</v>
      </c>
      <c r="C59" s="451">
        <v>26</v>
      </c>
      <c r="D59" s="451">
        <v>571</v>
      </c>
      <c r="E59" s="451">
        <f>15*8</f>
        <v>120</v>
      </c>
      <c r="F59" s="329"/>
      <c r="G59" s="336" t="s">
        <v>167</v>
      </c>
      <c r="H59" s="57">
        <f>H61+H60</f>
        <v>30</v>
      </c>
      <c r="I59" s="57">
        <f t="shared" ref="I59:P59" si="100">I61+I60</f>
        <v>10580</v>
      </c>
      <c r="J59" s="57">
        <f t="shared" si="100"/>
        <v>15</v>
      </c>
      <c r="K59" s="57">
        <f t="shared" si="100"/>
        <v>4320</v>
      </c>
      <c r="L59" s="57">
        <f t="shared" si="100"/>
        <v>1</v>
      </c>
      <c r="M59" s="57">
        <f t="shared" si="100"/>
        <v>500</v>
      </c>
      <c r="N59" s="57">
        <f t="shared" si="100"/>
        <v>5</v>
      </c>
      <c r="O59" s="57">
        <f t="shared" si="100"/>
        <v>960</v>
      </c>
      <c r="P59" s="57">
        <f t="shared" si="100"/>
        <v>36</v>
      </c>
      <c r="Q59" s="57">
        <f>Q61+Q60</f>
        <v>4800</v>
      </c>
      <c r="R59" s="111">
        <v>2024</v>
      </c>
    </row>
    <row r="60" spans="1:18" s="111" customFormat="1" ht="17.25" customHeight="1">
      <c r="A60" s="452"/>
      <c r="B60" s="610"/>
      <c r="C60" s="452"/>
      <c r="D60" s="452"/>
      <c r="E60" s="452"/>
      <c r="F60" s="330"/>
      <c r="G60" s="325" t="s">
        <v>80</v>
      </c>
      <c r="H60" s="57"/>
      <c r="I60" s="57"/>
      <c r="J60" s="98"/>
      <c r="K60" s="47"/>
      <c r="L60" s="98"/>
      <c r="M60" s="47">
        <f t="shared" ref="M60:M61" si="101">L60*500</f>
        <v>0</v>
      </c>
      <c r="N60" s="99">
        <v>1</v>
      </c>
      <c r="O60" s="47"/>
      <c r="P60" s="100">
        <v>26</v>
      </c>
      <c r="Q60" s="47"/>
    </row>
    <row r="61" spans="1:18" s="111" customFormat="1" ht="17.25" customHeight="1">
      <c r="A61" s="453"/>
      <c r="B61" s="611"/>
      <c r="C61" s="453"/>
      <c r="D61" s="453"/>
      <c r="E61" s="453"/>
      <c r="F61" s="344">
        <f>E59/D59%</f>
        <v>21.015761821366024</v>
      </c>
      <c r="G61" s="325" t="s">
        <v>81</v>
      </c>
      <c r="H61" s="57">
        <f t="shared" ref="H61:I61" si="102">J61+L61+N61+P61</f>
        <v>30</v>
      </c>
      <c r="I61" s="57">
        <f t="shared" si="102"/>
        <v>10580</v>
      </c>
      <c r="J61" s="98">
        <v>15</v>
      </c>
      <c r="K61" s="47">
        <f t="shared" ref="K61" si="103">J61*288</f>
        <v>4320</v>
      </c>
      <c r="L61" s="98">
        <v>1</v>
      </c>
      <c r="M61" s="47">
        <f t="shared" si="101"/>
        <v>500</v>
      </c>
      <c r="N61" s="99">
        <v>4</v>
      </c>
      <c r="O61" s="47">
        <f t="shared" ref="O61" si="104">N61*240</f>
        <v>960</v>
      </c>
      <c r="P61" s="100">
        <v>10</v>
      </c>
      <c r="Q61" s="47">
        <f t="shared" ref="Q61" si="105">P61*480</f>
        <v>4800</v>
      </c>
    </row>
    <row r="62" spans="1:18" s="111" customFormat="1" ht="17.25" customHeight="1">
      <c r="A62" s="451">
        <v>18</v>
      </c>
      <c r="B62" s="609" t="s">
        <v>204</v>
      </c>
      <c r="C62" s="451">
        <v>19</v>
      </c>
      <c r="D62" s="451">
        <v>545</v>
      </c>
      <c r="E62" s="451">
        <f>J64*8</f>
        <v>120</v>
      </c>
      <c r="F62" s="329"/>
      <c r="G62" s="336" t="s">
        <v>167</v>
      </c>
      <c r="H62" s="57">
        <f>H63+H64</f>
        <v>30</v>
      </c>
      <c r="I62" s="57">
        <f t="shared" ref="I62:Q62" si="106">I63+I64</f>
        <v>10580</v>
      </c>
      <c r="J62" s="57">
        <f t="shared" si="106"/>
        <v>15</v>
      </c>
      <c r="K62" s="57">
        <f t="shared" si="106"/>
        <v>4320</v>
      </c>
      <c r="L62" s="57">
        <f t="shared" si="106"/>
        <v>1</v>
      </c>
      <c r="M62" s="57">
        <f t="shared" si="106"/>
        <v>500</v>
      </c>
      <c r="N62" s="57">
        <f t="shared" si="106"/>
        <v>5</v>
      </c>
      <c r="O62" s="57">
        <f t="shared" si="106"/>
        <v>960</v>
      </c>
      <c r="P62" s="57">
        <f t="shared" si="106"/>
        <v>29</v>
      </c>
      <c r="Q62" s="57">
        <f t="shared" si="106"/>
        <v>4800</v>
      </c>
      <c r="R62" s="111">
        <v>2021</v>
      </c>
    </row>
    <row r="63" spans="1:18" s="111" customFormat="1" ht="17.25" customHeight="1">
      <c r="A63" s="452"/>
      <c r="B63" s="610"/>
      <c r="C63" s="452"/>
      <c r="D63" s="452"/>
      <c r="E63" s="452"/>
      <c r="F63" s="330"/>
      <c r="G63" s="325" t="s">
        <v>80</v>
      </c>
      <c r="H63" s="57"/>
      <c r="I63" s="57"/>
      <c r="J63" s="98"/>
      <c r="K63" s="47"/>
      <c r="L63" s="123"/>
      <c r="M63" s="47">
        <f t="shared" ref="M63:M64" si="107">L63*500</f>
        <v>0</v>
      </c>
      <c r="N63" s="98">
        <v>1</v>
      </c>
      <c r="O63" s="47"/>
      <c r="P63" s="107">
        <v>19</v>
      </c>
      <c r="Q63" s="47"/>
    </row>
    <row r="64" spans="1:18" s="111" customFormat="1" ht="17.25" customHeight="1">
      <c r="A64" s="453"/>
      <c r="B64" s="611"/>
      <c r="C64" s="453"/>
      <c r="D64" s="453"/>
      <c r="E64" s="453"/>
      <c r="F64" s="344">
        <f>E62/D62%</f>
        <v>22.01834862385321</v>
      </c>
      <c r="G64" s="325" t="s">
        <v>81</v>
      </c>
      <c r="H64" s="57">
        <f t="shared" ref="H64:I64" si="108">J64+L64+N64+P64</f>
        <v>30</v>
      </c>
      <c r="I64" s="57">
        <f t="shared" si="108"/>
        <v>10580</v>
      </c>
      <c r="J64" s="98">
        <v>15</v>
      </c>
      <c r="K64" s="47">
        <f t="shared" ref="K64" si="109">J64*288</f>
        <v>4320</v>
      </c>
      <c r="L64" s="123">
        <v>1</v>
      </c>
      <c r="M64" s="47">
        <f t="shared" si="107"/>
        <v>500</v>
      </c>
      <c r="N64" s="98">
        <v>4</v>
      </c>
      <c r="O64" s="47">
        <f t="shared" ref="O64" si="110">N64*240</f>
        <v>960</v>
      </c>
      <c r="P64" s="107">
        <v>10</v>
      </c>
      <c r="Q64" s="47">
        <f t="shared" ref="Q64" si="111">P64*480</f>
        <v>4800</v>
      </c>
    </row>
    <row r="65" spans="1:18" s="111" customFormat="1" ht="17.25" customHeight="1">
      <c r="A65" s="451">
        <v>19</v>
      </c>
      <c r="B65" s="609" t="s">
        <v>206</v>
      </c>
      <c r="C65" s="451">
        <v>32</v>
      </c>
      <c r="D65" s="451">
        <v>670</v>
      </c>
      <c r="E65" s="451">
        <f>J67*8</f>
        <v>120</v>
      </c>
      <c r="F65" s="329"/>
      <c r="G65" s="336" t="s">
        <v>167</v>
      </c>
      <c r="H65" s="57">
        <f>H66+H67</f>
        <v>30</v>
      </c>
      <c r="I65" s="57">
        <f t="shared" ref="I65:Q65" si="112">I66+I67</f>
        <v>10580</v>
      </c>
      <c r="J65" s="57">
        <f t="shared" si="112"/>
        <v>15</v>
      </c>
      <c r="K65" s="57">
        <f t="shared" si="112"/>
        <v>4320</v>
      </c>
      <c r="L65" s="57">
        <f t="shared" si="112"/>
        <v>1</v>
      </c>
      <c r="M65" s="57">
        <f t="shared" si="112"/>
        <v>500</v>
      </c>
      <c r="N65" s="57">
        <f t="shared" si="112"/>
        <v>5</v>
      </c>
      <c r="O65" s="57">
        <f t="shared" si="112"/>
        <v>960</v>
      </c>
      <c r="P65" s="57">
        <f t="shared" si="112"/>
        <v>42</v>
      </c>
      <c r="Q65" s="57">
        <f t="shared" si="112"/>
        <v>4800</v>
      </c>
      <c r="R65" s="111">
        <v>2023</v>
      </c>
    </row>
    <row r="66" spans="1:18" s="111" customFormat="1" ht="17.25" customHeight="1">
      <c r="A66" s="452"/>
      <c r="B66" s="610"/>
      <c r="C66" s="452"/>
      <c r="D66" s="452"/>
      <c r="E66" s="452"/>
      <c r="F66" s="330"/>
      <c r="G66" s="325" t="s">
        <v>80</v>
      </c>
      <c r="H66" s="57"/>
      <c r="I66" s="57"/>
      <c r="J66" s="98"/>
      <c r="K66" s="47"/>
      <c r="L66" s="106"/>
      <c r="M66" s="47">
        <f t="shared" ref="M66:M67" si="113">L66*500</f>
        <v>0</v>
      </c>
      <c r="N66" s="99">
        <v>1</v>
      </c>
      <c r="O66" s="47"/>
      <c r="P66" s="100">
        <v>32</v>
      </c>
      <c r="Q66" s="47"/>
    </row>
    <row r="67" spans="1:18" s="111" customFormat="1" ht="17.25" customHeight="1">
      <c r="A67" s="453"/>
      <c r="B67" s="611"/>
      <c r="C67" s="453"/>
      <c r="D67" s="453"/>
      <c r="E67" s="453"/>
      <c r="F67" s="344">
        <f>E65/D65%</f>
        <v>17.910447761194028</v>
      </c>
      <c r="G67" s="325" t="s">
        <v>81</v>
      </c>
      <c r="H67" s="57">
        <f t="shared" ref="H67:I67" si="114">J67+L67+N67+P67</f>
        <v>30</v>
      </c>
      <c r="I67" s="57">
        <f t="shared" si="114"/>
        <v>10580</v>
      </c>
      <c r="J67" s="98">
        <v>15</v>
      </c>
      <c r="K67" s="47">
        <f t="shared" ref="K67" si="115">J67*288</f>
        <v>4320</v>
      </c>
      <c r="L67" s="106">
        <v>1</v>
      </c>
      <c r="M67" s="47">
        <f t="shared" si="113"/>
        <v>500</v>
      </c>
      <c r="N67" s="99">
        <v>4</v>
      </c>
      <c r="O67" s="47">
        <f t="shared" ref="O67" si="116">N67*240</f>
        <v>960</v>
      </c>
      <c r="P67" s="100">
        <v>10</v>
      </c>
      <c r="Q67" s="47">
        <f t="shared" ref="Q67" si="117">P67*480</f>
        <v>4800</v>
      </c>
    </row>
    <row r="68" spans="1:18" s="111" customFormat="1" ht="17.25" customHeight="1">
      <c r="A68" s="451">
        <v>20</v>
      </c>
      <c r="B68" s="609" t="s">
        <v>207</v>
      </c>
      <c r="C68" s="451">
        <v>35</v>
      </c>
      <c r="D68" s="451">
        <v>760</v>
      </c>
      <c r="E68" s="451">
        <f>J70*8</f>
        <v>120</v>
      </c>
      <c r="F68" s="329"/>
      <c r="G68" s="336" t="s">
        <v>167</v>
      </c>
      <c r="H68" s="57">
        <f>H69+H70</f>
        <v>31</v>
      </c>
      <c r="I68" s="57">
        <f t="shared" ref="I68:Q68" si="118">I69+I70</f>
        <v>10820</v>
      </c>
      <c r="J68" s="57">
        <f t="shared" si="118"/>
        <v>15</v>
      </c>
      <c r="K68" s="57">
        <f t="shared" si="118"/>
        <v>4320</v>
      </c>
      <c r="L68" s="57">
        <f t="shared" si="118"/>
        <v>1</v>
      </c>
      <c r="M68" s="57">
        <f t="shared" si="118"/>
        <v>500</v>
      </c>
      <c r="N68" s="57">
        <f t="shared" si="118"/>
        <v>6</v>
      </c>
      <c r="O68" s="57">
        <f t="shared" si="118"/>
        <v>1200</v>
      </c>
      <c r="P68" s="57">
        <f t="shared" si="118"/>
        <v>45</v>
      </c>
      <c r="Q68" s="57">
        <f t="shared" si="118"/>
        <v>4800</v>
      </c>
      <c r="R68" s="111">
        <v>2024</v>
      </c>
    </row>
    <row r="69" spans="1:18" s="111" customFormat="1" ht="17.25" customHeight="1">
      <c r="A69" s="452"/>
      <c r="B69" s="610"/>
      <c r="C69" s="452"/>
      <c r="D69" s="452"/>
      <c r="E69" s="452"/>
      <c r="F69" s="330"/>
      <c r="G69" s="325" t="s">
        <v>80</v>
      </c>
      <c r="H69" s="57"/>
      <c r="I69" s="57"/>
      <c r="J69" s="98"/>
      <c r="K69" s="47"/>
      <c r="L69" s="98"/>
      <c r="M69" s="47">
        <f t="shared" ref="M69:M70" si="119">L69*500</f>
        <v>0</v>
      </c>
      <c r="N69" s="99">
        <v>1</v>
      </c>
      <c r="O69" s="47"/>
      <c r="P69" s="100">
        <v>35</v>
      </c>
      <c r="Q69" s="47"/>
    </row>
    <row r="70" spans="1:18" s="111" customFormat="1" ht="17.25" customHeight="1">
      <c r="A70" s="453"/>
      <c r="B70" s="611"/>
      <c r="C70" s="453"/>
      <c r="D70" s="453"/>
      <c r="E70" s="453"/>
      <c r="F70" s="344">
        <f>E68/D68%</f>
        <v>15.789473684210527</v>
      </c>
      <c r="G70" s="325" t="s">
        <v>81</v>
      </c>
      <c r="H70" s="57">
        <f t="shared" ref="H70:I70" si="120">J70+L70+N70+P70</f>
        <v>31</v>
      </c>
      <c r="I70" s="57">
        <f t="shared" si="120"/>
        <v>10820</v>
      </c>
      <c r="J70" s="98">
        <v>15</v>
      </c>
      <c r="K70" s="47">
        <f t="shared" ref="K70" si="121">J70*288</f>
        <v>4320</v>
      </c>
      <c r="L70" s="98">
        <v>1</v>
      </c>
      <c r="M70" s="47">
        <f t="shared" si="119"/>
        <v>500</v>
      </c>
      <c r="N70" s="99">
        <v>5</v>
      </c>
      <c r="O70" s="47">
        <f t="shared" ref="O70" si="122">N70*240</f>
        <v>1200</v>
      </c>
      <c r="P70" s="100">
        <v>10</v>
      </c>
      <c r="Q70" s="47">
        <f t="shared" ref="Q70" si="123">P70*480</f>
        <v>4800</v>
      </c>
    </row>
    <row r="71" spans="1:18" s="111" customFormat="1" ht="17.25" customHeight="1">
      <c r="A71" s="451">
        <v>21</v>
      </c>
      <c r="B71" s="609" t="s">
        <v>122</v>
      </c>
      <c r="C71" s="451">
        <v>20</v>
      </c>
      <c r="D71" s="451">
        <v>175</v>
      </c>
      <c r="E71" s="451">
        <f>20*8</f>
        <v>160</v>
      </c>
      <c r="F71" s="329"/>
      <c r="G71" s="336" t="s">
        <v>167</v>
      </c>
      <c r="H71" s="57">
        <f>H73+H72</f>
        <v>31</v>
      </c>
      <c r="I71" s="57">
        <f t="shared" ref="I71:Q71" si="124">I73+I72</f>
        <v>11780</v>
      </c>
      <c r="J71" s="57">
        <f t="shared" si="124"/>
        <v>20</v>
      </c>
      <c r="K71" s="57">
        <f t="shared" si="124"/>
        <v>4320</v>
      </c>
      <c r="L71" s="57">
        <f t="shared" si="124"/>
        <v>2</v>
      </c>
      <c r="M71" s="57">
        <f t="shared" si="124"/>
        <v>1000</v>
      </c>
      <c r="N71" s="57">
        <f t="shared" si="124"/>
        <v>2</v>
      </c>
      <c r="O71" s="57">
        <f t="shared" si="124"/>
        <v>240</v>
      </c>
      <c r="P71" s="57">
        <f t="shared" si="124"/>
        <v>34</v>
      </c>
      <c r="Q71" s="57">
        <f t="shared" si="124"/>
        <v>6720</v>
      </c>
      <c r="R71" s="111">
        <v>2023</v>
      </c>
    </row>
    <row r="72" spans="1:18" s="111" customFormat="1" ht="17.25" customHeight="1">
      <c r="A72" s="452"/>
      <c r="B72" s="610"/>
      <c r="C72" s="452"/>
      <c r="D72" s="452"/>
      <c r="E72" s="452"/>
      <c r="F72" s="330"/>
      <c r="G72" s="325" t="s">
        <v>80</v>
      </c>
      <c r="H72" s="57"/>
      <c r="I72" s="57"/>
      <c r="J72" s="134">
        <v>5</v>
      </c>
      <c r="K72" s="47"/>
      <c r="L72" s="134">
        <v>1</v>
      </c>
      <c r="M72" s="47">
        <f t="shared" ref="M72:M73" si="125">L72*500</f>
        <v>500</v>
      </c>
      <c r="N72" s="134">
        <v>1</v>
      </c>
      <c r="O72" s="47"/>
      <c r="P72" s="134">
        <v>20</v>
      </c>
      <c r="Q72" s="47"/>
    </row>
    <row r="73" spans="1:18" s="111" customFormat="1" ht="17.25" customHeight="1">
      <c r="A73" s="453"/>
      <c r="B73" s="611"/>
      <c r="C73" s="453"/>
      <c r="D73" s="453"/>
      <c r="E73" s="453"/>
      <c r="F73" s="331">
        <f>E71/D71%</f>
        <v>91.428571428571431</v>
      </c>
      <c r="G73" s="325" t="s">
        <v>81</v>
      </c>
      <c r="H73" s="57">
        <f t="shared" ref="H73:I73" si="126">J73+L73+N73+P73</f>
        <v>31</v>
      </c>
      <c r="I73" s="57">
        <f t="shared" si="126"/>
        <v>11780</v>
      </c>
      <c r="J73" s="134">
        <v>15</v>
      </c>
      <c r="K73" s="47">
        <f t="shared" ref="K73" si="127">J73*288</f>
        <v>4320</v>
      </c>
      <c r="L73" s="134">
        <v>1</v>
      </c>
      <c r="M73" s="47">
        <f t="shared" si="125"/>
        <v>500</v>
      </c>
      <c r="N73" s="134">
        <v>1</v>
      </c>
      <c r="O73" s="47">
        <f t="shared" ref="O73" si="128">N73*240</f>
        <v>240</v>
      </c>
      <c r="P73" s="134">
        <v>14</v>
      </c>
      <c r="Q73" s="47">
        <f t="shared" ref="Q73" si="129">P73*480</f>
        <v>6720</v>
      </c>
    </row>
    <row r="74" spans="1:18" s="111" customFormat="1" ht="17.25" customHeight="1">
      <c r="A74" s="451">
        <v>22</v>
      </c>
      <c r="B74" s="609" t="s">
        <v>196</v>
      </c>
      <c r="C74" s="451">
        <v>30</v>
      </c>
      <c r="D74" s="451">
        <v>459</v>
      </c>
      <c r="E74" s="451">
        <f>J76*8</f>
        <v>160</v>
      </c>
      <c r="F74" s="329"/>
      <c r="G74" s="336" t="s">
        <v>167</v>
      </c>
      <c r="H74" s="57">
        <f>H76+H75</f>
        <v>33</v>
      </c>
      <c r="I74" s="57">
        <f t="shared" ref="I74:Q74" si="130">I76+I75</f>
        <v>11800</v>
      </c>
      <c r="J74" s="57">
        <f t="shared" si="130"/>
        <v>20</v>
      </c>
      <c r="K74" s="57">
        <f t="shared" si="130"/>
        <v>5760</v>
      </c>
      <c r="L74" s="57">
        <f t="shared" si="130"/>
        <v>2</v>
      </c>
      <c r="M74" s="57">
        <f t="shared" si="130"/>
        <v>1000</v>
      </c>
      <c r="N74" s="57">
        <f t="shared" si="130"/>
        <v>3</v>
      </c>
      <c r="O74" s="57">
        <f t="shared" si="130"/>
        <v>240</v>
      </c>
      <c r="P74" s="57">
        <f t="shared" si="130"/>
        <v>40</v>
      </c>
      <c r="Q74" s="57">
        <f t="shared" si="130"/>
        <v>4800</v>
      </c>
      <c r="R74" s="111">
        <v>2022</v>
      </c>
    </row>
    <row r="75" spans="1:18" s="111" customFormat="1" ht="17.25" customHeight="1">
      <c r="A75" s="452"/>
      <c r="B75" s="610"/>
      <c r="C75" s="452"/>
      <c r="D75" s="452"/>
      <c r="E75" s="452"/>
      <c r="F75" s="330"/>
      <c r="G75" s="325" t="s">
        <v>80</v>
      </c>
      <c r="H75" s="57"/>
      <c r="I75" s="57"/>
      <c r="J75" s="124"/>
      <c r="K75" s="47"/>
      <c r="L75" s="98"/>
      <c r="M75" s="47">
        <f t="shared" ref="M75:M76" si="131">L75*500</f>
        <v>0</v>
      </c>
      <c r="N75" s="99">
        <v>2</v>
      </c>
      <c r="O75" s="47"/>
      <c r="P75" s="107">
        <v>30</v>
      </c>
      <c r="Q75" s="47"/>
    </row>
    <row r="76" spans="1:18" s="111" customFormat="1" ht="17.25" customHeight="1">
      <c r="A76" s="453"/>
      <c r="B76" s="611"/>
      <c r="C76" s="453"/>
      <c r="D76" s="453"/>
      <c r="E76" s="453"/>
      <c r="F76" s="331">
        <f>E74/D74%</f>
        <v>34.858387799564269</v>
      </c>
      <c r="G76" s="325" t="s">
        <v>81</v>
      </c>
      <c r="H76" s="57">
        <f t="shared" ref="H76:I76" si="132">J76+L76+N76+P76</f>
        <v>33</v>
      </c>
      <c r="I76" s="57">
        <f t="shared" si="132"/>
        <v>11800</v>
      </c>
      <c r="J76" s="98">
        <v>20</v>
      </c>
      <c r="K76" s="47">
        <f t="shared" ref="K76" si="133">J76*288</f>
        <v>5760</v>
      </c>
      <c r="L76" s="98">
        <v>2</v>
      </c>
      <c r="M76" s="47">
        <f t="shared" si="131"/>
        <v>1000</v>
      </c>
      <c r="N76" s="99">
        <v>1</v>
      </c>
      <c r="O76" s="47">
        <f t="shared" ref="O76" si="134">N76*240</f>
        <v>240</v>
      </c>
      <c r="P76" s="107">
        <v>10</v>
      </c>
      <c r="Q76" s="47">
        <f t="shared" ref="Q76" si="135">P76*480</f>
        <v>4800</v>
      </c>
    </row>
    <row r="77" spans="1:18" s="111" customFormat="1" ht="17.25" customHeight="1">
      <c r="A77" s="451">
        <v>23</v>
      </c>
      <c r="B77" s="609" t="s">
        <v>201</v>
      </c>
      <c r="C77" s="451">
        <v>27</v>
      </c>
      <c r="D77" s="451">
        <v>601</v>
      </c>
      <c r="E77" s="451">
        <f>J79*8</f>
        <v>160</v>
      </c>
      <c r="F77" s="329"/>
      <c r="G77" s="336" t="s">
        <v>167</v>
      </c>
      <c r="H77" s="57">
        <f>H79+H78</f>
        <v>35</v>
      </c>
      <c r="I77" s="57">
        <f t="shared" ref="I77:Q77" si="136">I79+I78</f>
        <v>12020</v>
      </c>
      <c r="J77" s="57">
        <f t="shared" si="136"/>
        <v>20</v>
      </c>
      <c r="K77" s="57">
        <f t="shared" si="136"/>
        <v>5760</v>
      </c>
      <c r="L77" s="57">
        <f t="shared" si="136"/>
        <v>1</v>
      </c>
      <c r="M77" s="57">
        <f t="shared" si="136"/>
        <v>500</v>
      </c>
      <c r="N77" s="57">
        <f t="shared" si="136"/>
        <v>5</v>
      </c>
      <c r="O77" s="57">
        <f t="shared" si="136"/>
        <v>960</v>
      </c>
      <c r="P77" s="57">
        <f t="shared" si="136"/>
        <v>37</v>
      </c>
      <c r="Q77" s="57">
        <f t="shared" si="136"/>
        <v>4800</v>
      </c>
      <c r="R77" s="111">
        <v>2024</v>
      </c>
    </row>
    <row r="78" spans="1:18" s="111" customFormat="1" ht="17.25" customHeight="1">
      <c r="A78" s="452"/>
      <c r="B78" s="610"/>
      <c r="C78" s="452"/>
      <c r="D78" s="452"/>
      <c r="E78" s="452"/>
      <c r="F78" s="330"/>
      <c r="G78" s="325" t="s">
        <v>80</v>
      </c>
      <c r="H78" s="57"/>
      <c r="I78" s="57"/>
      <c r="J78" s="134"/>
      <c r="K78" s="47"/>
      <c r="L78" s="134"/>
      <c r="M78" s="47">
        <f t="shared" ref="M78:M79" si="137">L78*500</f>
        <v>0</v>
      </c>
      <c r="N78" s="134">
        <v>1</v>
      </c>
      <c r="O78" s="47"/>
      <c r="P78" s="134">
        <v>27</v>
      </c>
      <c r="Q78" s="47"/>
    </row>
    <row r="79" spans="1:18" s="111" customFormat="1" ht="17.25" customHeight="1">
      <c r="A79" s="453"/>
      <c r="B79" s="611"/>
      <c r="C79" s="453"/>
      <c r="D79" s="453"/>
      <c r="E79" s="453"/>
      <c r="F79" s="331">
        <f>E77/D77%</f>
        <v>26.622296173044926</v>
      </c>
      <c r="G79" s="325" t="s">
        <v>81</v>
      </c>
      <c r="H79" s="57">
        <f t="shared" ref="H79:I79" si="138">J79+L79+N79+P79</f>
        <v>35</v>
      </c>
      <c r="I79" s="57">
        <f t="shared" si="138"/>
        <v>12020</v>
      </c>
      <c r="J79" s="134">
        <v>20</v>
      </c>
      <c r="K79" s="47">
        <f t="shared" ref="K79" si="139">J79*288</f>
        <v>5760</v>
      </c>
      <c r="L79" s="134">
        <v>1</v>
      </c>
      <c r="M79" s="47">
        <f t="shared" si="137"/>
        <v>500</v>
      </c>
      <c r="N79" s="134">
        <v>4</v>
      </c>
      <c r="O79" s="47">
        <f t="shared" ref="O79" si="140">N79*240</f>
        <v>960</v>
      </c>
      <c r="P79" s="134">
        <v>10</v>
      </c>
      <c r="Q79" s="47">
        <f t="shared" ref="Q79" si="141">P79*480</f>
        <v>4800</v>
      </c>
    </row>
    <row r="80" spans="1:18" s="111" customFormat="1" ht="17.25" customHeight="1">
      <c r="A80" s="451">
        <v>24</v>
      </c>
      <c r="B80" s="609" t="s">
        <v>202</v>
      </c>
      <c r="C80" s="451">
        <v>31</v>
      </c>
      <c r="D80" s="451">
        <v>766</v>
      </c>
      <c r="E80" s="451">
        <f>J82*8</f>
        <v>160</v>
      </c>
      <c r="F80" s="329"/>
      <c r="G80" s="336" t="s">
        <v>167</v>
      </c>
      <c r="H80" s="57">
        <f>H82+H81</f>
        <v>35</v>
      </c>
      <c r="I80" s="57">
        <f t="shared" ref="I80:P80" si="142">I82+I81</f>
        <v>12280</v>
      </c>
      <c r="J80" s="57">
        <f t="shared" si="142"/>
        <v>20</v>
      </c>
      <c r="K80" s="57">
        <f t="shared" si="142"/>
        <v>5760</v>
      </c>
      <c r="L80" s="57">
        <f t="shared" si="142"/>
        <v>2</v>
      </c>
      <c r="M80" s="57">
        <f t="shared" si="142"/>
        <v>1000</v>
      </c>
      <c r="N80" s="57">
        <f t="shared" si="142"/>
        <v>4</v>
      </c>
      <c r="O80" s="57">
        <f t="shared" si="142"/>
        <v>720</v>
      </c>
      <c r="P80" s="57">
        <f t="shared" si="142"/>
        <v>41</v>
      </c>
      <c r="Q80" s="57">
        <f>Q82+Q81</f>
        <v>4800</v>
      </c>
      <c r="R80" s="111">
        <v>2025</v>
      </c>
    </row>
    <row r="81" spans="1:18" s="111" customFormat="1" ht="17.25" customHeight="1">
      <c r="A81" s="452"/>
      <c r="B81" s="610"/>
      <c r="C81" s="452"/>
      <c r="D81" s="452"/>
      <c r="E81" s="452"/>
      <c r="F81" s="330"/>
      <c r="G81" s="325" t="s">
        <v>80</v>
      </c>
      <c r="H81" s="57"/>
      <c r="I81" s="57"/>
      <c r="J81" s="134"/>
      <c r="K81" s="47"/>
      <c r="L81" s="134"/>
      <c r="M81" s="47">
        <f t="shared" ref="M81:M82" si="143">L81*500</f>
        <v>0</v>
      </c>
      <c r="N81" s="134">
        <v>1</v>
      </c>
      <c r="O81" s="47"/>
      <c r="P81" s="134">
        <v>31</v>
      </c>
      <c r="Q81" s="47"/>
    </row>
    <row r="82" spans="1:18" s="111" customFormat="1" ht="17.25" customHeight="1">
      <c r="A82" s="453"/>
      <c r="B82" s="611"/>
      <c r="C82" s="453"/>
      <c r="D82" s="453"/>
      <c r="E82" s="453"/>
      <c r="F82" s="344">
        <f>E80/D80%</f>
        <v>20.887728459530027</v>
      </c>
      <c r="G82" s="325" t="s">
        <v>81</v>
      </c>
      <c r="H82" s="57">
        <f t="shared" ref="H82:I82" si="144">J82+L82+N82+P82</f>
        <v>35</v>
      </c>
      <c r="I82" s="57">
        <f t="shared" si="144"/>
        <v>12280</v>
      </c>
      <c r="J82" s="134">
        <v>20</v>
      </c>
      <c r="K82" s="47">
        <f t="shared" ref="K82" si="145">J82*288</f>
        <v>5760</v>
      </c>
      <c r="L82" s="134">
        <v>2</v>
      </c>
      <c r="M82" s="47">
        <f t="shared" si="143"/>
        <v>1000</v>
      </c>
      <c r="N82" s="134">
        <v>3</v>
      </c>
      <c r="O82" s="47">
        <f t="shared" ref="O82" si="146">N82*240</f>
        <v>720</v>
      </c>
      <c r="P82" s="134">
        <v>10</v>
      </c>
      <c r="Q82" s="47">
        <f t="shared" ref="Q82" si="147">P82*480</f>
        <v>4800</v>
      </c>
    </row>
    <row r="83" spans="1:18" s="111" customFormat="1" ht="17.25" customHeight="1">
      <c r="A83" s="451">
        <v>25</v>
      </c>
      <c r="B83" s="609" t="s">
        <v>200</v>
      </c>
      <c r="C83" s="451">
        <v>33</v>
      </c>
      <c r="D83" s="451">
        <v>799</v>
      </c>
      <c r="E83" s="451">
        <f>J85*8</f>
        <v>192</v>
      </c>
      <c r="F83" s="329"/>
      <c r="G83" s="336" t="s">
        <v>167</v>
      </c>
      <c r="H83" s="57">
        <f>H85+H84</f>
        <v>41</v>
      </c>
      <c r="I83" s="57">
        <f t="shared" ref="I83:Q83" si="148">I85+I84</f>
        <v>14152</v>
      </c>
      <c r="J83" s="57">
        <f t="shared" si="148"/>
        <v>24</v>
      </c>
      <c r="K83" s="57">
        <f t="shared" si="148"/>
        <v>6912</v>
      </c>
      <c r="L83" s="57">
        <f t="shared" si="148"/>
        <v>2</v>
      </c>
      <c r="M83" s="57">
        <f t="shared" si="148"/>
        <v>1000</v>
      </c>
      <c r="N83" s="57">
        <f t="shared" si="148"/>
        <v>6</v>
      </c>
      <c r="O83" s="57">
        <f t="shared" si="148"/>
        <v>960</v>
      </c>
      <c r="P83" s="57">
        <f t="shared" si="148"/>
        <v>43</v>
      </c>
      <c r="Q83" s="57">
        <f t="shared" si="148"/>
        <v>5280</v>
      </c>
      <c r="R83" s="111">
        <v>2023</v>
      </c>
    </row>
    <row r="84" spans="1:18" s="111" customFormat="1" ht="17.25" customHeight="1">
      <c r="A84" s="452"/>
      <c r="B84" s="610"/>
      <c r="C84" s="452"/>
      <c r="D84" s="452"/>
      <c r="E84" s="452"/>
      <c r="F84" s="330"/>
      <c r="G84" s="325" t="s">
        <v>80</v>
      </c>
      <c r="H84" s="57"/>
      <c r="I84" s="57"/>
      <c r="J84" s="134"/>
      <c r="K84" s="47"/>
      <c r="L84" s="134"/>
      <c r="M84" s="47">
        <f t="shared" ref="M84:M85" si="149">L84*500</f>
        <v>0</v>
      </c>
      <c r="N84" s="134">
        <v>2</v>
      </c>
      <c r="O84" s="47"/>
      <c r="P84" s="134">
        <v>32</v>
      </c>
      <c r="Q84" s="47"/>
    </row>
    <row r="85" spans="1:18" s="111" customFormat="1" ht="17.25" customHeight="1">
      <c r="A85" s="453"/>
      <c r="B85" s="611"/>
      <c r="C85" s="453"/>
      <c r="D85" s="453"/>
      <c r="E85" s="453"/>
      <c r="F85" s="331">
        <f>E83/D83%</f>
        <v>24.030037546933666</v>
      </c>
      <c r="G85" s="325" t="s">
        <v>81</v>
      </c>
      <c r="H85" s="57">
        <f t="shared" ref="H85:I85" si="150">J85+L85+N85+P85</f>
        <v>41</v>
      </c>
      <c r="I85" s="57">
        <f t="shared" si="150"/>
        <v>14152</v>
      </c>
      <c r="J85" s="134">
        <v>24</v>
      </c>
      <c r="K85" s="47">
        <f t="shared" ref="K85" si="151">J85*288</f>
        <v>6912</v>
      </c>
      <c r="L85" s="134">
        <v>2</v>
      </c>
      <c r="M85" s="47">
        <f t="shared" si="149"/>
        <v>1000</v>
      </c>
      <c r="N85" s="134">
        <v>4</v>
      </c>
      <c r="O85" s="47">
        <f t="shared" ref="O85" si="152">N85*240</f>
        <v>960</v>
      </c>
      <c r="P85" s="134">
        <v>11</v>
      </c>
      <c r="Q85" s="47">
        <f t="shared" ref="Q85" si="153">P85*480</f>
        <v>5280</v>
      </c>
    </row>
    <row r="86" spans="1:18" s="111" customFormat="1" ht="17.25" customHeight="1">
      <c r="A86" s="451">
        <v>26</v>
      </c>
      <c r="B86" s="609" t="s">
        <v>195</v>
      </c>
      <c r="C86" s="451">
        <v>38</v>
      </c>
      <c r="D86" s="451">
        <v>612</v>
      </c>
      <c r="E86" s="451">
        <f>J88*8</f>
        <v>240</v>
      </c>
      <c r="F86" s="329"/>
      <c r="G86" s="336" t="s">
        <v>167</v>
      </c>
      <c r="H86" s="57">
        <f>H88+H87</f>
        <v>51</v>
      </c>
      <c r="I86" s="57">
        <f t="shared" ref="I86:Q86" si="154">I88+I87</f>
        <v>17800</v>
      </c>
      <c r="J86" s="57">
        <f t="shared" si="154"/>
        <v>30</v>
      </c>
      <c r="K86" s="57">
        <f t="shared" si="154"/>
        <v>8640</v>
      </c>
      <c r="L86" s="57">
        <f t="shared" si="154"/>
        <v>2</v>
      </c>
      <c r="M86" s="57">
        <f t="shared" si="154"/>
        <v>1000</v>
      </c>
      <c r="N86" s="57">
        <f t="shared" si="154"/>
        <v>6</v>
      </c>
      <c r="O86" s="57">
        <f t="shared" si="154"/>
        <v>960</v>
      </c>
      <c r="P86" s="57">
        <f t="shared" si="154"/>
        <v>53</v>
      </c>
      <c r="Q86" s="57">
        <f t="shared" si="154"/>
        <v>7200</v>
      </c>
      <c r="R86" s="111">
        <v>2022</v>
      </c>
    </row>
    <row r="87" spans="1:18" s="111" customFormat="1" ht="17.25" customHeight="1">
      <c r="A87" s="452"/>
      <c r="B87" s="610"/>
      <c r="C87" s="452"/>
      <c r="D87" s="452"/>
      <c r="E87" s="452"/>
      <c r="F87" s="330"/>
      <c r="G87" s="325" t="s">
        <v>80</v>
      </c>
      <c r="H87" s="57"/>
      <c r="I87" s="57"/>
      <c r="J87" s="124"/>
      <c r="K87" s="47"/>
      <c r="L87" s="98">
        <v>0</v>
      </c>
      <c r="M87" s="47">
        <f t="shared" ref="M87:M88" si="155">L87*500</f>
        <v>0</v>
      </c>
      <c r="N87" s="98">
        <v>2</v>
      </c>
      <c r="O87" s="47"/>
      <c r="P87" s="98">
        <v>38</v>
      </c>
      <c r="Q87" s="47"/>
    </row>
    <row r="88" spans="1:18" s="111" customFormat="1" ht="17.25" customHeight="1">
      <c r="A88" s="453"/>
      <c r="B88" s="611"/>
      <c r="C88" s="453"/>
      <c r="D88" s="453"/>
      <c r="E88" s="453"/>
      <c r="F88" s="331">
        <f>E86/D86%</f>
        <v>39.215686274509807</v>
      </c>
      <c r="G88" s="325" t="s">
        <v>81</v>
      </c>
      <c r="H88" s="57">
        <f t="shared" ref="H88:I88" si="156">J88+L88+N88+P88</f>
        <v>51</v>
      </c>
      <c r="I88" s="57">
        <f t="shared" si="156"/>
        <v>17800</v>
      </c>
      <c r="J88" s="98">
        <v>30</v>
      </c>
      <c r="K88" s="47">
        <f t="shared" ref="K88" si="157">J88*288</f>
        <v>8640</v>
      </c>
      <c r="L88" s="98">
        <v>2</v>
      </c>
      <c r="M88" s="47">
        <f t="shared" si="155"/>
        <v>1000</v>
      </c>
      <c r="N88" s="98">
        <v>4</v>
      </c>
      <c r="O88" s="47">
        <f t="shared" ref="O88" si="158">N88*240</f>
        <v>960</v>
      </c>
      <c r="P88" s="98">
        <v>15</v>
      </c>
      <c r="Q88" s="47">
        <f t="shared" ref="Q88" si="159">P88*480</f>
        <v>7200</v>
      </c>
    </row>
    <row r="192" spans="1:17" s="34" customFormat="1">
      <c r="A192" s="29"/>
      <c r="B192" s="29"/>
      <c r="C192" s="29"/>
      <c r="D192" s="29"/>
      <c r="E192" s="29"/>
      <c r="F192" s="29"/>
      <c r="G192" s="29"/>
      <c r="H192" s="29"/>
      <c r="I192" s="29"/>
      <c r="J192" s="30"/>
      <c r="K192" s="30"/>
      <c r="L192" s="30"/>
      <c r="M192" s="30"/>
      <c r="N192" s="40"/>
      <c r="O192" s="40"/>
      <c r="P192" s="40"/>
      <c r="Q192" s="279"/>
    </row>
    <row r="193" spans="1:17" s="34" customFormat="1">
      <c r="A193" s="29"/>
      <c r="B193" s="29"/>
      <c r="C193" s="29"/>
      <c r="D193" s="29"/>
      <c r="E193" s="29"/>
      <c r="F193" s="29"/>
      <c r="G193" s="29"/>
      <c r="H193" s="29"/>
      <c r="I193" s="29"/>
      <c r="J193" s="30"/>
      <c r="K193" s="30"/>
      <c r="L193" s="30"/>
      <c r="M193" s="30"/>
      <c r="N193" s="40"/>
      <c r="O193" s="40"/>
      <c r="P193" s="40"/>
      <c r="Q193" s="279"/>
    </row>
    <row r="194" spans="1:17" s="34" customFormat="1">
      <c r="A194" s="29"/>
      <c r="B194" s="29"/>
      <c r="C194" s="29"/>
      <c r="D194" s="29"/>
      <c r="E194" s="29"/>
      <c r="F194" s="29"/>
      <c r="G194" s="29"/>
      <c r="H194" s="29"/>
      <c r="I194" s="29"/>
      <c r="J194" s="30"/>
      <c r="K194" s="30"/>
      <c r="L194" s="30"/>
      <c r="M194" s="30"/>
      <c r="N194" s="40"/>
      <c r="O194" s="40"/>
      <c r="P194" s="40"/>
      <c r="Q194" s="279"/>
    </row>
    <row r="195" spans="1:17" s="34" customFormat="1">
      <c r="A195" s="29"/>
      <c r="B195" s="29"/>
      <c r="C195" s="29"/>
      <c r="D195" s="29"/>
      <c r="E195" s="29"/>
      <c r="F195" s="29"/>
      <c r="G195" s="29"/>
      <c r="H195" s="29"/>
      <c r="I195" s="29"/>
      <c r="J195" s="30"/>
      <c r="K195" s="30"/>
      <c r="L195" s="30"/>
      <c r="M195" s="30"/>
      <c r="N195" s="40"/>
      <c r="O195" s="40"/>
      <c r="P195" s="40"/>
      <c r="Q195" s="279"/>
    </row>
    <row r="196" spans="1:17" s="34" customFormat="1">
      <c r="A196" s="29"/>
      <c r="B196" s="29"/>
      <c r="C196" s="29"/>
      <c r="D196" s="29"/>
      <c r="E196" s="29"/>
      <c r="F196" s="29"/>
      <c r="G196" s="29"/>
      <c r="H196" s="29"/>
      <c r="I196" s="29"/>
      <c r="J196" s="30"/>
      <c r="K196" s="30"/>
      <c r="L196" s="30"/>
      <c r="M196" s="30"/>
      <c r="N196" s="40"/>
      <c r="O196" s="40"/>
      <c r="P196" s="40"/>
      <c r="Q196" s="279"/>
    </row>
    <row r="197" spans="1:17" s="34" customFormat="1">
      <c r="A197" s="29"/>
      <c r="B197" s="29"/>
      <c r="C197" s="29"/>
      <c r="D197" s="29"/>
      <c r="E197" s="29"/>
      <c r="F197" s="29"/>
      <c r="G197" s="29"/>
      <c r="H197" s="29"/>
      <c r="I197" s="29"/>
      <c r="J197" s="30"/>
      <c r="K197" s="30"/>
      <c r="L197" s="30"/>
      <c r="M197" s="30"/>
      <c r="N197" s="40"/>
      <c r="O197" s="40"/>
      <c r="P197" s="40"/>
      <c r="Q197" s="279"/>
    </row>
    <row r="198" spans="1:17" s="34" customFormat="1">
      <c r="A198" s="29"/>
      <c r="B198" s="29"/>
      <c r="C198" s="29"/>
      <c r="D198" s="29"/>
      <c r="E198" s="29"/>
      <c r="F198" s="29"/>
      <c r="G198" s="29"/>
      <c r="H198" s="29"/>
      <c r="I198" s="29"/>
      <c r="J198" s="30"/>
      <c r="K198" s="30"/>
      <c r="L198" s="30"/>
      <c r="M198" s="30"/>
      <c r="N198" s="40"/>
      <c r="O198" s="40"/>
      <c r="P198" s="40"/>
      <c r="Q198" s="279"/>
    </row>
    <row r="199" spans="1:17" s="34" customFormat="1">
      <c r="A199" s="29"/>
      <c r="B199" s="29"/>
      <c r="C199" s="29"/>
      <c r="D199" s="29"/>
      <c r="E199" s="29"/>
      <c r="F199" s="29"/>
      <c r="G199" s="29"/>
      <c r="H199" s="29"/>
      <c r="I199" s="29"/>
      <c r="J199" s="30"/>
      <c r="K199" s="30"/>
      <c r="L199" s="30"/>
      <c r="M199" s="30"/>
      <c r="N199" s="40"/>
      <c r="O199" s="40"/>
      <c r="P199" s="40"/>
      <c r="Q199" s="279"/>
    </row>
    <row r="200" spans="1:17" s="34" customFormat="1">
      <c r="A200" s="29"/>
      <c r="B200" s="29"/>
      <c r="C200" s="29"/>
      <c r="D200" s="29"/>
      <c r="E200" s="29"/>
      <c r="F200" s="29"/>
      <c r="G200" s="29"/>
      <c r="H200" s="29"/>
      <c r="I200" s="29"/>
      <c r="J200" s="30"/>
      <c r="K200" s="30"/>
      <c r="L200" s="30"/>
      <c r="M200" s="30"/>
      <c r="N200" s="40"/>
      <c r="O200" s="40"/>
      <c r="P200" s="40"/>
      <c r="Q200" s="279"/>
    </row>
    <row r="201" spans="1:17" s="34" customFormat="1">
      <c r="A201" s="29"/>
      <c r="B201" s="29"/>
      <c r="C201" s="29"/>
      <c r="D201" s="29"/>
      <c r="E201" s="29"/>
      <c r="F201" s="29"/>
      <c r="G201" s="29"/>
      <c r="H201" s="29"/>
      <c r="I201" s="29"/>
      <c r="J201" s="30"/>
      <c r="K201" s="30"/>
      <c r="L201" s="30"/>
      <c r="M201" s="30"/>
      <c r="N201" s="40"/>
      <c r="O201" s="40"/>
      <c r="P201" s="40"/>
      <c r="Q201" s="279"/>
    </row>
    <row r="202" spans="1:17" s="34" customFormat="1">
      <c r="A202" s="29"/>
      <c r="B202" s="29"/>
      <c r="C202" s="29"/>
      <c r="D202" s="29"/>
      <c r="E202" s="29"/>
      <c r="F202" s="29"/>
      <c r="G202" s="29"/>
      <c r="H202" s="29"/>
      <c r="I202" s="29"/>
      <c r="J202" s="30"/>
      <c r="K202" s="30"/>
      <c r="L202" s="30"/>
      <c r="M202" s="30"/>
      <c r="N202" s="40"/>
      <c r="O202" s="40"/>
      <c r="P202" s="40"/>
      <c r="Q202" s="279"/>
    </row>
    <row r="203" spans="1:17" s="34" customFormat="1">
      <c r="A203" s="29"/>
      <c r="B203" s="29"/>
      <c r="C203" s="29"/>
      <c r="D203" s="29"/>
      <c r="E203" s="29"/>
      <c r="F203" s="29"/>
      <c r="G203" s="29"/>
      <c r="H203" s="29"/>
      <c r="I203" s="29"/>
      <c r="J203" s="30"/>
      <c r="K203" s="30"/>
      <c r="L203" s="30"/>
      <c r="M203" s="30"/>
      <c r="N203" s="40"/>
      <c r="O203" s="40"/>
      <c r="P203" s="40"/>
      <c r="Q203" s="279"/>
    </row>
    <row r="204" spans="1:17" s="34" customFormat="1">
      <c r="A204" s="29"/>
      <c r="B204" s="29"/>
      <c r="C204" s="29"/>
      <c r="D204" s="29"/>
      <c r="E204" s="29"/>
      <c r="F204" s="29"/>
      <c r="G204" s="29"/>
      <c r="H204" s="29"/>
      <c r="I204" s="29"/>
      <c r="J204" s="30"/>
      <c r="K204" s="30"/>
      <c r="L204" s="30"/>
      <c r="M204" s="30"/>
      <c r="N204" s="40"/>
      <c r="O204" s="40"/>
      <c r="P204" s="40"/>
      <c r="Q204" s="279"/>
    </row>
    <row r="205" spans="1:17" s="34" customFormat="1">
      <c r="A205" s="29"/>
      <c r="B205" s="29"/>
      <c r="C205" s="29"/>
      <c r="D205" s="29"/>
      <c r="E205" s="29"/>
      <c r="F205" s="29"/>
      <c r="G205" s="29"/>
      <c r="H205" s="29"/>
      <c r="I205" s="29"/>
      <c r="J205" s="30"/>
      <c r="K205" s="30"/>
      <c r="L205" s="30"/>
      <c r="M205" s="30"/>
      <c r="N205" s="40"/>
      <c r="O205" s="40"/>
      <c r="P205" s="40"/>
      <c r="Q205" s="279"/>
    </row>
    <row r="206" spans="1:17" s="34" customFormat="1">
      <c r="A206" s="29"/>
      <c r="B206" s="29"/>
      <c r="C206" s="29"/>
      <c r="D206" s="29"/>
      <c r="E206" s="29"/>
      <c r="F206" s="29"/>
      <c r="G206" s="29"/>
      <c r="H206" s="29"/>
      <c r="I206" s="29"/>
      <c r="J206" s="30"/>
      <c r="K206" s="30"/>
      <c r="L206" s="30"/>
      <c r="M206" s="30"/>
      <c r="N206" s="40"/>
      <c r="O206" s="40"/>
      <c r="P206" s="40"/>
      <c r="Q206" s="279"/>
    </row>
    <row r="207" spans="1:17" s="34" customFormat="1">
      <c r="A207" s="29"/>
      <c r="B207" s="29"/>
      <c r="C207" s="29"/>
      <c r="D207" s="29"/>
      <c r="E207" s="29"/>
      <c r="F207" s="29"/>
      <c r="G207" s="29"/>
      <c r="H207" s="29"/>
      <c r="I207" s="29"/>
      <c r="J207" s="30"/>
      <c r="K207" s="30"/>
      <c r="L207" s="30"/>
      <c r="M207" s="30"/>
      <c r="N207" s="40"/>
      <c r="O207" s="40"/>
      <c r="P207" s="40"/>
      <c r="Q207" s="279"/>
    </row>
    <row r="208" spans="1:17" s="34" customFormat="1">
      <c r="A208" s="29"/>
      <c r="B208" s="29"/>
      <c r="C208" s="29"/>
      <c r="D208" s="29"/>
      <c r="E208" s="29"/>
      <c r="F208" s="29"/>
      <c r="G208" s="29"/>
      <c r="H208" s="29"/>
      <c r="I208" s="29"/>
      <c r="J208" s="30"/>
      <c r="K208" s="30"/>
      <c r="L208" s="30"/>
      <c r="M208" s="30"/>
      <c r="N208" s="40"/>
      <c r="O208" s="40"/>
      <c r="P208" s="40"/>
      <c r="Q208" s="279"/>
    </row>
    <row r="209" spans="1:17" s="34" customFormat="1">
      <c r="A209" s="29"/>
      <c r="B209" s="29"/>
      <c r="C209" s="29"/>
      <c r="D209" s="29"/>
      <c r="E209" s="29"/>
      <c r="F209" s="29"/>
      <c r="G209" s="29"/>
      <c r="H209" s="29"/>
      <c r="I209" s="29"/>
      <c r="J209" s="30"/>
      <c r="K209" s="30"/>
      <c r="L209" s="30"/>
      <c r="M209" s="30"/>
      <c r="N209" s="40"/>
      <c r="O209" s="40"/>
      <c r="P209" s="40"/>
      <c r="Q209" s="279"/>
    </row>
    <row r="210" spans="1:17" s="34" customFormat="1">
      <c r="A210" s="29"/>
      <c r="B210" s="29"/>
      <c r="C210" s="29"/>
      <c r="D210" s="29"/>
      <c r="E210" s="29"/>
      <c r="F210" s="29"/>
      <c r="G210" s="29"/>
      <c r="H210" s="29"/>
      <c r="I210" s="29"/>
      <c r="J210" s="30"/>
      <c r="K210" s="30"/>
      <c r="L210" s="30"/>
      <c r="M210" s="30"/>
      <c r="N210" s="40"/>
      <c r="O210" s="40"/>
      <c r="P210" s="40"/>
      <c r="Q210" s="279"/>
    </row>
    <row r="211" spans="1:17" s="34" customFormat="1">
      <c r="A211" s="29"/>
      <c r="B211" s="29"/>
      <c r="C211" s="29"/>
      <c r="D211" s="29"/>
      <c r="E211" s="29"/>
      <c r="F211" s="29"/>
      <c r="G211" s="29"/>
      <c r="H211" s="29"/>
      <c r="I211" s="29"/>
      <c r="J211" s="30"/>
      <c r="K211" s="30"/>
      <c r="L211" s="30"/>
      <c r="M211" s="30"/>
      <c r="N211" s="40"/>
      <c r="O211" s="40"/>
      <c r="P211" s="40"/>
      <c r="Q211" s="279"/>
    </row>
    <row r="212" spans="1:17" s="34" customFormat="1">
      <c r="A212" s="29"/>
      <c r="B212" s="29"/>
      <c r="C212" s="29"/>
      <c r="D212" s="29"/>
      <c r="E212" s="29"/>
      <c r="F212" s="29"/>
      <c r="G212" s="29"/>
      <c r="H212" s="29"/>
      <c r="I212" s="29"/>
      <c r="J212" s="30"/>
      <c r="K212" s="30"/>
      <c r="L212" s="30"/>
      <c r="M212" s="30"/>
      <c r="N212" s="40"/>
      <c r="O212" s="40"/>
      <c r="P212" s="40"/>
      <c r="Q212" s="279"/>
    </row>
    <row r="213" spans="1:17" s="34" customFormat="1">
      <c r="A213" s="29"/>
      <c r="B213" s="29"/>
      <c r="C213" s="29"/>
      <c r="D213" s="29"/>
      <c r="E213" s="29"/>
      <c r="F213" s="29"/>
      <c r="G213" s="29"/>
      <c r="H213" s="29"/>
      <c r="I213" s="29"/>
      <c r="J213" s="30"/>
      <c r="K213" s="30"/>
      <c r="L213" s="30"/>
      <c r="M213" s="30"/>
      <c r="N213" s="40"/>
      <c r="O213" s="40"/>
      <c r="P213" s="40"/>
      <c r="Q213" s="279"/>
    </row>
    <row r="214" spans="1:17" s="34" customFormat="1">
      <c r="A214" s="29"/>
      <c r="B214" s="29"/>
      <c r="C214" s="29"/>
      <c r="D214" s="29"/>
      <c r="E214" s="29"/>
      <c r="F214" s="29"/>
      <c r="G214" s="29"/>
      <c r="H214" s="29"/>
      <c r="I214" s="29"/>
      <c r="J214" s="30"/>
      <c r="K214" s="30"/>
      <c r="L214" s="30"/>
      <c r="M214" s="30"/>
      <c r="N214" s="40"/>
      <c r="O214" s="40"/>
      <c r="P214" s="40"/>
      <c r="Q214" s="279"/>
    </row>
    <row r="215" spans="1:17" s="34" customFormat="1">
      <c r="A215" s="29"/>
      <c r="B215" s="29"/>
      <c r="C215" s="29"/>
      <c r="D215" s="29"/>
      <c r="E215" s="29"/>
      <c r="F215" s="29"/>
      <c r="G215" s="29"/>
      <c r="H215" s="29"/>
      <c r="I215" s="29"/>
      <c r="J215" s="30"/>
      <c r="K215" s="30"/>
      <c r="L215" s="30"/>
      <c r="M215" s="30"/>
      <c r="N215" s="40"/>
      <c r="O215" s="40"/>
      <c r="P215" s="40"/>
      <c r="Q215" s="279"/>
    </row>
    <row r="216" spans="1:17" s="34" customFormat="1">
      <c r="A216" s="29"/>
      <c r="B216" s="29"/>
      <c r="C216" s="29"/>
      <c r="D216" s="29"/>
      <c r="E216" s="29"/>
      <c r="F216" s="29"/>
      <c r="G216" s="29"/>
      <c r="H216" s="29"/>
      <c r="I216" s="29"/>
      <c r="J216" s="30"/>
      <c r="K216" s="30"/>
      <c r="L216" s="30"/>
      <c r="M216" s="30"/>
      <c r="N216" s="40"/>
      <c r="O216" s="40"/>
      <c r="P216" s="40"/>
      <c r="Q216" s="279"/>
    </row>
    <row r="217" spans="1:17" s="34" customFormat="1">
      <c r="A217" s="29"/>
      <c r="B217" s="29"/>
      <c r="C217" s="29"/>
      <c r="D217" s="29"/>
      <c r="E217" s="29"/>
      <c r="F217" s="29"/>
      <c r="G217" s="29"/>
      <c r="H217" s="29"/>
      <c r="I217" s="29"/>
      <c r="J217" s="30"/>
      <c r="K217" s="30"/>
      <c r="L217" s="30"/>
      <c r="M217" s="30"/>
      <c r="N217" s="40"/>
      <c r="O217" s="40"/>
      <c r="P217" s="40"/>
      <c r="Q217" s="279"/>
    </row>
    <row r="218" spans="1:17" s="34" customFormat="1">
      <c r="A218" s="29"/>
      <c r="B218" s="29"/>
      <c r="C218" s="29"/>
      <c r="D218" s="29"/>
      <c r="E218" s="29"/>
      <c r="F218" s="29"/>
      <c r="G218" s="29"/>
      <c r="H218" s="29"/>
      <c r="I218" s="29"/>
      <c r="J218" s="30"/>
      <c r="K218" s="30"/>
      <c r="L218" s="30"/>
      <c r="M218" s="30"/>
      <c r="N218" s="40"/>
      <c r="O218" s="40"/>
      <c r="P218" s="40"/>
      <c r="Q218" s="279"/>
    </row>
    <row r="219" spans="1:17" s="34" customFormat="1">
      <c r="A219" s="29"/>
      <c r="B219" s="29"/>
      <c r="C219" s="29"/>
      <c r="D219" s="29"/>
      <c r="E219" s="29"/>
      <c r="F219" s="29"/>
      <c r="G219" s="29"/>
      <c r="H219" s="29"/>
      <c r="I219" s="29"/>
      <c r="J219" s="30"/>
      <c r="K219" s="30"/>
      <c r="L219" s="30"/>
      <c r="M219" s="30"/>
      <c r="N219" s="40"/>
      <c r="O219" s="40"/>
      <c r="P219" s="40"/>
      <c r="Q219" s="279"/>
    </row>
    <row r="220" spans="1:17" s="34" customFormat="1">
      <c r="A220" s="29"/>
      <c r="B220" s="29"/>
      <c r="C220" s="29"/>
      <c r="D220" s="29"/>
      <c r="E220" s="29"/>
      <c r="F220" s="29"/>
      <c r="G220" s="29"/>
      <c r="H220" s="29"/>
      <c r="I220" s="29"/>
      <c r="J220" s="30"/>
      <c r="K220" s="30"/>
      <c r="L220" s="30"/>
      <c r="M220" s="30"/>
      <c r="N220" s="40"/>
      <c r="O220" s="40"/>
      <c r="P220" s="40"/>
      <c r="Q220" s="279"/>
    </row>
    <row r="221" spans="1:17" s="34" customFormat="1">
      <c r="A221" s="29"/>
      <c r="B221" s="29"/>
      <c r="C221" s="29"/>
      <c r="D221" s="29"/>
      <c r="E221" s="29"/>
      <c r="F221" s="29"/>
      <c r="G221" s="29"/>
      <c r="H221" s="29"/>
      <c r="I221" s="29"/>
      <c r="J221" s="30"/>
      <c r="K221" s="30"/>
      <c r="L221" s="30"/>
      <c r="M221" s="30"/>
      <c r="N221" s="40"/>
      <c r="O221" s="40"/>
      <c r="P221" s="40"/>
      <c r="Q221" s="279"/>
    </row>
    <row r="222" spans="1:17" s="34" customFormat="1">
      <c r="A222" s="29"/>
      <c r="B222" s="29"/>
      <c r="C222" s="29"/>
      <c r="D222" s="29"/>
      <c r="E222" s="29"/>
      <c r="F222" s="29"/>
      <c r="G222" s="29"/>
      <c r="H222" s="29"/>
      <c r="I222" s="29"/>
      <c r="J222" s="30"/>
      <c r="K222" s="30"/>
      <c r="L222" s="30"/>
      <c r="M222" s="30"/>
      <c r="N222" s="40"/>
      <c r="O222" s="40"/>
      <c r="P222" s="40"/>
      <c r="Q222" s="279"/>
    </row>
    <row r="223" spans="1:17" s="34" customFormat="1">
      <c r="A223" s="29"/>
      <c r="B223" s="29"/>
      <c r="C223" s="29"/>
      <c r="D223" s="29"/>
      <c r="E223" s="29"/>
      <c r="F223" s="29"/>
      <c r="G223" s="29"/>
      <c r="H223" s="29"/>
      <c r="I223" s="29"/>
      <c r="J223" s="30"/>
      <c r="K223" s="30"/>
      <c r="L223" s="30"/>
      <c r="M223" s="30"/>
      <c r="N223" s="40"/>
      <c r="O223" s="40"/>
      <c r="P223" s="40"/>
      <c r="Q223" s="279"/>
    </row>
    <row r="224" spans="1:17" s="34" customFormat="1">
      <c r="A224" s="29"/>
      <c r="B224" s="29"/>
      <c r="C224" s="29"/>
      <c r="D224" s="29"/>
      <c r="E224" s="29"/>
      <c r="F224" s="29"/>
      <c r="G224" s="29"/>
      <c r="H224" s="29"/>
      <c r="I224" s="29"/>
      <c r="J224" s="30"/>
      <c r="K224" s="30"/>
      <c r="L224" s="30"/>
      <c r="M224" s="30"/>
      <c r="N224" s="40"/>
      <c r="O224" s="40"/>
      <c r="P224" s="40"/>
      <c r="Q224" s="279"/>
    </row>
    <row r="225" spans="1:17" s="34" customFormat="1">
      <c r="A225" s="29"/>
      <c r="B225" s="29"/>
      <c r="C225" s="29"/>
      <c r="D225" s="29"/>
      <c r="E225" s="29"/>
      <c r="F225" s="29"/>
      <c r="G225" s="29"/>
      <c r="H225" s="29"/>
      <c r="I225" s="29"/>
      <c r="J225" s="30"/>
      <c r="K225" s="30"/>
      <c r="L225" s="30"/>
      <c r="M225" s="30"/>
      <c r="N225" s="40"/>
      <c r="O225" s="40"/>
      <c r="P225" s="40"/>
      <c r="Q225" s="279"/>
    </row>
    <row r="226" spans="1:17" s="34" customFormat="1">
      <c r="A226" s="29"/>
      <c r="B226" s="29"/>
      <c r="C226" s="29"/>
      <c r="D226" s="29"/>
      <c r="E226" s="29"/>
      <c r="F226" s="29"/>
      <c r="G226" s="29"/>
      <c r="H226" s="29"/>
      <c r="I226" s="29"/>
      <c r="J226" s="30"/>
      <c r="K226" s="30"/>
      <c r="L226" s="30"/>
      <c r="M226" s="30"/>
      <c r="N226" s="40"/>
      <c r="O226" s="40"/>
      <c r="P226" s="40"/>
      <c r="Q226" s="279"/>
    </row>
    <row r="227" spans="1:17" s="34" customFormat="1">
      <c r="A227" s="29"/>
      <c r="B227" s="29"/>
      <c r="C227" s="29"/>
      <c r="D227" s="29"/>
      <c r="E227" s="29"/>
      <c r="F227" s="29"/>
      <c r="G227" s="29"/>
      <c r="H227" s="29"/>
      <c r="I227" s="29"/>
      <c r="J227" s="30"/>
      <c r="K227" s="30"/>
      <c r="L227" s="30"/>
      <c r="M227" s="30"/>
      <c r="N227" s="40"/>
      <c r="O227" s="40"/>
      <c r="P227" s="40"/>
      <c r="Q227" s="279"/>
    </row>
    <row r="228" spans="1:17" s="34" customFormat="1">
      <c r="A228" s="29"/>
      <c r="B228" s="29"/>
      <c r="C228" s="29"/>
      <c r="D228" s="29"/>
      <c r="E228" s="29"/>
      <c r="F228" s="29"/>
      <c r="G228" s="29"/>
      <c r="H228" s="29"/>
      <c r="I228" s="29"/>
      <c r="J228" s="30"/>
      <c r="K228" s="30"/>
      <c r="L228" s="30"/>
      <c r="M228" s="30"/>
      <c r="N228" s="40"/>
      <c r="O228" s="40"/>
      <c r="P228" s="40"/>
      <c r="Q228" s="279"/>
    </row>
    <row r="229" spans="1:17" s="34" customFormat="1">
      <c r="A229" s="29"/>
      <c r="B229" s="29"/>
      <c r="C229" s="29"/>
      <c r="D229" s="29"/>
      <c r="E229" s="29"/>
      <c r="F229" s="29"/>
      <c r="G229" s="29"/>
      <c r="H229" s="29"/>
      <c r="I229" s="29"/>
      <c r="J229" s="30"/>
      <c r="K229" s="30"/>
      <c r="L229" s="30"/>
      <c r="M229" s="30"/>
      <c r="N229" s="40"/>
      <c r="O229" s="40"/>
      <c r="P229" s="40"/>
      <c r="Q229" s="279"/>
    </row>
    <row r="230" spans="1:17" s="34" customFormat="1">
      <c r="A230" s="29"/>
      <c r="B230" s="29"/>
      <c r="C230" s="29"/>
      <c r="D230" s="29"/>
      <c r="E230" s="29"/>
      <c r="F230" s="29"/>
      <c r="G230" s="29"/>
      <c r="H230" s="29"/>
      <c r="I230" s="29"/>
      <c r="J230" s="30"/>
      <c r="K230" s="30"/>
      <c r="L230" s="30"/>
      <c r="M230" s="30"/>
      <c r="N230" s="40"/>
      <c r="O230" s="40"/>
      <c r="P230" s="40"/>
      <c r="Q230" s="279"/>
    </row>
    <row r="231" spans="1:17" s="34" customFormat="1">
      <c r="A231" s="29"/>
      <c r="B231" s="29"/>
      <c r="C231" s="29"/>
      <c r="D231" s="29"/>
      <c r="E231" s="29"/>
      <c r="F231" s="29"/>
      <c r="G231" s="29"/>
      <c r="H231" s="29"/>
      <c r="I231" s="29"/>
      <c r="J231" s="30"/>
      <c r="K231" s="30"/>
      <c r="L231" s="30"/>
      <c r="M231" s="30"/>
      <c r="N231" s="40"/>
      <c r="O231" s="40"/>
      <c r="P231" s="40"/>
      <c r="Q231" s="279"/>
    </row>
    <row r="232" spans="1:17" s="34" customFormat="1">
      <c r="A232" s="29"/>
      <c r="B232" s="29"/>
      <c r="C232" s="29"/>
      <c r="D232" s="29"/>
      <c r="E232" s="29"/>
      <c r="F232" s="29"/>
      <c r="G232" s="29"/>
      <c r="H232" s="29"/>
      <c r="I232" s="29"/>
      <c r="J232" s="30"/>
      <c r="K232" s="30"/>
      <c r="L232" s="30"/>
      <c r="M232" s="30"/>
      <c r="N232" s="40"/>
      <c r="O232" s="40"/>
      <c r="P232" s="40"/>
      <c r="Q232" s="279"/>
    </row>
    <row r="233" spans="1:17" s="34" customFormat="1">
      <c r="A233" s="29"/>
      <c r="B233" s="29"/>
      <c r="C233" s="29"/>
      <c r="D233" s="29"/>
      <c r="E233" s="29"/>
      <c r="F233" s="29"/>
      <c r="G233" s="29"/>
      <c r="H233" s="29"/>
      <c r="I233" s="29"/>
      <c r="J233" s="30"/>
      <c r="K233" s="30"/>
      <c r="L233" s="30"/>
      <c r="M233" s="30"/>
      <c r="N233" s="40"/>
      <c r="O233" s="40"/>
      <c r="P233" s="40"/>
      <c r="Q233" s="279"/>
    </row>
    <row r="234" spans="1:17" s="34" customFormat="1">
      <c r="A234" s="29"/>
      <c r="B234" s="29"/>
      <c r="C234" s="29"/>
      <c r="D234" s="29"/>
      <c r="E234" s="29"/>
      <c r="F234" s="29"/>
      <c r="G234" s="29"/>
      <c r="H234" s="29"/>
      <c r="I234" s="29"/>
      <c r="J234" s="30"/>
      <c r="K234" s="30"/>
      <c r="L234" s="30"/>
      <c r="M234" s="30"/>
      <c r="N234" s="40"/>
      <c r="O234" s="40"/>
      <c r="P234" s="40"/>
      <c r="Q234" s="279"/>
    </row>
    <row r="235" spans="1:17" s="34" customFormat="1">
      <c r="A235" s="29"/>
      <c r="B235" s="29"/>
      <c r="C235" s="29"/>
      <c r="D235" s="29"/>
      <c r="E235" s="29"/>
      <c r="F235" s="29"/>
      <c r="G235" s="29"/>
      <c r="H235" s="29"/>
      <c r="I235" s="29"/>
      <c r="J235" s="30"/>
      <c r="K235" s="30"/>
      <c r="L235" s="30"/>
      <c r="M235" s="30"/>
      <c r="N235" s="40"/>
      <c r="O235" s="40"/>
      <c r="P235" s="40"/>
      <c r="Q235" s="279"/>
    </row>
    <row r="236" spans="1:17" s="34" customFormat="1">
      <c r="A236" s="29"/>
      <c r="B236" s="29"/>
      <c r="C236" s="29"/>
      <c r="D236" s="29"/>
      <c r="E236" s="29"/>
      <c r="F236" s="29"/>
      <c r="G236" s="29"/>
      <c r="H236" s="29"/>
      <c r="I236" s="29"/>
      <c r="J236" s="30"/>
      <c r="K236" s="30"/>
      <c r="L236" s="30"/>
      <c r="M236" s="30"/>
      <c r="N236" s="40"/>
      <c r="O236" s="40"/>
      <c r="P236" s="40"/>
      <c r="Q236" s="279"/>
    </row>
    <row r="237" spans="1:17" s="34" customFormat="1">
      <c r="A237" s="29"/>
      <c r="B237" s="29"/>
      <c r="C237" s="29"/>
      <c r="D237" s="29"/>
      <c r="E237" s="29"/>
      <c r="F237" s="29"/>
      <c r="G237" s="29"/>
      <c r="H237" s="29"/>
      <c r="I237" s="29"/>
      <c r="J237" s="30"/>
      <c r="K237" s="30"/>
      <c r="L237" s="30"/>
      <c r="M237" s="30"/>
      <c r="N237" s="40"/>
      <c r="O237" s="40"/>
      <c r="P237" s="40"/>
      <c r="Q237" s="279"/>
    </row>
    <row r="238" spans="1:17" s="34" customFormat="1">
      <c r="A238" s="29"/>
      <c r="B238" s="29"/>
      <c r="C238" s="29"/>
      <c r="D238" s="29"/>
      <c r="E238" s="29"/>
      <c r="F238" s="29"/>
      <c r="G238" s="29"/>
      <c r="H238" s="29"/>
      <c r="I238" s="29"/>
      <c r="J238" s="30"/>
      <c r="K238" s="30"/>
      <c r="L238" s="30"/>
      <c r="M238" s="30"/>
      <c r="N238" s="40"/>
      <c r="O238" s="40"/>
      <c r="P238" s="40"/>
      <c r="Q238" s="279"/>
    </row>
    <row r="239" spans="1:17" s="34" customFormat="1">
      <c r="A239" s="29"/>
      <c r="B239" s="29"/>
      <c r="C239" s="29"/>
      <c r="D239" s="29"/>
      <c r="E239" s="29"/>
      <c r="F239" s="29"/>
      <c r="G239" s="29"/>
      <c r="H239" s="29"/>
      <c r="I239" s="29"/>
      <c r="J239" s="30"/>
      <c r="K239" s="30"/>
      <c r="L239" s="30"/>
      <c r="M239" s="30"/>
      <c r="N239" s="40"/>
      <c r="O239" s="40"/>
      <c r="P239" s="40"/>
      <c r="Q239" s="279"/>
    </row>
    <row r="240" spans="1:17" s="34" customFormat="1">
      <c r="A240" s="29"/>
      <c r="B240" s="29"/>
      <c r="C240" s="29"/>
      <c r="D240" s="29"/>
      <c r="E240" s="29"/>
      <c r="F240" s="29"/>
      <c r="G240" s="29"/>
      <c r="H240" s="29"/>
      <c r="I240" s="29"/>
      <c r="J240" s="30"/>
      <c r="K240" s="30"/>
      <c r="L240" s="30"/>
      <c r="M240" s="30"/>
      <c r="N240" s="40"/>
      <c r="O240" s="40"/>
      <c r="P240" s="40"/>
      <c r="Q240" s="279"/>
    </row>
    <row r="241" spans="1:17" s="34" customFormat="1">
      <c r="A241" s="29"/>
      <c r="B241" s="29"/>
      <c r="C241" s="29"/>
      <c r="D241" s="29"/>
      <c r="E241" s="29"/>
      <c r="F241" s="29"/>
      <c r="G241" s="29"/>
      <c r="H241" s="29"/>
      <c r="I241" s="29"/>
      <c r="J241" s="30"/>
      <c r="K241" s="30"/>
      <c r="L241" s="30"/>
      <c r="M241" s="30"/>
      <c r="N241" s="40"/>
      <c r="O241" s="40"/>
      <c r="P241" s="40"/>
      <c r="Q241" s="279"/>
    </row>
    <row r="242" spans="1:17" s="34" customFormat="1">
      <c r="A242" s="29"/>
      <c r="B242" s="29"/>
      <c r="C242" s="29"/>
      <c r="D242" s="29"/>
      <c r="E242" s="29"/>
      <c r="F242" s="29"/>
      <c r="G242" s="29"/>
      <c r="H242" s="29"/>
      <c r="I242" s="29"/>
      <c r="J242" s="30"/>
      <c r="K242" s="30"/>
      <c r="L242" s="30"/>
      <c r="M242" s="30"/>
      <c r="N242" s="40"/>
      <c r="O242" s="40"/>
      <c r="P242" s="40"/>
      <c r="Q242" s="279"/>
    </row>
    <row r="243" spans="1:17" s="34" customFormat="1">
      <c r="A243" s="29"/>
      <c r="B243" s="29"/>
      <c r="C243" s="29"/>
      <c r="D243" s="29"/>
      <c r="E243" s="29"/>
      <c r="F243" s="29"/>
      <c r="G243" s="29"/>
      <c r="H243" s="29"/>
      <c r="I243" s="29"/>
      <c r="J243" s="30"/>
      <c r="K243" s="30"/>
      <c r="L243" s="30"/>
      <c r="M243" s="30"/>
      <c r="N243" s="40"/>
      <c r="O243" s="40"/>
      <c r="P243" s="40"/>
      <c r="Q243" s="279"/>
    </row>
    <row r="244" spans="1:17" s="34" customFormat="1">
      <c r="A244" s="29"/>
      <c r="B244" s="29"/>
      <c r="C244" s="29"/>
      <c r="D244" s="29"/>
      <c r="E244" s="29"/>
      <c r="F244" s="29"/>
      <c r="G244" s="29"/>
      <c r="H244" s="29"/>
      <c r="I244" s="29"/>
      <c r="J244" s="30"/>
      <c r="K244" s="30"/>
      <c r="L244" s="30"/>
      <c r="M244" s="30"/>
      <c r="N244" s="40"/>
      <c r="O244" s="40"/>
      <c r="P244" s="40"/>
      <c r="Q244" s="279"/>
    </row>
    <row r="245" spans="1:17" s="34" customFormat="1">
      <c r="A245" s="29"/>
      <c r="B245" s="29"/>
      <c r="C245" s="29"/>
      <c r="D245" s="29"/>
      <c r="E245" s="29"/>
      <c r="F245" s="29"/>
      <c r="G245" s="29"/>
      <c r="H245" s="29"/>
      <c r="I245" s="29"/>
      <c r="J245" s="30"/>
      <c r="K245" s="30"/>
      <c r="L245" s="30"/>
      <c r="M245" s="30"/>
      <c r="N245" s="40"/>
      <c r="O245" s="40"/>
      <c r="P245" s="40"/>
      <c r="Q245" s="279"/>
    </row>
    <row r="246" spans="1:17" s="34" customFormat="1">
      <c r="A246" s="29"/>
      <c r="B246" s="29"/>
      <c r="C246" s="29"/>
      <c r="D246" s="29"/>
      <c r="E246" s="29"/>
      <c r="F246" s="29"/>
      <c r="G246" s="29"/>
      <c r="H246" s="29"/>
      <c r="I246" s="29"/>
      <c r="J246" s="30"/>
      <c r="K246" s="30"/>
      <c r="L246" s="30"/>
      <c r="M246" s="30"/>
      <c r="N246" s="40"/>
      <c r="O246" s="40"/>
      <c r="P246" s="40"/>
      <c r="Q246" s="279"/>
    </row>
    <row r="247" spans="1:17" s="34" customFormat="1">
      <c r="A247" s="29"/>
      <c r="B247" s="29"/>
      <c r="C247" s="29"/>
      <c r="D247" s="29"/>
      <c r="E247" s="29"/>
      <c r="F247" s="29"/>
      <c r="G247" s="29"/>
      <c r="H247" s="29"/>
      <c r="I247" s="29"/>
      <c r="J247" s="30"/>
      <c r="K247" s="30"/>
      <c r="L247" s="30"/>
      <c r="M247" s="30"/>
      <c r="N247" s="40"/>
      <c r="O247" s="40"/>
      <c r="P247" s="40"/>
      <c r="Q247" s="279"/>
    </row>
    <row r="248" spans="1:17" s="34" customFormat="1">
      <c r="A248" s="29"/>
      <c r="B248" s="29"/>
      <c r="C248" s="29"/>
      <c r="D248" s="29"/>
      <c r="E248" s="29"/>
      <c r="F248" s="29"/>
      <c r="G248" s="29"/>
      <c r="H248" s="29"/>
      <c r="I248" s="29"/>
      <c r="J248" s="30"/>
      <c r="K248" s="30"/>
      <c r="L248" s="30"/>
      <c r="M248" s="30"/>
      <c r="N248" s="40"/>
      <c r="O248" s="40"/>
      <c r="P248" s="40"/>
      <c r="Q248" s="279"/>
    </row>
    <row r="249" spans="1:17" s="34" customFormat="1">
      <c r="A249" s="29"/>
      <c r="B249" s="29"/>
      <c r="C249" s="29"/>
      <c r="D249" s="29"/>
      <c r="E249" s="29"/>
      <c r="F249" s="29"/>
      <c r="G249" s="29"/>
      <c r="H249" s="29"/>
      <c r="I249" s="29"/>
      <c r="J249" s="30"/>
      <c r="K249" s="30"/>
      <c r="L249" s="30"/>
      <c r="M249" s="30"/>
      <c r="N249" s="40"/>
      <c r="O249" s="40"/>
      <c r="P249" s="40"/>
      <c r="Q249" s="279"/>
    </row>
    <row r="250" spans="1:17" s="34" customFormat="1">
      <c r="A250" s="29"/>
      <c r="B250" s="29"/>
      <c r="C250" s="29"/>
      <c r="D250" s="29"/>
      <c r="E250" s="29"/>
      <c r="F250" s="29"/>
      <c r="G250" s="29"/>
      <c r="H250" s="29"/>
      <c r="I250" s="29"/>
      <c r="J250" s="30"/>
      <c r="K250" s="30"/>
      <c r="L250" s="30"/>
      <c r="M250" s="30"/>
      <c r="N250" s="40"/>
      <c r="O250" s="40"/>
      <c r="P250" s="40"/>
      <c r="Q250" s="279"/>
    </row>
    <row r="251" spans="1:17" s="34" customFormat="1">
      <c r="A251" s="29"/>
      <c r="B251" s="29"/>
      <c r="C251" s="29"/>
      <c r="D251" s="29"/>
      <c r="E251" s="29"/>
      <c r="F251" s="29"/>
      <c r="G251" s="29"/>
      <c r="H251" s="29"/>
      <c r="I251" s="29"/>
      <c r="J251" s="30"/>
      <c r="K251" s="30"/>
      <c r="L251" s="30"/>
      <c r="M251" s="30"/>
      <c r="N251" s="40"/>
      <c r="O251" s="40"/>
      <c r="P251" s="40"/>
      <c r="Q251" s="279"/>
    </row>
    <row r="252" spans="1:17" s="34" customFormat="1">
      <c r="A252" s="29"/>
      <c r="B252" s="29"/>
      <c r="C252" s="29"/>
      <c r="D252" s="29"/>
      <c r="E252" s="29"/>
      <c r="F252" s="29"/>
      <c r="G252" s="29"/>
      <c r="H252" s="29"/>
      <c r="I252" s="29"/>
      <c r="J252" s="30"/>
      <c r="K252" s="30"/>
      <c r="L252" s="30"/>
      <c r="M252" s="30"/>
      <c r="N252" s="40"/>
      <c r="O252" s="40"/>
      <c r="P252" s="40"/>
      <c r="Q252" s="279"/>
    </row>
    <row r="253" spans="1:17" s="34" customFormat="1">
      <c r="A253" s="29"/>
      <c r="B253" s="29"/>
      <c r="C253" s="29"/>
      <c r="D253" s="29"/>
      <c r="E253" s="29"/>
      <c r="F253" s="29"/>
      <c r="G253" s="29"/>
      <c r="H253" s="29"/>
      <c r="I253" s="29"/>
      <c r="J253" s="30"/>
      <c r="K253" s="30"/>
      <c r="L253" s="30"/>
      <c r="M253" s="30"/>
      <c r="N253" s="40"/>
      <c r="O253" s="40"/>
      <c r="P253" s="40"/>
      <c r="Q253" s="279"/>
    </row>
    <row r="254" spans="1:17" s="34" customFormat="1">
      <c r="A254" s="29"/>
      <c r="B254" s="29"/>
      <c r="C254" s="29"/>
      <c r="D254" s="29"/>
      <c r="E254" s="29"/>
      <c r="F254" s="29"/>
      <c r="G254" s="29"/>
      <c r="H254" s="29"/>
      <c r="I254" s="29"/>
      <c r="J254" s="30"/>
      <c r="K254" s="30"/>
      <c r="L254" s="30"/>
      <c r="M254" s="30"/>
      <c r="N254" s="40"/>
      <c r="O254" s="40"/>
      <c r="P254" s="40"/>
      <c r="Q254" s="279"/>
    </row>
    <row r="255" spans="1:17" s="34" customFormat="1">
      <c r="A255" s="29"/>
      <c r="B255" s="29"/>
      <c r="C255" s="29"/>
      <c r="D255" s="29"/>
      <c r="E255" s="29"/>
      <c r="F255" s="29"/>
      <c r="G255" s="29"/>
      <c r="H255" s="29"/>
      <c r="I255" s="29"/>
      <c r="J255" s="30"/>
      <c r="K255" s="30"/>
      <c r="L255" s="30"/>
      <c r="M255" s="30"/>
      <c r="N255" s="40"/>
      <c r="O255" s="40"/>
      <c r="P255" s="40"/>
      <c r="Q255" s="279"/>
    </row>
    <row r="256" spans="1:17" s="34" customFormat="1">
      <c r="A256" s="29"/>
      <c r="B256" s="29"/>
      <c r="C256" s="29"/>
      <c r="D256" s="29"/>
      <c r="E256" s="29"/>
      <c r="F256" s="29"/>
      <c r="G256" s="29"/>
      <c r="H256" s="29"/>
      <c r="I256" s="29"/>
      <c r="J256" s="30"/>
      <c r="K256" s="30"/>
      <c r="L256" s="30"/>
      <c r="M256" s="30"/>
      <c r="N256" s="40"/>
      <c r="O256" s="40"/>
      <c r="P256" s="40"/>
      <c r="Q256" s="279"/>
    </row>
    <row r="257" spans="1:17" s="34" customFormat="1">
      <c r="A257" s="29"/>
      <c r="B257" s="29"/>
      <c r="C257" s="29"/>
      <c r="D257" s="29"/>
      <c r="E257" s="29"/>
      <c r="F257" s="29"/>
      <c r="G257" s="29"/>
      <c r="H257" s="29"/>
      <c r="I257" s="29"/>
      <c r="J257" s="30"/>
      <c r="K257" s="30"/>
      <c r="L257" s="30"/>
      <c r="M257" s="30"/>
      <c r="N257" s="40"/>
      <c r="O257" s="40"/>
      <c r="P257" s="40"/>
      <c r="Q257" s="279"/>
    </row>
    <row r="258" spans="1:17" s="34" customFormat="1">
      <c r="A258" s="29"/>
      <c r="B258" s="29"/>
      <c r="C258" s="29"/>
      <c r="D258" s="29"/>
      <c r="E258" s="29"/>
      <c r="F258" s="29"/>
      <c r="G258" s="29"/>
      <c r="H258" s="29"/>
      <c r="I258" s="29"/>
      <c r="J258" s="30"/>
      <c r="K258" s="30"/>
      <c r="L258" s="30"/>
      <c r="M258" s="30"/>
      <c r="N258" s="40"/>
      <c r="O258" s="40"/>
      <c r="P258" s="40"/>
      <c r="Q258" s="279"/>
    </row>
    <row r="259" spans="1:17" s="34" customFormat="1">
      <c r="A259" s="29"/>
      <c r="B259" s="29"/>
      <c r="C259" s="29"/>
      <c r="D259" s="29"/>
      <c r="E259" s="29"/>
      <c r="F259" s="29"/>
      <c r="G259" s="29"/>
      <c r="H259" s="29"/>
      <c r="I259" s="29"/>
      <c r="J259" s="30"/>
      <c r="K259" s="30"/>
      <c r="L259" s="30"/>
      <c r="M259" s="30"/>
      <c r="N259" s="40"/>
      <c r="O259" s="40"/>
      <c r="P259" s="40"/>
      <c r="Q259" s="279"/>
    </row>
    <row r="260" spans="1:17" s="34" customFormat="1">
      <c r="A260" s="29"/>
      <c r="B260" s="29"/>
      <c r="C260" s="29"/>
      <c r="D260" s="29"/>
      <c r="E260" s="29"/>
      <c r="F260" s="29"/>
      <c r="G260" s="29"/>
      <c r="H260" s="29"/>
      <c r="I260" s="29"/>
      <c r="J260" s="30"/>
      <c r="K260" s="30"/>
      <c r="L260" s="30"/>
      <c r="M260" s="30"/>
      <c r="N260" s="40"/>
      <c r="O260" s="40"/>
      <c r="P260" s="40"/>
      <c r="Q260" s="279"/>
    </row>
    <row r="261" spans="1:17" s="34" customFormat="1">
      <c r="A261" s="29"/>
      <c r="B261" s="29"/>
      <c r="C261" s="29"/>
      <c r="D261" s="29"/>
      <c r="E261" s="29"/>
      <c r="F261" s="29"/>
      <c r="G261" s="29"/>
      <c r="H261" s="29"/>
      <c r="I261" s="29"/>
      <c r="J261" s="30"/>
      <c r="K261" s="30"/>
      <c r="L261" s="30"/>
      <c r="M261" s="30"/>
      <c r="N261" s="40"/>
      <c r="O261" s="40"/>
      <c r="P261" s="40"/>
      <c r="Q261" s="279"/>
    </row>
    <row r="262" spans="1:17" s="34" customFormat="1">
      <c r="A262" s="29"/>
      <c r="B262" s="29"/>
      <c r="C262" s="29"/>
      <c r="D262" s="29"/>
      <c r="E262" s="29"/>
      <c r="F262" s="29"/>
      <c r="G262" s="29"/>
      <c r="H262" s="29"/>
      <c r="I262" s="29"/>
      <c r="J262" s="30"/>
      <c r="K262" s="30"/>
      <c r="L262" s="30"/>
      <c r="M262" s="30"/>
      <c r="N262" s="40"/>
      <c r="O262" s="40"/>
      <c r="P262" s="40"/>
      <c r="Q262" s="279"/>
    </row>
    <row r="263" spans="1:17" s="34" customFormat="1">
      <c r="A263" s="29"/>
      <c r="B263" s="29"/>
      <c r="C263" s="29"/>
      <c r="D263" s="29"/>
      <c r="E263" s="29"/>
      <c r="F263" s="29"/>
      <c r="G263" s="29"/>
      <c r="H263" s="29"/>
      <c r="I263" s="29"/>
      <c r="J263" s="30"/>
      <c r="K263" s="30"/>
      <c r="L263" s="30"/>
      <c r="M263" s="30"/>
      <c r="N263" s="40"/>
      <c r="O263" s="40"/>
      <c r="P263" s="40"/>
      <c r="Q263" s="279"/>
    </row>
    <row r="264" spans="1:17" s="34" customFormat="1">
      <c r="A264" s="29"/>
      <c r="B264" s="29"/>
      <c r="C264" s="29"/>
      <c r="D264" s="29"/>
      <c r="E264" s="29"/>
      <c r="F264" s="29"/>
      <c r="G264" s="29"/>
      <c r="H264" s="29"/>
      <c r="I264" s="29"/>
      <c r="J264" s="30"/>
      <c r="K264" s="30"/>
      <c r="L264" s="30"/>
      <c r="M264" s="30"/>
      <c r="N264" s="40"/>
      <c r="O264" s="40"/>
      <c r="P264" s="40"/>
      <c r="Q264" s="279"/>
    </row>
    <row r="265" spans="1:17" s="34" customFormat="1">
      <c r="A265" s="29"/>
      <c r="B265" s="29"/>
      <c r="C265" s="29"/>
      <c r="D265" s="29"/>
      <c r="E265" s="29"/>
      <c r="F265" s="29"/>
      <c r="G265" s="29"/>
      <c r="H265" s="29"/>
      <c r="I265" s="29"/>
      <c r="J265" s="30"/>
      <c r="K265" s="30"/>
      <c r="L265" s="30"/>
      <c r="M265" s="30"/>
      <c r="N265" s="40"/>
      <c r="O265" s="40"/>
      <c r="P265" s="40"/>
      <c r="Q265" s="279"/>
    </row>
    <row r="266" spans="1:17" s="34" customFormat="1">
      <c r="A266" s="29"/>
      <c r="B266" s="29"/>
      <c r="C266" s="29"/>
      <c r="D266" s="29"/>
      <c r="E266" s="29"/>
      <c r="F266" s="29"/>
      <c r="G266" s="29"/>
      <c r="H266" s="29"/>
      <c r="I266" s="29"/>
      <c r="J266" s="30"/>
      <c r="K266" s="30"/>
      <c r="L266" s="30"/>
      <c r="M266" s="30"/>
      <c r="N266" s="40"/>
      <c r="O266" s="40"/>
      <c r="P266" s="40"/>
      <c r="Q266" s="279"/>
    </row>
    <row r="267" spans="1:17" s="34" customFormat="1">
      <c r="A267" s="29"/>
      <c r="B267" s="29"/>
      <c r="C267" s="29"/>
      <c r="D267" s="29"/>
      <c r="E267" s="29"/>
      <c r="F267" s="29"/>
      <c r="G267" s="29"/>
      <c r="H267" s="29"/>
      <c r="I267" s="29"/>
      <c r="J267" s="30"/>
      <c r="K267" s="30"/>
      <c r="L267" s="30"/>
      <c r="M267" s="30"/>
      <c r="N267" s="40"/>
      <c r="O267" s="40"/>
      <c r="P267" s="40"/>
      <c r="Q267" s="279"/>
    </row>
    <row r="268" spans="1:17" s="34" customFormat="1">
      <c r="A268" s="29"/>
      <c r="B268" s="29"/>
      <c r="C268" s="29"/>
      <c r="D268" s="29"/>
      <c r="E268" s="29"/>
      <c r="F268" s="29"/>
      <c r="G268" s="29"/>
      <c r="H268" s="29"/>
      <c r="I268" s="29"/>
      <c r="J268" s="30"/>
      <c r="K268" s="30"/>
      <c r="L268" s="30"/>
      <c r="M268" s="30"/>
      <c r="N268" s="40"/>
      <c r="O268" s="40"/>
      <c r="P268" s="40"/>
      <c r="Q268" s="279"/>
    </row>
    <row r="269" spans="1:17" s="34" customFormat="1">
      <c r="A269" s="29"/>
      <c r="B269" s="29"/>
      <c r="C269" s="29"/>
      <c r="D269" s="29"/>
      <c r="E269" s="29"/>
      <c r="F269" s="29"/>
      <c r="G269" s="29"/>
      <c r="H269" s="29"/>
      <c r="I269" s="29"/>
      <c r="J269" s="30"/>
      <c r="K269" s="30"/>
      <c r="L269" s="30"/>
      <c r="M269" s="30"/>
      <c r="N269" s="40"/>
      <c r="O269" s="40"/>
      <c r="P269" s="40"/>
      <c r="Q269" s="279"/>
    </row>
    <row r="270" spans="1:17" s="34" customFormat="1">
      <c r="A270" s="29"/>
      <c r="B270" s="29"/>
      <c r="C270" s="29"/>
      <c r="D270" s="29"/>
      <c r="E270" s="29"/>
      <c r="F270" s="29"/>
      <c r="G270" s="29"/>
      <c r="H270" s="29"/>
      <c r="I270" s="29"/>
      <c r="J270" s="30"/>
      <c r="K270" s="30"/>
      <c r="L270" s="30"/>
      <c r="M270" s="30"/>
      <c r="N270" s="40"/>
      <c r="O270" s="40"/>
      <c r="P270" s="40"/>
      <c r="Q270" s="279"/>
    </row>
    <row r="271" spans="1:17" s="34" customFormat="1">
      <c r="A271" s="29"/>
      <c r="B271" s="29"/>
      <c r="C271" s="29"/>
      <c r="D271" s="29"/>
      <c r="E271" s="29"/>
      <c r="F271" s="29"/>
      <c r="G271" s="29"/>
      <c r="H271" s="29"/>
      <c r="I271" s="29"/>
      <c r="J271" s="30"/>
      <c r="K271" s="30"/>
      <c r="L271" s="30"/>
      <c r="M271" s="30"/>
      <c r="N271" s="40"/>
      <c r="O271" s="40"/>
      <c r="P271" s="40"/>
      <c r="Q271" s="279"/>
    </row>
    <row r="272" spans="1:17" s="34" customFormat="1">
      <c r="A272" s="29"/>
      <c r="B272" s="29"/>
      <c r="C272" s="29"/>
      <c r="D272" s="29"/>
      <c r="E272" s="29"/>
      <c r="F272" s="29"/>
      <c r="G272" s="29"/>
      <c r="H272" s="29"/>
      <c r="I272" s="29"/>
      <c r="J272" s="30"/>
      <c r="K272" s="30"/>
      <c r="L272" s="30"/>
      <c r="M272" s="30"/>
      <c r="N272" s="40"/>
      <c r="O272" s="40"/>
      <c r="P272" s="40"/>
      <c r="Q272" s="279"/>
    </row>
    <row r="273" spans="1:17" s="34" customFormat="1">
      <c r="A273" s="29"/>
      <c r="B273" s="29"/>
      <c r="C273" s="29"/>
      <c r="D273" s="29"/>
      <c r="E273" s="29"/>
      <c r="F273" s="29"/>
      <c r="G273" s="29"/>
      <c r="H273" s="29"/>
      <c r="I273" s="29"/>
      <c r="J273" s="30"/>
      <c r="K273" s="30"/>
      <c r="L273" s="30"/>
      <c r="M273" s="30"/>
      <c r="N273" s="40"/>
      <c r="O273" s="40"/>
      <c r="P273" s="40"/>
      <c r="Q273" s="279"/>
    </row>
    <row r="274" spans="1:17" s="34" customFormat="1">
      <c r="A274" s="29"/>
      <c r="B274" s="29"/>
      <c r="C274" s="29"/>
      <c r="D274" s="29"/>
      <c r="E274" s="29"/>
      <c r="F274" s="29"/>
      <c r="G274" s="29"/>
      <c r="H274" s="29"/>
      <c r="I274" s="29"/>
      <c r="J274" s="30"/>
      <c r="K274" s="30"/>
      <c r="L274" s="30"/>
      <c r="M274" s="30"/>
      <c r="N274" s="40"/>
      <c r="O274" s="40"/>
      <c r="P274" s="40"/>
      <c r="Q274" s="279"/>
    </row>
    <row r="275" spans="1:17" s="34" customFormat="1">
      <c r="A275" s="29"/>
      <c r="B275" s="29"/>
      <c r="C275" s="29"/>
      <c r="D275" s="29"/>
      <c r="E275" s="29"/>
      <c r="F275" s="29"/>
      <c r="G275" s="29"/>
      <c r="H275" s="29"/>
      <c r="I275" s="29"/>
      <c r="J275" s="30"/>
      <c r="K275" s="30"/>
      <c r="L275" s="30"/>
      <c r="M275" s="30"/>
      <c r="N275" s="40"/>
      <c r="O275" s="40"/>
      <c r="P275" s="40"/>
      <c r="Q275" s="279"/>
    </row>
    <row r="276" spans="1:17" s="34" customFormat="1">
      <c r="A276" s="29"/>
      <c r="B276" s="29"/>
      <c r="C276" s="29"/>
      <c r="D276" s="29"/>
      <c r="E276" s="29"/>
      <c r="F276" s="29"/>
      <c r="G276" s="29"/>
      <c r="H276" s="29"/>
      <c r="I276" s="29"/>
      <c r="J276" s="30"/>
      <c r="K276" s="30"/>
      <c r="L276" s="30"/>
      <c r="M276" s="30"/>
      <c r="N276" s="40"/>
      <c r="O276" s="40"/>
      <c r="P276" s="40"/>
      <c r="Q276" s="279"/>
    </row>
    <row r="277" spans="1:17" s="34" customFormat="1">
      <c r="A277" s="29"/>
      <c r="B277" s="29"/>
      <c r="C277" s="29"/>
      <c r="D277" s="29"/>
      <c r="E277" s="29"/>
      <c r="F277" s="29"/>
      <c r="G277" s="29"/>
      <c r="H277" s="29"/>
      <c r="I277" s="29"/>
      <c r="J277" s="30"/>
      <c r="K277" s="30"/>
      <c r="L277" s="30"/>
      <c r="M277" s="30"/>
      <c r="N277" s="40"/>
      <c r="O277" s="40"/>
      <c r="P277" s="40"/>
      <c r="Q277" s="279"/>
    </row>
    <row r="278" spans="1:17" s="34" customFormat="1">
      <c r="A278" s="29"/>
      <c r="B278" s="29"/>
      <c r="C278" s="29"/>
      <c r="D278" s="29"/>
      <c r="E278" s="29"/>
      <c r="F278" s="29"/>
      <c r="G278" s="29"/>
      <c r="H278" s="29"/>
      <c r="I278" s="29"/>
      <c r="J278" s="30"/>
      <c r="K278" s="30"/>
      <c r="L278" s="30"/>
      <c r="M278" s="30"/>
      <c r="N278" s="40"/>
      <c r="O278" s="40"/>
      <c r="P278" s="40"/>
      <c r="Q278" s="279"/>
    </row>
    <row r="279" spans="1:17" s="34" customFormat="1">
      <c r="A279" s="29"/>
      <c r="B279" s="29"/>
      <c r="C279" s="29"/>
      <c r="D279" s="29"/>
      <c r="E279" s="29"/>
      <c r="F279" s="29"/>
      <c r="G279" s="29"/>
      <c r="H279" s="29"/>
      <c r="I279" s="29"/>
      <c r="J279" s="30"/>
      <c r="K279" s="30"/>
      <c r="L279" s="30"/>
      <c r="M279" s="30"/>
      <c r="N279" s="40"/>
      <c r="O279" s="40"/>
      <c r="P279" s="40"/>
      <c r="Q279" s="279"/>
    </row>
    <row r="280" spans="1:17" s="34" customFormat="1">
      <c r="A280" s="29"/>
      <c r="B280" s="29"/>
      <c r="C280" s="29"/>
      <c r="D280" s="29"/>
      <c r="E280" s="29"/>
      <c r="F280" s="29"/>
      <c r="G280" s="29"/>
      <c r="H280" s="29"/>
      <c r="I280" s="29"/>
      <c r="J280" s="30"/>
      <c r="K280" s="30"/>
      <c r="L280" s="30"/>
      <c r="M280" s="30"/>
      <c r="N280" s="40"/>
      <c r="O280" s="40"/>
      <c r="P280" s="40"/>
      <c r="Q280" s="279"/>
    </row>
    <row r="281" spans="1:17" s="34" customFormat="1">
      <c r="A281" s="29"/>
      <c r="B281" s="29"/>
      <c r="C281" s="29"/>
      <c r="D281" s="29"/>
      <c r="E281" s="29"/>
      <c r="F281" s="29"/>
      <c r="G281" s="29"/>
      <c r="H281" s="29"/>
      <c r="I281" s="29"/>
      <c r="J281" s="30"/>
      <c r="K281" s="30"/>
      <c r="L281" s="30"/>
      <c r="M281" s="30"/>
      <c r="N281" s="40"/>
      <c r="O281" s="40"/>
      <c r="P281" s="40"/>
      <c r="Q281" s="279"/>
    </row>
    <row r="282" spans="1:17" s="34" customFormat="1">
      <c r="A282" s="29"/>
      <c r="B282" s="29"/>
      <c r="C282" s="29"/>
      <c r="D282" s="29"/>
      <c r="E282" s="29"/>
      <c r="F282" s="29"/>
      <c r="G282" s="29"/>
      <c r="H282" s="29"/>
      <c r="I282" s="29"/>
      <c r="J282" s="30"/>
      <c r="K282" s="30"/>
      <c r="L282" s="30"/>
      <c r="M282" s="30"/>
      <c r="N282" s="40"/>
      <c r="O282" s="40"/>
      <c r="P282" s="40"/>
      <c r="Q282" s="279"/>
    </row>
    <row r="283" spans="1:17" s="34" customFormat="1">
      <c r="A283" s="29"/>
      <c r="B283" s="29"/>
      <c r="C283" s="29"/>
      <c r="D283" s="29"/>
      <c r="E283" s="29"/>
      <c r="F283" s="29"/>
      <c r="G283" s="29"/>
      <c r="H283" s="29"/>
      <c r="I283" s="29"/>
      <c r="J283" s="30"/>
      <c r="K283" s="30"/>
      <c r="L283" s="30"/>
      <c r="M283" s="30"/>
      <c r="N283" s="40"/>
      <c r="O283" s="40"/>
      <c r="P283" s="40"/>
      <c r="Q283" s="279"/>
    </row>
    <row r="284" spans="1:17" s="34" customFormat="1">
      <c r="A284" s="29"/>
      <c r="B284" s="29"/>
      <c r="C284" s="29"/>
      <c r="D284" s="29"/>
      <c r="E284" s="29"/>
      <c r="F284" s="29"/>
      <c r="G284" s="29"/>
      <c r="H284" s="29"/>
      <c r="I284" s="29"/>
      <c r="J284" s="30"/>
      <c r="K284" s="30"/>
      <c r="L284" s="30"/>
      <c r="M284" s="30"/>
      <c r="N284" s="40"/>
      <c r="O284" s="40"/>
      <c r="P284" s="40"/>
      <c r="Q284" s="279"/>
    </row>
    <row r="285" spans="1:17" s="34" customFormat="1">
      <c r="A285" s="29"/>
      <c r="B285" s="29"/>
      <c r="C285" s="29"/>
      <c r="D285" s="29"/>
      <c r="E285" s="29"/>
      <c r="F285" s="29"/>
      <c r="G285" s="29"/>
      <c r="H285" s="29"/>
      <c r="I285" s="29"/>
      <c r="J285" s="30"/>
      <c r="K285" s="30"/>
      <c r="L285" s="30"/>
      <c r="M285" s="30"/>
      <c r="N285" s="40"/>
      <c r="O285" s="40"/>
      <c r="P285" s="40"/>
      <c r="Q285" s="279"/>
    </row>
    <row r="286" spans="1:17" s="34" customFormat="1">
      <c r="A286" s="29"/>
      <c r="B286" s="29"/>
      <c r="C286" s="29"/>
      <c r="D286" s="29"/>
      <c r="E286" s="29"/>
      <c r="F286" s="29"/>
      <c r="G286" s="29"/>
      <c r="H286" s="29"/>
      <c r="I286" s="29"/>
      <c r="J286" s="30"/>
      <c r="K286" s="30"/>
      <c r="L286" s="30"/>
      <c r="M286" s="30"/>
      <c r="N286" s="40"/>
      <c r="O286" s="40"/>
      <c r="P286" s="40"/>
      <c r="Q286" s="279"/>
    </row>
    <row r="287" spans="1:17" s="34" customFormat="1">
      <c r="A287" s="29"/>
      <c r="B287" s="29"/>
      <c r="C287" s="29"/>
      <c r="D287" s="29"/>
      <c r="E287" s="29"/>
      <c r="F287" s="29"/>
      <c r="G287" s="29"/>
      <c r="H287" s="29"/>
      <c r="I287" s="29"/>
      <c r="J287" s="30"/>
      <c r="K287" s="30"/>
      <c r="L287" s="30"/>
      <c r="M287" s="30"/>
      <c r="N287" s="40"/>
      <c r="O287" s="40"/>
      <c r="P287" s="40"/>
      <c r="Q287" s="279"/>
    </row>
    <row r="288" spans="1:17" s="34" customFormat="1">
      <c r="A288" s="29"/>
      <c r="B288" s="29"/>
      <c r="C288" s="29"/>
      <c r="D288" s="29"/>
      <c r="E288" s="29"/>
      <c r="F288" s="29"/>
      <c r="G288" s="29"/>
      <c r="H288" s="29"/>
      <c r="I288" s="29"/>
      <c r="J288" s="30"/>
      <c r="K288" s="30"/>
      <c r="L288" s="30"/>
      <c r="M288" s="30"/>
      <c r="N288" s="40"/>
      <c r="O288" s="40"/>
      <c r="P288" s="40"/>
      <c r="Q288" s="279"/>
    </row>
    <row r="289" spans="1:17" s="34" customFormat="1">
      <c r="A289" s="29"/>
      <c r="B289" s="29"/>
      <c r="C289" s="29"/>
      <c r="D289" s="29"/>
      <c r="E289" s="29"/>
      <c r="F289" s="29"/>
      <c r="G289" s="29"/>
      <c r="H289" s="29"/>
      <c r="I289" s="29"/>
      <c r="J289" s="30"/>
      <c r="K289" s="30"/>
      <c r="L289" s="30"/>
      <c r="M289" s="30"/>
      <c r="N289" s="40"/>
      <c r="O289" s="40"/>
      <c r="P289" s="40"/>
      <c r="Q289" s="279"/>
    </row>
    <row r="290" spans="1:17" s="34" customFormat="1">
      <c r="A290" s="29"/>
      <c r="B290" s="29"/>
      <c r="C290" s="29"/>
      <c r="D290" s="29"/>
      <c r="E290" s="29"/>
      <c r="F290" s="29"/>
      <c r="G290" s="29"/>
      <c r="H290" s="29"/>
      <c r="I290" s="29"/>
      <c r="J290" s="30"/>
      <c r="K290" s="30"/>
      <c r="L290" s="30"/>
      <c r="M290" s="30"/>
      <c r="N290" s="40"/>
      <c r="O290" s="40"/>
      <c r="P290" s="40"/>
      <c r="Q290" s="279"/>
    </row>
    <row r="291" spans="1:17" s="34" customFormat="1">
      <c r="A291" s="29"/>
      <c r="B291" s="29"/>
      <c r="C291" s="29"/>
      <c r="D291" s="29"/>
      <c r="E291" s="29"/>
      <c r="F291" s="29"/>
      <c r="G291" s="29"/>
      <c r="H291" s="29"/>
      <c r="I291" s="29"/>
      <c r="J291" s="30"/>
      <c r="K291" s="30"/>
      <c r="L291" s="30"/>
      <c r="M291" s="30"/>
      <c r="N291" s="40"/>
      <c r="O291" s="40"/>
      <c r="P291" s="40"/>
      <c r="Q291" s="279"/>
    </row>
    <row r="292" spans="1:17" s="34" customFormat="1">
      <c r="A292" s="29"/>
      <c r="B292" s="29"/>
      <c r="C292" s="29"/>
      <c r="D292" s="29"/>
      <c r="E292" s="29"/>
      <c r="F292" s="29"/>
      <c r="G292" s="29"/>
      <c r="H292" s="29"/>
      <c r="I292" s="29"/>
      <c r="J292" s="30"/>
      <c r="K292" s="30"/>
      <c r="L292" s="30"/>
      <c r="M292" s="30"/>
      <c r="N292" s="40"/>
      <c r="O292" s="40"/>
      <c r="P292" s="40"/>
      <c r="Q292" s="279"/>
    </row>
    <row r="293" spans="1:17" s="34" customFormat="1">
      <c r="A293" s="29"/>
      <c r="B293" s="29"/>
      <c r="C293" s="29"/>
      <c r="D293" s="29"/>
      <c r="E293" s="29"/>
      <c r="F293" s="29"/>
      <c r="G293" s="29"/>
      <c r="H293" s="29"/>
      <c r="I293" s="29"/>
      <c r="J293" s="30"/>
      <c r="K293" s="30"/>
      <c r="L293" s="30"/>
      <c r="M293" s="30"/>
      <c r="N293" s="40"/>
      <c r="O293" s="40"/>
      <c r="P293" s="40"/>
      <c r="Q293" s="279"/>
    </row>
    <row r="294" spans="1:17" s="34" customFormat="1">
      <c r="A294" s="29"/>
      <c r="B294" s="29"/>
      <c r="C294" s="29"/>
      <c r="D294" s="29"/>
      <c r="E294" s="29"/>
      <c r="F294" s="29"/>
      <c r="G294" s="29"/>
      <c r="H294" s="29"/>
      <c r="I294" s="29"/>
      <c r="J294" s="30"/>
      <c r="K294" s="30"/>
      <c r="L294" s="30"/>
      <c r="M294" s="30"/>
      <c r="N294" s="40"/>
      <c r="O294" s="40"/>
      <c r="P294" s="40"/>
      <c r="Q294" s="279"/>
    </row>
    <row r="295" spans="1:17" s="34" customFormat="1">
      <c r="A295" s="29"/>
      <c r="B295" s="29"/>
      <c r="C295" s="29"/>
      <c r="D295" s="29"/>
      <c r="E295" s="29"/>
      <c r="F295" s="29"/>
      <c r="G295" s="29"/>
      <c r="H295" s="29"/>
      <c r="I295" s="29"/>
      <c r="J295" s="30"/>
      <c r="K295" s="30"/>
      <c r="L295" s="30"/>
      <c r="M295" s="30"/>
      <c r="N295" s="40"/>
      <c r="O295" s="40"/>
      <c r="P295" s="40"/>
      <c r="Q295" s="279"/>
    </row>
    <row r="296" spans="1:17" s="34" customFormat="1">
      <c r="A296" s="29"/>
      <c r="B296" s="29"/>
      <c r="C296" s="29"/>
      <c r="D296" s="29"/>
      <c r="E296" s="29"/>
      <c r="F296" s="29"/>
      <c r="G296" s="29"/>
      <c r="H296" s="29"/>
      <c r="I296" s="29"/>
      <c r="J296" s="30"/>
      <c r="K296" s="30"/>
      <c r="L296" s="30"/>
      <c r="M296" s="30"/>
      <c r="N296" s="40"/>
      <c r="O296" s="40"/>
      <c r="P296" s="40"/>
      <c r="Q296" s="279"/>
    </row>
    <row r="297" spans="1:17" s="34" customFormat="1">
      <c r="A297" s="29"/>
      <c r="B297" s="29"/>
      <c r="C297" s="29"/>
      <c r="D297" s="29"/>
      <c r="E297" s="29"/>
      <c r="F297" s="29"/>
      <c r="G297" s="29"/>
      <c r="H297" s="29"/>
      <c r="I297" s="29"/>
      <c r="J297" s="30"/>
      <c r="K297" s="30"/>
      <c r="L297" s="30"/>
      <c r="M297" s="30"/>
      <c r="N297" s="40"/>
      <c r="O297" s="40"/>
      <c r="P297" s="40"/>
      <c r="Q297" s="279"/>
    </row>
    <row r="298" spans="1:17" s="34" customFormat="1">
      <c r="A298" s="29"/>
      <c r="B298" s="29"/>
      <c r="C298" s="29"/>
      <c r="D298" s="29"/>
      <c r="E298" s="29"/>
      <c r="F298" s="29"/>
      <c r="G298" s="29"/>
      <c r="H298" s="29"/>
      <c r="I298" s="29"/>
      <c r="J298" s="30"/>
      <c r="K298" s="30"/>
      <c r="L298" s="30"/>
      <c r="M298" s="30"/>
      <c r="N298" s="40"/>
      <c r="O298" s="40"/>
      <c r="P298" s="40"/>
      <c r="Q298" s="279"/>
    </row>
    <row r="299" spans="1:17" s="34" customFormat="1">
      <c r="A299" s="29"/>
      <c r="B299" s="29"/>
      <c r="C299" s="29"/>
      <c r="D299" s="29"/>
      <c r="E299" s="29"/>
      <c r="F299" s="29"/>
      <c r="G299" s="29"/>
      <c r="H299" s="29"/>
      <c r="I299" s="29"/>
      <c r="J299" s="30"/>
      <c r="K299" s="30"/>
      <c r="L299" s="30"/>
      <c r="M299" s="30"/>
      <c r="N299" s="40"/>
      <c r="O299" s="40"/>
      <c r="P299" s="40"/>
      <c r="Q299" s="279"/>
    </row>
    <row r="300" spans="1:17" s="34" customFormat="1">
      <c r="A300" s="29"/>
      <c r="B300" s="29"/>
      <c r="C300" s="29"/>
      <c r="D300" s="29"/>
      <c r="E300" s="29"/>
      <c r="F300" s="29"/>
      <c r="G300" s="29"/>
      <c r="H300" s="29"/>
      <c r="I300" s="29"/>
      <c r="J300" s="30"/>
      <c r="K300" s="30"/>
      <c r="L300" s="30"/>
      <c r="M300" s="30"/>
      <c r="N300" s="40"/>
      <c r="O300" s="40"/>
      <c r="P300" s="40"/>
      <c r="Q300" s="279"/>
    </row>
    <row r="301" spans="1:17" s="34" customFormat="1">
      <c r="A301" s="29"/>
      <c r="B301" s="29"/>
      <c r="C301" s="29"/>
      <c r="D301" s="29"/>
      <c r="E301" s="29"/>
      <c r="F301" s="29"/>
      <c r="G301" s="29"/>
      <c r="H301" s="29"/>
      <c r="I301" s="29"/>
      <c r="J301" s="30"/>
      <c r="K301" s="30"/>
      <c r="L301" s="30"/>
      <c r="M301" s="30"/>
      <c r="N301" s="40"/>
      <c r="O301" s="40"/>
      <c r="P301" s="40"/>
      <c r="Q301" s="279"/>
    </row>
    <row r="302" spans="1:17" s="34" customFormat="1">
      <c r="A302" s="29"/>
      <c r="B302" s="29"/>
      <c r="C302" s="29"/>
      <c r="D302" s="29"/>
      <c r="E302" s="29"/>
      <c r="F302" s="29"/>
      <c r="G302" s="29"/>
      <c r="H302" s="29"/>
      <c r="I302" s="29"/>
      <c r="J302" s="30"/>
      <c r="K302" s="30"/>
      <c r="L302" s="30"/>
      <c r="M302" s="30"/>
      <c r="N302" s="40"/>
      <c r="O302" s="40"/>
      <c r="P302" s="40"/>
      <c r="Q302" s="279"/>
    </row>
    <row r="303" spans="1:17" s="34" customFormat="1">
      <c r="A303" s="29"/>
      <c r="B303" s="29"/>
      <c r="C303" s="29"/>
      <c r="D303" s="29"/>
      <c r="E303" s="29"/>
      <c r="F303" s="29"/>
      <c r="G303" s="29"/>
      <c r="H303" s="29"/>
      <c r="I303" s="29"/>
      <c r="J303" s="30"/>
      <c r="K303" s="30"/>
      <c r="L303" s="30"/>
      <c r="M303" s="30"/>
      <c r="N303" s="40"/>
      <c r="O303" s="40"/>
      <c r="P303" s="40"/>
      <c r="Q303" s="279"/>
    </row>
    <row r="304" spans="1:17" s="34" customFormat="1">
      <c r="A304" s="29"/>
      <c r="B304" s="29"/>
      <c r="C304" s="29"/>
      <c r="D304" s="29"/>
      <c r="E304" s="29"/>
      <c r="F304" s="29"/>
      <c r="G304" s="29"/>
      <c r="H304" s="29"/>
      <c r="I304" s="29"/>
      <c r="J304" s="30"/>
      <c r="K304" s="30"/>
      <c r="L304" s="30"/>
      <c r="M304" s="30"/>
      <c r="N304" s="40"/>
      <c r="O304" s="40"/>
      <c r="P304" s="40"/>
      <c r="Q304" s="279"/>
    </row>
    <row r="305" spans="1:17" s="34" customFormat="1">
      <c r="A305" s="29"/>
      <c r="B305" s="29"/>
      <c r="C305" s="29"/>
      <c r="D305" s="29"/>
      <c r="E305" s="29"/>
      <c r="F305" s="29"/>
      <c r="G305" s="29"/>
      <c r="H305" s="29"/>
      <c r="I305" s="29"/>
      <c r="J305" s="30"/>
      <c r="K305" s="30"/>
      <c r="L305" s="30"/>
      <c r="M305" s="30"/>
      <c r="N305" s="40"/>
      <c r="O305" s="40"/>
      <c r="P305" s="40"/>
      <c r="Q305" s="279"/>
    </row>
    <row r="306" spans="1:17" s="34" customFormat="1">
      <c r="A306" s="29"/>
      <c r="B306" s="29"/>
      <c r="C306" s="29"/>
      <c r="D306" s="29"/>
      <c r="E306" s="29"/>
      <c r="F306" s="29"/>
      <c r="G306" s="29"/>
      <c r="H306" s="29"/>
      <c r="I306" s="29"/>
      <c r="J306" s="30"/>
      <c r="K306" s="30"/>
      <c r="L306" s="30"/>
      <c r="M306" s="30"/>
      <c r="N306" s="40"/>
      <c r="O306" s="40"/>
      <c r="P306" s="40"/>
      <c r="Q306" s="279"/>
    </row>
    <row r="307" spans="1:17" s="34" customFormat="1">
      <c r="A307" s="29"/>
      <c r="B307" s="29"/>
      <c r="C307" s="29"/>
      <c r="D307" s="29"/>
      <c r="E307" s="29"/>
      <c r="F307" s="29"/>
      <c r="G307" s="29"/>
      <c r="H307" s="29"/>
      <c r="I307" s="29"/>
      <c r="J307" s="30"/>
      <c r="K307" s="30"/>
      <c r="L307" s="30"/>
      <c r="M307" s="30"/>
      <c r="N307" s="40"/>
      <c r="O307" s="40"/>
      <c r="P307" s="40"/>
      <c r="Q307" s="279"/>
    </row>
    <row r="308" spans="1:17" s="34" customFormat="1">
      <c r="A308" s="29"/>
      <c r="B308" s="29"/>
      <c r="C308" s="29"/>
      <c r="D308" s="29"/>
      <c r="E308" s="29"/>
      <c r="F308" s="29"/>
      <c r="G308" s="29"/>
      <c r="H308" s="29"/>
      <c r="I308" s="29"/>
      <c r="J308" s="30"/>
      <c r="K308" s="30"/>
      <c r="L308" s="30"/>
      <c r="M308" s="30"/>
      <c r="N308" s="40"/>
      <c r="O308" s="40"/>
      <c r="P308" s="40"/>
      <c r="Q308" s="279"/>
    </row>
    <row r="309" spans="1:17" s="34" customFormat="1">
      <c r="A309" s="29"/>
      <c r="B309" s="29"/>
      <c r="C309" s="29"/>
      <c r="D309" s="29"/>
      <c r="E309" s="29"/>
      <c r="F309" s="29"/>
      <c r="G309" s="29"/>
      <c r="H309" s="29"/>
      <c r="I309" s="29"/>
      <c r="J309" s="30"/>
      <c r="K309" s="30"/>
      <c r="L309" s="30"/>
      <c r="M309" s="30"/>
      <c r="N309" s="40"/>
      <c r="O309" s="40"/>
      <c r="P309" s="40"/>
      <c r="Q309" s="279"/>
    </row>
    <row r="310" spans="1:17" s="34" customFormat="1">
      <c r="A310" s="29"/>
      <c r="B310" s="29"/>
      <c r="C310" s="29"/>
      <c r="D310" s="29"/>
      <c r="E310" s="29"/>
      <c r="F310" s="29"/>
      <c r="G310" s="29"/>
      <c r="H310" s="29"/>
      <c r="I310" s="29"/>
      <c r="J310" s="30"/>
      <c r="K310" s="30"/>
      <c r="L310" s="30"/>
      <c r="M310" s="30"/>
      <c r="N310" s="40"/>
      <c r="O310" s="40"/>
      <c r="P310" s="40"/>
      <c r="Q310" s="279"/>
    </row>
    <row r="311" spans="1:17" s="34" customFormat="1">
      <c r="A311" s="29"/>
      <c r="B311" s="29"/>
      <c r="C311" s="29"/>
      <c r="D311" s="29"/>
      <c r="E311" s="29"/>
      <c r="F311" s="29"/>
      <c r="G311" s="29"/>
      <c r="H311" s="29"/>
      <c r="I311" s="29"/>
      <c r="J311" s="30"/>
      <c r="K311" s="30"/>
      <c r="L311" s="30"/>
      <c r="M311" s="30"/>
      <c r="N311" s="40"/>
      <c r="O311" s="40"/>
      <c r="P311" s="40"/>
      <c r="Q311" s="279"/>
    </row>
    <row r="312" spans="1:17" s="34" customFormat="1">
      <c r="A312" s="29"/>
      <c r="B312" s="29"/>
      <c r="C312" s="29"/>
      <c r="D312" s="29"/>
      <c r="E312" s="29"/>
      <c r="F312" s="29"/>
      <c r="G312" s="29"/>
      <c r="H312" s="29"/>
      <c r="I312" s="29"/>
      <c r="J312" s="30"/>
      <c r="K312" s="30"/>
      <c r="L312" s="30"/>
      <c r="M312" s="30"/>
      <c r="N312" s="40"/>
      <c r="O312" s="40"/>
      <c r="P312" s="40"/>
      <c r="Q312" s="279"/>
    </row>
    <row r="313" spans="1:17" s="34" customFormat="1">
      <c r="A313" s="29"/>
      <c r="B313" s="29"/>
      <c r="C313" s="29"/>
      <c r="D313" s="29"/>
      <c r="E313" s="29"/>
      <c r="F313" s="29"/>
      <c r="G313" s="29"/>
      <c r="H313" s="29"/>
      <c r="I313" s="29"/>
      <c r="J313" s="30"/>
      <c r="K313" s="30"/>
      <c r="L313" s="30"/>
      <c r="M313" s="30"/>
      <c r="N313" s="40"/>
      <c r="O313" s="40"/>
      <c r="P313" s="40"/>
      <c r="Q313" s="279"/>
    </row>
    <row r="314" spans="1:17" s="34" customFormat="1">
      <c r="A314" s="29"/>
      <c r="B314" s="29"/>
      <c r="C314" s="29"/>
      <c r="D314" s="29"/>
      <c r="E314" s="29"/>
      <c r="F314" s="29"/>
      <c r="G314" s="29"/>
      <c r="H314" s="29"/>
      <c r="I314" s="29"/>
      <c r="J314" s="30"/>
      <c r="K314" s="30"/>
      <c r="L314" s="30"/>
      <c r="M314" s="30"/>
      <c r="N314" s="40"/>
      <c r="O314" s="40"/>
      <c r="P314" s="40"/>
      <c r="Q314" s="279"/>
    </row>
    <row r="315" spans="1:17" s="34" customFormat="1">
      <c r="A315" s="29"/>
      <c r="B315" s="29"/>
      <c r="C315" s="29"/>
      <c r="D315" s="29"/>
      <c r="E315" s="29"/>
      <c r="F315" s="29"/>
      <c r="G315" s="29"/>
      <c r="H315" s="29"/>
      <c r="I315" s="29"/>
      <c r="J315" s="30"/>
      <c r="K315" s="30"/>
      <c r="L315" s="30"/>
      <c r="M315" s="30"/>
      <c r="N315" s="40"/>
      <c r="O315" s="40"/>
      <c r="P315" s="40"/>
      <c r="Q315" s="279"/>
    </row>
    <row r="316" spans="1:17" s="34" customFormat="1">
      <c r="A316" s="29"/>
      <c r="B316" s="29"/>
      <c r="C316" s="29"/>
      <c r="D316" s="29"/>
      <c r="E316" s="29"/>
      <c r="F316" s="29"/>
      <c r="G316" s="29"/>
      <c r="H316" s="29"/>
      <c r="I316" s="29"/>
      <c r="J316" s="30"/>
      <c r="K316" s="30"/>
      <c r="L316" s="30"/>
      <c r="M316" s="30"/>
      <c r="N316" s="40"/>
      <c r="O316" s="40"/>
      <c r="P316" s="40"/>
      <c r="Q316" s="279"/>
    </row>
    <row r="317" spans="1:17" s="34" customFormat="1">
      <c r="A317" s="29"/>
      <c r="B317" s="29"/>
      <c r="C317" s="29"/>
      <c r="D317" s="29"/>
      <c r="E317" s="29"/>
      <c r="F317" s="29"/>
      <c r="G317" s="29"/>
      <c r="H317" s="29"/>
      <c r="I317" s="29"/>
      <c r="J317" s="30"/>
      <c r="K317" s="30"/>
      <c r="L317" s="30"/>
      <c r="M317" s="30"/>
      <c r="N317" s="40"/>
      <c r="O317" s="40"/>
      <c r="P317" s="40"/>
      <c r="Q317" s="279"/>
    </row>
    <row r="318" spans="1:17" s="34" customFormat="1">
      <c r="A318" s="29"/>
      <c r="B318" s="29"/>
      <c r="C318" s="29"/>
      <c r="D318" s="29"/>
      <c r="E318" s="29"/>
      <c r="F318" s="29"/>
      <c r="G318" s="29"/>
      <c r="H318" s="29"/>
      <c r="I318" s="29"/>
      <c r="J318" s="30"/>
      <c r="K318" s="30"/>
      <c r="L318" s="30"/>
      <c r="M318" s="30"/>
      <c r="N318" s="40"/>
      <c r="O318" s="40"/>
      <c r="P318" s="40"/>
      <c r="Q318" s="279"/>
    </row>
    <row r="319" spans="1:17" s="34" customFormat="1">
      <c r="A319" s="29"/>
      <c r="B319" s="29"/>
      <c r="C319" s="29"/>
      <c r="D319" s="29"/>
      <c r="E319" s="29"/>
      <c r="F319" s="29"/>
      <c r="G319" s="29"/>
      <c r="H319" s="29"/>
      <c r="I319" s="29"/>
      <c r="J319" s="30"/>
      <c r="K319" s="30"/>
      <c r="L319" s="30"/>
      <c r="M319" s="30"/>
      <c r="N319" s="40"/>
      <c r="O319" s="40"/>
      <c r="P319" s="40"/>
      <c r="Q319" s="279"/>
    </row>
    <row r="320" spans="1:17" s="34" customFormat="1">
      <c r="A320" s="29"/>
      <c r="B320" s="29"/>
      <c r="C320" s="29"/>
      <c r="D320" s="29"/>
      <c r="E320" s="29"/>
      <c r="F320" s="29"/>
      <c r="G320" s="29"/>
      <c r="H320" s="29"/>
      <c r="I320" s="29"/>
      <c r="J320" s="30"/>
      <c r="K320" s="30"/>
      <c r="L320" s="30"/>
      <c r="M320" s="30"/>
      <c r="N320" s="40"/>
      <c r="O320" s="40"/>
      <c r="P320" s="40"/>
      <c r="Q320" s="279"/>
    </row>
    <row r="321" spans="1:17" s="34" customFormat="1">
      <c r="A321" s="29"/>
      <c r="B321" s="29"/>
      <c r="C321" s="29"/>
      <c r="D321" s="29"/>
      <c r="E321" s="29"/>
      <c r="F321" s="29"/>
      <c r="G321" s="29"/>
      <c r="H321" s="29"/>
      <c r="I321" s="29"/>
      <c r="J321" s="30"/>
      <c r="K321" s="30"/>
      <c r="L321" s="30"/>
      <c r="M321" s="30"/>
      <c r="N321" s="40"/>
      <c r="O321" s="40"/>
      <c r="P321" s="40"/>
      <c r="Q321" s="279"/>
    </row>
    <row r="322" spans="1:17" s="34" customFormat="1">
      <c r="A322" s="29"/>
      <c r="B322" s="29"/>
      <c r="C322" s="29"/>
      <c r="D322" s="29"/>
      <c r="E322" s="29"/>
      <c r="F322" s="29"/>
      <c r="G322" s="29"/>
      <c r="H322" s="29"/>
      <c r="I322" s="29"/>
      <c r="J322" s="30"/>
      <c r="K322" s="30"/>
      <c r="L322" s="30"/>
      <c r="M322" s="30"/>
      <c r="N322" s="40"/>
      <c r="O322" s="40"/>
      <c r="P322" s="40"/>
      <c r="Q322" s="279"/>
    </row>
    <row r="323" spans="1:17" s="34" customFormat="1">
      <c r="A323" s="29"/>
      <c r="B323" s="29"/>
      <c r="C323" s="29"/>
      <c r="D323" s="29"/>
      <c r="E323" s="29"/>
      <c r="F323" s="29"/>
      <c r="G323" s="29"/>
      <c r="H323" s="29"/>
      <c r="I323" s="29"/>
      <c r="J323" s="30"/>
      <c r="K323" s="30"/>
      <c r="L323" s="30"/>
      <c r="M323" s="30"/>
      <c r="N323" s="40"/>
      <c r="O323" s="40"/>
      <c r="P323" s="40"/>
      <c r="Q323" s="279"/>
    </row>
    <row r="324" spans="1:17" s="34" customFormat="1">
      <c r="A324" s="29"/>
      <c r="B324" s="29"/>
      <c r="C324" s="29"/>
      <c r="D324" s="29"/>
      <c r="E324" s="29"/>
      <c r="F324" s="29"/>
      <c r="G324" s="29"/>
      <c r="H324" s="29"/>
      <c r="I324" s="29"/>
      <c r="J324" s="30"/>
      <c r="K324" s="30"/>
      <c r="L324" s="30"/>
      <c r="M324" s="30"/>
      <c r="N324" s="40"/>
      <c r="O324" s="40"/>
      <c r="P324" s="40"/>
      <c r="Q324" s="279"/>
    </row>
    <row r="325" spans="1:17" s="34" customFormat="1">
      <c r="A325" s="29"/>
      <c r="B325" s="29"/>
      <c r="C325" s="29"/>
      <c r="D325" s="29"/>
      <c r="E325" s="29"/>
      <c r="F325" s="29"/>
      <c r="G325" s="29"/>
      <c r="H325" s="29"/>
      <c r="I325" s="29"/>
      <c r="J325" s="30"/>
      <c r="K325" s="30"/>
      <c r="L325" s="30"/>
      <c r="M325" s="30"/>
      <c r="N325" s="40"/>
      <c r="O325" s="40"/>
      <c r="P325" s="40"/>
      <c r="Q325" s="279"/>
    </row>
    <row r="326" spans="1:17" s="34" customFormat="1">
      <c r="A326" s="29"/>
      <c r="B326" s="29"/>
      <c r="C326" s="29"/>
      <c r="D326" s="29"/>
      <c r="E326" s="29"/>
      <c r="F326" s="29"/>
      <c r="G326" s="29"/>
      <c r="H326" s="29"/>
      <c r="I326" s="29"/>
      <c r="J326" s="30"/>
      <c r="K326" s="30"/>
      <c r="L326" s="30"/>
      <c r="M326" s="30"/>
      <c r="N326" s="40"/>
      <c r="O326" s="40"/>
      <c r="P326" s="40"/>
      <c r="Q326" s="279"/>
    </row>
    <row r="327" spans="1:17" s="34" customFormat="1">
      <c r="A327" s="29"/>
      <c r="B327" s="29"/>
      <c r="C327" s="29"/>
      <c r="D327" s="29"/>
      <c r="E327" s="29"/>
      <c r="F327" s="29"/>
      <c r="G327" s="29"/>
      <c r="H327" s="29"/>
      <c r="I327" s="29"/>
      <c r="J327" s="30"/>
      <c r="K327" s="30"/>
      <c r="L327" s="30"/>
      <c r="M327" s="30"/>
      <c r="N327" s="40"/>
      <c r="O327" s="40"/>
      <c r="P327" s="40"/>
      <c r="Q327" s="279"/>
    </row>
    <row r="328" spans="1:17" s="34" customFormat="1">
      <c r="A328" s="29"/>
      <c r="B328" s="29"/>
      <c r="C328" s="29"/>
      <c r="D328" s="29"/>
      <c r="E328" s="29"/>
      <c r="F328" s="29"/>
      <c r="G328" s="29"/>
      <c r="H328" s="29"/>
      <c r="I328" s="29"/>
      <c r="J328" s="30"/>
      <c r="K328" s="30"/>
      <c r="L328" s="30"/>
      <c r="M328" s="30"/>
      <c r="N328" s="40"/>
      <c r="O328" s="40"/>
      <c r="P328" s="40"/>
      <c r="Q328" s="279"/>
    </row>
    <row r="329" spans="1:17" s="34" customFormat="1">
      <c r="A329" s="29"/>
      <c r="B329" s="29"/>
      <c r="C329" s="29"/>
      <c r="D329" s="29"/>
      <c r="E329" s="29"/>
      <c r="F329" s="29"/>
      <c r="G329" s="29"/>
      <c r="H329" s="29"/>
      <c r="I329" s="29"/>
      <c r="J329" s="30"/>
      <c r="K329" s="30"/>
      <c r="L329" s="30"/>
      <c r="M329" s="30"/>
      <c r="N329" s="40"/>
      <c r="O329" s="40"/>
      <c r="P329" s="40"/>
      <c r="Q329" s="279"/>
    </row>
    <row r="330" spans="1:17" s="34" customFormat="1">
      <c r="A330" s="29"/>
      <c r="B330" s="29"/>
      <c r="C330" s="29"/>
      <c r="D330" s="29"/>
      <c r="E330" s="29"/>
      <c r="F330" s="29"/>
      <c r="G330" s="29"/>
      <c r="H330" s="29"/>
      <c r="I330" s="29"/>
      <c r="J330" s="30"/>
      <c r="K330" s="30"/>
      <c r="L330" s="30"/>
      <c r="M330" s="30"/>
      <c r="N330" s="40"/>
      <c r="O330" s="40"/>
      <c r="P330" s="40"/>
      <c r="Q330" s="279"/>
    </row>
    <row r="331" spans="1:17" s="34" customFormat="1">
      <c r="A331" s="29"/>
      <c r="B331" s="29"/>
      <c r="C331" s="29"/>
      <c r="D331" s="29"/>
      <c r="E331" s="29"/>
      <c r="F331" s="29"/>
      <c r="G331" s="29"/>
      <c r="H331" s="29"/>
      <c r="I331" s="29"/>
      <c r="J331" s="30"/>
      <c r="K331" s="30"/>
      <c r="L331" s="30"/>
      <c r="M331" s="30"/>
      <c r="N331" s="40"/>
      <c r="O331" s="40"/>
      <c r="P331" s="40"/>
      <c r="Q331" s="279"/>
    </row>
    <row r="332" spans="1:17" s="34" customFormat="1">
      <c r="A332" s="29"/>
      <c r="B332" s="29"/>
      <c r="C332" s="29"/>
      <c r="D332" s="29"/>
      <c r="E332" s="29"/>
      <c r="F332" s="29"/>
      <c r="G332" s="29"/>
      <c r="H332" s="29"/>
      <c r="I332" s="29"/>
      <c r="J332" s="30"/>
      <c r="K332" s="30"/>
      <c r="L332" s="30"/>
      <c r="M332" s="30"/>
      <c r="N332" s="40"/>
      <c r="O332" s="40"/>
      <c r="P332" s="40"/>
      <c r="Q332" s="279"/>
    </row>
    <row r="333" spans="1:17" s="34" customFormat="1">
      <c r="A333" s="29"/>
      <c r="B333" s="29"/>
      <c r="C333" s="29"/>
      <c r="D333" s="29"/>
      <c r="E333" s="29"/>
      <c r="F333" s="29"/>
      <c r="G333" s="29"/>
      <c r="H333" s="29"/>
      <c r="I333" s="29"/>
      <c r="J333" s="30"/>
      <c r="K333" s="30"/>
      <c r="L333" s="30"/>
      <c r="M333" s="30"/>
      <c r="N333" s="40"/>
      <c r="O333" s="40"/>
      <c r="P333" s="40"/>
      <c r="Q333" s="279"/>
    </row>
    <row r="334" spans="1:17" s="34" customFormat="1">
      <c r="A334" s="29"/>
      <c r="B334" s="29"/>
      <c r="C334" s="29"/>
      <c r="D334" s="29"/>
      <c r="E334" s="29"/>
      <c r="F334" s="29"/>
      <c r="G334" s="29"/>
      <c r="H334" s="29"/>
      <c r="I334" s="29"/>
      <c r="J334" s="30"/>
      <c r="K334" s="30"/>
      <c r="L334" s="30"/>
      <c r="M334" s="30"/>
      <c r="N334" s="40"/>
      <c r="O334" s="40"/>
      <c r="P334" s="40"/>
      <c r="Q334" s="279"/>
    </row>
    <row r="335" spans="1:17" s="34" customFormat="1">
      <c r="A335" s="29"/>
      <c r="B335" s="29"/>
      <c r="C335" s="29"/>
      <c r="D335" s="29"/>
      <c r="E335" s="29"/>
      <c r="F335" s="29"/>
      <c r="G335" s="29"/>
      <c r="H335" s="29"/>
      <c r="I335" s="29"/>
      <c r="J335" s="30"/>
      <c r="K335" s="30"/>
      <c r="L335" s="30"/>
      <c r="M335" s="30"/>
      <c r="N335" s="40"/>
      <c r="O335" s="40"/>
      <c r="P335" s="40"/>
      <c r="Q335" s="279"/>
    </row>
    <row r="336" spans="1:17" s="34" customFormat="1">
      <c r="A336" s="29"/>
      <c r="B336" s="29"/>
      <c r="C336" s="29"/>
      <c r="D336" s="29"/>
      <c r="E336" s="29"/>
      <c r="F336" s="29"/>
      <c r="G336" s="29"/>
      <c r="H336" s="29"/>
      <c r="I336" s="29"/>
      <c r="J336" s="30"/>
      <c r="K336" s="30"/>
      <c r="L336" s="30"/>
      <c r="M336" s="30"/>
      <c r="N336" s="40"/>
      <c r="O336" s="40"/>
      <c r="P336" s="40"/>
      <c r="Q336" s="279"/>
    </row>
    <row r="337" spans="1:17" s="34" customFormat="1">
      <c r="A337" s="29"/>
      <c r="B337" s="29"/>
      <c r="C337" s="29"/>
      <c r="D337" s="29"/>
      <c r="E337" s="29"/>
      <c r="F337" s="29"/>
      <c r="G337" s="29"/>
      <c r="H337" s="29"/>
      <c r="I337" s="29"/>
      <c r="J337" s="30"/>
      <c r="K337" s="30"/>
      <c r="L337" s="30"/>
      <c r="M337" s="30"/>
      <c r="N337" s="40"/>
      <c r="O337" s="40"/>
      <c r="P337" s="40"/>
      <c r="Q337" s="279"/>
    </row>
    <row r="338" spans="1:17" s="34" customFormat="1">
      <c r="A338" s="29"/>
      <c r="B338" s="29"/>
      <c r="C338" s="29"/>
      <c r="D338" s="29"/>
      <c r="E338" s="29"/>
      <c r="F338" s="29"/>
      <c r="G338" s="29"/>
      <c r="H338" s="29"/>
      <c r="I338" s="29"/>
      <c r="J338" s="30"/>
      <c r="K338" s="30"/>
      <c r="L338" s="30"/>
      <c r="M338" s="30"/>
      <c r="N338" s="40"/>
      <c r="O338" s="40"/>
      <c r="P338" s="40"/>
      <c r="Q338" s="279"/>
    </row>
    <row r="339" spans="1:17" s="34" customFormat="1">
      <c r="A339" s="29"/>
      <c r="B339" s="29"/>
      <c r="C339" s="29"/>
      <c r="D339" s="29"/>
      <c r="E339" s="29"/>
      <c r="F339" s="29"/>
      <c r="G339" s="29"/>
      <c r="H339" s="29"/>
      <c r="I339" s="29"/>
      <c r="J339" s="30"/>
      <c r="K339" s="30"/>
      <c r="L339" s="30"/>
      <c r="M339" s="30"/>
      <c r="N339" s="40"/>
      <c r="O339" s="40"/>
      <c r="P339" s="40"/>
      <c r="Q339" s="279"/>
    </row>
    <row r="340" spans="1:17" s="34" customFormat="1">
      <c r="A340" s="29"/>
      <c r="B340" s="29"/>
      <c r="C340" s="29"/>
      <c r="D340" s="29"/>
      <c r="E340" s="29"/>
      <c r="F340" s="29"/>
      <c r="G340" s="29"/>
      <c r="H340" s="29"/>
      <c r="I340" s="29"/>
      <c r="J340" s="30"/>
      <c r="K340" s="30"/>
      <c r="L340" s="30"/>
      <c r="M340" s="30"/>
      <c r="N340" s="40"/>
      <c r="O340" s="40"/>
      <c r="P340" s="40"/>
      <c r="Q340" s="279"/>
    </row>
    <row r="341" spans="1:17" s="34" customFormat="1">
      <c r="A341" s="29"/>
      <c r="B341" s="29"/>
      <c r="C341" s="29"/>
      <c r="D341" s="29"/>
      <c r="E341" s="29"/>
      <c r="F341" s="29"/>
      <c r="G341" s="29"/>
      <c r="H341" s="29"/>
      <c r="I341" s="29"/>
      <c r="J341" s="30"/>
      <c r="K341" s="30"/>
      <c r="L341" s="30"/>
      <c r="M341" s="30"/>
      <c r="N341" s="40"/>
      <c r="O341" s="40"/>
      <c r="P341" s="40"/>
      <c r="Q341" s="279"/>
    </row>
    <row r="342" spans="1:17" s="34" customFormat="1">
      <c r="A342" s="29"/>
      <c r="B342" s="29"/>
      <c r="C342" s="29"/>
      <c r="D342" s="29"/>
      <c r="E342" s="29"/>
      <c r="F342" s="29"/>
      <c r="G342" s="29"/>
      <c r="H342" s="29"/>
      <c r="I342" s="29"/>
      <c r="J342" s="30"/>
      <c r="K342" s="30"/>
      <c r="L342" s="30"/>
      <c r="M342" s="30"/>
      <c r="N342" s="40"/>
      <c r="O342" s="40"/>
      <c r="P342" s="40"/>
      <c r="Q342" s="279"/>
    </row>
    <row r="343" spans="1:17" s="34" customFormat="1">
      <c r="A343" s="29"/>
      <c r="B343" s="29"/>
      <c r="C343" s="29"/>
      <c r="D343" s="29"/>
      <c r="E343" s="29"/>
      <c r="F343" s="29"/>
      <c r="G343" s="29"/>
      <c r="H343" s="29"/>
      <c r="I343" s="29"/>
      <c r="J343" s="30"/>
      <c r="K343" s="30"/>
      <c r="L343" s="30"/>
      <c r="M343" s="30"/>
      <c r="N343" s="40"/>
      <c r="O343" s="40"/>
      <c r="P343" s="40"/>
      <c r="Q343" s="279"/>
    </row>
    <row r="344" spans="1:17" s="34" customFormat="1">
      <c r="A344" s="29"/>
      <c r="B344" s="29"/>
      <c r="C344" s="29"/>
      <c r="D344" s="29"/>
      <c r="E344" s="29"/>
      <c r="F344" s="29"/>
      <c r="G344" s="29"/>
      <c r="H344" s="29"/>
      <c r="I344" s="29"/>
      <c r="J344" s="30"/>
      <c r="K344" s="30"/>
      <c r="L344" s="30"/>
      <c r="M344" s="30"/>
      <c r="N344" s="40"/>
      <c r="O344" s="40"/>
      <c r="P344" s="40"/>
      <c r="Q344" s="279"/>
    </row>
    <row r="345" spans="1:17" s="34" customFormat="1">
      <c r="A345" s="29"/>
      <c r="B345" s="29"/>
      <c r="C345" s="29"/>
      <c r="D345" s="29"/>
      <c r="E345" s="29"/>
      <c r="F345" s="29"/>
      <c r="G345" s="29"/>
      <c r="H345" s="29"/>
      <c r="I345" s="29"/>
      <c r="J345" s="30"/>
      <c r="K345" s="30"/>
      <c r="L345" s="30"/>
      <c r="M345" s="30"/>
      <c r="N345" s="40"/>
      <c r="O345" s="40"/>
      <c r="P345" s="40"/>
      <c r="Q345" s="279"/>
    </row>
    <row r="346" spans="1:17" s="34" customFormat="1">
      <c r="A346" s="29"/>
      <c r="B346" s="29"/>
      <c r="C346" s="29"/>
      <c r="D346" s="29"/>
      <c r="E346" s="29"/>
      <c r="F346" s="29"/>
      <c r="G346" s="29"/>
      <c r="H346" s="29"/>
      <c r="I346" s="29"/>
      <c r="J346" s="30"/>
      <c r="K346" s="30"/>
      <c r="L346" s="30"/>
      <c r="M346" s="30"/>
      <c r="N346" s="40"/>
      <c r="O346" s="40"/>
      <c r="P346" s="40"/>
      <c r="Q346" s="279"/>
    </row>
    <row r="347" spans="1:17" s="34" customFormat="1">
      <c r="A347" s="29"/>
      <c r="B347" s="29"/>
      <c r="C347" s="29"/>
      <c r="D347" s="29"/>
      <c r="E347" s="29"/>
      <c r="F347" s="29"/>
      <c r="G347" s="29"/>
      <c r="H347" s="29"/>
      <c r="I347" s="29"/>
      <c r="J347" s="30"/>
      <c r="K347" s="30"/>
      <c r="L347" s="30"/>
      <c r="M347" s="30"/>
      <c r="N347" s="40"/>
      <c r="O347" s="40"/>
      <c r="P347" s="40"/>
      <c r="Q347" s="279"/>
    </row>
    <row r="348" spans="1:17" s="34" customFormat="1">
      <c r="A348" s="29"/>
      <c r="B348" s="29"/>
      <c r="C348" s="29"/>
      <c r="D348" s="29"/>
      <c r="E348" s="29"/>
      <c r="F348" s="29"/>
      <c r="G348" s="29"/>
      <c r="H348" s="29"/>
      <c r="I348" s="29"/>
      <c r="J348" s="30"/>
      <c r="K348" s="30"/>
      <c r="L348" s="30"/>
      <c r="M348" s="30"/>
      <c r="N348" s="40"/>
      <c r="O348" s="40"/>
      <c r="P348" s="40"/>
      <c r="Q348" s="279"/>
    </row>
    <row r="349" spans="1:17" s="34" customFormat="1">
      <c r="A349" s="29"/>
      <c r="B349" s="29"/>
      <c r="C349" s="29"/>
      <c r="D349" s="29"/>
      <c r="E349" s="29"/>
      <c r="F349" s="29"/>
      <c r="G349" s="29"/>
      <c r="H349" s="29"/>
      <c r="I349" s="29"/>
      <c r="J349" s="30"/>
      <c r="K349" s="30"/>
      <c r="L349" s="30"/>
      <c r="M349" s="30"/>
      <c r="N349" s="40"/>
      <c r="O349" s="40"/>
      <c r="P349" s="40"/>
      <c r="Q349" s="279"/>
    </row>
    <row r="350" spans="1:17" s="34" customFormat="1">
      <c r="A350" s="29"/>
      <c r="B350" s="29"/>
      <c r="C350" s="29"/>
      <c r="D350" s="29"/>
      <c r="E350" s="29"/>
      <c r="F350" s="29"/>
      <c r="G350" s="29"/>
      <c r="H350" s="29"/>
      <c r="I350" s="29"/>
      <c r="J350" s="30"/>
      <c r="K350" s="30"/>
      <c r="L350" s="30"/>
      <c r="M350" s="30"/>
      <c r="N350" s="40"/>
      <c r="O350" s="40"/>
      <c r="P350" s="40"/>
      <c r="Q350" s="279"/>
    </row>
    <row r="351" spans="1:17" s="34" customFormat="1">
      <c r="A351" s="29"/>
      <c r="B351" s="29"/>
      <c r="C351" s="29"/>
      <c r="D351" s="29"/>
      <c r="E351" s="29"/>
      <c r="F351" s="29"/>
      <c r="G351" s="29"/>
      <c r="H351" s="29"/>
      <c r="I351" s="29"/>
      <c r="J351" s="30"/>
      <c r="K351" s="30"/>
      <c r="L351" s="30"/>
      <c r="M351" s="30"/>
      <c r="N351" s="40"/>
      <c r="O351" s="40"/>
      <c r="P351" s="40"/>
      <c r="Q351" s="279"/>
    </row>
    <row r="352" spans="1:17" s="34" customFormat="1">
      <c r="A352" s="29"/>
      <c r="B352" s="29"/>
      <c r="C352" s="29"/>
      <c r="D352" s="29"/>
      <c r="E352" s="29"/>
      <c r="F352" s="29"/>
      <c r="G352" s="29"/>
      <c r="H352" s="29"/>
      <c r="I352" s="29"/>
      <c r="J352" s="30"/>
      <c r="K352" s="30"/>
      <c r="L352" s="30"/>
      <c r="M352" s="30"/>
      <c r="N352" s="40"/>
      <c r="O352" s="40"/>
      <c r="P352" s="40"/>
      <c r="Q352" s="279"/>
    </row>
    <row r="353" spans="1:17" s="34" customFormat="1">
      <c r="A353" s="29"/>
      <c r="B353" s="29"/>
      <c r="C353" s="29"/>
      <c r="D353" s="29"/>
      <c r="E353" s="29"/>
      <c r="F353" s="29"/>
      <c r="G353" s="29"/>
      <c r="H353" s="29"/>
      <c r="I353" s="29"/>
      <c r="J353" s="30"/>
      <c r="K353" s="30"/>
      <c r="L353" s="30"/>
      <c r="M353" s="30"/>
      <c r="N353" s="40"/>
      <c r="O353" s="40"/>
      <c r="P353" s="40"/>
      <c r="Q353" s="279"/>
    </row>
    <row r="354" spans="1:17" s="34" customFormat="1">
      <c r="A354" s="29"/>
      <c r="B354" s="29"/>
      <c r="C354" s="29"/>
      <c r="D354" s="29"/>
      <c r="E354" s="29"/>
      <c r="F354" s="29"/>
      <c r="G354" s="29"/>
      <c r="H354" s="29"/>
      <c r="I354" s="29"/>
      <c r="J354" s="30"/>
      <c r="K354" s="30"/>
      <c r="L354" s="30"/>
      <c r="M354" s="30"/>
      <c r="N354" s="40"/>
      <c r="O354" s="40"/>
      <c r="P354" s="40"/>
      <c r="Q354" s="279"/>
    </row>
    <row r="355" spans="1:17" s="34" customFormat="1">
      <c r="A355" s="29"/>
      <c r="B355" s="29"/>
      <c r="C355" s="29"/>
      <c r="D355" s="29"/>
      <c r="E355" s="29"/>
      <c r="F355" s="29"/>
      <c r="G355" s="29"/>
      <c r="H355" s="29"/>
      <c r="I355" s="29"/>
      <c r="J355" s="30"/>
      <c r="K355" s="30"/>
      <c r="L355" s="30"/>
      <c r="M355" s="30"/>
      <c r="N355" s="40"/>
      <c r="O355" s="40"/>
      <c r="P355" s="40"/>
      <c r="Q355" s="279"/>
    </row>
    <row r="356" spans="1:17" s="34" customFormat="1">
      <c r="A356" s="29"/>
      <c r="B356" s="29"/>
      <c r="C356" s="29"/>
      <c r="D356" s="29"/>
      <c r="E356" s="29"/>
      <c r="F356" s="29"/>
      <c r="G356" s="29"/>
      <c r="H356" s="29"/>
      <c r="I356" s="29"/>
      <c r="J356" s="30"/>
      <c r="K356" s="30"/>
      <c r="L356" s="30"/>
      <c r="M356" s="30"/>
      <c r="N356" s="40"/>
      <c r="O356" s="40"/>
      <c r="P356" s="40"/>
      <c r="Q356" s="279"/>
    </row>
    <row r="357" spans="1:17" s="34" customFormat="1">
      <c r="A357" s="29"/>
      <c r="B357" s="29"/>
      <c r="C357" s="29"/>
      <c r="D357" s="29"/>
      <c r="E357" s="29"/>
      <c r="F357" s="29"/>
      <c r="G357" s="29"/>
      <c r="H357" s="29"/>
      <c r="I357" s="29"/>
      <c r="J357" s="30"/>
      <c r="K357" s="30"/>
      <c r="L357" s="30"/>
      <c r="M357" s="30"/>
      <c r="N357" s="40"/>
      <c r="O357" s="40"/>
      <c r="P357" s="40"/>
      <c r="Q357" s="279"/>
    </row>
    <row r="358" spans="1:17" s="34" customFormat="1">
      <c r="A358" s="29"/>
      <c r="B358" s="29"/>
      <c r="C358" s="29"/>
      <c r="D358" s="29"/>
      <c r="E358" s="29"/>
      <c r="F358" s="29"/>
      <c r="G358" s="29"/>
      <c r="H358" s="29"/>
      <c r="I358" s="29"/>
      <c r="J358" s="30"/>
      <c r="K358" s="30"/>
      <c r="L358" s="30"/>
      <c r="M358" s="30"/>
      <c r="N358" s="40"/>
      <c r="O358" s="40"/>
      <c r="P358" s="40"/>
      <c r="Q358" s="279"/>
    </row>
    <row r="359" spans="1:17" s="34" customFormat="1">
      <c r="A359" s="29"/>
      <c r="B359" s="29"/>
      <c r="C359" s="29"/>
      <c r="D359" s="29"/>
      <c r="E359" s="29"/>
      <c r="F359" s="29"/>
      <c r="G359" s="29"/>
      <c r="H359" s="29"/>
      <c r="I359" s="29"/>
      <c r="J359" s="30"/>
      <c r="K359" s="30"/>
      <c r="L359" s="30"/>
      <c r="M359" s="30"/>
      <c r="N359" s="40"/>
      <c r="O359" s="40"/>
      <c r="P359" s="40"/>
      <c r="Q359" s="279"/>
    </row>
    <row r="360" spans="1:17" s="34" customFormat="1">
      <c r="A360" s="29"/>
      <c r="B360" s="29"/>
      <c r="C360" s="29"/>
      <c r="D360" s="29"/>
      <c r="E360" s="29"/>
      <c r="F360" s="29"/>
      <c r="G360" s="29"/>
      <c r="H360" s="29"/>
      <c r="I360" s="29"/>
      <c r="J360" s="30"/>
      <c r="K360" s="30"/>
      <c r="L360" s="30"/>
      <c r="M360" s="30"/>
      <c r="N360" s="40"/>
      <c r="O360" s="40"/>
      <c r="P360" s="40"/>
      <c r="Q360" s="279"/>
    </row>
    <row r="361" spans="1:17" s="34" customFormat="1">
      <c r="A361" s="29"/>
      <c r="B361" s="29"/>
      <c r="C361" s="29"/>
      <c r="D361" s="29"/>
      <c r="E361" s="29"/>
      <c r="F361" s="29"/>
      <c r="G361" s="29"/>
      <c r="H361" s="29"/>
      <c r="I361" s="29"/>
      <c r="J361" s="30"/>
      <c r="K361" s="30"/>
      <c r="L361" s="30"/>
      <c r="M361" s="30"/>
      <c r="N361" s="40"/>
      <c r="O361" s="40"/>
      <c r="P361" s="40"/>
      <c r="Q361" s="279"/>
    </row>
    <row r="362" spans="1:17" s="34" customFormat="1">
      <c r="A362" s="29"/>
      <c r="B362" s="29"/>
      <c r="C362" s="29"/>
      <c r="D362" s="29"/>
      <c r="E362" s="29"/>
      <c r="F362" s="29"/>
      <c r="G362" s="29"/>
      <c r="H362" s="29"/>
      <c r="I362" s="29"/>
      <c r="J362" s="30"/>
      <c r="K362" s="30"/>
      <c r="L362" s="30"/>
      <c r="M362" s="30"/>
      <c r="N362" s="40"/>
      <c r="O362" s="40"/>
      <c r="P362" s="40"/>
      <c r="Q362" s="279"/>
    </row>
    <row r="363" spans="1:17" s="34" customFormat="1">
      <c r="A363" s="29"/>
      <c r="B363" s="29"/>
      <c r="C363" s="29"/>
      <c r="D363" s="29"/>
      <c r="E363" s="29"/>
      <c r="F363" s="29"/>
      <c r="G363" s="29"/>
      <c r="H363" s="29"/>
      <c r="I363" s="29"/>
      <c r="J363" s="30"/>
      <c r="K363" s="30"/>
      <c r="L363" s="30"/>
      <c r="M363" s="30"/>
      <c r="N363" s="40"/>
      <c r="O363" s="40"/>
      <c r="P363" s="40"/>
      <c r="Q363" s="279"/>
    </row>
    <row r="364" spans="1:17" s="34" customFormat="1">
      <c r="A364" s="29"/>
      <c r="B364" s="29"/>
      <c r="C364" s="29"/>
      <c r="D364" s="29"/>
      <c r="E364" s="29"/>
      <c r="F364" s="29"/>
      <c r="G364" s="29"/>
      <c r="H364" s="29"/>
      <c r="I364" s="29"/>
      <c r="J364" s="30"/>
      <c r="K364" s="30"/>
      <c r="L364" s="30"/>
      <c r="M364" s="30"/>
      <c r="N364" s="40"/>
      <c r="O364" s="40"/>
      <c r="P364" s="40"/>
      <c r="Q364" s="279"/>
    </row>
    <row r="365" spans="1:17" s="34" customFormat="1">
      <c r="A365" s="29"/>
      <c r="B365" s="29"/>
      <c r="C365" s="29"/>
      <c r="D365" s="29"/>
      <c r="E365" s="29"/>
      <c r="F365" s="29"/>
      <c r="G365" s="29"/>
      <c r="H365" s="29"/>
      <c r="I365" s="29"/>
      <c r="J365" s="30"/>
      <c r="K365" s="30"/>
      <c r="L365" s="30"/>
      <c r="M365" s="30"/>
      <c r="N365" s="40"/>
      <c r="O365" s="40"/>
      <c r="P365" s="40"/>
      <c r="Q365" s="279"/>
    </row>
    <row r="366" spans="1:17" s="34" customFormat="1">
      <c r="A366" s="29"/>
      <c r="B366" s="29"/>
      <c r="C366" s="29"/>
      <c r="D366" s="29"/>
      <c r="E366" s="29"/>
      <c r="F366" s="29"/>
      <c r="G366" s="29"/>
      <c r="H366" s="29"/>
      <c r="I366" s="29"/>
      <c r="J366" s="30"/>
      <c r="K366" s="30"/>
      <c r="L366" s="30"/>
      <c r="M366" s="30"/>
      <c r="N366" s="40"/>
      <c r="O366" s="40"/>
      <c r="P366" s="40"/>
      <c r="Q366" s="279"/>
    </row>
    <row r="367" spans="1:17" s="34" customFormat="1">
      <c r="A367" s="29"/>
      <c r="B367" s="29"/>
      <c r="C367" s="29"/>
      <c r="D367" s="29"/>
      <c r="E367" s="29"/>
      <c r="F367" s="29"/>
      <c r="G367" s="29"/>
      <c r="H367" s="29"/>
      <c r="I367" s="29"/>
      <c r="J367" s="30"/>
      <c r="K367" s="30"/>
      <c r="L367" s="30"/>
      <c r="M367" s="30"/>
      <c r="N367" s="40"/>
      <c r="O367" s="40"/>
      <c r="P367" s="40"/>
      <c r="Q367" s="279"/>
    </row>
    <row r="368" spans="1:17" s="34" customFormat="1">
      <c r="A368" s="29"/>
      <c r="B368" s="29"/>
      <c r="C368" s="29"/>
      <c r="D368" s="29"/>
      <c r="E368" s="29"/>
      <c r="F368" s="29"/>
      <c r="G368" s="29"/>
      <c r="H368" s="29"/>
      <c r="I368" s="29"/>
      <c r="J368" s="30"/>
      <c r="K368" s="30"/>
      <c r="L368" s="30"/>
      <c r="M368" s="30"/>
      <c r="N368" s="40"/>
      <c r="O368" s="40"/>
      <c r="P368" s="40"/>
      <c r="Q368" s="279"/>
    </row>
    <row r="369" spans="1:17" s="34" customFormat="1">
      <c r="A369" s="29"/>
      <c r="B369" s="29"/>
      <c r="C369" s="29"/>
      <c r="D369" s="29"/>
      <c r="E369" s="29"/>
      <c r="F369" s="29"/>
      <c r="G369" s="29"/>
      <c r="H369" s="29"/>
      <c r="I369" s="29"/>
      <c r="J369" s="30"/>
      <c r="K369" s="30"/>
      <c r="L369" s="30"/>
      <c r="M369" s="30"/>
      <c r="N369" s="40"/>
      <c r="O369" s="40"/>
      <c r="P369" s="40"/>
      <c r="Q369" s="279"/>
    </row>
    <row r="370" spans="1:17" s="34" customFormat="1">
      <c r="A370" s="29"/>
      <c r="B370" s="29"/>
      <c r="C370" s="29"/>
      <c r="D370" s="29"/>
      <c r="E370" s="29"/>
      <c r="F370" s="29"/>
      <c r="G370" s="29"/>
      <c r="H370" s="29"/>
      <c r="I370" s="29"/>
      <c r="J370" s="30"/>
      <c r="K370" s="30"/>
      <c r="L370" s="30"/>
      <c r="M370" s="30"/>
      <c r="N370" s="40"/>
      <c r="O370" s="40"/>
      <c r="P370" s="40"/>
      <c r="Q370" s="279"/>
    </row>
    <row r="371" spans="1:17" s="34" customFormat="1">
      <c r="A371" s="29"/>
      <c r="B371" s="29"/>
      <c r="C371" s="29"/>
      <c r="D371" s="29"/>
      <c r="E371" s="29"/>
      <c r="F371" s="29"/>
      <c r="G371" s="29"/>
      <c r="H371" s="29"/>
      <c r="I371" s="29"/>
      <c r="J371" s="30"/>
      <c r="K371" s="30"/>
      <c r="L371" s="30"/>
      <c r="M371" s="30"/>
      <c r="N371" s="40"/>
      <c r="O371" s="40"/>
      <c r="P371" s="40"/>
      <c r="Q371" s="279"/>
    </row>
    <row r="372" spans="1:17" s="34" customFormat="1">
      <c r="A372" s="29"/>
      <c r="B372" s="29"/>
      <c r="C372" s="29"/>
      <c r="D372" s="29"/>
      <c r="E372" s="29"/>
      <c r="F372" s="29"/>
      <c r="G372" s="29"/>
      <c r="H372" s="29"/>
      <c r="I372" s="29"/>
      <c r="J372" s="30"/>
      <c r="K372" s="30"/>
      <c r="L372" s="30"/>
      <c r="M372" s="30"/>
      <c r="N372" s="40"/>
      <c r="O372" s="40"/>
      <c r="P372" s="40"/>
      <c r="Q372" s="279"/>
    </row>
    <row r="373" spans="1:17" s="34" customFormat="1">
      <c r="A373" s="29"/>
      <c r="B373" s="29"/>
      <c r="C373" s="29"/>
      <c r="D373" s="29"/>
      <c r="E373" s="29"/>
      <c r="F373" s="29"/>
      <c r="G373" s="29"/>
      <c r="H373" s="29"/>
      <c r="I373" s="29"/>
      <c r="J373" s="30"/>
      <c r="K373" s="30"/>
      <c r="L373" s="30"/>
      <c r="M373" s="30"/>
      <c r="N373" s="40"/>
      <c r="O373" s="40"/>
      <c r="P373" s="40"/>
      <c r="Q373" s="279"/>
    </row>
    <row r="374" spans="1:17" s="34" customFormat="1">
      <c r="A374" s="29"/>
      <c r="B374" s="29"/>
      <c r="C374" s="29"/>
      <c r="D374" s="29"/>
      <c r="E374" s="29"/>
      <c r="F374" s="29"/>
      <c r="G374" s="29"/>
      <c r="H374" s="29"/>
      <c r="I374" s="29"/>
      <c r="J374" s="30"/>
      <c r="K374" s="30"/>
      <c r="L374" s="30"/>
      <c r="M374" s="30"/>
      <c r="N374" s="40"/>
      <c r="O374" s="40"/>
      <c r="P374" s="40"/>
      <c r="Q374" s="279"/>
    </row>
    <row r="375" spans="1:17" s="34" customFormat="1">
      <c r="A375" s="29"/>
      <c r="B375" s="29"/>
      <c r="C375" s="29"/>
      <c r="D375" s="29"/>
      <c r="E375" s="29"/>
      <c r="F375" s="29"/>
      <c r="G375" s="29"/>
      <c r="H375" s="29"/>
      <c r="I375" s="29"/>
      <c r="J375" s="30"/>
      <c r="K375" s="30"/>
      <c r="L375" s="30"/>
      <c r="M375" s="30"/>
      <c r="N375" s="40"/>
      <c r="O375" s="40"/>
      <c r="P375" s="40"/>
      <c r="Q375" s="279"/>
    </row>
    <row r="376" spans="1:17" s="34" customFormat="1">
      <c r="A376" s="29"/>
      <c r="B376" s="29"/>
      <c r="C376" s="29"/>
      <c r="D376" s="29"/>
      <c r="E376" s="29"/>
      <c r="F376" s="29"/>
      <c r="G376" s="29"/>
      <c r="H376" s="29"/>
      <c r="I376" s="29"/>
      <c r="J376" s="30"/>
      <c r="K376" s="30"/>
      <c r="L376" s="30"/>
      <c r="M376" s="30"/>
      <c r="N376" s="40"/>
      <c r="O376" s="40"/>
      <c r="P376" s="40"/>
      <c r="Q376" s="279"/>
    </row>
    <row r="377" spans="1:17" s="34" customFormat="1">
      <c r="A377" s="29"/>
      <c r="B377" s="29"/>
      <c r="C377" s="29"/>
      <c r="D377" s="29"/>
      <c r="E377" s="29"/>
      <c r="F377" s="29"/>
      <c r="G377" s="29"/>
      <c r="H377" s="29"/>
      <c r="I377" s="29"/>
      <c r="J377" s="30"/>
      <c r="K377" s="30"/>
      <c r="L377" s="30"/>
      <c r="M377" s="30"/>
      <c r="N377" s="40"/>
      <c r="O377" s="40"/>
      <c r="P377" s="40"/>
      <c r="Q377" s="279"/>
    </row>
    <row r="378" spans="1:17" s="34" customFormat="1">
      <c r="A378" s="29"/>
      <c r="B378" s="29"/>
      <c r="C378" s="29"/>
      <c r="D378" s="29"/>
      <c r="E378" s="29"/>
      <c r="F378" s="29"/>
      <c r="G378" s="29"/>
      <c r="H378" s="29"/>
      <c r="I378" s="29"/>
      <c r="J378" s="30"/>
      <c r="K378" s="30"/>
      <c r="L378" s="30"/>
      <c r="M378" s="30"/>
      <c r="N378" s="40"/>
      <c r="O378" s="40"/>
      <c r="P378" s="40"/>
      <c r="Q378" s="279"/>
    </row>
    <row r="379" spans="1:17" s="34" customFormat="1">
      <c r="A379" s="29"/>
      <c r="B379" s="29"/>
      <c r="C379" s="29"/>
      <c r="D379" s="29"/>
      <c r="E379" s="29"/>
      <c r="F379" s="29"/>
      <c r="G379" s="29"/>
      <c r="H379" s="29"/>
      <c r="I379" s="29"/>
      <c r="J379" s="30"/>
      <c r="K379" s="30"/>
      <c r="L379" s="30"/>
      <c r="M379" s="30"/>
      <c r="N379" s="40"/>
      <c r="O379" s="40"/>
      <c r="P379" s="40"/>
      <c r="Q379" s="279"/>
    </row>
    <row r="380" spans="1:17" s="34" customFormat="1">
      <c r="A380" s="29"/>
      <c r="B380" s="29"/>
      <c r="C380" s="29"/>
      <c r="D380" s="29"/>
      <c r="E380" s="29"/>
      <c r="F380" s="29"/>
      <c r="G380" s="29"/>
      <c r="H380" s="29"/>
      <c r="I380" s="29"/>
      <c r="J380" s="30"/>
      <c r="K380" s="30"/>
      <c r="L380" s="30"/>
      <c r="M380" s="30"/>
      <c r="N380" s="40"/>
      <c r="O380" s="40"/>
      <c r="P380" s="40"/>
      <c r="Q380" s="279"/>
    </row>
    <row r="381" spans="1:17" s="34" customFormat="1">
      <c r="A381" s="29"/>
      <c r="B381" s="29"/>
      <c r="C381" s="29"/>
      <c r="D381" s="29"/>
      <c r="E381" s="29"/>
      <c r="F381" s="29"/>
      <c r="G381" s="29"/>
      <c r="H381" s="29"/>
      <c r="I381" s="29"/>
      <c r="J381" s="30"/>
      <c r="K381" s="30"/>
      <c r="L381" s="30"/>
      <c r="M381" s="30"/>
      <c r="N381" s="40"/>
      <c r="O381" s="40"/>
      <c r="P381" s="40"/>
      <c r="Q381" s="279"/>
    </row>
    <row r="382" spans="1:17" s="34" customFormat="1">
      <c r="A382" s="29"/>
      <c r="B382" s="29"/>
      <c r="C382" s="29"/>
      <c r="D382" s="29"/>
      <c r="E382" s="29"/>
      <c r="F382" s="29"/>
      <c r="G382" s="29"/>
      <c r="H382" s="29"/>
      <c r="I382" s="29"/>
      <c r="J382" s="30"/>
      <c r="K382" s="30"/>
      <c r="L382" s="30"/>
      <c r="M382" s="30"/>
      <c r="N382" s="40"/>
      <c r="O382" s="40"/>
      <c r="P382" s="40"/>
      <c r="Q382" s="279"/>
    </row>
    <row r="383" spans="1:17" s="34" customFormat="1">
      <c r="A383" s="29"/>
      <c r="B383" s="29"/>
      <c r="C383" s="29"/>
      <c r="D383" s="29"/>
      <c r="E383" s="29"/>
      <c r="F383" s="29"/>
      <c r="G383" s="29"/>
      <c r="H383" s="29"/>
      <c r="I383" s="29"/>
      <c r="J383" s="30"/>
      <c r="K383" s="30"/>
      <c r="L383" s="30"/>
      <c r="M383" s="30"/>
      <c r="N383" s="40"/>
      <c r="O383" s="40"/>
      <c r="P383" s="40"/>
      <c r="Q383" s="279"/>
    </row>
    <row r="384" spans="1:17" s="34" customFormat="1">
      <c r="A384" s="29"/>
      <c r="B384" s="29"/>
      <c r="C384" s="29"/>
      <c r="D384" s="29"/>
      <c r="E384" s="29"/>
      <c r="F384" s="29"/>
      <c r="G384" s="29"/>
      <c r="H384" s="29"/>
      <c r="I384" s="29"/>
      <c r="J384" s="30"/>
      <c r="K384" s="30"/>
      <c r="L384" s="30"/>
      <c r="M384" s="30"/>
      <c r="N384" s="40"/>
      <c r="O384" s="40"/>
      <c r="P384" s="40"/>
      <c r="Q384" s="279"/>
    </row>
    <row r="385" spans="1:17" s="34" customFormat="1">
      <c r="A385" s="29"/>
      <c r="B385" s="29"/>
      <c r="C385" s="29"/>
      <c r="D385" s="29"/>
      <c r="E385" s="29"/>
      <c r="F385" s="29"/>
      <c r="G385" s="29"/>
      <c r="H385" s="29"/>
      <c r="I385" s="29"/>
      <c r="J385" s="30"/>
      <c r="K385" s="30"/>
      <c r="L385" s="30"/>
      <c r="M385" s="30"/>
      <c r="N385" s="40"/>
      <c r="O385" s="40"/>
      <c r="P385" s="40"/>
      <c r="Q385" s="279"/>
    </row>
    <row r="386" spans="1:17" s="34" customFormat="1">
      <c r="A386" s="29"/>
      <c r="B386" s="29"/>
      <c r="C386" s="29"/>
      <c r="D386" s="29"/>
      <c r="E386" s="29"/>
      <c r="F386" s="29"/>
      <c r="G386" s="29"/>
      <c r="H386" s="29"/>
      <c r="I386" s="29"/>
      <c r="J386" s="30"/>
      <c r="K386" s="30"/>
      <c r="L386" s="30"/>
      <c r="M386" s="30"/>
      <c r="N386" s="40"/>
      <c r="O386" s="40"/>
      <c r="P386" s="40"/>
      <c r="Q386" s="279"/>
    </row>
    <row r="387" spans="1:17" s="34" customFormat="1">
      <c r="A387" s="29"/>
      <c r="B387" s="29"/>
      <c r="C387" s="29"/>
      <c r="D387" s="29"/>
      <c r="E387" s="29"/>
      <c r="F387" s="29"/>
      <c r="G387" s="29"/>
      <c r="H387" s="29"/>
      <c r="I387" s="29"/>
      <c r="J387" s="30"/>
      <c r="K387" s="30"/>
      <c r="L387" s="30"/>
      <c r="M387" s="30"/>
      <c r="N387" s="40"/>
      <c r="O387" s="40"/>
      <c r="P387" s="40"/>
      <c r="Q387" s="279"/>
    </row>
    <row r="388" spans="1:17" s="34" customFormat="1">
      <c r="A388" s="29"/>
      <c r="B388" s="29"/>
      <c r="C388" s="29"/>
      <c r="D388" s="29"/>
      <c r="E388" s="29"/>
      <c r="F388" s="29"/>
      <c r="G388" s="29"/>
      <c r="H388" s="29"/>
      <c r="I388" s="29"/>
      <c r="J388" s="30"/>
      <c r="K388" s="30"/>
      <c r="L388" s="30"/>
      <c r="M388" s="30"/>
      <c r="N388" s="40"/>
      <c r="O388" s="40"/>
      <c r="P388" s="40"/>
      <c r="Q388" s="279"/>
    </row>
    <row r="389" spans="1:17" s="34" customFormat="1">
      <c r="A389" s="29"/>
      <c r="B389" s="29"/>
      <c r="C389" s="29"/>
      <c r="D389" s="29"/>
      <c r="E389" s="29"/>
      <c r="F389" s="29"/>
      <c r="G389" s="29"/>
      <c r="H389" s="29"/>
      <c r="I389" s="29"/>
      <c r="J389" s="30"/>
      <c r="K389" s="30"/>
      <c r="L389" s="30"/>
      <c r="M389" s="30"/>
      <c r="N389" s="40"/>
      <c r="O389" s="40"/>
      <c r="P389" s="40"/>
      <c r="Q389" s="279"/>
    </row>
    <row r="390" spans="1:17" s="34" customFormat="1">
      <c r="A390" s="29"/>
      <c r="B390" s="29"/>
      <c r="C390" s="29"/>
      <c r="D390" s="29"/>
      <c r="E390" s="29"/>
      <c r="F390" s="29"/>
      <c r="G390" s="29"/>
      <c r="H390" s="29"/>
      <c r="I390" s="29"/>
      <c r="J390" s="30"/>
      <c r="K390" s="30"/>
      <c r="L390" s="30"/>
      <c r="M390" s="30"/>
      <c r="N390" s="40"/>
      <c r="O390" s="40"/>
      <c r="P390" s="40"/>
      <c r="Q390" s="279"/>
    </row>
    <row r="391" spans="1:17" s="34" customFormat="1">
      <c r="A391" s="29"/>
      <c r="B391" s="29"/>
      <c r="C391" s="29"/>
      <c r="D391" s="29"/>
      <c r="E391" s="29"/>
      <c r="F391" s="29"/>
      <c r="G391" s="29"/>
      <c r="H391" s="29"/>
      <c r="I391" s="29"/>
      <c r="J391" s="30"/>
      <c r="K391" s="30"/>
      <c r="L391" s="30"/>
      <c r="M391" s="30"/>
      <c r="N391" s="40"/>
      <c r="O391" s="40"/>
      <c r="P391" s="40"/>
      <c r="Q391" s="279"/>
    </row>
    <row r="392" spans="1:17" s="34" customFormat="1">
      <c r="A392" s="29"/>
      <c r="B392" s="29"/>
      <c r="C392" s="29"/>
      <c r="D392" s="29"/>
      <c r="E392" s="29"/>
      <c r="F392" s="29"/>
      <c r="G392" s="29"/>
      <c r="H392" s="29"/>
      <c r="I392" s="29"/>
      <c r="J392" s="30"/>
      <c r="K392" s="30"/>
      <c r="L392" s="30"/>
      <c r="M392" s="30"/>
      <c r="N392" s="40"/>
      <c r="O392" s="40"/>
      <c r="P392" s="40"/>
      <c r="Q392" s="279"/>
    </row>
    <row r="393" spans="1:17" s="34" customFormat="1">
      <c r="A393" s="29"/>
      <c r="B393" s="29"/>
      <c r="C393" s="29"/>
      <c r="D393" s="29"/>
      <c r="E393" s="29"/>
      <c r="F393" s="29"/>
      <c r="G393" s="29"/>
      <c r="H393" s="29"/>
      <c r="I393" s="29"/>
      <c r="J393" s="30"/>
      <c r="K393" s="30"/>
      <c r="L393" s="30"/>
      <c r="M393" s="30"/>
      <c r="N393" s="40"/>
      <c r="O393" s="40"/>
      <c r="P393" s="40"/>
      <c r="Q393" s="279"/>
    </row>
    <row r="394" spans="1:17" s="34" customFormat="1">
      <c r="A394" s="29"/>
      <c r="B394" s="29"/>
      <c r="C394" s="29"/>
      <c r="D394" s="29"/>
      <c r="E394" s="29"/>
      <c r="F394" s="29"/>
      <c r="G394" s="29"/>
      <c r="H394" s="29"/>
      <c r="I394" s="29"/>
      <c r="J394" s="30"/>
      <c r="K394" s="30"/>
      <c r="L394" s="30"/>
      <c r="M394" s="30"/>
      <c r="N394" s="40"/>
      <c r="O394" s="40"/>
      <c r="P394" s="40"/>
      <c r="Q394" s="279"/>
    </row>
    <row r="395" spans="1:17" s="34" customFormat="1">
      <c r="A395" s="29"/>
      <c r="B395" s="29"/>
      <c r="C395" s="29"/>
      <c r="D395" s="29"/>
      <c r="E395" s="29"/>
      <c r="F395" s="29"/>
      <c r="G395" s="29"/>
      <c r="H395" s="29"/>
      <c r="I395" s="29"/>
      <c r="J395" s="30"/>
      <c r="K395" s="30"/>
      <c r="L395" s="30"/>
      <c r="M395" s="30"/>
      <c r="N395" s="40"/>
      <c r="O395" s="40"/>
      <c r="P395" s="40"/>
      <c r="Q395" s="279"/>
    </row>
    <row r="396" spans="1:17" s="34" customFormat="1">
      <c r="A396" s="29"/>
      <c r="B396" s="29"/>
      <c r="C396" s="29"/>
      <c r="D396" s="29"/>
      <c r="E396" s="29"/>
      <c r="F396" s="29"/>
      <c r="G396" s="29"/>
      <c r="H396" s="29"/>
      <c r="I396" s="29"/>
      <c r="J396" s="30"/>
      <c r="K396" s="30"/>
      <c r="L396" s="30"/>
      <c r="M396" s="30"/>
      <c r="N396" s="40"/>
      <c r="O396" s="40"/>
      <c r="P396" s="40"/>
      <c r="Q396" s="279"/>
    </row>
    <row r="397" spans="1:17" s="34" customFormat="1">
      <c r="A397" s="29"/>
      <c r="B397" s="29"/>
      <c r="C397" s="29"/>
      <c r="D397" s="29"/>
      <c r="E397" s="29"/>
      <c r="F397" s="29"/>
      <c r="G397" s="29"/>
      <c r="H397" s="29"/>
      <c r="I397" s="29"/>
      <c r="J397" s="30"/>
      <c r="K397" s="30"/>
      <c r="L397" s="30"/>
      <c r="M397" s="30"/>
      <c r="N397" s="40"/>
      <c r="O397" s="40"/>
      <c r="P397" s="40"/>
      <c r="Q397" s="279"/>
    </row>
    <row r="398" spans="1:17" s="34" customFormat="1">
      <c r="A398" s="29"/>
      <c r="B398" s="29"/>
      <c r="C398" s="29"/>
      <c r="D398" s="29"/>
      <c r="E398" s="29"/>
      <c r="F398" s="29"/>
      <c r="G398" s="29"/>
      <c r="H398" s="29"/>
      <c r="I398" s="29"/>
      <c r="J398" s="30"/>
      <c r="K398" s="30"/>
      <c r="L398" s="30"/>
      <c r="M398" s="30"/>
      <c r="N398" s="40"/>
      <c r="O398" s="40"/>
      <c r="P398" s="40"/>
      <c r="Q398" s="279"/>
    </row>
    <row r="399" spans="1:17" s="34" customFormat="1">
      <c r="A399" s="29"/>
      <c r="B399" s="29"/>
      <c r="C399" s="29"/>
      <c r="D399" s="29"/>
      <c r="E399" s="29"/>
      <c r="F399" s="29"/>
      <c r="G399" s="29"/>
      <c r="H399" s="29"/>
      <c r="I399" s="29"/>
      <c r="J399" s="30"/>
      <c r="K399" s="30"/>
      <c r="L399" s="30"/>
      <c r="M399" s="30"/>
      <c r="N399" s="40"/>
      <c r="O399" s="40"/>
      <c r="P399" s="40"/>
      <c r="Q399" s="279"/>
    </row>
    <row r="400" spans="1:17" s="34" customFormat="1">
      <c r="A400" s="29"/>
      <c r="B400" s="29"/>
      <c r="C400" s="29"/>
      <c r="D400" s="29"/>
      <c r="E400" s="29"/>
      <c r="F400" s="29"/>
      <c r="G400" s="29"/>
      <c r="H400" s="29"/>
      <c r="I400" s="29"/>
      <c r="J400" s="30"/>
      <c r="K400" s="30"/>
      <c r="L400" s="30"/>
      <c r="M400" s="30"/>
      <c r="N400" s="40"/>
      <c r="O400" s="40"/>
      <c r="P400" s="40"/>
      <c r="Q400" s="279"/>
    </row>
    <row r="401" spans="1:17" s="34" customFormat="1">
      <c r="A401" s="29"/>
      <c r="B401" s="29"/>
      <c r="C401" s="29"/>
      <c r="D401" s="29"/>
      <c r="E401" s="29"/>
      <c r="F401" s="29"/>
      <c r="G401" s="29"/>
      <c r="H401" s="29"/>
      <c r="I401" s="29"/>
      <c r="J401" s="30"/>
      <c r="K401" s="30"/>
      <c r="L401" s="30"/>
      <c r="M401" s="30"/>
      <c r="N401" s="40"/>
      <c r="O401" s="40"/>
      <c r="P401" s="40"/>
      <c r="Q401" s="279"/>
    </row>
    <row r="402" spans="1:17" s="34" customFormat="1">
      <c r="A402" s="29"/>
      <c r="B402" s="29"/>
      <c r="C402" s="29"/>
      <c r="D402" s="29"/>
      <c r="E402" s="29"/>
      <c r="F402" s="29"/>
      <c r="G402" s="29"/>
      <c r="H402" s="29"/>
      <c r="I402" s="29"/>
      <c r="J402" s="30"/>
      <c r="K402" s="30"/>
      <c r="L402" s="30"/>
      <c r="M402" s="30"/>
      <c r="N402" s="40"/>
      <c r="O402" s="40"/>
      <c r="P402" s="40"/>
      <c r="Q402" s="279"/>
    </row>
    <row r="403" spans="1:17" s="34" customFormat="1">
      <c r="A403" s="29"/>
      <c r="B403" s="29"/>
      <c r="C403" s="29"/>
      <c r="D403" s="29"/>
      <c r="E403" s="29"/>
      <c r="F403" s="29"/>
      <c r="G403" s="29"/>
      <c r="H403" s="29"/>
      <c r="I403" s="29"/>
      <c r="J403" s="30"/>
      <c r="K403" s="30"/>
      <c r="L403" s="30"/>
      <c r="M403" s="30"/>
      <c r="N403" s="40"/>
      <c r="O403" s="40"/>
      <c r="P403" s="40"/>
      <c r="Q403" s="279"/>
    </row>
    <row r="404" spans="1:17" s="34" customFormat="1">
      <c r="A404" s="29"/>
      <c r="B404" s="29"/>
      <c r="C404" s="29"/>
      <c r="D404" s="29"/>
      <c r="E404" s="29"/>
      <c r="F404" s="29"/>
      <c r="G404" s="29"/>
      <c r="H404" s="29"/>
      <c r="I404" s="29"/>
      <c r="J404" s="30"/>
      <c r="K404" s="30"/>
      <c r="L404" s="30"/>
      <c r="M404" s="30"/>
      <c r="N404" s="40"/>
      <c r="O404" s="40"/>
      <c r="P404" s="40"/>
      <c r="Q404" s="279"/>
    </row>
    <row r="405" spans="1:17" s="34" customFormat="1">
      <c r="A405" s="29"/>
      <c r="B405" s="29"/>
      <c r="C405" s="29"/>
      <c r="D405" s="29"/>
      <c r="E405" s="29"/>
      <c r="F405" s="29"/>
      <c r="G405" s="29"/>
      <c r="H405" s="29"/>
      <c r="I405" s="29"/>
      <c r="J405" s="30"/>
      <c r="K405" s="30"/>
      <c r="L405" s="30"/>
      <c r="M405" s="30"/>
      <c r="N405" s="40"/>
      <c r="O405" s="40"/>
      <c r="P405" s="40"/>
      <c r="Q405" s="279"/>
    </row>
    <row r="406" spans="1:17" s="34" customFormat="1">
      <c r="A406" s="29"/>
      <c r="B406" s="29"/>
      <c r="C406" s="29"/>
      <c r="D406" s="29"/>
      <c r="E406" s="29"/>
      <c r="F406" s="29"/>
      <c r="G406" s="29"/>
      <c r="H406" s="29"/>
      <c r="I406" s="29"/>
      <c r="J406" s="30"/>
      <c r="K406" s="30"/>
      <c r="L406" s="30"/>
      <c r="M406" s="30"/>
      <c r="N406" s="40"/>
      <c r="O406" s="40"/>
      <c r="P406" s="40"/>
      <c r="Q406" s="279"/>
    </row>
    <row r="407" spans="1:17" s="34" customFormat="1">
      <c r="A407" s="29"/>
      <c r="B407" s="29"/>
      <c r="C407" s="29"/>
      <c r="D407" s="29"/>
      <c r="E407" s="29"/>
      <c r="F407" s="29"/>
      <c r="G407" s="29"/>
      <c r="H407" s="29"/>
      <c r="I407" s="29"/>
      <c r="J407" s="30"/>
      <c r="K407" s="30"/>
      <c r="L407" s="30"/>
      <c r="M407" s="30"/>
      <c r="N407" s="40"/>
      <c r="O407" s="40"/>
      <c r="P407" s="40"/>
      <c r="Q407" s="279"/>
    </row>
    <row r="408" spans="1:17" s="34" customFormat="1">
      <c r="A408" s="29"/>
      <c r="B408" s="29"/>
      <c r="C408" s="29"/>
      <c r="D408" s="29"/>
      <c r="E408" s="29"/>
      <c r="F408" s="29"/>
      <c r="G408" s="29"/>
      <c r="H408" s="29"/>
      <c r="I408" s="29"/>
      <c r="J408" s="30"/>
      <c r="K408" s="30"/>
      <c r="L408" s="30"/>
      <c r="M408" s="30"/>
      <c r="N408" s="40"/>
      <c r="O408" s="40"/>
      <c r="P408" s="40"/>
      <c r="Q408" s="279"/>
    </row>
    <row r="409" spans="1:17" s="34" customFormat="1">
      <c r="A409" s="29"/>
      <c r="B409" s="29"/>
      <c r="C409" s="29"/>
      <c r="D409" s="29"/>
      <c r="E409" s="29"/>
      <c r="F409" s="29"/>
      <c r="G409" s="29"/>
      <c r="H409" s="29"/>
      <c r="I409" s="29"/>
      <c r="J409" s="30"/>
      <c r="K409" s="30"/>
      <c r="L409" s="30"/>
      <c r="M409" s="30"/>
      <c r="N409" s="40"/>
      <c r="O409" s="40"/>
      <c r="P409" s="40"/>
      <c r="Q409" s="279"/>
    </row>
    <row r="410" spans="1:17" s="34" customFormat="1">
      <c r="A410" s="29"/>
      <c r="B410" s="29"/>
      <c r="C410" s="29"/>
      <c r="D410" s="29"/>
      <c r="E410" s="29"/>
      <c r="F410" s="29"/>
      <c r="G410" s="29"/>
      <c r="H410" s="29"/>
      <c r="I410" s="29"/>
      <c r="J410" s="30"/>
      <c r="K410" s="30"/>
      <c r="L410" s="30"/>
      <c r="M410" s="30"/>
      <c r="N410" s="40"/>
      <c r="O410" s="40"/>
      <c r="P410" s="40"/>
      <c r="Q410" s="279"/>
    </row>
    <row r="411" spans="1:17" s="34" customFormat="1">
      <c r="A411" s="29"/>
      <c r="B411" s="29"/>
      <c r="C411" s="29"/>
      <c r="D411" s="29"/>
      <c r="E411" s="29"/>
      <c r="F411" s="29"/>
      <c r="G411" s="29"/>
      <c r="H411" s="29"/>
      <c r="I411" s="29"/>
      <c r="J411" s="30"/>
      <c r="K411" s="30"/>
      <c r="L411" s="30"/>
      <c r="M411" s="30"/>
      <c r="N411" s="40"/>
      <c r="O411" s="40"/>
      <c r="P411" s="40"/>
      <c r="Q411" s="279"/>
    </row>
    <row r="412" spans="1:17" s="34" customFormat="1">
      <c r="A412" s="29"/>
      <c r="B412" s="29"/>
      <c r="C412" s="29"/>
      <c r="D412" s="29"/>
      <c r="E412" s="29"/>
      <c r="F412" s="29"/>
      <c r="G412" s="29"/>
      <c r="H412" s="29"/>
      <c r="I412" s="29"/>
      <c r="J412" s="30"/>
      <c r="K412" s="30"/>
      <c r="L412" s="30"/>
      <c r="M412" s="30"/>
      <c r="N412" s="40"/>
      <c r="O412" s="40"/>
      <c r="P412" s="40"/>
      <c r="Q412" s="279"/>
    </row>
    <row r="413" spans="1:17" s="34" customFormat="1">
      <c r="A413" s="29"/>
      <c r="B413" s="29"/>
      <c r="C413" s="29"/>
      <c r="D413" s="29"/>
      <c r="E413" s="29"/>
      <c r="F413" s="29"/>
      <c r="G413" s="29"/>
      <c r="H413" s="29"/>
      <c r="I413" s="29"/>
      <c r="J413" s="30"/>
      <c r="K413" s="30"/>
      <c r="L413" s="30"/>
      <c r="M413" s="30"/>
      <c r="N413" s="40"/>
      <c r="O413" s="40"/>
      <c r="P413" s="40"/>
      <c r="Q413" s="279"/>
    </row>
    <row r="414" spans="1:17" s="34" customFormat="1">
      <c r="A414" s="29"/>
      <c r="B414" s="29"/>
      <c r="C414" s="29"/>
      <c r="D414" s="29"/>
      <c r="E414" s="29"/>
      <c r="F414" s="29"/>
      <c r="G414" s="29"/>
      <c r="H414" s="29"/>
      <c r="I414" s="29"/>
      <c r="J414" s="30"/>
      <c r="K414" s="30"/>
      <c r="L414" s="30"/>
      <c r="M414" s="30"/>
      <c r="N414" s="40"/>
      <c r="O414" s="40"/>
      <c r="P414" s="40"/>
      <c r="Q414" s="279"/>
    </row>
    <row r="415" spans="1:17" s="34" customFormat="1">
      <c r="A415" s="29"/>
      <c r="B415" s="29"/>
      <c r="C415" s="29"/>
      <c r="D415" s="29"/>
      <c r="E415" s="29"/>
      <c r="F415" s="29"/>
      <c r="G415" s="29"/>
      <c r="H415" s="29"/>
      <c r="I415" s="29"/>
      <c r="J415" s="30"/>
      <c r="K415" s="30"/>
      <c r="L415" s="30"/>
      <c r="M415" s="30"/>
      <c r="N415" s="40"/>
      <c r="O415" s="40"/>
      <c r="P415" s="40"/>
      <c r="Q415" s="279"/>
    </row>
    <row r="416" spans="1:17" s="34" customFormat="1">
      <c r="A416" s="29"/>
      <c r="B416" s="29"/>
      <c r="C416" s="29"/>
      <c r="D416" s="29"/>
      <c r="E416" s="29"/>
      <c r="F416" s="29"/>
      <c r="G416" s="29"/>
      <c r="H416" s="29"/>
      <c r="I416" s="29"/>
      <c r="J416" s="30"/>
      <c r="K416" s="30"/>
      <c r="L416" s="30"/>
      <c r="M416" s="30"/>
      <c r="N416" s="40"/>
      <c r="O416" s="40"/>
      <c r="P416" s="40"/>
      <c r="Q416" s="279"/>
    </row>
    <row r="417" spans="1:17" s="34" customFormat="1">
      <c r="A417" s="29"/>
      <c r="B417" s="29"/>
      <c r="C417" s="29"/>
      <c r="D417" s="29"/>
      <c r="E417" s="29"/>
      <c r="F417" s="29"/>
      <c r="G417" s="29"/>
      <c r="H417" s="29"/>
      <c r="I417" s="29"/>
      <c r="J417" s="30"/>
      <c r="K417" s="30"/>
      <c r="L417" s="30"/>
      <c r="M417" s="30"/>
      <c r="N417" s="40"/>
      <c r="O417" s="40"/>
      <c r="P417" s="40"/>
      <c r="Q417" s="279"/>
    </row>
    <row r="418" spans="1:17" s="34" customFormat="1">
      <c r="A418" s="29"/>
      <c r="B418" s="29"/>
      <c r="C418" s="29"/>
      <c r="D418" s="29"/>
      <c r="E418" s="29"/>
      <c r="F418" s="29"/>
      <c r="G418" s="29"/>
      <c r="H418" s="29"/>
      <c r="I418" s="29"/>
      <c r="J418" s="30"/>
      <c r="K418" s="30"/>
      <c r="L418" s="30"/>
      <c r="M418" s="30"/>
      <c r="N418" s="40"/>
      <c r="O418" s="40"/>
      <c r="P418" s="40"/>
      <c r="Q418" s="279"/>
    </row>
    <row r="419" spans="1:17" s="34" customFormat="1">
      <c r="A419" s="29"/>
      <c r="B419" s="29"/>
      <c r="C419" s="29"/>
      <c r="D419" s="29"/>
      <c r="E419" s="29"/>
      <c r="F419" s="29"/>
      <c r="G419" s="29"/>
      <c r="H419" s="29"/>
      <c r="I419" s="29"/>
      <c r="J419" s="30"/>
      <c r="K419" s="30"/>
      <c r="L419" s="30"/>
      <c r="M419" s="30"/>
      <c r="N419" s="40"/>
      <c r="O419" s="40"/>
      <c r="P419" s="40"/>
      <c r="Q419" s="279"/>
    </row>
    <row r="420" spans="1:17" s="34" customFormat="1">
      <c r="A420" s="29"/>
      <c r="B420" s="29"/>
      <c r="C420" s="29"/>
      <c r="D420" s="29"/>
      <c r="E420" s="29"/>
      <c r="F420" s="29"/>
      <c r="G420" s="29"/>
      <c r="H420" s="29"/>
      <c r="I420" s="29"/>
      <c r="J420" s="30"/>
      <c r="K420" s="30"/>
      <c r="L420" s="30"/>
      <c r="M420" s="30"/>
      <c r="N420" s="40"/>
      <c r="O420" s="40"/>
      <c r="P420" s="40"/>
      <c r="Q420" s="279"/>
    </row>
    <row r="421" spans="1:17" s="34" customFormat="1">
      <c r="A421" s="29"/>
      <c r="B421" s="29"/>
      <c r="C421" s="29"/>
      <c r="D421" s="29"/>
      <c r="E421" s="29"/>
      <c r="F421" s="29"/>
      <c r="G421" s="29"/>
      <c r="H421" s="29"/>
      <c r="I421" s="29"/>
      <c r="J421" s="30"/>
      <c r="K421" s="30"/>
      <c r="L421" s="30"/>
      <c r="M421" s="30"/>
      <c r="N421" s="40"/>
      <c r="O421" s="40"/>
      <c r="P421" s="40"/>
      <c r="Q421" s="279"/>
    </row>
    <row r="422" spans="1:17" s="34" customFormat="1">
      <c r="A422" s="29"/>
      <c r="B422" s="29"/>
      <c r="C422" s="29"/>
      <c r="D422" s="29"/>
      <c r="E422" s="29"/>
      <c r="F422" s="29"/>
      <c r="G422" s="29"/>
      <c r="H422" s="29"/>
      <c r="I422" s="29"/>
      <c r="J422" s="30"/>
      <c r="K422" s="30"/>
      <c r="L422" s="30"/>
      <c r="M422" s="30"/>
      <c r="N422" s="40"/>
      <c r="O422" s="40"/>
      <c r="P422" s="40"/>
      <c r="Q422" s="279"/>
    </row>
    <row r="423" spans="1:17" s="34" customFormat="1">
      <c r="A423" s="29"/>
      <c r="B423" s="29"/>
      <c r="C423" s="29"/>
      <c r="D423" s="29"/>
      <c r="E423" s="29"/>
      <c r="F423" s="29"/>
      <c r="G423" s="29"/>
      <c r="H423" s="29"/>
      <c r="I423" s="29"/>
      <c r="J423" s="30"/>
      <c r="K423" s="30"/>
      <c r="L423" s="30"/>
      <c r="M423" s="30"/>
      <c r="N423" s="40"/>
      <c r="O423" s="40"/>
      <c r="P423" s="40"/>
      <c r="Q423" s="279"/>
    </row>
    <row r="424" spans="1:17" s="34" customFormat="1">
      <c r="A424" s="29"/>
      <c r="B424" s="29"/>
      <c r="C424" s="29"/>
      <c r="D424" s="29"/>
      <c r="E424" s="29"/>
      <c r="F424" s="29"/>
      <c r="G424" s="29"/>
      <c r="H424" s="29"/>
      <c r="I424" s="29"/>
      <c r="J424" s="30"/>
      <c r="K424" s="30"/>
      <c r="L424" s="30"/>
      <c r="M424" s="30"/>
      <c r="N424" s="40"/>
      <c r="O424" s="40"/>
      <c r="P424" s="40"/>
      <c r="Q424" s="279"/>
    </row>
    <row r="425" spans="1:17" s="34" customFormat="1">
      <c r="A425" s="29"/>
      <c r="B425" s="29"/>
      <c r="C425" s="29"/>
      <c r="D425" s="29"/>
      <c r="E425" s="29"/>
      <c r="F425" s="29"/>
      <c r="G425" s="29"/>
      <c r="H425" s="29"/>
      <c r="I425" s="29"/>
      <c r="J425" s="30"/>
      <c r="K425" s="30"/>
      <c r="L425" s="30"/>
      <c r="M425" s="30"/>
      <c r="N425" s="40"/>
      <c r="O425" s="40"/>
      <c r="P425" s="40"/>
      <c r="Q425" s="279"/>
    </row>
    <row r="426" spans="1:17" s="34" customFormat="1">
      <c r="A426" s="29"/>
      <c r="B426" s="29"/>
      <c r="C426" s="29"/>
      <c r="D426" s="29"/>
      <c r="E426" s="29"/>
      <c r="F426" s="29"/>
      <c r="G426" s="29"/>
      <c r="H426" s="29"/>
      <c r="I426" s="29"/>
      <c r="J426" s="30"/>
      <c r="K426" s="30"/>
      <c r="L426" s="30"/>
      <c r="M426" s="30"/>
      <c r="N426" s="40"/>
      <c r="O426" s="40"/>
      <c r="P426" s="40"/>
      <c r="Q426" s="279"/>
    </row>
    <row r="427" spans="1:17" s="34" customFormat="1">
      <c r="A427" s="29"/>
      <c r="B427" s="29"/>
      <c r="C427" s="29"/>
      <c r="D427" s="29"/>
      <c r="E427" s="29"/>
      <c r="F427" s="29"/>
      <c r="G427" s="29"/>
      <c r="H427" s="29"/>
      <c r="I427" s="29"/>
      <c r="J427" s="30"/>
      <c r="K427" s="30"/>
      <c r="L427" s="30"/>
      <c r="M427" s="30"/>
      <c r="N427" s="40"/>
      <c r="O427" s="40"/>
      <c r="P427" s="40"/>
      <c r="Q427" s="279"/>
    </row>
    <row r="428" spans="1:17" s="34" customFormat="1">
      <c r="A428" s="29"/>
      <c r="B428" s="29"/>
      <c r="C428" s="29"/>
      <c r="D428" s="29"/>
      <c r="E428" s="29"/>
      <c r="F428" s="29"/>
      <c r="G428" s="29"/>
      <c r="H428" s="29"/>
      <c r="I428" s="29"/>
      <c r="J428" s="30"/>
      <c r="K428" s="30"/>
      <c r="L428" s="30"/>
      <c r="M428" s="30"/>
      <c r="N428" s="40"/>
      <c r="O428" s="40"/>
      <c r="P428" s="40"/>
      <c r="Q428" s="279"/>
    </row>
    <row r="429" spans="1:17" s="34" customFormat="1">
      <c r="A429" s="29"/>
      <c r="B429" s="29"/>
      <c r="C429" s="29"/>
      <c r="D429" s="29"/>
      <c r="E429" s="29"/>
      <c r="F429" s="29"/>
      <c r="G429" s="29"/>
      <c r="H429" s="29"/>
      <c r="I429" s="29"/>
      <c r="J429" s="30"/>
      <c r="K429" s="30"/>
      <c r="L429" s="30"/>
      <c r="M429" s="30"/>
      <c r="N429" s="40"/>
      <c r="O429" s="40"/>
      <c r="P429" s="40"/>
      <c r="Q429" s="279"/>
    </row>
    <row r="430" spans="1:17" s="34" customFormat="1">
      <c r="A430" s="29"/>
      <c r="B430" s="29"/>
      <c r="C430" s="29"/>
      <c r="D430" s="29"/>
      <c r="E430" s="29"/>
      <c r="F430" s="29"/>
      <c r="G430" s="29"/>
      <c r="H430" s="29"/>
      <c r="I430" s="29"/>
      <c r="J430" s="30"/>
      <c r="K430" s="30"/>
      <c r="L430" s="30"/>
      <c r="M430" s="30"/>
      <c r="N430" s="40"/>
      <c r="O430" s="40"/>
      <c r="P430" s="40"/>
      <c r="Q430" s="279"/>
    </row>
    <row r="431" spans="1:17" s="34" customFormat="1">
      <c r="A431" s="29"/>
      <c r="B431" s="29"/>
      <c r="C431" s="29"/>
      <c r="D431" s="29"/>
      <c r="E431" s="29"/>
      <c r="F431" s="29"/>
      <c r="G431" s="29"/>
      <c r="H431" s="29"/>
      <c r="I431" s="29"/>
      <c r="J431" s="30"/>
      <c r="K431" s="30"/>
      <c r="L431" s="30"/>
      <c r="M431" s="30"/>
      <c r="N431" s="40"/>
      <c r="O431" s="40"/>
      <c r="P431" s="40"/>
      <c r="Q431" s="279"/>
    </row>
    <row r="432" spans="1:17" s="34" customFormat="1">
      <c r="A432" s="29"/>
      <c r="B432" s="29"/>
      <c r="C432" s="29"/>
      <c r="D432" s="29"/>
      <c r="E432" s="29"/>
      <c r="F432" s="29"/>
      <c r="G432" s="29"/>
      <c r="H432" s="29"/>
      <c r="I432" s="29"/>
      <c r="J432" s="30"/>
      <c r="K432" s="30"/>
      <c r="L432" s="30"/>
      <c r="M432" s="30"/>
      <c r="N432" s="40"/>
      <c r="O432" s="40"/>
      <c r="P432" s="40"/>
      <c r="Q432" s="279"/>
    </row>
    <row r="433" spans="1:17" s="34" customFormat="1">
      <c r="A433" s="29"/>
      <c r="B433" s="29"/>
      <c r="C433" s="29"/>
      <c r="D433" s="29"/>
      <c r="E433" s="29"/>
      <c r="F433" s="29"/>
      <c r="G433" s="29"/>
      <c r="H433" s="29"/>
      <c r="I433" s="29"/>
      <c r="J433" s="30"/>
      <c r="K433" s="30"/>
      <c r="L433" s="30"/>
      <c r="M433" s="30"/>
      <c r="N433" s="40"/>
      <c r="O433" s="40"/>
      <c r="P433" s="40"/>
      <c r="Q433" s="279"/>
    </row>
    <row r="434" spans="1:17" s="34" customFormat="1">
      <c r="A434" s="29"/>
      <c r="B434" s="29"/>
      <c r="C434" s="29"/>
      <c r="D434" s="29"/>
      <c r="E434" s="29"/>
      <c r="F434" s="29"/>
      <c r="G434" s="29"/>
      <c r="H434" s="29"/>
      <c r="I434" s="29"/>
      <c r="J434" s="30"/>
      <c r="K434" s="30"/>
      <c r="L434" s="30"/>
      <c r="M434" s="30"/>
      <c r="N434" s="40"/>
      <c r="O434" s="40"/>
      <c r="P434" s="40"/>
      <c r="Q434" s="279"/>
    </row>
    <row r="435" spans="1:17" s="34" customFormat="1">
      <c r="A435" s="29"/>
      <c r="B435" s="29"/>
      <c r="C435" s="29"/>
      <c r="D435" s="29"/>
      <c r="E435" s="29"/>
      <c r="F435" s="29"/>
      <c r="G435" s="29"/>
      <c r="H435" s="29"/>
      <c r="I435" s="29"/>
      <c r="J435" s="30"/>
      <c r="K435" s="30"/>
      <c r="L435" s="30"/>
      <c r="M435" s="30"/>
      <c r="N435" s="40"/>
      <c r="O435" s="40"/>
      <c r="P435" s="40"/>
      <c r="Q435" s="279"/>
    </row>
    <row r="436" spans="1:17" s="34" customFormat="1">
      <c r="A436" s="29"/>
      <c r="B436" s="29"/>
      <c r="C436" s="29"/>
      <c r="D436" s="29"/>
      <c r="E436" s="29"/>
      <c r="F436" s="29"/>
      <c r="G436" s="29"/>
      <c r="H436" s="29"/>
      <c r="I436" s="29"/>
      <c r="J436" s="30"/>
      <c r="K436" s="30"/>
      <c r="L436" s="30"/>
      <c r="M436" s="30"/>
      <c r="N436" s="40"/>
      <c r="O436" s="40"/>
      <c r="P436" s="40"/>
      <c r="Q436" s="279"/>
    </row>
    <row r="437" spans="1:17" s="34" customFormat="1">
      <c r="A437" s="29"/>
      <c r="B437" s="29"/>
      <c r="C437" s="29"/>
      <c r="D437" s="29"/>
      <c r="E437" s="29"/>
      <c r="F437" s="29"/>
      <c r="G437" s="29"/>
      <c r="H437" s="29"/>
      <c r="I437" s="29"/>
      <c r="J437" s="30"/>
      <c r="K437" s="30"/>
      <c r="L437" s="30"/>
      <c r="M437" s="30"/>
      <c r="N437" s="40"/>
      <c r="O437" s="40"/>
      <c r="P437" s="40"/>
      <c r="Q437" s="279"/>
    </row>
    <row r="438" spans="1:17" s="34" customFormat="1">
      <c r="A438" s="29"/>
      <c r="B438" s="29"/>
      <c r="C438" s="29"/>
      <c r="D438" s="29"/>
      <c r="E438" s="29"/>
      <c r="F438" s="29"/>
      <c r="G438" s="29"/>
      <c r="H438" s="29"/>
      <c r="I438" s="29"/>
      <c r="J438" s="30"/>
      <c r="K438" s="30"/>
      <c r="L438" s="30"/>
      <c r="M438" s="30"/>
      <c r="N438" s="40"/>
      <c r="O438" s="40"/>
      <c r="P438" s="40"/>
      <c r="Q438" s="279"/>
    </row>
    <row r="439" spans="1:17" s="34" customFormat="1">
      <c r="A439" s="29"/>
      <c r="B439" s="29"/>
      <c r="C439" s="29"/>
      <c r="D439" s="29"/>
      <c r="E439" s="29"/>
      <c r="F439" s="29"/>
      <c r="G439" s="29"/>
      <c r="H439" s="29"/>
      <c r="I439" s="29"/>
      <c r="J439" s="30"/>
      <c r="K439" s="30"/>
      <c r="L439" s="30"/>
      <c r="M439" s="30"/>
      <c r="N439" s="40"/>
      <c r="O439" s="40"/>
      <c r="P439" s="40"/>
      <c r="Q439" s="279"/>
    </row>
    <row r="440" spans="1:17" s="34" customFormat="1">
      <c r="A440" s="29"/>
      <c r="B440" s="29"/>
      <c r="C440" s="29"/>
      <c r="D440" s="29"/>
      <c r="E440" s="29"/>
      <c r="F440" s="29"/>
      <c r="G440" s="29"/>
      <c r="H440" s="29"/>
      <c r="I440" s="29"/>
      <c r="J440" s="30"/>
      <c r="K440" s="30"/>
      <c r="L440" s="30"/>
      <c r="M440" s="30"/>
      <c r="N440" s="40"/>
      <c r="O440" s="40"/>
      <c r="P440" s="40"/>
      <c r="Q440" s="279"/>
    </row>
    <row r="441" spans="1:17" s="34" customFormat="1">
      <c r="A441" s="29"/>
      <c r="B441" s="29"/>
      <c r="C441" s="29"/>
      <c r="D441" s="29"/>
      <c r="E441" s="29"/>
      <c r="F441" s="29"/>
      <c r="G441" s="29"/>
      <c r="H441" s="29"/>
      <c r="I441" s="29"/>
      <c r="J441" s="30"/>
      <c r="K441" s="30"/>
      <c r="L441" s="30"/>
      <c r="M441" s="30"/>
      <c r="N441" s="40"/>
      <c r="O441" s="40"/>
      <c r="P441" s="40"/>
      <c r="Q441" s="279"/>
    </row>
    <row r="442" spans="1:17" s="34" customFormat="1">
      <c r="A442" s="29"/>
      <c r="B442" s="29"/>
      <c r="C442" s="29"/>
      <c r="D442" s="29"/>
      <c r="E442" s="29"/>
      <c r="F442" s="29"/>
      <c r="G442" s="29"/>
      <c r="H442" s="29"/>
      <c r="I442" s="29"/>
      <c r="J442" s="30"/>
      <c r="K442" s="30"/>
      <c r="L442" s="30"/>
      <c r="M442" s="30"/>
      <c r="N442" s="40"/>
      <c r="O442" s="40"/>
      <c r="P442" s="40"/>
      <c r="Q442" s="279"/>
    </row>
    <row r="443" spans="1:17" s="34" customFormat="1">
      <c r="A443" s="29"/>
      <c r="B443" s="29"/>
      <c r="C443" s="29"/>
      <c r="D443" s="29"/>
      <c r="E443" s="29"/>
      <c r="F443" s="29"/>
      <c r="G443" s="29"/>
      <c r="H443" s="29"/>
      <c r="I443" s="29"/>
      <c r="J443" s="30"/>
      <c r="K443" s="30"/>
      <c r="L443" s="30"/>
      <c r="M443" s="30"/>
      <c r="N443" s="40"/>
      <c r="O443" s="40"/>
      <c r="P443" s="40"/>
      <c r="Q443" s="279"/>
    </row>
    <row r="444" spans="1:17" s="34" customFormat="1">
      <c r="A444" s="29"/>
      <c r="B444" s="29"/>
      <c r="C444" s="29"/>
      <c r="D444" s="29"/>
      <c r="E444" s="29"/>
      <c r="F444" s="29"/>
      <c r="G444" s="29"/>
      <c r="H444" s="29"/>
      <c r="I444" s="29"/>
      <c r="J444" s="30"/>
      <c r="K444" s="30"/>
      <c r="L444" s="30"/>
      <c r="M444" s="30"/>
      <c r="N444" s="40"/>
      <c r="O444" s="40"/>
      <c r="P444" s="40"/>
      <c r="Q444" s="279"/>
    </row>
    <row r="445" spans="1:17" s="34" customFormat="1">
      <c r="A445" s="29"/>
      <c r="B445" s="29"/>
      <c r="C445" s="29"/>
      <c r="D445" s="29"/>
      <c r="E445" s="29"/>
      <c r="F445" s="29"/>
      <c r="G445" s="29"/>
      <c r="H445" s="29"/>
      <c r="I445" s="29"/>
      <c r="J445" s="30"/>
      <c r="K445" s="30"/>
      <c r="L445" s="30"/>
      <c r="M445" s="30"/>
      <c r="N445" s="40"/>
      <c r="O445" s="40"/>
      <c r="P445" s="40"/>
      <c r="Q445" s="279"/>
    </row>
    <row r="446" spans="1:17" s="34" customFormat="1">
      <c r="A446" s="29"/>
      <c r="B446" s="29"/>
      <c r="C446" s="29"/>
      <c r="D446" s="29"/>
      <c r="E446" s="29"/>
      <c r="F446" s="29"/>
      <c r="G446" s="29"/>
      <c r="H446" s="29"/>
      <c r="I446" s="29"/>
      <c r="J446" s="30"/>
      <c r="K446" s="30"/>
      <c r="L446" s="30"/>
      <c r="M446" s="30"/>
      <c r="N446" s="40"/>
      <c r="O446" s="40"/>
      <c r="P446" s="40"/>
      <c r="Q446" s="279"/>
    </row>
    <row r="447" spans="1:17" s="34" customFormat="1">
      <c r="A447" s="29"/>
      <c r="B447" s="29"/>
      <c r="C447" s="29"/>
      <c r="D447" s="29"/>
      <c r="E447" s="29"/>
      <c r="F447" s="29"/>
      <c r="G447" s="29"/>
      <c r="H447" s="29"/>
      <c r="I447" s="29"/>
      <c r="J447" s="30"/>
      <c r="K447" s="30"/>
      <c r="L447" s="30"/>
      <c r="M447" s="30"/>
      <c r="N447" s="40"/>
      <c r="O447" s="40"/>
      <c r="P447" s="40"/>
      <c r="Q447" s="279"/>
    </row>
    <row r="448" spans="1:17" s="34" customFormat="1">
      <c r="A448" s="29"/>
      <c r="B448" s="29"/>
      <c r="C448" s="29"/>
      <c r="D448" s="29"/>
      <c r="E448" s="29"/>
      <c r="F448" s="29"/>
      <c r="G448" s="29"/>
      <c r="H448" s="29"/>
      <c r="I448" s="29"/>
      <c r="J448" s="30"/>
      <c r="K448" s="30"/>
      <c r="L448" s="30"/>
      <c r="M448" s="30"/>
      <c r="N448" s="40"/>
      <c r="O448" s="40"/>
      <c r="P448" s="40"/>
      <c r="Q448" s="279"/>
    </row>
    <row r="449" spans="1:17" s="34" customFormat="1">
      <c r="A449" s="29"/>
      <c r="B449" s="29"/>
      <c r="C449" s="29"/>
      <c r="D449" s="29"/>
      <c r="E449" s="29"/>
      <c r="F449" s="29"/>
      <c r="G449" s="29"/>
      <c r="H449" s="29"/>
      <c r="I449" s="29"/>
      <c r="J449" s="30"/>
      <c r="K449" s="30"/>
      <c r="L449" s="30"/>
      <c r="M449" s="30"/>
      <c r="N449" s="40"/>
      <c r="O449" s="40"/>
      <c r="P449" s="40"/>
      <c r="Q449" s="279"/>
    </row>
    <row r="450" spans="1:17" s="34" customFormat="1">
      <c r="A450" s="29"/>
      <c r="B450" s="29"/>
      <c r="C450" s="29"/>
      <c r="D450" s="29"/>
      <c r="E450" s="29"/>
      <c r="F450" s="29"/>
      <c r="G450" s="29"/>
      <c r="H450" s="29"/>
      <c r="I450" s="29"/>
      <c r="J450" s="30"/>
      <c r="K450" s="30"/>
      <c r="L450" s="30"/>
      <c r="M450" s="30"/>
      <c r="N450" s="40"/>
      <c r="O450" s="40"/>
      <c r="P450" s="40"/>
      <c r="Q450" s="279"/>
    </row>
    <row r="451" spans="1:17" s="34" customFormat="1">
      <c r="A451" s="29"/>
      <c r="B451" s="29"/>
      <c r="C451" s="29"/>
      <c r="D451" s="29"/>
      <c r="E451" s="29"/>
      <c r="F451" s="29"/>
      <c r="G451" s="29"/>
      <c r="H451" s="29"/>
      <c r="I451" s="29"/>
      <c r="J451" s="30"/>
      <c r="K451" s="30"/>
      <c r="L451" s="30"/>
      <c r="M451" s="30"/>
      <c r="N451" s="40"/>
      <c r="O451" s="40"/>
      <c r="P451" s="40"/>
      <c r="Q451" s="279"/>
    </row>
    <row r="452" spans="1:17" s="34" customFormat="1">
      <c r="A452" s="29"/>
      <c r="B452" s="29"/>
      <c r="C452" s="29"/>
      <c r="D452" s="29"/>
      <c r="E452" s="29"/>
      <c r="F452" s="29"/>
      <c r="G452" s="29"/>
      <c r="H452" s="29"/>
      <c r="I452" s="29"/>
      <c r="J452" s="30"/>
      <c r="K452" s="30"/>
      <c r="L452" s="30"/>
      <c r="M452" s="30"/>
      <c r="N452" s="40"/>
      <c r="O452" s="40"/>
      <c r="P452" s="40"/>
      <c r="Q452" s="279"/>
    </row>
    <row r="453" spans="1:17" s="34" customFormat="1">
      <c r="A453" s="29"/>
      <c r="B453" s="29"/>
      <c r="C453" s="29"/>
      <c r="D453" s="29"/>
      <c r="E453" s="29"/>
      <c r="F453" s="29"/>
      <c r="G453" s="29"/>
      <c r="H453" s="29"/>
      <c r="I453" s="29"/>
      <c r="J453" s="30"/>
      <c r="K453" s="30"/>
      <c r="L453" s="30"/>
      <c r="M453" s="30"/>
      <c r="N453" s="40"/>
      <c r="O453" s="40"/>
      <c r="P453" s="40"/>
      <c r="Q453" s="279"/>
    </row>
    <row r="454" spans="1:17" s="34" customFormat="1">
      <c r="A454" s="29"/>
      <c r="B454" s="29"/>
      <c r="C454" s="29"/>
      <c r="D454" s="29"/>
      <c r="E454" s="29"/>
      <c r="F454" s="29"/>
      <c r="G454" s="29"/>
      <c r="H454" s="29"/>
      <c r="I454" s="29"/>
      <c r="J454" s="30"/>
      <c r="K454" s="30"/>
      <c r="L454" s="30"/>
      <c r="M454" s="30"/>
      <c r="N454" s="40"/>
      <c r="O454" s="40"/>
      <c r="P454" s="40"/>
      <c r="Q454" s="279"/>
    </row>
    <row r="455" spans="1:17" s="34" customFormat="1">
      <c r="A455" s="29"/>
      <c r="B455" s="29"/>
      <c r="C455" s="29"/>
      <c r="D455" s="29"/>
      <c r="E455" s="29"/>
      <c r="F455" s="29"/>
      <c r="G455" s="29"/>
      <c r="H455" s="29"/>
      <c r="I455" s="29"/>
      <c r="J455" s="30"/>
      <c r="K455" s="30"/>
      <c r="L455" s="30"/>
      <c r="M455" s="30"/>
      <c r="N455" s="40"/>
      <c r="O455" s="40"/>
      <c r="P455" s="40"/>
      <c r="Q455" s="279"/>
    </row>
    <row r="456" spans="1:17" s="34" customFormat="1">
      <c r="A456" s="29"/>
      <c r="B456" s="29"/>
      <c r="C456" s="29"/>
      <c r="D456" s="29"/>
      <c r="E456" s="29"/>
      <c r="F456" s="29"/>
      <c r="G456" s="29"/>
      <c r="H456" s="29"/>
      <c r="I456" s="29"/>
      <c r="J456" s="30"/>
      <c r="K456" s="30"/>
      <c r="L456" s="30"/>
      <c r="M456" s="30"/>
      <c r="N456" s="40"/>
      <c r="O456" s="40"/>
      <c r="P456" s="40"/>
      <c r="Q456" s="279"/>
    </row>
    <row r="457" spans="1:17" s="34" customFormat="1">
      <c r="A457" s="29"/>
      <c r="B457" s="29"/>
      <c r="C457" s="29"/>
      <c r="D457" s="29"/>
      <c r="E457" s="29"/>
      <c r="F457" s="29"/>
      <c r="G457" s="29"/>
      <c r="H457" s="29"/>
      <c r="I457" s="29"/>
      <c r="J457" s="30"/>
      <c r="K457" s="30"/>
      <c r="L457" s="30"/>
      <c r="M457" s="30"/>
      <c r="N457" s="40"/>
      <c r="O457" s="40"/>
      <c r="P457" s="40"/>
      <c r="Q457" s="279"/>
    </row>
    <row r="458" spans="1:17" s="34" customFormat="1">
      <c r="A458" s="29"/>
      <c r="B458" s="29"/>
      <c r="C458" s="29"/>
      <c r="D458" s="29"/>
      <c r="E458" s="29"/>
      <c r="F458" s="29"/>
      <c r="G458" s="29"/>
      <c r="H458" s="29"/>
      <c r="I458" s="29"/>
      <c r="J458" s="30"/>
      <c r="K458" s="30"/>
      <c r="L458" s="30"/>
      <c r="M458" s="30"/>
      <c r="N458" s="40"/>
      <c r="O458" s="40"/>
      <c r="P458" s="40"/>
      <c r="Q458" s="279"/>
    </row>
    <row r="459" spans="1:17" s="34" customFormat="1">
      <c r="A459" s="29"/>
      <c r="B459" s="29"/>
      <c r="C459" s="29"/>
      <c r="D459" s="29"/>
      <c r="E459" s="29"/>
      <c r="F459" s="29"/>
      <c r="G459" s="29"/>
      <c r="H459" s="29"/>
      <c r="I459" s="29"/>
      <c r="J459" s="30"/>
      <c r="K459" s="30"/>
      <c r="L459" s="30"/>
      <c r="M459" s="30"/>
      <c r="N459" s="40"/>
      <c r="O459" s="40"/>
      <c r="P459" s="40"/>
      <c r="Q459" s="279"/>
    </row>
    <row r="460" spans="1:17" s="34" customFormat="1">
      <c r="A460" s="29"/>
      <c r="B460" s="29"/>
      <c r="C460" s="29"/>
      <c r="D460" s="29"/>
      <c r="E460" s="29"/>
      <c r="F460" s="29"/>
      <c r="G460" s="29"/>
      <c r="H460" s="29"/>
      <c r="I460" s="29"/>
      <c r="J460" s="30"/>
      <c r="K460" s="30"/>
      <c r="L460" s="30"/>
      <c r="M460" s="30"/>
      <c r="N460" s="40"/>
      <c r="O460" s="40"/>
      <c r="P460" s="40"/>
      <c r="Q460" s="279"/>
    </row>
    <row r="461" spans="1:17" s="34" customFormat="1">
      <c r="A461" s="29"/>
      <c r="B461" s="29"/>
      <c r="C461" s="29"/>
      <c r="D461" s="29"/>
      <c r="E461" s="29"/>
      <c r="F461" s="29"/>
      <c r="G461" s="29"/>
      <c r="H461" s="29"/>
      <c r="I461" s="29"/>
      <c r="J461" s="30"/>
      <c r="K461" s="30"/>
      <c r="L461" s="30"/>
      <c r="M461" s="30"/>
      <c r="N461" s="40"/>
      <c r="O461" s="40"/>
      <c r="P461" s="40"/>
      <c r="Q461" s="279"/>
    </row>
    <row r="462" spans="1:17" s="34" customFormat="1">
      <c r="A462" s="29"/>
      <c r="B462" s="29"/>
      <c r="C462" s="29"/>
      <c r="D462" s="29"/>
      <c r="E462" s="29"/>
      <c r="F462" s="29"/>
      <c r="G462" s="29"/>
      <c r="H462" s="29"/>
      <c r="I462" s="29"/>
      <c r="J462" s="30"/>
      <c r="K462" s="30"/>
      <c r="L462" s="30"/>
      <c r="M462" s="30"/>
      <c r="N462" s="40"/>
      <c r="O462" s="40"/>
      <c r="P462" s="40"/>
      <c r="Q462" s="279"/>
    </row>
    <row r="463" spans="1:17" s="34" customFormat="1">
      <c r="A463" s="29"/>
      <c r="B463" s="29"/>
      <c r="C463" s="29"/>
      <c r="D463" s="29"/>
      <c r="E463" s="29"/>
      <c r="F463" s="29"/>
      <c r="G463" s="29"/>
      <c r="H463" s="29"/>
      <c r="I463" s="29"/>
      <c r="J463" s="30"/>
      <c r="K463" s="30"/>
      <c r="L463" s="30"/>
      <c r="M463" s="30"/>
      <c r="N463" s="40"/>
      <c r="O463" s="40"/>
      <c r="P463" s="40"/>
      <c r="Q463" s="279"/>
    </row>
    <row r="464" spans="1:17" s="34" customFormat="1">
      <c r="A464" s="29"/>
      <c r="B464" s="29"/>
      <c r="C464" s="29"/>
      <c r="D464" s="29"/>
      <c r="E464" s="29"/>
      <c r="F464" s="29"/>
      <c r="G464" s="29"/>
      <c r="H464" s="29"/>
      <c r="I464" s="29"/>
      <c r="J464" s="30"/>
      <c r="K464" s="30"/>
      <c r="L464" s="30"/>
      <c r="M464" s="30"/>
      <c r="N464" s="40"/>
      <c r="O464" s="40"/>
      <c r="P464" s="40"/>
      <c r="Q464" s="279"/>
    </row>
    <row r="465" spans="1:17" s="34" customFormat="1">
      <c r="A465" s="29"/>
      <c r="B465" s="29"/>
      <c r="C465" s="29"/>
      <c r="D465" s="29"/>
      <c r="E465" s="29"/>
      <c r="F465" s="29"/>
      <c r="G465" s="29"/>
      <c r="H465" s="29"/>
      <c r="I465" s="29"/>
      <c r="J465" s="30"/>
      <c r="K465" s="30"/>
      <c r="L465" s="30"/>
      <c r="M465" s="30"/>
      <c r="N465" s="40"/>
      <c r="O465" s="40"/>
      <c r="P465" s="40"/>
      <c r="Q465" s="279"/>
    </row>
    <row r="466" spans="1:17" s="34" customFormat="1">
      <c r="A466" s="29"/>
      <c r="B466" s="29"/>
      <c r="C466" s="29"/>
      <c r="D466" s="29"/>
      <c r="E466" s="29"/>
      <c r="F466" s="29"/>
      <c r="G466" s="29"/>
      <c r="H466" s="29"/>
      <c r="I466" s="29"/>
      <c r="J466" s="30"/>
      <c r="K466" s="30"/>
      <c r="L466" s="30"/>
      <c r="M466" s="30"/>
      <c r="N466" s="40"/>
      <c r="O466" s="40"/>
      <c r="P466" s="40"/>
      <c r="Q466" s="279"/>
    </row>
    <row r="467" spans="1:17" s="34" customFormat="1">
      <c r="A467" s="29"/>
      <c r="B467" s="29"/>
      <c r="C467" s="29"/>
      <c r="D467" s="29"/>
      <c r="E467" s="29"/>
      <c r="F467" s="29"/>
      <c r="G467" s="29"/>
      <c r="H467" s="29"/>
      <c r="I467" s="29"/>
      <c r="J467" s="30"/>
      <c r="K467" s="30"/>
      <c r="L467" s="30"/>
      <c r="M467" s="30"/>
      <c r="N467" s="40"/>
      <c r="O467" s="40"/>
      <c r="P467" s="40"/>
      <c r="Q467" s="279"/>
    </row>
    <row r="468" spans="1:17" s="34" customFormat="1">
      <c r="A468" s="29"/>
      <c r="B468" s="29"/>
      <c r="C468" s="29"/>
      <c r="D468" s="29"/>
      <c r="E468" s="29"/>
      <c r="F468" s="29"/>
      <c r="G468" s="29"/>
      <c r="H468" s="29"/>
      <c r="I468" s="29"/>
      <c r="J468" s="30"/>
      <c r="K468" s="30"/>
      <c r="L468" s="30"/>
      <c r="M468" s="30"/>
      <c r="N468" s="40"/>
      <c r="O468" s="40"/>
      <c r="P468" s="40"/>
      <c r="Q468" s="279"/>
    </row>
    <row r="469" spans="1:17" s="34" customFormat="1">
      <c r="A469" s="29"/>
      <c r="B469" s="29"/>
      <c r="C469" s="29"/>
      <c r="D469" s="29"/>
      <c r="E469" s="29"/>
      <c r="F469" s="29"/>
      <c r="G469" s="29"/>
      <c r="H469" s="29"/>
      <c r="I469" s="29"/>
      <c r="J469" s="30"/>
      <c r="K469" s="30"/>
      <c r="L469" s="30"/>
      <c r="M469" s="30"/>
      <c r="N469" s="40"/>
      <c r="O469" s="40"/>
      <c r="P469" s="40"/>
      <c r="Q469" s="279"/>
    </row>
    <row r="470" spans="1:17" s="34" customFormat="1">
      <c r="A470" s="29"/>
      <c r="B470" s="29"/>
      <c r="C470" s="29"/>
      <c r="D470" s="29"/>
      <c r="E470" s="29"/>
      <c r="F470" s="29"/>
      <c r="G470" s="29"/>
      <c r="H470" s="29"/>
      <c r="I470" s="29"/>
      <c r="J470" s="30"/>
      <c r="K470" s="30"/>
      <c r="L470" s="30"/>
      <c r="M470" s="30"/>
      <c r="N470" s="40"/>
      <c r="O470" s="40"/>
      <c r="P470" s="40"/>
      <c r="Q470" s="279"/>
    </row>
    <row r="471" spans="1:17" s="34" customFormat="1">
      <c r="A471" s="29"/>
      <c r="B471" s="29"/>
      <c r="C471" s="29"/>
      <c r="D471" s="29"/>
      <c r="E471" s="29"/>
      <c r="F471" s="29"/>
      <c r="G471" s="29"/>
      <c r="H471" s="29"/>
      <c r="I471" s="29"/>
      <c r="J471" s="30"/>
      <c r="K471" s="30"/>
      <c r="L471" s="30"/>
      <c r="M471" s="30"/>
      <c r="N471" s="40"/>
      <c r="O471" s="40"/>
      <c r="P471" s="40"/>
      <c r="Q471" s="279"/>
    </row>
    <row r="472" spans="1:17" s="34" customFormat="1">
      <c r="A472" s="29"/>
      <c r="B472" s="29"/>
      <c r="C472" s="29"/>
      <c r="D472" s="29"/>
      <c r="E472" s="29"/>
      <c r="F472" s="29"/>
      <c r="G472" s="29"/>
      <c r="H472" s="29"/>
      <c r="I472" s="29"/>
      <c r="J472" s="30"/>
      <c r="K472" s="30"/>
      <c r="L472" s="30"/>
      <c r="M472" s="30"/>
      <c r="N472" s="40"/>
      <c r="O472" s="40"/>
      <c r="P472" s="40"/>
      <c r="Q472" s="279"/>
    </row>
    <row r="473" spans="1:17" s="34" customFormat="1">
      <c r="A473" s="29"/>
      <c r="B473" s="29"/>
      <c r="C473" s="29"/>
      <c r="D473" s="29"/>
      <c r="E473" s="29"/>
      <c r="F473" s="29"/>
      <c r="G473" s="29"/>
      <c r="H473" s="29"/>
      <c r="I473" s="29"/>
      <c r="J473" s="30"/>
      <c r="K473" s="30"/>
      <c r="L473" s="30"/>
      <c r="M473" s="30"/>
      <c r="N473" s="40"/>
      <c r="O473" s="40"/>
      <c r="P473" s="40"/>
      <c r="Q473" s="279"/>
    </row>
    <row r="474" spans="1:17" s="34" customFormat="1">
      <c r="A474" s="29"/>
      <c r="B474" s="29"/>
      <c r="C474" s="29"/>
      <c r="D474" s="29"/>
      <c r="E474" s="29"/>
      <c r="F474" s="29"/>
      <c r="G474" s="29"/>
      <c r="H474" s="29"/>
      <c r="I474" s="29"/>
      <c r="J474" s="30"/>
      <c r="K474" s="30"/>
      <c r="L474" s="30"/>
      <c r="M474" s="30"/>
      <c r="N474" s="40"/>
      <c r="O474" s="40"/>
      <c r="P474" s="40"/>
      <c r="Q474" s="279"/>
    </row>
    <row r="475" spans="1:17" s="34" customFormat="1">
      <c r="A475" s="29"/>
      <c r="B475" s="29"/>
      <c r="C475" s="29"/>
      <c r="D475" s="29"/>
      <c r="E475" s="29"/>
      <c r="F475" s="29"/>
      <c r="G475" s="29"/>
      <c r="H475" s="29"/>
      <c r="I475" s="29"/>
      <c r="J475" s="30"/>
      <c r="K475" s="30"/>
      <c r="L475" s="30"/>
      <c r="M475" s="30"/>
      <c r="N475" s="40"/>
      <c r="O475" s="40"/>
      <c r="P475" s="40"/>
      <c r="Q475" s="279"/>
    </row>
    <row r="476" spans="1:17" s="34" customFormat="1">
      <c r="A476" s="29"/>
      <c r="B476" s="29"/>
      <c r="C476" s="29"/>
      <c r="D476" s="29"/>
      <c r="E476" s="29"/>
      <c r="F476" s="29"/>
      <c r="G476" s="29"/>
      <c r="H476" s="29"/>
      <c r="I476" s="29"/>
      <c r="J476" s="30"/>
      <c r="K476" s="30"/>
      <c r="L476" s="30"/>
      <c r="M476" s="30"/>
      <c r="N476" s="40"/>
      <c r="O476" s="40"/>
      <c r="P476" s="40"/>
      <c r="Q476" s="279"/>
    </row>
    <row r="477" spans="1:17" s="34" customFormat="1">
      <c r="A477" s="29"/>
      <c r="B477" s="29"/>
      <c r="C477" s="29"/>
      <c r="D477" s="29"/>
      <c r="E477" s="29"/>
      <c r="F477" s="29"/>
      <c r="G477" s="29"/>
      <c r="H477" s="29"/>
      <c r="I477" s="29"/>
      <c r="J477" s="30"/>
      <c r="K477" s="30"/>
      <c r="L477" s="30"/>
      <c r="M477" s="30"/>
      <c r="N477" s="40"/>
      <c r="O477" s="40"/>
      <c r="P477" s="40"/>
      <c r="Q477" s="279"/>
    </row>
    <row r="478" spans="1:17" s="34" customFormat="1">
      <c r="A478" s="29"/>
      <c r="B478" s="29"/>
      <c r="C478" s="29"/>
      <c r="D478" s="29"/>
      <c r="E478" s="29"/>
      <c r="F478" s="29"/>
      <c r="G478" s="29"/>
      <c r="H478" s="29"/>
      <c r="I478" s="29"/>
      <c r="J478" s="30"/>
      <c r="K478" s="30"/>
      <c r="L478" s="30"/>
      <c r="M478" s="30"/>
      <c r="N478" s="40"/>
      <c r="O478" s="40"/>
      <c r="P478" s="40"/>
      <c r="Q478" s="279"/>
    </row>
    <row r="479" spans="1:17" s="34" customFormat="1">
      <c r="A479" s="29"/>
      <c r="B479" s="29"/>
      <c r="C479" s="29"/>
      <c r="D479" s="29"/>
      <c r="E479" s="29"/>
      <c r="F479" s="29"/>
      <c r="G479" s="29"/>
      <c r="H479" s="29"/>
      <c r="I479" s="29"/>
      <c r="J479" s="30"/>
      <c r="K479" s="30"/>
      <c r="L479" s="30"/>
      <c r="M479" s="30"/>
      <c r="N479" s="40"/>
      <c r="O479" s="40"/>
      <c r="P479" s="40"/>
      <c r="Q479" s="279"/>
    </row>
    <row r="480" spans="1:17" s="34" customFormat="1">
      <c r="A480" s="29"/>
      <c r="B480" s="29"/>
      <c r="C480" s="29"/>
      <c r="D480" s="29"/>
      <c r="E480" s="29"/>
      <c r="F480" s="29"/>
      <c r="G480" s="29"/>
      <c r="H480" s="29"/>
      <c r="I480" s="29"/>
      <c r="J480" s="30"/>
      <c r="K480" s="30"/>
      <c r="L480" s="30"/>
      <c r="M480" s="30"/>
      <c r="N480" s="40"/>
      <c r="O480" s="40"/>
      <c r="P480" s="40"/>
      <c r="Q480" s="279"/>
    </row>
    <row r="481" spans="1:17" s="34" customFormat="1">
      <c r="A481" s="29"/>
      <c r="B481" s="29"/>
      <c r="C481" s="29"/>
      <c r="D481" s="29"/>
      <c r="E481" s="29"/>
      <c r="F481" s="29"/>
      <c r="G481" s="29"/>
      <c r="H481" s="29"/>
      <c r="I481" s="29"/>
      <c r="J481" s="30"/>
      <c r="K481" s="30"/>
      <c r="L481" s="30"/>
      <c r="M481" s="30"/>
      <c r="N481" s="40"/>
      <c r="O481" s="40"/>
      <c r="P481" s="40"/>
      <c r="Q481" s="279"/>
    </row>
    <row r="482" spans="1:17" s="34" customFormat="1">
      <c r="A482" s="29"/>
      <c r="B482" s="29"/>
      <c r="C482" s="29"/>
      <c r="D482" s="29"/>
      <c r="E482" s="29"/>
      <c r="F482" s="29"/>
      <c r="G482" s="29"/>
      <c r="H482" s="29"/>
      <c r="I482" s="29"/>
      <c r="J482" s="30"/>
      <c r="K482" s="30"/>
      <c r="L482" s="30"/>
      <c r="M482" s="30"/>
      <c r="N482" s="40"/>
      <c r="O482" s="40"/>
      <c r="P482" s="40"/>
      <c r="Q482" s="279"/>
    </row>
    <row r="483" spans="1:17" s="34" customFormat="1">
      <c r="A483" s="29"/>
      <c r="B483" s="29"/>
      <c r="C483" s="29"/>
      <c r="D483" s="29"/>
      <c r="E483" s="29"/>
      <c r="F483" s="29"/>
      <c r="G483" s="29"/>
      <c r="H483" s="29"/>
      <c r="I483" s="29"/>
      <c r="J483" s="30"/>
      <c r="K483" s="30"/>
      <c r="L483" s="30"/>
      <c r="M483" s="30"/>
      <c r="N483" s="40"/>
      <c r="O483" s="40"/>
      <c r="P483" s="40"/>
      <c r="Q483" s="279"/>
    </row>
    <row r="484" spans="1:17" s="34" customFormat="1">
      <c r="A484" s="29"/>
      <c r="B484" s="29"/>
      <c r="C484" s="29"/>
      <c r="D484" s="29"/>
      <c r="E484" s="29"/>
      <c r="F484" s="29"/>
      <c r="G484" s="29"/>
      <c r="H484" s="29"/>
      <c r="I484" s="29"/>
      <c r="J484" s="30"/>
      <c r="K484" s="30"/>
      <c r="L484" s="30"/>
      <c r="M484" s="30"/>
      <c r="N484" s="40"/>
      <c r="O484" s="40"/>
      <c r="P484" s="40"/>
      <c r="Q484" s="279"/>
    </row>
    <row r="485" spans="1:17" s="34" customFormat="1">
      <c r="A485" s="29"/>
      <c r="B485" s="29"/>
      <c r="C485" s="29"/>
      <c r="D485" s="29"/>
      <c r="E485" s="29"/>
      <c r="F485" s="29"/>
      <c r="G485" s="29"/>
      <c r="H485" s="29"/>
      <c r="I485" s="29"/>
      <c r="J485" s="30"/>
      <c r="K485" s="30"/>
      <c r="L485" s="30"/>
      <c r="M485" s="30"/>
      <c r="N485" s="40"/>
      <c r="O485" s="40"/>
      <c r="P485" s="40"/>
      <c r="Q485" s="279"/>
    </row>
    <row r="486" spans="1:17" s="34" customFormat="1">
      <c r="A486" s="29"/>
      <c r="B486" s="29"/>
      <c r="C486" s="29"/>
      <c r="D486" s="29"/>
      <c r="E486" s="29"/>
      <c r="F486" s="29"/>
      <c r="G486" s="29"/>
      <c r="H486" s="29"/>
      <c r="I486" s="29"/>
      <c r="J486" s="30"/>
      <c r="K486" s="30"/>
      <c r="L486" s="30"/>
      <c r="M486" s="30"/>
      <c r="N486" s="40"/>
      <c r="O486" s="40"/>
      <c r="P486" s="40"/>
      <c r="Q486" s="279"/>
    </row>
    <row r="487" spans="1:17" s="34" customFormat="1">
      <c r="A487" s="29"/>
      <c r="B487" s="29"/>
      <c r="C487" s="29"/>
      <c r="D487" s="29"/>
      <c r="E487" s="29"/>
      <c r="F487" s="29"/>
      <c r="G487" s="29"/>
      <c r="H487" s="29"/>
      <c r="I487" s="29"/>
      <c r="J487" s="30"/>
      <c r="K487" s="30"/>
      <c r="L487" s="30"/>
      <c r="M487" s="30"/>
      <c r="N487" s="40"/>
      <c r="O487" s="40"/>
      <c r="P487" s="40"/>
      <c r="Q487" s="279"/>
    </row>
    <row r="488" spans="1:17" s="34" customFormat="1">
      <c r="A488" s="29"/>
      <c r="B488" s="29"/>
      <c r="C488" s="29"/>
      <c r="D488" s="29"/>
      <c r="E488" s="29"/>
      <c r="F488" s="29"/>
      <c r="G488" s="29"/>
      <c r="H488" s="29"/>
      <c r="I488" s="29"/>
      <c r="J488" s="30"/>
      <c r="K488" s="30"/>
      <c r="L488" s="30"/>
      <c r="M488" s="30"/>
      <c r="N488" s="40"/>
      <c r="O488" s="40"/>
      <c r="P488" s="40"/>
      <c r="Q488" s="279"/>
    </row>
    <row r="489" spans="1:17" s="34" customFormat="1">
      <c r="A489" s="29"/>
      <c r="B489" s="29"/>
      <c r="C489" s="29"/>
      <c r="D489" s="29"/>
      <c r="E489" s="29"/>
      <c r="F489" s="29"/>
      <c r="G489" s="29"/>
      <c r="H489" s="29"/>
      <c r="I489" s="29"/>
      <c r="J489" s="30"/>
      <c r="K489" s="30"/>
      <c r="L489" s="30"/>
      <c r="M489" s="30"/>
      <c r="N489" s="40"/>
      <c r="O489" s="40"/>
      <c r="P489" s="40"/>
      <c r="Q489" s="279"/>
    </row>
    <row r="490" spans="1:17" s="34" customFormat="1">
      <c r="A490" s="29"/>
      <c r="B490" s="29"/>
      <c r="C490" s="29"/>
      <c r="D490" s="29"/>
      <c r="E490" s="29"/>
      <c r="F490" s="29"/>
      <c r="G490" s="29"/>
      <c r="H490" s="29"/>
      <c r="I490" s="29"/>
      <c r="J490" s="30"/>
      <c r="K490" s="30"/>
      <c r="L490" s="30"/>
      <c r="M490" s="30"/>
      <c r="N490" s="40"/>
      <c r="O490" s="40"/>
      <c r="P490" s="40"/>
      <c r="Q490" s="279"/>
    </row>
    <row r="491" spans="1:17" s="34" customFormat="1">
      <c r="A491" s="29"/>
      <c r="B491" s="29"/>
      <c r="C491" s="29"/>
      <c r="D491" s="29"/>
      <c r="E491" s="29"/>
      <c r="F491" s="29"/>
      <c r="G491" s="29"/>
      <c r="H491" s="29"/>
      <c r="I491" s="29"/>
      <c r="J491" s="30"/>
      <c r="K491" s="30"/>
      <c r="L491" s="30"/>
      <c r="M491" s="30"/>
      <c r="N491" s="40"/>
      <c r="O491" s="40"/>
      <c r="P491" s="40"/>
      <c r="Q491" s="279"/>
    </row>
    <row r="492" spans="1:17" s="34" customFormat="1">
      <c r="A492" s="29"/>
      <c r="B492" s="29"/>
      <c r="C492" s="29"/>
      <c r="D492" s="29"/>
      <c r="E492" s="29"/>
      <c r="F492" s="29"/>
      <c r="G492" s="29"/>
      <c r="H492" s="29"/>
      <c r="I492" s="29"/>
      <c r="J492" s="30"/>
      <c r="K492" s="30"/>
      <c r="L492" s="30"/>
      <c r="M492" s="30"/>
      <c r="N492" s="40"/>
      <c r="O492" s="40"/>
      <c r="P492" s="40"/>
      <c r="Q492" s="279"/>
    </row>
    <row r="493" spans="1:17" s="34" customFormat="1">
      <c r="A493" s="29"/>
      <c r="B493" s="29"/>
      <c r="C493" s="29"/>
      <c r="D493" s="29"/>
      <c r="E493" s="29"/>
      <c r="F493" s="29"/>
      <c r="G493" s="29"/>
      <c r="H493" s="29"/>
      <c r="I493" s="29"/>
      <c r="J493" s="30"/>
      <c r="K493" s="30"/>
      <c r="L493" s="30"/>
      <c r="M493" s="30"/>
      <c r="N493" s="40"/>
      <c r="O493" s="40"/>
      <c r="P493" s="40"/>
      <c r="Q493" s="279"/>
    </row>
    <row r="494" spans="1:17" s="34" customFormat="1">
      <c r="A494" s="29"/>
      <c r="B494" s="29"/>
      <c r="C494" s="29"/>
      <c r="D494" s="29"/>
      <c r="E494" s="29"/>
      <c r="F494" s="29"/>
      <c r="G494" s="29"/>
      <c r="H494" s="29"/>
      <c r="I494" s="29"/>
      <c r="J494" s="30"/>
      <c r="K494" s="30"/>
      <c r="L494" s="30"/>
      <c r="M494" s="30"/>
      <c r="N494" s="40"/>
      <c r="O494" s="40"/>
      <c r="P494" s="40"/>
      <c r="Q494" s="279"/>
    </row>
    <row r="495" spans="1:17" s="34" customFormat="1">
      <c r="A495" s="29"/>
      <c r="B495" s="29"/>
      <c r="C495" s="29"/>
      <c r="D495" s="29"/>
      <c r="E495" s="29"/>
      <c r="F495" s="29"/>
      <c r="G495" s="29"/>
      <c r="H495" s="29"/>
      <c r="I495" s="29"/>
      <c r="J495" s="30"/>
      <c r="K495" s="30"/>
      <c r="L495" s="30"/>
      <c r="M495" s="30"/>
      <c r="N495" s="40"/>
      <c r="O495" s="40"/>
      <c r="P495" s="40"/>
      <c r="Q495" s="279"/>
    </row>
    <row r="496" spans="1:17" s="34" customFormat="1">
      <c r="A496" s="29"/>
      <c r="B496" s="29"/>
      <c r="C496" s="29"/>
      <c r="D496" s="29"/>
      <c r="E496" s="29"/>
      <c r="F496" s="29"/>
      <c r="G496" s="29"/>
      <c r="H496" s="29"/>
      <c r="I496" s="29"/>
      <c r="J496" s="30"/>
      <c r="K496" s="30"/>
      <c r="L496" s="30"/>
      <c r="M496" s="30"/>
      <c r="N496" s="40"/>
      <c r="O496" s="40"/>
      <c r="P496" s="40"/>
      <c r="Q496" s="279"/>
    </row>
    <row r="497" spans="1:17" s="34" customFormat="1">
      <c r="A497" s="29"/>
      <c r="B497" s="29"/>
      <c r="C497" s="29"/>
      <c r="D497" s="29"/>
      <c r="E497" s="29"/>
      <c r="F497" s="29"/>
      <c r="G497" s="29"/>
      <c r="H497" s="29"/>
      <c r="I497" s="29"/>
      <c r="J497" s="30"/>
      <c r="K497" s="30"/>
      <c r="L497" s="30"/>
      <c r="M497" s="30"/>
      <c r="N497" s="40"/>
      <c r="O497" s="40"/>
      <c r="P497" s="40"/>
      <c r="Q497" s="279"/>
    </row>
    <row r="498" spans="1:17" s="34" customFormat="1">
      <c r="A498" s="29"/>
      <c r="B498" s="29"/>
      <c r="C498" s="29"/>
      <c r="D498" s="29"/>
      <c r="E498" s="29"/>
      <c r="F498" s="29"/>
      <c r="G498" s="29"/>
      <c r="H498" s="29"/>
      <c r="I498" s="29"/>
      <c r="J498" s="30"/>
      <c r="K498" s="30"/>
      <c r="L498" s="30"/>
      <c r="M498" s="30"/>
      <c r="N498" s="40"/>
      <c r="O498" s="40"/>
      <c r="P498" s="40"/>
      <c r="Q498" s="279"/>
    </row>
    <row r="499" spans="1:17" s="34" customFormat="1">
      <c r="A499" s="29"/>
      <c r="B499" s="29"/>
      <c r="C499" s="29"/>
      <c r="D499" s="29"/>
      <c r="E499" s="29"/>
      <c r="F499" s="29"/>
      <c r="G499" s="29"/>
      <c r="H499" s="29"/>
      <c r="I499" s="29"/>
      <c r="J499" s="30"/>
      <c r="K499" s="30"/>
      <c r="L499" s="30"/>
      <c r="M499" s="30"/>
      <c r="N499" s="40"/>
      <c r="O499" s="40"/>
      <c r="P499" s="40"/>
      <c r="Q499" s="279"/>
    </row>
    <row r="500" spans="1:17" s="34" customFormat="1">
      <c r="A500" s="29"/>
      <c r="B500" s="29"/>
      <c r="C500" s="29"/>
      <c r="D500" s="29"/>
      <c r="E500" s="29"/>
      <c r="F500" s="29"/>
      <c r="G500" s="29"/>
      <c r="H500" s="29"/>
      <c r="I500" s="29"/>
      <c r="J500" s="30"/>
      <c r="K500" s="30"/>
      <c r="L500" s="30"/>
      <c r="M500" s="30"/>
      <c r="N500" s="40"/>
      <c r="O500" s="40"/>
      <c r="P500" s="40"/>
      <c r="Q500" s="279"/>
    </row>
    <row r="501" spans="1:17" s="34" customFormat="1">
      <c r="A501" s="29"/>
      <c r="B501" s="29"/>
      <c r="C501" s="29"/>
      <c r="D501" s="29"/>
      <c r="E501" s="29"/>
      <c r="F501" s="29"/>
      <c r="G501" s="29"/>
      <c r="H501" s="29"/>
      <c r="I501" s="29"/>
      <c r="J501" s="30"/>
      <c r="K501" s="30"/>
      <c r="L501" s="30"/>
      <c r="M501" s="30"/>
      <c r="N501" s="40"/>
      <c r="O501" s="40"/>
      <c r="P501" s="40"/>
      <c r="Q501" s="279"/>
    </row>
    <row r="502" spans="1:17" s="34" customFormat="1">
      <c r="A502" s="29"/>
      <c r="B502" s="29"/>
      <c r="C502" s="29"/>
      <c r="D502" s="29"/>
      <c r="E502" s="29"/>
      <c r="F502" s="29"/>
      <c r="G502" s="29"/>
      <c r="H502" s="29"/>
      <c r="I502" s="29"/>
      <c r="J502" s="30"/>
      <c r="K502" s="30"/>
      <c r="L502" s="30"/>
      <c r="M502" s="30"/>
      <c r="N502" s="40"/>
      <c r="O502" s="40"/>
      <c r="P502" s="40"/>
      <c r="Q502" s="279"/>
    </row>
    <row r="503" spans="1:17" s="34" customFormat="1">
      <c r="A503" s="29"/>
      <c r="B503" s="29"/>
      <c r="C503" s="29"/>
      <c r="D503" s="29"/>
      <c r="E503" s="29"/>
      <c r="F503" s="29"/>
      <c r="G503" s="29"/>
      <c r="H503" s="29"/>
      <c r="I503" s="29"/>
      <c r="J503" s="30"/>
      <c r="K503" s="30"/>
      <c r="L503" s="30"/>
      <c r="M503" s="30"/>
      <c r="N503" s="40"/>
      <c r="O503" s="40"/>
      <c r="P503" s="40"/>
      <c r="Q503" s="279"/>
    </row>
    <row r="504" spans="1:17" s="34" customFormat="1">
      <c r="A504" s="29"/>
      <c r="B504" s="29"/>
      <c r="C504" s="29"/>
      <c r="D504" s="29"/>
      <c r="E504" s="29"/>
      <c r="F504" s="29"/>
      <c r="G504" s="29"/>
      <c r="H504" s="29"/>
      <c r="I504" s="29"/>
      <c r="J504" s="30"/>
      <c r="K504" s="30"/>
      <c r="L504" s="30"/>
      <c r="M504" s="30"/>
      <c r="N504" s="40"/>
      <c r="O504" s="40"/>
      <c r="P504" s="40"/>
      <c r="Q504" s="279"/>
    </row>
    <row r="505" spans="1:17" s="34" customFormat="1">
      <c r="A505" s="29"/>
      <c r="B505" s="29"/>
      <c r="C505" s="29"/>
      <c r="D505" s="29"/>
      <c r="E505" s="29"/>
      <c r="F505" s="29"/>
      <c r="G505" s="29"/>
      <c r="H505" s="29"/>
      <c r="I505" s="29"/>
      <c r="J505" s="30"/>
      <c r="K505" s="30"/>
      <c r="L505" s="30"/>
      <c r="M505" s="30"/>
      <c r="N505" s="40"/>
      <c r="O505" s="40"/>
      <c r="P505" s="40"/>
      <c r="Q505" s="279"/>
    </row>
    <row r="506" spans="1:17" s="34" customFormat="1">
      <c r="A506" s="29"/>
      <c r="B506" s="29"/>
      <c r="C506" s="29"/>
      <c r="D506" s="29"/>
      <c r="E506" s="29"/>
      <c r="F506" s="29"/>
      <c r="G506" s="29"/>
      <c r="H506" s="29"/>
      <c r="I506" s="29"/>
      <c r="J506" s="30"/>
      <c r="K506" s="30"/>
      <c r="L506" s="30"/>
      <c r="M506" s="30"/>
      <c r="N506" s="40"/>
      <c r="O506" s="40"/>
      <c r="P506" s="40"/>
      <c r="Q506" s="279"/>
    </row>
    <row r="507" spans="1:17" s="34" customFormat="1">
      <c r="A507" s="29"/>
      <c r="B507" s="29"/>
      <c r="C507" s="29"/>
      <c r="D507" s="29"/>
      <c r="E507" s="29"/>
      <c r="F507" s="29"/>
      <c r="G507" s="29"/>
      <c r="H507" s="29"/>
      <c r="I507" s="29"/>
      <c r="J507" s="30"/>
      <c r="K507" s="30"/>
      <c r="L507" s="30"/>
      <c r="M507" s="30"/>
      <c r="N507" s="40"/>
      <c r="O507" s="40"/>
      <c r="P507" s="40"/>
      <c r="Q507" s="279"/>
    </row>
    <row r="508" spans="1:17" s="34" customFormat="1">
      <c r="A508" s="29"/>
      <c r="B508" s="29"/>
      <c r="C508" s="29"/>
      <c r="D508" s="29"/>
      <c r="E508" s="29"/>
      <c r="F508" s="29"/>
      <c r="G508" s="29"/>
      <c r="H508" s="29"/>
      <c r="I508" s="29"/>
      <c r="J508" s="30"/>
      <c r="K508" s="30"/>
      <c r="L508" s="30"/>
      <c r="M508" s="30"/>
      <c r="N508" s="40"/>
      <c r="O508" s="40"/>
      <c r="P508" s="40"/>
      <c r="Q508" s="279"/>
    </row>
    <row r="509" spans="1:17" s="34" customFormat="1">
      <c r="A509" s="29"/>
      <c r="B509" s="29"/>
      <c r="C509" s="29"/>
      <c r="D509" s="29"/>
      <c r="E509" s="29"/>
      <c r="F509" s="29"/>
      <c r="G509" s="29"/>
      <c r="H509" s="29"/>
      <c r="I509" s="29"/>
      <c r="J509" s="30"/>
      <c r="K509" s="30"/>
      <c r="L509" s="30"/>
      <c r="M509" s="30"/>
      <c r="N509" s="40"/>
      <c r="O509" s="40"/>
      <c r="P509" s="40"/>
      <c r="Q509" s="279"/>
    </row>
    <row r="510" spans="1:17" s="34" customFormat="1">
      <c r="A510" s="29"/>
      <c r="B510" s="29"/>
      <c r="C510" s="29"/>
      <c r="D510" s="29"/>
      <c r="E510" s="29"/>
      <c r="F510" s="29"/>
      <c r="G510" s="29"/>
      <c r="H510" s="29"/>
      <c r="I510" s="29"/>
      <c r="J510" s="30"/>
      <c r="K510" s="30"/>
      <c r="L510" s="30"/>
      <c r="M510" s="30"/>
      <c r="N510" s="40"/>
      <c r="O510" s="40"/>
      <c r="P510" s="40"/>
      <c r="Q510" s="279"/>
    </row>
    <row r="511" spans="1:17" s="34" customFormat="1">
      <c r="A511" s="29"/>
      <c r="B511" s="29"/>
      <c r="C511" s="29"/>
      <c r="D511" s="29"/>
      <c r="E511" s="29"/>
      <c r="F511" s="29"/>
      <c r="G511" s="29"/>
      <c r="H511" s="29"/>
      <c r="I511" s="29"/>
      <c r="J511" s="30"/>
      <c r="K511" s="30"/>
      <c r="L511" s="30"/>
      <c r="M511" s="30"/>
      <c r="N511" s="40"/>
      <c r="O511" s="40"/>
      <c r="P511" s="40"/>
      <c r="Q511" s="279"/>
    </row>
    <row r="512" spans="1:17" s="34" customFormat="1">
      <c r="A512" s="29"/>
      <c r="B512" s="29"/>
      <c r="C512" s="29"/>
      <c r="D512" s="29"/>
      <c r="E512" s="29"/>
      <c r="F512" s="29"/>
      <c r="G512" s="29"/>
      <c r="H512" s="29"/>
      <c r="I512" s="29"/>
      <c r="J512" s="30"/>
      <c r="K512" s="30"/>
      <c r="L512" s="30"/>
      <c r="M512" s="30"/>
      <c r="N512" s="40"/>
      <c r="O512" s="40"/>
      <c r="P512" s="40"/>
      <c r="Q512" s="279"/>
    </row>
    <row r="513" spans="1:17" s="34" customFormat="1">
      <c r="A513" s="29"/>
      <c r="B513" s="29"/>
      <c r="C513" s="29"/>
      <c r="D513" s="29"/>
      <c r="E513" s="29"/>
      <c r="F513" s="29"/>
      <c r="G513" s="29"/>
      <c r="H513" s="29"/>
      <c r="I513" s="29"/>
      <c r="J513" s="30"/>
      <c r="K513" s="30"/>
      <c r="L513" s="30"/>
      <c r="M513" s="30"/>
      <c r="N513" s="40"/>
      <c r="O513" s="40"/>
      <c r="P513" s="40"/>
      <c r="Q513" s="279"/>
    </row>
    <row r="514" spans="1:17" s="34" customFormat="1">
      <c r="A514" s="29"/>
      <c r="B514" s="29"/>
      <c r="C514" s="29"/>
      <c r="D514" s="29"/>
      <c r="E514" s="29"/>
      <c r="F514" s="29"/>
      <c r="G514" s="29"/>
      <c r="H514" s="29"/>
      <c r="I514" s="29"/>
      <c r="J514" s="30"/>
      <c r="K514" s="30"/>
      <c r="L514" s="30"/>
      <c r="M514" s="30"/>
      <c r="N514" s="40"/>
      <c r="O514" s="40"/>
      <c r="P514" s="40"/>
      <c r="Q514" s="279"/>
    </row>
    <row r="515" spans="1:17" s="34" customFormat="1">
      <c r="A515" s="29"/>
      <c r="B515" s="29"/>
      <c r="C515" s="29"/>
      <c r="D515" s="29"/>
      <c r="E515" s="29"/>
      <c r="F515" s="29"/>
      <c r="G515" s="29"/>
      <c r="H515" s="29"/>
      <c r="I515" s="29"/>
      <c r="J515" s="30"/>
      <c r="K515" s="30"/>
      <c r="L515" s="30"/>
      <c r="M515" s="30"/>
      <c r="N515" s="40"/>
      <c r="O515" s="40"/>
      <c r="P515" s="40"/>
      <c r="Q515" s="279"/>
    </row>
    <row r="516" spans="1:17" s="34" customFormat="1">
      <c r="A516" s="29"/>
      <c r="B516" s="29"/>
      <c r="C516" s="29"/>
      <c r="D516" s="29"/>
      <c r="E516" s="29"/>
      <c r="F516" s="29"/>
      <c r="G516" s="29"/>
      <c r="H516" s="29"/>
      <c r="I516" s="29"/>
      <c r="J516" s="30"/>
      <c r="K516" s="30"/>
      <c r="L516" s="30"/>
      <c r="M516" s="30"/>
      <c r="N516" s="40"/>
      <c r="O516" s="40"/>
      <c r="P516" s="40"/>
      <c r="Q516" s="279"/>
    </row>
    <row r="517" spans="1:17" s="34" customFormat="1">
      <c r="A517" s="29"/>
      <c r="B517" s="29"/>
      <c r="C517" s="29"/>
      <c r="D517" s="29"/>
      <c r="E517" s="29"/>
      <c r="F517" s="29"/>
      <c r="G517" s="29"/>
      <c r="H517" s="29"/>
      <c r="I517" s="29"/>
      <c r="J517" s="30"/>
      <c r="K517" s="30"/>
      <c r="L517" s="30"/>
      <c r="M517" s="30"/>
      <c r="N517" s="40"/>
      <c r="O517" s="40"/>
      <c r="P517" s="40"/>
      <c r="Q517" s="279"/>
    </row>
    <row r="518" spans="1:17" s="34" customFormat="1">
      <c r="A518" s="29"/>
      <c r="B518" s="29"/>
      <c r="C518" s="29"/>
      <c r="D518" s="29"/>
      <c r="E518" s="29"/>
      <c r="F518" s="29"/>
      <c r="G518" s="29"/>
      <c r="H518" s="29"/>
      <c r="I518" s="29"/>
      <c r="J518" s="30"/>
      <c r="K518" s="30"/>
      <c r="L518" s="30"/>
      <c r="M518" s="30"/>
      <c r="N518" s="40"/>
      <c r="O518" s="40"/>
      <c r="P518" s="40"/>
      <c r="Q518" s="279"/>
    </row>
    <row r="519" spans="1:17" s="34" customFormat="1">
      <c r="A519" s="29"/>
      <c r="B519" s="29"/>
      <c r="C519" s="29"/>
      <c r="D519" s="29"/>
      <c r="E519" s="29"/>
      <c r="F519" s="29"/>
      <c r="G519" s="29"/>
      <c r="H519" s="29"/>
      <c r="I519" s="29"/>
      <c r="J519" s="30"/>
      <c r="K519" s="30"/>
      <c r="L519" s="30"/>
      <c r="M519" s="30"/>
      <c r="N519" s="40"/>
      <c r="O519" s="40"/>
      <c r="P519" s="40"/>
      <c r="Q519" s="279"/>
    </row>
    <row r="520" spans="1:17" s="34" customFormat="1">
      <c r="A520" s="29"/>
      <c r="B520" s="29"/>
      <c r="C520" s="29"/>
      <c r="D520" s="29"/>
      <c r="E520" s="29"/>
      <c r="F520" s="29"/>
      <c r="G520" s="29"/>
      <c r="H520" s="29"/>
      <c r="I520" s="29"/>
      <c r="J520" s="30"/>
      <c r="K520" s="30"/>
      <c r="L520" s="30"/>
      <c r="M520" s="30"/>
      <c r="N520" s="40"/>
      <c r="O520" s="40"/>
      <c r="P520" s="40"/>
      <c r="Q520" s="279"/>
    </row>
    <row r="521" spans="1:17" s="34" customFormat="1">
      <c r="A521" s="29"/>
      <c r="B521" s="29"/>
      <c r="C521" s="29"/>
      <c r="D521" s="29"/>
      <c r="E521" s="29"/>
      <c r="F521" s="29"/>
      <c r="G521" s="29"/>
      <c r="H521" s="29"/>
      <c r="I521" s="29"/>
      <c r="J521" s="30"/>
      <c r="K521" s="30"/>
      <c r="L521" s="30"/>
      <c r="M521" s="30"/>
      <c r="N521" s="40"/>
      <c r="O521" s="40"/>
      <c r="P521" s="40"/>
      <c r="Q521" s="279"/>
    </row>
    <row r="522" spans="1:17" s="34" customFormat="1">
      <c r="A522" s="29"/>
      <c r="B522" s="29"/>
      <c r="C522" s="29"/>
      <c r="D522" s="29"/>
      <c r="E522" s="29"/>
      <c r="F522" s="29"/>
      <c r="G522" s="29"/>
      <c r="H522" s="29"/>
      <c r="I522" s="29"/>
      <c r="J522" s="30"/>
      <c r="K522" s="30"/>
      <c r="L522" s="30"/>
      <c r="M522" s="30"/>
      <c r="N522" s="40"/>
      <c r="O522" s="40"/>
      <c r="P522" s="40"/>
      <c r="Q522" s="279"/>
    </row>
    <row r="523" spans="1:17" s="34" customFormat="1">
      <c r="A523" s="29"/>
      <c r="B523" s="29"/>
      <c r="C523" s="29"/>
      <c r="D523" s="29"/>
      <c r="E523" s="29"/>
      <c r="F523" s="29"/>
      <c r="G523" s="29"/>
      <c r="H523" s="29"/>
      <c r="I523" s="29"/>
      <c r="J523" s="30"/>
      <c r="K523" s="30"/>
      <c r="L523" s="30"/>
      <c r="M523" s="30"/>
      <c r="N523" s="40"/>
      <c r="O523" s="40"/>
      <c r="P523" s="40"/>
      <c r="Q523" s="279"/>
    </row>
    <row r="524" spans="1:17" s="34" customFormat="1">
      <c r="A524" s="29"/>
      <c r="B524" s="29"/>
      <c r="C524" s="29"/>
      <c r="D524" s="29"/>
      <c r="E524" s="29"/>
      <c r="F524" s="29"/>
      <c r="G524" s="29"/>
      <c r="H524" s="29"/>
      <c r="I524" s="29"/>
      <c r="J524" s="30"/>
      <c r="K524" s="30"/>
      <c r="L524" s="30"/>
      <c r="M524" s="30"/>
      <c r="N524" s="40"/>
      <c r="O524" s="40"/>
      <c r="P524" s="40"/>
      <c r="Q524" s="279"/>
    </row>
    <row r="525" spans="1:17" s="34" customFormat="1">
      <c r="A525" s="29"/>
      <c r="B525" s="29"/>
      <c r="C525" s="29"/>
      <c r="D525" s="29"/>
      <c r="E525" s="29"/>
      <c r="F525" s="29"/>
      <c r="G525" s="29"/>
      <c r="H525" s="29"/>
      <c r="I525" s="29"/>
      <c r="J525" s="30"/>
      <c r="K525" s="30"/>
      <c r="L525" s="30"/>
      <c r="M525" s="30"/>
      <c r="N525" s="40"/>
      <c r="O525" s="40"/>
      <c r="P525" s="40"/>
      <c r="Q525" s="279"/>
    </row>
    <row r="526" spans="1:17" s="34" customFormat="1">
      <c r="A526" s="29"/>
      <c r="B526" s="29"/>
      <c r="C526" s="29"/>
      <c r="D526" s="29"/>
      <c r="E526" s="29"/>
      <c r="F526" s="29"/>
      <c r="G526" s="29"/>
      <c r="H526" s="29"/>
      <c r="I526" s="29"/>
      <c r="J526" s="30"/>
      <c r="K526" s="30"/>
      <c r="L526" s="30"/>
      <c r="M526" s="30"/>
      <c r="N526" s="40"/>
      <c r="O526" s="40"/>
      <c r="P526" s="40"/>
      <c r="Q526" s="279"/>
    </row>
    <row r="527" spans="1:17" s="34" customFormat="1">
      <c r="A527" s="29"/>
      <c r="B527" s="29"/>
      <c r="C527" s="29"/>
      <c r="D527" s="29"/>
      <c r="E527" s="29"/>
      <c r="F527" s="29"/>
      <c r="G527" s="29"/>
      <c r="H527" s="29"/>
      <c r="I527" s="29"/>
      <c r="J527" s="30"/>
      <c r="K527" s="30"/>
      <c r="L527" s="30"/>
      <c r="M527" s="30"/>
      <c r="N527" s="40"/>
      <c r="O527" s="40"/>
      <c r="P527" s="40"/>
      <c r="Q527" s="279"/>
    </row>
    <row r="528" spans="1:17" s="34" customFormat="1">
      <c r="A528" s="29"/>
      <c r="B528" s="29"/>
      <c r="C528" s="29"/>
      <c r="D528" s="29"/>
      <c r="E528" s="29"/>
      <c r="F528" s="29"/>
      <c r="G528" s="29"/>
      <c r="H528" s="29"/>
      <c r="I528" s="29"/>
      <c r="J528" s="30"/>
      <c r="K528" s="30"/>
      <c r="L528" s="30"/>
      <c r="M528" s="30"/>
      <c r="N528" s="40"/>
      <c r="O528" s="40"/>
      <c r="P528" s="40"/>
      <c r="Q528" s="279"/>
    </row>
    <row r="529" spans="1:17" s="34" customFormat="1">
      <c r="A529" s="29"/>
      <c r="B529" s="29"/>
      <c r="C529" s="29"/>
      <c r="D529" s="29"/>
      <c r="E529" s="29"/>
      <c r="F529" s="29"/>
      <c r="G529" s="29"/>
      <c r="H529" s="29"/>
      <c r="I529" s="29"/>
      <c r="J529" s="30"/>
      <c r="K529" s="30"/>
      <c r="L529" s="30"/>
      <c r="M529" s="30"/>
      <c r="N529" s="40"/>
      <c r="O529" s="40"/>
      <c r="P529" s="40"/>
      <c r="Q529" s="279"/>
    </row>
    <row r="530" spans="1:17" s="34" customFormat="1">
      <c r="A530" s="29"/>
      <c r="B530" s="29"/>
      <c r="C530" s="29"/>
      <c r="D530" s="29"/>
      <c r="E530" s="29"/>
      <c r="F530" s="29"/>
      <c r="G530" s="29"/>
      <c r="H530" s="29"/>
      <c r="I530" s="29"/>
      <c r="J530" s="30"/>
      <c r="K530" s="30"/>
      <c r="L530" s="30"/>
      <c r="M530" s="30"/>
      <c r="N530" s="40"/>
      <c r="O530" s="40"/>
      <c r="P530" s="40"/>
      <c r="Q530" s="279"/>
    </row>
    <row r="531" spans="1:17" s="34" customFormat="1">
      <c r="A531" s="29"/>
      <c r="B531" s="29"/>
      <c r="C531" s="29"/>
      <c r="D531" s="29"/>
      <c r="E531" s="29"/>
      <c r="F531" s="29"/>
      <c r="G531" s="29"/>
      <c r="H531" s="29"/>
      <c r="I531" s="29"/>
      <c r="J531" s="30"/>
      <c r="K531" s="30"/>
      <c r="L531" s="30"/>
      <c r="M531" s="30"/>
      <c r="N531" s="40"/>
      <c r="O531" s="40"/>
      <c r="P531" s="40"/>
      <c r="Q531" s="279"/>
    </row>
    <row r="532" spans="1:17" s="34" customFormat="1">
      <c r="A532" s="29"/>
      <c r="B532" s="29"/>
      <c r="C532" s="29"/>
      <c r="D532" s="29"/>
      <c r="E532" s="29"/>
      <c r="F532" s="29"/>
      <c r="G532" s="29"/>
      <c r="H532" s="29"/>
      <c r="I532" s="29"/>
      <c r="J532" s="30"/>
      <c r="K532" s="30"/>
      <c r="L532" s="30"/>
      <c r="M532" s="30"/>
      <c r="N532" s="40"/>
      <c r="O532" s="40"/>
      <c r="P532" s="40"/>
      <c r="Q532" s="279"/>
    </row>
    <row r="533" spans="1:17" s="34" customFormat="1">
      <c r="A533" s="29"/>
      <c r="B533" s="29"/>
      <c r="C533" s="29"/>
      <c r="D533" s="29"/>
      <c r="E533" s="29"/>
      <c r="F533" s="29"/>
      <c r="G533" s="29"/>
      <c r="H533" s="29"/>
      <c r="I533" s="29"/>
      <c r="J533" s="30"/>
      <c r="K533" s="30"/>
      <c r="L533" s="30"/>
      <c r="M533" s="30"/>
      <c r="N533" s="40"/>
      <c r="O533" s="40"/>
      <c r="P533" s="40"/>
      <c r="Q533" s="279"/>
    </row>
    <row r="534" spans="1:17" s="34" customFormat="1">
      <c r="A534" s="29"/>
      <c r="B534" s="29"/>
      <c r="C534" s="29"/>
      <c r="D534" s="29"/>
      <c r="E534" s="29"/>
      <c r="F534" s="29"/>
      <c r="G534" s="29"/>
      <c r="H534" s="29"/>
      <c r="I534" s="29"/>
      <c r="J534" s="30"/>
      <c r="K534" s="30"/>
      <c r="L534" s="30"/>
      <c r="M534" s="30"/>
      <c r="N534" s="40"/>
      <c r="O534" s="40"/>
      <c r="P534" s="40"/>
      <c r="Q534" s="279"/>
    </row>
    <row r="535" spans="1:17" s="34" customFormat="1">
      <c r="A535" s="29"/>
      <c r="B535" s="29"/>
      <c r="C535" s="29"/>
      <c r="D535" s="29"/>
      <c r="E535" s="29"/>
      <c r="F535" s="29"/>
      <c r="G535" s="29"/>
      <c r="H535" s="29"/>
      <c r="I535" s="29"/>
      <c r="J535" s="30"/>
      <c r="K535" s="30"/>
      <c r="L535" s="30"/>
      <c r="M535" s="30"/>
      <c r="N535" s="40"/>
      <c r="O535" s="40"/>
      <c r="P535" s="40"/>
      <c r="Q535" s="279"/>
    </row>
    <row r="536" spans="1:17" s="34" customFormat="1">
      <c r="A536" s="29"/>
      <c r="B536" s="29"/>
      <c r="C536" s="29"/>
      <c r="D536" s="29"/>
      <c r="E536" s="29"/>
      <c r="F536" s="29"/>
      <c r="G536" s="29"/>
      <c r="H536" s="29"/>
      <c r="I536" s="29"/>
      <c r="J536" s="30"/>
      <c r="K536" s="30"/>
      <c r="L536" s="30"/>
      <c r="M536" s="30"/>
      <c r="N536" s="40"/>
      <c r="O536" s="40"/>
      <c r="P536" s="40"/>
      <c r="Q536" s="279"/>
    </row>
    <row r="537" spans="1:17" s="34" customFormat="1">
      <c r="A537" s="29"/>
      <c r="B537" s="29"/>
      <c r="C537" s="29"/>
      <c r="D537" s="29"/>
      <c r="E537" s="29"/>
      <c r="F537" s="29"/>
      <c r="G537" s="29"/>
      <c r="H537" s="29"/>
      <c r="I537" s="29"/>
      <c r="J537" s="30"/>
      <c r="K537" s="30"/>
      <c r="L537" s="30"/>
      <c r="M537" s="30"/>
      <c r="N537" s="40"/>
      <c r="O537" s="40"/>
      <c r="P537" s="40"/>
      <c r="Q537" s="279"/>
    </row>
    <row r="538" spans="1:17" s="34" customFormat="1">
      <c r="A538" s="29"/>
      <c r="B538" s="29"/>
      <c r="C538" s="29"/>
      <c r="D538" s="29"/>
      <c r="E538" s="29"/>
      <c r="F538" s="29"/>
      <c r="G538" s="29"/>
      <c r="H538" s="29"/>
      <c r="I538" s="29"/>
      <c r="J538" s="30"/>
      <c r="K538" s="30"/>
      <c r="L538" s="30"/>
      <c r="M538" s="30"/>
      <c r="N538" s="40"/>
      <c r="O538" s="40"/>
      <c r="P538" s="40"/>
      <c r="Q538" s="279"/>
    </row>
    <row r="539" spans="1:17" s="34" customFormat="1">
      <c r="A539" s="29"/>
      <c r="B539" s="29"/>
      <c r="C539" s="29"/>
      <c r="D539" s="29"/>
      <c r="E539" s="29"/>
      <c r="F539" s="29"/>
      <c r="G539" s="29"/>
      <c r="H539" s="29"/>
      <c r="I539" s="29"/>
      <c r="J539" s="30"/>
      <c r="K539" s="30"/>
      <c r="L539" s="30"/>
      <c r="M539" s="30"/>
      <c r="N539" s="40"/>
      <c r="O539" s="40"/>
      <c r="P539" s="40"/>
      <c r="Q539" s="279"/>
    </row>
    <row r="540" spans="1:17" s="34" customFormat="1">
      <c r="A540" s="29"/>
      <c r="B540" s="29"/>
      <c r="C540" s="29"/>
      <c r="D540" s="29"/>
      <c r="E540" s="29"/>
      <c r="F540" s="29"/>
      <c r="G540" s="29"/>
      <c r="H540" s="29"/>
      <c r="I540" s="29"/>
      <c r="J540" s="30"/>
      <c r="K540" s="30"/>
      <c r="L540" s="30"/>
      <c r="M540" s="30"/>
      <c r="N540" s="40"/>
      <c r="O540" s="40"/>
      <c r="P540" s="40"/>
      <c r="Q540" s="279"/>
    </row>
    <row r="541" spans="1:17" s="34" customFormat="1">
      <c r="A541" s="29"/>
      <c r="B541" s="29"/>
      <c r="C541" s="29"/>
      <c r="D541" s="29"/>
      <c r="E541" s="29"/>
      <c r="F541" s="29"/>
      <c r="G541" s="29"/>
      <c r="H541" s="29"/>
      <c r="I541" s="29"/>
      <c r="J541" s="30"/>
      <c r="K541" s="30"/>
      <c r="L541" s="30"/>
      <c r="M541" s="30"/>
      <c r="N541" s="40"/>
      <c r="O541" s="40"/>
      <c r="P541" s="40"/>
      <c r="Q541" s="279"/>
    </row>
    <row r="542" spans="1:17" s="34" customFormat="1">
      <c r="A542" s="29"/>
      <c r="B542" s="29"/>
      <c r="C542" s="29"/>
      <c r="D542" s="29"/>
      <c r="E542" s="29"/>
      <c r="F542" s="29"/>
      <c r="G542" s="29"/>
      <c r="H542" s="29"/>
      <c r="I542" s="29"/>
      <c r="J542" s="30"/>
      <c r="K542" s="30"/>
      <c r="L542" s="30"/>
      <c r="M542" s="30"/>
      <c r="N542" s="40"/>
      <c r="O542" s="40"/>
      <c r="P542" s="40"/>
      <c r="Q542" s="279"/>
    </row>
    <row r="543" spans="1:17" s="34" customFormat="1">
      <c r="A543" s="29"/>
      <c r="B543" s="29"/>
      <c r="C543" s="29"/>
      <c r="D543" s="29"/>
      <c r="E543" s="29"/>
      <c r="F543" s="29"/>
      <c r="G543" s="29"/>
      <c r="H543" s="29"/>
      <c r="I543" s="29"/>
      <c r="J543" s="30"/>
      <c r="K543" s="30"/>
      <c r="L543" s="30"/>
      <c r="M543" s="30"/>
      <c r="N543" s="40"/>
      <c r="O543" s="40"/>
      <c r="P543" s="40"/>
      <c r="Q543" s="279"/>
    </row>
    <row r="544" spans="1:17" s="34" customFormat="1">
      <c r="A544" s="29"/>
      <c r="B544" s="29"/>
      <c r="C544" s="29"/>
      <c r="D544" s="29"/>
      <c r="E544" s="29"/>
      <c r="F544" s="29"/>
      <c r="G544" s="29"/>
      <c r="H544" s="29"/>
      <c r="I544" s="29"/>
      <c r="J544" s="30"/>
      <c r="K544" s="30"/>
      <c r="L544" s="30"/>
      <c r="M544" s="30"/>
      <c r="N544" s="40"/>
      <c r="O544" s="40"/>
      <c r="P544" s="40"/>
      <c r="Q544" s="279"/>
    </row>
    <row r="545" spans="1:17" s="34" customFormat="1">
      <c r="A545" s="29"/>
      <c r="B545" s="29"/>
      <c r="C545" s="29"/>
      <c r="D545" s="29"/>
      <c r="E545" s="29"/>
      <c r="F545" s="29"/>
      <c r="G545" s="29"/>
      <c r="H545" s="29"/>
      <c r="I545" s="29"/>
      <c r="J545" s="30"/>
      <c r="K545" s="30"/>
      <c r="L545" s="30"/>
      <c r="M545" s="30"/>
      <c r="N545" s="40"/>
      <c r="O545" s="40"/>
      <c r="P545" s="40"/>
      <c r="Q545" s="279"/>
    </row>
    <row r="546" spans="1:17" s="34" customFormat="1">
      <c r="A546" s="29"/>
      <c r="B546" s="29"/>
      <c r="C546" s="29"/>
      <c r="D546" s="29"/>
      <c r="E546" s="29"/>
      <c r="F546" s="29"/>
      <c r="G546" s="29"/>
      <c r="H546" s="29"/>
      <c r="I546" s="29"/>
      <c r="J546" s="30"/>
      <c r="K546" s="30"/>
      <c r="L546" s="30"/>
      <c r="M546" s="30"/>
      <c r="N546" s="40"/>
      <c r="O546" s="40"/>
      <c r="P546" s="40"/>
      <c r="Q546" s="279"/>
    </row>
    <row r="547" spans="1:17" s="34" customFormat="1">
      <c r="A547" s="29"/>
      <c r="B547" s="29"/>
      <c r="C547" s="29"/>
      <c r="D547" s="29"/>
      <c r="E547" s="29"/>
      <c r="F547" s="29"/>
      <c r="G547" s="29"/>
      <c r="H547" s="29"/>
      <c r="I547" s="29"/>
      <c r="J547" s="30"/>
      <c r="K547" s="30"/>
      <c r="L547" s="30"/>
      <c r="M547" s="30"/>
      <c r="N547" s="40"/>
      <c r="O547" s="40"/>
      <c r="P547" s="40"/>
      <c r="Q547" s="279"/>
    </row>
    <row r="548" spans="1:17" s="34" customFormat="1">
      <c r="A548" s="29"/>
      <c r="B548" s="29"/>
      <c r="C548" s="29"/>
      <c r="D548" s="29"/>
      <c r="E548" s="29"/>
      <c r="F548" s="29"/>
      <c r="G548" s="29"/>
      <c r="H548" s="29"/>
      <c r="I548" s="29"/>
      <c r="J548" s="30"/>
      <c r="K548" s="30"/>
      <c r="L548" s="30"/>
      <c r="M548" s="30"/>
      <c r="N548" s="40"/>
      <c r="O548" s="40"/>
      <c r="P548" s="40"/>
      <c r="Q548" s="279"/>
    </row>
    <row r="549" spans="1:17" s="34" customFormat="1">
      <c r="A549" s="29"/>
      <c r="B549" s="29"/>
      <c r="C549" s="29"/>
      <c r="D549" s="29"/>
      <c r="E549" s="29"/>
      <c r="F549" s="29"/>
      <c r="G549" s="29"/>
      <c r="H549" s="29"/>
      <c r="I549" s="29"/>
      <c r="J549" s="30"/>
      <c r="K549" s="30"/>
      <c r="L549" s="30"/>
      <c r="M549" s="30"/>
      <c r="N549" s="40"/>
      <c r="O549" s="40"/>
      <c r="P549" s="40"/>
      <c r="Q549" s="279"/>
    </row>
    <row r="550" spans="1:17" s="34" customFormat="1">
      <c r="A550" s="29"/>
      <c r="B550" s="29"/>
      <c r="C550" s="29"/>
      <c r="D550" s="29"/>
      <c r="E550" s="29"/>
      <c r="F550" s="29"/>
      <c r="G550" s="29"/>
      <c r="H550" s="29"/>
      <c r="I550" s="29"/>
      <c r="J550" s="30"/>
      <c r="K550" s="30"/>
      <c r="L550" s="30"/>
      <c r="M550" s="30"/>
      <c r="N550" s="40"/>
      <c r="O550" s="40"/>
      <c r="P550" s="40"/>
      <c r="Q550" s="279"/>
    </row>
    <row r="551" spans="1:17" s="34" customFormat="1">
      <c r="A551" s="29"/>
      <c r="B551" s="29"/>
      <c r="C551" s="29"/>
      <c r="D551" s="29"/>
      <c r="E551" s="29"/>
      <c r="F551" s="29"/>
      <c r="G551" s="29"/>
      <c r="H551" s="29"/>
      <c r="I551" s="29"/>
      <c r="J551" s="30"/>
      <c r="K551" s="30"/>
      <c r="L551" s="30"/>
      <c r="M551" s="30"/>
      <c r="N551" s="40"/>
      <c r="O551" s="40"/>
      <c r="P551" s="40"/>
      <c r="Q551" s="279"/>
    </row>
    <row r="552" spans="1:17" s="34" customFormat="1">
      <c r="A552" s="29"/>
      <c r="B552" s="29"/>
      <c r="C552" s="29"/>
      <c r="D552" s="29"/>
      <c r="E552" s="29"/>
      <c r="F552" s="29"/>
      <c r="G552" s="29"/>
      <c r="H552" s="29"/>
      <c r="I552" s="29"/>
      <c r="J552" s="30"/>
      <c r="K552" s="30"/>
      <c r="L552" s="30"/>
      <c r="M552" s="30"/>
      <c r="N552" s="40"/>
      <c r="O552" s="40"/>
      <c r="P552" s="40"/>
      <c r="Q552" s="279"/>
    </row>
    <row r="553" spans="1:17" s="34" customFormat="1">
      <c r="A553" s="29"/>
      <c r="B553" s="29"/>
      <c r="C553" s="29"/>
      <c r="D553" s="29"/>
      <c r="E553" s="29"/>
      <c r="F553" s="29"/>
      <c r="G553" s="29"/>
      <c r="H553" s="29"/>
      <c r="I553" s="29"/>
      <c r="J553" s="30"/>
      <c r="K553" s="30"/>
      <c r="L553" s="30"/>
      <c r="M553" s="30"/>
      <c r="N553" s="40"/>
      <c r="O553" s="40"/>
      <c r="P553" s="40"/>
      <c r="Q553" s="279"/>
    </row>
    <row r="554" spans="1:17" s="34" customFormat="1">
      <c r="A554" s="29"/>
      <c r="B554" s="29"/>
      <c r="C554" s="29"/>
      <c r="D554" s="29"/>
      <c r="E554" s="29"/>
      <c r="F554" s="29"/>
      <c r="G554" s="29"/>
      <c r="H554" s="29"/>
      <c r="I554" s="29"/>
      <c r="J554" s="30"/>
      <c r="K554" s="30"/>
      <c r="L554" s="30"/>
      <c r="M554" s="30"/>
      <c r="N554" s="40"/>
      <c r="O554" s="40"/>
      <c r="P554" s="40"/>
      <c r="Q554" s="279"/>
    </row>
    <row r="555" spans="1:17" s="34" customFormat="1">
      <c r="A555" s="29"/>
      <c r="B555" s="29"/>
      <c r="C555" s="29"/>
      <c r="D555" s="29"/>
      <c r="E555" s="29"/>
      <c r="F555" s="29"/>
      <c r="G555" s="29"/>
      <c r="H555" s="29"/>
      <c r="I555" s="29"/>
      <c r="J555" s="30"/>
      <c r="K555" s="30"/>
      <c r="L555" s="30"/>
      <c r="M555" s="30"/>
      <c r="N555" s="40"/>
      <c r="O555" s="40"/>
      <c r="P555" s="40"/>
      <c r="Q555" s="279"/>
    </row>
    <row r="556" spans="1:17" s="34" customFormat="1">
      <c r="A556" s="29"/>
      <c r="B556" s="29"/>
      <c r="C556" s="29"/>
      <c r="D556" s="29"/>
      <c r="E556" s="29"/>
      <c r="F556" s="29"/>
      <c r="G556" s="29"/>
      <c r="H556" s="29"/>
      <c r="I556" s="29"/>
      <c r="J556" s="30"/>
      <c r="K556" s="30"/>
      <c r="L556" s="30"/>
      <c r="M556" s="30"/>
      <c r="N556" s="40"/>
      <c r="O556" s="40"/>
      <c r="P556" s="40"/>
      <c r="Q556" s="279"/>
    </row>
    <row r="557" spans="1:17" s="34" customFormat="1">
      <c r="A557" s="29"/>
      <c r="B557" s="29"/>
      <c r="C557" s="29"/>
      <c r="D557" s="29"/>
      <c r="E557" s="29"/>
      <c r="F557" s="29"/>
      <c r="G557" s="29"/>
      <c r="H557" s="29"/>
      <c r="I557" s="29"/>
      <c r="J557" s="30"/>
      <c r="K557" s="30"/>
      <c r="L557" s="30"/>
      <c r="M557" s="30"/>
      <c r="N557" s="40"/>
      <c r="O557" s="40"/>
      <c r="P557" s="40"/>
      <c r="Q557" s="279"/>
    </row>
    <row r="558" spans="1:17" s="34" customFormat="1">
      <c r="A558" s="29"/>
      <c r="B558" s="29"/>
      <c r="C558" s="29"/>
      <c r="D558" s="29"/>
      <c r="E558" s="29"/>
      <c r="F558" s="29"/>
      <c r="G558" s="29"/>
      <c r="H558" s="29"/>
      <c r="I558" s="29"/>
      <c r="J558" s="30"/>
      <c r="K558" s="30"/>
      <c r="L558" s="30"/>
      <c r="M558" s="30"/>
      <c r="N558" s="40"/>
      <c r="O558" s="40"/>
      <c r="P558" s="40"/>
      <c r="Q558" s="279"/>
    </row>
    <row r="559" spans="1:17" s="34" customFormat="1">
      <c r="A559" s="29"/>
      <c r="B559" s="29"/>
      <c r="C559" s="29"/>
      <c r="D559" s="29"/>
      <c r="E559" s="29"/>
      <c r="F559" s="29"/>
      <c r="G559" s="29"/>
      <c r="H559" s="29"/>
      <c r="I559" s="29"/>
      <c r="J559" s="30"/>
      <c r="K559" s="30"/>
      <c r="L559" s="30"/>
      <c r="M559" s="30"/>
      <c r="N559" s="40"/>
      <c r="O559" s="40"/>
      <c r="P559" s="40"/>
      <c r="Q559" s="279"/>
    </row>
    <row r="560" spans="1:17" s="34" customFormat="1">
      <c r="A560" s="29"/>
      <c r="B560" s="29"/>
      <c r="C560" s="29"/>
      <c r="D560" s="29"/>
      <c r="E560" s="29"/>
      <c r="F560" s="29"/>
      <c r="G560" s="29"/>
      <c r="H560" s="29"/>
      <c r="I560" s="29"/>
      <c r="J560" s="30"/>
      <c r="K560" s="30"/>
      <c r="L560" s="30"/>
      <c r="M560" s="30"/>
      <c r="N560" s="40"/>
      <c r="O560" s="40"/>
      <c r="P560" s="40"/>
      <c r="Q560" s="279"/>
    </row>
    <row r="561" spans="1:17" s="34" customFormat="1">
      <c r="A561" s="29"/>
      <c r="B561" s="29"/>
      <c r="C561" s="29"/>
      <c r="D561" s="29"/>
      <c r="E561" s="29"/>
      <c r="F561" s="29"/>
      <c r="G561" s="29"/>
      <c r="H561" s="29"/>
      <c r="I561" s="29"/>
      <c r="J561" s="30"/>
      <c r="K561" s="30"/>
      <c r="L561" s="30"/>
      <c r="M561" s="30"/>
      <c r="N561" s="40"/>
      <c r="O561" s="40"/>
      <c r="P561" s="40"/>
      <c r="Q561" s="279"/>
    </row>
    <row r="562" spans="1:17" s="34" customFormat="1">
      <c r="A562" s="29"/>
      <c r="B562" s="29"/>
      <c r="C562" s="29"/>
      <c r="D562" s="29"/>
      <c r="E562" s="29"/>
      <c r="F562" s="29"/>
      <c r="G562" s="29"/>
      <c r="H562" s="29"/>
      <c r="I562" s="29"/>
      <c r="J562" s="30"/>
      <c r="K562" s="30"/>
      <c r="L562" s="30"/>
      <c r="M562" s="30"/>
      <c r="N562" s="40"/>
      <c r="O562" s="40"/>
      <c r="P562" s="40"/>
      <c r="Q562" s="279"/>
    </row>
    <row r="563" spans="1:17" s="34" customFormat="1">
      <c r="A563" s="29"/>
      <c r="B563" s="29"/>
      <c r="C563" s="29"/>
      <c r="D563" s="29"/>
      <c r="E563" s="29"/>
      <c r="F563" s="29"/>
      <c r="G563" s="29"/>
      <c r="H563" s="29"/>
      <c r="I563" s="29"/>
      <c r="J563" s="30"/>
      <c r="K563" s="30"/>
      <c r="L563" s="30"/>
      <c r="M563" s="30"/>
      <c r="N563" s="40"/>
      <c r="O563" s="40"/>
      <c r="P563" s="40"/>
      <c r="Q563" s="279"/>
    </row>
    <row r="564" spans="1:17" s="34" customFormat="1">
      <c r="A564" s="29"/>
      <c r="B564" s="29"/>
      <c r="C564" s="29"/>
      <c r="D564" s="29"/>
      <c r="E564" s="29"/>
      <c r="F564" s="29"/>
      <c r="G564" s="29"/>
      <c r="H564" s="29"/>
      <c r="I564" s="29"/>
      <c r="J564" s="30"/>
      <c r="K564" s="30"/>
      <c r="L564" s="30"/>
      <c r="M564" s="30"/>
      <c r="N564" s="40"/>
      <c r="O564" s="40"/>
      <c r="P564" s="40"/>
      <c r="Q564" s="279"/>
    </row>
    <row r="565" spans="1:17" s="34" customFormat="1">
      <c r="A565" s="29"/>
      <c r="B565" s="29"/>
      <c r="C565" s="29"/>
      <c r="D565" s="29"/>
      <c r="E565" s="29"/>
      <c r="F565" s="29"/>
      <c r="G565" s="29"/>
      <c r="H565" s="29"/>
      <c r="I565" s="29"/>
      <c r="J565" s="30"/>
      <c r="K565" s="30"/>
      <c r="L565" s="30"/>
      <c r="M565" s="30"/>
      <c r="N565" s="40"/>
      <c r="O565" s="40"/>
      <c r="P565" s="40"/>
      <c r="Q565" s="279"/>
    </row>
    <row r="566" spans="1:17" s="34" customFormat="1">
      <c r="A566" s="29"/>
      <c r="B566" s="29"/>
      <c r="C566" s="29"/>
      <c r="D566" s="29"/>
      <c r="E566" s="29"/>
      <c r="F566" s="29"/>
      <c r="G566" s="29"/>
      <c r="H566" s="29"/>
      <c r="I566" s="29"/>
      <c r="J566" s="30"/>
      <c r="K566" s="30"/>
      <c r="L566" s="30"/>
      <c r="M566" s="30"/>
      <c r="N566" s="40"/>
      <c r="O566" s="40"/>
      <c r="P566" s="40"/>
      <c r="Q566" s="279"/>
    </row>
    <row r="567" spans="1:17" s="34" customFormat="1">
      <c r="A567" s="29"/>
      <c r="B567" s="29"/>
      <c r="C567" s="29"/>
      <c r="D567" s="29"/>
      <c r="E567" s="29"/>
      <c r="F567" s="29"/>
      <c r="G567" s="29"/>
      <c r="H567" s="29"/>
      <c r="I567" s="29"/>
      <c r="J567" s="30"/>
      <c r="K567" s="30"/>
      <c r="L567" s="30"/>
      <c r="M567" s="30"/>
      <c r="N567" s="40"/>
      <c r="O567" s="40"/>
      <c r="P567" s="40"/>
      <c r="Q567" s="279"/>
    </row>
    <row r="568" spans="1:17" s="34" customFormat="1">
      <c r="A568" s="29"/>
      <c r="B568" s="29"/>
      <c r="C568" s="29"/>
      <c r="D568" s="29"/>
      <c r="E568" s="29"/>
      <c r="F568" s="29"/>
      <c r="G568" s="29"/>
      <c r="H568" s="29"/>
      <c r="I568" s="29"/>
      <c r="J568" s="30"/>
      <c r="K568" s="30"/>
      <c r="L568" s="30"/>
      <c r="M568" s="30"/>
      <c r="N568" s="40"/>
      <c r="O568" s="40"/>
      <c r="P568" s="40"/>
      <c r="Q568" s="279"/>
    </row>
    <row r="569" spans="1:17" s="34" customFormat="1">
      <c r="A569" s="29"/>
      <c r="B569" s="29"/>
      <c r="C569" s="29"/>
      <c r="D569" s="29"/>
      <c r="E569" s="29"/>
      <c r="F569" s="29"/>
      <c r="G569" s="29"/>
      <c r="H569" s="29"/>
      <c r="I569" s="29"/>
      <c r="J569" s="30"/>
      <c r="K569" s="30"/>
      <c r="L569" s="30"/>
      <c r="M569" s="30"/>
      <c r="N569" s="40"/>
      <c r="O569" s="40"/>
      <c r="P569" s="40"/>
      <c r="Q569" s="279"/>
    </row>
    <row r="570" spans="1:17" s="34" customFormat="1">
      <c r="A570" s="29"/>
      <c r="B570" s="29"/>
      <c r="C570" s="29"/>
      <c r="D570" s="29"/>
      <c r="E570" s="29"/>
      <c r="F570" s="29"/>
      <c r="G570" s="29"/>
      <c r="H570" s="29"/>
      <c r="I570" s="29"/>
      <c r="J570" s="30"/>
      <c r="K570" s="30"/>
      <c r="L570" s="30"/>
      <c r="M570" s="30"/>
      <c r="N570" s="40"/>
      <c r="O570" s="40"/>
      <c r="P570" s="40"/>
      <c r="Q570" s="279"/>
    </row>
    <row r="571" spans="1:17" s="34" customFormat="1">
      <c r="A571" s="29"/>
      <c r="B571" s="29"/>
      <c r="C571" s="29"/>
      <c r="D571" s="29"/>
      <c r="E571" s="29"/>
      <c r="F571" s="29"/>
      <c r="G571" s="29"/>
      <c r="H571" s="29"/>
      <c r="I571" s="29"/>
      <c r="J571" s="30"/>
      <c r="K571" s="30"/>
      <c r="L571" s="30"/>
      <c r="M571" s="30"/>
      <c r="N571" s="40"/>
      <c r="O571" s="40"/>
      <c r="P571" s="40"/>
      <c r="Q571" s="279"/>
    </row>
    <row r="572" spans="1:17" s="34" customFormat="1">
      <c r="A572" s="29"/>
      <c r="B572" s="29"/>
      <c r="C572" s="29"/>
      <c r="D572" s="29"/>
      <c r="E572" s="29"/>
      <c r="F572" s="29"/>
      <c r="G572" s="29"/>
      <c r="H572" s="29"/>
      <c r="I572" s="29"/>
      <c r="J572" s="30"/>
      <c r="K572" s="30"/>
      <c r="L572" s="30"/>
      <c r="M572" s="30"/>
      <c r="N572" s="40"/>
      <c r="O572" s="40"/>
      <c r="P572" s="40"/>
      <c r="Q572" s="279"/>
    </row>
    <row r="573" spans="1:17" s="34" customFormat="1">
      <c r="A573" s="29"/>
      <c r="B573" s="29"/>
      <c r="C573" s="29"/>
      <c r="D573" s="29"/>
      <c r="E573" s="29"/>
      <c r="F573" s="29"/>
      <c r="G573" s="29"/>
      <c r="H573" s="29"/>
      <c r="I573" s="29"/>
      <c r="J573" s="30"/>
      <c r="K573" s="30"/>
      <c r="L573" s="30"/>
      <c r="M573" s="30"/>
      <c r="N573" s="40"/>
      <c r="O573" s="40"/>
      <c r="P573" s="40"/>
      <c r="Q573" s="279"/>
    </row>
    <row r="574" spans="1:17" s="34" customFormat="1">
      <c r="A574" s="29"/>
      <c r="B574" s="29"/>
      <c r="C574" s="29"/>
      <c r="D574" s="29"/>
      <c r="E574" s="29"/>
      <c r="F574" s="29"/>
      <c r="G574" s="29"/>
      <c r="H574" s="29"/>
      <c r="I574" s="29"/>
      <c r="J574" s="30"/>
      <c r="K574" s="30"/>
      <c r="L574" s="30"/>
      <c r="M574" s="30"/>
      <c r="N574" s="40"/>
      <c r="O574" s="40"/>
      <c r="P574" s="40"/>
      <c r="Q574" s="279"/>
    </row>
    <row r="575" spans="1:17" s="34" customFormat="1">
      <c r="A575" s="29"/>
      <c r="B575" s="29"/>
      <c r="C575" s="29"/>
      <c r="D575" s="29"/>
      <c r="E575" s="29"/>
      <c r="F575" s="29"/>
      <c r="G575" s="29"/>
      <c r="H575" s="29"/>
      <c r="I575" s="29"/>
      <c r="J575" s="30"/>
      <c r="K575" s="30"/>
      <c r="L575" s="30"/>
      <c r="M575" s="30"/>
      <c r="N575" s="40"/>
      <c r="O575" s="40"/>
      <c r="P575" s="40"/>
      <c r="Q575" s="279"/>
    </row>
    <row r="576" spans="1:17" s="34" customFormat="1">
      <c r="A576" s="29"/>
      <c r="B576" s="29"/>
      <c r="C576" s="29"/>
      <c r="D576" s="29"/>
      <c r="E576" s="29"/>
      <c r="F576" s="29"/>
      <c r="G576" s="29"/>
      <c r="H576" s="29"/>
      <c r="I576" s="29"/>
      <c r="J576" s="30"/>
      <c r="K576" s="30"/>
      <c r="L576" s="30"/>
      <c r="M576" s="30"/>
      <c r="N576" s="40"/>
      <c r="O576" s="40"/>
      <c r="P576" s="40"/>
      <c r="Q576" s="279"/>
    </row>
    <row r="577" spans="1:17" s="34" customFormat="1">
      <c r="A577" s="29"/>
      <c r="B577" s="29"/>
      <c r="C577" s="29"/>
      <c r="D577" s="29"/>
      <c r="E577" s="29"/>
      <c r="F577" s="29"/>
      <c r="G577" s="29"/>
      <c r="H577" s="29"/>
      <c r="I577" s="29"/>
      <c r="J577" s="30"/>
      <c r="K577" s="30"/>
      <c r="L577" s="30"/>
      <c r="M577" s="30"/>
      <c r="N577" s="40"/>
      <c r="O577" s="40"/>
      <c r="P577" s="40"/>
      <c r="Q577" s="279"/>
    </row>
    <row r="578" spans="1:17" s="34" customFormat="1">
      <c r="A578" s="29"/>
      <c r="B578" s="29"/>
      <c r="C578" s="29"/>
      <c r="D578" s="29"/>
      <c r="E578" s="29"/>
      <c r="F578" s="29"/>
      <c r="G578" s="29"/>
      <c r="H578" s="29"/>
      <c r="I578" s="29"/>
      <c r="J578" s="30"/>
      <c r="K578" s="30"/>
      <c r="L578" s="30"/>
      <c r="M578" s="30"/>
      <c r="N578" s="40"/>
      <c r="O578" s="40"/>
      <c r="P578" s="40"/>
      <c r="Q578" s="279"/>
    </row>
    <row r="579" spans="1:17" s="34" customFormat="1">
      <c r="A579" s="29"/>
      <c r="B579" s="29"/>
      <c r="C579" s="29"/>
      <c r="D579" s="29"/>
      <c r="E579" s="29"/>
      <c r="F579" s="29"/>
      <c r="G579" s="29"/>
      <c r="H579" s="29"/>
      <c r="I579" s="29"/>
      <c r="J579" s="30"/>
      <c r="K579" s="30"/>
      <c r="L579" s="30"/>
      <c r="M579" s="30"/>
      <c r="N579" s="40"/>
      <c r="O579" s="40"/>
      <c r="P579" s="40"/>
      <c r="Q579" s="279"/>
    </row>
    <row r="580" spans="1:17" s="34" customFormat="1">
      <c r="A580" s="29"/>
      <c r="B580" s="29"/>
      <c r="C580" s="29"/>
      <c r="D580" s="29"/>
      <c r="E580" s="29"/>
      <c r="F580" s="29"/>
      <c r="G580" s="29"/>
      <c r="H580" s="29"/>
      <c r="I580" s="29"/>
      <c r="J580" s="30"/>
      <c r="K580" s="30"/>
      <c r="L580" s="30"/>
      <c r="M580" s="30"/>
      <c r="N580" s="40"/>
      <c r="O580" s="40"/>
      <c r="P580" s="40"/>
      <c r="Q580" s="279"/>
    </row>
    <row r="581" spans="1:17" s="34" customFormat="1">
      <c r="A581" s="29"/>
      <c r="B581" s="29"/>
      <c r="C581" s="29"/>
      <c r="D581" s="29"/>
      <c r="E581" s="29"/>
      <c r="F581" s="29"/>
      <c r="G581" s="29"/>
      <c r="H581" s="29"/>
      <c r="I581" s="29"/>
      <c r="J581" s="30"/>
      <c r="K581" s="30"/>
      <c r="L581" s="30"/>
      <c r="M581" s="30"/>
      <c r="N581" s="40"/>
      <c r="O581" s="40"/>
      <c r="P581" s="40"/>
      <c r="Q581" s="279"/>
    </row>
    <row r="582" spans="1:17" s="34" customFormat="1">
      <c r="A582" s="29"/>
      <c r="B582" s="29"/>
      <c r="C582" s="29"/>
      <c r="D582" s="29"/>
      <c r="E582" s="29"/>
      <c r="F582" s="29"/>
      <c r="G582" s="29"/>
      <c r="H582" s="29"/>
      <c r="I582" s="29"/>
      <c r="J582" s="30"/>
      <c r="K582" s="30"/>
      <c r="L582" s="30"/>
      <c r="M582" s="30"/>
      <c r="N582" s="40"/>
      <c r="O582" s="40"/>
      <c r="P582" s="40"/>
      <c r="Q582" s="279"/>
    </row>
    <row r="583" spans="1:17" s="34" customFormat="1">
      <c r="A583" s="29"/>
      <c r="B583" s="29"/>
      <c r="C583" s="29"/>
      <c r="D583" s="29"/>
      <c r="E583" s="29"/>
      <c r="F583" s="29"/>
      <c r="G583" s="29"/>
      <c r="H583" s="29"/>
      <c r="I583" s="29"/>
      <c r="J583" s="30"/>
      <c r="K583" s="30"/>
      <c r="L583" s="30"/>
      <c r="M583" s="30"/>
      <c r="N583" s="40"/>
      <c r="O583" s="40"/>
      <c r="P583" s="40"/>
      <c r="Q583" s="279"/>
    </row>
    <row r="584" spans="1:17" s="34" customFormat="1">
      <c r="A584" s="29"/>
      <c r="B584" s="29"/>
      <c r="C584" s="29"/>
      <c r="D584" s="29"/>
      <c r="E584" s="29"/>
      <c r="F584" s="29"/>
      <c r="G584" s="29"/>
      <c r="H584" s="29"/>
      <c r="I584" s="29"/>
      <c r="J584" s="30"/>
      <c r="K584" s="30"/>
      <c r="L584" s="30"/>
      <c r="M584" s="30"/>
      <c r="N584" s="40"/>
      <c r="O584" s="40"/>
      <c r="P584" s="40"/>
      <c r="Q584" s="279"/>
    </row>
    <row r="585" spans="1:17" s="34" customFormat="1">
      <c r="A585" s="29"/>
      <c r="B585" s="29"/>
      <c r="C585" s="29"/>
      <c r="D585" s="29"/>
      <c r="E585" s="29"/>
      <c r="F585" s="29"/>
      <c r="G585" s="29"/>
      <c r="H585" s="29"/>
      <c r="I585" s="29"/>
      <c r="J585" s="30"/>
      <c r="K585" s="30"/>
      <c r="L585" s="30"/>
      <c r="M585" s="30"/>
      <c r="N585" s="40"/>
      <c r="O585" s="40"/>
      <c r="P585" s="40"/>
      <c r="Q585" s="279"/>
    </row>
    <row r="586" spans="1:17" s="34" customFormat="1">
      <c r="A586" s="29"/>
      <c r="B586" s="29"/>
      <c r="C586" s="29"/>
      <c r="D586" s="29"/>
      <c r="E586" s="29"/>
      <c r="F586" s="29"/>
      <c r="G586" s="29"/>
      <c r="H586" s="29"/>
      <c r="I586" s="29"/>
      <c r="J586" s="30"/>
      <c r="K586" s="30"/>
      <c r="L586" s="30"/>
      <c r="M586" s="30"/>
      <c r="N586" s="40"/>
      <c r="O586" s="40"/>
      <c r="P586" s="40"/>
      <c r="Q586" s="279"/>
    </row>
    <row r="587" spans="1:17" s="34" customFormat="1">
      <c r="A587" s="29"/>
      <c r="B587" s="29"/>
      <c r="C587" s="29"/>
      <c r="D587" s="29"/>
      <c r="E587" s="29"/>
      <c r="F587" s="29"/>
      <c r="G587" s="29"/>
      <c r="H587" s="29"/>
      <c r="I587" s="29"/>
      <c r="J587" s="30"/>
      <c r="K587" s="30"/>
      <c r="L587" s="30"/>
      <c r="M587" s="30"/>
      <c r="N587" s="40"/>
      <c r="O587" s="40"/>
      <c r="P587" s="40"/>
      <c r="Q587" s="279"/>
    </row>
    <row r="588" spans="1:17" s="34" customFormat="1">
      <c r="A588" s="29"/>
      <c r="B588" s="29"/>
      <c r="C588" s="29"/>
      <c r="D588" s="29"/>
      <c r="E588" s="29"/>
      <c r="F588" s="29"/>
      <c r="G588" s="29"/>
      <c r="H588" s="29"/>
      <c r="I588" s="29"/>
      <c r="J588" s="30"/>
      <c r="K588" s="30"/>
      <c r="L588" s="30"/>
      <c r="M588" s="30"/>
      <c r="N588" s="40"/>
      <c r="O588" s="40"/>
      <c r="P588" s="40"/>
      <c r="Q588" s="279"/>
    </row>
    <row r="589" spans="1:17" s="34" customFormat="1">
      <c r="A589" s="29"/>
      <c r="B589" s="29"/>
      <c r="C589" s="29"/>
      <c r="D589" s="29"/>
      <c r="E589" s="29"/>
      <c r="F589" s="29"/>
      <c r="G589" s="29"/>
      <c r="H589" s="29"/>
      <c r="I589" s="29"/>
      <c r="J589" s="30"/>
      <c r="K589" s="30"/>
      <c r="L589" s="30"/>
      <c r="M589" s="30"/>
      <c r="N589" s="40"/>
      <c r="O589" s="40"/>
      <c r="P589" s="40"/>
      <c r="Q589" s="279"/>
    </row>
    <row r="590" spans="1:17" s="34" customFormat="1">
      <c r="A590" s="29"/>
      <c r="B590" s="29"/>
      <c r="C590" s="29"/>
      <c r="D590" s="29"/>
      <c r="E590" s="29"/>
      <c r="F590" s="29"/>
      <c r="G590" s="29"/>
      <c r="H590" s="29"/>
      <c r="I590" s="29"/>
      <c r="J590" s="30"/>
      <c r="K590" s="30"/>
      <c r="L590" s="30"/>
      <c r="M590" s="30"/>
      <c r="N590" s="40"/>
      <c r="O590" s="40"/>
      <c r="P590" s="40"/>
      <c r="Q590" s="279"/>
    </row>
    <row r="591" spans="1:17" s="34" customFormat="1">
      <c r="A591" s="29"/>
      <c r="B591" s="29"/>
      <c r="C591" s="29"/>
      <c r="D591" s="29"/>
      <c r="E591" s="29"/>
      <c r="F591" s="29"/>
      <c r="G591" s="29"/>
      <c r="H591" s="29"/>
      <c r="I591" s="29"/>
      <c r="J591" s="30"/>
      <c r="K591" s="30"/>
      <c r="L591" s="30"/>
      <c r="M591" s="30"/>
      <c r="N591" s="40"/>
      <c r="O591" s="40"/>
      <c r="P591" s="40"/>
      <c r="Q591" s="279"/>
    </row>
    <row r="592" spans="1:17" s="34" customFormat="1">
      <c r="A592" s="29"/>
      <c r="B592" s="29"/>
      <c r="C592" s="29"/>
      <c r="D592" s="29"/>
      <c r="E592" s="29"/>
      <c r="F592" s="29"/>
      <c r="G592" s="29"/>
      <c r="H592" s="29"/>
      <c r="I592" s="29"/>
      <c r="J592" s="30"/>
      <c r="K592" s="30"/>
      <c r="L592" s="30"/>
      <c r="M592" s="30"/>
      <c r="N592" s="40"/>
      <c r="O592" s="40"/>
      <c r="P592" s="40"/>
      <c r="Q592" s="279"/>
    </row>
    <row r="593" spans="1:17" s="34" customFormat="1">
      <c r="A593" s="29"/>
      <c r="B593" s="29"/>
      <c r="C593" s="29"/>
      <c r="D593" s="29"/>
      <c r="E593" s="29"/>
      <c r="F593" s="29"/>
      <c r="G593" s="29"/>
      <c r="H593" s="29"/>
      <c r="I593" s="29"/>
      <c r="J593" s="30"/>
      <c r="K593" s="30"/>
      <c r="L593" s="30"/>
      <c r="M593" s="30"/>
      <c r="N593" s="40"/>
      <c r="O593" s="40"/>
      <c r="P593" s="40"/>
      <c r="Q593" s="279"/>
    </row>
    <row r="594" spans="1:17" s="34" customFormat="1">
      <c r="A594" s="29"/>
      <c r="B594" s="29"/>
      <c r="C594" s="29"/>
      <c r="D594" s="29"/>
      <c r="E594" s="29"/>
      <c r="F594" s="29"/>
      <c r="G594" s="29"/>
      <c r="H594" s="29"/>
      <c r="I594" s="29"/>
      <c r="J594" s="30"/>
      <c r="K594" s="30"/>
      <c r="L594" s="30"/>
      <c r="M594" s="30"/>
      <c r="N594" s="40"/>
      <c r="O594" s="40"/>
      <c r="P594" s="40"/>
      <c r="Q594" s="279"/>
    </row>
    <row r="595" spans="1:17" s="34" customFormat="1">
      <c r="A595" s="29"/>
      <c r="B595" s="29"/>
      <c r="C595" s="29"/>
      <c r="D595" s="29"/>
      <c r="E595" s="29"/>
      <c r="F595" s="29"/>
      <c r="G595" s="29"/>
      <c r="H595" s="29"/>
      <c r="I595" s="29"/>
      <c r="J595" s="30"/>
      <c r="K595" s="30"/>
      <c r="L595" s="30"/>
      <c r="M595" s="30"/>
      <c r="N595" s="40"/>
      <c r="O595" s="40"/>
      <c r="P595" s="40"/>
      <c r="Q595" s="279"/>
    </row>
    <row r="596" spans="1:17" s="34" customFormat="1">
      <c r="A596" s="29"/>
      <c r="B596" s="29"/>
      <c r="C596" s="29"/>
      <c r="D596" s="29"/>
      <c r="E596" s="29"/>
      <c r="F596" s="29"/>
      <c r="G596" s="29"/>
      <c r="H596" s="29"/>
      <c r="I596" s="29"/>
      <c r="J596" s="30"/>
      <c r="K596" s="30"/>
      <c r="L596" s="30"/>
      <c r="M596" s="30"/>
      <c r="N596" s="40"/>
      <c r="O596" s="40"/>
      <c r="P596" s="40"/>
      <c r="Q596" s="279"/>
    </row>
    <row r="597" spans="1:17" s="34" customFormat="1">
      <c r="A597" s="29"/>
      <c r="B597" s="29"/>
      <c r="C597" s="29"/>
      <c r="D597" s="29"/>
      <c r="E597" s="29"/>
      <c r="F597" s="29"/>
      <c r="G597" s="29"/>
      <c r="H597" s="29"/>
      <c r="I597" s="29"/>
      <c r="J597" s="30"/>
      <c r="K597" s="30"/>
      <c r="L597" s="30"/>
      <c r="M597" s="30"/>
      <c r="N597" s="40"/>
      <c r="O597" s="40"/>
      <c r="P597" s="40"/>
      <c r="Q597" s="279"/>
    </row>
    <row r="598" spans="1:17" s="34" customFormat="1">
      <c r="A598" s="29"/>
      <c r="B598" s="29"/>
      <c r="C598" s="29"/>
      <c r="D598" s="29"/>
      <c r="E598" s="29"/>
      <c r="F598" s="29"/>
      <c r="G598" s="29"/>
      <c r="H598" s="29"/>
      <c r="I598" s="29"/>
      <c r="J598" s="30"/>
      <c r="K598" s="30"/>
      <c r="L598" s="30"/>
      <c r="M598" s="30"/>
      <c r="N598" s="40"/>
      <c r="O598" s="40"/>
      <c r="P598" s="40"/>
      <c r="Q598" s="279"/>
    </row>
    <row r="599" spans="1:17" s="34" customFormat="1">
      <c r="A599" s="29"/>
      <c r="B599" s="29"/>
      <c r="C599" s="29"/>
      <c r="D599" s="29"/>
      <c r="E599" s="29"/>
      <c r="F599" s="29"/>
      <c r="G599" s="29"/>
      <c r="H599" s="29"/>
      <c r="I599" s="29"/>
      <c r="J599" s="30"/>
      <c r="K599" s="30"/>
      <c r="L599" s="30"/>
      <c r="M599" s="30"/>
      <c r="N599" s="40"/>
      <c r="O599" s="40"/>
      <c r="P599" s="40"/>
      <c r="Q599" s="279"/>
    </row>
    <row r="600" spans="1:17" s="34" customFormat="1">
      <c r="A600" s="29"/>
      <c r="B600" s="29"/>
      <c r="C600" s="29"/>
      <c r="D600" s="29"/>
      <c r="E600" s="29"/>
      <c r="F600" s="29"/>
      <c r="G600" s="29"/>
      <c r="H600" s="29"/>
      <c r="I600" s="29"/>
      <c r="J600" s="30"/>
      <c r="K600" s="30"/>
      <c r="L600" s="30"/>
      <c r="M600" s="30"/>
      <c r="N600" s="40"/>
      <c r="O600" s="40"/>
      <c r="P600" s="40"/>
      <c r="Q600" s="279"/>
    </row>
    <row r="601" spans="1:17" s="34" customFormat="1">
      <c r="A601" s="29"/>
      <c r="B601" s="29"/>
      <c r="C601" s="29"/>
      <c r="D601" s="29"/>
      <c r="E601" s="29"/>
      <c r="F601" s="29"/>
      <c r="G601" s="29"/>
      <c r="H601" s="29"/>
      <c r="I601" s="29"/>
      <c r="J601" s="30"/>
      <c r="K601" s="30"/>
      <c r="L601" s="30"/>
      <c r="M601" s="30"/>
      <c r="N601" s="40"/>
      <c r="O601" s="40"/>
      <c r="P601" s="40"/>
      <c r="Q601" s="279"/>
    </row>
    <row r="602" spans="1:17" s="34" customFormat="1">
      <c r="A602" s="29"/>
      <c r="B602" s="29"/>
      <c r="C602" s="29"/>
      <c r="D602" s="29"/>
      <c r="E602" s="29"/>
      <c r="F602" s="29"/>
      <c r="G602" s="29"/>
      <c r="H602" s="29"/>
      <c r="I602" s="29"/>
      <c r="J602" s="30"/>
      <c r="K602" s="30"/>
      <c r="L602" s="30"/>
      <c r="M602" s="30"/>
      <c r="N602" s="40"/>
      <c r="O602" s="40"/>
      <c r="P602" s="40"/>
      <c r="Q602" s="279"/>
    </row>
    <row r="603" spans="1:17" s="34" customFormat="1">
      <c r="A603" s="29"/>
      <c r="B603" s="29"/>
      <c r="C603" s="29"/>
      <c r="D603" s="29"/>
      <c r="E603" s="29"/>
      <c r="F603" s="29"/>
      <c r="G603" s="29"/>
      <c r="H603" s="29"/>
      <c r="I603" s="29"/>
      <c r="J603" s="30"/>
      <c r="K603" s="30"/>
      <c r="L603" s="30"/>
      <c r="M603" s="30"/>
      <c r="N603" s="40"/>
      <c r="O603" s="40"/>
      <c r="P603" s="40"/>
      <c r="Q603" s="279"/>
    </row>
    <row r="604" spans="1:17" s="34" customFormat="1">
      <c r="A604" s="29"/>
      <c r="B604" s="29"/>
      <c r="C604" s="29"/>
      <c r="D604" s="29"/>
      <c r="E604" s="29"/>
      <c r="F604" s="29"/>
      <c r="G604" s="29"/>
      <c r="H604" s="29"/>
      <c r="I604" s="29"/>
      <c r="J604" s="30"/>
      <c r="K604" s="30"/>
      <c r="L604" s="30"/>
      <c r="M604" s="30"/>
      <c r="N604" s="40"/>
      <c r="O604" s="40"/>
      <c r="P604" s="40"/>
      <c r="Q604" s="279"/>
    </row>
    <row r="605" spans="1:17" s="34" customFormat="1">
      <c r="A605" s="29"/>
      <c r="B605" s="29"/>
      <c r="C605" s="29"/>
      <c r="D605" s="29"/>
      <c r="E605" s="29"/>
      <c r="F605" s="29"/>
      <c r="G605" s="29"/>
      <c r="H605" s="29"/>
      <c r="I605" s="29"/>
      <c r="J605" s="30"/>
      <c r="K605" s="30"/>
      <c r="L605" s="30"/>
      <c r="M605" s="30"/>
      <c r="N605" s="40"/>
      <c r="O605" s="40"/>
      <c r="P605" s="40"/>
      <c r="Q605" s="279"/>
    </row>
    <row r="606" spans="1:17" s="34" customFormat="1">
      <c r="A606" s="29"/>
      <c r="B606" s="29"/>
      <c r="C606" s="29"/>
      <c r="D606" s="29"/>
      <c r="E606" s="29"/>
      <c r="F606" s="29"/>
      <c r="G606" s="29"/>
      <c r="H606" s="29"/>
      <c r="I606" s="29"/>
      <c r="J606" s="30"/>
      <c r="K606" s="30"/>
      <c r="L606" s="30"/>
      <c r="M606" s="30"/>
      <c r="N606" s="40"/>
      <c r="O606" s="40"/>
      <c r="P606" s="40"/>
      <c r="Q606" s="279"/>
    </row>
    <row r="607" spans="1:17" s="34" customFormat="1">
      <c r="A607" s="29"/>
      <c r="B607" s="29"/>
      <c r="C607" s="29"/>
      <c r="D607" s="29"/>
      <c r="E607" s="29"/>
      <c r="F607" s="29"/>
      <c r="G607" s="29"/>
      <c r="H607" s="29"/>
      <c r="I607" s="29"/>
      <c r="J607" s="30"/>
      <c r="K607" s="30"/>
      <c r="L607" s="30"/>
      <c r="M607" s="30"/>
      <c r="N607" s="40"/>
      <c r="O607" s="40"/>
      <c r="P607" s="40"/>
      <c r="Q607" s="279"/>
    </row>
    <row r="608" spans="1:17" s="34" customFormat="1">
      <c r="A608" s="29"/>
      <c r="B608" s="29"/>
      <c r="C608" s="29"/>
      <c r="D608" s="29"/>
      <c r="E608" s="29"/>
      <c r="F608" s="29"/>
      <c r="G608" s="29"/>
      <c r="H608" s="29"/>
      <c r="I608" s="29"/>
      <c r="J608" s="30"/>
      <c r="K608" s="30"/>
      <c r="L608" s="30"/>
      <c r="M608" s="30"/>
      <c r="N608" s="40"/>
      <c r="O608" s="40"/>
      <c r="P608" s="40"/>
      <c r="Q608" s="279"/>
    </row>
    <row r="609" spans="1:17" s="34" customFormat="1">
      <c r="A609" s="29"/>
      <c r="B609" s="29"/>
      <c r="C609" s="29"/>
      <c r="D609" s="29"/>
      <c r="E609" s="29"/>
      <c r="F609" s="29"/>
      <c r="G609" s="29"/>
      <c r="H609" s="29"/>
      <c r="I609" s="29"/>
      <c r="J609" s="30"/>
      <c r="K609" s="30"/>
      <c r="L609" s="30"/>
      <c r="M609" s="30"/>
      <c r="N609" s="40"/>
      <c r="O609" s="40"/>
      <c r="P609" s="40"/>
      <c r="Q609" s="279"/>
    </row>
    <row r="610" spans="1:17" s="34" customFormat="1">
      <c r="A610" s="29"/>
      <c r="B610" s="29"/>
      <c r="C610" s="29"/>
      <c r="D610" s="29"/>
      <c r="E610" s="29"/>
      <c r="F610" s="29"/>
      <c r="G610" s="29"/>
      <c r="H610" s="29"/>
      <c r="I610" s="29"/>
      <c r="J610" s="30"/>
      <c r="K610" s="30"/>
      <c r="L610" s="30"/>
      <c r="M610" s="30"/>
      <c r="N610" s="40"/>
      <c r="O610" s="40"/>
      <c r="P610" s="40"/>
      <c r="Q610" s="279"/>
    </row>
    <row r="611" spans="1:17" s="34" customFormat="1">
      <c r="A611" s="29"/>
      <c r="B611" s="29"/>
      <c r="C611" s="29"/>
      <c r="D611" s="29"/>
      <c r="E611" s="29"/>
      <c r="F611" s="29"/>
      <c r="G611" s="29"/>
      <c r="H611" s="29"/>
      <c r="I611" s="29"/>
      <c r="J611" s="30"/>
      <c r="K611" s="30"/>
      <c r="L611" s="30"/>
      <c r="M611" s="30"/>
      <c r="N611" s="40"/>
      <c r="O611" s="40"/>
      <c r="P611" s="40"/>
      <c r="Q611" s="279"/>
    </row>
    <row r="612" spans="1:17" s="34" customFormat="1">
      <c r="A612" s="29"/>
      <c r="B612" s="29"/>
      <c r="C612" s="29"/>
      <c r="D612" s="29"/>
      <c r="E612" s="29"/>
      <c r="F612" s="29"/>
      <c r="G612" s="29"/>
      <c r="H612" s="29"/>
      <c r="I612" s="29"/>
      <c r="J612" s="30"/>
      <c r="K612" s="30"/>
      <c r="L612" s="30"/>
      <c r="M612" s="30"/>
      <c r="N612" s="40"/>
      <c r="O612" s="40"/>
      <c r="P612" s="40"/>
      <c r="Q612" s="279"/>
    </row>
    <row r="613" spans="1:17" s="34" customFormat="1">
      <c r="A613" s="29"/>
      <c r="B613" s="29"/>
      <c r="C613" s="29"/>
      <c r="D613" s="29"/>
      <c r="E613" s="29"/>
      <c r="F613" s="29"/>
      <c r="G613" s="29"/>
      <c r="H613" s="29"/>
      <c r="I613" s="29"/>
      <c r="J613" s="30"/>
      <c r="K613" s="30"/>
      <c r="L613" s="30"/>
      <c r="M613" s="30"/>
      <c r="N613" s="40"/>
      <c r="O613" s="40"/>
      <c r="P613" s="40"/>
      <c r="Q613" s="279"/>
    </row>
    <row r="614" spans="1:17" s="34" customFormat="1">
      <c r="A614" s="29"/>
      <c r="B614" s="29"/>
      <c r="C614" s="29"/>
      <c r="D614" s="29"/>
      <c r="E614" s="29"/>
      <c r="F614" s="29"/>
      <c r="G614" s="29"/>
      <c r="H614" s="29"/>
      <c r="I614" s="29"/>
      <c r="J614" s="30"/>
      <c r="K614" s="30"/>
      <c r="L614" s="30"/>
      <c r="M614" s="30"/>
      <c r="N614" s="40"/>
      <c r="O614" s="40"/>
      <c r="P614" s="40"/>
      <c r="Q614" s="279"/>
    </row>
    <row r="615" spans="1:17" s="34" customFormat="1">
      <c r="A615" s="29"/>
      <c r="B615" s="29"/>
      <c r="C615" s="29"/>
      <c r="D615" s="29"/>
      <c r="E615" s="29"/>
      <c r="F615" s="29"/>
      <c r="G615" s="29"/>
      <c r="H615" s="29"/>
      <c r="I615" s="29"/>
      <c r="J615" s="30"/>
      <c r="K615" s="30"/>
      <c r="L615" s="30"/>
      <c r="M615" s="30"/>
      <c r="N615" s="40"/>
      <c r="O615" s="40"/>
      <c r="P615" s="40"/>
      <c r="Q615" s="279"/>
    </row>
    <row r="616" spans="1:17" s="34" customFormat="1">
      <c r="A616" s="29"/>
      <c r="B616" s="29"/>
      <c r="C616" s="29"/>
      <c r="D616" s="29"/>
      <c r="E616" s="29"/>
      <c r="F616" s="29"/>
      <c r="G616" s="29"/>
      <c r="H616" s="29"/>
      <c r="I616" s="29"/>
      <c r="J616" s="30"/>
      <c r="K616" s="30"/>
      <c r="L616" s="30"/>
      <c r="M616" s="30"/>
      <c r="N616" s="40"/>
      <c r="O616" s="40"/>
      <c r="P616" s="40"/>
      <c r="Q616" s="279"/>
    </row>
    <row r="617" spans="1:17" s="34" customFormat="1">
      <c r="A617" s="29"/>
      <c r="B617" s="29"/>
      <c r="C617" s="29"/>
      <c r="D617" s="29"/>
      <c r="E617" s="29"/>
      <c r="F617" s="29"/>
      <c r="G617" s="29"/>
      <c r="H617" s="29"/>
      <c r="I617" s="29"/>
      <c r="J617" s="30"/>
      <c r="K617" s="30"/>
      <c r="L617" s="30"/>
      <c r="M617" s="30"/>
      <c r="N617" s="40"/>
      <c r="O617" s="40"/>
      <c r="P617" s="40"/>
      <c r="Q617" s="279"/>
    </row>
    <row r="618" spans="1:17" s="34" customFormat="1">
      <c r="A618" s="29"/>
      <c r="B618" s="29"/>
      <c r="C618" s="29"/>
      <c r="D618" s="29"/>
      <c r="E618" s="29"/>
      <c r="F618" s="29"/>
      <c r="G618" s="29"/>
      <c r="H618" s="29"/>
      <c r="I618" s="29"/>
      <c r="J618" s="30"/>
      <c r="K618" s="30"/>
      <c r="L618" s="30"/>
      <c r="M618" s="30"/>
      <c r="N618" s="40"/>
      <c r="O618" s="40"/>
      <c r="P618" s="40"/>
      <c r="Q618" s="279"/>
    </row>
    <row r="619" spans="1:17" s="34" customFormat="1">
      <c r="A619" s="29"/>
      <c r="B619" s="29"/>
      <c r="C619" s="29"/>
      <c r="D619" s="29"/>
      <c r="E619" s="29"/>
      <c r="F619" s="29"/>
      <c r="G619" s="29"/>
      <c r="H619" s="29"/>
      <c r="I619" s="29"/>
      <c r="J619" s="30"/>
      <c r="K619" s="30"/>
      <c r="L619" s="30"/>
      <c r="M619" s="30"/>
      <c r="N619" s="40"/>
      <c r="O619" s="40"/>
      <c r="P619" s="40"/>
      <c r="Q619" s="279"/>
    </row>
    <row r="620" spans="1:17" s="34" customFormat="1">
      <c r="A620" s="29"/>
      <c r="B620" s="29"/>
      <c r="C620" s="29"/>
      <c r="D620" s="29"/>
      <c r="E620" s="29"/>
      <c r="F620" s="29"/>
      <c r="G620" s="29"/>
      <c r="H620" s="29"/>
      <c r="I620" s="29"/>
      <c r="J620" s="30"/>
      <c r="K620" s="30"/>
      <c r="L620" s="30"/>
      <c r="M620" s="30"/>
      <c r="N620" s="40"/>
      <c r="O620" s="40"/>
      <c r="P620" s="40"/>
      <c r="Q620" s="279"/>
    </row>
    <row r="621" spans="1:17" s="34" customFormat="1">
      <c r="A621" s="29"/>
      <c r="B621" s="29"/>
      <c r="C621" s="29"/>
      <c r="D621" s="29"/>
      <c r="E621" s="29"/>
      <c r="F621" s="29"/>
      <c r="G621" s="29"/>
      <c r="H621" s="29"/>
      <c r="I621" s="29"/>
      <c r="J621" s="30"/>
      <c r="K621" s="30"/>
      <c r="L621" s="30"/>
      <c r="M621" s="30"/>
      <c r="N621" s="40"/>
      <c r="O621" s="40"/>
      <c r="P621" s="40"/>
      <c r="Q621" s="279"/>
    </row>
    <row r="622" spans="1:17" s="34" customFormat="1">
      <c r="A622" s="29"/>
      <c r="B622" s="29"/>
      <c r="C622" s="29"/>
      <c r="D622" s="29"/>
      <c r="E622" s="29"/>
      <c r="F622" s="29"/>
      <c r="G622" s="29"/>
      <c r="H622" s="29"/>
      <c r="I622" s="29"/>
      <c r="J622" s="30"/>
      <c r="K622" s="30"/>
      <c r="L622" s="30"/>
      <c r="M622" s="30"/>
      <c r="N622" s="40"/>
      <c r="O622" s="40"/>
      <c r="P622" s="40"/>
      <c r="Q622" s="279"/>
    </row>
    <row r="623" spans="1:17" s="34" customFormat="1">
      <c r="A623" s="29"/>
      <c r="B623" s="29"/>
      <c r="C623" s="29"/>
      <c r="D623" s="29"/>
      <c r="E623" s="29"/>
      <c r="F623" s="29"/>
      <c r="G623" s="29"/>
      <c r="H623" s="29"/>
      <c r="I623" s="29"/>
      <c r="J623" s="30"/>
      <c r="K623" s="30"/>
      <c r="L623" s="30"/>
      <c r="M623" s="30"/>
      <c r="N623" s="40"/>
      <c r="O623" s="40"/>
      <c r="P623" s="40"/>
      <c r="Q623" s="279"/>
    </row>
    <row r="624" spans="1:17" s="34" customFormat="1">
      <c r="A624" s="29"/>
      <c r="B624" s="29"/>
      <c r="C624" s="29"/>
      <c r="D624" s="29"/>
      <c r="E624" s="29"/>
      <c r="F624" s="29"/>
      <c r="G624" s="29"/>
      <c r="H624" s="29"/>
      <c r="I624" s="29"/>
      <c r="J624" s="30"/>
      <c r="K624" s="30"/>
      <c r="L624" s="30"/>
      <c r="M624" s="30"/>
      <c r="N624" s="40"/>
      <c r="O624" s="40"/>
      <c r="P624" s="40"/>
      <c r="Q624" s="279"/>
    </row>
    <row r="625" spans="1:17" s="34" customFormat="1">
      <c r="A625" s="29"/>
      <c r="B625" s="29"/>
      <c r="C625" s="29"/>
      <c r="D625" s="29"/>
      <c r="E625" s="29"/>
      <c r="F625" s="29"/>
      <c r="G625" s="29"/>
      <c r="H625" s="29"/>
      <c r="I625" s="29"/>
      <c r="J625" s="30"/>
      <c r="K625" s="30"/>
      <c r="L625" s="30"/>
      <c r="M625" s="30"/>
      <c r="N625" s="40"/>
      <c r="O625" s="40"/>
      <c r="P625" s="40"/>
      <c r="Q625" s="279"/>
    </row>
    <row r="626" spans="1:17" s="34" customFormat="1">
      <c r="A626" s="29"/>
      <c r="B626" s="29"/>
      <c r="C626" s="29"/>
      <c r="D626" s="29"/>
      <c r="E626" s="29"/>
      <c r="F626" s="29"/>
      <c r="G626" s="29"/>
      <c r="H626" s="29"/>
      <c r="I626" s="29"/>
      <c r="J626" s="30"/>
      <c r="K626" s="30"/>
      <c r="L626" s="30"/>
      <c r="M626" s="30"/>
      <c r="N626" s="40"/>
      <c r="O626" s="40"/>
      <c r="P626" s="40"/>
      <c r="Q626" s="279"/>
    </row>
    <row r="627" spans="1:17" s="34" customFormat="1">
      <c r="A627" s="29"/>
      <c r="B627" s="29"/>
      <c r="C627" s="29"/>
      <c r="D627" s="29"/>
      <c r="E627" s="29"/>
      <c r="F627" s="29"/>
      <c r="G627" s="29"/>
      <c r="H627" s="29"/>
      <c r="I627" s="29"/>
      <c r="J627" s="30"/>
      <c r="K627" s="30"/>
      <c r="L627" s="30"/>
      <c r="M627" s="30"/>
      <c r="N627" s="40"/>
      <c r="O627" s="40"/>
      <c r="P627" s="40"/>
      <c r="Q627" s="279"/>
    </row>
    <row r="628" spans="1:17" s="34" customFormat="1">
      <c r="A628" s="29"/>
      <c r="B628" s="29"/>
      <c r="C628" s="29"/>
      <c r="D628" s="29"/>
      <c r="E628" s="29"/>
      <c r="F628" s="29"/>
      <c r="G628" s="29"/>
      <c r="H628" s="29"/>
      <c r="I628" s="29"/>
      <c r="J628" s="30"/>
      <c r="K628" s="30"/>
      <c r="L628" s="30"/>
      <c r="M628" s="30"/>
      <c r="N628" s="40"/>
      <c r="O628" s="40"/>
      <c r="P628" s="40"/>
      <c r="Q628" s="279"/>
    </row>
    <row r="629" spans="1:17" s="34" customFormat="1">
      <c r="A629" s="29"/>
      <c r="B629" s="29"/>
      <c r="C629" s="29"/>
      <c r="D629" s="29"/>
      <c r="E629" s="29"/>
      <c r="F629" s="29"/>
      <c r="G629" s="29"/>
      <c r="H629" s="29"/>
      <c r="I629" s="29"/>
      <c r="J629" s="30"/>
      <c r="K629" s="30"/>
      <c r="L629" s="30"/>
      <c r="M629" s="30"/>
      <c r="N629" s="40"/>
      <c r="O629" s="40"/>
      <c r="P629" s="40"/>
      <c r="Q629" s="279"/>
    </row>
    <row r="630" spans="1:17" s="34" customFormat="1">
      <c r="A630" s="29"/>
      <c r="B630" s="29"/>
      <c r="C630" s="29"/>
      <c r="D630" s="29"/>
      <c r="E630" s="29"/>
      <c r="F630" s="29"/>
      <c r="G630" s="29"/>
      <c r="H630" s="29"/>
      <c r="I630" s="29"/>
      <c r="J630" s="30"/>
      <c r="K630" s="30"/>
      <c r="L630" s="30"/>
      <c r="M630" s="30"/>
      <c r="N630" s="40"/>
      <c r="O630" s="40"/>
      <c r="P630" s="40"/>
      <c r="Q630" s="279"/>
    </row>
    <row r="631" spans="1:17" s="34" customFormat="1">
      <c r="A631" s="29"/>
      <c r="B631" s="29"/>
      <c r="C631" s="29"/>
      <c r="D631" s="29"/>
      <c r="E631" s="29"/>
      <c r="F631" s="29"/>
      <c r="G631" s="29"/>
      <c r="H631" s="29"/>
      <c r="I631" s="29"/>
      <c r="J631" s="30"/>
      <c r="K631" s="30"/>
      <c r="L631" s="30"/>
      <c r="M631" s="30"/>
      <c r="N631" s="40"/>
      <c r="O631" s="40"/>
      <c r="P631" s="40"/>
      <c r="Q631" s="279"/>
    </row>
    <row r="632" spans="1:17" s="34" customFormat="1">
      <c r="A632" s="29"/>
      <c r="B632" s="29"/>
      <c r="C632" s="29"/>
      <c r="D632" s="29"/>
      <c r="E632" s="29"/>
      <c r="F632" s="29"/>
      <c r="G632" s="29"/>
      <c r="H632" s="29"/>
      <c r="I632" s="29"/>
      <c r="J632" s="30"/>
      <c r="K632" s="30"/>
      <c r="L632" s="30"/>
      <c r="M632" s="30"/>
      <c r="N632" s="40"/>
      <c r="O632" s="40"/>
      <c r="P632" s="40"/>
      <c r="Q632" s="279"/>
    </row>
    <row r="633" spans="1:17" s="34" customFormat="1">
      <c r="A633" s="29"/>
      <c r="B633" s="29"/>
      <c r="C633" s="29"/>
      <c r="D633" s="29"/>
      <c r="E633" s="29"/>
      <c r="F633" s="29"/>
      <c r="G633" s="29"/>
      <c r="H633" s="29"/>
      <c r="I633" s="29"/>
      <c r="J633" s="30"/>
      <c r="K633" s="30"/>
      <c r="L633" s="30"/>
      <c r="M633" s="30"/>
      <c r="N633" s="40"/>
      <c r="O633" s="40"/>
      <c r="P633" s="40"/>
      <c r="Q633" s="279"/>
    </row>
    <row r="634" spans="1:17" s="34" customFormat="1">
      <c r="A634" s="29"/>
      <c r="B634" s="29"/>
      <c r="C634" s="29"/>
      <c r="D634" s="29"/>
      <c r="E634" s="29"/>
      <c r="F634" s="29"/>
      <c r="G634" s="29"/>
      <c r="H634" s="29"/>
      <c r="I634" s="29"/>
      <c r="J634" s="30"/>
      <c r="K634" s="30"/>
      <c r="L634" s="30"/>
      <c r="M634" s="30"/>
      <c r="N634" s="40"/>
      <c r="O634" s="40"/>
      <c r="P634" s="40"/>
      <c r="Q634" s="279"/>
    </row>
    <row r="635" spans="1:17" s="34" customFormat="1">
      <c r="A635" s="29"/>
      <c r="B635" s="29"/>
      <c r="C635" s="29"/>
      <c r="D635" s="29"/>
      <c r="E635" s="29"/>
      <c r="F635" s="29"/>
      <c r="G635" s="29"/>
      <c r="H635" s="29"/>
      <c r="I635" s="29"/>
      <c r="J635" s="30"/>
      <c r="K635" s="30"/>
      <c r="L635" s="30"/>
      <c r="M635" s="30"/>
      <c r="N635" s="40"/>
      <c r="O635" s="40"/>
      <c r="P635" s="40"/>
      <c r="Q635" s="279"/>
    </row>
    <row r="636" spans="1:17" s="34" customFormat="1">
      <c r="A636" s="29"/>
      <c r="B636" s="29"/>
      <c r="C636" s="29"/>
      <c r="D636" s="29"/>
      <c r="E636" s="29"/>
      <c r="F636" s="29"/>
      <c r="G636" s="29"/>
      <c r="H636" s="29"/>
      <c r="I636" s="29"/>
      <c r="J636" s="30"/>
      <c r="K636" s="30"/>
      <c r="L636" s="30"/>
      <c r="M636" s="30"/>
      <c r="N636" s="40"/>
      <c r="O636" s="40"/>
      <c r="P636" s="40"/>
      <c r="Q636" s="279"/>
    </row>
    <row r="637" spans="1:17" s="34" customFormat="1">
      <c r="A637" s="29"/>
      <c r="B637" s="29"/>
      <c r="C637" s="29"/>
      <c r="D637" s="29"/>
      <c r="E637" s="29"/>
      <c r="F637" s="29"/>
      <c r="G637" s="29"/>
      <c r="H637" s="29"/>
      <c r="I637" s="29"/>
      <c r="J637" s="30"/>
      <c r="K637" s="30"/>
      <c r="L637" s="30"/>
      <c r="M637" s="30"/>
      <c r="N637" s="40"/>
      <c r="O637" s="40"/>
      <c r="P637" s="40"/>
      <c r="Q637" s="279"/>
    </row>
    <row r="638" spans="1:17" s="34" customFormat="1">
      <c r="A638" s="29"/>
      <c r="B638" s="29"/>
      <c r="C638" s="29"/>
      <c r="D638" s="29"/>
      <c r="E638" s="29"/>
      <c r="F638" s="29"/>
      <c r="G638" s="29"/>
      <c r="H638" s="29"/>
      <c r="I638" s="29"/>
      <c r="J638" s="30"/>
      <c r="K638" s="30"/>
      <c r="L638" s="30"/>
      <c r="M638" s="30"/>
      <c r="N638" s="40"/>
      <c r="O638" s="40"/>
      <c r="P638" s="40"/>
      <c r="Q638" s="279"/>
    </row>
    <row r="639" spans="1:17" s="34" customFormat="1">
      <c r="A639" s="29"/>
      <c r="B639" s="29"/>
      <c r="C639" s="29"/>
      <c r="D639" s="29"/>
      <c r="E639" s="29"/>
      <c r="F639" s="29"/>
      <c r="G639" s="29"/>
      <c r="H639" s="29"/>
      <c r="I639" s="29"/>
      <c r="J639" s="30"/>
      <c r="K639" s="30"/>
      <c r="L639" s="30"/>
      <c r="M639" s="30"/>
      <c r="N639" s="40"/>
      <c r="O639" s="40"/>
      <c r="P639" s="40"/>
      <c r="Q639" s="279"/>
    </row>
    <row r="640" spans="1:17" s="34" customFormat="1">
      <c r="A640" s="29"/>
      <c r="B640" s="29"/>
      <c r="C640" s="29"/>
      <c r="D640" s="29"/>
      <c r="E640" s="29"/>
      <c r="F640" s="29"/>
      <c r="G640" s="29"/>
      <c r="H640" s="29"/>
      <c r="I640" s="29"/>
      <c r="J640" s="30"/>
      <c r="K640" s="30"/>
      <c r="L640" s="30"/>
      <c r="M640" s="30"/>
      <c r="N640" s="40"/>
      <c r="O640" s="40"/>
      <c r="P640" s="40"/>
      <c r="Q640" s="279"/>
    </row>
    <row r="641" spans="1:17" s="34" customFormat="1">
      <c r="A641" s="29"/>
      <c r="B641" s="29"/>
      <c r="C641" s="29"/>
      <c r="D641" s="29"/>
      <c r="E641" s="29"/>
      <c r="F641" s="29"/>
      <c r="G641" s="29"/>
      <c r="H641" s="29"/>
      <c r="I641" s="29"/>
      <c r="J641" s="30"/>
      <c r="K641" s="30"/>
      <c r="L641" s="30"/>
      <c r="M641" s="30"/>
      <c r="N641" s="40"/>
      <c r="O641" s="40"/>
      <c r="P641" s="40"/>
      <c r="Q641" s="279"/>
    </row>
    <row r="642" spans="1:17" s="34" customFormat="1">
      <c r="A642" s="29"/>
      <c r="B642" s="29"/>
      <c r="C642" s="29"/>
      <c r="D642" s="29"/>
      <c r="E642" s="29"/>
      <c r="F642" s="29"/>
      <c r="G642" s="29"/>
      <c r="H642" s="29"/>
      <c r="I642" s="29"/>
      <c r="J642" s="30"/>
      <c r="K642" s="30"/>
      <c r="L642" s="30"/>
      <c r="M642" s="30"/>
      <c r="N642" s="40"/>
      <c r="O642" s="40"/>
      <c r="P642" s="40"/>
      <c r="Q642" s="279"/>
    </row>
    <row r="643" spans="1:17" s="34" customFormat="1">
      <c r="A643" s="29"/>
      <c r="B643" s="29"/>
      <c r="C643" s="29"/>
      <c r="D643" s="29"/>
      <c r="E643" s="29"/>
      <c r="F643" s="29"/>
      <c r="G643" s="29"/>
      <c r="H643" s="29"/>
      <c r="I643" s="29"/>
      <c r="J643" s="30"/>
      <c r="K643" s="30"/>
      <c r="L643" s="30"/>
      <c r="M643" s="30"/>
      <c r="N643" s="40"/>
      <c r="O643" s="40"/>
      <c r="P643" s="40"/>
      <c r="Q643" s="279"/>
    </row>
    <row r="644" spans="1:17" s="34" customFormat="1">
      <c r="A644" s="29"/>
      <c r="B644" s="29"/>
      <c r="C644" s="29"/>
      <c r="D644" s="29"/>
      <c r="E644" s="29"/>
      <c r="F644" s="29"/>
      <c r="G644" s="29"/>
      <c r="H644" s="29"/>
      <c r="I644" s="29"/>
      <c r="J644" s="30"/>
      <c r="K644" s="30"/>
      <c r="L644" s="30"/>
      <c r="M644" s="30"/>
      <c r="N644" s="40"/>
      <c r="O644" s="40"/>
      <c r="P644" s="40"/>
      <c r="Q644" s="279"/>
    </row>
    <row r="645" spans="1:17" s="34" customFormat="1">
      <c r="A645" s="29"/>
      <c r="B645" s="29"/>
      <c r="C645" s="29"/>
      <c r="D645" s="29"/>
      <c r="E645" s="29"/>
      <c r="F645" s="29"/>
      <c r="G645" s="29"/>
      <c r="H645" s="29"/>
      <c r="I645" s="29"/>
      <c r="J645" s="30"/>
      <c r="K645" s="30"/>
      <c r="L645" s="30"/>
      <c r="M645" s="30"/>
      <c r="N645" s="40"/>
      <c r="O645" s="40"/>
      <c r="P645" s="40"/>
      <c r="Q645" s="279"/>
    </row>
    <row r="646" spans="1:17" s="34" customFormat="1">
      <c r="A646" s="29"/>
      <c r="B646" s="29"/>
      <c r="C646" s="29"/>
      <c r="D646" s="29"/>
      <c r="E646" s="29"/>
      <c r="F646" s="29"/>
      <c r="G646" s="29"/>
      <c r="H646" s="29"/>
      <c r="I646" s="29"/>
      <c r="J646" s="30"/>
      <c r="K646" s="30"/>
      <c r="L646" s="30"/>
      <c r="M646" s="30"/>
      <c r="N646" s="40"/>
      <c r="O646" s="40"/>
      <c r="P646" s="40"/>
      <c r="Q646" s="279"/>
    </row>
    <row r="647" spans="1:17" s="34" customFormat="1">
      <c r="A647" s="29"/>
      <c r="B647" s="29"/>
      <c r="C647" s="29"/>
      <c r="D647" s="29"/>
      <c r="E647" s="29"/>
      <c r="F647" s="29"/>
      <c r="G647" s="29"/>
      <c r="H647" s="29"/>
      <c r="I647" s="29"/>
      <c r="J647" s="30"/>
      <c r="K647" s="30"/>
      <c r="L647" s="30"/>
      <c r="M647" s="30"/>
      <c r="N647" s="40"/>
      <c r="O647" s="40"/>
      <c r="P647" s="40"/>
      <c r="Q647" s="279"/>
    </row>
    <row r="648" spans="1:17" s="34" customFormat="1">
      <c r="A648" s="29"/>
      <c r="B648" s="29"/>
      <c r="C648" s="29"/>
      <c r="D648" s="29"/>
      <c r="E648" s="29"/>
      <c r="F648" s="29"/>
      <c r="G648" s="29"/>
      <c r="H648" s="29"/>
      <c r="I648" s="29"/>
      <c r="J648" s="30"/>
      <c r="K648" s="30"/>
      <c r="L648" s="30"/>
      <c r="M648" s="30"/>
      <c r="N648" s="40"/>
      <c r="O648" s="40"/>
      <c r="P648" s="40"/>
      <c r="Q648" s="279"/>
    </row>
    <row r="649" spans="1:17" s="34" customFormat="1">
      <c r="A649" s="29"/>
      <c r="B649" s="29"/>
      <c r="C649" s="29"/>
      <c r="D649" s="29"/>
      <c r="E649" s="29"/>
      <c r="F649" s="29"/>
      <c r="G649" s="29"/>
      <c r="H649" s="29"/>
      <c r="I649" s="29"/>
      <c r="J649" s="30"/>
      <c r="K649" s="30"/>
      <c r="L649" s="30"/>
      <c r="M649" s="30"/>
      <c r="N649" s="40"/>
      <c r="O649" s="40"/>
      <c r="P649" s="40"/>
      <c r="Q649" s="279"/>
    </row>
    <row r="650" spans="1:17" s="34" customFormat="1">
      <c r="A650" s="29"/>
      <c r="B650" s="29"/>
      <c r="C650" s="29"/>
      <c r="D650" s="29"/>
      <c r="E650" s="29"/>
      <c r="F650" s="29"/>
      <c r="G650" s="29"/>
      <c r="H650" s="29"/>
      <c r="I650" s="29"/>
      <c r="J650" s="30"/>
      <c r="K650" s="30"/>
      <c r="L650" s="30"/>
      <c r="M650" s="30"/>
      <c r="N650" s="40"/>
      <c r="O650" s="40"/>
      <c r="P650" s="40"/>
      <c r="Q650" s="279"/>
    </row>
    <row r="651" spans="1:17" s="34" customFormat="1">
      <c r="A651" s="29"/>
      <c r="B651" s="29"/>
      <c r="C651" s="29"/>
      <c r="D651" s="29"/>
      <c r="E651" s="29"/>
      <c r="F651" s="29"/>
      <c r="G651" s="29"/>
      <c r="H651" s="29"/>
      <c r="I651" s="29"/>
      <c r="J651" s="30"/>
      <c r="K651" s="30"/>
      <c r="L651" s="30"/>
      <c r="M651" s="30"/>
      <c r="N651" s="40"/>
      <c r="O651" s="40"/>
      <c r="P651" s="40"/>
      <c r="Q651" s="279"/>
    </row>
    <row r="652" spans="1:17" s="34" customFormat="1">
      <c r="A652" s="29"/>
      <c r="B652" s="29"/>
      <c r="C652" s="29"/>
      <c r="D652" s="29"/>
      <c r="E652" s="29"/>
      <c r="F652" s="29"/>
      <c r="G652" s="29"/>
      <c r="H652" s="29"/>
      <c r="I652" s="29"/>
      <c r="J652" s="30"/>
      <c r="K652" s="30"/>
      <c r="L652" s="30"/>
      <c r="M652" s="30"/>
      <c r="N652" s="40"/>
      <c r="O652" s="40"/>
      <c r="P652" s="40"/>
      <c r="Q652" s="279"/>
    </row>
    <row r="653" spans="1:17" s="34" customFormat="1">
      <c r="A653" s="29"/>
      <c r="B653" s="29"/>
      <c r="C653" s="29"/>
      <c r="D653" s="29"/>
      <c r="E653" s="29"/>
      <c r="F653" s="29"/>
      <c r="G653" s="29"/>
      <c r="H653" s="29"/>
      <c r="I653" s="29"/>
      <c r="J653" s="30"/>
      <c r="K653" s="30"/>
      <c r="L653" s="30"/>
      <c r="M653" s="30"/>
      <c r="N653" s="40"/>
      <c r="O653" s="40"/>
      <c r="P653" s="40"/>
      <c r="Q653" s="279"/>
    </row>
    <row r="654" spans="1:17" s="34" customFormat="1">
      <c r="A654" s="29"/>
      <c r="B654" s="29"/>
      <c r="C654" s="29"/>
      <c r="D654" s="29"/>
      <c r="E654" s="29"/>
      <c r="F654" s="29"/>
      <c r="G654" s="29"/>
      <c r="H654" s="29"/>
      <c r="I654" s="29"/>
      <c r="J654" s="30"/>
      <c r="K654" s="30"/>
      <c r="L654" s="30"/>
      <c r="M654" s="30"/>
      <c r="N654" s="40"/>
      <c r="O654" s="40"/>
      <c r="P654" s="40"/>
      <c r="Q654" s="279"/>
    </row>
    <row r="655" spans="1:17" s="34" customFormat="1">
      <c r="A655" s="29"/>
      <c r="B655" s="29"/>
      <c r="C655" s="29"/>
      <c r="D655" s="29"/>
      <c r="E655" s="29"/>
      <c r="F655" s="29"/>
      <c r="G655" s="29"/>
      <c r="H655" s="29"/>
      <c r="I655" s="29"/>
      <c r="J655" s="30"/>
      <c r="K655" s="30"/>
      <c r="L655" s="30"/>
      <c r="M655" s="30"/>
      <c r="N655" s="40"/>
      <c r="O655" s="40"/>
      <c r="P655" s="40"/>
      <c r="Q655" s="279"/>
    </row>
    <row r="656" spans="1:17" s="34" customFormat="1">
      <c r="A656" s="29"/>
      <c r="B656" s="29"/>
      <c r="C656" s="29"/>
      <c r="D656" s="29"/>
      <c r="E656" s="29"/>
      <c r="F656" s="29"/>
      <c r="G656" s="29"/>
      <c r="H656" s="29"/>
      <c r="I656" s="29"/>
      <c r="J656" s="30"/>
      <c r="K656" s="30"/>
      <c r="L656" s="30"/>
      <c r="M656" s="30"/>
      <c r="N656" s="40"/>
      <c r="O656" s="40"/>
      <c r="P656" s="40"/>
      <c r="Q656" s="279"/>
    </row>
    <row r="657" spans="1:17" s="34" customFormat="1">
      <c r="A657" s="29"/>
      <c r="B657" s="29"/>
      <c r="C657" s="29"/>
      <c r="D657" s="29"/>
      <c r="E657" s="29"/>
      <c r="F657" s="29"/>
      <c r="G657" s="29"/>
      <c r="H657" s="29"/>
      <c r="I657" s="29"/>
      <c r="J657" s="30"/>
      <c r="K657" s="30"/>
      <c r="L657" s="30"/>
      <c r="M657" s="30"/>
      <c r="N657" s="40"/>
      <c r="O657" s="40"/>
      <c r="P657" s="40"/>
      <c r="Q657" s="279"/>
    </row>
    <row r="658" spans="1:17" s="34" customFormat="1">
      <c r="A658" s="29"/>
      <c r="B658" s="29"/>
      <c r="C658" s="29"/>
      <c r="D658" s="29"/>
      <c r="E658" s="29"/>
      <c r="F658" s="29"/>
      <c r="G658" s="29"/>
      <c r="H658" s="29"/>
      <c r="I658" s="29"/>
      <c r="J658" s="30"/>
      <c r="K658" s="30"/>
      <c r="L658" s="30"/>
      <c r="M658" s="30"/>
      <c r="N658" s="40"/>
      <c r="O658" s="40"/>
      <c r="P658" s="40"/>
      <c r="Q658" s="279"/>
    </row>
    <row r="659" spans="1:17" s="34" customFormat="1">
      <c r="A659" s="29"/>
      <c r="B659" s="29"/>
      <c r="C659" s="29"/>
      <c r="D659" s="29"/>
      <c r="E659" s="29"/>
      <c r="F659" s="29"/>
      <c r="G659" s="29"/>
      <c r="H659" s="29"/>
      <c r="I659" s="29"/>
      <c r="J659" s="30"/>
      <c r="K659" s="30"/>
      <c r="L659" s="30"/>
      <c r="M659" s="30"/>
      <c r="N659" s="40"/>
      <c r="O659" s="40"/>
      <c r="P659" s="40"/>
      <c r="Q659" s="279"/>
    </row>
    <row r="660" spans="1:17" s="34" customFormat="1">
      <c r="A660" s="29"/>
      <c r="B660" s="29"/>
      <c r="C660" s="29"/>
      <c r="D660" s="29"/>
      <c r="E660" s="29"/>
      <c r="F660" s="29"/>
      <c r="G660" s="29"/>
      <c r="H660" s="29"/>
      <c r="I660" s="29"/>
      <c r="J660" s="30"/>
      <c r="K660" s="30"/>
      <c r="L660" s="30"/>
      <c r="M660" s="30"/>
      <c r="N660" s="40"/>
      <c r="O660" s="40"/>
      <c r="P660" s="40"/>
      <c r="Q660" s="279"/>
    </row>
    <row r="661" spans="1:17" s="34" customFormat="1">
      <c r="A661" s="29"/>
      <c r="B661" s="29"/>
      <c r="C661" s="29"/>
      <c r="D661" s="29"/>
      <c r="E661" s="29"/>
      <c r="F661" s="29"/>
      <c r="G661" s="29"/>
      <c r="H661" s="29"/>
      <c r="I661" s="29"/>
      <c r="J661" s="30"/>
      <c r="K661" s="30"/>
      <c r="L661" s="30"/>
      <c r="M661" s="30"/>
      <c r="N661" s="40"/>
      <c r="O661" s="40"/>
      <c r="P661" s="40"/>
      <c r="Q661" s="279"/>
    </row>
    <row r="662" spans="1:17" s="34" customFormat="1">
      <c r="A662" s="29"/>
      <c r="B662" s="29"/>
      <c r="C662" s="29"/>
      <c r="D662" s="29"/>
      <c r="E662" s="29"/>
      <c r="F662" s="29"/>
      <c r="G662" s="29"/>
      <c r="H662" s="29"/>
      <c r="I662" s="29"/>
      <c r="J662" s="30"/>
      <c r="K662" s="30"/>
      <c r="L662" s="30"/>
      <c r="M662" s="30"/>
      <c r="N662" s="40"/>
      <c r="O662" s="40"/>
      <c r="P662" s="40"/>
      <c r="Q662" s="279"/>
    </row>
    <row r="663" spans="1:17" s="34" customFormat="1">
      <c r="A663" s="29"/>
      <c r="B663" s="29"/>
      <c r="C663" s="29"/>
      <c r="D663" s="29"/>
      <c r="E663" s="29"/>
      <c r="F663" s="29"/>
      <c r="G663" s="29"/>
      <c r="H663" s="29"/>
      <c r="I663" s="29"/>
      <c r="J663" s="30"/>
      <c r="K663" s="30"/>
      <c r="L663" s="30"/>
      <c r="M663" s="30"/>
      <c r="N663" s="40"/>
      <c r="O663" s="40"/>
      <c r="P663" s="40"/>
      <c r="Q663" s="279"/>
    </row>
    <row r="664" spans="1:17" s="34" customFormat="1">
      <c r="A664" s="29"/>
      <c r="B664" s="29"/>
      <c r="C664" s="29"/>
      <c r="D664" s="29"/>
      <c r="E664" s="29"/>
      <c r="F664" s="29"/>
      <c r="G664" s="29"/>
      <c r="H664" s="29"/>
      <c r="I664" s="29"/>
      <c r="J664" s="30"/>
      <c r="K664" s="30"/>
      <c r="L664" s="30"/>
      <c r="M664" s="30"/>
      <c r="N664" s="40"/>
      <c r="O664" s="40"/>
      <c r="P664" s="40"/>
      <c r="Q664" s="279"/>
    </row>
    <row r="665" spans="1:17" s="34" customFormat="1">
      <c r="A665" s="29"/>
      <c r="B665" s="29"/>
      <c r="C665" s="29"/>
      <c r="D665" s="29"/>
      <c r="E665" s="29"/>
      <c r="F665" s="29"/>
      <c r="G665" s="29"/>
      <c r="H665" s="29"/>
      <c r="I665" s="29"/>
      <c r="J665" s="30"/>
      <c r="K665" s="30"/>
      <c r="L665" s="30"/>
      <c r="M665" s="30"/>
      <c r="N665" s="40"/>
      <c r="O665" s="40"/>
      <c r="P665" s="40"/>
      <c r="Q665" s="279"/>
    </row>
    <row r="666" spans="1:17" s="34" customFormat="1">
      <c r="A666" s="29"/>
      <c r="B666" s="29"/>
      <c r="C666" s="29"/>
      <c r="D666" s="29"/>
      <c r="E666" s="29"/>
      <c r="F666" s="29"/>
      <c r="G666" s="29"/>
      <c r="H666" s="29"/>
      <c r="I666" s="29"/>
      <c r="J666" s="30"/>
      <c r="K666" s="30"/>
      <c r="L666" s="30"/>
      <c r="M666" s="30"/>
      <c r="N666" s="40"/>
      <c r="O666" s="40"/>
      <c r="P666" s="40"/>
      <c r="Q666" s="279"/>
    </row>
    <row r="667" spans="1:17" s="34" customFormat="1">
      <c r="A667" s="29"/>
      <c r="B667" s="29"/>
      <c r="C667" s="29"/>
      <c r="D667" s="29"/>
      <c r="E667" s="29"/>
      <c r="F667" s="29"/>
      <c r="G667" s="29"/>
      <c r="H667" s="29"/>
      <c r="I667" s="29"/>
      <c r="J667" s="30"/>
      <c r="K667" s="30"/>
      <c r="L667" s="30"/>
      <c r="M667" s="30"/>
      <c r="N667" s="40"/>
      <c r="O667" s="40"/>
      <c r="P667" s="40"/>
      <c r="Q667" s="279"/>
    </row>
    <row r="668" spans="1:17" s="34" customFormat="1">
      <c r="A668" s="29"/>
      <c r="B668" s="29"/>
      <c r="C668" s="29"/>
      <c r="D668" s="29"/>
      <c r="E668" s="29"/>
      <c r="F668" s="29"/>
      <c r="G668" s="29"/>
      <c r="H668" s="29"/>
      <c r="I668" s="29"/>
      <c r="J668" s="30"/>
      <c r="K668" s="30"/>
      <c r="L668" s="30"/>
      <c r="M668" s="30"/>
      <c r="N668" s="40"/>
      <c r="O668" s="40"/>
      <c r="P668" s="40"/>
      <c r="Q668" s="279"/>
    </row>
    <row r="669" spans="1:17" s="34" customFormat="1">
      <c r="A669" s="29"/>
      <c r="B669" s="29"/>
      <c r="C669" s="29"/>
      <c r="D669" s="29"/>
      <c r="E669" s="29"/>
      <c r="F669" s="29"/>
      <c r="G669" s="29"/>
      <c r="H669" s="29"/>
      <c r="I669" s="29"/>
      <c r="J669" s="30"/>
      <c r="K669" s="30"/>
      <c r="L669" s="30"/>
      <c r="M669" s="30"/>
      <c r="N669" s="40"/>
      <c r="O669" s="40"/>
      <c r="P669" s="40"/>
      <c r="Q669" s="279"/>
    </row>
    <row r="670" spans="1:17" s="34" customFormat="1">
      <c r="A670" s="29"/>
      <c r="B670" s="29"/>
      <c r="C670" s="29"/>
      <c r="D670" s="29"/>
      <c r="E670" s="29"/>
      <c r="F670" s="29"/>
      <c r="G670" s="29"/>
      <c r="H670" s="29"/>
      <c r="I670" s="29"/>
      <c r="J670" s="30"/>
      <c r="K670" s="30"/>
      <c r="L670" s="30"/>
      <c r="M670" s="30"/>
      <c r="N670" s="40"/>
      <c r="O670" s="40"/>
      <c r="P670" s="40"/>
      <c r="Q670" s="279"/>
    </row>
    <row r="671" spans="1:17" s="34" customFormat="1">
      <c r="A671" s="29"/>
      <c r="B671" s="29"/>
      <c r="C671" s="29"/>
      <c r="D671" s="29"/>
      <c r="E671" s="29"/>
      <c r="F671" s="29"/>
      <c r="G671" s="29"/>
      <c r="H671" s="29"/>
      <c r="I671" s="29"/>
      <c r="J671" s="30"/>
      <c r="K671" s="30"/>
      <c r="L671" s="30"/>
      <c r="M671" s="30"/>
      <c r="N671" s="40"/>
      <c r="O671" s="40"/>
      <c r="P671" s="40"/>
      <c r="Q671" s="279"/>
    </row>
    <row r="672" spans="1:17" s="34" customFormat="1">
      <c r="A672" s="29"/>
      <c r="B672" s="29"/>
      <c r="C672" s="29"/>
      <c r="D672" s="29"/>
      <c r="E672" s="29"/>
      <c r="F672" s="29"/>
      <c r="G672" s="29"/>
      <c r="H672" s="29"/>
      <c r="I672" s="29"/>
      <c r="J672" s="30"/>
      <c r="K672" s="30"/>
      <c r="L672" s="30"/>
      <c r="M672" s="30"/>
      <c r="N672" s="40"/>
      <c r="O672" s="40"/>
      <c r="P672" s="40"/>
      <c r="Q672" s="279"/>
    </row>
    <row r="673" spans="1:17" s="34" customFormat="1">
      <c r="A673" s="29"/>
      <c r="B673" s="29"/>
      <c r="C673" s="29"/>
      <c r="D673" s="29"/>
      <c r="E673" s="29"/>
      <c r="F673" s="29"/>
      <c r="G673" s="29"/>
      <c r="H673" s="29"/>
      <c r="I673" s="29"/>
      <c r="J673" s="30"/>
      <c r="K673" s="30"/>
      <c r="L673" s="30"/>
      <c r="M673" s="30"/>
      <c r="N673" s="40"/>
      <c r="O673" s="40"/>
      <c r="P673" s="40"/>
      <c r="Q673" s="279"/>
    </row>
    <row r="674" spans="1:17" s="34" customFormat="1">
      <c r="A674" s="29"/>
      <c r="B674" s="29"/>
      <c r="C674" s="29"/>
      <c r="D674" s="29"/>
      <c r="E674" s="29"/>
      <c r="F674" s="29"/>
      <c r="G674" s="29"/>
      <c r="H674" s="29"/>
      <c r="I674" s="29"/>
      <c r="J674" s="30"/>
      <c r="K674" s="30"/>
      <c r="L674" s="30"/>
      <c r="M674" s="30"/>
      <c r="N674" s="40"/>
      <c r="O674" s="40"/>
      <c r="P674" s="40"/>
      <c r="Q674" s="279"/>
    </row>
    <row r="675" spans="1:17" s="34" customFormat="1">
      <c r="A675" s="29"/>
      <c r="B675" s="29"/>
      <c r="C675" s="29"/>
      <c r="D675" s="29"/>
      <c r="E675" s="29"/>
      <c r="F675" s="29"/>
      <c r="G675" s="29"/>
      <c r="H675" s="29"/>
      <c r="I675" s="29"/>
      <c r="J675" s="30"/>
      <c r="K675" s="30"/>
      <c r="L675" s="30"/>
      <c r="M675" s="30"/>
      <c r="N675" s="40"/>
      <c r="O675" s="40"/>
      <c r="P675" s="40"/>
      <c r="Q675" s="279"/>
    </row>
    <row r="676" spans="1:17" s="34" customFormat="1">
      <c r="A676" s="29"/>
      <c r="B676" s="29"/>
      <c r="C676" s="29"/>
      <c r="D676" s="29"/>
      <c r="E676" s="29"/>
      <c r="F676" s="29"/>
      <c r="G676" s="29"/>
      <c r="H676" s="29"/>
      <c r="I676" s="29"/>
      <c r="J676" s="30"/>
      <c r="K676" s="30"/>
      <c r="L676" s="30"/>
      <c r="M676" s="30"/>
      <c r="N676" s="40"/>
      <c r="O676" s="40"/>
      <c r="P676" s="40"/>
      <c r="Q676" s="279"/>
    </row>
    <row r="677" spans="1:17" s="34" customFormat="1">
      <c r="A677" s="29"/>
      <c r="B677" s="29"/>
      <c r="C677" s="29"/>
      <c r="D677" s="29"/>
      <c r="E677" s="29"/>
      <c r="F677" s="29"/>
      <c r="G677" s="29"/>
      <c r="H677" s="29"/>
      <c r="I677" s="29"/>
      <c r="J677" s="30"/>
      <c r="K677" s="30"/>
      <c r="L677" s="30"/>
      <c r="M677" s="30"/>
      <c r="N677" s="40"/>
      <c r="O677" s="40"/>
      <c r="P677" s="40"/>
      <c r="Q677" s="279"/>
    </row>
    <row r="678" spans="1:17" s="34" customFormat="1">
      <c r="A678" s="29"/>
      <c r="B678" s="29"/>
      <c r="C678" s="29"/>
      <c r="D678" s="29"/>
      <c r="E678" s="29"/>
      <c r="F678" s="29"/>
      <c r="G678" s="29"/>
      <c r="H678" s="29"/>
      <c r="I678" s="29"/>
      <c r="J678" s="30"/>
      <c r="K678" s="30"/>
      <c r="L678" s="30"/>
      <c r="M678" s="30"/>
      <c r="N678" s="40"/>
      <c r="O678" s="40"/>
      <c r="P678" s="40"/>
      <c r="Q678" s="279"/>
    </row>
    <row r="679" spans="1:17" s="34" customFormat="1">
      <c r="A679" s="29"/>
      <c r="B679" s="29"/>
      <c r="C679" s="29"/>
      <c r="D679" s="29"/>
      <c r="E679" s="29"/>
      <c r="F679" s="29"/>
      <c r="G679" s="29"/>
      <c r="H679" s="29"/>
      <c r="I679" s="29"/>
      <c r="J679" s="30"/>
      <c r="K679" s="30"/>
      <c r="L679" s="30"/>
      <c r="M679" s="30"/>
      <c r="N679" s="40"/>
      <c r="O679" s="40"/>
      <c r="P679" s="40"/>
      <c r="Q679" s="279"/>
    </row>
    <row r="680" spans="1:17" s="34" customFormat="1">
      <c r="A680" s="29"/>
      <c r="B680" s="29"/>
      <c r="C680" s="29"/>
      <c r="D680" s="29"/>
      <c r="E680" s="29"/>
      <c r="F680" s="29"/>
      <c r="G680" s="29"/>
      <c r="H680" s="29"/>
      <c r="I680" s="29"/>
      <c r="J680" s="30"/>
      <c r="K680" s="30"/>
      <c r="L680" s="30"/>
      <c r="M680" s="30"/>
      <c r="N680" s="40"/>
      <c r="O680" s="40"/>
      <c r="P680" s="40"/>
      <c r="Q680" s="279"/>
    </row>
    <row r="681" spans="1:17" s="34" customFormat="1">
      <c r="A681" s="29"/>
      <c r="B681" s="29"/>
      <c r="C681" s="29"/>
      <c r="D681" s="29"/>
      <c r="E681" s="29"/>
      <c r="F681" s="29"/>
      <c r="G681" s="29"/>
      <c r="H681" s="29"/>
      <c r="I681" s="29"/>
      <c r="J681" s="30"/>
      <c r="K681" s="30"/>
      <c r="L681" s="30"/>
      <c r="M681" s="30"/>
      <c r="N681" s="40"/>
      <c r="O681" s="40"/>
      <c r="P681" s="40"/>
      <c r="Q681" s="279"/>
    </row>
    <row r="682" spans="1:17" s="34" customFormat="1">
      <c r="A682" s="29"/>
      <c r="B682" s="29"/>
      <c r="C682" s="29"/>
      <c r="D682" s="29"/>
      <c r="E682" s="29"/>
      <c r="F682" s="29"/>
      <c r="G682" s="29"/>
      <c r="H682" s="29"/>
      <c r="I682" s="29"/>
      <c r="J682" s="30"/>
      <c r="K682" s="30"/>
      <c r="L682" s="30"/>
      <c r="M682" s="30"/>
      <c r="N682" s="40"/>
      <c r="O682" s="40"/>
      <c r="P682" s="40"/>
      <c r="Q682" s="279"/>
    </row>
    <row r="683" spans="1:17" s="34" customFormat="1">
      <c r="A683" s="29"/>
      <c r="B683" s="29"/>
      <c r="C683" s="29"/>
      <c r="D683" s="29"/>
      <c r="E683" s="29"/>
      <c r="F683" s="29"/>
      <c r="G683" s="29"/>
      <c r="H683" s="29"/>
      <c r="I683" s="29"/>
      <c r="J683" s="30"/>
      <c r="K683" s="30"/>
      <c r="L683" s="30"/>
      <c r="M683" s="30"/>
      <c r="N683" s="40"/>
      <c r="O683" s="40"/>
      <c r="P683" s="40"/>
      <c r="Q683" s="279"/>
    </row>
    <row r="684" spans="1:17" s="34" customFormat="1">
      <c r="A684" s="29"/>
      <c r="B684" s="29"/>
      <c r="C684" s="29"/>
      <c r="D684" s="29"/>
      <c r="E684" s="29"/>
      <c r="F684" s="29"/>
      <c r="G684" s="29"/>
      <c r="H684" s="29"/>
      <c r="I684" s="29"/>
      <c r="J684" s="30"/>
      <c r="K684" s="30"/>
      <c r="L684" s="30"/>
      <c r="M684" s="30"/>
      <c r="N684" s="40"/>
      <c r="O684" s="40"/>
      <c r="P684" s="40"/>
      <c r="Q684" s="279"/>
    </row>
    <row r="685" spans="1:17" s="34" customFormat="1">
      <c r="A685" s="29"/>
      <c r="B685" s="29"/>
      <c r="C685" s="29"/>
      <c r="D685" s="29"/>
      <c r="E685" s="29"/>
      <c r="F685" s="29"/>
      <c r="G685" s="29"/>
      <c r="H685" s="29"/>
      <c r="I685" s="29"/>
      <c r="J685" s="30"/>
      <c r="K685" s="30"/>
      <c r="L685" s="30"/>
      <c r="M685" s="30"/>
      <c r="N685" s="40"/>
      <c r="O685" s="40"/>
      <c r="P685" s="40"/>
      <c r="Q685" s="279"/>
    </row>
    <row r="686" spans="1:17" s="34" customFormat="1">
      <c r="A686" s="29"/>
      <c r="B686" s="29"/>
      <c r="C686" s="29"/>
      <c r="D686" s="29"/>
      <c r="E686" s="29"/>
      <c r="F686" s="29"/>
      <c r="G686" s="29"/>
      <c r="H686" s="29"/>
      <c r="I686" s="29"/>
      <c r="J686" s="30"/>
      <c r="K686" s="30"/>
      <c r="L686" s="30"/>
      <c r="M686" s="30"/>
      <c r="N686" s="40"/>
      <c r="O686" s="40"/>
      <c r="P686" s="40"/>
      <c r="Q686" s="279"/>
    </row>
    <row r="687" spans="1:17" s="34" customFormat="1">
      <c r="A687" s="29"/>
      <c r="B687" s="29"/>
      <c r="C687" s="29"/>
      <c r="D687" s="29"/>
      <c r="E687" s="29"/>
      <c r="F687" s="29"/>
      <c r="G687" s="29"/>
      <c r="H687" s="29"/>
      <c r="I687" s="29"/>
      <c r="J687" s="30"/>
      <c r="K687" s="30"/>
      <c r="L687" s="30"/>
      <c r="M687" s="30"/>
      <c r="N687" s="40"/>
      <c r="O687" s="40"/>
      <c r="P687" s="40"/>
      <c r="Q687" s="279"/>
    </row>
    <row r="688" spans="1:17" s="34" customFormat="1">
      <c r="A688" s="29"/>
      <c r="B688" s="29"/>
      <c r="C688" s="29"/>
      <c r="D688" s="29"/>
      <c r="E688" s="29"/>
      <c r="F688" s="29"/>
      <c r="G688" s="29"/>
      <c r="H688" s="29"/>
      <c r="I688" s="29"/>
      <c r="J688" s="30"/>
      <c r="K688" s="30"/>
      <c r="L688" s="30"/>
      <c r="M688" s="30"/>
      <c r="N688" s="40"/>
      <c r="O688" s="40"/>
      <c r="P688" s="40"/>
      <c r="Q688" s="279"/>
    </row>
    <row r="689" spans="1:17" s="34" customFormat="1">
      <c r="A689" s="29"/>
      <c r="B689" s="29"/>
      <c r="C689" s="29"/>
      <c r="D689" s="29"/>
      <c r="E689" s="29"/>
      <c r="F689" s="29"/>
      <c r="G689" s="29"/>
      <c r="H689" s="29"/>
      <c r="I689" s="29"/>
      <c r="J689" s="30"/>
      <c r="K689" s="30"/>
      <c r="L689" s="30"/>
      <c r="M689" s="30"/>
      <c r="N689" s="40"/>
      <c r="O689" s="40"/>
      <c r="P689" s="40"/>
      <c r="Q689" s="279"/>
    </row>
    <row r="690" spans="1:17" s="34" customFormat="1">
      <c r="A690" s="29"/>
      <c r="B690" s="29"/>
      <c r="C690" s="29"/>
      <c r="D690" s="29"/>
      <c r="E690" s="29"/>
      <c r="F690" s="29"/>
      <c r="G690" s="29"/>
      <c r="H690" s="29"/>
      <c r="I690" s="29"/>
      <c r="J690" s="30"/>
      <c r="K690" s="30"/>
      <c r="L690" s="30"/>
      <c r="M690" s="30"/>
      <c r="N690" s="40"/>
      <c r="O690" s="40"/>
      <c r="P690" s="40"/>
      <c r="Q690" s="279"/>
    </row>
    <row r="691" spans="1:17" s="34" customFormat="1">
      <c r="A691" s="29"/>
      <c r="B691" s="29"/>
      <c r="C691" s="29"/>
      <c r="D691" s="29"/>
      <c r="E691" s="29"/>
      <c r="F691" s="29"/>
      <c r="G691" s="29"/>
      <c r="H691" s="29"/>
      <c r="I691" s="29"/>
      <c r="J691" s="30"/>
      <c r="K691" s="30"/>
      <c r="L691" s="30"/>
      <c r="M691" s="30"/>
      <c r="N691" s="40"/>
      <c r="O691" s="40"/>
      <c r="P691" s="40"/>
      <c r="Q691" s="279"/>
    </row>
    <row r="692" spans="1:17" s="34" customFormat="1">
      <c r="A692" s="29"/>
      <c r="B692" s="29"/>
      <c r="C692" s="29"/>
      <c r="D692" s="29"/>
      <c r="E692" s="29"/>
      <c r="F692" s="29"/>
      <c r="G692" s="29"/>
      <c r="H692" s="29"/>
      <c r="I692" s="29"/>
      <c r="J692" s="30"/>
      <c r="K692" s="30"/>
      <c r="L692" s="30"/>
      <c r="M692" s="30"/>
      <c r="N692" s="40"/>
      <c r="O692" s="40"/>
      <c r="P692" s="40"/>
      <c r="Q692" s="279"/>
    </row>
    <row r="693" spans="1:17" s="34" customFormat="1">
      <c r="A693" s="29"/>
      <c r="B693" s="29"/>
      <c r="C693" s="29"/>
      <c r="D693" s="29"/>
      <c r="E693" s="29"/>
      <c r="F693" s="29"/>
      <c r="G693" s="29"/>
      <c r="H693" s="29"/>
      <c r="I693" s="29"/>
      <c r="J693" s="30"/>
      <c r="K693" s="30"/>
      <c r="L693" s="30"/>
      <c r="M693" s="30"/>
      <c r="N693" s="40"/>
      <c r="O693" s="40"/>
      <c r="P693" s="40"/>
      <c r="Q693" s="279"/>
    </row>
    <row r="694" spans="1:17" s="34" customFormat="1">
      <c r="A694" s="29"/>
      <c r="B694" s="29"/>
      <c r="C694" s="29"/>
      <c r="D694" s="29"/>
      <c r="E694" s="29"/>
      <c r="F694" s="29"/>
      <c r="G694" s="29"/>
      <c r="H694" s="29"/>
      <c r="I694" s="29"/>
      <c r="J694" s="30"/>
      <c r="K694" s="30"/>
      <c r="L694" s="30"/>
      <c r="M694" s="30"/>
      <c r="N694" s="40"/>
      <c r="O694" s="40"/>
      <c r="P694" s="40"/>
      <c r="Q694" s="279"/>
    </row>
    <row r="695" spans="1:17" s="34" customFormat="1">
      <c r="A695" s="29"/>
      <c r="B695" s="29"/>
      <c r="C695" s="29"/>
      <c r="D695" s="29"/>
      <c r="E695" s="29"/>
      <c r="F695" s="29"/>
      <c r="G695" s="29"/>
      <c r="H695" s="29"/>
      <c r="I695" s="29"/>
      <c r="J695" s="30"/>
      <c r="K695" s="30"/>
      <c r="L695" s="30"/>
      <c r="M695" s="30"/>
      <c r="N695" s="40"/>
      <c r="O695" s="40"/>
      <c r="P695" s="40"/>
      <c r="Q695" s="279"/>
    </row>
    <row r="696" spans="1:17" s="34" customFormat="1">
      <c r="A696" s="29"/>
      <c r="B696" s="29"/>
      <c r="C696" s="29"/>
      <c r="D696" s="29"/>
      <c r="E696" s="29"/>
      <c r="F696" s="29"/>
      <c r="G696" s="29"/>
      <c r="H696" s="29"/>
      <c r="I696" s="29"/>
      <c r="J696" s="30"/>
      <c r="K696" s="30"/>
      <c r="L696" s="30"/>
      <c r="M696" s="30"/>
      <c r="N696" s="40"/>
      <c r="O696" s="40"/>
      <c r="P696" s="40"/>
      <c r="Q696" s="279"/>
    </row>
    <row r="697" spans="1:17" s="34" customFormat="1">
      <c r="A697" s="29"/>
      <c r="B697" s="29"/>
      <c r="C697" s="29"/>
      <c r="D697" s="29"/>
      <c r="E697" s="29"/>
      <c r="F697" s="29"/>
      <c r="G697" s="29"/>
      <c r="H697" s="29"/>
      <c r="I697" s="29"/>
      <c r="J697" s="30"/>
      <c r="K697" s="30"/>
      <c r="L697" s="30"/>
      <c r="M697" s="30"/>
      <c r="N697" s="40"/>
      <c r="O697" s="40"/>
      <c r="P697" s="40"/>
      <c r="Q697" s="279"/>
    </row>
    <row r="698" spans="1:17" s="34" customFormat="1">
      <c r="A698" s="29"/>
      <c r="B698" s="29"/>
      <c r="C698" s="29"/>
      <c r="D698" s="29"/>
      <c r="E698" s="29"/>
      <c r="F698" s="29"/>
      <c r="G698" s="29"/>
      <c r="H698" s="29"/>
      <c r="I698" s="29"/>
      <c r="J698" s="30"/>
      <c r="K698" s="30"/>
      <c r="L698" s="30"/>
      <c r="M698" s="30"/>
      <c r="N698" s="40"/>
      <c r="O698" s="40"/>
      <c r="P698" s="40"/>
      <c r="Q698" s="279"/>
    </row>
    <row r="699" spans="1:17" s="34" customFormat="1">
      <c r="A699" s="29"/>
      <c r="B699" s="29"/>
      <c r="C699" s="29"/>
      <c r="D699" s="29"/>
      <c r="E699" s="29"/>
      <c r="F699" s="29"/>
      <c r="G699" s="29"/>
      <c r="H699" s="29"/>
      <c r="I699" s="29"/>
      <c r="J699" s="30"/>
      <c r="K699" s="30"/>
      <c r="L699" s="30"/>
      <c r="M699" s="30"/>
      <c r="N699" s="40"/>
      <c r="O699" s="40"/>
      <c r="P699" s="40"/>
      <c r="Q699" s="279"/>
    </row>
    <row r="700" spans="1:17" s="34" customFormat="1">
      <c r="A700" s="29"/>
      <c r="B700" s="29"/>
      <c r="C700" s="29"/>
      <c r="D700" s="29"/>
      <c r="E700" s="29"/>
      <c r="F700" s="29"/>
      <c r="G700" s="29"/>
      <c r="H700" s="29"/>
      <c r="I700" s="29"/>
      <c r="J700" s="30"/>
      <c r="K700" s="30"/>
      <c r="L700" s="30"/>
      <c r="M700" s="30"/>
      <c r="N700" s="40"/>
      <c r="O700" s="40"/>
      <c r="P700" s="40"/>
      <c r="Q700" s="279"/>
    </row>
    <row r="701" spans="1:17" s="34" customFormat="1">
      <c r="A701" s="29"/>
      <c r="B701" s="29"/>
      <c r="C701" s="29"/>
      <c r="D701" s="29"/>
      <c r="E701" s="29"/>
      <c r="F701" s="29"/>
      <c r="G701" s="29"/>
      <c r="H701" s="29"/>
      <c r="I701" s="29"/>
      <c r="J701" s="30"/>
      <c r="K701" s="30"/>
      <c r="L701" s="30"/>
      <c r="M701" s="30"/>
      <c r="N701" s="40"/>
      <c r="O701" s="40"/>
      <c r="P701" s="40"/>
      <c r="Q701" s="279"/>
    </row>
    <row r="702" spans="1:17" s="34" customFormat="1">
      <c r="A702" s="29"/>
      <c r="B702" s="29"/>
      <c r="C702" s="29"/>
      <c r="D702" s="29"/>
      <c r="E702" s="29"/>
      <c r="F702" s="29"/>
      <c r="G702" s="29"/>
      <c r="H702" s="29"/>
      <c r="I702" s="29"/>
      <c r="J702" s="30"/>
      <c r="K702" s="30"/>
      <c r="L702" s="30"/>
      <c r="M702" s="30"/>
      <c r="N702" s="40"/>
      <c r="O702" s="40"/>
      <c r="P702" s="40"/>
      <c r="Q702" s="279"/>
    </row>
    <row r="703" spans="1:17" s="34" customFormat="1">
      <c r="A703" s="29"/>
      <c r="B703" s="29"/>
      <c r="C703" s="29"/>
      <c r="D703" s="29"/>
      <c r="E703" s="29"/>
      <c r="F703" s="29"/>
      <c r="G703" s="29"/>
      <c r="H703" s="29"/>
      <c r="I703" s="29"/>
      <c r="J703" s="30"/>
      <c r="K703" s="30"/>
      <c r="L703" s="30"/>
      <c r="M703" s="30"/>
      <c r="N703" s="40"/>
      <c r="O703" s="40"/>
      <c r="P703" s="40"/>
      <c r="Q703" s="279"/>
    </row>
    <row r="704" spans="1:17" s="34" customFormat="1">
      <c r="A704" s="29"/>
      <c r="B704" s="29"/>
      <c r="C704" s="29"/>
      <c r="D704" s="29"/>
      <c r="E704" s="29"/>
      <c r="F704" s="29"/>
      <c r="G704" s="29"/>
      <c r="H704" s="29"/>
      <c r="I704" s="29"/>
      <c r="J704" s="30"/>
      <c r="K704" s="30"/>
      <c r="L704" s="30"/>
      <c r="M704" s="30"/>
      <c r="N704" s="40"/>
      <c r="O704" s="40"/>
      <c r="P704" s="40"/>
      <c r="Q704" s="279"/>
    </row>
    <row r="705" spans="1:17" s="34" customFormat="1">
      <c r="A705" s="29"/>
      <c r="B705" s="29"/>
      <c r="C705" s="29"/>
      <c r="D705" s="29"/>
      <c r="E705" s="29"/>
      <c r="F705" s="29"/>
      <c r="G705" s="29"/>
      <c r="H705" s="29"/>
      <c r="I705" s="29"/>
      <c r="J705" s="30"/>
      <c r="K705" s="30"/>
      <c r="L705" s="30"/>
      <c r="M705" s="30"/>
      <c r="N705" s="40"/>
      <c r="O705" s="40"/>
      <c r="P705" s="40"/>
      <c r="Q705" s="279"/>
    </row>
    <row r="706" spans="1:17" s="34" customFormat="1">
      <c r="A706" s="29"/>
      <c r="B706" s="29"/>
      <c r="C706" s="29"/>
      <c r="D706" s="29"/>
      <c r="E706" s="29"/>
      <c r="F706" s="29"/>
      <c r="G706" s="29"/>
      <c r="H706" s="29"/>
      <c r="I706" s="29"/>
      <c r="J706" s="30"/>
      <c r="K706" s="30"/>
      <c r="L706" s="30"/>
      <c r="M706" s="30"/>
      <c r="N706" s="40"/>
      <c r="O706" s="40"/>
      <c r="P706" s="40"/>
      <c r="Q706" s="279"/>
    </row>
    <row r="707" spans="1:17" s="34" customFormat="1">
      <c r="A707" s="29"/>
      <c r="B707" s="29"/>
      <c r="C707" s="29"/>
      <c r="D707" s="29"/>
      <c r="E707" s="29"/>
      <c r="F707" s="29"/>
      <c r="G707" s="29"/>
      <c r="H707" s="29"/>
      <c r="I707" s="29"/>
      <c r="J707" s="30"/>
      <c r="K707" s="30"/>
      <c r="L707" s="30"/>
      <c r="M707" s="30"/>
      <c r="N707" s="40"/>
      <c r="O707" s="40"/>
      <c r="P707" s="40"/>
      <c r="Q707" s="279"/>
    </row>
    <row r="708" spans="1:17" s="34" customFormat="1">
      <c r="A708" s="29"/>
      <c r="B708" s="29"/>
      <c r="C708" s="29"/>
      <c r="D708" s="29"/>
      <c r="E708" s="29"/>
      <c r="F708" s="29"/>
      <c r="G708" s="29"/>
      <c r="H708" s="29"/>
      <c r="I708" s="29"/>
      <c r="J708" s="30"/>
      <c r="K708" s="30"/>
      <c r="L708" s="30"/>
      <c r="M708" s="30"/>
      <c r="N708" s="40"/>
      <c r="O708" s="40"/>
      <c r="P708" s="40"/>
      <c r="Q708" s="279"/>
    </row>
    <row r="709" spans="1:17" s="34" customFormat="1">
      <c r="A709" s="29"/>
      <c r="B709" s="29"/>
      <c r="C709" s="29"/>
      <c r="D709" s="29"/>
      <c r="E709" s="29"/>
      <c r="F709" s="29"/>
      <c r="G709" s="29"/>
      <c r="H709" s="29"/>
      <c r="I709" s="29"/>
      <c r="J709" s="30"/>
      <c r="K709" s="30"/>
      <c r="L709" s="30"/>
      <c r="M709" s="30"/>
      <c r="N709" s="40"/>
      <c r="O709" s="40"/>
      <c r="P709" s="40"/>
      <c r="Q709" s="279"/>
    </row>
    <row r="710" spans="1:17" s="34" customFormat="1">
      <c r="A710" s="29"/>
      <c r="B710" s="29"/>
      <c r="C710" s="29"/>
      <c r="D710" s="29"/>
      <c r="E710" s="29"/>
      <c r="F710" s="29"/>
      <c r="G710" s="29"/>
      <c r="H710" s="29"/>
      <c r="I710" s="29"/>
      <c r="J710" s="30"/>
      <c r="K710" s="30"/>
      <c r="L710" s="30"/>
      <c r="M710" s="30"/>
      <c r="N710" s="40"/>
      <c r="O710" s="40"/>
      <c r="P710" s="40"/>
      <c r="Q710" s="279"/>
    </row>
    <row r="711" spans="1:17" s="34" customFormat="1">
      <c r="A711" s="29"/>
      <c r="B711" s="29"/>
      <c r="C711" s="29"/>
      <c r="D711" s="29"/>
      <c r="E711" s="29"/>
      <c r="F711" s="29"/>
      <c r="G711" s="29"/>
      <c r="H711" s="29"/>
      <c r="I711" s="29"/>
      <c r="J711" s="30"/>
      <c r="K711" s="30"/>
      <c r="L711" s="30"/>
      <c r="M711" s="30"/>
      <c r="N711" s="40"/>
      <c r="O711" s="40"/>
      <c r="P711" s="40"/>
      <c r="Q711" s="279"/>
    </row>
    <row r="712" spans="1:17" s="34" customFormat="1">
      <c r="A712" s="29"/>
      <c r="B712" s="29"/>
      <c r="C712" s="29"/>
      <c r="D712" s="29"/>
      <c r="E712" s="29"/>
      <c r="F712" s="29"/>
      <c r="G712" s="29"/>
      <c r="H712" s="29"/>
      <c r="I712" s="29"/>
      <c r="J712" s="30"/>
      <c r="K712" s="30"/>
      <c r="L712" s="30"/>
      <c r="M712" s="30"/>
      <c r="N712" s="40"/>
      <c r="O712" s="40"/>
      <c r="P712" s="40"/>
      <c r="Q712" s="279"/>
    </row>
    <row r="713" spans="1:17" s="34" customFormat="1">
      <c r="A713" s="29"/>
      <c r="B713" s="29"/>
      <c r="C713" s="29"/>
      <c r="D713" s="29"/>
      <c r="E713" s="29"/>
      <c r="F713" s="29"/>
      <c r="G713" s="29"/>
      <c r="H713" s="29"/>
      <c r="I713" s="29"/>
      <c r="J713" s="30"/>
      <c r="K713" s="30"/>
      <c r="L713" s="30"/>
      <c r="M713" s="30"/>
      <c r="N713" s="40"/>
      <c r="O713" s="40"/>
      <c r="P713" s="40"/>
      <c r="Q713" s="279"/>
    </row>
    <row r="714" spans="1:17" s="34" customFormat="1">
      <c r="A714" s="29"/>
      <c r="B714" s="29"/>
      <c r="C714" s="29"/>
      <c r="D714" s="29"/>
      <c r="E714" s="29"/>
      <c r="F714" s="29"/>
      <c r="G714" s="29"/>
      <c r="H714" s="29"/>
      <c r="I714" s="29"/>
      <c r="J714" s="30"/>
      <c r="K714" s="30"/>
      <c r="L714" s="30"/>
      <c r="M714" s="30"/>
      <c r="N714" s="40"/>
      <c r="O714" s="40"/>
      <c r="P714" s="40"/>
      <c r="Q714" s="279"/>
    </row>
    <row r="715" spans="1:17" s="34" customFormat="1">
      <c r="A715" s="29"/>
      <c r="B715" s="29"/>
      <c r="C715" s="29"/>
      <c r="D715" s="29"/>
      <c r="E715" s="29"/>
      <c r="F715" s="29"/>
      <c r="G715" s="29"/>
      <c r="H715" s="29"/>
      <c r="I715" s="29"/>
      <c r="J715" s="30"/>
      <c r="K715" s="30"/>
      <c r="L715" s="30"/>
      <c r="M715" s="30"/>
      <c r="N715" s="40"/>
      <c r="O715" s="40"/>
      <c r="P715" s="40"/>
      <c r="Q715" s="279"/>
    </row>
    <row r="716" spans="1:17" s="34" customFormat="1">
      <c r="A716" s="29"/>
      <c r="B716" s="29"/>
      <c r="C716" s="29"/>
      <c r="D716" s="29"/>
      <c r="E716" s="29"/>
      <c r="F716" s="29"/>
      <c r="G716" s="29"/>
      <c r="H716" s="29"/>
      <c r="I716" s="29"/>
      <c r="J716" s="30"/>
      <c r="K716" s="30"/>
      <c r="L716" s="30"/>
      <c r="M716" s="30"/>
      <c r="N716" s="40"/>
      <c r="O716" s="40"/>
      <c r="P716" s="40"/>
      <c r="Q716" s="279"/>
    </row>
    <row r="717" spans="1:17" s="34" customFormat="1">
      <c r="A717" s="29"/>
      <c r="B717" s="29"/>
      <c r="C717" s="29"/>
      <c r="D717" s="29"/>
      <c r="E717" s="29"/>
      <c r="F717" s="29"/>
      <c r="G717" s="29"/>
      <c r="H717" s="29"/>
      <c r="I717" s="29"/>
      <c r="J717" s="30"/>
      <c r="K717" s="30"/>
      <c r="L717" s="30"/>
      <c r="M717" s="30"/>
      <c r="N717" s="40"/>
      <c r="O717" s="40"/>
      <c r="P717" s="40"/>
      <c r="Q717" s="279"/>
    </row>
    <row r="718" spans="1:17" s="34" customFormat="1">
      <c r="A718" s="29"/>
      <c r="B718" s="29"/>
      <c r="C718" s="29"/>
      <c r="D718" s="29"/>
      <c r="E718" s="29"/>
      <c r="F718" s="29"/>
      <c r="G718" s="29"/>
      <c r="H718" s="29"/>
      <c r="I718" s="29"/>
      <c r="J718" s="30"/>
      <c r="K718" s="30"/>
      <c r="L718" s="30"/>
      <c r="M718" s="30"/>
      <c r="N718" s="40"/>
      <c r="O718" s="40"/>
      <c r="P718" s="40"/>
      <c r="Q718" s="279"/>
    </row>
    <row r="719" spans="1:17" s="34" customFormat="1">
      <c r="A719" s="29"/>
      <c r="B719" s="29"/>
      <c r="C719" s="29"/>
      <c r="D719" s="29"/>
      <c r="E719" s="29"/>
      <c r="F719" s="29"/>
      <c r="G719" s="29"/>
      <c r="H719" s="29"/>
      <c r="I719" s="29"/>
      <c r="J719" s="30"/>
      <c r="K719" s="30"/>
      <c r="L719" s="30"/>
      <c r="M719" s="30"/>
      <c r="N719" s="40"/>
      <c r="O719" s="40"/>
      <c r="P719" s="40"/>
      <c r="Q719" s="279"/>
    </row>
    <row r="720" spans="1:17" s="34" customFormat="1">
      <c r="A720" s="29"/>
      <c r="B720" s="29"/>
      <c r="C720" s="29"/>
      <c r="D720" s="29"/>
      <c r="E720" s="29"/>
      <c r="F720" s="29"/>
      <c r="G720" s="29"/>
      <c r="H720" s="29"/>
      <c r="I720" s="29"/>
      <c r="J720" s="30"/>
      <c r="K720" s="30"/>
      <c r="L720" s="30"/>
      <c r="M720" s="30"/>
      <c r="N720" s="40"/>
      <c r="O720" s="40"/>
      <c r="P720" s="40"/>
      <c r="Q720" s="279"/>
    </row>
    <row r="721" spans="1:17" s="34" customFormat="1">
      <c r="A721" s="29"/>
      <c r="B721" s="29"/>
      <c r="C721" s="29"/>
      <c r="D721" s="29"/>
      <c r="E721" s="29"/>
      <c r="F721" s="29"/>
      <c r="G721" s="29"/>
      <c r="H721" s="29"/>
      <c r="I721" s="29"/>
      <c r="J721" s="30"/>
      <c r="K721" s="30"/>
      <c r="L721" s="30"/>
      <c r="M721" s="30"/>
      <c r="N721" s="40"/>
      <c r="O721" s="40"/>
      <c r="P721" s="40"/>
      <c r="Q721" s="279"/>
    </row>
    <row r="722" spans="1:17" s="34" customFormat="1">
      <c r="A722" s="29"/>
      <c r="B722" s="29"/>
      <c r="C722" s="29"/>
      <c r="D722" s="29"/>
      <c r="E722" s="29"/>
      <c r="F722" s="29"/>
      <c r="G722" s="29"/>
      <c r="H722" s="29"/>
      <c r="I722" s="29"/>
      <c r="J722" s="30"/>
      <c r="K722" s="30"/>
      <c r="L722" s="30"/>
      <c r="M722" s="30"/>
      <c r="N722" s="40"/>
      <c r="O722" s="40"/>
      <c r="P722" s="40"/>
      <c r="Q722" s="279"/>
    </row>
    <row r="723" spans="1:17" s="34" customFormat="1">
      <c r="A723" s="29"/>
      <c r="B723" s="29"/>
      <c r="C723" s="29"/>
      <c r="D723" s="29"/>
      <c r="E723" s="29"/>
      <c r="F723" s="29"/>
      <c r="G723" s="29"/>
      <c r="H723" s="29"/>
      <c r="I723" s="29"/>
      <c r="J723" s="30"/>
      <c r="K723" s="30"/>
      <c r="L723" s="30"/>
      <c r="M723" s="30"/>
      <c r="N723" s="40"/>
      <c r="O723" s="40"/>
      <c r="P723" s="40"/>
      <c r="Q723" s="279"/>
    </row>
    <row r="724" spans="1:17" s="34" customFormat="1">
      <c r="A724" s="29"/>
      <c r="B724" s="29"/>
      <c r="C724" s="29"/>
      <c r="D724" s="29"/>
      <c r="E724" s="29"/>
      <c r="F724" s="29"/>
      <c r="G724" s="29"/>
      <c r="H724" s="29"/>
      <c r="I724" s="29"/>
      <c r="J724" s="30"/>
      <c r="K724" s="30"/>
      <c r="L724" s="30"/>
      <c r="M724" s="30"/>
      <c r="N724" s="40"/>
      <c r="O724" s="40"/>
      <c r="P724" s="40"/>
      <c r="Q724" s="279"/>
    </row>
    <row r="725" spans="1:17" s="34" customFormat="1">
      <c r="A725" s="29"/>
      <c r="B725" s="29"/>
      <c r="C725" s="29"/>
      <c r="D725" s="29"/>
      <c r="E725" s="29"/>
      <c r="F725" s="29"/>
      <c r="G725" s="29"/>
      <c r="H725" s="29"/>
      <c r="I725" s="29"/>
      <c r="J725" s="30"/>
      <c r="K725" s="30"/>
      <c r="L725" s="30"/>
      <c r="M725" s="30"/>
      <c r="N725" s="40"/>
      <c r="O725" s="40"/>
      <c r="P725" s="40"/>
      <c r="Q725" s="279"/>
    </row>
    <row r="726" spans="1:17" s="34" customFormat="1">
      <c r="A726" s="29"/>
      <c r="B726" s="29"/>
      <c r="C726" s="29"/>
      <c r="D726" s="29"/>
      <c r="E726" s="29"/>
      <c r="F726" s="29"/>
      <c r="G726" s="29"/>
      <c r="H726" s="29"/>
      <c r="I726" s="29"/>
      <c r="J726" s="30"/>
      <c r="K726" s="30"/>
      <c r="L726" s="30"/>
      <c r="M726" s="30"/>
      <c r="N726" s="40"/>
      <c r="O726" s="40"/>
      <c r="P726" s="40"/>
      <c r="Q726" s="279"/>
    </row>
    <row r="727" spans="1:17" s="34" customFormat="1">
      <c r="A727" s="29"/>
      <c r="B727" s="29"/>
      <c r="C727" s="29"/>
      <c r="D727" s="29"/>
      <c r="E727" s="29"/>
      <c r="F727" s="29"/>
      <c r="G727" s="29"/>
      <c r="H727" s="29"/>
      <c r="I727" s="29"/>
      <c r="J727" s="30"/>
      <c r="K727" s="30"/>
      <c r="L727" s="30"/>
      <c r="M727" s="30"/>
      <c r="N727" s="40"/>
      <c r="O727" s="40"/>
      <c r="P727" s="40"/>
      <c r="Q727" s="279"/>
    </row>
    <row r="728" spans="1:17" s="34" customFormat="1">
      <c r="A728" s="29"/>
      <c r="B728" s="29"/>
      <c r="C728" s="29"/>
      <c r="D728" s="29"/>
      <c r="E728" s="29"/>
      <c r="F728" s="29"/>
      <c r="G728" s="29"/>
      <c r="H728" s="29"/>
      <c r="I728" s="29"/>
      <c r="J728" s="30"/>
      <c r="K728" s="30"/>
      <c r="L728" s="30"/>
      <c r="M728" s="30"/>
      <c r="N728" s="40"/>
      <c r="O728" s="40"/>
      <c r="P728" s="40"/>
      <c r="Q728" s="279"/>
    </row>
    <row r="729" spans="1:17" s="34" customFormat="1">
      <c r="A729" s="29"/>
      <c r="B729" s="29"/>
      <c r="C729" s="29"/>
      <c r="D729" s="29"/>
      <c r="E729" s="29"/>
      <c r="F729" s="29"/>
      <c r="G729" s="29"/>
      <c r="H729" s="29"/>
      <c r="I729" s="29"/>
      <c r="J729" s="30"/>
      <c r="K729" s="30"/>
      <c r="L729" s="30"/>
      <c r="M729" s="30"/>
      <c r="N729" s="40"/>
      <c r="O729" s="40"/>
      <c r="P729" s="40"/>
      <c r="Q729" s="279"/>
    </row>
    <row r="730" spans="1:17" s="34" customFormat="1">
      <c r="A730" s="29"/>
      <c r="B730" s="29"/>
      <c r="C730" s="29"/>
      <c r="D730" s="29"/>
      <c r="E730" s="29"/>
      <c r="F730" s="29"/>
      <c r="G730" s="29"/>
      <c r="H730" s="29"/>
      <c r="I730" s="29"/>
      <c r="J730" s="30"/>
      <c r="K730" s="30"/>
      <c r="L730" s="30"/>
      <c r="M730" s="30"/>
      <c r="N730" s="40"/>
      <c r="O730" s="40"/>
      <c r="P730" s="40"/>
      <c r="Q730" s="279"/>
    </row>
    <row r="731" spans="1:17" s="34" customFormat="1">
      <c r="A731" s="29"/>
      <c r="B731" s="29"/>
      <c r="C731" s="29"/>
      <c r="D731" s="29"/>
      <c r="E731" s="29"/>
      <c r="F731" s="29"/>
      <c r="G731" s="29"/>
      <c r="H731" s="29"/>
      <c r="I731" s="29"/>
      <c r="J731" s="30"/>
      <c r="K731" s="30"/>
      <c r="L731" s="30"/>
      <c r="M731" s="30"/>
      <c r="N731" s="40"/>
      <c r="O731" s="40"/>
      <c r="P731" s="40"/>
      <c r="Q731" s="279"/>
    </row>
    <row r="732" spans="1:17" s="34" customFormat="1">
      <c r="A732" s="29"/>
      <c r="B732" s="29"/>
      <c r="C732" s="29"/>
      <c r="D732" s="29"/>
      <c r="E732" s="29"/>
      <c r="F732" s="29"/>
      <c r="G732" s="29"/>
      <c r="H732" s="29"/>
      <c r="I732" s="29"/>
      <c r="J732" s="30"/>
      <c r="K732" s="30"/>
      <c r="L732" s="30"/>
      <c r="M732" s="30"/>
      <c r="N732" s="40"/>
      <c r="O732" s="40"/>
      <c r="P732" s="40"/>
      <c r="Q732" s="279"/>
    </row>
    <row r="733" spans="1:17" s="34" customFormat="1">
      <c r="A733" s="29"/>
      <c r="B733" s="29"/>
      <c r="C733" s="29"/>
      <c r="D733" s="29"/>
      <c r="E733" s="29"/>
      <c r="F733" s="29"/>
      <c r="G733" s="29"/>
      <c r="H733" s="29"/>
      <c r="I733" s="29"/>
      <c r="J733" s="30"/>
      <c r="K733" s="30"/>
      <c r="L733" s="30"/>
      <c r="M733" s="30"/>
      <c r="N733" s="40"/>
      <c r="O733" s="40"/>
      <c r="P733" s="40"/>
      <c r="Q733" s="279"/>
    </row>
    <row r="734" spans="1:17" s="34" customFormat="1">
      <c r="A734" s="29"/>
      <c r="B734" s="29"/>
      <c r="C734" s="29"/>
      <c r="D734" s="29"/>
      <c r="E734" s="29"/>
      <c r="F734" s="29"/>
      <c r="G734" s="29"/>
      <c r="H734" s="29"/>
      <c r="I734" s="29"/>
      <c r="J734" s="30"/>
      <c r="K734" s="30"/>
      <c r="L734" s="30"/>
      <c r="M734" s="30"/>
      <c r="N734" s="40"/>
      <c r="O734" s="40"/>
      <c r="P734" s="40"/>
      <c r="Q734" s="279"/>
    </row>
    <row r="735" spans="1:17" s="34" customFormat="1">
      <c r="A735" s="29"/>
      <c r="B735" s="29"/>
      <c r="C735" s="29"/>
      <c r="D735" s="29"/>
      <c r="E735" s="29"/>
      <c r="F735" s="29"/>
      <c r="G735" s="29"/>
      <c r="H735" s="29"/>
      <c r="I735" s="29"/>
      <c r="J735" s="30"/>
      <c r="K735" s="30"/>
      <c r="L735" s="30"/>
      <c r="M735" s="30"/>
      <c r="N735" s="40"/>
      <c r="O735" s="40"/>
      <c r="P735" s="40"/>
      <c r="Q735" s="279"/>
    </row>
    <row r="736" spans="1:17" s="34" customFormat="1">
      <c r="A736" s="29"/>
      <c r="B736" s="29"/>
      <c r="C736" s="29"/>
      <c r="D736" s="29"/>
      <c r="E736" s="29"/>
      <c r="F736" s="29"/>
      <c r="G736" s="29"/>
      <c r="H736" s="29"/>
      <c r="I736" s="29"/>
      <c r="J736" s="30"/>
      <c r="K736" s="30"/>
      <c r="L736" s="30"/>
      <c r="M736" s="30"/>
      <c r="N736" s="40"/>
      <c r="O736" s="40"/>
      <c r="P736" s="40"/>
      <c r="Q736" s="279"/>
    </row>
    <row r="737" spans="1:17" s="34" customFormat="1">
      <c r="A737" s="29"/>
      <c r="B737" s="29"/>
      <c r="C737" s="29"/>
      <c r="D737" s="29"/>
      <c r="E737" s="29"/>
      <c r="F737" s="29"/>
      <c r="G737" s="29"/>
      <c r="H737" s="29"/>
      <c r="I737" s="29"/>
      <c r="J737" s="30"/>
      <c r="K737" s="30"/>
      <c r="L737" s="30"/>
      <c r="M737" s="30"/>
      <c r="N737" s="40"/>
      <c r="O737" s="40"/>
      <c r="P737" s="40"/>
      <c r="Q737" s="279"/>
    </row>
    <row r="738" spans="1:17" s="34" customFormat="1">
      <c r="A738" s="29"/>
      <c r="B738" s="29"/>
      <c r="C738" s="29"/>
      <c r="D738" s="29"/>
      <c r="E738" s="29"/>
      <c r="F738" s="29"/>
      <c r="G738" s="29"/>
      <c r="H738" s="29"/>
      <c r="I738" s="29"/>
      <c r="J738" s="30"/>
      <c r="K738" s="30"/>
      <c r="L738" s="30"/>
      <c r="M738" s="30"/>
      <c r="N738" s="40"/>
      <c r="O738" s="40"/>
      <c r="P738" s="40"/>
      <c r="Q738" s="279"/>
    </row>
    <row r="739" spans="1:17" s="34" customFormat="1">
      <c r="A739" s="29"/>
      <c r="B739" s="29"/>
      <c r="C739" s="29"/>
      <c r="D739" s="29"/>
      <c r="E739" s="29"/>
      <c r="F739" s="29"/>
      <c r="G739" s="29"/>
      <c r="H739" s="29"/>
      <c r="I739" s="29"/>
      <c r="J739" s="30"/>
      <c r="K739" s="30"/>
      <c r="L739" s="30"/>
      <c r="M739" s="30"/>
      <c r="N739" s="40"/>
      <c r="O739" s="40"/>
      <c r="P739" s="40"/>
      <c r="Q739" s="279"/>
    </row>
    <row r="740" spans="1:17" s="34" customFormat="1">
      <c r="A740" s="29"/>
      <c r="B740" s="29"/>
      <c r="C740" s="29"/>
      <c r="D740" s="29"/>
      <c r="E740" s="29"/>
      <c r="F740" s="29"/>
      <c r="G740" s="29"/>
      <c r="H740" s="29"/>
      <c r="I740" s="29"/>
      <c r="J740" s="30"/>
      <c r="K740" s="30"/>
      <c r="L740" s="30"/>
      <c r="M740" s="30"/>
      <c r="N740" s="40"/>
      <c r="O740" s="40"/>
      <c r="P740" s="40"/>
      <c r="Q740" s="279"/>
    </row>
    <row r="741" spans="1:17" s="34" customFormat="1">
      <c r="A741" s="29"/>
      <c r="B741" s="29"/>
      <c r="C741" s="29"/>
      <c r="D741" s="29"/>
      <c r="E741" s="29"/>
      <c r="F741" s="29"/>
      <c r="G741" s="29"/>
      <c r="H741" s="29"/>
      <c r="I741" s="29"/>
      <c r="J741" s="30"/>
      <c r="K741" s="30"/>
      <c r="L741" s="30"/>
      <c r="M741" s="30"/>
      <c r="N741" s="40"/>
      <c r="O741" s="40"/>
      <c r="P741" s="40"/>
      <c r="Q741" s="279"/>
    </row>
    <row r="742" spans="1:17" s="34" customFormat="1">
      <c r="A742" s="29"/>
      <c r="B742" s="29"/>
      <c r="C742" s="29"/>
      <c r="D742" s="29"/>
      <c r="E742" s="29"/>
      <c r="F742" s="29"/>
      <c r="G742" s="29"/>
      <c r="H742" s="29"/>
      <c r="I742" s="29"/>
      <c r="J742" s="30"/>
      <c r="K742" s="30"/>
      <c r="L742" s="30"/>
      <c r="M742" s="30"/>
      <c r="N742" s="40"/>
      <c r="O742" s="40"/>
      <c r="P742" s="40"/>
      <c r="Q742" s="279"/>
    </row>
    <row r="743" spans="1:17" s="34" customFormat="1">
      <c r="A743" s="29"/>
      <c r="B743" s="29"/>
      <c r="C743" s="29"/>
      <c r="D743" s="29"/>
      <c r="E743" s="29"/>
      <c r="F743" s="29"/>
      <c r="G743" s="29"/>
      <c r="H743" s="29"/>
      <c r="I743" s="29"/>
      <c r="J743" s="30"/>
      <c r="K743" s="30"/>
      <c r="L743" s="30"/>
      <c r="M743" s="30"/>
      <c r="N743" s="40"/>
      <c r="O743" s="40"/>
      <c r="P743" s="40"/>
      <c r="Q743" s="279"/>
    </row>
    <row r="744" spans="1:17" s="34" customFormat="1">
      <c r="A744" s="29"/>
      <c r="B744" s="29"/>
      <c r="C744" s="29"/>
      <c r="D744" s="29"/>
      <c r="E744" s="29"/>
      <c r="F744" s="29"/>
      <c r="G744" s="29"/>
      <c r="H744" s="29"/>
      <c r="I744" s="29"/>
      <c r="J744" s="30"/>
      <c r="K744" s="30"/>
      <c r="L744" s="30"/>
      <c r="M744" s="30"/>
      <c r="N744" s="40"/>
      <c r="O744" s="40"/>
      <c r="P744" s="40"/>
      <c r="Q744" s="279"/>
    </row>
    <row r="745" spans="1:17" s="34" customFormat="1">
      <c r="A745" s="29"/>
      <c r="B745" s="29"/>
      <c r="C745" s="29"/>
      <c r="D745" s="29"/>
      <c r="E745" s="29"/>
      <c r="F745" s="29"/>
      <c r="G745" s="29"/>
      <c r="H745" s="29"/>
      <c r="I745" s="29"/>
      <c r="J745" s="30"/>
      <c r="K745" s="30"/>
      <c r="L745" s="30"/>
      <c r="M745" s="30"/>
      <c r="N745" s="40"/>
      <c r="O745" s="40"/>
      <c r="P745" s="40"/>
      <c r="Q745" s="279"/>
    </row>
    <row r="746" spans="1:17" s="34" customFormat="1">
      <c r="A746" s="29"/>
      <c r="B746" s="29"/>
      <c r="C746" s="29"/>
      <c r="D746" s="29"/>
      <c r="E746" s="29"/>
      <c r="F746" s="29"/>
      <c r="G746" s="29"/>
      <c r="H746" s="29"/>
      <c r="I746" s="29"/>
      <c r="J746" s="30"/>
      <c r="K746" s="30"/>
      <c r="L746" s="30"/>
      <c r="M746" s="30"/>
      <c r="N746" s="40"/>
      <c r="O746" s="40"/>
      <c r="P746" s="40"/>
      <c r="Q746" s="279"/>
    </row>
    <row r="747" spans="1:17" s="34" customFormat="1">
      <c r="A747" s="29"/>
      <c r="B747" s="29"/>
      <c r="C747" s="29"/>
      <c r="D747" s="29"/>
      <c r="E747" s="29"/>
      <c r="F747" s="29"/>
      <c r="G747" s="29"/>
      <c r="H747" s="29"/>
      <c r="I747" s="29"/>
      <c r="J747" s="30"/>
      <c r="K747" s="30"/>
      <c r="L747" s="30"/>
      <c r="M747" s="30"/>
      <c r="N747" s="40"/>
      <c r="O747" s="40"/>
      <c r="P747" s="40"/>
      <c r="Q747" s="279"/>
    </row>
    <row r="748" spans="1:17" s="34" customFormat="1">
      <c r="A748" s="29"/>
      <c r="B748" s="29"/>
      <c r="C748" s="29"/>
      <c r="D748" s="29"/>
      <c r="E748" s="29"/>
      <c r="F748" s="29"/>
      <c r="G748" s="29"/>
      <c r="H748" s="29"/>
      <c r="I748" s="29"/>
      <c r="J748" s="30"/>
      <c r="K748" s="30"/>
      <c r="L748" s="30"/>
      <c r="M748" s="30"/>
      <c r="N748" s="40"/>
      <c r="O748" s="40"/>
      <c r="P748" s="40"/>
      <c r="Q748" s="279"/>
    </row>
    <row r="749" spans="1:17" s="34" customFormat="1">
      <c r="A749" s="29"/>
      <c r="B749" s="29"/>
      <c r="C749" s="29"/>
      <c r="D749" s="29"/>
      <c r="E749" s="29"/>
      <c r="F749" s="29"/>
      <c r="G749" s="29"/>
      <c r="H749" s="29"/>
      <c r="I749" s="29"/>
      <c r="J749" s="30"/>
      <c r="K749" s="30"/>
      <c r="L749" s="30"/>
      <c r="M749" s="30"/>
      <c r="N749" s="40"/>
      <c r="O749" s="40"/>
      <c r="P749" s="40"/>
      <c r="Q749" s="279"/>
    </row>
    <row r="750" spans="1:17" s="34" customFormat="1">
      <c r="A750" s="29"/>
      <c r="B750" s="29"/>
      <c r="C750" s="29"/>
      <c r="D750" s="29"/>
      <c r="E750" s="29"/>
      <c r="F750" s="29"/>
      <c r="G750" s="29"/>
      <c r="H750" s="29"/>
      <c r="I750" s="29"/>
      <c r="J750" s="30"/>
      <c r="K750" s="30"/>
      <c r="L750" s="30"/>
      <c r="M750" s="30"/>
      <c r="N750" s="40"/>
      <c r="O750" s="40"/>
      <c r="P750" s="40"/>
      <c r="Q750" s="279"/>
    </row>
    <row r="751" spans="1:17" s="34" customFormat="1">
      <c r="A751" s="29"/>
      <c r="B751" s="29"/>
      <c r="C751" s="29"/>
      <c r="D751" s="29"/>
      <c r="E751" s="29"/>
      <c r="F751" s="29"/>
      <c r="G751" s="29"/>
      <c r="H751" s="29"/>
      <c r="I751" s="29"/>
      <c r="J751" s="30"/>
      <c r="K751" s="30"/>
      <c r="L751" s="30"/>
      <c r="M751" s="30"/>
      <c r="N751" s="40"/>
      <c r="O751" s="40"/>
      <c r="P751" s="40"/>
      <c r="Q751" s="279"/>
    </row>
    <row r="752" spans="1:17" s="34" customFormat="1">
      <c r="A752" s="29"/>
      <c r="B752" s="29"/>
      <c r="C752" s="29"/>
      <c r="D752" s="29"/>
      <c r="E752" s="29"/>
      <c r="F752" s="29"/>
      <c r="G752" s="29"/>
      <c r="H752" s="29"/>
      <c r="I752" s="29"/>
      <c r="J752" s="30"/>
      <c r="K752" s="30"/>
      <c r="L752" s="30"/>
      <c r="M752" s="30"/>
      <c r="N752" s="40"/>
      <c r="O752" s="40"/>
      <c r="P752" s="40"/>
      <c r="Q752" s="279"/>
    </row>
    <row r="753" spans="1:17" s="34" customFormat="1">
      <c r="A753" s="29"/>
      <c r="B753" s="29"/>
      <c r="C753" s="29"/>
      <c r="D753" s="29"/>
      <c r="E753" s="29"/>
      <c r="F753" s="29"/>
      <c r="G753" s="29"/>
      <c r="H753" s="29"/>
      <c r="I753" s="29"/>
      <c r="J753" s="30"/>
      <c r="K753" s="30"/>
      <c r="L753" s="30"/>
      <c r="M753" s="30"/>
      <c r="N753" s="40"/>
      <c r="O753" s="40"/>
      <c r="P753" s="40"/>
      <c r="Q753" s="279"/>
    </row>
    <row r="754" spans="1:17" s="34" customFormat="1">
      <c r="A754" s="29"/>
      <c r="B754" s="29"/>
      <c r="C754" s="29"/>
      <c r="D754" s="29"/>
      <c r="E754" s="29"/>
      <c r="F754" s="29"/>
      <c r="G754" s="29"/>
      <c r="H754" s="29"/>
      <c r="I754" s="29"/>
      <c r="J754" s="30"/>
      <c r="K754" s="30"/>
      <c r="L754" s="30"/>
      <c r="M754" s="30"/>
      <c r="N754" s="40"/>
      <c r="O754" s="40"/>
      <c r="P754" s="40"/>
      <c r="Q754" s="279"/>
    </row>
    <row r="755" spans="1:17" s="34" customFormat="1">
      <c r="A755" s="29"/>
      <c r="B755" s="29"/>
      <c r="C755" s="29"/>
      <c r="D755" s="29"/>
      <c r="E755" s="29"/>
      <c r="F755" s="29"/>
      <c r="G755" s="29"/>
      <c r="H755" s="29"/>
      <c r="I755" s="29"/>
      <c r="J755" s="30"/>
      <c r="K755" s="30"/>
      <c r="L755" s="30"/>
      <c r="M755" s="30"/>
      <c r="N755" s="40"/>
      <c r="O755" s="40"/>
      <c r="P755" s="40"/>
      <c r="Q755" s="279"/>
    </row>
    <row r="756" spans="1:17" s="34" customFormat="1">
      <c r="A756" s="29"/>
      <c r="B756" s="29"/>
      <c r="C756" s="29"/>
      <c r="D756" s="29"/>
      <c r="E756" s="29"/>
      <c r="F756" s="29"/>
      <c r="G756" s="29"/>
      <c r="H756" s="29"/>
      <c r="I756" s="29"/>
      <c r="J756" s="30"/>
      <c r="K756" s="30"/>
      <c r="L756" s="30"/>
      <c r="M756" s="30"/>
      <c r="N756" s="40"/>
      <c r="O756" s="40"/>
      <c r="P756" s="40"/>
      <c r="Q756" s="279"/>
    </row>
    <row r="757" spans="1:17" s="34" customFormat="1">
      <c r="A757" s="29"/>
      <c r="B757" s="29"/>
      <c r="C757" s="29"/>
      <c r="D757" s="29"/>
      <c r="E757" s="29"/>
      <c r="F757" s="29"/>
      <c r="G757" s="29"/>
      <c r="H757" s="29"/>
      <c r="I757" s="29"/>
      <c r="J757" s="30"/>
      <c r="K757" s="30"/>
      <c r="L757" s="30"/>
      <c r="M757" s="30"/>
      <c r="N757" s="40"/>
      <c r="O757" s="40"/>
      <c r="P757" s="40"/>
      <c r="Q757" s="279"/>
    </row>
    <row r="758" spans="1:17" s="34" customFormat="1">
      <c r="A758" s="29"/>
      <c r="B758" s="29"/>
      <c r="C758" s="29"/>
      <c r="D758" s="29"/>
      <c r="E758" s="29"/>
      <c r="F758" s="29"/>
      <c r="G758" s="29"/>
      <c r="H758" s="29"/>
      <c r="I758" s="29"/>
      <c r="J758" s="30"/>
      <c r="K758" s="30"/>
      <c r="L758" s="30"/>
      <c r="M758" s="30"/>
      <c r="N758" s="40"/>
      <c r="O758" s="40"/>
      <c r="P758" s="40"/>
      <c r="Q758" s="279"/>
    </row>
    <row r="759" spans="1:17" s="34" customFormat="1">
      <c r="A759" s="29"/>
      <c r="B759" s="29"/>
      <c r="C759" s="29"/>
      <c r="D759" s="29"/>
      <c r="E759" s="29"/>
      <c r="F759" s="29"/>
      <c r="G759" s="29"/>
      <c r="H759" s="29"/>
      <c r="I759" s="29"/>
      <c r="J759" s="30"/>
      <c r="K759" s="30"/>
      <c r="L759" s="30"/>
      <c r="M759" s="30"/>
      <c r="N759" s="40"/>
      <c r="O759" s="40"/>
      <c r="P759" s="40"/>
      <c r="Q759" s="279"/>
    </row>
    <row r="760" spans="1:17" s="34" customFormat="1">
      <c r="A760" s="29"/>
      <c r="B760" s="29"/>
      <c r="C760" s="29"/>
      <c r="D760" s="29"/>
      <c r="E760" s="29"/>
      <c r="F760" s="29"/>
      <c r="G760" s="29"/>
      <c r="H760" s="29"/>
      <c r="I760" s="29"/>
      <c r="J760" s="30"/>
      <c r="K760" s="30"/>
      <c r="L760" s="30"/>
      <c r="M760" s="30"/>
      <c r="N760" s="40"/>
      <c r="O760" s="40"/>
      <c r="P760" s="40"/>
      <c r="Q760" s="279"/>
    </row>
    <row r="761" spans="1:17" s="34" customFormat="1">
      <c r="A761" s="29"/>
      <c r="B761" s="29"/>
      <c r="C761" s="29"/>
      <c r="D761" s="29"/>
      <c r="E761" s="29"/>
      <c r="F761" s="29"/>
      <c r="G761" s="29"/>
      <c r="H761" s="29"/>
      <c r="I761" s="29"/>
      <c r="J761" s="30"/>
      <c r="K761" s="30"/>
      <c r="L761" s="30"/>
      <c r="M761" s="30"/>
      <c r="N761" s="40"/>
      <c r="O761" s="40"/>
      <c r="P761" s="40"/>
      <c r="Q761" s="279"/>
    </row>
    <row r="762" spans="1:17" s="34" customFormat="1">
      <c r="A762" s="29"/>
      <c r="B762" s="29"/>
      <c r="C762" s="29"/>
      <c r="D762" s="29"/>
      <c r="E762" s="29"/>
      <c r="F762" s="29"/>
      <c r="G762" s="29"/>
      <c r="H762" s="29"/>
      <c r="I762" s="29"/>
      <c r="J762" s="30"/>
      <c r="K762" s="30"/>
      <c r="L762" s="30"/>
      <c r="M762" s="30"/>
      <c r="N762" s="40"/>
      <c r="O762" s="40"/>
      <c r="P762" s="40"/>
      <c r="Q762" s="279"/>
    </row>
    <row r="763" spans="1:17" s="34" customFormat="1">
      <c r="A763" s="29"/>
      <c r="B763" s="29"/>
      <c r="C763" s="29"/>
      <c r="D763" s="29"/>
      <c r="E763" s="29"/>
      <c r="F763" s="29"/>
      <c r="G763" s="29"/>
      <c r="H763" s="29"/>
      <c r="I763" s="29"/>
      <c r="J763" s="30"/>
      <c r="K763" s="30"/>
      <c r="L763" s="30"/>
      <c r="M763" s="30"/>
      <c r="N763" s="40"/>
      <c r="O763" s="40"/>
      <c r="P763" s="40"/>
      <c r="Q763" s="279"/>
    </row>
    <row r="764" spans="1:17" s="34" customFormat="1">
      <c r="A764" s="29"/>
      <c r="B764" s="29"/>
      <c r="C764" s="29"/>
      <c r="D764" s="29"/>
      <c r="E764" s="29"/>
      <c r="F764" s="29"/>
      <c r="G764" s="29"/>
      <c r="H764" s="29"/>
      <c r="I764" s="29"/>
      <c r="J764" s="30"/>
      <c r="K764" s="30"/>
      <c r="L764" s="30"/>
      <c r="M764" s="30"/>
      <c r="N764" s="40"/>
      <c r="O764" s="40"/>
      <c r="P764" s="40"/>
      <c r="Q764" s="279"/>
    </row>
    <row r="765" spans="1:17" s="34" customFormat="1">
      <c r="A765" s="29"/>
      <c r="B765" s="29"/>
      <c r="C765" s="29"/>
      <c r="D765" s="29"/>
      <c r="E765" s="29"/>
      <c r="F765" s="29"/>
      <c r="G765" s="29"/>
      <c r="H765" s="29"/>
      <c r="I765" s="29"/>
      <c r="J765" s="30"/>
      <c r="K765" s="30"/>
      <c r="L765" s="30"/>
      <c r="M765" s="30"/>
      <c r="N765" s="40"/>
      <c r="O765" s="40"/>
      <c r="P765" s="40"/>
      <c r="Q765" s="279"/>
    </row>
    <row r="766" spans="1:17" s="34" customFormat="1">
      <c r="A766" s="29"/>
      <c r="B766" s="29"/>
      <c r="C766" s="29"/>
      <c r="D766" s="29"/>
      <c r="E766" s="29"/>
      <c r="F766" s="29"/>
      <c r="G766" s="29"/>
      <c r="H766" s="29"/>
      <c r="I766" s="29"/>
      <c r="J766" s="30"/>
      <c r="K766" s="30"/>
      <c r="L766" s="30"/>
      <c r="M766" s="30"/>
      <c r="N766" s="40"/>
      <c r="O766" s="40"/>
      <c r="P766" s="40"/>
      <c r="Q766" s="279"/>
    </row>
    <row r="767" spans="1:17" s="34" customFormat="1">
      <c r="A767" s="29"/>
      <c r="B767" s="29"/>
      <c r="C767" s="29"/>
      <c r="D767" s="29"/>
      <c r="E767" s="29"/>
      <c r="F767" s="29"/>
      <c r="G767" s="29"/>
      <c r="H767" s="29"/>
      <c r="I767" s="29"/>
      <c r="J767" s="30"/>
      <c r="K767" s="30"/>
      <c r="L767" s="30"/>
      <c r="M767" s="30"/>
      <c r="N767" s="40"/>
      <c r="O767" s="40"/>
      <c r="P767" s="40"/>
      <c r="Q767" s="279"/>
    </row>
    <row r="768" spans="1:17" s="34" customFormat="1">
      <c r="A768" s="29"/>
      <c r="B768" s="29"/>
      <c r="C768" s="29"/>
      <c r="D768" s="29"/>
      <c r="E768" s="29"/>
      <c r="F768" s="29"/>
      <c r="G768" s="29"/>
      <c r="H768" s="29"/>
      <c r="I768" s="29"/>
      <c r="J768" s="30"/>
      <c r="K768" s="30"/>
      <c r="L768" s="30"/>
      <c r="M768" s="30"/>
      <c r="N768" s="40"/>
      <c r="O768" s="40"/>
      <c r="P768" s="40"/>
      <c r="Q768" s="279"/>
    </row>
    <row r="769" spans="1:17" s="34" customFormat="1">
      <c r="A769" s="29"/>
      <c r="B769" s="29"/>
      <c r="C769" s="29"/>
      <c r="D769" s="29"/>
      <c r="E769" s="29"/>
      <c r="F769" s="29"/>
      <c r="G769" s="29"/>
      <c r="H769" s="29"/>
      <c r="I769" s="29"/>
      <c r="J769" s="30"/>
      <c r="K769" s="30"/>
      <c r="L769" s="30"/>
      <c r="M769" s="30"/>
      <c r="N769" s="40"/>
      <c r="O769" s="40"/>
      <c r="P769" s="40"/>
      <c r="Q769" s="279"/>
    </row>
    <row r="770" spans="1:17" s="34" customFormat="1">
      <c r="A770" s="29"/>
      <c r="B770" s="29"/>
      <c r="C770" s="29"/>
      <c r="D770" s="29"/>
      <c r="E770" s="29"/>
      <c r="F770" s="29"/>
      <c r="G770" s="29"/>
      <c r="H770" s="29"/>
      <c r="I770" s="29"/>
      <c r="J770" s="30"/>
      <c r="K770" s="30"/>
      <c r="L770" s="30"/>
      <c r="M770" s="30"/>
      <c r="N770" s="40"/>
      <c r="O770" s="40"/>
      <c r="P770" s="40"/>
      <c r="Q770" s="279"/>
    </row>
    <row r="771" spans="1:17" s="34" customFormat="1">
      <c r="A771" s="29"/>
      <c r="B771" s="29"/>
      <c r="C771" s="29"/>
      <c r="D771" s="29"/>
      <c r="E771" s="29"/>
      <c r="F771" s="29"/>
      <c r="G771" s="29"/>
      <c r="H771" s="29"/>
      <c r="I771" s="29"/>
      <c r="J771" s="30"/>
      <c r="K771" s="30"/>
      <c r="L771" s="30"/>
      <c r="M771" s="30"/>
      <c r="N771" s="40"/>
      <c r="O771" s="40"/>
      <c r="P771" s="40"/>
      <c r="Q771" s="279"/>
    </row>
    <row r="772" spans="1:17" s="34" customFormat="1">
      <c r="A772" s="29"/>
      <c r="B772" s="29"/>
      <c r="C772" s="29"/>
      <c r="D772" s="29"/>
      <c r="E772" s="29"/>
      <c r="F772" s="29"/>
      <c r="G772" s="29"/>
      <c r="H772" s="29"/>
      <c r="I772" s="29"/>
      <c r="J772" s="30"/>
      <c r="K772" s="30"/>
      <c r="L772" s="30"/>
      <c r="M772" s="30"/>
      <c r="N772" s="40"/>
      <c r="O772" s="40"/>
      <c r="P772" s="40"/>
      <c r="Q772" s="279"/>
    </row>
    <row r="773" spans="1:17" s="34" customFormat="1">
      <c r="A773" s="29"/>
      <c r="B773" s="29"/>
      <c r="C773" s="29"/>
      <c r="D773" s="29"/>
      <c r="E773" s="29"/>
      <c r="F773" s="29"/>
      <c r="G773" s="29"/>
      <c r="H773" s="29"/>
      <c r="I773" s="29"/>
      <c r="J773" s="30"/>
      <c r="K773" s="30"/>
      <c r="L773" s="30"/>
      <c r="M773" s="30"/>
      <c r="N773" s="40"/>
      <c r="O773" s="40"/>
      <c r="P773" s="40"/>
      <c r="Q773" s="279"/>
    </row>
    <row r="774" spans="1:17" s="34" customFormat="1">
      <c r="A774" s="29"/>
      <c r="B774" s="29"/>
      <c r="C774" s="29"/>
      <c r="D774" s="29"/>
      <c r="E774" s="29"/>
      <c r="F774" s="29"/>
      <c r="G774" s="29"/>
      <c r="H774" s="29"/>
      <c r="I774" s="29"/>
      <c r="J774" s="30"/>
      <c r="K774" s="30"/>
      <c r="L774" s="30"/>
      <c r="M774" s="30"/>
      <c r="N774" s="40"/>
      <c r="O774" s="40"/>
      <c r="P774" s="40"/>
      <c r="Q774" s="279"/>
    </row>
    <row r="775" spans="1:17" s="34" customFormat="1">
      <c r="A775" s="29"/>
      <c r="B775" s="29"/>
      <c r="C775" s="29"/>
      <c r="D775" s="29"/>
      <c r="E775" s="29"/>
      <c r="F775" s="29"/>
      <c r="G775" s="29"/>
      <c r="H775" s="29"/>
      <c r="I775" s="29"/>
      <c r="J775" s="30"/>
      <c r="K775" s="30"/>
      <c r="L775" s="30"/>
      <c r="M775" s="30"/>
      <c r="N775" s="40"/>
      <c r="O775" s="40"/>
      <c r="P775" s="40"/>
      <c r="Q775" s="279"/>
    </row>
    <row r="776" spans="1:17" s="34" customFormat="1">
      <c r="A776" s="29"/>
      <c r="B776" s="29"/>
      <c r="C776" s="29"/>
      <c r="D776" s="29"/>
      <c r="E776" s="29"/>
      <c r="F776" s="29"/>
      <c r="G776" s="29"/>
      <c r="H776" s="29"/>
      <c r="I776" s="29"/>
      <c r="J776" s="30"/>
      <c r="K776" s="30"/>
      <c r="L776" s="30"/>
      <c r="M776" s="30"/>
      <c r="N776" s="40"/>
      <c r="O776" s="40"/>
      <c r="P776" s="40"/>
      <c r="Q776" s="279"/>
    </row>
    <row r="777" spans="1:17" s="34" customFormat="1">
      <c r="A777" s="29"/>
      <c r="B777" s="29"/>
      <c r="C777" s="29"/>
      <c r="D777" s="29"/>
      <c r="E777" s="29"/>
      <c r="F777" s="29"/>
      <c r="G777" s="29"/>
      <c r="H777" s="29"/>
      <c r="I777" s="29"/>
      <c r="J777" s="30"/>
      <c r="K777" s="30"/>
      <c r="L777" s="30"/>
      <c r="M777" s="30"/>
      <c r="N777" s="40"/>
      <c r="O777" s="40"/>
      <c r="P777" s="40"/>
      <c r="Q777" s="279"/>
    </row>
    <row r="778" spans="1:17" s="34" customFormat="1">
      <c r="A778" s="29"/>
      <c r="B778" s="29"/>
      <c r="C778" s="29"/>
      <c r="D778" s="29"/>
      <c r="E778" s="29"/>
      <c r="F778" s="29"/>
      <c r="G778" s="29"/>
      <c r="H778" s="29"/>
      <c r="I778" s="29"/>
      <c r="J778" s="30"/>
      <c r="K778" s="30"/>
      <c r="L778" s="30"/>
      <c r="M778" s="30"/>
      <c r="N778" s="40"/>
      <c r="O778" s="40"/>
      <c r="P778" s="40"/>
      <c r="Q778" s="279"/>
    </row>
    <row r="779" spans="1:17" s="34" customFormat="1">
      <c r="A779" s="29"/>
      <c r="B779" s="29"/>
      <c r="C779" s="29"/>
      <c r="D779" s="29"/>
      <c r="E779" s="29"/>
      <c r="F779" s="29"/>
      <c r="G779" s="29"/>
      <c r="H779" s="29"/>
      <c r="I779" s="29"/>
      <c r="J779" s="30"/>
      <c r="K779" s="30"/>
      <c r="L779" s="30"/>
      <c r="M779" s="30"/>
      <c r="N779" s="40"/>
      <c r="O779" s="40"/>
      <c r="P779" s="40"/>
      <c r="Q779" s="279"/>
    </row>
    <row r="780" spans="1:17" s="34" customFormat="1">
      <c r="A780" s="29"/>
      <c r="B780" s="29"/>
      <c r="C780" s="29"/>
      <c r="D780" s="29"/>
      <c r="E780" s="29"/>
      <c r="F780" s="29"/>
      <c r="G780" s="29"/>
      <c r="H780" s="29"/>
      <c r="I780" s="29"/>
      <c r="J780" s="30"/>
      <c r="K780" s="30"/>
      <c r="L780" s="30"/>
      <c r="M780" s="30"/>
      <c r="N780" s="40"/>
      <c r="O780" s="40"/>
      <c r="P780" s="40"/>
      <c r="Q780" s="279"/>
    </row>
    <row r="781" spans="1:17" s="34" customFormat="1">
      <c r="A781" s="29"/>
      <c r="B781" s="29"/>
      <c r="C781" s="29"/>
      <c r="D781" s="29"/>
      <c r="E781" s="29"/>
      <c r="F781" s="29"/>
      <c r="G781" s="29"/>
      <c r="H781" s="29"/>
      <c r="I781" s="29"/>
      <c r="J781" s="30"/>
      <c r="K781" s="30"/>
      <c r="L781" s="30"/>
      <c r="M781" s="30"/>
      <c r="N781" s="40"/>
      <c r="O781" s="40"/>
      <c r="P781" s="40"/>
      <c r="Q781" s="279"/>
    </row>
    <row r="782" spans="1:17" s="34" customFormat="1">
      <c r="A782" s="29"/>
      <c r="B782" s="29"/>
      <c r="C782" s="29"/>
      <c r="D782" s="29"/>
      <c r="E782" s="29"/>
      <c r="F782" s="29"/>
      <c r="G782" s="29"/>
      <c r="H782" s="29"/>
      <c r="I782" s="29"/>
      <c r="J782" s="30"/>
      <c r="K782" s="30"/>
      <c r="L782" s="30"/>
      <c r="M782" s="30"/>
      <c r="N782" s="40"/>
      <c r="O782" s="40"/>
      <c r="P782" s="40"/>
      <c r="Q782" s="279"/>
    </row>
    <row r="783" spans="1:17" s="34" customFormat="1">
      <c r="A783" s="29"/>
      <c r="B783" s="29"/>
      <c r="C783" s="29"/>
      <c r="D783" s="29"/>
      <c r="E783" s="29"/>
      <c r="F783" s="29"/>
      <c r="G783" s="29"/>
      <c r="H783" s="29"/>
      <c r="I783" s="29"/>
      <c r="J783" s="30"/>
      <c r="K783" s="30"/>
      <c r="L783" s="30"/>
      <c r="M783" s="30"/>
      <c r="N783" s="40"/>
      <c r="O783" s="40"/>
      <c r="P783" s="40"/>
      <c r="Q783" s="279"/>
    </row>
    <row r="784" spans="1:17" s="34" customFormat="1">
      <c r="A784" s="29"/>
      <c r="B784" s="29"/>
      <c r="C784" s="29"/>
      <c r="D784" s="29"/>
      <c r="E784" s="29"/>
      <c r="F784" s="29"/>
      <c r="G784" s="29"/>
      <c r="H784" s="29"/>
      <c r="I784" s="29"/>
      <c r="J784" s="30"/>
      <c r="K784" s="30"/>
      <c r="L784" s="30"/>
      <c r="M784" s="30"/>
      <c r="N784" s="40"/>
      <c r="O784" s="40"/>
      <c r="P784" s="40"/>
      <c r="Q784" s="279"/>
    </row>
    <row r="785" spans="1:17" s="34" customFormat="1">
      <c r="A785" s="29"/>
      <c r="B785" s="29"/>
      <c r="C785" s="29"/>
      <c r="D785" s="29"/>
      <c r="E785" s="29"/>
      <c r="F785" s="29"/>
      <c r="G785" s="29"/>
      <c r="H785" s="29"/>
      <c r="I785" s="29"/>
      <c r="J785" s="30"/>
      <c r="K785" s="30"/>
      <c r="L785" s="30"/>
      <c r="M785" s="30"/>
      <c r="N785" s="40"/>
      <c r="O785" s="40"/>
      <c r="P785" s="40"/>
      <c r="Q785" s="279"/>
    </row>
    <row r="786" spans="1:17" s="34" customFormat="1">
      <c r="A786" s="29"/>
      <c r="B786" s="29"/>
      <c r="C786" s="29"/>
      <c r="D786" s="29"/>
      <c r="E786" s="29"/>
      <c r="F786" s="29"/>
      <c r="G786" s="29"/>
      <c r="H786" s="29"/>
      <c r="I786" s="29"/>
      <c r="J786" s="30"/>
      <c r="K786" s="30"/>
      <c r="L786" s="30"/>
      <c r="M786" s="30"/>
      <c r="N786" s="40"/>
      <c r="O786" s="40"/>
      <c r="P786" s="40"/>
      <c r="Q786" s="279"/>
    </row>
    <row r="787" spans="1:17" s="34" customFormat="1">
      <c r="A787" s="29"/>
      <c r="B787" s="29"/>
      <c r="C787" s="29"/>
      <c r="D787" s="29"/>
      <c r="E787" s="29"/>
      <c r="F787" s="29"/>
      <c r="G787" s="29"/>
      <c r="H787" s="29"/>
      <c r="I787" s="29"/>
      <c r="J787" s="30"/>
      <c r="K787" s="30"/>
      <c r="L787" s="30"/>
      <c r="M787" s="30"/>
      <c r="N787" s="40"/>
      <c r="O787" s="40"/>
      <c r="P787" s="40"/>
      <c r="Q787" s="279"/>
    </row>
    <row r="788" spans="1:17" s="34" customFormat="1">
      <c r="A788" s="29"/>
      <c r="B788" s="29"/>
      <c r="C788" s="29"/>
      <c r="D788" s="29"/>
      <c r="E788" s="29"/>
      <c r="F788" s="29"/>
      <c r="G788" s="29"/>
      <c r="H788" s="29"/>
      <c r="I788" s="29"/>
      <c r="J788" s="30"/>
      <c r="K788" s="30"/>
      <c r="L788" s="30"/>
      <c r="M788" s="30"/>
      <c r="N788" s="40"/>
      <c r="O788" s="40"/>
      <c r="P788" s="40"/>
      <c r="Q788" s="279"/>
    </row>
    <row r="789" spans="1:17" s="34" customFormat="1">
      <c r="A789" s="29"/>
      <c r="B789" s="29"/>
      <c r="C789" s="29"/>
      <c r="D789" s="29"/>
      <c r="E789" s="29"/>
      <c r="F789" s="29"/>
      <c r="G789" s="29"/>
      <c r="H789" s="29"/>
      <c r="I789" s="29"/>
      <c r="J789" s="30"/>
      <c r="K789" s="30"/>
      <c r="L789" s="30"/>
      <c r="M789" s="30"/>
      <c r="N789" s="40"/>
      <c r="O789" s="40"/>
      <c r="P789" s="40"/>
      <c r="Q789" s="279"/>
    </row>
    <row r="790" spans="1:17" s="34" customFormat="1">
      <c r="A790" s="29"/>
      <c r="B790" s="29"/>
      <c r="C790" s="29"/>
      <c r="D790" s="29"/>
      <c r="E790" s="29"/>
      <c r="F790" s="29"/>
      <c r="G790" s="29"/>
      <c r="H790" s="29"/>
      <c r="I790" s="29"/>
      <c r="J790" s="30"/>
      <c r="K790" s="30"/>
      <c r="L790" s="30"/>
      <c r="M790" s="30"/>
      <c r="N790" s="40"/>
      <c r="O790" s="40"/>
      <c r="P790" s="40"/>
      <c r="Q790" s="279"/>
    </row>
    <row r="791" spans="1:17" s="34" customFormat="1">
      <c r="A791" s="29"/>
      <c r="B791" s="29"/>
      <c r="C791" s="29"/>
      <c r="D791" s="29"/>
      <c r="E791" s="29"/>
      <c r="F791" s="29"/>
      <c r="G791" s="29"/>
      <c r="H791" s="29"/>
      <c r="I791" s="29"/>
      <c r="J791" s="30"/>
      <c r="K791" s="30"/>
      <c r="L791" s="30"/>
      <c r="M791" s="30"/>
      <c r="N791" s="40"/>
      <c r="O791" s="40"/>
      <c r="P791" s="40"/>
      <c r="Q791" s="279"/>
    </row>
    <row r="792" spans="1:17" s="34" customFormat="1">
      <c r="A792" s="29"/>
      <c r="B792" s="29"/>
      <c r="C792" s="29"/>
      <c r="D792" s="29"/>
      <c r="E792" s="29"/>
      <c r="F792" s="29"/>
      <c r="G792" s="29"/>
      <c r="H792" s="29"/>
      <c r="I792" s="29"/>
      <c r="J792" s="30"/>
      <c r="K792" s="30"/>
      <c r="L792" s="30"/>
      <c r="M792" s="30"/>
      <c r="N792" s="40"/>
      <c r="O792" s="40"/>
      <c r="P792" s="40"/>
      <c r="Q792" s="279"/>
    </row>
    <row r="793" spans="1:17" s="34" customFormat="1">
      <c r="A793" s="29"/>
      <c r="B793" s="29"/>
      <c r="C793" s="29"/>
      <c r="D793" s="29"/>
      <c r="E793" s="29"/>
      <c r="F793" s="29"/>
      <c r="G793" s="29"/>
      <c r="H793" s="29"/>
      <c r="I793" s="29"/>
      <c r="J793" s="30"/>
      <c r="K793" s="30"/>
      <c r="L793" s="30"/>
      <c r="M793" s="30"/>
      <c r="N793" s="40"/>
      <c r="O793" s="40"/>
      <c r="P793" s="40"/>
      <c r="Q793" s="279"/>
    </row>
    <row r="794" spans="1:17" s="34" customFormat="1">
      <c r="A794" s="29"/>
      <c r="B794" s="29"/>
      <c r="C794" s="29"/>
      <c r="D794" s="29"/>
      <c r="E794" s="29"/>
      <c r="F794" s="29"/>
      <c r="G794" s="29"/>
      <c r="H794" s="29"/>
      <c r="I794" s="29"/>
      <c r="J794" s="30"/>
      <c r="K794" s="30"/>
      <c r="L794" s="30"/>
      <c r="M794" s="30"/>
      <c r="N794" s="40"/>
      <c r="O794" s="40"/>
      <c r="P794" s="40"/>
      <c r="Q794" s="279"/>
    </row>
    <row r="795" spans="1:17" s="34" customFormat="1">
      <c r="A795" s="29"/>
      <c r="B795" s="29"/>
      <c r="C795" s="29"/>
      <c r="D795" s="29"/>
      <c r="E795" s="29"/>
      <c r="F795" s="29"/>
      <c r="G795" s="29"/>
      <c r="H795" s="29"/>
      <c r="I795" s="29"/>
      <c r="J795" s="30"/>
      <c r="K795" s="30"/>
      <c r="L795" s="30"/>
      <c r="M795" s="30"/>
      <c r="N795" s="40"/>
      <c r="O795" s="40"/>
      <c r="P795" s="40"/>
      <c r="Q795" s="279"/>
    </row>
    <row r="796" spans="1:17" s="34" customFormat="1">
      <c r="A796" s="29"/>
      <c r="B796" s="29"/>
      <c r="C796" s="29"/>
      <c r="D796" s="29"/>
      <c r="E796" s="29"/>
      <c r="F796" s="29"/>
      <c r="G796" s="29"/>
      <c r="H796" s="29"/>
      <c r="I796" s="29"/>
      <c r="J796" s="30"/>
      <c r="K796" s="30"/>
      <c r="L796" s="30"/>
      <c r="M796" s="30"/>
      <c r="N796" s="40"/>
      <c r="O796" s="40"/>
      <c r="P796" s="40"/>
      <c r="Q796" s="279"/>
    </row>
    <row r="797" spans="1:17" s="34" customFormat="1">
      <c r="A797" s="29"/>
      <c r="B797" s="29"/>
      <c r="C797" s="29"/>
      <c r="D797" s="29"/>
      <c r="E797" s="29"/>
      <c r="F797" s="29"/>
      <c r="G797" s="29"/>
      <c r="H797" s="29"/>
      <c r="I797" s="29"/>
      <c r="J797" s="30"/>
      <c r="K797" s="30"/>
      <c r="L797" s="30"/>
      <c r="M797" s="30"/>
      <c r="N797" s="40"/>
      <c r="O797" s="40"/>
      <c r="P797" s="40"/>
      <c r="Q797" s="279"/>
    </row>
    <row r="798" spans="1:17" s="34" customFormat="1">
      <c r="A798" s="29"/>
      <c r="B798" s="29"/>
      <c r="C798" s="29"/>
      <c r="D798" s="29"/>
      <c r="E798" s="29"/>
      <c r="F798" s="29"/>
      <c r="G798" s="29"/>
      <c r="H798" s="29"/>
      <c r="I798" s="29"/>
      <c r="J798" s="30"/>
      <c r="K798" s="30"/>
      <c r="L798" s="30"/>
      <c r="M798" s="30"/>
      <c r="N798" s="40"/>
      <c r="O798" s="40"/>
      <c r="P798" s="40"/>
      <c r="Q798" s="279"/>
    </row>
    <row r="799" spans="1:17" s="34" customFormat="1">
      <c r="A799" s="29"/>
      <c r="B799" s="29"/>
      <c r="C799" s="29"/>
      <c r="D799" s="29"/>
      <c r="E799" s="29"/>
      <c r="F799" s="29"/>
      <c r="G799" s="29"/>
      <c r="H799" s="29"/>
      <c r="I799" s="29"/>
      <c r="J799" s="30"/>
      <c r="K799" s="30"/>
      <c r="L799" s="30"/>
      <c r="M799" s="30"/>
      <c r="N799" s="40"/>
      <c r="O799" s="40"/>
      <c r="P799" s="40"/>
      <c r="Q799" s="279"/>
    </row>
    <row r="800" spans="1:17" s="34" customFormat="1">
      <c r="A800" s="29"/>
      <c r="B800" s="29"/>
      <c r="C800" s="29"/>
      <c r="D800" s="29"/>
      <c r="E800" s="29"/>
      <c r="F800" s="29"/>
      <c r="G800" s="29"/>
      <c r="H800" s="29"/>
      <c r="I800" s="29"/>
      <c r="J800" s="30"/>
      <c r="K800" s="30"/>
      <c r="L800" s="30"/>
      <c r="M800" s="30"/>
      <c r="N800" s="40"/>
      <c r="O800" s="40"/>
      <c r="P800" s="40"/>
      <c r="Q800" s="279"/>
    </row>
    <row r="801" spans="1:17" s="34" customFormat="1">
      <c r="A801" s="29"/>
      <c r="B801" s="29"/>
      <c r="C801" s="29"/>
      <c r="D801" s="29"/>
      <c r="E801" s="29"/>
      <c r="F801" s="29"/>
      <c r="G801" s="29"/>
      <c r="H801" s="29"/>
      <c r="I801" s="29"/>
      <c r="J801" s="30"/>
      <c r="K801" s="30"/>
      <c r="L801" s="30"/>
      <c r="M801" s="30"/>
      <c r="N801" s="40"/>
      <c r="O801" s="40"/>
      <c r="P801" s="40"/>
      <c r="Q801" s="279"/>
    </row>
    <row r="802" spans="1:17" s="34" customFormat="1">
      <c r="A802" s="29"/>
      <c r="B802" s="29"/>
      <c r="C802" s="29"/>
      <c r="D802" s="29"/>
      <c r="E802" s="29"/>
      <c r="F802" s="29"/>
      <c r="G802" s="29"/>
      <c r="H802" s="29"/>
      <c r="I802" s="29"/>
      <c r="J802" s="30"/>
      <c r="K802" s="30"/>
      <c r="L802" s="30"/>
      <c r="M802" s="30"/>
      <c r="N802" s="40"/>
      <c r="O802" s="40"/>
      <c r="P802" s="40"/>
      <c r="Q802" s="279"/>
    </row>
    <row r="803" spans="1:17" s="34" customFormat="1">
      <c r="A803" s="29"/>
      <c r="B803" s="29"/>
      <c r="C803" s="29"/>
      <c r="D803" s="29"/>
      <c r="E803" s="29"/>
      <c r="F803" s="29"/>
      <c r="G803" s="29"/>
      <c r="H803" s="29"/>
      <c r="I803" s="29"/>
      <c r="J803" s="30"/>
      <c r="K803" s="30"/>
      <c r="L803" s="30"/>
      <c r="M803" s="30"/>
      <c r="N803" s="40"/>
      <c r="O803" s="40"/>
      <c r="P803" s="40"/>
      <c r="Q803" s="279"/>
    </row>
    <row r="804" spans="1:17" s="34" customFormat="1">
      <c r="A804" s="29"/>
      <c r="B804" s="29"/>
      <c r="C804" s="29"/>
      <c r="D804" s="29"/>
      <c r="E804" s="29"/>
      <c r="F804" s="29"/>
      <c r="G804" s="29"/>
      <c r="H804" s="29"/>
      <c r="I804" s="29"/>
      <c r="J804" s="30"/>
      <c r="K804" s="30"/>
      <c r="L804" s="30"/>
      <c r="M804" s="30"/>
      <c r="N804" s="40"/>
      <c r="O804" s="40"/>
      <c r="P804" s="40"/>
      <c r="Q804" s="279"/>
    </row>
    <row r="805" spans="1:17" s="34" customFormat="1">
      <c r="A805" s="29"/>
      <c r="B805" s="29"/>
      <c r="C805" s="29"/>
      <c r="D805" s="29"/>
      <c r="E805" s="29"/>
      <c r="F805" s="29"/>
      <c r="G805" s="29"/>
      <c r="H805" s="29"/>
      <c r="I805" s="29"/>
      <c r="J805" s="30"/>
      <c r="K805" s="30"/>
      <c r="L805" s="30"/>
      <c r="M805" s="30"/>
      <c r="N805" s="40"/>
      <c r="O805" s="40"/>
      <c r="P805" s="40"/>
      <c r="Q805" s="279"/>
    </row>
    <row r="806" spans="1:17" s="34" customFormat="1">
      <c r="A806" s="29"/>
      <c r="B806" s="29"/>
      <c r="C806" s="29"/>
      <c r="D806" s="29"/>
      <c r="E806" s="29"/>
      <c r="F806" s="29"/>
      <c r="G806" s="29"/>
      <c r="H806" s="29"/>
      <c r="I806" s="29"/>
      <c r="J806" s="30"/>
      <c r="K806" s="30"/>
      <c r="L806" s="30"/>
      <c r="M806" s="30"/>
      <c r="N806" s="40"/>
      <c r="O806" s="40"/>
      <c r="P806" s="40"/>
      <c r="Q806" s="279"/>
    </row>
    <row r="807" spans="1:17" s="34" customFormat="1">
      <c r="A807" s="29"/>
      <c r="B807" s="29"/>
      <c r="C807" s="29"/>
      <c r="D807" s="29"/>
      <c r="E807" s="29"/>
      <c r="F807" s="29"/>
      <c r="G807" s="29"/>
      <c r="H807" s="29"/>
      <c r="I807" s="29"/>
      <c r="J807" s="30"/>
      <c r="K807" s="30"/>
      <c r="L807" s="30"/>
      <c r="M807" s="30"/>
      <c r="N807" s="40"/>
      <c r="O807" s="40"/>
      <c r="P807" s="40"/>
      <c r="Q807" s="279"/>
    </row>
    <row r="808" spans="1:17" s="34" customFormat="1">
      <c r="A808" s="29"/>
      <c r="B808" s="29"/>
      <c r="C808" s="29"/>
      <c r="D808" s="29"/>
      <c r="E808" s="29"/>
      <c r="F808" s="29"/>
      <c r="G808" s="29"/>
      <c r="H808" s="29"/>
      <c r="I808" s="29"/>
      <c r="J808" s="30"/>
      <c r="K808" s="30"/>
      <c r="L808" s="30"/>
      <c r="M808" s="30"/>
      <c r="N808" s="40"/>
      <c r="O808" s="40"/>
      <c r="P808" s="40"/>
      <c r="Q808" s="279"/>
    </row>
    <row r="809" spans="1:17" s="34" customFormat="1">
      <c r="A809" s="29"/>
      <c r="B809" s="29"/>
      <c r="C809" s="29"/>
      <c r="D809" s="29"/>
      <c r="E809" s="29"/>
      <c r="F809" s="29"/>
      <c r="G809" s="29"/>
      <c r="H809" s="29"/>
      <c r="I809" s="29"/>
      <c r="J809" s="30"/>
      <c r="K809" s="30"/>
      <c r="L809" s="30"/>
      <c r="M809" s="30"/>
      <c r="N809" s="40"/>
      <c r="O809" s="40"/>
      <c r="P809" s="40"/>
      <c r="Q809" s="279"/>
    </row>
    <row r="810" spans="1:17" s="34" customFormat="1">
      <c r="A810" s="29"/>
      <c r="B810" s="29"/>
      <c r="C810" s="29"/>
      <c r="D810" s="29"/>
      <c r="E810" s="29"/>
      <c r="F810" s="29"/>
      <c r="G810" s="29"/>
      <c r="H810" s="29"/>
      <c r="I810" s="29"/>
      <c r="J810" s="30"/>
      <c r="K810" s="30"/>
      <c r="L810" s="30"/>
      <c r="M810" s="30"/>
      <c r="N810" s="40"/>
      <c r="O810" s="40"/>
      <c r="P810" s="40"/>
      <c r="Q810" s="279"/>
    </row>
    <row r="811" spans="1:17" s="34" customFormat="1">
      <c r="A811" s="29"/>
      <c r="B811" s="29"/>
      <c r="C811" s="29"/>
      <c r="D811" s="29"/>
      <c r="E811" s="29"/>
      <c r="F811" s="29"/>
      <c r="G811" s="29"/>
      <c r="H811" s="29"/>
      <c r="I811" s="29"/>
      <c r="J811" s="30"/>
      <c r="K811" s="30"/>
      <c r="L811" s="30"/>
      <c r="M811" s="30"/>
      <c r="N811" s="40"/>
      <c r="O811" s="40"/>
      <c r="P811" s="40"/>
      <c r="Q811" s="279"/>
    </row>
    <row r="812" spans="1:17" s="34" customFormat="1">
      <c r="A812" s="29"/>
      <c r="B812" s="29"/>
      <c r="C812" s="29"/>
      <c r="D812" s="29"/>
      <c r="E812" s="29"/>
      <c r="F812" s="29"/>
      <c r="G812" s="29"/>
      <c r="H812" s="29"/>
      <c r="I812" s="29"/>
      <c r="J812" s="30"/>
      <c r="K812" s="30"/>
      <c r="L812" s="30"/>
      <c r="M812" s="30"/>
      <c r="N812" s="40"/>
      <c r="O812" s="40"/>
      <c r="P812" s="40"/>
      <c r="Q812" s="279"/>
    </row>
    <row r="813" spans="1:17" s="34" customFormat="1">
      <c r="A813" s="29"/>
      <c r="B813" s="29"/>
      <c r="C813" s="29"/>
      <c r="D813" s="29"/>
      <c r="E813" s="29"/>
      <c r="F813" s="29"/>
      <c r="G813" s="29"/>
      <c r="H813" s="29"/>
      <c r="I813" s="29"/>
      <c r="J813" s="30"/>
      <c r="K813" s="30"/>
      <c r="L813" s="30"/>
      <c r="M813" s="30"/>
      <c r="N813" s="40"/>
      <c r="O813" s="40"/>
      <c r="P813" s="40"/>
      <c r="Q813" s="279"/>
    </row>
    <row r="814" spans="1:17" s="34" customFormat="1">
      <c r="A814" s="29"/>
      <c r="B814" s="29"/>
      <c r="C814" s="29"/>
      <c r="D814" s="29"/>
      <c r="E814" s="29"/>
      <c r="F814" s="29"/>
      <c r="G814" s="29"/>
      <c r="H814" s="29"/>
      <c r="I814" s="29"/>
      <c r="J814" s="30"/>
      <c r="K814" s="30"/>
      <c r="L814" s="30"/>
      <c r="M814" s="30"/>
      <c r="N814" s="40"/>
      <c r="O814" s="40"/>
      <c r="P814" s="40"/>
      <c r="Q814" s="279"/>
    </row>
    <row r="815" spans="1:17" s="34" customFormat="1">
      <c r="A815" s="29"/>
      <c r="B815" s="29"/>
      <c r="C815" s="29"/>
      <c r="D815" s="29"/>
      <c r="E815" s="29"/>
      <c r="F815" s="29"/>
      <c r="G815" s="29"/>
      <c r="H815" s="29"/>
      <c r="I815" s="29"/>
      <c r="J815" s="30"/>
      <c r="K815" s="30"/>
      <c r="L815" s="30"/>
      <c r="M815" s="30"/>
      <c r="N815" s="40"/>
      <c r="O815" s="40"/>
      <c r="P815" s="40"/>
      <c r="Q815" s="279"/>
    </row>
    <row r="816" spans="1:17" s="34" customFormat="1">
      <c r="A816" s="29"/>
      <c r="B816" s="29"/>
      <c r="C816" s="29"/>
      <c r="D816" s="29"/>
      <c r="E816" s="29"/>
      <c r="F816" s="29"/>
      <c r="G816" s="29"/>
      <c r="H816" s="29"/>
      <c r="I816" s="29"/>
      <c r="J816" s="30"/>
      <c r="K816" s="30"/>
      <c r="L816" s="30"/>
      <c r="M816" s="30"/>
      <c r="N816" s="40"/>
      <c r="O816" s="40"/>
      <c r="P816" s="40"/>
      <c r="Q816" s="279"/>
    </row>
    <row r="817" spans="1:17" s="34" customFormat="1">
      <c r="A817" s="29"/>
      <c r="B817" s="29"/>
      <c r="C817" s="29"/>
      <c r="D817" s="29"/>
      <c r="E817" s="29"/>
      <c r="F817" s="29"/>
      <c r="G817" s="29"/>
      <c r="H817" s="29"/>
      <c r="I817" s="29"/>
      <c r="J817" s="30"/>
      <c r="K817" s="30"/>
      <c r="L817" s="30"/>
      <c r="M817" s="30"/>
      <c r="N817" s="40"/>
      <c r="O817" s="40"/>
      <c r="P817" s="40"/>
      <c r="Q817" s="279"/>
    </row>
    <row r="818" spans="1:17" s="34" customFormat="1">
      <c r="A818" s="29"/>
      <c r="B818" s="29"/>
      <c r="C818" s="29"/>
      <c r="D818" s="29"/>
      <c r="E818" s="29"/>
      <c r="F818" s="29"/>
      <c r="G818" s="29"/>
      <c r="H818" s="29"/>
      <c r="I818" s="29"/>
      <c r="J818" s="30"/>
      <c r="K818" s="30"/>
      <c r="L818" s="30"/>
      <c r="M818" s="30"/>
      <c r="N818" s="40"/>
      <c r="O818" s="40"/>
      <c r="P818" s="40"/>
      <c r="Q818" s="279"/>
    </row>
    <row r="819" spans="1:17" s="34" customFormat="1">
      <c r="A819" s="29"/>
      <c r="B819" s="29"/>
      <c r="C819" s="29"/>
      <c r="D819" s="29"/>
      <c r="E819" s="29"/>
      <c r="F819" s="29"/>
      <c r="G819" s="29"/>
      <c r="H819" s="29"/>
      <c r="I819" s="29"/>
      <c r="J819" s="30"/>
      <c r="K819" s="30"/>
      <c r="L819" s="30"/>
      <c r="M819" s="30"/>
      <c r="N819" s="40"/>
      <c r="O819" s="40"/>
      <c r="P819" s="40"/>
      <c r="Q819" s="279"/>
    </row>
    <row r="820" spans="1:17" s="34" customFormat="1">
      <c r="A820" s="29"/>
      <c r="B820" s="29"/>
      <c r="C820" s="29"/>
      <c r="D820" s="29"/>
      <c r="E820" s="29"/>
      <c r="F820" s="29"/>
      <c r="G820" s="29"/>
      <c r="H820" s="29"/>
      <c r="I820" s="29"/>
      <c r="J820" s="30"/>
      <c r="K820" s="30"/>
      <c r="L820" s="30"/>
      <c r="M820" s="30"/>
      <c r="N820" s="40"/>
      <c r="O820" s="40"/>
      <c r="P820" s="40"/>
      <c r="Q820" s="279"/>
    </row>
    <row r="821" spans="1:17" s="34" customFormat="1">
      <c r="A821" s="29"/>
      <c r="B821" s="29"/>
      <c r="C821" s="29"/>
      <c r="D821" s="29"/>
      <c r="E821" s="29"/>
      <c r="F821" s="29"/>
      <c r="G821" s="29"/>
      <c r="H821" s="29"/>
      <c r="I821" s="29"/>
      <c r="J821" s="30"/>
      <c r="K821" s="30"/>
      <c r="L821" s="30"/>
      <c r="M821" s="30"/>
      <c r="N821" s="40"/>
      <c r="O821" s="40"/>
      <c r="P821" s="40"/>
      <c r="Q821" s="279"/>
    </row>
    <row r="822" spans="1:17" s="34" customFormat="1">
      <c r="A822" s="29"/>
      <c r="B822" s="29"/>
      <c r="C822" s="29"/>
      <c r="D822" s="29"/>
      <c r="E822" s="29"/>
      <c r="F822" s="29"/>
      <c r="G822" s="29"/>
      <c r="H822" s="29"/>
      <c r="I822" s="29"/>
      <c r="J822" s="30"/>
      <c r="K822" s="30"/>
      <c r="L822" s="30"/>
      <c r="M822" s="30"/>
      <c r="N822" s="40"/>
      <c r="O822" s="40"/>
      <c r="P822" s="40"/>
      <c r="Q822" s="279"/>
    </row>
    <row r="823" spans="1:17" s="34" customFormat="1">
      <c r="A823" s="29"/>
      <c r="B823" s="29"/>
      <c r="C823" s="29"/>
      <c r="D823" s="29"/>
      <c r="E823" s="29"/>
      <c r="F823" s="29"/>
      <c r="G823" s="29"/>
      <c r="H823" s="29"/>
      <c r="I823" s="29"/>
      <c r="J823" s="30"/>
      <c r="K823" s="30"/>
      <c r="L823" s="30"/>
      <c r="M823" s="30"/>
      <c r="N823" s="40"/>
      <c r="O823" s="40"/>
      <c r="P823" s="40"/>
      <c r="Q823" s="279"/>
    </row>
    <row r="824" spans="1:17" s="34" customFormat="1">
      <c r="A824" s="29"/>
      <c r="B824" s="29"/>
      <c r="C824" s="29"/>
      <c r="D824" s="29"/>
      <c r="E824" s="29"/>
      <c r="F824" s="29"/>
      <c r="G824" s="29"/>
      <c r="H824" s="29"/>
      <c r="I824" s="29"/>
      <c r="J824" s="30"/>
      <c r="K824" s="30"/>
      <c r="L824" s="30"/>
      <c r="M824" s="30"/>
      <c r="N824" s="40"/>
      <c r="O824" s="40"/>
      <c r="P824" s="40"/>
      <c r="Q824" s="279"/>
    </row>
    <row r="825" spans="1:17" s="34" customFormat="1">
      <c r="A825" s="29"/>
      <c r="B825" s="29"/>
      <c r="C825" s="29"/>
      <c r="D825" s="29"/>
      <c r="E825" s="29"/>
      <c r="F825" s="29"/>
      <c r="G825" s="29"/>
      <c r="H825" s="29"/>
      <c r="I825" s="29"/>
      <c r="J825" s="30"/>
      <c r="K825" s="30"/>
      <c r="L825" s="30"/>
      <c r="M825" s="30"/>
      <c r="N825" s="40"/>
      <c r="O825" s="40"/>
      <c r="P825" s="40"/>
      <c r="Q825" s="279"/>
    </row>
    <row r="826" spans="1:17" s="34" customFormat="1">
      <c r="A826" s="29"/>
      <c r="B826" s="29"/>
      <c r="C826" s="29"/>
      <c r="D826" s="29"/>
      <c r="E826" s="29"/>
      <c r="F826" s="29"/>
      <c r="G826" s="29"/>
      <c r="H826" s="29"/>
      <c r="I826" s="29"/>
      <c r="J826" s="30"/>
      <c r="K826" s="30"/>
      <c r="L826" s="30"/>
      <c r="M826" s="30"/>
      <c r="N826" s="40"/>
      <c r="O826" s="40"/>
      <c r="P826" s="40"/>
      <c r="Q826" s="279"/>
    </row>
    <row r="827" spans="1:17" s="34" customFormat="1">
      <c r="A827" s="29"/>
      <c r="B827" s="29"/>
      <c r="C827" s="29"/>
      <c r="D827" s="29"/>
      <c r="E827" s="29"/>
      <c r="F827" s="29"/>
      <c r="G827" s="29"/>
      <c r="H827" s="29"/>
      <c r="I827" s="29"/>
      <c r="J827" s="30"/>
      <c r="K827" s="30"/>
      <c r="L827" s="30"/>
      <c r="M827" s="30"/>
      <c r="N827" s="40"/>
      <c r="O827" s="40"/>
      <c r="P827" s="40"/>
      <c r="Q827" s="279"/>
    </row>
    <row r="828" spans="1:17" s="34" customFormat="1">
      <c r="A828" s="29"/>
      <c r="B828" s="29"/>
      <c r="C828" s="29"/>
      <c r="D828" s="29"/>
      <c r="E828" s="29"/>
      <c r="F828" s="29"/>
      <c r="G828" s="29"/>
      <c r="H828" s="29"/>
      <c r="I828" s="29"/>
      <c r="J828" s="30"/>
      <c r="K828" s="30"/>
      <c r="L828" s="30"/>
      <c r="M828" s="30"/>
      <c r="N828" s="40"/>
      <c r="O828" s="40"/>
      <c r="P828" s="40"/>
      <c r="Q828" s="279"/>
    </row>
    <row r="829" spans="1:17" s="34" customFormat="1">
      <c r="A829" s="29"/>
      <c r="B829" s="29"/>
      <c r="C829" s="29"/>
      <c r="D829" s="29"/>
      <c r="E829" s="29"/>
      <c r="F829" s="29"/>
      <c r="G829" s="29"/>
      <c r="H829" s="29"/>
      <c r="I829" s="29"/>
      <c r="J829" s="30"/>
      <c r="K829" s="30"/>
      <c r="L829" s="30"/>
      <c r="M829" s="30"/>
      <c r="N829" s="40"/>
      <c r="O829" s="40"/>
      <c r="P829" s="40"/>
      <c r="Q829" s="279"/>
    </row>
    <row r="830" spans="1:17" s="34" customFormat="1">
      <c r="A830" s="29"/>
      <c r="B830" s="29"/>
      <c r="C830" s="29"/>
      <c r="D830" s="29"/>
      <c r="E830" s="29"/>
      <c r="F830" s="29"/>
      <c r="G830" s="29"/>
      <c r="H830" s="29"/>
      <c r="I830" s="29"/>
      <c r="J830" s="30"/>
      <c r="K830" s="30"/>
      <c r="L830" s="30"/>
      <c r="M830" s="30"/>
      <c r="N830" s="40"/>
      <c r="O830" s="40"/>
      <c r="P830" s="40"/>
      <c r="Q830" s="279"/>
    </row>
    <row r="831" spans="1:17" s="34" customFormat="1">
      <c r="A831" s="29"/>
      <c r="B831" s="29"/>
      <c r="C831" s="29"/>
      <c r="D831" s="29"/>
      <c r="E831" s="29"/>
      <c r="F831" s="29"/>
      <c r="G831" s="29"/>
      <c r="H831" s="29"/>
      <c r="I831" s="29"/>
      <c r="J831" s="30"/>
      <c r="K831" s="30"/>
      <c r="L831" s="30"/>
      <c r="M831" s="30"/>
      <c r="N831" s="40"/>
      <c r="O831" s="40"/>
      <c r="P831" s="40"/>
      <c r="Q831" s="279"/>
    </row>
    <row r="832" spans="1:17" s="34" customFormat="1">
      <c r="A832" s="29"/>
      <c r="B832" s="29"/>
      <c r="C832" s="29"/>
      <c r="D832" s="29"/>
      <c r="E832" s="29"/>
      <c r="F832" s="29"/>
      <c r="G832" s="29"/>
      <c r="H832" s="29"/>
      <c r="I832" s="29"/>
      <c r="J832" s="30"/>
      <c r="K832" s="30"/>
      <c r="L832" s="30"/>
      <c r="M832" s="30"/>
      <c r="N832" s="40"/>
      <c r="O832" s="40"/>
      <c r="P832" s="40"/>
      <c r="Q832" s="279"/>
    </row>
    <row r="833" spans="1:17" s="34" customFormat="1">
      <c r="A833" s="29"/>
      <c r="B833" s="29"/>
      <c r="C833" s="29"/>
      <c r="D833" s="29"/>
      <c r="E833" s="29"/>
      <c r="F833" s="29"/>
      <c r="G833" s="29"/>
      <c r="H833" s="29"/>
      <c r="I833" s="29"/>
      <c r="J833" s="30"/>
      <c r="K833" s="30"/>
      <c r="L833" s="30"/>
      <c r="M833" s="30"/>
      <c r="N833" s="40"/>
      <c r="O833" s="40"/>
      <c r="P833" s="40"/>
      <c r="Q833" s="279"/>
    </row>
    <row r="834" spans="1:17" s="34" customFormat="1">
      <c r="A834" s="29"/>
      <c r="B834" s="29"/>
      <c r="C834" s="29"/>
      <c r="D834" s="29"/>
      <c r="E834" s="29"/>
      <c r="F834" s="29"/>
      <c r="G834" s="29"/>
      <c r="H834" s="29"/>
      <c r="I834" s="29"/>
      <c r="J834" s="30"/>
      <c r="K834" s="30"/>
      <c r="L834" s="30"/>
      <c r="M834" s="30"/>
      <c r="N834" s="40"/>
      <c r="O834" s="40"/>
      <c r="P834" s="40"/>
      <c r="Q834" s="279"/>
    </row>
    <row r="835" spans="1:17" s="34" customFormat="1">
      <c r="A835" s="29"/>
      <c r="B835" s="29"/>
      <c r="C835" s="29"/>
      <c r="D835" s="29"/>
      <c r="E835" s="29"/>
      <c r="F835" s="29"/>
      <c r="G835" s="29"/>
      <c r="H835" s="29"/>
      <c r="I835" s="29"/>
      <c r="J835" s="30"/>
      <c r="K835" s="30"/>
      <c r="L835" s="30"/>
      <c r="M835" s="30"/>
      <c r="N835" s="40"/>
      <c r="O835" s="40"/>
      <c r="P835" s="40"/>
      <c r="Q835" s="279"/>
    </row>
    <row r="836" spans="1:17" s="34" customFormat="1">
      <c r="A836" s="29"/>
      <c r="B836" s="29"/>
      <c r="C836" s="29"/>
      <c r="D836" s="29"/>
      <c r="E836" s="29"/>
      <c r="F836" s="29"/>
      <c r="G836" s="29"/>
      <c r="H836" s="29"/>
      <c r="I836" s="29"/>
      <c r="J836" s="30"/>
      <c r="K836" s="30"/>
      <c r="L836" s="30"/>
      <c r="M836" s="30"/>
      <c r="N836" s="40"/>
      <c r="O836" s="40"/>
      <c r="P836" s="40"/>
      <c r="Q836" s="279"/>
    </row>
    <row r="837" spans="1:17" s="34" customFormat="1">
      <c r="A837" s="29"/>
      <c r="B837" s="29"/>
      <c r="C837" s="29"/>
      <c r="D837" s="29"/>
      <c r="E837" s="29"/>
      <c r="F837" s="29"/>
      <c r="G837" s="29"/>
      <c r="H837" s="29"/>
      <c r="I837" s="29"/>
      <c r="J837" s="30"/>
      <c r="K837" s="30"/>
      <c r="L837" s="30"/>
      <c r="M837" s="30"/>
      <c r="N837" s="40"/>
      <c r="O837" s="40"/>
      <c r="P837" s="40"/>
      <c r="Q837" s="279"/>
    </row>
    <row r="838" spans="1:17" s="34" customFormat="1">
      <c r="A838" s="29"/>
      <c r="B838" s="29"/>
      <c r="C838" s="29"/>
      <c r="D838" s="29"/>
      <c r="E838" s="29"/>
      <c r="F838" s="29"/>
      <c r="G838" s="29"/>
      <c r="H838" s="29"/>
      <c r="I838" s="29"/>
      <c r="J838" s="30"/>
      <c r="K838" s="30"/>
      <c r="L838" s="30"/>
      <c r="M838" s="30"/>
      <c r="N838" s="40"/>
      <c r="O838" s="40"/>
      <c r="P838" s="40"/>
      <c r="Q838" s="279"/>
    </row>
    <row r="839" spans="1:17" s="34" customFormat="1">
      <c r="A839" s="29"/>
      <c r="B839" s="29"/>
      <c r="C839" s="29"/>
      <c r="D839" s="29"/>
      <c r="E839" s="29"/>
      <c r="F839" s="29"/>
      <c r="G839" s="29"/>
      <c r="H839" s="29"/>
      <c r="I839" s="29"/>
      <c r="J839" s="30"/>
      <c r="K839" s="30"/>
      <c r="L839" s="30"/>
      <c r="M839" s="30"/>
      <c r="N839" s="40"/>
      <c r="O839" s="40"/>
      <c r="P839" s="40"/>
      <c r="Q839" s="279"/>
    </row>
    <row r="840" spans="1:17" s="34" customFormat="1">
      <c r="A840" s="29"/>
      <c r="B840" s="29"/>
      <c r="C840" s="29"/>
      <c r="D840" s="29"/>
      <c r="E840" s="29"/>
      <c r="F840" s="29"/>
      <c r="G840" s="29"/>
      <c r="H840" s="29"/>
      <c r="I840" s="29"/>
      <c r="J840" s="30"/>
      <c r="K840" s="30"/>
      <c r="L840" s="30"/>
      <c r="M840" s="30"/>
      <c r="N840" s="40"/>
      <c r="O840" s="40"/>
      <c r="P840" s="40"/>
      <c r="Q840" s="279"/>
    </row>
    <row r="841" spans="1:17" s="34" customFormat="1">
      <c r="A841" s="29"/>
      <c r="B841" s="29"/>
      <c r="C841" s="29"/>
      <c r="D841" s="29"/>
      <c r="E841" s="29"/>
      <c r="F841" s="29"/>
      <c r="G841" s="29"/>
      <c r="H841" s="29"/>
      <c r="I841" s="29"/>
      <c r="J841" s="30"/>
      <c r="K841" s="30"/>
      <c r="L841" s="30"/>
      <c r="M841" s="30"/>
      <c r="N841" s="40"/>
      <c r="O841" s="40"/>
      <c r="P841" s="40"/>
      <c r="Q841" s="279"/>
    </row>
    <row r="842" spans="1:17" s="34" customFormat="1">
      <c r="A842" s="29"/>
      <c r="B842" s="29"/>
      <c r="C842" s="29"/>
      <c r="D842" s="29"/>
      <c r="E842" s="29"/>
      <c r="F842" s="29"/>
      <c r="G842" s="29"/>
      <c r="H842" s="29"/>
      <c r="I842" s="29"/>
      <c r="J842" s="30"/>
      <c r="K842" s="30"/>
      <c r="L842" s="30"/>
      <c r="M842" s="30"/>
      <c r="N842" s="40"/>
      <c r="O842" s="40"/>
      <c r="P842" s="40"/>
      <c r="Q842" s="279"/>
    </row>
    <row r="843" spans="1:17" s="34" customFormat="1">
      <c r="A843" s="29"/>
      <c r="B843" s="29"/>
      <c r="C843" s="29"/>
      <c r="D843" s="29"/>
      <c r="E843" s="29"/>
      <c r="F843" s="29"/>
      <c r="G843" s="29"/>
      <c r="H843" s="29"/>
      <c r="I843" s="29"/>
      <c r="J843" s="30"/>
      <c r="K843" s="30"/>
      <c r="L843" s="30"/>
      <c r="M843" s="30"/>
      <c r="N843" s="40"/>
      <c r="O843" s="40"/>
      <c r="P843" s="40"/>
      <c r="Q843" s="279"/>
    </row>
    <row r="844" spans="1:17" s="34" customFormat="1">
      <c r="A844" s="29"/>
      <c r="B844" s="29"/>
      <c r="C844" s="29"/>
      <c r="D844" s="29"/>
      <c r="E844" s="29"/>
      <c r="F844" s="29"/>
      <c r="G844" s="29"/>
      <c r="H844" s="29"/>
      <c r="I844" s="29"/>
      <c r="J844" s="30"/>
      <c r="K844" s="30"/>
      <c r="L844" s="30"/>
      <c r="M844" s="30"/>
      <c r="N844" s="40"/>
      <c r="O844" s="40"/>
      <c r="P844" s="40"/>
      <c r="Q844" s="279"/>
    </row>
    <row r="845" spans="1:17" s="34" customFormat="1">
      <c r="A845" s="29"/>
      <c r="B845" s="29"/>
      <c r="C845" s="29"/>
      <c r="D845" s="29"/>
      <c r="E845" s="29"/>
      <c r="F845" s="29"/>
      <c r="G845" s="29"/>
      <c r="H845" s="29"/>
      <c r="I845" s="29"/>
      <c r="J845" s="30"/>
      <c r="K845" s="30"/>
      <c r="L845" s="30"/>
      <c r="M845" s="30"/>
      <c r="N845" s="40"/>
      <c r="O845" s="40"/>
      <c r="P845" s="40"/>
      <c r="Q845" s="279"/>
    </row>
    <row r="846" spans="1:17" s="34" customFormat="1">
      <c r="A846" s="29"/>
      <c r="B846" s="29"/>
      <c r="C846" s="29"/>
      <c r="D846" s="29"/>
      <c r="E846" s="29"/>
      <c r="F846" s="29"/>
      <c r="G846" s="29"/>
      <c r="H846" s="29"/>
      <c r="I846" s="29"/>
      <c r="J846" s="30"/>
      <c r="K846" s="30"/>
      <c r="L846" s="30"/>
      <c r="M846" s="30"/>
      <c r="N846" s="40"/>
      <c r="O846" s="40"/>
      <c r="P846" s="40"/>
      <c r="Q846" s="279"/>
    </row>
    <row r="847" spans="1:17" s="34" customFormat="1">
      <c r="A847" s="29"/>
      <c r="B847" s="29"/>
      <c r="C847" s="29"/>
      <c r="D847" s="29"/>
      <c r="E847" s="29"/>
      <c r="F847" s="29"/>
      <c r="G847" s="29"/>
      <c r="H847" s="29"/>
      <c r="I847" s="29"/>
      <c r="J847" s="30"/>
      <c r="K847" s="30"/>
      <c r="L847" s="30"/>
      <c r="M847" s="30"/>
      <c r="N847" s="40"/>
      <c r="O847" s="40"/>
      <c r="P847" s="40"/>
      <c r="Q847" s="279"/>
    </row>
    <row r="848" spans="1:17" s="34" customFormat="1">
      <c r="A848" s="29"/>
      <c r="B848" s="29"/>
      <c r="C848" s="29"/>
      <c r="D848" s="29"/>
      <c r="E848" s="29"/>
      <c r="F848" s="29"/>
      <c r="G848" s="29"/>
      <c r="H848" s="29"/>
      <c r="I848" s="29"/>
      <c r="J848" s="30"/>
      <c r="K848" s="30"/>
      <c r="L848" s="30"/>
      <c r="M848" s="30"/>
      <c r="N848" s="40"/>
      <c r="O848" s="40"/>
      <c r="P848" s="40"/>
      <c r="Q848" s="279"/>
    </row>
    <row r="849" spans="1:17" s="34" customFormat="1">
      <c r="A849" s="29"/>
      <c r="B849" s="29"/>
      <c r="C849" s="29"/>
      <c r="D849" s="29"/>
      <c r="E849" s="29"/>
      <c r="F849" s="29"/>
      <c r="G849" s="29"/>
      <c r="H849" s="29"/>
      <c r="I849" s="29"/>
      <c r="J849" s="30"/>
      <c r="K849" s="30"/>
      <c r="L849" s="30"/>
      <c r="M849" s="30"/>
      <c r="N849" s="40"/>
      <c r="O849" s="40"/>
      <c r="P849" s="40"/>
      <c r="Q849" s="279"/>
    </row>
    <row r="850" spans="1:17" s="34" customFormat="1">
      <c r="A850" s="29"/>
      <c r="B850" s="29"/>
      <c r="C850" s="29"/>
      <c r="D850" s="29"/>
      <c r="E850" s="29"/>
      <c r="F850" s="29"/>
      <c r="G850" s="29"/>
      <c r="H850" s="29"/>
      <c r="I850" s="29"/>
      <c r="J850" s="30"/>
      <c r="K850" s="30"/>
      <c r="L850" s="30"/>
      <c r="M850" s="30"/>
      <c r="N850" s="40"/>
      <c r="O850" s="40"/>
      <c r="P850" s="40"/>
      <c r="Q850" s="279"/>
    </row>
    <row r="851" spans="1:17" s="34" customFormat="1">
      <c r="A851" s="29"/>
      <c r="B851" s="29"/>
      <c r="C851" s="29"/>
      <c r="D851" s="29"/>
      <c r="E851" s="29"/>
      <c r="F851" s="29"/>
      <c r="G851" s="29"/>
      <c r="H851" s="29"/>
      <c r="I851" s="29"/>
      <c r="J851" s="30"/>
      <c r="K851" s="30"/>
      <c r="L851" s="30"/>
      <c r="M851" s="30"/>
      <c r="N851" s="40"/>
      <c r="O851" s="40"/>
      <c r="P851" s="40"/>
      <c r="Q851" s="279"/>
    </row>
    <row r="852" spans="1:17" s="34" customFormat="1">
      <c r="A852" s="29"/>
      <c r="B852" s="29"/>
      <c r="C852" s="29"/>
      <c r="D852" s="29"/>
      <c r="E852" s="29"/>
      <c r="F852" s="29"/>
      <c r="G852" s="29"/>
      <c r="H852" s="29"/>
      <c r="I852" s="29"/>
      <c r="J852" s="30"/>
      <c r="K852" s="30"/>
      <c r="L852" s="30"/>
      <c r="M852" s="30"/>
      <c r="N852" s="40"/>
      <c r="O852" s="40"/>
      <c r="P852" s="40"/>
      <c r="Q852" s="279"/>
    </row>
    <row r="853" spans="1:17" s="34" customFormat="1">
      <c r="A853" s="29"/>
      <c r="B853" s="29"/>
      <c r="C853" s="29"/>
      <c r="D853" s="29"/>
      <c r="E853" s="29"/>
      <c r="F853" s="29"/>
      <c r="G853" s="29"/>
      <c r="H853" s="29"/>
      <c r="I853" s="29"/>
      <c r="J853" s="30"/>
      <c r="K853" s="30"/>
      <c r="L853" s="30"/>
      <c r="M853" s="30"/>
      <c r="N853" s="40"/>
      <c r="O853" s="40"/>
      <c r="P853" s="40"/>
      <c r="Q853" s="279"/>
    </row>
    <row r="854" spans="1:17" s="34" customFormat="1">
      <c r="A854" s="29"/>
      <c r="B854" s="29"/>
      <c r="C854" s="29"/>
      <c r="D854" s="29"/>
      <c r="E854" s="29"/>
      <c r="F854" s="29"/>
      <c r="G854" s="29"/>
      <c r="H854" s="29"/>
      <c r="I854" s="29"/>
      <c r="J854" s="30"/>
      <c r="K854" s="30"/>
      <c r="L854" s="30"/>
      <c r="M854" s="30"/>
      <c r="N854" s="40"/>
      <c r="O854" s="40"/>
      <c r="P854" s="40"/>
      <c r="Q854" s="279"/>
    </row>
    <row r="855" spans="1:17" s="34" customFormat="1">
      <c r="A855" s="29"/>
      <c r="B855" s="29"/>
      <c r="C855" s="29"/>
      <c r="D855" s="29"/>
      <c r="E855" s="29"/>
      <c r="F855" s="29"/>
      <c r="G855" s="29"/>
      <c r="H855" s="29"/>
      <c r="I855" s="29"/>
      <c r="J855" s="30"/>
      <c r="K855" s="30"/>
      <c r="L855" s="30"/>
      <c r="M855" s="30"/>
      <c r="N855" s="40"/>
      <c r="O855" s="40"/>
      <c r="P855" s="40"/>
      <c r="Q855" s="279"/>
    </row>
    <row r="856" spans="1:17" s="34" customFormat="1">
      <c r="A856" s="29"/>
      <c r="B856" s="29"/>
      <c r="C856" s="29"/>
      <c r="D856" s="29"/>
      <c r="E856" s="29"/>
      <c r="F856" s="29"/>
      <c r="G856" s="29"/>
      <c r="H856" s="29"/>
      <c r="I856" s="29"/>
      <c r="J856" s="30"/>
      <c r="K856" s="30"/>
      <c r="L856" s="30"/>
      <c r="M856" s="30"/>
      <c r="N856" s="40"/>
      <c r="O856" s="40"/>
      <c r="P856" s="40"/>
      <c r="Q856" s="279"/>
    </row>
    <row r="857" spans="1:17" s="34" customFormat="1">
      <c r="A857" s="29"/>
      <c r="B857" s="29"/>
      <c r="C857" s="29"/>
      <c r="D857" s="29"/>
      <c r="E857" s="29"/>
      <c r="F857" s="29"/>
      <c r="G857" s="29"/>
      <c r="H857" s="29"/>
      <c r="I857" s="29"/>
      <c r="J857" s="30"/>
      <c r="K857" s="30"/>
      <c r="L857" s="30"/>
      <c r="M857" s="30"/>
      <c r="N857" s="40"/>
      <c r="O857" s="40"/>
      <c r="P857" s="40"/>
      <c r="Q857" s="279"/>
    </row>
    <row r="858" spans="1:17" s="34" customFormat="1">
      <c r="A858" s="29"/>
      <c r="B858" s="29"/>
      <c r="C858" s="29"/>
      <c r="D858" s="29"/>
      <c r="E858" s="29"/>
      <c r="F858" s="29"/>
      <c r="G858" s="29"/>
      <c r="H858" s="29"/>
      <c r="I858" s="29"/>
      <c r="J858" s="30"/>
      <c r="K858" s="30"/>
      <c r="L858" s="30"/>
      <c r="M858" s="30"/>
      <c r="N858" s="40"/>
      <c r="O858" s="40"/>
      <c r="P858" s="40"/>
      <c r="Q858" s="279"/>
    </row>
    <row r="859" spans="1:17" s="34" customFormat="1">
      <c r="A859" s="29"/>
      <c r="B859" s="29"/>
      <c r="C859" s="29"/>
      <c r="D859" s="29"/>
      <c r="E859" s="29"/>
      <c r="F859" s="29"/>
      <c r="G859" s="29"/>
      <c r="H859" s="29"/>
      <c r="I859" s="29"/>
      <c r="J859" s="30"/>
      <c r="K859" s="30"/>
      <c r="L859" s="30"/>
      <c r="M859" s="30"/>
      <c r="N859" s="40"/>
      <c r="O859" s="40"/>
      <c r="P859" s="40"/>
      <c r="Q859" s="279"/>
    </row>
    <row r="860" spans="1:17" s="34" customFormat="1">
      <c r="A860" s="29"/>
      <c r="B860" s="29"/>
      <c r="C860" s="29"/>
      <c r="D860" s="29"/>
      <c r="E860" s="29"/>
      <c r="F860" s="29"/>
      <c r="G860" s="29"/>
      <c r="H860" s="29"/>
      <c r="I860" s="29"/>
      <c r="J860" s="30"/>
      <c r="K860" s="30"/>
      <c r="L860" s="30"/>
      <c r="M860" s="30"/>
      <c r="N860" s="40"/>
      <c r="O860" s="40"/>
      <c r="P860" s="40"/>
      <c r="Q860" s="279"/>
    </row>
    <row r="861" spans="1:17" s="34" customFormat="1">
      <c r="A861" s="29"/>
      <c r="B861" s="29"/>
      <c r="C861" s="29"/>
      <c r="D861" s="29"/>
      <c r="E861" s="29"/>
      <c r="F861" s="29"/>
      <c r="G861" s="29"/>
      <c r="H861" s="29"/>
      <c r="I861" s="29"/>
      <c r="J861" s="30"/>
      <c r="K861" s="30"/>
      <c r="L861" s="30"/>
      <c r="M861" s="30"/>
      <c r="N861" s="40"/>
      <c r="O861" s="40"/>
      <c r="P861" s="40"/>
      <c r="Q861" s="279"/>
    </row>
    <row r="862" spans="1:17" s="34" customFormat="1">
      <c r="A862" s="29"/>
      <c r="B862" s="29"/>
      <c r="C862" s="29"/>
      <c r="D862" s="29"/>
      <c r="E862" s="29"/>
      <c r="F862" s="29"/>
      <c r="G862" s="29"/>
      <c r="H862" s="29"/>
      <c r="I862" s="29"/>
      <c r="J862" s="30"/>
      <c r="K862" s="30"/>
      <c r="L862" s="30"/>
      <c r="M862" s="30"/>
      <c r="N862" s="40"/>
      <c r="O862" s="40"/>
      <c r="P862" s="40"/>
      <c r="Q862" s="279"/>
    </row>
    <row r="863" spans="1:17" s="34" customFormat="1">
      <c r="A863" s="29"/>
      <c r="B863" s="29"/>
      <c r="C863" s="29"/>
      <c r="D863" s="29"/>
      <c r="E863" s="29"/>
      <c r="F863" s="29"/>
      <c r="G863" s="29"/>
      <c r="H863" s="29"/>
      <c r="I863" s="29"/>
      <c r="J863" s="30"/>
      <c r="K863" s="30"/>
      <c r="L863" s="30"/>
      <c r="M863" s="30"/>
      <c r="N863" s="40"/>
      <c r="O863" s="40"/>
      <c r="P863" s="40"/>
      <c r="Q863" s="279"/>
    </row>
    <row r="864" spans="1:17" s="34" customFormat="1">
      <c r="A864" s="29"/>
      <c r="B864" s="29"/>
      <c r="C864" s="29"/>
      <c r="D864" s="29"/>
      <c r="E864" s="29"/>
      <c r="F864" s="29"/>
      <c r="G864" s="29"/>
      <c r="H864" s="29"/>
      <c r="I864" s="29"/>
      <c r="J864" s="30"/>
      <c r="K864" s="30"/>
      <c r="L864" s="30"/>
      <c r="M864" s="30"/>
      <c r="N864" s="40"/>
      <c r="O864" s="40"/>
      <c r="P864" s="40"/>
      <c r="Q864" s="279"/>
    </row>
    <row r="865" spans="1:17" s="34" customFormat="1">
      <c r="A865" s="29"/>
      <c r="B865" s="29"/>
      <c r="C865" s="29"/>
      <c r="D865" s="29"/>
      <c r="E865" s="29"/>
      <c r="F865" s="29"/>
      <c r="G865" s="29"/>
      <c r="H865" s="29"/>
      <c r="I865" s="29"/>
      <c r="J865" s="30"/>
      <c r="K865" s="30"/>
      <c r="L865" s="30"/>
      <c r="M865" s="30"/>
      <c r="N865" s="40"/>
      <c r="O865" s="40"/>
      <c r="P865" s="40"/>
      <c r="Q865" s="279"/>
    </row>
    <row r="866" spans="1:17" s="34" customFormat="1">
      <c r="A866" s="29"/>
      <c r="B866" s="29"/>
      <c r="C866" s="29"/>
      <c r="D866" s="29"/>
      <c r="E866" s="29"/>
      <c r="F866" s="29"/>
      <c r="G866" s="29"/>
      <c r="H866" s="29"/>
      <c r="I866" s="29"/>
      <c r="J866" s="30"/>
      <c r="K866" s="30"/>
      <c r="L866" s="30"/>
      <c r="M866" s="30"/>
      <c r="N866" s="40"/>
      <c r="O866" s="40"/>
      <c r="P866" s="40"/>
      <c r="Q866" s="279"/>
    </row>
    <row r="867" spans="1:17" s="34" customFormat="1">
      <c r="A867" s="29"/>
      <c r="B867" s="29"/>
      <c r="C867" s="29"/>
      <c r="D867" s="29"/>
      <c r="E867" s="29"/>
      <c r="F867" s="29"/>
      <c r="G867" s="29"/>
      <c r="H867" s="29"/>
      <c r="I867" s="29"/>
      <c r="J867" s="30"/>
      <c r="K867" s="30"/>
      <c r="L867" s="30"/>
      <c r="M867" s="30"/>
      <c r="N867" s="40"/>
      <c r="O867" s="40"/>
      <c r="P867" s="40"/>
      <c r="Q867" s="279"/>
    </row>
    <row r="868" spans="1:17" s="34" customFormat="1">
      <c r="A868" s="29"/>
      <c r="B868" s="29"/>
      <c r="C868" s="29"/>
      <c r="D868" s="29"/>
      <c r="E868" s="29"/>
      <c r="F868" s="29"/>
      <c r="G868" s="29"/>
      <c r="H868" s="29"/>
      <c r="I868" s="29"/>
      <c r="J868" s="30"/>
      <c r="K868" s="30"/>
      <c r="L868" s="30"/>
      <c r="M868" s="30"/>
      <c r="N868" s="40"/>
      <c r="O868" s="40"/>
      <c r="P868" s="40"/>
      <c r="Q868" s="279"/>
    </row>
    <row r="869" spans="1:17" s="34" customFormat="1">
      <c r="A869" s="29"/>
      <c r="B869" s="29"/>
      <c r="C869" s="29"/>
      <c r="D869" s="29"/>
      <c r="E869" s="29"/>
      <c r="F869" s="29"/>
      <c r="G869" s="29"/>
      <c r="H869" s="29"/>
      <c r="I869" s="29"/>
      <c r="J869" s="30"/>
      <c r="K869" s="30"/>
      <c r="L869" s="30"/>
      <c r="M869" s="30"/>
      <c r="N869" s="40"/>
      <c r="O869" s="40"/>
      <c r="P869" s="40"/>
      <c r="Q869" s="279"/>
    </row>
    <row r="870" spans="1:17" s="34" customFormat="1">
      <c r="A870" s="29"/>
      <c r="B870" s="29"/>
      <c r="C870" s="29"/>
      <c r="D870" s="29"/>
      <c r="E870" s="29"/>
      <c r="F870" s="29"/>
      <c r="G870" s="29"/>
      <c r="H870" s="29"/>
      <c r="I870" s="29"/>
      <c r="J870" s="30"/>
      <c r="K870" s="30"/>
      <c r="L870" s="30"/>
      <c r="M870" s="30"/>
      <c r="N870" s="40"/>
      <c r="O870" s="40"/>
      <c r="P870" s="40"/>
      <c r="Q870" s="279"/>
    </row>
    <row r="871" spans="1:17" s="34" customFormat="1">
      <c r="A871" s="29"/>
      <c r="B871" s="29"/>
      <c r="C871" s="29"/>
      <c r="D871" s="29"/>
      <c r="E871" s="29"/>
      <c r="F871" s="29"/>
      <c r="G871" s="29"/>
      <c r="H871" s="29"/>
      <c r="I871" s="29"/>
      <c r="J871" s="30"/>
      <c r="K871" s="30"/>
      <c r="L871" s="30"/>
      <c r="M871" s="30"/>
      <c r="N871" s="40"/>
      <c r="O871" s="40"/>
      <c r="P871" s="40"/>
      <c r="Q871" s="279"/>
    </row>
    <row r="872" spans="1:17" s="34" customFormat="1">
      <c r="A872" s="29"/>
      <c r="B872" s="29"/>
      <c r="C872" s="29"/>
      <c r="D872" s="29"/>
      <c r="E872" s="29"/>
      <c r="F872" s="29"/>
      <c r="G872" s="29"/>
      <c r="H872" s="29"/>
      <c r="I872" s="29"/>
      <c r="J872" s="30"/>
      <c r="K872" s="30"/>
      <c r="L872" s="30"/>
      <c r="M872" s="30"/>
      <c r="N872" s="40"/>
      <c r="O872" s="40"/>
      <c r="P872" s="40"/>
      <c r="Q872" s="279"/>
    </row>
    <row r="873" spans="1:17" s="34" customFormat="1">
      <c r="A873" s="29"/>
      <c r="B873" s="29"/>
      <c r="C873" s="29"/>
      <c r="D873" s="29"/>
      <c r="E873" s="29"/>
      <c r="F873" s="29"/>
      <c r="G873" s="29"/>
      <c r="H873" s="29"/>
      <c r="I873" s="29"/>
      <c r="J873" s="30"/>
      <c r="K873" s="30"/>
      <c r="L873" s="30"/>
      <c r="M873" s="30"/>
      <c r="N873" s="40"/>
      <c r="O873" s="40"/>
      <c r="P873" s="40"/>
      <c r="Q873" s="279"/>
    </row>
    <row r="874" spans="1:17" s="34" customFormat="1">
      <c r="A874" s="29"/>
      <c r="B874" s="29"/>
      <c r="C874" s="29"/>
      <c r="D874" s="29"/>
      <c r="E874" s="29"/>
      <c r="F874" s="29"/>
      <c r="G874" s="29"/>
      <c r="H874" s="29"/>
      <c r="I874" s="29"/>
      <c r="J874" s="30"/>
      <c r="K874" s="30"/>
      <c r="L874" s="30"/>
      <c r="M874" s="30"/>
      <c r="N874" s="40"/>
      <c r="O874" s="40"/>
      <c r="P874" s="40"/>
      <c r="Q874" s="279"/>
    </row>
    <row r="875" spans="1:17" s="34" customFormat="1">
      <c r="A875" s="29"/>
      <c r="B875" s="29"/>
      <c r="C875" s="29"/>
      <c r="D875" s="29"/>
      <c r="E875" s="29"/>
      <c r="F875" s="29"/>
      <c r="G875" s="29"/>
      <c r="H875" s="29"/>
      <c r="I875" s="29"/>
      <c r="J875" s="30"/>
      <c r="K875" s="30"/>
      <c r="L875" s="30"/>
      <c r="M875" s="30"/>
      <c r="N875" s="40"/>
      <c r="O875" s="40"/>
      <c r="P875" s="40"/>
      <c r="Q875" s="279"/>
    </row>
    <row r="876" spans="1:17" s="34" customFormat="1">
      <c r="A876" s="29"/>
      <c r="B876" s="29"/>
      <c r="C876" s="29"/>
      <c r="D876" s="29"/>
      <c r="E876" s="29"/>
      <c r="F876" s="29"/>
      <c r="G876" s="29"/>
      <c r="H876" s="29"/>
      <c r="I876" s="29"/>
      <c r="J876" s="30"/>
      <c r="K876" s="30"/>
      <c r="L876" s="30"/>
      <c r="M876" s="30"/>
      <c r="N876" s="40"/>
      <c r="O876" s="40"/>
      <c r="P876" s="40"/>
      <c r="Q876" s="279"/>
    </row>
    <row r="877" spans="1:17" s="34" customFormat="1">
      <c r="A877" s="29"/>
      <c r="B877" s="29"/>
      <c r="C877" s="29"/>
      <c r="D877" s="29"/>
      <c r="E877" s="29"/>
      <c r="F877" s="29"/>
      <c r="G877" s="29"/>
      <c r="H877" s="29"/>
      <c r="I877" s="29"/>
      <c r="J877" s="30"/>
      <c r="K877" s="30"/>
      <c r="L877" s="30"/>
      <c r="M877" s="30"/>
      <c r="N877" s="40"/>
      <c r="O877" s="40"/>
      <c r="P877" s="40"/>
      <c r="Q877" s="279"/>
    </row>
    <row r="878" spans="1:17" s="34" customFormat="1">
      <c r="A878" s="29"/>
      <c r="B878" s="29"/>
      <c r="C878" s="29"/>
      <c r="D878" s="29"/>
      <c r="E878" s="29"/>
      <c r="F878" s="29"/>
      <c r="G878" s="29"/>
      <c r="H878" s="29"/>
      <c r="I878" s="29"/>
      <c r="J878" s="30"/>
      <c r="K878" s="30"/>
      <c r="L878" s="30"/>
      <c r="M878" s="30"/>
      <c r="N878" s="40"/>
      <c r="O878" s="40"/>
      <c r="P878" s="40"/>
      <c r="Q878" s="279"/>
    </row>
    <row r="879" spans="1:17" s="34" customFormat="1">
      <c r="A879" s="29"/>
      <c r="B879" s="29"/>
      <c r="C879" s="29"/>
      <c r="D879" s="29"/>
      <c r="E879" s="29"/>
      <c r="F879" s="29"/>
      <c r="G879" s="29"/>
      <c r="H879" s="29"/>
      <c r="I879" s="29"/>
      <c r="J879" s="30"/>
      <c r="K879" s="30"/>
      <c r="L879" s="30"/>
      <c r="M879" s="30"/>
      <c r="N879" s="40"/>
      <c r="O879" s="40"/>
      <c r="P879" s="40"/>
      <c r="Q879" s="279"/>
    </row>
    <row r="880" spans="1:17" s="34" customFormat="1">
      <c r="A880" s="29"/>
      <c r="B880" s="29"/>
      <c r="C880" s="29"/>
      <c r="D880" s="29"/>
      <c r="E880" s="29"/>
      <c r="F880" s="29"/>
      <c r="G880" s="29"/>
      <c r="H880" s="29"/>
      <c r="I880" s="29"/>
      <c r="J880" s="30"/>
      <c r="K880" s="30"/>
      <c r="L880" s="30"/>
      <c r="M880" s="30"/>
      <c r="N880" s="40"/>
      <c r="O880" s="40"/>
      <c r="P880" s="40"/>
      <c r="Q880" s="279"/>
    </row>
    <row r="881" spans="1:17" s="34" customFormat="1">
      <c r="A881" s="29"/>
      <c r="B881" s="29"/>
      <c r="C881" s="29"/>
      <c r="D881" s="29"/>
      <c r="E881" s="29"/>
      <c r="F881" s="29"/>
      <c r="G881" s="29"/>
      <c r="H881" s="29"/>
      <c r="I881" s="29"/>
      <c r="J881" s="30"/>
      <c r="K881" s="30"/>
      <c r="L881" s="30"/>
      <c r="M881" s="30"/>
      <c r="N881" s="40"/>
      <c r="O881" s="40"/>
      <c r="P881" s="40"/>
      <c r="Q881" s="279"/>
    </row>
    <row r="882" spans="1:17" s="34" customFormat="1">
      <c r="A882" s="29"/>
      <c r="B882" s="29"/>
      <c r="C882" s="29"/>
      <c r="D882" s="29"/>
      <c r="E882" s="29"/>
      <c r="F882" s="29"/>
      <c r="G882" s="29"/>
      <c r="H882" s="29"/>
      <c r="I882" s="29"/>
      <c r="J882" s="30"/>
      <c r="K882" s="30"/>
      <c r="L882" s="30"/>
      <c r="M882" s="30"/>
      <c r="N882" s="40"/>
      <c r="O882" s="40"/>
      <c r="P882" s="40"/>
      <c r="Q882" s="279"/>
    </row>
    <row r="883" spans="1:17" s="34" customFormat="1">
      <c r="A883" s="29"/>
      <c r="B883" s="29"/>
      <c r="C883" s="29"/>
      <c r="D883" s="29"/>
      <c r="E883" s="29"/>
      <c r="F883" s="29"/>
      <c r="G883" s="29"/>
      <c r="H883" s="29"/>
      <c r="I883" s="29"/>
      <c r="J883" s="30"/>
      <c r="K883" s="30"/>
      <c r="L883" s="30"/>
      <c r="M883" s="30"/>
      <c r="N883" s="40"/>
      <c r="O883" s="40"/>
      <c r="P883" s="40"/>
      <c r="Q883" s="279"/>
    </row>
    <row r="884" spans="1:17" s="34" customFormat="1">
      <c r="A884" s="29"/>
      <c r="B884" s="29"/>
      <c r="C884" s="29"/>
      <c r="D884" s="29"/>
      <c r="E884" s="29"/>
      <c r="F884" s="29"/>
      <c r="G884" s="29"/>
      <c r="H884" s="29"/>
      <c r="I884" s="29"/>
      <c r="J884" s="30"/>
      <c r="K884" s="30"/>
      <c r="L884" s="30"/>
      <c r="M884" s="30"/>
      <c r="N884" s="40"/>
      <c r="O884" s="40"/>
      <c r="P884" s="40"/>
      <c r="Q884" s="279"/>
    </row>
    <row r="885" spans="1:17" s="34" customFormat="1">
      <c r="A885" s="29"/>
      <c r="B885" s="29"/>
      <c r="C885" s="29"/>
      <c r="D885" s="29"/>
      <c r="E885" s="29"/>
      <c r="F885" s="29"/>
      <c r="G885" s="29"/>
      <c r="H885" s="29"/>
      <c r="I885" s="29"/>
      <c r="J885" s="30"/>
      <c r="K885" s="30"/>
      <c r="L885" s="30"/>
      <c r="M885" s="30"/>
      <c r="N885" s="40"/>
      <c r="O885" s="40"/>
      <c r="P885" s="40"/>
      <c r="Q885" s="279"/>
    </row>
    <row r="886" spans="1:17" s="34" customFormat="1">
      <c r="A886" s="29"/>
      <c r="B886" s="29"/>
      <c r="C886" s="29"/>
      <c r="D886" s="29"/>
      <c r="E886" s="29"/>
      <c r="F886" s="29"/>
      <c r="G886" s="29"/>
      <c r="H886" s="29"/>
      <c r="I886" s="29"/>
      <c r="J886" s="30"/>
      <c r="K886" s="30"/>
      <c r="L886" s="30"/>
      <c r="M886" s="30"/>
      <c r="N886" s="40"/>
      <c r="O886" s="40"/>
      <c r="P886" s="40"/>
      <c r="Q886" s="279"/>
    </row>
    <row r="887" spans="1:17" s="34" customFormat="1">
      <c r="A887" s="29"/>
      <c r="B887" s="29"/>
      <c r="C887" s="29"/>
      <c r="D887" s="29"/>
      <c r="E887" s="29"/>
      <c r="F887" s="29"/>
      <c r="G887" s="29"/>
      <c r="H887" s="29"/>
      <c r="I887" s="29"/>
      <c r="J887" s="30"/>
      <c r="K887" s="30"/>
      <c r="L887" s="30"/>
      <c r="M887" s="30"/>
      <c r="N887" s="40"/>
      <c r="O887" s="40"/>
      <c r="P887" s="40"/>
      <c r="Q887" s="279"/>
    </row>
    <row r="888" spans="1:17" s="34" customFormat="1">
      <c r="A888" s="29"/>
      <c r="B888" s="29"/>
      <c r="C888" s="29"/>
      <c r="D888" s="29"/>
      <c r="E888" s="29"/>
      <c r="F888" s="29"/>
      <c r="G888" s="29"/>
      <c r="H888" s="29"/>
      <c r="I888" s="29"/>
      <c r="J888" s="30"/>
      <c r="K888" s="30"/>
      <c r="L888" s="30"/>
      <c r="M888" s="30"/>
      <c r="N888" s="40"/>
      <c r="O888" s="40"/>
      <c r="P888" s="40"/>
      <c r="Q888" s="279"/>
    </row>
    <row r="889" spans="1:17" s="34" customFormat="1">
      <c r="A889" s="29"/>
      <c r="B889" s="29"/>
      <c r="C889" s="29"/>
      <c r="D889" s="29"/>
      <c r="E889" s="29"/>
      <c r="F889" s="29"/>
      <c r="G889" s="29"/>
      <c r="H889" s="29"/>
      <c r="I889" s="29"/>
      <c r="J889" s="30"/>
      <c r="K889" s="30"/>
      <c r="L889" s="30"/>
      <c r="M889" s="30"/>
      <c r="N889" s="40"/>
      <c r="O889" s="40"/>
      <c r="P889" s="40"/>
      <c r="Q889" s="279"/>
    </row>
    <row r="890" spans="1:17" s="34" customFormat="1">
      <c r="A890" s="29"/>
      <c r="B890" s="29"/>
      <c r="C890" s="29"/>
      <c r="D890" s="29"/>
      <c r="E890" s="29"/>
      <c r="F890" s="29"/>
      <c r="G890" s="29"/>
      <c r="H890" s="29"/>
      <c r="I890" s="29"/>
      <c r="J890" s="30"/>
      <c r="K890" s="30"/>
      <c r="L890" s="30"/>
      <c r="M890" s="30"/>
      <c r="N890" s="40"/>
      <c r="O890" s="40"/>
      <c r="P890" s="40"/>
      <c r="Q890" s="279"/>
    </row>
    <row r="891" spans="1:17" s="34" customFormat="1">
      <c r="A891" s="29"/>
      <c r="B891" s="29"/>
      <c r="C891" s="29"/>
      <c r="D891" s="29"/>
      <c r="E891" s="29"/>
      <c r="F891" s="29"/>
      <c r="G891" s="29"/>
      <c r="H891" s="29"/>
      <c r="I891" s="29"/>
      <c r="J891" s="30"/>
      <c r="K891" s="30"/>
      <c r="L891" s="30"/>
      <c r="M891" s="30"/>
      <c r="N891" s="40"/>
      <c r="O891" s="40"/>
      <c r="P891" s="40"/>
      <c r="Q891" s="279"/>
    </row>
    <row r="892" spans="1:17" s="34" customFormat="1">
      <c r="A892" s="29"/>
      <c r="B892" s="29"/>
      <c r="C892" s="29"/>
      <c r="D892" s="29"/>
      <c r="E892" s="29"/>
      <c r="F892" s="29"/>
      <c r="G892" s="29"/>
      <c r="H892" s="29"/>
      <c r="I892" s="29"/>
      <c r="J892" s="30"/>
      <c r="K892" s="30"/>
      <c r="L892" s="30"/>
      <c r="M892" s="30"/>
      <c r="N892" s="40"/>
      <c r="O892" s="40"/>
      <c r="P892" s="40"/>
      <c r="Q892" s="279"/>
    </row>
    <row r="893" spans="1:17" s="34" customFormat="1">
      <c r="A893" s="29"/>
      <c r="B893" s="29"/>
      <c r="C893" s="29"/>
      <c r="D893" s="29"/>
      <c r="E893" s="29"/>
      <c r="F893" s="29"/>
      <c r="G893" s="29"/>
      <c r="H893" s="29"/>
      <c r="I893" s="29"/>
      <c r="J893" s="30"/>
      <c r="K893" s="30"/>
      <c r="L893" s="30"/>
      <c r="M893" s="30"/>
      <c r="N893" s="40"/>
      <c r="O893" s="40"/>
      <c r="P893" s="40"/>
      <c r="Q893" s="279"/>
    </row>
    <row r="894" spans="1:17" s="34" customFormat="1">
      <c r="A894" s="29"/>
      <c r="B894" s="29"/>
      <c r="C894" s="29"/>
      <c r="D894" s="29"/>
      <c r="E894" s="29"/>
      <c r="F894" s="29"/>
      <c r="G894" s="29"/>
      <c r="H894" s="29"/>
      <c r="I894" s="29"/>
      <c r="J894" s="30"/>
      <c r="K894" s="30"/>
      <c r="L894" s="30"/>
      <c r="M894" s="30"/>
      <c r="N894" s="40"/>
      <c r="O894" s="40"/>
      <c r="P894" s="40"/>
      <c r="Q894" s="279"/>
    </row>
    <row r="895" spans="1:17" s="34" customFormat="1">
      <c r="A895" s="29"/>
      <c r="B895" s="29"/>
      <c r="C895" s="29"/>
      <c r="D895" s="29"/>
      <c r="E895" s="29"/>
      <c r="F895" s="29"/>
      <c r="G895" s="29"/>
      <c r="H895" s="29"/>
      <c r="I895" s="29"/>
      <c r="J895" s="30"/>
      <c r="K895" s="30"/>
      <c r="L895" s="30"/>
      <c r="M895" s="30"/>
      <c r="N895" s="40"/>
      <c r="O895" s="40"/>
      <c r="P895" s="40"/>
      <c r="Q895" s="279"/>
    </row>
    <row r="896" spans="1:17" s="34" customFormat="1">
      <c r="A896" s="29"/>
      <c r="B896" s="29"/>
      <c r="C896" s="29"/>
      <c r="D896" s="29"/>
      <c r="E896" s="29"/>
      <c r="F896" s="29"/>
      <c r="G896" s="29"/>
      <c r="H896" s="29"/>
      <c r="I896" s="29"/>
      <c r="J896" s="30"/>
      <c r="K896" s="30"/>
      <c r="L896" s="30"/>
      <c r="M896" s="30"/>
      <c r="N896" s="40"/>
      <c r="O896" s="40"/>
      <c r="P896" s="40"/>
      <c r="Q896" s="279"/>
    </row>
    <row r="897" spans="1:17" s="34" customFormat="1">
      <c r="A897" s="29"/>
      <c r="B897" s="29"/>
      <c r="C897" s="29"/>
      <c r="D897" s="29"/>
      <c r="E897" s="29"/>
      <c r="F897" s="29"/>
      <c r="G897" s="29"/>
      <c r="H897" s="29"/>
      <c r="I897" s="29"/>
      <c r="J897" s="30"/>
      <c r="K897" s="30"/>
      <c r="L897" s="30"/>
      <c r="M897" s="30"/>
      <c r="N897" s="40"/>
      <c r="O897" s="40"/>
      <c r="P897" s="40"/>
      <c r="Q897" s="279"/>
    </row>
    <row r="898" spans="1:17" s="34" customFormat="1">
      <c r="A898" s="29"/>
      <c r="B898" s="29"/>
      <c r="C898" s="29"/>
      <c r="D898" s="29"/>
      <c r="E898" s="29"/>
      <c r="F898" s="29"/>
      <c r="G898" s="29"/>
      <c r="H898" s="29"/>
      <c r="I898" s="29"/>
      <c r="J898" s="30"/>
      <c r="K898" s="30"/>
      <c r="L898" s="30"/>
      <c r="M898" s="30"/>
      <c r="N898" s="40"/>
      <c r="O898" s="40"/>
      <c r="P898" s="40"/>
      <c r="Q898" s="279"/>
    </row>
    <row r="899" spans="1:17" s="34" customFormat="1">
      <c r="A899" s="29"/>
      <c r="B899" s="29"/>
      <c r="C899" s="29"/>
      <c r="D899" s="29"/>
      <c r="E899" s="29"/>
      <c r="F899" s="29"/>
      <c r="G899" s="29"/>
      <c r="H899" s="29"/>
      <c r="I899" s="29"/>
      <c r="J899" s="30"/>
      <c r="K899" s="30"/>
      <c r="L899" s="30"/>
      <c r="M899" s="30"/>
      <c r="N899" s="40"/>
      <c r="O899" s="40"/>
      <c r="P899" s="40"/>
      <c r="Q899" s="279"/>
    </row>
    <row r="900" spans="1:17" s="34" customFormat="1">
      <c r="A900" s="29"/>
      <c r="B900" s="29"/>
      <c r="C900" s="29"/>
      <c r="D900" s="29"/>
      <c r="E900" s="29"/>
      <c r="F900" s="29"/>
      <c r="G900" s="29"/>
      <c r="H900" s="29"/>
      <c r="I900" s="29"/>
      <c r="J900" s="30"/>
      <c r="K900" s="30"/>
      <c r="L900" s="30"/>
      <c r="M900" s="30"/>
      <c r="N900" s="40"/>
      <c r="O900" s="40"/>
      <c r="P900" s="40"/>
      <c r="Q900" s="279"/>
    </row>
    <row r="901" spans="1:17" s="34" customFormat="1">
      <c r="A901" s="29"/>
      <c r="B901" s="29"/>
      <c r="C901" s="29"/>
      <c r="D901" s="29"/>
      <c r="E901" s="29"/>
      <c r="F901" s="29"/>
      <c r="G901" s="29"/>
      <c r="H901" s="29"/>
      <c r="I901" s="29"/>
      <c r="J901" s="30"/>
      <c r="K901" s="30"/>
      <c r="L901" s="30"/>
      <c r="M901" s="30"/>
      <c r="N901" s="40"/>
      <c r="O901" s="40"/>
      <c r="P901" s="40"/>
      <c r="Q901" s="279"/>
    </row>
    <row r="902" spans="1:17" s="34" customFormat="1">
      <c r="A902" s="29"/>
      <c r="B902" s="29"/>
      <c r="C902" s="29"/>
      <c r="D902" s="29"/>
      <c r="E902" s="29"/>
      <c r="F902" s="29"/>
      <c r="G902" s="29"/>
      <c r="H902" s="29"/>
      <c r="I902" s="29"/>
      <c r="J902" s="30"/>
      <c r="K902" s="30"/>
      <c r="L902" s="30"/>
      <c r="M902" s="30"/>
      <c r="N902" s="40"/>
      <c r="O902" s="40"/>
      <c r="P902" s="40"/>
      <c r="Q902" s="279"/>
    </row>
    <row r="903" spans="1:17" s="34" customFormat="1">
      <c r="A903" s="29"/>
      <c r="B903" s="29"/>
      <c r="C903" s="29"/>
      <c r="D903" s="29"/>
      <c r="E903" s="29"/>
      <c r="F903" s="29"/>
      <c r="G903" s="29"/>
      <c r="H903" s="29"/>
      <c r="I903" s="29"/>
      <c r="J903" s="30"/>
      <c r="K903" s="30"/>
      <c r="L903" s="30"/>
      <c r="M903" s="30"/>
      <c r="N903" s="40"/>
      <c r="O903" s="40"/>
      <c r="P903" s="40"/>
      <c r="Q903" s="279"/>
    </row>
    <row r="904" spans="1:17" s="34" customFormat="1">
      <c r="A904" s="29"/>
      <c r="B904" s="29"/>
      <c r="C904" s="29"/>
      <c r="D904" s="29"/>
      <c r="E904" s="29"/>
      <c r="F904" s="29"/>
      <c r="G904" s="29"/>
      <c r="H904" s="29"/>
      <c r="I904" s="29"/>
      <c r="J904" s="30"/>
      <c r="K904" s="30"/>
      <c r="L904" s="30"/>
      <c r="M904" s="30"/>
      <c r="N904" s="40"/>
      <c r="O904" s="40"/>
      <c r="P904" s="40"/>
      <c r="Q904" s="279"/>
    </row>
    <row r="905" spans="1:17" s="34" customFormat="1">
      <c r="A905" s="29"/>
      <c r="B905" s="29"/>
      <c r="C905" s="29"/>
      <c r="D905" s="29"/>
      <c r="E905" s="29"/>
      <c r="F905" s="29"/>
      <c r="G905" s="29"/>
      <c r="H905" s="29"/>
      <c r="I905" s="29"/>
      <c r="J905" s="30"/>
      <c r="K905" s="30"/>
      <c r="L905" s="30"/>
      <c r="M905" s="30"/>
      <c r="N905" s="40"/>
      <c r="O905" s="40"/>
      <c r="P905" s="40"/>
      <c r="Q905" s="279"/>
    </row>
    <row r="906" spans="1:17" s="34" customFormat="1">
      <c r="A906" s="29"/>
      <c r="B906" s="29"/>
      <c r="C906" s="29"/>
      <c r="D906" s="29"/>
      <c r="E906" s="29"/>
      <c r="F906" s="29"/>
      <c r="G906" s="29"/>
      <c r="H906" s="29"/>
      <c r="I906" s="29"/>
      <c r="J906" s="30"/>
      <c r="K906" s="30"/>
      <c r="L906" s="30"/>
      <c r="M906" s="30"/>
      <c r="N906" s="40"/>
      <c r="O906" s="40"/>
      <c r="P906" s="40"/>
      <c r="Q906" s="279"/>
    </row>
    <row r="907" spans="1:17" s="34" customFormat="1">
      <c r="A907" s="29"/>
      <c r="B907" s="29"/>
      <c r="C907" s="29"/>
      <c r="D907" s="29"/>
      <c r="E907" s="29"/>
      <c r="F907" s="29"/>
      <c r="G907" s="29"/>
      <c r="H907" s="29"/>
      <c r="I907" s="29"/>
      <c r="J907" s="30"/>
      <c r="K907" s="30"/>
      <c r="L907" s="30"/>
      <c r="M907" s="30"/>
      <c r="N907" s="40"/>
      <c r="O907" s="40"/>
      <c r="P907" s="40"/>
      <c r="Q907" s="279"/>
    </row>
    <row r="908" spans="1:17" s="34" customFormat="1">
      <c r="A908" s="29"/>
      <c r="B908" s="29"/>
      <c r="C908" s="29"/>
      <c r="D908" s="29"/>
      <c r="E908" s="29"/>
      <c r="F908" s="29"/>
      <c r="G908" s="29"/>
      <c r="H908" s="29"/>
      <c r="I908" s="29"/>
      <c r="J908" s="30"/>
      <c r="K908" s="30"/>
      <c r="L908" s="30"/>
      <c r="M908" s="30"/>
      <c r="N908" s="40"/>
      <c r="O908" s="40"/>
      <c r="P908" s="40"/>
      <c r="Q908" s="279"/>
    </row>
    <row r="909" spans="1:17" s="34" customFormat="1">
      <c r="A909" s="29"/>
      <c r="B909" s="29"/>
      <c r="C909" s="29"/>
      <c r="D909" s="29"/>
      <c r="E909" s="29"/>
      <c r="F909" s="29"/>
      <c r="G909" s="29"/>
      <c r="H909" s="29"/>
      <c r="I909" s="29"/>
      <c r="J909" s="30"/>
      <c r="K909" s="30"/>
      <c r="L909" s="30"/>
      <c r="M909" s="30"/>
      <c r="N909" s="40"/>
      <c r="O909" s="40"/>
      <c r="P909" s="40"/>
      <c r="Q909" s="279"/>
    </row>
    <row r="910" spans="1:17" s="34" customFormat="1">
      <c r="A910" s="29"/>
      <c r="B910" s="29"/>
      <c r="C910" s="29"/>
      <c r="D910" s="29"/>
      <c r="E910" s="29"/>
      <c r="F910" s="29"/>
      <c r="G910" s="29"/>
      <c r="H910" s="29"/>
      <c r="I910" s="29"/>
      <c r="J910" s="30"/>
      <c r="K910" s="30"/>
      <c r="L910" s="30"/>
      <c r="M910" s="30"/>
      <c r="N910" s="40"/>
      <c r="O910" s="40"/>
      <c r="P910" s="40"/>
      <c r="Q910" s="279"/>
    </row>
    <row r="911" spans="1:17" s="34" customFormat="1">
      <c r="A911" s="29"/>
      <c r="B911" s="29"/>
      <c r="C911" s="29"/>
      <c r="D911" s="29"/>
      <c r="E911" s="29"/>
      <c r="F911" s="29"/>
      <c r="G911" s="29"/>
      <c r="H911" s="29"/>
      <c r="I911" s="29"/>
      <c r="J911" s="30"/>
      <c r="K911" s="30"/>
      <c r="L911" s="30"/>
      <c r="M911" s="30"/>
      <c r="N911" s="40"/>
      <c r="O911" s="40"/>
      <c r="P911" s="40"/>
      <c r="Q911" s="279"/>
    </row>
    <row r="912" spans="1:17" s="34" customFormat="1">
      <c r="A912" s="29"/>
      <c r="B912" s="29"/>
      <c r="C912" s="29"/>
      <c r="D912" s="29"/>
      <c r="E912" s="29"/>
      <c r="F912" s="29"/>
      <c r="G912" s="29"/>
      <c r="H912" s="29"/>
      <c r="I912" s="29"/>
      <c r="J912" s="30"/>
      <c r="K912" s="30"/>
      <c r="L912" s="30"/>
      <c r="M912" s="30"/>
      <c r="N912" s="40"/>
      <c r="O912" s="40"/>
      <c r="P912" s="40"/>
      <c r="Q912" s="279"/>
    </row>
    <row r="913" spans="1:17" s="34" customFormat="1">
      <c r="A913" s="29"/>
      <c r="B913" s="29"/>
      <c r="C913" s="29"/>
      <c r="D913" s="29"/>
      <c r="E913" s="29"/>
      <c r="F913" s="29"/>
      <c r="G913" s="29"/>
      <c r="H913" s="29"/>
      <c r="I913" s="29"/>
      <c r="J913" s="30"/>
      <c r="K913" s="30"/>
      <c r="L913" s="30"/>
      <c r="M913" s="30"/>
      <c r="N913" s="40"/>
      <c r="O913" s="40"/>
      <c r="P913" s="40"/>
      <c r="Q913" s="279"/>
    </row>
    <row r="914" spans="1:17" s="34" customFormat="1">
      <c r="A914" s="29"/>
      <c r="B914" s="29"/>
      <c r="C914" s="29"/>
      <c r="D914" s="29"/>
      <c r="E914" s="29"/>
      <c r="F914" s="29"/>
      <c r="G914" s="29"/>
      <c r="H914" s="29"/>
      <c r="I914" s="29"/>
      <c r="J914" s="30"/>
      <c r="K914" s="30"/>
      <c r="L914" s="30"/>
      <c r="M914" s="30"/>
      <c r="N914" s="40"/>
      <c r="O914" s="40"/>
      <c r="P914" s="40"/>
      <c r="Q914" s="279"/>
    </row>
    <row r="915" spans="1:17" s="34" customFormat="1">
      <c r="A915" s="29"/>
      <c r="B915" s="29"/>
      <c r="C915" s="29"/>
      <c r="D915" s="29"/>
      <c r="E915" s="29"/>
      <c r="F915" s="29"/>
      <c r="G915" s="29"/>
      <c r="H915" s="29"/>
      <c r="I915" s="29"/>
      <c r="J915" s="30"/>
      <c r="K915" s="30"/>
      <c r="L915" s="30"/>
      <c r="M915" s="30"/>
      <c r="N915" s="40"/>
      <c r="O915" s="40"/>
      <c r="P915" s="40"/>
      <c r="Q915" s="279"/>
    </row>
    <row r="916" spans="1:17" s="34" customFormat="1">
      <c r="A916" s="29"/>
      <c r="B916" s="29"/>
      <c r="C916" s="29"/>
      <c r="D916" s="29"/>
      <c r="E916" s="29"/>
      <c r="F916" s="29"/>
      <c r="G916" s="29"/>
      <c r="H916" s="29"/>
      <c r="I916" s="29"/>
      <c r="J916" s="30"/>
      <c r="K916" s="30"/>
      <c r="L916" s="30"/>
      <c r="M916" s="30"/>
      <c r="N916" s="40"/>
      <c r="O916" s="40"/>
      <c r="P916" s="40"/>
      <c r="Q916" s="279"/>
    </row>
    <row r="917" spans="1:17" s="34" customFormat="1">
      <c r="A917" s="29"/>
      <c r="B917" s="29"/>
      <c r="C917" s="29"/>
      <c r="D917" s="29"/>
      <c r="E917" s="29"/>
      <c r="F917" s="29"/>
      <c r="G917" s="29"/>
      <c r="H917" s="29"/>
      <c r="I917" s="29"/>
      <c r="J917" s="30"/>
      <c r="K917" s="30"/>
      <c r="L917" s="30"/>
      <c r="M917" s="30"/>
      <c r="N917" s="40"/>
      <c r="O917" s="40"/>
      <c r="P917" s="40"/>
      <c r="Q917" s="279"/>
    </row>
    <row r="918" spans="1:17" s="34" customFormat="1">
      <c r="A918" s="29"/>
      <c r="B918" s="29"/>
      <c r="C918" s="29"/>
      <c r="D918" s="29"/>
      <c r="E918" s="29"/>
      <c r="F918" s="29"/>
      <c r="G918" s="29"/>
      <c r="H918" s="29"/>
      <c r="I918" s="29"/>
      <c r="J918" s="30"/>
      <c r="K918" s="30"/>
      <c r="L918" s="30"/>
      <c r="M918" s="30"/>
      <c r="N918" s="40"/>
      <c r="O918" s="40"/>
      <c r="P918" s="40"/>
      <c r="Q918" s="279"/>
    </row>
    <row r="919" spans="1:17" s="34" customFormat="1">
      <c r="A919" s="29"/>
      <c r="B919" s="29"/>
      <c r="C919" s="29"/>
      <c r="D919" s="29"/>
      <c r="E919" s="29"/>
      <c r="F919" s="29"/>
      <c r="G919" s="29"/>
      <c r="H919" s="29"/>
      <c r="I919" s="29"/>
      <c r="J919" s="30"/>
      <c r="K919" s="30"/>
      <c r="L919" s="30"/>
      <c r="M919" s="30"/>
      <c r="N919" s="40"/>
      <c r="O919" s="40"/>
      <c r="P919" s="40"/>
      <c r="Q919" s="279"/>
    </row>
    <row r="920" spans="1:17" s="34" customFormat="1">
      <c r="A920" s="29"/>
      <c r="B920" s="29"/>
      <c r="C920" s="29"/>
      <c r="D920" s="29"/>
      <c r="E920" s="29"/>
      <c r="F920" s="29"/>
      <c r="G920" s="29"/>
      <c r="H920" s="29"/>
      <c r="I920" s="29"/>
      <c r="J920" s="30"/>
      <c r="K920" s="30"/>
      <c r="L920" s="30"/>
      <c r="M920" s="30"/>
      <c r="N920" s="40"/>
      <c r="O920" s="40"/>
      <c r="P920" s="40"/>
      <c r="Q920" s="279"/>
    </row>
    <row r="921" spans="1:17" s="34" customFormat="1">
      <c r="A921" s="29"/>
      <c r="B921" s="29"/>
      <c r="C921" s="29"/>
      <c r="D921" s="29"/>
      <c r="E921" s="29"/>
      <c r="F921" s="29"/>
      <c r="G921" s="29"/>
      <c r="H921" s="29"/>
      <c r="I921" s="29"/>
      <c r="J921" s="30"/>
      <c r="K921" s="30"/>
      <c r="L921" s="30"/>
      <c r="M921" s="30"/>
      <c r="N921" s="40"/>
      <c r="O921" s="40"/>
      <c r="P921" s="40"/>
      <c r="Q921" s="279"/>
    </row>
    <row r="922" spans="1:17" s="34" customFormat="1">
      <c r="A922" s="29"/>
      <c r="B922" s="29"/>
      <c r="C922" s="29"/>
      <c r="D922" s="29"/>
      <c r="E922" s="29"/>
      <c r="F922" s="29"/>
      <c r="G922" s="29"/>
      <c r="H922" s="29"/>
      <c r="I922" s="29"/>
      <c r="J922" s="30"/>
      <c r="K922" s="30"/>
      <c r="L922" s="30"/>
      <c r="M922" s="30"/>
      <c r="N922" s="40"/>
      <c r="O922" s="40"/>
      <c r="P922" s="40"/>
      <c r="Q922" s="279"/>
    </row>
    <row r="923" spans="1:17" s="34" customFormat="1">
      <c r="A923" s="29"/>
      <c r="B923" s="29"/>
      <c r="C923" s="29"/>
      <c r="D923" s="29"/>
      <c r="E923" s="29"/>
      <c r="F923" s="29"/>
      <c r="G923" s="29"/>
      <c r="H923" s="29"/>
      <c r="I923" s="29"/>
      <c r="J923" s="30"/>
      <c r="K923" s="30"/>
      <c r="L923" s="30"/>
      <c r="M923" s="30"/>
      <c r="N923" s="40"/>
      <c r="O923" s="40"/>
      <c r="P923" s="40"/>
      <c r="Q923" s="279"/>
    </row>
    <row r="924" spans="1:17" s="34" customFormat="1">
      <c r="A924" s="29"/>
      <c r="B924" s="29"/>
      <c r="C924" s="29"/>
      <c r="D924" s="29"/>
      <c r="E924" s="29"/>
      <c r="F924" s="29"/>
      <c r="G924" s="29"/>
      <c r="H924" s="29"/>
      <c r="I924" s="29"/>
      <c r="J924" s="30"/>
      <c r="K924" s="30"/>
      <c r="L924" s="30"/>
      <c r="M924" s="30"/>
      <c r="N924" s="40"/>
      <c r="O924" s="40"/>
      <c r="P924" s="40"/>
      <c r="Q924" s="279"/>
    </row>
    <row r="925" spans="1:17" s="34" customFormat="1">
      <c r="A925" s="29"/>
      <c r="B925" s="29"/>
      <c r="C925" s="29"/>
      <c r="D925" s="29"/>
      <c r="E925" s="29"/>
      <c r="F925" s="29"/>
      <c r="G925" s="29"/>
      <c r="H925" s="29"/>
      <c r="I925" s="29"/>
      <c r="J925" s="30"/>
      <c r="K925" s="30"/>
      <c r="L925" s="30"/>
      <c r="M925" s="30"/>
      <c r="N925" s="40"/>
      <c r="O925" s="40"/>
      <c r="P925" s="40"/>
      <c r="Q925" s="279"/>
    </row>
    <row r="926" spans="1:17" s="34" customFormat="1">
      <c r="A926" s="29"/>
      <c r="B926" s="29"/>
      <c r="C926" s="29"/>
      <c r="D926" s="29"/>
      <c r="E926" s="29"/>
      <c r="F926" s="29"/>
      <c r="G926" s="29"/>
      <c r="H926" s="29"/>
      <c r="I926" s="29"/>
      <c r="J926" s="30"/>
      <c r="K926" s="30"/>
      <c r="L926" s="30"/>
      <c r="M926" s="30"/>
      <c r="N926" s="40"/>
      <c r="O926" s="40"/>
      <c r="P926" s="40"/>
      <c r="Q926" s="279"/>
    </row>
    <row r="927" spans="1:17" s="34" customFormat="1">
      <c r="A927" s="29"/>
      <c r="B927" s="29"/>
      <c r="C927" s="29"/>
      <c r="D927" s="29"/>
      <c r="E927" s="29"/>
      <c r="F927" s="29"/>
      <c r="G927" s="29"/>
      <c r="H927" s="29"/>
      <c r="I927" s="29"/>
      <c r="J927" s="30"/>
      <c r="K927" s="30"/>
      <c r="L927" s="30"/>
      <c r="M927" s="30"/>
      <c r="N927" s="40"/>
      <c r="O927" s="40"/>
      <c r="P927" s="40"/>
      <c r="Q927" s="279"/>
    </row>
    <row r="928" spans="1:17" s="34" customFormat="1">
      <c r="A928" s="29"/>
      <c r="B928" s="29"/>
      <c r="C928" s="29"/>
      <c r="D928" s="29"/>
      <c r="E928" s="29"/>
      <c r="F928" s="29"/>
      <c r="G928" s="29"/>
      <c r="H928" s="29"/>
      <c r="I928" s="29"/>
      <c r="J928" s="30"/>
      <c r="K928" s="30"/>
      <c r="L928" s="30"/>
      <c r="M928" s="30"/>
      <c r="N928" s="40"/>
      <c r="O928" s="40"/>
      <c r="P928" s="40"/>
      <c r="Q928" s="279"/>
    </row>
    <row r="929" spans="1:17" s="34" customFormat="1">
      <c r="A929" s="29"/>
      <c r="B929" s="29"/>
      <c r="C929" s="29"/>
      <c r="D929" s="29"/>
      <c r="E929" s="29"/>
      <c r="F929" s="29"/>
      <c r="G929" s="29"/>
      <c r="H929" s="29"/>
      <c r="I929" s="29"/>
      <c r="J929" s="30"/>
      <c r="K929" s="30"/>
      <c r="L929" s="30"/>
      <c r="M929" s="30"/>
      <c r="N929" s="40"/>
      <c r="O929" s="40"/>
      <c r="P929" s="40"/>
      <c r="Q929" s="279"/>
    </row>
    <row r="930" spans="1:17" s="34" customFormat="1">
      <c r="A930" s="29"/>
      <c r="B930" s="29"/>
      <c r="C930" s="29"/>
      <c r="D930" s="29"/>
      <c r="E930" s="29"/>
      <c r="F930" s="29"/>
      <c r="G930" s="29"/>
      <c r="H930" s="29"/>
      <c r="I930" s="29"/>
      <c r="J930" s="30"/>
      <c r="K930" s="30"/>
      <c r="L930" s="30"/>
      <c r="M930" s="30"/>
      <c r="N930" s="40"/>
      <c r="O930" s="40"/>
      <c r="P930" s="40"/>
      <c r="Q930" s="279"/>
    </row>
    <row r="931" spans="1:17" s="34" customFormat="1">
      <c r="A931" s="29"/>
      <c r="B931" s="29"/>
      <c r="C931" s="29"/>
      <c r="D931" s="29"/>
      <c r="E931" s="29"/>
      <c r="F931" s="29"/>
      <c r="G931" s="29"/>
      <c r="H931" s="29"/>
      <c r="I931" s="29"/>
      <c r="J931" s="30"/>
      <c r="K931" s="30"/>
      <c r="L931" s="30"/>
      <c r="M931" s="30"/>
      <c r="N931" s="40"/>
      <c r="O931" s="40"/>
      <c r="P931" s="40"/>
      <c r="Q931" s="279"/>
    </row>
    <row r="932" spans="1:17" s="34" customFormat="1">
      <c r="A932" s="29"/>
      <c r="B932" s="29"/>
      <c r="C932" s="29"/>
      <c r="D932" s="29"/>
      <c r="E932" s="29"/>
      <c r="F932" s="29"/>
      <c r="G932" s="29"/>
      <c r="H932" s="29"/>
      <c r="I932" s="29"/>
      <c r="J932" s="30"/>
      <c r="K932" s="30"/>
      <c r="L932" s="30"/>
      <c r="M932" s="30"/>
      <c r="N932" s="40"/>
      <c r="O932" s="40"/>
      <c r="P932" s="40"/>
      <c r="Q932" s="279"/>
    </row>
    <row r="933" spans="1:17" s="34" customFormat="1">
      <c r="A933" s="29"/>
      <c r="B933" s="29"/>
      <c r="C933" s="29"/>
      <c r="D933" s="29"/>
      <c r="E933" s="29"/>
      <c r="F933" s="29"/>
      <c r="G933" s="29"/>
      <c r="H933" s="29"/>
      <c r="I933" s="29"/>
      <c r="J933" s="30"/>
      <c r="K933" s="30"/>
      <c r="L933" s="30"/>
      <c r="M933" s="30"/>
      <c r="N933" s="40"/>
      <c r="O933" s="40"/>
      <c r="P933" s="40"/>
      <c r="Q933" s="279"/>
    </row>
    <row r="934" spans="1:17" s="34" customFormat="1">
      <c r="A934" s="29"/>
      <c r="B934" s="29"/>
      <c r="C934" s="29"/>
      <c r="D934" s="29"/>
      <c r="E934" s="29"/>
      <c r="F934" s="29"/>
      <c r="G934" s="29"/>
      <c r="H934" s="29"/>
      <c r="I934" s="29"/>
      <c r="J934" s="30"/>
      <c r="K934" s="30"/>
      <c r="L934" s="30"/>
      <c r="M934" s="30"/>
      <c r="N934" s="40"/>
      <c r="O934" s="40"/>
      <c r="P934" s="40"/>
      <c r="Q934" s="279"/>
    </row>
    <row r="935" spans="1:17" s="34" customFormat="1">
      <c r="A935" s="29"/>
      <c r="B935" s="29"/>
      <c r="C935" s="29"/>
      <c r="D935" s="29"/>
      <c r="E935" s="29"/>
      <c r="F935" s="29"/>
      <c r="G935" s="29"/>
      <c r="H935" s="29"/>
      <c r="I935" s="29"/>
      <c r="J935" s="30"/>
      <c r="K935" s="30"/>
      <c r="L935" s="30"/>
      <c r="M935" s="30"/>
      <c r="N935" s="40"/>
      <c r="O935" s="40"/>
      <c r="P935" s="40"/>
      <c r="Q935" s="279"/>
    </row>
    <row r="936" spans="1:17" s="34" customFormat="1">
      <c r="A936" s="29"/>
      <c r="B936" s="29"/>
      <c r="C936" s="29"/>
      <c r="D936" s="29"/>
      <c r="E936" s="29"/>
      <c r="F936" s="29"/>
      <c r="G936" s="29"/>
      <c r="H936" s="29"/>
      <c r="I936" s="29"/>
      <c r="J936" s="30"/>
      <c r="K936" s="30"/>
      <c r="L936" s="30"/>
      <c r="M936" s="30"/>
      <c r="N936" s="40"/>
      <c r="O936" s="40"/>
      <c r="P936" s="40"/>
      <c r="Q936" s="279"/>
    </row>
    <row r="937" spans="1:17" s="34" customFormat="1">
      <c r="A937" s="29"/>
      <c r="B937" s="29"/>
      <c r="C937" s="29"/>
      <c r="D937" s="29"/>
      <c r="E937" s="29"/>
      <c r="F937" s="29"/>
      <c r="G937" s="29"/>
      <c r="H937" s="29"/>
      <c r="I937" s="29"/>
      <c r="J937" s="30"/>
      <c r="K937" s="30"/>
      <c r="L937" s="30"/>
      <c r="M937" s="30"/>
      <c r="N937" s="40"/>
      <c r="O937" s="40"/>
      <c r="P937" s="40"/>
      <c r="Q937" s="279"/>
    </row>
    <row r="938" spans="1:17" s="34" customFormat="1">
      <c r="A938" s="29"/>
      <c r="B938" s="29"/>
      <c r="C938" s="29"/>
      <c r="D938" s="29"/>
      <c r="E938" s="29"/>
      <c r="F938" s="29"/>
      <c r="G938" s="29"/>
      <c r="H938" s="29"/>
      <c r="I938" s="29"/>
      <c r="J938" s="30"/>
      <c r="K938" s="30"/>
      <c r="L938" s="30"/>
      <c r="M938" s="30"/>
      <c r="N938" s="40"/>
      <c r="O938" s="40"/>
      <c r="P938" s="40"/>
      <c r="Q938" s="279"/>
    </row>
    <row r="939" spans="1:17" s="34" customFormat="1">
      <c r="A939" s="29"/>
      <c r="B939" s="29"/>
      <c r="C939" s="29"/>
      <c r="D939" s="29"/>
      <c r="E939" s="29"/>
      <c r="F939" s="29"/>
      <c r="G939" s="29"/>
      <c r="H939" s="29"/>
      <c r="I939" s="29"/>
      <c r="J939" s="30"/>
      <c r="K939" s="30"/>
      <c r="L939" s="30"/>
      <c r="M939" s="30"/>
      <c r="N939" s="40"/>
      <c r="O939" s="40"/>
      <c r="P939" s="40"/>
      <c r="Q939" s="279"/>
    </row>
    <row r="940" spans="1:17" s="34" customFormat="1">
      <c r="A940" s="29"/>
      <c r="B940" s="29"/>
      <c r="C940" s="29"/>
      <c r="D940" s="29"/>
      <c r="E940" s="29"/>
      <c r="F940" s="29"/>
      <c r="G940" s="29"/>
      <c r="H940" s="29"/>
      <c r="I940" s="29"/>
      <c r="J940" s="30"/>
      <c r="K940" s="30"/>
      <c r="L940" s="30"/>
      <c r="M940" s="30"/>
      <c r="N940" s="40"/>
      <c r="O940" s="40"/>
      <c r="P940" s="40"/>
      <c r="Q940" s="279"/>
    </row>
    <row r="941" spans="1:17" s="34" customFormat="1">
      <c r="A941" s="29"/>
      <c r="B941" s="29"/>
      <c r="C941" s="29"/>
      <c r="D941" s="29"/>
      <c r="E941" s="29"/>
      <c r="F941" s="29"/>
      <c r="G941" s="29"/>
      <c r="H941" s="29"/>
      <c r="I941" s="29"/>
      <c r="J941" s="30"/>
      <c r="K941" s="30"/>
      <c r="L941" s="30"/>
      <c r="M941" s="30"/>
      <c r="N941" s="40"/>
      <c r="O941" s="40"/>
      <c r="P941" s="40"/>
      <c r="Q941" s="279"/>
    </row>
    <row r="942" spans="1:17" s="34" customFormat="1">
      <c r="A942" s="29"/>
      <c r="B942" s="29"/>
      <c r="C942" s="29"/>
      <c r="D942" s="29"/>
      <c r="E942" s="29"/>
      <c r="F942" s="29"/>
      <c r="G942" s="29"/>
      <c r="H942" s="29"/>
      <c r="I942" s="29"/>
      <c r="J942" s="30"/>
      <c r="K942" s="30"/>
      <c r="L942" s="30"/>
      <c r="M942" s="30"/>
      <c r="N942" s="40"/>
      <c r="O942" s="40"/>
      <c r="P942" s="40"/>
      <c r="Q942" s="279"/>
    </row>
    <row r="943" spans="1:17" s="34" customFormat="1">
      <c r="A943" s="29"/>
      <c r="B943" s="29"/>
      <c r="C943" s="29"/>
      <c r="D943" s="29"/>
      <c r="E943" s="29"/>
      <c r="F943" s="29"/>
      <c r="G943" s="29"/>
      <c r="H943" s="29"/>
      <c r="I943" s="29"/>
      <c r="J943" s="30"/>
      <c r="K943" s="30"/>
      <c r="L943" s="30"/>
      <c r="M943" s="30"/>
      <c r="N943" s="40"/>
      <c r="O943" s="40"/>
      <c r="P943" s="40"/>
      <c r="Q943" s="279"/>
    </row>
    <row r="944" spans="1:17" s="34" customFormat="1">
      <c r="A944" s="29"/>
      <c r="B944" s="29"/>
      <c r="C944" s="29"/>
      <c r="D944" s="29"/>
      <c r="E944" s="29"/>
      <c r="F944" s="29"/>
      <c r="G944" s="29"/>
      <c r="H944" s="29"/>
      <c r="I944" s="29"/>
      <c r="J944" s="30"/>
      <c r="K944" s="30"/>
      <c r="L944" s="30"/>
      <c r="M944" s="30"/>
      <c r="N944" s="40"/>
      <c r="O944" s="40"/>
      <c r="P944" s="40"/>
      <c r="Q944" s="279"/>
    </row>
    <row r="945" spans="1:17" s="34" customFormat="1">
      <c r="A945" s="29"/>
      <c r="B945" s="29"/>
      <c r="C945" s="29"/>
      <c r="D945" s="29"/>
      <c r="E945" s="29"/>
      <c r="F945" s="29"/>
      <c r="G945" s="29"/>
      <c r="H945" s="29"/>
      <c r="I945" s="29"/>
      <c r="J945" s="30"/>
      <c r="K945" s="30"/>
      <c r="L945" s="30"/>
      <c r="M945" s="30"/>
      <c r="N945" s="40"/>
      <c r="O945" s="40"/>
      <c r="P945" s="40"/>
      <c r="Q945" s="279"/>
    </row>
    <row r="946" spans="1:17" s="34" customFormat="1">
      <c r="A946" s="29"/>
      <c r="B946" s="29"/>
      <c r="C946" s="29"/>
      <c r="D946" s="29"/>
      <c r="E946" s="29"/>
      <c r="F946" s="29"/>
      <c r="G946" s="29"/>
      <c r="H946" s="29"/>
      <c r="I946" s="29"/>
      <c r="J946" s="30"/>
      <c r="K946" s="30"/>
      <c r="L946" s="30"/>
      <c r="M946" s="30"/>
      <c r="N946" s="40"/>
      <c r="O946" s="40"/>
      <c r="P946" s="40"/>
      <c r="Q946" s="279"/>
    </row>
    <row r="947" spans="1:17" s="34" customFormat="1">
      <c r="A947" s="29"/>
      <c r="B947" s="29"/>
      <c r="C947" s="29"/>
      <c r="D947" s="29"/>
      <c r="E947" s="29"/>
      <c r="F947" s="29"/>
      <c r="G947" s="29"/>
      <c r="H947" s="29"/>
      <c r="I947" s="29"/>
      <c r="J947" s="30"/>
      <c r="K947" s="30"/>
      <c r="L947" s="30"/>
      <c r="M947" s="30"/>
      <c r="N947" s="40"/>
      <c r="O947" s="40"/>
      <c r="P947" s="40"/>
      <c r="Q947" s="279"/>
    </row>
    <row r="948" spans="1:17" s="34" customFormat="1">
      <c r="A948" s="29"/>
      <c r="B948" s="29"/>
      <c r="C948" s="29"/>
      <c r="D948" s="29"/>
      <c r="E948" s="29"/>
      <c r="F948" s="29"/>
      <c r="G948" s="29"/>
      <c r="H948" s="29"/>
      <c r="I948" s="29"/>
      <c r="J948" s="30"/>
      <c r="K948" s="30"/>
      <c r="L948" s="30"/>
      <c r="M948" s="30"/>
      <c r="N948" s="40"/>
      <c r="O948" s="40"/>
      <c r="P948" s="40"/>
      <c r="Q948" s="279"/>
    </row>
    <row r="949" spans="1:17" s="34" customFormat="1">
      <c r="A949" s="29"/>
      <c r="B949" s="29"/>
      <c r="C949" s="29"/>
      <c r="D949" s="29"/>
      <c r="E949" s="29"/>
      <c r="F949" s="29"/>
      <c r="G949" s="29"/>
      <c r="H949" s="29"/>
      <c r="I949" s="29"/>
      <c r="J949" s="30"/>
      <c r="K949" s="30"/>
      <c r="L949" s="30"/>
      <c r="M949" s="30"/>
      <c r="N949" s="40"/>
      <c r="O949" s="40"/>
      <c r="P949" s="40"/>
      <c r="Q949" s="279"/>
    </row>
    <row r="950" spans="1:17" s="34" customFormat="1">
      <c r="A950" s="29"/>
      <c r="B950" s="29"/>
      <c r="C950" s="29"/>
      <c r="D950" s="29"/>
      <c r="E950" s="29"/>
      <c r="F950" s="29"/>
      <c r="G950" s="29"/>
      <c r="H950" s="29"/>
      <c r="I950" s="29"/>
      <c r="J950" s="30"/>
      <c r="K950" s="30"/>
      <c r="L950" s="30"/>
      <c r="M950" s="30"/>
      <c r="N950" s="40"/>
      <c r="O950" s="40"/>
      <c r="P950" s="40"/>
      <c r="Q950" s="279"/>
    </row>
    <row r="951" spans="1:17" s="34" customFormat="1">
      <c r="A951" s="29"/>
      <c r="B951" s="29"/>
      <c r="C951" s="29"/>
      <c r="D951" s="29"/>
      <c r="E951" s="29"/>
      <c r="F951" s="29"/>
      <c r="G951" s="29"/>
      <c r="H951" s="29"/>
      <c r="I951" s="29"/>
      <c r="J951" s="30"/>
      <c r="K951" s="30"/>
      <c r="L951" s="30"/>
      <c r="M951" s="30"/>
      <c r="N951" s="40"/>
      <c r="O951" s="40"/>
      <c r="P951" s="40"/>
      <c r="Q951" s="279"/>
    </row>
    <row r="952" spans="1:17" s="34" customFormat="1">
      <c r="A952" s="29"/>
      <c r="B952" s="29"/>
      <c r="C952" s="29"/>
      <c r="D952" s="29"/>
      <c r="E952" s="29"/>
      <c r="F952" s="29"/>
      <c r="G952" s="29"/>
      <c r="H952" s="29"/>
      <c r="I952" s="29"/>
      <c r="J952" s="30"/>
      <c r="K952" s="30"/>
      <c r="L952" s="30"/>
      <c r="M952" s="30"/>
      <c r="N952" s="40"/>
      <c r="O952" s="40"/>
      <c r="P952" s="40"/>
      <c r="Q952" s="279"/>
    </row>
    <row r="953" spans="1:17" s="34" customFormat="1">
      <c r="A953" s="29"/>
      <c r="B953" s="29"/>
      <c r="C953" s="29"/>
      <c r="D953" s="29"/>
      <c r="E953" s="29"/>
      <c r="F953" s="29"/>
      <c r="G953" s="29"/>
      <c r="H953" s="29"/>
      <c r="I953" s="29"/>
      <c r="J953" s="30"/>
      <c r="K953" s="30"/>
      <c r="L953" s="30"/>
      <c r="M953" s="30"/>
      <c r="N953" s="40"/>
      <c r="O953" s="40"/>
      <c r="P953" s="40"/>
      <c r="Q953" s="279"/>
    </row>
    <row r="954" spans="1:17" s="34" customFormat="1">
      <c r="A954" s="29"/>
      <c r="B954" s="29"/>
      <c r="C954" s="29"/>
      <c r="D954" s="29"/>
      <c r="E954" s="29"/>
      <c r="F954" s="29"/>
      <c r="G954" s="29"/>
      <c r="H954" s="29"/>
      <c r="I954" s="29"/>
      <c r="J954" s="30"/>
      <c r="K954" s="30"/>
      <c r="L954" s="30"/>
      <c r="M954" s="30"/>
      <c r="N954" s="40"/>
      <c r="O954" s="40"/>
      <c r="P954" s="40"/>
      <c r="Q954" s="279"/>
    </row>
    <row r="955" spans="1:17" s="34" customFormat="1">
      <c r="A955" s="29"/>
      <c r="B955" s="29"/>
      <c r="C955" s="29"/>
      <c r="D955" s="29"/>
      <c r="E955" s="29"/>
      <c r="F955" s="29"/>
      <c r="G955" s="29"/>
      <c r="H955" s="29"/>
      <c r="I955" s="29"/>
      <c r="J955" s="30"/>
      <c r="K955" s="30"/>
      <c r="L955" s="30"/>
      <c r="M955" s="30"/>
      <c r="N955" s="40"/>
      <c r="O955" s="40"/>
      <c r="P955" s="40"/>
      <c r="Q955" s="279"/>
    </row>
    <row r="956" spans="1:17" s="34" customFormat="1">
      <c r="A956" s="29"/>
      <c r="B956" s="29"/>
      <c r="C956" s="29"/>
      <c r="D956" s="29"/>
      <c r="E956" s="29"/>
      <c r="F956" s="29"/>
      <c r="G956" s="29"/>
      <c r="H956" s="29"/>
      <c r="I956" s="29"/>
      <c r="J956" s="30"/>
      <c r="K956" s="30"/>
      <c r="L956" s="30"/>
      <c r="M956" s="30"/>
      <c r="N956" s="40"/>
      <c r="O956" s="40"/>
      <c r="P956" s="40"/>
      <c r="Q956" s="279"/>
    </row>
    <row r="957" spans="1:17" s="34" customFormat="1">
      <c r="A957" s="29"/>
      <c r="B957" s="29"/>
      <c r="C957" s="29"/>
      <c r="D957" s="29"/>
      <c r="E957" s="29"/>
      <c r="F957" s="29"/>
      <c r="G957" s="29"/>
      <c r="H957" s="29"/>
      <c r="I957" s="29"/>
      <c r="J957" s="30"/>
      <c r="K957" s="30"/>
      <c r="L957" s="30"/>
      <c r="M957" s="30"/>
      <c r="N957" s="40"/>
      <c r="O957" s="40"/>
      <c r="P957" s="40"/>
      <c r="Q957" s="279"/>
    </row>
    <row r="958" spans="1:17" s="34" customFormat="1">
      <c r="A958" s="29"/>
      <c r="B958" s="29"/>
      <c r="C958" s="29"/>
      <c r="D958" s="29"/>
      <c r="E958" s="29"/>
      <c r="F958" s="29"/>
      <c r="G958" s="29"/>
      <c r="H958" s="29"/>
      <c r="I958" s="29"/>
      <c r="J958" s="30"/>
      <c r="K958" s="30"/>
      <c r="L958" s="30"/>
      <c r="M958" s="30"/>
      <c r="N958" s="40"/>
      <c r="O958" s="40"/>
      <c r="P958" s="40"/>
      <c r="Q958" s="279"/>
    </row>
    <row r="959" spans="1:17" s="34" customFormat="1">
      <c r="A959" s="29"/>
      <c r="B959" s="29"/>
      <c r="C959" s="29"/>
      <c r="D959" s="29"/>
      <c r="E959" s="29"/>
      <c r="F959" s="29"/>
      <c r="G959" s="29"/>
      <c r="H959" s="29"/>
      <c r="I959" s="29"/>
      <c r="J959" s="30"/>
      <c r="K959" s="30"/>
      <c r="L959" s="30"/>
      <c r="M959" s="30"/>
      <c r="N959" s="40"/>
      <c r="O959" s="40"/>
      <c r="P959" s="40"/>
      <c r="Q959" s="279"/>
    </row>
    <row r="960" spans="1:17" s="34" customFormat="1">
      <c r="A960" s="29"/>
      <c r="B960" s="29"/>
      <c r="C960" s="29"/>
      <c r="D960" s="29"/>
      <c r="E960" s="29"/>
      <c r="F960" s="29"/>
      <c r="G960" s="29"/>
      <c r="H960" s="29"/>
      <c r="I960" s="29"/>
      <c r="J960" s="30"/>
      <c r="K960" s="30"/>
      <c r="L960" s="30"/>
      <c r="M960" s="30"/>
      <c r="N960" s="40"/>
      <c r="O960" s="40"/>
      <c r="P960" s="40"/>
      <c r="Q960" s="279"/>
    </row>
    <row r="961" spans="1:17" s="34" customFormat="1">
      <c r="A961" s="29"/>
      <c r="B961" s="29"/>
      <c r="C961" s="29"/>
      <c r="D961" s="29"/>
      <c r="E961" s="29"/>
      <c r="F961" s="29"/>
      <c r="G961" s="29"/>
      <c r="H961" s="29"/>
      <c r="I961" s="29"/>
      <c r="J961" s="30"/>
      <c r="K961" s="30"/>
      <c r="L961" s="30"/>
      <c r="M961" s="30"/>
      <c r="N961" s="40"/>
      <c r="O961" s="40"/>
      <c r="P961" s="40"/>
      <c r="Q961" s="279"/>
    </row>
    <row r="962" spans="1:17" s="34" customFormat="1">
      <c r="A962" s="29"/>
      <c r="B962" s="29"/>
      <c r="C962" s="29"/>
      <c r="D962" s="29"/>
      <c r="E962" s="29"/>
      <c r="F962" s="29"/>
      <c r="G962" s="29"/>
      <c r="H962" s="29"/>
      <c r="I962" s="29"/>
      <c r="J962" s="30"/>
      <c r="K962" s="30"/>
      <c r="L962" s="30"/>
      <c r="M962" s="30"/>
      <c r="N962" s="40"/>
      <c r="O962" s="40"/>
      <c r="P962" s="40"/>
      <c r="Q962" s="279"/>
    </row>
    <row r="963" spans="1:17" s="34" customFormat="1">
      <c r="A963" s="29"/>
      <c r="B963" s="29"/>
      <c r="C963" s="29"/>
      <c r="D963" s="29"/>
      <c r="E963" s="29"/>
      <c r="F963" s="29"/>
      <c r="G963" s="29"/>
      <c r="H963" s="29"/>
      <c r="I963" s="29"/>
      <c r="J963" s="30"/>
      <c r="K963" s="30"/>
      <c r="L963" s="30"/>
      <c r="M963" s="30"/>
      <c r="N963" s="40"/>
      <c r="O963" s="40"/>
      <c r="P963" s="40"/>
      <c r="Q963" s="279"/>
    </row>
    <row r="964" spans="1:17" s="34" customFormat="1">
      <c r="A964" s="29"/>
      <c r="B964" s="29"/>
      <c r="C964" s="29"/>
      <c r="D964" s="29"/>
      <c r="E964" s="29"/>
      <c r="F964" s="29"/>
      <c r="G964" s="29"/>
      <c r="H964" s="29"/>
      <c r="I964" s="29"/>
      <c r="J964" s="30"/>
      <c r="K964" s="30"/>
      <c r="L964" s="30"/>
      <c r="M964" s="30"/>
      <c r="N964" s="40"/>
      <c r="O964" s="40"/>
      <c r="P964" s="40"/>
      <c r="Q964" s="279"/>
    </row>
    <row r="965" spans="1:17" s="34" customFormat="1">
      <c r="A965" s="29"/>
      <c r="B965" s="29"/>
      <c r="C965" s="29"/>
      <c r="D965" s="29"/>
      <c r="E965" s="29"/>
      <c r="F965" s="29"/>
      <c r="G965" s="29"/>
      <c r="H965" s="29"/>
      <c r="I965" s="29"/>
      <c r="J965" s="30"/>
      <c r="K965" s="30"/>
      <c r="L965" s="30"/>
      <c r="M965" s="30"/>
      <c r="N965" s="40"/>
      <c r="O965" s="40"/>
      <c r="P965" s="40"/>
      <c r="Q965" s="279"/>
    </row>
    <row r="966" spans="1:17" s="34" customFormat="1">
      <c r="A966" s="29"/>
      <c r="B966" s="29"/>
      <c r="C966" s="29"/>
      <c r="D966" s="29"/>
      <c r="E966" s="29"/>
      <c r="F966" s="29"/>
      <c r="G966" s="29"/>
      <c r="H966" s="29"/>
      <c r="I966" s="29"/>
      <c r="J966" s="30"/>
      <c r="K966" s="30"/>
      <c r="L966" s="30"/>
      <c r="M966" s="30"/>
      <c r="N966" s="40"/>
      <c r="O966" s="40"/>
      <c r="P966" s="40"/>
      <c r="Q966" s="279"/>
    </row>
    <row r="967" spans="1:17" s="34" customFormat="1">
      <c r="A967" s="29"/>
      <c r="B967" s="29"/>
      <c r="C967" s="29"/>
      <c r="D967" s="29"/>
      <c r="E967" s="29"/>
      <c r="F967" s="29"/>
      <c r="G967" s="29"/>
      <c r="H967" s="29"/>
      <c r="I967" s="29"/>
      <c r="J967" s="30"/>
      <c r="K967" s="30"/>
      <c r="L967" s="30"/>
      <c r="M967" s="30"/>
      <c r="N967" s="40"/>
      <c r="O967" s="40"/>
      <c r="P967" s="40"/>
      <c r="Q967" s="279"/>
    </row>
    <row r="968" spans="1:17" s="34" customFormat="1">
      <c r="A968" s="29"/>
      <c r="B968" s="29"/>
      <c r="C968" s="29"/>
      <c r="D968" s="29"/>
      <c r="E968" s="29"/>
      <c r="F968" s="29"/>
      <c r="G968" s="29"/>
      <c r="H968" s="29"/>
      <c r="I968" s="29"/>
      <c r="J968" s="30"/>
      <c r="K968" s="30"/>
      <c r="L968" s="30"/>
      <c r="M968" s="30"/>
      <c r="N968" s="40"/>
      <c r="O968" s="40"/>
      <c r="P968" s="40"/>
      <c r="Q968" s="279"/>
    </row>
    <row r="969" spans="1:17" s="34" customFormat="1">
      <c r="A969" s="29"/>
      <c r="B969" s="29"/>
      <c r="C969" s="29"/>
      <c r="D969" s="29"/>
      <c r="E969" s="29"/>
      <c r="F969" s="29"/>
      <c r="G969" s="29"/>
      <c r="H969" s="29"/>
      <c r="I969" s="29"/>
      <c r="J969" s="30"/>
      <c r="K969" s="30"/>
      <c r="L969" s="30"/>
      <c r="M969" s="30"/>
      <c r="N969" s="40"/>
      <c r="O969" s="40"/>
      <c r="P969" s="40"/>
      <c r="Q969" s="279"/>
    </row>
    <row r="970" spans="1:17" s="34" customFormat="1">
      <c r="A970" s="29"/>
      <c r="B970" s="29"/>
      <c r="C970" s="29"/>
      <c r="D970" s="29"/>
      <c r="E970" s="29"/>
      <c r="F970" s="29"/>
      <c r="G970" s="29"/>
      <c r="H970" s="29"/>
      <c r="I970" s="29"/>
      <c r="J970" s="30"/>
      <c r="K970" s="30"/>
      <c r="L970" s="30"/>
      <c r="M970" s="30"/>
      <c r="N970" s="40"/>
      <c r="O970" s="40"/>
      <c r="P970" s="40"/>
      <c r="Q970" s="279"/>
    </row>
    <row r="971" spans="1:17" s="34" customFormat="1">
      <c r="A971" s="29"/>
      <c r="B971" s="29"/>
      <c r="C971" s="29"/>
      <c r="D971" s="29"/>
      <c r="E971" s="29"/>
      <c r="F971" s="29"/>
      <c r="G971" s="29"/>
      <c r="H971" s="29"/>
      <c r="I971" s="29"/>
      <c r="J971" s="30"/>
      <c r="K971" s="30"/>
      <c r="L971" s="30"/>
      <c r="M971" s="30"/>
      <c r="N971" s="40"/>
      <c r="O971" s="40"/>
      <c r="P971" s="40"/>
      <c r="Q971" s="279"/>
    </row>
    <row r="972" spans="1:17" s="34" customFormat="1">
      <c r="A972" s="29"/>
      <c r="B972" s="29"/>
      <c r="C972" s="29"/>
      <c r="D972" s="29"/>
      <c r="E972" s="29"/>
      <c r="F972" s="29"/>
      <c r="G972" s="29"/>
      <c r="H972" s="29"/>
      <c r="I972" s="29"/>
      <c r="J972" s="30"/>
      <c r="K972" s="30"/>
      <c r="L972" s="30"/>
      <c r="M972" s="30"/>
      <c r="N972" s="40"/>
      <c r="O972" s="40"/>
      <c r="P972" s="40"/>
      <c r="Q972" s="279"/>
    </row>
    <row r="973" spans="1:17" s="34" customFormat="1">
      <c r="A973" s="29"/>
      <c r="B973" s="29"/>
      <c r="C973" s="29"/>
      <c r="D973" s="29"/>
      <c r="E973" s="29"/>
      <c r="F973" s="29"/>
      <c r="G973" s="29"/>
      <c r="H973" s="29"/>
      <c r="I973" s="29"/>
      <c r="J973" s="30"/>
      <c r="K973" s="30"/>
      <c r="L973" s="30"/>
      <c r="M973" s="30"/>
      <c r="N973" s="40"/>
      <c r="O973" s="40"/>
      <c r="P973" s="40"/>
      <c r="Q973" s="279"/>
    </row>
    <row r="974" spans="1:17" s="34" customFormat="1">
      <c r="A974" s="29"/>
      <c r="B974" s="29"/>
      <c r="C974" s="29"/>
      <c r="D974" s="29"/>
      <c r="E974" s="29"/>
      <c r="F974" s="29"/>
      <c r="G974" s="29"/>
      <c r="H974" s="29"/>
      <c r="I974" s="29"/>
      <c r="J974" s="30"/>
      <c r="K974" s="30"/>
      <c r="L974" s="30"/>
      <c r="M974" s="30"/>
      <c r="N974" s="40"/>
      <c r="O974" s="40"/>
      <c r="P974" s="40"/>
      <c r="Q974" s="279"/>
    </row>
    <row r="975" spans="1:17" s="34" customFormat="1">
      <c r="A975" s="29"/>
      <c r="B975" s="29"/>
      <c r="C975" s="29"/>
      <c r="D975" s="29"/>
      <c r="E975" s="29"/>
      <c r="F975" s="29"/>
      <c r="G975" s="29"/>
      <c r="H975" s="29"/>
      <c r="I975" s="29"/>
      <c r="J975" s="30"/>
      <c r="K975" s="30"/>
      <c r="L975" s="30"/>
      <c r="M975" s="30"/>
      <c r="N975" s="40"/>
      <c r="O975" s="40"/>
      <c r="P975" s="40"/>
      <c r="Q975" s="279"/>
    </row>
    <row r="976" spans="1:17" s="34" customFormat="1">
      <c r="A976" s="29"/>
      <c r="B976" s="29"/>
      <c r="C976" s="29"/>
      <c r="D976" s="29"/>
      <c r="E976" s="29"/>
      <c r="F976" s="29"/>
      <c r="G976" s="29"/>
      <c r="H976" s="29"/>
      <c r="I976" s="29"/>
      <c r="J976" s="30"/>
      <c r="K976" s="30"/>
      <c r="L976" s="30"/>
      <c r="M976" s="30"/>
      <c r="N976" s="40"/>
      <c r="O976" s="40"/>
      <c r="P976" s="40"/>
      <c r="Q976" s="279"/>
    </row>
    <row r="977" spans="1:17" s="34" customFormat="1">
      <c r="A977" s="29"/>
      <c r="B977" s="29"/>
      <c r="C977" s="29"/>
      <c r="D977" s="29"/>
      <c r="E977" s="29"/>
      <c r="F977" s="29"/>
      <c r="G977" s="29"/>
      <c r="H977" s="29"/>
      <c r="I977" s="29"/>
      <c r="J977" s="30"/>
      <c r="K977" s="30"/>
      <c r="L977" s="30"/>
      <c r="M977" s="30"/>
      <c r="N977" s="40"/>
      <c r="O977" s="40"/>
      <c r="P977" s="40"/>
      <c r="Q977" s="279"/>
    </row>
    <row r="978" spans="1:17" s="34" customFormat="1">
      <c r="A978" s="29"/>
      <c r="B978" s="29"/>
      <c r="C978" s="29"/>
      <c r="D978" s="29"/>
      <c r="E978" s="29"/>
      <c r="F978" s="29"/>
      <c r="G978" s="29"/>
      <c r="H978" s="29"/>
      <c r="I978" s="29"/>
      <c r="J978" s="30"/>
      <c r="K978" s="30"/>
      <c r="L978" s="30"/>
      <c r="M978" s="30"/>
      <c r="N978" s="40"/>
      <c r="O978" s="40"/>
      <c r="P978" s="40"/>
      <c r="Q978" s="279"/>
    </row>
    <row r="979" spans="1:17" s="34" customFormat="1">
      <c r="A979" s="29"/>
      <c r="B979" s="29"/>
      <c r="C979" s="29"/>
      <c r="D979" s="29"/>
      <c r="E979" s="29"/>
      <c r="F979" s="29"/>
      <c r="G979" s="29"/>
      <c r="H979" s="29"/>
      <c r="I979" s="29"/>
      <c r="J979" s="30"/>
      <c r="K979" s="30"/>
      <c r="L979" s="30"/>
      <c r="M979" s="30"/>
      <c r="N979" s="40"/>
      <c r="O979" s="40"/>
      <c r="P979" s="40"/>
      <c r="Q979" s="279"/>
    </row>
    <row r="980" spans="1:17" s="34" customFormat="1">
      <c r="A980" s="29"/>
      <c r="B980" s="29"/>
      <c r="C980" s="29"/>
      <c r="D980" s="29"/>
      <c r="E980" s="29"/>
      <c r="F980" s="29"/>
      <c r="G980" s="29"/>
      <c r="H980" s="29"/>
      <c r="I980" s="29"/>
      <c r="J980" s="30"/>
      <c r="K980" s="30"/>
      <c r="L980" s="30"/>
      <c r="M980" s="30"/>
      <c r="N980" s="40"/>
      <c r="O980" s="40"/>
      <c r="P980" s="40"/>
      <c r="Q980" s="279"/>
    </row>
    <row r="981" spans="1:17" s="34" customFormat="1">
      <c r="A981" s="29"/>
      <c r="B981" s="29"/>
      <c r="C981" s="29"/>
      <c r="D981" s="29"/>
      <c r="E981" s="29"/>
      <c r="F981" s="29"/>
      <c r="G981" s="29"/>
      <c r="H981" s="29"/>
      <c r="I981" s="29"/>
      <c r="J981" s="30"/>
      <c r="K981" s="30"/>
      <c r="L981" s="30"/>
      <c r="M981" s="30"/>
      <c r="N981" s="40"/>
      <c r="O981" s="40"/>
      <c r="P981" s="40"/>
      <c r="Q981" s="279"/>
    </row>
    <row r="982" spans="1:17" s="34" customFormat="1">
      <c r="A982" s="29"/>
      <c r="B982" s="29"/>
      <c r="C982" s="29"/>
      <c r="D982" s="29"/>
      <c r="E982" s="29"/>
      <c r="F982" s="29"/>
      <c r="G982" s="29"/>
      <c r="H982" s="29"/>
      <c r="I982" s="29"/>
      <c r="J982" s="30"/>
      <c r="K982" s="30"/>
      <c r="L982" s="30"/>
      <c r="M982" s="30"/>
      <c r="N982" s="40"/>
      <c r="O982" s="40"/>
      <c r="P982" s="40"/>
      <c r="Q982" s="279"/>
    </row>
    <row r="983" spans="1:17" s="34" customFormat="1">
      <c r="A983" s="29"/>
      <c r="B983" s="29"/>
      <c r="C983" s="29"/>
      <c r="D983" s="29"/>
      <c r="E983" s="29"/>
      <c r="F983" s="29"/>
      <c r="G983" s="29"/>
      <c r="H983" s="29"/>
      <c r="I983" s="29"/>
      <c r="J983" s="30"/>
      <c r="K983" s="30"/>
      <c r="L983" s="30"/>
      <c r="M983" s="30"/>
      <c r="N983" s="40"/>
      <c r="O983" s="40"/>
      <c r="P983" s="40"/>
      <c r="Q983" s="279"/>
    </row>
    <row r="984" spans="1:17" s="34" customFormat="1">
      <c r="A984" s="29"/>
      <c r="B984" s="29"/>
      <c r="C984" s="29"/>
      <c r="D984" s="29"/>
      <c r="E984" s="29"/>
      <c r="F984" s="29"/>
      <c r="G984" s="29"/>
      <c r="H984" s="29"/>
      <c r="I984" s="29"/>
      <c r="J984" s="30"/>
      <c r="K984" s="30"/>
      <c r="L984" s="30"/>
      <c r="M984" s="30"/>
      <c r="N984" s="40"/>
      <c r="O984" s="40"/>
      <c r="P984" s="40"/>
      <c r="Q984" s="279"/>
    </row>
    <row r="985" spans="1:17" s="34" customFormat="1">
      <c r="A985" s="29"/>
      <c r="B985" s="29"/>
      <c r="C985" s="29"/>
      <c r="D985" s="29"/>
      <c r="E985" s="29"/>
      <c r="F985" s="29"/>
      <c r="G985" s="29"/>
      <c r="H985" s="29"/>
      <c r="I985" s="29"/>
      <c r="J985" s="30"/>
      <c r="K985" s="30"/>
      <c r="L985" s="30"/>
      <c r="M985" s="30"/>
      <c r="N985" s="40"/>
      <c r="O985" s="40"/>
      <c r="P985" s="40"/>
      <c r="Q985" s="279"/>
    </row>
    <row r="986" spans="1:17" s="34" customFormat="1">
      <c r="A986" s="29"/>
      <c r="B986" s="29"/>
      <c r="C986" s="29"/>
      <c r="D986" s="29"/>
      <c r="E986" s="29"/>
      <c r="F986" s="29"/>
      <c r="G986" s="29"/>
      <c r="H986" s="29"/>
      <c r="I986" s="29"/>
      <c r="J986" s="30"/>
      <c r="K986" s="30"/>
      <c r="L986" s="30"/>
      <c r="M986" s="30"/>
      <c r="N986" s="40"/>
      <c r="O986" s="40"/>
      <c r="P986" s="40"/>
      <c r="Q986" s="279"/>
    </row>
    <row r="987" spans="1:17" s="34" customFormat="1">
      <c r="A987" s="29"/>
      <c r="B987" s="29"/>
      <c r="C987" s="29"/>
      <c r="D987" s="29"/>
      <c r="E987" s="29"/>
      <c r="F987" s="29"/>
      <c r="G987" s="29"/>
      <c r="H987" s="29"/>
      <c r="I987" s="29"/>
      <c r="J987" s="30"/>
      <c r="K987" s="30"/>
      <c r="L987" s="30"/>
      <c r="M987" s="30"/>
      <c r="N987" s="40"/>
      <c r="O987" s="40"/>
      <c r="P987" s="40"/>
      <c r="Q987" s="279"/>
    </row>
    <row r="988" spans="1:17" s="34" customFormat="1">
      <c r="A988" s="29"/>
      <c r="B988" s="29"/>
      <c r="C988" s="29"/>
      <c r="D988" s="29"/>
      <c r="E988" s="29"/>
      <c r="F988" s="29"/>
      <c r="G988" s="29"/>
      <c r="H988" s="29"/>
      <c r="I988" s="29"/>
      <c r="J988" s="30"/>
      <c r="K988" s="30"/>
      <c r="L988" s="30"/>
      <c r="M988" s="30"/>
      <c r="N988" s="40"/>
      <c r="O988" s="40"/>
      <c r="P988" s="40"/>
      <c r="Q988" s="279"/>
    </row>
    <row r="989" spans="1:17" s="34" customFormat="1">
      <c r="A989" s="29"/>
      <c r="B989" s="29"/>
      <c r="C989" s="29"/>
      <c r="D989" s="29"/>
      <c r="E989" s="29"/>
      <c r="F989" s="29"/>
      <c r="G989" s="29"/>
      <c r="H989" s="29"/>
      <c r="I989" s="29"/>
      <c r="J989" s="30"/>
      <c r="K989" s="30"/>
      <c r="L989" s="30"/>
      <c r="M989" s="30"/>
      <c r="N989" s="40"/>
      <c r="O989" s="40"/>
      <c r="P989" s="40"/>
      <c r="Q989" s="279"/>
    </row>
    <row r="990" spans="1:17" s="34" customFormat="1">
      <c r="A990" s="29"/>
      <c r="B990" s="29"/>
      <c r="C990" s="29"/>
      <c r="D990" s="29"/>
      <c r="E990" s="29"/>
      <c r="F990" s="29"/>
      <c r="G990" s="29"/>
      <c r="H990" s="29"/>
      <c r="I990" s="29"/>
      <c r="J990" s="30"/>
      <c r="K990" s="30"/>
      <c r="L990" s="30"/>
      <c r="M990" s="30"/>
      <c r="N990" s="40"/>
      <c r="O990" s="40"/>
      <c r="P990" s="40"/>
      <c r="Q990" s="279"/>
    </row>
    <row r="991" spans="1:17" s="34" customFormat="1">
      <c r="A991" s="29"/>
      <c r="B991" s="29"/>
      <c r="C991" s="29"/>
      <c r="D991" s="29"/>
      <c r="E991" s="29"/>
      <c r="F991" s="29"/>
      <c r="G991" s="29"/>
      <c r="H991" s="29"/>
      <c r="I991" s="29"/>
      <c r="J991" s="30"/>
      <c r="K991" s="30"/>
      <c r="L991" s="30"/>
      <c r="M991" s="30"/>
      <c r="N991" s="40"/>
      <c r="O991" s="40"/>
      <c r="P991" s="40"/>
      <c r="Q991" s="279"/>
    </row>
    <row r="992" spans="1:17" s="34" customFormat="1">
      <c r="A992" s="29"/>
      <c r="B992" s="29"/>
      <c r="C992" s="29"/>
      <c r="D992" s="29"/>
      <c r="E992" s="29"/>
      <c r="F992" s="29"/>
      <c r="G992" s="29"/>
      <c r="H992" s="29"/>
      <c r="I992" s="29"/>
      <c r="J992" s="30"/>
      <c r="K992" s="30"/>
      <c r="L992" s="30"/>
      <c r="M992" s="30"/>
      <c r="N992" s="40"/>
      <c r="O992" s="40"/>
      <c r="P992" s="40"/>
      <c r="Q992" s="279"/>
    </row>
    <row r="993" spans="1:17" s="34" customFormat="1">
      <c r="A993" s="29"/>
      <c r="B993" s="29"/>
      <c r="C993" s="29"/>
      <c r="D993" s="29"/>
      <c r="E993" s="29"/>
      <c r="F993" s="29"/>
      <c r="G993" s="29"/>
      <c r="H993" s="29"/>
      <c r="I993" s="29"/>
      <c r="J993" s="30"/>
      <c r="K993" s="30"/>
      <c r="L993" s="30"/>
      <c r="M993" s="30"/>
      <c r="N993" s="40"/>
      <c r="O993" s="40"/>
      <c r="P993" s="40"/>
      <c r="Q993" s="279"/>
    </row>
    <row r="994" spans="1:17" s="34" customFormat="1">
      <c r="A994" s="29"/>
      <c r="B994" s="29"/>
      <c r="C994" s="29"/>
      <c r="D994" s="29"/>
      <c r="E994" s="29"/>
      <c r="F994" s="29"/>
      <c r="G994" s="29"/>
      <c r="H994" s="29"/>
      <c r="I994" s="29"/>
      <c r="J994" s="30"/>
      <c r="K994" s="30"/>
      <c r="L994" s="30"/>
      <c r="M994" s="30"/>
      <c r="N994" s="40"/>
      <c r="O994" s="40"/>
      <c r="P994" s="40"/>
      <c r="Q994" s="279"/>
    </row>
    <row r="995" spans="1:17" s="34" customFormat="1">
      <c r="A995" s="29"/>
      <c r="B995" s="29"/>
      <c r="C995" s="29"/>
      <c r="D995" s="29"/>
      <c r="E995" s="29"/>
      <c r="F995" s="29"/>
      <c r="G995" s="29"/>
      <c r="H995" s="29"/>
      <c r="I995" s="29"/>
      <c r="J995" s="30"/>
      <c r="K995" s="30"/>
      <c r="L995" s="30"/>
      <c r="M995" s="30"/>
      <c r="N995" s="40"/>
      <c r="O995" s="40"/>
      <c r="P995" s="40"/>
      <c r="Q995" s="279"/>
    </row>
    <row r="996" spans="1:17" s="34" customFormat="1">
      <c r="A996" s="29"/>
      <c r="B996" s="29"/>
      <c r="C996" s="29"/>
      <c r="D996" s="29"/>
      <c r="E996" s="29"/>
      <c r="F996" s="29"/>
      <c r="G996" s="29"/>
      <c r="H996" s="29"/>
      <c r="I996" s="29"/>
      <c r="J996" s="30"/>
      <c r="K996" s="30"/>
      <c r="L996" s="30"/>
      <c r="M996" s="30"/>
      <c r="N996" s="40"/>
      <c r="O996" s="40"/>
      <c r="P996" s="40"/>
      <c r="Q996" s="279"/>
    </row>
    <row r="997" spans="1:17" s="34" customFormat="1">
      <c r="A997" s="29"/>
      <c r="B997" s="29"/>
      <c r="C997" s="29"/>
      <c r="D997" s="29"/>
      <c r="E997" s="29"/>
      <c r="F997" s="29"/>
      <c r="G997" s="29"/>
      <c r="H997" s="29"/>
      <c r="I997" s="29"/>
      <c r="J997" s="30"/>
      <c r="K997" s="30"/>
      <c r="L997" s="30"/>
      <c r="M997" s="30"/>
      <c r="N997" s="40"/>
      <c r="O997" s="40"/>
      <c r="P997" s="40"/>
      <c r="Q997" s="279"/>
    </row>
    <row r="998" spans="1:17" s="34" customFormat="1">
      <c r="A998" s="29"/>
      <c r="B998" s="29"/>
      <c r="C998" s="29"/>
      <c r="D998" s="29"/>
      <c r="E998" s="29"/>
      <c r="F998" s="29"/>
      <c r="G998" s="29"/>
      <c r="H998" s="29"/>
      <c r="I998" s="29"/>
      <c r="J998" s="30"/>
      <c r="K998" s="30"/>
      <c r="L998" s="30"/>
      <c r="M998" s="30"/>
      <c r="N998" s="40"/>
      <c r="O998" s="40"/>
      <c r="P998" s="40"/>
      <c r="Q998" s="279"/>
    </row>
    <row r="999" spans="1:17" s="34" customFormat="1">
      <c r="A999" s="29"/>
      <c r="B999" s="29"/>
      <c r="C999" s="29"/>
      <c r="D999" s="29"/>
      <c r="E999" s="29"/>
      <c r="F999" s="29"/>
      <c r="G999" s="29"/>
      <c r="H999" s="29"/>
      <c r="I999" s="29"/>
      <c r="J999" s="30"/>
      <c r="K999" s="30"/>
      <c r="L999" s="30"/>
      <c r="M999" s="30"/>
      <c r="N999" s="40"/>
      <c r="O999" s="40"/>
      <c r="P999" s="40"/>
      <c r="Q999" s="279"/>
    </row>
    <row r="1000" spans="1:17" s="34" customFormat="1">
      <c r="A1000" s="29"/>
      <c r="B1000" s="29"/>
      <c r="C1000" s="29"/>
      <c r="D1000" s="29"/>
      <c r="E1000" s="29"/>
      <c r="F1000" s="29"/>
      <c r="G1000" s="29"/>
      <c r="H1000" s="29"/>
      <c r="I1000" s="29"/>
      <c r="J1000" s="30"/>
      <c r="K1000" s="30"/>
      <c r="L1000" s="30"/>
      <c r="M1000" s="30"/>
      <c r="N1000" s="40"/>
      <c r="O1000" s="40"/>
      <c r="P1000" s="40"/>
      <c r="Q1000" s="279"/>
    </row>
    <row r="1001" spans="1:17" s="34" customFormat="1">
      <c r="A1001" s="29"/>
      <c r="B1001" s="29"/>
      <c r="C1001" s="29"/>
      <c r="D1001" s="29"/>
      <c r="E1001" s="29"/>
      <c r="F1001" s="29"/>
      <c r="G1001" s="29"/>
      <c r="H1001" s="29"/>
      <c r="I1001" s="29"/>
      <c r="J1001" s="30"/>
      <c r="K1001" s="30"/>
      <c r="L1001" s="30"/>
      <c r="M1001" s="30"/>
      <c r="N1001" s="40"/>
      <c r="O1001" s="40"/>
      <c r="P1001" s="40"/>
      <c r="Q1001" s="279"/>
    </row>
    <row r="1002" spans="1:17" s="34" customFormat="1">
      <c r="A1002" s="29"/>
      <c r="B1002" s="29"/>
      <c r="C1002" s="29"/>
      <c r="D1002" s="29"/>
      <c r="E1002" s="29"/>
      <c r="F1002" s="29"/>
      <c r="G1002" s="29"/>
      <c r="H1002" s="29"/>
      <c r="I1002" s="29"/>
      <c r="J1002" s="30"/>
      <c r="K1002" s="30"/>
      <c r="L1002" s="30"/>
      <c r="M1002" s="30"/>
      <c r="N1002" s="40"/>
      <c r="O1002" s="40"/>
      <c r="P1002" s="40"/>
      <c r="Q1002" s="279"/>
    </row>
    <row r="1003" spans="1:17" s="34" customFormat="1">
      <c r="A1003" s="29"/>
      <c r="B1003" s="29"/>
      <c r="C1003" s="29"/>
      <c r="D1003" s="29"/>
      <c r="E1003" s="29"/>
      <c r="F1003" s="29"/>
      <c r="G1003" s="29"/>
      <c r="H1003" s="29"/>
      <c r="I1003" s="29"/>
      <c r="J1003" s="30"/>
      <c r="K1003" s="30"/>
      <c r="L1003" s="30"/>
      <c r="M1003" s="30"/>
      <c r="N1003" s="40"/>
      <c r="O1003" s="40"/>
      <c r="P1003" s="40"/>
      <c r="Q1003" s="279"/>
    </row>
    <row r="1004" spans="1:17" s="34" customFormat="1">
      <c r="A1004" s="29"/>
      <c r="B1004" s="29"/>
      <c r="C1004" s="29"/>
      <c r="D1004" s="29"/>
      <c r="E1004" s="29"/>
      <c r="F1004" s="29"/>
      <c r="G1004" s="29"/>
      <c r="H1004" s="29"/>
      <c r="I1004" s="29"/>
      <c r="J1004" s="30"/>
      <c r="K1004" s="30"/>
      <c r="L1004" s="30"/>
      <c r="M1004" s="30"/>
      <c r="N1004" s="40"/>
      <c r="O1004" s="40"/>
      <c r="P1004" s="40"/>
      <c r="Q1004" s="279"/>
    </row>
    <row r="1005" spans="1:17" s="34" customFormat="1">
      <c r="A1005" s="29"/>
      <c r="B1005" s="29"/>
      <c r="C1005" s="29"/>
      <c r="D1005" s="29"/>
      <c r="E1005" s="29"/>
      <c r="F1005" s="29"/>
      <c r="G1005" s="29"/>
      <c r="H1005" s="29"/>
      <c r="I1005" s="29"/>
      <c r="J1005" s="30"/>
      <c r="K1005" s="30"/>
      <c r="L1005" s="30"/>
      <c r="M1005" s="30"/>
      <c r="N1005" s="40"/>
      <c r="O1005" s="40"/>
      <c r="P1005" s="40"/>
      <c r="Q1005" s="279"/>
    </row>
    <row r="1006" spans="1:17" s="34" customFormat="1">
      <c r="A1006" s="29"/>
      <c r="B1006" s="29"/>
      <c r="C1006" s="29"/>
      <c r="D1006" s="29"/>
      <c r="E1006" s="29"/>
      <c r="F1006" s="29"/>
      <c r="G1006" s="29"/>
      <c r="H1006" s="29"/>
      <c r="I1006" s="29"/>
      <c r="J1006" s="30"/>
      <c r="K1006" s="30"/>
      <c r="L1006" s="30"/>
      <c r="M1006" s="30"/>
      <c r="N1006" s="40"/>
      <c r="O1006" s="40"/>
      <c r="P1006" s="40"/>
      <c r="Q1006" s="279"/>
    </row>
    <row r="1007" spans="1:17" s="34" customFormat="1">
      <c r="A1007" s="29"/>
      <c r="B1007" s="29"/>
      <c r="C1007" s="29"/>
      <c r="D1007" s="29"/>
      <c r="E1007" s="29"/>
      <c r="F1007" s="29"/>
      <c r="G1007" s="29"/>
      <c r="H1007" s="29"/>
      <c r="I1007" s="29"/>
      <c r="J1007" s="30"/>
      <c r="K1007" s="30"/>
      <c r="L1007" s="30"/>
      <c r="M1007" s="30"/>
      <c r="N1007" s="40"/>
      <c r="O1007" s="40"/>
      <c r="P1007" s="40"/>
      <c r="Q1007" s="279"/>
    </row>
    <row r="1008" spans="1:17" s="34" customFormat="1">
      <c r="A1008" s="29"/>
      <c r="B1008" s="29"/>
      <c r="C1008" s="29"/>
      <c r="D1008" s="29"/>
      <c r="E1008" s="29"/>
      <c r="F1008" s="29"/>
      <c r="G1008" s="29"/>
      <c r="H1008" s="29"/>
      <c r="I1008" s="29"/>
      <c r="J1008" s="30"/>
      <c r="K1008" s="30"/>
      <c r="L1008" s="30"/>
      <c r="M1008" s="30"/>
      <c r="N1008" s="40"/>
      <c r="O1008" s="40"/>
      <c r="P1008" s="40"/>
      <c r="Q1008" s="279"/>
    </row>
    <row r="1009" spans="1:17" s="34" customFormat="1">
      <c r="A1009" s="29"/>
      <c r="B1009" s="29"/>
      <c r="C1009" s="29"/>
      <c r="D1009" s="29"/>
      <c r="E1009" s="29"/>
      <c r="F1009" s="29"/>
      <c r="G1009" s="29"/>
      <c r="H1009" s="29"/>
      <c r="I1009" s="29"/>
      <c r="J1009" s="30"/>
      <c r="K1009" s="30"/>
      <c r="L1009" s="30"/>
      <c r="M1009" s="30"/>
      <c r="N1009" s="40"/>
      <c r="O1009" s="40"/>
      <c r="P1009" s="40"/>
      <c r="Q1009" s="279"/>
    </row>
    <row r="1010" spans="1:17" s="34" customFormat="1">
      <c r="A1010" s="29"/>
      <c r="B1010" s="29"/>
      <c r="C1010" s="29"/>
      <c r="D1010" s="29"/>
      <c r="E1010" s="29"/>
      <c r="F1010" s="29"/>
      <c r="G1010" s="29"/>
      <c r="H1010" s="29"/>
      <c r="I1010" s="29"/>
      <c r="J1010" s="30"/>
      <c r="K1010" s="30"/>
      <c r="L1010" s="30"/>
      <c r="M1010" s="30"/>
      <c r="N1010" s="40"/>
      <c r="O1010" s="40"/>
      <c r="P1010" s="40"/>
      <c r="Q1010" s="279"/>
    </row>
    <row r="1011" spans="1:17" s="34" customFormat="1">
      <c r="A1011" s="29"/>
      <c r="B1011" s="29"/>
      <c r="C1011" s="29"/>
      <c r="D1011" s="29"/>
      <c r="E1011" s="29"/>
      <c r="F1011" s="29"/>
      <c r="G1011" s="29"/>
      <c r="H1011" s="29"/>
      <c r="I1011" s="29"/>
      <c r="J1011" s="30"/>
      <c r="K1011" s="30"/>
      <c r="L1011" s="30"/>
      <c r="M1011" s="30"/>
      <c r="N1011" s="40"/>
      <c r="O1011" s="40"/>
      <c r="P1011" s="40"/>
      <c r="Q1011" s="279"/>
    </row>
    <row r="1012" spans="1:17" s="34" customFormat="1">
      <c r="A1012" s="29"/>
      <c r="B1012" s="29"/>
      <c r="C1012" s="29"/>
      <c r="D1012" s="29"/>
      <c r="E1012" s="29"/>
      <c r="F1012" s="29"/>
      <c r="G1012" s="29"/>
      <c r="H1012" s="29"/>
      <c r="I1012" s="29"/>
      <c r="J1012" s="30"/>
      <c r="K1012" s="30"/>
      <c r="L1012" s="30"/>
      <c r="M1012" s="30"/>
      <c r="N1012" s="40"/>
      <c r="O1012" s="40"/>
      <c r="P1012" s="40"/>
      <c r="Q1012" s="279"/>
    </row>
    <row r="1013" spans="1:17" s="34" customFormat="1">
      <c r="A1013" s="29"/>
      <c r="B1013" s="29"/>
      <c r="C1013" s="29"/>
      <c r="D1013" s="29"/>
      <c r="E1013" s="29"/>
      <c r="F1013" s="29"/>
      <c r="G1013" s="29"/>
      <c r="H1013" s="29"/>
      <c r="I1013" s="29"/>
      <c r="J1013" s="30"/>
      <c r="K1013" s="30"/>
      <c r="L1013" s="30"/>
      <c r="M1013" s="30"/>
      <c r="N1013" s="40"/>
      <c r="O1013" s="40"/>
      <c r="P1013" s="40"/>
      <c r="Q1013" s="279"/>
    </row>
    <row r="1014" spans="1:17" s="34" customFormat="1">
      <c r="A1014" s="29"/>
      <c r="B1014" s="29"/>
      <c r="C1014" s="29"/>
      <c r="D1014" s="29"/>
      <c r="E1014" s="29"/>
      <c r="F1014" s="29"/>
      <c r="G1014" s="29"/>
      <c r="H1014" s="29"/>
      <c r="I1014" s="29"/>
      <c r="J1014" s="30"/>
      <c r="K1014" s="30"/>
      <c r="L1014" s="30"/>
      <c r="M1014" s="30"/>
      <c r="N1014" s="40"/>
      <c r="O1014" s="40"/>
      <c r="P1014" s="40"/>
      <c r="Q1014" s="279"/>
    </row>
    <row r="1015" spans="1:17" s="34" customFormat="1">
      <c r="A1015" s="29"/>
      <c r="B1015" s="29"/>
      <c r="C1015" s="29"/>
      <c r="D1015" s="29"/>
      <c r="E1015" s="29"/>
      <c r="F1015" s="29"/>
      <c r="G1015" s="29"/>
      <c r="H1015" s="29"/>
      <c r="I1015" s="29"/>
      <c r="J1015" s="30"/>
      <c r="K1015" s="30"/>
      <c r="L1015" s="30"/>
      <c r="M1015" s="30"/>
      <c r="N1015" s="40"/>
      <c r="O1015" s="40"/>
      <c r="P1015" s="40"/>
      <c r="Q1015" s="279"/>
    </row>
    <row r="1016" spans="1:17" s="34" customFormat="1">
      <c r="A1016" s="29"/>
      <c r="B1016" s="29"/>
      <c r="C1016" s="29"/>
      <c r="D1016" s="29"/>
      <c r="E1016" s="29"/>
      <c r="F1016" s="29"/>
      <c r="G1016" s="29"/>
      <c r="H1016" s="29"/>
      <c r="I1016" s="29"/>
      <c r="J1016" s="30"/>
      <c r="K1016" s="30"/>
      <c r="L1016" s="30"/>
      <c r="M1016" s="30"/>
      <c r="N1016" s="40"/>
      <c r="O1016" s="40"/>
      <c r="P1016" s="40"/>
      <c r="Q1016" s="279"/>
    </row>
    <row r="1017" spans="1:17" s="34" customFormat="1">
      <c r="A1017" s="29"/>
      <c r="B1017" s="29"/>
      <c r="C1017" s="29"/>
      <c r="D1017" s="29"/>
      <c r="E1017" s="29"/>
      <c r="F1017" s="29"/>
      <c r="G1017" s="29"/>
      <c r="H1017" s="29"/>
      <c r="I1017" s="29"/>
      <c r="J1017" s="30"/>
      <c r="K1017" s="30"/>
      <c r="L1017" s="30"/>
      <c r="M1017" s="30"/>
      <c r="N1017" s="40"/>
      <c r="O1017" s="40"/>
      <c r="P1017" s="40"/>
      <c r="Q1017" s="279"/>
    </row>
    <row r="1018" spans="1:17" s="34" customFormat="1">
      <c r="A1018" s="29"/>
      <c r="B1018" s="29"/>
      <c r="C1018" s="29"/>
      <c r="D1018" s="29"/>
      <c r="E1018" s="29"/>
      <c r="F1018" s="29"/>
      <c r="G1018" s="29"/>
      <c r="H1018" s="29"/>
      <c r="I1018" s="29"/>
      <c r="J1018" s="30"/>
      <c r="K1018" s="30"/>
      <c r="L1018" s="30"/>
      <c r="M1018" s="30"/>
      <c r="N1018" s="40"/>
      <c r="O1018" s="40"/>
      <c r="P1018" s="40"/>
      <c r="Q1018" s="279"/>
    </row>
    <row r="1019" spans="1:17" s="34" customFormat="1">
      <c r="A1019" s="29"/>
      <c r="B1019" s="29"/>
      <c r="C1019" s="29"/>
      <c r="D1019" s="29"/>
      <c r="E1019" s="29"/>
      <c r="F1019" s="29"/>
      <c r="G1019" s="29"/>
      <c r="H1019" s="29"/>
      <c r="I1019" s="29"/>
      <c r="J1019" s="30"/>
      <c r="K1019" s="30"/>
      <c r="L1019" s="30"/>
      <c r="M1019" s="30"/>
      <c r="N1019" s="40"/>
      <c r="O1019" s="40"/>
      <c r="P1019" s="40"/>
      <c r="Q1019" s="279"/>
    </row>
    <row r="1020" spans="1:17" s="34" customFormat="1">
      <c r="A1020" s="29"/>
      <c r="B1020" s="29"/>
      <c r="C1020" s="29"/>
      <c r="D1020" s="29"/>
      <c r="E1020" s="29"/>
      <c r="F1020" s="29"/>
      <c r="G1020" s="29"/>
      <c r="H1020" s="29"/>
      <c r="I1020" s="29"/>
      <c r="J1020" s="30"/>
      <c r="K1020" s="30"/>
      <c r="L1020" s="30"/>
      <c r="M1020" s="30"/>
      <c r="N1020" s="40"/>
      <c r="O1020" s="40"/>
      <c r="P1020" s="40"/>
      <c r="Q1020" s="279"/>
    </row>
    <row r="1021" spans="1:17" s="34" customFormat="1">
      <c r="A1021" s="29"/>
      <c r="B1021" s="29"/>
      <c r="C1021" s="29"/>
      <c r="D1021" s="29"/>
      <c r="E1021" s="29"/>
      <c r="F1021" s="29"/>
      <c r="G1021" s="29"/>
      <c r="H1021" s="29"/>
      <c r="I1021" s="29"/>
      <c r="J1021" s="30"/>
      <c r="K1021" s="30"/>
      <c r="L1021" s="30"/>
      <c r="M1021" s="30"/>
      <c r="N1021" s="40"/>
      <c r="O1021" s="40"/>
      <c r="P1021" s="40"/>
      <c r="Q1021" s="279"/>
    </row>
    <row r="1022" spans="1:17" s="34" customFormat="1">
      <c r="A1022" s="29"/>
      <c r="B1022" s="29"/>
      <c r="C1022" s="29"/>
      <c r="D1022" s="29"/>
      <c r="E1022" s="29"/>
      <c r="F1022" s="29"/>
      <c r="G1022" s="29"/>
      <c r="H1022" s="29"/>
      <c r="I1022" s="29"/>
      <c r="J1022" s="30"/>
      <c r="K1022" s="30"/>
      <c r="L1022" s="30"/>
      <c r="M1022" s="30"/>
      <c r="N1022" s="40"/>
      <c r="O1022" s="40"/>
      <c r="P1022" s="40"/>
      <c r="Q1022" s="279"/>
    </row>
    <row r="1023" spans="1:17" s="34" customFormat="1">
      <c r="A1023" s="29"/>
      <c r="B1023" s="29"/>
      <c r="C1023" s="29"/>
      <c r="D1023" s="29"/>
      <c r="E1023" s="29"/>
      <c r="F1023" s="29"/>
      <c r="G1023" s="29"/>
      <c r="H1023" s="29"/>
      <c r="I1023" s="29"/>
      <c r="J1023" s="30"/>
      <c r="K1023" s="30"/>
      <c r="L1023" s="30"/>
      <c r="M1023" s="30"/>
      <c r="N1023" s="40"/>
      <c r="O1023" s="40"/>
      <c r="P1023" s="40"/>
      <c r="Q1023" s="279"/>
    </row>
    <row r="1024" spans="1:17" s="34" customFormat="1">
      <c r="A1024" s="29"/>
      <c r="B1024" s="29"/>
      <c r="C1024" s="29"/>
      <c r="D1024" s="29"/>
      <c r="E1024" s="29"/>
      <c r="F1024" s="29"/>
      <c r="G1024" s="29"/>
      <c r="H1024" s="29"/>
      <c r="I1024" s="29"/>
      <c r="J1024" s="30"/>
      <c r="K1024" s="30"/>
      <c r="L1024" s="30"/>
      <c r="M1024" s="30"/>
      <c r="N1024" s="40"/>
      <c r="O1024" s="40"/>
      <c r="P1024" s="40"/>
      <c r="Q1024" s="279"/>
    </row>
    <row r="1025" spans="1:17" s="34" customFormat="1">
      <c r="A1025" s="29"/>
      <c r="B1025" s="29"/>
      <c r="C1025" s="29"/>
      <c r="D1025" s="29"/>
      <c r="E1025" s="29"/>
      <c r="F1025" s="29"/>
      <c r="G1025" s="29"/>
      <c r="H1025" s="29"/>
      <c r="I1025" s="29"/>
      <c r="J1025" s="30"/>
      <c r="K1025" s="30"/>
      <c r="L1025" s="30"/>
      <c r="M1025" s="30"/>
      <c r="N1025" s="40"/>
      <c r="O1025" s="40"/>
      <c r="P1025" s="40"/>
      <c r="Q1025" s="279"/>
    </row>
    <row r="1026" spans="1:17" s="34" customFormat="1">
      <c r="A1026" s="29"/>
      <c r="B1026" s="29"/>
      <c r="C1026" s="29"/>
      <c r="D1026" s="29"/>
      <c r="E1026" s="29"/>
      <c r="F1026" s="29"/>
      <c r="G1026" s="29"/>
      <c r="H1026" s="29"/>
      <c r="I1026" s="29"/>
      <c r="J1026" s="30"/>
      <c r="K1026" s="30"/>
      <c r="L1026" s="30"/>
      <c r="M1026" s="30"/>
      <c r="N1026" s="40"/>
      <c r="O1026" s="40"/>
      <c r="P1026" s="40"/>
      <c r="Q1026" s="279"/>
    </row>
    <row r="1027" spans="1:17" s="34" customFormat="1">
      <c r="A1027" s="29"/>
      <c r="B1027" s="29"/>
      <c r="C1027" s="29"/>
      <c r="D1027" s="29"/>
      <c r="E1027" s="29"/>
      <c r="F1027" s="29"/>
      <c r="G1027" s="29"/>
      <c r="H1027" s="29"/>
      <c r="I1027" s="29"/>
      <c r="J1027" s="30"/>
      <c r="K1027" s="30"/>
      <c r="L1027" s="30"/>
      <c r="M1027" s="30"/>
      <c r="N1027" s="40"/>
      <c r="O1027" s="40"/>
      <c r="P1027" s="40"/>
      <c r="Q1027" s="279"/>
    </row>
    <row r="1028" spans="1:17" s="34" customFormat="1">
      <c r="A1028" s="29"/>
      <c r="B1028" s="29"/>
      <c r="C1028" s="29"/>
      <c r="D1028" s="29"/>
      <c r="E1028" s="29"/>
      <c r="F1028" s="29"/>
      <c r="G1028" s="29"/>
      <c r="H1028" s="29"/>
      <c r="I1028" s="29"/>
      <c r="J1028" s="30"/>
      <c r="K1028" s="30"/>
      <c r="L1028" s="30"/>
      <c r="M1028" s="30"/>
      <c r="N1028" s="40"/>
      <c r="O1028" s="40"/>
      <c r="P1028" s="40"/>
      <c r="Q1028" s="279"/>
    </row>
    <row r="1029" spans="1:17" s="34" customFormat="1">
      <c r="A1029" s="29"/>
      <c r="B1029" s="29"/>
      <c r="C1029" s="29"/>
      <c r="D1029" s="29"/>
      <c r="E1029" s="29"/>
      <c r="F1029" s="29"/>
      <c r="G1029" s="29"/>
      <c r="H1029" s="29"/>
      <c r="I1029" s="29"/>
      <c r="J1029" s="30"/>
      <c r="K1029" s="30"/>
      <c r="L1029" s="30"/>
      <c r="M1029" s="30"/>
      <c r="N1029" s="40"/>
      <c r="O1029" s="40"/>
      <c r="P1029" s="40"/>
      <c r="Q1029" s="279"/>
    </row>
    <row r="1030" spans="1:17" s="34" customFormat="1">
      <c r="A1030" s="29"/>
      <c r="B1030" s="29"/>
      <c r="C1030" s="29"/>
      <c r="D1030" s="29"/>
      <c r="E1030" s="29"/>
      <c r="F1030" s="29"/>
      <c r="G1030" s="29"/>
      <c r="H1030" s="29"/>
      <c r="I1030" s="29"/>
      <c r="J1030" s="30"/>
      <c r="K1030" s="30"/>
      <c r="L1030" s="30"/>
      <c r="M1030" s="30"/>
      <c r="N1030" s="40"/>
      <c r="O1030" s="40"/>
      <c r="P1030" s="40"/>
      <c r="Q1030" s="279"/>
    </row>
    <row r="1031" spans="1:17" s="34" customFormat="1">
      <c r="A1031" s="29"/>
      <c r="B1031" s="29"/>
      <c r="C1031" s="29"/>
      <c r="D1031" s="29"/>
      <c r="E1031" s="29"/>
      <c r="F1031" s="29"/>
      <c r="G1031" s="29"/>
      <c r="H1031" s="29"/>
      <c r="I1031" s="29"/>
      <c r="J1031" s="30"/>
      <c r="K1031" s="30"/>
      <c r="L1031" s="30"/>
      <c r="M1031" s="30"/>
      <c r="N1031" s="40"/>
      <c r="O1031" s="40"/>
      <c r="P1031" s="40"/>
      <c r="Q1031" s="279"/>
    </row>
    <row r="1032" spans="1:17" s="34" customFormat="1">
      <c r="A1032" s="29"/>
      <c r="B1032" s="29"/>
      <c r="C1032" s="29"/>
      <c r="D1032" s="29"/>
      <c r="E1032" s="29"/>
      <c r="F1032" s="29"/>
      <c r="G1032" s="29"/>
      <c r="H1032" s="29"/>
      <c r="I1032" s="29"/>
      <c r="J1032" s="30"/>
      <c r="K1032" s="30"/>
      <c r="L1032" s="30"/>
      <c r="M1032" s="30"/>
      <c r="N1032" s="40"/>
      <c r="O1032" s="40"/>
      <c r="P1032" s="40"/>
      <c r="Q1032" s="279"/>
    </row>
    <row r="1033" spans="1:17" s="34" customFormat="1">
      <c r="A1033" s="29"/>
      <c r="B1033" s="29"/>
      <c r="C1033" s="29"/>
      <c r="D1033" s="29"/>
      <c r="E1033" s="29"/>
      <c r="F1033" s="29"/>
      <c r="G1033" s="29"/>
      <c r="H1033" s="29"/>
      <c r="I1033" s="29"/>
      <c r="J1033" s="30"/>
      <c r="K1033" s="30"/>
      <c r="L1033" s="30"/>
      <c r="M1033" s="30"/>
      <c r="N1033" s="40"/>
      <c r="O1033" s="40"/>
      <c r="P1033" s="40"/>
      <c r="Q1033" s="279"/>
    </row>
    <row r="1034" spans="1:17" s="34" customFormat="1">
      <c r="A1034" s="29"/>
      <c r="B1034" s="29"/>
      <c r="C1034" s="29"/>
      <c r="D1034" s="29"/>
      <c r="E1034" s="29"/>
      <c r="F1034" s="29"/>
      <c r="G1034" s="29"/>
      <c r="H1034" s="29"/>
      <c r="I1034" s="29"/>
      <c r="J1034" s="30"/>
      <c r="K1034" s="30"/>
      <c r="L1034" s="30"/>
      <c r="M1034" s="30"/>
      <c r="N1034" s="40"/>
      <c r="O1034" s="40"/>
      <c r="P1034" s="40"/>
      <c r="Q1034" s="279"/>
    </row>
    <row r="1035" spans="1:17" s="34" customFormat="1">
      <c r="A1035" s="29"/>
      <c r="B1035" s="29"/>
      <c r="C1035" s="29"/>
      <c r="D1035" s="29"/>
      <c r="E1035" s="29"/>
      <c r="F1035" s="29"/>
      <c r="G1035" s="29"/>
      <c r="H1035" s="29"/>
      <c r="I1035" s="29"/>
      <c r="J1035" s="30"/>
      <c r="K1035" s="30"/>
      <c r="L1035" s="30"/>
      <c r="M1035" s="30"/>
      <c r="N1035" s="40"/>
      <c r="O1035" s="40"/>
      <c r="P1035" s="40"/>
      <c r="Q1035" s="279"/>
    </row>
    <row r="1036" spans="1:17" s="34" customFormat="1">
      <c r="A1036" s="29"/>
      <c r="B1036" s="29"/>
      <c r="C1036" s="29"/>
      <c r="D1036" s="29"/>
      <c r="E1036" s="29"/>
      <c r="F1036" s="29"/>
      <c r="G1036" s="29"/>
      <c r="H1036" s="29"/>
      <c r="I1036" s="29"/>
      <c r="J1036" s="30"/>
      <c r="K1036" s="30"/>
      <c r="L1036" s="30"/>
      <c r="M1036" s="30"/>
      <c r="N1036" s="40"/>
      <c r="O1036" s="40"/>
      <c r="P1036" s="40"/>
      <c r="Q1036" s="279"/>
    </row>
    <row r="1037" spans="1:17" s="34" customFormat="1">
      <c r="A1037" s="29"/>
      <c r="B1037" s="29"/>
      <c r="C1037" s="29"/>
      <c r="D1037" s="29"/>
      <c r="E1037" s="29"/>
      <c r="F1037" s="29"/>
      <c r="G1037" s="29"/>
      <c r="H1037" s="29"/>
      <c r="I1037" s="29"/>
      <c r="J1037" s="30"/>
      <c r="K1037" s="30"/>
      <c r="L1037" s="30"/>
      <c r="M1037" s="30"/>
      <c r="N1037" s="40"/>
      <c r="O1037" s="40"/>
      <c r="P1037" s="40"/>
      <c r="Q1037" s="279"/>
    </row>
    <row r="1038" spans="1:17" s="34" customFormat="1">
      <c r="A1038" s="29"/>
      <c r="B1038" s="29"/>
      <c r="C1038" s="29"/>
      <c r="D1038" s="29"/>
      <c r="E1038" s="29"/>
      <c r="F1038" s="29"/>
      <c r="G1038" s="29"/>
      <c r="H1038" s="29"/>
      <c r="I1038" s="29"/>
      <c r="J1038" s="30"/>
      <c r="K1038" s="30"/>
      <c r="L1038" s="30"/>
      <c r="M1038" s="30"/>
      <c r="N1038" s="40"/>
      <c r="O1038" s="40"/>
      <c r="P1038" s="40"/>
      <c r="Q1038" s="279"/>
    </row>
    <row r="1039" spans="1:17" s="34" customFormat="1">
      <c r="A1039" s="29"/>
      <c r="B1039" s="29"/>
      <c r="C1039" s="29"/>
      <c r="D1039" s="29"/>
      <c r="E1039" s="29"/>
      <c r="F1039" s="29"/>
      <c r="G1039" s="29"/>
      <c r="H1039" s="29"/>
      <c r="I1039" s="29"/>
      <c r="J1039" s="30"/>
      <c r="K1039" s="30"/>
      <c r="L1039" s="30"/>
      <c r="M1039" s="30"/>
      <c r="N1039" s="40"/>
      <c r="O1039" s="40"/>
      <c r="P1039" s="40"/>
      <c r="Q1039" s="279"/>
    </row>
    <row r="1040" spans="1:17" s="34" customFormat="1">
      <c r="A1040" s="29"/>
      <c r="B1040" s="29"/>
      <c r="C1040" s="29"/>
      <c r="D1040" s="29"/>
      <c r="E1040" s="29"/>
      <c r="F1040" s="29"/>
      <c r="G1040" s="29"/>
      <c r="H1040" s="29"/>
      <c r="I1040" s="29"/>
      <c r="J1040" s="30"/>
      <c r="K1040" s="30"/>
      <c r="L1040" s="30"/>
      <c r="M1040" s="30"/>
      <c r="N1040" s="40"/>
      <c r="O1040" s="40"/>
      <c r="P1040" s="40"/>
      <c r="Q1040" s="279"/>
    </row>
    <row r="1041" spans="1:17" s="34" customFormat="1">
      <c r="A1041" s="29"/>
      <c r="B1041" s="29"/>
      <c r="C1041" s="29"/>
      <c r="D1041" s="29"/>
      <c r="E1041" s="29"/>
      <c r="F1041" s="29"/>
      <c r="G1041" s="29"/>
      <c r="H1041" s="29"/>
      <c r="I1041" s="29"/>
      <c r="J1041" s="30"/>
      <c r="K1041" s="30"/>
      <c r="L1041" s="30"/>
      <c r="M1041" s="30"/>
      <c r="N1041" s="40"/>
      <c r="O1041" s="40"/>
      <c r="P1041" s="40"/>
      <c r="Q1041" s="279"/>
    </row>
    <row r="1042" spans="1:17" s="34" customFormat="1">
      <c r="A1042" s="29"/>
      <c r="B1042" s="29"/>
      <c r="C1042" s="29"/>
      <c r="D1042" s="29"/>
      <c r="E1042" s="29"/>
      <c r="F1042" s="29"/>
      <c r="G1042" s="29"/>
      <c r="H1042" s="29"/>
      <c r="I1042" s="29"/>
      <c r="J1042" s="30"/>
      <c r="K1042" s="30"/>
      <c r="L1042" s="30"/>
      <c r="M1042" s="30"/>
      <c r="N1042" s="40"/>
      <c r="O1042" s="40"/>
      <c r="P1042" s="40"/>
      <c r="Q1042" s="279"/>
    </row>
    <row r="1043" spans="1:17" s="34" customFormat="1">
      <c r="A1043" s="29"/>
      <c r="B1043" s="29"/>
      <c r="C1043" s="29"/>
      <c r="D1043" s="29"/>
      <c r="E1043" s="29"/>
      <c r="F1043" s="29"/>
      <c r="G1043" s="29"/>
      <c r="H1043" s="29"/>
      <c r="I1043" s="29"/>
      <c r="J1043" s="30"/>
      <c r="K1043" s="30"/>
      <c r="L1043" s="30"/>
      <c r="M1043" s="30"/>
      <c r="N1043" s="40"/>
      <c r="O1043" s="40"/>
      <c r="P1043" s="40"/>
      <c r="Q1043" s="279"/>
    </row>
    <row r="1044" spans="1:17" s="34" customFormat="1">
      <c r="A1044" s="29"/>
      <c r="B1044" s="29"/>
      <c r="C1044" s="29"/>
      <c r="D1044" s="29"/>
      <c r="E1044" s="29"/>
      <c r="F1044" s="29"/>
      <c r="G1044" s="29"/>
      <c r="H1044" s="29"/>
      <c r="I1044" s="29"/>
      <c r="J1044" s="30"/>
      <c r="K1044" s="30"/>
      <c r="L1044" s="30"/>
      <c r="M1044" s="30"/>
      <c r="N1044" s="40"/>
      <c r="O1044" s="40"/>
      <c r="P1044" s="40"/>
      <c r="Q1044" s="279"/>
    </row>
    <row r="1045" spans="1:17" s="34" customFormat="1">
      <c r="A1045" s="29"/>
      <c r="B1045" s="29"/>
      <c r="C1045" s="29"/>
      <c r="D1045" s="29"/>
      <c r="E1045" s="29"/>
      <c r="F1045" s="29"/>
      <c r="G1045" s="29"/>
      <c r="H1045" s="29"/>
      <c r="I1045" s="29"/>
      <c r="J1045" s="30"/>
      <c r="K1045" s="30"/>
      <c r="L1045" s="30"/>
      <c r="M1045" s="30"/>
      <c r="N1045" s="40"/>
      <c r="O1045" s="40"/>
      <c r="P1045" s="40"/>
      <c r="Q1045" s="279"/>
    </row>
    <row r="1046" spans="1:17" s="34" customFormat="1">
      <c r="A1046" s="29"/>
      <c r="B1046" s="29"/>
      <c r="C1046" s="29"/>
      <c r="D1046" s="29"/>
      <c r="E1046" s="29"/>
      <c r="F1046" s="29"/>
      <c r="G1046" s="29"/>
      <c r="H1046" s="29"/>
      <c r="I1046" s="29"/>
      <c r="J1046" s="30"/>
      <c r="K1046" s="30"/>
      <c r="L1046" s="30"/>
      <c r="M1046" s="30"/>
      <c r="N1046" s="40"/>
      <c r="O1046" s="40"/>
      <c r="P1046" s="40"/>
      <c r="Q1046" s="279"/>
    </row>
    <row r="1047" spans="1:17" s="34" customFormat="1">
      <c r="A1047" s="29"/>
      <c r="B1047" s="29"/>
      <c r="C1047" s="29"/>
      <c r="D1047" s="29"/>
      <c r="E1047" s="29"/>
      <c r="F1047" s="29"/>
      <c r="G1047" s="29"/>
      <c r="H1047" s="29"/>
      <c r="I1047" s="29"/>
      <c r="J1047" s="30"/>
      <c r="K1047" s="30"/>
      <c r="L1047" s="30"/>
      <c r="M1047" s="30"/>
      <c r="N1047" s="40"/>
      <c r="O1047" s="40"/>
      <c r="P1047" s="40"/>
      <c r="Q1047" s="279"/>
    </row>
    <row r="1048" spans="1:17" s="34" customFormat="1">
      <c r="A1048" s="29"/>
      <c r="B1048" s="29"/>
      <c r="C1048" s="29"/>
      <c r="D1048" s="29"/>
      <c r="E1048" s="29"/>
      <c r="F1048" s="29"/>
      <c r="G1048" s="29"/>
      <c r="H1048" s="29"/>
      <c r="I1048" s="29"/>
      <c r="J1048" s="30"/>
      <c r="K1048" s="30"/>
      <c r="L1048" s="30"/>
      <c r="M1048" s="30"/>
      <c r="N1048" s="40"/>
      <c r="O1048" s="40"/>
      <c r="P1048" s="40"/>
      <c r="Q1048" s="279"/>
    </row>
    <row r="1049" spans="1:17" s="34" customFormat="1">
      <c r="A1049" s="29"/>
      <c r="B1049" s="29"/>
      <c r="C1049" s="29"/>
      <c r="D1049" s="29"/>
      <c r="E1049" s="29"/>
      <c r="F1049" s="29"/>
      <c r="G1049" s="29"/>
      <c r="H1049" s="29"/>
      <c r="I1049" s="29"/>
      <c r="J1049" s="30"/>
      <c r="K1049" s="30"/>
      <c r="L1049" s="30"/>
      <c r="M1049" s="30"/>
      <c r="N1049" s="40"/>
      <c r="O1049" s="40"/>
      <c r="P1049" s="40"/>
      <c r="Q1049" s="279"/>
    </row>
    <row r="1050" spans="1:17" s="34" customFormat="1">
      <c r="A1050" s="29"/>
      <c r="B1050" s="29"/>
      <c r="C1050" s="29"/>
      <c r="D1050" s="29"/>
      <c r="E1050" s="29"/>
      <c r="F1050" s="29"/>
      <c r="G1050" s="29"/>
      <c r="H1050" s="29"/>
      <c r="I1050" s="29"/>
      <c r="J1050" s="30"/>
      <c r="K1050" s="30"/>
      <c r="L1050" s="30"/>
      <c r="M1050" s="30"/>
      <c r="N1050" s="40"/>
      <c r="O1050" s="40"/>
      <c r="P1050" s="40"/>
      <c r="Q1050" s="279"/>
    </row>
    <row r="1051" spans="1:17" s="34" customFormat="1">
      <c r="A1051" s="29"/>
      <c r="B1051" s="29"/>
      <c r="C1051" s="29"/>
      <c r="D1051" s="29"/>
      <c r="E1051" s="29"/>
      <c r="F1051" s="29"/>
      <c r="G1051" s="29"/>
      <c r="H1051" s="29"/>
      <c r="I1051" s="29"/>
      <c r="J1051" s="30"/>
      <c r="K1051" s="30"/>
      <c r="L1051" s="30"/>
      <c r="M1051" s="30"/>
      <c r="N1051" s="40"/>
      <c r="O1051" s="40"/>
      <c r="P1051" s="40"/>
      <c r="Q1051" s="279"/>
    </row>
    <row r="1052" spans="1:17" s="34" customFormat="1">
      <c r="A1052" s="29"/>
      <c r="B1052" s="29"/>
      <c r="C1052" s="29"/>
      <c r="D1052" s="29"/>
      <c r="E1052" s="29"/>
      <c r="F1052" s="29"/>
      <c r="G1052" s="29"/>
      <c r="H1052" s="29"/>
      <c r="I1052" s="29"/>
      <c r="J1052" s="30"/>
      <c r="K1052" s="30"/>
      <c r="L1052" s="30"/>
      <c r="M1052" s="30"/>
      <c r="N1052" s="40"/>
      <c r="O1052" s="40"/>
      <c r="P1052" s="40"/>
      <c r="Q1052" s="279"/>
    </row>
    <row r="1053" spans="1:17" s="34" customFormat="1">
      <c r="A1053" s="29"/>
      <c r="B1053" s="29"/>
      <c r="C1053" s="29"/>
      <c r="D1053" s="29"/>
      <c r="E1053" s="29"/>
      <c r="F1053" s="29"/>
      <c r="G1053" s="29"/>
      <c r="H1053" s="29"/>
      <c r="I1053" s="29"/>
      <c r="J1053" s="30"/>
      <c r="K1053" s="30"/>
      <c r="L1053" s="30"/>
      <c r="M1053" s="30"/>
      <c r="N1053" s="40"/>
      <c r="O1053" s="40"/>
      <c r="P1053" s="40"/>
      <c r="Q1053" s="279"/>
    </row>
    <row r="1054" spans="1:17" s="34" customFormat="1">
      <c r="A1054" s="29"/>
      <c r="B1054" s="29"/>
      <c r="C1054" s="29"/>
      <c r="D1054" s="29"/>
      <c r="E1054" s="29"/>
      <c r="F1054" s="29"/>
      <c r="G1054" s="29"/>
      <c r="H1054" s="29"/>
      <c r="I1054" s="29"/>
      <c r="J1054" s="30"/>
      <c r="K1054" s="30"/>
      <c r="L1054" s="30"/>
      <c r="M1054" s="30"/>
      <c r="N1054" s="40"/>
      <c r="O1054" s="40"/>
      <c r="P1054" s="40"/>
      <c r="Q1054" s="279"/>
    </row>
    <row r="1055" spans="1:17" s="34" customFormat="1">
      <c r="A1055" s="29"/>
      <c r="B1055" s="29"/>
      <c r="C1055" s="29"/>
      <c r="D1055" s="29"/>
      <c r="E1055" s="29"/>
      <c r="F1055" s="29"/>
      <c r="G1055" s="29"/>
      <c r="H1055" s="29"/>
      <c r="I1055" s="29"/>
      <c r="J1055" s="30"/>
      <c r="K1055" s="30"/>
      <c r="L1055" s="30"/>
      <c r="M1055" s="30"/>
      <c r="N1055" s="40"/>
      <c r="O1055" s="40"/>
      <c r="P1055" s="40"/>
      <c r="Q1055" s="279"/>
    </row>
    <row r="1056" spans="1:17" s="34" customFormat="1">
      <c r="A1056" s="29"/>
      <c r="B1056" s="29"/>
      <c r="C1056" s="29"/>
      <c r="D1056" s="29"/>
      <c r="E1056" s="29"/>
      <c r="F1056" s="29"/>
      <c r="G1056" s="29"/>
      <c r="H1056" s="29"/>
      <c r="I1056" s="29"/>
      <c r="J1056" s="30"/>
      <c r="K1056" s="30"/>
      <c r="L1056" s="30"/>
      <c r="M1056" s="30"/>
      <c r="N1056" s="40"/>
      <c r="O1056" s="40"/>
      <c r="P1056" s="40"/>
      <c r="Q1056" s="279"/>
    </row>
    <row r="1057" spans="1:17" s="34" customFormat="1">
      <c r="A1057" s="29"/>
      <c r="B1057" s="29"/>
      <c r="C1057" s="29"/>
      <c r="D1057" s="29"/>
      <c r="E1057" s="29"/>
      <c r="F1057" s="29"/>
      <c r="G1057" s="29"/>
      <c r="H1057" s="29"/>
      <c r="I1057" s="29"/>
      <c r="J1057" s="30"/>
      <c r="K1057" s="30"/>
      <c r="L1057" s="30"/>
      <c r="M1057" s="30"/>
      <c r="N1057" s="40"/>
      <c r="O1057" s="40"/>
      <c r="P1057" s="40"/>
      <c r="Q1057" s="279"/>
    </row>
    <row r="1058" spans="1:17" s="34" customFormat="1">
      <c r="A1058" s="29"/>
      <c r="B1058" s="29"/>
      <c r="C1058" s="29"/>
      <c r="D1058" s="29"/>
      <c r="E1058" s="29"/>
      <c r="F1058" s="29"/>
      <c r="G1058" s="29"/>
      <c r="H1058" s="29"/>
      <c r="I1058" s="29"/>
      <c r="J1058" s="30"/>
      <c r="K1058" s="30"/>
      <c r="L1058" s="30"/>
      <c r="M1058" s="30"/>
      <c r="N1058" s="40"/>
      <c r="O1058" s="40"/>
      <c r="P1058" s="40"/>
      <c r="Q1058" s="279"/>
    </row>
    <row r="1059" spans="1:17" s="34" customFormat="1">
      <c r="A1059" s="29"/>
      <c r="B1059" s="29"/>
      <c r="C1059" s="29"/>
      <c r="D1059" s="29"/>
      <c r="E1059" s="29"/>
      <c r="F1059" s="29"/>
      <c r="G1059" s="29"/>
      <c r="H1059" s="29"/>
      <c r="I1059" s="29"/>
      <c r="J1059" s="30"/>
      <c r="K1059" s="30"/>
      <c r="L1059" s="30"/>
      <c r="M1059" s="30"/>
      <c r="N1059" s="40"/>
      <c r="O1059" s="40"/>
      <c r="P1059" s="40"/>
      <c r="Q1059" s="279"/>
    </row>
    <row r="1060" spans="1:17" s="34" customFormat="1">
      <c r="A1060" s="29"/>
      <c r="B1060" s="29"/>
      <c r="C1060" s="29"/>
      <c r="D1060" s="29"/>
      <c r="E1060" s="29"/>
      <c r="F1060" s="29"/>
      <c r="G1060" s="29"/>
      <c r="H1060" s="29"/>
      <c r="I1060" s="29"/>
      <c r="J1060" s="30"/>
      <c r="K1060" s="30"/>
      <c r="L1060" s="30"/>
      <c r="M1060" s="30"/>
      <c r="N1060" s="40"/>
      <c r="O1060" s="40"/>
      <c r="P1060" s="40"/>
      <c r="Q1060" s="279"/>
    </row>
    <row r="1061" spans="1:17" s="34" customFormat="1">
      <c r="A1061" s="29"/>
      <c r="B1061" s="29"/>
      <c r="C1061" s="29"/>
      <c r="D1061" s="29"/>
      <c r="E1061" s="29"/>
      <c r="F1061" s="29"/>
      <c r="G1061" s="29"/>
      <c r="H1061" s="29"/>
      <c r="I1061" s="29"/>
      <c r="J1061" s="30"/>
      <c r="K1061" s="30"/>
      <c r="L1061" s="30"/>
      <c r="M1061" s="30"/>
      <c r="N1061" s="40"/>
      <c r="O1061" s="40"/>
      <c r="P1061" s="40"/>
      <c r="Q1061" s="279"/>
    </row>
    <row r="1062" spans="1:17" s="34" customFormat="1">
      <c r="A1062" s="29"/>
      <c r="B1062" s="29"/>
      <c r="C1062" s="29"/>
      <c r="D1062" s="29"/>
      <c r="E1062" s="29"/>
      <c r="F1062" s="29"/>
      <c r="G1062" s="29"/>
      <c r="H1062" s="29"/>
      <c r="I1062" s="29"/>
      <c r="J1062" s="30"/>
      <c r="K1062" s="30"/>
      <c r="L1062" s="30"/>
      <c r="M1062" s="30"/>
      <c r="N1062" s="40"/>
      <c r="O1062" s="40"/>
      <c r="P1062" s="40"/>
      <c r="Q1062" s="279"/>
    </row>
    <row r="1063" spans="1:17" s="34" customFormat="1">
      <c r="A1063" s="29"/>
      <c r="B1063" s="29"/>
      <c r="C1063" s="29"/>
      <c r="D1063" s="29"/>
      <c r="E1063" s="29"/>
      <c r="F1063" s="29"/>
      <c r="G1063" s="29"/>
      <c r="H1063" s="29"/>
      <c r="I1063" s="29"/>
      <c r="J1063" s="30"/>
      <c r="K1063" s="30"/>
      <c r="L1063" s="30"/>
      <c r="M1063" s="30"/>
      <c r="N1063" s="40"/>
      <c r="O1063" s="40"/>
      <c r="P1063" s="40"/>
      <c r="Q1063" s="279"/>
    </row>
    <row r="1064" spans="1:17" s="34" customFormat="1">
      <c r="A1064" s="29"/>
      <c r="B1064" s="29"/>
      <c r="C1064" s="29"/>
      <c r="D1064" s="29"/>
      <c r="E1064" s="29"/>
      <c r="F1064" s="29"/>
      <c r="G1064" s="29"/>
      <c r="H1064" s="29"/>
      <c r="I1064" s="29"/>
      <c r="J1064" s="30"/>
      <c r="K1064" s="30"/>
      <c r="L1064" s="30"/>
      <c r="M1064" s="30"/>
      <c r="N1064" s="40"/>
      <c r="O1064" s="40"/>
      <c r="P1064" s="40"/>
      <c r="Q1064" s="279"/>
    </row>
    <row r="1065" spans="1:17" s="34" customFormat="1">
      <c r="A1065" s="29"/>
      <c r="B1065" s="29"/>
      <c r="C1065" s="29"/>
      <c r="D1065" s="29"/>
      <c r="E1065" s="29"/>
      <c r="F1065" s="29"/>
      <c r="G1065" s="29"/>
      <c r="H1065" s="29"/>
      <c r="I1065" s="29"/>
      <c r="J1065" s="30"/>
      <c r="K1065" s="30"/>
      <c r="L1065" s="30"/>
      <c r="M1065" s="30"/>
      <c r="N1065" s="40"/>
      <c r="O1065" s="40"/>
      <c r="P1065" s="40"/>
      <c r="Q1065" s="279"/>
    </row>
    <row r="1066" spans="1:17" s="34" customFormat="1">
      <c r="A1066" s="29"/>
      <c r="B1066" s="29"/>
      <c r="C1066" s="29"/>
      <c r="D1066" s="29"/>
      <c r="E1066" s="29"/>
      <c r="F1066" s="29"/>
      <c r="G1066" s="29"/>
      <c r="H1066" s="29"/>
      <c r="I1066" s="29"/>
      <c r="J1066" s="30"/>
      <c r="K1066" s="30"/>
      <c r="L1066" s="30"/>
      <c r="M1066" s="30"/>
      <c r="N1066" s="40"/>
      <c r="O1066" s="40"/>
      <c r="P1066" s="40"/>
      <c r="Q1066" s="279"/>
    </row>
    <row r="1067" spans="1:17" s="34" customFormat="1">
      <c r="A1067" s="29"/>
      <c r="B1067" s="29"/>
      <c r="C1067" s="29"/>
      <c r="D1067" s="29"/>
      <c r="E1067" s="29"/>
      <c r="F1067" s="29"/>
      <c r="G1067" s="29"/>
      <c r="H1067" s="29"/>
      <c r="I1067" s="29"/>
      <c r="J1067" s="30"/>
      <c r="K1067" s="30"/>
      <c r="L1067" s="30"/>
      <c r="M1067" s="30"/>
      <c r="N1067" s="40"/>
      <c r="O1067" s="40"/>
      <c r="P1067" s="40"/>
      <c r="Q1067" s="279"/>
    </row>
    <row r="1068" spans="1:17" s="34" customFormat="1">
      <c r="A1068" s="29"/>
      <c r="B1068" s="29"/>
      <c r="C1068" s="29"/>
      <c r="D1068" s="29"/>
      <c r="E1068" s="29"/>
      <c r="F1068" s="29"/>
      <c r="G1068" s="29"/>
      <c r="H1068" s="29"/>
      <c r="I1068" s="29"/>
      <c r="J1068" s="30"/>
      <c r="K1068" s="30"/>
      <c r="L1068" s="30"/>
      <c r="M1068" s="30"/>
      <c r="N1068" s="40"/>
      <c r="O1068" s="40"/>
      <c r="P1068" s="40"/>
      <c r="Q1068" s="279"/>
    </row>
    <row r="1069" spans="1:17" s="34" customFormat="1">
      <c r="A1069" s="29"/>
      <c r="B1069" s="29"/>
      <c r="C1069" s="29"/>
      <c r="D1069" s="29"/>
      <c r="E1069" s="29"/>
      <c r="F1069" s="29"/>
      <c r="G1069" s="29"/>
      <c r="H1069" s="29"/>
      <c r="I1069" s="29"/>
      <c r="J1069" s="30"/>
      <c r="K1069" s="30"/>
      <c r="L1069" s="30"/>
      <c r="M1069" s="30"/>
      <c r="N1069" s="40"/>
      <c r="O1069" s="40"/>
      <c r="P1069" s="40"/>
      <c r="Q1069" s="279"/>
    </row>
    <row r="1070" spans="1:17" s="34" customFormat="1">
      <c r="A1070" s="29"/>
      <c r="B1070" s="29"/>
      <c r="C1070" s="29"/>
      <c r="D1070" s="29"/>
      <c r="E1070" s="29"/>
      <c r="F1070" s="29"/>
      <c r="G1070" s="29"/>
      <c r="H1070" s="29"/>
      <c r="I1070" s="29"/>
      <c r="J1070" s="30"/>
      <c r="K1070" s="30"/>
      <c r="L1070" s="30"/>
      <c r="M1070" s="30"/>
      <c r="N1070" s="40"/>
      <c r="O1070" s="40"/>
      <c r="P1070" s="40"/>
      <c r="Q1070" s="279"/>
    </row>
    <row r="1071" spans="1:17" s="34" customFormat="1">
      <c r="A1071" s="29"/>
      <c r="B1071" s="29"/>
      <c r="C1071" s="29"/>
      <c r="D1071" s="29"/>
      <c r="E1071" s="29"/>
      <c r="F1071" s="29"/>
      <c r="G1071" s="29"/>
      <c r="H1071" s="29"/>
      <c r="I1071" s="29"/>
      <c r="J1071" s="30"/>
      <c r="K1071" s="30"/>
      <c r="L1071" s="30"/>
      <c r="M1071" s="30"/>
      <c r="N1071" s="40"/>
      <c r="O1071" s="40"/>
      <c r="P1071" s="40"/>
      <c r="Q1071" s="279"/>
    </row>
    <row r="1072" spans="1:17" s="34" customFormat="1">
      <c r="A1072" s="29"/>
      <c r="B1072" s="29"/>
      <c r="C1072" s="29"/>
      <c r="D1072" s="29"/>
      <c r="E1072" s="29"/>
      <c r="F1072" s="29"/>
      <c r="G1072" s="29"/>
      <c r="H1072" s="29"/>
      <c r="I1072" s="29"/>
      <c r="J1072" s="30"/>
      <c r="K1072" s="30"/>
      <c r="L1072" s="30"/>
      <c r="M1072" s="30"/>
      <c r="N1072" s="40"/>
      <c r="O1072" s="40"/>
      <c r="P1072" s="40"/>
      <c r="Q1072" s="279"/>
    </row>
    <row r="1073" spans="1:17" s="34" customFormat="1">
      <c r="A1073" s="29"/>
      <c r="B1073" s="29"/>
      <c r="C1073" s="29"/>
      <c r="D1073" s="29"/>
      <c r="E1073" s="29"/>
      <c r="F1073" s="29"/>
      <c r="G1073" s="29"/>
      <c r="H1073" s="29"/>
      <c r="I1073" s="29"/>
      <c r="J1073" s="30"/>
      <c r="K1073" s="30"/>
      <c r="L1073" s="30"/>
      <c r="M1073" s="30"/>
      <c r="N1073" s="40"/>
      <c r="O1073" s="40"/>
      <c r="P1073" s="40"/>
      <c r="Q1073" s="279"/>
    </row>
    <row r="1074" spans="1:17" s="34" customFormat="1">
      <c r="A1074" s="29"/>
      <c r="B1074" s="29"/>
      <c r="C1074" s="29"/>
      <c r="D1074" s="29"/>
      <c r="E1074" s="29"/>
      <c r="F1074" s="29"/>
      <c r="G1074" s="29"/>
      <c r="H1074" s="29"/>
      <c r="I1074" s="29"/>
      <c r="J1074" s="30"/>
      <c r="K1074" s="30"/>
      <c r="L1074" s="30"/>
      <c r="M1074" s="30"/>
      <c r="N1074" s="40"/>
      <c r="O1074" s="40"/>
      <c r="P1074" s="40"/>
      <c r="Q1074" s="279"/>
    </row>
    <row r="1075" spans="1:17" s="34" customFormat="1">
      <c r="A1075" s="29"/>
      <c r="B1075" s="29"/>
      <c r="C1075" s="29"/>
      <c r="D1075" s="29"/>
      <c r="E1075" s="29"/>
      <c r="F1075" s="29"/>
      <c r="G1075" s="29"/>
      <c r="H1075" s="29"/>
      <c r="I1075" s="29"/>
      <c r="J1075" s="30"/>
      <c r="K1075" s="30"/>
      <c r="L1075" s="30"/>
      <c r="M1075" s="30"/>
      <c r="N1075" s="40"/>
      <c r="O1075" s="40"/>
      <c r="P1075" s="40"/>
      <c r="Q1075" s="279"/>
    </row>
    <row r="1076" spans="1:17" s="34" customFormat="1">
      <c r="A1076" s="29"/>
      <c r="B1076" s="29"/>
      <c r="C1076" s="29"/>
      <c r="D1076" s="29"/>
      <c r="E1076" s="29"/>
      <c r="F1076" s="29"/>
      <c r="G1076" s="29"/>
      <c r="H1076" s="29"/>
      <c r="I1076" s="29"/>
      <c r="J1076" s="30"/>
      <c r="K1076" s="30"/>
      <c r="L1076" s="30"/>
      <c r="M1076" s="30"/>
      <c r="N1076" s="40"/>
      <c r="O1076" s="40"/>
      <c r="P1076" s="40"/>
      <c r="Q1076" s="279"/>
    </row>
    <row r="1077" spans="1:17" s="34" customFormat="1">
      <c r="A1077" s="29"/>
      <c r="B1077" s="29"/>
      <c r="C1077" s="29"/>
      <c r="D1077" s="29"/>
      <c r="E1077" s="29"/>
      <c r="F1077" s="29"/>
      <c r="G1077" s="29"/>
      <c r="H1077" s="29"/>
      <c r="I1077" s="29"/>
      <c r="J1077" s="30"/>
      <c r="K1077" s="30"/>
      <c r="L1077" s="30"/>
      <c r="M1077" s="30"/>
      <c r="N1077" s="40"/>
      <c r="O1077" s="40"/>
      <c r="P1077" s="40"/>
      <c r="Q1077" s="279"/>
    </row>
    <row r="1078" spans="1:17" s="34" customFormat="1">
      <c r="A1078" s="29"/>
      <c r="B1078" s="29"/>
      <c r="C1078" s="29"/>
      <c r="D1078" s="29"/>
      <c r="E1078" s="29"/>
      <c r="F1078" s="29"/>
      <c r="G1078" s="29"/>
      <c r="H1078" s="29"/>
      <c r="I1078" s="29"/>
      <c r="J1078" s="30"/>
      <c r="K1078" s="30"/>
      <c r="L1078" s="30"/>
      <c r="M1078" s="30"/>
      <c r="N1078" s="40"/>
      <c r="O1078" s="40"/>
      <c r="P1078" s="40"/>
      <c r="Q1078" s="279"/>
    </row>
    <row r="1079" spans="1:17" s="34" customFormat="1">
      <c r="A1079" s="29"/>
      <c r="B1079" s="29"/>
      <c r="C1079" s="29"/>
      <c r="D1079" s="29"/>
      <c r="E1079" s="29"/>
      <c r="F1079" s="29"/>
      <c r="G1079" s="29"/>
      <c r="H1079" s="29"/>
      <c r="I1079" s="29"/>
      <c r="J1079" s="30"/>
      <c r="K1079" s="30"/>
      <c r="L1079" s="30"/>
      <c r="M1079" s="30"/>
      <c r="N1079" s="40"/>
      <c r="O1079" s="40"/>
      <c r="P1079" s="40"/>
      <c r="Q1079" s="279"/>
    </row>
    <row r="1080" spans="1:17" s="34" customFormat="1">
      <c r="A1080" s="29"/>
      <c r="B1080" s="29"/>
      <c r="C1080" s="29"/>
      <c r="D1080" s="29"/>
      <c r="E1080" s="29"/>
      <c r="F1080" s="29"/>
      <c r="G1080" s="29"/>
      <c r="H1080" s="29"/>
      <c r="I1080" s="29"/>
      <c r="J1080" s="30"/>
      <c r="K1080" s="30"/>
      <c r="L1080" s="30"/>
      <c r="M1080" s="30"/>
      <c r="N1080" s="40"/>
      <c r="O1080" s="40"/>
      <c r="P1080" s="40"/>
      <c r="Q1080" s="279"/>
    </row>
    <row r="1081" spans="1:17" s="34" customFormat="1">
      <c r="A1081" s="29"/>
      <c r="B1081" s="29"/>
      <c r="C1081" s="29"/>
      <c r="D1081" s="29"/>
      <c r="E1081" s="29"/>
      <c r="F1081" s="29"/>
      <c r="G1081" s="29"/>
      <c r="H1081" s="29"/>
      <c r="I1081" s="29"/>
      <c r="J1081" s="30"/>
      <c r="K1081" s="30"/>
      <c r="L1081" s="30"/>
      <c r="M1081" s="30"/>
      <c r="N1081" s="40"/>
      <c r="O1081" s="40"/>
      <c r="P1081" s="40"/>
      <c r="Q1081" s="279"/>
    </row>
    <row r="1082" spans="1:17" s="34" customFormat="1">
      <c r="A1082" s="29"/>
      <c r="B1082" s="29"/>
      <c r="C1082" s="29"/>
      <c r="D1082" s="29"/>
      <c r="E1082" s="29"/>
      <c r="F1082" s="29"/>
      <c r="G1082" s="29"/>
      <c r="H1082" s="29"/>
      <c r="I1082" s="29"/>
      <c r="J1082" s="30"/>
      <c r="K1082" s="30"/>
      <c r="L1082" s="30"/>
      <c r="M1082" s="30"/>
      <c r="N1082" s="40"/>
      <c r="O1082" s="40"/>
      <c r="P1082" s="40"/>
      <c r="Q1082" s="279"/>
    </row>
    <row r="1083" spans="1:17" s="34" customFormat="1">
      <c r="A1083" s="29"/>
      <c r="B1083" s="29"/>
      <c r="C1083" s="29"/>
      <c r="D1083" s="29"/>
      <c r="E1083" s="29"/>
      <c r="F1083" s="29"/>
      <c r="G1083" s="29"/>
      <c r="H1083" s="29"/>
      <c r="I1083" s="29"/>
      <c r="J1083" s="30"/>
      <c r="K1083" s="30"/>
      <c r="L1083" s="30"/>
      <c r="M1083" s="30"/>
      <c r="N1083" s="40"/>
      <c r="O1083" s="40"/>
      <c r="P1083" s="40"/>
      <c r="Q1083" s="279"/>
    </row>
    <row r="1084" spans="1:17" s="34" customFormat="1">
      <c r="A1084" s="29"/>
      <c r="B1084" s="29"/>
      <c r="C1084" s="29"/>
      <c r="D1084" s="29"/>
      <c r="E1084" s="29"/>
      <c r="F1084" s="29"/>
      <c r="G1084" s="29"/>
      <c r="H1084" s="29"/>
      <c r="I1084" s="29"/>
      <c r="J1084" s="30"/>
      <c r="K1084" s="30"/>
      <c r="L1084" s="30"/>
      <c r="M1084" s="30"/>
      <c r="N1084" s="40"/>
      <c r="O1084" s="40"/>
      <c r="P1084" s="40"/>
      <c r="Q1084" s="279"/>
    </row>
    <row r="1085" spans="1:17" s="34" customFormat="1">
      <c r="A1085" s="29"/>
      <c r="B1085" s="29"/>
      <c r="C1085" s="29"/>
      <c r="D1085" s="29"/>
      <c r="E1085" s="29"/>
      <c r="F1085" s="29"/>
      <c r="G1085" s="29"/>
      <c r="H1085" s="29"/>
      <c r="I1085" s="29"/>
      <c r="J1085" s="30"/>
      <c r="K1085" s="30"/>
      <c r="L1085" s="30"/>
      <c r="M1085" s="30"/>
      <c r="N1085" s="40"/>
      <c r="O1085" s="40"/>
      <c r="P1085" s="40"/>
      <c r="Q1085" s="279"/>
    </row>
    <row r="1086" spans="1:17" s="34" customFormat="1">
      <c r="A1086" s="29"/>
      <c r="B1086" s="29"/>
      <c r="C1086" s="29"/>
      <c r="D1086" s="29"/>
      <c r="E1086" s="29"/>
      <c r="F1086" s="29"/>
      <c r="G1086" s="29"/>
      <c r="H1086" s="29"/>
      <c r="I1086" s="29"/>
      <c r="J1086" s="30"/>
      <c r="K1086" s="30"/>
      <c r="L1086" s="30"/>
      <c r="M1086" s="30"/>
      <c r="N1086" s="40"/>
      <c r="O1086" s="40"/>
      <c r="P1086" s="40"/>
      <c r="Q1086" s="279"/>
    </row>
    <row r="1087" spans="1:17" s="34" customFormat="1">
      <c r="A1087" s="29"/>
      <c r="B1087" s="29"/>
      <c r="C1087" s="29"/>
      <c r="D1087" s="29"/>
      <c r="E1087" s="29"/>
      <c r="F1087" s="29"/>
      <c r="G1087" s="29"/>
      <c r="H1087" s="29"/>
      <c r="I1087" s="29"/>
      <c r="J1087" s="30"/>
      <c r="K1087" s="30"/>
      <c r="L1087" s="30"/>
      <c r="M1087" s="30"/>
      <c r="N1087" s="40"/>
      <c r="O1087" s="40"/>
      <c r="P1087" s="40"/>
      <c r="Q1087" s="279"/>
    </row>
    <row r="1088" spans="1:17" s="34" customFormat="1">
      <c r="A1088" s="29"/>
      <c r="B1088" s="29"/>
      <c r="C1088" s="29"/>
      <c r="D1088" s="29"/>
      <c r="E1088" s="29"/>
      <c r="F1088" s="29"/>
      <c r="G1088" s="29"/>
      <c r="H1088" s="29"/>
      <c r="I1088" s="29"/>
      <c r="J1088" s="30"/>
      <c r="K1088" s="30"/>
      <c r="L1088" s="30"/>
      <c r="M1088" s="30"/>
      <c r="N1088" s="40"/>
      <c r="O1088" s="40"/>
      <c r="P1088" s="40"/>
      <c r="Q1088" s="279"/>
    </row>
    <row r="1089" spans="1:17" s="34" customFormat="1">
      <c r="A1089" s="29"/>
      <c r="B1089" s="29"/>
      <c r="C1089" s="29"/>
      <c r="D1089" s="29"/>
      <c r="E1089" s="29"/>
      <c r="F1089" s="29"/>
      <c r="G1089" s="29"/>
      <c r="H1089" s="29"/>
      <c r="I1089" s="29"/>
      <c r="J1089" s="30"/>
      <c r="K1089" s="30"/>
      <c r="L1089" s="30"/>
      <c r="M1089" s="30"/>
      <c r="N1089" s="40"/>
      <c r="O1089" s="40"/>
      <c r="P1089" s="40"/>
      <c r="Q1089" s="279"/>
    </row>
    <row r="1090" spans="1:17" s="34" customFormat="1">
      <c r="A1090" s="29"/>
      <c r="B1090" s="29"/>
      <c r="C1090" s="29"/>
      <c r="D1090" s="29"/>
      <c r="E1090" s="29"/>
      <c r="F1090" s="29"/>
      <c r="G1090" s="29"/>
      <c r="H1090" s="29"/>
      <c r="I1090" s="29"/>
      <c r="J1090" s="30"/>
      <c r="K1090" s="30"/>
      <c r="L1090" s="30"/>
      <c r="M1090" s="30"/>
      <c r="N1090" s="40"/>
      <c r="O1090" s="40"/>
      <c r="P1090" s="40"/>
      <c r="Q1090" s="279"/>
    </row>
    <row r="1091" spans="1:17" s="34" customFormat="1">
      <c r="A1091" s="29"/>
      <c r="B1091" s="29"/>
      <c r="C1091" s="29"/>
      <c r="D1091" s="29"/>
      <c r="E1091" s="29"/>
      <c r="F1091" s="29"/>
      <c r="G1091" s="29"/>
      <c r="H1091" s="29"/>
      <c r="I1091" s="29"/>
      <c r="J1091" s="30"/>
      <c r="K1091" s="30"/>
      <c r="L1091" s="30"/>
      <c r="M1091" s="30"/>
      <c r="N1091" s="40"/>
      <c r="O1091" s="40"/>
      <c r="P1091" s="40"/>
      <c r="Q1091" s="279"/>
    </row>
    <row r="1092" spans="1:17" s="34" customFormat="1">
      <c r="A1092" s="29"/>
      <c r="B1092" s="29"/>
      <c r="C1092" s="29"/>
      <c r="D1092" s="29"/>
      <c r="E1092" s="29"/>
      <c r="F1092" s="29"/>
      <c r="G1092" s="29"/>
      <c r="H1092" s="29"/>
      <c r="I1092" s="29"/>
      <c r="J1092" s="30"/>
      <c r="K1092" s="30"/>
      <c r="L1092" s="30"/>
      <c r="M1092" s="30"/>
      <c r="N1092" s="40"/>
      <c r="O1092" s="40"/>
      <c r="P1092" s="40"/>
      <c r="Q1092" s="279"/>
    </row>
    <row r="1093" spans="1:17" s="34" customFormat="1">
      <c r="A1093" s="29"/>
      <c r="B1093" s="29"/>
      <c r="C1093" s="29"/>
      <c r="D1093" s="29"/>
      <c r="E1093" s="29"/>
      <c r="F1093" s="29"/>
      <c r="G1093" s="29"/>
      <c r="H1093" s="29"/>
      <c r="I1093" s="29"/>
      <c r="J1093" s="30"/>
      <c r="K1093" s="30"/>
      <c r="L1093" s="30"/>
      <c r="M1093" s="30"/>
      <c r="N1093" s="40"/>
      <c r="O1093" s="40"/>
      <c r="P1093" s="40"/>
      <c r="Q1093" s="279"/>
    </row>
    <row r="1094" spans="1:17" s="34" customFormat="1">
      <c r="A1094" s="29"/>
      <c r="B1094" s="29"/>
      <c r="C1094" s="29"/>
      <c r="D1094" s="29"/>
      <c r="E1094" s="29"/>
      <c r="F1094" s="29"/>
      <c r="G1094" s="29"/>
      <c r="H1094" s="29"/>
      <c r="I1094" s="29"/>
      <c r="J1094" s="30"/>
      <c r="K1094" s="30"/>
      <c r="L1094" s="30"/>
      <c r="M1094" s="30"/>
      <c r="N1094" s="40"/>
      <c r="O1094" s="40"/>
      <c r="P1094" s="40"/>
      <c r="Q1094" s="279"/>
    </row>
    <row r="1095" spans="1:17" s="34" customFormat="1">
      <c r="A1095" s="29"/>
      <c r="B1095" s="29"/>
      <c r="C1095" s="29"/>
      <c r="D1095" s="29"/>
      <c r="E1095" s="29"/>
      <c r="F1095" s="29"/>
      <c r="G1095" s="29"/>
      <c r="H1095" s="29"/>
      <c r="I1095" s="29"/>
      <c r="J1095" s="30"/>
      <c r="K1095" s="30"/>
      <c r="L1095" s="30"/>
      <c r="M1095" s="30"/>
      <c r="N1095" s="40"/>
      <c r="O1095" s="40"/>
      <c r="P1095" s="40"/>
      <c r="Q1095" s="279"/>
    </row>
    <row r="1096" spans="1:17" s="34" customFormat="1">
      <c r="A1096" s="29"/>
      <c r="B1096" s="29"/>
      <c r="C1096" s="29"/>
      <c r="D1096" s="29"/>
      <c r="E1096" s="29"/>
      <c r="F1096" s="29"/>
      <c r="G1096" s="29"/>
      <c r="H1096" s="29"/>
      <c r="I1096" s="29"/>
      <c r="J1096" s="30"/>
      <c r="K1096" s="30"/>
      <c r="L1096" s="30"/>
      <c r="M1096" s="30"/>
      <c r="N1096" s="40"/>
      <c r="O1096" s="40"/>
      <c r="P1096" s="40"/>
      <c r="Q1096" s="279"/>
    </row>
    <row r="1097" spans="1:17" s="34" customFormat="1">
      <c r="A1097" s="29"/>
      <c r="B1097" s="29"/>
      <c r="C1097" s="29"/>
      <c r="D1097" s="29"/>
      <c r="E1097" s="29"/>
      <c r="F1097" s="29"/>
      <c r="G1097" s="29"/>
      <c r="H1097" s="29"/>
      <c r="I1097" s="29"/>
      <c r="J1097" s="30"/>
      <c r="K1097" s="30"/>
      <c r="L1097" s="30"/>
      <c r="M1097" s="30"/>
      <c r="N1097" s="40"/>
      <c r="O1097" s="40"/>
      <c r="P1097" s="40"/>
      <c r="Q1097" s="279"/>
    </row>
    <row r="1098" spans="1:17" s="34" customFormat="1">
      <c r="A1098" s="29"/>
      <c r="B1098" s="29"/>
      <c r="C1098" s="29"/>
      <c r="D1098" s="29"/>
      <c r="E1098" s="29"/>
      <c r="F1098" s="29"/>
      <c r="G1098" s="29"/>
      <c r="H1098" s="29"/>
      <c r="I1098" s="29"/>
      <c r="J1098" s="30"/>
      <c r="K1098" s="30"/>
      <c r="L1098" s="30"/>
      <c r="M1098" s="30"/>
      <c r="N1098" s="40"/>
      <c r="O1098" s="40"/>
      <c r="P1098" s="40"/>
      <c r="Q1098" s="279"/>
    </row>
    <row r="1099" spans="1:17" s="34" customFormat="1">
      <c r="A1099" s="29"/>
      <c r="B1099" s="29"/>
      <c r="C1099" s="29"/>
      <c r="D1099" s="29"/>
      <c r="E1099" s="29"/>
      <c r="F1099" s="29"/>
      <c r="G1099" s="29"/>
      <c r="H1099" s="29"/>
      <c r="I1099" s="29"/>
      <c r="J1099" s="30"/>
      <c r="K1099" s="30"/>
      <c r="L1099" s="30"/>
      <c r="M1099" s="30"/>
      <c r="N1099" s="40"/>
      <c r="O1099" s="40"/>
      <c r="P1099" s="40"/>
      <c r="Q1099" s="279"/>
    </row>
    <row r="1100" spans="1:17" s="34" customFormat="1">
      <c r="A1100" s="29"/>
      <c r="B1100" s="29"/>
      <c r="C1100" s="29"/>
      <c r="D1100" s="29"/>
      <c r="E1100" s="29"/>
      <c r="F1100" s="29"/>
      <c r="G1100" s="29"/>
      <c r="H1100" s="29"/>
      <c r="I1100" s="29"/>
      <c r="J1100" s="30"/>
      <c r="K1100" s="30"/>
      <c r="L1100" s="30"/>
      <c r="M1100" s="30"/>
      <c r="N1100" s="40"/>
      <c r="O1100" s="40"/>
      <c r="P1100" s="40"/>
      <c r="Q1100" s="279"/>
    </row>
    <row r="1101" spans="1:17" s="34" customFormat="1">
      <c r="A1101" s="29"/>
      <c r="B1101" s="29"/>
      <c r="C1101" s="29"/>
      <c r="D1101" s="29"/>
      <c r="E1101" s="29"/>
      <c r="F1101" s="29"/>
      <c r="G1101" s="29"/>
      <c r="H1101" s="29"/>
      <c r="I1101" s="29"/>
      <c r="J1101" s="30"/>
      <c r="K1101" s="30"/>
      <c r="L1101" s="30"/>
      <c r="M1101" s="30"/>
      <c r="N1101" s="40"/>
      <c r="O1101" s="40"/>
      <c r="P1101" s="40"/>
      <c r="Q1101" s="279"/>
    </row>
    <row r="1102" spans="1:17" s="34" customFormat="1">
      <c r="A1102" s="29"/>
      <c r="B1102" s="29"/>
      <c r="C1102" s="29"/>
      <c r="D1102" s="29"/>
      <c r="E1102" s="29"/>
      <c r="F1102" s="29"/>
      <c r="G1102" s="29"/>
      <c r="H1102" s="29"/>
      <c r="I1102" s="29"/>
      <c r="J1102" s="30"/>
      <c r="K1102" s="30"/>
      <c r="L1102" s="30"/>
      <c r="M1102" s="30"/>
      <c r="N1102" s="40"/>
      <c r="O1102" s="40"/>
      <c r="P1102" s="40"/>
      <c r="Q1102" s="279"/>
    </row>
    <row r="1103" spans="1:17" s="34" customFormat="1">
      <c r="A1103" s="29"/>
      <c r="B1103" s="29"/>
      <c r="C1103" s="29"/>
      <c r="D1103" s="29"/>
      <c r="E1103" s="29"/>
      <c r="F1103" s="29"/>
      <c r="G1103" s="29"/>
      <c r="H1103" s="29"/>
      <c r="I1103" s="29"/>
      <c r="J1103" s="30"/>
      <c r="K1103" s="30"/>
      <c r="L1103" s="30"/>
      <c r="M1103" s="30"/>
      <c r="N1103" s="40"/>
      <c r="O1103" s="40"/>
      <c r="P1103" s="40"/>
      <c r="Q1103" s="279"/>
    </row>
    <row r="1104" spans="1:17" s="34" customFormat="1">
      <c r="A1104" s="29"/>
      <c r="B1104" s="29"/>
      <c r="C1104" s="29"/>
      <c r="D1104" s="29"/>
      <c r="E1104" s="29"/>
      <c r="F1104" s="29"/>
      <c r="G1104" s="29"/>
      <c r="H1104" s="29"/>
      <c r="I1104" s="29"/>
      <c r="J1104" s="30"/>
      <c r="K1104" s="30"/>
      <c r="L1104" s="30"/>
      <c r="M1104" s="30"/>
      <c r="N1104" s="40"/>
      <c r="O1104" s="40"/>
      <c r="P1104" s="40"/>
      <c r="Q1104" s="279"/>
    </row>
    <row r="1105" spans="1:17" s="34" customFormat="1">
      <c r="A1105" s="29"/>
      <c r="B1105" s="29"/>
      <c r="C1105" s="29"/>
      <c r="D1105" s="29"/>
      <c r="E1105" s="29"/>
      <c r="F1105" s="29"/>
      <c r="G1105" s="29"/>
      <c r="H1105" s="29"/>
      <c r="I1105" s="29"/>
      <c r="J1105" s="30"/>
      <c r="K1105" s="30"/>
      <c r="L1105" s="30"/>
      <c r="M1105" s="30"/>
      <c r="N1105" s="40"/>
      <c r="O1105" s="40"/>
      <c r="P1105" s="40"/>
      <c r="Q1105" s="279"/>
    </row>
    <row r="1106" spans="1:17" s="34" customFormat="1">
      <c r="A1106" s="29"/>
      <c r="B1106" s="29"/>
      <c r="C1106" s="29"/>
      <c r="D1106" s="29"/>
      <c r="E1106" s="29"/>
      <c r="F1106" s="29"/>
      <c r="G1106" s="29"/>
      <c r="H1106" s="29"/>
      <c r="I1106" s="29"/>
      <c r="J1106" s="30"/>
      <c r="K1106" s="30"/>
      <c r="L1106" s="30"/>
      <c r="M1106" s="30"/>
      <c r="N1106" s="40"/>
      <c r="O1106" s="40"/>
      <c r="P1106" s="40"/>
      <c r="Q1106" s="279"/>
    </row>
    <row r="1107" spans="1:17" s="34" customFormat="1">
      <c r="A1107" s="29"/>
      <c r="B1107" s="29"/>
      <c r="C1107" s="29"/>
      <c r="D1107" s="29"/>
      <c r="E1107" s="29"/>
      <c r="F1107" s="29"/>
      <c r="G1107" s="29"/>
      <c r="H1107" s="29"/>
      <c r="I1107" s="29"/>
      <c r="J1107" s="30"/>
      <c r="K1107" s="30"/>
      <c r="L1107" s="30"/>
      <c r="M1107" s="30"/>
      <c r="N1107" s="40"/>
      <c r="O1107" s="40"/>
      <c r="P1107" s="40"/>
      <c r="Q1107" s="279"/>
    </row>
    <row r="1108" spans="1:17" s="34" customFormat="1">
      <c r="A1108" s="29"/>
      <c r="B1108" s="29"/>
      <c r="C1108" s="29"/>
      <c r="D1108" s="29"/>
      <c r="E1108" s="29"/>
      <c r="F1108" s="29"/>
      <c r="G1108" s="29"/>
      <c r="H1108" s="29"/>
      <c r="I1108" s="29"/>
      <c r="J1108" s="30"/>
      <c r="K1108" s="30"/>
      <c r="L1108" s="30"/>
      <c r="M1108" s="30"/>
      <c r="N1108" s="40"/>
      <c r="O1108" s="40"/>
      <c r="P1108" s="40"/>
      <c r="Q1108" s="279"/>
    </row>
    <row r="1109" spans="1:17" s="34" customFormat="1">
      <c r="A1109" s="29"/>
      <c r="B1109" s="29"/>
      <c r="C1109" s="29"/>
      <c r="D1109" s="29"/>
      <c r="E1109" s="29"/>
      <c r="F1109" s="29"/>
      <c r="G1109" s="29"/>
      <c r="H1109" s="29"/>
      <c r="I1109" s="29"/>
      <c r="J1109" s="30"/>
      <c r="K1109" s="30"/>
      <c r="L1109" s="30"/>
      <c r="M1109" s="30"/>
      <c r="N1109" s="40"/>
      <c r="O1109" s="40"/>
      <c r="P1109" s="40"/>
      <c r="Q1109" s="279"/>
    </row>
    <row r="1110" spans="1:17" s="34" customFormat="1">
      <c r="A1110" s="29"/>
      <c r="B1110" s="29"/>
      <c r="C1110" s="29"/>
      <c r="D1110" s="29"/>
      <c r="E1110" s="29"/>
      <c r="F1110" s="29"/>
      <c r="G1110" s="29"/>
      <c r="H1110" s="29"/>
      <c r="I1110" s="29"/>
      <c r="J1110" s="30"/>
      <c r="K1110" s="30"/>
      <c r="L1110" s="30"/>
      <c r="M1110" s="30"/>
      <c r="N1110" s="40"/>
      <c r="O1110" s="40"/>
      <c r="P1110" s="40"/>
      <c r="Q1110" s="279"/>
    </row>
    <row r="1111" spans="1:17" s="34" customFormat="1">
      <c r="A1111" s="29"/>
      <c r="B1111" s="29"/>
      <c r="C1111" s="29"/>
      <c r="D1111" s="29"/>
      <c r="E1111" s="29"/>
      <c r="F1111" s="29"/>
      <c r="G1111" s="29"/>
      <c r="H1111" s="29"/>
      <c r="I1111" s="29"/>
      <c r="J1111" s="30"/>
      <c r="K1111" s="30"/>
      <c r="L1111" s="30"/>
      <c r="M1111" s="30"/>
      <c r="N1111" s="40"/>
      <c r="O1111" s="40"/>
      <c r="P1111" s="40"/>
      <c r="Q1111" s="279"/>
    </row>
    <row r="1112" spans="1:17" s="34" customFormat="1">
      <c r="A1112" s="29"/>
      <c r="B1112" s="29"/>
      <c r="C1112" s="29"/>
      <c r="D1112" s="29"/>
      <c r="E1112" s="29"/>
      <c r="F1112" s="29"/>
      <c r="G1112" s="29"/>
      <c r="H1112" s="29"/>
      <c r="I1112" s="29"/>
      <c r="J1112" s="30"/>
      <c r="K1112" s="30"/>
      <c r="L1112" s="30"/>
      <c r="M1112" s="30"/>
      <c r="N1112" s="40"/>
      <c r="O1112" s="40"/>
      <c r="P1112" s="40"/>
      <c r="Q1112" s="279"/>
    </row>
    <row r="1113" spans="1:17" s="34" customFormat="1">
      <c r="A1113" s="29"/>
      <c r="B1113" s="29"/>
      <c r="C1113" s="29"/>
      <c r="D1113" s="29"/>
      <c r="E1113" s="29"/>
      <c r="F1113" s="29"/>
      <c r="G1113" s="29"/>
      <c r="H1113" s="29"/>
      <c r="I1113" s="29"/>
      <c r="J1113" s="30"/>
      <c r="K1113" s="30"/>
      <c r="L1113" s="30"/>
      <c r="M1113" s="30"/>
      <c r="N1113" s="40"/>
      <c r="O1113" s="40"/>
      <c r="P1113" s="40"/>
      <c r="Q1113" s="279"/>
    </row>
    <row r="1114" spans="1:17" s="34" customFormat="1">
      <c r="A1114" s="29"/>
      <c r="B1114" s="29"/>
      <c r="C1114" s="29"/>
      <c r="D1114" s="29"/>
      <c r="E1114" s="29"/>
      <c r="F1114" s="29"/>
      <c r="G1114" s="29"/>
      <c r="H1114" s="29"/>
      <c r="I1114" s="29"/>
      <c r="J1114" s="30"/>
      <c r="K1114" s="30"/>
      <c r="L1114" s="30"/>
      <c r="M1114" s="30"/>
      <c r="N1114" s="40"/>
      <c r="O1114" s="40"/>
      <c r="P1114" s="40"/>
      <c r="Q1114" s="279"/>
    </row>
    <row r="1115" spans="1:17" s="34" customFormat="1">
      <c r="A1115" s="29"/>
      <c r="B1115" s="29"/>
      <c r="C1115" s="29"/>
      <c r="D1115" s="29"/>
      <c r="E1115" s="29"/>
      <c r="F1115" s="29"/>
      <c r="G1115" s="29"/>
      <c r="H1115" s="29"/>
      <c r="I1115" s="29"/>
      <c r="J1115" s="30"/>
      <c r="K1115" s="30"/>
      <c r="L1115" s="30"/>
      <c r="M1115" s="30"/>
      <c r="N1115" s="40"/>
      <c r="O1115" s="40"/>
      <c r="P1115" s="40"/>
      <c r="Q1115" s="279"/>
    </row>
    <row r="1116" spans="1:17" s="34" customFormat="1">
      <c r="A1116" s="29"/>
      <c r="B1116" s="29"/>
      <c r="C1116" s="29"/>
      <c r="D1116" s="29"/>
      <c r="E1116" s="29"/>
      <c r="F1116" s="29"/>
      <c r="G1116" s="29"/>
      <c r="H1116" s="29"/>
      <c r="I1116" s="29"/>
      <c r="J1116" s="30"/>
      <c r="K1116" s="30"/>
      <c r="L1116" s="30"/>
      <c r="M1116" s="30"/>
      <c r="N1116" s="40"/>
      <c r="O1116" s="40"/>
      <c r="P1116" s="40"/>
      <c r="Q1116" s="279"/>
    </row>
    <row r="1117" spans="1:17" s="34" customFormat="1">
      <c r="A1117" s="29"/>
      <c r="B1117" s="29"/>
      <c r="C1117" s="29"/>
      <c r="D1117" s="29"/>
      <c r="E1117" s="29"/>
      <c r="F1117" s="29"/>
      <c r="G1117" s="29"/>
      <c r="H1117" s="29"/>
      <c r="I1117" s="29"/>
      <c r="J1117" s="30"/>
      <c r="K1117" s="30"/>
      <c r="L1117" s="30"/>
      <c r="M1117" s="30"/>
      <c r="N1117" s="40"/>
      <c r="O1117" s="40"/>
      <c r="P1117" s="40"/>
      <c r="Q1117" s="279"/>
    </row>
    <row r="1118" spans="1:17" s="34" customFormat="1">
      <c r="A1118" s="29"/>
      <c r="B1118" s="29"/>
      <c r="C1118" s="29"/>
      <c r="D1118" s="29"/>
      <c r="E1118" s="29"/>
      <c r="F1118" s="29"/>
      <c r="G1118" s="29"/>
      <c r="H1118" s="29"/>
      <c r="I1118" s="29"/>
      <c r="J1118" s="30"/>
      <c r="K1118" s="30"/>
      <c r="L1118" s="30"/>
      <c r="M1118" s="30"/>
      <c r="N1118" s="40"/>
      <c r="O1118" s="40"/>
      <c r="P1118" s="40"/>
      <c r="Q1118" s="279"/>
    </row>
    <row r="1119" spans="1:17" s="34" customFormat="1">
      <c r="A1119" s="29"/>
      <c r="B1119" s="29"/>
      <c r="C1119" s="29"/>
      <c r="D1119" s="29"/>
      <c r="E1119" s="29"/>
      <c r="F1119" s="29"/>
      <c r="G1119" s="29"/>
      <c r="H1119" s="29"/>
      <c r="I1119" s="29"/>
      <c r="J1119" s="30"/>
      <c r="K1119" s="30"/>
      <c r="L1119" s="30"/>
      <c r="M1119" s="30"/>
      <c r="N1119" s="40"/>
      <c r="O1119" s="40"/>
      <c r="P1119" s="40"/>
      <c r="Q1119" s="279"/>
    </row>
    <row r="1120" spans="1:17" s="34" customFormat="1">
      <c r="A1120" s="29"/>
      <c r="B1120" s="29"/>
      <c r="C1120" s="29"/>
      <c r="D1120" s="29"/>
      <c r="E1120" s="29"/>
      <c r="F1120" s="29"/>
      <c r="G1120" s="29"/>
      <c r="H1120" s="29"/>
      <c r="I1120" s="29"/>
      <c r="J1120" s="30"/>
      <c r="K1120" s="30"/>
      <c r="L1120" s="30"/>
      <c r="M1120" s="30"/>
      <c r="N1120" s="40"/>
      <c r="O1120" s="40"/>
      <c r="P1120" s="40"/>
      <c r="Q1120" s="279"/>
    </row>
    <row r="1121" spans="1:17" s="34" customFormat="1">
      <c r="A1121" s="29"/>
      <c r="B1121" s="29"/>
      <c r="C1121" s="29"/>
      <c r="D1121" s="29"/>
      <c r="E1121" s="29"/>
      <c r="F1121" s="29"/>
      <c r="G1121" s="29"/>
      <c r="H1121" s="29"/>
      <c r="I1121" s="29"/>
      <c r="J1121" s="30"/>
      <c r="K1121" s="30"/>
      <c r="L1121" s="30"/>
      <c r="M1121" s="30"/>
      <c r="N1121" s="40"/>
      <c r="O1121" s="40"/>
      <c r="P1121" s="40"/>
      <c r="Q1121" s="279"/>
    </row>
    <row r="1122" spans="1:17" s="34" customFormat="1">
      <c r="A1122" s="29"/>
      <c r="B1122" s="29"/>
      <c r="C1122" s="29"/>
      <c r="D1122" s="29"/>
      <c r="E1122" s="29"/>
      <c r="F1122" s="29"/>
      <c r="G1122" s="29"/>
      <c r="H1122" s="29"/>
      <c r="I1122" s="29"/>
      <c r="J1122" s="30"/>
      <c r="K1122" s="30"/>
      <c r="L1122" s="30"/>
      <c r="M1122" s="30"/>
      <c r="N1122" s="40"/>
      <c r="O1122" s="40"/>
      <c r="P1122" s="40"/>
      <c r="Q1122" s="279"/>
    </row>
    <row r="1123" spans="1:17" s="34" customFormat="1">
      <c r="A1123" s="29"/>
      <c r="B1123" s="29"/>
      <c r="C1123" s="29"/>
      <c r="D1123" s="29"/>
      <c r="E1123" s="29"/>
      <c r="F1123" s="29"/>
      <c r="G1123" s="29"/>
      <c r="H1123" s="29"/>
      <c r="I1123" s="29"/>
      <c r="J1123" s="30"/>
      <c r="K1123" s="30"/>
      <c r="L1123" s="30"/>
      <c r="M1123" s="30"/>
      <c r="N1123" s="40"/>
      <c r="O1123" s="40"/>
      <c r="P1123" s="40"/>
      <c r="Q1123" s="279"/>
    </row>
    <row r="1124" spans="1:17" s="34" customFormat="1">
      <c r="A1124" s="29"/>
      <c r="B1124" s="29"/>
      <c r="C1124" s="29"/>
      <c r="D1124" s="29"/>
      <c r="E1124" s="29"/>
      <c r="F1124" s="29"/>
      <c r="G1124" s="29"/>
      <c r="H1124" s="29"/>
      <c r="I1124" s="29"/>
      <c r="J1124" s="30"/>
      <c r="K1124" s="30"/>
      <c r="L1124" s="30"/>
      <c r="M1124" s="30"/>
      <c r="N1124" s="40"/>
      <c r="O1124" s="40"/>
      <c r="P1124" s="40"/>
      <c r="Q1124" s="279"/>
    </row>
    <row r="1125" spans="1:17" s="34" customFormat="1">
      <c r="A1125" s="29"/>
      <c r="B1125" s="29"/>
      <c r="C1125" s="29"/>
      <c r="D1125" s="29"/>
      <c r="E1125" s="29"/>
      <c r="F1125" s="29"/>
      <c r="G1125" s="29"/>
      <c r="H1125" s="29"/>
      <c r="I1125" s="29"/>
      <c r="J1125" s="30"/>
      <c r="K1125" s="30"/>
      <c r="L1125" s="30"/>
      <c r="M1125" s="30"/>
      <c r="N1125" s="40"/>
      <c r="O1125" s="40"/>
      <c r="P1125" s="40"/>
      <c r="Q1125" s="279"/>
    </row>
    <row r="1126" spans="1:17" s="34" customFormat="1">
      <c r="A1126" s="29"/>
      <c r="B1126" s="29"/>
      <c r="C1126" s="29"/>
      <c r="D1126" s="29"/>
      <c r="E1126" s="29"/>
      <c r="F1126" s="29"/>
      <c r="G1126" s="29"/>
      <c r="H1126" s="29"/>
      <c r="I1126" s="29"/>
      <c r="J1126" s="30"/>
      <c r="K1126" s="30"/>
      <c r="L1126" s="30"/>
      <c r="M1126" s="30"/>
      <c r="N1126" s="40"/>
      <c r="O1126" s="40"/>
      <c r="P1126" s="40"/>
      <c r="Q1126" s="279"/>
    </row>
    <row r="1127" spans="1:17" s="34" customFormat="1">
      <c r="A1127" s="29"/>
      <c r="B1127" s="29"/>
      <c r="C1127" s="29"/>
      <c r="D1127" s="29"/>
      <c r="E1127" s="29"/>
      <c r="F1127" s="29"/>
      <c r="G1127" s="29"/>
      <c r="H1127" s="29"/>
      <c r="I1127" s="29"/>
      <c r="J1127" s="30"/>
      <c r="K1127" s="30"/>
      <c r="L1127" s="30"/>
      <c r="M1127" s="30"/>
      <c r="N1127" s="40"/>
      <c r="O1127" s="40"/>
      <c r="P1127" s="40"/>
      <c r="Q1127" s="279"/>
    </row>
    <row r="1128" spans="1:17" s="34" customFormat="1">
      <c r="A1128" s="29"/>
      <c r="B1128" s="29"/>
      <c r="C1128" s="29"/>
      <c r="D1128" s="29"/>
      <c r="E1128" s="29"/>
      <c r="F1128" s="29"/>
      <c r="G1128" s="29"/>
      <c r="H1128" s="29"/>
      <c r="I1128" s="29"/>
      <c r="J1128" s="30"/>
      <c r="K1128" s="30"/>
      <c r="L1128" s="30"/>
      <c r="M1128" s="30"/>
      <c r="N1128" s="40"/>
      <c r="O1128" s="40"/>
      <c r="P1128" s="40"/>
      <c r="Q1128" s="279"/>
    </row>
    <row r="1129" spans="1:17" s="34" customFormat="1">
      <c r="A1129" s="29"/>
      <c r="B1129" s="29"/>
      <c r="C1129" s="29"/>
      <c r="D1129" s="29"/>
      <c r="E1129" s="29"/>
      <c r="F1129" s="29"/>
      <c r="G1129" s="29"/>
      <c r="H1129" s="29"/>
      <c r="I1129" s="29"/>
      <c r="J1129" s="30"/>
      <c r="K1129" s="30"/>
      <c r="L1129" s="30"/>
      <c r="M1129" s="30"/>
      <c r="N1129" s="40"/>
      <c r="O1129" s="40"/>
      <c r="P1129" s="40"/>
      <c r="Q1129" s="279"/>
    </row>
    <row r="1130" spans="1:17" s="34" customFormat="1">
      <c r="A1130" s="29"/>
      <c r="B1130" s="29"/>
      <c r="C1130" s="29"/>
      <c r="D1130" s="29"/>
      <c r="E1130" s="29"/>
      <c r="F1130" s="29"/>
      <c r="G1130" s="29"/>
      <c r="H1130" s="29"/>
      <c r="I1130" s="29"/>
      <c r="J1130" s="30"/>
      <c r="K1130" s="30"/>
      <c r="L1130" s="30"/>
      <c r="M1130" s="30"/>
      <c r="N1130" s="40"/>
      <c r="O1130" s="40"/>
      <c r="P1130" s="40"/>
      <c r="Q1130" s="279"/>
    </row>
    <row r="1131" spans="1:17" s="34" customFormat="1">
      <c r="A1131" s="29"/>
      <c r="B1131" s="29"/>
      <c r="C1131" s="29"/>
      <c r="D1131" s="29"/>
      <c r="E1131" s="29"/>
      <c r="F1131" s="29"/>
      <c r="G1131" s="29"/>
      <c r="H1131" s="29"/>
      <c r="I1131" s="29"/>
      <c r="J1131" s="30"/>
      <c r="K1131" s="30"/>
      <c r="L1131" s="30"/>
      <c r="M1131" s="30"/>
      <c r="N1131" s="40"/>
      <c r="O1131" s="40"/>
      <c r="P1131" s="40"/>
      <c r="Q1131" s="279"/>
    </row>
    <row r="1132" spans="1:17" s="34" customFormat="1">
      <c r="A1132" s="29"/>
      <c r="B1132" s="29"/>
      <c r="C1132" s="29"/>
      <c r="D1132" s="29"/>
      <c r="E1132" s="29"/>
      <c r="F1132" s="29"/>
      <c r="G1132" s="29"/>
      <c r="H1132" s="29"/>
      <c r="I1132" s="29"/>
      <c r="J1132" s="30"/>
      <c r="K1132" s="30"/>
      <c r="L1132" s="30"/>
      <c r="M1132" s="30"/>
      <c r="N1132" s="40"/>
      <c r="O1132" s="40"/>
      <c r="P1132" s="40"/>
      <c r="Q1132" s="279"/>
    </row>
    <row r="1133" spans="1:17" s="34" customFormat="1">
      <c r="A1133" s="29"/>
      <c r="B1133" s="29"/>
      <c r="C1133" s="29"/>
      <c r="D1133" s="29"/>
      <c r="E1133" s="29"/>
      <c r="F1133" s="29"/>
      <c r="G1133" s="29"/>
      <c r="H1133" s="29"/>
      <c r="I1133" s="29"/>
      <c r="J1133" s="30"/>
      <c r="K1133" s="30"/>
      <c r="L1133" s="30"/>
      <c r="M1133" s="30"/>
      <c r="N1133" s="40"/>
      <c r="O1133" s="40"/>
      <c r="P1133" s="40"/>
      <c r="Q1133" s="279"/>
    </row>
    <row r="1134" spans="1:17" s="34" customFormat="1">
      <c r="A1134" s="29"/>
      <c r="B1134" s="29"/>
      <c r="C1134" s="29"/>
      <c r="D1134" s="29"/>
      <c r="E1134" s="29"/>
      <c r="F1134" s="29"/>
      <c r="G1134" s="29"/>
      <c r="H1134" s="29"/>
      <c r="I1134" s="29"/>
      <c r="J1134" s="30"/>
      <c r="K1134" s="30"/>
      <c r="L1134" s="30"/>
      <c r="M1134" s="30"/>
      <c r="N1134" s="40"/>
      <c r="O1134" s="40"/>
      <c r="P1134" s="40"/>
      <c r="Q1134" s="279"/>
    </row>
    <row r="1135" spans="1:17" s="34" customFormat="1">
      <c r="A1135" s="29"/>
      <c r="B1135" s="29"/>
      <c r="C1135" s="29"/>
      <c r="D1135" s="29"/>
      <c r="E1135" s="29"/>
      <c r="F1135" s="29"/>
      <c r="G1135" s="29"/>
      <c r="H1135" s="29"/>
      <c r="I1135" s="29"/>
      <c r="J1135" s="30"/>
      <c r="K1135" s="30"/>
      <c r="L1135" s="30"/>
      <c r="M1135" s="30"/>
      <c r="N1135" s="40"/>
      <c r="O1135" s="40"/>
      <c r="P1135" s="40"/>
      <c r="Q1135" s="279"/>
    </row>
    <row r="1136" spans="1:17" s="34" customFormat="1">
      <c r="A1136" s="29"/>
      <c r="B1136" s="29"/>
      <c r="C1136" s="29"/>
      <c r="D1136" s="29"/>
      <c r="E1136" s="29"/>
      <c r="F1136" s="29"/>
      <c r="G1136" s="29"/>
      <c r="H1136" s="29"/>
      <c r="I1136" s="29"/>
      <c r="J1136" s="30"/>
      <c r="K1136" s="30"/>
      <c r="L1136" s="30"/>
      <c r="M1136" s="30"/>
      <c r="N1136" s="40"/>
      <c r="O1136" s="40"/>
      <c r="P1136" s="40"/>
      <c r="Q1136" s="279"/>
    </row>
    <row r="1137" spans="1:17" s="34" customFormat="1">
      <c r="A1137" s="29"/>
      <c r="B1137" s="29"/>
      <c r="C1137" s="29"/>
      <c r="D1137" s="29"/>
      <c r="E1137" s="29"/>
      <c r="F1137" s="29"/>
      <c r="G1137" s="29"/>
      <c r="H1137" s="29"/>
      <c r="I1137" s="29"/>
      <c r="J1137" s="30"/>
      <c r="K1137" s="30"/>
      <c r="L1137" s="30"/>
      <c r="M1137" s="30"/>
      <c r="N1137" s="40"/>
      <c r="O1137" s="40"/>
      <c r="P1137" s="40"/>
      <c r="Q1137" s="279"/>
    </row>
    <row r="1138" spans="1:17" s="34" customFormat="1">
      <c r="A1138" s="29"/>
      <c r="B1138" s="29"/>
      <c r="C1138" s="29"/>
      <c r="D1138" s="29"/>
      <c r="E1138" s="29"/>
      <c r="F1138" s="29"/>
      <c r="G1138" s="29"/>
      <c r="H1138" s="29"/>
      <c r="I1138" s="29"/>
      <c r="J1138" s="30"/>
      <c r="K1138" s="30"/>
      <c r="L1138" s="30"/>
      <c r="M1138" s="30"/>
      <c r="N1138" s="40"/>
      <c r="O1138" s="40"/>
      <c r="P1138" s="40"/>
      <c r="Q1138" s="279"/>
    </row>
    <row r="1139" spans="1:17" s="34" customFormat="1">
      <c r="A1139" s="29"/>
      <c r="B1139" s="29"/>
      <c r="C1139" s="29"/>
      <c r="D1139" s="29"/>
      <c r="E1139" s="29"/>
      <c r="F1139" s="29"/>
      <c r="G1139" s="29"/>
      <c r="H1139" s="29"/>
      <c r="I1139" s="29"/>
      <c r="J1139" s="30"/>
      <c r="K1139" s="30"/>
      <c r="L1139" s="30"/>
      <c r="M1139" s="30"/>
      <c r="N1139" s="40"/>
      <c r="O1139" s="40"/>
      <c r="P1139" s="40"/>
      <c r="Q1139" s="279"/>
    </row>
    <row r="1140" spans="1:17" s="34" customFormat="1">
      <c r="A1140" s="29"/>
      <c r="B1140" s="29"/>
      <c r="C1140" s="29"/>
      <c r="D1140" s="29"/>
      <c r="E1140" s="29"/>
      <c r="F1140" s="29"/>
      <c r="G1140" s="29"/>
      <c r="H1140" s="29"/>
      <c r="I1140" s="29"/>
      <c r="J1140" s="30"/>
      <c r="K1140" s="30"/>
      <c r="L1140" s="30"/>
      <c r="M1140" s="30"/>
      <c r="N1140" s="40"/>
      <c r="O1140" s="40"/>
      <c r="P1140" s="40"/>
      <c r="Q1140" s="279"/>
    </row>
    <row r="1141" spans="1:17" s="34" customFormat="1">
      <c r="A1141" s="29"/>
      <c r="B1141" s="29"/>
      <c r="C1141" s="29"/>
      <c r="D1141" s="29"/>
      <c r="E1141" s="29"/>
      <c r="F1141" s="29"/>
      <c r="G1141" s="29"/>
      <c r="H1141" s="29"/>
      <c r="I1141" s="29"/>
      <c r="J1141" s="30"/>
      <c r="K1141" s="30"/>
      <c r="L1141" s="30"/>
      <c r="M1141" s="30"/>
      <c r="N1141" s="40"/>
      <c r="O1141" s="40"/>
      <c r="P1141" s="40"/>
      <c r="Q1141" s="279"/>
    </row>
    <row r="1142" spans="1:17" s="34" customFormat="1">
      <c r="A1142" s="29"/>
      <c r="B1142" s="29"/>
      <c r="C1142" s="29"/>
      <c r="D1142" s="29"/>
      <c r="E1142" s="29"/>
      <c r="F1142" s="29"/>
      <c r="G1142" s="29"/>
      <c r="H1142" s="29"/>
      <c r="I1142" s="29"/>
      <c r="J1142" s="30"/>
      <c r="K1142" s="30"/>
      <c r="L1142" s="30"/>
      <c r="M1142" s="30"/>
      <c r="N1142" s="40"/>
      <c r="O1142" s="40"/>
      <c r="P1142" s="40"/>
      <c r="Q1142" s="279"/>
    </row>
    <row r="1143" spans="1:17" s="34" customFormat="1">
      <c r="A1143" s="29"/>
      <c r="B1143" s="29"/>
      <c r="C1143" s="29"/>
      <c r="D1143" s="29"/>
      <c r="E1143" s="29"/>
      <c r="F1143" s="29"/>
      <c r="G1143" s="29"/>
      <c r="H1143" s="29"/>
      <c r="I1143" s="29"/>
      <c r="J1143" s="30"/>
      <c r="K1143" s="30"/>
      <c r="L1143" s="30"/>
      <c r="M1143" s="30"/>
      <c r="N1143" s="40"/>
      <c r="O1143" s="40"/>
      <c r="P1143" s="40"/>
      <c r="Q1143" s="279"/>
    </row>
    <row r="1144" spans="1:17" s="34" customFormat="1">
      <c r="A1144" s="29"/>
      <c r="B1144" s="29"/>
      <c r="C1144" s="29"/>
      <c r="D1144" s="29"/>
      <c r="E1144" s="29"/>
      <c r="F1144" s="29"/>
      <c r="G1144" s="29"/>
      <c r="H1144" s="29"/>
      <c r="I1144" s="29"/>
      <c r="J1144" s="30"/>
      <c r="K1144" s="30"/>
      <c r="L1144" s="30"/>
      <c r="M1144" s="30"/>
      <c r="N1144" s="40"/>
      <c r="O1144" s="40"/>
      <c r="P1144" s="40"/>
      <c r="Q1144" s="279"/>
    </row>
    <row r="1145" spans="1:17" s="34" customFormat="1">
      <c r="A1145" s="29"/>
      <c r="B1145" s="29"/>
      <c r="C1145" s="29"/>
      <c r="D1145" s="29"/>
      <c r="E1145" s="29"/>
      <c r="F1145" s="29"/>
      <c r="G1145" s="29"/>
      <c r="H1145" s="29"/>
      <c r="I1145" s="29"/>
      <c r="J1145" s="30"/>
      <c r="K1145" s="30"/>
      <c r="L1145" s="30"/>
      <c r="M1145" s="30"/>
      <c r="N1145" s="40"/>
      <c r="O1145" s="40"/>
      <c r="P1145" s="40"/>
      <c r="Q1145" s="279"/>
    </row>
    <row r="1146" spans="1:17" s="34" customFormat="1">
      <c r="A1146" s="29"/>
      <c r="B1146" s="29"/>
      <c r="C1146" s="29"/>
      <c r="D1146" s="29"/>
      <c r="E1146" s="29"/>
      <c r="F1146" s="29"/>
      <c r="G1146" s="29"/>
      <c r="H1146" s="29"/>
      <c r="I1146" s="29"/>
      <c r="J1146" s="30"/>
      <c r="K1146" s="30"/>
      <c r="L1146" s="30"/>
      <c r="M1146" s="30"/>
      <c r="N1146" s="40"/>
      <c r="O1146" s="40"/>
      <c r="P1146" s="40"/>
      <c r="Q1146" s="279"/>
    </row>
    <row r="1147" spans="1:17" s="34" customFormat="1">
      <c r="A1147" s="29"/>
      <c r="B1147" s="29"/>
      <c r="C1147" s="29"/>
      <c r="D1147" s="29"/>
      <c r="E1147" s="29"/>
      <c r="F1147" s="29"/>
      <c r="G1147" s="29"/>
      <c r="H1147" s="29"/>
      <c r="I1147" s="29"/>
      <c r="J1147" s="30"/>
      <c r="K1147" s="30"/>
      <c r="L1147" s="30"/>
      <c r="M1147" s="30"/>
      <c r="N1147" s="40"/>
      <c r="O1147" s="40"/>
      <c r="P1147" s="40"/>
      <c r="Q1147" s="279"/>
    </row>
    <row r="1148" spans="1:17" s="34" customFormat="1">
      <c r="A1148" s="29"/>
      <c r="B1148" s="29"/>
      <c r="C1148" s="29"/>
      <c r="D1148" s="29"/>
      <c r="E1148" s="29"/>
      <c r="F1148" s="29"/>
      <c r="G1148" s="29"/>
      <c r="H1148" s="29"/>
      <c r="I1148" s="29"/>
      <c r="J1148" s="30"/>
      <c r="K1148" s="30"/>
      <c r="L1148" s="30"/>
      <c r="M1148" s="30"/>
      <c r="N1148" s="40"/>
      <c r="O1148" s="40"/>
      <c r="P1148" s="40"/>
      <c r="Q1148" s="279"/>
    </row>
    <row r="1149" spans="1:17" s="34" customFormat="1">
      <c r="A1149" s="29"/>
      <c r="B1149" s="29"/>
      <c r="C1149" s="29"/>
      <c r="D1149" s="29"/>
      <c r="E1149" s="29"/>
      <c r="F1149" s="29"/>
      <c r="G1149" s="29"/>
      <c r="H1149" s="29"/>
      <c r="I1149" s="29"/>
      <c r="J1149" s="30"/>
      <c r="K1149" s="30"/>
      <c r="L1149" s="30"/>
      <c r="M1149" s="30"/>
      <c r="N1149" s="40"/>
      <c r="O1149" s="40"/>
      <c r="P1149" s="40"/>
      <c r="Q1149" s="279"/>
    </row>
    <row r="1150" spans="1:17" s="34" customFormat="1">
      <c r="A1150" s="29"/>
      <c r="B1150" s="29"/>
      <c r="C1150" s="29"/>
      <c r="D1150" s="29"/>
      <c r="E1150" s="29"/>
      <c r="F1150" s="29"/>
      <c r="G1150" s="29"/>
      <c r="H1150" s="29"/>
      <c r="I1150" s="29"/>
      <c r="J1150" s="30"/>
      <c r="K1150" s="30"/>
      <c r="L1150" s="30"/>
      <c r="M1150" s="30"/>
      <c r="N1150" s="40"/>
      <c r="O1150" s="40"/>
      <c r="P1150" s="40"/>
      <c r="Q1150" s="279"/>
    </row>
    <row r="1151" spans="1:17" s="34" customFormat="1">
      <c r="A1151" s="29"/>
      <c r="B1151" s="29"/>
      <c r="C1151" s="29"/>
      <c r="D1151" s="29"/>
      <c r="E1151" s="29"/>
      <c r="F1151" s="29"/>
      <c r="G1151" s="29"/>
      <c r="H1151" s="29"/>
      <c r="I1151" s="29"/>
      <c r="J1151" s="30"/>
      <c r="K1151" s="30"/>
      <c r="L1151" s="30"/>
      <c r="M1151" s="30"/>
      <c r="N1151" s="40"/>
      <c r="O1151" s="40"/>
      <c r="P1151" s="40"/>
      <c r="Q1151" s="279"/>
    </row>
    <row r="1152" spans="1:17" s="34" customFormat="1">
      <c r="A1152" s="29"/>
      <c r="B1152" s="29"/>
      <c r="C1152" s="29"/>
      <c r="D1152" s="29"/>
      <c r="E1152" s="29"/>
      <c r="F1152" s="29"/>
      <c r="G1152" s="29"/>
      <c r="H1152" s="29"/>
      <c r="I1152" s="29"/>
      <c r="J1152" s="30"/>
      <c r="K1152" s="30"/>
      <c r="L1152" s="30"/>
      <c r="M1152" s="30"/>
      <c r="N1152" s="40"/>
      <c r="O1152" s="40"/>
      <c r="P1152" s="40"/>
      <c r="Q1152" s="279"/>
    </row>
    <row r="1153" spans="1:17" s="34" customFormat="1">
      <c r="A1153" s="29"/>
      <c r="B1153" s="29"/>
      <c r="C1153" s="29"/>
      <c r="D1153" s="29"/>
      <c r="E1153" s="29"/>
      <c r="F1153" s="29"/>
      <c r="G1153" s="29"/>
      <c r="H1153" s="29"/>
      <c r="I1153" s="29"/>
      <c r="J1153" s="30"/>
      <c r="K1153" s="30"/>
      <c r="L1153" s="30"/>
      <c r="M1153" s="30"/>
      <c r="N1153" s="40"/>
      <c r="O1153" s="40"/>
      <c r="P1153" s="40"/>
      <c r="Q1153" s="279"/>
    </row>
    <row r="1154" spans="1:17" s="34" customFormat="1">
      <c r="A1154" s="29"/>
      <c r="B1154" s="29"/>
      <c r="C1154" s="29"/>
      <c r="D1154" s="29"/>
      <c r="E1154" s="29"/>
      <c r="F1154" s="29"/>
      <c r="G1154" s="29"/>
      <c r="H1154" s="29"/>
      <c r="I1154" s="29"/>
      <c r="J1154" s="30"/>
      <c r="K1154" s="30"/>
      <c r="L1154" s="30"/>
      <c r="M1154" s="30"/>
      <c r="N1154" s="40"/>
      <c r="O1154" s="40"/>
      <c r="P1154" s="40"/>
      <c r="Q1154" s="279"/>
    </row>
    <row r="1155" spans="1:17" s="34" customFormat="1">
      <c r="A1155" s="29"/>
      <c r="B1155" s="29"/>
      <c r="C1155" s="29"/>
      <c r="D1155" s="29"/>
      <c r="E1155" s="29"/>
      <c r="F1155" s="29"/>
      <c r="G1155" s="29"/>
      <c r="H1155" s="29"/>
      <c r="I1155" s="29"/>
      <c r="J1155" s="30"/>
      <c r="K1155" s="30"/>
      <c r="L1155" s="30"/>
      <c r="M1155" s="30"/>
      <c r="N1155" s="40"/>
      <c r="O1155" s="40"/>
      <c r="P1155" s="40"/>
      <c r="Q1155" s="279"/>
    </row>
    <row r="1156" spans="1:17" s="34" customFormat="1">
      <c r="A1156" s="29"/>
      <c r="B1156" s="29"/>
      <c r="C1156" s="29"/>
      <c r="D1156" s="29"/>
      <c r="E1156" s="29"/>
      <c r="F1156" s="29"/>
      <c r="G1156" s="29"/>
      <c r="H1156" s="29"/>
      <c r="I1156" s="29"/>
      <c r="J1156" s="30"/>
      <c r="K1156" s="30"/>
      <c r="L1156" s="30"/>
      <c r="M1156" s="30"/>
      <c r="N1156" s="40"/>
      <c r="O1156" s="40"/>
      <c r="P1156" s="40"/>
      <c r="Q1156" s="279"/>
    </row>
    <row r="1157" spans="1:17" s="34" customFormat="1">
      <c r="A1157" s="29"/>
      <c r="B1157" s="29"/>
      <c r="C1157" s="29"/>
      <c r="D1157" s="29"/>
      <c r="E1157" s="29"/>
      <c r="F1157" s="29"/>
      <c r="G1157" s="29"/>
      <c r="H1157" s="29"/>
      <c r="I1157" s="29"/>
      <c r="J1157" s="30"/>
      <c r="K1157" s="30"/>
      <c r="L1157" s="30"/>
      <c r="M1157" s="30"/>
      <c r="N1157" s="40"/>
      <c r="O1157" s="40"/>
      <c r="P1157" s="40"/>
      <c r="Q1157" s="279"/>
    </row>
    <row r="1158" spans="1:17" s="34" customFormat="1">
      <c r="A1158" s="29"/>
      <c r="B1158" s="29"/>
      <c r="C1158" s="29"/>
      <c r="D1158" s="29"/>
      <c r="E1158" s="29"/>
      <c r="F1158" s="29"/>
      <c r="G1158" s="29"/>
      <c r="H1158" s="29"/>
      <c r="I1158" s="29"/>
      <c r="J1158" s="30"/>
      <c r="K1158" s="30"/>
      <c r="L1158" s="30"/>
      <c r="M1158" s="30"/>
      <c r="N1158" s="40"/>
      <c r="O1158" s="40"/>
      <c r="P1158" s="40"/>
      <c r="Q1158" s="279"/>
    </row>
    <row r="1159" spans="1:17" s="34" customFormat="1">
      <c r="A1159" s="29"/>
      <c r="B1159" s="29"/>
      <c r="C1159" s="29"/>
      <c r="D1159" s="29"/>
      <c r="E1159" s="29"/>
      <c r="F1159" s="29"/>
      <c r="G1159" s="29"/>
      <c r="H1159" s="29"/>
      <c r="I1159" s="29"/>
      <c r="J1159" s="30"/>
      <c r="K1159" s="30"/>
      <c r="L1159" s="30"/>
      <c r="M1159" s="30"/>
      <c r="N1159" s="40"/>
      <c r="O1159" s="40"/>
      <c r="P1159" s="40"/>
      <c r="Q1159" s="279"/>
    </row>
    <row r="1160" spans="1:17" s="34" customFormat="1">
      <c r="A1160" s="29"/>
      <c r="B1160" s="29"/>
      <c r="C1160" s="29"/>
      <c r="D1160" s="29"/>
      <c r="E1160" s="29"/>
      <c r="F1160" s="29"/>
      <c r="G1160" s="29"/>
      <c r="H1160" s="29"/>
      <c r="I1160" s="29"/>
      <c r="J1160" s="30"/>
      <c r="K1160" s="30"/>
      <c r="L1160" s="30"/>
      <c r="M1160" s="30"/>
      <c r="N1160" s="40"/>
      <c r="O1160" s="40"/>
      <c r="P1160" s="40"/>
      <c r="Q1160" s="279"/>
    </row>
    <row r="1161" spans="1:17" s="34" customFormat="1">
      <c r="A1161" s="29"/>
      <c r="B1161" s="29"/>
      <c r="C1161" s="29"/>
      <c r="D1161" s="29"/>
      <c r="E1161" s="29"/>
      <c r="F1161" s="29"/>
      <c r="G1161" s="29"/>
      <c r="H1161" s="29"/>
      <c r="I1161" s="29"/>
      <c r="J1161" s="30"/>
      <c r="K1161" s="30"/>
      <c r="L1161" s="30"/>
      <c r="M1161" s="30"/>
      <c r="N1161" s="40"/>
      <c r="O1161" s="40"/>
      <c r="P1161" s="40"/>
      <c r="Q1161" s="279"/>
    </row>
    <row r="1162" spans="1:17" s="34" customFormat="1">
      <c r="A1162" s="29"/>
      <c r="B1162" s="29"/>
      <c r="C1162" s="29"/>
      <c r="D1162" s="29"/>
      <c r="E1162" s="29"/>
      <c r="F1162" s="29"/>
      <c r="G1162" s="29"/>
      <c r="H1162" s="29"/>
      <c r="I1162" s="29"/>
      <c r="J1162" s="30"/>
      <c r="K1162" s="30"/>
      <c r="L1162" s="30"/>
      <c r="M1162" s="30"/>
      <c r="N1162" s="40"/>
      <c r="O1162" s="40"/>
      <c r="P1162" s="40"/>
      <c r="Q1162" s="279"/>
    </row>
    <row r="1163" spans="1:17" s="34" customFormat="1">
      <c r="A1163" s="29"/>
      <c r="B1163" s="29"/>
      <c r="C1163" s="29"/>
      <c r="D1163" s="29"/>
      <c r="E1163" s="29"/>
      <c r="F1163" s="29"/>
      <c r="G1163" s="29"/>
      <c r="H1163" s="29"/>
      <c r="I1163" s="29"/>
      <c r="J1163" s="30"/>
      <c r="K1163" s="30"/>
      <c r="L1163" s="30"/>
      <c r="M1163" s="30"/>
      <c r="N1163" s="40"/>
      <c r="O1163" s="40"/>
      <c r="P1163" s="40"/>
      <c r="Q1163" s="279"/>
    </row>
    <row r="1164" spans="1:17" s="34" customFormat="1">
      <c r="A1164" s="29"/>
      <c r="B1164" s="29"/>
      <c r="C1164" s="29"/>
      <c r="D1164" s="29"/>
      <c r="E1164" s="29"/>
      <c r="F1164" s="29"/>
      <c r="G1164" s="29"/>
      <c r="H1164" s="29"/>
      <c r="I1164" s="29"/>
      <c r="J1164" s="30"/>
      <c r="K1164" s="30"/>
      <c r="L1164" s="30"/>
      <c r="M1164" s="30"/>
      <c r="N1164" s="40"/>
      <c r="O1164" s="40"/>
      <c r="P1164" s="40"/>
      <c r="Q1164" s="279"/>
    </row>
    <row r="1165" spans="1:17" s="34" customFormat="1">
      <c r="A1165" s="29"/>
      <c r="B1165" s="29"/>
      <c r="C1165" s="29"/>
      <c r="D1165" s="29"/>
      <c r="E1165" s="29"/>
      <c r="F1165" s="29"/>
      <c r="G1165" s="29"/>
      <c r="H1165" s="29"/>
      <c r="I1165" s="29"/>
      <c r="J1165" s="30"/>
      <c r="K1165" s="30"/>
      <c r="L1165" s="30"/>
      <c r="M1165" s="30"/>
      <c r="N1165" s="40"/>
      <c r="O1165" s="40"/>
      <c r="P1165" s="40"/>
      <c r="Q1165" s="279"/>
    </row>
    <row r="1166" spans="1:17" s="34" customFormat="1">
      <c r="A1166" s="29"/>
      <c r="B1166" s="29"/>
      <c r="C1166" s="29"/>
      <c r="D1166" s="29"/>
      <c r="E1166" s="29"/>
      <c r="F1166" s="29"/>
      <c r="G1166" s="29"/>
      <c r="H1166" s="29"/>
      <c r="I1166" s="29"/>
      <c r="J1166" s="30"/>
      <c r="K1166" s="30"/>
      <c r="L1166" s="30"/>
      <c r="M1166" s="30"/>
      <c r="N1166" s="40"/>
      <c r="O1166" s="40"/>
      <c r="P1166" s="40"/>
      <c r="Q1166" s="279"/>
    </row>
    <row r="1167" spans="1:17" s="34" customFormat="1">
      <c r="A1167" s="29"/>
      <c r="B1167" s="29"/>
      <c r="C1167" s="29"/>
      <c r="D1167" s="29"/>
      <c r="E1167" s="29"/>
      <c r="F1167" s="29"/>
      <c r="G1167" s="29"/>
      <c r="H1167" s="29"/>
      <c r="I1167" s="29"/>
      <c r="J1167" s="30"/>
      <c r="K1167" s="30"/>
      <c r="L1167" s="30"/>
      <c r="M1167" s="30"/>
      <c r="N1167" s="40"/>
      <c r="O1167" s="40"/>
      <c r="P1167" s="40"/>
      <c r="Q1167" s="279"/>
    </row>
    <row r="1168" spans="1:17" s="34" customFormat="1">
      <c r="A1168" s="29"/>
      <c r="B1168" s="29"/>
      <c r="C1168" s="29"/>
      <c r="D1168" s="29"/>
      <c r="E1168" s="29"/>
      <c r="F1168" s="29"/>
      <c r="G1168" s="29"/>
      <c r="H1168" s="29"/>
      <c r="I1168" s="29"/>
      <c r="J1168" s="30"/>
      <c r="K1168" s="30"/>
      <c r="L1168" s="30"/>
      <c r="M1168" s="30"/>
      <c r="N1168" s="40"/>
      <c r="O1168" s="40"/>
      <c r="P1168" s="40"/>
      <c r="Q1168" s="279"/>
    </row>
    <row r="1169" spans="1:17" s="34" customFormat="1">
      <c r="A1169" s="29"/>
      <c r="B1169" s="29"/>
      <c r="C1169" s="29"/>
      <c r="D1169" s="29"/>
      <c r="E1169" s="29"/>
      <c r="F1169" s="29"/>
      <c r="G1169" s="29"/>
      <c r="H1169" s="29"/>
      <c r="I1169" s="29"/>
      <c r="J1169" s="30"/>
      <c r="K1169" s="30"/>
      <c r="L1169" s="30"/>
      <c r="M1169" s="30"/>
      <c r="N1169" s="40"/>
      <c r="O1169" s="40"/>
      <c r="P1169" s="40"/>
      <c r="Q1169" s="279"/>
    </row>
    <row r="1170" spans="1:17" s="34" customFormat="1">
      <c r="A1170" s="29"/>
      <c r="B1170" s="29"/>
      <c r="C1170" s="29"/>
      <c r="D1170" s="29"/>
      <c r="E1170" s="29"/>
      <c r="F1170" s="29"/>
      <c r="G1170" s="29"/>
      <c r="H1170" s="29"/>
      <c r="I1170" s="29"/>
      <c r="J1170" s="30"/>
      <c r="K1170" s="30"/>
      <c r="L1170" s="30"/>
      <c r="M1170" s="30"/>
      <c r="N1170" s="40"/>
      <c r="O1170" s="40"/>
      <c r="P1170" s="40"/>
      <c r="Q1170" s="279"/>
    </row>
    <row r="1171" spans="1:17" s="34" customFormat="1">
      <c r="A1171" s="29"/>
      <c r="B1171" s="29"/>
      <c r="C1171" s="29"/>
      <c r="D1171" s="29"/>
      <c r="E1171" s="29"/>
      <c r="F1171" s="29"/>
      <c r="G1171" s="29"/>
      <c r="H1171" s="29"/>
      <c r="I1171" s="29"/>
      <c r="J1171" s="30"/>
      <c r="K1171" s="30"/>
      <c r="L1171" s="30"/>
      <c r="M1171" s="30"/>
      <c r="N1171" s="40"/>
      <c r="O1171" s="40"/>
      <c r="P1171" s="40"/>
      <c r="Q1171" s="279"/>
    </row>
    <row r="1172" spans="1:17" s="34" customFormat="1">
      <c r="A1172" s="29"/>
      <c r="B1172" s="29"/>
      <c r="C1172" s="29"/>
      <c r="D1172" s="29"/>
      <c r="E1172" s="29"/>
      <c r="F1172" s="29"/>
      <c r="G1172" s="29"/>
      <c r="H1172" s="29"/>
      <c r="I1172" s="29"/>
      <c r="J1172" s="30"/>
      <c r="K1172" s="30"/>
      <c r="L1172" s="30"/>
      <c r="M1172" s="30"/>
      <c r="N1172" s="40"/>
      <c r="O1172" s="40"/>
      <c r="P1172" s="40"/>
      <c r="Q1172" s="279"/>
    </row>
    <row r="1173" spans="1:17" s="34" customFormat="1">
      <c r="A1173" s="29"/>
      <c r="B1173" s="29"/>
      <c r="C1173" s="29"/>
      <c r="D1173" s="29"/>
      <c r="E1173" s="29"/>
      <c r="F1173" s="29"/>
      <c r="G1173" s="29"/>
      <c r="H1173" s="29"/>
      <c r="I1173" s="29"/>
      <c r="J1173" s="30"/>
      <c r="K1173" s="30"/>
      <c r="L1173" s="30"/>
      <c r="M1173" s="30"/>
      <c r="N1173" s="40"/>
      <c r="O1173" s="40"/>
      <c r="P1173" s="40"/>
      <c r="Q1173" s="279"/>
    </row>
    <row r="1174" spans="1:17" s="34" customFormat="1">
      <c r="A1174" s="29"/>
      <c r="B1174" s="29"/>
      <c r="C1174" s="29"/>
      <c r="D1174" s="29"/>
      <c r="E1174" s="29"/>
      <c r="F1174" s="29"/>
      <c r="G1174" s="29"/>
      <c r="H1174" s="29"/>
      <c r="I1174" s="29"/>
      <c r="J1174" s="30"/>
      <c r="K1174" s="30"/>
      <c r="L1174" s="30"/>
      <c r="M1174" s="30"/>
      <c r="N1174" s="40"/>
      <c r="O1174" s="40"/>
      <c r="P1174" s="40"/>
      <c r="Q1174" s="279"/>
    </row>
    <row r="1175" spans="1:17" s="34" customFormat="1">
      <c r="A1175" s="29"/>
      <c r="B1175" s="29"/>
      <c r="C1175" s="29"/>
      <c r="D1175" s="29"/>
      <c r="E1175" s="29"/>
      <c r="F1175" s="29"/>
      <c r="G1175" s="29"/>
      <c r="H1175" s="29"/>
      <c r="I1175" s="29"/>
      <c r="J1175" s="30"/>
      <c r="K1175" s="30"/>
      <c r="L1175" s="30"/>
      <c r="M1175" s="30"/>
      <c r="N1175" s="40"/>
      <c r="O1175" s="40"/>
      <c r="P1175" s="40"/>
      <c r="Q1175" s="279"/>
    </row>
    <row r="1176" spans="1:17" s="34" customFormat="1">
      <c r="A1176" s="29"/>
      <c r="B1176" s="29"/>
      <c r="C1176" s="29"/>
      <c r="D1176" s="29"/>
      <c r="E1176" s="29"/>
      <c r="F1176" s="29"/>
      <c r="G1176" s="29"/>
      <c r="H1176" s="29"/>
      <c r="I1176" s="29"/>
      <c r="J1176" s="30"/>
      <c r="K1176" s="30"/>
      <c r="L1176" s="30"/>
      <c r="M1176" s="30"/>
      <c r="N1176" s="40"/>
      <c r="O1176" s="40"/>
      <c r="P1176" s="40"/>
      <c r="Q1176" s="279"/>
    </row>
    <row r="1177" spans="1:17" s="34" customFormat="1">
      <c r="A1177" s="29"/>
      <c r="B1177" s="29"/>
      <c r="C1177" s="29"/>
      <c r="D1177" s="29"/>
      <c r="E1177" s="29"/>
      <c r="F1177" s="29"/>
      <c r="G1177" s="29"/>
      <c r="H1177" s="29"/>
      <c r="I1177" s="29"/>
      <c r="J1177" s="30"/>
      <c r="K1177" s="30"/>
      <c r="L1177" s="30"/>
      <c r="M1177" s="30"/>
      <c r="N1177" s="40"/>
      <c r="O1177" s="40"/>
      <c r="P1177" s="40"/>
      <c r="Q1177" s="279"/>
    </row>
    <row r="1178" spans="1:17" s="34" customFormat="1">
      <c r="A1178" s="29"/>
      <c r="B1178" s="29"/>
      <c r="C1178" s="29"/>
      <c r="D1178" s="29"/>
      <c r="E1178" s="29"/>
      <c r="F1178" s="29"/>
      <c r="G1178" s="29"/>
      <c r="H1178" s="29"/>
      <c r="I1178" s="29"/>
      <c r="J1178" s="30"/>
      <c r="K1178" s="30"/>
      <c r="L1178" s="30"/>
      <c r="M1178" s="30"/>
      <c r="N1178" s="40"/>
      <c r="O1178" s="40"/>
      <c r="P1178" s="40"/>
      <c r="Q1178" s="279"/>
    </row>
    <row r="1179" spans="1:17" s="34" customFormat="1">
      <c r="A1179" s="29"/>
      <c r="B1179" s="29"/>
      <c r="C1179" s="29"/>
      <c r="D1179" s="29"/>
      <c r="E1179" s="29"/>
      <c r="F1179" s="29"/>
      <c r="G1179" s="29"/>
      <c r="H1179" s="29"/>
      <c r="I1179" s="29"/>
      <c r="J1179" s="30"/>
      <c r="K1179" s="30"/>
      <c r="L1179" s="30"/>
      <c r="M1179" s="30"/>
      <c r="N1179" s="40"/>
      <c r="O1179" s="40"/>
      <c r="P1179" s="40"/>
      <c r="Q1179" s="279"/>
    </row>
    <row r="1180" spans="1:17" s="34" customFormat="1">
      <c r="A1180" s="29"/>
      <c r="B1180" s="29"/>
      <c r="C1180" s="29"/>
      <c r="D1180" s="29"/>
      <c r="E1180" s="29"/>
      <c r="F1180" s="29"/>
      <c r="G1180" s="29"/>
      <c r="H1180" s="29"/>
      <c r="I1180" s="29"/>
      <c r="J1180" s="30"/>
      <c r="K1180" s="30"/>
      <c r="L1180" s="30"/>
      <c r="M1180" s="30"/>
      <c r="N1180" s="40"/>
      <c r="O1180" s="40"/>
      <c r="P1180" s="40"/>
      <c r="Q1180" s="279"/>
    </row>
    <row r="1181" spans="1:17" s="34" customFormat="1">
      <c r="A1181" s="29"/>
      <c r="B1181" s="29"/>
      <c r="C1181" s="29"/>
      <c r="D1181" s="29"/>
      <c r="E1181" s="29"/>
      <c r="F1181" s="29"/>
      <c r="G1181" s="29"/>
      <c r="H1181" s="29"/>
      <c r="I1181" s="29"/>
      <c r="J1181" s="30"/>
      <c r="K1181" s="30"/>
      <c r="L1181" s="30"/>
      <c r="M1181" s="30"/>
      <c r="N1181" s="40"/>
      <c r="O1181" s="40"/>
      <c r="P1181" s="40"/>
      <c r="Q1181" s="279"/>
    </row>
    <row r="1182" spans="1:17" s="34" customFormat="1">
      <c r="A1182" s="29"/>
      <c r="B1182" s="29"/>
      <c r="C1182" s="29"/>
      <c r="D1182" s="29"/>
      <c r="E1182" s="29"/>
      <c r="F1182" s="29"/>
      <c r="G1182" s="29"/>
      <c r="H1182" s="29"/>
      <c r="I1182" s="29"/>
      <c r="J1182" s="30"/>
      <c r="K1182" s="30"/>
      <c r="L1182" s="30"/>
      <c r="M1182" s="30"/>
      <c r="N1182" s="40"/>
      <c r="O1182" s="40"/>
      <c r="P1182" s="40"/>
      <c r="Q1182" s="279"/>
    </row>
    <row r="1183" spans="1:17" s="34" customFormat="1">
      <c r="A1183" s="29"/>
      <c r="B1183" s="29"/>
      <c r="C1183" s="29"/>
      <c r="D1183" s="29"/>
      <c r="E1183" s="29"/>
      <c r="F1183" s="29"/>
      <c r="G1183" s="29"/>
      <c r="H1183" s="29"/>
      <c r="I1183" s="29"/>
      <c r="J1183" s="30"/>
      <c r="K1183" s="30"/>
      <c r="L1183" s="30"/>
      <c r="M1183" s="30"/>
      <c r="N1183" s="40"/>
      <c r="O1183" s="40"/>
      <c r="P1183" s="40"/>
      <c r="Q1183" s="279"/>
    </row>
    <row r="1184" spans="1:17" s="34" customFormat="1">
      <c r="A1184" s="29"/>
      <c r="B1184" s="29"/>
      <c r="C1184" s="29"/>
      <c r="D1184" s="29"/>
      <c r="E1184" s="29"/>
      <c r="F1184" s="29"/>
      <c r="G1184" s="29"/>
      <c r="H1184" s="29"/>
      <c r="I1184" s="29"/>
      <c r="J1184" s="30"/>
      <c r="K1184" s="30"/>
      <c r="L1184" s="30"/>
      <c r="M1184" s="30"/>
      <c r="N1184" s="40"/>
      <c r="O1184" s="40"/>
      <c r="P1184" s="40"/>
      <c r="Q1184" s="279"/>
    </row>
    <row r="1185" spans="1:17" s="34" customFormat="1">
      <c r="A1185" s="29"/>
      <c r="B1185" s="29"/>
      <c r="C1185" s="29"/>
      <c r="D1185" s="29"/>
      <c r="E1185" s="29"/>
      <c r="F1185" s="29"/>
      <c r="G1185" s="29"/>
      <c r="H1185" s="29"/>
      <c r="I1185" s="29"/>
      <c r="J1185" s="30"/>
      <c r="K1185" s="30"/>
      <c r="L1185" s="30"/>
      <c r="M1185" s="30"/>
      <c r="N1185" s="40"/>
      <c r="O1185" s="40"/>
      <c r="P1185" s="40"/>
      <c r="Q1185" s="279"/>
    </row>
    <row r="1186" spans="1:17" s="34" customFormat="1">
      <c r="A1186" s="29"/>
      <c r="B1186" s="29"/>
      <c r="C1186" s="29"/>
      <c r="D1186" s="29"/>
      <c r="E1186" s="29"/>
      <c r="F1186" s="29"/>
      <c r="G1186" s="29"/>
      <c r="H1186" s="29"/>
      <c r="I1186" s="29"/>
      <c r="J1186" s="30"/>
      <c r="K1186" s="30"/>
      <c r="L1186" s="30"/>
      <c r="M1186" s="30"/>
      <c r="N1186" s="40"/>
      <c r="O1186" s="40"/>
      <c r="P1186" s="40"/>
      <c r="Q1186" s="279"/>
    </row>
    <row r="1187" spans="1:17" s="34" customFormat="1">
      <c r="A1187" s="29"/>
      <c r="B1187" s="29"/>
      <c r="C1187" s="29"/>
      <c r="D1187" s="29"/>
      <c r="E1187" s="29"/>
      <c r="F1187" s="29"/>
      <c r="G1187" s="29"/>
      <c r="H1187" s="29"/>
      <c r="I1187" s="29"/>
      <c r="J1187" s="30"/>
      <c r="K1187" s="30"/>
      <c r="L1187" s="30"/>
      <c r="M1187" s="30"/>
      <c r="N1187" s="40"/>
      <c r="O1187" s="40"/>
      <c r="P1187" s="40"/>
      <c r="Q1187" s="279"/>
    </row>
    <row r="1188" spans="1:17" s="34" customFormat="1">
      <c r="A1188" s="29"/>
      <c r="B1188" s="29"/>
      <c r="C1188" s="29"/>
      <c r="D1188" s="29"/>
      <c r="E1188" s="29"/>
      <c r="F1188" s="29"/>
      <c r="G1188" s="29"/>
      <c r="H1188" s="29"/>
      <c r="I1188" s="29"/>
      <c r="J1188" s="30"/>
      <c r="K1188" s="30"/>
      <c r="L1188" s="30"/>
      <c r="M1188" s="30"/>
      <c r="N1188" s="40"/>
      <c r="O1188" s="40"/>
      <c r="P1188" s="40"/>
      <c r="Q1188" s="279"/>
    </row>
    <row r="1189" spans="1:17" s="34" customFormat="1">
      <c r="A1189" s="29"/>
      <c r="B1189" s="29"/>
      <c r="C1189" s="29"/>
      <c r="D1189" s="29"/>
      <c r="E1189" s="29"/>
      <c r="F1189" s="29"/>
      <c r="G1189" s="29"/>
      <c r="H1189" s="29"/>
      <c r="I1189" s="29"/>
      <c r="J1189" s="30"/>
      <c r="K1189" s="30"/>
      <c r="L1189" s="30"/>
      <c r="M1189" s="30"/>
      <c r="N1189" s="40"/>
      <c r="O1189" s="40"/>
      <c r="P1189" s="40"/>
      <c r="Q1189" s="279"/>
    </row>
    <row r="1190" spans="1:17" s="34" customFormat="1">
      <c r="A1190" s="29"/>
      <c r="B1190" s="29"/>
      <c r="C1190" s="29"/>
      <c r="D1190" s="29"/>
      <c r="E1190" s="29"/>
      <c r="F1190" s="29"/>
      <c r="G1190" s="29"/>
      <c r="H1190" s="29"/>
      <c r="I1190" s="29"/>
      <c r="J1190" s="30"/>
      <c r="K1190" s="30"/>
      <c r="L1190" s="30"/>
      <c r="M1190" s="30"/>
      <c r="N1190" s="40"/>
      <c r="O1190" s="40"/>
      <c r="P1190" s="40"/>
      <c r="Q1190" s="279"/>
    </row>
    <row r="1191" spans="1:17" s="34" customFormat="1">
      <c r="A1191" s="29"/>
      <c r="B1191" s="29"/>
      <c r="C1191" s="29"/>
      <c r="D1191" s="29"/>
      <c r="E1191" s="29"/>
      <c r="F1191" s="29"/>
      <c r="G1191" s="29"/>
      <c r="H1191" s="29"/>
      <c r="I1191" s="29"/>
      <c r="J1191" s="30"/>
      <c r="K1191" s="30"/>
      <c r="L1191" s="30"/>
      <c r="M1191" s="30"/>
      <c r="N1191" s="40"/>
      <c r="O1191" s="40"/>
      <c r="P1191" s="40"/>
      <c r="Q1191" s="279"/>
    </row>
    <row r="1192" spans="1:17" s="34" customFormat="1">
      <c r="A1192" s="29"/>
      <c r="B1192" s="29"/>
      <c r="C1192" s="29"/>
      <c r="D1192" s="29"/>
      <c r="E1192" s="29"/>
      <c r="F1192" s="29"/>
      <c r="G1192" s="29"/>
      <c r="H1192" s="29"/>
      <c r="I1192" s="29"/>
      <c r="J1192" s="30"/>
      <c r="K1192" s="30"/>
      <c r="L1192" s="30"/>
      <c r="M1192" s="30"/>
      <c r="N1192" s="40"/>
      <c r="O1192" s="40"/>
      <c r="P1192" s="40"/>
      <c r="Q1192" s="279"/>
    </row>
    <row r="1193" spans="1:17" s="34" customFormat="1">
      <c r="A1193" s="29"/>
      <c r="B1193" s="29"/>
      <c r="C1193" s="29"/>
      <c r="D1193" s="29"/>
      <c r="E1193" s="29"/>
      <c r="F1193" s="29"/>
      <c r="G1193" s="29"/>
      <c r="H1193" s="29"/>
      <c r="I1193" s="29"/>
      <c r="J1193" s="30"/>
      <c r="K1193" s="30"/>
      <c r="L1193" s="30"/>
      <c r="M1193" s="30"/>
      <c r="N1193" s="40"/>
      <c r="O1193" s="40"/>
      <c r="P1193" s="40"/>
      <c r="Q1193" s="279"/>
    </row>
    <row r="1194" spans="1:17" s="34" customFormat="1">
      <c r="A1194" s="29"/>
      <c r="B1194" s="29"/>
      <c r="C1194" s="29"/>
      <c r="D1194" s="29"/>
      <c r="E1194" s="29"/>
      <c r="F1194" s="29"/>
      <c r="G1194" s="29"/>
      <c r="H1194" s="29"/>
      <c r="I1194" s="29"/>
      <c r="J1194" s="30"/>
      <c r="K1194" s="30"/>
      <c r="L1194" s="30"/>
      <c r="M1194" s="30"/>
      <c r="N1194" s="40"/>
      <c r="O1194" s="40"/>
      <c r="P1194" s="40"/>
      <c r="Q1194" s="279"/>
    </row>
    <row r="1195" spans="1:17" s="34" customFormat="1">
      <c r="A1195" s="29"/>
      <c r="B1195" s="29"/>
      <c r="C1195" s="29"/>
      <c r="D1195" s="29"/>
      <c r="E1195" s="29"/>
      <c r="F1195" s="29"/>
      <c r="G1195" s="29"/>
      <c r="H1195" s="29"/>
      <c r="I1195" s="29"/>
      <c r="J1195" s="30"/>
      <c r="K1195" s="30"/>
      <c r="L1195" s="30"/>
      <c r="M1195" s="30"/>
      <c r="N1195" s="40"/>
      <c r="O1195" s="40"/>
      <c r="P1195" s="40"/>
      <c r="Q1195" s="279"/>
    </row>
    <row r="1196" spans="1:17" s="34" customFormat="1">
      <c r="A1196" s="29"/>
      <c r="B1196" s="29"/>
      <c r="C1196" s="29"/>
      <c r="D1196" s="29"/>
      <c r="E1196" s="29"/>
      <c r="F1196" s="29"/>
      <c r="G1196" s="29"/>
      <c r="H1196" s="29"/>
      <c r="I1196" s="29"/>
      <c r="J1196" s="30"/>
      <c r="K1196" s="30"/>
      <c r="L1196" s="30"/>
      <c r="M1196" s="30"/>
      <c r="N1196" s="40"/>
      <c r="O1196" s="40"/>
      <c r="P1196" s="40"/>
      <c r="Q1196" s="279"/>
    </row>
    <row r="1197" spans="1:17" s="34" customFormat="1">
      <c r="A1197" s="29"/>
      <c r="B1197" s="29"/>
      <c r="C1197" s="29"/>
      <c r="D1197" s="29"/>
      <c r="E1197" s="29"/>
      <c r="F1197" s="29"/>
      <c r="G1197" s="29"/>
      <c r="H1197" s="29"/>
      <c r="I1197" s="29"/>
      <c r="J1197" s="30"/>
      <c r="K1197" s="30"/>
      <c r="L1197" s="30"/>
      <c r="M1197" s="30"/>
      <c r="N1197" s="40"/>
      <c r="O1197" s="40"/>
      <c r="P1197" s="40"/>
      <c r="Q1197" s="279"/>
    </row>
    <row r="1198" spans="1:17" s="34" customFormat="1">
      <c r="A1198" s="29"/>
      <c r="B1198" s="29"/>
      <c r="C1198" s="29"/>
      <c r="D1198" s="29"/>
      <c r="E1198" s="29"/>
      <c r="F1198" s="29"/>
      <c r="G1198" s="29"/>
      <c r="H1198" s="29"/>
      <c r="I1198" s="29"/>
      <c r="J1198" s="30"/>
      <c r="K1198" s="30"/>
      <c r="L1198" s="30"/>
      <c r="M1198" s="30"/>
      <c r="N1198" s="40"/>
      <c r="O1198" s="40"/>
      <c r="P1198" s="40"/>
      <c r="Q1198" s="279"/>
    </row>
    <row r="1199" spans="1:17" s="34" customFormat="1">
      <c r="A1199" s="29"/>
      <c r="B1199" s="29"/>
      <c r="C1199" s="29"/>
      <c r="D1199" s="29"/>
      <c r="E1199" s="29"/>
      <c r="F1199" s="29"/>
      <c r="G1199" s="29"/>
      <c r="H1199" s="29"/>
      <c r="I1199" s="29"/>
      <c r="J1199" s="30"/>
      <c r="K1199" s="30"/>
      <c r="L1199" s="30"/>
      <c r="M1199" s="30"/>
      <c r="N1199" s="40"/>
      <c r="O1199" s="40"/>
      <c r="P1199" s="40"/>
      <c r="Q1199" s="279"/>
    </row>
    <row r="1200" spans="1:17" s="34" customFormat="1">
      <c r="A1200" s="29"/>
      <c r="B1200" s="29"/>
      <c r="C1200" s="29"/>
      <c r="D1200" s="29"/>
      <c r="E1200" s="29"/>
      <c r="F1200" s="29"/>
      <c r="G1200" s="29"/>
      <c r="H1200" s="29"/>
      <c r="I1200" s="29"/>
      <c r="J1200" s="30"/>
      <c r="K1200" s="30"/>
      <c r="L1200" s="30"/>
      <c r="M1200" s="30"/>
      <c r="N1200" s="40"/>
      <c r="O1200" s="40"/>
      <c r="P1200" s="40"/>
      <c r="Q1200" s="279"/>
    </row>
    <row r="1201" spans="1:17" s="34" customFormat="1">
      <c r="A1201" s="29"/>
      <c r="B1201" s="29"/>
      <c r="C1201" s="29"/>
      <c r="D1201" s="29"/>
      <c r="E1201" s="29"/>
      <c r="F1201" s="29"/>
      <c r="G1201" s="29"/>
      <c r="H1201" s="29"/>
      <c r="I1201" s="29"/>
      <c r="J1201" s="30"/>
      <c r="K1201" s="30"/>
      <c r="L1201" s="30"/>
      <c r="M1201" s="30"/>
      <c r="N1201" s="40"/>
      <c r="O1201" s="40"/>
      <c r="P1201" s="40"/>
      <c r="Q1201" s="279"/>
    </row>
    <row r="1202" spans="1:17" s="34" customFormat="1">
      <c r="A1202" s="29"/>
      <c r="B1202" s="29"/>
      <c r="C1202" s="29"/>
      <c r="D1202" s="29"/>
      <c r="E1202" s="29"/>
      <c r="F1202" s="29"/>
      <c r="G1202" s="29"/>
      <c r="H1202" s="29"/>
      <c r="I1202" s="29"/>
      <c r="J1202" s="30"/>
      <c r="K1202" s="30"/>
      <c r="L1202" s="30"/>
      <c r="M1202" s="30"/>
      <c r="N1202" s="40"/>
      <c r="O1202" s="40"/>
      <c r="P1202" s="40"/>
      <c r="Q1202" s="279"/>
    </row>
    <row r="1203" spans="1:17" s="34" customFormat="1">
      <c r="A1203" s="29"/>
      <c r="B1203" s="29"/>
      <c r="C1203" s="29"/>
      <c r="D1203" s="29"/>
      <c r="E1203" s="29"/>
      <c r="F1203" s="29"/>
      <c r="G1203" s="29"/>
      <c r="H1203" s="29"/>
      <c r="I1203" s="29"/>
      <c r="J1203" s="30"/>
      <c r="K1203" s="30"/>
      <c r="L1203" s="30"/>
      <c r="M1203" s="30"/>
      <c r="N1203" s="40"/>
      <c r="O1203" s="40"/>
      <c r="P1203" s="40"/>
      <c r="Q1203" s="279"/>
    </row>
    <row r="1204" spans="1:17" s="34" customFormat="1">
      <c r="A1204" s="29"/>
      <c r="B1204" s="29"/>
      <c r="C1204" s="29"/>
      <c r="D1204" s="29"/>
      <c r="E1204" s="29"/>
      <c r="F1204" s="29"/>
      <c r="G1204" s="29"/>
      <c r="H1204" s="29"/>
      <c r="I1204" s="29"/>
      <c r="J1204" s="30"/>
      <c r="K1204" s="30"/>
      <c r="L1204" s="30"/>
      <c r="M1204" s="30"/>
      <c r="N1204" s="40"/>
      <c r="O1204" s="40"/>
      <c r="P1204" s="40"/>
      <c r="Q1204" s="279"/>
    </row>
    <row r="1205" spans="1:17" s="34" customFormat="1">
      <c r="A1205" s="29"/>
      <c r="B1205" s="29"/>
      <c r="C1205" s="29"/>
      <c r="D1205" s="29"/>
      <c r="E1205" s="29"/>
      <c r="F1205" s="29"/>
      <c r="G1205" s="29"/>
      <c r="H1205" s="29"/>
      <c r="I1205" s="29"/>
      <c r="J1205" s="30"/>
      <c r="K1205" s="30"/>
      <c r="L1205" s="30"/>
      <c r="M1205" s="30"/>
      <c r="N1205" s="40"/>
      <c r="O1205" s="40"/>
      <c r="P1205" s="40"/>
      <c r="Q1205" s="279"/>
    </row>
    <row r="1206" spans="1:17" s="34" customFormat="1">
      <c r="A1206" s="29"/>
      <c r="B1206" s="29"/>
      <c r="C1206" s="29"/>
      <c r="D1206" s="29"/>
      <c r="E1206" s="29"/>
      <c r="F1206" s="29"/>
      <c r="G1206" s="29"/>
      <c r="H1206" s="29"/>
      <c r="I1206" s="29"/>
      <c r="J1206" s="30"/>
      <c r="K1206" s="30"/>
      <c r="L1206" s="30"/>
      <c r="M1206" s="30"/>
      <c r="N1206" s="40"/>
      <c r="O1206" s="40"/>
      <c r="P1206" s="40"/>
      <c r="Q1206" s="279"/>
    </row>
    <row r="1207" spans="1:17" s="34" customFormat="1">
      <c r="A1207" s="29"/>
      <c r="B1207" s="29"/>
      <c r="C1207" s="29"/>
      <c r="D1207" s="29"/>
      <c r="E1207" s="29"/>
      <c r="F1207" s="29"/>
      <c r="G1207" s="29"/>
      <c r="H1207" s="29"/>
      <c r="I1207" s="29"/>
      <c r="J1207" s="30"/>
      <c r="K1207" s="30"/>
      <c r="L1207" s="30"/>
      <c r="M1207" s="30"/>
      <c r="N1207" s="40"/>
      <c r="O1207" s="40"/>
      <c r="P1207" s="40"/>
      <c r="Q1207" s="279"/>
    </row>
    <row r="1208" spans="1:17" s="34" customFormat="1">
      <c r="A1208" s="29"/>
      <c r="B1208" s="29"/>
      <c r="C1208" s="29"/>
      <c r="D1208" s="29"/>
      <c r="E1208" s="29"/>
      <c r="F1208" s="29"/>
      <c r="G1208" s="29"/>
      <c r="H1208" s="29"/>
      <c r="I1208" s="29"/>
      <c r="J1208" s="30"/>
      <c r="K1208" s="30"/>
      <c r="L1208" s="30"/>
      <c r="M1208" s="30"/>
      <c r="N1208" s="40"/>
      <c r="O1208" s="40"/>
      <c r="P1208" s="40"/>
      <c r="Q1208" s="279"/>
    </row>
    <row r="1209" spans="1:17" s="34" customFormat="1">
      <c r="A1209" s="29"/>
      <c r="B1209" s="29"/>
      <c r="C1209" s="29"/>
      <c r="D1209" s="29"/>
      <c r="E1209" s="29"/>
      <c r="F1209" s="29"/>
      <c r="G1209" s="29"/>
      <c r="H1209" s="29"/>
      <c r="I1209" s="29"/>
      <c r="J1209" s="30"/>
      <c r="K1209" s="30"/>
      <c r="L1209" s="30"/>
      <c r="M1209" s="30"/>
      <c r="N1209" s="40"/>
      <c r="O1209" s="40"/>
      <c r="P1209" s="40"/>
      <c r="Q1209" s="279"/>
    </row>
    <row r="1210" spans="1:17" s="34" customFormat="1">
      <c r="A1210" s="29"/>
      <c r="B1210" s="29"/>
      <c r="C1210" s="29"/>
      <c r="D1210" s="29"/>
      <c r="E1210" s="29"/>
      <c r="F1210" s="29"/>
      <c r="G1210" s="29"/>
      <c r="H1210" s="29"/>
      <c r="I1210" s="29"/>
      <c r="J1210" s="30"/>
      <c r="K1210" s="30"/>
      <c r="L1210" s="30"/>
      <c r="M1210" s="30"/>
      <c r="N1210" s="40"/>
      <c r="O1210" s="40"/>
      <c r="P1210" s="40"/>
      <c r="Q1210" s="279"/>
    </row>
    <row r="1211" spans="1:17" s="34" customFormat="1">
      <c r="A1211" s="29"/>
      <c r="B1211" s="29"/>
      <c r="C1211" s="29"/>
      <c r="D1211" s="29"/>
      <c r="E1211" s="29"/>
      <c r="F1211" s="29"/>
      <c r="G1211" s="29"/>
      <c r="H1211" s="29"/>
      <c r="I1211" s="29"/>
      <c r="J1211" s="30"/>
      <c r="K1211" s="30"/>
      <c r="L1211" s="30"/>
      <c r="M1211" s="30"/>
      <c r="N1211" s="40"/>
      <c r="O1211" s="40"/>
      <c r="P1211" s="40"/>
      <c r="Q1211" s="279"/>
    </row>
    <row r="1212" spans="1:17" s="34" customFormat="1">
      <c r="A1212" s="29"/>
      <c r="B1212" s="29"/>
      <c r="C1212" s="29"/>
      <c r="D1212" s="29"/>
      <c r="E1212" s="29"/>
      <c r="F1212" s="29"/>
      <c r="G1212" s="29"/>
      <c r="H1212" s="29"/>
      <c r="I1212" s="29"/>
      <c r="J1212" s="30"/>
      <c r="K1212" s="30"/>
      <c r="L1212" s="30"/>
      <c r="M1212" s="30"/>
      <c r="N1212" s="40"/>
      <c r="O1212" s="40"/>
      <c r="P1212" s="40"/>
      <c r="Q1212" s="279"/>
    </row>
    <row r="1213" spans="1:17" s="34" customFormat="1">
      <c r="A1213" s="29"/>
      <c r="B1213" s="29"/>
      <c r="C1213" s="29"/>
      <c r="D1213" s="29"/>
      <c r="E1213" s="29"/>
      <c r="F1213" s="29"/>
      <c r="G1213" s="29"/>
      <c r="H1213" s="29"/>
      <c r="I1213" s="29"/>
      <c r="J1213" s="30"/>
      <c r="K1213" s="30"/>
      <c r="L1213" s="30"/>
      <c r="M1213" s="30"/>
      <c r="N1213" s="40"/>
      <c r="O1213" s="40"/>
      <c r="P1213" s="40"/>
      <c r="Q1213" s="279"/>
    </row>
    <row r="1214" spans="1:17" s="34" customFormat="1">
      <c r="A1214" s="29"/>
      <c r="B1214" s="29"/>
      <c r="C1214" s="29"/>
      <c r="D1214" s="29"/>
      <c r="E1214" s="29"/>
      <c r="F1214" s="29"/>
      <c r="G1214" s="29"/>
      <c r="H1214" s="29"/>
      <c r="I1214" s="29"/>
      <c r="J1214" s="30"/>
      <c r="K1214" s="30"/>
      <c r="L1214" s="30"/>
      <c r="M1214" s="30"/>
      <c r="N1214" s="40"/>
      <c r="O1214" s="40"/>
      <c r="P1214" s="40"/>
      <c r="Q1214" s="279"/>
    </row>
    <row r="1215" spans="1:17" s="34" customFormat="1">
      <c r="A1215" s="29"/>
      <c r="B1215" s="29"/>
      <c r="C1215" s="29"/>
      <c r="D1215" s="29"/>
      <c r="E1215" s="29"/>
      <c r="F1215" s="29"/>
      <c r="G1215" s="29"/>
      <c r="H1215" s="29"/>
      <c r="I1215" s="29"/>
      <c r="J1215" s="30"/>
      <c r="K1215" s="30"/>
      <c r="L1215" s="30"/>
      <c r="M1215" s="30"/>
      <c r="N1215" s="40"/>
      <c r="O1215" s="40"/>
      <c r="P1215" s="40"/>
      <c r="Q1215" s="279"/>
    </row>
    <row r="1216" spans="1:17" s="34" customFormat="1">
      <c r="A1216" s="29"/>
      <c r="B1216" s="29"/>
      <c r="C1216" s="29"/>
      <c r="D1216" s="29"/>
      <c r="E1216" s="29"/>
      <c r="F1216" s="29"/>
      <c r="G1216" s="29"/>
      <c r="H1216" s="29"/>
      <c r="I1216" s="29"/>
      <c r="J1216" s="30"/>
      <c r="K1216" s="30"/>
      <c r="L1216" s="30"/>
      <c r="M1216" s="30"/>
      <c r="N1216" s="40"/>
      <c r="O1216" s="40"/>
      <c r="P1216" s="40"/>
      <c r="Q1216" s="279"/>
    </row>
    <row r="1217" spans="1:17" s="34" customFormat="1">
      <c r="A1217" s="29"/>
      <c r="B1217" s="29"/>
      <c r="C1217" s="29"/>
      <c r="D1217" s="29"/>
      <c r="E1217" s="29"/>
      <c r="F1217" s="29"/>
      <c r="G1217" s="29"/>
      <c r="H1217" s="29"/>
      <c r="I1217" s="29"/>
      <c r="J1217" s="30"/>
      <c r="K1217" s="30"/>
      <c r="L1217" s="30"/>
      <c r="M1217" s="30"/>
      <c r="N1217" s="40"/>
      <c r="O1217" s="40"/>
      <c r="P1217" s="40"/>
      <c r="Q1217" s="279"/>
    </row>
    <row r="1218" spans="1:17" s="34" customFormat="1">
      <c r="A1218" s="29"/>
      <c r="B1218" s="29"/>
      <c r="C1218" s="29"/>
      <c r="D1218" s="29"/>
      <c r="E1218" s="29"/>
      <c r="F1218" s="29"/>
      <c r="G1218" s="29"/>
      <c r="H1218" s="29"/>
      <c r="I1218" s="29"/>
      <c r="J1218" s="30"/>
      <c r="K1218" s="30"/>
      <c r="L1218" s="30"/>
      <c r="M1218" s="30"/>
      <c r="N1218" s="40"/>
      <c r="O1218" s="40"/>
      <c r="P1218" s="40"/>
      <c r="Q1218" s="279"/>
    </row>
    <row r="1219" spans="1:17" s="34" customFormat="1">
      <c r="A1219" s="29"/>
      <c r="B1219" s="29"/>
      <c r="C1219" s="29"/>
      <c r="D1219" s="29"/>
      <c r="E1219" s="29"/>
      <c r="F1219" s="29"/>
      <c r="G1219" s="29"/>
      <c r="H1219" s="29"/>
      <c r="I1219" s="29"/>
      <c r="J1219" s="30"/>
      <c r="K1219" s="30"/>
      <c r="L1219" s="30"/>
      <c r="M1219" s="30"/>
      <c r="N1219" s="40"/>
      <c r="O1219" s="40"/>
      <c r="P1219" s="40"/>
      <c r="Q1219" s="279"/>
    </row>
    <row r="1220" spans="1:17" s="34" customFormat="1">
      <c r="A1220" s="29"/>
      <c r="B1220" s="29"/>
      <c r="C1220" s="29"/>
      <c r="D1220" s="29"/>
      <c r="E1220" s="29"/>
      <c r="F1220" s="29"/>
      <c r="G1220" s="29"/>
      <c r="H1220" s="29"/>
      <c r="I1220" s="29"/>
      <c r="J1220" s="30"/>
      <c r="K1220" s="30"/>
      <c r="L1220" s="30"/>
      <c r="M1220" s="30"/>
      <c r="N1220" s="40"/>
      <c r="O1220" s="40"/>
      <c r="P1220" s="40"/>
      <c r="Q1220" s="279"/>
    </row>
    <row r="1221" spans="1:17" s="34" customFormat="1">
      <c r="A1221" s="29"/>
      <c r="B1221" s="29"/>
      <c r="C1221" s="29"/>
      <c r="D1221" s="29"/>
      <c r="E1221" s="29"/>
      <c r="F1221" s="29"/>
      <c r="G1221" s="29"/>
      <c r="H1221" s="29"/>
      <c r="I1221" s="29"/>
      <c r="J1221" s="30"/>
      <c r="K1221" s="30"/>
      <c r="L1221" s="30"/>
      <c r="M1221" s="30"/>
      <c r="N1221" s="40"/>
      <c r="O1221" s="40"/>
      <c r="P1221" s="40"/>
      <c r="Q1221" s="279"/>
    </row>
    <row r="1222" spans="1:17" s="34" customFormat="1">
      <c r="A1222" s="29"/>
      <c r="B1222" s="29"/>
      <c r="C1222" s="29"/>
      <c r="D1222" s="29"/>
      <c r="E1222" s="29"/>
      <c r="F1222" s="29"/>
      <c r="G1222" s="29"/>
      <c r="H1222" s="29"/>
      <c r="I1222" s="29"/>
      <c r="J1222" s="30"/>
      <c r="K1222" s="30"/>
      <c r="L1222" s="30"/>
      <c r="M1222" s="30"/>
      <c r="N1222" s="40"/>
      <c r="O1222" s="40"/>
      <c r="P1222" s="40"/>
      <c r="Q1222" s="279"/>
    </row>
    <row r="1223" spans="1:17" s="34" customFormat="1">
      <c r="A1223" s="29"/>
      <c r="B1223" s="29"/>
      <c r="C1223" s="29"/>
      <c r="D1223" s="29"/>
      <c r="E1223" s="29"/>
      <c r="F1223" s="29"/>
      <c r="G1223" s="29"/>
      <c r="H1223" s="29"/>
      <c r="I1223" s="29"/>
      <c r="J1223" s="30"/>
      <c r="K1223" s="30"/>
      <c r="L1223" s="30"/>
      <c r="M1223" s="30"/>
      <c r="N1223" s="40"/>
      <c r="O1223" s="40"/>
      <c r="P1223" s="40"/>
      <c r="Q1223" s="279"/>
    </row>
    <row r="1224" spans="1:17" s="34" customFormat="1">
      <c r="A1224" s="29"/>
      <c r="B1224" s="29"/>
      <c r="C1224" s="29"/>
      <c r="D1224" s="29"/>
      <c r="E1224" s="29"/>
      <c r="F1224" s="29"/>
      <c r="G1224" s="29"/>
      <c r="H1224" s="29"/>
      <c r="I1224" s="29"/>
      <c r="J1224" s="30"/>
      <c r="K1224" s="30"/>
      <c r="L1224" s="30"/>
      <c r="M1224" s="30"/>
      <c r="N1224" s="40"/>
      <c r="O1224" s="40"/>
      <c r="P1224" s="40"/>
      <c r="Q1224" s="279"/>
    </row>
    <row r="1225" spans="1:17" s="34" customFormat="1">
      <c r="A1225" s="29"/>
      <c r="B1225" s="29"/>
      <c r="C1225" s="29"/>
      <c r="D1225" s="29"/>
      <c r="E1225" s="29"/>
      <c r="F1225" s="29"/>
      <c r="G1225" s="29"/>
      <c r="H1225" s="29"/>
      <c r="I1225" s="29"/>
      <c r="J1225" s="30"/>
      <c r="K1225" s="30"/>
      <c r="L1225" s="30"/>
      <c r="M1225" s="30"/>
      <c r="N1225" s="40"/>
      <c r="O1225" s="40"/>
      <c r="P1225" s="40"/>
      <c r="Q1225" s="279"/>
    </row>
    <row r="1226" spans="1:17" s="34" customFormat="1">
      <c r="A1226" s="29"/>
      <c r="B1226" s="29"/>
      <c r="C1226" s="29"/>
      <c r="D1226" s="29"/>
      <c r="E1226" s="29"/>
      <c r="F1226" s="29"/>
      <c r="G1226" s="29"/>
      <c r="H1226" s="29"/>
      <c r="I1226" s="29"/>
      <c r="J1226" s="30"/>
      <c r="K1226" s="30"/>
      <c r="L1226" s="30"/>
      <c r="M1226" s="30"/>
      <c r="N1226" s="40"/>
      <c r="O1226" s="40"/>
      <c r="P1226" s="40"/>
      <c r="Q1226" s="279"/>
    </row>
    <row r="1227" spans="1:17" s="34" customFormat="1">
      <c r="A1227" s="29"/>
      <c r="B1227" s="29"/>
      <c r="C1227" s="29"/>
      <c r="D1227" s="29"/>
      <c r="E1227" s="29"/>
      <c r="F1227" s="29"/>
      <c r="G1227" s="29"/>
      <c r="H1227" s="29"/>
      <c r="I1227" s="29"/>
      <c r="J1227" s="30"/>
      <c r="K1227" s="30"/>
      <c r="L1227" s="30"/>
      <c r="M1227" s="30"/>
      <c r="N1227" s="40"/>
      <c r="O1227" s="40"/>
      <c r="P1227" s="40"/>
      <c r="Q1227" s="279"/>
    </row>
    <row r="1228" spans="1:17" s="34" customFormat="1">
      <c r="A1228" s="29"/>
      <c r="B1228" s="29"/>
      <c r="C1228" s="29"/>
      <c r="D1228" s="29"/>
      <c r="E1228" s="29"/>
      <c r="F1228" s="29"/>
      <c r="G1228" s="29"/>
      <c r="H1228" s="29"/>
      <c r="I1228" s="29"/>
      <c r="J1228" s="30"/>
      <c r="K1228" s="30"/>
      <c r="L1228" s="30"/>
      <c r="M1228" s="30"/>
      <c r="N1228" s="40"/>
      <c r="O1228" s="40"/>
      <c r="P1228" s="40"/>
      <c r="Q1228" s="279"/>
    </row>
    <row r="1229" spans="1:17" s="34" customFormat="1">
      <c r="A1229" s="29"/>
      <c r="B1229" s="29"/>
      <c r="C1229" s="29"/>
      <c r="D1229" s="29"/>
      <c r="E1229" s="29"/>
      <c r="F1229" s="29"/>
      <c r="G1229" s="29"/>
      <c r="H1229" s="29"/>
      <c r="I1229" s="29"/>
      <c r="J1229" s="30"/>
      <c r="K1229" s="30"/>
      <c r="L1229" s="30"/>
      <c r="M1229" s="30"/>
      <c r="N1229" s="40"/>
      <c r="O1229" s="40"/>
      <c r="P1229" s="40"/>
      <c r="Q1229" s="279"/>
    </row>
    <row r="1230" spans="1:17" s="34" customFormat="1">
      <c r="A1230" s="29"/>
      <c r="B1230" s="29"/>
      <c r="C1230" s="29"/>
      <c r="D1230" s="29"/>
      <c r="E1230" s="29"/>
      <c r="F1230" s="29"/>
      <c r="G1230" s="29"/>
      <c r="H1230" s="29"/>
      <c r="I1230" s="29"/>
      <c r="J1230" s="30"/>
      <c r="K1230" s="30"/>
      <c r="L1230" s="30"/>
      <c r="M1230" s="30"/>
      <c r="N1230" s="40"/>
      <c r="O1230" s="40"/>
      <c r="P1230" s="40"/>
      <c r="Q1230" s="279"/>
    </row>
    <row r="1231" spans="1:17" s="34" customFormat="1">
      <c r="A1231" s="29"/>
      <c r="B1231" s="29"/>
      <c r="C1231" s="29"/>
      <c r="D1231" s="29"/>
      <c r="E1231" s="29"/>
      <c r="F1231" s="29"/>
      <c r="G1231" s="29"/>
      <c r="H1231" s="29"/>
      <c r="I1231" s="29"/>
      <c r="J1231" s="30"/>
      <c r="K1231" s="30"/>
      <c r="L1231" s="30"/>
      <c r="M1231" s="30"/>
      <c r="N1231" s="40"/>
      <c r="O1231" s="40"/>
      <c r="P1231" s="40"/>
      <c r="Q1231" s="279"/>
    </row>
    <row r="1232" spans="1:17" s="34" customFormat="1">
      <c r="A1232" s="29"/>
      <c r="B1232" s="29"/>
      <c r="C1232" s="29"/>
      <c r="D1232" s="29"/>
      <c r="E1232" s="29"/>
      <c r="F1232" s="29"/>
      <c r="G1232" s="29"/>
      <c r="H1232" s="29"/>
      <c r="I1232" s="29"/>
      <c r="J1232" s="30"/>
      <c r="K1232" s="30"/>
      <c r="L1232" s="30"/>
      <c r="M1232" s="30"/>
      <c r="N1232" s="40"/>
      <c r="O1232" s="40"/>
      <c r="P1232" s="40"/>
      <c r="Q1232" s="279"/>
    </row>
    <row r="1233" spans="1:17" s="34" customFormat="1">
      <c r="A1233" s="29"/>
      <c r="B1233" s="29"/>
      <c r="C1233" s="29"/>
      <c r="D1233" s="29"/>
      <c r="E1233" s="29"/>
      <c r="F1233" s="29"/>
      <c r="G1233" s="29"/>
      <c r="H1233" s="29"/>
      <c r="I1233" s="29"/>
      <c r="J1233" s="30"/>
      <c r="K1233" s="30"/>
      <c r="L1233" s="30"/>
      <c r="M1233" s="30"/>
      <c r="N1233" s="40"/>
      <c r="O1233" s="40"/>
      <c r="P1233" s="40"/>
      <c r="Q1233" s="279"/>
    </row>
    <row r="1234" spans="1:17" s="34" customFormat="1">
      <c r="A1234" s="29"/>
      <c r="B1234" s="29"/>
      <c r="C1234" s="29"/>
      <c r="D1234" s="29"/>
      <c r="E1234" s="29"/>
      <c r="F1234" s="29"/>
      <c r="G1234" s="29"/>
      <c r="H1234" s="29"/>
      <c r="I1234" s="29"/>
      <c r="J1234" s="30"/>
      <c r="K1234" s="30"/>
      <c r="L1234" s="30"/>
      <c r="M1234" s="30"/>
      <c r="N1234" s="40"/>
      <c r="O1234" s="40"/>
      <c r="P1234" s="40"/>
      <c r="Q1234" s="279"/>
    </row>
    <row r="1235" spans="1:17" s="34" customFormat="1">
      <c r="A1235" s="29"/>
      <c r="B1235" s="29"/>
      <c r="C1235" s="29"/>
      <c r="D1235" s="29"/>
      <c r="E1235" s="29"/>
      <c r="F1235" s="29"/>
      <c r="G1235" s="29"/>
      <c r="H1235" s="29"/>
      <c r="I1235" s="29"/>
      <c r="J1235" s="30"/>
      <c r="K1235" s="30"/>
      <c r="L1235" s="30"/>
      <c r="M1235" s="30"/>
      <c r="N1235" s="40"/>
      <c r="O1235" s="40"/>
      <c r="P1235" s="40"/>
      <c r="Q1235" s="279"/>
    </row>
    <row r="1236" spans="1:17" s="34" customFormat="1">
      <c r="A1236" s="29"/>
      <c r="B1236" s="29"/>
      <c r="C1236" s="29"/>
      <c r="D1236" s="29"/>
      <c r="E1236" s="29"/>
      <c r="F1236" s="29"/>
      <c r="G1236" s="29"/>
      <c r="H1236" s="29"/>
      <c r="I1236" s="29"/>
      <c r="J1236" s="30"/>
      <c r="K1236" s="30"/>
      <c r="L1236" s="30"/>
      <c r="M1236" s="30"/>
      <c r="N1236" s="40"/>
      <c r="O1236" s="40"/>
      <c r="P1236" s="40"/>
      <c r="Q1236" s="279"/>
    </row>
    <row r="1237" spans="1:17" s="34" customFormat="1">
      <c r="A1237" s="29"/>
      <c r="B1237" s="29"/>
      <c r="C1237" s="29"/>
      <c r="D1237" s="29"/>
      <c r="E1237" s="29"/>
      <c r="F1237" s="29"/>
      <c r="G1237" s="29"/>
      <c r="H1237" s="29"/>
      <c r="I1237" s="29"/>
      <c r="J1237" s="30"/>
      <c r="K1237" s="30"/>
      <c r="L1237" s="30"/>
      <c r="M1237" s="30"/>
      <c r="N1237" s="40"/>
      <c r="O1237" s="40"/>
      <c r="P1237" s="40"/>
      <c r="Q1237" s="279"/>
    </row>
    <row r="1238" spans="1:17" s="34" customFormat="1">
      <c r="A1238" s="29"/>
      <c r="B1238" s="29"/>
      <c r="C1238" s="29"/>
      <c r="D1238" s="29"/>
      <c r="E1238" s="29"/>
      <c r="F1238" s="29"/>
      <c r="G1238" s="29"/>
      <c r="H1238" s="29"/>
      <c r="I1238" s="29"/>
      <c r="J1238" s="30"/>
      <c r="K1238" s="30"/>
      <c r="L1238" s="30"/>
      <c r="M1238" s="30"/>
      <c r="N1238" s="40"/>
      <c r="O1238" s="40"/>
      <c r="P1238" s="40"/>
      <c r="Q1238" s="279"/>
    </row>
    <row r="1239" spans="1:17" s="34" customFormat="1">
      <c r="A1239" s="29"/>
      <c r="B1239" s="29"/>
      <c r="C1239" s="29"/>
      <c r="D1239" s="29"/>
      <c r="E1239" s="29"/>
      <c r="F1239" s="29"/>
      <c r="G1239" s="29"/>
      <c r="H1239" s="29"/>
      <c r="I1239" s="29"/>
      <c r="J1239" s="30"/>
      <c r="K1239" s="30"/>
      <c r="L1239" s="30"/>
      <c r="M1239" s="30"/>
      <c r="N1239" s="40"/>
      <c r="O1239" s="40"/>
      <c r="P1239" s="40"/>
      <c r="Q1239" s="279"/>
    </row>
    <row r="1240" spans="1:17" s="34" customFormat="1">
      <c r="A1240" s="29"/>
      <c r="B1240" s="29"/>
      <c r="C1240" s="29"/>
      <c r="D1240" s="29"/>
      <c r="E1240" s="29"/>
      <c r="F1240" s="29"/>
      <c r="G1240" s="29"/>
      <c r="H1240" s="29"/>
      <c r="I1240" s="29"/>
      <c r="J1240" s="30"/>
      <c r="K1240" s="30"/>
      <c r="L1240" s="30"/>
      <c r="M1240" s="30"/>
      <c r="N1240" s="40"/>
      <c r="O1240" s="40"/>
      <c r="P1240" s="40"/>
      <c r="Q1240" s="279"/>
    </row>
    <row r="1241" spans="1:17" s="34" customFormat="1">
      <c r="A1241" s="29"/>
      <c r="B1241" s="29"/>
      <c r="C1241" s="29"/>
      <c r="D1241" s="29"/>
      <c r="E1241" s="29"/>
      <c r="F1241" s="29"/>
      <c r="G1241" s="29"/>
      <c r="H1241" s="29"/>
      <c r="I1241" s="29"/>
      <c r="J1241" s="30"/>
      <c r="K1241" s="30"/>
      <c r="L1241" s="30"/>
      <c r="M1241" s="30"/>
      <c r="N1241" s="40"/>
      <c r="O1241" s="40"/>
      <c r="P1241" s="40"/>
      <c r="Q1241" s="279"/>
    </row>
    <row r="1242" spans="1:17" s="34" customFormat="1">
      <c r="A1242" s="29"/>
      <c r="B1242" s="29"/>
      <c r="C1242" s="29"/>
      <c r="D1242" s="29"/>
      <c r="E1242" s="29"/>
      <c r="F1242" s="29"/>
      <c r="G1242" s="29"/>
      <c r="H1242" s="29"/>
      <c r="I1242" s="29"/>
      <c r="J1242" s="30"/>
      <c r="K1242" s="30"/>
      <c r="L1242" s="30"/>
      <c r="M1242" s="30"/>
      <c r="N1242" s="40"/>
      <c r="O1242" s="40"/>
      <c r="P1242" s="40"/>
      <c r="Q1242" s="279"/>
    </row>
    <row r="1243" spans="1:17" s="34" customFormat="1">
      <c r="A1243" s="29"/>
      <c r="B1243" s="29"/>
      <c r="C1243" s="29"/>
      <c r="D1243" s="29"/>
      <c r="E1243" s="29"/>
      <c r="F1243" s="29"/>
      <c r="G1243" s="29"/>
      <c r="H1243" s="29"/>
      <c r="I1243" s="29"/>
      <c r="J1243" s="30"/>
      <c r="K1243" s="30"/>
      <c r="L1243" s="30"/>
      <c r="M1243" s="30"/>
      <c r="N1243" s="40"/>
      <c r="O1243" s="40"/>
      <c r="P1243" s="40"/>
      <c r="Q1243" s="279"/>
    </row>
    <row r="1244" spans="1:17" s="34" customFormat="1">
      <c r="A1244" s="29"/>
      <c r="B1244" s="29"/>
      <c r="C1244" s="29"/>
      <c r="D1244" s="29"/>
      <c r="E1244" s="29"/>
      <c r="F1244" s="29"/>
      <c r="G1244" s="29"/>
      <c r="H1244" s="29"/>
      <c r="I1244" s="29"/>
      <c r="J1244" s="30"/>
      <c r="K1244" s="30"/>
      <c r="L1244" s="30"/>
      <c r="M1244" s="30"/>
      <c r="N1244" s="40"/>
      <c r="O1244" s="40"/>
      <c r="P1244" s="40"/>
      <c r="Q1244" s="279"/>
    </row>
    <row r="1245" spans="1:17" s="34" customFormat="1">
      <c r="A1245" s="29"/>
      <c r="B1245" s="29"/>
      <c r="C1245" s="29"/>
      <c r="D1245" s="29"/>
      <c r="E1245" s="29"/>
      <c r="F1245" s="29"/>
      <c r="G1245" s="29"/>
      <c r="H1245" s="29"/>
      <c r="I1245" s="29"/>
      <c r="J1245" s="30"/>
      <c r="K1245" s="30"/>
      <c r="L1245" s="30"/>
      <c r="M1245" s="30"/>
      <c r="N1245" s="40"/>
      <c r="O1245" s="40"/>
      <c r="P1245" s="40"/>
      <c r="Q1245" s="279"/>
    </row>
    <row r="1246" spans="1:17" s="34" customFormat="1">
      <c r="A1246" s="29"/>
      <c r="B1246" s="29"/>
      <c r="C1246" s="29"/>
      <c r="D1246" s="29"/>
      <c r="E1246" s="29"/>
      <c r="F1246" s="29"/>
      <c r="G1246" s="29"/>
      <c r="H1246" s="29"/>
      <c r="I1246" s="29"/>
      <c r="J1246" s="30"/>
      <c r="K1246" s="30"/>
      <c r="L1246" s="30"/>
      <c r="M1246" s="30"/>
      <c r="N1246" s="40"/>
      <c r="O1246" s="40"/>
      <c r="P1246" s="40"/>
      <c r="Q1246" s="279"/>
    </row>
    <row r="1247" spans="1:17" s="34" customFormat="1">
      <c r="A1247" s="29"/>
      <c r="B1247" s="29"/>
      <c r="C1247" s="29"/>
      <c r="D1247" s="29"/>
      <c r="E1247" s="29"/>
      <c r="F1247" s="29"/>
      <c r="G1247" s="29"/>
      <c r="H1247" s="29"/>
      <c r="I1247" s="29"/>
      <c r="J1247" s="30"/>
      <c r="K1247" s="30"/>
      <c r="L1247" s="30"/>
      <c r="M1247" s="30"/>
      <c r="N1247" s="40"/>
      <c r="O1247" s="40"/>
      <c r="P1247" s="40"/>
      <c r="Q1247" s="279"/>
    </row>
    <row r="1248" spans="1:17" s="34" customFormat="1">
      <c r="A1248" s="29"/>
      <c r="B1248" s="29"/>
      <c r="C1248" s="29"/>
      <c r="D1248" s="29"/>
      <c r="E1248" s="29"/>
      <c r="F1248" s="29"/>
      <c r="G1248" s="29"/>
      <c r="H1248" s="29"/>
      <c r="I1248" s="29"/>
      <c r="J1248" s="30"/>
      <c r="K1248" s="30"/>
      <c r="L1248" s="30"/>
      <c r="M1248" s="30"/>
      <c r="N1248" s="40"/>
      <c r="O1248" s="40"/>
      <c r="P1248" s="40"/>
      <c r="Q1248" s="279"/>
    </row>
    <row r="1249" spans="1:17" s="34" customFormat="1">
      <c r="A1249" s="29"/>
      <c r="B1249" s="29"/>
      <c r="C1249" s="29"/>
      <c r="D1249" s="29"/>
      <c r="E1249" s="29"/>
      <c r="F1249" s="29"/>
      <c r="G1249" s="29"/>
      <c r="H1249" s="29"/>
      <c r="I1249" s="29"/>
      <c r="J1249" s="30"/>
      <c r="K1249" s="30"/>
      <c r="L1249" s="30"/>
      <c r="M1249" s="30"/>
      <c r="N1249" s="40"/>
      <c r="O1249" s="40"/>
      <c r="P1249" s="40"/>
      <c r="Q1249" s="279"/>
    </row>
    <row r="1250" spans="1:17" s="34" customFormat="1">
      <c r="A1250" s="29"/>
      <c r="B1250" s="29"/>
      <c r="C1250" s="29"/>
      <c r="D1250" s="29"/>
      <c r="E1250" s="29"/>
      <c r="F1250" s="29"/>
      <c r="G1250" s="29"/>
      <c r="H1250" s="29"/>
      <c r="I1250" s="29"/>
      <c r="J1250" s="30"/>
      <c r="K1250" s="30"/>
      <c r="L1250" s="30"/>
      <c r="M1250" s="30"/>
      <c r="N1250" s="40"/>
      <c r="O1250" s="40"/>
      <c r="P1250" s="40"/>
      <c r="Q1250" s="279"/>
    </row>
    <row r="1251" spans="1:17" s="34" customFormat="1">
      <c r="A1251" s="29"/>
      <c r="B1251" s="29"/>
      <c r="C1251" s="29"/>
      <c r="D1251" s="29"/>
      <c r="E1251" s="29"/>
      <c r="F1251" s="29"/>
      <c r="G1251" s="29"/>
      <c r="H1251" s="29"/>
      <c r="I1251" s="29"/>
      <c r="J1251" s="30"/>
      <c r="K1251" s="30"/>
      <c r="L1251" s="30"/>
      <c r="M1251" s="30"/>
      <c r="N1251" s="40"/>
      <c r="O1251" s="40"/>
      <c r="P1251" s="40"/>
      <c r="Q1251" s="279"/>
    </row>
    <row r="1252" spans="1:17" s="34" customFormat="1">
      <c r="A1252" s="29"/>
      <c r="B1252" s="29"/>
      <c r="C1252" s="29"/>
      <c r="D1252" s="29"/>
      <c r="E1252" s="29"/>
      <c r="F1252" s="29"/>
      <c r="G1252" s="29"/>
      <c r="H1252" s="29"/>
      <c r="I1252" s="29"/>
      <c r="J1252" s="30"/>
      <c r="K1252" s="30"/>
      <c r="L1252" s="30"/>
      <c r="M1252" s="30"/>
      <c r="N1252" s="40"/>
      <c r="O1252" s="40"/>
      <c r="P1252" s="40"/>
      <c r="Q1252" s="279"/>
    </row>
    <row r="1253" spans="1:17" s="34" customFormat="1">
      <c r="A1253" s="29"/>
      <c r="B1253" s="29"/>
      <c r="C1253" s="29"/>
      <c r="D1253" s="29"/>
      <c r="E1253" s="29"/>
      <c r="F1253" s="29"/>
      <c r="G1253" s="29"/>
      <c r="H1253" s="29"/>
      <c r="I1253" s="29"/>
      <c r="J1253" s="30"/>
      <c r="K1253" s="30"/>
      <c r="L1253" s="30"/>
      <c r="M1253" s="30"/>
      <c r="N1253" s="40"/>
      <c r="O1253" s="40"/>
      <c r="P1253" s="40"/>
      <c r="Q1253" s="279"/>
    </row>
    <row r="1254" spans="1:17" s="34" customFormat="1">
      <c r="A1254" s="29"/>
      <c r="B1254" s="29"/>
      <c r="C1254" s="29"/>
      <c r="D1254" s="29"/>
      <c r="E1254" s="29"/>
      <c r="F1254" s="29"/>
      <c r="G1254" s="29"/>
      <c r="H1254" s="29"/>
      <c r="I1254" s="29"/>
      <c r="J1254" s="30"/>
      <c r="K1254" s="30"/>
      <c r="L1254" s="30"/>
      <c r="M1254" s="30"/>
      <c r="N1254" s="40"/>
      <c r="O1254" s="40"/>
      <c r="P1254" s="40"/>
      <c r="Q1254" s="279"/>
    </row>
    <row r="1255" spans="1:17" s="34" customFormat="1">
      <c r="A1255" s="29"/>
      <c r="B1255" s="29"/>
      <c r="C1255" s="29"/>
      <c r="D1255" s="29"/>
      <c r="E1255" s="29"/>
      <c r="F1255" s="29"/>
      <c r="G1255" s="29"/>
      <c r="H1255" s="29"/>
      <c r="I1255" s="29"/>
      <c r="J1255" s="30"/>
      <c r="K1255" s="30"/>
      <c r="L1255" s="30"/>
      <c r="M1255" s="30"/>
      <c r="N1255" s="40"/>
      <c r="O1255" s="40"/>
      <c r="P1255" s="40"/>
      <c r="Q1255" s="279"/>
    </row>
    <row r="1256" spans="1:17" s="34" customFormat="1">
      <c r="A1256" s="29"/>
      <c r="B1256" s="29"/>
      <c r="C1256" s="29"/>
      <c r="D1256" s="29"/>
      <c r="E1256" s="29"/>
      <c r="F1256" s="29"/>
      <c r="G1256" s="29"/>
      <c r="H1256" s="29"/>
      <c r="I1256" s="29"/>
      <c r="J1256" s="30"/>
      <c r="K1256" s="30"/>
      <c r="L1256" s="30"/>
      <c r="M1256" s="30"/>
      <c r="N1256" s="40"/>
      <c r="O1256" s="40"/>
      <c r="P1256" s="40"/>
      <c r="Q1256" s="279"/>
    </row>
    <row r="1257" spans="1:17" s="34" customFormat="1">
      <c r="A1257" s="29"/>
      <c r="B1257" s="29"/>
      <c r="C1257" s="29"/>
      <c r="D1257" s="29"/>
      <c r="E1257" s="29"/>
      <c r="F1257" s="29"/>
      <c r="G1257" s="29"/>
      <c r="H1257" s="29"/>
      <c r="I1257" s="29"/>
      <c r="J1257" s="30"/>
      <c r="K1257" s="30"/>
      <c r="L1257" s="30"/>
      <c r="M1257" s="30"/>
      <c r="N1257" s="40"/>
      <c r="O1257" s="40"/>
      <c r="P1257" s="40"/>
      <c r="Q1257" s="279"/>
    </row>
    <row r="1258" spans="1:17" s="34" customFormat="1">
      <c r="A1258" s="29"/>
      <c r="B1258" s="29"/>
      <c r="C1258" s="29"/>
      <c r="D1258" s="29"/>
      <c r="E1258" s="29"/>
      <c r="F1258" s="29"/>
      <c r="G1258" s="29"/>
      <c r="H1258" s="29"/>
      <c r="I1258" s="29"/>
      <c r="J1258" s="30"/>
      <c r="K1258" s="30"/>
      <c r="L1258" s="30"/>
      <c r="M1258" s="30"/>
      <c r="N1258" s="40"/>
      <c r="O1258" s="40"/>
      <c r="P1258" s="40"/>
      <c r="Q1258" s="279"/>
    </row>
    <row r="1259" spans="1:17" s="34" customFormat="1">
      <c r="A1259" s="29"/>
      <c r="B1259" s="29"/>
      <c r="C1259" s="29"/>
      <c r="D1259" s="29"/>
      <c r="E1259" s="29"/>
      <c r="F1259" s="29"/>
      <c r="G1259" s="29"/>
      <c r="H1259" s="29"/>
      <c r="I1259" s="29"/>
      <c r="J1259" s="30"/>
      <c r="K1259" s="30"/>
      <c r="L1259" s="30"/>
      <c r="M1259" s="30"/>
      <c r="N1259" s="40"/>
      <c r="O1259" s="40"/>
      <c r="P1259" s="40"/>
      <c r="Q1259" s="279"/>
    </row>
    <row r="1260" spans="1:17" s="34" customFormat="1">
      <c r="A1260" s="29"/>
      <c r="B1260" s="29"/>
      <c r="C1260" s="29"/>
      <c r="D1260" s="29"/>
      <c r="E1260" s="29"/>
      <c r="F1260" s="29"/>
      <c r="G1260" s="29"/>
      <c r="H1260" s="29"/>
      <c r="I1260" s="29"/>
      <c r="J1260" s="30"/>
      <c r="K1260" s="30"/>
      <c r="L1260" s="30"/>
      <c r="M1260" s="30"/>
      <c r="N1260" s="40"/>
      <c r="O1260" s="40"/>
      <c r="P1260" s="40"/>
      <c r="Q1260" s="279"/>
    </row>
    <row r="1261" spans="1:17" s="34" customFormat="1">
      <c r="A1261" s="29"/>
      <c r="B1261" s="29"/>
      <c r="C1261" s="29"/>
      <c r="D1261" s="29"/>
      <c r="E1261" s="29"/>
      <c r="F1261" s="29"/>
      <c r="G1261" s="29"/>
      <c r="H1261" s="29"/>
      <c r="I1261" s="29"/>
      <c r="J1261" s="30"/>
      <c r="K1261" s="30"/>
      <c r="L1261" s="30"/>
      <c r="M1261" s="30"/>
      <c r="N1261" s="40"/>
      <c r="O1261" s="40"/>
      <c r="P1261" s="40"/>
      <c r="Q1261" s="279"/>
    </row>
    <row r="1262" spans="1:17" s="34" customFormat="1">
      <c r="A1262" s="29"/>
      <c r="B1262" s="29"/>
      <c r="C1262" s="29"/>
      <c r="D1262" s="29"/>
      <c r="E1262" s="29"/>
      <c r="F1262" s="29"/>
      <c r="G1262" s="29"/>
      <c r="H1262" s="29"/>
      <c r="I1262" s="29"/>
      <c r="J1262" s="30"/>
      <c r="K1262" s="30"/>
      <c r="L1262" s="30"/>
      <c r="M1262" s="30"/>
      <c r="N1262" s="40"/>
      <c r="O1262" s="40"/>
      <c r="P1262" s="40"/>
      <c r="Q1262" s="279"/>
    </row>
    <row r="1263" spans="1:17" s="34" customFormat="1">
      <c r="A1263" s="29"/>
      <c r="B1263" s="29"/>
      <c r="C1263" s="29"/>
      <c r="D1263" s="29"/>
      <c r="E1263" s="29"/>
      <c r="F1263" s="29"/>
      <c r="G1263" s="29"/>
      <c r="H1263" s="29"/>
      <c r="I1263" s="29"/>
      <c r="J1263" s="30"/>
      <c r="K1263" s="30"/>
      <c r="L1263" s="30"/>
      <c r="M1263" s="30"/>
      <c r="N1263" s="40"/>
      <c r="O1263" s="40"/>
      <c r="P1263" s="40"/>
      <c r="Q1263" s="279"/>
    </row>
    <row r="1264" spans="1:17" s="34" customFormat="1">
      <c r="A1264" s="29"/>
      <c r="B1264" s="29"/>
      <c r="C1264" s="29"/>
      <c r="D1264" s="29"/>
      <c r="E1264" s="29"/>
      <c r="F1264" s="29"/>
      <c r="G1264" s="29"/>
      <c r="H1264" s="29"/>
      <c r="I1264" s="29"/>
      <c r="J1264" s="30"/>
      <c r="K1264" s="30"/>
      <c r="L1264" s="30"/>
      <c r="M1264" s="30"/>
      <c r="N1264" s="40"/>
      <c r="O1264" s="40"/>
      <c r="P1264" s="40"/>
      <c r="Q1264" s="279"/>
    </row>
    <row r="1265" spans="1:17" s="34" customFormat="1">
      <c r="A1265" s="29"/>
      <c r="B1265" s="29"/>
      <c r="C1265" s="29"/>
      <c r="D1265" s="29"/>
      <c r="E1265" s="29"/>
      <c r="F1265" s="29"/>
      <c r="G1265" s="29"/>
      <c r="H1265" s="29"/>
      <c r="I1265" s="29"/>
      <c r="J1265" s="30"/>
      <c r="K1265" s="30"/>
      <c r="L1265" s="30"/>
      <c r="M1265" s="30"/>
      <c r="N1265" s="40"/>
      <c r="O1265" s="40"/>
      <c r="P1265" s="40"/>
      <c r="Q1265" s="279"/>
    </row>
    <row r="1266" spans="1:17" s="34" customFormat="1">
      <c r="A1266" s="29"/>
      <c r="B1266" s="29"/>
      <c r="C1266" s="29"/>
      <c r="D1266" s="29"/>
      <c r="E1266" s="29"/>
      <c r="F1266" s="29"/>
      <c r="G1266" s="29"/>
      <c r="H1266" s="29"/>
      <c r="I1266" s="29"/>
      <c r="J1266" s="30"/>
      <c r="K1266" s="30"/>
      <c r="L1266" s="30"/>
      <c r="M1266" s="30"/>
      <c r="N1266" s="40"/>
      <c r="O1266" s="40"/>
      <c r="P1266" s="40"/>
      <c r="Q1266" s="279"/>
    </row>
    <row r="1267" spans="1:17" s="34" customFormat="1">
      <c r="A1267" s="29"/>
      <c r="B1267" s="29"/>
      <c r="C1267" s="29"/>
      <c r="D1267" s="29"/>
      <c r="E1267" s="29"/>
      <c r="F1267" s="29"/>
      <c r="G1267" s="29"/>
      <c r="H1267" s="29"/>
      <c r="I1267" s="29"/>
      <c r="J1267" s="30"/>
      <c r="K1267" s="30"/>
      <c r="L1267" s="30"/>
      <c r="M1267" s="30"/>
      <c r="N1267" s="40"/>
      <c r="O1267" s="40"/>
      <c r="P1267" s="40"/>
      <c r="Q1267" s="279"/>
    </row>
    <row r="1268" spans="1:17" s="34" customFormat="1">
      <c r="A1268" s="29"/>
      <c r="B1268" s="29"/>
      <c r="C1268" s="29"/>
      <c r="D1268" s="29"/>
      <c r="E1268" s="29"/>
      <c r="F1268" s="29"/>
      <c r="G1268" s="29"/>
      <c r="H1268" s="29"/>
      <c r="I1268" s="29"/>
      <c r="J1268" s="30"/>
      <c r="K1268" s="30"/>
      <c r="L1268" s="30"/>
      <c r="M1268" s="30"/>
      <c r="N1268" s="40"/>
      <c r="O1268" s="40"/>
      <c r="P1268" s="40"/>
      <c r="Q1268" s="279"/>
    </row>
    <row r="1269" spans="1:17" s="34" customFormat="1">
      <c r="A1269" s="29"/>
      <c r="B1269" s="29"/>
      <c r="C1269" s="29"/>
      <c r="D1269" s="29"/>
      <c r="E1269" s="29"/>
      <c r="F1269" s="29"/>
      <c r="G1269" s="29"/>
      <c r="H1269" s="29"/>
      <c r="I1269" s="29"/>
      <c r="J1269" s="30"/>
      <c r="K1269" s="30"/>
      <c r="L1269" s="30"/>
      <c r="M1269" s="30"/>
      <c r="N1269" s="40"/>
      <c r="O1269" s="40"/>
      <c r="P1269" s="40"/>
      <c r="Q1269" s="279"/>
    </row>
    <row r="1270" spans="1:17" s="34" customFormat="1">
      <c r="A1270" s="29"/>
      <c r="B1270" s="29"/>
      <c r="C1270" s="29"/>
      <c r="D1270" s="29"/>
      <c r="E1270" s="29"/>
      <c r="F1270" s="29"/>
      <c r="G1270" s="29"/>
      <c r="H1270" s="29"/>
      <c r="I1270" s="29"/>
      <c r="J1270" s="30"/>
      <c r="K1270" s="30"/>
      <c r="L1270" s="30"/>
      <c r="M1270" s="30"/>
      <c r="N1270" s="40"/>
      <c r="O1270" s="40"/>
      <c r="P1270" s="40"/>
      <c r="Q1270" s="279"/>
    </row>
    <row r="1271" spans="1:17" s="34" customFormat="1">
      <c r="A1271" s="29"/>
      <c r="B1271" s="29"/>
      <c r="C1271" s="29"/>
      <c r="D1271" s="29"/>
      <c r="E1271" s="29"/>
      <c r="F1271" s="29"/>
      <c r="G1271" s="29"/>
      <c r="H1271" s="29"/>
      <c r="I1271" s="29"/>
      <c r="J1271" s="30"/>
      <c r="K1271" s="30"/>
      <c r="L1271" s="30"/>
      <c r="M1271" s="30"/>
      <c r="N1271" s="40"/>
      <c r="O1271" s="40"/>
      <c r="P1271" s="40"/>
      <c r="Q1271" s="279"/>
    </row>
    <row r="1272" spans="1:17" s="34" customFormat="1">
      <c r="A1272" s="29"/>
      <c r="B1272" s="29"/>
      <c r="C1272" s="29"/>
      <c r="D1272" s="29"/>
      <c r="E1272" s="29"/>
      <c r="F1272" s="29"/>
      <c r="G1272" s="29"/>
      <c r="H1272" s="29"/>
      <c r="I1272" s="29"/>
      <c r="J1272" s="30"/>
      <c r="K1272" s="30"/>
      <c r="L1272" s="30"/>
      <c r="M1272" s="30"/>
      <c r="N1272" s="40"/>
      <c r="O1272" s="40"/>
      <c r="P1272" s="40"/>
      <c r="Q1272" s="279"/>
    </row>
    <row r="1273" spans="1:17" s="34" customFormat="1">
      <c r="A1273" s="29"/>
      <c r="B1273" s="29"/>
      <c r="C1273" s="29"/>
      <c r="D1273" s="29"/>
      <c r="E1273" s="29"/>
      <c r="F1273" s="29"/>
      <c r="G1273" s="29"/>
      <c r="H1273" s="29"/>
      <c r="I1273" s="29"/>
      <c r="J1273" s="30"/>
      <c r="K1273" s="30"/>
      <c r="L1273" s="30"/>
      <c r="M1273" s="30"/>
      <c r="N1273" s="40"/>
      <c r="O1273" s="40"/>
      <c r="P1273" s="40"/>
      <c r="Q1273" s="279"/>
    </row>
    <row r="1274" spans="1:17" s="34" customFormat="1">
      <c r="A1274" s="29"/>
      <c r="B1274" s="29"/>
      <c r="C1274" s="29"/>
      <c r="D1274" s="29"/>
      <c r="E1274" s="29"/>
      <c r="F1274" s="29"/>
      <c r="G1274" s="29"/>
      <c r="H1274" s="29"/>
      <c r="I1274" s="29"/>
      <c r="J1274" s="30"/>
      <c r="K1274" s="30"/>
      <c r="L1274" s="30"/>
      <c r="M1274" s="30"/>
      <c r="N1274" s="40"/>
      <c r="O1274" s="40"/>
      <c r="P1274" s="40"/>
      <c r="Q1274" s="279"/>
    </row>
    <row r="1275" spans="1:17" s="34" customFormat="1">
      <c r="A1275" s="29"/>
      <c r="B1275" s="29"/>
      <c r="C1275" s="29"/>
      <c r="D1275" s="29"/>
      <c r="E1275" s="29"/>
      <c r="F1275" s="29"/>
      <c r="G1275" s="29"/>
      <c r="H1275" s="29"/>
      <c r="I1275" s="29"/>
      <c r="J1275" s="30"/>
      <c r="K1275" s="30"/>
      <c r="L1275" s="30"/>
      <c r="M1275" s="30"/>
      <c r="N1275" s="40"/>
      <c r="O1275" s="40"/>
      <c r="P1275" s="40"/>
      <c r="Q1275" s="279"/>
    </row>
    <row r="1276" spans="1:17" s="34" customFormat="1">
      <c r="A1276" s="29"/>
      <c r="B1276" s="29"/>
      <c r="C1276" s="29"/>
      <c r="D1276" s="29"/>
      <c r="E1276" s="29"/>
      <c r="F1276" s="29"/>
      <c r="G1276" s="29"/>
      <c r="H1276" s="29"/>
      <c r="I1276" s="29"/>
      <c r="J1276" s="30"/>
      <c r="K1276" s="30"/>
      <c r="L1276" s="30"/>
      <c r="M1276" s="30"/>
      <c r="N1276" s="40"/>
      <c r="O1276" s="40"/>
      <c r="P1276" s="40"/>
      <c r="Q1276" s="279"/>
    </row>
    <row r="1277" spans="1:17" s="34" customFormat="1">
      <c r="A1277" s="29"/>
      <c r="B1277" s="29"/>
      <c r="C1277" s="29"/>
      <c r="D1277" s="29"/>
      <c r="E1277" s="29"/>
      <c r="F1277" s="29"/>
      <c r="G1277" s="29"/>
      <c r="H1277" s="29"/>
      <c r="I1277" s="29"/>
      <c r="J1277" s="30"/>
      <c r="K1277" s="30"/>
      <c r="L1277" s="30"/>
      <c r="M1277" s="30"/>
      <c r="N1277" s="40"/>
      <c r="O1277" s="40"/>
      <c r="P1277" s="40"/>
      <c r="Q1277" s="279"/>
    </row>
    <row r="1278" spans="1:17" s="34" customFormat="1">
      <c r="A1278" s="29"/>
      <c r="B1278" s="29"/>
      <c r="C1278" s="29"/>
      <c r="D1278" s="29"/>
      <c r="E1278" s="29"/>
      <c r="F1278" s="29"/>
      <c r="G1278" s="29"/>
      <c r="H1278" s="29"/>
      <c r="I1278" s="29"/>
      <c r="J1278" s="30"/>
      <c r="K1278" s="30"/>
      <c r="L1278" s="30"/>
      <c r="M1278" s="30"/>
      <c r="N1278" s="40"/>
      <c r="O1278" s="40"/>
      <c r="P1278" s="40"/>
      <c r="Q1278" s="279"/>
    </row>
    <row r="1279" spans="1:17" s="34" customFormat="1">
      <c r="A1279" s="29"/>
      <c r="B1279" s="29"/>
      <c r="C1279" s="29"/>
      <c r="D1279" s="29"/>
      <c r="E1279" s="29"/>
      <c r="F1279" s="29"/>
      <c r="G1279" s="29"/>
      <c r="H1279" s="29"/>
      <c r="I1279" s="29"/>
      <c r="J1279" s="30"/>
      <c r="K1279" s="30"/>
      <c r="L1279" s="30"/>
      <c r="M1279" s="30"/>
      <c r="N1279" s="40"/>
      <c r="O1279" s="40"/>
      <c r="P1279" s="40"/>
      <c r="Q1279" s="279"/>
    </row>
    <row r="1280" spans="1:17" s="34" customFormat="1">
      <c r="A1280" s="29"/>
      <c r="B1280" s="29"/>
      <c r="C1280" s="29"/>
      <c r="D1280" s="29"/>
      <c r="E1280" s="29"/>
      <c r="F1280" s="29"/>
      <c r="G1280" s="29"/>
      <c r="H1280" s="29"/>
      <c r="I1280" s="29"/>
      <c r="J1280" s="30"/>
      <c r="K1280" s="30"/>
      <c r="L1280" s="30"/>
      <c r="M1280" s="30"/>
      <c r="N1280" s="40"/>
      <c r="O1280" s="40"/>
      <c r="P1280" s="40"/>
      <c r="Q1280" s="279"/>
    </row>
    <row r="1281" spans="1:17" s="34" customFormat="1">
      <c r="A1281" s="29"/>
      <c r="B1281" s="29"/>
      <c r="C1281" s="29"/>
      <c r="D1281" s="29"/>
      <c r="E1281" s="29"/>
      <c r="F1281" s="29"/>
      <c r="G1281" s="29"/>
      <c r="H1281" s="29"/>
      <c r="I1281" s="29"/>
      <c r="J1281" s="30"/>
      <c r="K1281" s="30"/>
      <c r="L1281" s="30"/>
      <c r="M1281" s="30"/>
      <c r="N1281" s="40"/>
      <c r="O1281" s="40"/>
      <c r="P1281" s="40"/>
      <c r="Q1281" s="279"/>
    </row>
    <row r="1282" spans="1:17" s="34" customFormat="1">
      <c r="A1282" s="29"/>
      <c r="B1282" s="29"/>
      <c r="C1282" s="29"/>
      <c r="D1282" s="29"/>
      <c r="E1282" s="29"/>
      <c r="F1282" s="29"/>
      <c r="G1282" s="29"/>
      <c r="H1282" s="29"/>
      <c r="I1282" s="29"/>
      <c r="J1282" s="30"/>
      <c r="K1282" s="30"/>
      <c r="L1282" s="30"/>
      <c r="M1282" s="30"/>
      <c r="N1282" s="40"/>
      <c r="O1282" s="40"/>
      <c r="P1282" s="40"/>
      <c r="Q1282" s="279"/>
    </row>
    <row r="1283" spans="1:17" s="34" customFormat="1">
      <c r="A1283" s="29"/>
      <c r="B1283" s="29"/>
      <c r="C1283" s="29"/>
      <c r="D1283" s="29"/>
      <c r="E1283" s="29"/>
      <c r="F1283" s="29"/>
      <c r="G1283" s="29"/>
      <c r="H1283" s="29"/>
      <c r="I1283" s="29"/>
      <c r="J1283" s="30"/>
      <c r="K1283" s="30"/>
      <c r="L1283" s="30"/>
      <c r="M1283" s="30"/>
      <c r="N1283" s="40"/>
      <c r="O1283" s="40"/>
      <c r="P1283" s="40"/>
      <c r="Q1283" s="279"/>
    </row>
    <row r="1284" spans="1:17" s="34" customFormat="1">
      <c r="A1284" s="29"/>
      <c r="B1284" s="29"/>
      <c r="C1284" s="29"/>
      <c r="D1284" s="29"/>
      <c r="E1284" s="29"/>
      <c r="F1284" s="29"/>
      <c r="G1284" s="29"/>
      <c r="H1284" s="29"/>
      <c r="I1284" s="29"/>
      <c r="J1284" s="30"/>
      <c r="K1284" s="30"/>
      <c r="L1284" s="30"/>
      <c r="M1284" s="30"/>
      <c r="N1284" s="40"/>
      <c r="O1284" s="40"/>
      <c r="P1284" s="40"/>
      <c r="Q1284" s="279"/>
    </row>
    <row r="1285" spans="1:17" s="34" customFormat="1">
      <c r="A1285" s="29"/>
      <c r="B1285" s="29"/>
      <c r="C1285" s="29"/>
      <c r="D1285" s="29"/>
      <c r="E1285" s="29"/>
      <c r="F1285" s="29"/>
      <c r="G1285" s="29"/>
      <c r="H1285" s="29"/>
      <c r="I1285" s="29"/>
      <c r="J1285" s="30"/>
      <c r="K1285" s="30"/>
      <c r="L1285" s="30"/>
      <c r="M1285" s="30"/>
      <c r="N1285" s="40"/>
      <c r="O1285" s="40"/>
      <c r="P1285" s="40"/>
      <c r="Q1285" s="279"/>
    </row>
    <row r="1286" spans="1:17" s="34" customFormat="1">
      <c r="A1286" s="29"/>
      <c r="B1286" s="29"/>
      <c r="C1286" s="29"/>
      <c r="D1286" s="29"/>
      <c r="E1286" s="29"/>
      <c r="F1286" s="29"/>
      <c r="G1286" s="29"/>
      <c r="H1286" s="29"/>
      <c r="I1286" s="29"/>
      <c r="J1286" s="30"/>
      <c r="K1286" s="30"/>
      <c r="L1286" s="30"/>
      <c r="M1286" s="30"/>
      <c r="N1286" s="40"/>
      <c r="O1286" s="40"/>
      <c r="P1286" s="40"/>
      <c r="Q1286" s="279"/>
    </row>
    <row r="1287" spans="1:17" s="34" customFormat="1">
      <c r="A1287" s="29"/>
      <c r="B1287" s="29"/>
      <c r="C1287" s="29"/>
      <c r="D1287" s="29"/>
      <c r="E1287" s="29"/>
      <c r="F1287" s="29"/>
      <c r="G1287" s="29"/>
      <c r="H1287" s="29"/>
      <c r="I1287" s="29"/>
      <c r="J1287" s="30"/>
      <c r="K1287" s="30"/>
      <c r="L1287" s="30"/>
      <c r="M1287" s="30"/>
      <c r="N1287" s="40"/>
      <c r="O1287" s="40"/>
      <c r="P1287" s="40"/>
      <c r="Q1287" s="279"/>
    </row>
    <row r="1288" spans="1:17" s="34" customFormat="1">
      <c r="A1288" s="29"/>
      <c r="B1288" s="29"/>
      <c r="C1288" s="29"/>
      <c r="D1288" s="29"/>
      <c r="E1288" s="29"/>
      <c r="F1288" s="29"/>
      <c r="G1288" s="29"/>
      <c r="H1288" s="29"/>
      <c r="I1288" s="29"/>
      <c r="J1288" s="30"/>
      <c r="K1288" s="30"/>
      <c r="L1288" s="30"/>
      <c r="M1288" s="30"/>
      <c r="N1288" s="40"/>
      <c r="O1288" s="40"/>
      <c r="P1288" s="40"/>
      <c r="Q1288" s="279"/>
    </row>
    <row r="1289" spans="1:17" s="34" customFormat="1">
      <c r="A1289" s="29"/>
      <c r="B1289" s="29"/>
      <c r="C1289" s="29"/>
      <c r="D1289" s="29"/>
      <c r="E1289" s="29"/>
      <c r="F1289" s="29"/>
      <c r="G1289" s="29"/>
      <c r="H1289" s="29"/>
      <c r="I1289" s="29"/>
      <c r="J1289" s="30"/>
      <c r="K1289" s="30"/>
      <c r="L1289" s="30"/>
      <c r="M1289" s="30"/>
      <c r="N1289" s="40"/>
      <c r="O1289" s="40"/>
      <c r="P1289" s="40"/>
      <c r="Q1289" s="279"/>
    </row>
    <row r="1290" spans="1:17" s="34" customFormat="1">
      <c r="A1290" s="29"/>
      <c r="B1290" s="29"/>
      <c r="C1290" s="29"/>
      <c r="D1290" s="29"/>
      <c r="E1290" s="29"/>
      <c r="F1290" s="29"/>
      <c r="G1290" s="29"/>
      <c r="H1290" s="29"/>
      <c r="I1290" s="29"/>
      <c r="J1290" s="30"/>
      <c r="K1290" s="30"/>
      <c r="L1290" s="30"/>
      <c r="M1290" s="30"/>
      <c r="N1290" s="40"/>
      <c r="O1290" s="40"/>
      <c r="P1290" s="40"/>
      <c r="Q1290" s="279"/>
    </row>
    <row r="1291" spans="1:17" s="34" customFormat="1">
      <c r="A1291" s="29"/>
      <c r="B1291" s="29"/>
      <c r="C1291" s="29"/>
      <c r="D1291" s="29"/>
      <c r="E1291" s="29"/>
      <c r="F1291" s="29"/>
      <c r="G1291" s="29"/>
      <c r="H1291" s="29"/>
      <c r="I1291" s="29"/>
      <c r="J1291" s="30"/>
      <c r="K1291" s="30"/>
      <c r="L1291" s="30"/>
      <c r="M1291" s="30"/>
      <c r="N1291" s="40"/>
      <c r="O1291" s="40"/>
      <c r="P1291" s="40"/>
      <c r="Q1291" s="279"/>
    </row>
    <row r="1292" spans="1:17" s="34" customFormat="1">
      <c r="A1292" s="29"/>
      <c r="B1292" s="29"/>
      <c r="C1292" s="29"/>
      <c r="D1292" s="29"/>
      <c r="E1292" s="29"/>
      <c r="F1292" s="29"/>
      <c r="G1292" s="29"/>
      <c r="H1292" s="29"/>
      <c r="I1292" s="29"/>
      <c r="J1292" s="30"/>
      <c r="K1292" s="30"/>
      <c r="L1292" s="30"/>
      <c r="M1292" s="30"/>
      <c r="N1292" s="40"/>
      <c r="O1292" s="40"/>
      <c r="P1292" s="40"/>
      <c r="Q1292" s="279"/>
    </row>
    <row r="1293" spans="1:17" s="34" customFormat="1">
      <c r="A1293" s="29"/>
      <c r="B1293" s="29"/>
      <c r="C1293" s="29"/>
      <c r="D1293" s="29"/>
      <c r="E1293" s="29"/>
      <c r="F1293" s="29"/>
      <c r="G1293" s="29"/>
      <c r="H1293" s="29"/>
      <c r="I1293" s="29"/>
      <c r="J1293" s="30"/>
      <c r="K1293" s="30"/>
      <c r="L1293" s="30"/>
      <c r="M1293" s="30"/>
      <c r="N1293" s="40"/>
      <c r="O1293" s="40"/>
      <c r="P1293" s="40"/>
      <c r="Q1293" s="279"/>
    </row>
    <row r="1294" spans="1:17" s="34" customFormat="1">
      <c r="A1294" s="29"/>
      <c r="B1294" s="29"/>
      <c r="C1294" s="29"/>
      <c r="D1294" s="29"/>
      <c r="E1294" s="29"/>
      <c r="F1294" s="29"/>
      <c r="G1294" s="29"/>
      <c r="H1294" s="29"/>
      <c r="I1294" s="29"/>
      <c r="J1294" s="30"/>
      <c r="K1294" s="30"/>
      <c r="L1294" s="30"/>
      <c r="M1294" s="30"/>
      <c r="N1294" s="40"/>
      <c r="O1294" s="40"/>
      <c r="P1294" s="40"/>
      <c r="Q1294" s="279"/>
    </row>
    <row r="1295" spans="1:17" s="34" customFormat="1">
      <c r="A1295" s="29"/>
      <c r="B1295" s="29"/>
      <c r="C1295" s="29"/>
      <c r="D1295" s="29"/>
      <c r="E1295" s="29"/>
      <c r="F1295" s="29"/>
      <c r="G1295" s="29"/>
      <c r="H1295" s="29"/>
      <c r="I1295" s="29"/>
      <c r="J1295" s="30"/>
      <c r="K1295" s="30"/>
      <c r="L1295" s="30"/>
      <c r="M1295" s="30"/>
      <c r="N1295" s="40"/>
      <c r="O1295" s="40"/>
      <c r="P1295" s="40"/>
      <c r="Q1295" s="279"/>
    </row>
    <row r="1296" spans="1:17" s="34" customFormat="1">
      <c r="A1296" s="29"/>
      <c r="B1296" s="29"/>
      <c r="C1296" s="29"/>
      <c r="D1296" s="29"/>
      <c r="E1296" s="29"/>
      <c r="F1296" s="29"/>
      <c r="G1296" s="29"/>
      <c r="H1296" s="29"/>
      <c r="I1296" s="29"/>
      <c r="J1296" s="30"/>
      <c r="K1296" s="30"/>
      <c r="L1296" s="30"/>
      <c r="M1296" s="30"/>
      <c r="N1296" s="40"/>
      <c r="O1296" s="40"/>
      <c r="P1296" s="40"/>
      <c r="Q1296" s="279"/>
    </row>
    <row r="1297" spans="1:17" s="34" customFormat="1">
      <c r="A1297" s="29"/>
      <c r="B1297" s="29"/>
      <c r="C1297" s="29"/>
      <c r="D1297" s="29"/>
      <c r="E1297" s="29"/>
      <c r="F1297" s="29"/>
      <c r="G1297" s="29"/>
      <c r="H1297" s="29"/>
      <c r="I1297" s="29"/>
      <c r="J1297" s="30"/>
      <c r="K1297" s="30"/>
      <c r="L1297" s="30"/>
      <c r="M1297" s="30"/>
      <c r="N1297" s="40"/>
      <c r="O1297" s="40"/>
      <c r="P1297" s="40"/>
      <c r="Q1297" s="279"/>
    </row>
    <row r="1298" spans="1:17" s="34" customFormat="1">
      <c r="A1298" s="29"/>
      <c r="B1298" s="29"/>
      <c r="C1298" s="29"/>
      <c r="D1298" s="29"/>
      <c r="E1298" s="29"/>
      <c r="F1298" s="29"/>
      <c r="G1298" s="29"/>
      <c r="H1298" s="29"/>
      <c r="I1298" s="29"/>
      <c r="J1298" s="30"/>
      <c r="K1298" s="30"/>
      <c r="L1298" s="30"/>
      <c r="M1298" s="30"/>
      <c r="N1298" s="40"/>
      <c r="O1298" s="40"/>
      <c r="P1298" s="40"/>
      <c r="Q1298" s="279"/>
    </row>
    <row r="1299" spans="1:17" s="34" customFormat="1">
      <c r="A1299" s="29"/>
      <c r="B1299" s="29"/>
      <c r="C1299" s="29"/>
      <c r="D1299" s="29"/>
      <c r="E1299" s="29"/>
      <c r="F1299" s="29"/>
      <c r="G1299" s="29"/>
      <c r="H1299" s="29"/>
      <c r="I1299" s="29"/>
      <c r="J1299" s="30"/>
      <c r="K1299" s="30"/>
      <c r="L1299" s="30"/>
      <c r="M1299" s="30"/>
      <c r="N1299" s="40"/>
      <c r="O1299" s="40"/>
      <c r="P1299" s="40"/>
      <c r="Q1299" s="279"/>
    </row>
    <row r="1300" spans="1:17" s="34" customFormat="1">
      <c r="A1300" s="29"/>
      <c r="B1300" s="29"/>
      <c r="C1300" s="29"/>
      <c r="D1300" s="29"/>
      <c r="E1300" s="29"/>
      <c r="F1300" s="29"/>
      <c r="G1300" s="29"/>
      <c r="H1300" s="29"/>
      <c r="I1300" s="29"/>
      <c r="J1300" s="30"/>
      <c r="K1300" s="30"/>
      <c r="L1300" s="30"/>
      <c r="M1300" s="30"/>
      <c r="N1300" s="40"/>
      <c r="O1300" s="40"/>
      <c r="P1300" s="40"/>
      <c r="Q1300" s="279"/>
    </row>
    <row r="1301" spans="1:17" s="34" customFormat="1">
      <c r="A1301" s="29"/>
      <c r="B1301" s="29"/>
      <c r="C1301" s="29"/>
      <c r="D1301" s="29"/>
      <c r="E1301" s="29"/>
      <c r="F1301" s="29"/>
      <c r="G1301" s="29"/>
      <c r="H1301" s="29"/>
      <c r="I1301" s="29"/>
      <c r="J1301" s="30"/>
      <c r="K1301" s="30"/>
      <c r="L1301" s="30"/>
      <c r="M1301" s="30"/>
      <c r="N1301" s="40"/>
      <c r="O1301" s="40"/>
      <c r="P1301" s="40"/>
      <c r="Q1301" s="279"/>
    </row>
    <row r="1302" spans="1:17" s="34" customFormat="1">
      <c r="A1302" s="29"/>
      <c r="B1302" s="29"/>
      <c r="C1302" s="29"/>
      <c r="D1302" s="29"/>
      <c r="E1302" s="29"/>
      <c r="F1302" s="29"/>
      <c r="G1302" s="29"/>
      <c r="H1302" s="29"/>
      <c r="I1302" s="29"/>
      <c r="J1302" s="30"/>
      <c r="K1302" s="30"/>
      <c r="L1302" s="30"/>
      <c r="M1302" s="30"/>
      <c r="N1302" s="40"/>
      <c r="O1302" s="40"/>
      <c r="P1302" s="40"/>
      <c r="Q1302" s="279"/>
    </row>
    <row r="1303" spans="1:17" s="34" customFormat="1">
      <c r="A1303" s="29"/>
      <c r="B1303" s="29"/>
      <c r="C1303" s="29"/>
      <c r="D1303" s="29"/>
      <c r="E1303" s="29"/>
      <c r="F1303" s="29"/>
      <c r="G1303" s="29"/>
      <c r="H1303" s="29"/>
      <c r="I1303" s="29"/>
      <c r="J1303" s="30"/>
      <c r="K1303" s="30"/>
      <c r="L1303" s="30"/>
      <c r="M1303" s="30"/>
      <c r="N1303" s="40"/>
      <c r="O1303" s="40"/>
      <c r="P1303" s="40"/>
      <c r="Q1303" s="279"/>
    </row>
    <row r="1304" spans="1:17" s="34" customFormat="1">
      <c r="A1304" s="29"/>
      <c r="B1304" s="29"/>
      <c r="C1304" s="29"/>
      <c r="D1304" s="29"/>
      <c r="E1304" s="29"/>
      <c r="F1304" s="29"/>
      <c r="G1304" s="29"/>
      <c r="H1304" s="29"/>
      <c r="I1304" s="29"/>
      <c r="J1304" s="30"/>
      <c r="K1304" s="30"/>
      <c r="L1304" s="30"/>
      <c r="M1304" s="30"/>
      <c r="N1304" s="40"/>
      <c r="O1304" s="40"/>
      <c r="P1304" s="40"/>
      <c r="Q1304" s="279"/>
    </row>
    <row r="1305" spans="1:17" s="34" customFormat="1">
      <c r="A1305" s="29"/>
      <c r="B1305" s="29"/>
      <c r="C1305" s="29"/>
      <c r="D1305" s="29"/>
      <c r="E1305" s="29"/>
      <c r="F1305" s="29"/>
      <c r="G1305" s="29"/>
      <c r="H1305" s="29"/>
      <c r="I1305" s="29"/>
      <c r="J1305" s="30"/>
      <c r="K1305" s="30"/>
      <c r="L1305" s="30"/>
      <c r="M1305" s="30"/>
      <c r="N1305" s="40"/>
      <c r="O1305" s="40"/>
      <c r="P1305" s="40"/>
      <c r="Q1305" s="279"/>
    </row>
    <row r="1306" spans="1:17" s="34" customFormat="1">
      <c r="A1306" s="29"/>
      <c r="B1306" s="29"/>
      <c r="C1306" s="29"/>
      <c r="D1306" s="29"/>
      <c r="E1306" s="29"/>
      <c r="F1306" s="29"/>
      <c r="G1306" s="29"/>
      <c r="H1306" s="29"/>
      <c r="I1306" s="29"/>
      <c r="J1306" s="30"/>
      <c r="K1306" s="30"/>
      <c r="L1306" s="30"/>
      <c r="M1306" s="30"/>
      <c r="N1306" s="40"/>
      <c r="O1306" s="40"/>
      <c r="P1306" s="40"/>
      <c r="Q1306" s="279"/>
    </row>
    <row r="1307" spans="1:17" s="34" customFormat="1">
      <c r="A1307" s="29"/>
      <c r="B1307" s="29"/>
      <c r="C1307" s="29"/>
      <c r="D1307" s="29"/>
      <c r="E1307" s="29"/>
      <c r="F1307" s="29"/>
      <c r="G1307" s="29"/>
      <c r="H1307" s="29"/>
      <c r="I1307" s="29"/>
      <c r="J1307" s="30"/>
      <c r="K1307" s="30"/>
      <c r="L1307" s="30"/>
      <c r="M1307" s="30"/>
      <c r="N1307" s="40"/>
      <c r="O1307" s="40"/>
      <c r="P1307" s="40"/>
      <c r="Q1307" s="279"/>
    </row>
    <row r="1308" spans="1:17" s="34" customFormat="1">
      <c r="A1308" s="29"/>
      <c r="B1308" s="29"/>
      <c r="C1308" s="29"/>
      <c r="D1308" s="29"/>
      <c r="E1308" s="29"/>
      <c r="F1308" s="29"/>
      <c r="G1308" s="29"/>
      <c r="H1308" s="29"/>
      <c r="I1308" s="29"/>
      <c r="J1308" s="30"/>
      <c r="K1308" s="30"/>
      <c r="L1308" s="30"/>
      <c r="M1308" s="30"/>
      <c r="N1308" s="40"/>
      <c r="O1308" s="40"/>
      <c r="P1308" s="40"/>
      <c r="Q1308" s="279"/>
    </row>
    <row r="1309" spans="1:17" s="34" customFormat="1">
      <c r="A1309" s="29"/>
      <c r="B1309" s="29"/>
      <c r="C1309" s="29"/>
      <c r="D1309" s="29"/>
      <c r="E1309" s="29"/>
      <c r="F1309" s="29"/>
      <c r="G1309" s="29"/>
      <c r="H1309" s="29"/>
      <c r="I1309" s="29"/>
      <c r="J1309" s="30"/>
      <c r="K1309" s="30"/>
      <c r="L1309" s="30"/>
      <c r="M1309" s="30"/>
      <c r="N1309" s="40"/>
      <c r="O1309" s="40"/>
      <c r="P1309" s="40"/>
      <c r="Q1309" s="279"/>
    </row>
    <row r="1310" spans="1:17" s="34" customFormat="1">
      <c r="A1310" s="29"/>
      <c r="B1310" s="29"/>
      <c r="C1310" s="29"/>
      <c r="D1310" s="29"/>
      <c r="E1310" s="29"/>
      <c r="F1310" s="29"/>
      <c r="G1310" s="29"/>
      <c r="H1310" s="29"/>
      <c r="I1310" s="29"/>
      <c r="J1310" s="30"/>
      <c r="K1310" s="30"/>
      <c r="L1310" s="30"/>
      <c r="M1310" s="30"/>
      <c r="N1310" s="40"/>
      <c r="O1310" s="40"/>
      <c r="P1310" s="40"/>
      <c r="Q1310" s="279"/>
    </row>
    <row r="1311" spans="1:17" s="34" customFormat="1">
      <c r="A1311" s="29"/>
      <c r="B1311" s="29"/>
      <c r="C1311" s="29"/>
      <c r="D1311" s="29"/>
      <c r="E1311" s="29"/>
      <c r="F1311" s="29"/>
      <c r="G1311" s="29"/>
      <c r="H1311" s="29"/>
      <c r="I1311" s="29"/>
      <c r="J1311" s="30"/>
      <c r="K1311" s="30"/>
      <c r="L1311" s="30"/>
      <c r="M1311" s="30"/>
      <c r="N1311" s="40"/>
      <c r="O1311" s="40"/>
      <c r="P1311" s="40"/>
      <c r="Q1311" s="279"/>
    </row>
    <row r="1312" spans="1:17" s="34" customFormat="1">
      <c r="A1312" s="29"/>
      <c r="B1312" s="29"/>
      <c r="C1312" s="29"/>
      <c r="D1312" s="29"/>
      <c r="E1312" s="29"/>
      <c r="F1312" s="29"/>
      <c r="G1312" s="29"/>
      <c r="H1312" s="29"/>
      <c r="I1312" s="29"/>
      <c r="J1312" s="30"/>
      <c r="K1312" s="30"/>
      <c r="L1312" s="30"/>
      <c r="M1312" s="30"/>
      <c r="N1312" s="40"/>
      <c r="O1312" s="40"/>
      <c r="P1312" s="40"/>
      <c r="Q1312" s="279"/>
    </row>
    <row r="1313" spans="1:17" s="34" customFormat="1">
      <c r="A1313" s="29"/>
      <c r="B1313" s="29"/>
      <c r="C1313" s="29"/>
      <c r="D1313" s="29"/>
      <c r="E1313" s="29"/>
      <c r="F1313" s="29"/>
      <c r="G1313" s="29"/>
      <c r="H1313" s="29"/>
      <c r="I1313" s="29"/>
      <c r="J1313" s="30"/>
      <c r="K1313" s="30"/>
      <c r="L1313" s="30"/>
      <c r="M1313" s="30"/>
      <c r="N1313" s="40"/>
      <c r="O1313" s="40"/>
      <c r="P1313" s="40"/>
      <c r="Q1313" s="279"/>
    </row>
    <row r="1314" spans="1:17" s="34" customFormat="1">
      <c r="A1314" s="29"/>
      <c r="B1314" s="29"/>
      <c r="C1314" s="29"/>
      <c r="D1314" s="29"/>
      <c r="E1314" s="29"/>
      <c r="F1314" s="29"/>
      <c r="G1314" s="29"/>
      <c r="H1314" s="29"/>
      <c r="I1314" s="29"/>
      <c r="J1314" s="30"/>
      <c r="K1314" s="30"/>
      <c r="L1314" s="30"/>
      <c r="M1314" s="30"/>
      <c r="N1314" s="40"/>
      <c r="O1314" s="40"/>
      <c r="P1314" s="40"/>
      <c r="Q1314" s="279"/>
    </row>
    <row r="1315" spans="1:17" s="34" customFormat="1">
      <c r="A1315" s="29"/>
      <c r="B1315" s="29"/>
      <c r="C1315" s="29"/>
      <c r="D1315" s="29"/>
      <c r="E1315" s="29"/>
      <c r="F1315" s="29"/>
      <c r="G1315" s="29"/>
      <c r="H1315" s="29"/>
      <c r="I1315" s="29"/>
      <c r="J1315" s="30"/>
      <c r="K1315" s="30"/>
      <c r="L1315" s="30"/>
      <c r="M1315" s="30"/>
      <c r="N1315" s="40"/>
      <c r="O1315" s="40"/>
      <c r="P1315" s="40"/>
      <c r="Q1315" s="279"/>
    </row>
    <row r="1316" spans="1:17" s="34" customFormat="1">
      <c r="A1316" s="29"/>
      <c r="B1316" s="29"/>
      <c r="C1316" s="29"/>
      <c r="D1316" s="29"/>
      <c r="E1316" s="29"/>
      <c r="F1316" s="29"/>
      <c r="G1316" s="29"/>
      <c r="H1316" s="29"/>
      <c r="I1316" s="29"/>
      <c r="J1316" s="30"/>
      <c r="K1316" s="30"/>
      <c r="L1316" s="30"/>
      <c r="M1316" s="30"/>
      <c r="N1316" s="40"/>
      <c r="O1316" s="40"/>
      <c r="P1316" s="40"/>
      <c r="Q1316" s="279"/>
    </row>
    <row r="1317" spans="1:17" s="34" customFormat="1">
      <c r="A1317" s="29"/>
      <c r="B1317" s="29"/>
      <c r="C1317" s="29"/>
      <c r="D1317" s="29"/>
      <c r="E1317" s="29"/>
      <c r="F1317" s="29"/>
      <c r="G1317" s="29"/>
      <c r="H1317" s="29"/>
      <c r="I1317" s="29"/>
      <c r="J1317" s="30"/>
      <c r="K1317" s="30"/>
      <c r="L1317" s="30"/>
      <c r="M1317" s="30"/>
      <c r="N1317" s="40"/>
      <c r="O1317" s="40"/>
      <c r="P1317" s="40"/>
      <c r="Q1317" s="279"/>
    </row>
    <row r="1318" spans="1:17" s="34" customFormat="1">
      <c r="A1318" s="29"/>
      <c r="B1318" s="29"/>
      <c r="C1318" s="29"/>
      <c r="D1318" s="29"/>
      <c r="E1318" s="29"/>
      <c r="F1318" s="29"/>
      <c r="G1318" s="29"/>
      <c r="H1318" s="29"/>
      <c r="I1318" s="29"/>
      <c r="J1318" s="30"/>
      <c r="K1318" s="30"/>
      <c r="L1318" s="30"/>
      <c r="M1318" s="30"/>
      <c r="N1318" s="40"/>
      <c r="O1318" s="40"/>
      <c r="P1318" s="40"/>
      <c r="Q1318" s="279"/>
    </row>
    <row r="1319" spans="1:17" s="34" customFormat="1">
      <c r="A1319" s="29"/>
      <c r="B1319" s="29"/>
      <c r="C1319" s="29"/>
      <c r="D1319" s="29"/>
      <c r="E1319" s="29"/>
      <c r="F1319" s="29"/>
      <c r="G1319" s="29"/>
      <c r="H1319" s="29"/>
      <c r="I1319" s="29"/>
      <c r="J1319" s="30"/>
      <c r="K1319" s="30"/>
      <c r="L1319" s="30"/>
      <c r="M1319" s="30"/>
      <c r="N1319" s="40"/>
      <c r="O1319" s="40"/>
      <c r="P1319" s="40"/>
      <c r="Q1319" s="279"/>
    </row>
    <row r="1320" spans="1:17" s="34" customFormat="1">
      <c r="A1320" s="29"/>
      <c r="B1320" s="29"/>
      <c r="C1320" s="29"/>
      <c r="D1320" s="29"/>
      <c r="E1320" s="29"/>
      <c r="F1320" s="29"/>
      <c r="G1320" s="29"/>
      <c r="H1320" s="29"/>
      <c r="I1320" s="29"/>
      <c r="J1320" s="30"/>
      <c r="K1320" s="30"/>
      <c r="L1320" s="30"/>
      <c r="M1320" s="30"/>
      <c r="N1320" s="40"/>
      <c r="O1320" s="40"/>
      <c r="P1320" s="40"/>
      <c r="Q1320" s="279"/>
    </row>
    <row r="1321" spans="1:17" s="34" customFormat="1">
      <c r="A1321" s="29"/>
      <c r="B1321" s="29"/>
      <c r="C1321" s="29"/>
      <c r="D1321" s="29"/>
      <c r="E1321" s="29"/>
      <c r="F1321" s="29"/>
      <c r="G1321" s="29"/>
      <c r="H1321" s="29"/>
      <c r="I1321" s="29"/>
      <c r="J1321" s="30"/>
      <c r="K1321" s="30"/>
      <c r="L1321" s="30"/>
      <c r="M1321" s="30"/>
      <c r="N1321" s="40"/>
      <c r="O1321" s="40"/>
      <c r="P1321" s="40"/>
      <c r="Q1321" s="279"/>
    </row>
    <row r="1322" spans="1:17" s="34" customFormat="1">
      <c r="A1322" s="29"/>
      <c r="B1322" s="29"/>
      <c r="C1322" s="29"/>
      <c r="D1322" s="29"/>
      <c r="E1322" s="29"/>
      <c r="F1322" s="29"/>
      <c r="G1322" s="29"/>
      <c r="H1322" s="29"/>
      <c r="I1322" s="29"/>
      <c r="J1322" s="30"/>
      <c r="K1322" s="30"/>
      <c r="L1322" s="30"/>
      <c r="M1322" s="30"/>
      <c r="N1322" s="40"/>
      <c r="O1322" s="40"/>
      <c r="P1322" s="40"/>
      <c r="Q1322" s="279"/>
    </row>
    <row r="1323" spans="1:17" s="34" customFormat="1">
      <c r="A1323" s="29"/>
      <c r="B1323" s="29"/>
      <c r="C1323" s="29"/>
      <c r="D1323" s="29"/>
      <c r="E1323" s="29"/>
      <c r="F1323" s="29"/>
      <c r="G1323" s="29"/>
      <c r="H1323" s="29"/>
      <c r="I1323" s="29"/>
      <c r="J1323" s="30"/>
      <c r="K1323" s="30"/>
      <c r="L1323" s="30"/>
      <c r="M1323" s="30"/>
      <c r="N1323" s="40"/>
      <c r="O1323" s="40"/>
      <c r="P1323" s="40"/>
      <c r="Q1323" s="279"/>
    </row>
    <row r="1324" spans="1:17" s="34" customFormat="1">
      <c r="A1324" s="29"/>
      <c r="B1324" s="29"/>
      <c r="C1324" s="29"/>
      <c r="D1324" s="29"/>
      <c r="E1324" s="29"/>
      <c r="F1324" s="29"/>
      <c r="G1324" s="29"/>
      <c r="H1324" s="29"/>
      <c r="I1324" s="29"/>
      <c r="J1324" s="30"/>
      <c r="K1324" s="30"/>
      <c r="L1324" s="30"/>
      <c r="M1324" s="30"/>
      <c r="N1324" s="40"/>
      <c r="O1324" s="40"/>
      <c r="P1324" s="40"/>
      <c r="Q1324" s="279"/>
    </row>
    <row r="1325" spans="1:17" s="34" customFormat="1">
      <c r="A1325" s="29"/>
      <c r="B1325" s="29"/>
      <c r="C1325" s="29"/>
      <c r="D1325" s="29"/>
      <c r="E1325" s="29"/>
      <c r="F1325" s="29"/>
      <c r="G1325" s="29"/>
      <c r="H1325" s="29"/>
      <c r="I1325" s="29"/>
      <c r="J1325" s="30"/>
      <c r="K1325" s="30"/>
      <c r="L1325" s="30"/>
      <c r="M1325" s="30"/>
      <c r="N1325" s="40"/>
      <c r="O1325" s="40"/>
      <c r="P1325" s="40"/>
      <c r="Q1325" s="279"/>
    </row>
    <row r="1326" spans="1:17" s="34" customFormat="1">
      <c r="A1326" s="29"/>
      <c r="B1326" s="29"/>
      <c r="C1326" s="29"/>
      <c r="D1326" s="29"/>
      <c r="E1326" s="29"/>
      <c r="F1326" s="29"/>
      <c r="G1326" s="29"/>
      <c r="H1326" s="29"/>
      <c r="I1326" s="29"/>
      <c r="J1326" s="30"/>
      <c r="K1326" s="30"/>
      <c r="L1326" s="30"/>
      <c r="M1326" s="30"/>
      <c r="N1326" s="40"/>
      <c r="O1326" s="40"/>
      <c r="P1326" s="40"/>
      <c r="Q1326" s="279"/>
    </row>
    <row r="1327" spans="1:17" s="34" customFormat="1">
      <c r="A1327" s="29"/>
      <c r="B1327" s="29"/>
      <c r="C1327" s="29"/>
      <c r="D1327" s="29"/>
      <c r="E1327" s="29"/>
      <c r="F1327" s="29"/>
      <c r="G1327" s="29"/>
      <c r="H1327" s="29"/>
      <c r="I1327" s="29"/>
      <c r="J1327" s="30"/>
      <c r="K1327" s="30"/>
      <c r="L1327" s="30"/>
      <c r="M1327" s="30"/>
      <c r="N1327" s="40"/>
      <c r="O1327" s="40"/>
      <c r="P1327" s="40"/>
      <c r="Q1327" s="279"/>
    </row>
    <row r="1328" spans="1:17" s="34" customFormat="1">
      <c r="A1328" s="29"/>
      <c r="B1328" s="29"/>
      <c r="C1328" s="29"/>
      <c r="D1328" s="29"/>
      <c r="E1328" s="29"/>
      <c r="F1328" s="29"/>
      <c r="G1328" s="29"/>
      <c r="H1328" s="29"/>
      <c r="I1328" s="29"/>
      <c r="J1328" s="30"/>
      <c r="K1328" s="30"/>
      <c r="L1328" s="30"/>
      <c r="M1328" s="30"/>
      <c r="N1328" s="40"/>
      <c r="O1328" s="40"/>
      <c r="P1328" s="40"/>
      <c r="Q1328" s="279"/>
    </row>
    <row r="1329" spans="1:17" s="34" customFormat="1">
      <c r="A1329" s="29"/>
      <c r="B1329" s="29"/>
      <c r="C1329" s="29"/>
      <c r="D1329" s="29"/>
      <c r="E1329" s="29"/>
      <c r="F1329" s="29"/>
      <c r="G1329" s="29"/>
      <c r="H1329" s="29"/>
      <c r="I1329" s="29"/>
      <c r="J1329" s="30"/>
      <c r="K1329" s="30"/>
      <c r="L1329" s="30"/>
      <c r="M1329" s="30"/>
      <c r="N1329" s="40"/>
      <c r="O1329" s="40"/>
      <c r="P1329" s="40"/>
      <c r="Q1329" s="279"/>
    </row>
    <row r="1330" spans="1:17" s="34" customFormat="1">
      <c r="A1330" s="29"/>
      <c r="B1330" s="29"/>
      <c r="C1330" s="29"/>
      <c r="D1330" s="29"/>
      <c r="E1330" s="29"/>
      <c r="F1330" s="29"/>
      <c r="G1330" s="29"/>
      <c r="H1330" s="29"/>
      <c r="I1330" s="29"/>
      <c r="J1330" s="30"/>
      <c r="K1330" s="30"/>
      <c r="L1330" s="30"/>
      <c r="M1330" s="30"/>
      <c r="N1330" s="40"/>
      <c r="O1330" s="40"/>
      <c r="P1330" s="40"/>
      <c r="Q1330" s="279"/>
    </row>
    <row r="1331" spans="1:17" s="34" customFormat="1">
      <c r="A1331" s="29"/>
      <c r="B1331" s="29"/>
      <c r="C1331" s="29"/>
      <c r="D1331" s="29"/>
      <c r="E1331" s="29"/>
      <c r="F1331" s="29"/>
      <c r="G1331" s="29"/>
      <c r="H1331" s="29"/>
      <c r="I1331" s="29"/>
      <c r="J1331" s="30"/>
      <c r="K1331" s="30"/>
      <c r="L1331" s="30"/>
      <c r="M1331" s="30"/>
      <c r="N1331" s="40"/>
      <c r="O1331" s="40"/>
      <c r="P1331" s="40"/>
      <c r="Q1331" s="279"/>
    </row>
    <row r="1332" spans="1:17" s="34" customFormat="1">
      <c r="A1332" s="29"/>
      <c r="B1332" s="29"/>
      <c r="C1332" s="29"/>
      <c r="D1332" s="29"/>
      <c r="E1332" s="29"/>
      <c r="F1332" s="29"/>
      <c r="G1332" s="29"/>
      <c r="H1332" s="29"/>
      <c r="I1332" s="29"/>
      <c r="J1332" s="30"/>
      <c r="K1332" s="30"/>
      <c r="L1332" s="30"/>
      <c r="M1332" s="30"/>
      <c r="N1332" s="40"/>
      <c r="O1332" s="40"/>
      <c r="P1332" s="40"/>
      <c r="Q1332" s="279"/>
    </row>
    <row r="1333" spans="1:17" s="34" customFormat="1">
      <c r="A1333" s="29"/>
      <c r="B1333" s="29"/>
      <c r="C1333" s="29"/>
      <c r="D1333" s="29"/>
      <c r="E1333" s="29"/>
      <c r="F1333" s="29"/>
      <c r="G1333" s="29"/>
      <c r="H1333" s="29"/>
      <c r="I1333" s="29"/>
      <c r="J1333" s="30"/>
      <c r="K1333" s="30"/>
      <c r="L1333" s="30"/>
      <c r="M1333" s="30"/>
      <c r="N1333" s="40"/>
      <c r="O1333" s="40"/>
      <c r="P1333" s="40"/>
      <c r="Q1333" s="279"/>
    </row>
    <row r="1334" spans="1:17" s="34" customFormat="1">
      <c r="A1334" s="29"/>
      <c r="B1334" s="29"/>
      <c r="C1334" s="29"/>
      <c r="D1334" s="29"/>
      <c r="E1334" s="29"/>
      <c r="F1334" s="29"/>
      <c r="G1334" s="29"/>
      <c r="H1334" s="29"/>
      <c r="I1334" s="29"/>
      <c r="J1334" s="30"/>
      <c r="K1334" s="30"/>
      <c r="L1334" s="30"/>
      <c r="M1334" s="30"/>
      <c r="N1334" s="40"/>
      <c r="O1334" s="40"/>
      <c r="P1334" s="40"/>
      <c r="Q1334" s="279"/>
    </row>
    <row r="1335" spans="1:17" s="34" customFormat="1">
      <c r="A1335" s="29"/>
      <c r="B1335" s="29"/>
      <c r="C1335" s="29"/>
      <c r="D1335" s="29"/>
      <c r="E1335" s="29"/>
      <c r="F1335" s="29"/>
      <c r="G1335" s="29"/>
      <c r="H1335" s="29"/>
      <c r="I1335" s="29"/>
      <c r="J1335" s="30"/>
      <c r="K1335" s="30"/>
      <c r="L1335" s="30"/>
      <c r="M1335" s="30"/>
      <c r="N1335" s="40"/>
      <c r="O1335" s="40"/>
      <c r="P1335" s="40"/>
      <c r="Q1335" s="279"/>
    </row>
    <row r="1336" spans="1:17" s="34" customFormat="1">
      <c r="A1336" s="29"/>
      <c r="B1336" s="29"/>
      <c r="C1336" s="29"/>
      <c r="D1336" s="29"/>
      <c r="E1336" s="29"/>
      <c r="F1336" s="29"/>
      <c r="G1336" s="29"/>
      <c r="H1336" s="29"/>
      <c r="I1336" s="29"/>
      <c r="J1336" s="30"/>
      <c r="K1336" s="30"/>
      <c r="L1336" s="30"/>
      <c r="M1336" s="30"/>
      <c r="N1336" s="40"/>
      <c r="O1336" s="40"/>
      <c r="P1336" s="40"/>
      <c r="Q1336" s="279"/>
    </row>
    <row r="1337" spans="1:17" s="34" customFormat="1">
      <c r="A1337" s="29"/>
      <c r="B1337" s="29"/>
      <c r="C1337" s="29"/>
      <c r="D1337" s="29"/>
      <c r="E1337" s="29"/>
      <c r="F1337" s="29"/>
      <c r="G1337" s="29"/>
      <c r="H1337" s="29"/>
      <c r="I1337" s="29"/>
      <c r="J1337" s="30"/>
      <c r="K1337" s="30"/>
      <c r="L1337" s="30"/>
      <c r="M1337" s="30"/>
      <c r="N1337" s="40"/>
      <c r="O1337" s="40"/>
      <c r="P1337" s="40"/>
      <c r="Q1337" s="279"/>
    </row>
    <row r="1338" spans="1:17" s="34" customFormat="1">
      <c r="A1338" s="29"/>
      <c r="B1338" s="29"/>
      <c r="C1338" s="29"/>
      <c r="D1338" s="29"/>
      <c r="E1338" s="29"/>
      <c r="F1338" s="29"/>
      <c r="G1338" s="29"/>
      <c r="H1338" s="29"/>
      <c r="I1338" s="29"/>
      <c r="J1338" s="30"/>
      <c r="K1338" s="30"/>
      <c r="L1338" s="30"/>
      <c r="M1338" s="30"/>
      <c r="N1338" s="40"/>
      <c r="O1338" s="40"/>
      <c r="P1338" s="40"/>
      <c r="Q1338" s="279"/>
    </row>
    <row r="1339" spans="1:17" s="34" customFormat="1">
      <c r="A1339" s="29"/>
      <c r="B1339" s="29"/>
      <c r="C1339" s="29"/>
      <c r="D1339" s="29"/>
      <c r="E1339" s="29"/>
      <c r="F1339" s="29"/>
      <c r="G1339" s="29"/>
      <c r="H1339" s="29"/>
      <c r="I1339" s="29"/>
      <c r="J1339" s="30"/>
      <c r="K1339" s="30"/>
      <c r="L1339" s="30"/>
      <c r="M1339" s="30"/>
      <c r="N1339" s="40"/>
      <c r="O1339" s="40"/>
      <c r="P1339" s="40"/>
      <c r="Q1339" s="279"/>
    </row>
    <row r="1340" spans="1:17" s="34" customFormat="1">
      <c r="A1340" s="29"/>
      <c r="B1340" s="29"/>
      <c r="C1340" s="29"/>
      <c r="D1340" s="29"/>
      <c r="E1340" s="29"/>
      <c r="F1340" s="29"/>
      <c r="G1340" s="29"/>
      <c r="H1340" s="29"/>
      <c r="I1340" s="29"/>
      <c r="J1340" s="30"/>
      <c r="K1340" s="30"/>
      <c r="L1340" s="30"/>
      <c r="M1340" s="30"/>
      <c r="N1340" s="40"/>
      <c r="O1340" s="40"/>
      <c r="P1340" s="40"/>
      <c r="Q1340" s="279"/>
    </row>
    <row r="1341" spans="1:17" s="34" customFormat="1">
      <c r="A1341" s="29"/>
      <c r="B1341" s="29"/>
      <c r="C1341" s="29"/>
      <c r="D1341" s="29"/>
      <c r="E1341" s="29"/>
      <c r="F1341" s="29"/>
      <c r="G1341" s="29"/>
      <c r="H1341" s="29"/>
      <c r="I1341" s="29"/>
      <c r="J1341" s="30"/>
      <c r="K1341" s="30"/>
      <c r="L1341" s="30"/>
      <c r="M1341" s="30"/>
      <c r="N1341" s="40"/>
      <c r="O1341" s="40"/>
      <c r="P1341" s="40"/>
      <c r="Q1341" s="279"/>
    </row>
    <row r="1342" spans="1:17" s="34" customFormat="1">
      <c r="A1342" s="29"/>
      <c r="B1342" s="29"/>
      <c r="C1342" s="29"/>
      <c r="D1342" s="29"/>
      <c r="E1342" s="29"/>
      <c r="F1342" s="29"/>
      <c r="G1342" s="29"/>
      <c r="H1342" s="29"/>
      <c r="I1342" s="29"/>
      <c r="J1342" s="30"/>
      <c r="K1342" s="30"/>
      <c r="L1342" s="30"/>
      <c r="M1342" s="30"/>
      <c r="N1342" s="40"/>
      <c r="O1342" s="40"/>
      <c r="P1342" s="40"/>
      <c r="Q1342" s="279"/>
    </row>
    <row r="1343" spans="1:17" s="34" customFormat="1">
      <c r="A1343" s="29"/>
      <c r="B1343" s="29"/>
      <c r="C1343" s="29"/>
      <c r="D1343" s="29"/>
      <c r="E1343" s="29"/>
      <c r="F1343" s="29"/>
      <c r="G1343" s="29"/>
      <c r="H1343" s="29"/>
      <c r="I1343" s="29"/>
      <c r="J1343" s="30"/>
      <c r="K1343" s="30"/>
      <c r="L1343" s="30"/>
      <c r="M1343" s="30"/>
      <c r="N1343" s="40"/>
      <c r="O1343" s="40"/>
      <c r="P1343" s="40"/>
      <c r="Q1343" s="279"/>
    </row>
    <row r="1344" spans="1:17" s="34" customFormat="1">
      <c r="A1344" s="29"/>
      <c r="B1344" s="29"/>
      <c r="C1344" s="29"/>
      <c r="D1344" s="29"/>
      <c r="E1344" s="29"/>
      <c r="F1344" s="29"/>
      <c r="G1344" s="29"/>
      <c r="H1344" s="29"/>
      <c r="I1344" s="29"/>
      <c r="J1344" s="30"/>
      <c r="K1344" s="30"/>
      <c r="L1344" s="30"/>
      <c r="M1344" s="30"/>
      <c r="N1344" s="40"/>
      <c r="O1344" s="40"/>
      <c r="P1344" s="40"/>
      <c r="Q1344" s="279"/>
    </row>
    <row r="1345" spans="1:17" s="34" customFormat="1">
      <c r="A1345" s="29"/>
      <c r="B1345" s="29"/>
      <c r="C1345" s="29"/>
      <c r="D1345" s="29"/>
      <c r="E1345" s="29"/>
      <c r="F1345" s="29"/>
      <c r="G1345" s="29"/>
      <c r="H1345" s="29"/>
      <c r="I1345" s="29"/>
      <c r="J1345" s="30"/>
      <c r="K1345" s="30"/>
      <c r="L1345" s="30"/>
      <c r="M1345" s="30"/>
      <c r="N1345" s="40"/>
      <c r="O1345" s="40"/>
      <c r="P1345" s="40"/>
      <c r="Q1345" s="279"/>
    </row>
    <row r="1346" spans="1:17" s="34" customFormat="1">
      <c r="A1346" s="29"/>
      <c r="B1346" s="29"/>
      <c r="C1346" s="29"/>
      <c r="D1346" s="29"/>
      <c r="E1346" s="29"/>
      <c r="F1346" s="29"/>
      <c r="G1346" s="29"/>
      <c r="H1346" s="29"/>
      <c r="I1346" s="29"/>
      <c r="J1346" s="30"/>
      <c r="K1346" s="30"/>
      <c r="L1346" s="30"/>
      <c r="M1346" s="30"/>
      <c r="N1346" s="40"/>
      <c r="O1346" s="40"/>
      <c r="P1346" s="40"/>
      <c r="Q1346" s="279"/>
    </row>
    <row r="1347" spans="1:17" s="34" customFormat="1">
      <c r="A1347" s="29"/>
      <c r="B1347" s="29"/>
      <c r="C1347" s="29"/>
      <c r="D1347" s="29"/>
      <c r="E1347" s="29"/>
      <c r="F1347" s="29"/>
      <c r="G1347" s="29"/>
      <c r="H1347" s="29"/>
      <c r="I1347" s="29"/>
      <c r="J1347" s="30"/>
      <c r="K1347" s="30"/>
      <c r="L1347" s="30"/>
      <c r="M1347" s="30"/>
      <c r="N1347" s="40"/>
      <c r="O1347" s="40"/>
      <c r="P1347" s="40"/>
      <c r="Q1347" s="279"/>
    </row>
    <row r="1348" spans="1:17" s="34" customFormat="1">
      <c r="A1348" s="29"/>
      <c r="B1348" s="29"/>
      <c r="C1348" s="29"/>
      <c r="D1348" s="29"/>
      <c r="E1348" s="29"/>
      <c r="F1348" s="29"/>
      <c r="G1348" s="29"/>
      <c r="H1348" s="29"/>
      <c r="I1348" s="29"/>
      <c r="J1348" s="30"/>
      <c r="K1348" s="30"/>
      <c r="L1348" s="30"/>
      <c r="M1348" s="30"/>
      <c r="N1348" s="40"/>
      <c r="O1348" s="40"/>
      <c r="P1348" s="40"/>
      <c r="Q1348" s="279"/>
    </row>
    <row r="1349" spans="1:17" s="34" customFormat="1">
      <c r="A1349" s="29"/>
      <c r="B1349" s="29"/>
      <c r="C1349" s="29"/>
      <c r="D1349" s="29"/>
      <c r="E1349" s="29"/>
      <c r="F1349" s="29"/>
      <c r="G1349" s="29"/>
      <c r="H1349" s="29"/>
      <c r="I1349" s="29"/>
      <c r="J1349" s="30"/>
      <c r="K1349" s="30"/>
      <c r="L1349" s="30"/>
      <c r="M1349" s="30"/>
      <c r="N1349" s="40"/>
      <c r="O1349" s="40"/>
      <c r="P1349" s="40"/>
      <c r="Q1349" s="279"/>
    </row>
    <row r="1350" spans="1:17" s="34" customFormat="1">
      <c r="A1350" s="29"/>
      <c r="B1350" s="29"/>
      <c r="C1350" s="29"/>
      <c r="D1350" s="29"/>
      <c r="E1350" s="29"/>
      <c r="F1350" s="29"/>
      <c r="G1350" s="29"/>
      <c r="H1350" s="29"/>
      <c r="I1350" s="29"/>
      <c r="J1350" s="30"/>
      <c r="K1350" s="30"/>
      <c r="L1350" s="30"/>
      <c r="M1350" s="30"/>
      <c r="N1350" s="40"/>
      <c r="O1350" s="40"/>
      <c r="P1350" s="40"/>
      <c r="Q1350" s="279"/>
    </row>
    <row r="1351" spans="1:17" s="34" customFormat="1">
      <c r="A1351" s="29"/>
      <c r="B1351" s="29"/>
      <c r="C1351" s="29"/>
      <c r="D1351" s="29"/>
      <c r="E1351" s="29"/>
      <c r="F1351" s="29"/>
      <c r="G1351" s="29"/>
      <c r="H1351" s="29"/>
      <c r="I1351" s="29"/>
      <c r="J1351" s="30"/>
      <c r="K1351" s="30"/>
      <c r="L1351" s="30"/>
      <c r="M1351" s="30"/>
      <c r="N1351" s="40"/>
      <c r="O1351" s="40"/>
      <c r="P1351" s="40"/>
      <c r="Q1351" s="279"/>
    </row>
    <row r="1352" spans="1:17" s="34" customFormat="1">
      <c r="A1352" s="29"/>
      <c r="B1352" s="29"/>
      <c r="C1352" s="29"/>
      <c r="D1352" s="29"/>
      <c r="E1352" s="29"/>
      <c r="F1352" s="29"/>
      <c r="G1352" s="29"/>
      <c r="H1352" s="29"/>
      <c r="I1352" s="29"/>
      <c r="J1352" s="30"/>
      <c r="K1352" s="30"/>
      <c r="L1352" s="30"/>
      <c r="M1352" s="30"/>
      <c r="N1352" s="40"/>
      <c r="O1352" s="40"/>
      <c r="P1352" s="40"/>
      <c r="Q1352" s="279"/>
    </row>
    <row r="1353" spans="1:17" s="34" customFormat="1">
      <c r="A1353" s="29"/>
      <c r="B1353" s="29"/>
      <c r="C1353" s="29"/>
      <c r="D1353" s="29"/>
      <c r="E1353" s="29"/>
      <c r="F1353" s="29"/>
      <c r="G1353" s="29"/>
      <c r="H1353" s="29"/>
      <c r="I1353" s="29"/>
      <c r="J1353" s="30"/>
      <c r="K1353" s="30"/>
      <c r="L1353" s="30"/>
      <c r="M1353" s="30"/>
      <c r="N1353" s="40"/>
      <c r="O1353" s="40"/>
      <c r="P1353" s="40"/>
      <c r="Q1353" s="279"/>
    </row>
    <row r="1354" spans="1:17" s="34" customFormat="1">
      <c r="A1354" s="29"/>
      <c r="B1354" s="29"/>
      <c r="C1354" s="29"/>
      <c r="D1354" s="29"/>
      <c r="E1354" s="29"/>
      <c r="F1354" s="29"/>
      <c r="G1354" s="29"/>
      <c r="H1354" s="29"/>
      <c r="I1354" s="29"/>
      <c r="J1354" s="30"/>
      <c r="K1354" s="30"/>
      <c r="L1354" s="30"/>
      <c r="M1354" s="30"/>
      <c r="N1354" s="40"/>
      <c r="O1354" s="40"/>
      <c r="P1354" s="40"/>
      <c r="Q1354" s="279"/>
    </row>
    <row r="1355" spans="1:17" s="34" customFormat="1">
      <c r="A1355" s="29"/>
      <c r="B1355" s="29"/>
      <c r="C1355" s="29"/>
      <c r="D1355" s="29"/>
      <c r="E1355" s="29"/>
      <c r="F1355" s="29"/>
      <c r="G1355" s="29"/>
      <c r="H1355" s="29"/>
      <c r="I1355" s="29"/>
      <c r="J1355" s="30"/>
      <c r="K1355" s="30"/>
      <c r="L1355" s="30"/>
      <c r="M1355" s="30"/>
      <c r="N1355" s="40"/>
      <c r="O1355" s="40"/>
      <c r="P1355" s="40"/>
      <c r="Q1355" s="279"/>
    </row>
    <row r="1356" spans="1:17" s="34" customFormat="1">
      <c r="A1356" s="29"/>
      <c r="B1356" s="29"/>
      <c r="C1356" s="29"/>
      <c r="D1356" s="29"/>
      <c r="E1356" s="29"/>
      <c r="F1356" s="29"/>
      <c r="G1356" s="29"/>
      <c r="H1356" s="29"/>
      <c r="I1356" s="29"/>
      <c r="J1356" s="30"/>
      <c r="K1356" s="30"/>
      <c r="L1356" s="30"/>
      <c r="M1356" s="30"/>
      <c r="N1356" s="40"/>
      <c r="O1356" s="40"/>
      <c r="P1356" s="40"/>
      <c r="Q1356" s="279"/>
    </row>
    <row r="1357" spans="1:17" s="34" customFormat="1">
      <c r="A1357" s="29"/>
      <c r="B1357" s="29"/>
      <c r="C1357" s="29"/>
      <c r="D1357" s="29"/>
      <c r="E1357" s="29"/>
      <c r="F1357" s="29"/>
      <c r="G1357" s="29"/>
      <c r="H1357" s="29"/>
      <c r="I1357" s="29"/>
      <c r="J1357" s="30"/>
      <c r="K1357" s="30"/>
      <c r="L1357" s="30"/>
      <c r="M1357" s="30"/>
      <c r="N1357" s="40"/>
      <c r="O1357" s="40"/>
      <c r="P1357" s="40"/>
      <c r="Q1357" s="279"/>
    </row>
    <row r="1358" spans="1:17" s="34" customFormat="1">
      <c r="A1358" s="29"/>
      <c r="B1358" s="29"/>
      <c r="C1358" s="29"/>
      <c r="D1358" s="29"/>
      <c r="E1358" s="29"/>
      <c r="F1358" s="29"/>
      <c r="G1358" s="29"/>
      <c r="H1358" s="29"/>
      <c r="I1358" s="29"/>
      <c r="J1358" s="30"/>
      <c r="K1358" s="30"/>
      <c r="L1358" s="30"/>
      <c r="M1358" s="30"/>
      <c r="N1358" s="40"/>
      <c r="O1358" s="40"/>
      <c r="P1358" s="40"/>
      <c r="Q1358" s="279"/>
    </row>
    <row r="1359" spans="1:17" s="34" customFormat="1">
      <c r="A1359" s="29"/>
      <c r="B1359" s="29"/>
      <c r="C1359" s="29"/>
      <c r="D1359" s="29"/>
      <c r="E1359" s="29"/>
      <c r="F1359" s="29"/>
      <c r="G1359" s="29"/>
      <c r="H1359" s="29"/>
      <c r="I1359" s="29"/>
      <c r="J1359" s="30"/>
      <c r="K1359" s="30"/>
      <c r="L1359" s="30"/>
      <c r="M1359" s="30"/>
      <c r="N1359" s="40"/>
      <c r="O1359" s="40"/>
      <c r="P1359" s="40"/>
      <c r="Q1359" s="279"/>
    </row>
    <row r="1360" spans="1:17" s="34" customFormat="1">
      <c r="A1360" s="29"/>
      <c r="B1360" s="29"/>
      <c r="C1360" s="29"/>
      <c r="D1360" s="29"/>
      <c r="E1360" s="29"/>
      <c r="F1360" s="29"/>
      <c r="G1360" s="29"/>
      <c r="H1360" s="29"/>
      <c r="I1360" s="29"/>
      <c r="J1360" s="30"/>
      <c r="K1360" s="30"/>
      <c r="L1360" s="30"/>
      <c r="M1360" s="30"/>
      <c r="N1360" s="40"/>
      <c r="O1360" s="40"/>
      <c r="P1360" s="40"/>
      <c r="Q1360" s="279"/>
    </row>
    <row r="1361" spans="1:17" s="34" customFormat="1">
      <c r="A1361" s="29"/>
      <c r="B1361" s="29"/>
      <c r="C1361" s="29"/>
      <c r="D1361" s="29"/>
      <c r="E1361" s="29"/>
      <c r="F1361" s="29"/>
      <c r="G1361" s="29"/>
      <c r="H1361" s="29"/>
      <c r="I1361" s="29"/>
      <c r="J1361" s="30"/>
      <c r="K1361" s="30"/>
      <c r="L1361" s="30"/>
      <c r="M1361" s="30"/>
      <c r="N1361" s="40"/>
      <c r="O1361" s="40"/>
      <c r="P1361" s="40"/>
      <c r="Q1361" s="279"/>
    </row>
    <row r="1362" spans="1:17" s="34" customFormat="1">
      <c r="A1362" s="29"/>
      <c r="B1362" s="29"/>
      <c r="C1362" s="29"/>
      <c r="D1362" s="29"/>
      <c r="E1362" s="29"/>
      <c r="F1362" s="29"/>
      <c r="G1362" s="29"/>
      <c r="H1362" s="29"/>
      <c r="I1362" s="29"/>
      <c r="J1362" s="30"/>
      <c r="K1362" s="30"/>
      <c r="L1362" s="30"/>
      <c r="M1362" s="30"/>
      <c r="N1362" s="40"/>
      <c r="O1362" s="40"/>
      <c r="P1362" s="40"/>
      <c r="Q1362" s="279"/>
    </row>
    <row r="1363" spans="1:17" s="34" customFormat="1">
      <c r="A1363" s="29"/>
      <c r="B1363" s="29"/>
      <c r="C1363" s="29"/>
      <c r="D1363" s="29"/>
      <c r="E1363" s="29"/>
      <c r="F1363" s="29"/>
      <c r="G1363" s="29"/>
      <c r="H1363" s="29"/>
      <c r="I1363" s="29"/>
      <c r="J1363" s="30"/>
      <c r="K1363" s="30"/>
      <c r="L1363" s="30"/>
      <c r="M1363" s="30"/>
      <c r="N1363" s="40"/>
      <c r="O1363" s="40"/>
      <c r="P1363" s="40"/>
      <c r="Q1363" s="279"/>
    </row>
    <row r="1364" spans="1:17" s="34" customFormat="1">
      <c r="A1364" s="29"/>
      <c r="B1364" s="29"/>
      <c r="C1364" s="29"/>
      <c r="D1364" s="29"/>
      <c r="E1364" s="29"/>
      <c r="F1364" s="29"/>
      <c r="G1364" s="29"/>
      <c r="H1364" s="29"/>
      <c r="I1364" s="29"/>
      <c r="J1364" s="30"/>
      <c r="K1364" s="30"/>
      <c r="L1364" s="30"/>
      <c r="M1364" s="30"/>
      <c r="N1364" s="40"/>
      <c r="O1364" s="40"/>
      <c r="P1364" s="40"/>
      <c r="Q1364" s="279"/>
    </row>
    <row r="1365" spans="1:17" s="34" customFormat="1">
      <c r="A1365" s="29"/>
      <c r="B1365" s="29"/>
      <c r="C1365" s="29"/>
      <c r="D1365" s="29"/>
      <c r="E1365" s="29"/>
      <c r="F1365" s="29"/>
      <c r="G1365" s="29"/>
      <c r="H1365" s="29"/>
      <c r="I1365" s="29"/>
      <c r="J1365" s="30"/>
      <c r="K1365" s="30"/>
      <c r="L1365" s="30"/>
      <c r="M1365" s="30"/>
      <c r="N1365" s="40"/>
      <c r="O1365" s="40"/>
      <c r="P1365" s="40"/>
      <c r="Q1365" s="279"/>
    </row>
    <row r="1366" spans="1:17" s="34" customFormat="1">
      <c r="A1366" s="29"/>
      <c r="B1366" s="29"/>
      <c r="C1366" s="29"/>
      <c r="D1366" s="29"/>
      <c r="E1366" s="29"/>
      <c r="F1366" s="29"/>
      <c r="G1366" s="29"/>
      <c r="H1366" s="29"/>
      <c r="I1366" s="29"/>
      <c r="J1366" s="30"/>
      <c r="K1366" s="30"/>
      <c r="L1366" s="30"/>
      <c r="M1366" s="30"/>
      <c r="N1366" s="40"/>
      <c r="O1366" s="40"/>
      <c r="P1366" s="40"/>
      <c r="Q1366" s="279"/>
    </row>
    <row r="1367" spans="1:17" s="34" customFormat="1">
      <c r="A1367" s="29"/>
      <c r="B1367" s="29"/>
      <c r="C1367" s="29"/>
      <c r="D1367" s="29"/>
      <c r="E1367" s="29"/>
      <c r="F1367" s="29"/>
      <c r="G1367" s="29"/>
      <c r="H1367" s="29"/>
      <c r="I1367" s="29"/>
      <c r="J1367" s="30"/>
      <c r="K1367" s="30"/>
      <c r="L1367" s="30"/>
      <c r="M1367" s="30"/>
      <c r="N1367" s="40"/>
      <c r="O1367" s="40"/>
      <c r="P1367" s="40"/>
      <c r="Q1367" s="279"/>
    </row>
    <row r="1368" spans="1:17" s="34" customFormat="1">
      <c r="A1368" s="29"/>
      <c r="B1368" s="29"/>
      <c r="C1368" s="29"/>
      <c r="D1368" s="29"/>
      <c r="E1368" s="29"/>
      <c r="F1368" s="29"/>
      <c r="G1368" s="29"/>
      <c r="H1368" s="29"/>
      <c r="I1368" s="29"/>
      <c r="J1368" s="30"/>
      <c r="K1368" s="30"/>
      <c r="L1368" s="30"/>
      <c r="M1368" s="30"/>
      <c r="N1368" s="40"/>
      <c r="O1368" s="40"/>
      <c r="P1368" s="40"/>
      <c r="Q1368" s="279"/>
    </row>
    <row r="1369" spans="1:17" s="34" customFormat="1">
      <c r="A1369" s="29"/>
      <c r="B1369" s="29"/>
      <c r="C1369" s="29"/>
      <c r="D1369" s="29"/>
      <c r="E1369" s="29"/>
      <c r="F1369" s="29"/>
      <c r="G1369" s="29"/>
      <c r="H1369" s="29"/>
      <c r="I1369" s="29"/>
      <c r="J1369" s="30"/>
      <c r="K1369" s="30"/>
      <c r="L1369" s="30"/>
      <c r="M1369" s="30"/>
      <c r="N1369" s="40"/>
      <c r="O1369" s="40"/>
      <c r="P1369" s="40"/>
      <c r="Q1369" s="279"/>
    </row>
    <row r="1370" spans="1:17" s="34" customFormat="1">
      <c r="A1370" s="29"/>
      <c r="B1370" s="29"/>
      <c r="C1370" s="29"/>
      <c r="D1370" s="29"/>
      <c r="E1370" s="29"/>
      <c r="F1370" s="29"/>
      <c r="G1370" s="29"/>
      <c r="H1370" s="29"/>
      <c r="I1370" s="29"/>
      <c r="J1370" s="30"/>
      <c r="K1370" s="30"/>
      <c r="L1370" s="30"/>
      <c r="M1370" s="30"/>
      <c r="N1370" s="40"/>
      <c r="O1370" s="40"/>
      <c r="P1370" s="40"/>
      <c r="Q1370" s="279"/>
    </row>
    <row r="1371" spans="1:17" s="34" customFormat="1">
      <c r="A1371" s="29"/>
      <c r="B1371" s="29"/>
      <c r="C1371" s="29"/>
      <c r="D1371" s="29"/>
      <c r="E1371" s="29"/>
      <c r="F1371" s="29"/>
      <c r="G1371" s="29"/>
      <c r="H1371" s="29"/>
      <c r="I1371" s="29"/>
      <c r="J1371" s="30"/>
      <c r="K1371" s="30"/>
      <c r="L1371" s="30"/>
      <c r="M1371" s="30"/>
      <c r="N1371" s="40"/>
      <c r="O1371" s="40"/>
      <c r="P1371" s="40"/>
      <c r="Q1371" s="279"/>
    </row>
    <row r="1372" spans="1:17" s="34" customFormat="1">
      <c r="A1372" s="29"/>
      <c r="B1372" s="29"/>
      <c r="C1372" s="29"/>
      <c r="D1372" s="29"/>
      <c r="E1372" s="29"/>
      <c r="F1372" s="29"/>
      <c r="G1372" s="29"/>
      <c r="H1372" s="29"/>
      <c r="I1372" s="29"/>
      <c r="J1372" s="30"/>
      <c r="K1372" s="30"/>
      <c r="L1372" s="30"/>
      <c r="M1372" s="30"/>
      <c r="N1372" s="40"/>
      <c r="O1372" s="40"/>
      <c r="P1372" s="40"/>
      <c r="Q1372" s="279"/>
    </row>
    <row r="1373" spans="1:17" s="34" customFormat="1">
      <c r="A1373" s="29"/>
      <c r="B1373" s="29"/>
      <c r="C1373" s="29"/>
      <c r="D1373" s="29"/>
      <c r="E1373" s="29"/>
      <c r="F1373" s="29"/>
      <c r="G1373" s="29"/>
      <c r="H1373" s="29"/>
      <c r="I1373" s="29"/>
      <c r="J1373" s="30"/>
      <c r="K1373" s="30"/>
      <c r="L1373" s="30"/>
      <c r="M1373" s="30"/>
      <c r="N1373" s="40"/>
      <c r="O1373" s="40"/>
      <c r="P1373" s="40"/>
      <c r="Q1373" s="279"/>
    </row>
    <row r="1374" spans="1:17" s="34" customFormat="1">
      <c r="A1374" s="29"/>
      <c r="B1374" s="29"/>
      <c r="C1374" s="29"/>
      <c r="D1374" s="29"/>
      <c r="E1374" s="29"/>
      <c r="F1374" s="29"/>
      <c r="G1374" s="29"/>
      <c r="H1374" s="29"/>
      <c r="I1374" s="29"/>
      <c r="J1374" s="30"/>
      <c r="K1374" s="30"/>
      <c r="L1374" s="30"/>
      <c r="M1374" s="30"/>
      <c r="N1374" s="40"/>
      <c r="O1374" s="40"/>
      <c r="P1374" s="40"/>
      <c r="Q1374" s="279"/>
    </row>
    <row r="1375" spans="1:17" s="34" customFormat="1">
      <c r="A1375" s="29"/>
      <c r="B1375" s="29"/>
      <c r="C1375" s="29"/>
      <c r="D1375" s="29"/>
      <c r="E1375" s="29"/>
      <c r="F1375" s="29"/>
      <c r="G1375" s="29"/>
      <c r="H1375" s="29"/>
      <c r="I1375" s="29"/>
      <c r="J1375" s="30"/>
      <c r="K1375" s="30"/>
      <c r="L1375" s="30"/>
      <c r="M1375" s="30"/>
      <c r="N1375" s="40"/>
      <c r="O1375" s="40"/>
      <c r="P1375" s="40"/>
      <c r="Q1375" s="279"/>
    </row>
    <row r="1376" spans="1:17" s="34" customFormat="1">
      <c r="A1376" s="29"/>
      <c r="B1376" s="29"/>
      <c r="C1376" s="29"/>
      <c r="D1376" s="29"/>
      <c r="E1376" s="29"/>
      <c r="F1376" s="29"/>
      <c r="G1376" s="29"/>
      <c r="H1376" s="29"/>
      <c r="I1376" s="29"/>
      <c r="J1376" s="30"/>
      <c r="K1376" s="30"/>
      <c r="L1376" s="30"/>
      <c r="M1376" s="30"/>
      <c r="N1376" s="40"/>
      <c r="O1376" s="40"/>
      <c r="P1376" s="40"/>
      <c r="Q1376" s="279"/>
    </row>
    <row r="1377" spans="1:17" s="34" customFormat="1">
      <c r="A1377" s="29"/>
      <c r="B1377" s="29"/>
      <c r="C1377" s="29"/>
      <c r="D1377" s="29"/>
      <c r="E1377" s="29"/>
      <c r="F1377" s="29"/>
      <c r="G1377" s="29"/>
      <c r="H1377" s="29"/>
      <c r="I1377" s="29"/>
      <c r="J1377" s="30"/>
      <c r="K1377" s="30"/>
      <c r="L1377" s="30"/>
      <c r="M1377" s="30"/>
      <c r="N1377" s="40"/>
      <c r="O1377" s="40"/>
      <c r="P1377" s="40"/>
      <c r="Q1377" s="279"/>
    </row>
    <row r="1378" spans="1:17" s="34" customFormat="1">
      <c r="A1378" s="29"/>
      <c r="B1378" s="29"/>
      <c r="C1378" s="29"/>
      <c r="D1378" s="29"/>
      <c r="E1378" s="29"/>
      <c r="F1378" s="29"/>
      <c r="G1378" s="29"/>
      <c r="H1378" s="29"/>
      <c r="I1378" s="29"/>
      <c r="J1378" s="30"/>
      <c r="K1378" s="30"/>
      <c r="L1378" s="30"/>
      <c r="M1378" s="30"/>
      <c r="N1378" s="40"/>
      <c r="O1378" s="40"/>
      <c r="P1378" s="40"/>
      <c r="Q1378" s="279"/>
    </row>
    <row r="1379" spans="1:17" s="34" customFormat="1">
      <c r="A1379" s="29"/>
      <c r="B1379" s="29"/>
      <c r="C1379" s="29"/>
      <c r="D1379" s="29"/>
      <c r="E1379" s="29"/>
      <c r="F1379" s="29"/>
      <c r="G1379" s="29"/>
      <c r="H1379" s="29"/>
      <c r="I1379" s="29"/>
      <c r="J1379" s="30"/>
      <c r="K1379" s="30"/>
      <c r="L1379" s="30"/>
      <c r="M1379" s="30"/>
      <c r="N1379" s="40"/>
      <c r="O1379" s="40"/>
      <c r="P1379" s="40"/>
      <c r="Q1379" s="279"/>
    </row>
    <row r="1380" spans="1:17" s="34" customFormat="1">
      <c r="A1380" s="29"/>
      <c r="B1380" s="29"/>
      <c r="C1380" s="29"/>
      <c r="D1380" s="29"/>
      <c r="E1380" s="29"/>
      <c r="F1380" s="29"/>
      <c r="G1380" s="29"/>
      <c r="H1380" s="29"/>
      <c r="I1380" s="29"/>
      <c r="J1380" s="30"/>
      <c r="K1380" s="30"/>
      <c r="L1380" s="30"/>
      <c r="M1380" s="30"/>
      <c r="N1380" s="40"/>
      <c r="O1380" s="40"/>
      <c r="P1380" s="40"/>
      <c r="Q1380" s="279"/>
    </row>
    <row r="1381" spans="1:17" s="34" customFormat="1">
      <c r="A1381" s="29"/>
      <c r="B1381" s="29"/>
      <c r="C1381" s="29"/>
      <c r="D1381" s="29"/>
      <c r="E1381" s="29"/>
      <c r="F1381" s="29"/>
      <c r="G1381" s="29"/>
      <c r="H1381" s="29"/>
      <c r="I1381" s="29"/>
      <c r="J1381" s="30"/>
      <c r="K1381" s="30"/>
      <c r="L1381" s="30"/>
      <c r="M1381" s="30"/>
      <c r="N1381" s="40"/>
      <c r="O1381" s="40"/>
      <c r="P1381" s="40"/>
      <c r="Q1381" s="279"/>
    </row>
    <row r="1382" spans="1:17" s="34" customFormat="1">
      <c r="A1382" s="29"/>
      <c r="B1382" s="29"/>
      <c r="C1382" s="29"/>
      <c r="D1382" s="29"/>
      <c r="E1382" s="29"/>
      <c r="F1382" s="29"/>
      <c r="G1382" s="29"/>
      <c r="H1382" s="29"/>
      <c r="I1382" s="29"/>
      <c r="J1382" s="30"/>
      <c r="K1382" s="30"/>
      <c r="L1382" s="30"/>
      <c r="M1382" s="30"/>
      <c r="N1382" s="40"/>
      <c r="O1382" s="40"/>
      <c r="P1382" s="40"/>
      <c r="Q1382" s="279"/>
    </row>
    <row r="1383" spans="1:17" s="34" customFormat="1">
      <c r="A1383" s="29"/>
      <c r="B1383" s="29"/>
      <c r="C1383" s="29"/>
      <c r="D1383" s="29"/>
      <c r="E1383" s="29"/>
      <c r="F1383" s="29"/>
      <c r="G1383" s="29"/>
      <c r="H1383" s="29"/>
      <c r="I1383" s="29"/>
      <c r="J1383" s="30"/>
      <c r="K1383" s="30"/>
      <c r="L1383" s="30"/>
      <c r="M1383" s="30"/>
      <c r="N1383" s="40"/>
      <c r="O1383" s="40"/>
      <c r="P1383" s="40"/>
      <c r="Q1383" s="279"/>
    </row>
    <row r="1384" spans="1:17" s="34" customFormat="1">
      <c r="A1384" s="29"/>
      <c r="B1384" s="29"/>
      <c r="C1384" s="29"/>
      <c r="D1384" s="29"/>
      <c r="E1384" s="29"/>
      <c r="F1384" s="29"/>
      <c r="G1384" s="29"/>
      <c r="H1384" s="29"/>
      <c r="I1384" s="29"/>
      <c r="J1384" s="30"/>
      <c r="K1384" s="30"/>
      <c r="L1384" s="30"/>
      <c r="M1384" s="30"/>
      <c r="N1384" s="40"/>
      <c r="O1384" s="40"/>
      <c r="P1384" s="40"/>
      <c r="Q1384" s="279"/>
    </row>
    <row r="1385" spans="1:17" s="34" customFormat="1">
      <c r="A1385" s="29"/>
      <c r="B1385" s="29"/>
      <c r="C1385" s="29"/>
      <c r="D1385" s="29"/>
      <c r="E1385" s="29"/>
      <c r="F1385" s="29"/>
      <c r="G1385" s="29"/>
      <c r="H1385" s="29"/>
      <c r="I1385" s="29"/>
      <c r="J1385" s="30"/>
      <c r="K1385" s="30"/>
      <c r="L1385" s="30"/>
      <c r="M1385" s="30"/>
      <c r="N1385" s="40"/>
      <c r="O1385" s="40"/>
      <c r="P1385" s="40"/>
      <c r="Q1385" s="279"/>
    </row>
    <row r="1386" spans="1:17" s="34" customFormat="1">
      <c r="A1386" s="29"/>
      <c r="B1386" s="29"/>
      <c r="C1386" s="29"/>
      <c r="D1386" s="29"/>
      <c r="E1386" s="29"/>
      <c r="F1386" s="29"/>
      <c r="G1386" s="29"/>
      <c r="H1386" s="29"/>
      <c r="I1386" s="29"/>
      <c r="J1386" s="30"/>
      <c r="K1386" s="30"/>
      <c r="L1386" s="30"/>
      <c r="M1386" s="30"/>
      <c r="N1386" s="40"/>
      <c r="O1386" s="40"/>
      <c r="P1386" s="40"/>
      <c r="Q1386" s="279"/>
    </row>
    <row r="1387" spans="1:17" s="34" customFormat="1">
      <c r="A1387" s="29"/>
      <c r="B1387" s="29"/>
      <c r="C1387" s="29"/>
      <c r="D1387" s="29"/>
      <c r="E1387" s="29"/>
      <c r="F1387" s="29"/>
      <c r="G1387" s="29"/>
      <c r="H1387" s="29"/>
      <c r="I1387" s="29"/>
      <c r="J1387" s="30"/>
      <c r="K1387" s="30"/>
      <c r="L1387" s="30"/>
      <c r="M1387" s="30"/>
      <c r="N1387" s="40"/>
      <c r="O1387" s="40"/>
      <c r="P1387" s="40"/>
      <c r="Q1387" s="279"/>
    </row>
    <row r="1388" spans="1:17" s="34" customFormat="1">
      <c r="A1388" s="29"/>
      <c r="B1388" s="29"/>
      <c r="C1388" s="29"/>
      <c r="D1388" s="29"/>
      <c r="E1388" s="29"/>
      <c r="F1388" s="29"/>
      <c r="G1388" s="29"/>
      <c r="H1388" s="29"/>
      <c r="I1388" s="29"/>
      <c r="J1388" s="30"/>
      <c r="K1388" s="30"/>
      <c r="L1388" s="30"/>
      <c r="M1388" s="30"/>
      <c r="N1388" s="40"/>
      <c r="O1388" s="40"/>
      <c r="P1388" s="40"/>
      <c r="Q1388" s="279"/>
    </row>
    <row r="1389" spans="1:17" s="34" customFormat="1">
      <c r="A1389" s="29"/>
      <c r="B1389" s="29"/>
      <c r="C1389" s="29"/>
      <c r="D1389" s="29"/>
      <c r="E1389" s="29"/>
      <c r="F1389" s="29"/>
      <c r="G1389" s="29"/>
      <c r="H1389" s="29"/>
      <c r="I1389" s="29"/>
      <c r="J1389" s="30"/>
      <c r="K1389" s="30"/>
      <c r="L1389" s="30"/>
      <c r="M1389" s="30"/>
      <c r="N1389" s="40"/>
      <c r="O1389" s="40"/>
      <c r="P1389" s="40"/>
      <c r="Q1389" s="279"/>
    </row>
    <row r="1390" spans="1:17" s="34" customFormat="1">
      <c r="A1390" s="29"/>
      <c r="B1390" s="29"/>
      <c r="C1390" s="29"/>
      <c r="D1390" s="29"/>
      <c r="E1390" s="29"/>
      <c r="F1390" s="29"/>
      <c r="G1390" s="29"/>
      <c r="H1390" s="29"/>
      <c r="I1390" s="29"/>
      <c r="J1390" s="30"/>
      <c r="K1390" s="30"/>
      <c r="L1390" s="30"/>
      <c r="M1390" s="30"/>
      <c r="N1390" s="40"/>
      <c r="O1390" s="40"/>
      <c r="P1390" s="40"/>
      <c r="Q1390" s="279"/>
    </row>
    <row r="1391" spans="1:17" s="34" customFormat="1">
      <c r="A1391" s="29"/>
      <c r="B1391" s="29"/>
      <c r="C1391" s="29"/>
      <c r="D1391" s="29"/>
      <c r="E1391" s="29"/>
      <c r="F1391" s="29"/>
      <c r="G1391" s="29"/>
      <c r="H1391" s="29"/>
      <c r="I1391" s="29"/>
      <c r="J1391" s="30"/>
      <c r="K1391" s="30"/>
      <c r="L1391" s="30"/>
      <c r="M1391" s="30"/>
      <c r="N1391" s="40"/>
      <c r="O1391" s="40"/>
      <c r="P1391" s="40"/>
      <c r="Q1391" s="279"/>
    </row>
    <row r="1392" spans="1:17" s="34" customFormat="1">
      <c r="A1392" s="29"/>
      <c r="B1392" s="29"/>
      <c r="C1392" s="29"/>
      <c r="D1392" s="29"/>
      <c r="E1392" s="29"/>
      <c r="F1392" s="29"/>
      <c r="G1392" s="29"/>
      <c r="H1392" s="29"/>
      <c r="I1392" s="29"/>
      <c r="J1392" s="30"/>
      <c r="K1392" s="30"/>
      <c r="L1392" s="30"/>
      <c r="M1392" s="30"/>
      <c r="N1392" s="40"/>
      <c r="O1392" s="40"/>
      <c r="P1392" s="40"/>
      <c r="Q1392" s="279"/>
    </row>
    <row r="1393" spans="1:17" s="34" customFormat="1">
      <c r="A1393" s="29"/>
      <c r="B1393" s="29"/>
      <c r="C1393" s="29"/>
      <c r="D1393" s="29"/>
      <c r="E1393" s="29"/>
      <c r="F1393" s="29"/>
      <c r="G1393" s="29"/>
      <c r="H1393" s="29"/>
      <c r="I1393" s="29"/>
      <c r="J1393" s="30"/>
      <c r="K1393" s="30"/>
      <c r="L1393" s="30"/>
      <c r="M1393" s="30"/>
      <c r="N1393" s="40"/>
      <c r="O1393" s="40"/>
      <c r="P1393" s="40"/>
      <c r="Q1393" s="279"/>
    </row>
    <row r="1394" spans="1:17" s="34" customFormat="1">
      <c r="A1394" s="29"/>
      <c r="B1394" s="29"/>
      <c r="C1394" s="29"/>
      <c r="D1394" s="29"/>
      <c r="E1394" s="29"/>
      <c r="F1394" s="29"/>
      <c r="G1394" s="29"/>
      <c r="H1394" s="29"/>
      <c r="I1394" s="29"/>
      <c r="J1394" s="30"/>
      <c r="K1394" s="30"/>
      <c r="L1394" s="30"/>
      <c r="M1394" s="30"/>
      <c r="N1394" s="40"/>
      <c r="O1394" s="40"/>
      <c r="P1394" s="40"/>
      <c r="Q1394" s="279"/>
    </row>
    <row r="1395" spans="1:17" s="34" customFormat="1">
      <c r="A1395" s="29"/>
      <c r="B1395" s="29"/>
      <c r="C1395" s="29"/>
      <c r="D1395" s="29"/>
      <c r="E1395" s="29"/>
      <c r="F1395" s="29"/>
      <c r="G1395" s="29"/>
      <c r="H1395" s="29"/>
      <c r="I1395" s="29"/>
      <c r="J1395" s="30"/>
      <c r="K1395" s="30"/>
      <c r="L1395" s="30"/>
      <c r="M1395" s="30"/>
      <c r="N1395" s="40"/>
      <c r="O1395" s="40"/>
      <c r="P1395" s="40"/>
      <c r="Q1395" s="279"/>
    </row>
    <row r="1396" spans="1:17" s="34" customFormat="1">
      <c r="A1396" s="29"/>
      <c r="B1396" s="29"/>
      <c r="C1396" s="29"/>
      <c r="D1396" s="29"/>
      <c r="E1396" s="29"/>
      <c r="F1396" s="29"/>
      <c r="G1396" s="29"/>
      <c r="H1396" s="29"/>
      <c r="I1396" s="29"/>
      <c r="J1396" s="30"/>
      <c r="K1396" s="30"/>
      <c r="L1396" s="30"/>
      <c r="M1396" s="30"/>
      <c r="N1396" s="40"/>
      <c r="O1396" s="40"/>
      <c r="P1396" s="40"/>
      <c r="Q1396" s="279"/>
    </row>
    <row r="1397" spans="1:17" s="34" customFormat="1">
      <c r="A1397" s="29"/>
      <c r="B1397" s="29"/>
      <c r="C1397" s="29"/>
      <c r="D1397" s="29"/>
      <c r="E1397" s="29"/>
      <c r="F1397" s="29"/>
      <c r="G1397" s="29"/>
      <c r="H1397" s="29"/>
      <c r="I1397" s="29"/>
      <c r="J1397" s="30"/>
      <c r="K1397" s="30"/>
      <c r="L1397" s="30"/>
      <c r="M1397" s="30"/>
      <c r="N1397" s="40"/>
      <c r="O1397" s="40"/>
      <c r="P1397" s="40"/>
      <c r="Q1397" s="279"/>
    </row>
  </sheetData>
  <autoFilter ref="A7:R88"/>
  <mergeCells count="152">
    <mergeCell ref="J5:Q5"/>
    <mergeCell ref="C6:C7"/>
    <mergeCell ref="D6:D7"/>
    <mergeCell ref="E6:E7"/>
    <mergeCell ref="J6:K6"/>
    <mergeCell ref="L6:M6"/>
    <mergeCell ref="N6:O6"/>
    <mergeCell ref="P6:Q6"/>
    <mergeCell ref="A1:G1"/>
    <mergeCell ref="A2:G2"/>
    <mergeCell ref="P2:Q2"/>
    <mergeCell ref="A3:Q3"/>
    <mergeCell ref="A4:Q4"/>
    <mergeCell ref="A5:A7"/>
    <mergeCell ref="B5:B7"/>
    <mergeCell ref="C5:E5"/>
    <mergeCell ref="G5:G7"/>
    <mergeCell ref="H5:I6"/>
    <mergeCell ref="A11:A13"/>
    <mergeCell ref="B11:B13"/>
    <mergeCell ref="C11:C13"/>
    <mergeCell ref="D11:D13"/>
    <mergeCell ref="E11:E13"/>
    <mergeCell ref="A8:B10"/>
    <mergeCell ref="C8:C10"/>
    <mergeCell ref="D8:D10"/>
    <mergeCell ref="E8:E10"/>
    <mergeCell ref="A14:A16"/>
    <mergeCell ref="B14:B16"/>
    <mergeCell ref="C14:C16"/>
    <mergeCell ref="D14:D16"/>
    <mergeCell ref="E14:E16"/>
    <mergeCell ref="A17:A19"/>
    <mergeCell ref="B17:B19"/>
    <mergeCell ref="C17:C19"/>
    <mergeCell ref="D17:D19"/>
    <mergeCell ref="E17:E19"/>
    <mergeCell ref="A20:A22"/>
    <mergeCell ref="B20:B22"/>
    <mergeCell ref="C20:C22"/>
    <mergeCell ref="D20:D22"/>
    <mergeCell ref="E20:E22"/>
    <mergeCell ref="A23:A25"/>
    <mergeCell ref="B23:B25"/>
    <mergeCell ref="C23:C25"/>
    <mergeCell ref="D23:D25"/>
    <mergeCell ref="E23:E25"/>
    <mergeCell ref="A26:A28"/>
    <mergeCell ref="B26:B28"/>
    <mergeCell ref="C26:C28"/>
    <mergeCell ref="D26:D28"/>
    <mergeCell ref="E26:E28"/>
    <mergeCell ref="A29:A31"/>
    <mergeCell ref="B29:B31"/>
    <mergeCell ref="C29:C31"/>
    <mergeCell ref="D29:D31"/>
    <mergeCell ref="E29:E31"/>
    <mergeCell ref="A32:A34"/>
    <mergeCell ref="B32:B34"/>
    <mergeCell ref="C32:C34"/>
    <mergeCell ref="D32:D34"/>
    <mergeCell ref="E32:E34"/>
    <mergeCell ref="A35:A37"/>
    <mergeCell ref="B35:B37"/>
    <mergeCell ref="C35:C37"/>
    <mergeCell ref="D35:D37"/>
    <mergeCell ref="E35:E37"/>
    <mergeCell ref="A38:A40"/>
    <mergeCell ref="B38:B40"/>
    <mergeCell ref="C38:C40"/>
    <mergeCell ref="D38:D40"/>
    <mergeCell ref="E38:E40"/>
    <mergeCell ref="A41:A43"/>
    <mergeCell ref="B41:B43"/>
    <mergeCell ref="C41:C43"/>
    <mergeCell ref="D41:D43"/>
    <mergeCell ref="E41:E43"/>
    <mergeCell ref="A44:A46"/>
    <mergeCell ref="B44:B46"/>
    <mergeCell ref="C44:C46"/>
    <mergeCell ref="D44:D46"/>
    <mergeCell ref="E44:E46"/>
    <mergeCell ref="A47:A49"/>
    <mergeCell ref="B47:B49"/>
    <mergeCell ref="C47:C49"/>
    <mergeCell ref="D47:D49"/>
    <mergeCell ref="E47:E49"/>
    <mergeCell ref="A50:A52"/>
    <mergeCell ref="B50:B52"/>
    <mergeCell ref="C50:C52"/>
    <mergeCell ref="D50:D52"/>
    <mergeCell ref="E50:E52"/>
    <mergeCell ref="A53:A55"/>
    <mergeCell ref="B53:B55"/>
    <mergeCell ref="C53:C55"/>
    <mergeCell ref="D53:D55"/>
    <mergeCell ref="E53:E55"/>
    <mergeCell ref="A56:A58"/>
    <mergeCell ref="B56:B58"/>
    <mergeCell ref="C56:C58"/>
    <mergeCell ref="D56:D58"/>
    <mergeCell ref="E56:E58"/>
    <mergeCell ref="A59:A61"/>
    <mergeCell ref="B59:B61"/>
    <mergeCell ref="C59:C61"/>
    <mergeCell ref="D59:D61"/>
    <mergeCell ref="E59:E61"/>
    <mergeCell ref="A62:A64"/>
    <mergeCell ref="B62:B64"/>
    <mergeCell ref="C62:C64"/>
    <mergeCell ref="D62:D64"/>
    <mergeCell ref="E62:E64"/>
    <mergeCell ref="A65:A67"/>
    <mergeCell ref="B65:B67"/>
    <mergeCell ref="C65:C67"/>
    <mergeCell ref="D65:D67"/>
    <mergeCell ref="E65:E67"/>
    <mergeCell ref="A68:A70"/>
    <mergeCell ref="B68:B70"/>
    <mergeCell ref="C68:C70"/>
    <mergeCell ref="D68:D70"/>
    <mergeCell ref="E68:E70"/>
    <mergeCell ref="A71:A73"/>
    <mergeCell ref="B71:B73"/>
    <mergeCell ref="C71:C73"/>
    <mergeCell ref="D71:D73"/>
    <mergeCell ref="E71:E73"/>
    <mergeCell ref="A74:A76"/>
    <mergeCell ref="B74:B76"/>
    <mergeCell ref="C74:C76"/>
    <mergeCell ref="D74:D76"/>
    <mergeCell ref="E74:E76"/>
    <mergeCell ref="A77:A79"/>
    <mergeCell ref="B77:B79"/>
    <mergeCell ref="C77:C79"/>
    <mergeCell ref="D77:D79"/>
    <mergeCell ref="E77:E79"/>
    <mergeCell ref="A86:A88"/>
    <mergeCell ref="B86:B88"/>
    <mergeCell ref="C86:C88"/>
    <mergeCell ref="D86:D88"/>
    <mergeCell ref="E86:E88"/>
    <mergeCell ref="A80:A82"/>
    <mergeCell ref="B80:B82"/>
    <mergeCell ref="C80:C82"/>
    <mergeCell ref="D80:D82"/>
    <mergeCell ref="E80:E82"/>
    <mergeCell ref="A83:A85"/>
    <mergeCell ref="B83:B85"/>
    <mergeCell ref="C83:C85"/>
    <mergeCell ref="D83:D85"/>
    <mergeCell ref="E83:E85"/>
  </mergeCells>
  <pageMargins left="0.53489583333333335" right="0.23958333333333301" top="0.21875" bottom="0.21875" header="0.3" footer="0.3"/>
  <pageSetup paperSize="9" scale="65" orientation="landscape" verticalDpi="0" r:id="rId1"/>
</worksheet>
</file>

<file path=xl/worksheets/sheet2.xml><?xml version="1.0" encoding="utf-8"?>
<worksheet xmlns="http://schemas.openxmlformats.org/spreadsheetml/2006/main" xmlns:r="http://schemas.openxmlformats.org/officeDocument/2006/relationships">
  <dimension ref="A1:E35"/>
  <sheetViews>
    <sheetView view="pageLayout" workbookViewId="0">
      <selection activeCell="D19" sqref="D19"/>
    </sheetView>
  </sheetViews>
  <sheetFormatPr defaultColWidth="9.140625" defaultRowHeight="15.75"/>
  <cols>
    <col min="1" max="1" width="5.42578125" style="74" customWidth="1"/>
    <col min="2" max="2" width="37" style="74" customWidth="1"/>
    <col min="3" max="3" width="7" style="74" customWidth="1"/>
    <col min="4" max="4" width="9.140625" style="74" customWidth="1"/>
    <col min="5" max="5" width="36.5703125" style="74" customWidth="1"/>
    <col min="6" max="16384" width="9.140625" style="74"/>
  </cols>
  <sheetData>
    <row r="1" spans="1:5">
      <c r="A1" s="428" t="s">
        <v>83</v>
      </c>
      <c r="B1" s="428"/>
    </row>
    <row r="2" spans="1:5">
      <c r="A2" s="429" t="s">
        <v>84</v>
      </c>
      <c r="B2" s="429"/>
    </row>
    <row r="3" spans="1:5" ht="11.25" customHeight="1">
      <c r="A3" s="87"/>
      <c r="B3" s="87"/>
    </row>
    <row r="4" spans="1:5" customFormat="1" ht="38.25" customHeight="1">
      <c r="A4" s="427" t="s">
        <v>138</v>
      </c>
      <c r="B4" s="427"/>
      <c r="C4" s="427"/>
      <c r="D4" s="427"/>
      <c r="E4" s="427"/>
    </row>
    <row r="5" spans="1:5" customFormat="1" ht="13.5" customHeight="1">
      <c r="A5" s="431"/>
      <c r="B5" s="431"/>
      <c r="C5" s="82"/>
    </row>
    <row r="6" spans="1:5" customFormat="1" ht="15.75" customHeight="1">
      <c r="A6" s="431"/>
      <c r="B6" s="431"/>
      <c r="C6" s="82"/>
    </row>
    <row r="7" spans="1:5" customFormat="1" ht="24" customHeight="1">
      <c r="A7" s="430" t="s">
        <v>86</v>
      </c>
      <c r="B7" s="430" t="s">
        <v>110</v>
      </c>
      <c r="C7" s="84"/>
      <c r="D7" s="426" t="s">
        <v>86</v>
      </c>
      <c r="E7" s="426" t="s">
        <v>111</v>
      </c>
    </row>
    <row r="8" spans="1:5" customFormat="1" ht="18" customHeight="1">
      <c r="A8" s="430"/>
      <c r="B8" s="430"/>
      <c r="C8" s="84"/>
      <c r="D8" s="426"/>
      <c r="E8" s="426"/>
    </row>
    <row r="9" spans="1:5" customFormat="1" ht="18" customHeight="1">
      <c r="A9" s="430"/>
      <c r="B9" s="430"/>
      <c r="C9" s="84"/>
      <c r="D9" s="426"/>
      <c r="E9" s="426"/>
    </row>
    <row r="10" spans="1:5" ht="20.25" customHeight="1">
      <c r="A10" s="78">
        <v>1</v>
      </c>
      <c r="B10" s="79" t="s">
        <v>82</v>
      </c>
      <c r="C10" s="85"/>
      <c r="D10" s="75">
        <v>1</v>
      </c>
      <c r="E10" s="76" t="s">
        <v>112</v>
      </c>
    </row>
    <row r="11" spans="1:5" ht="20.25" customHeight="1">
      <c r="A11" s="78">
        <v>2</v>
      </c>
      <c r="B11" s="79" t="s">
        <v>87</v>
      </c>
      <c r="C11" s="85"/>
      <c r="D11" s="75">
        <v>2</v>
      </c>
      <c r="E11" s="76" t="s">
        <v>113</v>
      </c>
    </row>
    <row r="12" spans="1:5" ht="20.25" customHeight="1">
      <c r="A12" s="78">
        <v>3</v>
      </c>
      <c r="B12" s="79" t="s">
        <v>88</v>
      </c>
      <c r="C12" s="85"/>
      <c r="D12" s="75">
        <v>3</v>
      </c>
      <c r="E12" s="76" t="s">
        <v>114</v>
      </c>
    </row>
    <row r="13" spans="1:5" ht="20.25" customHeight="1">
      <c r="A13" s="78">
        <v>4</v>
      </c>
      <c r="B13" s="79" t="s">
        <v>89</v>
      </c>
      <c r="C13" s="85"/>
      <c r="D13" s="75">
        <v>4</v>
      </c>
      <c r="E13" s="76" t="s">
        <v>115</v>
      </c>
    </row>
    <row r="14" spans="1:5" ht="20.25" customHeight="1">
      <c r="A14" s="78">
        <v>5</v>
      </c>
      <c r="B14" s="79" t="s">
        <v>90</v>
      </c>
      <c r="C14" s="85"/>
      <c r="D14" s="75">
        <v>5</v>
      </c>
      <c r="E14" s="76" t="s">
        <v>116</v>
      </c>
    </row>
    <row r="15" spans="1:5" ht="20.25" customHeight="1">
      <c r="A15" s="78">
        <v>6</v>
      </c>
      <c r="B15" s="79" t="s">
        <v>91</v>
      </c>
      <c r="C15" s="85"/>
      <c r="D15" s="75">
        <v>6</v>
      </c>
      <c r="E15" s="76" t="s">
        <v>117</v>
      </c>
    </row>
    <row r="16" spans="1:5" ht="20.25" customHeight="1">
      <c r="A16" s="78">
        <v>7</v>
      </c>
      <c r="B16" s="79" t="s">
        <v>92</v>
      </c>
      <c r="C16" s="85"/>
      <c r="D16" s="75">
        <v>7</v>
      </c>
      <c r="E16" s="76" t="s">
        <v>118</v>
      </c>
    </row>
    <row r="17" spans="1:5" ht="20.25" customHeight="1">
      <c r="A17" s="78">
        <v>8</v>
      </c>
      <c r="B17" s="79" t="s">
        <v>93</v>
      </c>
      <c r="C17" s="85"/>
      <c r="D17" s="75">
        <v>8</v>
      </c>
      <c r="E17" s="76" t="s">
        <v>119</v>
      </c>
    </row>
    <row r="18" spans="1:5" ht="20.25" customHeight="1">
      <c r="A18" s="78">
        <v>9</v>
      </c>
      <c r="B18" s="79" t="s">
        <v>94</v>
      </c>
      <c r="C18" s="85"/>
      <c r="D18" s="75">
        <v>9</v>
      </c>
      <c r="E18" s="76" t="s">
        <v>120</v>
      </c>
    </row>
    <row r="19" spans="1:5" ht="20.25" customHeight="1">
      <c r="A19" s="78">
        <v>10</v>
      </c>
      <c r="B19" s="79" t="s">
        <v>95</v>
      </c>
      <c r="C19" s="85"/>
      <c r="D19" s="75">
        <v>10</v>
      </c>
      <c r="E19" s="76" t="s">
        <v>121</v>
      </c>
    </row>
    <row r="20" spans="1:5" ht="20.25" customHeight="1">
      <c r="A20" s="78">
        <v>11</v>
      </c>
      <c r="B20" s="79" t="s">
        <v>96</v>
      </c>
      <c r="C20" s="85"/>
      <c r="D20" s="75">
        <v>11</v>
      </c>
      <c r="E20" s="76" t="s">
        <v>122</v>
      </c>
    </row>
    <row r="21" spans="1:5" ht="20.25" customHeight="1">
      <c r="A21" s="78">
        <v>12</v>
      </c>
      <c r="B21" s="79" t="s">
        <v>97</v>
      </c>
      <c r="C21" s="85"/>
      <c r="D21" s="75">
        <v>12</v>
      </c>
      <c r="E21" s="76" t="s">
        <v>123</v>
      </c>
    </row>
    <row r="22" spans="1:5" ht="20.25" customHeight="1">
      <c r="A22" s="78">
        <v>13</v>
      </c>
      <c r="B22" s="79" t="s">
        <v>98</v>
      </c>
      <c r="C22" s="85"/>
      <c r="D22" s="75">
        <v>13</v>
      </c>
      <c r="E22" s="76" t="s">
        <v>124</v>
      </c>
    </row>
    <row r="23" spans="1:5" ht="20.25" customHeight="1">
      <c r="A23" s="78">
        <v>14</v>
      </c>
      <c r="B23" s="79" t="s">
        <v>99</v>
      </c>
      <c r="C23" s="85"/>
      <c r="D23" s="75">
        <v>14</v>
      </c>
      <c r="E23" s="76" t="s">
        <v>125</v>
      </c>
    </row>
    <row r="24" spans="1:5" ht="20.25" customHeight="1">
      <c r="A24" s="78">
        <v>15</v>
      </c>
      <c r="B24" s="79" t="s">
        <v>100</v>
      </c>
      <c r="C24" s="85"/>
      <c r="D24" s="75">
        <v>15</v>
      </c>
      <c r="E24" s="76" t="s">
        <v>126</v>
      </c>
    </row>
    <row r="25" spans="1:5" ht="20.25" customHeight="1">
      <c r="A25" s="78">
        <v>16</v>
      </c>
      <c r="B25" s="79" t="s">
        <v>101</v>
      </c>
      <c r="C25" s="85"/>
      <c r="D25" s="75">
        <v>16</v>
      </c>
      <c r="E25" s="76" t="s">
        <v>127</v>
      </c>
    </row>
    <row r="26" spans="1:5" ht="20.25" customHeight="1">
      <c r="A26" s="78">
        <v>17</v>
      </c>
      <c r="B26" s="79" t="s">
        <v>102</v>
      </c>
      <c r="C26" s="85"/>
      <c r="D26" s="75">
        <v>17</v>
      </c>
      <c r="E26" s="76" t="s">
        <v>128</v>
      </c>
    </row>
    <row r="27" spans="1:5" ht="20.25" customHeight="1">
      <c r="A27" s="78">
        <v>18</v>
      </c>
      <c r="B27" s="79" t="s">
        <v>103</v>
      </c>
      <c r="C27" s="85"/>
      <c r="D27" s="75">
        <v>18</v>
      </c>
      <c r="E27" s="76" t="s">
        <v>129</v>
      </c>
    </row>
    <row r="28" spans="1:5" ht="20.25" customHeight="1">
      <c r="A28" s="78">
        <v>19</v>
      </c>
      <c r="B28" s="79" t="s">
        <v>104</v>
      </c>
      <c r="C28" s="85"/>
      <c r="D28" s="75">
        <v>19</v>
      </c>
      <c r="E28" s="76" t="s">
        <v>130</v>
      </c>
    </row>
    <row r="29" spans="1:5" ht="20.25" customHeight="1">
      <c r="A29" s="78">
        <v>20</v>
      </c>
      <c r="B29" s="79" t="s">
        <v>105</v>
      </c>
      <c r="C29" s="85"/>
      <c r="D29" s="75">
        <v>20</v>
      </c>
      <c r="E29" s="76" t="s">
        <v>131</v>
      </c>
    </row>
    <row r="30" spans="1:5" ht="20.25" customHeight="1">
      <c r="A30" s="78">
        <v>21</v>
      </c>
      <c r="B30" s="79" t="s">
        <v>106</v>
      </c>
      <c r="C30" s="85"/>
      <c r="D30" s="75">
        <v>21</v>
      </c>
      <c r="E30" s="76" t="s">
        <v>132</v>
      </c>
    </row>
    <row r="31" spans="1:5" ht="21" customHeight="1">
      <c r="A31" s="78">
        <v>22</v>
      </c>
      <c r="B31" s="80" t="s">
        <v>107</v>
      </c>
      <c r="C31" s="86"/>
      <c r="D31" s="75">
        <v>22</v>
      </c>
      <c r="E31" s="77" t="s">
        <v>133</v>
      </c>
    </row>
    <row r="32" spans="1:5" ht="21" customHeight="1">
      <c r="A32" s="78">
        <v>23</v>
      </c>
      <c r="B32" s="80" t="s">
        <v>108</v>
      </c>
      <c r="C32" s="86"/>
      <c r="D32" s="75">
        <v>23</v>
      </c>
      <c r="E32" s="77" t="s">
        <v>134</v>
      </c>
    </row>
    <row r="33" spans="1:5" ht="21" customHeight="1">
      <c r="A33" s="78">
        <v>24</v>
      </c>
      <c r="B33" s="80" t="s">
        <v>109</v>
      </c>
      <c r="C33" s="86"/>
      <c r="D33" s="75">
        <v>24</v>
      </c>
      <c r="E33" s="77" t="s">
        <v>135</v>
      </c>
    </row>
    <row r="34" spans="1:5">
      <c r="A34" s="83"/>
      <c r="B34" s="83"/>
      <c r="C34" s="86"/>
      <c r="D34" s="81">
        <v>25</v>
      </c>
      <c r="E34" s="77" t="s">
        <v>136</v>
      </c>
    </row>
    <row r="35" spans="1:5">
      <c r="A35" s="83"/>
      <c r="B35" s="83"/>
      <c r="C35" s="86"/>
      <c r="D35" s="81">
        <v>26</v>
      </c>
      <c r="E35" s="77" t="s">
        <v>137</v>
      </c>
    </row>
  </sheetData>
  <mergeCells count="9">
    <mergeCell ref="D7:D9"/>
    <mergeCell ref="E7:E9"/>
    <mergeCell ref="A4:E4"/>
    <mergeCell ref="A1:B1"/>
    <mergeCell ref="A2:B2"/>
    <mergeCell ref="A7:A9"/>
    <mergeCell ref="B7:B9"/>
    <mergeCell ref="A5:B5"/>
    <mergeCell ref="A6:B6"/>
  </mergeCells>
  <pageMargins left="0.52083333333333337" right="0.20833333333333334" top="0.29166666666666669" bottom="0.30208333333333331"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dimension ref="A1:J37"/>
  <sheetViews>
    <sheetView view="pageLayout" topLeftCell="A4" workbookViewId="0">
      <selection activeCell="F9" sqref="F9"/>
    </sheetView>
  </sheetViews>
  <sheetFormatPr defaultRowHeight="15"/>
  <cols>
    <col min="1" max="1" width="7.28515625" style="261" customWidth="1"/>
    <col min="2" max="2" width="18.85546875" style="261" customWidth="1"/>
    <col min="3" max="7" width="15.7109375" style="261" customWidth="1"/>
    <col min="8" max="8" width="33.5703125" style="261" bestFit="1" customWidth="1"/>
    <col min="9" max="9" width="12.5703125" style="261" customWidth="1"/>
    <col min="10" max="11" width="31.7109375" style="261" customWidth="1"/>
    <col min="12" max="16384" width="9.140625" style="261"/>
  </cols>
  <sheetData>
    <row r="1" spans="1:10" ht="15.75">
      <c r="A1" s="445" t="s">
        <v>364</v>
      </c>
      <c r="B1" s="445"/>
      <c r="C1" s="445"/>
      <c r="D1" s="445"/>
      <c r="E1" s="445"/>
      <c r="F1" s="445"/>
      <c r="G1" s="445"/>
      <c r="H1" s="445"/>
    </row>
    <row r="2" spans="1:10" ht="18.75">
      <c r="A2" s="356"/>
      <c r="B2" s="356"/>
      <c r="C2" s="356"/>
      <c r="D2" s="356"/>
      <c r="E2" s="356"/>
      <c r="F2" s="356"/>
      <c r="G2" s="356"/>
      <c r="H2" s="356"/>
      <c r="J2" s="310" t="s">
        <v>306</v>
      </c>
    </row>
    <row r="3" spans="1:10" ht="37.5" customHeight="1">
      <c r="A3" s="446" t="s">
        <v>369</v>
      </c>
      <c r="B3" s="447"/>
      <c r="C3" s="447"/>
      <c r="D3" s="447"/>
      <c r="E3" s="447"/>
      <c r="F3" s="447"/>
      <c r="G3" s="447"/>
      <c r="H3" s="447"/>
      <c r="I3" s="447"/>
      <c r="J3" s="447"/>
    </row>
    <row r="4" spans="1:10" ht="15.75">
      <c r="A4" s="448" t="str">
        <f>'Biểu 5'!A4:H4</f>
        <v>(Kèm theo Quyết định số 668  /QĐ-UBND ngày 03  /11/2021 của Ủy ban nhân dân tỉnh)</v>
      </c>
      <c r="B4" s="448"/>
      <c r="C4" s="448"/>
      <c r="D4" s="448"/>
      <c r="E4" s="448"/>
      <c r="F4" s="448"/>
      <c r="G4" s="448"/>
      <c r="H4" s="448"/>
      <c r="I4" s="448"/>
      <c r="J4" s="448"/>
    </row>
    <row r="6" spans="1:10" ht="47.25" customHeight="1">
      <c r="A6" s="357" t="s">
        <v>10</v>
      </c>
      <c r="B6" s="357" t="s">
        <v>314</v>
      </c>
      <c r="C6" s="357" t="s">
        <v>315</v>
      </c>
      <c r="D6" s="357" t="s">
        <v>428</v>
      </c>
      <c r="E6" s="357" t="s">
        <v>429</v>
      </c>
      <c r="F6" s="357"/>
      <c r="G6" s="357" t="s">
        <v>385</v>
      </c>
      <c r="H6" s="357" t="s">
        <v>316</v>
      </c>
      <c r="I6" s="357" t="s">
        <v>302</v>
      </c>
      <c r="J6" s="357" t="s">
        <v>294</v>
      </c>
    </row>
    <row r="7" spans="1:10" ht="31.5" customHeight="1">
      <c r="A7" s="358">
        <v>1</v>
      </c>
      <c r="B7" s="179" t="s">
        <v>170</v>
      </c>
      <c r="C7" s="358">
        <v>2021</v>
      </c>
      <c r="D7" s="358">
        <v>112</v>
      </c>
      <c r="E7" s="358">
        <v>90</v>
      </c>
      <c r="F7" s="358">
        <v>90</v>
      </c>
      <c r="G7" s="358">
        <v>34</v>
      </c>
      <c r="H7" s="179" t="s">
        <v>152</v>
      </c>
      <c r="I7" s="179" t="s">
        <v>322</v>
      </c>
      <c r="J7" s="179" t="s">
        <v>358</v>
      </c>
    </row>
    <row r="8" spans="1:10" ht="28.5" customHeight="1">
      <c r="A8" s="358">
        <v>2</v>
      </c>
      <c r="B8" s="179" t="s">
        <v>345</v>
      </c>
      <c r="C8" s="358">
        <v>2021</v>
      </c>
      <c r="D8" s="358">
        <v>80</v>
      </c>
      <c r="E8" s="358">
        <v>50</v>
      </c>
      <c r="F8" s="358">
        <v>50</v>
      </c>
      <c r="G8" s="358">
        <v>17</v>
      </c>
      <c r="H8" s="179" t="s">
        <v>346</v>
      </c>
      <c r="I8" s="179" t="s">
        <v>341</v>
      </c>
      <c r="J8" s="179"/>
    </row>
    <row r="9" spans="1:10" ht="28.5" customHeight="1">
      <c r="A9" s="358">
        <v>3</v>
      </c>
      <c r="B9" s="179" t="s">
        <v>198</v>
      </c>
      <c r="C9" s="358">
        <v>2021</v>
      </c>
      <c r="D9" s="358">
        <v>136</v>
      </c>
      <c r="E9" s="358">
        <v>90</v>
      </c>
      <c r="F9" s="358">
        <v>60</v>
      </c>
      <c r="G9" s="358">
        <v>22</v>
      </c>
      <c r="H9" s="179" t="s">
        <v>333</v>
      </c>
      <c r="I9" s="179" t="s">
        <v>331</v>
      </c>
      <c r="J9" s="179"/>
    </row>
    <row r="10" spans="1:10" ht="28.5" customHeight="1">
      <c r="A10" s="358">
        <v>4</v>
      </c>
      <c r="B10" s="262" t="s">
        <v>134</v>
      </c>
      <c r="C10" s="263">
        <v>2021</v>
      </c>
      <c r="D10" s="263">
        <v>72</v>
      </c>
      <c r="E10" s="263">
        <v>50</v>
      </c>
      <c r="F10" s="263">
        <v>29</v>
      </c>
      <c r="G10" s="263">
        <v>15</v>
      </c>
      <c r="H10" s="262" t="s">
        <v>352</v>
      </c>
      <c r="I10" s="262" t="s">
        <v>348</v>
      </c>
      <c r="J10" s="262"/>
    </row>
    <row r="11" spans="1:10" ht="28.5" customHeight="1">
      <c r="A11" s="358">
        <v>5</v>
      </c>
      <c r="B11" s="179" t="s">
        <v>323</v>
      </c>
      <c r="C11" s="358">
        <v>2021</v>
      </c>
      <c r="D11" s="358">
        <v>120</v>
      </c>
      <c r="E11" s="358">
        <v>117</v>
      </c>
      <c r="F11" s="358">
        <v>117</v>
      </c>
      <c r="G11" s="358">
        <v>19</v>
      </c>
      <c r="H11" s="179" t="s">
        <v>324</v>
      </c>
      <c r="I11" s="179" t="s">
        <v>322</v>
      </c>
      <c r="J11" s="179"/>
    </row>
    <row r="12" spans="1:10" ht="30.75" customHeight="1">
      <c r="A12" s="358">
        <v>6</v>
      </c>
      <c r="B12" s="179" t="s">
        <v>169</v>
      </c>
      <c r="C12" s="358">
        <v>2022</v>
      </c>
      <c r="D12" s="358">
        <v>120</v>
      </c>
      <c r="E12" s="358">
        <v>70</v>
      </c>
      <c r="F12" s="358">
        <v>45</v>
      </c>
      <c r="G12" s="358">
        <v>41</v>
      </c>
      <c r="H12" s="179" t="s">
        <v>151</v>
      </c>
      <c r="I12" s="179" t="s">
        <v>322</v>
      </c>
      <c r="J12" s="179" t="s">
        <v>360</v>
      </c>
    </row>
    <row r="13" spans="1:10" ht="28.5" customHeight="1">
      <c r="A13" s="358">
        <v>7</v>
      </c>
      <c r="B13" s="262" t="s">
        <v>135</v>
      </c>
      <c r="C13" s="263">
        <v>2022</v>
      </c>
      <c r="D13" s="263">
        <v>64</v>
      </c>
      <c r="E13" s="263">
        <v>53</v>
      </c>
      <c r="F13" s="263">
        <v>53</v>
      </c>
      <c r="G13" s="263">
        <v>16</v>
      </c>
      <c r="H13" s="262" t="s">
        <v>353</v>
      </c>
      <c r="I13" s="262" t="s">
        <v>348</v>
      </c>
      <c r="J13" s="262"/>
    </row>
    <row r="14" spans="1:10" ht="28.5" customHeight="1">
      <c r="A14" s="358">
        <v>8</v>
      </c>
      <c r="B14" s="262" t="s">
        <v>136</v>
      </c>
      <c r="C14" s="263">
        <v>2022</v>
      </c>
      <c r="D14" s="263">
        <v>72</v>
      </c>
      <c r="E14" s="263">
        <v>70</v>
      </c>
      <c r="F14" s="263">
        <v>70</v>
      </c>
      <c r="G14" s="263">
        <v>12</v>
      </c>
      <c r="H14" s="262" t="s">
        <v>354</v>
      </c>
      <c r="I14" s="262" t="s">
        <v>348</v>
      </c>
      <c r="J14" s="262"/>
    </row>
    <row r="15" spans="1:10" ht="28.5" customHeight="1">
      <c r="A15" s="358">
        <v>9</v>
      </c>
      <c r="B15" s="179" t="s">
        <v>112</v>
      </c>
      <c r="C15" s="358">
        <v>2022</v>
      </c>
      <c r="D15" s="358">
        <v>128</v>
      </c>
      <c r="E15" s="358">
        <v>80</v>
      </c>
      <c r="F15" s="358">
        <v>69</v>
      </c>
      <c r="G15" s="358">
        <v>18</v>
      </c>
      <c r="H15" s="179" t="s">
        <v>320</v>
      </c>
      <c r="I15" s="179" t="s">
        <v>319</v>
      </c>
      <c r="J15" s="179"/>
    </row>
    <row r="16" spans="1:10" ht="28.5" customHeight="1">
      <c r="A16" s="358">
        <v>10</v>
      </c>
      <c r="B16" s="179" t="s">
        <v>126</v>
      </c>
      <c r="C16" s="358">
        <v>2022</v>
      </c>
      <c r="D16" s="358">
        <v>120</v>
      </c>
      <c r="E16" s="358">
        <v>120</v>
      </c>
      <c r="F16" s="358">
        <v>152</v>
      </c>
      <c r="G16" s="358">
        <v>23</v>
      </c>
      <c r="H16" s="179" t="s">
        <v>338</v>
      </c>
      <c r="I16" s="179" t="s">
        <v>331</v>
      </c>
      <c r="J16" s="179"/>
    </row>
    <row r="17" spans="1:10" ht="28.5" customHeight="1">
      <c r="A17" s="358">
        <v>11</v>
      </c>
      <c r="B17" s="179" t="s">
        <v>203</v>
      </c>
      <c r="C17" s="358">
        <v>2022</v>
      </c>
      <c r="D17" s="358">
        <v>96</v>
      </c>
      <c r="E17" s="358">
        <v>50</v>
      </c>
      <c r="F17" s="358">
        <v>26</v>
      </c>
      <c r="G17" s="358">
        <v>36</v>
      </c>
      <c r="H17" s="179" t="s">
        <v>342</v>
      </c>
      <c r="I17" s="179" t="s">
        <v>341</v>
      </c>
      <c r="J17" s="179"/>
    </row>
    <row r="18" spans="1:10" ht="33" customHeight="1">
      <c r="A18" s="358">
        <v>12</v>
      </c>
      <c r="B18" s="179" t="s">
        <v>199</v>
      </c>
      <c r="C18" s="358">
        <v>2022</v>
      </c>
      <c r="D18" s="358">
        <v>128</v>
      </c>
      <c r="E18" s="358">
        <v>123</v>
      </c>
      <c r="F18" s="358">
        <v>123</v>
      </c>
      <c r="G18" s="358">
        <v>28</v>
      </c>
      <c r="H18" s="179" t="s">
        <v>335</v>
      </c>
      <c r="I18" s="179" t="s">
        <v>331</v>
      </c>
      <c r="J18" s="179" t="s">
        <v>370</v>
      </c>
    </row>
    <row r="19" spans="1:10" ht="28.5" customHeight="1">
      <c r="A19" s="358">
        <v>13</v>
      </c>
      <c r="B19" s="179" t="s">
        <v>204</v>
      </c>
      <c r="C19" s="358">
        <v>2023</v>
      </c>
      <c r="D19" s="358">
        <v>120</v>
      </c>
      <c r="E19" s="358">
        <v>70</v>
      </c>
      <c r="F19" s="358">
        <v>0</v>
      </c>
      <c r="G19" s="358">
        <v>30</v>
      </c>
      <c r="H19" s="179" t="s">
        <v>343</v>
      </c>
      <c r="I19" s="179" t="s">
        <v>341</v>
      </c>
      <c r="J19" s="179"/>
    </row>
    <row r="20" spans="1:10" ht="37.5" customHeight="1">
      <c r="A20" s="358">
        <v>14</v>
      </c>
      <c r="B20" s="179" t="s">
        <v>325</v>
      </c>
      <c r="C20" s="358">
        <v>2023</v>
      </c>
      <c r="D20" s="358">
        <v>128</v>
      </c>
      <c r="E20" s="358">
        <v>60</v>
      </c>
      <c r="F20" s="358">
        <v>11</v>
      </c>
      <c r="G20" s="358">
        <v>40</v>
      </c>
      <c r="H20" s="179" t="s">
        <v>150</v>
      </c>
      <c r="I20" s="179" t="s">
        <v>322</v>
      </c>
      <c r="J20" s="179" t="s">
        <v>359</v>
      </c>
    </row>
    <row r="21" spans="1:10" ht="28.5" customHeight="1">
      <c r="A21" s="358">
        <v>15</v>
      </c>
      <c r="B21" s="179" t="s">
        <v>327</v>
      </c>
      <c r="C21" s="358">
        <v>2023</v>
      </c>
      <c r="D21" s="358">
        <v>240</v>
      </c>
      <c r="E21" s="358">
        <v>114</v>
      </c>
      <c r="F21" s="358">
        <v>114</v>
      </c>
      <c r="G21" s="358">
        <v>59</v>
      </c>
      <c r="H21" s="179" t="s">
        <v>328</v>
      </c>
      <c r="I21" s="179" t="s">
        <v>322</v>
      </c>
      <c r="J21" s="179"/>
    </row>
    <row r="22" spans="1:10" ht="28.5" customHeight="1">
      <c r="A22" s="358">
        <v>16</v>
      </c>
      <c r="B22" s="179" t="s">
        <v>196</v>
      </c>
      <c r="C22" s="358">
        <v>2023</v>
      </c>
      <c r="D22" s="358">
        <v>160</v>
      </c>
      <c r="E22" s="358">
        <v>73</v>
      </c>
      <c r="F22" s="358">
        <v>73</v>
      </c>
      <c r="G22" s="358">
        <v>45</v>
      </c>
      <c r="H22" s="179" t="s">
        <v>329</v>
      </c>
      <c r="I22" s="179" t="s">
        <v>322</v>
      </c>
      <c r="J22" s="179"/>
    </row>
    <row r="23" spans="1:10" ht="28.5" customHeight="1">
      <c r="A23" s="358">
        <v>17</v>
      </c>
      <c r="B23" s="179" t="s">
        <v>122</v>
      </c>
      <c r="C23" s="358">
        <v>2023</v>
      </c>
      <c r="D23" s="358">
        <v>160</v>
      </c>
      <c r="E23" s="358">
        <v>120</v>
      </c>
      <c r="F23" s="358">
        <v>120</v>
      </c>
      <c r="G23" s="358">
        <v>15</v>
      </c>
      <c r="H23" s="179" t="s">
        <v>334</v>
      </c>
      <c r="I23" s="179" t="s">
        <v>331</v>
      </c>
      <c r="J23" s="179"/>
    </row>
    <row r="24" spans="1:10" ht="28.5" customHeight="1">
      <c r="A24" s="358">
        <v>18</v>
      </c>
      <c r="B24" s="179" t="s">
        <v>200</v>
      </c>
      <c r="C24" s="358">
        <v>2023</v>
      </c>
      <c r="D24" s="358">
        <v>192</v>
      </c>
      <c r="E24" s="358">
        <v>55</v>
      </c>
      <c r="F24" s="358">
        <v>55</v>
      </c>
      <c r="G24" s="358">
        <v>42</v>
      </c>
      <c r="H24" s="179" t="s">
        <v>336</v>
      </c>
      <c r="I24" s="179" t="s">
        <v>331</v>
      </c>
      <c r="J24" s="179"/>
    </row>
    <row r="25" spans="1:10" ht="28.5" customHeight="1">
      <c r="A25" s="358">
        <v>19</v>
      </c>
      <c r="B25" s="262" t="s">
        <v>206</v>
      </c>
      <c r="C25" s="358">
        <v>2023</v>
      </c>
      <c r="D25" s="358">
        <v>120</v>
      </c>
      <c r="E25" s="358">
        <v>99</v>
      </c>
      <c r="F25" s="358">
        <v>99</v>
      </c>
      <c r="G25" s="358">
        <v>40</v>
      </c>
      <c r="H25" s="262" t="s">
        <v>351</v>
      </c>
      <c r="I25" s="262" t="s">
        <v>348</v>
      </c>
      <c r="J25" s="262"/>
    </row>
    <row r="26" spans="1:10" ht="28.5" customHeight="1">
      <c r="A26" s="358">
        <v>20</v>
      </c>
      <c r="B26" s="179" t="s">
        <v>194</v>
      </c>
      <c r="C26" s="358">
        <v>2023</v>
      </c>
      <c r="D26" s="358">
        <v>120</v>
      </c>
      <c r="E26" s="358">
        <v>50</v>
      </c>
      <c r="F26" s="358">
        <v>23</v>
      </c>
      <c r="G26" s="358">
        <v>43</v>
      </c>
      <c r="H26" s="179" t="s">
        <v>326</v>
      </c>
      <c r="I26" s="179" t="s">
        <v>322</v>
      </c>
      <c r="J26" s="179"/>
    </row>
    <row r="27" spans="1:10" ht="28.5" customHeight="1">
      <c r="A27" s="358">
        <v>21</v>
      </c>
      <c r="B27" s="179" t="s">
        <v>197</v>
      </c>
      <c r="C27" s="358">
        <v>2023</v>
      </c>
      <c r="D27" s="358">
        <v>88</v>
      </c>
      <c r="E27" s="358">
        <v>157</v>
      </c>
      <c r="F27" s="358">
        <v>157</v>
      </c>
      <c r="G27" s="358">
        <v>27</v>
      </c>
      <c r="H27" s="179" t="s">
        <v>332</v>
      </c>
      <c r="I27" s="179" t="s">
        <v>331</v>
      </c>
      <c r="J27" s="179"/>
    </row>
    <row r="28" spans="1:10" ht="28.5" customHeight="1">
      <c r="A28" s="358">
        <v>22</v>
      </c>
      <c r="B28" s="179" t="s">
        <v>201</v>
      </c>
      <c r="C28" s="358">
        <v>2023</v>
      </c>
      <c r="D28" s="358">
        <v>160</v>
      </c>
      <c r="E28" s="358">
        <v>50</v>
      </c>
      <c r="F28" s="358">
        <v>11</v>
      </c>
      <c r="G28" s="358">
        <v>38</v>
      </c>
      <c r="H28" s="179" t="s">
        <v>337</v>
      </c>
      <c r="I28" s="179" t="s">
        <v>331</v>
      </c>
      <c r="J28" s="179"/>
    </row>
    <row r="29" spans="1:10" ht="28.5" customHeight="1">
      <c r="A29" s="358">
        <v>23</v>
      </c>
      <c r="B29" s="179" t="s">
        <v>205</v>
      </c>
      <c r="C29" s="358">
        <v>2023</v>
      </c>
      <c r="D29" s="358">
        <v>104</v>
      </c>
      <c r="E29" s="358">
        <v>38</v>
      </c>
      <c r="F29" s="358">
        <v>16</v>
      </c>
      <c r="G29" s="358">
        <v>32</v>
      </c>
      <c r="H29" s="179" t="s">
        <v>344</v>
      </c>
      <c r="I29" s="179" t="s">
        <v>341</v>
      </c>
      <c r="J29" s="179"/>
    </row>
    <row r="30" spans="1:10" ht="28.5" customHeight="1">
      <c r="A30" s="358">
        <v>24</v>
      </c>
      <c r="B30" s="262" t="s">
        <v>349</v>
      </c>
      <c r="C30" s="358">
        <v>2023</v>
      </c>
      <c r="D30" s="358">
        <v>80</v>
      </c>
      <c r="E30" s="358">
        <v>29</v>
      </c>
      <c r="F30" s="358">
        <v>0</v>
      </c>
      <c r="G30" s="358">
        <v>26</v>
      </c>
      <c r="H30" s="262" t="s">
        <v>350</v>
      </c>
      <c r="I30" s="262" t="s">
        <v>348</v>
      </c>
      <c r="J30" s="262" t="s">
        <v>357</v>
      </c>
    </row>
    <row r="31" spans="1:10" ht="28.5" customHeight="1">
      <c r="A31" s="358">
        <v>25</v>
      </c>
      <c r="B31" s="262" t="s">
        <v>207</v>
      </c>
      <c r="C31" s="358">
        <v>2023</v>
      </c>
      <c r="D31" s="358">
        <v>120</v>
      </c>
      <c r="E31" s="358">
        <v>57</v>
      </c>
      <c r="F31" s="358">
        <v>57</v>
      </c>
      <c r="G31" s="358">
        <v>45</v>
      </c>
      <c r="H31" s="262" t="s">
        <v>355</v>
      </c>
      <c r="I31" s="262" t="s">
        <v>348</v>
      </c>
      <c r="J31" s="262"/>
    </row>
    <row r="32" spans="1:10" ht="28.5" customHeight="1">
      <c r="A32" s="358">
        <v>26</v>
      </c>
      <c r="B32" s="179" t="s">
        <v>202</v>
      </c>
      <c r="C32" s="358">
        <v>2023</v>
      </c>
      <c r="D32" s="358">
        <v>160</v>
      </c>
      <c r="E32" s="358">
        <v>79</v>
      </c>
      <c r="F32" s="358">
        <v>79</v>
      </c>
      <c r="G32" s="358">
        <v>44</v>
      </c>
      <c r="H32" s="179" t="s">
        <v>339</v>
      </c>
      <c r="I32" s="179" t="s">
        <v>331</v>
      </c>
      <c r="J32" s="179"/>
    </row>
    <row r="34" spans="3:10">
      <c r="C34" s="261">
        <v>2021</v>
      </c>
      <c r="D34" s="261">
        <f>D7+D8+D9+D10+D11</f>
        <v>520</v>
      </c>
      <c r="E34" s="261">
        <f>E7+E8+E9+E10+E11</f>
        <v>397</v>
      </c>
      <c r="G34" s="261">
        <f>D34-E34</f>
        <v>123</v>
      </c>
      <c r="J34" s="261" t="e">
        <f>#REF!-#REF!</f>
        <v>#REF!</v>
      </c>
    </row>
    <row r="35" spans="3:10">
      <c r="C35" s="261">
        <v>2022</v>
      </c>
      <c r="D35" s="261">
        <f>D12+D13+D14+D15+D16+D17+D18</f>
        <v>728</v>
      </c>
      <c r="E35" s="261">
        <f>E12+E13+E14+E15+E16+E17+E18</f>
        <v>566</v>
      </c>
      <c r="G35" s="261">
        <f>D35-E35</f>
        <v>162</v>
      </c>
      <c r="J35" s="261" t="e">
        <f>J34/26</f>
        <v>#REF!</v>
      </c>
    </row>
    <row r="36" spans="3:10">
      <c r="C36" s="261">
        <v>2023</v>
      </c>
      <c r="D36" s="261">
        <f>D19+D20+D21+D22+D23+D24+D25+D26+D27+D28+D29+D30+D31+D32</f>
        <v>1952</v>
      </c>
      <c r="E36" s="261">
        <f t="shared" ref="E36" si="0">E19+E20+E21+E22+E23+E24+E25+E26+E27+E28+E29+E30+E31+E32</f>
        <v>1051</v>
      </c>
      <c r="G36" s="261">
        <f>D36-E36</f>
        <v>901</v>
      </c>
    </row>
    <row r="37" spans="3:10">
      <c r="D37" s="261">
        <f>D35+D34+D36</f>
        <v>3200</v>
      </c>
      <c r="E37" s="261">
        <f t="shared" ref="E37:G37" si="1">E35+E34+E36</f>
        <v>2014</v>
      </c>
      <c r="G37" s="261">
        <f t="shared" si="1"/>
        <v>1186</v>
      </c>
    </row>
  </sheetData>
  <autoFilter ref="A6:K32"/>
  <mergeCells count="3">
    <mergeCell ref="A1:H1"/>
    <mergeCell ref="A3:J3"/>
    <mergeCell ref="A4:J4"/>
  </mergeCells>
  <pageMargins left="0.5" right="0.3" top="0.35416666666666669" bottom="0.21875" header="0.3" footer="0.3"/>
  <pageSetup paperSize="9" scale="80" orientation="portrait" verticalDpi="0" r:id="rId1"/>
</worksheet>
</file>

<file path=xl/worksheets/sheet21.xml><?xml version="1.0" encoding="utf-8"?>
<worksheet xmlns="http://schemas.openxmlformats.org/spreadsheetml/2006/main" xmlns:r="http://schemas.openxmlformats.org/officeDocument/2006/relationships">
  <dimension ref="A1:H33"/>
  <sheetViews>
    <sheetView view="pageLayout" topLeftCell="A4" workbookViewId="0">
      <selection activeCell="F9" sqref="F9"/>
    </sheetView>
  </sheetViews>
  <sheetFormatPr defaultRowHeight="15"/>
  <cols>
    <col min="1" max="1" width="7.28515625" style="261" customWidth="1"/>
    <col min="2" max="2" width="18.85546875" style="261" customWidth="1"/>
    <col min="3" max="7" width="15.7109375" style="261" customWidth="1"/>
    <col min="8" max="8" width="12.5703125" style="261" customWidth="1"/>
    <col min="9" max="9" width="31.7109375" style="261" customWidth="1"/>
    <col min="10" max="16384" width="9.140625" style="261"/>
  </cols>
  <sheetData>
    <row r="1" spans="1:8" ht="15.75">
      <c r="A1" s="445" t="s">
        <v>364</v>
      </c>
      <c r="B1" s="445"/>
      <c r="C1" s="445"/>
      <c r="D1" s="445"/>
      <c r="E1" s="445"/>
      <c r="F1" s="445"/>
      <c r="G1" s="356"/>
    </row>
    <row r="2" spans="1:8" ht="15.75">
      <c r="A2" s="328"/>
      <c r="B2" s="328"/>
      <c r="C2" s="356"/>
      <c r="D2" s="328"/>
      <c r="E2" s="341"/>
      <c r="F2" s="328"/>
      <c r="G2" s="356"/>
    </row>
    <row r="3" spans="1:8" ht="37.5" customHeight="1">
      <c r="A3" s="446" t="s">
        <v>369</v>
      </c>
      <c r="B3" s="447"/>
      <c r="C3" s="447"/>
      <c r="D3" s="447"/>
      <c r="E3" s="447"/>
      <c r="F3" s="447"/>
      <c r="G3" s="447"/>
      <c r="H3" s="447"/>
    </row>
    <row r="4" spans="1:8" ht="15.75">
      <c r="A4" s="448" t="str">
        <f>'Biểu 5'!A4:H4</f>
        <v>(Kèm theo Quyết định số 668  /QĐ-UBND ngày 03  /11/2021 của Ủy ban nhân dân tỉnh)</v>
      </c>
      <c r="B4" s="448"/>
      <c r="C4" s="448"/>
      <c r="D4" s="448"/>
      <c r="E4" s="448"/>
      <c r="F4" s="448"/>
      <c r="G4" s="448"/>
      <c r="H4" s="448"/>
    </row>
    <row r="6" spans="1:8" ht="47.25" customHeight="1">
      <c r="A6" s="340" t="s">
        <v>10</v>
      </c>
      <c r="B6" s="340" t="s">
        <v>314</v>
      </c>
      <c r="C6" s="357" t="s">
        <v>191</v>
      </c>
      <c r="D6" s="340" t="s">
        <v>439</v>
      </c>
      <c r="E6" s="342" t="s">
        <v>440</v>
      </c>
      <c r="F6" s="340" t="s">
        <v>437</v>
      </c>
      <c r="G6" s="357" t="s">
        <v>438</v>
      </c>
      <c r="H6" s="340" t="s">
        <v>302</v>
      </c>
    </row>
    <row r="7" spans="1:8" ht="24" customHeight="1">
      <c r="A7" s="617" t="s">
        <v>215</v>
      </c>
      <c r="B7" s="618"/>
      <c r="C7" s="359">
        <f>SUM(C8:C33)</f>
        <v>11448</v>
      </c>
      <c r="D7" s="359">
        <f t="shared" ref="D7:E7" si="0">SUM(D8:D33)</f>
        <v>10698</v>
      </c>
      <c r="E7" s="359">
        <f t="shared" si="0"/>
        <v>3200</v>
      </c>
      <c r="F7" s="340"/>
      <c r="G7" s="357"/>
      <c r="H7" s="340"/>
    </row>
    <row r="8" spans="1:8" ht="15.75">
      <c r="A8" s="362">
        <v>1</v>
      </c>
      <c r="B8" s="363" t="s">
        <v>170</v>
      </c>
      <c r="C8" s="362">
        <v>385</v>
      </c>
      <c r="D8" s="362">
        <v>382</v>
      </c>
      <c r="E8" s="362">
        <v>112</v>
      </c>
      <c r="F8" s="361">
        <v>99.220779220779221</v>
      </c>
      <c r="G8" s="361">
        <v>29.09090909090909</v>
      </c>
      <c r="H8" s="179" t="s">
        <v>322</v>
      </c>
    </row>
    <row r="9" spans="1:8" ht="15.75">
      <c r="A9" s="362">
        <v>2</v>
      </c>
      <c r="B9" s="363" t="s">
        <v>169</v>
      </c>
      <c r="C9" s="362">
        <v>401</v>
      </c>
      <c r="D9" s="362">
        <v>382</v>
      </c>
      <c r="E9" s="362">
        <v>120</v>
      </c>
      <c r="F9" s="361">
        <v>95.261845386533665</v>
      </c>
      <c r="G9" s="361">
        <v>29.925187032418954</v>
      </c>
      <c r="H9" s="179" t="s">
        <v>322</v>
      </c>
    </row>
    <row r="10" spans="1:8" ht="15.75">
      <c r="A10" s="362">
        <v>3</v>
      </c>
      <c r="B10" s="363" t="s">
        <v>325</v>
      </c>
      <c r="C10" s="362">
        <v>471</v>
      </c>
      <c r="D10" s="362">
        <v>469</v>
      </c>
      <c r="E10" s="362">
        <v>128</v>
      </c>
      <c r="F10" s="361">
        <v>99.575371549893845</v>
      </c>
      <c r="G10" s="361">
        <v>27.176220806794056</v>
      </c>
      <c r="H10" s="179" t="s">
        <v>322</v>
      </c>
    </row>
    <row r="11" spans="1:8" ht="15.75">
      <c r="A11" s="362">
        <v>4</v>
      </c>
      <c r="B11" s="363" t="s">
        <v>327</v>
      </c>
      <c r="C11" s="362">
        <v>612</v>
      </c>
      <c r="D11" s="362">
        <v>596</v>
      </c>
      <c r="E11" s="362">
        <v>240</v>
      </c>
      <c r="F11" s="361">
        <v>97.385620915032675</v>
      </c>
      <c r="G11" s="361">
        <v>39.215686274509807</v>
      </c>
      <c r="H11" s="179" t="s">
        <v>322</v>
      </c>
    </row>
    <row r="12" spans="1:8" ht="15.75">
      <c r="A12" s="362">
        <v>5</v>
      </c>
      <c r="B12" s="363" t="s">
        <v>196</v>
      </c>
      <c r="C12" s="362">
        <v>459</v>
      </c>
      <c r="D12" s="362">
        <v>445</v>
      </c>
      <c r="E12" s="362">
        <v>160</v>
      </c>
      <c r="F12" s="361">
        <v>96.949891067538132</v>
      </c>
      <c r="G12" s="361">
        <v>34.858387799564269</v>
      </c>
      <c r="H12" s="179" t="s">
        <v>322</v>
      </c>
    </row>
    <row r="13" spans="1:8" ht="15.75">
      <c r="A13" s="362">
        <v>6</v>
      </c>
      <c r="B13" s="363" t="s">
        <v>194</v>
      </c>
      <c r="C13" s="362">
        <v>571</v>
      </c>
      <c r="D13" s="362">
        <v>553</v>
      </c>
      <c r="E13" s="362">
        <v>120</v>
      </c>
      <c r="F13" s="361">
        <v>96.84763572679509</v>
      </c>
      <c r="G13" s="361">
        <v>21.015761821366024</v>
      </c>
      <c r="H13" s="179" t="s">
        <v>322</v>
      </c>
    </row>
    <row r="14" spans="1:8" ht="15.75">
      <c r="A14" s="362">
        <v>7</v>
      </c>
      <c r="B14" s="363" t="s">
        <v>198</v>
      </c>
      <c r="C14" s="362">
        <v>368</v>
      </c>
      <c r="D14" s="362">
        <v>360</v>
      </c>
      <c r="E14" s="362">
        <v>136</v>
      </c>
      <c r="F14" s="361">
        <v>97.826086956521735</v>
      </c>
      <c r="G14" s="361">
        <v>36.95652173913043</v>
      </c>
      <c r="H14" s="179" t="s">
        <v>331</v>
      </c>
    </row>
    <row r="15" spans="1:8" ht="15.75">
      <c r="A15" s="362">
        <v>8</v>
      </c>
      <c r="B15" s="363" t="s">
        <v>199</v>
      </c>
      <c r="C15" s="362">
        <v>425</v>
      </c>
      <c r="D15" s="362">
        <v>421</v>
      </c>
      <c r="E15" s="362">
        <v>128</v>
      </c>
      <c r="F15" s="361">
        <v>99.058823529411768</v>
      </c>
      <c r="G15" s="361">
        <v>30.117647058823529</v>
      </c>
      <c r="H15" s="179" t="s">
        <v>331</v>
      </c>
    </row>
    <row r="16" spans="1:8" ht="15.75">
      <c r="A16" s="358">
        <v>9</v>
      </c>
      <c r="B16" s="179" t="s">
        <v>200</v>
      </c>
      <c r="C16" s="358">
        <v>799</v>
      </c>
      <c r="D16" s="358">
        <v>742</v>
      </c>
      <c r="E16" s="358">
        <v>192</v>
      </c>
      <c r="F16" s="361">
        <v>92.866082603254071</v>
      </c>
      <c r="G16" s="361">
        <v>24.030037546933666</v>
      </c>
      <c r="H16" s="179" t="s">
        <v>331</v>
      </c>
    </row>
    <row r="17" spans="1:8" ht="15.75">
      <c r="A17" s="358">
        <v>10</v>
      </c>
      <c r="B17" s="179" t="s">
        <v>197</v>
      </c>
      <c r="C17" s="358">
        <v>414</v>
      </c>
      <c r="D17" s="358">
        <v>406</v>
      </c>
      <c r="E17" s="358">
        <v>88</v>
      </c>
      <c r="F17" s="361">
        <v>98.067632850241552</v>
      </c>
      <c r="G17" s="361">
        <v>21.256038647342997</v>
      </c>
      <c r="H17" s="179" t="s">
        <v>331</v>
      </c>
    </row>
    <row r="18" spans="1:8" ht="15.75">
      <c r="A18" s="358">
        <v>11</v>
      </c>
      <c r="B18" s="179" t="s">
        <v>201</v>
      </c>
      <c r="C18" s="358">
        <v>601</v>
      </c>
      <c r="D18" s="358">
        <v>574</v>
      </c>
      <c r="E18" s="358">
        <v>160</v>
      </c>
      <c r="F18" s="361">
        <v>95.507487520798676</v>
      </c>
      <c r="G18" s="361">
        <v>26.622296173044926</v>
      </c>
      <c r="H18" s="179" t="s">
        <v>331</v>
      </c>
    </row>
    <row r="19" spans="1:8" ht="15.75">
      <c r="A19" s="358">
        <v>12</v>
      </c>
      <c r="B19" s="179" t="s">
        <v>202</v>
      </c>
      <c r="C19" s="358">
        <v>766</v>
      </c>
      <c r="D19" s="358">
        <v>719</v>
      </c>
      <c r="E19" s="358">
        <v>160</v>
      </c>
      <c r="F19" s="361">
        <v>93.86422976501305</v>
      </c>
      <c r="G19" s="361">
        <v>20.887728459530027</v>
      </c>
      <c r="H19" s="179" t="s">
        <v>331</v>
      </c>
    </row>
    <row r="20" spans="1:8" ht="15.75">
      <c r="A20" s="358">
        <v>13</v>
      </c>
      <c r="B20" s="179" t="s">
        <v>203</v>
      </c>
      <c r="C20" s="358">
        <v>535</v>
      </c>
      <c r="D20" s="358">
        <v>481</v>
      </c>
      <c r="E20" s="358">
        <v>96</v>
      </c>
      <c r="F20" s="361">
        <v>89.90654205607477</v>
      </c>
      <c r="G20" s="361">
        <v>17.943925233644862</v>
      </c>
      <c r="H20" s="179" t="s">
        <v>341</v>
      </c>
    </row>
    <row r="21" spans="1:8" ht="15.75">
      <c r="A21" s="358">
        <v>14</v>
      </c>
      <c r="B21" s="179" t="s">
        <v>204</v>
      </c>
      <c r="C21" s="358">
        <v>545</v>
      </c>
      <c r="D21" s="358">
        <v>536</v>
      </c>
      <c r="E21" s="358">
        <v>120</v>
      </c>
      <c r="F21" s="361">
        <v>98.348623853211009</v>
      </c>
      <c r="G21" s="361">
        <v>22.01834862385321</v>
      </c>
      <c r="H21" s="179" t="s">
        <v>341</v>
      </c>
    </row>
    <row r="22" spans="1:8" ht="15.75">
      <c r="A22" s="358">
        <v>15</v>
      </c>
      <c r="B22" s="179" t="s">
        <v>205</v>
      </c>
      <c r="C22" s="358">
        <v>554</v>
      </c>
      <c r="D22" s="358">
        <v>393</v>
      </c>
      <c r="E22" s="358">
        <v>104</v>
      </c>
      <c r="F22" s="361">
        <v>70.938628158844764</v>
      </c>
      <c r="G22" s="361">
        <v>18.772563176895307</v>
      </c>
      <c r="H22" s="179" t="s">
        <v>341</v>
      </c>
    </row>
    <row r="23" spans="1:8" ht="15.75">
      <c r="A23" s="358">
        <v>16</v>
      </c>
      <c r="B23" s="262" t="s">
        <v>206</v>
      </c>
      <c r="C23" s="263">
        <v>670</v>
      </c>
      <c r="D23" s="358">
        <v>659</v>
      </c>
      <c r="E23" s="358">
        <v>120</v>
      </c>
      <c r="F23" s="361">
        <v>98.358208955223873</v>
      </c>
      <c r="G23" s="361">
        <v>17.910447761194028</v>
      </c>
      <c r="H23" s="262" t="s">
        <v>348</v>
      </c>
    </row>
    <row r="24" spans="1:8" ht="15.75">
      <c r="A24" s="358">
        <v>17</v>
      </c>
      <c r="B24" s="262" t="s">
        <v>207</v>
      </c>
      <c r="C24" s="263">
        <v>760</v>
      </c>
      <c r="D24" s="358">
        <v>713</v>
      </c>
      <c r="E24" s="358">
        <v>120</v>
      </c>
      <c r="F24" s="361">
        <v>93.81578947368422</v>
      </c>
      <c r="G24" s="361">
        <v>15.789473684210527</v>
      </c>
      <c r="H24" s="262" t="s">
        <v>348</v>
      </c>
    </row>
    <row r="25" spans="1:8" ht="15.75">
      <c r="A25" s="358">
        <v>18</v>
      </c>
      <c r="B25" s="179" t="s">
        <v>112</v>
      </c>
      <c r="C25" s="358">
        <v>232</v>
      </c>
      <c r="D25" s="358">
        <v>229</v>
      </c>
      <c r="E25" s="358">
        <v>128</v>
      </c>
      <c r="F25" s="361">
        <v>98.706896551724142</v>
      </c>
      <c r="G25" s="361">
        <v>55.172413793103452</v>
      </c>
      <c r="H25" s="179" t="s">
        <v>319</v>
      </c>
    </row>
    <row r="26" spans="1:8" ht="15.75">
      <c r="A26" s="358">
        <v>19</v>
      </c>
      <c r="B26" s="179" t="s">
        <v>323</v>
      </c>
      <c r="C26" s="358">
        <v>327</v>
      </c>
      <c r="D26" s="358">
        <v>316</v>
      </c>
      <c r="E26" s="358">
        <v>120</v>
      </c>
      <c r="F26" s="361">
        <v>96.63608562691131</v>
      </c>
      <c r="G26" s="361">
        <v>36.697247706422019</v>
      </c>
      <c r="H26" s="179" t="s">
        <v>322</v>
      </c>
    </row>
    <row r="27" spans="1:8" ht="15.75">
      <c r="A27" s="358">
        <v>20</v>
      </c>
      <c r="B27" s="179" t="s">
        <v>126</v>
      </c>
      <c r="C27" s="358">
        <v>372</v>
      </c>
      <c r="D27" s="358">
        <v>354</v>
      </c>
      <c r="E27" s="358">
        <v>120</v>
      </c>
      <c r="F27" s="361">
        <v>95.161290322580641</v>
      </c>
      <c r="G27" s="361">
        <v>32.258064516129032</v>
      </c>
      <c r="H27" s="179" t="s">
        <v>331</v>
      </c>
    </row>
    <row r="28" spans="1:8" ht="15.75">
      <c r="A28" s="358">
        <v>21</v>
      </c>
      <c r="B28" s="179" t="s">
        <v>122</v>
      </c>
      <c r="C28" s="358">
        <v>175</v>
      </c>
      <c r="D28" s="358">
        <v>171</v>
      </c>
      <c r="E28" s="358">
        <v>160</v>
      </c>
      <c r="F28" s="361">
        <v>97.714285714285708</v>
      </c>
      <c r="G28" s="361">
        <v>91.428571428571431</v>
      </c>
      <c r="H28" s="179" t="s">
        <v>331</v>
      </c>
    </row>
    <row r="29" spans="1:8" ht="15.75">
      <c r="A29" s="358">
        <v>22</v>
      </c>
      <c r="B29" s="179" t="s">
        <v>345</v>
      </c>
      <c r="C29" s="358">
        <v>238</v>
      </c>
      <c r="D29" s="358">
        <v>183</v>
      </c>
      <c r="E29" s="358">
        <v>80</v>
      </c>
      <c r="F29" s="361">
        <v>76.890756302521012</v>
      </c>
      <c r="G29" s="361">
        <v>33.613445378151262</v>
      </c>
      <c r="H29" s="179" t="s">
        <v>341</v>
      </c>
    </row>
    <row r="30" spans="1:8" ht="15.75">
      <c r="A30" s="358">
        <v>23</v>
      </c>
      <c r="B30" s="262" t="s">
        <v>134</v>
      </c>
      <c r="C30" s="263">
        <v>207</v>
      </c>
      <c r="D30" s="263">
        <v>158</v>
      </c>
      <c r="E30" s="263">
        <v>72</v>
      </c>
      <c r="F30" s="361">
        <v>76.328502415458942</v>
      </c>
      <c r="G30" s="361">
        <v>34.782608695652179</v>
      </c>
      <c r="H30" s="262" t="s">
        <v>348</v>
      </c>
    </row>
    <row r="31" spans="1:8" ht="15.75">
      <c r="A31" s="358">
        <v>24</v>
      </c>
      <c r="B31" s="262" t="s">
        <v>135</v>
      </c>
      <c r="C31" s="263">
        <v>240</v>
      </c>
      <c r="D31" s="263">
        <v>216</v>
      </c>
      <c r="E31" s="263">
        <v>64</v>
      </c>
      <c r="F31" s="361">
        <v>90</v>
      </c>
      <c r="G31" s="361">
        <v>26.666666666666668</v>
      </c>
      <c r="H31" s="262" t="s">
        <v>348</v>
      </c>
    </row>
    <row r="32" spans="1:8" ht="15.75">
      <c r="A32" s="358">
        <v>25</v>
      </c>
      <c r="B32" s="262" t="s">
        <v>136</v>
      </c>
      <c r="C32" s="263">
        <v>168</v>
      </c>
      <c r="D32" s="263">
        <v>123</v>
      </c>
      <c r="E32" s="263">
        <v>72</v>
      </c>
      <c r="F32" s="361">
        <v>73.214285714285722</v>
      </c>
      <c r="G32" s="361">
        <v>42.857142857142861</v>
      </c>
      <c r="H32" s="262" t="s">
        <v>348</v>
      </c>
    </row>
    <row r="33" spans="1:8" ht="15.75">
      <c r="A33" s="358">
        <v>26</v>
      </c>
      <c r="B33" s="262" t="s">
        <v>349</v>
      </c>
      <c r="C33" s="263">
        <v>153</v>
      </c>
      <c r="D33" s="358">
        <v>117</v>
      </c>
      <c r="E33" s="358">
        <v>80</v>
      </c>
      <c r="F33" s="361">
        <v>76.470588235294116</v>
      </c>
      <c r="G33" s="361">
        <v>52.287581699346404</v>
      </c>
      <c r="H33" s="262" t="s">
        <v>348</v>
      </c>
    </row>
  </sheetData>
  <autoFilter ref="A6:I7"/>
  <mergeCells count="4">
    <mergeCell ref="A1:F1"/>
    <mergeCell ref="A3:H3"/>
    <mergeCell ref="A4:H4"/>
    <mergeCell ref="A7:B7"/>
  </mergeCells>
  <pageMargins left="0.5" right="0.3" top="0.35416666666666669" bottom="0.21875" header="0.3" footer="0.3"/>
  <pageSetup paperSize="9" scale="80" orientation="portrait" verticalDpi="0" r:id="rId1"/>
</worksheet>
</file>

<file path=xl/worksheets/sheet22.xml><?xml version="1.0" encoding="utf-8"?>
<worksheet xmlns="http://schemas.openxmlformats.org/spreadsheetml/2006/main" xmlns:r="http://schemas.openxmlformats.org/officeDocument/2006/relationships">
  <dimension ref="B3:H30"/>
  <sheetViews>
    <sheetView topLeftCell="A18" workbookViewId="0">
      <selection activeCell="F9" sqref="F9"/>
    </sheetView>
  </sheetViews>
  <sheetFormatPr defaultRowHeight="12.75"/>
  <cols>
    <col min="2" max="2" width="15.28515625" customWidth="1"/>
    <col min="3" max="3" width="15.42578125" customWidth="1"/>
  </cols>
  <sheetData>
    <row r="3" spans="2:8" ht="47.25">
      <c r="B3" s="357" t="s">
        <v>10</v>
      </c>
      <c r="C3" s="357" t="s">
        <v>77</v>
      </c>
      <c r="D3" s="357" t="s">
        <v>435</v>
      </c>
      <c r="E3" s="357" t="s">
        <v>436</v>
      </c>
      <c r="F3" s="357" t="s">
        <v>428</v>
      </c>
      <c r="G3" s="357" t="s">
        <v>437</v>
      </c>
      <c r="H3" s="357" t="s">
        <v>438</v>
      </c>
    </row>
    <row r="4" spans="2:8" ht="15.75">
      <c r="B4" s="619" t="s">
        <v>215</v>
      </c>
      <c r="C4" s="619"/>
      <c r="D4" s="359">
        <v>11448</v>
      </c>
      <c r="E4" s="359">
        <v>10698</v>
      </c>
      <c r="F4" s="359">
        <v>3200</v>
      </c>
      <c r="G4" s="357">
        <v>93.4</v>
      </c>
      <c r="H4" s="357">
        <v>28</v>
      </c>
    </row>
    <row r="5" spans="2:8" ht="15.75">
      <c r="B5" s="358">
        <v>1</v>
      </c>
      <c r="C5" s="179" t="s">
        <v>170</v>
      </c>
      <c r="D5" s="358">
        <v>385</v>
      </c>
      <c r="E5" s="358">
        <v>382</v>
      </c>
      <c r="F5" s="358">
        <v>112</v>
      </c>
      <c r="G5" s="358">
        <v>99.2</v>
      </c>
      <c r="H5" s="360">
        <v>29.1</v>
      </c>
    </row>
    <row r="6" spans="2:8" ht="31.5">
      <c r="B6" s="358">
        <v>2</v>
      </c>
      <c r="C6" s="179" t="s">
        <v>345</v>
      </c>
      <c r="D6" s="358">
        <v>238</v>
      </c>
      <c r="E6" s="358">
        <v>183</v>
      </c>
      <c r="F6" s="358">
        <v>80</v>
      </c>
      <c r="G6" s="358">
        <v>76.900000000000006</v>
      </c>
      <c r="H6" s="358">
        <v>33.6</v>
      </c>
    </row>
    <row r="7" spans="2:8" ht="15.75">
      <c r="B7" s="358">
        <v>3</v>
      </c>
      <c r="C7" s="179" t="s">
        <v>198</v>
      </c>
      <c r="D7" s="358">
        <v>368</v>
      </c>
      <c r="E7" s="358">
        <v>360</v>
      </c>
      <c r="F7" s="358">
        <v>136</v>
      </c>
      <c r="G7" s="358">
        <v>97.8</v>
      </c>
      <c r="H7" s="360">
        <v>37</v>
      </c>
    </row>
    <row r="8" spans="2:8" ht="15.75">
      <c r="B8" s="358">
        <v>4</v>
      </c>
      <c r="C8" s="262" t="s">
        <v>134</v>
      </c>
      <c r="D8" s="263">
        <v>207</v>
      </c>
      <c r="E8" s="358">
        <v>158</v>
      </c>
      <c r="F8" s="263">
        <v>72</v>
      </c>
      <c r="G8" s="358">
        <v>76.3</v>
      </c>
      <c r="H8" s="358">
        <v>34.799999999999997</v>
      </c>
    </row>
    <row r="9" spans="2:8" ht="31.5">
      <c r="B9" s="358">
        <v>5</v>
      </c>
      <c r="C9" s="179" t="s">
        <v>323</v>
      </c>
      <c r="D9" s="358">
        <v>327</v>
      </c>
      <c r="E9" s="358">
        <v>316</v>
      </c>
      <c r="F9" s="358">
        <v>120</v>
      </c>
      <c r="G9" s="358">
        <v>96.6</v>
      </c>
      <c r="H9" s="358">
        <v>36.700000000000003</v>
      </c>
    </row>
    <row r="10" spans="2:8" ht="15.75">
      <c r="B10" s="358">
        <v>6</v>
      </c>
      <c r="C10" s="179" t="s">
        <v>169</v>
      </c>
      <c r="D10" s="358">
        <v>401</v>
      </c>
      <c r="E10" s="358">
        <v>382</v>
      </c>
      <c r="F10" s="358">
        <v>120</v>
      </c>
      <c r="G10" s="358">
        <v>95.3</v>
      </c>
      <c r="H10" s="360">
        <v>29.9</v>
      </c>
    </row>
    <row r="11" spans="2:8" ht="31.5">
      <c r="B11" s="358">
        <v>7</v>
      </c>
      <c r="C11" s="262" t="s">
        <v>135</v>
      </c>
      <c r="D11" s="263">
        <v>240</v>
      </c>
      <c r="E11" s="358">
        <v>216</v>
      </c>
      <c r="F11" s="263">
        <v>64</v>
      </c>
      <c r="G11" s="358">
        <v>90</v>
      </c>
      <c r="H11" s="358">
        <v>26.7</v>
      </c>
    </row>
    <row r="12" spans="2:8" ht="31.5">
      <c r="B12" s="358">
        <v>8</v>
      </c>
      <c r="C12" s="262" t="s">
        <v>136</v>
      </c>
      <c r="D12" s="263">
        <v>168</v>
      </c>
      <c r="E12" s="358">
        <v>123</v>
      </c>
      <c r="F12" s="263">
        <v>72</v>
      </c>
      <c r="G12" s="358">
        <v>73.2</v>
      </c>
      <c r="H12" s="358">
        <v>42.9</v>
      </c>
    </row>
    <row r="13" spans="2:8" ht="15.75">
      <c r="B13" s="358">
        <v>9</v>
      </c>
      <c r="C13" s="179" t="s">
        <v>112</v>
      </c>
      <c r="D13" s="358">
        <v>232</v>
      </c>
      <c r="E13" s="358">
        <v>229</v>
      </c>
      <c r="F13" s="358">
        <v>128</v>
      </c>
      <c r="G13" s="358">
        <v>98.7</v>
      </c>
      <c r="H13" s="360">
        <v>55.2</v>
      </c>
    </row>
    <row r="14" spans="2:8" ht="15.75">
      <c r="B14" s="358">
        <v>10</v>
      </c>
      <c r="C14" s="179" t="s">
        <v>126</v>
      </c>
      <c r="D14" s="358">
        <v>372</v>
      </c>
      <c r="E14" s="358">
        <v>354</v>
      </c>
      <c r="F14" s="358">
        <v>120</v>
      </c>
      <c r="G14" s="358">
        <v>95.2</v>
      </c>
      <c r="H14" s="358">
        <v>32.299999999999997</v>
      </c>
    </row>
    <row r="15" spans="2:8" ht="15.75">
      <c r="B15" s="358">
        <v>11</v>
      </c>
      <c r="C15" s="179" t="s">
        <v>203</v>
      </c>
      <c r="D15" s="358">
        <v>535</v>
      </c>
      <c r="E15" s="358">
        <v>481</v>
      </c>
      <c r="F15" s="358">
        <v>96</v>
      </c>
      <c r="G15" s="358">
        <v>89.9</v>
      </c>
      <c r="H15" s="358">
        <v>17.899999999999999</v>
      </c>
    </row>
    <row r="16" spans="2:8" ht="15.75">
      <c r="B16" s="358">
        <v>12</v>
      </c>
      <c r="C16" s="179" t="s">
        <v>199</v>
      </c>
      <c r="D16" s="358">
        <v>425</v>
      </c>
      <c r="E16" s="358">
        <v>421</v>
      </c>
      <c r="F16" s="358">
        <v>128</v>
      </c>
      <c r="G16" s="358">
        <v>99.1</v>
      </c>
      <c r="H16" s="360">
        <v>30.1</v>
      </c>
    </row>
    <row r="17" spans="2:8" ht="15.75">
      <c r="B17" s="358">
        <v>13</v>
      </c>
      <c r="C17" s="179" t="s">
        <v>204</v>
      </c>
      <c r="D17" s="358">
        <v>545</v>
      </c>
      <c r="E17" s="358">
        <v>536</v>
      </c>
      <c r="F17" s="358">
        <v>120</v>
      </c>
      <c r="G17" s="358">
        <v>98.3</v>
      </c>
      <c r="H17" s="358">
        <v>22</v>
      </c>
    </row>
    <row r="18" spans="2:8" ht="31.5">
      <c r="B18" s="358">
        <v>14</v>
      </c>
      <c r="C18" s="179" t="s">
        <v>168</v>
      </c>
      <c r="D18" s="358">
        <v>471</v>
      </c>
      <c r="E18" s="358">
        <v>469</v>
      </c>
      <c r="F18" s="358">
        <v>128</v>
      </c>
      <c r="G18" s="358">
        <v>99.6</v>
      </c>
      <c r="H18" s="360">
        <v>27.2</v>
      </c>
    </row>
    <row r="19" spans="2:8" ht="15.75">
      <c r="B19" s="358">
        <v>15</v>
      </c>
      <c r="C19" s="179" t="s">
        <v>327</v>
      </c>
      <c r="D19" s="358">
        <v>612</v>
      </c>
      <c r="E19" s="358">
        <v>596</v>
      </c>
      <c r="F19" s="358">
        <v>240</v>
      </c>
      <c r="G19" s="358">
        <v>97.4</v>
      </c>
      <c r="H19" s="360">
        <v>39.200000000000003</v>
      </c>
    </row>
    <row r="20" spans="2:8" ht="15.75">
      <c r="B20" s="358">
        <v>16</v>
      </c>
      <c r="C20" s="179" t="s">
        <v>196</v>
      </c>
      <c r="D20" s="358">
        <v>459</v>
      </c>
      <c r="E20" s="358">
        <v>445</v>
      </c>
      <c r="F20" s="358">
        <v>160</v>
      </c>
      <c r="G20" s="358">
        <v>96.9</v>
      </c>
      <c r="H20" s="360">
        <v>34.9</v>
      </c>
    </row>
    <row r="21" spans="2:8" ht="15.75">
      <c r="B21" s="358">
        <v>17</v>
      </c>
      <c r="C21" s="179" t="s">
        <v>122</v>
      </c>
      <c r="D21" s="358">
        <v>175</v>
      </c>
      <c r="E21" s="358">
        <v>171</v>
      </c>
      <c r="F21" s="358">
        <v>160</v>
      </c>
      <c r="G21" s="358">
        <v>97.7</v>
      </c>
      <c r="H21" s="360">
        <v>91.4</v>
      </c>
    </row>
    <row r="22" spans="2:8" ht="15.75">
      <c r="B22" s="358">
        <v>18</v>
      </c>
      <c r="C22" s="179" t="s">
        <v>200</v>
      </c>
      <c r="D22" s="358">
        <v>799</v>
      </c>
      <c r="E22" s="358">
        <v>742</v>
      </c>
      <c r="F22" s="358">
        <v>192</v>
      </c>
      <c r="G22" s="358">
        <v>92.9</v>
      </c>
      <c r="H22" s="360">
        <v>25</v>
      </c>
    </row>
    <row r="23" spans="2:8" ht="15.75">
      <c r="B23" s="358">
        <v>19</v>
      </c>
      <c r="C23" s="262" t="s">
        <v>206</v>
      </c>
      <c r="D23" s="263">
        <v>670</v>
      </c>
      <c r="E23" s="358">
        <v>659</v>
      </c>
      <c r="F23" s="358">
        <v>120</v>
      </c>
      <c r="G23" s="358">
        <v>98.4</v>
      </c>
      <c r="H23" s="358">
        <v>17.899999999999999</v>
      </c>
    </row>
    <row r="24" spans="2:8" ht="15.75">
      <c r="B24" s="358">
        <v>20</v>
      </c>
      <c r="C24" s="179" t="s">
        <v>194</v>
      </c>
      <c r="D24" s="358">
        <v>571</v>
      </c>
      <c r="E24" s="358">
        <v>553</v>
      </c>
      <c r="F24" s="358">
        <v>120</v>
      </c>
      <c r="G24" s="358">
        <v>96.8</v>
      </c>
      <c r="H24" s="358">
        <v>21</v>
      </c>
    </row>
    <row r="25" spans="2:8" ht="15.75">
      <c r="B25" s="358">
        <v>21</v>
      </c>
      <c r="C25" s="179" t="s">
        <v>197</v>
      </c>
      <c r="D25" s="358">
        <v>414</v>
      </c>
      <c r="E25" s="358">
        <v>406</v>
      </c>
      <c r="F25" s="358">
        <v>88</v>
      </c>
      <c r="G25" s="358">
        <v>98.1</v>
      </c>
      <c r="H25" s="358">
        <v>21.3</v>
      </c>
    </row>
    <row r="26" spans="2:8" ht="15.75">
      <c r="B26" s="358">
        <v>22</v>
      </c>
      <c r="C26" s="179" t="s">
        <v>201</v>
      </c>
      <c r="D26" s="358">
        <v>601</v>
      </c>
      <c r="E26" s="358">
        <v>574</v>
      </c>
      <c r="F26" s="358">
        <v>160</v>
      </c>
      <c r="G26" s="358">
        <v>95.5</v>
      </c>
      <c r="H26" s="360">
        <v>26.6</v>
      </c>
    </row>
    <row r="27" spans="2:8" ht="15.75">
      <c r="B27" s="358">
        <v>23</v>
      </c>
      <c r="C27" s="179" t="s">
        <v>205</v>
      </c>
      <c r="D27" s="358">
        <v>554</v>
      </c>
      <c r="E27" s="358">
        <v>393</v>
      </c>
      <c r="F27" s="358">
        <v>104</v>
      </c>
      <c r="G27" s="358">
        <v>70.900000000000006</v>
      </c>
      <c r="H27" s="358">
        <v>18.8</v>
      </c>
    </row>
    <row r="28" spans="2:8" ht="31.5">
      <c r="B28" s="358">
        <v>24</v>
      </c>
      <c r="C28" s="262" t="s">
        <v>349</v>
      </c>
      <c r="D28" s="263">
        <v>153</v>
      </c>
      <c r="E28" s="358">
        <v>117</v>
      </c>
      <c r="F28" s="358">
        <v>80</v>
      </c>
      <c r="G28" s="358">
        <v>76.5</v>
      </c>
      <c r="H28" s="360">
        <v>52.3</v>
      </c>
    </row>
    <row r="29" spans="2:8" ht="15.75">
      <c r="B29" s="358">
        <v>25</v>
      </c>
      <c r="C29" s="262" t="s">
        <v>207</v>
      </c>
      <c r="D29" s="263">
        <v>760</v>
      </c>
      <c r="E29" s="358">
        <v>713</v>
      </c>
      <c r="F29" s="358">
        <v>120</v>
      </c>
      <c r="G29" s="358">
        <v>93.8</v>
      </c>
      <c r="H29" s="358">
        <v>15.8</v>
      </c>
    </row>
    <row r="30" spans="2:8" ht="15.75">
      <c r="B30" s="358">
        <v>26</v>
      </c>
      <c r="C30" s="179" t="s">
        <v>202</v>
      </c>
      <c r="D30" s="358">
        <v>766</v>
      </c>
      <c r="E30" s="358">
        <v>719</v>
      </c>
      <c r="F30" s="358">
        <v>160</v>
      </c>
      <c r="G30" s="358">
        <v>93.9</v>
      </c>
      <c r="H30" s="358">
        <v>20.9</v>
      </c>
    </row>
  </sheetData>
  <mergeCells count="1">
    <mergeCell ref="B4:C4"/>
  </mergeCell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dimension ref="A1:G1398"/>
  <sheetViews>
    <sheetView showZeros="0" view="pageLayout" workbookViewId="0">
      <selection activeCell="G13" sqref="G13"/>
    </sheetView>
  </sheetViews>
  <sheetFormatPr defaultRowHeight="15.75"/>
  <cols>
    <col min="1" max="1" width="4" style="35" bestFit="1" customWidth="1"/>
    <col min="2" max="2" width="26.5703125" style="35" customWidth="1"/>
    <col min="3" max="7" width="12.5703125" style="35" customWidth="1"/>
    <col min="8" max="16384" width="9.140625" style="14"/>
  </cols>
  <sheetData>
    <row r="1" spans="1:7">
      <c r="A1" s="439" t="s">
        <v>364</v>
      </c>
      <c r="B1" s="439"/>
      <c r="C1" s="439"/>
      <c r="D1" s="439"/>
      <c r="E1" s="439"/>
      <c r="F1" s="439"/>
      <c r="G1" s="439"/>
    </row>
    <row r="2" spans="1:7" ht="15.75" customHeight="1">
      <c r="A2" s="277"/>
      <c r="B2" s="277"/>
      <c r="C2" s="277"/>
      <c r="D2" s="277"/>
      <c r="E2" s="277"/>
      <c r="F2" s="277"/>
      <c r="G2" s="277" t="s">
        <v>311</v>
      </c>
    </row>
    <row r="3" spans="1:7" s="8" customFormat="1" ht="36" customHeight="1">
      <c r="A3" s="421" t="s">
        <v>397</v>
      </c>
      <c r="B3" s="421"/>
      <c r="C3" s="421"/>
      <c r="D3" s="421"/>
      <c r="E3" s="421"/>
      <c r="F3" s="421"/>
      <c r="G3" s="421"/>
    </row>
    <row r="4" spans="1:7" s="8" customFormat="1" ht="18.75" customHeight="1">
      <c r="A4" s="457" t="str">
        <f>'Biểu 5'!A4:H4</f>
        <v>(Kèm theo Quyết định số 668  /QĐ-UBND ngày 03  /11/2021 của Ủy ban nhân dân tỉnh)</v>
      </c>
      <c r="B4" s="457"/>
      <c r="C4" s="457"/>
      <c r="D4" s="457"/>
      <c r="E4" s="457"/>
      <c r="F4" s="457"/>
      <c r="G4" s="457"/>
    </row>
    <row r="5" spans="1:7" s="8" customFormat="1" ht="78.75" customHeight="1">
      <c r="A5" s="425" t="s">
        <v>10</v>
      </c>
      <c r="B5" s="425" t="s">
        <v>77</v>
      </c>
      <c r="C5" s="441" t="s">
        <v>390</v>
      </c>
      <c r="D5" s="458" t="s">
        <v>392</v>
      </c>
      <c r="E5" s="459"/>
      <c r="F5" s="425" t="s">
        <v>391</v>
      </c>
      <c r="G5" s="425"/>
    </row>
    <row r="6" spans="1:7" ht="25.5" customHeight="1">
      <c r="A6" s="425"/>
      <c r="B6" s="425"/>
      <c r="C6" s="442"/>
      <c r="D6" s="621" t="s">
        <v>191</v>
      </c>
      <c r="E6" s="621" t="s">
        <v>182</v>
      </c>
      <c r="F6" s="621" t="s">
        <v>191</v>
      </c>
      <c r="G6" s="621" t="s">
        <v>182</v>
      </c>
    </row>
    <row r="7" spans="1:7" ht="22.5" customHeight="1">
      <c r="A7" s="425"/>
      <c r="B7" s="425"/>
      <c r="C7" s="516"/>
      <c r="D7" s="622"/>
      <c r="E7" s="622"/>
      <c r="F7" s="622"/>
      <c r="G7" s="622"/>
    </row>
    <row r="8" spans="1:7" ht="49.5" customHeight="1">
      <c r="A8" s="620" t="s">
        <v>215</v>
      </c>
      <c r="B8" s="615"/>
      <c r="C8" s="273">
        <f>G8-E8</f>
        <v>6444</v>
      </c>
      <c r="D8" s="274">
        <f t="shared" ref="D8:G8" si="0">SUM(D9:D10)</f>
        <v>530</v>
      </c>
      <c r="E8" s="274">
        <f t="shared" si="0"/>
        <v>7572</v>
      </c>
      <c r="F8" s="274">
        <f t="shared" si="0"/>
        <v>980</v>
      </c>
      <c r="G8" s="274">
        <f t="shared" si="0"/>
        <v>14016</v>
      </c>
    </row>
    <row r="9" spans="1:7" ht="49.5" customHeight="1">
      <c r="A9" s="252">
        <v>1</v>
      </c>
      <c r="B9" s="252" t="s">
        <v>218</v>
      </c>
      <c r="C9" s="275">
        <v>3004</v>
      </c>
      <c r="D9" s="99">
        <v>280</v>
      </c>
      <c r="E9" s="99">
        <v>4005</v>
      </c>
      <c r="F9" s="99">
        <v>490</v>
      </c>
      <c r="G9" s="99">
        <v>7008</v>
      </c>
    </row>
    <row r="10" spans="1:7" ht="49.5" customHeight="1">
      <c r="A10" s="252">
        <v>2</v>
      </c>
      <c r="B10" s="252" t="s">
        <v>232</v>
      </c>
      <c r="C10" s="99">
        <v>3442</v>
      </c>
      <c r="D10" s="99">
        <v>250</v>
      </c>
      <c r="E10" s="99">
        <v>3567</v>
      </c>
      <c r="F10" s="99">
        <v>490</v>
      </c>
      <c r="G10" s="99">
        <v>7008</v>
      </c>
    </row>
    <row r="193" spans="1:7" s="34" customFormat="1">
      <c r="A193" s="29"/>
      <c r="B193" s="29"/>
      <c r="C193" s="29"/>
      <c r="D193" s="29"/>
      <c r="E193" s="29"/>
      <c r="F193" s="29"/>
      <c r="G193" s="29"/>
    </row>
    <row r="194" spans="1:7" s="34" customFormat="1">
      <c r="A194" s="29"/>
      <c r="B194" s="29"/>
      <c r="C194" s="29"/>
      <c r="D194" s="29"/>
      <c r="E194" s="29"/>
      <c r="F194" s="29"/>
      <c r="G194" s="29"/>
    </row>
    <row r="195" spans="1:7" s="34" customFormat="1">
      <c r="A195" s="29"/>
      <c r="B195" s="29"/>
      <c r="C195" s="29"/>
      <c r="D195" s="29"/>
      <c r="E195" s="29"/>
      <c r="F195" s="29"/>
      <c r="G195" s="29"/>
    </row>
    <row r="196" spans="1:7" s="34" customFormat="1">
      <c r="A196" s="29"/>
      <c r="B196" s="29"/>
      <c r="C196" s="29"/>
      <c r="D196" s="29"/>
      <c r="E196" s="29"/>
      <c r="F196" s="29"/>
      <c r="G196" s="29"/>
    </row>
    <row r="197" spans="1:7" s="34" customFormat="1">
      <c r="A197" s="29"/>
      <c r="B197" s="29"/>
      <c r="C197" s="29"/>
      <c r="D197" s="29"/>
      <c r="E197" s="29"/>
      <c r="F197" s="29"/>
      <c r="G197" s="29"/>
    </row>
    <row r="198" spans="1:7" s="34" customFormat="1">
      <c r="A198" s="29"/>
      <c r="B198" s="29"/>
      <c r="C198" s="29"/>
      <c r="D198" s="29"/>
      <c r="E198" s="29"/>
      <c r="F198" s="29"/>
      <c r="G198" s="29"/>
    </row>
    <row r="199" spans="1:7" s="34" customFormat="1">
      <c r="A199" s="29"/>
      <c r="B199" s="29"/>
      <c r="C199" s="29"/>
      <c r="D199" s="29"/>
      <c r="E199" s="29"/>
      <c r="F199" s="29"/>
      <c r="G199" s="29"/>
    </row>
    <row r="200" spans="1:7" s="34" customFormat="1">
      <c r="A200" s="29"/>
      <c r="B200" s="29"/>
      <c r="C200" s="29"/>
      <c r="D200" s="29"/>
      <c r="E200" s="29"/>
      <c r="F200" s="29"/>
      <c r="G200" s="29"/>
    </row>
    <row r="201" spans="1:7" s="34" customFormat="1">
      <c r="A201" s="29"/>
      <c r="B201" s="29"/>
      <c r="C201" s="29"/>
      <c r="D201" s="29"/>
      <c r="E201" s="29"/>
      <c r="F201" s="29"/>
      <c r="G201" s="29"/>
    </row>
    <row r="202" spans="1:7" s="34" customFormat="1">
      <c r="A202" s="29"/>
      <c r="B202" s="29"/>
      <c r="C202" s="29"/>
      <c r="D202" s="29"/>
      <c r="E202" s="29"/>
      <c r="F202" s="29"/>
      <c r="G202" s="29"/>
    </row>
    <row r="203" spans="1:7" s="34" customFormat="1">
      <c r="A203" s="29"/>
      <c r="B203" s="29"/>
      <c r="C203" s="29"/>
      <c r="D203" s="29"/>
      <c r="E203" s="29"/>
      <c r="F203" s="29"/>
      <c r="G203" s="29"/>
    </row>
    <row r="204" spans="1:7" s="34" customFormat="1">
      <c r="A204" s="29"/>
      <c r="B204" s="29"/>
      <c r="C204" s="29"/>
      <c r="D204" s="29"/>
      <c r="E204" s="29"/>
      <c r="F204" s="29"/>
      <c r="G204" s="29"/>
    </row>
    <row r="205" spans="1:7" s="34" customFormat="1">
      <c r="A205" s="29"/>
      <c r="B205" s="29"/>
      <c r="C205" s="29"/>
      <c r="D205" s="29"/>
      <c r="E205" s="29"/>
      <c r="F205" s="29"/>
      <c r="G205" s="29"/>
    </row>
    <row r="206" spans="1:7" s="34" customFormat="1">
      <c r="A206" s="29"/>
      <c r="B206" s="29"/>
      <c r="C206" s="29"/>
      <c r="D206" s="29"/>
      <c r="E206" s="29"/>
      <c r="F206" s="29"/>
      <c r="G206" s="29"/>
    </row>
    <row r="207" spans="1:7" s="34" customFormat="1">
      <c r="A207" s="29"/>
      <c r="B207" s="29"/>
      <c r="C207" s="29"/>
      <c r="D207" s="29"/>
      <c r="E207" s="29"/>
      <c r="F207" s="29"/>
      <c r="G207" s="29"/>
    </row>
    <row r="208" spans="1:7" s="34" customFormat="1">
      <c r="A208" s="29"/>
      <c r="B208" s="29"/>
      <c r="C208" s="29"/>
      <c r="D208" s="29"/>
      <c r="E208" s="29"/>
      <c r="F208" s="29"/>
      <c r="G208" s="29"/>
    </row>
    <row r="209" spans="1:7" s="34" customFormat="1">
      <c r="A209" s="29"/>
      <c r="B209" s="29"/>
      <c r="C209" s="29"/>
      <c r="D209" s="29"/>
      <c r="E209" s="29"/>
      <c r="F209" s="29"/>
      <c r="G209" s="29"/>
    </row>
    <row r="210" spans="1:7" s="34" customFormat="1">
      <c r="A210" s="29"/>
      <c r="B210" s="29"/>
      <c r="C210" s="29"/>
      <c r="D210" s="29"/>
      <c r="E210" s="29"/>
      <c r="F210" s="29"/>
      <c r="G210" s="29"/>
    </row>
    <row r="211" spans="1:7" s="34" customFormat="1">
      <c r="A211" s="29"/>
      <c r="B211" s="29"/>
      <c r="C211" s="29"/>
      <c r="D211" s="29"/>
      <c r="E211" s="29"/>
      <c r="F211" s="29"/>
      <c r="G211" s="29"/>
    </row>
    <row r="212" spans="1:7" s="34" customFormat="1">
      <c r="A212" s="29"/>
      <c r="B212" s="29"/>
      <c r="C212" s="29"/>
      <c r="D212" s="29"/>
      <c r="E212" s="29"/>
      <c r="F212" s="29"/>
      <c r="G212" s="29"/>
    </row>
    <row r="213" spans="1:7" s="34" customFormat="1">
      <c r="A213" s="29"/>
      <c r="B213" s="29"/>
      <c r="C213" s="29"/>
      <c r="D213" s="29"/>
      <c r="E213" s="29"/>
      <c r="F213" s="29"/>
      <c r="G213" s="29"/>
    </row>
    <row r="214" spans="1:7" s="34" customFormat="1">
      <c r="A214" s="29"/>
      <c r="B214" s="29"/>
      <c r="C214" s="29"/>
      <c r="D214" s="29"/>
      <c r="E214" s="29"/>
      <c r="F214" s="29"/>
      <c r="G214" s="29"/>
    </row>
    <row r="215" spans="1:7" s="34" customFormat="1">
      <c r="A215" s="29"/>
      <c r="B215" s="29"/>
      <c r="C215" s="29"/>
      <c r="D215" s="29"/>
      <c r="E215" s="29"/>
      <c r="F215" s="29"/>
      <c r="G215" s="29"/>
    </row>
    <row r="216" spans="1:7" s="34" customFormat="1">
      <c r="A216" s="29"/>
      <c r="B216" s="29"/>
      <c r="C216" s="29"/>
      <c r="D216" s="29"/>
      <c r="E216" s="29"/>
      <c r="F216" s="29"/>
      <c r="G216" s="29"/>
    </row>
    <row r="217" spans="1:7" s="34" customFormat="1">
      <c r="A217" s="29"/>
      <c r="B217" s="29"/>
      <c r="C217" s="29"/>
      <c r="D217" s="29"/>
      <c r="E217" s="29"/>
      <c r="F217" s="29"/>
      <c r="G217" s="29"/>
    </row>
    <row r="218" spans="1:7" s="34" customFormat="1">
      <c r="A218" s="29"/>
      <c r="B218" s="29"/>
      <c r="C218" s="29"/>
      <c r="D218" s="29"/>
      <c r="E218" s="29"/>
      <c r="F218" s="29"/>
      <c r="G218" s="29"/>
    </row>
    <row r="219" spans="1:7" s="34" customFormat="1">
      <c r="A219" s="29"/>
      <c r="B219" s="29"/>
      <c r="C219" s="29"/>
      <c r="D219" s="29"/>
      <c r="E219" s="29"/>
      <c r="F219" s="29"/>
      <c r="G219" s="29"/>
    </row>
    <row r="220" spans="1:7" s="34" customFormat="1">
      <c r="A220" s="29"/>
      <c r="B220" s="29"/>
      <c r="C220" s="29"/>
      <c r="D220" s="29"/>
      <c r="E220" s="29"/>
      <c r="F220" s="29"/>
      <c r="G220" s="29"/>
    </row>
    <row r="221" spans="1:7" s="34" customFormat="1">
      <c r="A221" s="29"/>
      <c r="B221" s="29"/>
      <c r="C221" s="29"/>
      <c r="D221" s="29"/>
      <c r="E221" s="29"/>
      <c r="F221" s="29"/>
      <c r="G221" s="29"/>
    </row>
    <row r="222" spans="1:7" s="34" customFormat="1">
      <c r="A222" s="29"/>
      <c r="B222" s="29"/>
      <c r="C222" s="29"/>
      <c r="D222" s="29"/>
      <c r="E222" s="29"/>
      <c r="F222" s="29"/>
      <c r="G222" s="29"/>
    </row>
    <row r="223" spans="1:7" s="34" customFormat="1">
      <c r="A223" s="29"/>
      <c r="B223" s="29"/>
      <c r="C223" s="29"/>
      <c r="D223" s="29"/>
      <c r="E223" s="29"/>
      <c r="F223" s="29"/>
      <c r="G223" s="29"/>
    </row>
    <row r="224" spans="1:7" s="34" customFormat="1">
      <c r="A224" s="29"/>
      <c r="B224" s="29"/>
      <c r="C224" s="29"/>
      <c r="D224" s="29"/>
      <c r="E224" s="29"/>
      <c r="F224" s="29"/>
      <c r="G224" s="29"/>
    </row>
    <row r="225" spans="1:7" s="34" customFormat="1">
      <c r="A225" s="29"/>
      <c r="B225" s="29"/>
      <c r="C225" s="29"/>
      <c r="D225" s="29"/>
      <c r="E225" s="29"/>
      <c r="F225" s="29"/>
      <c r="G225" s="29"/>
    </row>
    <row r="226" spans="1:7" s="34" customFormat="1">
      <c r="A226" s="29"/>
      <c r="B226" s="29"/>
      <c r="C226" s="29"/>
      <c r="D226" s="29"/>
      <c r="E226" s="29"/>
      <c r="F226" s="29"/>
      <c r="G226" s="29"/>
    </row>
    <row r="227" spans="1:7" s="34" customFormat="1">
      <c r="A227" s="29"/>
      <c r="B227" s="29"/>
      <c r="C227" s="29"/>
      <c r="D227" s="29"/>
      <c r="E227" s="29"/>
      <c r="F227" s="29"/>
      <c r="G227" s="29"/>
    </row>
    <row r="228" spans="1:7" s="34" customFormat="1">
      <c r="A228" s="29"/>
      <c r="B228" s="29"/>
      <c r="C228" s="29"/>
      <c r="D228" s="29"/>
      <c r="E228" s="29"/>
      <c r="F228" s="29"/>
      <c r="G228" s="29"/>
    </row>
    <row r="229" spans="1:7" s="34" customFormat="1">
      <c r="A229" s="29"/>
      <c r="B229" s="29"/>
      <c r="C229" s="29"/>
      <c r="D229" s="29"/>
      <c r="E229" s="29"/>
      <c r="F229" s="29"/>
      <c r="G229" s="29"/>
    </row>
    <row r="230" spans="1:7" s="34" customFormat="1">
      <c r="A230" s="29"/>
      <c r="B230" s="29"/>
      <c r="C230" s="29"/>
      <c r="D230" s="29"/>
      <c r="E230" s="29"/>
      <c r="F230" s="29"/>
      <c r="G230" s="29"/>
    </row>
    <row r="231" spans="1:7" s="34" customFormat="1">
      <c r="A231" s="29"/>
      <c r="B231" s="29"/>
      <c r="C231" s="29"/>
      <c r="D231" s="29"/>
      <c r="E231" s="29"/>
      <c r="F231" s="29"/>
      <c r="G231" s="29"/>
    </row>
    <row r="232" spans="1:7" s="34" customFormat="1">
      <c r="A232" s="29"/>
      <c r="B232" s="29"/>
      <c r="C232" s="29"/>
      <c r="D232" s="29"/>
      <c r="E232" s="29"/>
      <c r="F232" s="29"/>
      <c r="G232" s="29"/>
    </row>
    <row r="233" spans="1:7" s="34" customFormat="1">
      <c r="A233" s="29"/>
      <c r="B233" s="29"/>
      <c r="C233" s="29"/>
      <c r="D233" s="29"/>
      <c r="E233" s="29"/>
      <c r="F233" s="29"/>
      <c r="G233" s="29"/>
    </row>
    <row r="234" spans="1:7" s="34" customFormat="1">
      <c r="A234" s="29"/>
      <c r="B234" s="29"/>
      <c r="C234" s="29"/>
      <c r="D234" s="29"/>
      <c r="E234" s="29"/>
      <c r="F234" s="29"/>
      <c r="G234" s="29"/>
    </row>
    <row r="235" spans="1:7" s="34" customFormat="1">
      <c r="A235" s="29"/>
      <c r="B235" s="29"/>
      <c r="C235" s="29"/>
      <c r="D235" s="29"/>
      <c r="E235" s="29"/>
      <c r="F235" s="29"/>
      <c r="G235" s="29"/>
    </row>
    <row r="236" spans="1:7" s="34" customFormat="1">
      <c r="A236" s="29"/>
      <c r="B236" s="29"/>
      <c r="C236" s="29"/>
      <c r="D236" s="29"/>
      <c r="E236" s="29"/>
      <c r="F236" s="29"/>
      <c r="G236" s="29"/>
    </row>
    <row r="237" spans="1:7" s="34" customFormat="1">
      <c r="A237" s="29"/>
      <c r="B237" s="29"/>
      <c r="C237" s="29"/>
      <c r="D237" s="29"/>
      <c r="E237" s="29"/>
      <c r="F237" s="29"/>
      <c r="G237" s="29"/>
    </row>
    <row r="238" spans="1:7" s="34" customFormat="1">
      <c r="A238" s="29"/>
      <c r="B238" s="29"/>
      <c r="C238" s="29"/>
      <c r="D238" s="29"/>
      <c r="E238" s="29"/>
      <c r="F238" s="29"/>
      <c r="G238" s="29"/>
    </row>
    <row r="239" spans="1:7" s="34" customFormat="1">
      <c r="A239" s="29"/>
      <c r="B239" s="29"/>
      <c r="C239" s="29"/>
      <c r="D239" s="29"/>
      <c r="E239" s="29"/>
      <c r="F239" s="29"/>
      <c r="G239" s="29"/>
    </row>
    <row r="240" spans="1:7" s="34" customFormat="1">
      <c r="A240" s="29"/>
      <c r="B240" s="29"/>
      <c r="C240" s="29"/>
      <c r="D240" s="29"/>
      <c r="E240" s="29"/>
      <c r="F240" s="29"/>
      <c r="G240" s="29"/>
    </row>
    <row r="241" spans="1:7" s="34" customFormat="1">
      <c r="A241" s="29"/>
      <c r="B241" s="29"/>
      <c r="C241" s="29"/>
      <c r="D241" s="29"/>
      <c r="E241" s="29"/>
      <c r="F241" s="29"/>
      <c r="G241" s="29"/>
    </row>
    <row r="242" spans="1:7" s="34" customFormat="1">
      <c r="A242" s="29"/>
      <c r="B242" s="29"/>
      <c r="C242" s="29"/>
      <c r="D242" s="29"/>
      <c r="E242" s="29"/>
      <c r="F242" s="29"/>
      <c r="G242" s="29"/>
    </row>
    <row r="243" spans="1:7" s="34" customFormat="1">
      <c r="A243" s="29"/>
      <c r="B243" s="29"/>
      <c r="C243" s="29"/>
      <c r="D243" s="29"/>
      <c r="E243" s="29"/>
      <c r="F243" s="29"/>
      <c r="G243" s="29"/>
    </row>
    <row r="244" spans="1:7" s="34" customFormat="1">
      <c r="A244" s="29"/>
      <c r="B244" s="29"/>
      <c r="C244" s="29"/>
      <c r="D244" s="29"/>
      <c r="E244" s="29"/>
      <c r="F244" s="29"/>
      <c r="G244" s="29"/>
    </row>
    <row r="245" spans="1:7" s="34" customFormat="1">
      <c r="A245" s="29"/>
      <c r="B245" s="29"/>
      <c r="C245" s="29"/>
      <c r="D245" s="29"/>
      <c r="E245" s="29"/>
      <c r="F245" s="29"/>
      <c r="G245" s="29"/>
    </row>
    <row r="246" spans="1:7" s="34" customFormat="1">
      <c r="A246" s="29"/>
      <c r="B246" s="29"/>
      <c r="C246" s="29"/>
      <c r="D246" s="29"/>
      <c r="E246" s="29"/>
      <c r="F246" s="29"/>
      <c r="G246" s="29"/>
    </row>
    <row r="247" spans="1:7" s="34" customFormat="1">
      <c r="A247" s="29"/>
      <c r="B247" s="29"/>
      <c r="C247" s="29"/>
      <c r="D247" s="29"/>
      <c r="E247" s="29"/>
      <c r="F247" s="29"/>
      <c r="G247" s="29"/>
    </row>
    <row r="248" spans="1:7" s="34" customFormat="1">
      <c r="A248" s="29"/>
      <c r="B248" s="29"/>
      <c r="C248" s="29"/>
      <c r="D248" s="29"/>
      <c r="E248" s="29"/>
      <c r="F248" s="29"/>
      <c r="G248" s="29"/>
    </row>
    <row r="249" spans="1:7" s="34" customFormat="1">
      <c r="A249" s="29"/>
      <c r="B249" s="29"/>
      <c r="C249" s="29"/>
      <c r="D249" s="29"/>
      <c r="E249" s="29"/>
      <c r="F249" s="29"/>
      <c r="G249" s="29"/>
    </row>
    <row r="250" spans="1:7" s="34" customFormat="1">
      <c r="A250" s="29"/>
      <c r="B250" s="29"/>
      <c r="C250" s="29"/>
      <c r="D250" s="29"/>
      <c r="E250" s="29"/>
      <c r="F250" s="29"/>
      <c r="G250" s="29"/>
    </row>
    <row r="251" spans="1:7" s="34" customFormat="1">
      <c r="A251" s="29"/>
      <c r="B251" s="29"/>
      <c r="C251" s="29"/>
      <c r="D251" s="29"/>
      <c r="E251" s="29"/>
      <c r="F251" s="29"/>
      <c r="G251" s="29"/>
    </row>
    <row r="252" spans="1:7" s="34" customFormat="1">
      <c r="A252" s="29"/>
      <c r="B252" s="29"/>
      <c r="C252" s="29"/>
      <c r="D252" s="29"/>
      <c r="E252" s="29"/>
      <c r="F252" s="29"/>
      <c r="G252" s="29"/>
    </row>
    <row r="253" spans="1:7" s="34" customFormat="1">
      <c r="A253" s="29"/>
      <c r="B253" s="29"/>
      <c r="C253" s="29"/>
      <c r="D253" s="29"/>
      <c r="E253" s="29"/>
      <c r="F253" s="29"/>
      <c r="G253" s="29"/>
    </row>
    <row r="254" spans="1:7" s="34" customFormat="1">
      <c r="A254" s="29"/>
      <c r="B254" s="29"/>
      <c r="C254" s="29"/>
      <c r="D254" s="29"/>
      <c r="E254" s="29"/>
      <c r="F254" s="29"/>
      <c r="G254" s="29"/>
    </row>
    <row r="255" spans="1:7" s="34" customFormat="1">
      <c r="A255" s="29"/>
      <c r="B255" s="29"/>
      <c r="C255" s="29"/>
      <c r="D255" s="29"/>
      <c r="E255" s="29"/>
      <c r="F255" s="29"/>
      <c r="G255" s="29"/>
    </row>
    <row r="256" spans="1:7" s="34" customFormat="1">
      <c r="A256" s="29"/>
      <c r="B256" s="29"/>
      <c r="C256" s="29"/>
      <c r="D256" s="29"/>
      <c r="E256" s="29"/>
      <c r="F256" s="29"/>
      <c r="G256" s="29"/>
    </row>
    <row r="257" spans="1:7" s="34" customFormat="1">
      <c r="A257" s="29"/>
      <c r="B257" s="29"/>
      <c r="C257" s="29"/>
      <c r="D257" s="29"/>
      <c r="E257" s="29"/>
      <c r="F257" s="29"/>
      <c r="G257" s="29"/>
    </row>
    <row r="258" spans="1:7" s="34" customFormat="1">
      <c r="A258" s="29"/>
      <c r="B258" s="29"/>
      <c r="C258" s="29"/>
      <c r="D258" s="29"/>
      <c r="E258" s="29"/>
      <c r="F258" s="29"/>
      <c r="G258" s="29"/>
    </row>
    <row r="259" spans="1:7" s="34" customFormat="1">
      <c r="A259" s="29"/>
      <c r="B259" s="29"/>
      <c r="C259" s="29"/>
      <c r="D259" s="29"/>
      <c r="E259" s="29"/>
      <c r="F259" s="29"/>
      <c r="G259" s="29"/>
    </row>
    <row r="260" spans="1:7" s="34" customFormat="1">
      <c r="A260" s="29"/>
      <c r="B260" s="29"/>
      <c r="C260" s="29"/>
      <c r="D260" s="29"/>
      <c r="E260" s="29"/>
      <c r="F260" s="29"/>
      <c r="G260" s="29"/>
    </row>
    <row r="261" spans="1:7" s="34" customFormat="1">
      <c r="A261" s="29"/>
      <c r="B261" s="29"/>
      <c r="C261" s="29"/>
      <c r="D261" s="29"/>
      <c r="E261" s="29"/>
      <c r="F261" s="29"/>
      <c r="G261" s="29"/>
    </row>
    <row r="262" spans="1:7" s="34" customFormat="1">
      <c r="A262" s="29"/>
      <c r="B262" s="29"/>
      <c r="C262" s="29"/>
      <c r="D262" s="29"/>
      <c r="E262" s="29"/>
      <c r="F262" s="29"/>
      <c r="G262" s="29"/>
    </row>
    <row r="263" spans="1:7" s="34" customFormat="1">
      <c r="A263" s="29"/>
      <c r="B263" s="29"/>
      <c r="C263" s="29"/>
      <c r="D263" s="29"/>
      <c r="E263" s="29"/>
      <c r="F263" s="29"/>
      <c r="G263" s="29"/>
    </row>
    <row r="264" spans="1:7" s="34" customFormat="1">
      <c r="A264" s="29"/>
      <c r="B264" s="29"/>
      <c r="C264" s="29"/>
      <c r="D264" s="29"/>
      <c r="E264" s="29"/>
      <c r="F264" s="29"/>
      <c r="G264" s="29"/>
    </row>
    <row r="265" spans="1:7" s="34" customFormat="1">
      <c r="A265" s="29"/>
      <c r="B265" s="29"/>
      <c r="C265" s="29"/>
      <c r="D265" s="29"/>
      <c r="E265" s="29"/>
      <c r="F265" s="29"/>
      <c r="G265" s="29"/>
    </row>
    <row r="266" spans="1:7" s="34" customFormat="1">
      <c r="A266" s="29"/>
      <c r="B266" s="29"/>
      <c r="C266" s="29"/>
      <c r="D266" s="29"/>
      <c r="E266" s="29"/>
      <c r="F266" s="29"/>
      <c r="G266" s="29"/>
    </row>
    <row r="267" spans="1:7" s="34" customFormat="1">
      <c r="A267" s="29"/>
      <c r="B267" s="29"/>
      <c r="C267" s="29"/>
      <c r="D267" s="29"/>
      <c r="E267" s="29"/>
      <c r="F267" s="29"/>
      <c r="G267" s="29"/>
    </row>
    <row r="268" spans="1:7" s="34" customFormat="1">
      <c r="A268" s="29"/>
      <c r="B268" s="29"/>
      <c r="C268" s="29"/>
      <c r="D268" s="29"/>
      <c r="E268" s="29"/>
      <c r="F268" s="29"/>
      <c r="G268" s="29"/>
    </row>
    <row r="269" spans="1:7" s="34" customFormat="1">
      <c r="A269" s="29"/>
      <c r="B269" s="29"/>
      <c r="C269" s="29"/>
      <c r="D269" s="29"/>
      <c r="E269" s="29"/>
      <c r="F269" s="29"/>
      <c r="G269" s="29"/>
    </row>
    <row r="270" spans="1:7" s="34" customFormat="1">
      <c r="A270" s="29"/>
      <c r="B270" s="29"/>
      <c r="C270" s="29"/>
      <c r="D270" s="29"/>
      <c r="E270" s="29"/>
      <c r="F270" s="29"/>
      <c r="G270" s="29"/>
    </row>
    <row r="271" spans="1:7" s="34" customFormat="1">
      <c r="A271" s="29"/>
      <c r="B271" s="29"/>
      <c r="C271" s="29"/>
      <c r="D271" s="29"/>
      <c r="E271" s="29"/>
      <c r="F271" s="29"/>
      <c r="G271" s="29"/>
    </row>
    <row r="272" spans="1:7" s="34" customFormat="1">
      <c r="A272" s="29"/>
      <c r="B272" s="29"/>
      <c r="C272" s="29"/>
      <c r="D272" s="29"/>
      <c r="E272" s="29"/>
      <c r="F272" s="29"/>
      <c r="G272" s="29"/>
    </row>
    <row r="273" spans="1:7" s="34" customFormat="1">
      <c r="A273" s="29"/>
      <c r="B273" s="29"/>
      <c r="C273" s="29"/>
      <c r="D273" s="29"/>
      <c r="E273" s="29"/>
      <c r="F273" s="29"/>
      <c r="G273" s="29"/>
    </row>
    <row r="274" spans="1:7" s="34" customFormat="1">
      <c r="A274" s="29"/>
      <c r="B274" s="29"/>
      <c r="C274" s="29"/>
      <c r="D274" s="29"/>
      <c r="E274" s="29"/>
      <c r="F274" s="29"/>
      <c r="G274" s="29"/>
    </row>
    <row r="275" spans="1:7" s="34" customFormat="1">
      <c r="A275" s="29"/>
      <c r="B275" s="29"/>
      <c r="C275" s="29"/>
      <c r="D275" s="29"/>
      <c r="E275" s="29"/>
      <c r="F275" s="29"/>
      <c r="G275" s="29"/>
    </row>
    <row r="276" spans="1:7" s="34" customFormat="1">
      <c r="A276" s="29"/>
      <c r="B276" s="29"/>
      <c r="C276" s="29"/>
      <c r="D276" s="29"/>
      <c r="E276" s="29"/>
      <c r="F276" s="29"/>
      <c r="G276" s="29"/>
    </row>
    <row r="277" spans="1:7" s="34" customFormat="1">
      <c r="A277" s="29"/>
      <c r="B277" s="29"/>
      <c r="C277" s="29"/>
      <c r="D277" s="29"/>
      <c r="E277" s="29"/>
      <c r="F277" s="29"/>
      <c r="G277" s="29"/>
    </row>
    <row r="278" spans="1:7" s="34" customFormat="1">
      <c r="A278" s="29"/>
      <c r="B278" s="29"/>
      <c r="C278" s="29"/>
      <c r="D278" s="29"/>
      <c r="E278" s="29"/>
      <c r="F278" s="29"/>
      <c r="G278" s="29"/>
    </row>
    <row r="279" spans="1:7" s="34" customFormat="1">
      <c r="A279" s="29"/>
      <c r="B279" s="29"/>
      <c r="C279" s="29"/>
      <c r="D279" s="29"/>
      <c r="E279" s="29"/>
      <c r="F279" s="29"/>
      <c r="G279" s="29"/>
    </row>
    <row r="280" spans="1:7" s="34" customFormat="1">
      <c r="A280" s="29"/>
      <c r="B280" s="29"/>
      <c r="C280" s="29"/>
      <c r="D280" s="29"/>
      <c r="E280" s="29"/>
      <c r="F280" s="29"/>
      <c r="G280" s="29"/>
    </row>
    <row r="281" spans="1:7" s="34" customFormat="1">
      <c r="A281" s="29"/>
      <c r="B281" s="29"/>
      <c r="C281" s="29"/>
      <c r="D281" s="29"/>
      <c r="E281" s="29"/>
      <c r="F281" s="29"/>
      <c r="G281" s="29"/>
    </row>
    <row r="282" spans="1:7" s="34" customFormat="1">
      <c r="A282" s="29"/>
      <c r="B282" s="29"/>
      <c r="C282" s="29"/>
      <c r="D282" s="29"/>
      <c r="E282" s="29"/>
      <c r="F282" s="29"/>
      <c r="G282" s="29"/>
    </row>
    <row r="283" spans="1:7" s="34" customFormat="1">
      <c r="A283" s="29"/>
      <c r="B283" s="29"/>
      <c r="C283" s="29"/>
      <c r="D283" s="29"/>
      <c r="E283" s="29"/>
      <c r="F283" s="29"/>
      <c r="G283" s="29"/>
    </row>
    <row r="284" spans="1:7" s="34" customFormat="1">
      <c r="A284" s="29"/>
      <c r="B284" s="29"/>
      <c r="C284" s="29"/>
      <c r="D284" s="29"/>
      <c r="E284" s="29"/>
      <c r="F284" s="29"/>
      <c r="G284" s="29"/>
    </row>
    <row r="285" spans="1:7" s="34" customFormat="1">
      <c r="A285" s="29"/>
      <c r="B285" s="29"/>
      <c r="C285" s="29"/>
      <c r="D285" s="29"/>
      <c r="E285" s="29"/>
      <c r="F285" s="29"/>
      <c r="G285" s="29"/>
    </row>
    <row r="286" spans="1:7" s="34" customFormat="1">
      <c r="A286" s="29"/>
      <c r="B286" s="29"/>
      <c r="C286" s="29"/>
      <c r="D286" s="29"/>
      <c r="E286" s="29"/>
      <c r="F286" s="29"/>
      <c r="G286" s="29"/>
    </row>
    <row r="287" spans="1:7" s="34" customFormat="1">
      <c r="A287" s="29"/>
      <c r="B287" s="29"/>
      <c r="C287" s="29"/>
      <c r="D287" s="29"/>
      <c r="E287" s="29"/>
      <c r="F287" s="29"/>
      <c r="G287" s="29"/>
    </row>
    <row r="288" spans="1:7" s="34" customFormat="1">
      <c r="A288" s="29"/>
      <c r="B288" s="29"/>
      <c r="C288" s="29"/>
      <c r="D288" s="29"/>
      <c r="E288" s="29"/>
      <c r="F288" s="29"/>
      <c r="G288" s="29"/>
    </row>
    <row r="289" spans="1:7" s="34" customFormat="1">
      <c r="A289" s="29"/>
      <c r="B289" s="29"/>
      <c r="C289" s="29"/>
      <c r="D289" s="29"/>
      <c r="E289" s="29"/>
      <c r="F289" s="29"/>
      <c r="G289" s="29"/>
    </row>
    <row r="290" spans="1:7" s="34" customFormat="1">
      <c r="A290" s="29"/>
      <c r="B290" s="29"/>
      <c r="C290" s="29"/>
      <c r="D290" s="29"/>
      <c r="E290" s="29"/>
      <c r="F290" s="29"/>
      <c r="G290" s="29"/>
    </row>
    <row r="291" spans="1:7" s="34" customFormat="1">
      <c r="A291" s="29"/>
      <c r="B291" s="29"/>
      <c r="C291" s="29"/>
      <c r="D291" s="29"/>
      <c r="E291" s="29"/>
      <c r="F291" s="29"/>
      <c r="G291" s="29"/>
    </row>
    <row r="292" spans="1:7" s="34" customFormat="1">
      <c r="A292" s="29"/>
      <c r="B292" s="29"/>
      <c r="C292" s="29"/>
      <c r="D292" s="29"/>
      <c r="E292" s="29"/>
      <c r="F292" s="29"/>
      <c r="G292" s="29"/>
    </row>
    <row r="293" spans="1:7" s="34" customFormat="1">
      <c r="A293" s="29"/>
      <c r="B293" s="29"/>
      <c r="C293" s="29"/>
      <c r="D293" s="29"/>
      <c r="E293" s="29"/>
      <c r="F293" s="29"/>
      <c r="G293" s="29"/>
    </row>
    <row r="294" spans="1:7" s="34" customFormat="1">
      <c r="A294" s="29"/>
      <c r="B294" s="29"/>
      <c r="C294" s="29"/>
      <c r="D294" s="29"/>
      <c r="E294" s="29"/>
      <c r="F294" s="29"/>
      <c r="G294" s="29"/>
    </row>
    <row r="295" spans="1:7" s="34" customFormat="1">
      <c r="A295" s="29"/>
      <c r="B295" s="29"/>
      <c r="C295" s="29"/>
      <c r="D295" s="29"/>
      <c r="E295" s="29"/>
      <c r="F295" s="29"/>
      <c r="G295" s="29"/>
    </row>
    <row r="296" spans="1:7" s="34" customFormat="1">
      <c r="A296" s="29"/>
      <c r="B296" s="29"/>
      <c r="C296" s="29"/>
      <c r="D296" s="29"/>
      <c r="E296" s="29"/>
      <c r="F296" s="29"/>
      <c r="G296" s="29"/>
    </row>
    <row r="297" spans="1:7" s="34" customFormat="1">
      <c r="A297" s="29"/>
      <c r="B297" s="29"/>
      <c r="C297" s="29"/>
      <c r="D297" s="29"/>
      <c r="E297" s="29"/>
      <c r="F297" s="29"/>
      <c r="G297" s="29"/>
    </row>
    <row r="298" spans="1:7" s="34" customFormat="1">
      <c r="A298" s="29"/>
      <c r="B298" s="29"/>
      <c r="C298" s="29"/>
      <c r="D298" s="29"/>
      <c r="E298" s="29"/>
      <c r="F298" s="29"/>
      <c r="G298" s="29"/>
    </row>
    <row r="299" spans="1:7" s="34" customFormat="1">
      <c r="A299" s="29"/>
      <c r="B299" s="29"/>
      <c r="C299" s="29"/>
      <c r="D299" s="29"/>
      <c r="E299" s="29"/>
      <c r="F299" s="29"/>
      <c r="G299" s="29"/>
    </row>
    <row r="300" spans="1:7" s="34" customFormat="1">
      <c r="A300" s="29"/>
      <c r="B300" s="29"/>
      <c r="C300" s="29"/>
      <c r="D300" s="29"/>
      <c r="E300" s="29"/>
      <c r="F300" s="29"/>
      <c r="G300" s="29"/>
    </row>
    <row r="301" spans="1:7" s="34" customFormat="1">
      <c r="A301" s="29"/>
      <c r="B301" s="29"/>
      <c r="C301" s="29"/>
      <c r="D301" s="29"/>
      <c r="E301" s="29"/>
      <c r="F301" s="29"/>
      <c r="G301" s="29"/>
    </row>
    <row r="302" spans="1:7" s="34" customFormat="1">
      <c r="A302" s="29"/>
      <c r="B302" s="29"/>
      <c r="C302" s="29"/>
      <c r="D302" s="29"/>
      <c r="E302" s="29"/>
      <c r="F302" s="29"/>
      <c r="G302" s="29"/>
    </row>
    <row r="303" spans="1:7" s="34" customFormat="1">
      <c r="A303" s="29"/>
      <c r="B303" s="29"/>
      <c r="C303" s="29"/>
      <c r="D303" s="29"/>
      <c r="E303" s="29"/>
      <c r="F303" s="29"/>
      <c r="G303" s="29"/>
    </row>
    <row r="304" spans="1:7" s="34" customFormat="1">
      <c r="A304" s="29"/>
      <c r="B304" s="29"/>
      <c r="C304" s="29"/>
      <c r="D304" s="29"/>
      <c r="E304" s="29"/>
      <c r="F304" s="29"/>
      <c r="G304" s="29"/>
    </row>
    <row r="305" spans="1:7" s="34" customFormat="1">
      <c r="A305" s="29"/>
      <c r="B305" s="29"/>
      <c r="C305" s="29"/>
      <c r="D305" s="29"/>
      <c r="E305" s="29"/>
      <c r="F305" s="29"/>
      <c r="G305" s="29"/>
    </row>
    <row r="306" spans="1:7" s="34" customFormat="1">
      <c r="A306" s="29"/>
      <c r="B306" s="29"/>
      <c r="C306" s="29"/>
      <c r="D306" s="29"/>
      <c r="E306" s="29"/>
      <c r="F306" s="29"/>
      <c r="G306" s="29"/>
    </row>
    <row r="307" spans="1:7" s="34" customFormat="1">
      <c r="A307" s="29"/>
      <c r="B307" s="29"/>
      <c r="C307" s="29"/>
      <c r="D307" s="29"/>
      <c r="E307" s="29"/>
      <c r="F307" s="29"/>
      <c r="G307" s="29"/>
    </row>
    <row r="308" spans="1:7" s="34" customFormat="1">
      <c r="A308" s="29"/>
      <c r="B308" s="29"/>
      <c r="C308" s="29"/>
      <c r="D308" s="29"/>
      <c r="E308" s="29"/>
      <c r="F308" s="29"/>
      <c r="G308" s="29"/>
    </row>
    <row r="309" spans="1:7" s="34" customFormat="1">
      <c r="A309" s="29"/>
      <c r="B309" s="29"/>
      <c r="C309" s="29"/>
      <c r="D309" s="29"/>
      <c r="E309" s="29"/>
      <c r="F309" s="29"/>
      <c r="G309" s="29"/>
    </row>
    <row r="310" spans="1:7" s="34" customFormat="1">
      <c r="A310" s="29"/>
      <c r="B310" s="29"/>
      <c r="C310" s="29"/>
      <c r="D310" s="29"/>
      <c r="E310" s="29"/>
      <c r="F310" s="29"/>
      <c r="G310" s="29"/>
    </row>
    <row r="311" spans="1:7" s="34" customFormat="1">
      <c r="A311" s="29"/>
      <c r="B311" s="29"/>
      <c r="C311" s="29"/>
      <c r="D311" s="29"/>
      <c r="E311" s="29"/>
      <c r="F311" s="29"/>
      <c r="G311" s="29"/>
    </row>
    <row r="312" spans="1:7" s="34" customFormat="1">
      <c r="A312" s="29"/>
      <c r="B312" s="29"/>
      <c r="C312" s="29"/>
      <c r="D312" s="29"/>
      <c r="E312" s="29"/>
      <c r="F312" s="29"/>
      <c r="G312" s="29"/>
    </row>
    <row r="313" spans="1:7" s="34" customFormat="1">
      <c r="A313" s="29"/>
      <c r="B313" s="29"/>
      <c r="C313" s="29"/>
      <c r="D313" s="29"/>
      <c r="E313" s="29"/>
      <c r="F313" s="29"/>
      <c r="G313" s="29"/>
    </row>
    <row r="314" spans="1:7" s="34" customFormat="1">
      <c r="A314" s="29"/>
      <c r="B314" s="29"/>
      <c r="C314" s="29"/>
      <c r="D314" s="29"/>
      <c r="E314" s="29"/>
      <c r="F314" s="29"/>
      <c r="G314" s="29"/>
    </row>
    <row r="315" spans="1:7" s="34" customFormat="1">
      <c r="A315" s="29"/>
      <c r="B315" s="29"/>
      <c r="C315" s="29"/>
      <c r="D315" s="29"/>
      <c r="E315" s="29"/>
      <c r="F315" s="29"/>
      <c r="G315" s="29"/>
    </row>
    <row r="316" spans="1:7" s="34" customFormat="1">
      <c r="A316" s="29"/>
      <c r="B316" s="29"/>
      <c r="C316" s="29"/>
      <c r="D316" s="29"/>
      <c r="E316" s="29"/>
      <c r="F316" s="29"/>
      <c r="G316" s="29"/>
    </row>
    <row r="317" spans="1:7" s="34" customFormat="1">
      <c r="A317" s="29"/>
      <c r="B317" s="29"/>
      <c r="C317" s="29"/>
      <c r="D317" s="29"/>
      <c r="E317" s="29"/>
      <c r="F317" s="29"/>
      <c r="G317" s="29"/>
    </row>
    <row r="318" spans="1:7" s="34" customFormat="1">
      <c r="A318" s="29"/>
      <c r="B318" s="29"/>
      <c r="C318" s="29"/>
      <c r="D318" s="29"/>
      <c r="E318" s="29"/>
      <c r="F318" s="29"/>
      <c r="G318" s="29"/>
    </row>
    <row r="319" spans="1:7" s="34" customFormat="1">
      <c r="A319" s="29"/>
      <c r="B319" s="29"/>
      <c r="C319" s="29"/>
      <c r="D319" s="29"/>
      <c r="E319" s="29"/>
      <c r="F319" s="29"/>
      <c r="G319" s="29"/>
    </row>
    <row r="320" spans="1:7" s="34" customFormat="1">
      <c r="A320" s="29"/>
      <c r="B320" s="29"/>
      <c r="C320" s="29"/>
      <c r="D320" s="29"/>
      <c r="E320" s="29"/>
      <c r="F320" s="29"/>
      <c r="G320" s="29"/>
    </row>
    <row r="321" spans="1:7" s="34" customFormat="1">
      <c r="A321" s="29"/>
      <c r="B321" s="29"/>
      <c r="C321" s="29"/>
      <c r="D321" s="29"/>
      <c r="E321" s="29"/>
      <c r="F321" s="29"/>
      <c r="G321" s="29"/>
    </row>
    <row r="322" spans="1:7" s="34" customFormat="1">
      <c r="A322" s="29"/>
      <c r="B322" s="29"/>
      <c r="C322" s="29"/>
      <c r="D322" s="29"/>
      <c r="E322" s="29"/>
      <c r="F322" s="29"/>
      <c r="G322" s="29"/>
    </row>
    <row r="323" spans="1:7" s="34" customFormat="1">
      <c r="A323" s="29"/>
      <c r="B323" s="29"/>
      <c r="C323" s="29"/>
      <c r="D323" s="29"/>
      <c r="E323" s="29"/>
      <c r="F323" s="29"/>
      <c r="G323" s="29"/>
    </row>
    <row r="324" spans="1:7" s="34" customFormat="1">
      <c r="A324" s="29"/>
      <c r="B324" s="29"/>
      <c r="C324" s="29"/>
      <c r="D324" s="29"/>
      <c r="E324" s="29"/>
      <c r="F324" s="29"/>
      <c r="G324" s="29"/>
    </row>
    <row r="325" spans="1:7" s="34" customFormat="1">
      <c r="A325" s="29"/>
      <c r="B325" s="29"/>
      <c r="C325" s="29"/>
      <c r="D325" s="29"/>
      <c r="E325" s="29"/>
      <c r="F325" s="29"/>
      <c r="G325" s="29"/>
    </row>
    <row r="326" spans="1:7" s="34" customFormat="1">
      <c r="A326" s="29"/>
      <c r="B326" s="29"/>
      <c r="C326" s="29"/>
      <c r="D326" s="29"/>
      <c r="E326" s="29"/>
      <c r="F326" s="29"/>
      <c r="G326" s="29"/>
    </row>
    <row r="327" spans="1:7" s="34" customFormat="1">
      <c r="A327" s="29"/>
      <c r="B327" s="29"/>
      <c r="C327" s="29"/>
      <c r="D327" s="29"/>
      <c r="E327" s="29"/>
      <c r="F327" s="29"/>
      <c r="G327" s="29"/>
    </row>
    <row r="328" spans="1:7" s="34" customFormat="1">
      <c r="A328" s="29"/>
      <c r="B328" s="29"/>
      <c r="C328" s="29"/>
      <c r="D328" s="29"/>
      <c r="E328" s="29"/>
      <c r="F328" s="29"/>
      <c r="G328" s="29"/>
    </row>
    <row r="329" spans="1:7" s="34" customFormat="1">
      <c r="A329" s="29"/>
      <c r="B329" s="29"/>
      <c r="C329" s="29"/>
      <c r="D329" s="29"/>
      <c r="E329" s="29"/>
      <c r="F329" s="29"/>
      <c r="G329" s="29"/>
    </row>
    <row r="330" spans="1:7" s="34" customFormat="1">
      <c r="A330" s="29"/>
      <c r="B330" s="29"/>
      <c r="C330" s="29"/>
      <c r="D330" s="29"/>
      <c r="E330" s="29"/>
      <c r="F330" s="29"/>
      <c r="G330" s="29"/>
    </row>
    <row r="331" spans="1:7" s="34" customFormat="1">
      <c r="A331" s="29"/>
      <c r="B331" s="29"/>
      <c r="C331" s="29"/>
      <c r="D331" s="29"/>
      <c r="E331" s="29"/>
      <c r="F331" s="29"/>
      <c r="G331" s="29"/>
    </row>
    <row r="332" spans="1:7" s="34" customFormat="1">
      <c r="A332" s="29"/>
      <c r="B332" s="29"/>
      <c r="C332" s="29"/>
      <c r="D332" s="29"/>
      <c r="E332" s="29"/>
      <c r="F332" s="29"/>
      <c r="G332" s="29"/>
    </row>
    <row r="333" spans="1:7" s="34" customFormat="1">
      <c r="A333" s="29"/>
      <c r="B333" s="29"/>
      <c r="C333" s="29"/>
      <c r="D333" s="29"/>
      <c r="E333" s="29"/>
      <c r="F333" s="29"/>
      <c r="G333" s="29"/>
    </row>
    <row r="334" spans="1:7" s="34" customFormat="1">
      <c r="A334" s="29"/>
      <c r="B334" s="29"/>
      <c r="C334" s="29"/>
      <c r="D334" s="29"/>
      <c r="E334" s="29"/>
      <c r="F334" s="29"/>
      <c r="G334" s="29"/>
    </row>
    <row r="335" spans="1:7" s="34" customFormat="1">
      <c r="A335" s="29"/>
      <c r="B335" s="29"/>
      <c r="C335" s="29"/>
      <c r="D335" s="29"/>
      <c r="E335" s="29"/>
      <c r="F335" s="29"/>
      <c r="G335" s="29"/>
    </row>
    <row r="336" spans="1:7" s="34" customFormat="1">
      <c r="A336" s="29"/>
      <c r="B336" s="29"/>
      <c r="C336" s="29"/>
      <c r="D336" s="29"/>
      <c r="E336" s="29"/>
      <c r="F336" s="29"/>
      <c r="G336" s="29"/>
    </row>
    <row r="337" spans="1:7" s="34" customFormat="1">
      <c r="A337" s="29"/>
      <c r="B337" s="29"/>
      <c r="C337" s="29"/>
      <c r="D337" s="29"/>
      <c r="E337" s="29"/>
      <c r="F337" s="29"/>
      <c r="G337" s="29"/>
    </row>
    <row r="338" spans="1:7" s="34" customFormat="1">
      <c r="A338" s="29"/>
      <c r="B338" s="29"/>
      <c r="C338" s="29"/>
      <c r="D338" s="29"/>
      <c r="E338" s="29"/>
      <c r="F338" s="29"/>
      <c r="G338" s="29"/>
    </row>
    <row r="339" spans="1:7" s="34" customFormat="1">
      <c r="A339" s="29"/>
      <c r="B339" s="29"/>
      <c r="C339" s="29"/>
      <c r="D339" s="29"/>
      <c r="E339" s="29"/>
      <c r="F339" s="29"/>
      <c r="G339" s="29"/>
    </row>
    <row r="340" spans="1:7" s="34" customFormat="1">
      <c r="A340" s="29"/>
      <c r="B340" s="29"/>
      <c r="C340" s="29"/>
      <c r="D340" s="29"/>
      <c r="E340" s="29"/>
      <c r="F340" s="29"/>
      <c r="G340" s="29"/>
    </row>
    <row r="341" spans="1:7" s="34" customFormat="1">
      <c r="A341" s="29"/>
      <c r="B341" s="29"/>
      <c r="C341" s="29"/>
      <c r="D341" s="29"/>
      <c r="E341" s="29"/>
      <c r="F341" s="29"/>
      <c r="G341" s="29"/>
    </row>
    <row r="342" spans="1:7" s="34" customFormat="1">
      <c r="A342" s="29"/>
      <c r="B342" s="29"/>
      <c r="C342" s="29"/>
      <c r="D342" s="29"/>
      <c r="E342" s="29"/>
      <c r="F342" s="29"/>
      <c r="G342" s="29"/>
    </row>
    <row r="343" spans="1:7" s="34" customFormat="1">
      <c r="A343" s="29"/>
      <c r="B343" s="29"/>
      <c r="C343" s="29"/>
      <c r="D343" s="29"/>
      <c r="E343" s="29"/>
      <c r="F343" s="29"/>
      <c r="G343" s="29"/>
    </row>
    <row r="344" spans="1:7" s="34" customFormat="1">
      <c r="A344" s="29"/>
      <c r="B344" s="29"/>
      <c r="C344" s="29"/>
      <c r="D344" s="29"/>
      <c r="E344" s="29"/>
      <c r="F344" s="29"/>
      <c r="G344" s="29"/>
    </row>
    <row r="345" spans="1:7" s="34" customFormat="1">
      <c r="A345" s="29"/>
      <c r="B345" s="29"/>
      <c r="C345" s="29"/>
      <c r="D345" s="29"/>
      <c r="E345" s="29"/>
      <c r="F345" s="29"/>
      <c r="G345" s="29"/>
    </row>
    <row r="346" spans="1:7" s="34" customFormat="1">
      <c r="A346" s="29"/>
      <c r="B346" s="29"/>
      <c r="C346" s="29"/>
      <c r="D346" s="29"/>
      <c r="E346" s="29"/>
      <c r="F346" s="29"/>
      <c r="G346" s="29"/>
    </row>
    <row r="347" spans="1:7" s="34" customFormat="1">
      <c r="A347" s="29"/>
      <c r="B347" s="29"/>
      <c r="C347" s="29"/>
      <c r="D347" s="29"/>
      <c r="E347" s="29"/>
      <c r="F347" s="29"/>
      <c r="G347" s="29"/>
    </row>
    <row r="348" spans="1:7" s="34" customFormat="1">
      <c r="A348" s="29"/>
      <c r="B348" s="29"/>
      <c r="C348" s="29"/>
      <c r="D348" s="29"/>
      <c r="E348" s="29"/>
      <c r="F348" s="29"/>
      <c r="G348" s="29"/>
    </row>
    <row r="349" spans="1:7" s="34" customFormat="1">
      <c r="A349" s="29"/>
      <c r="B349" s="29"/>
      <c r="C349" s="29"/>
      <c r="D349" s="29"/>
      <c r="E349" s="29"/>
      <c r="F349" s="29"/>
      <c r="G349" s="29"/>
    </row>
    <row r="350" spans="1:7" s="34" customFormat="1">
      <c r="A350" s="29"/>
      <c r="B350" s="29"/>
      <c r="C350" s="29"/>
      <c r="D350" s="29"/>
      <c r="E350" s="29"/>
      <c r="F350" s="29"/>
      <c r="G350" s="29"/>
    </row>
    <row r="351" spans="1:7" s="34" customFormat="1">
      <c r="A351" s="29"/>
      <c r="B351" s="29"/>
      <c r="C351" s="29"/>
      <c r="D351" s="29"/>
      <c r="E351" s="29"/>
      <c r="F351" s="29"/>
      <c r="G351" s="29"/>
    </row>
    <row r="352" spans="1:7" s="34" customFormat="1">
      <c r="A352" s="29"/>
      <c r="B352" s="29"/>
      <c r="C352" s="29"/>
      <c r="D352" s="29"/>
      <c r="E352" s="29"/>
      <c r="F352" s="29"/>
      <c r="G352" s="29"/>
    </row>
    <row r="353" spans="1:7" s="34" customFormat="1">
      <c r="A353" s="29"/>
      <c r="B353" s="29"/>
      <c r="C353" s="29"/>
      <c r="D353" s="29"/>
      <c r="E353" s="29"/>
      <c r="F353" s="29"/>
      <c r="G353" s="29"/>
    </row>
    <row r="354" spans="1:7" s="34" customFormat="1">
      <c r="A354" s="29"/>
      <c r="B354" s="29"/>
      <c r="C354" s="29"/>
      <c r="D354" s="29"/>
      <c r="E354" s="29"/>
      <c r="F354" s="29"/>
      <c r="G354" s="29"/>
    </row>
    <row r="355" spans="1:7" s="34" customFormat="1">
      <c r="A355" s="29"/>
      <c r="B355" s="29"/>
      <c r="C355" s="29"/>
      <c r="D355" s="29"/>
      <c r="E355" s="29"/>
      <c r="F355" s="29"/>
      <c r="G355" s="29"/>
    </row>
    <row r="356" spans="1:7" s="34" customFormat="1">
      <c r="A356" s="29"/>
      <c r="B356" s="29"/>
      <c r="C356" s="29"/>
      <c r="D356" s="29"/>
      <c r="E356" s="29"/>
      <c r="F356" s="29"/>
      <c r="G356" s="29"/>
    </row>
    <row r="357" spans="1:7" s="34" customFormat="1">
      <c r="A357" s="29"/>
      <c r="B357" s="29"/>
      <c r="C357" s="29"/>
      <c r="D357" s="29"/>
      <c r="E357" s="29"/>
      <c r="F357" s="29"/>
      <c r="G357" s="29"/>
    </row>
    <row r="358" spans="1:7" s="34" customFormat="1">
      <c r="A358" s="29"/>
      <c r="B358" s="29"/>
      <c r="C358" s="29"/>
      <c r="D358" s="29"/>
      <c r="E358" s="29"/>
      <c r="F358" s="29"/>
      <c r="G358" s="29"/>
    </row>
    <row r="359" spans="1:7" s="34" customFormat="1">
      <c r="A359" s="29"/>
      <c r="B359" s="29"/>
      <c r="C359" s="29"/>
      <c r="D359" s="29"/>
      <c r="E359" s="29"/>
      <c r="F359" s="29"/>
      <c r="G359" s="29"/>
    </row>
    <row r="360" spans="1:7" s="34" customFormat="1">
      <c r="A360" s="29"/>
      <c r="B360" s="29"/>
      <c r="C360" s="29"/>
      <c r="D360" s="29"/>
      <c r="E360" s="29"/>
      <c r="F360" s="29"/>
      <c r="G360" s="29"/>
    </row>
    <row r="361" spans="1:7" s="34" customFormat="1">
      <c r="A361" s="29"/>
      <c r="B361" s="29"/>
      <c r="C361" s="29"/>
      <c r="D361" s="29"/>
      <c r="E361" s="29"/>
      <c r="F361" s="29"/>
      <c r="G361" s="29"/>
    </row>
    <row r="362" spans="1:7" s="34" customFormat="1">
      <c r="A362" s="29"/>
      <c r="B362" s="29"/>
      <c r="C362" s="29"/>
      <c r="D362" s="29"/>
      <c r="E362" s="29"/>
      <c r="F362" s="29"/>
      <c r="G362" s="29"/>
    </row>
    <row r="363" spans="1:7" s="34" customFormat="1">
      <c r="A363" s="29"/>
      <c r="B363" s="29"/>
      <c r="C363" s="29"/>
      <c r="D363" s="29"/>
      <c r="E363" s="29"/>
      <c r="F363" s="29"/>
      <c r="G363" s="29"/>
    </row>
    <row r="364" spans="1:7" s="34" customFormat="1">
      <c r="A364" s="29"/>
      <c r="B364" s="29"/>
      <c r="C364" s="29"/>
      <c r="D364" s="29"/>
      <c r="E364" s="29"/>
      <c r="F364" s="29"/>
      <c r="G364" s="29"/>
    </row>
    <row r="365" spans="1:7" s="34" customFormat="1">
      <c r="A365" s="29"/>
      <c r="B365" s="29"/>
      <c r="C365" s="29"/>
      <c r="D365" s="29"/>
      <c r="E365" s="29"/>
      <c r="F365" s="29"/>
      <c r="G365" s="29"/>
    </row>
    <row r="366" spans="1:7" s="34" customFormat="1">
      <c r="A366" s="29"/>
      <c r="B366" s="29"/>
      <c r="C366" s="29"/>
      <c r="D366" s="29"/>
      <c r="E366" s="29"/>
      <c r="F366" s="29"/>
      <c r="G366" s="29"/>
    </row>
    <row r="367" spans="1:7" s="34" customFormat="1">
      <c r="A367" s="29"/>
      <c r="B367" s="29"/>
      <c r="C367" s="29"/>
      <c r="D367" s="29"/>
      <c r="E367" s="29"/>
      <c r="F367" s="29"/>
      <c r="G367" s="29"/>
    </row>
    <row r="368" spans="1:7" s="34" customFormat="1">
      <c r="A368" s="29"/>
      <c r="B368" s="29"/>
      <c r="C368" s="29"/>
      <c r="D368" s="29"/>
      <c r="E368" s="29"/>
      <c r="F368" s="29"/>
      <c r="G368" s="29"/>
    </row>
    <row r="369" spans="1:7" s="34" customFormat="1">
      <c r="A369" s="29"/>
      <c r="B369" s="29"/>
      <c r="C369" s="29"/>
      <c r="D369" s="29"/>
      <c r="E369" s="29"/>
      <c r="F369" s="29"/>
      <c r="G369" s="29"/>
    </row>
    <row r="370" spans="1:7" s="34" customFormat="1">
      <c r="A370" s="29"/>
      <c r="B370" s="29"/>
      <c r="C370" s="29"/>
      <c r="D370" s="29"/>
      <c r="E370" s="29"/>
      <c r="F370" s="29"/>
      <c r="G370" s="29"/>
    </row>
    <row r="371" spans="1:7" s="34" customFormat="1">
      <c r="A371" s="29"/>
      <c r="B371" s="29"/>
      <c r="C371" s="29"/>
      <c r="D371" s="29"/>
      <c r="E371" s="29"/>
      <c r="F371" s="29"/>
      <c r="G371" s="29"/>
    </row>
    <row r="372" spans="1:7" s="34" customFormat="1">
      <c r="A372" s="29"/>
      <c r="B372" s="29"/>
      <c r="C372" s="29"/>
      <c r="D372" s="29"/>
      <c r="E372" s="29"/>
      <c r="F372" s="29"/>
      <c r="G372" s="29"/>
    </row>
    <row r="373" spans="1:7" s="34" customFormat="1">
      <c r="A373" s="29"/>
      <c r="B373" s="29"/>
      <c r="C373" s="29"/>
      <c r="D373" s="29"/>
      <c r="E373" s="29"/>
      <c r="F373" s="29"/>
      <c r="G373" s="29"/>
    </row>
    <row r="374" spans="1:7" s="34" customFormat="1">
      <c r="A374" s="29"/>
      <c r="B374" s="29"/>
      <c r="C374" s="29"/>
      <c r="D374" s="29"/>
      <c r="E374" s="29"/>
      <c r="F374" s="29"/>
      <c r="G374" s="29"/>
    </row>
    <row r="375" spans="1:7" s="34" customFormat="1">
      <c r="A375" s="29"/>
      <c r="B375" s="29"/>
      <c r="C375" s="29"/>
      <c r="D375" s="29"/>
      <c r="E375" s="29"/>
      <c r="F375" s="29"/>
      <c r="G375" s="29"/>
    </row>
    <row r="376" spans="1:7" s="34" customFormat="1">
      <c r="A376" s="29"/>
      <c r="B376" s="29"/>
      <c r="C376" s="29"/>
      <c r="D376" s="29"/>
      <c r="E376" s="29"/>
      <c r="F376" s="29"/>
      <c r="G376" s="29"/>
    </row>
    <row r="377" spans="1:7" s="34" customFormat="1">
      <c r="A377" s="29"/>
      <c r="B377" s="29"/>
      <c r="C377" s="29"/>
      <c r="D377" s="29"/>
      <c r="E377" s="29"/>
      <c r="F377" s="29"/>
      <c r="G377" s="29"/>
    </row>
    <row r="378" spans="1:7" s="34" customFormat="1">
      <c r="A378" s="29"/>
      <c r="B378" s="29"/>
      <c r="C378" s="29"/>
      <c r="D378" s="29"/>
      <c r="E378" s="29"/>
      <c r="F378" s="29"/>
      <c r="G378" s="29"/>
    </row>
    <row r="379" spans="1:7" s="34" customFormat="1">
      <c r="A379" s="29"/>
      <c r="B379" s="29"/>
      <c r="C379" s="29"/>
      <c r="D379" s="29"/>
      <c r="E379" s="29"/>
      <c r="F379" s="29"/>
      <c r="G379" s="29"/>
    </row>
    <row r="380" spans="1:7" s="34" customFormat="1">
      <c r="A380" s="29"/>
      <c r="B380" s="29"/>
      <c r="C380" s="29"/>
      <c r="D380" s="29"/>
      <c r="E380" s="29"/>
      <c r="F380" s="29"/>
      <c r="G380" s="29"/>
    </row>
    <row r="381" spans="1:7" s="34" customFormat="1">
      <c r="A381" s="29"/>
      <c r="B381" s="29"/>
      <c r="C381" s="29"/>
      <c r="D381" s="29"/>
      <c r="E381" s="29"/>
      <c r="F381" s="29"/>
      <c r="G381" s="29"/>
    </row>
    <row r="382" spans="1:7" s="34" customFormat="1">
      <c r="A382" s="29"/>
      <c r="B382" s="29"/>
      <c r="C382" s="29"/>
      <c r="D382" s="29"/>
      <c r="E382" s="29"/>
      <c r="F382" s="29"/>
      <c r="G382" s="29"/>
    </row>
    <row r="383" spans="1:7" s="34" customFormat="1">
      <c r="A383" s="29"/>
      <c r="B383" s="29"/>
      <c r="C383" s="29"/>
      <c r="D383" s="29"/>
      <c r="E383" s="29"/>
      <c r="F383" s="29"/>
      <c r="G383" s="29"/>
    </row>
    <row r="384" spans="1:7" s="34" customFormat="1">
      <c r="A384" s="29"/>
      <c r="B384" s="29"/>
      <c r="C384" s="29"/>
      <c r="D384" s="29"/>
      <c r="E384" s="29"/>
      <c r="F384" s="29"/>
      <c r="G384" s="29"/>
    </row>
    <row r="385" spans="1:7" s="34" customFormat="1">
      <c r="A385" s="29"/>
      <c r="B385" s="29"/>
      <c r="C385" s="29"/>
      <c r="D385" s="29"/>
      <c r="E385" s="29"/>
      <c r="F385" s="29"/>
      <c r="G385" s="29"/>
    </row>
    <row r="386" spans="1:7" s="34" customFormat="1">
      <c r="A386" s="29"/>
      <c r="B386" s="29"/>
      <c r="C386" s="29"/>
      <c r="D386" s="29"/>
      <c r="E386" s="29"/>
      <c r="F386" s="29"/>
      <c r="G386" s="29"/>
    </row>
    <row r="387" spans="1:7" s="34" customFormat="1">
      <c r="A387" s="29"/>
      <c r="B387" s="29"/>
      <c r="C387" s="29"/>
      <c r="D387" s="29"/>
      <c r="E387" s="29"/>
      <c r="F387" s="29"/>
      <c r="G387" s="29"/>
    </row>
    <row r="388" spans="1:7" s="34" customFormat="1">
      <c r="A388" s="29"/>
      <c r="B388" s="29"/>
      <c r="C388" s="29"/>
      <c r="D388" s="29"/>
      <c r="E388" s="29"/>
      <c r="F388" s="29"/>
      <c r="G388" s="29"/>
    </row>
    <row r="389" spans="1:7" s="34" customFormat="1">
      <c r="A389" s="29"/>
      <c r="B389" s="29"/>
      <c r="C389" s="29"/>
      <c r="D389" s="29"/>
      <c r="E389" s="29"/>
      <c r="F389" s="29"/>
      <c r="G389" s="29"/>
    </row>
    <row r="390" spans="1:7" s="34" customFormat="1">
      <c r="A390" s="29"/>
      <c r="B390" s="29"/>
      <c r="C390" s="29"/>
      <c r="D390" s="29"/>
      <c r="E390" s="29"/>
      <c r="F390" s="29"/>
      <c r="G390" s="29"/>
    </row>
    <row r="391" spans="1:7" s="34" customFormat="1">
      <c r="A391" s="29"/>
      <c r="B391" s="29"/>
      <c r="C391" s="29"/>
      <c r="D391" s="29"/>
      <c r="E391" s="29"/>
      <c r="F391" s="29"/>
      <c r="G391" s="29"/>
    </row>
    <row r="392" spans="1:7" s="34" customFormat="1">
      <c r="A392" s="29"/>
      <c r="B392" s="29"/>
      <c r="C392" s="29"/>
      <c r="D392" s="29"/>
      <c r="E392" s="29"/>
      <c r="F392" s="29"/>
      <c r="G392" s="29"/>
    </row>
    <row r="393" spans="1:7" s="34" customFormat="1">
      <c r="A393" s="29"/>
      <c r="B393" s="29"/>
      <c r="C393" s="29"/>
      <c r="D393" s="29"/>
      <c r="E393" s="29"/>
      <c r="F393" s="29"/>
      <c r="G393" s="29"/>
    </row>
    <row r="394" spans="1:7" s="34" customFormat="1">
      <c r="A394" s="29"/>
      <c r="B394" s="29"/>
      <c r="C394" s="29"/>
      <c r="D394" s="29"/>
      <c r="E394" s="29"/>
      <c r="F394" s="29"/>
      <c r="G394" s="29"/>
    </row>
    <row r="395" spans="1:7" s="34" customFormat="1">
      <c r="A395" s="29"/>
      <c r="B395" s="29"/>
      <c r="C395" s="29"/>
      <c r="D395" s="29"/>
      <c r="E395" s="29"/>
      <c r="F395" s="29"/>
      <c r="G395" s="29"/>
    </row>
    <row r="396" spans="1:7" s="34" customFormat="1">
      <c r="A396" s="29"/>
      <c r="B396" s="29"/>
      <c r="C396" s="29"/>
      <c r="D396" s="29"/>
      <c r="E396" s="29"/>
      <c r="F396" s="29"/>
      <c r="G396" s="29"/>
    </row>
    <row r="397" spans="1:7" s="34" customFormat="1">
      <c r="A397" s="29"/>
      <c r="B397" s="29"/>
      <c r="C397" s="29"/>
      <c r="D397" s="29"/>
      <c r="E397" s="29"/>
      <c r="F397" s="29"/>
      <c r="G397" s="29"/>
    </row>
    <row r="398" spans="1:7" s="34" customFormat="1">
      <c r="A398" s="29"/>
      <c r="B398" s="29"/>
      <c r="C398" s="29"/>
      <c r="D398" s="29"/>
      <c r="E398" s="29"/>
      <c r="F398" s="29"/>
      <c r="G398" s="29"/>
    </row>
    <row r="399" spans="1:7" s="34" customFormat="1">
      <c r="A399" s="29"/>
      <c r="B399" s="29"/>
      <c r="C399" s="29"/>
      <c r="D399" s="29"/>
      <c r="E399" s="29"/>
      <c r="F399" s="29"/>
      <c r="G399" s="29"/>
    </row>
    <row r="400" spans="1:7" s="34" customFormat="1">
      <c r="A400" s="29"/>
      <c r="B400" s="29"/>
      <c r="C400" s="29"/>
      <c r="D400" s="29"/>
      <c r="E400" s="29"/>
      <c r="F400" s="29"/>
      <c r="G400" s="29"/>
    </row>
    <row r="401" spans="1:7" s="34" customFormat="1">
      <c r="A401" s="29"/>
      <c r="B401" s="29"/>
      <c r="C401" s="29"/>
      <c r="D401" s="29"/>
      <c r="E401" s="29"/>
      <c r="F401" s="29"/>
      <c r="G401" s="29"/>
    </row>
    <row r="402" spans="1:7" s="34" customFormat="1">
      <c r="A402" s="29"/>
      <c r="B402" s="29"/>
      <c r="C402" s="29"/>
      <c r="D402" s="29"/>
      <c r="E402" s="29"/>
      <c r="F402" s="29"/>
      <c r="G402" s="29"/>
    </row>
    <row r="403" spans="1:7" s="34" customFormat="1">
      <c r="A403" s="29"/>
      <c r="B403" s="29"/>
      <c r="C403" s="29"/>
      <c r="D403" s="29"/>
      <c r="E403" s="29"/>
      <c r="F403" s="29"/>
      <c r="G403" s="29"/>
    </row>
    <row r="404" spans="1:7" s="34" customFormat="1">
      <c r="A404" s="29"/>
      <c r="B404" s="29"/>
      <c r="C404" s="29"/>
      <c r="D404" s="29"/>
      <c r="E404" s="29"/>
      <c r="F404" s="29"/>
      <c r="G404" s="29"/>
    </row>
    <row r="405" spans="1:7" s="34" customFormat="1">
      <c r="A405" s="29"/>
      <c r="B405" s="29"/>
      <c r="C405" s="29"/>
      <c r="D405" s="29"/>
      <c r="E405" s="29"/>
      <c r="F405" s="29"/>
      <c r="G405" s="29"/>
    </row>
    <row r="406" spans="1:7" s="34" customFormat="1">
      <c r="A406" s="29"/>
      <c r="B406" s="29"/>
      <c r="C406" s="29"/>
      <c r="D406" s="29"/>
      <c r="E406" s="29"/>
      <c r="F406" s="29"/>
      <c r="G406" s="29"/>
    </row>
    <row r="407" spans="1:7" s="34" customFormat="1">
      <c r="A407" s="29"/>
      <c r="B407" s="29"/>
      <c r="C407" s="29"/>
      <c r="D407" s="29"/>
      <c r="E407" s="29"/>
      <c r="F407" s="29"/>
      <c r="G407" s="29"/>
    </row>
    <row r="408" spans="1:7" s="34" customFormat="1">
      <c r="A408" s="29"/>
      <c r="B408" s="29"/>
      <c r="C408" s="29"/>
      <c r="D408" s="29"/>
      <c r="E408" s="29"/>
      <c r="F408" s="29"/>
      <c r="G408" s="29"/>
    </row>
    <row r="409" spans="1:7" s="34" customFormat="1">
      <c r="A409" s="29"/>
      <c r="B409" s="29"/>
      <c r="C409" s="29"/>
      <c r="D409" s="29"/>
      <c r="E409" s="29"/>
      <c r="F409" s="29"/>
      <c r="G409" s="29"/>
    </row>
    <row r="410" spans="1:7" s="34" customFormat="1">
      <c r="A410" s="29"/>
      <c r="B410" s="29"/>
      <c r="C410" s="29"/>
      <c r="D410" s="29"/>
      <c r="E410" s="29"/>
      <c r="F410" s="29"/>
      <c r="G410" s="29"/>
    </row>
    <row r="411" spans="1:7" s="34" customFormat="1">
      <c r="A411" s="29"/>
      <c r="B411" s="29"/>
      <c r="C411" s="29"/>
      <c r="D411" s="29"/>
      <c r="E411" s="29"/>
      <c r="F411" s="29"/>
      <c r="G411" s="29"/>
    </row>
    <row r="412" spans="1:7" s="34" customFormat="1">
      <c r="A412" s="29"/>
      <c r="B412" s="29"/>
      <c r="C412" s="29"/>
      <c r="D412" s="29"/>
      <c r="E412" s="29"/>
      <c r="F412" s="29"/>
      <c r="G412" s="29"/>
    </row>
    <row r="413" spans="1:7" s="34" customFormat="1">
      <c r="A413" s="29"/>
      <c r="B413" s="29"/>
      <c r="C413" s="29"/>
      <c r="D413" s="29"/>
      <c r="E413" s="29"/>
      <c r="F413" s="29"/>
      <c r="G413" s="29"/>
    </row>
    <row r="414" spans="1:7" s="34" customFormat="1">
      <c r="A414" s="29"/>
      <c r="B414" s="29"/>
      <c r="C414" s="29"/>
      <c r="D414" s="29"/>
      <c r="E414" s="29"/>
      <c r="F414" s="29"/>
      <c r="G414" s="29"/>
    </row>
    <row r="415" spans="1:7" s="34" customFormat="1">
      <c r="A415" s="29"/>
      <c r="B415" s="29"/>
      <c r="C415" s="29"/>
      <c r="D415" s="29"/>
      <c r="E415" s="29"/>
      <c r="F415" s="29"/>
      <c r="G415" s="29"/>
    </row>
    <row r="416" spans="1:7" s="34" customFormat="1">
      <c r="A416" s="29"/>
      <c r="B416" s="29"/>
      <c r="C416" s="29"/>
      <c r="D416" s="29"/>
      <c r="E416" s="29"/>
      <c r="F416" s="29"/>
      <c r="G416" s="29"/>
    </row>
    <row r="417" spans="1:7" s="34" customFormat="1">
      <c r="A417" s="29"/>
      <c r="B417" s="29"/>
      <c r="C417" s="29"/>
      <c r="D417" s="29"/>
      <c r="E417" s="29"/>
      <c r="F417" s="29"/>
      <c r="G417" s="29"/>
    </row>
    <row r="418" spans="1:7" s="34" customFormat="1">
      <c r="A418" s="29"/>
      <c r="B418" s="29"/>
      <c r="C418" s="29"/>
      <c r="D418" s="29"/>
      <c r="E418" s="29"/>
      <c r="F418" s="29"/>
      <c r="G418" s="29"/>
    </row>
    <row r="419" spans="1:7" s="34" customFormat="1">
      <c r="A419" s="29"/>
      <c r="B419" s="29"/>
      <c r="C419" s="29"/>
      <c r="D419" s="29"/>
      <c r="E419" s="29"/>
      <c r="F419" s="29"/>
      <c r="G419" s="29"/>
    </row>
    <row r="420" spans="1:7" s="34" customFormat="1">
      <c r="A420" s="29"/>
      <c r="B420" s="29"/>
      <c r="C420" s="29"/>
      <c r="D420" s="29"/>
      <c r="E420" s="29"/>
      <c r="F420" s="29"/>
      <c r="G420" s="29"/>
    </row>
    <row r="421" spans="1:7" s="34" customFormat="1">
      <c r="A421" s="29"/>
      <c r="B421" s="29"/>
      <c r="C421" s="29"/>
      <c r="D421" s="29"/>
      <c r="E421" s="29"/>
      <c r="F421" s="29"/>
      <c r="G421" s="29"/>
    </row>
    <row r="422" spans="1:7" s="34" customFormat="1">
      <c r="A422" s="29"/>
      <c r="B422" s="29"/>
      <c r="C422" s="29"/>
      <c r="D422" s="29"/>
      <c r="E422" s="29"/>
      <c r="F422" s="29"/>
      <c r="G422" s="29"/>
    </row>
    <row r="423" spans="1:7" s="34" customFormat="1">
      <c r="A423" s="29"/>
      <c r="B423" s="29"/>
      <c r="C423" s="29"/>
      <c r="D423" s="29"/>
      <c r="E423" s="29"/>
      <c r="F423" s="29"/>
      <c r="G423" s="29"/>
    </row>
    <row r="424" spans="1:7" s="34" customFormat="1">
      <c r="A424" s="29"/>
      <c r="B424" s="29"/>
      <c r="C424" s="29"/>
      <c r="D424" s="29"/>
      <c r="E424" s="29"/>
      <c r="F424" s="29"/>
      <c r="G424" s="29"/>
    </row>
    <row r="425" spans="1:7" s="34" customFormat="1">
      <c r="A425" s="29"/>
      <c r="B425" s="29"/>
      <c r="C425" s="29"/>
      <c r="D425" s="29"/>
      <c r="E425" s="29"/>
      <c r="F425" s="29"/>
      <c r="G425" s="29"/>
    </row>
    <row r="426" spans="1:7" s="34" customFormat="1">
      <c r="A426" s="29"/>
      <c r="B426" s="29"/>
      <c r="C426" s="29"/>
      <c r="D426" s="29"/>
      <c r="E426" s="29"/>
      <c r="F426" s="29"/>
      <c r="G426" s="29"/>
    </row>
    <row r="427" spans="1:7" s="34" customFormat="1">
      <c r="A427" s="29"/>
      <c r="B427" s="29"/>
      <c r="C427" s="29"/>
      <c r="D427" s="29"/>
      <c r="E427" s="29"/>
      <c r="F427" s="29"/>
      <c r="G427" s="29"/>
    </row>
    <row r="428" spans="1:7" s="34" customFormat="1">
      <c r="A428" s="29"/>
      <c r="B428" s="29"/>
      <c r="C428" s="29"/>
      <c r="D428" s="29"/>
      <c r="E428" s="29"/>
      <c r="F428" s="29"/>
      <c r="G428" s="29"/>
    </row>
    <row r="429" spans="1:7" s="34" customFormat="1">
      <c r="A429" s="29"/>
      <c r="B429" s="29"/>
      <c r="C429" s="29"/>
      <c r="D429" s="29"/>
      <c r="E429" s="29"/>
      <c r="F429" s="29"/>
      <c r="G429" s="29"/>
    </row>
    <row r="430" spans="1:7" s="34" customFormat="1">
      <c r="A430" s="29"/>
      <c r="B430" s="29"/>
      <c r="C430" s="29"/>
      <c r="D430" s="29"/>
      <c r="E430" s="29"/>
      <c r="F430" s="29"/>
      <c r="G430" s="29"/>
    </row>
    <row r="431" spans="1:7" s="34" customFormat="1">
      <c r="A431" s="29"/>
      <c r="B431" s="29"/>
      <c r="C431" s="29"/>
      <c r="D431" s="29"/>
      <c r="E431" s="29"/>
      <c r="F431" s="29"/>
      <c r="G431" s="29"/>
    </row>
    <row r="432" spans="1:7" s="34" customFormat="1">
      <c r="A432" s="29"/>
      <c r="B432" s="29"/>
      <c r="C432" s="29"/>
      <c r="D432" s="29"/>
      <c r="E432" s="29"/>
      <c r="F432" s="29"/>
      <c r="G432" s="29"/>
    </row>
    <row r="433" spans="1:7" s="34" customFormat="1">
      <c r="A433" s="29"/>
      <c r="B433" s="29"/>
      <c r="C433" s="29"/>
      <c r="D433" s="29"/>
      <c r="E433" s="29"/>
      <c r="F433" s="29"/>
      <c r="G433" s="29"/>
    </row>
    <row r="434" spans="1:7" s="34" customFormat="1">
      <c r="A434" s="29"/>
      <c r="B434" s="29"/>
      <c r="C434" s="29"/>
      <c r="D434" s="29"/>
      <c r="E434" s="29"/>
      <c r="F434" s="29"/>
      <c r="G434" s="29"/>
    </row>
    <row r="435" spans="1:7" s="34" customFormat="1">
      <c r="A435" s="29"/>
      <c r="B435" s="29"/>
      <c r="C435" s="29"/>
      <c r="D435" s="29"/>
      <c r="E435" s="29"/>
      <c r="F435" s="29"/>
      <c r="G435" s="29"/>
    </row>
    <row r="436" spans="1:7" s="34" customFormat="1">
      <c r="A436" s="29"/>
      <c r="B436" s="29"/>
      <c r="C436" s="29"/>
      <c r="D436" s="29"/>
      <c r="E436" s="29"/>
      <c r="F436" s="29"/>
      <c r="G436" s="29"/>
    </row>
    <row r="437" spans="1:7" s="34" customFormat="1">
      <c r="A437" s="29"/>
      <c r="B437" s="29"/>
      <c r="C437" s="29"/>
      <c r="D437" s="29"/>
      <c r="E437" s="29"/>
      <c r="F437" s="29"/>
      <c r="G437" s="29"/>
    </row>
    <row r="438" spans="1:7" s="34" customFormat="1">
      <c r="A438" s="29"/>
      <c r="B438" s="29"/>
      <c r="C438" s="29"/>
      <c r="D438" s="29"/>
      <c r="E438" s="29"/>
      <c r="F438" s="29"/>
      <c r="G438" s="29"/>
    </row>
    <row r="439" spans="1:7" s="34" customFormat="1">
      <c r="A439" s="29"/>
      <c r="B439" s="29"/>
      <c r="C439" s="29"/>
      <c r="D439" s="29"/>
      <c r="E439" s="29"/>
      <c r="F439" s="29"/>
      <c r="G439" s="29"/>
    </row>
    <row r="440" spans="1:7" s="34" customFormat="1">
      <c r="A440" s="29"/>
      <c r="B440" s="29"/>
      <c r="C440" s="29"/>
      <c r="D440" s="29"/>
      <c r="E440" s="29"/>
      <c r="F440" s="29"/>
      <c r="G440" s="29"/>
    </row>
    <row r="441" spans="1:7" s="34" customFormat="1">
      <c r="A441" s="29"/>
      <c r="B441" s="29"/>
      <c r="C441" s="29"/>
      <c r="D441" s="29"/>
      <c r="E441" s="29"/>
      <c r="F441" s="29"/>
      <c r="G441" s="29"/>
    </row>
    <row r="442" spans="1:7" s="34" customFormat="1">
      <c r="A442" s="29"/>
      <c r="B442" s="29"/>
      <c r="C442" s="29"/>
      <c r="D442" s="29"/>
      <c r="E442" s="29"/>
      <c r="F442" s="29"/>
      <c r="G442" s="29"/>
    </row>
    <row r="443" spans="1:7" s="34" customFormat="1">
      <c r="A443" s="29"/>
      <c r="B443" s="29"/>
      <c r="C443" s="29"/>
      <c r="D443" s="29"/>
      <c r="E443" s="29"/>
      <c r="F443" s="29"/>
      <c r="G443" s="29"/>
    </row>
    <row r="444" spans="1:7" s="34" customFormat="1">
      <c r="A444" s="29"/>
      <c r="B444" s="29"/>
      <c r="C444" s="29"/>
      <c r="D444" s="29"/>
      <c r="E444" s="29"/>
      <c r="F444" s="29"/>
      <c r="G444" s="29"/>
    </row>
    <row r="445" spans="1:7" s="34" customFormat="1">
      <c r="A445" s="29"/>
      <c r="B445" s="29"/>
      <c r="C445" s="29"/>
      <c r="D445" s="29"/>
      <c r="E445" s="29"/>
      <c r="F445" s="29"/>
      <c r="G445" s="29"/>
    </row>
    <row r="446" spans="1:7" s="34" customFormat="1">
      <c r="A446" s="29"/>
      <c r="B446" s="29"/>
      <c r="C446" s="29"/>
      <c r="D446" s="29"/>
      <c r="E446" s="29"/>
      <c r="F446" s="29"/>
      <c r="G446" s="29"/>
    </row>
    <row r="447" spans="1:7" s="34" customFormat="1">
      <c r="A447" s="29"/>
      <c r="B447" s="29"/>
      <c r="C447" s="29"/>
      <c r="D447" s="29"/>
      <c r="E447" s="29"/>
      <c r="F447" s="29"/>
      <c r="G447" s="29"/>
    </row>
    <row r="448" spans="1:7" s="34" customFormat="1">
      <c r="A448" s="29"/>
      <c r="B448" s="29"/>
      <c r="C448" s="29"/>
      <c r="D448" s="29"/>
      <c r="E448" s="29"/>
      <c r="F448" s="29"/>
      <c r="G448" s="29"/>
    </row>
    <row r="449" spans="1:7" s="34" customFormat="1">
      <c r="A449" s="29"/>
      <c r="B449" s="29"/>
      <c r="C449" s="29"/>
      <c r="D449" s="29"/>
      <c r="E449" s="29"/>
      <c r="F449" s="29"/>
      <c r="G449" s="29"/>
    </row>
    <row r="450" spans="1:7" s="34" customFormat="1">
      <c r="A450" s="29"/>
      <c r="B450" s="29"/>
      <c r="C450" s="29"/>
      <c r="D450" s="29"/>
      <c r="E450" s="29"/>
      <c r="F450" s="29"/>
      <c r="G450" s="29"/>
    </row>
    <row r="451" spans="1:7" s="34" customFormat="1">
      <c r="A451" s="29"/>
      <c r="B451" s="29"/>
      <c r="C451" s="29"/>
      <c r="D451" s="29"/>
      <c r="E451" s="29"/>
      <c r="F451" s="29"/>
      <c r="G451" s="29"/>
    </row>
    <row r="452" spans="1:7" s="34" customFormat="1">
      <c r="A452" s="29"/>
      <c r="B452" s="29"/>
      <c r="C452" s="29"/>
      <c r="D452" s="29"/>
      <c r="E452" s="29"/>
      <c r="F452" s="29"/>
      <c r="G452" s="29"/>
    </row>
    <row r="453" spans="1:7" s="34" customFormat="1">
      <c r="A453" s="29"/>
      <c r="B453" s="29"/>
      <c r="C453" s="29"/>
      <c r="D453" s="29"/>
      <c r="E453" s="29"/>
      <c r="F453" s="29"/>
      <c r="G453" s="29"/>
    </row>
    <row r="454" spans="1:7" s="34" customFormat="1">
      <c r="A454" s="29"/>
      <c r="B454" s="29"/>
      <c r="C454" s="29"/>
      <c r="D454" s="29"/>
      <c r="E454" s="29"/>
      <c r="F454" s="29"/>
      <c r="G454" s="29"/>
    </row>
    <row r="455" spans="1:7" s="34" customFormat="1">
      <c r="A455" s="29"/>
      <c r="B455" s="29"/>
      <c r="C455" s="29"/>
      <c r="D455" s="29"/>
      <c r="E455" s="29"/>
      <c r="F455" s="29"/>
      <c r="G455" s="29"/>
    </row>
    <row r="456" spans="1:7" s="34" customFormat="1">
      <c r="A456" s="29"/>
      <c r="B456" s="29"/>
      <c r="C456" s="29"/>
      <c r="D456" s="29"/>
      <c r="E456" s="29"/>
      <c r="F456" s="29"/>
      <c r="G456" s="29"/>
    </row>
    <row r="457" spans="1:7" s="34" customFormat="1">
      <c r="A457" s="29"/>
      <c r="B457" s="29"/>
      <c r="C457" s="29"/>
      <c r="D457" s="29"/>
      <c r="E457" s="29"/>
      <c r="F457" s="29"/>
      <c r="G457" s="29"/>
    </row>
    <row r="458" spans="1:7" s="34" customFormat="1">
      <c r="A458" s="29"/>
      <c r="B458" s="29"/>
      <c r="C458" s="29"/>
      <c r="D458" s="29"/>
      <c r="E458" s="29"/>
      <c r="F458" s="29"/>
      <c r="G458" s="29"/>
    </row>
    <row r="459" spans="1:7" s="34" customFormat="1">
      <c r="A459" s="29"/>
      <c r="B459" s="29"/>
      <c r="C459" s="29"/>
      <c r="D459" s="29"/>
      <c r="E459" s="29"/>
      <c r="F459" s="29"/>
      <c r="G459" s="29"/>
    </row>
    <row r="460" spans="1:7" s="34" customFormat="1">
      <c r="A460" s="29"/>
      <c r="B460" s="29"/>
      <c r="C460" s="29"/>
      <c r="D460" s="29"/>
      <c r="E460" s="29"/>
      <c r="F460" s="29"/>
      <c r="G460" s="29"/>
    </row>
    <row r="461" spans="1:7" s="34" customFormat="1">
      <c r="A461" s="29"/>
      <c r="B461" s="29"/>
      <c r="C461" s="29"/>
      <c r="D461" s="29"/>
      <c r="E461" s="29"/>
      <c r="F461" s="29"/>
      <c r="G461" s="29"/>
    </row>
    <row r="462" spans="1:7" s="34" customFormat="1">
      <c r="A462" s="29"/>
      <c r="B462" s="29"/>
      <c r="C462" s="29"/>
      <c r="D462" s="29"/>
      <c r="E462" s="29"/>
      <c r="F462" s="29"/>
      <c r="G462" s="29"/>
    </row>
    <row r="463" spans="1:7" s="34" customFormat="1">
      <c r="A463" s="29"/>
      <c r="B463" s="29"/>
      <c r="C463" s="29"/>
      <c r="D463" s="29"/>
      <c r="E463" s="29"/>
      <c r="F463" s="29"/>
      <c r="G463" s="29"/>
    </row>
    <row r="464" spans="1:7" s="34" customFormat="1">
      <c r="A464" s="29"/>
      <c r="B464" s="29"/>
      <c r="C464" s="29"/>
      <c r="D464" s="29"/>
      <c r="E464" s="29"/>
      <c r="F464" s="29"/>
      <c r="G464" s="29"/>
    </row>
    <row r="465" spans="1:7" s="34" customFormat="1">
      <c r="A465" s="29"/>
      <c r="B465" s="29"/>
      <c r="C465" s="29"/>
      <c r="D465" s="29"/>
      <c r="E465" s="29"/>
      <c r="F465" s="29"/>
      <c r="G465" s="29"/>
    </row>
    <row r="466" spans="1:7" s="34" customFormat="1">
      <c r="A466" s="29"/>
      <c r="B466" s="29"/>
      <c r="C466" s="29"/>
      <c r="D466" s="29"/>
      <c r="E466" s="29"/>
      <c r="F466" s="29"/>
      <c r="G466" s="29"/>
    </row>
    <row r="467" spans="1:7" s="34" customFormat="1">
      <c r="A467" s="29"/>
      <c r="B467" s="29"/>
      <c r="C467" s="29"/>
      <c r="D467" s="29"/>
      <c r="E467" s="29"/>
      <c r="F467" s="29"/>
      <c r="G467" s="29"/>
    </row>
    <row r="468" spans="1:7" s="34" customFormat="1">
      <c r="A468" s="29"/>
      <c r="B468" s="29"/>
      <c r="C468" s="29"/>
      <c r="D468" s="29"/>
      <c r="E468" s="29"/>
      <c r="F468" s="29"/>
      <c r="G468" s="29"/>
    </row>
    <row r="469" spans="1:7" s="34" customFormat="1">
      <c r="A469" s="29"/>
      <c r="B469" s="29"/>
      <c r="C469" s="29"/>
      <c r="D469" s="29"/>
      <c r="E469" s="29"/>
      <c r="F469" s="29"/>
      <c r="G469" s="29"/>
    </row>
    <row r="470" spans="1:7" s="34" customFormat="1">
      <c r="A470" s="29"/>
      <c r="B470" s="29"/>
      <c r="C470" s="29"/>
      <c r="D470" s="29"/>
      <c r="E470" s="29"/>
      <c r="F470" s="29"/>
      <c r="G470" s="29"/>
    </row>
    <row r="471" spans="1:7" s="34" customFormat="1">
      <c r="A471" s="29"/>
      <c r="B471" s="29"/>
      <c r="C471" s="29"/>
      <c r="D471" s="29"/>
      <c r="E471" s="29"/>
      <c r="F471" s="29"/>
      <c r="G471" s="29"/>
    </row>
    <row r="472" spans="1:7" s="34" customFormat="1">
      <c r="A472" s="29"/>
      <c r="B472" s="29"/>
      <c r="C472" s="29"/>
      <c r="D472" s="29"/>
      <c r="E472" s="29"/>
      <c r="F472" s="29"/>
      <c r="G472" s="29"/>
    </row>
    <row r="473" spans="1:7" s="34" customFormat="1">
      <c r="A473" s="29"/>
      <c r="B473" s="29"/>
      <c r="C473" s="29"/>
      <c r="D473" s="29"/>
      <c r="E473" s="29"/>
      <c r="F473" s="29"/>
      <c r="G473" s="29"/>
    </row>
    <row r="474" spans="1:7" s="34" customFormat="1">
      <c r="A474" s="29"/>
      <c r="B474" s="29"/>
      <c r="C474" s="29"/>
      <c r="D474" s="29"/>
      <c r="E474" s="29"/>
      <c r="F474" s="29"/>
      <c r="G474" s="29"/>
    </row>
    <row r="475" spans="1:7" s="34" customFormat="1">
      <c r="A475" s="29"/>
      <c r="B475" s="29"/>
      <c r="C475" s="29"/>
      <c r="D475" s="29"/>
      <c r="E475" s="29"/>
      <c r="F475" s="29"/>
      <c r="G475" s="29"/>
    </row>
    <row r="476" spans="1:7" s="34" customFormat="1">
      <c r="A476" s="29"/>
      <c r="B476" s="29"/>
      <c r="C476" s="29"/>
      <c r="D476" s="29"/>
      <c r="E476" s="29"/>
      <c r="F476" s="29"/>
      <c r="G476" s="29"/>
    </row>
    <row r="477" spans="1:7" s="34" customFormat="1">
      <c r="A477" s="29"/>
      <c r="B477" s="29"/>
      <c r="C477" s="29"/>
      <c r="D477" s="29"/>
      <c r="E477" s="29"/>
      <c r="F477" s="29"/>
      <c r="G477" s="29"/>
    </row>
    <row r="478" spans="1:7" s="34" customFormat="1">
      <c r="A478" s="29"/>
      <c r="B478" s="29"/>
      <c r="C478" s="29"/>
      <c r="D478" s="29"/>
      <c r="E478" s="29"/>
      <c r="F478" s="29"/>
      <c r="G478" s="29"/>
    </row>
    <row r="479" spans="1:7" s="34" customFormat="1">
      <c r="A479" s="29"/>
      <c r="B479" s="29"/>
      <c r="C479" s="29"/>
      <c r="D479" s="29"/>
      <c r="E479" s="29"/>
      <c r="F479" s="29"/>
      <c r="G479" s="29"/>
    </row>
    <row r="480" spans="1:7" s="34" customFormat="1">
      <c r="A480" s="29"/>
      <c r="B480" s="29"/>
      <c r="C480" s="29"/>
      <c r="D480" s="29"/>
      <c r="E480" s="29"/>
      <c r="F480" s="29"/>
      <c r="G480" s="29"/>
    </row>
    <row r="481" spans="1:7" s="34" customFormat="1">
      <c r="A481" s="29"/>
      <c r="B481" s="29"/>
      <c r="C481" s="29"/>
      <c r="D481" s="29"/>
      <c r="E481" s="29"/>
      <c r="F481" s="29"/>
      <c r="G481" s="29"/>
    </row>
    <row r="482" spans="1:7" s="34" customFormat="1">
      <c r="A482" s="29"/>
      <c r="B482" s="29"/>
      <c r="C482" s="29"/>
      <c r="D482" s="29"/>
      <c r="E482" s="29"/>
      <c r="F482" s="29"/>
      <c r="G482" s="29"/>
    </row>
    <row r="483" spans="1:7" s="34" customFormat="1">
      <c r="A483" s="29"/>
      <c r="B483" s="29"/>
      <c r="C483" s="29"/>
      <c r="D483" s="29"/>
      <c r="E483" s="29"/>
      <c r="F483" s="29"/>
      <c r="G483" s="29"/>
    </row>
    <row r="484" spans="1:7" s="34" customFormat="1">
      <c r="A484" s="29"/>
      <c r="B484" s="29"/>
      <c r="C484" s="29"/>
      <c r="D484" s="29"/>
      <c r="E484" s="29"/>
      <c r="F484" s="29"/>
      <c r="G484" s="29"/>
    </row>
    <row r="485" spans="1:7" s="34" customFormat="1">
      <c r="A485" s="29"/>
      <c r="B485" s="29"/>
      <c r="C485" s="29"/>
      <c r="D485" s="29"/>
      <c r="E485" s="29"/>
      <c r="F485" s="29"/>
      <c r="G485" s="29"/>
    </row>
    <row r="486" spans="1:7" s="34" customFormat="1">
      <c r="A486" s="29"/>
      <c r="B486" s="29"/>
      <c r="C486" s="29"/>
      <c r="D486" s="29"/>
      <c r="E486" s="29"/>
      <c r="F486" s="29"/>
      <c r="G486" s="29"/>
    </row>
    <row r="487" spans="1:7" s="34" customFormat="1">
      <c r="A487" s="29"/>
      <c r="B487" s="29"/>
      <c r="C487" s="29"/>
      <c r="D487" s="29"/>
      <c r="E487" s="29"/>
      <c r="F487" s="29"/>
      <c r="G487" s="29"/>
    </row>
    <row r="488" spans="1:7" s="34" customFormat="1">
      <c r="A488" s="29"/>
      <c r="B488" s="29"/>
      <c r="C488" s="29"/>
      <c r="D488" s="29"/>
      <c r="E488" s="29"/>
      <c r="F488" s="29"/>
      <c r="G488" s="29"/>
    </row>
    <row r="489" spans="1:7" s="34" customFormat="1">
      <c r="A489" s="29"/>
      <c r="B489" s="29"/>
      <c r="C489" s="29"/>
      <c r="D489" s="29"/>
      <c r="E489" s="29"/>
      <c r="F489" s="29"/>
      <c r="G489" s="29"/>
    </row>
    <row r="490" spans="1:7" s="34" customFormat="1">
      <c r="A490" s="29"/>
      <c r="B490" s="29"/>
      <c r="C490" s="29"/>
      <c r="D490" s="29"/>
      <c r="E490" s="29"/>
      <c r="F490" s="29"/>
      <c r="G490" s="29"/>
    </row>
    <row r="491" spans="1:7" s="34" customFormat="1">
      <c r="A491" s="29"/>
      <c r="B491" s="29"/>
      <c r="C491" s="29"/>
      <c r="D491" s="29"/>
      <c r="E491" s="29"/>
      <c r="F491" s="29"/>
      <c r="G491" s="29"/>
    </row>
    <row r="492" spans="1:7" s="34" customFormat="1">
      <c r="A492" s="29"/>
      <c r="B492" s="29"/>
      <c r="C492" s="29"/>
      <c r="D492" s="29"/>
      <c r="E492" s="29"/>
      <c r="F492" s="29"/>
      <c r="G492" s="29"/>
    </row>
    <row r="493" spans="1:7" s="34" customFormat="1">
      <c r="A493" s="29"/>
      <c r="B493" s="29"/>
      <c r="C493" s="29"/>
      <c r="D493" s="29"/>
      <c r="E493" s="29"/>
      <c r="F493" s="29"/>
      <c r="G493" s="29"/>
    </row>
    <row r="494" spans="1:7" s="34" customFormat="1">
      <c r="A494" s="29"/>
      <c r="B494" s="29"/>
      <c r="C494" s="29"/>
      <c r="D494" s="29"/>
      <c r="E494" s="29"/>
      <c r="F494" s="29"/>
      <c r="G494" s="29"/>
    </row>
    <row r="495" spans="1:7" s="34" customFormat="1">
      <c r="A495" s="29"/>
      <c r="B495" s="29"/>
      <c r="C495" s="29"/>
      <c r="D495" s="29"/>
      <c r="E495" s="29"/>
      <c r="F495" s="29"/>
      <c r="G495" s="29"/>
    </row>
    <row r="496" spans="1:7" s="34" customFormat="1">
      <c r="A496" s="29"/>
      <c r="B496" s="29"/>
      <c r="C496" s="29"/>
      <c r="D496" s="29"/>
      <c r="E496" s="29"/>
      <c r="F496" s="29"/>
      <c r="G496" s="29"/>
    </row>
    <row r="497" spans="1:7" s="34" customFormat="1">
      <c r="A497" s="29"/>
      <c r="B497" s="29"/>
      <c r="C497" s="29"/>
      <c r="D497" s="29"/>
      <c r="E497" s="29"/>
      <c r="F497" s="29"/>
      <c r="G497" s="29"/>
    </row>
    <row r="498" spans="1:7" s="34" customFormat="1">
      <c r="A498" s="29"/>
      <c r="B498" s="29"/>
      <c r="C498" s="29"/>
      <c r="D498" s="29"/>
      <c r="E498" s="29"/>
      <c r="F498" s="29"/>
      <c r="G498" s="29"/>
    </row>
    <row r="499" spans="1:7" s="34" customFormat="1">
      <c r="A499" s="29"/>
      <c r="B499" s="29"/>
      <c r="C499" s="29"/>
      <c r="D499" s="29"/>
      <c r="E499" s="29"/>
      <c r="F499" s="29"/>
      <c r="G499" s="29"/>
    </row>
    <row r="500" spans="1:7" s="34" customFormat="1">
      <c r="A500" s="29"/>
      <c r="B500" s="29"/>
      <c r="C500" s="29"/>
      <c r="D500" s="29"/>
      <c r="E500" s="29"/>
      <c r="F500" s="29"/>
      <c r="G500" s="29"/>
    </row>
    <row r="501" spans="1:7" s="34" customFormat="1">
      <c r="A501" s="29"/>
      <c r="B501" s="29"/>
      <c r="C501" s="29"/>
      <c r="D501" s="29"/>
      <c r="E501" s="29"/>
      <c r="F501" s="29"/>
      <c r="G501" s="29"/>
    </row>
    <row r="502" spans="1:7" s="34" customFormat="1">
      <c r="A502" s="29"/>
      <c r="B502" s="29"/>
      <c r="C502" s="29"/>
      <c r="D502" s="29"/>
      <c r="E502" s="29"/>
      <c r="F502" s="29"/>
      <c r="G502" s="29"/>
    </row>
    <row r="503" spans="1:7" s="34" customFormat="1">
      <c r="A503" s="29"/>
      <c r="B503" s="29"/>
      <c r="C503" s="29"/>
      <c r="D503" s="29"/>
      <c r="E503" s="29"/>
      <c r="F503" s="29"/>
      <c r="G503" s="29"/>
    </row>
    <row r="504" spans="1:7" s="34" customFormat="1">
      <c r="A504" s="29"/>
      <c r="B504" s="29"/>
      <c r="C504" s="29"/>
      <c r="D504" s="29"/>
      <c r="E504" s="29"/>
      <c r="F504" s="29"/>
      <c r="G504" s="29"/>
    </row>
    <row r="505" spans="1:7" s="34" customFormat="1">
      <c r="A505" s="29"/>
      <c r="B505" s="29"/>
      <c r="C505" s="29"/>
      <c r="D505" s="29"/>
      <c r="E505" s="29"/>
      <c r="F505" s="29"/>
      <c r="G505" s="29"/>
    </row>
    <row r="506" spans="1:7" s="34" customFormat="1">
      <c r="A506" s="29"/>
      <c r="B506" s="29"/>
      <c r="C506" s="29"/>
      <c r="D506" s="29"/>
      <c r="E506" s="29"/>
      <c r="F506" s="29"/>
      <c r="G506" s="29"/>
    </row>
    <row r="507" spans="1:7" s="34" customFormat="1">
      <c r="A507" s="29"/>
      <c r="B507" s="29"/>
      <c r="C507" s="29"/>
      <c r="D507" s="29"/>
      <c r="E507" s="29"/>
      <c r="F507" s="29"/>
      <c r="G507" s="29"/>
    </row>
    <row r="508" spans="1:7" s="34" customFormat="1">
      <c r="A508" s="29"/>
      <c r="B508" s="29"/>
      <c r="C508" s="29"/>
      <c r="D508" s="29"/>
      <c r="E508" s="29"/>
      <c r="F508" s="29"/>
      <c r="G508" s="29"/>
    </row>
    <row r="509" spans="1:7" s="34" customFormat="1">
      <c r="A509" s="29"/>
      <c r="B509" s="29"/>
      <c r="C509" s="29"/>
      <c r="D509" s="29"/>
      <c r="E509" s="29"/>
      <c r="F509" s="29"/>
      <c r="G509" s="29"/>
    </row>
    <row r="510" spans="1:7" s="34" customFormat="1">
      <c r="A510" s="29"/>
      <c r="B510" s="29"/>
      <c r="C510" s="29"/>
      <c r="D510" s="29"/>
      <c r="E510" s="29"/>
      <c r="F510" s="29"/>
      <c r="G510" s="29"/>
    </row>
    <row r="511" spans="1:7" s="34" customFormat="1">
      <c r="A511" s="29"/>
      <c r="B511" s="29"/>
      <c r="C511" s="29"/>
      <c r="D511" s="29"/>
      <c r="E511" s="29"/>
      <c r="F511" s="29"/>
      <c r="G511" s="29"/>
    </row>
    <row r="512" spans="1:7" s="34" customFormat="1">
      <c r="A512" s="29"/>
      <c r="B512" s="29"/>
      <c r="C512" s="29"/>
      <c r="D512" s="29"/>
      <c r="E512" s="29"/>
      <c r="F512" s="29"/>
      <c r="G512" s="29"/>
    </row>
    <row r="513" spans="1:7" s="34" customFormat="1">
      <c r="A513" s="29"/>
      <c r="B513" s="29"/>
      <c r="C513" s="29"/>
      <c r="D513" s="29"/>
      <c r="E513" s="29"/>
      <c r="F513" s="29"/>
      <c r="G513" s="29"/>
    </row>
    <row r="514" spans="1:7" s="34" customFormat="1">
      <c r="A514" s="29"/>
      <c r="B514" s="29"/>
      <c r="C514" s="29"/>
      <c r="D514" s="29"/>
      <c r="E514" s="29"/>
      <c r="F514" s="29"/>
      <c r="G514" s="29"/>
    </row>
    <row r="515" spans="1:7" s="34" customFormat="1">
      <c r="A515" s="29"/>
      <c r="B515" s="29"/>
      <c r="C515" s="29"/>
      <c r="D515" s="29"/>
      <c r="E515" s="29"/>
      <c r="F515" s="29"/>
      <c r="G515" s="29"/>
    </row>
    <row r="516" spans="1:7" s="34" customFormat="1">
      <c r="A516" s="29"/>
      <c r="B516" s="29"/>
      <c r="C516" s="29"/>
      <c r="D516" s="29"/>
      <c r="E516" s="29"/>
      <c r="F516" s="29"/>
      <c r="G516" s="29"/>
    </row>
    <row r="517" spans="1:7" s="34" customFormat="1">
      <c r="A517" s="29"/>
      <c r="B517" s="29"/>
      <c r="C517" s="29"/>
      <c r="D517" s="29"/>
      <c r="E517" s="29"/>
      <c r="F517" s="29"/>
      <c r="G517" s="29"/>
    </row>
    <row r="518" spans="1:7" s="34" customFormat="1">
      <c r="A518" s="29"/>
      <c r="B518" s="29"/>
      <c r="C518" s="29"/>
      <c r="D518" s="29"/>
      <c r="E518" s="29"/>
      <c r="F518" s="29"/>
      <c r="G518" s="29"/>
    </row>
    <row r="519" spans="1:7" s="34" customFormat="1">
      <c r="A519" s="29"/>
      <c r="B519" s="29"/>
      <c r="C519" s="29"/>
      <c r="D519" s="29"/>
      <c r="E519" s="29"/>
      <c r="F519" s="29"/>
      <c r="G519" s="29"/>
    </row>
    <row r="520" spans="1:7" s="34" customFormat="1">
      <c r="A520" s="29"/>
      <c r="B520" s="29"/>
      <c r="C520" s="29"/>
      <c r="D520" s="29"/>
      <c r="E520" s="29"/>
      <c r="F520" s="29"/>
      <c r="G520" s="29"/>
    </row>
    <row r="521" spans="1:7" s="34" customFormat="1">
      <c r="A521" s="29"/>
      <c r="B521" s="29"/>
      <c r="C521" s="29"/>
      <c r="D521" s="29"/>
      <c r="E521" s="29"/>
      <c r="F521" s="29"/>
      <c r="G521" s="29"/>
    </row>
    <row r="522" spans="1:7" s="34" customFormat="1">
      <c r="A522" s="29"/>
      <c r="B522" s="29"/>
      <c r="C522" s="29"/>
      <c r="D522" s="29"/>
      <c r="E522" s="29"/>
      <c r="F522" s="29"/>
      <c r="G522" s="29"/>
    </row>
    <row r="523" spans="1:7" s="34" customFormat="1">
      <c r="A523" s="29"/>
      <c r="B523" s="29"/>
      <c r="C523" s="29"/>
      <c r="D523" s="29"/>
      <c r="E523" s="29"/>
      <c r="F523" s="29"/>
      <c r="G523" s="29"/>
    </row>
    <row r="524" spans="1:7" s="34" customFormat="1">
      <c r="A524" s="29"/>
      <c r="B524" s="29"/>
      <c r="C524" s="29"/>
      <c r="D524" s="29"/>
      <c r="E524" s="29"/>
      <c r="F524" s="29"/>
      <c r="G524" s="29"/>
    </row>
    <row r="525" spans="1:7" s="34" customFormat="1">
      <c r="A525" s="29"/>
      <c r="B525" s="29"/>
      <c r="C525" s="29"/>
      <c r="D525" s="29"/>
      <c r="E525" s="29"/>
      <c r="F525" s="29"/>
      <c r="G525" s="29"/>
    </row>
    <row r="526" spans="1:7" s="34" customFormat="1">
      <c r="A526" s="29"/>
      <c r="B526" s="29"/>
      <c r="C526" s="29"/>
      <c r="D526" s="29"/>
      <c r="E526" s="29"/>
      <c r="F526" s="29"/>
      <c r="G526" s="29"/>
    </row>
    <row r="527" spans="1:7" s="34" customFormat="1">
      <c r="A527" s="29"/>
      <c r="B527" s="29"/>
      <c r="C527" s="29"/>
      <c r="D527" s="29"/>
      <c r="E527" s="29"/>
      <c r="F527" s="29"/>
      <c r="G527" s="29"/>
    </row>
    <row r="528" spans="1:7" s="34" customFormat="1">
      <c r="A528" s="29"/>
      <c r="B528" s="29"/>
      <c r="C528" s="29"/>
      <c r="D528" s="29"/>
      <c r="E528" s="29"/>
      <c r="F528" s="29"/>
      <c r="G528" s="29"/>
    </row>
    <row r="529" spans="1:7" s="34" customFormat="1">
      <c r="A529" s="29"/>
      <c r="B529" s="29"/>
      <c r="C529" s="29"/>
      <c r="D529" s="29"/>
      <c r="E529" s="29"/>
      <c r="F529" s="29"/>
      <c r="G529" s="29"/>
    </row>
    <row r="530" spans="1:7" s="34" customFormat="1">
      <c r="A530" s="29"/>
      <c r="B530" s="29"/>
      <c r="C530" s="29"/>
      <c r="D530" s="29"/>
      <c r="E530" s="29"/>
      <c r="F530" s="29"/>
      <c r="G530" s="29"/>
    </row>
    <row r="531" spans="1:7" s="34" customFormat="1">
      <c r="A531" s="29"/>
      <c r="B531" s="29"/>
      <c r="C531" s="29"/>
      <c r="D531" s="29"/>
      <c r="E531" s="29"/>
      <c r="F531" s="29"/>
      <c r="G531" s="29"/>
    </row>
    <row r="532" spans="1:7" s="34" customFormat="1">
      <c r="A532" s="29"/>
      <c r="B532" s="29"/>
      <c r="C532" s="29"/>
      <c r="D532" s="29"/>
      <c r="E532" s="29"/>
      <c r="F532" s="29"/>
      <c r="G532" s="29"/>
    </row>
    <row r="533" spans="1:7" s="34" customFormat="1">
      <c r="A533" s="29"/>
      <c r="B533" s="29"/>
      <c r="C533" s="29"/>
      <c r="D533" s="29"/>
      <c r="E533" s="29"/>
      <c r="F533" s="29"/>
      <c r="G533" s="29"/>
    </row>
    <row r="534" spans="1:7" s="34" customFormat="1">
      <c r="A534" s="29"/>
      <c r="B534" s="29"/>
      <c r="C534" s="29"/>
      <c r="D534" s="29"/>
      <c r="E534" s="29"/>
      <c r="F534" s="29"/>
      <c r="G534" s="29"/>
    </row>
    <row r="535" spans="1:7" s="34" customFormat="1">
      <c r="A535" s="29"/>
      <c r="B535" s="29"/>
      <c r="C535" s="29"/>
      <c r="D535" s="29"/>
      <c r="E535" s="29"/>
      <c r="F535" s="29"/>
      <c r="G535" s="29"/>
    </row>
    <row r="536" spans="1:7" s="34" customFormat="1">
      <c r="A536" s="29"/>
      <c r="B536" s="29"/>
      <c r="C536" s="29"/>
      <c r="D536" s="29"/>
      <c r="E536" s="29"/>
      <c r="F536" s="29"/>
      <c r="G536" s="29"/>
    </row>
    <row r="537" spans="1:7" s="34" customFormat="1">
      <c r="A537" s="29"/>
      <c r="B537" s="29"/>
      <c r="C537" s="29"/>
      <c r="D537" s="29"/>
      <c r="E537" s="29"/>
      <c r="F537" s="29"/>
      <c r="G537" s="29"/>
    </row>
    <row r="538" spans="1:7" s="34" customFormat="1">
      <c r="A538" s="29"/>
      <c r="B538" s="29"/>
      <c r="C538" s="29"/>
      <c r="D538" s="29"/>
      <c r="E538" s="29"/>
      <c r="F538" s="29"/>
      <c r="G538" s="29"/>
    </row>
    <row r="539" spans="1:7" s="34" customFormat="1">
      <c r="A539" s="29"/>
      <c r="B539" s="29"/>
      <c r="C539" s="29"/>
      <c r="D539" s="29"/>
      <c r="E539" s="29"/>
      <c r="F539" s="29"/>
      <c r="G539" s="29"/>
    </row>
    <row r="540" spans="1:7" s="34" customFormat="1">
      <c r="A540" s="29"/>
      <c r="B540" s="29"/>
      <c r="C540" s="29"/>
      <c r="D540" s="29"/>
      <c r="E540" s="29"/>
      <c r="F540" s="29"/>
      <c r="G540" s="29"/>
    </row>
    <row r="541" spans="1:7" s="34" customFormat="1">
      <c r="A541" s="29"/>
      <c r="B541" s="29"/>
      <c r="C541" s="29"/>
      <c r="D541" s="29"/>
      <c r="E541" s="29"/>
      <c r="F541" s="29"/>
      <c r="G541" s="29"/>
    </row>
    <row r="542" spans="1:7" s="34" customFormat="1">
      <c r="A542" s="29"/>
      <c r="B542" s="29"/>
      <c r="C542" s="29"/>
      <c r="D542" s="29"/>
      <c r="E542" s="29"/>
      <c r="F542" s="29"/>
      <c r="G542" s="29"/>
    </row>
    <row r="543" spans="1:7" s="34" customFormat="1">
      <c r="A543" s="29"/>
      <c r="B543" s="29"/>
      <c r="C543" s="29"/>
      <c r="D543" s="29"/>
      <c r="E543" s="29"/>
      <c r="F543" s="29"/>
      <c r="G543" s="29"/>
    </row>
    <row r="544" spans="1:7" s="34" customFormat="1">
      <c r="A544" s="29"/>
      <c r="B544" s="29"/>
      <c r="C544" s="29"/>
      <c r="D544" s="29"/>
      <c r="E544" s="29"/>
      <c r="F544" s="29"/>
      <c r="G544" s="29"/>
    </row>
    <row r="545" spans="1:7" s="34" customFormat="1">
      <c r="A545" s="29"/>
      <c r="B545" s="29"/>
      <c r="C545" s="29"/>
      <c r="D545" s="29"/>
      <c r="E545" s="29"/>
      <c r="F545" s="29"/>
      <c r="G545" s="29"/>
    </row>
    <row r="546" spans="1:7" s="34" customFormat="1">
      <c r="A546" s="29"/>
      <c r="B546" s="29"/>
      <c r="C546" s="29"/>
      <c r="D546" s="29"/>
      <c r="E546" s="29"/>
      <c r="F546" s="29"/>
      <c r="G546" s="29"/>
    </row>
    <row r="547" spans="1:7" s="34" customFormat="1">
      <c r="A547" s="29"/>
      <c r="B547" s="29"/>
      <c r="C547" s="29"/>
      <c r="D547" s="29"/>
      <c r="E547" s="29"/>
      <c r="F547" s="29"/>
      <c r="G547" s="29"/>
    </row>
    <row r="548" spans="1:7" s="34" customFormat="1">
      <c r="A548" s="29"/>
      <c r="B548" s="29"/>
      <c r="C548" s="29"/>
      <c r="D548" s="29"/>
      <c r="E548" s="29"/>
      <c r="F548" s="29"/>
      <c r="G548" s="29"/>
    </row>
    <row r="549" spans="1:7" s="34" customFormat="1">
      <c r="A549" s="29"/>
      <c r="B549" s="29"/>
      <c r="C549" s="29"/>
      <c r="D549" s="29"/>
      <c r="E549" s="29"/>
      <c r="F549" s="29"/>
      <c r="G549" s="29"/>
    </row>
    <row r="550" spans="1:7" s="34" customFormat="1">
      <c r="A550" s="29"/>
      <c r="B550" s="29"/>
      <c r="C550" s="29"/>
      <c r="D550" s="29"/>
      <c r="E550" s="29"/>
      <c r="F550" s="29"/>
      <c r="G550" s="29"/>
    </row>
    <row r="551" spans="1:7" s="34" customFormat="1">
      <c r="A551" s="29"/>
      <c r="B551" s="29"/>
      <c r="C551" s="29"/>
      <c r="D551" s="29"/>
      <c r="E551" s="29"/>
      <c r="F551" s="29"/>
      <c r="G551" s="29"/>
    </row>
    <row r="552" spans="1:7" s="34" customFormat="1">
      <c r="A552" s="29"/>
      <c r="B552" s="29"/>
      <c r="C552" s="29"/>
      <c r="D552" s="29"/>
      <c r="E552" s="29"/>
      <c r="F552" s="29"/>
      <c r="G552" s="29"/>
    </row>
    <row r="553" spans="1:7" s="34" customFormat="1">
      <c r="A553" s="29"/>
      <c r="B553" s="29"/>
      <c r="C553" s="29"/>
      <c r="D553" s="29"/>
      <c r="E553" s="29"/>
      <c r="F553" s="29"/>
      <c r="G553" s="29"/>
    </row>
    <row r="554" spans="1:7" s="34" customFormat="1">
      <c r="A554" s="29"/>
      <c r="B554" s="29"/>
      <c r="C554" s="29"/>
      <c r="D554" s="29"/>
      <c r="E554" s="29"/>
      <c r="F554" s="29"/>
      <c r="G554" s="29"/>
    </row>
    <row r="555" spans="1:7" s="34" customFormat="1">
      <c r="A555" s="29"/>
      <c r="B555" s="29"/>
      <c r="C555" s="29"/>
      <c r="D555" s="29"/>
      <c r="E555" s="29"/>
      <c r="F555" s="29"/>
      <c r="G555" s="29"/>
    </row>
    <row r="556" spans="1:7" s="34" customFormat="1">
      <c r="A556" s="29"/>
      <c r="B556" s="29"/>
      <c r="C556" s="29"/>
      <c r="D556" s="29"/>
      <c r="E556" s="29"/>
      <c r="F556" s="29"/>
      <c r="G556" s="29"/>
    </row>
    <row r="557" spans="1:7" s="34" customFormat="1">
      <c r="A557" s="29"/>
      <c r="B557" s="29"/>
      <c r="C557" s="29"/>
      <c r="D557" s="29"/>
      <c r="E557" s="29"/>
      <c r="F557" s="29"/>
      <c r="G557" s="29"/>
    </row>
    <row r="558" spans="1:7" s="34" customFormat="1">
      <c r="A558" s="29"/>
      <c r="B558" s="29"/>
      <c r="C558" s="29"/>
      <c r="D558" s="29"/>
      <c r="E558" s="29"/>
      <c r="F558" s="29"/>
      <c r="G558" s="29"/>
    </row>
    <row r="559" spans="1:7" s="34" customFormat="1">
      <c r="A559" s="29"/>
      <c r="B559" s="29"/>
      <c r="C559" s="29"/>
      <c r="D559" s="29"/>
      <c r="E559" s="29"/>
      <c r="F559" s="29"/>
      <c r="G559" s="29"/>
    </row>
    <row r="560" spans="1:7" s="34" customFormat="1">
      <c r="A560" s="29"/>
      <c r="B560" s="29"/>
      <c r="C560" s="29"/>
      <c r="D560" s="29"/>
      <c r="E560" s="29"/>
      <c r="F560" s="29"/>
      <c r="G560" s="29"/>
    </row>
    <row r="561" spans="1:7" s="34" customFormat="1">
      <c r="A561" s="29"/>
      <c r="B561" s="29"/>
      <c r="C561" s="29"/>
      <c r="D561" s="29"/>
      <c r="E561" s="29"/>
      <c r="F561" s="29"/>
      <c r="G561" s="29"/>
    </row>
    <row r="562" spans="1:7" s="34" customFormat="1">
      <c r="A562" s="29"/>
      <c r="B562" s="29"/>
      <c r="C562" s="29"/>
      <c r="D562" s="29"/>
      <c r="E562" s="29"/>
      <c r="F562" s="29"/>
      <c r="G562" s="29"/>
    </row>
    <row r="563" spans="1:7" s="34" customFormat="1">
      <c r="A563" s="29"/>
      <c r="B563" s="29"/>
      <c r="C563" s="29"/>
      <c r="D563" s="29"/>
      <c r="E563" s="29"/>
      <c r="F563" s="29"/>
      <c r="G563" s="29"/>
    </row>
    <row r="564" spans="1:7" s="34" customFormat="1">
      <c r="A564" s="29"/>
      <c r="B564" s="29"/>
      <c r="C564" s="29"/>
      <c r="D564" s="29"/>
      <c r="E564" s="29"/>
      <c r="F564" s="29"/>
      <c r="G564" s="29"/>
    </row>
    <row r="565" spans="1:7" s="34" customFormat="1">
      <c r="A565" s="29"/>
      <c r="B565" s="29"/>
      <c r="C565" s="29"/>
      <c r="D565" s="29"/>
      <c r="E565" s="29"/>
      <c r="F565" s="29"/>
      <c r="G565" s="29"/>
    </row>
    <row r="566" spans="1:7" s="34" customFormat="1">
      <c r="A566" s="29"/>
      <c r="B566" s="29"/>
      <c r="C566" s="29"/>
      <c r="D566" s="29"/>
      <c r="E566" s="29"/>
      <c r="F566" s="29"/>
      <c r="G566" s="29"/>
    </row>
    <row r="567" spans="1:7" s="34" customFormat="1">
      <c r="A567" s="29"/>
      <c r="B567" s="29"/>
      <c r="C567" s="29"/>
      <c r="D567" s="29"/>
      <c r="E567" s="29"/>
      <c r="F567" s="29"/>
      <c r="G567" s="29"/>
    </row>
    <row r="568" spans="1:7" s="34" customFormat="1">
      <c r="A568" s="29"/>
      <c r="B568" s="29"/>
      <c r="C568" s="29"/>
      <c r="D568" s="29"/>
      <c r="E568" s="29"/>
      <c r="F568" s="29"/>
      <c r="G568" s="29"/>
    </row>
    <row r="569" spans="1:7" s="34" customFormat="1">
      <c r="A569" s="29"/>
      <c r="B569" s="29"/>
      <c r="C569" s="29"/>
      <c r="D569" s="29"/>
      <c r="E569" s="29"/>
      <c r="F569" s="29"/>
      <c r="G569" s="29"/>
    </row>
    <row r="570" spans="1:7" s="34" customFormat="1">
      <c r="A570" s="29"/>
      <c r="B570" s="29"/>
      <c r="C570" s="29"/>
      <c r="D570" s="29"/>
      <c r="E570" s="29"/>
      <c r="F570" s="29"/>
      <c r="G570" s="29"/>
    </row>
    <row r="571" spans="1:7" s="34" customFormat="1">
      <c r="A571" s="29"/>
      <c r="B571" s="29"/>
      <c r="C571" s="29"/>
      <c r="D571" s="29"/>
      <c r="E571" s="29"/>
      <c r="F571" s="29"/>
      <c r="G571" s="29"/>
    </row>
    <row r="572" spans="1:7" s="34" customFormat="1">
      <c r="A572" s="29"/>
      <c r="B572" s="29"/>
      <c r="C572" s="29"/>
      <c r="D572" s="29"/>
      <c r="E572" s="29"/>
      <c r="F572" s="29"/>
      <c r="G572" s="29"/>
    </row>
    <row r="573" spans="1:7" s="34" customFormat="1">
      <c r="A573" s="29"/>
      <c r="B573" s="29"/>
      <c r="C573" s="29"/>
      <c r="D573" s="29"/>
      <c r="E573" s="29"/>
      <c r="F573" s="29"/>
      <c r="G573" s="29"/>
    </row>
    <row r="574" spans="1:7" s="34" customFormat="1">
      <c r="A574" s="29"/>
      <c r="B574" s="29"/>
      <c r="C574" s="29"/>
      <c r="D574" s="29"/>
      <c r="E574" s="29"/>
      <c r="F574" s="29"/>
      <c r="G574" s="29"/>
    </row>
    <row r="575" spans="1:7" s="34" customFormat="1">
      <c r="A575" s="29"/>
      <c r="B575" s="29"/>
      <c r="C575" s="29"/>
      <c r="D575" s="29"/>
      <c r="E575" s="29"/>
      <c r="F575" s="29"/>
      <c r="G575" s="29"/>
    </row>
    <row r="576" spans="1:7" s="34" customFormat="1">
      <c r="A576" s="29"/>
      <c r="B576" s="29"/>
      <c r="C576" s="29"/>
      <c r="D576" s="29"/>
      <c r="E576" s="29"/>
      <c r="F576" s="29"/>
      <c r="G576" s="29"/>
    </row>
    <row r="577" spans="1:7" s="34" customFormat="1">
      <c r="A577" s="29"/>
      <c r="B577" s="29"/>
      <c r="C577" s="29"/>
      <c r="D577" s="29"/>
      <c r="E577" s="29"/>
      <c r="F577" s="29"/>
      <c r="G577" s="29"/>
    </row>
    <row r="578" spans="1:7" s="34" customFormat="1">
      <c r="A578" s="29"/>
      <c r="B578" s="29"/>
      <c r="C578" s="29"/>
      <c r="D578" s="29"/>
      <c r="E578" s="29"/>
      <c r="F578" s="29"/>
      <c r="G578" s="29"/>
    </row>
    <row r="579" spans="1:7" s="34" customFormat="1">
      <c r="A579" s="29"/>
      <c r="B579" s="29"/>
      <c r="C579" s="29"/>
      <c r="D579" s="29"/>
      <c r="E579" s="29"/>
      <c r="F579" s="29"/>
      <c r="G579" s="29"/>
    </row>
    <row r="580" spans="1:7" s="34" customFormat="1">
      <c r="A580" s="29"/>
      <c r="B580" s="29"/>
      <c r="C580" s="29"/>
      <c r="D580" s="29"/>
      <c r="E580" s="29"/>
      <c r="F580" s="29"/>
      <c r="G580" s="29"/>
    </row>
    <row r="581" spans="1:7" s="34" customFormat="1">
      <c r="A581" s="29"/>
      <c r="B581" s="29"/>
      <c r="C581" s="29"/>
      <c r="D581" s="29"/>
      <c r="E581" s="29"/>
      <c r="F581" s="29"/>
      <c r="G581" s="29"/>
    </row>
    <row r="582" spans="1:7" s="34" customFormat="1">
      <c r="A582" s="29"/>
      <c r="B582" s="29"/>
      <c r="C582" s="29"/>
      <c r="D582" s="29"/>
      <c r="E582" s="29"/>
      <c r="F582" s="29"/>
      <c r="G582" s="29"/>
    </row>
    <row r="583" spans="1:7" s="34" customFormat="1">
      <c r="A583" s="29"/>
      <c r="B583" s="29"/>
      <c r="C583" s="29"/>
      <c r="D583" s="29"/>
      <c r="E583" s="29"/>
      <c r="F583" s="29"/>
      <c r="G583" s="29"/>
    </row>
    <row r="584" spans="1:7" s="34" customFormat="1">
      <c r="A584" s="29"/>
      <c r="B584" s="29"/>
      <c r="C584" s="29"/>
      <c r="D584" s="29"/>
      <c r="E584" s="29"/>
      <c r="F584" s="29"/>
      <c r="G584" s="29"/>
    </row>
    <row r="585" spans="1:7" s="34" customFormat="1">
      <c r="A585" s="29"/>
      <c r="B585" s="29"/>
      <c r="C585" s="29"/>
      <c r="D585" s="29"/>
      <c r="E585" s="29"/>
      <c r="F585" s="29"/>
      <c r="G585" s="29"/>
    </row>
    <row r="586" spans="1:7" s="34" customFormat="1">
      <c r="A586" s="29"/>
      <c r="B586" s="29"/>
      <c r="C586" s="29"/>
      <c r="D586" s="29"/>
      <c r="E586" s="29"/>
      <c r="F586" s="29"/>
      <c r="G586" s="29"/>
    </row>
    <row r="587" spans="1:7" s="34" customFormat="1">
      <c r="A587" s="29"/>
      <c r="B587" s="29"/>
      <c r="C587" s="29"/>
      <c r="D587" s="29"/>
      <c r="E587" s="29"/>
      <c r="F587" s="29"/>
      <c r="G587" s="29"/>
    </row>
    <row r="588" spans="1:7" s="34" customFormat="1">
      <c r="A588" s="29"/>
      <c r="B588" s="29"/>
      <c r="C588" s="29"/>
      <c r="D588" s="29"/>
      <c r="E588" s="29"/>
      <c r="F588" s="29"/>
      <c r="G588" s="29"/>
    </row>
    <row r="589" spans="1:7" s="34" customFormat="1">
      <c r="A589" s="29"/>
      <c r="B589" s="29"/>
      <c r="C589" s="29"/>
      <c r="D589" s="29"/>
      <c r="E589" s="29"/>
      <c r="F589" s="29"/>
      <c r="G589" s="29"/>
    </row>
    <row r="590" spans="1:7" s="34" customFormat="1">
      <c r="A590" s="29"/>
      <c r="B590" s="29"/>
      <c r="C590" s="29"/>
      <c r="D590" s="29"/>
      <c r="E590" s="29"/>
      <c r="F590" s="29"/>
      <c r="G590" s="29"/>
    </row>
    <row r="591" spans="1:7" s="34" customFormat="1">
      <c r="A591" s="29"/>
      <c r="B591" s="29"/>
      <c r="C591" s="29"/>
      <c r="D591" s="29"/>
      <c r="E591" s="29"/>
      <c r="F591" s="29"/>
      <c r="G591" s="29"/>
    </row>
    <row r="592" spans="1:7" s="34" customFormat="1">
      <c r="A592" s="29"/>
      <c r="B592" s="29"/>
      <c r="C592" s="29"/>
      <c r="D592" s="29"/>
      <c r="E592" s="29"/>
      <c r="F592" s="29"/>
      <c r="G592" s="29"/>
    </row>
    <row r="593" spans="1:7" s="34" customFormat="1">
      <c r="A593" s="29"/>
      <c r="B593" s="29"/>
      <c r="C593" s="29"/>
      <c r="D593" s="29"/>
      <c r="E593" s="29"/>
      <c r="F593" s="29"/>
      <c r="G593" s="29"/>
    </row>
    <row r="594" spans="1:7" s="34" customFormat="1">
      <c r="A594" s="29"/>
      <c r="B594" s="29"/>
      <c r="C594" s="29"/>
      <c r="D594" s="29"/>
      <c r="E594" s="29"/>
      <c r="F594" s="29"/>
      <c r="G594" s="29"/>
    </row>
    <row r="595" spans="1:7" s="34" customFormat="1">
      <c r="A595" s="29"/>
      <c r="B595" s="29"/>
      <c r="C595" s="29"/>
      <c r="D595" s="29"/>
      <c r="E595" s="29"/>
      <c r="F595" s="29"/>
      <c r="G595" s="29"/>
    </row>
    <row r="596" spans="1:7" s="34" customFormat="1">
      <c r="A596" s="29"/>
      <c r="B596" s="29"/>
      <c r="C596" s="29"/>
      <c r="D596" s="29"/>
      <c r="E596" s="29"/>
      <c r="F596" s="29"/>
      <c r="G596" s="29"/>
    </row>
    <row r="597" spans="1:7" s="34" customFormat="1">
      <c r="A597" s="29"/>
      <c r="B597" s="29"/>
      <c r="C597" s="29"/>
      <c r="D597" s="29"/>
      <c r="E597" s="29"/>
      <c r="F597" s="29"/>
      <c r="G597" s="29"/>
    </row>
    <row r="598" spans="1:7" s="34" customFormat="1">
      <c r="A598" s="29"/>
      <c r="B598" s="29"/>
      <c r="C598" s="29"/>
      <c r="D598" s="29"/>
      <c r="E598" s="29"/>
      <c r="F598" s="29"/>
      <c r="G598" s="29"/>
    </row>
    <row r="599" spans="1:7" s="34" customFormat="1">
      <c r="A599" s="29"/>
      <c r="B599" s="29"/>
      <c r="C599" s="29"/>
      <c r="D599" s="29"/>
      <c r="E599" s="29"/>
      <c r="F599" s="29"/>
      <c r="G599" s="29"/>
    </row>
    <row r="600" spans="1:7" s="34" customFormat="1">
      <c r="A600" s="29"/>
      <c r="B600" s="29"/>
      <c r="C600" s="29"/>
      <c r="D600" s="29"/>
      <c r="E600" s="29"/>
      <c r="F600" s="29"/>
      <c r="G600" s="29"/>
    </row>
    <row r="601" spans="1:7" s="34" customFormat="1">
      <c r="A601" s="29"/>
      <c r="B601" s="29"/>
      <c r="C601" s="29"/>
      <c r="D601" s="29"/>
      <c r="E601" s="29"/>
      <c r="F601" s="29"/>
      <c r="G601" s="29"/>
    </row>
    <row r="602" spans="1:7" s="34" customFormat="1">
      <c r="A602" s="29"/>
      <c r="B602" s="29"/>
      <c r="C602" s="29"/>
      <c r="D602" s="29"/>
      <c r="E602" s="29"/>
      <c r="F602" s="29"/>
      <c r="G602" s="29"/>
    </row>
    <row r="603" spans="1:7" s="34" customFormat="1">
      <c r="A603" s="29"/>
      <c r="B603" s="29"/>
      <c r="C603" s="29"/>
      <c r="D603" s="29"/>
      <c r="E603" s="29"/>
      <c r="F603" s="29"/>
      <c r="G603" s="29"/>
    </row>
    <row r="604" spans="1:7" s="34" customFormat="1">
      <c r="A604" s="29"/>
      <c r="B604" s="29"/>
      <c r="C604" s="29"/>
      <c r="D604" s="29"/>
      <c r="E604" s="29"/>
      <c r="F604" s="29"/>
      <c r="G604" s="29"/>
    </row>
    <row r="605" spans="1:7" s="34" customFormat="1">
      <c r="A605" s="29"/>
      <c r="B605" s="29"/>
      <c r="C605" s="29"/>
      <c r="D605" s="29"/>
      <c r="E605" s="29"/>
      <c r="F605" s="29"/>
      <c r="G605" s="29"/>
    </row>
    <row r="606" spans="1:7" s="34" customFormat="1">
      <c r="A606" s="29"/>
      <c r="B606" s="29"/>
      <c r="C606" s="29"/>
      <c r="D606" s="29"/>
      <c r="E606" s="29"/>
      <c r="F606" s="29"/>
      <c r="G606" s="29"/>
    </row>
    <row r="607" spans="1:7" s="34" customFormat="1">
      <c r="A607" s="29"/>
      <c r="B607" s="29"/>
      <c r="C607" s="29"/>
      <c r="D607" s="29"/>
      <c r="E607" s="29"/>
      <c r="F607" s="29"/>
      <c r="G607" s="29"/>
    </row>
    <row r="608" spans="1:7" s="34" customFormat="1">
      <c r="A608" s="29"/>
      <c r="B608" s="29"/>
      <c r="C608" s="29"/>
      <c r="D608" s="29"/>
      <c r="E608" s="29"/>
      <c r="F608" s="29"/>
      <c r="G608" s="29"/>
    </row>
    <row r="609" spans="1:7" s="34" customFormat="1">
      <c r="A609" s="29"/>
      <c r="B609" s="29"/>
      <c r="C609" s="29"/>
      <c r="D609" s="29"/>
      <c r="E609" s="29"/>
      <c r="F609" s="29"/>
      <c r="G609" s="29"/>
    </row>
    <row r="610" spans="1:7" s="34" customFormat="1">
      <c r="A610" s="29"/>
      <c r="B610" s="29"/>
      <c r="C610" s="29"/>
      <c r="D610" s="29"/>
      <c r="E610" s="29"/>
      <c r="F610" s="29"/>
      <c r="G610" s="29"/>
    </row>
    <row r="611" spans="1:7" s="34" customFormat="1">
      <c r="A611" s="29"/>
      <c r="B611" s="29"/>
      <c r="C611" s="29"/>
      <c r="D611" s="29"/>
      <c r="E611" s="29"/>
      <c r="F611" s="29"/>
      <c r="G611" s="29"/>
    </row>
    <row r="612" spans="1:7" s="34" customFormat="1">
      <c r="A612" s="29"/>
      <c r="B612" s="29"/>
      <c r="C612" s="29"/>
      <c r="D612" s="29"/>
      <c r="E612" s="29"/>
      <c r="F612" s="29"/>
      <c r="G612" s="29"/>
    </row>
    <row r="613" spans="1:7" s="34" customFormat="1">
      <c r="A613" s="29"/>
      <c r="B613" s="29"/>
      <c r="C613" s="29"/>
      <c r="D613" s="29"/>
      <c r="E613" s="29"/>
      <c r="F613" s="29"/>
      <c r="G613" s="29"/>
    </row>
    <row r="614" spans="1:7" s="34" customFormat="1">
      <c r="A614" s="29"/>
      <c r="B614" s="29"/>
      <c r="C614" s="29"/>
      <c r="D614" s="29"/>
      <c r="E614" s="29"/>
      <c r="F614" s="29"/>
      <c r="G614" s="29"/>
    </row>
    <row r="615" spans="1:7" s="34" customFormat="1">
      <c r="A615" s="29"/>
      <c r="B615" s="29"/>
      <c r="C615" s="29"/>
      <c r="D615" s="29"/>
      <c r="E615" s="29"/>
      <c r="F615" s="29"/>
      <c r="G615" s="29"/>
    </row>
    <row r="616" spans="1:7" s="34" customFormat="1">
      <c r="A616" s="29"/>
      <c r="B616" s="29"/>
      <c r="C616" s="29"/>
      <c r="D616" s="29"/>
      <c r="E616" s="29"/>
      <c r="F616" s="29"/>
      <c r="G616" s="29"/>
    </row>
    <row r="617" spans="1:7" s="34" customFormat="1">
      <c r="A617" s="29"/>
      <c r="B617" s="29"/>
      <c r="C617" s="29"/>
      <c r="D617" s="29"/>
      <c r="E617" s="29"/>
      <c r="F617" s="29"/>
      <c r="G617" s="29"/>
    </row>
    <row r="618" spans="1:7" s="34" customFormat="1">
      <c r="A618" s="29"/>
      <c r="B618" s="29"/>
      <c r="C618" s="29"/>
      <c r="D618" s="29"/>
      <c r="E618" s="29"/>
      <c r="F618" s="29"/>
      <c r="G618" s="29"/>
    </row>
    <row r="619" spans="1:7" s="34" customFormat="1">
      <c r="A619" s="29"/>
      <c r="B619" s="29"/>
      <c r="C619" s="29"/>
      <c r="D619" s="29"/>
      <c r="E619" s="29"/>
      <c r="F619" s="29"/>
      <c r="G619" s="29"/>
    </row>
    <row r="620" spans="1:7" s="34" customFormat="1">
      <c r="A620" s="29"/>
      <c r="B620" s="29"/>
      <c r="C620" s="29"/>
      <c r="D620" s="29"/>
      <c r="E620" s="29"/>
      <c r="F620" s="29"/>
      <c r="G620" s="29"/>
    </row>
    <row r="621" spans="1:7" s="34" customFormat="1">
      <c r="A621" s="29"/>
      <c r="B621" s="29"/>
      <c r="C621" s="29"/>
      <c r="D621" s="29"/>
      <c r="E621" s="29"/>
      <c r="F621" s="29"/>
      <c r="G621" s="29"/>
    </row>
    <row r="622" spans="1:7" s="34" customFormat="1">
      <c r="A622" s="29"/>
      <c r="B622" s="29"/>
      <c r="C622" s="29"/>
      <c r="D622" s="29"/>
      <c r="E622" s="29"/>
      <c r="F622" s="29"/>
      <c r="G622" s="29"/>
    </row>
    <row r="623" spans="1:7" s="34" customFormat="1">
      <c r="A623" s="29"/>
      <c r="B623" s="29"/>
      <c r="C623" s="29"/>
      <c r="D623" s="29"/>
      <c r="E623" s="29"/>
      <c r="F623" s="29"/>
      <c r="G623" s="29"/>
    </row>
    <row r="624" spans="1:7" s="34" customFormat="1">
      <c r="A624" s="29"/>
      <c r="B624" s="29"/>
      <c r="C624" s="29"/>
      <c r="D624" s="29"/>
      <c r="E624" s="29"/>
      <c r="F624" s="29"/>
      <c r="G624" s="29"/>
    </row>
    <row r="625" spans="1:7" s="34" customFormat="1">
      <c r="A625" s="29"/>
      <c r="B625" s="29"/>
      <c r="C625" s="29"/>
      <c r="D625" s="29"/>
      <c r="E625" s="29"/>
      <c r="F625" s="29"/>
      <c r="G625" s="29"/>
    </row>
    <row r="626" spans="1:7" s="34" customFormat="1">
      <c r="A626" s="29"/>
      <c r="B626" s="29"/>
      <c r="C626" s="29"/>
      <c r="D626" s="29"/>
      <c r="E626" s="29"/>
      <c r="F626" s="29"/>
      <c r="G626" s="29"/>
    </row>
    <row r="627" spans="1:7" s="34" customFormat="1">
      <c r="A627" s="29"/>
      <c r="B627" s="29"/>
      <c r="C627" s="29"/>
      <c r="D627" s="29"/>
      <c r="E627" s="29"/>
      <c r="F627" s="29"/>
      <c r="G627" s="29"/>
    </row>
    <row r="628" spans="1:7" s="34" customFormat="1">
      <c r="A628" s="29"/>
      <c r="B628" s="29"/>
      <c r="C628" s="29"/>
      <c r="D628" s="29"/>
      <c r="E628" s="29"/>
      <c r="F628" s="29"/>
      <c r="G628" s="29"/>
    </row>
    <row r="629" spans="1:7" s="34" customFormat="1">
      <c r="A629" s="29"/>
      <c r="B629" s="29"/>
      <c r="C629" s="29"/>
      <c r="D629" s="29"/>
      <c r="E629" s="29"/>
      <c r="F629" s="29"/>
      <c r="G629" s="29"/>
    </row>
    <row r="630" spans="1:7" s="34" customFormat="1">
      <c r="A630" s="29"/>
      <c r="B630" s="29"/>
      <c r="C630" s="29"/>
      <c r="D630" s="29"/>
      <c r="E630" s="29"/>
      <c r="F630" s="29"/>
      <c r="G630" s="29"/>
    </row>
    <row r="631" spans="1:7" s="34" customFormat="1">
      <c r="A631" s="29"/>
      <c r="B631" s="29"/>
      <c r="C631" s="29"/>
      <c r="D631" s="29"/>
      <c r="E631" s="29"/>
      <c r="F631" s="29"/>
      <c r="G631" s="29"/>
    </row>
    <row r="632" spans="1:7" s="34" customFormat="1">
      <c r="A632" s="29"/>
      <c r="B632" s="29"/>
      <c r="C632" s="29"/>
      <c r="D632" s="29"/>
      <c r="E632" s="29"/>
      <c r="F632" s="29"/>
      <c r="G632" s="29"/>
    </row>
    <row r="633" spans="1:7" s="34" customFormat="1">
      <c r="A633" s="29"/>
      <c r="B633" s="29"/>
      <c r="C633" s="29"/>
      <c r="D633" s="29"/>
      <c r="E633" s="29"/>
      <c r="F633" s="29"/>
      <c r="G633" s="29"/>
    </row>
    <row r="634" spans="1:7" s="34" customFormat="1">
      <c r="A634" s="29"/>
      <c r="B634" s="29"/>
      <c r="C634" s="29"/>
      <c r="D634" s="29"/>
      <c r="E634" s="29"/>
      <c r="F634" s="29"/>
      <c r="G634" s="29"/>
    </row>
    <row r="635" spans="1:7" s="34" customFormat="1">
      <c r="A635" s="29"/>
      <c r="B635" s="29"/>
      <c r="C635" s="29"/>
      <c r="D635" s="29"/>
      <c r="E635" s="29"/>
      <c r="F635" s="29"/>
      <c r="G635" s="29"/>
    </row>
    <row r="636" spans="1:7" s="34" customFormat="1">
      <c r="A636" s="29"/>
      <c r="B636" s="29"/>
      <c r="C636" s="29"/>
      <c r="D636" s="29"/>
      <c r="E636" s="29"/>
      <c r="F636" s="29"/>
      <c r="G636" s="29"/>
    </row>
    <row r="637" spans="1:7" s="34" customFormat="1">
      <c r="A637" s="29"/>
      <c r="B637" s="29"/>
      <c r="C637" s="29"/>
      <c r="D637" s="29"/>
      <c r="E637" s="29"/>
      <c r="F637" s="29"/>
      <c r="G637" s="29"/>
    </row>
    <row r="638" spans="1:7" s="34" customFormat="1">
      <c r="A638" s="29"/>
      <c r="B638" s="29"/>
      <c r="C638" s="29"/>
      <c r="D638" s="29"/>
      <c r="E638" s="29"/>
      <c r="F638" s="29"/>
      <c r="G638" s="29"/>
    </row>
    <row r="639" spans="1:7" s="34" customFormat="1">
      <c r="A639" s="29"/>
      <c r="B639" s="29"/>
      <c r="C639" s="29"/>
      <c r="D639" s="29"/>
      <c r="E639" s="29"/>
      <c r="F639" s="29"/>
      <c r="G639" s="29"/>
    </row>
    <row r="640" spans="1:7" s="34" customFormat="1">
      <c r="A640" s="29"/>
      <c r="B640" s="29"/>
      <c r="C640" s="29"/>
      <c r="D640" s="29"/>
      <c r="E640" s="29"/>
      <c r="F640" s="29"/>
      <c r="G640" s="29"/>
    </row>
    <row r="641" spans="1:7" s="34" customFormat="1">
      <c r="A641" s="29"/>
      <c r="B641" s="29"/>
      <c r="C641" s="29"/>
      <c r="D641" s="29"/>
      <c r="E641" s="29"/>
      <c r="F641" s="29"/>
      <c r="G641" s="29"/>
    </row>
    <row r="642" spans="1:7" s="34" customFormat="1">
      <c r="A642" s="29"/>
      <c r="B642" s="29"/>
      <c r="C642" s="29"/>
      <c r="D642" s="29"/>
      <c r="E642" s="29"/>
      <c r="F642" s="29"/>
      <c r="G642" s="29"/>
    </row>
    <row r="643" spans="1:7" s="34" customFormat="1">
      <c r="A643" s="29"/>
      <c r="B643" s="29"/>
      <c r="C643" s="29"/>
      <c r="D643" s="29"/>
      <c r="E643" s="29"/>
      <c r="F643" s="29"/>
      <c r="G643" s="29"/>
    </row>
    <row r="644" spans="1:7" s="34" customFormat="1">
      <c r="A644" s="29"/>
      <c r="B644" s="29"/>
      <c r="C644" s="29"/>
      <c r="D644" s="29"/>
      <c r="E644" s="29"/>
      <c r="F644" s="29"/>
      <c r="G644" s="29"/>
    </row>
    <row r="645" spans="1:7" s="34" customFormat="1">
      <c r="A645" s="29"/>
      <c r="B645" s="29"/>
      <c r="C645" s="29"/>
      <c r="D645" s="29"/>
      <c r="E645" s="29"/>
      <c r="F645" s="29"/>
      <c r="G645" s="29"/>
    </row>
    <row r="646" spans="1:7" s="34" customFormat="1">
      <c r="A646" s="29"/>
      <c r="B646" s="29"/>
      <c r="C646" s="29"/>
      <c r="D646" s="29"/>
      <c r="E646" s="29"/>
      <c r="F646" s="29"/>
      <c r="G646" s="29"/>
    </row>
    <row r="647" spans="1:7" s="34" customFormat="1">
      <c r="A647" s="29"/>
      <c r="B647" s="29"/>
      <c r="C647" s="29"/>
      <c r="D647" s="29"/>
      <c r="E647" s="29"/>
      <c r="F647" s="29"/>
      <c r="G647" s="29"/>
    </row>
    <row r="648" spans="1:7" s="34" customFormat="1">
      <c r="A648" s="29"/>
      <c r="B648" s="29"/>
      <c r="C648" s="29"/>
      <c r="D648" s="29"/>
      <c r="E648" s="29"/>
      <c r="F648" s="29"/>
      <c r="G648" s="29"/>
    </row>
    <row r="649" spans="1:7" s="34" customFormat="1">
      <c r="A649" s="29"/>
      <c r="B649" s="29"/>
      <c r="C649" s="29"/>
      <c r="D649" s="29"/>
      <c r="E649" s="29"/>
      <c r="F649" s="29"/>
      <c r="G649" s="29"/>
    </row>
    <row r="650" spans="1:7" s="34" customFormat="1">
      <c r="A650" s="29"/>
      <c r="B650" s="29"/>
      <c r="C650" s="29"/>
      <c r="D650" s="29"/>
      <c r="E650" s="29"/>
      <c r="F650" s="29"/>
      <c r="G650" s="29"/>
    </row>
    <row r="651" spans="1:7" s="34" customFormat="1">
      <c r="A651" s="29"/>
      <c r="B651" s="29"/>
      <c r="C651" s="29"/>
      <c r="D651" s="29"/>
      <c r="E651" s="29"/>
      <c r="F651" s="29"/>
      <c r="G651" s="29"/>
    </row>
    <row r="652" spans="1:7" s="34" customFormat="1">
      <c r="A652" s="29"/>
      <c r="B652" s="29"/>
      <c r="C652" s="29"/>
      <c r="D652" s="29"/>
      <c r="E652" s="29"/>
      <c r="F652" s="29"/>
      <c r="G652" s="29"/>
    </row>
    <row r="653" spans="1:7" s="34" customFormat="1">
      <c r="A653" s="29"/>
      <c r="B653" s="29"/>
      <c r="C653" s="29"/>
      <c r="D653" s="29"/>
      <c r="E653" s="29"/>
      <c r="F653" s="29"/>
      <c r="G653" s="29"/>
    </row>
    <row r="654" spans="1:7" s="34" customFormat="1">
      <c r="A654" s="29"/>
      <c r="B654" s="29"/>
      <c r="C654" s="29"/>
      <c r="D654" s="29"/>
      <c r="E654" s="29"/>
      <c r="F654" s="29"/>
      <c r="G654" s="29"/>
    </row>
    <row r="655" spans="1:7" s="34" customFormat="1">
      <c r="A655" s="29"/>
      <c r="B655" s="29"/>
      <c r="C655" s="29"/>
      <c r="D655" s="29"/>
      <c r="E655" s="29"/>
      <c r="F655" s="29"/>
      <c r="G655" s="29"/>
    </row>
    <row r="656" spans="1:7" s="34" customFormat="1">
      <c r="A656" s="29"/>
      <c r="B656" s="29"/>
      <c r="C656" s="29"/>
      <c r="D656" s="29"/>
      <c r="E656" s="29"/>
      <c r="F656" s="29"/>
      <c r="G656" s="29"/>
    </row>
    <row r="657" spans="1:7" s="34" customFormat="1">
      <c r="A657" s="29"/>
      <c r="B657" s="29"/>
      <c r="C657" s="29"/>
      <c r="D657" s="29"/>
      <c r="E657" s="29"/>
      <c r="F657" s="29"/>
      <c r="G657" s="29"/>
    </row>
    <row r="658" spans="1:7" s="34" customFormat="1">
      <c r="A658" s="29"/>
      <c r="B658" s="29"/>
      <c r="C658" s="29"/>
      <c r="D658" s="29"/>
      <c r="E658" s="29"/>
      <c r="F658" s="29"/>
      <c r="G658" s="29"/>
    </row>
    <row r="659" spans="1:7" s="34" customFormat="1">
      <c r="A659" s="29"/>
      <c r="B659" s="29"/>
      <c r="C659" s="29"/>
      <c r="D659" s="29"/>
      <c r="E659" s="29"/>
      <c r="F659" s="29"/>
      <c r="G659" s="29"/>
    </row>
    <row r="660" spans="1:7" s="34" customFormat="1">
      <c r="A660" s="29"/>
      <c r="B660" s="29"/>
      <c r="C660" s="29"/>
      <c r="D660" s="29"/>
      <c r="E660" s="29"/>
      <c r="F660" s="29"/>
      <c r="G660" s="29"/>
    </row>
    <row r="661" spans="1:7" s="34" customFormat="1">
      <c r="A661" s="29"/>
      <c r="B661" s="29"/>
      <c r="C661" s="29"/>
      <c r="D661" s="29"/>
      <c r="E661" s="29"/>
      <c r="F661" s="29"/>
      <c r="G661" s="29"/>
    </row>
    <row r="662" spans="1:7" s="34" customFormat="1">
      <c r="A662" s="29"/>
      <c r="B662" s="29"/>
      <c r="C662" s="29"/>
      <c r="D662" s="29"/>
      <c r="E662" s="29"/>
      <c r="F662" s="29"/>
      <c r="G662" s="29"/>
    </row>
    <row r="663" spans="1:7" s="34" customFormat="1">
      <c r="A663" s="29"/>
      <c r="B663" s="29"/>
      <c r="C663" s="29"/>
      <c r="D663" s="29"/>
      <c r="E663" s="29"/>
      <c r="F663" s="29"/>
      <c r="G663" s="29"/>
    </row>
    <row r="664" spans="1:7" s="34" customFormat="1">
      <c r="A664" s="29"/>
      <c r="B664" s="29"/>
      <c r="C664" s="29"/>
      <c r="D664" s="29"/>
      <c r="E664" s="29"/>
      <c r="F664" s="29"/>
      <c r="G664" s="29"/>
    </row>
    <row r="665" spans="1:7" s="34" customFormat="1">
      <c r="A665" s="29"/>
      <c r="B665" s="29"/>
      <c r="C665" s="29"/>
      <c r="D665" s="29"/>
      <c r="E665" s="29"/>
      <c r="F665" s="29"/>
      <c r="G665" s="29"/>
    </row>
    <row r="666" spans="1:7" s="34" customFormat="1">
      <c r="A666" s="29"/>
      <c r="B666" s="29"/>
      <c r="C666" s="29"/>
      <c r="D666" s="29"/>
      <c r="E666" s="29"/>
      <c r="F666" s="29"/>
      <c r="G666" s="29"/>
    </row>
    <row r="667" spans="1:7" s="34" customFormat="1">
      <c r="A667" s="29"/>
      <c r="B667" s="29"/>
      <c r="C667" s="29"/>
      <c r="D667" s="29"/>
      <c r="E667" s="29"/>
      <c r="F667" s="29"/>
      <c r="G667" s="29"/>
    </row>
    <row r="668" spans="1:7" s="34" customFormat="1">
      <c r="A668" s="29"/>
      <c r="B668" s="29"/>
      <c r="C668" s="29"/>
      <c r="D668" s="29"/>
      <c r="E668" s="29"/>
      <c r="F668" s="29"/>
      <c r="G668" s="29"/>
    </row>
    <row r="669" spans="1:7" s="34" customFormat="1">
      <c r="A669" s="29"/>
      <c r="B669" s="29"/>
      <c r="C669" s="29"/>
      <c r="D669" s="29"/>
      <c r="E669" s="29"/>
      <c r="F669" s="29"/>
      <c r="G669" s="29"/>
    </row>
    <row r="670" spans="1:7" s="34" customFormat="1">
      <c r="A670" s="29"/>
      <c r="B670" s="29"/>
      <c r="C670" s="29"/>
      <c r="D670" s="29"/>
      <c r="E670" s="29"/>
      <c r="F670" s="29"/>
      <c r="G670" s="29"/>
    </row>
    <row r="671" spans="1:7" s="34" customFormat="1">
      <c r="A671" s="29"/>
      <c r="B671" s="29"/>
      <c r="C671" s="29"/>
      <c r="D671" s="29"/>
      <c r="E671" s="29"/>
      <c r="F671" s="29"/>
      <c r="G671" s="29"/>
    </row>
    <row r="672" spans="1:7" s="34" customFormat="1">
      <c r="A672" s="29"/>
      <c r="B672" s="29"/>
      <c r="C672" s="29"/>
      <c r="D672" s="29"/>
      <c r="E672" s="29"/>
      <c r="F672" s="29"/>
      <c r="G672" s="29"/>
    </row>
    <row r="673" spans="1:7" s="34" customFormat="1">
      <c r="A673" s="29"/>
      <c r="B673" s="29"/>
      <c r="C673" s="29"/>
      <c r="D673" s="29"/>
      <c r="E673" s="29"/>
      <c r="F673" s="29"/>
      <c r="G673" s="29"/>
    </row>
    <row r="674" spans="1:7" s="34" customFormat="1">
      <c r="A674" s="29"/>
      <c r="B674" s="29"/>
      <c r="C674" s="29"/>
      <c r="D674" s="29"/>
      <c r="E674" s="29"/>
      <c r="F674" s="29"/>
      <c r="G674" s="29"/>
    </row>
    <row r="675" spans="1:7" s="34" customFormat="1">
      <c r="A675" s="29"/>
      <c r="B675" s="29"/>
      <c r="C675" s="29"/>
      <c r="D675" s="29"/>
      <c r="E675" s="29"/>
      <c r="F675" s="29"/>
      <c r="G675" s="29"/>
    </row>
    <row r="676" spans="1:7" s="34" customFormat="1">
      <c r="A676" s="29"/>
      <c r="B676" s="29"/>
      <c r="C676" s="29"/>
      <c r="D676" s="29"/>
      <c r="E676" s="29"/>
      <c r="F676" s="29"/>
      <c r="G676" s="29"/>
    </row>
    <row r="677" spans="1:7" s="34" customFormat="1">
      <c r="A677" s="29"/>
      <c r="B677" s="29"/>
      <c r="C677" s="29"/>
      <c r="D677" s="29"/>
      <c r="E677" s="29"/>
      <c r="F677" s="29"/>
      <c r="G677" s="29"/>
    </row>
    <row r="678" spans="1:7" s="34" customFormat="1">
      <c r="A678" s="29"/>
      <c r="B678" s="29"/>
      <c r="C678" s="29"/>
      <c r="D678" s="29"/>
      <c r="E678" s="29"/>
      <c r="F678" s="29"/>
      <c r="G678" s="29"/>
    </row>
    <row r="679" spans="1:7" s="34" customFormat="1">
      <c r="A679" s="29"/>
      <c r="B679" s="29"/>
      <c r="C679" s="29"/>
      <c r="D679" s="29"/>
      <c r="E679" s="29"/>
      <c r="F679" s="29"/>
      <c r="G679" s="29"/>
    </row>
    <row r="680" spans="1:7" s="34" customFormat="1">
      <c r="A680" s="29"/>
      <c r="B680" s="29"/>
      <c r="C680" s="29"/>
      <c r="D680" s="29"/>
      <c r="E680" s="29"/>
      <c r="F680" s="29"/>
      <c r="G680" s="29"/>
    </row>
    <row r="681" spans="1:7" s="34" customFormat="1">
      <c r="A681" s="29"/>
      <c r="B681" s="29"/>
      <c r="C681" s="29"/>
      <c r="D681" s="29"/>
      <c r="E681" s="29"/>
      <c r="F681" s="29"/>
      <c r="G681" s="29"/>
    </row>
    <row r="682" spans="1:7" s="34" customFormat="1">
      <c r="A682" s="29"/>
      <c r="B682" s="29"/>
      <c r="C682" s="29"/>
      <c r="D682" s="29"/>
      <c r="E682" s="29"/>
      <c r="F682" s="29"/>
      <c r="G682" s="29"/>
    </row>
    <row r="683" spans="1:7" s="34" customFormat="1">
      <c r="A683" s="29"/>
      <c r="B683" s="29"/>
      <c r="C683" s="29"/>
      <c r="D683" s="29"/>
      <c r="E683" s="29"/>
      <c r="F683" s="29"/>
      <c r="G683" s="29"/>
    </row>
    <row r="684" spans="1:7" s="34" customFormat="1">
      <c r="A684" s="29"/>
      <c r="B684" s="29"/>
      <c r="C684" s="29"/>
      <c r="D684" s="29"/>
      <c r="E684" s="29"/>
      <c r="F684" s="29"/>
      <c r="G684" s="29"/>
    </row>
    <row r="685" spans="1:7" s="34" customFormat="1">
      <c r="A685" s="29"/>
      <c r="B685" s="29"/>
      <c r="C685" s="29"/>
      <c r="D685" s="29"/>
      <c r="E685" s="29"/>
      <c r="F685" s="29"/>
      <c r="G685" s="29"/>
    </row>
    <row r="686" spans="1:7" s="34" customFormat="1">
      <c r="A686" s="29"/>
      <c r="B686" s="29"/>
      <c r="C686" s="29"/>
      <c r="D686" s="29"/>
      <c r="E686" s="29"/>
      <c r="F686" s="29"/>
      <c r="G686" s="29"/>
    </row>
    <row r="687" spans="1:7" s="34" customFormat="1">
      <c r="A687" s="29"/>
      <c r="B687" s="29"/>
      <c r="C687" s="29"/>
      <c r="D687" s="29"/>
      <c r="E687" s="29"/>
      <c r="F687" s="29"/>
      <c r="G687" s="29"/>
    </row>
    <row r="688" spans="1:7" s="34" customFormat="1">
      <c r="A688" s="29"/>
      <c r="B688" s="29"/>
      <c r="C688" s="29"/>
      <c r="D688" s="29"/>
      <c r="E688" s="29"/>
      <c r="F688" s="29"/>
      <c r="G688" s="29"/>
    </row>
    <row r="689" spans="1:7" s="34" customFormat="1">
      <c r="A689" s="29"/>
      <c r="B689" s="29"/>
      <c r="C689" s="29"/>
      <c r="D689" s="29"/>
      <c r="E689" s="29"/>
      <c r="F689" s="29"/>
      <c r="G689" s="29"/>
    </row>
    <row r="690" spans="1:7" s="34" customFormat="1">
      <c r="A690" s="29"/>
      <c r="B690" s="29"/>
      <c r="C690" s="29"/>
      <c r="D690" s="29"/>
      <c r="E690" s="29"/>
      <c r="F690" s="29"/>
      <c r="G690" s="29"/>
    </row>
    <row r="691" spans="1:7" s="34" customFormat="1">
      <c r="A691" s="29"/>
      <c r="B691" s="29"/>
      <c r="C691" s="29"/>
      <c r="D691" s="29"/>
      <c r="E691" s="29"/>
      <c r="F691" s="29"/>
      <c r="G691" s="29"/>
    </row>
    <row r="692" spans="1:7" s="34" customFormat="1">
      <c r="A692" s="29"/>
      <c r="B692" s="29"/>
      <c r="C692" s="29"/>
      <c r="D692" s="29"/>
      <c r="E692" s="29"/>
      <c r="F692" s="29"/>
      <c r="G692" s="29"/>
    </row>
    <row r="693" spans="1:7" s="34" customFormat="1">
      <c r="A693" s="29"/>
      <c r="B693" s="29"/>
      <c r="C693" s="29"/>
      <c r="D693" s="29"/>
      <c r="E693" s="29"/>
      <c r="F693" s="29"/>
      <c r="G693" s="29"/>
    </row>
    <row r="694" spans="1:7" s="34" customFormat="1">
      <c r="A694" s="29"/>
      <c r="B694" s="29"/>
      <c r="C694" s="29"/>
      <c r="D694" s="29"/>
      <c r="E694" s="29"/>
      <c r="F694" s="29"/>
      <c r="G694" s="29"/>
    </row>
    <row r="695" spans="1:7" s="34" customFormat="1">
      <c r="A695" s="29"/>
      <c r="B695" s="29"/>
      <c r="C695" s="29"/>
      <c r="D695" s="29"/>
      <c r="E695" s="29"/>
      <c r="F695" s="29"/>
      <c r="G695" s="29"/>
    </row>
    <row r="696" spans="1:7" s="34" customFormat="1">
      <c r="A696" s="29"/>
      <c r="B696" s="29"/>
      <c r="C696" s="29"/>
      <c r="D696" s="29"/>
      <c r="E696" s="29"/>
      <c r="F696" s="29"/>
      <c r="G696" s="29"/>
    </row>
    <row r="697" spans="1:7" s="34" customFormat="1">
      <c r="A697" s="29"/>
      <c r="B697" s="29"/>
      <c r="C697" s="29"/>
      <c r="D697" s="29"/>
      <c r="E697" s="29"/>
      <c r="F697" s="29"/>
      <c r="G697" s="29"/>
    </row>
    <row r="698" spans="1:7" s="34" customFormat="1">
      <c r="A698" s="29"/>
      <c r="B698" s="29"/>
      <c r="C698" s="29"/>
      <c r="D698" s="29"/>
      <c r="E698" s="29"/>
      <c r="F698" s="29"/>
      <c r="G698" s="29"/>
    </row>
    <row r="699" spans="1:7" s="34" customFormat="1">
      <c r="A699" s="29"/>
      <c r="B699" s="29"/>
      <c r="C699" s="29"/>
      <c r="D699" s="29"/>
      <c r="E699" s="29"/>
      <c r="F699" s="29"/>
      <c r="G699" s="29"/>
    </row>
    <row r="700" spans="1:7" s="34" customFormat="1">
      <c r="A700" s="29"/>
      <c r="B700" s="29"/>
      <c r="C700" s="29"/>
      <c r="D700" s="29"/>
      <c r="E700" s="29"/>
      <c r="F700" s="29"/>
      <c r="G700" s="29"/>
    </row>
    <row r="701" spans="1:7" s="34" customFormat="1">
      <c r="A701" s="29"/>
      <c r="B701" s="29"/>
      <c r="C701" s="29"/>
      <c r="D701" s="29"/>
      <c r="E701" s="29"/>
      <c r="F701" s="29"/>
      <c r="G701" s="29"/>
    </row>
    <row r="702" spans="1:7" s="34" customFormat="1">
      <c r="A702" s="29"/>
      <c r="B702" s="29"/>
      <c r="C702" s="29"/>
      <c r="D702" s="29"/>
      <c r="E702" s="29"/>
      <c r="F702" s="29"/>
      <c r="G702" s="29"/>
    </row>
    <row r="703" spans="1:7" s="34" customFormat="1">
      <c r="A703" s="29"/>
      <c r="B703" s="29"/>
      <c r="C703" s="29"/>
      <c r="D703" s="29"/>
      <c r="E703" s="29"/>
      <c r="F703" s="29"/>
      <c r="G703" s="29"/>
    </row>
    <row r="704" spans="1:7" s="34" customFormat="1">
      <c r="A704" s="29"/>
      <c r="B704" s="29"/>
      <c r="C704" s="29"/>
      <c r="D704" s="29"/>
      <c r="E704" s="29"/>
      <c r="F704" s="29"/>
      <c r="G704" s="29"/>
    </row>
    <row r="705" spans="1:7" s="34" customFormat="1">
      <c r="A705" s="29"/>
      <c r="B705" s="29"/>
      <c r="C705" s="29"/>
      <c r="D705" s="29"/>
      <c r="E705" s="29"/>
      <c r="F705" s="29"/>
      <c r="G705" s="29"/>
    </row>
    <row r="706" spans="1:7" s="34" customFormat="1">
      <c r="A706" s="29"/>
      <c r="B706" s="29"/>
      <c r="C706" s="29"/>
      <c r="D706" s="29"/>
      <c r="E706" s="29"/>
      <c r="F706" s="29"/>
      <c r="G706" s="29"/>
    </row>
    <row r="707" spans="1:7" s="34" customFormat="1">
      <c r="A707" s="29"/>
      <c r="B707" s="29"/>
      <c r="C707" s="29"/>
      <c r="D707" s="29"/>
      <c r="E707" s="29"/>
      <c r="F707" s="29"/>
      <c r="G707" s="29"/>
    </row>
    <row r="708" spans="1:7" s="34" customFormat="1">
      <c r="A708" s="29"/>
      <c r="B708" s="29"/>
      <c r="C708" s="29"/>
      <c r="D708" s="29"/>
      <c r="E708" s="29"/>
      <c r="F708" s="29"/>
      <c r="G708" s="29"/>
    </row>
    <row r="709" spans="1:7" s="34" customFormat="1">
      <c r="A709" s="29"/>
      <c r="B709" s="29"/>
      <c r="C709" s="29"/>
      <c r="D709" s="29"/>
      <c r="E709" s="29"/>
      <c r="F709" s="29"/>
      <c r="G709" s="29"/>
    </row>
    <row r="710" spans="1:7" s="34" customFormat="1">
      <c r="A710" s="29"/>
      <c r="B710" s="29"/>
      <c r="C710" s="29"/>
      <c r="D710" s="29"/>
      <c r="E710" s="29"/>
      <c r="F710" s="29"/>
      <c r="G710" s="29"/>
    </row>
    <row r="711" spans="1:7" s="34" customFormat="1">
      <c r="A711" s="29"/>
      <c r="B711" s="29"/>
      <c r="C711" s="29"/>
      <c r="D711" s="29"/>
      <c r="E711" s="29"/>
      <c r="F711" s="29"/>
      <c r="G711" s="29"/>
    </row>
    <row r="712" spans="1:7" s="34" customFormat="1">
      <c r="A712" s="29"/>
      <c r="B712" s="29"/>
      <c r="C712" s="29"/>
      <c r="D712" s="29"/>
      <c r="E712" s="29"/>
      <c r="F712" s="29"/>
      <c r="G712" s="29"/>
    </row>
    <row r="713" spans="1:7" s="34" customFormat="1">
      <c r="A713" s="29"/>
      <c r="B713" s="29"/>
      <c r="C713" s="29"/>
      <c r="D713" s="29"/>
      <c r="E713" s="29"/>
      <c r="F713" s="29"/>
      <c r="G713" s="29"/>
    </row>
    <row r="714" spans="1:7" s="34" customFormat="1">
      <c r="A714" s="29"/>
      <c r="B714" s="29"/>
      <c r="C714" s="29"/>
      <c r="D714" s="29"/>
      <c r="E714" s="29"/>
      <c r="F714" s="29"/>
      <c r="G714" s="29"/>
    </row>
    <row r="715" spans="1:7" s="34" customFormat="1">
      <c r="A715" s="29"/>
      <c r="B715" s="29"/>
      <c r="C715" s="29"/>
      <c r="D715" s="29"/>
      <c r="E715" s="29"/>
      <c r="F715" s="29"/>
      <c r="G715" s="29"/>
    </row>
    <row r="716" spans="1:7" s="34" customFormat="1">
      <c r="A716" s="29"/>
      <c r="B716" s="29"/>
      <c r="C716" s="29"/>
      <c r="D716" s="29"/>
      <c r="E716" s="29"/>
      <c r="F716" s="29"/>
      <c r="G716" s="29"/>
    </row>
    <row r="717" spans="1:7" s="34" customFormat="1">
      <c r="A717" s="29"/>
      <c r="B717" s="29"/>
      <c r="C717" s="29"/>
      <c r="D717" s="29"/>
      <c r="E717" s="29"/>
      <c r="F717" s="29"/>
      <c r="G717" s="29"/>
    </row>
    <row r="718" spans="1:7" s="34" customFormat="1">
      <c r="A718" s="29"/>
      <c r="B718" s="29"/>
      <c r="C718" s="29"/>
      <c r="D718" s="29"/>
      <c r="E718" s="29"/>
      <c r="F718" s="29"/>
      <c r="G718" s="29"/>
    </row>
    <row r="719" spans="1:7" s="34" customFormat="1">
      <c r="A719" s="29"/>
      <c r="B719" s="29"/>
      <c r="C719" s="29"/>
      <c r="D719" s="29"/>
      <c r="E719" s="29"/>
      <c r="F719" s="29"/>
      <c r="G719" s="29"/>
    </row>
    <row r="720" spans="1:7" s="34" customFormat="1">
      <c r="A720" s="29"/>
      <c r="B720" s="29"/>
      <c r="C720" s="29"/>
      <c r="D720" s="29"/>
      <c r="E720" s="29"/>
      <c r="F720" s="29"/>
      <c r="G720" s="29"/>
    </row>
    <row r="721" spans="1:7" s="34" customFormat="1">
      <c r="A721" s="29"/>
      <c r="B721" s="29"/>
      <c r="C721" s="29"/>
      <c r="D721" s="29"/>
      <c r="E721" s="29"/>
      <c r="F721" s="29"/>
      <c r="G721" s="29"/>
    </row>
    <row r="722" spans="1:7" s="34" customFormat="1">
      <c r="A722" s="29"/>
      <c r="B722" s="29"/>
      <c r="C722" s="29"/>
      <c r="D722" s="29"/>
      <c r="E722" s="29"/>
      <c r="F722" s="29"/>
      <c r="G722" s="29"/>
    </row>
    <row r="723" spans="1:7" s="34" customFormat="1">
      <c r="A723" s="29"/>
      <c r="B723" s="29"/>
      <c r="C723" s="29"/>
      <c r="D723" s="29"/>
      <c r="E723" s="29"/>
      <c r="F723" s="29"/>
      <c r="G723" s="29"/>
    </row>
    <row r="724" spans="1:7" s="34" customFormat="1">
      <c r="A724" s="29"/>
      <c r="B724" s="29"/>
      <c r="C724" s="29"/>
      <c r="D724" s="29"/>
      <c r="E724" s="29"/>
      <c r="F724" s="29"/>
      <c r="G724" s="29"/>
    </row>
    <row r="725" spans="1:7" s="34" customFormat="1">
      <c r="A725" s="29"/>
      <c r="B725" s="29"/>
      <c r="C725" s="29"/>
      <c r="D725" s="29"/>
      <c r="E725" s="29"/>
      <c r="F725" s="29"/>
      <c r="G725" s="29"/>
    </row>
    <row r="726" spans="1:7" s="34" customFormat="1">
      <c r="A726" s="29"/>
      <c r="B726" s="29"/>
      <c r="C726" s="29"/>
      <c r="D726" s="29"/>
      <c r="E726" s="29"/>
      <c r="F726" s="29"/>
      <c r="G726" s="29"/>
    </row>
    <row r="727" spans="1:7" s="34" customFormat="1">
      <c r="A727" s="29"/>
      <c r="B727" s="29"/>
      <c r="C727" s="29"/>
      <c r="D727" s="29"/>
      <c r="E727" s="29"/>
      <c r="F727" s="29"/>
      <c r="G727" s="29"/>
    </row>
    <row r="728" spans="1:7" s="34" customFormat="1">
      <c r="A728" s="29"/>
      <c r="B728" s="29"/>
      <c r="C728" s="29"/>
      <c r="D728" s="29"/>
      <c r="E728" s="29"/>
      <c r="F728" s="29"/>
      <c r="G728" s="29"/>
    </row>
    <row r="729" spans="1:7" s="34" customFormat="1">
      <c r="A729" s="29"/>
      <c r="B729" s="29"/>
      <c r="C729" s="29"/>
      <c r="D729" s="29"/>
      <c r="E729" s="29"/>
      <c r="F729" s="29"/>
      <c r="G729" s="29"/>
    </row>
    <row r="730" spans="1:7" s="34" customFormat="1">
      <c r="A730" s="29"/>
      <c r="B730" s="29"/>
      <c r="C730" s="29"/>
      <c r="D730" s="29"/>
      <c r="E730" s="29"/>
      <c r="F730" s="29"/>
      <c r="G730" s="29"/>
    </row>
    <row r="731" spans="1:7" s="34" customFormat="1">
      <c r="A731" s="29"/>
      <c r="B731" s="29"/>
      <c r="C731" s="29"/>
      <c r="D731" s="29"/>
      <c r="E731" s="29"/>
      <c r="F731" s="29"/>
      <c r="G731" s="29"/>
    </row>
    <row r="732" spans="1:7" s="34" customFormat="1">
      <c r="A732" s="29"/>
      <c r="B732" s="29"/>
      <c r="C732" s="29"/>
      <c r="D732" s="29"/>
      <c r="E732" s="29"/>
      <c r="F732" s="29"/>
      <c r="G732" s="29"/>
    </row>
    <row r="733" spans="1:7" s="34" customFormat="1">
      <c r="A733" s="29"/>
      <c r="B733" s="29"/>
      <c r="C733" s="29"/>
      <c r="D733" s="29"/>
      <c r="E733" s="29"/>
      <c r="F733" s="29"/>
      <c r="G733" s="29"/>
    </row>
    <row r="734" spans="1:7" s="34" customFormat="1">
      <c r="A734" s="29"/>
      <c r="B734" s="29"/>
      <c r="C734" s="29"/>
      <c r="D734" s="29"/>
      <c r="E734" s="29"/>
      <c r="F734" s="29"/>
      <c r="G734" s="29"/>
    </row>
    <row r="735" spans="1:7" s="34" customFormat="1">
      <c r="A735" s="29"/>
      <c r="B735" s="29"/>
      <c r="C735" s="29"/>
      <c r="D735" s="29"/>
      <c r="E735" s="29"/>
      <c r="F735" s="29"/>
      <c r="G735" s="29"/>
    </row>
    <row r="736" spans="1:7" s="34" customFormat="1">
      <c r="A736" s="29"/>
      <c r="B736" s="29"/>
      <c r="C736" s="29"/>
      <c r="D736" s="29"/>
      <c r="E736" s="29"/>
      <c r="F736" s="29"/>
      <c r="G736" s="29"/>
    </row>
    <row r="737" spans="1:7" s="34" customFormat="1">
      <c r="A737" s="29"/>
      <c r="B737" s="29"/>
      <c r="C737" s="29"/>
      <c r="D737" s="29"/>
      <c r="E737" s="29"/>
      <c r="F737" s="29"/>
      <c r="G737" s="29"/>
    </row>
    <row r="738" spans="1:7" s="34" customFormat="1">
      <c r="A738" s="29"/>
      <c r="B738" s="29"/>
      <c r="C738" s="29"/>
      <c r="D738" s="29"/>
      <c r="E738" s="29"/>
      <c r="F738" s="29"/>
      <c r="G738" s="29"/>
    </row>
    <row r="739" spans="1:7" s="34" customFormat="1">
      <c r="A739" s="29"/>
      <c r="B739" s="29"/>
      <c r="C739" s="29"/>
      <c r="D739" s="29"/>
      <c r="E739" s="29"/>
      <c r="F739" s="29"/>
      <c r="G739" s="29"/>
    </row>
    <row r="740" spans="1:7" s="34" customFormat="1">
      <c r="A740" s="29"/>
      <c r="B740" s="29"/>
      <c r="C740" s="29"/>
      <c r="D740" s="29"/>
      <c r="E740" s="29"/>
      <c r="F740" s="29"/>
      <c r="G740" s="29"/>
    </row>
    <row r="741" spans="1:7" s="34" customFormat="1">
      <c r="A741" s="29"/>
      <c r="B741" s="29"/>
      <c r="C741" s="29"/>
      <c r="D741" s="29"/>
      <c r="E741" s="29"/>
      <c r="F741" s="29"/>
      <c r="G741" s="29"/>
    </row>
    <row r="742" spans="1:7" s="34" customFormat="1">
      <c r="A742" s="29"/>
      <c r="B742" s="29"/>
      <c r="C742" s="29"/>
      <c r="D742" s="29"/>
      <c r="E742" s="29"/>
      <c r="F742" s="29"/>
      <c r="G742" s="29"/>
    </row>
    <row r="743" spans="1:7" s="34" customFormat="1">
      <c r="A743" s="29"/>
      <c r="B743" s="29"/>
      <c r="C743" s="29"/>
      <c r="D743" s="29"/>
      <c r="E743" s="29"/>
      <c r="F743" s="29"/>
      <c r="G743" s="29"/>
    </row>
    <row r="744" spans="1:7" s="34" customFormat="1">
      <c r="A744" s="29"/>
      <c r="B744" s="29"/>
      <c r="C744" s="29"/>
      <c r="D744" s="29"/>
      <c r="E744" s="29"/>
      <c r="F744" s="29"/>
      <c r="G744" s="29"/>
    </row>
    <row r="745" spans="1:7" s="34" customFormat="1">
      <c r="A745" s="29"/>
      <c r="B745" s="29"/>
      <c r="C745" s="29"/>
      <c r="D745" s="29"/>
      <c r="E745" s="29"/>
      <c r="F745" s="29"/>
      <c r="G745" s="29"/>
    </row>
    <row r="746" spans="1:7" s="34" customFormat="1">
      <c r="A746" s="29"/>
      <c r="B746" s="29"/>
      <c r="C746" s="29"/>
      <c r="D746" s="29"/>
      <c r="E746" s="29"/>
      <c r="F746" s="29"/>
      <c r="G746" s="29"/>
    </row>
    <row r="747" spans="1:7" s="34" customFormat="1">
      <c r="A747" s="29"/>
      <c r="B747" s="29"/>
      <c r="C747" s="29"/>
      <c r="D747" s="29"/>
      <c r="E747" s="29"/>
      <c r="F747" s="29"/>
      <c r="G747" s="29"/>
    </row>
    <row r="748" spans="1:7" s="34" customFormat="1">
      <c r="A748" s="29"/>
      <c r="B748" s="29"/>
      <c r="C748" s="29"/>
      <c r="D748" s="29"/>
      <c r="E748" s="29"/>
      <c r="F748" s="29"/>
      <c r="G748" s="29"/>
    </row>
    <row r="749" spans="1:7" s="34" customFormat="1">
      <c r="A749" s="29"/>
      <c r="B749" s="29"/>
      <c r="C749" s="29"/>
      <c r="D749" s="29"/>
      <c r="E749" s="29"/>
      <c r="F749" s="29"/>
      <c r="G749" s="29"/>
    </row>
    <row r="750" spans="1:7" s="34" customFormat="1">
      <c r="A750" s="29"/>
      <c r="B750" s="29"/>
      <c r="C750" s="29"/>
      <c r="D750" s="29"/>
      <c r="E750" s="29"/>
      <c r="F750" s="29"/>
      <c r="G750" s="29"/>
    </row>
    <row r="751" spans="1:7" s="34" customFormat="1">
      <c r="A751" s="29"/>
      <c r="B751" s="29"/>
      <c r="C751" s="29"/>
      <c r="D751" s="29"/>
      <c r="E751" s="29"/>
      <c r="F751" s="29"/>
      <c r="G751" s="29"/>
    </row>
    <row r="752" spans="1:7" s="34" customFormat="1">
      <c r="A752" s="29"/>
      <c r="B752" s="29"/>
      <c r="C752" s="29"/>
      <c r="D752" s="29"/>
      <c r="E752" s="29"/>
      <c r="F752" s="29"/>
      <c r="G752" s="29"/>
    </row>
    <row r="753" spans="1:7" s="34" customFormat="1">
      <c r="A753" s="29"/>
      <c r="B753" s="29"/>
      <c r="C753" s="29"/>
      <c r="D753" s="29"/>
      <c r="E753" s="29"/>
      <c r="F753" s="29"/>
      <c r="G753" s="29"/>
    </row>
    <row r="754" spans="1:7" s="34" customFormat="1">
      <c r="A754" s="29"/>
      <c r="B754" s="29"/>
      <c r="C754" s="29"/>
      <c r="D754" s="29"/>
      <c r="E754" s="29"/>
      <c r="F754" s="29"/>
      <c r="G754" s="29"/>
    </row>
    <row r="755" spans="1:7" s="34" customFormat="1">
      <c r="A755" s="29"/>
      <c r="B755" s="29"/>
      <c r="C755" s="29"/>
      <c r="D755" s="29"/>
      <c r="E755" s="29"/>
      <c r="F755" s="29"/>
      <c r="G755" s="29"/>
    </row>
    <row r="756" spans="1:7" s="34" customFormat="1">
      <c r="A756" s="29"/>
      <c r="B756" s="29"/>
      <c r="C756" s="29"/>
      <c r="D756" s="29"/>
      <c r="E756" s="29"/>
      <c r="F756" s="29"/>
      <c r="G756" s="29"/>
    </row>
    <row r="757" spans="1:7" s="34" customFormat="1">
      <c r="A757" s="29"/>
      <c r="B757" s="29"/>
      <c r="C757" s="29"/>
      <c r="D757" s="29"/>
      <c r="E757" s="29"/>
      <c r="F757" s="29"/>
      <c r="G757" s="29"/>
    </row>
    <row r="758" spans="1:7" s="34" customFormat="1">
      <c r="A758" s="29"/>
      <c r="B758" s="29"/>
      <c r="C758" s="29"/>
      <c r="D758" s="29"/>
      <c r="E758" s="29"/>
      <c r="F758" s="29"/>
      <c r="G758" s="29"/>
    </row>
    <row r="759" spans="1:7" s="34" customFormat="1">
      <c r="A759" s="29"/>
      <c r="B759" s="29"/>
      <c r="C759" s="29"/>
      <c r="D759" s="29"/>
      <c r="E759" s="29"/>
      <c r="F759" s="29"/>
      <c r="G759" s="29"/>
    </row>
    <row r="760" spans="1:7" s="34" customFormat="1">
      <c r="A760" s="29"/>
      <c r="B760" s="29"/>
      <c r="C760" s="29"/>
      <c r="D760" s="29"/>
      <c r="E760" s="29"/>
      <c r="F760" s="29"/>
      <c r="G760" s="29"/>
    </row>
    <row r="761" spans="1:7" s="34" customFormat="1">
      <c r="A761" s="29"/>
      <c r="B761" s="29"/>
      <c r="C761" s="29"/>
      <c r="D761" s="29"/>
      <c r="E761" s="29"/>
      <c r="F761" s="29"/>
      <c r="G761" s="29"/>
    </row>
    <row r="762" spans="1:7" s="34" customFormat="1">
      <c r="A762" s="29"/>
      <c r="B762" s="29"/>
      <c r="C762" s="29"/>
      <c r="D762" s="29"/>
      <c r="E762" s="29"/>
      <c r="F762" s="29"/>
      <c r="G762" s="29"/>
    </row>
    <row r="763" spans="1:7" s="34" customFormat="1">
      <c r="A763" s="29"/>
      <c r="B763" s="29"/>
      <c r="C763" s="29"/>
      <c r="D763" s="29"/>
      <c r="E763" s="29"/>
      <c r="F763" s="29"/>
      <c r="G763" s="29"/>
    </row>
    <row r="764" spans="1:7" s="34" customFormat="1">
      <c r="A764" s="29"/>
      <c r="B764" s="29"/>
      <c r="C764" s="29"/>
      <c r="D764" s="29"/>
      <c r="E764" s="29"/>
      <c r="F764" s="29"/>
      <c r="G764" s="29"/>
    </row>
    <row r="765" spans="1:7" s="34" customFormat="1">
      <c r="A765" s="29"/>
      <c r="B765" s="29"/>
      <c r="C765" s="29"/>
      <c r="D765" s="29"/>
      <c r="E765" s="29"/>
      <c r="F765" s="29"/>
      <c r="G765" s="29"/>
    </row>
    <row r="766" spans="1:7" s="34" customFormat="1">
      <c r="A766" s="29"/>
      <c r="B766" s="29"/>
      <c r="C766" s="29"/>
      <c r="D766" s="29"/>
      <c r="E766" s="29"/>
      <c r="F766" s="29"/>
      <c r="G766" s="29"/>
    </row>
    <row r="767" spans="1:7" s="34" customFormat="1">
      <c r="A767" s="29"/>
      <c r="B767" s="29"/>
      <c r="C767" s="29"/>
      <c r="D767" s="29"/>
      <c r="E767" s="29"/>
      <c r="F767" s="29"/>
      <c r="G767" s="29"/>
    </row>
    <row r="768" spans="1:7" s="34" customFormat="1">
      <c r="A768" s="29"/>
      <c r="B768" s="29"/>
      <c r="C768" s="29"/>
      <c r="D768" s="29"/>
      <c r="E768" s="29"/>
      <c r="F768" s="29"/>
      <c r="G768" s="29"/>
    </row>
    <row r="769" spans="1:7" s="34" customFormat="1">
      <c r="A769" s="29"/>
      <c r="B769" s="29"/>
      <c r="C769" s="29"/>
      <c r="D769" s="29"/>
      <c r="E769" s="29"/>
      <c r="F769" s="29"/>
      <c r="G769" s="29"/>
    </row>
    <row r="770" spans="1:7" s="34" customFormat="1">
      <c r="A770" s="29"/>
      <c r="B770" s="29"/>
      <c r="C770" s="29"/>
      <c r="D770" s="29"/>
      <c r="E770" s="29"/>
      <c r="F770" s="29"/>
      <c r="G770" s="29"/>
    </row>
    <row r="771" spans="1:7" s="34" customFormat="1">
      <c r="A771" s="29"/>
      <c r="B771" s="29"/>
      <c r="C771" s="29"/>
      <c r="D771" s="29"/>
      <c r="E771" s="29"/>
      <c r="F771" s="29"/>
      <c r="G771" s="29"/>
    </row>
    <row r="772" spans="1:7" s="34" customFormat="1">
      <c r="A772" s="29"/>
      <c r="B772" s="29"/>
      <c r="C772" s="29"/>
      <c r="D772" s="29"/>
      <c r="E772" s="29"/>
      <c r="F772" s="29"/>
      <c r="G772" s="29"/>
    </row>
    <row r="773" spans="1:7" s="34" customFormat="1">
      <c r="A773" s="29"/>
      <c r="B773" s="29"/>
      <c r="C773" s="29"/>
      <c r="D773" s="29"/>
      <c r="E773" s="29"/>
      <c r="F773" s="29"/>
      <c r="G773" s="29"/>
    </row>
    <row r="774" spans="1:7" s="34" customFormat="1">
      <c r="A774" s="29"/>
      <c r="B774" s="29"/>
      <c r="C774" s="29"/>
      <c r="D774" s="29"/>
      <c r="E774" s="29"/>
      <c r="F774" s="29"/>
      <c r="G774" s="29"/>
    </row>
    <row r="775" spans="1:7" s="34" customFormat="1">
      <c r="A775" s="29"/>
      <c r="B775" s="29"/>
      <c r="C775" s="29"/>
      <c r="D775" s="29"/>
      <c r="E775" s="29"/>
      <c r="F775" s="29"/>
      <c r="G775" s="29"/>
    </row>
    <row r="776" spans="1:7" s="34" customFormat="1">
      <c r="A776" s="29"/>
      <c r="B776" s="29"/>
      <c r="C776" s="29"/>
      <c r="D776" s="29"/>
      <c r="E776" s="29"/>
      <c r="F776" s="29"/>
      <c r="G776" s="29"/>
    </row>
    <row r="777" spans="1:7" s="34" customFormat="1">
      <c r="A777" s="29"/>
      <c r="B777" s="29"/>
      <c r="C777" s="29"/>
      <c r="D777" s="29"/>
      <c r="E777" s="29"/>
      <c r="F777" s="29"/>
      <c r="G777" s="29"/>
    </row>
    <row r="778" spans="1:7" s="34" customFormat="1">
      <c r="A778" s="29"/>
      <c r="B778" s="29"/>
      <c r="C778" s="29"/>
      <c r="D778" s="29"/>
      <c r="E778" s="29"/>
      <c r="F778" s="29"/>
      <c r="G778" s="29"/>
    </row>
    <row r="779" spans="1:7" s="34" customFormat="1">
      <c r="A779" s="29"/>
      <c r="B779" s="29"/>
      <c r="C779" s="29"/>
      <c r="D779" s="29"/>
      <c r="E779" s="29"/>
      <c r="F779" s="29"/>
      <c r="G779" s="29"/>
    </row>
    <row r="780" spans="1:7" s="34" customFormat="1">
      <c r="A780" s="29"/>
      <c r="B780" s="29"/>
      <c r="C780" s="29"/>
      <c r="D780" s="29"/>
      <c r="E780" s="29"/>
      <c r="F780" s="29"/>
      <c r="G780" s="29"/>
    </row>
    <row r="781" spans="1:7" s="34" customFormat="1">
      <c r="A781" s="29"/>
      <c r="B781" s="29"/>
      <c r="C781" s="29"/>
      <c r="D781" s="29"/>
      <c r="E781" s="29"/>
      <c r="F781" s="29"/>
      <c r="G781" s="29"/>
    </row>
    <row r="782" spans="1:7" s="34" customFormat="1">
      <c r="A782" s="29"/>
      <c r="B782" s="29"/>
      <c r="C782" s="29"/>
      <c r="D782" s="29"/>
      <c r="E782" s="29"/>
      <c r="F782" s="29"/>
      <c r="G782" s="29"/>
    </row>
    <row r="783" spans="1:7" s="34" customFormat="1">
      <c r="A783" s="29"/>
      <c r="B783" s="29"/>
      <c r="C783" s="29"/>
      <c r="D783" s="29"/>
      <c r="E783" s="29"/>
      <c r="F783" s="29"/>
      <c r="G783" s="29"/>
    </row>
    <row r="784" spans="1:7" s="34" customFormat="1">
      <c r="A784" s="29"/>
      <c r="B784" s="29"/>
      <c r="C784" s="29"/>
      <c r="D784" s="29"/>
      <c r="E784" s="29"/>
      <c r="F784" s="29"/>
      <c r="G784" s="29"/>
    </row>
    <row r="785" spans="1:7" s="34" customFormat="1">
      <c r="A785" s="29"/>
      <c r="B785" s="29"/>
      <c r="C785" s="29"/>
      <c r="D785" s="29"/>
      <c r="E785" s="29"/>
      <c r="F785" s="29"/>
      <c r="G785" s="29"/>
    </row>
    <row r="786" spans="1:7" s="34" customFormat="1">
      <c r="A786" s="29"/>
      <c r="B786" s="29"/>
      <c r="C786" s="29"/>
      <c r="D786" s="29"/>
      <c r="E786" s="29"/>
      <c r="F786" s="29"/>
      <c r="G786" s="29"/>
    </row>
    <row r="787" spans="1:7" s="34" customFormat="1">
      <c r="A787" s="29"/>
      <c r="B787" s="29"/>
      <c r="C787" s="29"/>
      <c r="D787" s="29"/>
      <c r="E787" s="29"/>
      <c r="F787" s="29"/>
      <c r="G787" s="29"/>
    </row>
    <row r="788" spans="1:7" s="34" customFormat="1">
      <c r="A788" s="29"/>
      <c r="B788" s="29"/>
      <c r="C788" s="29"/>
      <c r="D788" s="29"/>
      <c r="E788" s="29"/>
      <c r="F788" s="29"/>
      <c r="G788" s="29"/>
    </row>
    <row r="789" spans="1:7" s="34" customFormat="1">
      <c r="A789" s="29"/>
      <c r="B789" s="29"/>
      <c r="C789" s="29"/>
      <c r="D789" s="29"/>
      <c r="E789" s="29"/>
      <c r="F789" s="29"/>
      <c r="G789" s="29"/>
    </row>
    <row r="790" spans="1:7" s="34" customFormat="1">
      <c r="A790" s="29"/>
      <c r="B790" s="29"/>
      <c r="C790" s="29"/>
      <c r="D790" s="29"/>
      <c r="E790" s="29"/>
      <c r="F790" s="29"/>
      <c r="G790" s="29"/>
    </row>
    <row r="791" spans="1:7" s="34" customFormat="1">
      <c r="A791" s="29"/>
      <c r="B791" s="29"/>
      <c r="C791" s="29"/>
      <c r="D791" s="29"/>
      <c r="E791" s="29"/>
      <c r="F791" s="29"/>
      <c r="G791" s="29"/>
    </row>
    <row r="792" spans="1:7" s="34" customFormat="1">
      <c r="A792" s="29"/>
      <c r="B792" s="29"/>
      <c r="C792" s="29"/>
      <c r="D792" s="29"/>
      <c r="E792" s="29"/>
      <c r="F792" s="29"/>
      <c r="G792" s="29"/>
    </row>
    <row r="793" spans="1:7" s="34" customFormat="1">
      <c r="A793" s="29"/>
      <c r="B793" s="29"/>
      <c r="C793" s="29"/>
      <c r="D793" s="29"/>
      <c r="E793" s="29"/>
      <c r="F793" s="29"/>
      <c r="G793" s="29"/>
    </row>
    <row r="794" spans="1:7" s="34" customFormat="1">
      <c r="A794" s="29"/>
      <c r="B794" s="29"/>
      <c r="C794" s="29"/>
      <c r="D794" s="29"/>
      <c r="E794" s="29"/>
      <c r="F794" s="29"/>
      <c r="G794" s="29"/>
    </row>
    <row r="795" spans="1:7" s="34" customFormat="1">
      <c r="A795" s="29"/>
      <c r="B795" s="29"/>
      <c r="C795" s="29"/>
      <c r="D795" s="29"/>
      <c r="E795" s="29"/>
      <c r="F795" s="29"/>
      <c r="G795" s="29"/>
    </row>
    <row r="796" spans="1:7" s="34" customFormat="1">
      <c r="A796" s="29"/>
      <c r="B796" s="29"/>
      <c r="C796" s="29"/>
      <c r="D796" s="29"/>
      <c r="E796" s="29"/>
      <c r="F796" s="29"/>
      <c r="G796" s="29"/>
    </row>
    <row r="797" spans="1:7" s="34" customFormat="1">
      <c r="A797" s="29"/>
      <c r="B797" s="29"/>
      <c r="C797" s="29"/>
      <c r="D797" s="29"/>
      <c r="E797" s="29"/>
      <c r="F797" s="29"/>
      <c r="G797" s="29"/>
    </row>
    <row r="798" spans="1:7" s="34" customFormat="1">
      <c r="A798" s="29"/>
      <c r="B798" s="29"/>
      <c r="C798" s="29"/>
      <c r="D798" s="29"/>
      <c r="E798" s="29"/>
      <c r="F798" s="29"/>
      <c r="G798" s="29"/>
    </row>
    <row r="799" spans="1:7" s="34" customFormat="1">
      <c r="A799" s="29"/>
      <c r="B799" s="29"/>
      <c r="C799" s="29"/>
      <c r="D799" s="29"/>
      <c r="E799" s="29"/>
      <c r="F799" s="29"/>
      <c r="G799" s="29"/>
    </row>
    <row r="800" spans="1:7" s="34" customFormat="1">
      <c r="A800" s="29"/>
      <c r="B800" s="29"/>
      <c r="C800" s="29"/>
      <c r="D800" s="29"/>
      <c r="E800" s="29"/>
      <c r="F800" s="29"/>
      <c r="G800" s="29"/>
    </row>
    <row r="801" spans="1:7" s="34" customFormat="1">
      <c r="A801" s="29"/>
      <c r="B801" s="29"/>
      <c r="C801" s="29"/>
      <c r="D801" s="29"/>
      <c r="E801" s="29"/>
      <c r="F801" s="29"/>
      <c r="G801" s="29"/>
    </row>
    <row r="802" spans="1:7" s="34" customFormat="1">
      <c r="A802" s="29"/>
      <c r="B802" s="29"/>
      <c r="C802" s="29"/>
      <c r="D802" s="29"/>
      <c r="E802" s="29"/>
      <c r="F802" s="29"/>
      <c r="G802" s="29"/>
    </row>
    <row r="803" spans="1:7" s="34" customFormat="1">
      <c r="A803" s="29"/>
      <c r="B803" s="29"/>
      <c r="C803" s="29"/>
      <c r="D803" s="29"/>
      <c r="E803" s="29"/>
      <c r="F803" s="29"/>
      <c r="G803" s="29"/>
    </row>
    <row r="804" spans="1:7" s="34" customFormat="1">
      <c r="A804" s="29"/>
      <c r="B804" s="29"/>
      <c r="C804" s="29"/>
      <c r="D804" s="29"/>
      <c r="E804" s="29"/>
      <c r="F804" s="29"/>
      <c r="G804" s="29"/>
    </row>
    <row r="805" spans="1:7" s="34" customFormat="1">
      <c r="A805" s="29"/>
      <c r="B805" s="29"/>
      <c r="C805" s="29"/>
      <c r="D805" s="29"/>
      <c r="E805" s="29"/>
      <c r="F805" s="29"/>
      <c r="G805" s="29"/>
    </row>
    <row r="806" spans="1:7" s="34" customFormat="1">
      <c r="A806" s="29"/>
      <c r="B806" s="29"/>
      <c r="C806" s="29"/>
      <c r="D806" s="29"/>
      <c r="E806" s="29"/>
      <c r="F806" s="29"/>
      <c r="G806" s="29"/>
    </row>
    <row r="807" spans="1:7" s="34" customFormat="1">
      <c r="A807" s="29"/>
      <c r="B807" s="29"/>
      <c r="C807" s="29"/>
      <c r="D807" s="29"/>
      <c r="E807" s="29"/>
      <c r="F807" s="29"/>
      <c r="G807" s="29"/>
    </row>
    <row r="808" spans="1:7" s="34" customFormat="1">
      <c r="A808" s="29"/>
      <c r="B808" s="29"/>
      <c r="C808" s="29"/>
      <c r="D808" s="29"/>
      <c r="E808" s="29"/>
      <c r="F808" s="29"/>
      <c r="G808" s="29"/>
    </row>
    <row r="809" spans="1:7" s="34" customFormat="1">
      <c r="A809" s="29"/>
      <c r="B809" s="29"/>
      <c r="C809" s="29"/>
      <c r="D809" s="29"/>
      <c r="E809" s="29"/>
      <c r="F809" s="29"/>
      <c r="G809" s="29"/>
    </row>
    <row r="810" spans="1:7" s="34" customFormat="1">
      <c r="A810" s="29"/>
      <c r="B810" s="29"/>
      <c r="C810" s="29"/>
      <c r="D810" s="29"/>
      <c r="E810" s="29"/>
      <c r="F810" s="29"/>
      <c r="G810" s="29"/>
    </row>
    <row r="811" spans="1:7" s="34" customFormat="1">
      <c r="A811" s="29"/>
      <c r="B811" s="29"/>
      <c r="C811" s="29"/>
      <c r="D811" s="29"/>
      <c r="E811" s="29"/>
      <c r="F811" s="29"/>
      <c r="G811" s="29"/>
    </row>
    <row r="812" spans="1:7" s="34" customFormat="1">
      <c r="A812" s="29"/>
      <c r="B812" s="29"/>
      <c r="C812" s="29"/>
      <c r="D812" s="29"/>
      <c r="E812" s="29"/>
      <c r="F812" s="29"/>
      <c r="G812" s="29"/>
    </row>
    <row r="813" spans="1:7" s="34" customFormat="1">
      <c r="A813" s="29"/>
      <c r="B813" s="29"/>
      <c r="C813" s="29"/>
      <c r="D813" s="29"/>
      <c r="E813" s="29"/>
      <c r="F813" s="29"/>
      <c r="G813" s="29"/>
    </row>
    <row r="814" spans="1:7" s="34" customFormat="1">
      <c r="A814" s="29"/>
      <c r="B814" s="29"/>
      <c r="C814" s="29"/>
      <c r="D814" s="29"/>
      <c r="E814" s="29"/>
      <c r="F814" s="29"/>
      <c r="G814" s="29"/>
    </row>
    <row r="815" spans="1:7" s="34" customFormat="1">
      <c r="A815" s="29"/>
      <c r="B815" s="29"/>
      <c r="C815" s="29"/>
      <c r="D815" s="29"/>
      <c r="E815" s="29"/>
      <c r="F815" s="29"/>
      <c r="G815" s="29"/>
    </row>
    <row r="816" spans="1:7" s="34" customFormat="1">
      <c r="A816" s="29"/>
      <c r="B816" s="29"/>
      <c r="C816" s="29"/>
      <c r="D816" s="29"/>
      <c r="E816" s="29"/>
      <c r="F816" s="29"/>
      <c r="G816" s="29"/>
    </row>
    <row r="817" spans="1:7" s="34" customFormat="1">
      <c r="A817" s="29"/>
      <c r="B817" s="29"/>
      <c r="C817" s="29"/>
      <c r="D817" s="29"/>
      <c r="E817" s="29"/>
      <c r="F817" s="29"/>
      <c r="G817" s="29"/>
    </row>
    <row r="818" spans="1:7" s="34" customFormat="1">
      <c r="A818" s="29"/>
      <c r="B818" s="29"/>
      <c r="C818" s="29"/>
      <c r="D818" s="29"/>
      <c r="E818" s="29"/>
      <c r="F818" s="29"/>
      <c r="G818" s="29"/>
    </row>
    <row r="819" spans="1:7" s="34" customFormat="1">
      <c r="A819" s="29"/>
      <c r="B819" s="29"/>
      <c r="C819" s="29"/>
      <c r="D819" s="29"/>
      <c r="E819" s="29"/>
      <c r="F819" s="29"/>
      <c r="G819" s="29"/>
    </row>
    <row r="820" spans="1:7" s="34" customFormat="1">
      <c r="A820" s="29"/>
      <c r="B820" s="29"/>
      <c r="C820" s="29"/>
      <c r="D820" s="29"/>
      <c r="E820" s="29"/>
      <c r="F820" s="29"/>
      <c r="G820" s="29"/>
    </row>
    <row r="821" spans="1:7" s="34" customFormat="1">
      <c r="A821" s="29"/>
      <c r="B821" s="29"/>
      <c r="C821" s="29"/>
      <c r="D821" s="29"/>
      <c r="E821" s="29"/>
      <c r="F821" s="29"/>
      <c r="G821" s="29"/>
    </row>
    <row r="822" spans="1:7" s="34" customFormat="1">
      <c r="A822" s="29"/>
      <c r="B822" s="29"/>
      <c r="C822" s="29"/>
      <c r="D822" s="29"/>
      <c r="E822" s="29"/>
      <c r="F822" s="29"/>
      <c r="G822" s="29"/>
    </row>
    <row r="823" spans="1:7" s="34" customFormat="1">
      <c r="A823" s="29"/>
      <c r="B823" s="29"/>
      <c r="C823" s="29"/>
      <c r="D823" s="29"/>
      <c r="E823" s="29"/>
      <c r="F823" s="29"/>
      <c r="G823" s="29"/>
    </row>
    <row r="824" spans="1:7" s="34" customFormat="1">
      <c r="A824" s="29"/>
      <c r="B824" s="29"/>
      <c r="C824" s="29"/>
      <c r="D824" s="29"/>
      <c r="E824" s="29"/>
      <c r="F824" s="29"/>
      <c r="G824" s="29"/>
    </row>
    <row r="825" spans="1:7" s="34" customFormat="1">
      <c r="A825" s="29"/>
      <c r="B825" s="29"/>
      <c r="C825" s="29"/>
      <c r="D825" s="29"/>
      <c r="E825" s="29"/>
      <c r="F825" s="29"/>
      <c r="G825" s="29"/>
    </row>
    <row r="826" spans="1:7" s="34" customFormat="1">
      <c r="A826" s="29"/>
      <c r="B826" s="29"/>
      <c r="C826" s="29"/>
      <c r="D826" s="29"/>
      <c r="E826" s="29"/>
      <c r="F826" s="29"/>
      <c r="G826" s="29"/>
    </row>
    <row r="827" spans="1:7" s="34" customFormat="1">
      <c r="A827" s="29"/>
      <c r="B827" s="29"/>
      <c r="C827" s="29"/>
      <c r="D827" s="29"/>
      <c r="E827" s="29"/>
      <c r="F827" s="29"/>
      <c r="G827" s="29"/>
    </row>
    <row r="828" spans="1:7" s="34" customFormat="1">
      <c r="A828" s="29"/>
      <c r="B828" s="29"/>
      <c r="C828" s="29"/>
      <c r="D828" s="29"/>
      <c r="E828" s="29"/>
      <c r="F828" s="29"/>
      <c r="G828" s="29"/>
    </row>
    <row r="829" spans="1:7" s="34" customFormat="1">
      <c r="A829" s="29"/>
      <c r="B829" s="29"/>
      <c r="C829" s="29"/>
      <c r="D829" s="29"/>
      <c r="E829" s="29"/>
      <c r="F829" s="29"/>
      <c r="G829" s="29"/>
    </row>
    <row r="830" spans="1:7" s="34" customFormat="1">
      <c r="A830" s="29"/>
      <c r="B830" s="29"/>
      <c r="C830" s="29"/>
      <c r="D830" s="29"/>
      <c r="E830" s="29"/>
      <c r="F830" s="29"/>
      <c r="G830" s="29"/>
    </row>
    <row r="831" spans="1:7" s="34" customFormat="1">
      <c r="A831" s="29"/>
      <c r="B831" s="29"/>
      <c r="C831" s="29"/>
      <c r="D831" s="29"/>
      <c r="E831" s="29"/>
      <c r="F831" s="29"/>
      <c r="G831" s="29"/>
    </row>
    <row r="832" spans="1:7" s="34" customFormat="1">
      <c r="A832" s="29"/>
      <c r="B832" s="29"/>
      <c r="C832" s="29"/>
      <c r="D832" s="29"/>
      <c r="E832" s="29"/>
      <c r="F832" s="29"/>
      <c r="G832" s="29"/>
    </row>
    <row r="833" spans="1:7" s="34" customFormat="1">
      <c r="A833" s="29"/>
      <c r="B833" s="29"/>
      <c r="C833" s="29"/>
      <c r="D833" s="29"/>
      <c r="E833" s="29"/>
      <c r="F833" s="29"/>
      <c r="G833" s="29"/>
    </row>
    <row r="834" spans="1:7" s="34" customFormat="1">
      <c r="A834" s="29"/>
      <c r="B834" s="29"/>
      <c r="C834" s="29"/>
      <c r="D834" s="29"/>
      <c r="E834" s="29"/>
      <c r="F834" s="29"/>
      <c r="G834" s="29"/>
    </row>
    <row r="835" spans="1:7" s="34" customFormat="1">
      <c r="A835" s="29"/>
      <c r="B835" s="29"/>
      <c r="C835" s="29"/>
      <c r="D835" s="29"/>
      <c r="E835" s="29"/>
      <c r="F835" s="29"/>
      <c r="G835" s="29"/>
    </row>
    <row r="836" spans="1:7" s="34" customFormat="1">
      <c r="A836" s="29"/>
      <c r="B836" s="29"/>
      <c r="C836" s="29"/>
      <c r="D836" s="29"/>
      <c r="E836" s="29"/>
      <c r="F836" s="29"/>
      <c r="G836" s="29"/>
    </row>
    <row r="837" spans="1:7" s="34" customFormat="1">
      <c r="A837" s="29"/>
      <c r="B837" s="29"/>
      <c r="C837" s="29"/>
      <c r="D837" s="29"/>
      <c r="E837" s="29"/>
      <c r="F837" s="29"/>
      <c r="G837" s="29"/>
    </row>
    <row r="838" spans="1:7" s="34" customFormat="1">
      <c r="A838" s="29"/>
      <c r="B838" s="29"/>
      <c r="C838" s="29"/>
      <c r="D838" s="29"/>
      <c r="E838" s="29"/>
      <c r="F838" s="29"/>
      <c r="G838" s="29"/>
    </row>
    <row r="839" spans="1:7" s="34" customFormat="1">
      <c r="A839" s="29"/>
      <c r="B839" s="29"/>
      <c r="C839" s="29"/>
      <c r="D839" s="29"/>
      <c r="E839" s="29"/>
      <c r="F839" s="29"/>
      <c r="G839" s="29"/>
    </row>
    <row r="840" spans="1:7" s="34" customFormat="1">
      <c r="A840" s="29"/>
      <c r="B840" s="29"/>
      <c r="C840" s="29"/>
      <c r="D840" s="29"/>
      <c r="E840" s="29"/>
      <c r="F840" s="29"/>
      <c r="G840" s="29"/>
    </row>
    <row r="841" spans="1:7" s="34" customFormat="1">
      <c r="A841" s="29"/>
      <c r="B841" s="29"/>
      <c r="C841" s="29"/>
      <c r="D841" s="29"/>
      <c r="E841" s="29"/>
      <c r="F841" s="29"/>
      <c r="G841" s="29"/>
    </row>
    <row r="842" spans="1:7" s="34" customFormat="1">
      <c r="A842" s="29"/>
      <c r="B842" s="29"/>
      <c r="C842" s="29"/>
      <c r="D842" s="29"/>
      <c r="E842" s="29"/>
      <c r="F842" s="29"/>
      <c r="G842" s="29"/>
    </row>
    <row r="843" spans="1:7" s="34" customFormat="1">
      <c r="A843" s="29"/>
      <c r="B843" s="29"/>
      <c r="C843" s="29"/>
      <c r="D843" s="29"/>
      <c r="E843" s="29"/>
      <c r="F843" s="29"/>
      <c r="G843" s="29"/>
    </row>
    <row r="844" spans="1:7" s="34" customFormat="1">
      <c r="A844" s="29"/>
      <c r="B844" s="29"/>
      <c r="C844" s="29"/>
      <c r="D844" s="29"/>
      <c r="E844" s="29"/>
      <c r="F844" s="29"/>
      <c r="G844" s="29"/>
    </row>
    <row r="845" spans="1:7" s="34" customFormat="1">
      <c r="A845" s="29"/>
      <c r="B845" s="29"/>
      <c r="C845" s="29"/>
      <c r="D845" s="29"/>
      <c r="E845" s="29"/>
      <c r="F845" s="29"/>
      <c r="G845" s="29"/>
    </row>
    <row r="846" spans="1:7" s="34" customFormat="1">
      <c r="A846" s="29"/>
      <c r="B846" s="29"/>
      <c r="C846" s="29"/>
      <c r="D846" s="29"/>
      <c r="E846" s="29"/>
      <c r="F846" s="29"/>
      <c r="G846" s="29"/>
    </row>
    <row r="847" spans="1:7" s="34" customFormat="1">
      <c r="A847" s="29"/>
      <c r="B847" s="29"/>
      <c r="C847" s="29"/>
      <c r="D847" s="29"/>
      <c r="E847" s="29"/>
      <c r="F847" s="29"/>
      <c r="G847" s="29"/>
    </row>
    <row r="848" spans="1:7" s="34" customFormat="1">
      <c r="A848" s="29"/>
      <c r="B848" s="29"/>
      <c r="C848" s="29"/>
      <c r="D848" s="29"/>
      <c r="E848" s="29"/>
      <c r="F848" s="29"/>
      <c r="G848" s="29"/>
    </row>
    <row r="849" spans="1:7" s="34" customFormat="1">
      <c r="A849" s="29"/>
      <c r="B849" s="29"/>
      <c r="C849" s="29"/>
      <c r="D849" s="29"/>
      <c r="E849" s="29"/>
      <c r="F849" s="29"/>
      <c r="G849" s="29"/>
    </row>
    <row r="850" spans="1:7" s="34" customFormat="1">
      <c r="A850" s="29"/>
      <c r="B850" s="29"/>
      <c r="C850" s="29"/>
      <c r="D850" s="29"/>
      <c r="E850" s="29"/>
      <c r="F850" s="29"/>
      <c r="G850" s="29"/>
    </row>
    <row r="851" spans="1:7" s="34" customFormat="1">
      <c r="A851" s="29"/>
      <c r="B851" s="29"/>
      <c r="C851" s="29"/>
      <c r="D851" s="29"/>
      <c r="E851" s="29"/>
      <c r="F851" s="29"/>
      <c r="G851" s="29"/>
    </row>
    <row r="852" spans="1:7" s="34" customFormat="1">
      <c r="A852" s="29"/>
      <c r="B852" s="29"/>
      <c r="C852" s="29"/>
      <c r="D852" s="29"/>
      <c r="E852" s="29"/>
      <c r="F852" s="29"/>
      <c r="G852" s="29"/>
    </row>
    <row r="853" spans="1:7" s="34" customFormat="1">
      <c r="A853" s="29"/>
      <c r="B853" s="29"/>
      <c r="C853" s="29"/>
      <c r="D853" s="29"/>
      <c r="E853" s="29"/>
      <c r="F853" s="29"/>
      <c r="G853" s="29"/>
    </row>
    <row r="854" spans="1:7" s="34" customFormat="1">
      <c r="A854" s="29"/>
      <c r="B854" s="29"/>
      <c r="C854" s="29"/>
      <c r="D854" s="29"/>
      <c r="E854" s="29"/>
      <c r="F854" s="29"/>
      <c r="G854" s="29"/>
    </row>
    <row r="855" spans="1:7" s="34" customFormat="1">
      <c r="A855" s="29"/>
      <c r="B855" s="29"/>
      <c r="C855" s="29"/>
      <c r="D855" s="29"/>
      <c r="E855" s="29"/>
      <c r="F855" s="29"/>
      <c r="G855" s="29"/>
    </row>
    <row r="856" spans="1:7" s="34" customFormat="1">
      <c r="A856" s="29"/>
      <c r="B856" s="29"/>
      <c r="C856" s="29"/>
      <c r="D856" s="29"/>
      <c r="E856" s="29"/>
      <c r="F856" s="29"/>
      <c r="G856" s="29"/>
    </row>
    <row r="857" spans="1:7" s="34" customFormat="1">
      <c r="A857" s="29"/>
      <c r="B857" s="29"/>
      <c r="C857" s="29"/>
      <c r="D857" s="29"/>
      <c r="E857" s="29"/>
      <c r="F857" s="29"/>
      <c r="G857" s="29"/>
    </row>
    <row r="858" spans="1:7" s="34" customFormat="1">
      <c r="A858" s="29"/>
      <c r="B858" s="29"/>
      <c r="C858" s="29"/>
      <c r="D858" s="29"/>
      <c r="E858" s="29"/>
      <c r="F858" s="29"/>
      <c r="G858" s="29"/>
    </row>
    <row r="859" spans="1:7" s="34" customFormat="1">
      <c r="A859" s="29"/>
      <c r="B859" s="29"/>
      <c r="C859" s="29"/>
      <c r="D859" s="29"/>
      <c r="E859" s="29"/>
      <c r="F859" s="29"/>
      <c r="G859" s="29"/>
    </row>
    <row r="860" spans="1:7" s="34" customFormat="1">
      <c r="A860" s="29"/>
      <c r="B860" s="29"/>
      <c r="C860" s="29"/>
      <c r="D860" s="29"/>
      <c r="E860" s="29"/>
      <c r="F860" s="29"/>
      <c r="G860" s="29"/>
    </row>
    <row r="861" spans="1:7" s="34" customFormat="1">
      <c r="A861" s="29"/>
      <c r="B861" s="29"/>
      <c r="C861" s="29"/>
      <c r="D861" s="29"/>
      <c r="E861" s="29"/>
      <c r="F861" s="29"/>
      <c r="G861" s="29"/>
    </row>
    <row r="862" spans="1:7" s="34" customFormat="1">
      <c r="A862" s="29"/>
      <c r="B862" s="29"/>
      <c r="C862" s="29"/>
      <c r="D862" s="29"/>
      <c r="E862" s="29"/>
      <c r="F862" s="29"/>
      <c r="G862" s="29"/>
    </row>
    <row r="863" spans="1:7" s="34" customFormat="1">
      <c r="A863" s="29"/>
      <c r="B863" s="29"/>
      <c r="C863" s="29"/>
      <c r="D863" s="29"/>
      <c r="E863" s="29"/>
      <c r="F863" s="29"/>
      <c r="G863" s="29"/>
    </row>
    <row r="864" spans="1:7" s="34" customFormat="1">
      <c r="A864" s="29"/>
      <c r="B864" s="29"/>
      <c r="C864" s="29"/>
      <c r="D864" s="29"/>
      <c r="E864" s="29"/>
      <c r="F864" s="29"/>
      <c r="G864" s="29"/>
    </row>
    <row r="865" spans="1:7" s="34" customFormat="1">
      <c r="A865" s="29"/>
      <c r="B865" s="29"/>
      <c r="C865" s="29"/>
      <c r="D865" s="29"/>
      <c r="E865" s="29"/>
      <c r="F865" s="29"/>
      <c r="G865" s="29"/>
    </row>
    <row r="866" spans="1:7" s="34" customFormat="1">
      <c r="A866" s="29"/>
      <c r="B866" s="29"/>
      <c r="C866" s="29"/>
      <c r="D866" s="29"/>
      <c r="E866" s="29"/>
      <c r="F866" s="29"/>
      <c r="G866" s="29"/>
    </row>
    <row r="867" spans="1:7" s="34" customFormat="1">
      <c r="A867" s="29"/>
      <c r="B867" s="29"/>
      <c r="C867" s="29"/>
      <c r="D867" s="29"/>
      <c r="E867" s="29"/>
      <c r="F867" s="29"/>
      <c r="G867" s="29"/>
    </row>
    <row r="868" spans="1:7" s="34" customFormat="1">
      <c r="A868" s="29"/>
      <c r="B868" s="29"/>
      <c r="C868" s="29"/>
      <c r="D868" s="29"/>
      <c r="E868" s="29"/>
      <c r="F868" s="29"/>
      <c r="G868" s="29"/>
    </row>
    <row r="869" spans="1:7" s="34" customFormat="1">
      <c r="A869" s="29"/>
      <c r="B869" s="29"/>
      <c r="C869" s="29"/>
      <c r="D869" s="29"/>
      <c r="E869" s="29"/>
      <c r="F869" s="29"/>
      <c r="G869" s="29"/>
    </row>
    <row r="870" spans="1:7" s="34" customFormat="1">
      <c r="A870" s="29"/>
      <c r="B870" s="29"/>
      <c r="C870" s="29"/>
      <c r="D870" s="29"/>
      <c r="E870" s="29"/>
      <c r="F870" s="29"/>
      <c r="G870" s="29"/>
    </row>
    <row r="871" spans="1:7" s="34" customFormat="1">
      <c r="A871" s="29"/>
      <c r="B871" s="29"/>
      <c r="C871" s="29"/>
      <c r="D871" s="29"/>
      <c r="E871" s="29"/>
      <c r="F871" s="29"/>
      <c r="G871" s="29"/>
    </row>
    <row r="872" spans="1:7" s="34" customFormat="1">
      <c r="A872" s="29"/>
      <c r="B872" s="29"/>
      <c r="C872" s="29"/>
      <c r="D872" s="29"/>
      <c r="E872" s="29"/>
      <c r="F872" s="29"/>
      <c r="G872" s="29"/>
    </row>
    <row r="873" spans="1:7" s="34" customFormat="1">
      <c r="A873" s="29"/>
      <c r="B873" s="29"/>
      <c r="C873" s="29"/>
      <c r="D873" s="29"/>
      <c r="E873" s="29"/>
      <c r="F873" s="29"/>
      <c r="G873" s="29"/>
    </row>
    <row r="874" spans="1:7" s="34" customFormat="1">
      <c r="A874" s="29"/>
      <c r="B874" s="29"/>
      <c r="C874" s="29"/>
      <c r="D874" s="29"/>
      <c r="E874" s="29"/>
      <c r="F874" s="29"/>
      <c r="G874" s="29"/>
    </row>
    <row r="875" spans="1:7" s="34" customFormat="1">
      <c r="A875" s="29"/>
      <c r="B875" s="29"/>
      <c r="C875" s="29"/>
      <c r="D875" s="29"/>
      <c r="E875" s="29"/>
      <c r="F875" s="29"/>
      <c r="G875" s="29"/>
    </row>
    <row r="876" spans="1:7" s="34" customFormat="1">
      <c r="A876" s="29"/>
      <c r="B876" s="29"/>
      <c r="C876" s="29"/>
      <c r="D876" s="29"/>
      <c r="E876" s="29"/>
      <c r="F876" s="29"/>
      <c r="G876" s="29"/>
    </row>
    <row r="877" spans="1:7" s="34" customFormat="1">
      <c r="A877" s="29"/>
      <c r="B877" s="29"/>
      <c r="C877" s="29"/>
      <c r="D877" s="29"/>
      <c r="E877" s="29"/>
      <c r="F877" s="29"/>
      <c r="G877" s="29"/>
    </row>
    <row r="878" spans="1:7" s="34" customFormat="1">
      <c r="A878" s="29"/>
      <c r="B878" s="29"/>
      <c r="C878" s="29"/>
      <c r="D878" s="29"/>
      <c r="E878" s="29"/>
      <c r="F878" s="29"/>
      <c r="G878" s="29"/>
    </row>
    <row r="879" spans="1:7" s="34" customFormat="1">
      <c r="A879" s="29"/>
      <c r="B879" s="29"/>
      <c r="C879" s="29"/>
      <c r="D879" s="29"/>
      <c r="E879" s="29"/>
      <c r="F879" s="29"/>
      <c r="G879" s="29"/>
    </row>
    <row r="880" spans="1:7" s="34" customFormat="1">
      <c r="A880" s="29"/>
      <c r="B880" s="29"/>
      <c r="C880" s="29"/>
      <c r="D880" s="29"/>
      <c r="E880" s="29"/>
      <c r="F880" s="29"/>
      <c r="G880" s="29"/>
    </row>
    <row r="881" spans="1:7" s="34" customFormat="1">
      <c r="A881" s="29"/>
      <c r="B881" s="29"/>
      <c r="C881" s="29"/>
      <c r="D881" s="29"/>
      <c r="E881" s="29"/>
      <c r="F881" s="29"/>
      <c r="G881" s="29"/>
    </row>
    <row r="882" spans="1:7" s="34" customFormat="1">
      <c r="A882" s="29"/>
      <c r="B882" s="29"/>
      <c r="C882" s="29"/>
      <c r="D882" s="29"/>
      <c r="E882" s="29"/>
      <c r="F882" s="29"/>
      <c r="G882" s="29"/>
    </row>
    <row r="883" spans="1:7" s="34" customFormat="1">
      <c r="A883" s="29"/>
      <c r="B883" s="29"/>
      <c r="C883" s="29"/>
      <c r="D883" s="29"/>
      <c r="E883" s="29"/>
      <c r="F883" s="29"/>
      <c r="G883" s="29"/>
    </row>
    <row r="884" spans="1:7" s="34" customFormat="1">
      <c r="A884" s="29"/>
      <c r="B884" s="29"/>
      <c r="C884" s="29"/>
      <c r="D884" s="29"/>
      <c r="E884" s="29"/>
      <c r="F884" s="29"/>
      <c r="G884" s="29"/>
    </row>
    <row r="885" spans="1:7" s="34" customFormat="1">
      <c r="A885" s="29"/>
      <c r="B885" s="29"/>
      <c r="C885" s="29"/>
      <c r="D885" s="29"/>
      <c r="E885" s="29"/>
      <c r="F885" s="29"/>
      <c r="G885" s="29"/>
    </row>
    <row r="886" spans="1:7" s="34" customFormat="1">
      <c r="A886" s="29"/>
      <c r="B886" s="29"/>
      <c r="C886" s="29"/>
      <c r="D886" s="29"/>
      <c r="E886" s="29"/>
      <c r="F886" s="29"/>
      <c r="G886" s="29"/>
    </row>
    <row r="887" spans="1:7" s="34" customFormat="1">
      <c r="A887" s="29"/>
      <c r="B887" s="29"/>
      <c r="C887" s="29"/>
      <c r="D887" s="29"/>
      <c r="E887" s="29"/>
      <c r="F887" s="29"/>
      <c r="G887" s="29"/>
    </row>
    <row r="888" spans="1:7" s="34" customFormat="1">
      <c r="A888" s="29"/>
      <c r="B888" s="29"/>
      <c r="C888" s="29"/>
      <c r="D888" s="29"/>
      <c r="E888" s="29"/>
      <c r="F888" s="29"/>
      <c r="G888" s="29"/>
    </row>
    <row r="889" spans="1:7" s="34" customFormat="1">
      <c r="A889" s="29"/>
      <c r="B889" s="29"/>
      <c r="C889" s="29"/>
      <c r="D889" s="29"/>
      <c r="E889" s="29"/>
      <c r="F889" s="29"/>
      <c r="G889" s="29"/>
    </row>
    <row r="890" spans="1:7" s="34" customFormat="1">
      <c r="A890" s="29"/>
      <c r="B890" s="29"/>
      <c r="C890" s="29"/>
      <c r="D890" s="29"/>
      <c r="E890" s="29"/>
      <c r="F890" s="29"/>
      <c r="G890" s="29"/>
    </row>
    <row r="891" spans="1:7" s="34" customFormat="1">
      <c r="A891" s="29"/>
      <c r="B891" s="29"/>
      <c r="C891" s="29"/>
      <c r="D891" s="29"/>
      <c r="E891" s="29"/>
      <c r="F891" s="29"/>
      <c r="G891" s="29"/>
    </row>
    <row r="892" spans="1:7" s="34" customFormat="1">
      <c r="A892" s="29"/>
      <c r="B892" s="29"/>
      <c r="C892" s="29"/>
      <c r="D892" s="29"/>
      <c r="E892" s="29"/>
      <c r="F892" s="29"/>
      <c r="G892" s="29"/>
    </row>
    <row r="893" spans="1:7" s="34" customFormat="1">
      <c r="A893" s="29"/>
      <c r="B893" s="29"/>
      <c r="C893" s="29"/>
      <c r="D893" s="29"/>
      <c r="E893" s="29"/>
      <c r="F893" s="29"/>
      <c r="G893" s="29"/>
    </row>
    <row r="894" spans="1:7" s="34" customFormat="1">
      <c r="A894" s="29"/>
      <c r="B894" s="29"/>
      <c r="C894" s="29"/>
      <c r="D894" s="29"/>
      <c r="E894" s="29"/>
      <c r="F894" s="29"/>
      <c r="G894" s="29"/>
    </row>
    <row r="895" spans="1:7" s="34" customFormat="1">
      <c r="A895" s="29"/>
      <c r="B895" s="29"/>
      <c r="C895" s="29"/>
      <c r="D895" s="29"/>
      <c r="E895" s="29"/>
      <c r="F895" s="29"/>
      <c r="G895" s="29"/>
    </row>
    <row r="896" spans="1:7" s="34" customFormat="1">
      <c r="A896" s="29"/>
      <c r="B896" s="29"/>
      <c r="C896" s="29"/>
      <c r="D896" s="29"/>
      <c r="E896" s="29"/>
      <c r="F896" s="29"/>
      <c r="G896" s="29"/>
    </row>
    <row r="897" spans="1:7" s="34" customFormat="1">
      <c r="A897" s="29"/>
      <c r="B897" s="29"/>
      <c r="C897" s="29"/>
      <c r="D897" s="29"/>
      <c r="E897" s="29"/>
      <c r="F897" s="29"/>
      <c r="G897" s="29"/>
    </row>
    <row r="898" spans="1:7" s="34" customFormat="1">
      <c r="A898" s="29"/>
      <c r="B898" s="29"/>
      <c r="C898" s="29"/>
      <c r="D898" s="29"/>
      <c r="E898" s="29"/>
      <c r="F898" s="29"/>
      <c r="G898" s="29"/>
    </row>
    <row r="899" spans="1:7" s="34" customFormat="1">
      <c r="A899" s="29"/>
      <c r="B899" s="29"/>
      <c r="C899" s="29"/>
      <c r="D899" s="29"/>
      <c r="E899" s="29"/>
      <c r="F899" s="29"/>
      <c r="G899" s="29"/>
    </row>
    <row r="900" spans="1:7" s="34" customFormat="1">
      <c r="A900" s="29"/>
      <c r="B900" s="29"/>
      <c r="C900" s="29"/>
      <c r="D900" s="29"/>
      <c r="E900" s="29"/>
      <c r="F900" s="29"/>
      <c r="G900" s="29"/>
    </row>
    <row r="901" spans="1:7" s="34" customFormat="1">
      <c r="A901" s="29"/>
      <c r="B901" s="29"/>
      <c r="C901" s="29"/>
      <c r="D901" s="29"/>
      <c r="E901" s="29"/>
      <c r="F901" s="29"/>
      <c r="G901" s="29"/>
    </row>
    <row r="902" spans="1:7" s="34" customFormat="1">
      <c r="A902" s="29"/>
      <c r="B902" s="29"/>
      <c r="C902" s="29"/>
      <c r="D902" s="29"/>
      <c r="E902" s="29"/>
      <c r="F902" s="29"/>
      <c r="G902" s="29"/>
    </row>
    <row r="903" spans="1:7" s="34" customFormat="1">
      <c r="A903" s="29"/>
      <c r="B903" s="29"/>
      <c r="C903" s="29"/>
      <c r="D903" s="29"/>
      <c r="E903" s="29"/>
      <c r="F903" s="29"/>
      <c r="G903" s="29"/>
    </row>
    <row r="904" spans="1:7" s="34" customFormat="1">
      <c r="A904" s="29"/>
      <c r="B904" s="29"/>
      <c r="C904" s="29"/>
      <c r="D904" s="29"/>
      <c r="E904" s="29"/>
      <c r="F904" s="29"/>
      <c r="G904" s="29"/>
    </row>
    <row r="905" spans="1:7" s="34" customFormat="1">
      <c r="A905" s="29"/>
      <c r="B905" s="29"/>
      <c r="C905" s="29"/>
      <c r="D905" s="29"/>
      <c r="E905" s="29"/>
      <c r="F905" s="29"/>
      <c r="G905" s="29"/>
    </row>
    <row r="906" spans="1:7" s="34" customFormat="1">
      <c r="A906" s="29"/>
      <c r="B906" s="29"/>
      <c r="C906" s="29"/>
      <c r="D906" s="29"/>
      <c r="E906" s="29"/>
      <c r="F906" s="29"/>
      <c r="G906" s="29"/>
    </row>
    <row r="907" spans="1:7" s="34" customFormat="1">
      <c r="A907" s="29"/>
      <c r="B907" s="29"/>
      <c r="C907" s="29"/>
      <c r="D907" s="29"/>
      <c r="E907" s="29"/>
      <c r="F907" s="29"/>
      <c r="G907" s="29"/>
    </row>
    <row r="908" spans="1:7" s="34" customFormat="1">
      <c r="A908" s="29"/>
      <c r="B908" s="29"/>
      <c r="C908" s="29"/>
      <c r="D908" s="29"/>
      <c r="E908" s="29"/>
      <c r="F908" s="29"/>
      <c r="G908" s="29"/>
    </row>
    <row r="909" spans="1:7" s="34" customFormat="1">
      <c r="A909" s="29"/>
      <c r="B909" s="29"/>
      <c r="C909" s="29"/>
      <c r="D909" s="29"/>
      <c r="E909" s="29"/>
      <c r="F909" s="29"/>
      <c r="G909" s="29"/>
    </row>
    <row r="910" spans="1:7" s="34" customFormat="1">
      <c r="A910" s="29"/>
      <c r="B910" s="29"/>
      <c r="C910" s="29"/>
      <c r="D910" s="29"/>
      <c r="E910" s="29"/>
      <c r="F910" s="29"/>
      <c r="G910" s="29"/>
    </row>
    <row r="911" spans="1:7" s="34" customFormat="1">
      <c r="A911" s="29"/>
      <c r="B911" s="29"/>
      <c r="C911" s="29"/>
      <c r="D911" s="29"/>
      <c r="E911" s="29"/>
      <c r="F911" s="29"/>
      <c r="G911" s="29"/>
    </row>
    <row r="912" spans="1:7" s="34" customFormat="1">
      <c r="A912" s="29"/>
      <c r="B912" s="29"/>
      <c r="C912" s="29"/>
      <c r="D912" s="29"/>
      <c r="E912" s="29"/>
      <c r="F912" s="29"/>
      <c r="G912" s="29"/>
    </row>
    <row r="913" spans="1:7" s="34" customFormat="1">
      <c r="A913" s="29"/>
      <c r="B913" s="29"/>
      <c r="C913" s="29"/>
      <c r="D913" s="29"/>
      <c r="E913" s="29"/>
      <c r="F913" s="29"/>
      <c r="G913" s="29"/>
    </row>
    <row r="914" spans="1:7" s="34" customFormat="1">
      <c r="A914" s="29"/>
      <c r="B914" s="29"/>
      <c r="C914" s="29"/>
      <c r="D914" s="29"/>
      <c r="E914" s="29"/>
      <c r="F914" s="29"/>
      <c r="G914" s="29"/>
    </row>
    <row r="915" spans="1:7" s="34" customFormat="1">
      <c r="A915" s="29"/>
      <c r="B915" s="29"/>
      <c r="C915" s="29"/>
      <c r="D915" s="29"/>
      <c r="E915" s="29"/>
      <c r="F915" s="29"/>
      <c r="G915" s="29"/>
    </row>
    <row r="916" spans="1:7" s="34" customFormat="1">
      <c r="A916" s="29"/>
      <c r="B916" s="29"/>
      <c r="C916" s="29"/>
      <c r="D916" s="29"/>
      <c r="E916" s="29"/>
      <c r="F916" s="29"/>
      <c r="G916" s="29"/>
    </row>
    <row r="917" spans="1:7" s="34" customFormat="1">
      <c r="A917" s="29"/>
      <c r="B917" s="29"/>
      <c r="C917" s="29"/>
      <c r="D917" s="29"/>
      <c r="E917" s="29"/>
      <c r="F917" s="29"/>
      <c r="G917" s="29"/>
    </row>
    <row r="918" spans="1:7" s="34" customFormat="1">
      <c r="A918" s="29"/>
      <c r="B918" s="29"/>
      <c r="C918" s="29"/>
      <c r="D918" s="29"/>
      <c r="E918" s="29"/>
      <c r="F918" s="29"/>
      <c r="G918" s="29"/>
    </row>
    <row r="919" spans="1:7" s="34" customFormat="1">
      <c r="A919" s="29"/>
      <c r="B919" s="29"/>
      <c r="C919" s="29"/>
      <c r="D919" s="29"/>
      <c r="E919" s="29"/>
      <c r="F919" s="29"/>
      <c r="G919" s="29"/>
    </row>
    <row r="920" spans="1:7" s="34" customFormat="1">
      <c r="A920" s="29"/>
      <c r="B920" s="29"/>
      <c r="C920" s="29"/>
      <c r="D920" s="29"/>
      <c r="E920" s="29"/>
      <c r="F920" s="29"/>
      <c r="G920" s="29"/>
    </row>
    <row r="921" spans="1:7" s="34" customFormat="1">
      <c r="A921" s="29"/>
      <c r="B921" s="29"/>
      <c r="C921" s="29"/>
      <c r="D921" s="29"/>
      <c r="E921" s="29"/>
      <c r="F921" s="29"/>
      <c r="G921" s="29"/>
    </row>
    <row r="922" spans="1:7" s="34" customFormat="1">
      <c r="A922" s="29"/>
      <c r="B922" s="29"/>
      <c r="C922" s="29"/>
      <c r="D922" s="29"/>
      <c r="E922" s="29"/>
      <c r="F922" s="29"/>
      <c r="G922" s="29"/>
    </row>
    <row r="923" spans="1:7" s="34" customFormat="1">
      <c r="A923" s="29"/>
      <c r="B923" s="29"/>
      <c r="C923" s="29"/>
      <c r="D923" s="29"/>
      <c r="E923" s="29"/>
      <c r="F923" s="29"/>
      <c r="G923" s="29"/>
    </row>
    <row r="924" spans="1:7" s="34" customFormat="1">
      <c r="A924" s="29"/>
      <c r="B924" s="29"/>
      <c r="C924" s="29"/>
      <c r="D924" s="29"/>
      <c r="E924" s="29"/>
      <c r="F924" s="29"/>
      <c r="G924" s="29"/>
    </row>
    <row r="925" spans="1:7" s="34" customFormat="1">
      <c r="A925" s="29"/>
      <c r="B925" s="29"/>
      <c r="C925" s="29"/>
      <c r="D925" s="29"/>
      <c r="E925" s="29"/>
      <c r="F925" s="29"/>
      <c r="G925" s="29"/>
    </row>
    <row r="926" spans="1:7" s="34" customFormat="1">
      <c r="A926" s="29"/>
      <c r="B926" s="29"/>
      <c r="C926" s="29"/>
      <c r="D926" s="29"/>
      <c r="E926" s="29"/>
      <c r="F926" s="29"/>
      <c r="G926" s="29"/>
    </row>
    <row r="927" spans="1:7" s="34" customFormat="1">
      <c r="A927" s="29"/>
      <c r="B927" s="29"/>
      <c r="C927" s="29"/>
      <c r="D927" s="29"/>
      <c r="E927" s="29"/>
      <c r="F927" s="29"/>
      <c r="G927" s="29"/>
    </row>
    <row r="928" spans="1:7" s="34" customFormat="1">
      <c r="A928" s="29"/>
      <c r="B928" s="29"/>
      <c r="C928" s="29"/>
      <c r="D928" s="29"/>
      <c r="E928" s="29"/>
      <c r="F928" s="29"/>
      <c r="G928" s="29"/>
    </row>
    <row r="929" spans="1:7" s="34" customFormat="1">
      <c r="A929" s="29"/>
      <c r="B929" s="29"/>
      <c r="C929" s="29"/>
      <c r="D929" s="29"/>
      <c r="E929" s="29"/>
      <c r="F929" s="29"/>
      <c r="G929" s="29"/>
    </row>
    <row r="930" spans="1:7" s="34" customFormat="1">
      <c r="A930" s="29"/>
      <c r="B930" s="29"/>
      <c r="C930" s="29"/>
      <c r="D930" s="29"/>
      <c r="E930" s="29"/>
      <c r="F930" s="29"/>
      <c r="G930" s="29"/>
    </row>
    <row r="931" spans="1:7" s="34" customFormat="1">
      <c r="A931" s="29"/>
      <c r="B931" s="29"/>
      <c r="C931" s="29"/>
      <c r="D931" s="29"/>
      <c r="E931" s="29"/>
      <c r="F931" s="29"/>
      <c r="G931" s="29"/>
    </row>
    <row r="932" spans="1:7" s="34" customFormat="1">
      <c r="A932" s="29"/>
      <c r="B932" s="29"/>
      <c r="C932" s="29"/>
      <c r="D932" s="29"/>
      <c r="E932" s="29"/>
      <c r="F932" s="29"/>
      <c r="G932" s="29"/>
    </row>
    <row r="933" spans="1:7" s="34" customFormat="1">
      <c r="A933" s="29"/>
      <c r="B933" s="29"/>
      <c r="C933" s="29"/>
      <c r="D933" s="29"/>
      <c r="E933" s="29"/>
      <c r="F933" s="29"/>
      <c r="G933" s="29"/>
    </row>
    <row r="934" spans="1:7" s="34" customFormat="1">
      <c r="A934" s="29"/>
      <c r="B934" s="29"/>
      <c r="C934" s="29"/>
      <c r="D934" s="29"/>
      <c r="E934" s="29"/>
      <c r="F934" s="29"/>
      <c r="G934" s="29"/>
    </row>
    <row r="935" spans="1:7" s="34" customFormat="1">
      <c r="A935" s="29"/>
      <c r="B935" s="29"/>
      <c r="C935" s="29"/>
      <c r="D935" s="29"/>
      <c r="E935" s="29"/>
      <c r="F935" s="29"/>
      <c r="G935" s="29"/>
    </row>
    <row r="936" spans="1:7" s="34" customFormat="1">
      <c r="A936" s="29"/>
      <c r="B936" s="29"/>
      <c r="C936" s="29"/>
      <c r="D936" s="29"/>
      <c r="E936" s="29"/>
      <c r="F936" s="29"/>
      <c r="G936" s="29"/>
    </row>
    <row r="937" spans="1:7" s="34" customFormat="1">
      <c r="A937" s="29"/>
      <c r="B937" s="29"/>
      <c r="C937" s="29"/>
      <c r="D937" s="29"/>
      <c r="E937" s="29"/>
      <c r="F937" s="29"/>
      <c r="G937" s="29"/>
    </row>
    <row r="938" spans="1:7" s="34" customFormat="1">
      <c r="A938" s="29"/>
      <c r="B938" s="29"/>
      <c r="C938" s="29"/>
      <c r="D938" s="29"/>
      <c r="E938" s="29"/>
      <c r="F938" s="29"/>
      <c r="G938" s="29"/>
    </row>
    <row r="939" spans="1:7" s="34" customFormat="1">
      <c r="A939" s="29"/>
      <c r="B939" s="29"/>
      <c r="C939" s="29"/>
      <c r="D939" s="29"/>
      <c r="E939" s="29"/>
      <c r="F939" s="29"/>
      <c r="G939" s="29"/>
    </row>
    <row r="940" spans="1:7" s="34" customFormat="1">
      <c r="A940" s="29"/>
      <c r="B940" s="29"/>
      <c r="C940" s="29"/>
      <c r="D940" s="29"/>
      <c r="E940" s="29"/>
      <c r="F940" s="29"/>
      <c r="G940" s="29"/>
    </row>
    <row r="941" spans="1:7" s="34" customFormat="1">
      <c r="A941" s="29"/>
      <c r="B941" s="29"/>
      <c r="C941" s="29"/>
      <c r="D941" s="29"/>
      <c r="E941" s="29"/>
      <c r="F941" s="29"/>
      <c r="G941" s="29"/>
    </row>
    <row r="942" spans="1:7" s="34" customFormat="1">
      <c r="A942" s="29"/>
      <c r="B942" s="29"/>
      <c r="C942" s="29"/>
      <c r="D942" s="29"/>
      <c r="E942" s="29"/>
      <c r="F942" s="29"/>
      <c r="G942" s="29"/>
    </row>
    <row r="943" spans="1:7" s="34" customFormat="1">
      <c r="A943" s="29"/>
      <c r="B943" s="29"/>
      <c r="C943" s="29"/>
      <c r="D943" s="29"/>
      <c r="E943" s="29"/>
      <c r="F943" s="29"/>
      <c r="G943" s="29"/>
    </row>
    <row r="944" spans="1:7" s="34" customFormat="1">
      <c r="A944" s="29"/>
      <c r="B944" s="29"/>
      <c r="C944" s="29"/>
      <c r="D944" s="29"/>
      <c r="E944" s="29"/>
      <c r="F944" s="29"/>
      <c r="G944" s="29"/>
    </row>
    <row r="945" spans="1:7" s="34" customFormat="1">
      <c r="A945" s="29"/>
      <c r="B945" s="29"/>
      <c r="C945" s="29"/>
      <c r="D945" s="29"/>
      <c r="E945" s="29"/>
      <c r="F945" s="29"/>
      <c r="G945" s="29"/>
    </row>
    <row r="946" spans="1:7" s="34" customFormat="1">
      <c r="A946" s="29"/>
      <c r="B946" s="29"/>
      <c r="C946" s="29"/>
      <c r="D946" s="29"/>
      <c r="E946" s="29"/>
      <c r="F946" s="29"/>
      <c r="G946" s="29"/>
    </row>
    <row r="947" spans="1:7" s="34" customFormat="1">
      <c r="A947" s="29"/>
      <c r="B947" s="29"/>
      <c r="C947" s="29"/>
      <c r="D947" s="29"/>
      <c r="E947" s="29"/>
      <c r="F947" s="29"/>
      <c r="G947" s="29"/>
    </row>
    <row r="948" spans="1:7" s="34" customFormat="1">
      <c r="A948" s="29"/>
      <c r="B948" s="29"/>
      <c r="C948" s="29"/>
      <c r="D948" s="29"/>
      <c r="E948" s="29"/>
      <c r="F948" s="29"/>
      <c r="G948" s="29"/>
    </row>
    <row r="949" spans="1:7" s="34" customFormat="1">
      <c r="A949" s="29"/>
      <c r="B949" s="29"/>
      <c r="C949" s="29"/>
      <c r="D949" s="29"/>
      <c r="E949" s="29"/>
      <c r="F949" s="29"/>
      <c r="G949" s="29"/>
    </row>
    <row r="950" spans="1:7" s="34" customFormat="1">
      <c r="A950" s="29"/>
      <c r="B950" s="29"/>
      <c r="C950" s="29"/>
      <c r="D950" s="29"/>
      <c r="E950" s="29"/>
      <c r="F950" s="29"/>
      <c r="G950" s="29"/>
    </row>
    <row r="951" spans="1:7" s="34" customFormat="1">
      <c r="A951" s="29"/>
      <c r="B951" s="29"/>
      <c r="C951" s="29"/>
      <c r="D951" s="29"/>
      <c r="E951" s="29"/>
      <c r="F951" s="29"/>
      <c r="G951" s="29"/>
    </row>
    <row r="952" spans="1:7" s="34" customFormat="1">
      <c r="A952" s="29"/>
      <c r="B952" s="29"/>
      <c r="C952" s="29"/>
      <c r="D952" s="29"/>
      <c r="E952" s="29"/>
      <c r="F952" s="29"/>
      <c r="G952" s="29"/>
    </row>
    <row r="953" spans="1:7" s="34" customFormat="1">
      <c r="A953" s="29"/>
      <c r="B953" s="29"/>
      <c r="C953" s="29"/>
      <c r="D953" s="29"/>
      <c r="E953" s="29"/>
      <c r="F953" s="29"/>
      <c r="G953" s="29"/>
    </row>
    <row r="954" spans="1:7" s="34" customFormat="1">
      <c r="A954" s="29"/>
      <c r="B954" s="29"/>
      <c r="C954" s="29"/>
      <c r="D954" s="29"/>
      <c r="E954" s="29"/>
      <c r="F954" s="29"/>
      <c r="G954" s="29"/>
    </row>
    <row r="955" spans="1:7" s="34" customFormat="1">
      <c r="A955" s="29"/>
      <c r="B955" s="29"/>
      <c r="C955" s="29"/>
      <c r="D955" s="29"/>
      <c r="E955" s="29"/>
      <c r="F955" s="29"/>
      <c r="G955" s="29"/>
    </row>
    <row r="956" spans="1:7" s="34" customFormat="1">
      <c r="A956" s="29"/>
      <c r="B956" s="29"/>
      <c r="C956" s="29"/>
      <c r="D956" s="29"/>
      <c r="E956" s="29"/>
      <c r="F956" s="29"/>
      <c r="G956" s="29"/>
    </row>
    <row r="957" spans="1:7" s="34" customFormat="1">
      <c r="A957" s="29"/>
      <c r="B957" s="29"/>
      <c r="C957" s="29"/>
      <c r="D957" s="29"/>
      <c r="E957" s="29"/>
      <c r="F957" s="29"/>
      <c r="G957" s="29"/>
    </row>
    <row r="958" spans="1:7" s="34" customFormat="1">
      <c r="A958" s="29"/>
      <c r="B958" s="29"/>
      <c r="C958" s="29"/>
      <c r="D958" s="29"/>
      <c r="E958" s="29"/>
      <c r="F958" s="29"/>
      <c r="G958" s="29"/>
    </row>
    <row r="959" spans="1:7" s="34" customFormat="1">
      <c r="A959" s="29"/>
      <c r="B959" s="29"/>
      <c r="C959" s="29"/>
      <c r="D959" s="29"/>
      <c r="E959" s="29"/>
      <c r="F959" s="29"/>
      <c r="G959" s="29"/>
    </row>
    <row r="960" spans="1:7" s="34" customFormat="1">
      <c r="A960" s="29"/>
      <c r="B960" s="29"/>
      <c r="C960" s="29"/>
      <c r="D960" s="29"/>
      <c r="E960" s="29"/>
      <c r="F960" s="29"/>
      <c r="G960" s="29"/>
    </row>
    <row r="961" spans="1:7" s="34" customFormat="1">
      <c r="A961" s="29"/>
      <c r="B961" s="29"/>
      <c r="C961" s="29"/>
      <c r="D961" s="29"/>
      <c r="E961" s="29"/>
      <c r="F961" s="29"/>
      <c r="G961" s="29"/>
    </row>
    <row r="962" spans="1:7" s="34" customFormat="1">
      <c r="A962" s="29"/>
      <c r="B962" s="29"/>
      <c r="C962" s="29"/>
      <c r="D962" s="29"/>
      <c r="E962" s="29"/>
      <c r="F962" s="29"/>
      <c r="G962" s="29"/>
    </row>
    <row r="963" spans="1:7" s="34" customFormat="1">
      <c r="A963" s="29"/>
      <c r="B963" s="29"/>
      <c r="C963" s="29"/>
      <c r="D963" s="29"/>
      <c r="E963" s="29"/>
      <c r="F963" s="29"/>
      <c r="G963" s="29"/>
    </row>
    <row r="964" spans="1:7" s="34" customFormat="1">
      <c r="A964" s="29"/>
      <c r="B964" s="29"/>
      <c r="C964" s="29"/>
      <c r="D964" s="29"/>
      <c r="E964" s="29"/>
      <c r="F964" s="29"/>
      <c r="G964" s="29"/>
    </row>
    <row r="965" spans="1:7" s="34" customFormat="1">
      <c r="A965" s="29"/>
      <c r="B965" s="29"/>
      <c r="C965" s="29"/>
      <c r="D965" s="29"/>
      <c r="E965" s="29"/>
      <c r="F965" s="29"/>
      <c r="G965" s="29"/>
    </row>
    <row r="966" spans="1:7" s="34" customFormat="1">
      <c r="A966" s="29"/>
      <c r="B966" s="29"/>
      <c r="C966" s="29"/>
      <c r="D966" s="29"/>
      <c r="E966" s="29"/>
      <c r="F966" s="29"/>
      <c r="G966" s="29"/>
    </row>
    <row r="967" spans="1:7" s="34" customFormat="1">
      <c r="A967" s="29"/>
      <c r="B967" s="29"/>
      <c r="C967" s="29"/>
      <c r="D967" s="29"/>
      <c r="E967" s="29"/>
      <c r="F967" s="29"/>
      <c r="G967" s="29"/>
    </row>
    <row r="968" spans="1:7" s="34" customFormat="1">
      <c r="A968" s="29"/>
      <c r="B968" s="29"/>
      <c r="C968" s="29"/>
      <c r="D968" s="29"/>
      <c r="E968" s="29"/>
      <c r="F968" s="29"/>
      <c r="G968" s="29"/>
    </row>
    <row r="969" spans="1:7" s="34" customFormat="1">
      <c r="A969" s="29"/>
      <c r="B969" s="29"/>
      <c r="C969" s="29"/>
      <c r="D969" s="29"/>
      <c r="E969" s="29"/>
      <c r="F969" s="29"/>
      <c r="G969" s="29"/>
    </row>
    <row r="970" spans="1:7" s="34" customFormat="1">
      <c r="A970" s="29"/>
      <c r="B970" s="29"/>
      <c r="C970" s="29"/>
      <c r="D970" s="29"/>
      <c r="E970" s="29"/>
      <c r="F970" s="29"/>
      <c r="G970" s="29"/>
    </row>
    <row r="971" spans="1:7" s="34" customFormat="1">
      <c r="A971" s="29"/>
      <c r="B971" s="29"/>
      <c r="C971" s="29"/>
      <c r="D971" s="29"/>
      <c r="E971" s="29"/>
      <c r="F971" s="29"/>
      <c r="G971" s="29"/>
    </row>
    <row r="972" spans="1:7" s="34" customFormat="1">
      <c r="A972" s="29"/>
      <c r="B972" s="29"/>
      <c r="C972" s="29"/>
      <c r="D972" s="29"/>
      <c r="E972" s="29"/>
      <c r="F972" s="29"/>
      <c r="G972" s="29"/>
    </row>
    <row r="973" spans="1:7" s="34" customFormat="1">
      <c r="A973" s="29"/>
      <c r="B973" s="29"/>
      <c r="C973" s="29"/>
      <c r="D973" s="29"/>
      <c r="E973" s="29"/>
      <c r="F973" s="29"/>
      <c r="G973" s="29"/>
    </row>
    <row r="974" spans="1:7" s="34" customFormat="1">
      <c r="A974" s="29"/>
      <c r="B974" s="29"/>
      <c r="C974" s="29"/>
      <c r="D974" s="29"/>
      <c r="E974" s="29"/>
      <c r="F974" s="29"/>
      <c r="G974" s="29"/>
    </row>
    <row r="975" spans="1:7" s="34" customFormat="1">
      <c r="A975" s="29"/>
      <c r="B975" s="29"/>
      <c r="C975" s="29"/>
      <c r="D975" s="29"/>
      <c r="E975" s="29"/>
      <c r="F975" s="29"/>
      <c r="G975" s="29"/>
    </row>
    <row r="976" spans="1:7" s="34" customFormat="1">
      <c r="A976" s="29"/>
      <c r="B976" s="29"/>
      <c r="C976" s="29"/>
      <c r="D976" s="29"/>
      <c r="E976" s="29"/>
      <c r="F976" s="29"/>
      <c r="G976" s="29"/>
    </row>
    <row r="977" spans="1:7" s="34" customFormat="1">
      <c r="A977" s="29"/>
      <c r="B977" s="29"/>
      <c r="C977" s="29"/>
      <c r="D977" s="29"/>
      <c r="E977" s="29"/>
      <c r="F977" s="29"/>
      <c r="G977" s="29"/>
    </row>
    <row r="978" spans="1:7" s="34" customFormat="1">
      <c r="A978" s="29"/>
      <c r="B978" s="29"/>
      <c r="C978" s="29"/>
      <c r="D978" s="29"/>
      <c r="E978" s="29"/>
      <c r="F978" s="29"/>
      <c r="G978" s="29"/>
    </row>
    <row r="979" spans="1:7" s="34" customFormat="1">
      <c r="A979" s="29"/>
      <c r="B979" s="29"/>
      <c r="C979" s="29"/>
      <c r="D979" s="29"/>
      <c r="E979" s="29"/>
      <c r="F979" s="29"/>
      <c r="G979" s="29"/>
    </row>
    <row r="980" spans="1:7" s="34" customFormat="1">
      <c r="A980" s="29"/>
      <c r="B980" s="29"/>
      <c r="C980" s="29"/>
      <c r="D980" s="29"/>
      <c r="E980" s="29"/>
      <c r="F980" s="29"/>
      <c r="G980" s="29"/>
    </row>
    <row r="981" spans="1:7" s="34" customFormat="1">
      <c r="A981" s="29"/>
      <c r="B981" s="29"/>
      <c r="C981" s="29"/>
      <c r="D981" s="29"/>
      <c r="E981" s="29"/>
      <c r="F981" s="29"/>
      <c r="G981" s="29"/>
    </row>
    <row r="982" spans="1:7" s="34" customFormat="1">
      <c r="A982" s="29"/>
      <c r="B982" s="29"/>
      <c r="C982" s="29"/>
      <c r="D982" s="29"/>
      <c r="E982" s="29"/>
      <c r="F982" s="29"/>
      <c r="G982" s="29"/>
    </row>
    <row r="983" spans="1:7" s="34" customFormat="1">
      <c r="A983" s="29"/>
      <c r="B983" s="29"/>
      <c r="C983" s="29"/>
      <c r="D983" s="29"/>
      <c r="E983" s="29"/>
      <c r="F983" s="29"/>
      <c r="G983" s="29"/>
    </row>
    <row r="984" spans="1:7" s="34" customFormat="1">
      <c r="A984" s="29"/>
      <c r="B984" s="29"/>
      <c r="C984" s="29"/>
      <c r="D984" s="29"/>
      <c r="E984" s="29"/>
      <c r="F984" s="29"/>
      <c r="G984" s="29"/>
    </row>
    <row r="985" spans="1:7" s="34" customFormat="1">
      <c r="A985" s="29"/>
      <c r="B985" s="29"/>
      <c r="C985" s="29"/>
      <c r="D985" s="29"/>
      <c r="E985" s="29"/>
      <c r="F985" s="29"/>
      <c r="G985" s="29"/>
    </row>
    <row r="986" spans="1:7" s="34" customFormat="1">
      <c r="A986" s="29"/>
      <c r="B986" s="29"/>
      <c r="C986" s="29"/>
      <c r="D986" s="29"/>
      <c r="E986" s="29"/>
      <c r="F986" s="29"/>
      <c r="G986" s="29"/>
    </row>
    <row r="987" spans="1:7" s="34" customFormat="1">
      <c r="A987" s="29"/>
      <c r="B987" s="29"/>
      <c r="C987" s="29"/>
      <c r="D987" s="29"/>
      <c r="E987" s="29"/>
      <c r="F987" s="29"/>
      <c r="G987" s="29"/>
    </row>
    <row r="988" spans="1:7" s="34" customFormat="1">
      <c r="A988" s="29"/>
      <c r="B988" s="29"/>
      <c r="C988" s="29"/>
      <c r="D988" s="29"/>
      <c r="E988" s="29"/>
      <c r="F988" s="29"/>
      <c r="G988" s="29"/>
    </row>
    <row r="989" spans="1:7" s="34" customFormat="1">
      <c r="A989" s="29"/>
      <c r="B989" s="29"/>
      <c r="C989" s="29"/>
      <c r="D989" s="29"/>
      <c r="E989" s="29"/>
      <c r="F989" s="29"/>
      <c r="G989" s="29"/>
    </row>
    <row r="990" spans="1:7" s="34" customFormat="1">
      <c r="A990" s="29"/>
      <c r="B990" s="29"/>
      <c r="C990" s="29"/>
      <c r="D990" s="29"/>
      <c r="E990" s="29"/>
      <c r="F990" s="29"/>
      <c r="G990" s="29"/>
    </row>
    <row r="991" spans="1:7" s="34" customFormat="1">
      <c r="A991" s="29"/>
      <c r="B991" s="29"/>
      <c r="C991" s="29"/>
      <c r="D991" s="29"/>
      <c r="E991" s="29"/>
      <c r="F991" s="29"/>
      <c r="G991" s="29"/>
    </row>
    <row r="992" spans="1:7" s="34" customFormat="1">
      <c r="A992" s="29"/>
      <c r="B992" s="29"/>
      <c r="C992" s="29"/>
      <c r="D992" s="29"/>
      <c r="E992" s="29"/>
      <c r="F992" s="29"/>
      <c r="G992" s="29"/>
    </row>
    <row r="993" spans="1:7" s="34" customFormat="1">
      <c r="A993" s="29"/>
      <c r="B993" s="29"/>
      <c r="C993" s="29"/>
      <c r="D993" s="29"/>
      <c r="E993" s="29"/>
      <c r="F993" s="29"/>
      <c r="G993" s="29"/>
    </row>
    <row r="994" spans="1:7" s="34" customFormat="1">
      <c r="A994" s="29"/>
      <c r="B994" s="29"/>
      <c r="C994" s="29"/>
      <c r="D994" s="29"/>
      <c r="E994" s="29"/>
      <c r="F994" s="29"/>
      <c r="G994" s="29"/>
    </row>
    <row r="995" spans="1:7" s="34" customFormat="1">
      <c r="A995" s="29"/>
      <c r="B995" s="29"/>
      <c r="C995" s="29"/>
      <c r="D995" s="29"/>
      <c r="E995" s="29"/>
      <c r="F995" s="29"/>
      <c r="G995" s="29"/>
    </row>
    <row r="996" spans="1:7" s="34" customFormat="1">
      <c r="A996" s="29"/>
      <c r="B996" s="29"/>
      <c r="C996" s="29"/>
      <c r="D996" s="29"/>
      <c r="E996" s="29"/>
      <c r="F996" s="29"/>
      <c r="G996" s="29"/>
    </row>
    <row r="997" spans="1:7" s="34" customFormat="1">
      <c r="A997" s="29"/>
      <c r="B997" s="29"/>
      <c r="C997" s="29"/>
      <c r="D997" s="29"/>
      <c r="E997" s="29"/>
      <c r="F997" s="29"/>
      <c r="G997" s="29"/>
    </row>
    <row r="998" spans="1:7" s="34" customFormat="1">
      <c r="A998" s="29"/>
      <c r="B998" s="29"/>
      <c r="C998" s="29"/>
      <c r="D998" s="29"/>
      <c r="E998" s="29"/>
      <c r="F998" s="29"/>
      <c r="G998" s="29"/>
    </row>
    <row r="999" spans="1:7" s="34" customFormat="1">
      <c r="A999" s="29"/>
      <c r="B999" s="29"/>
      <c r="C999" s="29"/>
      <c r="D999" s="29"/>
      <c r="E999" s="29"/>
      <c r="F999" s="29"/>
      <c r="G999" s="29"/>
    </row>
    <row r="1000" spans="1:7" s="34" customFormat="1">
      <c r="A1000" s="29"/>
      <c r="B1000" s="29"/>
      <c r="C1000" s="29"/>
      <c r="D1000" s="29"/>
      <c r="E1000" s="29"/>
      <c r="F1000" s="29"/>
      <c r="G1000" s="29"/>
    </row>
    <row r="1001" spans="1:7" s="34" customFormat="1">
      <c r="A1001" s="29"/>
      <c r="B1001" s="29"/>
      <c r="C1001" s="29"/>
      <c r="D1001" s="29"/>
      <c r="E1001" s="29"/>
      <c r="F1001" s="29"/>
      <c r="G1001" s="29"/>
    </row>
    <row r="1002" spans="1:7" s="34" customFormat="1">
      <c r="A1002" s="29"/>
      <c r="B1002" s="29"/>
      <c r="C1002" s="29"/>
      <c r="D1002" s="29"/>
      <c r="E1002" s="29"/>
      <c r="F1002" s="29"/>
      <c r="G1002" s="29"/>
    </row>
    <row r="1003" spans="1:7" s="34" customFormat="1">
      <c r="A1003" s="29"/>
      <c r="B1003" s="29"/>
      <c r="C1003" s="29"/>
      <c r="D1003" s="29"/>
      <c r="E1003" s="29"/>
      <c r="F1003" s="29"/>
      <c r="G1003" s="29"/>
    </row>
    <row r="1004" spans="1:7" s="34" customFormat="1">
      <c r="A1004" s="29"/>
      <c r="B1004" s="29"/>
      <c r="C1004" s="29"/>
      <c r="D1004" s="29"/>
      <c r="E1004" s="29"/>
      <c r="F1004" s="29"/>
      <c r="G1004" s="29"/>
    </row>
    <row r="1005" spans="1:7" s="34" customFormat="1">
      <c r="A1005" s="29"/>
      <c r="B1005" s="29"/>
      <c r="C1005" s="29"/>
      <c r="D1005" s="29"/>
      <c r="E1005" s="29"/>
      <c r="F1005" s="29"/>
      <c r="G1005" s="29"/>
    </row>
    <row r="1006" spans="1:7" s="34" customFormat="1">
      <c r="A1006" s="29"/>
      <c r="B1006" s="29"/>
      <c r="C1006" s="29"/>
      <c r="D1006" s="29"/>
      <c r="E1006" s="29"/>
      <c r="F1006" s="29"/>
      <c r="G1006" s="29"/>
    </row>
    <row r="1007" spans="1:7" s="34" customFormat="1">
      <c r="A1007" s="29"/>
      <c r="B1007" s="29"/>
      <c r="C1007" s="29"/>
      <c r="D1007" s="29"/>
      <c r="E1007" s="29"/>
      <c r="F1007" s="29"/>
      <c r="G1007" s="29"/>
    </row>
    <row r="1008" spans="1:7" s="34" customFormat="1">
      <c r="A1008" s="29"/>
      <c r="B1008" s="29"/>
      <c r="C1008" s="29"/>
      <c r="D1008" s="29"/>
      <c r="E1008" s="29"/>
      <c r="F1008" s="29"/>
      <c r="G1008" s="29"/>
    </row>
    <row r="1009" spans="1:7" s="34" customFormat="1">
      <c r="A1009" s="29"/>
      <c r="B1009" s="29"/>
      <c r="C1009" s="29"/>
      <c r="D1009" s="29"/>
      <c r="E1009" s="29"/>
      <c r="F1009" s="29"/>
      <c r="G1009" s="29"/>
    </row>
    <row r="1010" spans="1:7" s="34" customFormat="1">
      <c r="A1010" s="29"/>
      <c r="B1010" s="29"/>
      <c r="C1010" s="29"/>
      <c r="D1010" s="29"/>
      <c r="E1010" s="29"/>
      <c r="F1010" s="29"/>
      <c r="G1010" s="29"/>
    </row>
    <row r="1011" spans="1:7" s="34" customFormat="1">
      <c r="A1011" s="29"/>
      <c r="B1011" s="29"/>
      <c r="C1011" s="29"/>
      <c r="D1011" s="29"/>
      <c r="E1011" s="29"/>
      <c r="F1011" s="29"/>
      <c r="G1011" s="29"/>
    </row>
    <row r="1012" spans="1:7" s="34" customFormat="1">
      <c r="A1012" s="29"/>
      <c r="B1012" s="29"/>
      <c r="C1012" s="29"/>
      <c r="D1012" s="29"/>
      <c r="E1012" s="29"/>
      <c r="F1012" s="29"/>
      <c r="G1012" s="29"/>
    </row>
    <row r="1013" spans="1:7" s="34" customFormat="1">
      <c r="A1013" s="29"/>
      <c r="B1013" s="29"/>
      <c r="C1013" s="29"/>
      <c r="D1013" s="29"/>
      <c r="E1013" s="29"/>
      <c r="F1013" s="29"/>
      <c r="G1013" s="29"/>
    </row>
    <row r="1014" spans="1:7" s="34" customFormat="1">
      <c r="A1014" s="29"/>
      <c r="B1014" s="29"/>
      <c r="C1014" s="29"/>
      <c r="D1014" s="29"/>
      <c r="E1014" s="29"/>
      <c r="F1014" s="29"/>
      <c r="G1014" s="29"/>
    </row>
    <row r="1015" spans="1:7" s="34" customFormat="1">
      <c r="A1015" s="29"/>
      <c r="B1015" s="29"/>
      <c r="C1015" s="29"/>
      <c r="D1015" s="29"/>
      <c r="E1015" s="29"/>
      <c r="F1015" s="29"/>
      <c r="G1015" s="29"/>
    </row>
    <row r="1016" spans="1:7" s="34" customFormat="1">
      <c r="A1016" s="29"/>
      <c r="B1016" s="29"/>
      <c r="C1016" s="29"/>
      <c r="D1016" s="29"/>
      <c r="E1016" s="29"/>
      <c r="F1016" s="29"/>
      <c r="G1016" s="29"/>
    </row>
    <row r="1017" spans="1:7" s="34" customFormat="1">
      <c r="A1017" s="29"/>
      <c r="B1017" s="29"/>
      <c r="C1017" s="29"/>
      <c r="D1017" s="29"/>
      <c r="E1017" s="29"/>
      <c r="F1017" s="29"/>
      <c r="G1017" s="29"/>
    </row>
    <row r="1018" spans="1:7" s="34" customFormat="1">
      <c r="A1018" s="29"/>
      <c r="B1018" s="29"/>
      <c r="C1018" s="29"/>
      <c r="D1018" s="29"/>
      <c r="E1018" s="29"/>
      <c r="F1018" s="29"/>
      <c r="G1018" s="29"/>
    </row>
    <row r="1019" spans="1:7" s="34" customFormat="1">
      <c r="A1019" s="29"/>
      <c r="B1019" s="29"/>
      <c r="C1019" s="29"/>
      <c r="D1019" s="29"/>
      <c r="E1019" s="29"/>
      <c r="F1019" s="29"/>
      <c r="G1019" s="29"/>
    </row>
    <row r="1020" spans="1:7" s="34" customFormat="1">
      <c r="A1020" s="29"/>
      <c r="B1020" s="29"/>
      <c r="C1020" s="29"/>
      <c r="D1020" s="29"/>
      <c r="E1020" s="29"/>
      <c r="F1020" s="29"/>
      <c r="G1020" s="29"/>
    </row>
    <row r="1021" spans="1:7" s="34" customFormat="1">
      <c r="A1021" s="29"/>
      <c r="B1021" s="29"/>
      <c r="C1021" s="29"/>
      <c r="D1021" s="29"/>
      <c r="E1021" s="29"/>
      <c r="F1021" s="29"/>
      <c r="G1021" s="29"/>
    </row>
    <row r="1022" spans="1:7" s="34" customFormat="1">
      <c r="A1022" s="29"/>
      <c r="B1022" s="29"/>
      <c r="C1022" s="29"/>
      <c r="D1022" s="29"/>
      <c r="E1022" s="29"/>
      <c r="F1022" s="29"/>
      <c r="G1022" s="29"/>
    </row>
    <row r="1023" spans="1:7" s="34" customFormat="1">
      <c r="A1023" s="29"/>
      <c r="B1023" s="29"/>
      <c r="C1023" s="29"/>
      <c r="D1023" s="29"/>
      <c r="E1023" s="29"/>
      <c r="F1023" s="29"/>
      <c r="G1023" s="29"/>
    </row>
    <row r="1024" spans="1:7" s="34" customFormat="1">
      <c r="A1024" s="29"/>
      <c r="B1024" s="29"/>
      <c r="C1024" s="29"/>
      <c r="D1024" s="29"/>
      <c r="E1024" s="29"/>
      <c r="F1024" s="29"/>
      <c r="G1024" s="29"/>
    </row>
    <row r="1025" spans="1:7" s="34" customFormat="1">
      <c r="A1025" s="29"/>
      <c r="B1025" s="29"/>
      <c r="C1025" s="29"/>
      <c r="D1025" s="29"/>
      <c r="E1025" s="29"/>
      <c r="F1025" s="29"/>
      <c r="G1025" s="29"/>
    </row>
    <row r="1026" spans="1:7" s="34" customFormat="1">
      <c r="A1026" s="29"/>
      <c r="B1026" s="29"/>
      <c r="C1026" s="29"/>
      <c r="D1026" s="29"/>
      <c r="E1026" s="29"/>
      <c r="F1026" s="29"/>
      <c r="G1026" s="29"/>
    </row>
    <row r="1027" spans="1:7" s="34" customFormat="1">
      <c r="A1027" s="29"/>
      <c r="B1027" s="29"/>
      <c r="C1027" s="29"/>
      <c r="D1027" s="29"/>
      <c r="E1027" s="29"/>
      <c r="F1027" s="29"/>
      <c r="G1027" s="29"/>
    </row>
    <row r="1028" spans="1:7" s="34" customFormat="1">
      <c r="A1028" s="29"/>
      <c r="B1028" s="29"/>
      <c r="C1028" s="29"/>
      <c r="D1028" s="29"/>
      <c r="E1028" s="29"/>
      <c r="F1028" s="29"/>
      <c r="G1028" s="29"/>
    </row>
    <row r="1029" spans="1:7" s="34" customFormat="1">
      <c r="A1029" s="29"/>
      <c r="B1029" s="29"/>
      <c r="C1029" s="29"/>
      <c r="D1029" s="29"/>
      <c r="E1029" s="29"/>
      <c r="F1029" s="29"/>
      <c r="G1029" s="29"/>
    </row>
    <row r="1030" spans="1:7" s="34" customFormat="1">
      <c r="A1030" s="29"/>
      <c r="B1030" s="29"/>
      <c r="C1030" s="29"/>
      <c r="D1030" s="29"/>
      <c r="E1030" s="29"/>
      <c r="F1030" s="29"/>
      <c r="G1030" s="29"/>
    </row>
    <row r="1031" spans="1:7" s="34" customFormat="1">
      <c r="A1031" s="29"/>
      <c r="B1031" s="29"/>
      <c r="C1031" s="29"/>
      <c r="D1031" s="29"/>
      <c r="E1031" s="29"/>
      <c r="F1031" s="29"/>
      <c r="G1031" s="29"/>
    </row>
    <row r="1032" spans="1:7" s="34" customFormat="1">
      <c r="A1032" s="29"/>
      <c r="B1032" s="29"/>
      <c r="C1032" s="29"/>
      <c r="D1032" s="29"/>
      <c r="E1032" s="29"/>
      <c r="F1032" s="29"/>
      <c r="G1032" s="29"/>
    </row>
    <row r="1033" spans="1:7" s="34" customFormat="1">
      <c r="A1033" s="29"/>
      <c r="B1033" s="29"/>
      <c r="C1033" s="29"/>
      <c r="D1033" s="29"/>
      <c r="E1033" s="29"/>
      <c r="F1033" s="29"/>
      <c r="G1033" s="29"/>
    </row>
    <row r="1034" spans="1:7" s="34" customFormat="1">
      <c r="A1034" s="29"/>
      <c r="B1034" s="29"/>
      <c r="C1034" s="29"/>
      <c r="D1034" s="29"/>
      <c r="E1034" s="29"/>
      <c r="F1034" s="29"/>
      <c r="G1034" s="29"/>
    </row>
    <row r="1035" spans="1:7" s="34" customFormat="1">
      <c r="A1035" s="29"/>
      <c r="B1035" s="29"/>
      <c r="C1035" s="29"/>
      <c r="D1035" s="29"/>
      <c r="E1035" s="29"/>
      <c r="F1035" s="29"/>
      <c r="G1035" s="29"/>
    </row>
    <row r="1036" spans="1:7" s="34" customFormat="1">
      <c r="A1036" s="29"/>
      <c r="B1036" s="29"/>
      <c r="C1036" s="29"/>
      <c r="D1036" s="29"/>
      <c r="E1036" s="29"/>
      <c r="F1036" s="29"/>
      <c r="G1036" s="29"/>
    </row>
    <row r="1037" spans="1:7" s="34" customFormat="1">
      <c r="A1037" s="29"/>
      <c r="B1037" s="29"/>
      <c r="C1037" s="29"/>
      <c r="D1037" s="29"/>
      <c r="E1037" s="29"/>
      <c r="F1037" s="29"/>
      <c r="G1037" s="29"/>
    </row>
    <row r="1038" spans="1:7" s="34" customFormat="1">
      <c r="A1038" s="29"/>
      <c r="B1038" s="29"/>
      <c r="C1038" s="29"/>
      <c r="D1038" s="29"/>
      <c r="E1038" s="29"/>
      <c r="F1038" s="29"/>
      <c r="G1038" s="29"/>
    </row>
    <row r="1039" spans="1:7" s="34" customFormat="1">
      <c r="A1039" s="29"/>
      <c r="B1039" s="29"/>
      <c r="C1039" s="29"/>
      <c r="D1039" s="29"/>
      <c r="E1039" s="29"/>
      <c r="F1039" s="29"/>
      <c r="G1039" s="29"/>
    </row>
    <row r="1040" spans="1:7" s="34" customFormat="1">
      <c r="A1040" s="29"/>
      <c r="B1040" s="29"/>
      <c r="C1040" s="29"/>
      <c r="D1040" s="29"/>
      <c r="E1040" s="29"/>
      <c r="F1040" s="29"/>
      <c r="G1040" s="29"/>
    </row>
    <row r="1041" spans="1:7" s="34" customFormat="1">
      <c r="A1041" s="29"/>
      <c r="B1041" s="29"/>
      <c r="C1041" s="29"/>
      <c r="D1041" s="29"/>
      <c r="E1041" s="29"/>
      <c r="F1041" s="29"/>
      <c r="G1041" s="29"/>
    </row>
    <row r="1042" spans="1:7" s="34" customFormat="1">
      <c r="A1042" s="29"/>
      <c r="B1042" s="29"/>
      <c r="C1042" s="29"/>
      <c r="D1042" s="29"/>
      <c r="E1042" s="29"/>
      <c r="F1042" s="29"/>
      <c r="G1042" s="29"/>
    </row>
    <row r="1043" spans="1:7" s="34" customFormat="1">
      <c r="A1043" s="29"/>
      <c r="B1043" s="29"/>
      <c r="C1043" s="29"/>
      <c r="D1043" s="29"/>
      <c r="E1043" s="29"/>
      <c r="F1043" s="29"/>
      <c r="G1043" s="29"/>
    </row>
    <row r="1044" spans="1:7" s="34" customFormat="1">
      <c r="A1044" s="29"/>
      <c r="B1044" s="29"/>
      <c r="C1044" s="29"/>
      <c r="D1044" s="29"/>
      <c r="E1044" s="29"/>
      <c r="F1044" s="29"/>
      <c r="G1044" s="29"/>
    </row>
    <row r="1045" spans="1:7" s="34" customFormat="1">
      <c r="A1045" s="29"/>
      <c r="B1045" s="29"/>
      <c r="C1045" s="29"/>
      <c r="D1045" s="29"/>
      <c r="E1045" s="29"/>
      <c r="F1045" s="29"/>
      <c r="G1045" s="29"/>
    </row>
    <row r="1046" spans="1:7" s="34" customFormat="1">
      <c r="A1046" s="29"/>
      <c r="B1046" s="29"/>
      <c r="C1046" s="29"/>
      <c r="D1046" s="29"/>
      <c r="E1046" s="29"/>
      <c r="F1046" s="29"/>
      <c r="G1046" s="29"/>
    </row>
    <row r="1047" spans="1:7" s="34" customFormat="1">
      <c r="A1047" s="29"/>
      <c r="B1047" s="29"/>
      <c r="C1047" s="29"/>
      <c r="D1047" s="29"/>
      <c r="E1047" s="29"/>
      <c r="F1047" s="29"/>
      <c r="G1047" s="29"/>
    </row>
    <row r="1048" spans="1:7" s="34" customFormat="1">
      <c r="A1048" s="29"/>
      <c r="B1048" s="29"/>
      <c r="C1048" s="29"/>
      <c r="D1048" s="29"/>
      <c r="E1048" s="29"/>
      <c r="F1048" s="29"/>
      <c r="G1048" s="29"/>
    </row>
    <row r="1049" spans="1:7" s="34" customFormat="1">
      <c r="A1049" s="29"/>
      <c r="B1049" s="29"/>
      <c r="C1049" s="29"/>
      <c r="D1049" s="29"/>
      <c r="E1049" s="29"/>
      <c r="F1049" s="29"/>
      <c r="G1049" s="29"/>
    </row>
    <row r="1050" spans="1:7" s="34" customFormat="1">
      <c r="A1050" s="29"/>
      <c r="B1050" s="29"/>
      <c r="C1050" s="29"/>
      <c r="D1050" s="29"/>
      <c r="E1050" s="29"/>
      <c r="F1050" s="29"/>
      <c r="G1050" s="29"/>
    </row>
    <row r="1051" spans="1:7" s="34" customFormat="1">
      <c r="A1051" s="29"/>
      <c r="B1051" s="29"/>
      <c r="C1051" s="29"/>
      <c r="D1051" s="29"/>
      <c r="E1051" s="29"/>
      <c r="F1051" s="29"/>
      <c r="G1051" s="29"/>
    </row>
    <row r="1052" spans="1:7" s="34" customFormat="1">
      <c r="A1052" s="29"/>
      <c r="B1052" s="29"/>
      <c r="C1052" s="29"/>
      <c r="D1052" s="29"/>
      <c r="E1052" s="29"/>
      <c r="F1052" s="29"/>
      <c r="G1052" s="29"/>
    </row>
    <row r="1053" spans="1:7" s="34" customFormat="1">
      <c r="A1053" s="29"/>
      <c r="B1053" s="29"/>
      <c r="C1053" s="29"/>
      <c r="D1053" s="29"/>
      <c r="E1053" s="29"/>
      <c r="F1053" s="29"/>
      <c r="G1053" s="29"/>
    </row>
    <row r="1054" spans="1:7" s="34" customFormat="1">
      <c r="A1054" s="29"/>
      <c r="B1054" s="29"/>
      <c r="C1054" s="29"/>
      <c r="D1054" s="29"/>
      <c r="E1054" s="29"/>
      <c r="F1054" s="29"/>
      <c r="G1054" s="29"/>
    </row>
    <row r="1055" spans="1:7" s="34" customFormat="1">
      <c r="A1055" s="29"/>
      <c r="B1055" s="29"/>
      <c r="C1055" s="29"/>
      <c r="D1055" s="29"/>
      <c r="E1055" s="29"/>
      <c r="F1055" s="29"/>
      <c r="G1055" s="29"/>
    </row>
    <row r="1056" spans="1:7" s="34" customFormat="1">
      <c r="A1056" s="29"/>
      <c r="B1056" s="29"/>
      <c r="C1056" s="29"/>
      <c r="D1056" s="29"/>
      <c r="E1056" s="29"/>
      <c r="F1056" s="29"/>
      <c r="G1056" s="29"/>
    </row>
    <row r="1057" spans="1:7" s="34" customFormat="1">
      <c r="A1057" s="29"/>
      <c r="B1057" s="29"/>
      <c r="C1057" s="29"/>
      <c r="D1057" s="29"/>
      <c r="E1057" s="29"/>
      <c r="F1057" s="29"/>
      <c r="G1057" s="29"/>
    </row>
    <row r="1058" spans="1:7" s="34" customFormat="1">
      <c r="A1058" s="29"/>
      <c r="B1058" s="29"/>
      <c r="C1058" s="29"/>
      <c r="D1058" s="29"/>
      <c r="E1058" s="29"/>
      <c r="F1058" s="29"/>
      <c r="G1058" s="29"/>
    </row>
    <row r="1059" spans="1:7" s="34" customFormat="1">
      <c r="A1059" s="29"/>
      <c r="B1059" s="29"/>
      <c r="C1059" s="29"/>
      <c r="D1059" s="29"/>
      <c r="E1059" s="29"/>
      <c r="F1059" s="29"/>
      <c r="G1059" s="29"/>
    </row>
    <row r="1060" spans="1:7" s="34" customFormat="1">
      <c r="A1060" s="29"/>
      <c r="B1060" s="29"/>
      <c r="C1060" s="29"/>
      <c r="D1060" s="29"/>
      <c r="E1060" s="29"/>
      <c r="F1060" s="29"/>
      <c r="G1060" s="29"/>
    </row>
    <row r="1061" spans="1:7" s="34" customFormat="1">
      <c r="A1061" s="29"/>
      <c r="B1061" s="29"/>
      <c r="C1061" s="29"/>
      <c r="D1061" s="29"/>
      <c r="E1061" s="29"/>
      <c r="F1061" s="29"/>
      <c r="G1061" s="29"/>
    </row>
    <row r="1062" spans="1:7" s="34" customFormat="1">
      <c r="A1062" s="29"/>
      <c r="B1062" s="29"/>
      <c r="C1062" s="29"/>
      <c r="D1062" s="29"/>
      <c r="E1062" s="29"/>
      <c r="F1062" s="29"/>
      <c r="G1062" s="29"/>
    </row>
    <row r="1063" spans="1:7" s="34" customFormat="1">
      <c r="A1063" s="29"/>
      <c r="B1063" s="29"/>
      <c r="C1063" s="29"/>
      <c r="D1063" s="29"/>
      <c r="E1063" s="29"/>
      <c r="F1063" s="29"/>
      <c r="G1063" s="29"/>
    </row>
    <row r="1064" spans="1:7" s="34" customFormat="1">
      <c r="A1064" s="29"/>
      <c r="B1064" s="29"/>
      <c r="C1064" s="29"/>
      <c r="D1064" s="29"/>
      <c r="E1064" s="29"/>
      <c r="F1064" s="29"/>
      <c r="G1064" s="29"/>
    </row>
    <row r="1065" spans="1:7" s="34" customFormat="1">
      <c r="A1065" s="29"/>
      <c r="B1065" s="29"/>
      <c r="C1065" s="29"/>
      <c r="D1065" s="29"/>
      <c r="E1065" s="29"/>
      <c r="F1065" s="29"/>
      <c r="G1065" s="29"/>
    </row>
    <row r="1066" spans="1:7" s="34" customFormat="1">
      <c r="A1066" s="29"/>
      <c r="B1066" s="29"/>
      <c r="C1066" s="29"/>
      <c r="D1066" s="29"/>
      <c r="E1066" s="29"/>
      <c r="F1066" s="29"/>
      <c r="G1066" s="29"/>
    </row>
    <row r="1067" spans="1:7" s="34" customFormat="1">
      <c r="A1067" s="29"/>
      <c r="B1067" s="29"/>
      <c r="C1067" s="29"/>
      <c r="D1067" s="29"/>
      <c r="E1067" s="29"/>
      <c r="F1067" s="29"/>
      <c r="G1067" s="29"/>
    </row>
    <row r="1068" spans="1:7" s="34" customFormat="1">
      <c r="A1068" s="29"/>
      <c r="B1068" s="29"/>
      <c r="C1068" s="29"/>
      <c r="D1068" s="29"/>
      <c r="E1068" s="29"/>
      <c r="F1068" s="29"/>
      <c r="G1068" s="29"/>
    </row>
    <row r="1069" spans="1:7" s="34" customFormat="1">
      <c r="A1069" s="29"/>
      <c r="B1069" s="29"/>
      <c r="C1069" s="29"/>
      <c r="D1069" s="29"/>
      <c r="E1069" s="29"/>
      <c r="F1069" s="29"/>
      <c r="G1069" s="29"/>
    </row>
    <row r="1070" spans="1:7" s="34" customFormat="1">
      <c r="A1070" s="29"/>
      <c r="B1070" s="29"/>
      <c r="C1070" s="29"/>
      <c r="D1070" s="29"/>
      <c r="E1070" s="29"/>
      <c r="F1070" s="29"/>
      <c r="G1070" s="29"/>
    </row>
    <row r="1071" spans="1:7" s="34" customFormat="1">
      <c r="A1071" s="29"/>
      <c r="B1071" s="29"/>
      <c r="C1071" s="29"/>
      <c r="D1071" s="29"/>
      <c r="E1071" s="29"/>
      <c r="F1071" s="29"/>
      <c r="G1071" s="29"/>
    </row>
    <row r="1072" spans="1:7" s="34" customFormat="1">
      <c r="A1072" s="29"/>
      <c r="B1072" s="29"/>
      <c r="C1072" s="29"/>
      <c r="D1072" s="29"/>
      <c r="E1072" s="29"/>
      <c r="F1072" s="29"/>
      <c r="G1072" s="29"/>
    </row>
    <row r="1073" spans="1:7" s="34" customFormat="1">
      <c r="A1073" s="29"/>
      <c r="B1073" s="29"/>
      <c r="C1073" s="29"/>
      <c r="D1073" s="29"/>
      <c r="E1073" s="29"/>
      <c r="F1073" s="29"/>
      <c r="G1073" s="29"/>
    </row>
    <row r="1074" spans="1:7" s="34" customFormat="1">
      <c r="A1074" s="29"/>
      <c r="B1074" s="29"/>
      <c r="C1074" s="29"/>
      <c r="D1074" s="29"/>
      <c r="E1074" s="29"/>
      <c r="F1074" s="29"/>
      <c r="G1074" s="29"/>
    </row>
    <row r="1075" spans="1:7" s="34" customFormat="1">
      <c r="A1075" s="29"/>
      <c r="B1075" s="29"/>
      <c r="C1075" s="29"/>
      <c r="D1075" s="29"/>
      <c r="E1075" s="29"/>
      <c r="F1075" s="29"/>
      <c r="G1075" s="29"/>
    </row>
    <row r="1076" spans="1:7" s="34" customFormat="1">
      <c r="A1076" s="29"/>
      <c r="B1076" s="29"/>
      <c r="C1076" s="29"/>
      <c r="D1076" s="29"/>
      <c r="E1076" s="29"/>
      <c r="F1076" s="29"/>
      <c r="G1076" s="29"/>
    </row>
    <row r="1077" spans="1:7" s="34" customFormat="1">
      <c r="A1077" s="29"/>
      <c r="B1077" s="29"/>
      <c r="C1077" s="29"/>
      <c r="D1077" s="29"/>
      <c r="E1077" s="29"/>
      <c r="F1077" s="29"/>
      <c r="G1077" s="29"/>
    </row>
    <row r="1078" spans="1:7" s="34" customFormat="1">
      <c r="A1078" s="29"/>
      <c r="B1078" s="29"/>
      <c r="C1078" s="29"/>
      <c r="D1078" s="29"/>
      <c r="E1078" s="29"/>
      <c r="F1078" s="29"/>
      <c r="G1078" s="29"/>
    </row>
    <row r="1079" spans="1:7" s="34" customFormat="1">
      <c r="A1079" s="29"/>
      <c r="B1079" s="29"/>
      <c r="C1079" s="29"/>
      <c r="D1079" s="29"/>
      <c r="E1079" s="29"/>
      <c r="F1079" s="29"/>
      <c r="G1079" s="29"/>
    </row>
    <row r="1080" spans="1:7" s="34" customFormat="1">
      <c r="A1080" s="29"/>
      <c r="B1080" s="29"/>
      <c r="C1080" s="29"/>
      <c r="D1080" s="29"/>
      <c r="E1080" s="29"/>
      <c r="F1080" s="29"/>
      <c r="G1080" s="29"/>
    </row>
    <row r="1081" spans="1:7" s="34" customFormat="1">
      <c r="A1081" s="29"/>
      <c r="B1081" s="29"/>
      <c r="C1081" s="29"/>
      <c r="D1081" s="29"/>
      <c r="E1081" s="29"/>
      <c r="F1081" s="29"/>
      <c r="G1081" s="29"/>
    </row>
    <row r="1082" spans="1:7" s="34" customFormat="1">
      <c r="A1082" s="29"/>
      <c r="B1082" s="29"/>
      <c r="C1082" s="29"/>
      <c r="D1082" s="29"/>
      <c r="E1082" s="29"/>
      <c r="F1082" s="29"/>
      <c r="G1082" s="29"/>
    </row>
    <row r="1083" spans="1:7" s="34" customFormat="1">
      <c r="A1083" s="29"/>
      <c r="B1083" s="29"/>
      <c r="C1083" s="29"/>
      <c r="D1083" s="29"/>
      <c r="E1083" s="29"/>
      <c r="F1083" s="29"/>
      <c r="G1083" s="29"/>
    </row>
    <row r="1084" spans="1:7" s="34" customFormat="1">
      <c r="A1084" s="29"/>
      <c r="B1084" s="29"/>
      <c r="C1084" s="29"/>
      <c r="D1084" s="29"/>
      <c r="E1084" s="29"/>
      <c r="F1084" s="29"/>
      <c r="G1084" s="29"/>
    </row>
    <row r="1085" spans="1:7" s="34" customFormat="1">
      <c r="A1085" s="29"/>
      <c r="B1085" s="29"/>
      <c r="C1085" s="29"/>
      <c r="D1085" s="29"/>
      <c r="E1085" s="29"/>
      <c r="F1085" s="29"/>
      <c r="G1085" s="29"/>
    </row>
    <row r="1086" spans="1:7" s="34" customFormat="1">
      <c r="A1086" s="29"/>
      <c r="B1086" s="29"/>
      <c r="C1086" s="29"/>
      <c r="D1086" s="29"/>
      <c r="E1086" s="29"/>
      <c r="F1086" s="29"/>
      <c r="G1086" s="29"/>
    </row>
    <row r="1087" spans="1:7" s="34" customFormat="1">
      <c r="A1087" s="29"/>
      <c r="B1087" s="29"/>
      <c r="C1087" s="29"/>
      <c r="D1087" s="29"/>
      <c r="E1087" s="29"/>
      <c r="F1087" s="29"/>
      <c r="G1087" s="29"/>
    </row>
    <row r="1088" spans="1:7" s="34" customFormat="1">
      <c r="A1088" s="29"/>
      <c r="B1088" s="29"/>
      <c r="C1088" s="29"/>
      <c r="D1088" s="29"/>
      <c r="E1088" s="29"/>
      <c r="F1088" s="29"/>
      <c r="G1088" s="29"/>
    </row>
    <row r="1089" spans="1:7" s="34" customFormat="1">
      <c r="A1089" s="29"/>
      <c r="B1089" s="29"/>
      <c r="C1089" s="29"/>
      <c r="D1089" s="29"/>
      <c r="E1089" s="29"/>
      <c r="F1089" s="29"/>
      <c r="G1089" s="29"/>
    </row>
    <row r="1090" spans="1:7" s="34" customFormat="1">
      <c r="A1090" s="29"/>
      <c r="B1090" s="29"/>
      <c r="C1090" s="29"/>
      <c r="D1090" s="29"/>
      <c r="E1090" s="29"/>
      <c r="F1090" s="29"/>
      <c r="G1090" s="29"/>
    </row>
    <row r="1091" spans="1:7" s="34" customFormat="1">
      <c r="A1091" s="29"/>
      <c r="B1091" s="29"/>
      <c r="C1091" s="29"/>
      <c r="D1091" s="29"/>
      <c r="E1091" s="29"/>
      <c r="F1091" s="29"/>
      <c r="G1091" s="29"/>
    </row>
    <row r="1092" spans="1:7" s="34" customFormat="1">
      <c r="A1092" s="29"/>
      <c r="B1092" s="29"/>
      <c r="C1092" s="29"/>
      <c r="D1092" s="29"/>
      <c r="E1092" s="29"/>
      <c r="F1092" s="29"/>
      <c r="G1092" s="29"/>
    </row>
    <row r="1093" spans="1:7" s="34" customFormat="1">
      <c r="A1093" s="29"/>
      <c r="B1093" s="29"/>
      <c r="C1093" s="29"/>
      <c r="D1093" s="29"/>
      <c r="E1093" s="29"/>
      <c r="F1093" s="29"/>
      <c r="G1093" s="29"/>
    </row>
    <row r="1094" spans="1:7" s="34" customFormat="1">
      <c r="A1094" s="29"/>
      <c r="B1094" s="29"/>
      <c r="C1094" s="29"/>
      <c r="D1094" s="29"/>
      <c r="E1094" s="29"/>
      <c r="F1094" s="29"/>
      <c r="G1094" s="29"/>
    </row>
    <row r="1095" spans="1:7" s="34" customFormat="1">
      <c r="A1095" s="29"/>
      <c r="B1095" s="29"/>
      <c r="C1095" s="29"/>
      <c r="D1095" s="29"/>
      <c r="E1095" s="29"/>
      <c r="F1095" s="29"/>
      <c r="G1095" s="29"/>
    </row>
    <row r="1096" spans="1:7" s="34" customFormat="1">
      <c r="A1096" s="29"/>
      <c r="B1096" s="29"/>
      <c r="C1096" s="29"/>
      <c r="D1096" s="29"/>
      <c r="E1096" s="29"/>
      <c r="F1096" s="29"/>
      <c r="G1096" s="29"/>
    </row>
    <row r="1097" spans="1:7" s="34" customFormat="1">
      <c r="A1097" s="29"/>
      <c r="B1097" s="29"/>
      <c r="C1097" s="29"/>
      <c r="D1097" s="29"/>
      <c r="E1097" s="29"/>
      <c r="F1097" s="29"/>
      <c r="G1097" s="29"/>
    </row>
    <row r="1098" spans="1:7" s="34" customFormat="1">
      <c r="A1098" s="29"/>
      <c r="B1098" s="29"/>
      <c r="C1098" s="29"/>
      <c r="D1098" s="29"/>
      <c r="E1098" s="29"/>
      <c r="F1098" s="29"/>
      <c r="G1098" s="29"/>
    </row>
    <row r="1099" spans="1:7" s="34" customFormat="1">
      <c r="A1099" s="29"/>
      <c r="B1099" s="29"/>
      <c r="C1099" s="29"/>
      <c r="D1099" s="29"/>
      <c r="E1099" s="29"/>
      <c r="F1099" s="29"/>
      <c r="G1099" s="29"/>
    </row>
    <row r="1100" spans="1:7" s="34" customFormat="1">
      <c r="A1100" s="29"/>
      <c r="B1100" s="29"/>
      <c r="C1100" s="29"/>
      <c r="D1100" s="29"/>
      <c r="E1100" s="29"/>
      <c r="F1100" s="29"/>
      <c r="G1100" s="29"/>
    </row>
    <row r="1101" spans="1:7" s="34" customFormat="1">
      <c r="A1101" s="29"/>
      <c r="B1101" s="29"/>
      <c r="C1101" s="29"/>
      <c r="D1101" s="29"/>
      <c r="E1101" s="29"/>
      <c r="F1101" s="29"/>
      <c r="G1101" s="29"/>
    </row>
    <row r="1102" spans="1:7" s="34" customFormat="1">
      <c r="A1102" s="29"/>
      <c r="B1102" s="29"/>
      <c r="C1102" s="29"/>
      <c r="D1102" s="29"/>
      <c r="E1102" s="29"/>
      <c r="F1102" s="29"/>
      <c r="G1102" s="29"/>
    </row>
    <row r="1103" spans="1:7" s="34" customFormat="1">
      <c r="A1103" s="29"/>
      <c r="B1103" s="29"/>
      <c r="C1103" s="29"/>
      <c r="D1103" s="29"/>
      <c r="E1103" s="29"/>
      <c r="F1103" s="29"/>
      <c r="G1103" s="29"/>
    </row>
    <row r="1104" spans="1:7" s="34" customFormat="1">
      <c r="A1104" s="29"/>
      <c r="B1104" s="29"/>
      <c r="C1104" s="29"/>
      <c r="D1104" s="29"/>
      <c r="E1104" s="29"/>
      <c r="F1104" s="29"/>
      <c r="G1104" s="29"/>
    </row>
    <row r="1105" spans="1:7" s="34" customFormat="1">
      <c r="A1105" s="29"/>
      <c r="B1105" s="29"/>
      <c r="C1105" s="29"/>
      <c r="D1105" s="29"/>
      <c r="E1105" s="29"/>
      <c r="F1105" s="29"/>
      <c r="G1105" s="29"/>
    </row>
    <row r="1106" spans="1:7" s="34" customFormat="1">
      <c r="A1106" s="29"/>
      <c r="B1106" s="29"/>
      <c r="C1106" s="29"/>
      <c r="D1106" s="29"/>
      <c r="E1106" s="29"/>
      <c r="F1106" s="29"/>
      <c r="G1106" s="29"/>
    </row>
    <row r="1107" spans="1:7" s="34" customFormat="1">
      <c r="A1107" s="29"/>
      <c r="B1107" s="29"/>
      <c r="C1107" s="29"/>
      <c r="D1107" s="29"/>
      <c r="E1107" s="29"/>
      <c r="F1107" s="29"/>
      <c r="G1107" s="29"/>
    </row>
    <row r="1108" spans="1:7" s="34" customFormat="1">
      <c r="A1108" s="29"/>
      <c r="B1108" s="29"/>
      <c r="C1108" s="29"/>
      <c r="D1108" s="29"/>
      <c r="E1108" s="29"/>
      <c r="F1108" s="29"/>
      <c r="G1108" s="29"/>
    </row>
    <row r="1109" spans="1:7" s="34" customFormat="1">
      <c r="A1109" s="29"/>
      <c r="B1109" s="29"/>
      <c r="C1109" s="29"/>
      <c r="D1109" s="29"/>
      <c r="E1109" s="29"/>
      <c r="F1109" s="29"/>
      <c r="G1109" s="29"/>
    </row>
    <row r="1110" spans="1:7" s="34" customFormat="1">
      <c r="A1110" s="29"/>
      <c r="B1110" s="29"/>
      <c r="C1110" s="29"/>
      <c r="D1110" s="29"/>
      <c r="E1110" s="29"/>
      <c r="F1110" s="29"/>
      <c r="G1110" s="29"/>
    </row>
    <row r="1111" spans="1:7" s="34" customFormat="1">
      <c r="A1111" s="29"/>
      <c r="B1111" s="29"/>
      <c r="C1111" s="29"/>
      <c r="D1111" s="29"/>
      <c r="E1111" s="29"/>
      <c r="F1111" s="29"/>
      <c r="G1111" s="29"/>
    </row>
    <row r="1112" spans="1:7" s="34" customFormat="1">
      <c r="A1112" s="29"/>
      <c r="B1112" s="29"/>
      <c r="C1112" s="29"/>
      <c r="D1112" s="29"/>
      <c r="E1112" s="29"/>
      <c r="F1112" s="29"/>
      <c r="G1112" s="29"/>
    </row>
    <row r="1113" spans="1:7" s="34" customFormat="1">
      <c r="A1113" s="29"/>
      <c r="B1113" s="29"/>
      <c r="C1113" s="29"/>
      <c r="D1113" s="29"/>
      <c r="E1113" s="29"/>
      <c r="F1113" s="29"/>
      <c r="G1113" s="29"/>
    </row>
    <row r="1114" spans="1:7" s="34" customFormat="1">
      <c r="A1114" s="29"/>
      <c r="B1114" s="29"/>
      <c r="C1114" s="29"/>
      <c r="D1114" s="29"/>
      <c r="E1114" s="29"/>
      <c r="F1114" s="29"/>
      <c r="G1114" s="29"/>
    </row>
    <row r="1115" spans="1:7" s="34" customFormat="1">
      <c r="A1115" s="29"/>
      <c r="B1115" s="29"/>
      <c r="C1115" s="29"/>
      <c r="D1115" s="29"/>
      <c r="E1115" s="29"/>
      <c r="F1115" s="29"/>
      <c r="G1115" s="29"/>
    </row>
    <row r="1116" spans="1:7" s="34" customFormat="1">
      <c r="A1116" s="29"/>
      <c r="B1116" s="29"/>
      <c r="C1116" s="29"/>
      <c r="D1116" s="29"/>
      <c r="E1116" s="29"/>
      <c r="F1116" s="29"/>
      <c r="G1116" s="29"/>
    </row>
    <row r="1117" spans="1:7" s="34" customFormat="1">
      <c r="A1117" s="29"/>
      <c r="B1117" s="29"/>
      <c r="C1117" s="29"/>
      <c r="D1117" s="29"/>
      <c r="E1117" s="29"/>
      <c r="F1117" s="29"/>
      <c r="G1117" s="29"/>
    </row>
    <row r="1118" spans="1:7" s="34" customFormat="1">
      <c r="A1118" s="29"/>
      <c r="B1118" s="29"/>
      <c r="C1118" s="29"/>
      <c r="D1118" s="29"/>
      <c r="E1118" s="29"/>
      <c r="F1118" s="29"/>
      <c r="G1118" s="29"/>
    </row>
    <row r="1119" spans="1:7" s="34" customFormat="1">
      <c r="A1119" s="29"/>
      <c r="B1119" s="29"/>
      <c r="C1119" s="29"/>
      <c r="D1119" s="29"/>
      <c r="E1119" s="29"/>
      <c r="F1119" s="29"/>
      <c r="G1119" s="29"/>
    </row>
    <row r="1120" spans="1:7" s="34" customFormat="1">
      <c r="A1120" s="29"/>
      <c r="B1120" s="29"/>
      <c r="C1120" s="29"/>
      <c r="D1120" s="29"/>
      <c r="E1120" s="29"/>
      <c r="F1120" s="29"/>
      <c r="G1120" s="29"/>
    </row>
    <row r="1121" spans="1:7" s="34" customFormat="1">
      <c r="A1121" s="29"/>
      <c r="B1121" s="29"/>
      <c r="C1121" s="29"/>
      <c r="D1121" s="29"/>
      <c r="E1121" s="29"/>
      <c r="F1121" s="29"/>
      <c r="G1121" s="29"/>
    </row>
    <row r="1122" spans="1:7" s="34" customFormat="1">
      <c r="A1122" s="29"/>
      <c r="B1122" s="29"/>
      <c r="C1122" s="29"/>
      <c r="D1122" s="29"/>
      <c r="E1122" s="29"/>
      <c r="F1122" s="29"/>
      <c r="G1122" s="29"/>
    </row>
    <row r="1123" spans="1:7" s="34" customFormat="1">
      <c r="A1123" s="29"/>
      <c r="B1123" s="29"/>
      <c r="C1123" s="29"/>
      <c r="D1123" s="29"/>
      <c r="E1123" s="29"/>
      <c r="F1123" s="29"/>
      <c r="G1123" s="29"/>
    </row>
    <row r="1124" spans="1:7" s="34" customFormat="1">
      <c r="A1124" s="29"/>
      <c r="B1124" s="29"/>
      <c r="C1124" s="29"/>
      <c r="D1124" s="29"/>
      <c r="E1124" s="29"/>
      <c r="F1124" s="29"/>
      <c r="G1124" s="29"/>
    </row>
    <row r="1125" spans="1:7" s="34" customFormat="1">
      <c r="A1125" s="29"/>
      <c r="B1125" s="29"/>
      <c r="C1125" s="29"/>
      <c r="D1125" s="29"/>
      <c r="E1125" s="29"/>
      <c r="F1125" s="29"/>
      <c r="G1125" s="29"/>
    </row>
    <row r="1126" spans="1:7" s="34" customFormat="1">
      <c r="A1126" s="29"/>
      <c r="B1126" s="29"/>
      <c r="C1126" s="29"/>
      <c r="D1126" s="29"/>
      <c r="E1126" s="29"/>
      <c r="F1126" s="29"/>
      <c r="G1126" s="29"/>
    </row>
    <row r="1127" spans="1:7" s="34" customFormat="1">
      <c r="A1127" s="29"/>
      <c r="B1127" s="29"/>
      <c r="C1127" s="29"/>
      <c r="D1127" s="29"/>
      <c r="E1127" s="29"/>
      <c r="F1127" s="29"/>
      <c r="G1127" s="29"/>
    </row>
    <row r="1128" spans="1:7" s="34" customFormat="1">
      <c r="A1128" s="29"/>
      <c r="B1128" s="29"/>
      <c r="C1128" s="29"/>
      <c r="D1128" s="29"/>
      <c r="E1128" s="29"/>
      <c r="F1128" s="29"/>
      <c r="G1128" s="29"/>
    </row>
    <row r="1129" spans="1:7" s="34" customFormat="1">
      <c r="A1129" s="29"/>
      <c r="B1129" s="29"/>
      <c r="C1129" s="29"/>
      <c r="D1129" s="29"/>
      <c r="E1129" s="29"/>
      <c r="F1129" s="29"/>
      <c r="G1129" s="29"/>
    </row>
    <row r="1130" spans="1:7" s="34" customFormat="1">
      <c r="A1130" s="29"/>
      <c r="B1130" s="29"/>
      <c r="C1130" s="29"/>
      <c r="D1130" s="29"/>
      <c r="E1130" s="29"/>
      <c r="F1130" s="29"/>
      <c r="G1130" s="29"/>
    </row>
    <row r="1131" spans="1:7" s="34" customFormat="1">
      <c r="A1131" s="29"/>
      <c r="B1131" s="29"/>
      <c r="C1131" s="29"/>
      <c r="D1131" s="29"/>
      <c r="E1131" s="29"/>
      <c r="F1131" s="29"/>
      <c r="G1131" s="29"/>
    </row>
    <row r="1132" spans="1:7" s="34" customFormat="1">
      <c r="A1132" s="29"/>
      <c r="B1132" s="29"/>
      <c r="C1132" s="29"/>
      <c r="D1132" s="29"/>
      <c r="E1132" s="29"/>
      <c r="F1132" s="29"/>
      <c r="G1132" s="29"/>
    </row>
    <row r="1133" spans="1:7" s="34" customFormat="1">
      <c r="A1133" s="29"/>
      <c r="B1133" s="29"/>
      <c r="C1133" s="29"/>
      <c r="D1133" s="29"/>
      <c r="E1133" s="29"/>
      <c r="F1133" s="29"/>
      <c r="G1133" s="29"/>
    </row>
    <row r="1134" spans="1:7" s="34" customFormat="1">
      <c r="A1134" s="29"/>
      <c r="B1134" s="29"/>
      <c r="C1134" s="29"/>
      <c r="D1134" s="29"/>
      <c r="E1134" s="29"/>
      <c r="F1134" s="29"/>
      <c r="G1134" s="29"/>
    </row>
    <row r="1135" spans="1:7" s="34" customFormat="1">
      <c r="A1135" s="29"/>
      <c r="B1135" s="29"/>
      <c r="C1135" s="29"/>
      <c r="D1135" s="29"/>
      <c r="E1135" s="29"/>
      <c r="F1135" s="29"/>
      <c r="G1135" s="29"/>
    </row>
    <row r="1136" spans="1:7" s="34" customFormat="1">
      <c r="A1136" s="29"/>
      <c r="B1136" s="29"/>
      <c r="C1136" s="29"/>
      <c r="D1136" s="29"/>
      <c r="E1136" s="29"/>
      <c r="F1136" s="29"/>
      <c r="G1136" s="29"/>
    </row>
    <row r="1137" spans="1:7" s="34" customFormat="1">
      <c r="A1137" s="29"/>
      <c r="B1137" s="29"/>
      <c r="C1137" s="29"/>
      <c r="D1137" s="29"/>
      <c r="E1137" s="29"/>
      <c r="F1137" s="29"/>
      <c r="G1137" s="29"/>
    </row>
    <row r="1138" spans="1:7" s="34" customFormat="1">
      <c r="A1138" s="29"/>
      <c r="B1138" s="29"/>
      <c r="C1138" s="29"/>
      <c r="D1138" s="29"/>
      <c r="E1138" s="29"/>
      <c r="F1138" s="29"/>
      <c r="G1138" s="29"/>
    </row>
    <row r="1139" spans="1:7" s="34" customFormat="1">
      <c r="A1139" s="29"/>
      <c r="B1139" s="29"/>
      <c r="C1139" s="29"/>
      <c r="D1139" s="29"/>
      <c r="E1139" s="29"/>
      <c r="F1139" s="29"/>
      <c r="G1139" s="29"/>
    </row>
    <row r="1140" spans="1:7" s="34" customFormat="1">
      <c r="A1140" s="29"/>
      <c r="B1140" s="29"/>
      <c r="C1140" s="29"/>
      <c r="D1140" s="29"/>
      <c r="E1140" s="29"/>
      <c r="F1140" s="29"/>
      <c r="G1140" s="29"/>
    </row>
    <row r="1141" spans="1:7" s="34" customFormat="1">
      <c r="A1141" s="29"/>
      <c r="B1141" s="29"/>
      <c r="C1141" s="29"/>
      <c r="D1141" s="29"/>
      <c r="E1141" s="29"/>
      <c r="F1141" s="29"/>
      <c r="G1141" s="29"/>
    </row>
    <row r="1142" spans="1:7" s="34" customFormat="1">
      <c r="A1142" s="29"/>
      <c r="B1142" s="29"/>
      <c r="C1142" s="29"/>
      <c r="D1142" s="29"/>
      <c r="E1142" s="29"/>
      <c r="F1142" s="29"/>
      <c r="G1142" s="29"/>
    </row>
    <row r="1143" spans="1:7" s="34" customFormat="1">
      <c r="A1143" s="29"/>
      <c r="B1143" s="29"/>
      <c r="C1143" s="29"/>
      <c r="D1143" s="29"/>
      <c r="E1143" s="29"/>
      <c r="F1143" s="29"/>
      <c r="G1143" s="29"/>
    </row>
    <row r="1144" spans="1:7" s="34" customFormat="1">
      <c r="A1144" s="29"/>
      <c r="B1144" s="29"/>
      <c r="C1144" s="29"/>
      <c r="D1144" s="29"/>
      <c r="E1144" s="29"/>
      <c r="F1144" s="29"/>
      <c r="G1144" s="29"/>
    </row>
    <row r="1145" spans="1:7" s="34" customFormat="1">
      <c r="A1145" s="29"/>
      <c r="B1145" s="29"/>
      <c r="C1145" s="29"/>
      <c r="D1145" s="29"/>
      <c r="E1145" s="29"/>
      <c r="F1145" s="29"/>
      <c r="G1145" s="29"/>
    </row>
    <row r="1146" spans="1:7" s="34" customFormat="1">
      <c r="A1146" s="29"/>
      <c r="B1146" s="29"/>
      <c r="C1146" s="29"/>
      <c r="D1146" s="29"/>
      <c r="E1146" s="29"/>
      <c r="F1146" s="29"/>
      <c r="G1146" s="29"/>
    </row>
    <row r="1147" spans="1:7" s="34" customFormat="1">
      <c r="A1147" s="29"/>
      <c r="B1147" s="29"/>
      <c r="C1147" s="29"/>
      <c r="D1147" s="29"/>
      <c r="E1147" s="29"/>
      <c r="F1147" s="29"/>
      <c r="G1147" s="29"/>
    </row>
    <row r="1148" spans="1:7" s="34" customFormat="1">
      <c r="A1148" s="29"/>
      <c r="B1148" s="29"/>
      <c r="C1148" s="29"/>
      <c r="D1148" s="29"/>
      <c r="E1148" s="29"/>
      <c r="F1148" s="29"/>
      <c r="G1148" s="29"/>
    </row>
    <row r="1149" spans="1:7" s="34" customFormat="1">
      <c r="A1149" s="29"/>
      <c r="B1149" s="29"/>
      <c r="C1149" s="29"/>
      <c r="D1149" s="29"/>
      <c r="E1149" s="29"/>
      <c r="F1149" s="29"/>
      <c r="G1149" s="29"/>
    </row>
    <row r="1150" spans="1:7" s="34" customFormat="1">
      <c r="A1150" s="29"/>
      <c r="B1150" s="29"/>
      <c r="C1150" s="29"/>
      <c r="D1150" s="29"/>
      <c r="E1150" s="29"/>
      <c r="F1150" s="29"/>
      <c r="G1150" s="29"/>
    </row>
    <row r="1151" spans="1:7" s="34" customFormat="1">
      <c r="A1151" s="29"/>
      <c r="B1151" s="29"/>
      <c r="C1151" s="29"/>
      <c r="D1151" s="29"/>
      <c r="E1151" s="29"/>
      <c r="F1151" s="29"/>
      <c r="G1151" s="29"/>
    </row>
    <row r="1152" spans="1:7" s="34" customFormat="1">
      <c r="A1152" s="29"/>
      <c r="B1152" s="29"/>
      <c r="C1152" s="29"/>
      <c r="D1152" s="29"/>
      <c r="E1152" s="29"/>
      <c r="F1152" s="29"/>
      <c r="G1152" s="29"/>
    </row>
    <row r="1153" spans="1:7" s="34" customFormat="1">
      <c r="A1153" s="29"/>
      <c r="B1153" s="29"/>
      <c r="C1153" s="29"/>
      <c r="D1153" s="29"/>
      <c r="E1153" s="29"/>
      <c r="F1153" s="29"/>
      <c r="G1153" s="29"/>
    </row>
    <row r="1154" spans="1:7" s="34" customFormat="1">
      <c r="A1154" s="29"/>
      <c r="B1154" s="29"/>
      <c r="C1154" s="29"/>
      <c r="D1154" s="29"/>
      <c r="E1154" s="29"/>
      <c r="F1154" s="29"/>
      <c r="G1154" s="29"/>
    </row>
    <row r="1155" spans="1:7" s="34" customFormat="1">
      <c r="A1155" s="29"/>
      <c r="B1155" s="29"/>
      <c r="C1155" s="29"/>
      <c r="D1155" s="29"/>
      <c r="E1155" s="29"/>
      <c r="F1155" s="29"/>
      <c r="G1155" s="29"/>
    </row>
    <row r="1156" spans="1:7" s="34" customFormat="1">
      <c r="A1156" s="29"/>
      <c r="B1156" s="29"/>
      <c r="C1156" s="29"/>
      <c r="D1156" s="29"/>
      <c r="E1156" s="29"/>
      <c r="F1156" s="29"/>
      <c r="G1156" s="29"/>
    </row>
    <row r="1157" spans="1:7" s="34" customFormat="1">
      <c r="A1157" s="29"/>
      <c r="B1157" s="29"/>
      <c r="C1157" s="29"/>
      <c r="D1157" s="29"/>
      <c r="E1157" s="29"/>
      <c r="F1157" s="29"/>
      <c r="G1157" s="29"/>
    </row>
    <row r="1158" spans="1:7" s="34" customFormat="1">
      <c r="A1158" s="29"/>
      <c r="B1158" s="29"/>
      <c r="C1158" s="29"/>
      <c r="D1158" s="29"/>
      <c r="E1158" s="29"/>
      <c r="F1158" s="29"/>
      <c r="G1158" s="29"/>
    </row>
    <row r="1159" spans="1:7" s="34" customFormat="1">
      <c r="A1159" s="29"/>
      <c r="B1159" s="29"/>
      <c r="C1159" s="29"/>
      <c r="D1159" s="29"/>
      <c r="E1159" s="29"/>
      <c r="F1159" s="29"/>
      <c r="G1159" s="29"/>
    </row>
    <row r="1160" spans="1:7" s="34" customFormat="1">
      <c r="A1160" s="29"/>
      <c r="B1160" s="29"/>
      <c r="C1160" s="29"/>
      <c r="D1160" s="29"/>
      <c r="E1160" s="29"/>
      <c r="F1160" s="29"/>
      <c r="G1160" s="29"/>
    </row>
    <row r="1161" spans="1:7" s="34" customFormat="1">
      <c r="A1161" s="29"/>
      <c r="B1161" s="29"/>
      <c r="C1161" s="29"/>
      <c r="D1161" s="29"/>
      <c r="E1161" s="29"/>
      <c r="F1161" s="29"/>
      <c r="G1161" s="29"/>
    </row>
    <row r="1162" spans="1:7" s="34" customFormat="1">
      <c r="A1162" s="29"/>
      <c r="B1162" s="29"/>
      <c r="C1162" s="29"/>
      <c r="D1162" s="29"/>
      <c r="E1162" s="29"/>
      <c r="F1162" s="29"/>
      <c r="G1162" s="29"/>
    </row>
    <row r="1163" spans="1:7" s="34" customFormat="1">
      <c r="A1163" s="29"/>
      <c r="B1163" s="29"/>
      <c r="C1163" s="29"/>
      <c r="D1163" s="29"/>
      <c r="E1163" s="29"/>
      <c r="F1163" s="29"/>
      <c r="G1163" s="29"/>
    </row>
    <row r="1164" spans="1:7" s="34" customFormat="1">
      <c r="A1164" s="29"/>
      <c r="B1164" s="29"/>
      <c r="C1164" s="29"/>
      <c r="D1164" s="29"/>
      <c r="E1164" s="29"/>
      <c r="F1164" s="29"/>
      <c r="G1164" s="29"/>
    </row>
    <row r="1165" spans="1:7" s="34" customFormat="1">
      <c r="A1165" s="29"/>
      <c r="B1165" s="29"/>
      <c r="C1165" s="29"/>
      <c r="D1165" s="29"/>
      <c r="E1165" s="29"/>
      <c r="F1165" s="29"/>
      <c r="G1165" s="29"/>
    </row>
    <row r="1166" spans="1:7" s="34" customFormat="1">
      <c r="A1166" s="29"/>
      <c r="B1166" s="29"/>
      <c r="C1166" s="29"/>
      <c r="D1166" s="29"/>
      <c r="E1166" s="29"/>
      <c r="F1166" s="29"/>
      <c r="G1166" s="29"/>
    </row>
    <row r="1167" spans="1:7" s="34" customFormat="1">
      <c r="A1167" s="29"/>
      <c r="B1167" s="29"/>
      <c r="C1167" s="29"/>
      <c r="D1167" s="29"/>
      <c r="E1167" s="29"/>
      <c r="F1167" s="29"/>
      <c r="G1167" s="29"/>
    </row>
    <row r="1168" spans="1:7" s="34" customFormat="1">
      <c r="A1168" s="29"/>
      <c r="B1168" s="29"/>
      <c r="C1168" s="29"/>
      <c r="D1168" s="29"/>
      <c r="E1168" s="29"/>
      <c r="F1168" s="29"/>
      <c r="G1168" s="29"/>
    </row>
    <row r="1169" spans="1:7" s="34" customFormat="1">
      <c r="A1169" s="29"/>
      <c r="B1169" s="29"/>
      <c r="C1169" s="29"/>
      <c r="D1169" s="29"/>
      <c r="E1169" s="29"/>
      <c r="F1169" s="29"/>
      <c r="G1169" s="29"/>
    </row>
    <row r="1170" spans="1:7" s="34" customFormat="1">
      <c r="A1170" s="29"/>
      <c r="B1170" s="29"/>
      <c r="C1170" s="29"/>
      <c r="D1170" s="29"/>
      <c r="E1170" s="29"/>
      <c r="F1170" s="29"/>
      <c r="G1170" s="29"/>
    </row>
    <row r="1171" spans="1:7" s="34" customFormat="1">
      <c r="A1171" s="29"/>
      <c r="B1171" s="29"/>
      <c r="C1171" s="29"/>
      <c r="D1171" s="29"/>
      <c r="E1171" s="29"/>
      <c r="F1171" s="29"/>
      <c r="G1171" s="29"/>
    </row>
    <row r="1172" spans="1:7" s="34" customFormat="1">
      <c r="A1172" s="29"/>
      <c r="B1172" s="29"/>
      <c r="C1172" s="29"/>
      <c r="D1172" s="29"/>
      <c r="E1172" s="29"/>
      <c r="F1172" s="29"/>
      <c r="G1172" s="29"/>
    </row>
    <row r="1173" spans="1:7" s="34" customFormat="1">
      <c r="A1173" s="29"/>
      <c r="B1173" s="29"/>
      <c r="C1173" s="29"/>
      <c r="D1173" s="29"/>
      <c r="E1173" s="29"/>
      <c r="F1173" s="29"/>
      <c r="G1173" s="29"/>
    </row>
    <row r="1174" spans="1:7" s="34" customFormat="1">
      <c r="A1174" s="29"/>
      <c r="B1174" s="29"/>
      <c r="C1174" s="29"/>
      <c r="D1174" s="29"/>
      <c r="E1174" s="29"/>
      <c r="F1174" s="29"/>
      <c r="G1174" s="29"/>
    </row>
    <row r="1175" spans="1:7" s="34" customFormat="1">
      <c r="A1175" s="29"/>
      <c r="B1175" s="29"/>
      <c r="C1175" s="29"/>
      <c r="D1175" s="29"/>
      <c r="E1175" s="29"/>
      <c r="F1175" s="29"/>
      <c r="G1175" s="29"/>
    </row>
    <row r="1176" spans="1:7" s="34" customFormat="1">
      <c r="A1176" s="29"/>
      <c r="B1176" s="29"/>
      <c r="C1176" s="29"/>
      <c r="D1176" s="29"/>
      <c r="E1176" s="29"/>
      <c r="F1176" s="29"/>
      <c r="G1176" s="29"/>
    </row>
    <row r="1177" spans="1:7" s="34" customFormat="1">
      <c r="A1177" s="29"/>
      <c r="B1177" s="29"/>
      <c r="C1177" s="29"/>
      <c r="D1177" s="29"/>
      <c r="E1177" s="29"/>
      <c r="F1177" s="29"/>
      <c r="G1177" s="29"/>
    </row>
    <row r="1178" spans="1:7" s="34" customFormat="1">
      <c r="A1178" s="29"/>
      <c r="B1178" s="29"/>
      <c r="C1178" s="29"/>
      <c r="D1178" s="29"/>
      <c r="E1178" s="29"/>
      <c r="F1178" s="29"/>
      <c r="G1178" s="29"/>
    </row>
    <row r="1179" spans="1:7" s="34" customFormat="1">
      <c r="A1179" s="29"/>
      <c r="B1179" s="29"/>
      <c r="C1179" s="29"/>
      <c r="D1179" s="29"/>
      <c r="E1179" s="29"/>
      <c r="F1179" s="29"/>
      <c r="G1179" s="29"/>
    </row>
    <row r="1180" spans="1:7" s="34" customFormat="1">
      <c r="A1180" s="29"/>
      <c r="B1180" s="29"/>
      <c r="C1180" s="29"/>
      <c r="D1180" s="29"/>
      <c r="E1180" s="29"/>
      <c r="F1180" s="29"/>
      <c r="G1180" s="29"/>
    </row>
    <row r="1181" spans="1:7" s="34" customFormat="1">
      <c r="A1181" s="29"/>
      <c r="B1181" s="29"/>
      <c r="C1181" s="29"/>
      <c r="D1181" s="29"/>
      <c r="E1181" s="29"/>
      <c r="F1181" s="29"/>
      <c r="G1181" s="29"/>
    </row>
    <row r="1182" spans="1:7" s="34" customFormat="1">
      <c r="A1182" s="29"/>
      <c r="B1182" s="29"/>
      <c r="C1182" s="29"/>
      <c r="D1182" s="29"/>
      <c r="E1182" s="29"/>
      <c r="F1182" s="29"/>
      <c r="G1182" s="29"/>
    </row>
    <row r="1183" spans="1:7" s="34" customFormat="1">
      <c r="A1183" s="29"/>
      <c r="B1183" s="29"/>
      <c r="C1183" s="29"/>
      <c r="D1183" s="29"/>
      <c r="E1183" s="29"/>
      <c r="F1183" s="29"/>
      <c r="G1183" s="29"/>
    </row>
    <row r="1184" spans="1:7" s="34" customFormat="1">
      <c r="A1184" s="29"/>
      <c r="B1184" s="29"/>
      <c r="C1184" s="29"/>
      <c r="D1184" s="29"/>
      <c r="E1184" s="29"/>
      <c r="F1184" s="29"/>
      <c r="G1184" s="29"/>
    </row>
    <row r="1185" spans="1:7" s="34" customFormat="1">
      <c r="A1185" s="29"/>
      <c r="B1185" s="29"/>
      <c r="C1185" s="29"/>
      <c r="D1185" s="29"/>
      <c r="E1185" s="29"/>
      <c r="F1185" s="29"/>
      <c r="G1185" s="29"/>
    </row>
    <row r="1186" spans="1:7" s="34" customFormat="1">
      <c r="A1186" s="29"/>
      <c r="B1186" s="29"/>
      <c r="C1186" s="29"/>
      <c r="D1186" s="29"/>
      <c r="E1186" s="29"/>
      <c r="F1186" s="29"/>
      <c r="G1186" s="29"/>
    </row>
    <row r="1187" spans="1:7" s="34" customFormat="1">
      <c r="A1187" s="29"/>
      <c r="B1187" s="29"/>
      <c r="C1187" s="29"/>
      <c r="D1187" s="29"/>
      <c r="E1187" s="29"/>
      <c r="F1187" s="29"/>
      <c r="G1187" s="29"/>
    </row>
    <row r="1188" spans="1:7" s="34" customFormat="1">
      <c r="A1188" s="29"/>
      <c r="B1188" s="29"/>
      <c r="C1188" s="29"/>
      <c r="D1188" s="29"/>
      <c r="E1188" s="29"/>
      <c r="F1188" s="29"/>
      <c r="G1188" s="29"/>
    </row>
    <row r="1189" spans="1:7" s="34" customFormat="1">
      <c r="A1189" s="29"/>
      <c r="B1189" s="29"/>
      <c r="C1189" s="29"/>
      <c r="D1189" s="29"/>
      <c r="E1189" s="29"/>
      <c r="F1189" s="29"/>
      <c r="G1189" s="29"/>
    </row>
    <row r="1190" spans="1:7" s="34" customFormat="1">
      <c r="A1190" s="29"/>
      <c r="B1190" s="29"/>
      <c r="C1190" s="29"/>
      <c r="D1190" s="29"/>
      <c r="E1190" s="29"/>
      <c r="F1190" s="29"/>
      <c r="G1190" s="29"/>
    </row>
    <row r="1191" spans="1:7" s="34" customFormat="1">
      <c r="A1191" s="29"/>
      <c r="B1191" s="29"/>
      <c r="C1191" s="29"/>
      <c r="D1191" s="29"/>
      <c r="E1191" s="29"/>
      <c r="F1191" s="29"/>
      <c r="G1191" s="29"/>
    </row>
    <row r="1192" spans="1:7" s="34" customFormat="1">
      <c r="A1192" s="29"/>
      <c r="B1192" s="29"/>
      <c r="C1192" s="29"/>
      <c r="D1192" s="29"/>
      <c r="E1192" s="29"/>
      <c r="F1192" s="29"/>
      <c r="G1192" s="29"/>
    </row>
    <row r="1193" spans="1:7" s="34" customFormat="1">
      <c r="A1193" s="29"/>
      <c r="B1193" s="29"/>
      <c r="C1193" s="29"/>
      <c r="D1193" s="29"/>
      <c r="E1193" s="29"/>
      <c r="F1193" s="29"/>
      <c r="G1193" s="29"/>
    </row>
    <row r="1194" spans="1:7" s="34" customFormat="1">
      <c r="A1194" s="29"/>
      <c r="B1194" s="29"/>
      <c r="C1194" s="29"/>
      <c r="D1194" s="29"/>
      <c r="E1194" s="29"/>
      <c r="F1194" s="29"/>
      <c r="G1194" s="29"/>
    </row>
    <row r="1195" spans="1:7" s="34" customFormat="1">
      <c r="A1195" s="29"/>
      <c r="B1195" s="29"/>
      <c r="C1195" s="29"/>
      <c r="D1195" s="29"/>
      <c r="E1195" s="29"/>
      <c r="F1195" s="29"/>
      <c r="G1195" s="29"/>
    </row>
    <row r="1196" spans="1:7" s="34" customFormat="1">
      <c r="A1196" s="29"/>
      <c r="B1196" s="29"/>
      <c r="C1196" s="29"/>
      <c r="D1196" s="29"/>
      <c r="E1196" s="29"/>
      <c r="F1196" s="29"/>
      <c r="G1196" s="29"/>
    </row>
    <row r="1197" spans="1:7" s="34" customFormat="1">
      <c r="A1197" s="29"/>
      <c r="B1197" s="29"/>
      <c r="C1197" s="29"/>
      <c r="D1197" s="29"/>
      <c r="E1197" s="29"/>
      <c r="F1197" s="29"/>
      <c r="G1197" s="29"/>
    </row>
    <row r="1198" spans="1:7" s="34" customFormat="1">
      <c r="A1198" s="29"/>
      <c r="B1198" s="29"/>
      <c r="C1198" s="29"/>
      <c r="D1198" s="29"/>
      <c r="E1198" s="29"/>
      <c r="F1198" s="29"/>
      <c r="G1198" s="29"/>
    </row>
    <row r="1199" spans="1:7" s="34" customFormat="1">
      <c r="A1199" s="29"/>
      <c r="B1199" s="29"/>
      <c r="C1199" s="29"/>
      <c r="D1199" s="29"/>
      <c r="E1199" s="29"/>
      <c r="F1199" s="29"/>
      <c r="G1199" s="29"/>
    </row>
    <row r="1200" spans="1:7" s="34" customFormat="1">
      <c r="A1200" s="29"/>
      <c r="B1200" s="29"/>
      <c r="C1200" s="29"/>
      <c r="D1200" s="29"/>
      <c r="E1200" s="29"/>
      <c r="F1200" s="29"/>
      <c r="G1200" s="29"/>
    </row>
    <row r="1201" spans="1:7" s="34" customFormat="1">
      <c r="A1201" s="29"/>
      <c r="B1201" s="29"/>
      <c r="C1201" s="29"/>
      <c r="D1201" s="29"/>
      <c r="E1201" s="29"/>
      <c r="F1201" s="29"/>
      <c r="G1201" s="29"/>
    </row>
    <row r="1202" spans="1:7" s="34" customFormat="1">
      <c r="A1202" s="29"/>
      <c r="B1202" s="29"/>
      <c r="C1202" s="29"/>
      <c r="D1202" s="29"/>
      <c r="E1202" s="29"/>
      <c r="F1202" s="29"/>
      <c r="G1202" s="29"/>
    </row>
    <row r="1203" spans="1:7" s="34" customFormat="1">
      <c r="A1203" s="29"/>
      <c r="B1203" s="29"/>
      <c r="C1203" s="29"/>
      <c r="D1203" s="29"/>
      <c r="E1203" s="29"/>
      <c r="F1203" s="29"/>
      <c r="G1203" s="29"/>
    </row>
    <row r="1204" spans="1:7" s="34" customFormat="1">
      <c r="A1204" s="29"/>
      <c r="B1204" s="29"/>
      <c r="C1204" s="29"/>
      <c r="D1204" s="29"/>
      <c r="E1204" s="29"/>
      <c r="F1204" s="29"/>
      <c r="G1204" s="29"/>
    </row>
    <row r="1205" spans="1:7" s="34" customFormat="1">
      <c r="A1205" s="29"/>
      <c r="B1205" s="29"/>
      <c r="C1205" s="29"/>
      <c r="D1205" s="29"/>
      <c r="E1205" s="29"/>
      <c r="F1205" s="29"/>
      <c r="G1205" s="29"/>
    </row>
    <row r="1206" spans="1:7" s="34" customFormat="1">
      <c r="A1206" s="29"/>
      <c r="B1206" s="29"/>
      <c r="C1206" s="29"/>
      <c r="D1206" s="29"/>
      <c r="E1206" s="29"/>
      <c r="F1206" s="29"/>
      <c r="G1206" s="29"/>
    </row>
    <row r="1207" spans="1:7" s="34" customFormat="1">
      <c r="A1207" s="29"/>
      <c r="B1207" s="29"/>
      <c r="C1207" s="29"/>
      <c r="D1207" s="29"/>
      <c r="E1207" s="29"/>
      <c r="F1207" s="29"/>
      <c r="G1207" s="29"/>
    </row>
    <row r="1208" spans="1:7" s="34" customFormat="1">
      <c r="A1208" s="29"/>
      <c r="B1208" s="29"/>
      <c r="C1208" s="29"/>
      <c r="D1208" s="29"/>
      <c r="E1208" s="29"/>
      <c r="F1208" s="29"/>
      <c r="G1208" s="29"/>
    </row>
    <row r="1209" spans="1:7" s="34" customFormat="1">
      <c r="A1209" s="29"/>
      <c r="B1209" s="29"/>
      <c r="C1209" s="29"/>
      <c r="D1209" s="29"/>
      <c r="E1209" s="29"/>
      <c r="F1209" s="29"/>
      <c r="G1209" s="29"/>
    </row>
    <row r="1210" spans="1:7" s="34" customFormat="1">
      <c r="A1210" s="29"/>
      <c r="B1210" s="29"/>
      <c r="C1210" s="29"/>
      <c r="D1210" s="29"/>
      <c r="E1210" s="29"/>
      <c r="F1210" s="29"/>
      <c r="G1210" s="29"/>
    </row>
    <row r="1211" spans="1:7" s="34" customFormat="1">
      <c r="A1211" s="29"/>
      <c r="B1211" s="29"/>
      <c r="C1211" s="29"/>
      <c r="D1211" s="29"/>
      <c r="E1211" s="29"/>
      <c r="F1211" s="29"/>
      <c r="G1211" s="29"/>
    </row>
    <row r="1212" spans="1:7" s="34" customFormat="1">
      <c r="A1212" s="29"/>
      <c r="B1212" s="29"/>
      <c r="C1212" s="29"/>
      <c r="D1212" s="29"/>
      <c r="E1212" s="29"/>
      <c r="F1212" s="29"/>
      <c r="G1212" s="29"/>
    </row>
    <row r="1213" spans="1:7" s="34" customFormat="1">
      <c r="A1213" s="29"/>
      <c r="B1213" s="29"/>
      <c r="C1213" s="29"/>
      <c r="D1213" s="29"/>
      <c r="E1213" s="29"/>
      <c r="F1213" s="29"/>
      <c r="G1213" s="29"/>
    </row>
    <row r="1214" spans="1:7" s="34" customFormat="1">
      <c r="A1214" s="29"/>
      <c r="B1214" s="29"/>
      <c r="C1214" s="29"/>
      <c r="D1214" s="29"/>
      <c r="E1214" s="29"/>
      <c r="F1214" s="29"/>
      <c r="G1214" s="29"/>
    </row>
    <row r="1215" spans="1:7" s="34" customFormat="1">
      <c r="A1215" s="29"/>
      <c r="B1215" s="29"/>
      <c r="C1215" s="29"/>
      <c r="D1215" s="29"/>
      <c r="E1215" s="29"/>
      <c r="F1215" s="29"/>
      <c r="G1215" s="29"/>
    </row>
    <row r="1216" spans="1:7" s="34" customFormat="1">
      <c r="A1216" s="29"/>
      <c r="B1216" s="29"/>
      <c r="C1216" s="29"/>
      <c r="D1216" s="29"/>
      <c r="E1216" s="29"/>
      <c r="F1216" s="29"/>
      <c r="G1216" s="29"/>
    </row>
    <row r="1217" spans="1:7" s="34" customFormat="1">
      <c r="A1217" s="29"/>
      <c r="B1217" s="29"/>
      <c r="C1217" s="29"/>
      <c r="D1217" s="29"/>
      <c r="E1217" s="29"/>
      <c r="F1217" s="29"/>
      <c r="G1217" s="29"/>
    </row>
    <row r="1218" spans="1:7" s="34" customFormat="1">
      <c r="A1218" s="29"/>
      <c r="B1218" s="29"/>
      <c r="C1218" s="29"/>
      <c r="D1218" s="29"/>
      <c r="E1218" s="29"/>
      <c r="F1218" s="29"/>
      <c r="G1218" s="29"/>
    </row>
    <row r="1219" spans="1:7" s="34" customFormat="1">
      <c r="A1219" s="29"/>
      <c r="B1219" s="29"/>
      <c r="C1219" s="29"/>
      <c r="D1219" s="29"/>
      <c r="E1219" s="29"/>
      <c r="F1219" s="29"/>
      <c r="G1219" s="29"/>
    </row>
    <row r="1220" spans="1:7" s="34" customFormat="1">
      <c r="A1220" s="29"/>
      <c r="B1220" s="29"/>
      <c r="C1220" s="29"/>
      <c r="D1220" s="29"/>
      <c r="E1220" s="29"/>
      <c r="F1220" s="29"/>
      <c r="G1220" s="29"/>
    </row>
    <row r="1221" spans="1:7" s="34" customFormat="1">
      <c r="A1221" s="29"/>
      <c r="B1221" s="29"/>
      <c r="C1221" s="29"/>
      <c r="D1221" s="29"/>
      <c r="E1221" s="29"/>
      <c r="F1221" s="29"/>
      <c r="G1221" s="29"/>
    </row>
    <row r="1222" spans="1:7" s="34" customFormat="1">
      <c r="A1222" s="29"/>
      <c r="B1222" s="29"/>
      <c r="C1222" s="29"/>
      <c r="D1222" s="29"/>
      <c r="E1222" s="29"/>
      <c r="F1222" s="29"/>
      <c r="G1222" s="29"/>
    </row>
    <row r="1223" spans="1:7" s="34" customFormat="1">
      <c r="A1223" s="29"/>
      <c r="B1223" s="29"/>
      <c r="C1223" s="29"/>
      <c r="D1223" s="29"/>
      <c r="E1223" s="29"/>
      <c r="F1223" s="29"/>
      <c r="G1223" s="29"/>
    </row>
    <row r="1224" spans="1:7" s="34" customFormat="1">
      <c r="A1224" s="29"/>
      <c r="B1224" s="29"/>
      <c r="C1224" s="29"/>
      <c r="D1224" s="29"/>
      <c r="E1224" s="29"/>
      <c r="F1224" s="29"/>
      <c r="G1224" s="29"/>
    </row>
    <row r="1225" spans="1:7" s="34" customFormat="1">
      <c r="A1225" s="29"/>
      <c r="B1225" s="29"/>
      <c r="C1225" s="29"/>
      <c r="D1225" s="29"/>
      <c r="E1225" s="29"/>
      <c r="F1225" s="29"/>
      <c r="G1225" s="29"/>
    </row>
    <row r="1226" spans="1:7" s="34" customFormat="1">
      <c r="A1226" s="29"/>
      <c r="B1226" s="29"/>
      <c r="C1226" s="29"/>
      <c r="D1226" s="29"/>
      <c r="E1226" s="29"/>
      <c r="F1226" s="29"/>
      <c r="G1226" s="29"/>
    </row>
    <row r="1227" spans="1:7" s="34" customFormat="1">
      <c r="A1227" s="29"/>
      <c r="B1227" s="29"/>
      <c r="C1227" s="29"/>
      <c r="D1227" s="29"/>
      <c r="E1227" s="29"/>
      <c r="F1227" s="29"/>
      <c r="G1227" s="29"/>
    </row>
    <row r="1228" spans="1:7" s="34" customFormat="1">
      <c r="A1228" s="29"/>
      <c r="B1228" s="29"/>
      <c r="C1228" s="29"/>
      <c r="D1228" s="29"/>
      <c r="E1228" s="29"/>
      <c r="F1228" s="29"/>
      <c r="G1228" s="29"/>
    </row>
    <row r="1229" spans="1:7" s="34" customFormat="1">
      <c r="A1229" s="29"/>
      <c r="B1229" s="29"/>
      <c r="C1229" s="29"/>
      <c r="D1229" s="29"/>
      <c r="E1229" s="29"/>
      <c r="F1229" s="29"/>
      <c r="G1229" s="29"/>
    </row>
    <row r="1230" spans="1:7" s="34" customFormat="1">
      <c r="A1230" s="29"/>
      <c r="B1230" s="29"/>
      <c r="C1230" s="29"/>
      <c r="D1230" s="29"/>
      <c r="E1230" s="29"/>
      <c r="F1230" s="29"/>
      <c r="G1230" s="29"/>
    </row>
    <row r="1231" spans="1:7" s="34" customFormat="1">
      <c r="A1231" s="29"/>
      <c r="B1231" s="29"/>
      <c r="C1231" s="29"/>
      <c r="D1231" s="29"/>
      <c r="E1231" s="29"/>
      <c r="F1231" s="29"/>
      <c r="G1231" s="29"/>
    </row>
    <row r="1232" spans="1:7" s="34" customFormat="1">
      <c r="A1232" s="29"/>
      <c r="B1232" s="29"/>
      <c r="C1232" s="29"/>
      <c r="D1232" s="29"/>
      <c r="E1232" s="29"/>
      <c r="F1232" s="29"/>
      <c r="G1232" s="29"/>
    </row>
    <row r="1233" spans="1:7" s="34" customFormat="1">
      <c r="A1233" s="29"/>
      <c r="B1233" s="29"/>
      <c r="C1233" s="29"/>
      <c r="D1233" s="29"/>
      <c r="E1233" s="29"/>
      <c r="F1233" s="29"/>
      <c r="G1233" s="29"/>
    </row>
    <row r="1234" spans="1:7" s="34" customFormat="1">
      <c r="A1234" s="29"/>
      <c r="B1234" s="29"/>
      <c r="C1234" s="29"/>
      <c r="D1234" s="29"/>
      <c r="E1234" s="29"/>
      <c r="F1234" s="29"/>
      <c r="G1234" s="29"/>
    </row>
    <row r="1235" spans="1:7" s="34" customFormat="1">
      <c r="A1235" s="29"/>
      <c r="B1235" s="29"/>
      <c r="C1235" s="29"/>
      <c r="D1235" s="29"/>
      <c r="E1235" s="29"/>
      <c r="F1235" s="29"/>
      <c r="G1235" s="29"/>
    </row>
    <row r="1236" spans="1:7" s="34" customFormat="1">
      <c r="A1236" s="29"/>
      <c r="B1236" s="29"/>
      <c r="C1236" s="29"/>
      <c r="D1236" s="29"/>
      <c r="E1236" s="29"/>
      <c r="F1236" s="29"/>
      <c r="G1236" s="29"/>
    </row>
    <row r="1237" spans="1:7" s="34" customFormat="1">
      <c r="A1237" s="29"/>
      <c r="B1237" s="29"/>
      <c r="C1237" s="29"/>
      <c r="D1237" s="29"/>
      <c r="E1237" s="29"/>
      <c r="F1237" s="29"/>
      <c r="G1237" s="29"/>
    </row>
    <row r="1238" spans="1:7" s="34" customFormat="1">
      <c r="A1238" s="29"/>
      <c r="B1238" s="29"/>
      <c r="C1238" s="29"/>
      <c r="D1238" s="29"/>
      <c r="E1238" s="29"/>
      <c r="F1238" s="29"/>
      <c r="G1238" s="29"/>
    </row>
    <row r="1239" spans="1:7" s="34" customFormat="1">
      <c r="A1239" s="29"/>
      <c r="B1239" s="29"/>
      <c r="C1239" s="29"/>
      <c r="D1239" s="29"/>
      <c r="E1239" s="29"/>
      <c r="F1239" s="29"/>
      <c r="G1239" s="29"/>
    </row>
    <row r="1240" spans="1:7" s="34" customFormat="1">
      <c r="A1240" s="29"/>
      <c r="B1240" s="29"/>
      <c r="C1240" s="29"/>
      <c r="D1240" s="29"/>
      <c r="E1240" s="29"/>
      <c r="F1240" s="29"/>
      <c r="G1240" s="29"/>
    </row>
    <row r="1241" spans="1:7" s="34" customFormat="1">
      <c r="A1241" s="29"/>
      <c r="B1241" s="29"/>
      <c r="C1241" s="29"/>
      <c r="D1241" s="29"/>
      <c r="E1241" s="29"/>
      <c r="F1241" s="29"/>
      <c r="G1241" s="29"/>
    </row>
    <row r="1242" spans="1:7" s="34" customFormat="1">
      <c r="A1242" s="29"/>
      <c r="B1242" s="29"/>
      <c r="C1242" s="29"/>
      <c r="D1242" s="29"/>
      <c r="E1242" s="29"/>
      <c r="F1242" s="29"/>
      <c r="G1242" s="29"/>
    </row>
    <row r="1243" spans="1:7" s="34" customFormat="1">
      <c r="A1243" s="29"/>
      <c r="B1243" s="29"/>
      <c r="C1243" s="29"/>
      <c r="D1243" s="29"/>
      <c r="E1243" s="29"/>
      <c r="F1243" s="29"/>
      <c r="G1243" s="29"/>
    </row>
    <row r="1244" spans="1:7" s="34" customFormat="1">
      <c r="A1244" s="29"/>
      <c r="B1244" s="29"/>
      <c r="C1244" s="29"/>
      <c r="D1244" s="29"/>
      <c r="E1244" s="29"/>
      <c r="F1244" s="29"/>
      <c r="G1244" s="29"/>
    </row>
    <row r="1245" spans="1:7" s="34" customFormat="1">
      <c r="A1245" s="29"/>
      <c r="B1245" s="29"/>
      <c r="C1245" s="29"/>
      <c r="D1245" s="29"/>
      <c r="E1245" s="29"/>
      <c r="F1245" s="29"/>
      <c r="G1245" s="29"/>
    </row>
    <row r="1246" spans="1:7" s="34" customFormat="1">
      <c r="A1246" s="29"/>
      <c r="B1246" s="29"/>
      <c r="C1246" s="29"/>
      <c r="D1246" s="29"/>
      <c r="E1246" s="29"/>
      <c r="F1246" s="29"/>
      <c r="G1246" s="29"/>
    </row>
    <row r="1247" spans="1:7" s="34" customFormat="1">
      <c r="A1247" s="29"/>
      <c r="B1247" s="29"/>
      <c r="C1247" s="29"/>
      <c r="D1247" s="29"/>
      <c r="E1247" s="29"/>
      <c r="F1247" s="29"/>
      <c r="G1247" s="29"/>
    </row>
    <row r="1248" spans="1:7" s="34" customFormat="1">
      <c r="A1248" s="29"/>
      <c r="B1248" s="29"/>
      <c r="C1248" s="29"/>
      <c r="D1248" s="29"/>
      <c r="E1248" s="29"/>
      <c r="F1248" s="29"/>
      <c r="G1248" s="29"/>
    </row>
    <row r="1249" spans="1:7" s="34" customFormat="1">
      <c r="A1249" s="29"/>
      <c r="B1249" s="29"/>
      <c r="C1249" s="29"/>
      <c r="D1249" s="29"/>
      <c r="E1249" s="29"/>
      <c r="F1249" s="29"/>
      <c r="G1249" s="29"/>
    </row>
    <row r="1250" spans="1:7" s="34" customFormat="1">
      <c r="A1250" s="29"/>
      <c r="B1250" s="29"/>
      <c r="C1250" s="29"/>
      <c r="D1250" s="29"/>
      <c r="E1250" s="29"/>
      <c r="F1250" s="29"/>
      <c r="G1250" s="29"/>
    </row>
    <row r="1251" spans="1:7" s="34" customFormat="1">
      <c r="A1251" s="29"/>
      <c r="B1251" s="29"/>
      <c r="C1251" s="29"/>
      <c r="D1251" s="29"/>
      <c r="E1251" s="29"/>
      <c r="F1251" s="29"/>
      <c r="G1251" s="29"/>
    </row>
    <row r="1252" spans="1:7" s="34" customFormat="1">
      <c r="A1252" s="29"/>
      <c r="B1252" s="29"/>
      <c r="C1252" s="29"/>
      <c r="D1252" s="29"/>
      <c r="E1252" s="29"/>
      <c r="F1252" s="29"/>
      <c r="G1252" s="29"/>
    </row>
    <row r="1253" spans="1:7" s="34" customFormat="1">
      <c r="A1253" s="29"/>
      <c r="B1253" s="29"/>
      <c r="C1253" s="29"/>
      <c r="D1253" s="29"/>
      <c r="E1253" s="29"/>
      <c r="F1253" s="29"/>
      <c r="G1253" s="29"/>
    </row>
    <row r="1254" spans="1:7" s="34" customFormat="1">
      <c r="A1254" s="29"/>
      <c r="B1254" s="29"/>
      <c r="C1254" s="29"/>
      <c r="D1254" s="29"/>
      <c r="E1254" s="29"/>
      <c r="F1254" s="29"/>
      <c r="G1254" s="29"/>
    </row>
    <row r="1255" spans="1:7" s="34" customFormat="1">
      <c r="A1255" s="29"/>
      <c r="B1255" s="29"/>
      <c r="C1255" s="29"/>
      <c r="D1255" s="29"/>
      <c r="E1255" s="29"/>
      <c r="F1255" s="29"/>
      <c r="G1255" s="29"/>
    </row>
    <row r="1256" spans="1:7" s="34" customFormat="1">
      <c r="A1256" s="29"/>
      <c r="B1256" s="29"/>
      <c r="C1256" s="29"/>
      <c r="D1256" s="29"/>
      <c r="E1256" s="29"/>
      <c r="F1256" s="29"/>
      <c r="G1256" s="29"/>
    </row>
    <row r="1257" spans="1:7" s="34" customFormat="1">
      <c r="A1257" s="29"/>
      <c r="B1257" s="29"/>
      <c r="C1257" s="29"/>
      <c r="D1257" s="29"/>
      <c r="E1257" s="29"/>
      <c r="F1257" s="29"/>
      <c r="G1257" s="29"/>
    </row>
    <row r="1258" spans="1:7" s="34" customFormat="1">
      <c r="A1258" s="29"/>
      <c r="B1258" s="29"/>
      <c r="C1258" s="29"/>
      <c r="D1258" s="29"/>
      <c r="E1258" s="29"/>
      <c r="F1258" s="29"/>
      <c r="G1258" s="29"/>
    </row>
    <row r="1259" spans="1:7" s="34" customFormat="1">
      <c r="A1259" s="29"/>
      <c r="B1259" s="29"/>
      <c r="C1259" s="29"/>
      <c r="D1259" s="29"/>
      <c r="E1259" s="29"/>
      <c r="F1259" s="29"/>
      <c r="G1259" s="29"/>
    </row>
    <row r="1260" spans="1:7" s="34" customFormat="1">
      <c r="A1260" s="29"/>
      <c r="B1260" s="29"/>
      <c r="C1260" s="29"/>
      <c r="D1260" s="29"/>
      <c r="E1260" s="29"/>
      <c r="F1260" s="29"/>
      <c r="G1260" s="29"/>
    </row>
    <row r="1261" spans="1:7" s="34" customFormat="1">
      <c r="A1261" s="29"/>
      <c r="B1261" s="29"/>
      <c r="C1261" s="29"/>
      <c r="D1261" s="29"/>
      <c r="E1261" s="29"/>
      <c r="F1261" s="29"/>
      <c r="G1261" s="29"/>
    </row>
    <row r="1262" spans="1:7" s="34" customFormat="1">
      <c r="A1262" s="29"/>
      <c r="B1262" s="29"/>
      <c r="C1262" s="29"/>
      <c r="D1262" s="29"/>
      <c r="E1262" s="29"/>
      <c r="F1262" s="29"/>
      <c r="G1262" s="29"/>
    </row>
    <row r="1263" spans="1:7" s="34" customFormat="1">
      <c r="A1263" s="29"/>
      <c r="B1263" s="29"/>
      <c r="C1263" s="29"/>
      <c r="D1263" s="29"/>
      <c r="E1263" s="29"/>
      <c r="F1263" s="29"/>
      <c r="G1263" s="29"/>
    </row>
    <row r="1264" spans="1:7" s="34" customFormat="1">
      <c r="A1264" s="29"/>
      <c r="B1264" s="29"/>
      <c r="C1264" s="29"/>
      <c r="D1264" s="29"/>
      <c r="E1264" s="29"/>
      <c r="F1264" s="29"/>
      <c r="G1264" s="29"/>
    </row>
    <row r="1265" spans="1:7" s="34" customFormat="1">
      <c r="A1265" s="29"/>
      <c r="B1265" s="29"/>
      <c r="C1265" s="29"/>
      <c r="D1265" s="29"/>
      <c r="E1265" s="29"/>
      <c r="F1265" s="29"/>
      <c r="G1265" s="29"/>
    </row>
    <row r="1266" spans="1:7" s="34" customFormat="1">
      <c r="A1266" s="29"/>
      <c r="B1266" s="29"/>
      <c r="C1266" s="29"/>
      <c r="D1266" s="29"/>
      <c r="E1266" s="29"/>
      <c r="F1266" s="29"/>
      <c r="G1266" s="29"/>
    </row>
    <row r="1267" spans="1:7" s="34" customFormat="1">
      <c r="A1267" s="29"/>
      <c r="B1267" s="29"/>
      <c r="C1267" s="29"/>
      <c r="D1267" s="29"/>
      <c r="E1267" s="29"/>
      <c r="F1267" s="29"/>
      <c r="G1267" s="29"/>
    </row>
    <row r="1268" spans="1:7" s="34" customFormat="1">
      <c r="A1268" s="29"/>
      <c r="B1268" s="29"/>
      <c r="C1268" s="29"/>
      <c r="D1268" s="29"/>
      <c r="E1268" s="29"/>
      <c r="F1268" s="29"/>
      <c r="G1268" s="29"/>
    </row>
    <row r="1269" spans="1:7" s="34" customFormat="1">
      <c r="A1269" s="29"/>
      <c r="B1269" s="29"/>
      <c r="C1269" s="29"/>
      <c r="D1269" s="29"/>
      <c r="E1269" s="29"/>
      <c r="F1269" s="29"/>
      <c r="G1269" s="29"/>
    </row>
    <row r="1270" spans="1:7" s="34" customFormat="1">
      <c r="A1270" s="29"/>
      <c r="B1270" s="29"/>
      <c r="C1270" s="29"/>
      <c r="D1270" s="29"/>
      <c r="E1270" s="29"/>
      <c r="F1270" s="29"/>
      <c r="G1270" s="29"/>
    </row>
    <row r="1271" spans="1:7" s="34" customFormat="1">
      <c r="A1271" s="29"/>
      <c r="B1271" s="29"/>
      <c r="C1271" s="29"/>
      <c r="D1271" s="29"/>
      <c r="E1271" s="29"/>
      <c r="F1271" s="29"/>
      <c r="G1271" s="29"/>
    </row>
    <row r="1272" spans="1:7" s="34" customFormat="1">
      <c r="A1272" s="29"/>
      <c r="B1272" s="29"/>
      <c r="C1272" s="29"/>
      <c r="D1272" s="29"/>
      <c r="E1272" s="29"/>
      <c r="F1272" s="29"/>
      <c r="G1272" s="29"/>
    </row>
    <row r="1273" spans="1:7" s="34" customFormat="1">
      <c r="A1273" s="29"/>
      <c r="B1273" s="29"/>
      <c r="C1273" s="29"/>
      <c r="D1273" s="29"/>
      <c r="E1273" s="29"/>
      <c r="F1273" s="29"/>
      <c r="G1273" s="29"/>
    </row>
    <row r="1274" spans="1:7" s="34" customFormat="1">
      <c r="A1274" s="29"/>
      <c r="B1274" s="29"/>
      <c r="C1274" s="29"/>
      <c r="D1274" s="29"/>
      <c r="E1274" s="29"/>
      <c r="F1274" s="29"/>
      <c r="G1274" s="29"/>
    </row>
    <row r="1275" spans="1:7" s="34" customFormat="1">
      <c r="A1275" s="29"/>
      <c r="B1275" s="29"/>
      <c r="C1275" s="29"/>
      <c r="D1275" s="29"/>
      <c r="E1275" s="29"/>
      <c r="F1275" s="29"/>
      <c r="G1275" s="29"/>
    </row>
    <row r="1276" spans="1:7" s="34" customFormat="1">
      <c r="A1276" s="29"/>
      <c r="B1276" s="29"/>
      <c r="C1276" s="29"/>
      <c r="D1276" s="29"/>
      <c r="E1276" s="29"/>
      <c r="F1276" s="29"/>
      <c r="G1276" s="29"/>
    </row>
    <row r="1277" spans="1:7" s="34" customFormat="1">
      <c r="A1277" s="29"/>
      <c r="B1277" s="29"/>
      <c r="C1277" s="29"/>
      <c r="D1277" s="29"/>
      <c r="E1277" s="29"/>
      <c r="F1277" s="29"/>
      <c r="G1277" s="29"/>
    </row>
    <row r="1278" spans="1:7" s="34" customFormat="1">
      <c r="A1278" s="29"/>
      <c r="B1278" s="29"/>
      <c r="C1278" s="29"/>
      <c r="D1278" s="29"/>
      <c r="E1278" s="29"/>
      <c r="F1278" s="29"/>
      <c r="G1278" s="29"/>
    </row>
    <row r="1279" spans="1:7" s="34" customFormat="1">
      <c r="A1279" s="29"/>
      <c r="B1279" s="29"/>
      <c r="C1279" s="29"/>
      <c r="D1279" s="29"/>
      <c r="E1279" s="29"/>
      <c r="F1279" s="29"/>
      <c r="G1279" s="29"/>
    </row>
    <row r="1280" spans="1:7" s="34" customFormat="1">
      <c r="A1280" s="29"/>
      <c r="B1280" s="29"/>
      <c r="C1280" s="29"/>
      <c r="D1280" s="29"/>
      <c r="E1280" s="29"/>
      <c r="F1280" s="29"/>
      <c r="G1280" s="29"/>
    </row>
    <row r="1281" spans="1:7" s="34" customFormat="1">
      <c r="A1281" s="29"/>
      <c r="B1281" s="29"/>
      <c r="C1281" s="29"/>
      <c r="D1281" s="29"/>
      <c r="E1281" s="29"/>
      <c r="F1281" s="29"/>
      <c r="G1281" s="29"/>
    </row>
    <row r="1282" spans="1:7" s="34" customFormat="1">
      <c r="A1282" s="29"/>
      <c r="B1282" s="29"/>
      <c r="C1282" s="29"/>
      <c r="D1282" s="29"/>
      <c r="E1282" s="29"/>
      <c r="F1282" s="29"/>
      <c r="G1282" s="29"/>
    </row>
    <row r="1283" spans="1:7" s="34" customFormat="1">
      <c r="A1283" s="29"/>
      <c r="B1283" s="29"/>
      <c r="C1283" s="29"/>
      <c r="D1283" s="29"/>
      <c r="E1283" s="29"/>
      <c r="F1283" s="29"/>
      <c r="G1283" s="29"/>
    </row>
    <row r="1284" spans="1:7" s="34" customFormat="1">
      <c r="A1284" s="29"/>
      <c r="B1284" s="29"/>
      <c r="C1284" s="29"/>
      <c r="D1284" s="29"/>
      <c r="E1284" s="29"/>
      <c r="F1284" s="29"/>
      <c r="G1284" s="29"/>
    </row>
    <row r="1285" spans="1:7" s="34" customFormat="1">
      <c r="A1285" s="29"/>
      <c r="B1285" s="29"/>
      <c r="C1285" s="29"/>
      <c r="D1285" s="29"/>
      <c r="E1285" s="29"/>
      <c r="F1285" s="29"/>
      <c r="G1285" s="29"/>
    </row>
    <row r="1286" spans="1:7" s="34" customFormat="1">
      <c r="A1286" s="29"/>
      <c r="B1286" s="29"/>
      <c r="C1286" s="29"/>
      <c r="D1286" s="29"/>
      <c r="E1286" s="29"/>
      <c r="F1286" s="29"/>
      <c r="G1286" s="29"/>
    </row>
    <row r="1287" spans="1:7" s="34" customFormat="1">
      <c r="A1287" s="29"/>
      <c r="B1287" s="29"/>
      <c r="C1287" s="29"/>
      <c r="D1287" s="29"/>
      <c r="E1287" s="29"/>
      <c r="F1287" s="29"/>
      <c r="G1287" s="29"/>
    </row>
    <row r="1288" spans="1:7" s="34" customFormat="1">
      <c r="A1288" s="29"/>
      <c r="B1288" s="29"/>
      <c r="C1288" s="29"/>
      <c r="D1288" s="29"/>
      <c r="E1288" s="29"/>
      <c r="F1288" s="29"/>
      <c r="G1288" s="29"/>
    </row>
    <row r="1289" spans="1:7" s="34" customFormat="1">
      <c r="A1289" s="29"/>
      <c r="B1289" s="29"/>
      <c r="C1289" s="29"/>
      <c r="D1289" s="29"/>
      <c r="E1289" s="29"/>
      <c r="F1289" s="29"/>
      <c r="G1289" s="29"/>
    </row>
    <row r="1290" spans="1:7" s="34" customFormat="1">
      <c r="A1290" s="29"/>
      <c r="B1290" s="29"/>
      <c r="C1290" s="29"/>
      <c r="D1290" s="29"/>
      <c r="E1290" s="29"/>
      <c r="F1290" s="29"/>
      <c r="G1290" s="29"/>
    </row>
    <row r="1291" spans="1:7" s="34" customFormat="1">
      <c r="A1291" s="29"/>
      <c r="B1291" s="29"/>
      <c r="C1291" s="29"/>
      <c r="D1291" s="29"/>
      <c r="E1291" s="29"/>
      <c r="F1291" s="29"/>
      <c r="G1291" s="29"/>
    </row>
    <row r="1292" spans="1:7" s="34" customFormat="1">
      <c r="A1292" s="29"/>
      <c r="B1292" s="29"/>
      <c r="C1292" s="29"/>
      <c r="D1292" s="29"/>
      <c r="E1292" s="29"/>
      <c r="F1292" s="29"/>
      <c r="G1292" s="29"/>
    </row>
    <row r="1293" spans="1:7" s="34" customFormat="1">
      <c r="A1293" s="29"/>
      <c r="B1293" s="29"/>
      <c r="C1293" s="29"/>
      <c r="D1293" s="29"/>
      <c r="E1293" s="29"/>
      <c r="F1293" s="29"/>
      <c r="G1293" s="29"/>
    </row>
    <row r="1294" spans="1:7" s="34" customFormat="1">
      <c r="A1294" s="29"/>
      <c r="B1294" s="29"/>
      <c r="C1294" s="29"/>
      <c r="D1294" s="29"/>
      <c r="E1294" s="29"/>
      <c r="F1294" s="29"/>
      <c r="G1294" s="29"/>
    </row>
    <row r="1295" spans="1:7" s="34" customFormat="1">
      <c r="A1295" s="29"/>
      <c r="B1295" s="29"/>
      <c r="C1295" s="29"/>
      <c r="D1295" s="29"/>
      <c r="E1295" s="29"/>
      <c r="F1295" s="29"/>
      <c r="G1295" s="29"/>
    </row>
    <row r="1296" spans="1:7" s="34" customFormat="1">
      <c r="A1296" s="29"/>
      <c r="B1296" s="29"/>
      <c r="C1296" s="29"/>
      <c r="D1296" s="29"/>
      <c r="E1296" s="29"/>
      <c r="F1296" s="29"/>
      <c r="G1296" s="29"/>
    </row>
    <row r="1297" spans="1:7" s="34" customFormat="1">
      <c r="A1297" s="29"/>
      <c r="B1297" s="29"/>
      <c r="C1297" s="29"/>
      <c r="D1297" s="29"/>
      <c r="E1297" s="29"/>
      <c r="F1297" s="29"/>
      <c r="G1297" s="29"/>
    </row>
    <row r="1298" spans="1:7" s="34" customFormat="1">
      <c r="A1298" s="29"/>
      <c r="B1298" s="29"/>
      <c r="C1298" s="29"/>
      <c r="D1298" s="29"/>
      <c r="E1298" s="29"/>
      <c r="F1298" s="29"/>
      <c r="G1298" s="29"/>
    </row>
    <row r="1299" spans="1:7" s="34" customFormat="1">
      <c r="A1299" s="29"/>
      <c r="B1299" s="29"/>
      <c r="C1299" s="29"/>
      <c r="D1299" s="29"/>
      <c r="E1299" s="29"/>
      <c r="F1299" s="29"/>
      <c r="G1299" s="29"/>
    </row>
    <row r="1300" spans="1:7" s="34" customFormat="1">
      <c r="A1300" s="29"/>
      <c r="B1300" s="29"/>
      <c r="C1300" s="29"/>
      <c r="D1300" s="29"/>
      <c r="E1300" s="29"/>
      <c r="F1300" s="29"/>
      <c r="G1300" s="29"/>
    </row>
    <row r="1301" spans="1:7" s="34" customFormat="1">
      <c r="A1301" s="29"/>
      <c r="B1301" s="29"/>
      <c r="C1301" s="29"/>
      <c r="D1301" s="29"/>
      <c r="E1301" s="29"/>
      <c r="F1301" s="29"/>
      <c r="G1301" s="29"/>
    </row>
    <row r="1302" spans="1:7" s="34" customFormat="1">
      <c r="A1302" s="29"/>
      <c r="B1302" s="29"/>
      <c r="C1302" s="29"/>
      <c r="D1302" s="29"/>
      <c r="E1302" s="29"/>
      <c r="F1302" s="29"/>
      <c r="G1302" s="29"/>
    </row>
    <row r="1303" spans="1:7" s="34" customFormat="1">
      <c r="A1303" s="29"/>
      <c r="B1303" s="29"/>
      <c r="C1303" s="29"/>
      <c r="D1303" s="29"/>
      <c r="E1303" s="29"/>
      <c r="F1303" s="29"/>
      <c r="G1303" s="29"/>
    </row>
    <row r="1304" spans="1:7" s="34" customFormat="1">
      <c r="A1304" s="29"/>
      <c r="B1304" s="29"/>
      <c r="C1304" s="29"/>
      <c r="D1304" s="29"/>
      <c r="E1304" s="29"/>
      <c r="F1304" s="29"/>
      <c r="G1304" s="29"/>
    </row>
    <row r="1305" spans="1:7" s="34" customFormat="1">
      <c r="A1305" s="29"/>
      <c r="B1305" s="29"/>
      <c r="C1305" s="29"/>
      <c r="D1305" s="29"/>
      <c r="E1305" s="29"/>
      <c r="F1305" s="29"/>
      <c r="G1305" s="29"/>
    </row>
    <row r="1306" spans="1:7" s="34" customFormat="1">
      <c r="A1306" s="29"/>
      <c r="B1306" s="29"/>
      <c r="C1306" s="29"/>
      <c r="D1306" s="29"/>
      <c r="E1306" s="29"/>
      <c r="F1306" s="29"/>
      <c r="G1306" s="29"/>
    </row>
    <row r="1307" spans="1:7" s="34" customFormat="1">
      <c r="A1307" s="29"/>
      <c r="B1307" s="29"/>
      <c r="C1307" s="29"/>
      <c r="D1307" s="29"/>
      <c r="E1307" s="29"/>
      <c r="F1307" s="29"/>
      <c r="G1307" s="29"/>
    </row>
    <row r="1308" spans="1:7" s="34" customFormat="1">
      <c r="A1308" s="29"/>
      <c r="B1308" s="29"/>
      <c r="C1308" s="29"/>
      <c r="D1308" s="29"/>
      <c r="E1308" s="29"/>
      <c r="F1308" s="29"/>
      <c r="G1308" s="29"/>
    </row>
    <row r="1309" spans="1:7" s="34" customFormat="1">
      <c r="A1309" s="29"/>
      <c r="B1309" s="29"/>
      <c r="C1309" s="29"/>
      <c r="D1309" s="29"/>
      <c r="E1309" s="29"/>
      <c r="F1309" s="29"/>
      <c r="G1309" s="29"/>
    </row>
    <row r="1310" spans="1:7" s="34" customFormat="1">
      <c r="A1310" s="29"/>
      <c r="B1310" s="29"/>
      <c r="C1310" s="29"/>
      <c r="D1310" s="29"/>
      <c r="E1310" s="29"/>
      <c r="F1310" s="29"/>
      <c r="G1310" s="29"/>
    </row>
    <row r="1311" spans="1:7" s="34" customFormat="1">
      <c r="A1311" s="29"/>
      <c r="B1311" s="29"/>
      <c r="C1311" s="29"/>
      <c r="D1311" s="29"/>
      <c r="E1311" s="29"/>
      <c r="F1311" s="29"/>
      <c r="G1311" s="29"/>
    </row>
    <row r="1312" spans="1:7" s="34" customFormat="1">
      <c r="A1312" s="29"/>
      <c r="B1312" s="29"/>
      <c r="C1312" s="29"/>
      <c r="D1312" s="29"/>
      <c r="E1312" s="29"/>
      <c r="F1312" s="29"/>
      <c r="G1312" s="29"/>
    </row>
    <row r="1313" spans="1:7" s="34" customFormat="1">
      <c r="A1313" s="29"/>
      <c r="B1313" s="29"/>
      <c r="C1313" s="29"/>
      <c r="D1313" s="29"/>
      <c r="E1313" s="29"/>
      <c r="F1313" s="29"/>
      <c r="G1313" s="29"/>
    </row>
    <row r="1314" spans="1:7" s="34" customFormat="1">
      <c r="A1314" s="29"/>
      <c r="B1314" s="29"/>
      <c r="C1314" s="29"/>
      <c r="D1314" s="29"/>
      <c r="E1314" s="29"/>
      <c r="F1314" s="29"/>
      <c r="G1314" s="29"/>
    </row>
    <row r="1315" spans="1:7" s="34" customFormat="1">
      <c r="A1315" s="29"/>
      <c r="B1315" s="29"/>
      <c r="C1315" s="29"/>
      <c r="D1315" s="29"/>
      <c r="E1315" s="29"/>
      <c r="F1315" s="29"/>
      <c r="G1315" s="29"/>
    </row>
    <row r="1316" spans="1:7" s="34" customFormat="1">
      <c r="A1316" s="29"/>
      <c r="B1316" s="29"/>
      <c r="C1316" s="29"/>
      <c r="D1316" s="29"/>
      <c r="E1316" s="29"/>
      <c r="F1316" s="29"/>
      <c r="G1316" s="29"/>
    </row>
    <row r="1317" spans="1:7" s="34" customFormat="1">
      <c r="A1317" s="29"/>
      <c r="B1317" s="29"/>
      <c r="C1317" s="29"/>
      <c r="D1317" s="29"/>
      <c r="E1317" s="29"/>
      <c r="F1317" s="29"/>
      <c r="G1317" s="29"/>
    </row>
    <row r="1318" spans="1:7" s="34" customFormat="1">
      <c r="A1318" s="29"/>
      <c r="B1318" s="29"/>
      <c r="C1318" s="29"/>
      <c r="D1318" s="29"/>
      <c r="E1318" s="29"/>
      <c r="F1318" s="29"/>
      <c r="G1318" s="29"/>
    </row>
    <row r="1319" spans="1:7" s="34" customFormat="1">
      <c r="A1319" s="29"/>
      <c r="B1319" s="29"/>
      <c r="C1319" s="29"/>
      <c r="D1319" s="29"/>
      <c r="E1319" s="29"/>
      <c r="F1319" s="29"/>
      <c r="G1319" s="29"/>
    </row>
    <row r="1320" spans="1:7" s="34" customFormat="1">
      <c r="A1320" s="29"/>
      <c r="B1320" s="29"/>
      <c r="C1320" s="29"/>
      <c r="D1320" s="29"/>
      <c r="E1320" s="29"/>
      <c r="F1320" s="29"/>
      <c r="G1320" s="29"/>
    </row>
    <row r="1321" spans="1:7" s="34" customFormat="1">
      <c r="A1321" s="29"/>
      <c r="B1321" s="29"/>
      <c r="C1321" s="29"/>
      <c r="D1321" s="29"/>
      <c r="E1321" s="29"/>
      <c r="F1321" s="29"/>
      <c r="G1321" s="29"/>
    </row>
    <row r="1322" spans="1:7" s="34" customFormat="1">
      <c r="A1322" s="29"/>
      <c r="B1322" s="29"/>
      <c r="C1322" s="29"/>
      <c r="D1322" s="29"/>
      <c r="E1322" s="29"/>
      <c r="F1322" s="29"/>
      <c r="G1322" s="29"/>
    </row>
    <row r="1323" spans="1:7" s="34" customFormat="1">
      <c r="A1323" s="29"/>
      <c r="B1323" s="29"/>
      <c r="C1323" s="29"/>
      <c r="D1323" s="29"/>
      <c r="E1323" s="29"/>
      <c r="F1323" s="29"/>
      <c r="G1323" s="29"/>
    </row>
    <row r="1324" spans="1:7" s="34" customFormat="1">
      <c r="A1324" s="29"/>
      <c r="B1324" s="29"/>
      <c r="C1324" s="29"/>
      <c r="D1324" s="29"/>
      <c r="E1324" s="29"/>
      <c r="F1324" s="29"/>
      <c r="G1324" s="29"/>
    </row>
    <row r="1325" spans="1:7" s="34" customFormat="1">
      <c r="A1325" s="29"/>
      <c r="B1325" s="29"/>
      <c r="C1325" s="29"/>
      <c r="D1325" s="29"/>
      <c r="E1325" s="29"/>
      <c r="F1325" s="29"/>
      <c r="G1325" s="29"/>
    </row>
    <row r="1326" spans="1:7" s="34" customFormat="1">
      <c r="A1326" s="29"/>
      <c r="B1326" s="29"/>
      <c r="C1326" s="29"/>
      <c r="D1326" s="29"/>
      <c r="E1326" s="29"/>
      <c r="F1326" s="29"/>
      <c r="G1326" s="29"/>
    </row>
    <row r="1327" spans="1:7" s="34" customFormat="1">
      <c r="A1327" s="29"/>
      <c r="B1327" s="29"/>
      <c r="C1327" s="29"/>
      <c r="D1327" s="29"/>
      <c r="E1327" s="29"/>
      <c r="F1327" s="29"/>
      <c r="G1327" s="29"/>
    </row>
    <row r="1328" spans="1:7" s="34" customFormat="1">
      <c r="A1328" s="29"/>
      <c r="B1328" s="29"/>
      <c r="C1328" s="29"/>
      <c r="D1328" s="29"/>
      <c r="E1328" s="29"/>
      <c r="F1328" s="29"/>
      <c r="G1328" s="29"/>
    </row>
    <row r="1329" spans="1:7" s="34" customFormat="1">
      <c r="A1329" s="29"/>
      <c r="B1329" s="29"/>
      <c r="C1329" s="29"/>
      <c r="D1329" s="29"/>
      <c r="E1329" s="29"/>
      <c r="F1329" s="29"/>
      <c r="G1329" s="29"/>
    </row>
    <row r="1330" spans="1:7" s="34" customFormat="1">
      <c r="A1330" s="29"/>
      <c r="B1330" s="29"/>
      <c r="C1330" s="29"/>
      <c r="D1330" s="29"/>
      <c r="E1330" s="29"/>
      <c r="F1330" s="29"/>
      <c r="G1330" s="29"/>
    </row>
    <row r="1331" spans="1:7" s="34" customFormat="1">
      <c r="A1331" s="29"/>
      <c r="B1331" s="29"/>
      <c r="C1331" s="29"/>
      <c r="D1331" s="29"/>
      <c r="E1331" s="29"/>
      <c r="F1331" s="29"/>
      <c r="G1331" s="29"/>
    </row>
    <row r="1332" spans="1:7" s="34" customFormat="1">
      <c r="A1332" s="29"/>
      <c r="B1332" s="29"/>
      <c r="C1332" s="29"/>
      <c r="D1332" s="29"/>
      <c r="E1332" s="29"/>
      <c r="F1332" s="29"/>
      <c r="G1332" s="29"/>
    </row>
    <row r="1333" spans="1:7" s="34" customFormat="1">
      <c r="A1333" s="29"/>
      <c r="B1333" s="29"/>
      <c r="C1333" s="29"/>
      <c r="D1333" s="29"/>
      <c r="E1333" s="29"/>
      <c r="F1333" s="29"/>
      <c r="G1333" s="29"/>
    </row>
    <row r="1334" spans="1:7" s="34" customFormat="1">
      <c r="A1334" s="29"/>
      <c r="B1334" s="29"/>
      <c r="C1334" s="29"/>
      <c r="D1334" s="29"/>
      <c r="E1334" s="29"/>
      <c r="F1334" s="29"/>
      <c r="G1334" s="29"/>
    </row>
    <row r="1335" spans="1:7" s="34" customFormat="1">
      <c r="A1335" s="29"/>
      <c r="B1335" s="29"/>
      <c r="C1335" s="29"/>
      <c r="D1335" s="29"/>
      <c r="E1335" s="29"/>
      <c r="F1335" s="29"/>
      <c r="G1335" s="29"/>
    </row>
    <row r="1336" spans="1:7" s="34" customFormat="1">
      <c r="A1336" s="29"/>
      <c r="B1336" s="29"/>
      <c r="C1336" s="29"/>
      <c r="D1336" s="29"/>
      <c r="E1336" s="29"/>
      <c r="F1336" s="29"/>
      <c r="G1336" s="29"/>
    </row>
    <row r="1337" spans="1:7" s="34" customFormat="1">
      <c r="A1337" s="29"/>
      <c r="B1337" s="29"/>
      <c r="C1337" s="29"/>
      <c r="D1337" s="29"/>
      <c r="E1337" s="29"/>
      <c r="F1337" s="29"/>
      <c r="G1337" s="29"/>
    </row>
    <row r="1338" spans="1:7" s="34" customFormat="1">
      <c r="A1338" s="29"/>
      <c r="B1338" s="29"/>
      <c r="C1338" s="29"/>
      <c r="D1338" s="29"/>
      <c r="E1338" s="29"/>
      <c r="F1338" s="29"/>
      <c r="G1338" s="29"/>
    </row>
    <row r="1339" spans="1:7" s="34" customFormat="1">
      <c r="A1339" s="29"/>
      <c r="B1339" s="29"/>
      <c r="C1339" s="29"/>
      <c r="D1339" s="29"/>
      <c r="E1339" s="29"/>
      <c r="F1339" s="29"/>
      <c r="G1339" s="29"/>
    </row>
    <row r="1340" spans="1:7" s="34" customFormat="1">
      <c r="A1340" s="29"/>
      <c r="B1340" s="29"/>
      <c r="C1340" s="29"/>
      <c r="D1340" s="29"/>
      <c r="E1340" s="29"/>
      <c r="F1340" s="29"/>
      <c r="G1340" s="29"/>
    </row>
    <row r="1341" spans="1:7" s="34" customFormat="1">
      <c r="A1341" s="29"/>
      <c r="B1341" s="29"/>
      <c r="C1341" s="29"/>
      <c r="D1341" s="29"/>
      <c r="E1341" s="29"/>
      <c r="F1341" s="29"/>
      <c r="G1341" s="29"/>
    </row>
    <row r="1342" spans="1:7" s="34" customFormat="1">
      <c r="A1342" s="29"/>
      <c r="B1342" s="29"/>
      <c r="C1342" s="29"/>
      <c r="D1342" s="29"/>
      <c r="E1342" s="29"/>
      <c r="F1342" s="29"/>
      <c r="G1342" s="29"/>
    </row>
    <row r="1343" spans="1:7" s="34" customFormat="1">
      <c r="A1343" s="29"/>
      <c r="B1343" s="29"/>
      <c r="C1343" s="29"/>
      <c r="D1343" s="29"/>
      <c r="E1343" s="29"/>
      <c r="F1343" s="29"/>
      <c r="G1343" s="29"/>
    </row>
    <row r="1344" spans="1:7" s="34" customFormat="1">
      <c r="A1344" s="29"/>
      <c r="B1344" s="29"/>
      <c r="C1344" s="29"/>
      <c r="D1344" s="29"/>
      <c r="E1344" s="29"/>
      <c r="F1344" s="29"/>
      <c r="G1344" s="29"/>
    </row>
    <row r="1345" spans="1:7" s="34" customFormat="1">
      <c r="A1345" s="29"/>
      <c r="B1345" s="29"/>
      <c r="C1345" s="29"/>
      <c r="D1345" s="29"/>
      <c r="E1345" s="29"/>
      <c r="F1345" s="29"/>
      <c r="G1345" s="29"/>
    </row>
    <row r="1346" spans="1:7" s="34" customFormat="1">
      <c r="A1346" s="29"/>
      <c r="B1346" s="29"/>
      <c r="C1346" s="29"/>
      <c r="D1346" s="29"/>
      <c r="E1346" s="29"/>
      <c r="F1346" s="29"/>
      <c r="G1346" s="29"/>
    </row>
    <row r="1347" spans="1:7" s="34" customFormat="1">
      <c r="A1347" s="29"/>
      <c r="B1347" s="29"/>
      <c r="C1347" s="29"/>
      <c r="D1347" s="29"/>
      <c r="E1347" s="29"/>
      <c r="F1347" s="29"/>
      <c r="G1347" s="29"/>
    </row>
    <row r="1348" spans="1:7" s="34" customFormat="1">
      <c r="A1348" s="29"/>
      <c r="B1348" s="29"/>
      <c r="C1348" s="29"/>
      <c r="D1348" s="29"/>
      <c r="E1348" s="29"/>
      <c r="F1348" s="29"/>
      <c r="G1348" s="29"/>
    </row>
    <row r="1349" spans="1:7" s="34" customFormat="1">
      <c r="A1349" s="29"/>
      <c r="B1349" s="29"/>
      <c r="C1349" s="29"/>
      <c r="D1349" s="29"/>
      <c r="E1349" s="29"/>
      <c r="F1349" s="29"/>
      <c r="G1349" s="29"/>
    </row>
    <row r="1350" spans="1:7" s="34" customFormat="1">
      <c r="A1350" s="29"/>
      <c r="B1350" s="29"/>
      <c r="C1350" s="29"/>
      <c r="D1350" s="29"/>
      <c r="E1350" s="29"/>
      <c r="F1350" s="29"/>
      <c r="G1350" s="29"/>
    </row>
    <row r="1351" spans="1:7" s="34" customFormat="1">
      <c r="A1351" s="29"/>
      <c r="B1351" s="29"/>
      <c r="C1351" s="29"/>
      <c r="D1351" s="29"/>
      <c r="E1351" s="29"/>
      <c r="F1351" s="29"/>
      <c r="G1351" s="29"/>
    </row>
    <row r="1352" spans="1:7" s="34" customFormat="1">
      <c r="A1352" s="29"/>
      <c r="B1352" s="29"/>
      <c r="C1352" s="29"/>
      <c r="D1352" s="29"/>
      <c r="E1352" s="29"/>
      <c r="F1352" s="29"/>
      <c r="G1352" s="29"/>
    </row>
    <row r="1353" spans="1:7" s="34" customFormat="1">
      <c r="A1353" s="29"/>
      <c r="B1353" s="29"/>
      <c r="C1353" s="29"/>
      <c r="D1353" s="29"/>
      <c r="E1353" s="29"/>
      <c r="F1353" s="29"/>
      <c r="G1353" s="29"/>
    </row>
    <row r="1354" spans="1:7" s="34" customFormat="1">
      <c r="A1354" s="29"/>
      <c r="B1354" s="29"/>
      <c r="C1354" s="29"/>
      <c r="D1354" s="29"/>
      <c r="E1354" s="29"/>
      <c r="F1354" s="29"/>
      <c r="G1354" s="29"/>
    </row>
    <row r="1355" spans="1:7" s="34" customFormat="1">
      <c r="A1355" s="29"/>
      <c r="B1355" s="29"/>
      <c r="C1355" s="29"/>
      <c r="D1355" s="29"/>
      <c r="E1355" s="29"/>
      <c r="F1355" s="29"/>
      <c r="G1355" s="29"/>
    </row>
    <row r="1356" spans="1:7" s="34" customFormat="1">
      <c r="A1356" s="29"/>
      <c r="B1356" s="29"/>
      <c r="C1356" s="29"/>
      <c r="D1356" s="29"/>
      <c r="E1356" s="29"/>
      <c r="F1356" s="29"/>
      <c r="G1356" s="29"/>
    </row>
    <row r="1357" spans="1:7" s="34" customFormat="1">
      <c r="A1357" s="29"/>
      <c r="B1357" s="29"/>
      <c r="C1357" s="29"/>
      <c r="D1357" s="29"/>
      <c r="E1357" s="29"/>
      <c r="F1357" s="29"/>
      <c r="G1357" s="29"/>
    </row>
    <row r="1358" spans="1:7" s="34" customFormat="1">
      <c r="A1358" s="29"/>
      <c r="B1358" s="29"/>
      <c r="C1358" s="29"/>
      <c r="D1358" s="29"/>
      <c r="E1358" s="29"/>
      <c r="F1358" s="29"/>
      <c r="G1358" s="29"/>
    </row>
    <row r="1359" spans="1:7" s="34" customFormat="1">
      <c r="A1359" s="29"/>
      <c r="B1359" s="29"/>
      <c r="C1359" s="29"/>
      <c r="D1359" s="29"/>
      <c r="E1359" s="29"/>
      <c r="F1359" s="29"/>
      <c r="G1359" s="29"/>
    </row>
    <row r="1360" spans="1:7" s="34" customFormat="1">
      <c r="A1360" s="29"/>
      <c r="B1360" s="29"/>
      <c r="C1360" s="29"/>
      <c r="D1360" s="29"/>
      <c r="E1360" s="29"/>
      <c r="F1360" s="29"/>
      <c r="G1360" s="29"/>
    </row>
    <row r="1361" spans="1:7" s="34" customFormat="1">
      <c r="A1361" s="29"/>
      <c r="B1361" s="29"/>
      <c r="C1361" s="29"/>
      <c r="D1361" s="29"/>
      <c r="E1361" s="29"/>
      <c r="F1361" s="29"/>
      <c r="G1361" s="29"/>
    </row>
    <row r="1362" spans="1:7" s="34" customFormat="1">
      <c r="A1362" s="29"/>
      <c r="B1362" s="29"/>
      <c r="C1362" s="29"/>
      <c r="D1362" s="29"/>
      <c r="E1362" s="29"/>
      <c r="F1362" s="29"/>
      <c r="G1362" s="29"/>
    </row>
    <row r="1363" spans="1:7" s="34" customFormat="1">
      <c r="A1363" s="29"/>
      <c r="B1363" s="29"/>
      <c r="C1363" s="29"/>
      <c r="D1363" s="29"/>
      <c r="E1363" s="29"/>
      <c r="F1363" s="29"/>
      <c r="G1363" s="29"/>
    </row>
    <row r="1364" spans="1:7" s="34" customFormat="1">
      <c r="A1364" s="29"/>
      <c r="B1364" s="29"/>
      <c r="C1364" s="29"/>
      <c r="D1364" s="29"/>
      <c r="E1364" s="29"/>
      <c r="F1364" s="29"/>
      <c r="G1364" s="29"/>
    </row>
    <row r="1365" spans="1:7" s="34" customFormat="1">
      <c r="A1365" s="29"/>
      <c r="B1365" s="29"/>
      <c r="C1365" s="29"/>
      <c r="D1365" s="29"/>
      <c r="E1365" s="29"/>
      <c r="F1365" s="29"/>
      <c r="G1365" s="29"/>
    </row>
    <row r="1366" spans="1:7" s="34" customFormat="1">
      <c r="A1366" s="29"/>
      <c r="B1366" s="29"/>
      <c r="C1366" s="29"/>
      <c r="D1366" s="29"/>
      <c r="E1366" s="29"/>
      <c r="F1366" s="29"/>
      <c r="G1366" s="29"/>
    </row>
    <row r="1367" spans="1:7" s="34" customFormat="1">
      <c r="A1367" s="29"/>
      <c r="B1367" s="29"/>
      <c r="C1367" s="29"/>
      <c r="D1367" s="29"/>
      <c r="E1367" s="29"/>
      <c r="F1367" s="29"/>
      <c r="G1367" s="29"/>
    </row>
    <row r="1368" spans="1:7" s="34" customFormat="1">
      <c r="A1368" s="29"/>
      <c r="B1368" s="29"/>
      <c r="C1368" s="29"/>
      <c r="D1368" s="29"/>
      <c r="E1368" s="29"/>
      <c r="F1368" s="29"/>
      <c r="G1368" s="29"/>
    </row>
    <row r="1369" spans="1:7" s="34" customFormat="1">
      <c r="A1369" s="29"/>
      <c r="B1369" s="29"/>
      <c r="C1369" s="29"/>
      <c r="D1369" s="29"/>
      <c r="E1369" s="29"/>
      <c r="F1369" s="29"/>
      <c r="G1369" s="29"/>
    </row>
    <row r="1370" spans="1:7" s="34" customFormat="1">
      <c r="A1370" s="29"/>
      <c r="B1370" s="29"/>
      <c r="C1370" s="29"/>
      <c r="D1370" s="29"/>
      <c r="E1370" s="29"/>
      <c r="F1370" s="29"/>
      <c r="G1370" s="29"/>
    </row>
    <row r="1371" spans="1:7" s="34" customFormat="1">
      <c r="A1371" s="29"/>
      <c r="B1371" s="29"/>
      <c r="C1371" s="29"/>
      <c r="D1371" s="29"/>
      <c r="E1371" s="29"/>
      <c r="F1371" s="29"/>
      <c r="G1371" s="29"/>
    </row>
    <row r="1372" spans="1:7" s="34" customFormat="1">
      <c r="A1372" s="29"/>
      <c r="B1372" s="29"/>
      <c r="C1372" s="29"/>
      <c r="D1372" s="29"/>
      <c r="E1372" s="29"/>
      <c r="F1372" s="29"/>
      <c r="G1372" s="29"/>
    </row>
    <row r="1373" spans="1:7" s="34" customFormat="1">
      <c r="A1373" s="29"/>
      <c r="B1373" s="29"/>
      <c r="C1373" s="29"/>
      <c r="D1373" s="29"/>
      <c r="E1373" s="29"/>
      <c r="F1373" s="29"/>
      <c r="G1373" s="29"/>
    </row>
    <row r="1374" spans="1:7" s="34" customFormat="1">
      <c r="A1374" s="29"/>
      <c r="B1374" s="29"/>
      <c r="C1374" s="29"/>
      <c r="D1374" s="29"/>
      <c r="E1374" s="29"/>
      <c r="F1374" s="29"/>
      <c r="G1374" s="29"/>
    </row>
    <row r="1375" spans="1:7" s="34" customFormat="1">
      <c r="A1375" s="29"/>
      <c r="B1375" s="29"/>
      <c r="C1375" s="29"/>
      <c r="D1375" s="29"/>
      <c r="E1375" s="29"/>
      <c r="F1375" s="29"/>
      <c r="G1375" s="29"/>
    </row>
    <row r="1376" spans="1:7" s="34" customFormat="1">
      <c r="A1376" s="29"/>
      <c r="B1376" s="29"/>
      <c r="C1376" s="29"/>
      <c r="D1376" s="29"/>
      <c r="E1376" s="29"/>
      <c r="F1376" s="29"/>
      <c r="G1376" s="29"/>
    </row>
    <row r="1377" spans="1:7" s="34" customFormat="1">
      <c r="A1377" s="29"/>
      <c r="B1377" s="29"/>
      <c r="C1377" s="29"/>
      <c r="D1377" s="29"/>
      <c r="E1377" s="29"/>
      <c r="F1377" s="29"/>
      <c r="G1377" s="29"/>
    </row>
    <row r="1378" spans="1:7" s="34" customFormat="1">
      <c r="A1378" s="29"/>
      <c r="B1378" s="29"/>
      <c r="C1378" s="29"/>
      <c r="D1378" s="29"/>
      <c r="E1378" s="29"/>
      <c r="F1378" s="29"/>
      <c r="G1378" s="29"/>
    </row>
    <row r="1379" spans="1:7" s="34" customFormat="1">
      <c r="A1379" s="29"/>
      <c r="B1379" s="29"/>
      <c r="C1379" s="29"/>
      <c r="D1379" s="29"/>
      <c r="E1379" s="29"/>
      <c r="F1379" s="29"/>
      <c r="G1379" s="29"/>
    </row>
    <row r="1380" spans="1:7" s="34" customFormat="1">
      <c r="A1380" s="29"/>
      <c r="B1380" s="29"/>
      <c r="C1380" s="29"/>
      <c r="D1380" s="29"/>
      <c r="E1380" s="29"/>
      <c r="F1380" s="29"/>
      <c r="G1380" s="29"/>
    </row>
    <row r="1381" spans="1:7" s="34" customFormat="1">
      <c r="A1381" s="29"/>
      <c r="B1381" s="29"/>
      <c r="C1381" s="29"/>
      <c r="D1381" s="29"/>
      <c r="E1381" s="29"/>
      <c r="F1381" s="29"/>
      <c r="G1381" s="29"/>
    </row>
    <row r="1382" spans="1:7" s="34" customFormat="1">
      <c r="A1382" s="29"/>
      <c r="B1382" s="29"/>
      <c r="C1382" s="29"/>
      <c r="D1382" s="29"/>
      <c r="E1382" s="29"/>
      <c r="F1382" s="29"/>
      <c r="G1382" s="29"/>
    </row>
    <row r="1383" spans="1:7" s="34" customFormat="1">
      <c r="A1383" s="29"/>
      <c r="B1383" s="29"/>
      <c r="C1383" s="29"/>
      <c r="D1383" s="29"/>
      <c r="E1383" s="29"/>
      <c r="F1383" s="29"/>
      <c r="G1383" s="29"/>
    </row>
    <row r="1384" spans="1:7" s="34" customFormat="1">
      <c r="A1384" s="29"/>
      <c r="B1384" s="29"/>
      <c r="C1384" s="29"/>
      <c r="D1384" s="29"/>
      <c r="E1384" s="29"/>
      <c r="F1384" s="29"/>
      <c r="G1384" s="29"/>
    </row>
    <row r="1385" spans="1:7" s="34" customFormat="1">
      <c r="A1385" s="29"/>
      <c r="B1385" s="29"/>
      <c r="C1385" s="29"/>
      <c r="D1385" s="29"/>
      <c r="E1385" s="29"/>
      <c r="F1385" s="29"/>
      <c r="G1385" s="29"/>
    </row>
    <row r="1386" spans="1:7" s="34" customFormat="1">
      <c r="A1386" s="29"/>
      <c r="B1386" s="29"/>
      <c r="C1386" s="29"/>
      <c r="D1386" s="29"/>
      <c r="E1386" s="29"/>
      <c r="F1386" s="29"/>
      <c r="G1386" s="29"/>
    </row>
    <row r="1387" spans="1:7" s="34" customFormat="1">
      <c r="A1387" s="29"/>
      <c r="B1387" s="29"/>
      <c r="C1387" s="29"/>
      <c r="D1387" s="29"/>
      <c r="E1387" s="29"/>
      <c r="F1387" s="29"/>
      <c r="G1387" s="29"/>
    </row>
    <row r="1388" spans="1:7" s="34" customFormat="1">
      <c r="A1388" s="29"/>
      <c r="B1388" s="29"/>
      <c r="C1388" s="29"/>
      <c r="D1388" s="29"/>
      <c r="E1388" s="29"/>
      <c r="F1388" s="29"/>
      <c r="G1388" s="29"/>
    </row>
    <row r="1389" spans="1:7" s="34" customFormat="1">
      <c r="A1389" s="29"/>
      <c r="B1389" s="29"/>
      <c r="C1389" s="29"/>
      <c r="D1389" s="29"/>
      <c r="E1389" s="29"/>
      <c r="F1389" s="29"/>
      <c r="G1389" s="29"/>
    </row>
    <row r="1390" spans="1:7" s="34" customFormat="1">
      <c r="A1390" s="29"/>
      <c r="B1390" s="29"/>
      <c r="C1390" s="29"/>
      <c r="D1390" s="29"/>
      <c r="E1390" s="29"/>
      <c r="F1390" s="29"/>
      <c r="G1390" s="29"/>
    </row>
    <row r="1391" spans="1:7" s="34" customFormat="1">
      <c r="A1391" s="29"/>
      <c r="B1391" s="29"/>
      <c r="C1391" s="29"/>
      <c r="D1391" s="29"/>
      <c r="E1391" s="29"/>
      <c r="F1391" s="29"/>
      <c r="G1391" s="29"/>
    </row>
    <row r="1392" spans="1:7" s="34" customFormat="1">
      <c r="A1392" s="29"/>
      <c r="B1392" s="29"/>
      <c r="C1392" s="29"/>
      <c r="D1392" s="29"/>
      <c r="E1392" s="29"/>
      <c r="F1392" s="29"/>
      <c r="G1392" s="29"/>
    </row>
    <row r="1393" spans="1:7" s="34" customFormat="1">
      <c r="A1393" s="29"/>
      <c r="B1393" s="29"/>
      <c r="C1393" s="29"/>
      <c r="D1393" s="29"/>
      <c r="E1393" s="29"/>
      <c r="F1393" s="29"/>
      <c r="G1393" s="29"/>
    </row>
    <row r="1394" spans="1:7" s="34" customFormat="1">
      <c r="A1394" s="29"/>
      <c r="B1394" s="29"/>
      <c r="C1394" s="29"/>
      <c r="D1394" s="29"/>
      <c r="E1394" s="29"/>
      <c r="F1394" s="29"/>
      <c r="G1394" s="29"/>
    </row>
    <row r="1395" spans="1:7" s="34" customFormat="1">
      <c r="A1395" s="29"/>
      <c r="B1395" s="29"/>
      <c r="C1395" s="29"/>
      <c r="D1395" s="29"/>
      <c r="E1395" s="29"/>
      <c r="F1395" s="29"/>
      <c r="G1395" s="29"/>
    </row>
    <row r="1396" spans="1:7" s="34" customFormat="1">
      <c r="A1396" s="29"/>
      <c r="B1396" s="29"/>
      <c r="C1396" s="29"/>
      <c r="D1396" s="29"/>
      <c r="E1396" s="29"/>
      <c r="F1396" s="29"/>
      <c r="G1396" s="29"/>
    </row>
    <row r="1397" spans="1:7" s="34" customFormat="1">
      <c r="A1397" s="29"/>
      <c r="B1397" s="29"/>
      <c r="C1397" s="29"/>
      <c r="D1397" s="29"/>
      <c r="E1397" s="29"/>
      <c r="F1397" s="29"/>
      <c r="G1397" s="29"/>
    </row>
    <row r="1398" spans="1:7" s="34" customFormat="1">
      <c r="A1398" s="29"/>
      <c r="B1398" s="29"/>
      <c r="C1398" s="29"/>
      <c r="D1398" s="29"/>
      <c r="E1398" s="29"/>
      <c r="F1398" s="29"/>
      <c r="G1398" s="29"/>
    </row>
  </sheetData>
  <mergeCells count="13">
    <mergeCell ref="A8:B8"/>
    <mergeCell ref="G6:G7"/>
    <mergeCell ref="C5:C7"/>
    <mergeCell ref="F6:F7"/>
    <mergeCell ref="A1:G1"/>
    <mergeCell ref="A3:G3"/>
    <mergeCell ref="A4:G4"/>
    <mergeCell ref="A5:A7"/>
    <mergeCell ref="B5:B7"/>
    <mergeCell ref="D5:E5"/>
    <mergeCell ref="F5:G5"/>
    <mergeCell ref="D6:D7"/>
    <mergeCell ref="E6:E7"/>
  </mergeCells>
  <pageMargins left="0.65625" right="9.4791666666666705E-2" top="0.70833333333333337" bottom="0.16041666666666668" header="0.31496062992126" footer="0.31496062992126"/>
  <pageSetup paperSize="9" orientation="portrait" r:id="rId1"/>
  <headerFooter>
    <oddFooter>&amp;C&amp;P</oddFooter>
  </headerFooter>
</worksheet>
</file>

<file path=xl/worksheets/sheet24.xml><?xml version="1.0" encoding="utf-8"?>
<worksheet xmlns="http://schemas.openxmlformats.org/spreadsheetml/2006/main" xmlns:r="http://schemas.openxmlformats.org/officeDocument/2006/relationships">
  <dimension ref="A1:P1460"/>
  <sheetViews>
    <sheetView showZeros="0" view="pageLayout" topLeftCell="A4" workbookViewId="0">
      <selection activeCell="H15" sqref="H15"/>
    </sheetView>
  </sheetViews>
  <sheetFormatPr defaultRowHeight="15.75"/>
  <cols>
    <col min="1" max="1" width="4" style="35" bestFit="1" customWidth="1"/>
    <col min="2" max="2" width="36.140625" style="35" bestFit="1" customWidth="1"/>
    <col min="3" max="5" width="9.42578125" style="35" customWidth="1"/>
    <col min="6" max="8" width="12.140625" style="35" customWidth="1"/>
    <col min="9" max="12" width="12.140625" style="36" customWidth="1"/>
    <col min="13" max="15" width="12.140625" style="41" customWidth="1"/>
    <col min="16" max="16" width="12.140625" style="37" customWidth="1"/>
    <col min="17" max="16384" width="9.140625" style="14"/>
  </cols>
  <sheetData>
    <row r="1" spans="1:16">
      <c r="A1" s="439" t="s">
        <v>364</v>
      </c>
      <c r="B1" s="439"/>
      <c r="C1" s="439"/>
      <c r="D1" s="439"/>
      <c r="E1" s="439"/>
      <c r="F1" s="439"/>
      <c r="G1" s="156"/>
      <c r="H1" s="156"/>
    </row>
    <row r="2" spans="1:16">
      <c r="A2" s="439"/>
      <c r="B2" s="439"/>
      <c r="C2" s="439"/>
      <c r="D2" s="439"/>
      <c r="E2" s="439"/>
      <c r="F2" s="439"/>
      <c r="G2" s="157"/>
      <c r="H2" s="157"/>
      <c r="O2" s="623" t="s">
        <v>309</v>
      </c>
      <c r="P2" s="623"/>
    </row>
    <row r="3" spans="1:16" s="8" customFormat="1" ht="13.5" customHeight="1">
      <c r="A3" s="17"/>
      <c r="B3" s="17"/>
      <c r="C3" s="17"/>
      <c r="D3" s="17"/>
      <c r="E3" s="17"/>
      <c r="F3" s="17"/>
      <c r="G3" s="17"/>
      <c r="H3" s="17"/>
      <c r="I3" s="17"/>
      <c r="J3" s="17"/>
      <c r="K3" s="17"/>
      <c r="L3" s="17"/>
      <c r="M3" s="18"/>
      <c r="N3" s="18"/>
      <c r="O3" s="18"/>
      <c r="P3" s="17"/>
    </row>
    <row r="4" spans="1:16" s="8" customFormat="1" ht="24.75" customHeight="1">
      <c r="A4" s="421" t="s">
        <v>179</v>
      </c>
      <c r="B4" s="421"/>
      <c r="C4" s="421"/>
      <c r="D4" s="421"/>
      <c r="E4" s="421"/>
      <c r="F4" s="421"/>
      <c r="G4" s="421"/>
      <c r="H4" s="421"/>
      <c r="I4" s="421"/>
      <c r="J4" s="421"/>
      <c r="K4" s="421"/>
      <c r="L4" s="421"/>
      <c r="M4" s="421"/>
      <c r="N4" s="421"/>
      <c r="O4" s="421"/>
      <c r="P4" s="421"/>
    </row>
    <row r="5" spans="1:16" s="8" customFormat="1" ht="23.25" customHeight="1">
      <c r="A5" s="457" t="str">
        <f>'Biểu 5'!A4:H4</f>
        <v>(Kèm theo Quyết định số 668  /QĐ-UBND ngày 03  /11/2021 của Ủy ban nhân dân tỉnh)</v>
      </c>
      <c r="B5" s="457"/>
      <c r="C5" s="457"/>
      <c r="D5" s="457"/>
      <c r="E5" s="457"/>
      <c r="F5" s="457"/>
      <c r="G5" s="457"/>
      <c r="H5" s="457"/>
      <c r="I5" s="457"/>
      <c r="J5" s="457"/>
      <c r="K5" s="457"/>
      <c r="L5" s="457"/>
      <c r="M5" s="457"/>
      <c r="N5" s="457"/>
      <c r="O5" s="457"/>
      <c r="P5" s="457"/>
    </row>
    <row r="6" spans="1:16" s="8" customFormat="1" ht="30.75" customHeight="1">
      <c r="A6" s="425" t="s">
        <v>10</v>
      </c>
      <c r="B6" s="425" t="s">
        <v>77</v>
      </c>
      <c r="C6" s="458" t="s">
        <v>193</v>
      </c>
      <c r="D6" s="459"/>
      <c r="E6" s="460"/>
      <c r="F6" s="425" t="s">
        <v>164</v>
      </c>
      <c r="G6" s="425" t="s">
        <v>188</v>
      </c>
      <c r="H6" s="425"/>
      <c r="I6" s="614" t="s">
        <v>189</v>
      </c>
      <c r="J6" s="614"/>
      <c r="K6" s="614"/>
      <c r="L6" s="614"/>
      <c r="M6" s="614"/>
      <c r="N6" s="614"/>
      <c r="O6" s="614"/>
      <c r="P6" s="614"/>
    </row>
    <row r="7" spans="1:16" ht="45.75" customHeight="1">
      <c r="A7" s="425"/>
      <c r="B7" s="425"/>
      <c r="C7" s="449" t="s">
        <v>190</v>
      </c>
      <c r="D7" s="449" t="s">
        <v>191</v>
      </c>
      <c r="E7" s="449" t="s">
        <v>192</v>
      </c>
      <c r="F7" s="425"/>
      <c r="G7" s="425"/>
      <c r="H7" s="425"/>
      <c r="I7" s="464" t="s">
        <v>187</v>
      </c>
      <c r="J7" s="465"/>
      <c r="K7" s="465" t="s">
        <v>186</v>
      </c>
      <c r="L7" s="465"/>
      <c r="M7" s="465" t="s">
        <v>184</v>
      </c>
      <c r="N7" s="465"/>
      <c r="O7" s="465" t="s">
        <v>185</v>
      </c>
      <c r="P7" s="465"/>
    </row>
    <row r="8" spans="1:16" ht="30" customHeight="1">
      <c r="A8" s="425"/>
      <c r="B8" s="425"/>
      <c r="C8" s="450"/>
      <c r="D8" s="450"/>
      <c r="E8" s="450"/>
      <c r="F8" s="425"/>
      <c r="G8" s="164" t="s">
        <v>183</v>
      </c>
      <c r="H8" s="164" t="s">
        <v>182</v>
      </c>
      <c r="I8" s="164" t="s">
        <v>183</v>
      </c>
      <c r="J8" s="164" t="s">
        <v>182</v>
      </c>
      <c r="K8" s="164" t="s">
        <v>183</v>
      </c>
      <c r="L8" s="164" t="s">
        <v>182</v>
      </c>
      <c r="M8" s="164" t="s">
        <v>183</v>
      </c>
      <c r="N8" s="164" t="s">
        <v>182</v>
      </c>
      <c r="O8" s="164" t="s">
        <v>183</v>
      </c>
      <c r="P8" s="164" t="s">
        <v>182</v>
      </c>
    </row>
    <row r="9" spans="1:16" ht="20.25" customHeight="1">
      <c r="A9" s="425" t="s">
        <v>366</v>
      </c>
      <c r="B9" s="425"/>
      <c r="C9" s="476">
        <f>SUM(C11:C69)</f>
        <v>541</v>
      </c>
      <c r="D9" s="476">
        <f>SUM(D11:D69)</f>
        <v>11448</v>
      </c>
      <c r="E9" s="476">
        <f>SUM(E11:E69)</f>
        <v>3200</v>
      </c>
      <c r="F9" s="154" t="s">
        <v>80</v>
      </c>
      <c r="G9" s="154"/>
      <c r="H9" s="154"/>
      <c r="I9" s="159">
        <f>I12+I15+I18+I21+I24+I27+I30+I32+I34+I36+I38+I40+I42+I44+I46+I48+I50+I52+I54+I56+I58+I60+I62+I64+I66+I68</f>
        <v>31</v>
      </c>
      <c r="J9" s="159"/>
      <c r="K9" s="159">
        <f>K12+K15+K18+K21+K24+K27+K30+K32+K34+K36+K38+K40+K42+K44+K46+K48+K50+K52+K54+K56+K58+K60+K62+K64+K66+K68</f>
        <v>5</v>
      </c>
      <c r="L9" s="159"/>
      <c r="M9" s="159">
        <f>M12+M15+M18+M21+M24+M27+M30+M32+M34+M36+M38+M40+M42+M44+M46+M48+M50+M52+M54+M56+M58+M60+M62+M64+M66+M68</f>
        <v>36</v>
      </c>
      <c r="N9" s="159"/>
      <c r="O9" s="159">
        <f t="shared" ref="O9" si="0">O12+O15+O18+O21+O24+O27+O30+O32+O34+O36+O38+O40+O42+O44+O46+O48+O50+O52+O54+O56+O58+O60+O62+O64+O66+O68</f>
        <v>543</v>
      </c>
      <c r="P9" s="159"/>
    </row>
    <row r="10" spans="1:16" ht="20.25" customHeight="1">
      <c r="A10" s="425"/>
      <c r="B10" s="425"/>
      <c r="C10" s="477"/>
      <c r="D10" s="477"/>
      <c r="E10" s="477"/>
      <c r="F10" s="154" t="s">
        <v>81</v>
      </c>
      <c r="G10" s="165">
        <f>I10+K10+M10+O10</f>
        <v>698</v>
      </c>
      <c r="H10" s="165">
        <f>J10+L10+N10+P10</f>
        <v>249412</v>
      </c>
      <c r="I10" s="159">
        <f>I13+I16+I19+I22+I25+I28+I31+I33+I35+I37+I39+I41+I43+I45+I47+I49+I51+I53+I55+I57+I59+I61+I63+I65+I67+I69</f>
        <v>369</v>
      </c>
      <c r="J10" s="159">
        <f>I10*288</f>
        <v>106272</v>
      </c>
      <c r="K10" s="159">
        <f>K13+K16+K19+K22+K25+K28+K31+K33+K35+K37+K39+K41+K43+K45+K47+K49+K51+K53+K55+K57+K59+K61+K63+K65+K67+K69</f>
        <v>29</v>
      </c>
      <c r="L10" s="159">
        <f>K10*500</f>
        <v>14500</v>
      </c>
      <c r="M10" s="159">
        <f>M13+M16+M19+M22+M25+M28+M31+M33+M35+M37+M39+M41+M43+M45+M47+M49+M51+M53+M55+M57+M59+M61+M63+M65+M67+M69</f>
        <v>64</v>
      </c>
      <c r="N10" s="159">
        <f>M10*240</f>
        <v>15360</v>
      </c>
      <c r="O10" s="159">
        <f t="shared" ref="O10" si="1">O13+O16+O19+O22+O25+O28+O31+O33+O35+O37+O39+O41+O43+O45+O47+O49+O51+O53+O55+O57+O59+O61+O63+O65+O67+O69</f>
        <v>236</v>
      </c>
      <c r="P10" s="159">
        <f>O10*480</f>
        <v>113280</v>
      </c>
    </row>
    <row r="11" spans="1:16" ht="20.25" customHeight="1">
      <c r="A11" s="451">
        <v>1</v>
      </c>
      <c r="B11" s="609" t="s">
        <v>112</v>
      </c>
      <c r="C11" s="451">
        <v>8</v>
      </c>
      <c r="D11" s="451">
        <v>232</v>
      </c>
      <c r="E11" s="451">
        <f>8*16</f>
        <v>128</v>
      </c>
      <c r="F11" s="251" t="s">
        <v>167</v>
      </c>
      <c r="G11" s="165"/>
      <c r="H11" s="165"/>
      <c r="I11" s="159"/>
      <c r="J11" s="159"/>
      <c r="K11" s="159"/>
      <c r="L11" s="159"/>
      <c r="M11" s="159"/>
      <c r="N11" s="159"/>
      <c r="O11" s="159"/>
      <c r="P11" s="159"/>
    </row>
    <row r="12" spans="1:16" s="102" customFormat="1" ht="23.25" customHeight="1">
      <c r="A12" s="452"/>
      <c r="B12" s="610"/>
      <c r="C12" s="452"/>
      <c r="D12" s="452"/>
      <c r="E12" s="452"/>
      <c r="F12" s="155" t="s">
        <v>80</v>
      </c>
      <c r="G12" s="165"/>
      <c r="H12" s="165"/>
      <c r="I12" s="91" t="s">
        <v>180</v>
      </c>
      <c r="J12" s="159"/>
      <c r="K12" s="91" t="s">
        <v>142</v>
      </c>
      <c r="L12" s="159">
        <f t="shared" ref="L12:L69" si="2">K12*500</f>
        <v>500</v>
      </c>
      <c r="M12" s="92" t="s">
        <v>142</v>
      </c>
      <c r="N12" s="159"/>
      <c r="O12" s="93" t="s">
        <v>141</v>
      </c>
      <c r="P12" s="159"/>
    </row>
    <row r="13" spans="1:16" s="102" customFormat="1" ht="23.25" customHeight="1">
      <c r="A13" s="453"/>
      <c r="B13" s="611"/>
      <c r="C13" s="453"/>
      <c r="D13" s="453"/>
      <c r="E13" s="453"/>
      <c r="F13" s="155" t="s">
        <v>81</v>
      </c>
      <c r="G13" s="165">
        <f t="shared" ref="G13:G69" si="3">I13+K13+M13+O13</f>
        <v>18</v>
      </c>
      <c r="H13" s="165">
        <f t="shared" ref="H13:H69" si="4">J13+L13+N13+P13</f>
        <v>6692</v>
      </c>
      <c r="I13" s="91" t="s">
        <v>181</v>
      </c>
      <c r="J13" s="47">
        <f t="shared" ref="J13:J69" si="5">I13*288</f>
        <v>2592</v>
      </c>
      <c r="K13" s="91" t="s">
        <v>142</v>
      </c>
      <c r="L13" s="47">
        <f t="shared" si="2"/>
        <v>500</v>
      </c>
      <c r="M13" s="92" t="s">
        <v>142</v>
      </c>
      <c r="N13" s="47">
        <f t="shared" ref="N13:N69" si="6">M13*240</f>
        <v>240</v>
      </c>
      <c r="O13" s="93" t="s">
        <v>180</v>
      </c>
      <c r="P13" s="47">
        <f t="shared" ref="P13:P69" si="7">O13*480</f>
        <v>3360</v>
      </c>
    </row>
    <row r="14" spans="1:16" s="102" customFormat="1" ht="23.25" customHeight="1">
      <c r="A14" s="451">
        <v>2</v>
      </c>
      <c r="B14" s="609" t="s">
        <v>170</v>
      </c>
      <c r="C14" s="451">
        <v>21</v>
      </c>
      <c r="D14" s="451">
        <v>385</v>
      </c>
      <c r="E14" s="451">
        <f>14*8</f>
        <v>112</v>
      </c>
      <c r="F14" s="251" t="s">
        <v>167</v>
      </c>
      <c r="G14" s="165"/>
      <c r="H14" s="165"/>
      <c r="I14" s="91"/>
      <c r="J14" s="47"/>
      <c r="K14" s="91"/>
      <c r="L14" s="47"/>
      <c r="M14" s="92"/>
      <c r="N14" s="47"/>
      <c r="O14" s="93"/>
      <c r="P14" s="47"/>
    </row>
    <row r="15" spans="1:16" s="111" customFormat="1" ht="23.25" customHeight="1">
      <c r="A15" s="452"/>
      <c r="B15" s="610"/>
      <c r="C15" s="452"/>
      <c r="D15" s="452"/>
      <c r="E15" s="452"/>
      <c r="F15" s="155" t="s">
        <v>80</v>
      </c>
      <c r="G15" s="165"/>
      <c r="H15" s="165"/>
      <c r="I15" s="98">
        <v>4</v>
      </c>
      <c r="J15" s="159"/>
      <c r="K15" s="98"/>
      <c r="L15" s="159"/>
      <c r="M15" s="99">
        <v>2</v>
      </c>
      <c r="N15" s="159"/>
      <c r="O15" s="107">
        <v>21</v>
      </c>
      <c r="P15" s="159"/>
    </row>
    <row r="16" spans="1:16" s="111" customFormat="1" ht="23.25" customHeight="1">
      <c r="A16" s="453"/>
      <c r="B16" s="611"/>
      <c r="C16" s="453"/>
      <c r="D16" s="453"/>
      <c r="E16" s="453"/>
      <c r="F16" s="155" t="s">
        <v>81</v>
      </c>
      <c r="G16" s="165">
        <f t="shared" si="3"/>
        <v>22</v>
      </c>
      <c r="H16" s="165">
        <f t="shared" si="4"/>
        <v>8420</v>
      </c>
      <c r="I16" s="98">
        <v>10</v>
      </c>
      <c r="J16" s="47">
        <f t="shared" si="5"/>
        <v>2880</v>
      </c>
      <c r="K16" s="98">
        <v>1</v>
      </c>
      <c r="L16" s="47">
        <f t="shared" si="2"/>
        <v>500</v>
      </c>
      <c r="M16" s="99">
        <v>1</v>
      </c>
      <c r="N16" s="47">
        <f t="shared" si="6"/>
        <v>240</v>
      </c>
      <c r="O16" s="107">
        <v>10</v>
      </c>
      <c r="P16" s="47">
        <f t="shared" si="7"/>
        <v>4800</v>
      </c>
    </row>
    <row r="17" spans="1:16" s="111" customFormat="1" ht="23.25" customHeight="1">
      <c r="A17" s="451">
        <v>3</v>
      </c>
      <c r="B17" s="609" t="s">
        <v>113</v>
      </c>
      <c r="C17" s="451">
        <v>8</v>
      </c>
      <c r="D17" s="451">
        <v>327</v>
      </c>
      <c r="E17" s="451">
        <f>15*8</f>
        <v>120</v>
      </c>
      <c r="F17" s="251" t="s">
        <v>167</v>
      </c>
      <c r="G17" s="165"/>
      <c r="H17" s="165"/>
      <c r="I17" s="98"/>
      <c r="J17" s="47"/>
      <c r="K17" s="98"/>
      <c r="L17" s="47"/>
      <c r="M17" s="99"/>
      <c r="N17" s="47"/>
      <c r="O17" s="107"/>
      <c r="P17" s="47"/>
    </row>
    <row r="18" spans="1:16" s="111" customFormat="1" ht="23.25" customHeight="1">
      <c r="A18" s="452"/>
      <c r="B18" s="610"/>
      <c r="C18" s="452"/>
      <c r="D18" s="452"/>
      <c r="E18" s="452"/>
      <c r="F18" s="155" t="s">
        <v>80</v>
      </c>
      <c r="G18" s="165"/>
      <c r="H18" s="165"/>
      <c r="I18" s="98"/>
      <c r="J18" s="159"/>
      <c r="K18" s="98"/>
      <c r="L18" s="159">
        <f t="shared" si="2"/>
        <v>0</v>
      </c>
      <c r="M18" s="98">
        <v>1</v>
      </c>
      <c r="N18" s="159"/>
      <c r="O18" s="98">
        <v>8</v>
      </c>
      <c r="P18" s="159"/>
    </row>
    <row r="19" spans="1:16" s="111" customFormat="1" ht="23.25" customHeight="1">
      <c r="A19" s="453"/>
      <c r="B19" s="611"/>
      <c r="C19" s="453"/>
      <c r="D19" s="453"/>
      <c r="E19" s="453"/>
      <c r="F19" s="155" t="s">
        <v>81</v>
      </c>
      <c r="G19" s="165">
        <f t="shared" si="3"/>
        <v>25</v>
      </c>
      <c r="H19" s="165">
        <f t="shared" si="4"/>
        <v>8660</v>
      </c>
      <c r="I19" s="98">
        <v>15</v>
      </c>
      <c r="J19" s="47">
        <f t="shared" si="5"/>
        <v>4320</v>
      </c>
      <c r="K19" s="98">
        <v>1</v>
      </c>
      <c r="L19" s="47">
        <f t="shared" si="2"/>
        <v>500</v>
      </c>
      <c r="M19" s="99">
        <v>2</v>
      </c>
      <c r="N19" s="47">
        <f t="shared" si="6"/>
        <v>480</v>
      </c>
      <c r="O19" s="100">
        <v>7</v>
      </c>
      <c r="P19" s="47">
        <f t="shared" si="7"/>
        <v>3360</v>
      </c>
    </row>
    <row r="20" spans="1:16" s="111" customFormat="1" ht="23.25" customHeight="1">
      <c r="A20" s="451">
        <v>4</v>
      </c>
      <c r="B20" s="609" t="s">
        <v>194</v>
      </c>
      <c r="C20" s="451">
        <v>26</v>
      </c>
      <c r="D20" s="451">
        <v>571</v>
      </c>
      <c r="E20" s="451">
        <f>15*8</f>
        <v>120</v>
      </c>
      <c r="F20" s="251" t="s">
        <v>167</v>
      </c>
      <c r="G20" s="165"/>
      <c r="H20" s="165"/>
      <c r="I20" s="98"/>
      <c r="J20" s="47"/>
      <c r="K20" s="98"/>
      <c r="L20" s="47"/>
      <c r="M20" s="99"/>
      <c r="N20" s="47"/>
      <c r="O20" s="100"/>
      <c r="P20" s="47"/>
    </row>
    <row r="21" spans="1:16" s="111" customFormat="1" ht="23.25" customHeight="1">
      <c r="A21" s="452"/>
      <c r="B21" s="610"/>
      <c r="C21" s="452"/>
      <c r="D21" s="452"/>
      <c r="E21" s="452"/>
      <c r="F21" s="155" t="s">
        <v>80</v>
      </c>
      <c r="G21" s="165"/>
      <c r="H21" s="165"/>
      <c r="I21" s="98"/>
      <c r="J21" s="159"/>
      <c r="K21" s="98"/>
      <c r="L21" s="159">
        <f t="shared" si="2"/>
        <v>0</v>
      </c>
      <c r="M21" s="99">
        <v>1</v>
      </c>
      <c r="N21" s="159"/>
      <c r="O21" s="100">
        <v>26</v>
      </c>
      <c r="P21" s="159"/>
    </row>
    <row r="22" spans="1:16" s="111" customFormat="1" ht="23.25" customHeight="1">
      <c r="A22" s="453"/>
      <c r="B22" s="611"/>
      <c r="C22" s="453"/>
      <c r="D22" s="453"/>
      <c r="E22" s="453"/>
      <c r="F22" s="155" t="s">
        <v>81</v>
      </c>
      <c r="G22" s="165">
        <f t="shared" si="3"/>
        <v>30</v>
      </c>
      <c r="H22" s="165">
        <f t="shared" si="4"/>
        <v>10580</v>
      </c>
      <c r="I22" s="98">
        <v>15</v>
      </c>
      <c r="J22" s="47">
        <f t="shared" si="5"/>
        <v>4320</v>
      </c>
      <c r="K22" s="98">
        <v>1</v>
      </c>
      <c r="L22" s="47">
        <f t="shared" si="2"/>
        <v>500</v>
      </c>
      <c r="M22" s="99">
        <v>4</v>
      </c>
      <c r="N22" s="47">
        <f t="shared" si="6"/>
        <v>960</v>
      </c>
      <c r="O22" s="100">
        <v>10</v>
      </c>
      <c r="P22" s="47">
        <f t="shared" si="7"/>
        <v>4800</v>
      </c>
    </row>
    <row r="23" spans="1:16" s="111" customFormat="1" ht="23.25" customHeight="1">
      <c r="A23" s="451">
        <v>5</v>
      </c>
      <c r="B23" s="609" t="s">
        <v>195</v>
      </c>
      <c r="C23" s="451">
        <v>38</v>
      </c>
      <c r="D23" s="451">
        <v>612</v>
      </c>
      <c r="E23" s="451">
        <f>I25*8</f>
        <v>240</v>
      </c>
      <c r="F23" s="251" t="s">
        <v>167</v>
      </c>
      <c r="G23" s="165"/>
      <c r="H23" s="165"/>
      <c r="I23" s="98"/>
      <c r="J23" s="47"/>
      <c r="K23" s="98"/>
      <c r="L23" s="47"/>
      <c r="M23" s="99"/>
      <c r="N23" s="47"/>
      <c r="O23" s="100"/>
      <c r="P23" s="47"/>
    </row>
    <row r="24" spans="1:16" s="111" customFormat="1" ht="23.25" customHeight="1">
      <c r="A24" s="452"/>
      <c r="B24" s="610"/>
      <c r="C24" s="452"/>
      <c r="D24" s="452"/>
      <c r="E24" s="452"/>
      <c r="F24" s="155" t="s">
        <v>80</v>
      </c>
      <c r="G24" s="165"/>
      <c r="H24" s="165"/>
      <c r="I24" s="124"/>
      <c r="J24" s="159"/>
      <c r="K24" s="98">
        <v>0</v>
      </c>
      <c r="L24" s="159">
        <f t="shared" si="2"/>
        <v>0</v>
      </c>
      <c r="M24" s="98">
        <v>2</v>
      </c>
      <c r="N24" s="159"/>
      <c r="O24" s="98">
        <v>38</v>
      </c>
      <c r="P24" s="159"/>
    </row>
    <row r="25" spans="1:16" s="111" customFormat="1" ht="23.25" customHeight="1">
      <c r="A25" s="453"/>
      <c r="B25" s="611"/>
      <c r="C25" s="453"/>
      <c r="D25" s="453"/>
      <c r="E25" s="453"/>
      <c r="F25" s="155" t="s">
        <v>81</v>
      </c>
      <c r="G25" s="165">
        <f t="shared" si="3"/>
        <v>51</v>
      </c>
      <c r="H25" s="165">
        <f t="shared" si="4"/>
        <v>17800</v>
      </c>
      <c r="I25" s="98">
        <v>30</v>
      </c>
      <c r="J25" s="47">
        <f t="shared" si="5"/>
        <v>8640</v>
      </c>
      <c r="K25" s="98">
        <v>2</v>
      </c>
      <c r="L25" s="47">
        <f t="shared" si="2"/>
        <v>1000</v>
      </c>
      <c r="M25" s="98">
        <v>4</v>
      </c>
      <c r="N25" s="47">
        <f t="shared" si="6"/>
        <v>960</v>
      </c>
      <c r="O25" s="98">
        <v>15</v>
      </c>
      <c r="P25" s="47">
        <f t="shared" si="7"/>
        <v>7200</v>
      </c>
    </row>
    <row r="26" spans="1:16" s="111" customFormat="1" ht="23.25" customHeight="1">
      <c r="A26" s="451">
        <v>6</v>
      </c>
      <c r="B26" s="609" t="s">
        <v>196</v>
      </c>
      <c r="C26" s="451">
        <v>30</v>
      </c>
      <c r="D26" s="451">
        <v>459</v>
      </c>
      <c r="E26" s="451">
        <f>I28*8</f>
        <v>160</v>
      </c>
      <c r="F26" s="251" t="s">
        <v>167</v>
      </c>
      <c r="G26" s="165"/>
      <c r="H26" s="165"/>
      <c r="I26" s="98"/>
      <c r="J26" s="47"/>
      <c r="K26" s="98"/>
      <c r="L26" s="47"/>
      <c r="M26" s="98"/>
      <c r="N26" s="47"/>
      <c r="O26" s="98"/>
      <c r="P26" s="47"/>
    </row>
    <row r="27" spans="1:16" s="111" customFormat="1" ht="23.25" customHeight="1">
      <c r="A27" s="452"/>
      <c r="B27" s="610"/>
      <c r="C27" s="452"/>
      <c r="D27" s="452"/>
      <c r="E27" s="452"/>
      <c r="F27" s="155" t="s">
        <v>80</v>
      </c>
      <c r="G27" s="165"/>
      <c r="H27" s="165"/>
      <c r="I27" s="124"/>
      <c r="J27" s="159"/>
      <c r="K27" s="98"/>
      <c r="L27" s="159">
        <f t="shared" si="2"/>
        <v>0</v>
      </c>
      <c r="M27" s="99">
        <v>2</v>
      </c>
      <c r="N27" s="159"/>
      <c r="O27" s="107">
        <v>30</v>
      </c>
      <c r="P27" s="159"/>
    </row>
    <row r="28" spans="1:16" s="111" customFormat="1" ht="23.25" customHeight="1">
      <c r="A28" s="453"/>
      <c r="B28" s="611"/>
      <c r="C28" s="453"/>
      <c r="D28" s="453"/>
      <c r="E28" s="453"/>
      <c r="F28" s="155" t="s">
        <v>81</v>
      </c>
      <c r="G28" s="165">
        <f t="shared" si="3"/>
        <v>33</v>
      </c>
      <c r="H28" s="165">
        <f t="shared" si="4"/>
        <v>11800</v>
      </c>
      <c r="I28" s="98">
        <v>20</v>
      </c>
      <c r="J28" s="47">
        <f t="shared" si="5"/>
        <v>5760</v>
      </c>
      <c r="K28" s="98">
        <v>2</v>
      </c>
      <c r="L28" s="47">
        <f t="shared" si="2"/>
        <v>1000</v>
      </c>
      <c r="M28" s="99">
        <v>1</v>
      </c>
      <c r="N28" s="47">
        <f t="shared" si="6"/>
        <v>240</v>
      </c>
      <c r="O28" s="107">
        <v>10</v>
      </c>
      <c r="P28" s="47">
        <f t="shared" si="7"/>
        <v>4800</v>
      </c>
    </row>
    <row r="29" spans="1:16" s="111" customFormat="1" ht="23.25" customHeight="1">
      <c r="A29" s="451">
        <v>7</v>
      </c>
      <c r="B29" s="451" t="s">
        <v>168</v>
      </c>
      <c r="C29" s="451">
        <v>26</v>
      </c>
      <c r="D29" s="451">
        <v>471</v>
      </c>
      <c r="E29" s="451">
        <f>I31*8</f>
        <v>128</v>
      </c>
      <c r="F29" s="251" t="s">
        <v>167</v>
      </c>
      <c r="G29" s="165"/>
      <c r="H29" s="165"/>
      <c r="I29" s="98"/>
      <c r="J29" s="47"/>
      <c r="K29" s="98"/>
      <c r="L29" s="47"/>
      <c r="M29" s="99"/>
      <c r="N29" s="47"/>
      <c r="O29" s="107"/>
      <c r="P29" s="47"/>
    </row>
    <row r="30" spans="1:16" s="111" customFormat="1" ht="23.25" customHeight="1">
      <c r="A30" s="452"/>
      <c r="B30" s="452"/>
      <c r="C30" s="452"/>
      <c r="D30" s="452"/>
      <c r="E30" s="452"/>
      <c r="F30" s="155" t="s">
        <v>80</v>
      </c>
      <c r="G30" s="165"/>
      <c r="H30" s="165"/>
      <c r="I30" s="98"/>
      <c r="J30" s="159"/>
      <c r="K30" s="98"/>
      <c r="L30" s="159">
        <f t="shared" si="2"/>
        <v>0</v>
      </c>
      <c r="M30" s="98">
        <v>2</v>
      </c>
      <c r="N30" s="159"/>
      <c r="O30" s="98">
        <v>26</v>
      </c>
      <c r="P30" s="159"/>
    </row>
    <row r="31" spans="1:16" s="111" customFormat="1" ht="23.25" customHeight="1">
      <c r="A31" s="453"/>
      <c r="B31" s="453"/>
      <c r="C31" s="453"/>
      <c r="D31" s="453"/>
      <c r="E31" s="453"/>
      <c r="F31" s="155" t="s">
        <v>81</v>
      </c>
      <c r="G31" s="165">
        <f t="shared" si="3"/>
        <v>29</v>
      </c>
      <c r="H31" s="165">
        <f t="shared" si="4"/>
        <v>10388</v>
      </c>
      <c r="I31" s="98">
        <v>16</v>
      </c>
      <c r="J31" s="47">
        <f t="shared" si="5"/>
        <v>4608</v>
      </c>
      <c r="K31" s="98">
        <v>1</v>
      </c>
      <c r="L31" s="47">
        <f t="shared" si="2"/>
        <v>500</v>
      </c>
      <c r="M31" s="98">
        <v>2</v>
      </c>
      <c r="N31" s="47">
        <f t="shared" si="6"/>
        <v>480</v>
      </c>
      <c r="O31" s="98">
        <v>10</v>
      </c>
      <c r="P31" s="47">
        <f t="shared" si="7"/>
        <v>4800</v>
      </c>
    </row>
    <row r="32" spans="1:16" s="111" customFormat="1" ht="23.25" customHeight="1">
      <c r="A32" s="436">
        <v>8</v>
      </c>
      <c r="B32" s="437" t="s">
        <v>169</v>
      </c>
      <c r="C32" s="451">
        <v>27</v>
      </c>
      <c r="D32" s="451">
        <v>401</v>
      </c>
      <c r="E32" s="451">
        <f>I33*8</f>
        <v>120</v>
      </c>
      <c r="F32" s="155" t="s">
        <v>80</v>
      </c>
      <c r="G32" s="165"/>
      <c r="H32" s="165"/>
      <c r="I32" s="98"/>
      <c r="J32" s="159"/>
      <c r="K32" s="98"/>
      <c r="L32" s="159">
        <f t="shared" si="2"/>
        <v>0</v>
      </c>
      <c r="M32" s="98">
        <v>1</v>
      </c>
      <c r="N32" s="159"/>
      <c r="O32" s="98">
        <v>27</v>
      </c>
      <c r="P32" s="159"/>
    </row>
    <row r="33" spans="1:16" s="111" customFormat="1" ht="23.25" customHeight="1">
      <c r="A33" s="436"/>
      <c r="B33" s="437"/>
      <c r="C33" s="453"/>
      <c r="D33" s="453"/>
      <c r="E33" s="453"/>
      <c r="F33" s="155" t="s">
        <v>81</v>
      </c>
      <c r="G33" s="165">
        <f t="shared" si="3"/>
        <v>28</v>
      </c>
      <c r="H33" s="165">
        <f t="shared" si="4"/>
        <v>10100</v>
      </c>
      <c r="I33" s="98">
        <v>15</v>
      </c>
      <c r="J33" s="47">
        <f t="shared" si="5"/>
        <v>4320</v>
      </c>
      <c r="K33" s="98">
        <v>1</v>
      </c>
      <c r="L33" s="47">
        <f t="shared" si="2"/>
        <v>500</v>
      </c>
      <c r="M33" s="98">
        <v>2</v>
      </c>
      <c r="N33" s="47">
        <f t="shared" si="6"/>
        <v>480</v>
      </c>
      <c r="O33" s="98">
        <v>10</v>
      </c>
      <c r="P33" s="47">
        <f t="shared" si="7"/>
        <v>4800</v>
      </c>
    </row>
    <row r="34" spans="1:16" s="111" customFormat="1" ht="23.25" customHeight="1">
      <c r="A34" s="436">
        <v>9</v>
      </c>
      <c r="B34" s="437" t="s">
        <v>197</v>
      </c>
      <c r="C34" s="451">
        <v>20</v>
      </c>
      <c r="D34" s="451">
        <v>414</v>
      </c>
      <c r="E34" s="451">
        <f>I35*8</f>
        <v>88</v>
      </c>
      <c r="F34" s="155" t="s">
        <v>80</v>
      </c>
      <c r="G34" s="165"/>
      <c r="H34" s="165"/>
      <c r="I34" s="134"/>
      <c r="J34" s="159"/>
      <c r="K34" s="134"/>
      <c r="L34" s="159">
        <f t="shared" si="2"/>
        <v>0</v>
      </c>
      <c r="M34" s="134">
        <v>1</v>
      </c>
      <c r="N34" s="159"/>
      <c r="O34" s="134">
        <v>20</v>
      </c>
      <c r="P34" s="159"/>
    </row>
    <row r="35" spans="1:16" s="111" customFormat="1" ht="23.25" customHeight="1">
      <c r="A35" s="436"/>
      <c r="B35" s="444"/>
      <c r="C35" s="453"/>
      <c r="D35" s="453"/>
      <c r="E35" s="453"/>
      <c r="F35" s="155" t="s">
        <v>81</v>
      </c>
      <c r="G35" s="165">
        <f t="shared" si="3"/>
        <v>24</v>
      </c>
      <c r="H35" s="165">
        <f t="shared" si="4"/>
        <v>8948</v>
      </c>
      <c r="I35" s="134">
        <v>11</v>
      </c>
      <c r="J35" s="47">
        <f t="shared" si="5"/>
        <v>3168</v>
      </c>
      <c r="K35" s="134">
        <v>1</v>
      </c>
      <c r="L35" s="47">
        <f t="shared" si="2"/>
        <v>500</v>
      </c>
      <c r="M35" s="134">
        <v>2</v>
      </c>
      <c r="N35" s="47">
        <f t="shared" si="6"/>
        <v>480</v>
      </c>
      <c r="O35" s="134">
        <v>10</v>
      </c>
      <c r="P35" s="47">
        <f t="shared" si="7"/>
        <v>4800</v>
      </c>
    </row>
    <row r="36" spans="1:16" s="111" customFormat="1" ht="23.25" customHeight="1">
      <c r="A36" s="436">
        <v>10</v>
      </c>
      <c r="B36" s="437" t="s">
        <v>198</v>
      </c>
      <c r="C36" s="451">
        <v>17</v>
      </c>
      <c r="D36" s="451">
        <v>368</v>
      </c>
      <c r="E36" s="451">
        <f>17*8</f>
        <v>136</v>
      </c>
      <c r="F36" s="155" t="s">
        <v>80</v>
      </c>
      <c r="G36" s="165"/>
      <c r="H36" s="165"/>
      <c r="I36" s="134">
        <v>6</v>
      </c>
      <c r="J36" s="159"/>
      <c r="K36" s="134">
        <v>1</v>
      </c>
      <c r="L36" s="159">
        <f t="shared" si="2"/>
        <v>500</v>
      </c>
      <c r="M36" s="134">
        <v>2</v>
      </c>
      <c r="N36" s="159"/>
      <c r="O36" s="134">
        <v>17</v>
      </c>
      <c r="P36" s="159"/>
    </row>
    <row r="37" spans="1:16" s="111" customFormat="1" ht="23.25" customHeight="1">
      <c r="A37" s="436"/>
      <c r="B37" s="444"/>
      <c r="C37" s="453"/>
      <c r="D37" s="453"/>
      <c r="E37" s="453"/>
      <c r="F37" s="155" t="s">
        <v>81</v>
      </c>
      <c r="G37" s="165">
        <f t="shared" si="3"/>
        <v>18</v>
      </c>
      <c r="H37" s="165">
        <f t="shared" si="4"/>
        <v>6308</v>
      </c>
      <c r="I37" s="134">
        <v>11</v>
      </c>
      <c r="J37" s="47">
        <f t="shared" si="5"/>
        <v>3168</v>
      </c>
      <c r="K37" s="134">
        <v>1</v>
      </c>
      <c r="L37" s="47">
        <f t="shared" si="2"/>
        <v>500</v>
      </c>
      <c r="M37" s="134">
        <v>1</v>
      </c>
      <c r="N37" s="47">
        <f t="shared" si="6"/>
        <v>240</v>
      </c>
      <c r="O37" s="134">
        <v>5</v>
      </c>
      <c r="P37" s="47">
        <f t="shared" si="7"/>
        <v>2400</v>
      </c>
    </row>
    <row r="38" spans="1:16" s="111" customFormat="1" ht="23.25" customHeight="1">
      <c r="A38" s="436">
        <v>11</v>
      </c>
      <c r="B38" s="437" t="s">
        <v>122</v>
      </c>
      <c r="C38" s="451">
        <v>20</v>
      </c>
      <c r="D38" s="451">
        <v>175</v>
      </c>
      <c r="E38" s="451">
        <f>20*8</f>
        <v>160</v>
      </c>
      <c r="F38" s="155" t="s">
        <v>80</v>
      </c>
      <c r="G38" s="165"/>
      <c r="H38" s="165"/>
      <c r="I38" s="134">
        <v>5</v>
      </c>
      <c r="J38" s="159"/>
      <c r="K38" s="134">
        <v>1</v>
      </c>
      <c r="L38" s="159">
        <f t="shared" si="2"/>
        <v>500</v>
      </c>
      <c r="M38" s="134">
        <v>1</v>
      </c>
      <c r="N38" s="159"/>
      <c r="O38" s="134">
        <v>20</v>
      </c>
      <c r="P38" s="159"/>
    </row>
    <row r="39" spans="1:16" s="111" customFormat="1" ht="23.25" customHeight="1">
      <c r="A39" s="436"/>
      <c r="B39" s="444"/>
      <c r="C39" s="453"/>
      <c r="D39" s="453"/>
      <c r="E39" s="453"/>
      <c r="F39" s="155" t="s">
        <v>81</v>
      </c>
      <c r="G39" s="165">
        <f t="shared" si="3"/>
        <v>31</v>
      </c>
      <c r="H39" s="165">
        <f t="shared" si="4"/>
        <v>11780</v>
      </c>
      <c r="I39" s="134">
        <v>15</v>
      </c>
      <c r="J39" s="47">
        <f t="shared" si="5"/>
        <v>4320</v>
      </c>
      <c r="K39" s="134">
        <v>1</v>
      </c>
      <c r="L39" s="47">
        <f t="shared" si="2"/>
        <v>500</v>
      </c>
      <c r="M39" s="134">
        <v>1</v>
      </c>
      <c r="N39" s="47">
        <f t="shared" si="6"/>
        <v>240</v>
      </c>
      <c r="O39" s="134">
        <v>14</v>
      </c>
      <c r="P39" s="47">
        <f t="shared" si="7"/>
        <v>6720</v>
      </c>
    </row>
    <row r="40" spans="1:16" s="111" customFormat="1" ht="23.25" customHeight="1">
      <c r="A40" s="436">
        <v>12</v>
      </c>
      <c r="B40" s="437" t="s">
        <v>199</v>
      </c>
      <c r="C40" s="451">
        <v>30</v>
      </c>
      <c r="D40" s="451">
        <v>425</v>
      </c>
      <c r="E40" s="451">
        <f>I41*8</f>
        <v>128</v>
      </c>
      <c r="F40" s="155" t="s">
        <v>80</v>
      </c>
      <c r="G40" s="165"/>
      <c r="H40" s="165"/>
      <c r="I40" s="134"/>
      <c r="J40" s="159"/>
      <c r="K40" s="134"/>
      <c r="L40" s="159">
        <f t="shared" si="2"/>
        <v>0</v>
      </c>
      <c r="M40" s="134">
        <v>2</v>
      </c>
      <c r="N40" s="159"/>
      <c r="O40" s="134">
        <v>30</v>
      </c>
      <c r="P40" s="159"/>
    </row>
    <row r="41" spans="1:16" s="111" customFormat="1" ht="23.25" customHeight="1">
      <c r="A41" s="436"/>
      <c r="B41" s="444"/>
      <c r="C41" s="453"/>
      <c r="D41" s="453"/>
      <c r="E41" s="453"/>
      <c r="F41" s="155" t="s">
        <v>81</v>
      </c>
      <c r="G41" s="165">
        <f t="shared" si="3"/>
        <v>29</v>
      </c>
      <c r="H41" s="165">
        <f t="shared" si="4"/>
        <v>10388</v>
      </c>
      <c r="I41" s="134">
        <v>16</v>
      </c>
      <c r="J41" s="47">
        <f t="shared" si="5"/>
        <v>4608</v>
      </c>
      <c r="K41" s="134">
        <v>1</v>
      </c>
      <c r="L41" s="47">
        <f t="shared" si="2"/>
        <v>500</v>
      </c>
      <c r="M41" s="134">
        <v>2</v>
      </c>
      <c r="N41" s="47">
        <f t="shared" si="6"/>
        <v>480</v>
      </c>
      <c r="O41" s="134">
        <v>10</v>
      </c>
      <c r="P41" s="47">
        <f t="shared" si="7"/>
        <v>4800</v>
      </c>
    </row>
    <row r="42" spans="1:16" s="111" customFormat="1" ht="23.25" customHeight="1">
      <c r="A42" s="436">
        <v>13</v>
      </c>
      <c r="B42" s="437" t="s">
        <v>200</v>
      </c>
      <c r="C42" s="451">
        <v>33</v>
      </c>
      <c r="D42" s="451">
        <v>799</v>
      </c>
      <c r="E42" s="451">
        <f>I43*8</f>
        <v>192</v>
      </c>
      <c r="F42" s="155" t="s">
        <v>80</v>
      </c>
      <c r="G42" s="165"/>
      <c r="H42" s="165"/>
      <c r="I42" s="134"/>
      <c r="J42" s="159"/>
      <c r="K42" s="134"/>
      <c r="L42" s="159">
        <f t="shared" si="2"/>
        <v>0</v>
      </c>
      <c r="M42" s="134">
        <v>2</v>
      </c>
      <c r="N42" s="159"/>
      <c r="O42" s="134">
        <v>32</v>
      </c>
      <c r="P42" s="159"/>
    </row>
    <row r="43" spans="1:16" s="111" customFormat="1" ht="23.25" customHeight="1">
      <c r="A43" s="436"/>
      <c r="B43" s="444"/>
      <c r="C43" s="453"/>
      <c r="D43" s="453"/>
      <c r="E43" s="453"/>
      <c r="F43" s="155" t="s">
        <v>81</v>
      </c>
      <c r="G43" s="165">
        <f t="shared" si="3"/>
        <v>41</v>
      </c>
      <c r="H43" s="165">
        <f t="shared" si="4"/>
        <v>14152</v>
      </c>
      <c r="I43" s="134">
        <v>24</v>
      </c>
      <c r="J43" s="47">
        <f t="shared" si="5"/>
        <v>6912</v>
      </c>
      <c r="K43" s="134">
        <v>2</v>
      </c>
      <c r="L43" s="47">
        <f t="shared" si="2"/>
        <v>1000</v>
      </c>
      <c r="M43" s="134">
        <v>4</v>
      </c>
      <c r="N43" s="47">
        <f t="shared" si="6"/>
        <v>960</v>
      </c>
      <c r="O43" s="134">
        <v>11</v>
      </c>
      <c r="P43" s="47">
        <f t="shared" si="7"/>
        <v>5280</v>
      </c>
    </row>
    <row r="44" spans="1:16" s="111" customFormat="1" ht="23.25" customHeight="1">
      <c r="A44" s="436">
        <v>14</v>
      </c>
      <c r="B44" s="437" t="s">
        <v>201</v>
      </c>
      <c r="C44" s="451">
        <v>27</v>
      </c>
      <c r="D44" s="451">
        <v>601</v>
      </c>
      <c r="E44" s="451">
        <f>I45*8</f>
        <v>160</v>
      </c>
      <c r="F44" s="155" t="s">
        <v>80</v>
      </c>
      <c r="G44" s="165"/>
      <c r="H44" s="165"/>
      <c r="I44" s="134"/>
      <c r="J44" s="159"/>
      <c r="K44" s="134"/>
      <c r="L44" s="159">
        <f t="shared" si="2"/>
        <v>0</v>
      </c>
      <c r="M44" s="134">
        <v>1</v>
      </c>
      <c r="N44" s="159"/>
      <c r="O44" s="134">
        <v>27</v>
      </c>
      <c r="P44" s="159"/>
    </row>
    <row r="45" spans="1:16" s="111" customFormat="1" ht="23.25" customHeight="1">
      <c r="A45" s="436"/>
      <c r="B45" s="444"/>
      <c r="C45" s="453"/>
      <c r="D45" s="453"/>
      <c r="E45" s="453"/>
      <c r="F45" s="155" t="s">
        <v>81</v>
      </c>
      <c r="G45" s="165">
        <f t="shared" si="3"/>
        <v>35</v>
      </c>
      <c r="H45" s="165">
        <f t="shared" si="4"/>
        <v>12020</v>
      </c>
      <c r="I45" s="134">
        <v>20</v>
      </c>
      <c r="J45" s="47">
        <f t="shared" si="5"/>
        <v>5760</v>
      </c>
      <c r="K45" s="134">
        <v>1</v>
      </c>
      <c r="L45" s="47">
        <f t="shared" si="2"/>
        <v>500</v>
      </c>
      <c r="M45" s="134">
        <v>4</v>
      </c>
      <c r="N45" s="47">
        <f t="shared" si="6"/>
        <v>960</v>
      </c>
      <c r="O45" s="134">
        <v>10</v>
      </c>
      <c r="P45" s="47">
        <f t="shared" si="7"/>
        <v>4800</v>
      </c>
    </row>
    <row r="46" spans="1:16" s="111" customFormat="1" ht="23.25" customHeight="1">
      <c r="A46" s="436">
        <v>15</v>
      </c>
      <c r="B46" s="437" t="s">
        <v>126</v>
      </c>
      <c r="C46" s="451">
        <v>11</v>
      </c>
      <c r="D46" s="451">
        <v>372</v>
      </c>
      <c r="E46" s="451">
        <f>I47*8</f>
        <v>120</v>
      </c>
      <c r="F46" s="155" t="s">
        <v>80</v>
      </c>
      <c r="G46" s="165"/>
      <c r="H46" s="165"/>
      <c r="I46" s="134"/>
      <c r="J46" s="159"/>
      <c r="K46" s="134"/>
      <c r="L46" s="159">
        <f t="shared" si="2"/>
        <v>0</v>
      </c>
      <c r="M46" s="134">
        <v>1</v>
      </c>
      <c r="N46" s="159"/>
      <c r="O46" s="134">
        <v>11</v>
      </c>
      <c r="P46" s="159"/>
    </row>
    <row r="47" spans="1:16" s="111" customFormat="1" ht="23.25" customHeight="1">
      <c r="A47" s="436"/>
      <c r="B47" s="444"/>
      <c r="C47" s="453"/>
      <c r="D47" s="453"/>
      <c r="E47" s="453"/>
      <c r="F47" s="155" t="s">
        <v>81</v>
      </c>
      <c r="G47" s="165">
        <f t="shared" si="3"/>
        <v>25</v>
      </c>
      <c r="H47" s="165">
        <f t="shared" si="4"/>
        <v>8660</v>
      </c>
      <c r="I47" s="134">
        <v>15</v>
      </c>
      <c r="J47" s="47">
        <f t="shared" si="5"/>
        <v>4320</v>
      </c>
      <c r="K47" s="134">
        <v>1</v>
      </c>
      <c r="L47" s="47">
        <f t="shared" si="2"/>
        <v>500</v>
      </c>
      <c r="M47" s="134">
        <v>2</v>
      </c>
      <c r="N47" s="47">
        <f t="shared" si="6"/>
        <v>480</v>
      </c>
      <c r="O47" s="134">
        <v>7</v>
      </c>
      <c r="P47" s="47">
        <f t="shared" si="7"/>
        <v>3360</v>
      </c>
    </row>
    <row r="48" spans="1:16" s="111" customFormat="1" ht="23.25" customHeight="1">
      <c r="A48" s="436">
        <v>16</v>
      </c>
      <c r="B48" s="437" t="s">
        <v>202</v>
      </c>
      <c r="C48" s="451">
        <v>31</v>
      </c>
      <c r="D48" s="451">
        <v>766</v>
      </c>
      <c r="E48" s="451">
        <f>I49*8</f>
        <v>160</v>
      </c>
      <c r="F48" s="155" t="s">
        <v>80</v>
      </c>
      <c r="G48" s="165"/>
      <c r="H48" s="165"/>
      <c r="I48" s="134"/>
      <c r="J48" s="159"/>
      <c r="K48" s="134"/>
      <c r="L48" s="159">
        <f t="shared" si="2"/>
        <v>0</v>
      </c>
      <c r="M48" s="134">
        <v>1</v>
      </c>
      <c r="N48" s="159"/>
      <c r="O48" s="134">
        <v>31</v>
      </c>
      <c r="P48" s="159"/>
    </row>
    <row r="49" spans="1:16" s="111" customFormat="1" ht="23.25" customHeight="1">
      <c r="A49" s="436"/>
      <c r="B49" s="444"/>
      <c r="C49" s="453"/>
      <c r="D49" s="453"/>
      <c r="E49" s="453"/>
      <c r="F49" s="155" t="s">
        <v>81</v>
      </c>
      <c r="G49" s="165">
        <f t="shared" si="3"/>
        <v>35</v>
      </c>
      <c r="H49" s="165">
        <f t="shared" si="4"/>
        <v>12280</v>
      </c>
      <c r="I49" s="134">
        <v>20</v>
      </c>
      <c r="J49" s="47">
        <f t="shared" si="5"/>
        <v>5760</v>
      </c>
      <c r="K49" s="134">
        <v>2</v>
      </c>
      <c r="L49" s="47">
        <f t="shared" si="2"/>
        <v>1000</v>
      </c>
      <c r="M49" s="134">
        <v>3</v>
      </c>
      <c r="N49" s="47">
        <f t="shared" si="6"/>
        <v>720</v>
      </c>
      <c r="O49" s="134">
        <v>10</v>
      </c>
      <c r="P49" s="47">
        <f t="shared" si="7"/>
        <v>4800</v>
      </c>
    </row>
    <row r="50" spans="1:16" s="111" customFormat="1" ht="23.25" customHeight="1">
      <c r="A50" s="436">
        <v>17</v>
      </c>
      <c r="B50" s="437" t="s">
        <v>131</v>
      </c>
      <c r="C50" s="451">
        <v>8</v>
      </c>
      <c r="D50" s="451">
        <v>238</v>
      </c>
      <c r="E50" s="451">
        <f>I51*8</f>
        <v>80</v>
      </c>
      <c r="F50" s="155" t="s">
        <v>80</v>
      </c>
      <c r="G50" s="165"/>
      <c r="H50" s="165"/>
      <c r="I50" s="98"/>
      <c r="J50" s="159"/>
      <c r="K50" s="98"/>
      <c r="L50" s="159">
        <f t="shared" si="2"/>
        <v>0</v>
      </c>
      <c r="M50" s="99">
        <v>4</v>
      </c>
      <c r="N50" s="159"/>
      <c r="O50" s="100">
        <v>8</v>
      </c>
      <c r="P50" s="159"/>
    </row>
    <row r="51" spans="1:16" s="111" customFormat="1" ht="23.25" customHeight="1">
      <c r="A51" s="436"/>
      <c r="B51" s="437"/>
      <c r="C51" s="453"/>
      <c r="D51" s="453"/>
      <c r="E51" s="453"/>
      <c r="F51" s="155" t="s">
        <v>81</v>
      </c>
      <c r="G51" s="165">
        <f t="shared" si="3"/>
        <v>18</v>
      </c>
      <c r="H51" s="165">
        <f t="shared" si="4"/>
        <v>6260</v>
      </c>
      <c r="I51" s="98">
        <v>10</v>
      </c>
      <c r="J51" s="47">
        <f t="shared" si="5"/>
        <v>2880</v>
      </c>
      <c r="K51" s="98">
        <v>1</v>
      </c>
      <c r="L51" s="47">
        <f t="shared" si="2"/>
        <v>500</v>
      </c>
      <c r="M51" s="99">
        <v>2</v>
      </c>
      <c r="N51" s="47">
        <f t="shared" si="6"/>
        <v>480</v>
      </c>
      <c r="O51" s="107">
        <v>5</v>
      </c>
      <c r="P51" s="47">
        <f t="shared" si="7"/>
        <v>2400</v>
      </c>
    </row>
    <row r="52" spans="1:16" s="111" customFormat="1" ht="23.25" customHeight="1">
      <c r="A52" s="436">
        <v>18</v>
      </c>
      <c r="B52" s="437" t="s">
        <v>203</v>
      </c>
      <c r="C52" s="451">
        <v>28</v>
      </c>
      <c r="D52" s="451">
        <v>535</v>
      </c>
      <c r="E52" s="451">
        <f>I53*8</f>
        <v>96</v>
      </c>
      <c r="F52" s="155" t="s">
        <v>80</v>
      </c>
      <c r="G52" s="165"/>
      <c r="H52" s="165"/>
      <c r="I52" s="98"/>
      <c r="J52" s="159"/>
      <c r="K52" s="98"/>
      <c r="L52" s="159">
        <f t="shared" si="2"/>
        <v>0</v>
      </c>
      <c r="M52" s="99">
        <v>1</v>
      </c>
      <c r="N52" s="159"/>
      <c r="O52" s="107">
        <v>28</v>
      </c>
      <c r="P52" s="159"/>
    </row>
    <row r="53" spans="1:16" s="111" customFormat="1" ht="23.25" customHeight="1">
      <c r="A53" s="436"/>
      <c r="B53" s="437"/>
      <c r="C53" s="453"/>
      <c r="D53" s="453"/>
      <c r="E53" s="453"/>
      <c r="F53" s="155" t="s">
        <v>81</v>
      </c>
      <c r="G53" s="165">
        <f t="shared" si="3"/>
        <v>27</v>
      </c>
      <c r="H53" s="165">
        <f t="shared" si="4"/>
        <v>9716</v>
      </c>
      <c r="I53" s="98">
        <v>12</v>
      </c>
      <c r="J53" s="47">
        <f t="shared" si="5"/>
        <v>3456</v>
      </c>
      <c r="K53" s="98">
        <v>1</v>
      </c>
      <c r="L53" s="47">
        <f t="shared" si="2"/>
        <v>500</v>
      </c>
      <c r="M53" s="99">
        <v>4</v>
      </c>
      <c r="N53" s="47">
        <f t="shared" si="6"/>
        <v>960</v>
      </c>
      <c r="O53" s="107">
        <v>10</v>
      </c>
      <c r="P53" s="47">
        <f t="shared" si="7"/>
        <v>4800</v>
      </c>
    </row>
    <row r="54" spans="1:16" s="111" customFormat="1" ht="23.25" customHeight="1">
      <c r="A54" s="436">
        <v>19</v>
      </c>
      <c r="B54" s="437" t="s">
        <v>204</v>
      </c>
      <c r="C54" s="451">
        <v>19</v>
      </c>
      <c r="D54" s="451">
        <v>545</v>
      </c>
      <c r="E54" s="451">
        <f>I55*8</f>
        <v>120</v>
      </c>
      <c r="F54" s="155" t="s">
        <v>80</v>
      </c>
      <c r="G54" s="165"/>
      <c r="H54" s="165"/>
      <c r="I54" s="98"/>
      <c r="J54" s="159"/>
      <c r="K54" s="123"/>
      <c r="L54" s="159">
        <f t="shared" si="2"/>
        <v>0</v>
      </c>
      <c r="M54" s="98">
        <v>1</v>
      </c>
      <c r="N54" s="159"/>
      <c r="O54" s="107">
        <v>19</v>
      </c>
      <c r="P54" s="159"/>
    </row>
    <row r="55" spans="1:16" s="111" customFormat="1" ht="23.25" customHeight="1">
      <c r="A55" s="436"/>
      <c r="B55" s="437"/>
      <c r="C55" s="453"/>
      <c r="D55" s="453"/>
      <c r="E55" s="453"/>
      <c r="F55" s="155" t="s">
        <v>81</v>
      </c>
      <c r="G55" s="165">
        <f t="shared" si="3"/>
        <v>30</v>
      </c>
      <c r="H55" s="165">
        <f t="shared" si="4"/>
        <v>10580</v>
      </c>
      <c r="I55" s="98">
        <v>15</v>
      </c>
      <c r="J55" s="47">
        <f t="shared" si="5"/>
        <v>4320</v>
      </c>
      <c r="K55" s="123">
        <v>1</v>
      </c>
      <c r="L55" s="47">
        <f t="shared" si="2"/>
        <v>500</v>
      </c>
      <c r="M55" s="98">
        <v>4</v>
      </c>
      <c r="N55" s="47">
        <f t="shared" si="6"/>
        <v>960</v>
      </c>
      <c r="O55" s="107">
        <v>10</v>
      </c>
      <c r="P55" s="47">
        <f t="shared" si="7"/>
        <v>4800</v>
      </c>
    </row>
    <row r="56" spans="1:16" s="111" customFormat="1" ht="23.25" customHeight="1">
      <c r="A56" s="436">
        <v>20</v>
      </c>
      <c r="B56" s="437" t="s">
        <v>205</v>
      </c>
      <c r="C56" s="451">
        <v>21</v>
      </c>
      <c r="D56" s="451">
        <v>554</v>
      </c>
      <c r="E56" s="451">
        <f>I57*8</f>
        <v>104</v>
      </c>
      <c r="F56" s="155" t="s">
        <v>80</v>
      </c>
      <c r="G56" s="165"/>
      <c r="H56" s="165"/>
      <c r="I56" s="124"/>
      <c r="J56" s="159"/>
      <c r="K56" s="124"/>
      <c r="L56" s="159">
        <f t="shared" si="2"/>
        <v>0</v>
      </c>
      <c r="M56" s="99">
        <v>1</v>
      </c>
      <c r="N56" s="159"/>
      <c r="O56" s="107">
        <v>21</v>
      </c>
      <c r="P56" s="159"/>
    </row>
    <row r="57" spans="1:16" s="111" customFormat="1" ht="23.25" customHeight="1">
      <c r="A57" s="436"/>
      <c r="B57" s="437"/>
      <c r="C57" s="453"/>
      <c r="D57" s="453"/>
      <c r="E57" s="453"/>
      <c r="F57" s="155" t="s">
        <v>81</v>
      </c>
      <c r="G57" s="165">
        <f t="shared" si="3"/>
        <v>27</v>
      </c>
      <c r="H57" s="165">
        <f t="shared" si="4"/>
        <v>9764</v>
      </c>
      <c r="I57" s="124">
        <v>13</v>
      </c>
      <c r="J57" s="47">
        <f t="shared" si="5"/>
        <v>3744</v>
      </c>
      <c r="K57" s="124">
        <v>1</v>
      </c>
      <c r="L57" s="47">
        <f t="shared" si="2"/>
        <v>500</v>
      </c>
      <c r="M57" s="99">
        <v>3</v>
      </c>
      <c r="N57" s="47">
        <f t="shared" si="6"/>
        <v>720</v>
      </c>
      <c r="O57" s="129">
        <v>10</v>
      </c>
      <c r="P57" s="47">
        <f t="shared" si="7"/>
        <v>4800</v>
      </c>
    </row>
    <row r="58" spans="1:16" s="111" customFormat="1" ht="23.25" customHeight="1">
      <c r="A58" s="436">
        <v>21</v>
      </c>
      <c r="B58" s="437" t="s">
        <v>206</v>
      </c>
      <c r="C58" s="451">
        <v>32</v>
      </c>
      <c r="D58" s="451">
        <v>670</v>
      </c>
      <c r="E58" s="451">
        <f>I59*8</f>
        <v>120</v>
      </c>
      <c r="F58" s="155" t="s">
        <v>80</v>
      </c>
      <c r="G58" s="165"/>
      <c r="H58" s="165"/>
      <c r="I58" s="98"/>
      <c r="J58" s="159"/>
      <c r="K58" s="106"/>
      <c r="L58" s="159">
        <f t="shared" si="2"/>
        <v>0</v>
      </c>
      <c r="M58" s="99">
        <v>1</v>
      </c>
      <c r="N58" s="159"/>
      <c r="O58" s="100">
        <v>32</v>
      </c>
      <c r="P58" s="159"/>
    </row>
    <row r="59" spans="1:16" s="111" customFormat="1" ht="23.25" customHeight="1">
      <c r="A59" s="436"/>
      <c r="B59" s="437"/>
      <c r="C59" s="453"/>
      <c r="D59" s="453"/>
      <c r="E59" s="453"/>
      <c r="F59" s="155" t="s">
        <v>81</v>
      </c>
      <c r="G59" s="165">
        <f t="shared" si="3"/>
        <v>30</v>
      </c>
      <c r="H59" s="165">
        <f t="shared" si="4"/>
        <v>10580</v>
      </c>
      <c r="I59" s="98">
        <v>15</v>
      </c>
      <c r="J59" s="47">
        <f t="shared" si="5"/>
        <v>4320</v>
      </c>
      <c r="K59" s="106">
        <v>1</v>
      </c>
      <c r="L59" s="47">
        <f t="shared" si="2"/>
        <v>500</v>
      </c>
      <c r="M59" s="99">
        <v>4</v>
      </c>
      <c r="N59" s="47">
        <f t="shared" si="6"/>
        <v>960</v>
      </c>
      <c r="O59" s="100">
        <v>10</v>
      </c>
      <c r="P59" s="47">
        <f t="shared" si="7"/>
        <v>4800</v>
      </c>
    </row>
    <row r="60" spans="1:16" s="111" customFormat="1" ht="23.25" customHeight="1">
      <c r="A60" s="436">
        <v>22</v>
      </c>
      <c r="B60" s="437" t="s">
        <v>207</v>
      </c>
      <c r="C60" s="451">
        <v>35</v>
      </c>
      <c r="D60" s="451">
        <v>760</v>
      </c>
      <c r="E60" s="451">
        <f>I61*8</f>
        <v>120</v>
      </c>
      <c r="F60" s="155" t="s">
        <v>80</v>
      </c>
      <c r="G60" s="165"/>
      <c r="H60" s="165"/>
      <c r="I60" s="98"/>
      <c r="J60" s="159"/>
      <c r="K60" s="98"/>
      <c r="L60" s="159">
        <f t="shared" si="2"/>
        <v>0</v>
      </c>
      <c r="M60" s="99">
        <v>1</v>
      </c>
      <c r="N60" s="159"/>
      <c r="O60" s="100">
        <v>35</v>
      </c>
      <c r="P60" s="159"/>
    </row>
    <row r="61" spans="1:16" s="111" customFormat="1" ht="23.25" customHeight="1">
      <c r="A61" s="436"/>
      <c r="B61" s="437"/>
      <c r="C61" s="453"/>
      <c r="D61" s="453"/>
      <c r="E61" s="453"/>
      <c r="F61" s="155" t="s">
        <v>81</v>
      </c>
      <c r="G61" s="165">
        <f t="shared" si="3"/>
        <v>31</v>
      </c>
      <c r="H61" s="165">
        <f t="shared" si="4"/>
        <v>10820</v>
      </c>
      <c r="I61" s="98">
        <v>15</v>
      </c>
      <c r="J61" s="47">
        <f t="shared" si="5"/>
        <v>4320</v>
      </c>
      <c r="K61" s="98">
        <v>1</v>
      </c>
      <c r="L61" s="47">
        <f t="shared" si="2"/>
        <v>500</v>
      </c>
      <c r="M61" s="99">
        <v>5</v>
      </c>
      <c r="N61" s="47">
        <f t="shared" si="6"/>
        <v>1200</v>
      </c>
      <c r="O61" s="100">
        <v>10</v>
      </c>
      <c r="P61" s="47">
        <f t="shared" si="7"/>
        <v>4800</v>
      </c>
    </row>
    <row r="62" spans="1:16" s="111" customFormat="1" ht="23.25" customHeight="1">
      <c r="A62" s="436">
        <v>23</v>
      </c>
      <c r="B62" s="437" t="s">
        <v>134</v>
      </c>
      <c r="C62" s="451">
        <v>7</v>
      </c>
      <c r="D62" s="451">
        <v>207</v>
      </c>
      <c r="E62" s="451">
        <f>9*8</f>
        <v>72</v>
      </c>
      <c r="F62" s="155" t="s">
        <v>80</v>
      </c>
      <c r="G62" s="165"/>
      <c r="H62" s="165"/>
      <c r="I62" s="98">
        <v>4</v>
      </c>
      <c r="J62" s="159"/>
      <c r="K62" s="98">
        <v>1</v>
      </c>
      <c r="L62" s="159">
        <f t="shared" si="2"/>
        <v>500</v>
      </c>
      <c r="M62" s="99">
        <v>1</v>
      </c>
      <c r="N62" s="159"/>
      <c r="O62" s="98">
        <v>7</v>
      </c>
      <c r="P62" s="159"/>
    </row>
    <row r="63" spans="1:16" s="111" customFormat="1" ht="23.25" customHeight="1">
      <c r="A63" s="436"/>
      <c r="B63" s="437"/>
      <c r="C63" s="453"/>
      <c r="D63" s="453"/>
      <c r="E63" s="453"/>
      <c r="F63" s="155" t="s">
        <v>81</v>
      </c>
      <c r="G63" s="165">
        <f t="shared" si="3"/>
        <v>14</v>
      </c>
      <c r="H63" s="165">
        <f t="shared" si="4"/>
        <v>5280</v>
      </c>
      <c r="I63" s="98">
        <v>5</v>
      </c>
      <c r="J63" s="47">
        <f t="shared" si="5"/>
        <v>1440</v>
      </c>
      <c r="K63" s="98"/>
      <c r="L63" s="47">
        <f t="shared" si="2"/>
        <v>0</v>
      </c>
      <c r="M63" s="99">
        <v>2</v>
      </c>
      <c r="N63" s="47">
        <f t="shared" si="6"/>
        <v>480</v>
      </c>
      <c r="O63" s="98">
        <v>7</v>
      </c>
      <c r="P63" s="47">
        <f t="shared" si="7"/>
        <v>3360</v>
      </c>
    </row>
    <row r="64" spans="1:16" s="111" customFormat="1" ht="23.25" customHeight="1">
      <c r="A64" s="436">
        <v>24</v>
      </c>
      <c r="B64" s="437" t="s">
        <v>136</v>
      </c>
      <c r="C64" s="451">
        <v>5</v>
      </c>
      <c r="D64" s="451">
        <v>168</v>
      </c>
      <c r="E64" s="451">
        <f>9*8</f>
        <v>72</v>
      </c>
      <c r="F64" s="155" t="s">
        <v>80</v>
      </c>
      <c r="G64" s="165"/>
      <c r="H64" s="165"/>
      <c r="I64" s="98">
        <v>5</v>
      </c>
      <c r="J64" s="159"/>
      <c r="K64" s="98">
        <v>1</v>
      </c>
      <c r="L64" s="159">
        <f t="shared" si="2"/>
        <v>500</v>
      </c>
      <c r="M64" s="99">
        <v>1</v>
      </c>
      <c r="N64" s="159"/>
      <c r="O64" s="100">
        <v>8</v>
      </c>
      <c r="P64" s="159"/>
    </row>
    <row r="65" spans="1:16" s="111" customFormat="1" ht="23.25" customHeight="1">
      <c r="A65" s="436"/>
      <c r="B65" s="437"/>
      <c r="C65" s="453"/>
      <c r="D65" s="453"/>
      <c r="E65" s="453"/>
      <c r="F65" s="155" t="s">
        <v>81</v>
      </c>
      <c r="G65" s="165">
        <f t="shared" si="3"/>
        <v>10</v>
      </c>
      <c r="H65" s="165">
        <f t="shared" si="4"/>
        <v>3812</v>
      </c>
      <c r="I65" s="98">
        <v>4</v>
      </c>
      <c r="J65" s="47">
        <f t="shared" si="5"/>
        <v>1152</v>
      </c>
      <c r="K65" s="98">
        <v>1</v>
      </c>
      <c r="L65" s="47">
        <f t="shared" si="2"/>
        <v>500</v>
      </c>
      <c r="M65" s="99">
        <v>1</v>
      </c>
      <c r="N65" s="47">
        <f t="shared" si="6"/>
        <v>240</v>
      </c>
      <c r="O65" s="100">
        <v>4</v>
      </c>
      <c r="P65" s="47">
        <f t="shared" si="7"/>
        <v>1920</v>
      </c>
    </row>
    <row r="66" spans="1:16" s="111" customFormat="1" ht="23.25" customHeight="1">
      <c r="A66" s="436">
        <v>25</v>
      </c>
      <c r="B66" s="437" t="s">
        <v>171</v>
      </c>
      <c r="C66" s="451">
        <v>5</v>
      </c>
      <c r="D66" s="451">
        <v>153</v>
      </c>
      <c r="E66" s="451">
        <f>I67*8</f>
        <v>80</v>
      </c>
      <c r="F66" s="155" t="s">
        <v>80</v>
      </c>
      <c r="G66" s="165"/>
      <c r="H66" s="165"/>
      <c r="I66" s="98"/>
      <c r="J66" s="159"/>
      <c r="K66" s="98"/>
      <c r="L66" s="159">
        <f t="shared" si="2"/>
        <v>0</v>
      </c>
      <c r="M66" s="99">
        <v>1</v>
      </c>
      <c r="N66" s="159"/>
      <c r="O66" s="100">
        <v>5</v>
      </c>
      <c r="P66" s="159"/>
    </row>
    <row r="67" spans="1:16" s="111" customFormat="1" ht="23.25" customHeight="1">
      <c r="A67" s="436"/>
      <c r="B67" s="437"/>
      <c r="C67" s="453"/>
      <c r="D67" s="453"/>
      <c r="E67" s="453"/>
      <c r="F67" s="155" t="s">
        <v>81</v>
      </c>
      <c r="G67" s="165">
        <f t="shared" si="3"/>
        <v>19</v>
      </c>
      <c r="H67" s="165">
        <f t="shared" si="4"/>
        <v>6980</v>
      </c>
      <c r="I67" s="98">
        <v>10</v>
      </c>
      <c r="J67" s="47">
        <f t="shared" si="5"/>
        <v>2880</v>
      </c>
      <c r="K67" s="98">
        <v>1</v>
      </c>
      <c r="L67" s="47">
        <f t="shared" si="2"/>
        <v>500</v>
      </c>
      <c r="M67" s="99">
        <v>1</v>
      </c>
      <c r="N67" s="47">
        <f t="shared" si="6"/>
        <v>240</v>
      </c>
      <c r="O67" s="100">
        <v>7</v>
      </c>
      <c r="P67" s="47">
        <f t="shared" si="7"/>
        <v>3360</v>
      </c>
    </row>
    <row r="68" spans="1:16" s="111" customFormat="1" ht="23.25" customHeight="1">
      <c r="A68" s="436">
        <v>26</v>
      </c>
      <c r="B68" s="437" t="s">
        <v>135</v>
      </c>
      <c r="C68" s="451">
        <v>8</v>
      </c>
      <c r="D68" s="451">
        <v>240</v>
      </c>
      <c r="E68" s="451">
        <f>I69*8</f>
        <v>64</v>
      </c>
      <c r="F68" s="155" t="s">
        <v>80</v>
      </c>
      <c r="G68" s="165"/>
      <c r="H68" s="165"/>
      <c r="I68" s="98"/>
      <c r="J68" s="159"/>
      <c r="K68" s="98"/>
      <c r="L68" s="159">
        <f t="shared" si="2"/>
        <v>0</v>
      </c>
      <c r="M68" s="99">
        <v>1</v>
      </c>
      <c r="N68" s="159"/>
      <c r="O68" s="100">
        <v>8</v>
      </c>
      <c r="P68" s="159"/>
    </row>
    <row r="69" spans="1:16" s="111" customFormat="1" ht="23.25" customHeight="1">
      <c r="A69" s="436"/>
      <c r="B69" s="437"/>
      <c r="C69" s="453"/>
      <c r="D69" s="453"/>
      <c r="E69" s="453"/>
      <c r="F69" s="155" t="s">
        <v>81</v>
      </c>
      <c r="G69" s="165">
        <f t="shared" si="3"/>
        <v>18</v>
      </c>
      <c r="H69" s="165">
        <f t="shared" si="4"/>
        <v>6644</v>
      </c>
      <c r="I69" s="98">
        <v>8</v>
      </c>
      <c r="J69" s="47">
        <f t="shared" si="5"/>
        <v>2304</v>
      </c>
      <c r="K69" s="98">
        <v>1</v>
      </c>
      <c r="L69" s="47">
        <f t="shared" si="2"/>
        <v>500</v>
      </c>
      <c r="M69" s="99">
        <v>2</v>
      </c>
      <c r="N69" s="47">
        <f t="shared" si="6"/>
        <v>480</v>
      </c>
      <c r="O69" s="100">
        <v>7</v>
      </c>
      <c r="P69" s="47">
        <f t="shared" si="7"/>
        <v>3360</v>
      </c>
    </row>
    <row r="255" spans="1:16" s="34" customFormat="1">
      <c r="A255" s="29"/>
      <c r="B255" s="29"/>
      <c r="C255" s="29"/>
      <c r="D255" s="29"/>
      <c r="E255" s="29"/>
      <c r="F255" s="29"/>
      <c r="G255" s="29"/>
      <c r="H255" s="29"/>
      <c r="I255" s="30"/>
      <c r="J255" s="30"/>
      <c r="K255" s="30"/>
      <c r="L255" s="30"/>
      <c r="M255" s="40"/>
      <c r="N255" s="40"/>
      <c r="O255" s="40"/>
      <c r="P255" s="31"/>
    </row>
    <row r="256" spans="1:16" s="34" customFormat="1">
      <c r="A256" s="29"/>
      <c r="B256" s="29"/>
      <c r="C256" s="29"/>
      <c r="D256" s="29"/>
      <c r="E256" s="29"/>
      <c r="F256" s="29"/>
      <c r="G256" s="29"/>
      <c r="H256" s="29"/>
      <c r="I256" s="30"/>
      <c r="J256" s="30"/>
      <c r="K256" s="30"/>
      <c r="L256" s="30"/>
      <c r="M256" s="40"/>
      <c r="N256" s="40"/>
      <c r="O256" s="40"/>
      <c r="P256" s="31"/>
    </row>
    <row r="257" spans="1:16" s="34" customFormat="1">
      <c r="A257" s="29"/>
      <c r="B257" s="29"/>
      <c r="C257" s="29"/>
      <c r="D257" s="29"/>
      <c r="E257" s="29"/>
      <c r="F257" s="29"/>
      <c r="G257" s="29"/>
      <c r="H257" s="29"/>
      <c r="I257" s="30"/>
      <c r="J257" s="30"/>
      <c r="K257" s="30"/>
      <c r="L257" s="30"/>
      <c r="M257" s="40"/>
      <c r="N257" s="40"/>
      <c r="O257" s="40"/>
      <c r="P257" s="31"/>
    </row>
    <row r="258" spans="1:16" s="34" customFormat="1">
      <c r="A258" s="29"/>
      <c r="B258" s="29"/>
      <c r="C258" s="29"/>
      <c r="D258" s="29"/>
      <c r="E258" s="29"/>
      <c r="F258" s="29"/>
      <c r="G258" s="29"/>
      <c r="H258" s="29"/>
      <c r="I258" s="30"/>
      <c r="J258" s="30"/>
      <c r="K258" s="30"/>
      <c r="L258" s="30"/>
      <c r="M258" s="40"/>
      <c r="N258" s="40"/>
      <c r="O258" s="40"/>
      <c r="P258" s="31"/>
    </row>
    <row r="259" spans="1:16" s="34" customFormat="1">
      <c r="A259" s="29"/>
      <c r="B259" s="29"/>
      <c r="C259" s="29"/>
      <c r="D259" s="29"/>
      <c r="E259" s="29"/>
      <c r="F259" s="29"/>
      <c r="G259" s="29"/>
      <c r="H259" s="29"/>
      <c r="I259" s="30"/>
      <c r="J259" s="30"/>
      <c r="K259" s="30"/>
      <c r="L259" s="30"/>
      <c r="M259" s="40"/>
      <c r="N259" s="40"/>
      <c r="O259" s="40"/>
      <c r="P259" s="31"/>
    </row>
    <row r="260" spans="1:16" s="34" customFormat="1">
      <c r="A260" s="29"/>
      <c r="B260" s="29"/>
      <c r="C260" s="29"/>
      <c r="D260" s="29"/>
      <c r="E260" s="29"/>
      <c r="F260" s="29"/>
      <c r="G260" s="29"/>
      <c r="H260" s="29"/>
      <c r="I260" s="30"/>
      <c r="J260" s="30"/>
      <c r="K260" s="30"/>
      <c r="L260" s="30"/>
      <c r="M260" s="40"/>
      <c r="N260" s="40"/>
      <c r="O260" s="40"/>
      <c r="P260" s="31"/>
    </row>
    <row r="261" spans="1:16" s="34" customFormat="1">
      <c r="A261" s="29"/>
      <c r="B261" s="29"/>
      <c r="C261" s="29"/>
      <c r="D261" s="29"/>
      <c r="E261" s="29"/>
      <c r="F261" s="29"/>
      <c r="G261" s="29"/>
      <c r="H261" s="29"/>
      <c r="I261" s="30"/>
      <c r="J261" s="30"/>
      <c r="K261" s="30"/>
      <c r="L261" s="30"/>
      <c r="M261" s="40"/>
      <c r="N261" s="40"/>
      <c r="O261" s="40"/>
      <c r="P261" s="31"/>
    </row>
    <row r="262" spans="1:16" s="34" customFormat="1">
      <c r="A262" s="29"/>
      <c r="B262" s="29"/>
      <c r="C262" s="29"/>
      <c r="D262" s="29"/>
      <c r="E262" s="29"/>
      <c r="F262" s="29"/>
      <c r="G262" s="29"/>
      <c r="H262" s="29"/>
      <c r="I262" s="30"/>
      <c r="J262" s="30"/>
      <c r="K262" s="30"/>
      <c r="L262" s="30"/>
      <c r="M262" s="40"/>
      <c r="N262" s="40"/>
      <c r="O262" s="40"/>
      <c r="P262" s="31"/>
    </row>
    <row r="263" spans="1:16" s="34" customFormat="1">
      <c r="A263" s="29"/>
      <c r="B263" s="29"/>
      <c r="C263" s="29"/>
      <c r="D263" s="29"/>
      <c r="E263" s="29"/>
      <c r="F263" s="29"/>
      <c r="G263" s="29"/>
      <c r="H263" s="29"/>
      <c r="I263" s="30"/>
      <c r="J263" s="30"/>
      <c r="K263" s="30"/>
      <c r="L263" s="30"/>
      <c r="M263" s="40"/>
      <c r="N263" s="40"/>
      <c r="O263" s="40"/>
      <c r="P263" s="31"/>
    </row>
    <row r="264" spans="1:16" s="34" customFormat="1">
      <c r="A264" s="29"/>
      <c r="B264" s="29"/>
      <c r="C264" s="29"/>
      <c r="D264" s="29"/>
      <c r="E264" s="29"/>
      <c r="F264" s="29"/>
      <c r="G264" s="29"/>
      <c r="H264" s="29"/>
      <c r="I264" s="30"/>
      <c r="J264" s="30"/>
      <c r="K264" s="30"/>
      <c r="L264" s="30"/>
      <c r="M264" s="40"/>
      <c r="N264" s="40"/>
      <c r="O264" s="40"/>
      <c r="P264" s="31"/>
    </row>
    <row r="265" spans="1:16" s="34" customFormat="1">
      <c r="A265" s="29"/>
      <c r="B265" s="29"/>
      <c r="C265" s="29"/>
      <c r="D265" s="29"/>
      <c r="E265" s="29"/>
      <c r="F265" s="29"/>
      <c r="G265" s="29"/>
      <c r="H265" s="29"/>
      <c r="I265" s="30"/>
      <c r="J265" s="30"/>
      <c r="K265" s="30"/>
      <c r="L265" s="30"/>
      <c r="M265" s="40"/>
      <c r="N265" s="40"/>
      <c r="O265" s="40"/>
      <c r="P265" s="31"/>
    </row>
    <row r="266" spans="1:16" s="34" customFormat="1">
      <c r="A266" s="29"/>
      <c r="B266" s="29"/>
      <c r="C266" s="29"/>
      <c r="D266" s="29"/>
      <c r="E266" s="29"/>
      <c r="F266" s="29"/>
      <c r="G266" s="29"/>
      <c r="H266" s="29"/>
      <c r="I266" s="30"/>
      <c r="J266" s="30"/>
      <c r="K266" s="30"/>
      <c r="L266" s="30"/>
      <c r="M266" s="40"/>
      <c r="N266" s="40"/>
      <c r="O266" s="40"/>
      <c r="P266" s="31"/>
    </row>
    <row r="267" spans="1:16" s="34" customFormat="1">
      <c r="A267" s="29"/>
      <c r="B267" s="29"/>
      <c r="C267" s="29"/>
      <c r="D267" s="29"/>
      <c r="E267" s="29"/>
      <c r="F267" s="29"/>
      <c r="G267" s="29"/>
      <c r="H267" s="29"/>
      <c r="I267" s="30"/>
      <c r="J267" s="30"/>
      <c r="K267" s="30"/>
      <c r="L267" s="30"/>
      <c r="M267" s="40"/>
      <c r="N267" s="40"/>
      <c r="O267" s="40"/>
      <c r="P267" s="31"/>
    </row>
    <row r="268" spans="1:16" s="34" customFormat="1">
      <c r="A268" s="29"/>
      <c r="B268" s="29"/>
      <c r="C268" s="29"/>
      <c r="D268" s="29"/>
      <c r="E268" s="29"/>
      <c r="F268" s="29"/>
      <c r="G268" s="29"/>
      <c r="H268" s="29"/>
      <c r="I268" s="30"/>
      <c r="J268" s="30"/>
      <c r="K268" s="30"/>
      <c r="L268" s="30"/>
      <c r="M268" s="40"/>
      <c r="N268" s="40"/>
      <c r="O268" s="40"/>
      <c r="P268" s="31"/>
    </row>
    <row r="269" spans="1:16" s="34" customFormat="1">
      <c r="A269" s="29"/>
      <c r="B269" s="29"/>
      <c r="C269" s="29"/>
      <c r="D269" s="29"/>
      <c r="E269" s="29"/>
      <c r="F269" s="29"/>
      <c r="G269" s="29"/>
      <c r="H269" s="29"/>
      <c r="I269" s="30"/>
      <c r="J269" s="30"/>
      <c r="K269" s="30"/>
      <c r="L269" s="30"/>
      <c r="M269" s="40"/>
      <c r="N269" s="40"/>
      <c r="O269" s="40"/>
      <c r="P269" s="31"/>
    </row>
    <row r="270" spans="1:16" s="34" customFormat="1">
      <c r="A270" s="29"/>
      <c r="B270" s="29"/>
      <c r="C270" s="29"/>
      <c r="D270" s="29"/>
      <c r="E270" s="29"/>
      <c r="F270" s="29"/>
      <c r="G270" s="29"/>
      <c r="H270" s="29"/>
      <c r="I270" s="30"/>
      <c r="J270" s="30"/>
      <c r="K270" s="30"/>
      <c r="L270" s="30"/>
      <c r="M270" s="40"/>
      <c r="N270" s="40"/>
      <c r="O270" s="40"/>
      <c r="P270" s="31"/>
    </row>
    <row r="271" spans="1:16" s="34" customFormat="1">
      <c r="A271" s="29"/>
      <c r="B271" s="29"/>
      <c r="C271" s="29"/>
      <c r="D271" s="29"/>
      <c r="E271" s="29"/>
      <c r="F271" s="29"/>
      <c r="G271" s="29"/>
      <c r="H271" s="29"/>
      <c r="I271" s="30"/>
      <c r="J271" s="30"/>
      <c r="K271" s="30"/>
      <c r="L271" s="30"/>
      <c r="M271" s="40"/>
      <c r="N271" s="40"/>
      <c r="O271" s="40"/>
      <c r="P271" s="31"/>
    </row>
    <row r="272" spans="1:16" s="34" customFormat="1">
      <c r="A272" s="29"/>
      <c r="B272" s="29"/>
      <c r="C272" s="29"/>
      <c r="D272" s="29"/>
      <c r="E272" s="29"/>
      <c r="F272" s="29"/>
      <c r="G272" s="29"/>
      <c r="H272" s="29"/>
      <c r="I272" s="30"/>
      <c r="J272" s="30"/>
      <c r="K272" s="30"/>
      <c r="L272" s="30"/>
      <c r="M272" s="40"/>
      <c r="N272" s="40"/>
      <c r="O272" s="40"/>
      <c r="P272" s="31"/>
    </row>
    <row r="273" spans="1:16" s="34" customFormat="1">
      <c r="A273" s="29"/>
      <c r="B273" s="29"/>
      <c r="C273" s="29"/>
      <c r="D273" s="29"/>
      <c r="E273" s="29"/>
      <c r="F273" s="29"/>
      <c r="G273" s="29"/>
      <c r="H273" s="29"/>
      <c r="I273" s="30"/>
      <c r="J273" s="30"/>
      <c r="K273" s="30"/>
      <c r="L273" s="30"/>
      <c r="M273" s="40"/>
      <c r="N273" s="40"/>
      <c r="O273" s="40"/>
      <c r="P273" s="31"/>
    </row>
    <row r="274" spans="1:16" s="34" customFormat="1">
      <c r="A274" s="29"/>
      <c r="B274" s="29"/>
      <c r="C274" s="29"/>
      <c r="D274" s="29"/>
      <c r="E274" s="29"/>
      <c r="F274" s="29"/>
      <c r="G274" s="29"/>
      <c r="H274" s="29"/>
      <c r="I274" s="30"/>
      <c r="J274" s="30"/>
      <c r="K274" s="30"/>
      <c r="L274" s="30"/>
      <c r="M274" s="40"/>
      <c r="N274" s="40"/>
      <c r="O274" s="40"/>
      <c r="P274" s="31"/>
    </row>
    <row r="275" spans="1:16" s="34" customFormat="1">
      <c r="A275" s="29"/>
      <c r="B275" s="29"/>
      <c r="C275" s="29"/>
      <c r="D275" s="29"/>
      <c r="E275" s="29"/>
      <c r="F275" s="29"/>
      <c r="G275" s="29"/>
      <c r="H275" s="29"/>
      <c r="I275" s="30"/>
      <c r="J275" s="30"/>
      <c r="K275" s="30"/>
      <c r="L275" s="30"/>
      <c r="M275" s="40"/>
      <c r="N275" s="40"/>
      <c r="O275" s="40"/>
      <c r="P275" s="31"/>
    </row>
    <row r="276" spans="1:16" s="34" customFormat="1">
      <c r="A276" s="29"/>
      <c r="B276" s="29"/>
      <c r="C276" s="29"/>
      <c r="D276" s="29"/>
      <c r="E276" s="29"/>
      <c r="F276" s="29"/>
      <c r="G276" s="29"/>
      <c r="H276" s="29"/>
      <c r="I276" s="30"/>
      <c r="J276" s="30"/>
      <c r="K276" s="30"/>
      <c r="L276" s="30"/>
      <c r="M276" s="40"/>
      <c r="N276" s="40"/>
      <c r="O276" s="40"/>
      <c r="P276" s="31"/>
    </row>
    <row r="277" spans="1:16" s="34" customFormat="1">
      <c r="A277" s="29"/>
      <c r="B277" s="29"/>
      <c r="C277" s="29"/>
      <c r="D277" s="29"/>
      <c r="E277" s="29"/>
      <c r="F277" s="29"/>
      <c r="G277" s="29"/>
      <c r="H277" s="29"/>
      <c r="I277" s="30"/>
      <c r="J277" s="30"/>
      <c r="K277" s="30"/>
      <c r="L277" s="30"/>
      <c r="M277" s="40"/>
      <c r="N277" s="40"/>
      <c r="O277" s="40"/>
      <c r="P277" s="31"/>
    </row>
    <row r="278" spans="1:16" s="34" customFormat="1">
      <c r="A278" s="29"/>
      <c r="B278" s="29"/>
      <c r="C278" s="29"/>
      <c r="D278" s="29"/>
      <c r="E278" s="29"/>
      <c r="F278" s="29"/>
      <c r="G278" s="29"/>
      <c r="H278" s="29"/>
      <c r="I278" s="30"/>
      <c r="J278" s="30"/>
      <c r="K278" s="30"/>
      <c r="L278" s="30"/>
      <c r="M278" s="40"/>
      <c r="N278" s="40"/>
      <c r="O278" s="40"/>
      <c r="P278" s="31"/>
    </row>
    <row r="279" spans="1:16" s="34" customFormat="1">
      <c r="A279" s="29"/>
      <c r="B279" s="29"/>
      <c r="C279" s="29"/>
      <c r="D279" s="29"/>
      <c r="E279" s="29"/>
      <c r="F279" s="29"/>
      <c r="G279" s="29"/>
      <c r="H279" s="29"/>
      <c r="I279" s="30"/>
      <c r="J279" s="30"/>
      <c r="K279" s="30"/>
      <c r="L279" s="30"/>
      <c r="M279" s="40"/>
      <c r="N279" s="40"/>
      <c r="O279" s="40"/>
      <c r="P279" s="31"/>
    </row>
    <row r="280" spans="1:16" s="34" customFormat="1">
      <c r="A280" s="29"/>
      <c r="B280" s="29"/>
      <c r="C280" s="29"/>
      <c r="D280" s="29"/>
      <c r="E280" s="29"/>
      <c r="F280" s="29"/>
      <c r="G280" s="29"/>
      <c r="H280" s="29"/>
      <c r="I280" s="30"/>
      <c r="J280" s="30"/>
      <c r="K280" s="30"/>
      <c r="L280" s="30"/>
      <c r="M280" s="40"/>
      <c r="N280" s="40"/>
      <c r="O280" s="40"/>
      <c r="P280" s="31"/>
    </row>
    <row r="281" spans="1:16" s="34" customFormat="1">
      <c r="A281" s="29"/>
      <c r="B281" s="29"/>
      <c r="C281" s="29"/>
      <c r="D281" s="29"/>
      <c r="E281" s="29"/>
      <c r="F281" s="29"/>
      <c r="G281" s="29"/>
      <c r="H281" s="29"/>
      <c r="I281" s="30"/>
      <c r="J281" s="30"/>
      <c r="K281" s="30"/>
      <c r="L281" s="30"/>
      <c r="M281" s="40"/>
      <c r="N281" s="40"/>
      <c r="O281" s="40"/>
      <c r="P281" s="31"/>
    </row>
    <row r="282" spans="1:16" s="34" customFormat="1">
      <c r="A282" s="29"/>
      <c r="B282" s="29"/>
      <c r="C282" s="29"/>
      <c r="D282" s="29"/>
      <c r="E282" s="29"/>
      <c r="F282" s="29"/>
      <c r="G282" s="29"/>
      <c r="H282" s="29"/>
      <c r="I282" s="30"/>
      <c r="J282" s="30"/>
      <c r="K282" s="30"/>
      <c r="L282" s="30"/>
      <c r="M282" s="40"/>
      <c r="N282" s="40"/>
      <c r="O282" s="40"/>
      <c r="P282" s="31"/>
    </row>
    <row r="283" spans="1:16" s="34" customFormat="1">
      <c r="A283" s="29"/>
      <c r="B283" s="29"/>
      <c r="C283" s="29"/>
      <c r="D283" s="29"/>
      <c r="E283" s="29"/>
      <c r="F283" s="29"/>
      <c r="G283" s="29"/>
      <c r="H283" s="29"/>
      <c r="I283" s="30"/>
      <c r="J283" s="30"/>
      <c r="K283" s="30"/>
      <c r="L283" s="30"/>
      <c r="M283" s="40"/>
      <c r="N283" s="40"/>
      <c r="O283" s="40"/>
      <c r="P283" s="31"/>
    </row>
    <row r="284" spans="1:16" s="34" customFormat="1">
      <c r="A284" s="29"/>
      <c r="B284" s="29"/>
      <c r="C284" s="29"/>
      <c r="D284" s="29"/>
      <c r="E284" s="29"/>
      <c r="F284" s="29"/>
      <c r="G284" s="29"/>
      <c r="H284" s="29"/>
      <c r="I284" s="30"/>
      <c r="J284" s="30"/>
      <c r="K284" s="30"/>
      <c r="L284" s="30"/>
      <c r="M284" s="40"/>
      <c r="N284" s="40"/>
      <c r="O284" s="40"/>
      <c r="P284" s="31"/>
    </row>
    <row r="285" spans="1:16" s="34" customFormat="1">
      <c r="A285" s="29"/>
      <c r="B285" s="29"/>
      <c r="C285" s="29"/>
      <c r="D285" s="29"/>
      <c r="E285" s="29"/>
      <c r="F285" s="29"/>
      <c r="G285" s="29"/>
      <c r="H285" s="29"/>
      <c r="I285" s="30"/>
      <c r="J285" s="30"/>
      <c r="K285" s="30"/>
      <c r="L285" s="30"/>
      <c r="M285" s="40"/>
      <c r="N285" s="40"/>
      <c r="O285" s="40"/>
      <c r="P285" s="31"/>
    </row>
    <row r="286" spans="1:16" s="34" customFormat="1">
      <c r="A286" s="29"/>
      <c r="B286" s="29"/>
      <c r="C286" s="29"/>
      <c r="D286" s="29"/>
      <c r="E286" s="29"/>
      <c r="F286" s="29"/>
      <c r="G286" s="29"/>
      <c r="H286" s="29"/>
      <c r="I286" s="30"/>
      <c r="J286" s="30"/>
      <c r="K286" s="30"/>
      <c r="L286" s="30"/>
      <c r="M286" s="40"/>
      <c r="N286" s="40"/>
      <c r="O286" s="40"/>
      <c r="P286" s="31"/>
    </row>
    <row r="287" spans="1:16" s="34" customFormat="1">
      <c r="A287" s="29"/>
      <c r="B287" s="29"/>
      <c r="C287" s="29"/>
      <c r="D287" s="29"/>
      <c r="E287" s="29"/>
      <c r="F287" s="29"/>
      <c r="G287" s="29"/>
      <c r="H287" s="29"/>
      <c r="I287" s="30"/>
      <c r="J287" s="30"/>
      <c r="K287" s="30"/>
      <c r="L287" s="30"/>
      <c r="M287" s="40"/>
      <c r="N287" s="40"/>
      <c r="O287" s="40"/>
      <c r="P287" s="31"/>
    </row>
    <row r="288" spans="1:16" s="34" customFormat="1">
      <c r="A288" s="29"/>
      <c r="B288" s="29"/>
      <c r="C288" s="29"/>
      <c r="D288" s="29"/>
      <c r="E288" s="29"/>
      <c r="F288" s="29"/>
      <c r="G288" s="29"/>
      <c r="H288" s="29"/>
      <c r="I288" s="30"/>
      <c r="J288" s="30"/>
      <c r="K288" s="30"/>
      <c r="L288" s="30"/>
      <c r="M288" s="40"/>
      <c r="N288" s="40"/>
      <c r="O288" s="40"/>
      <c r="P288" s="31"/>
    </row>
    <row r="289" spans="1:16" s="34" customFormat="1">
      <c r="A289" s="29"/>
      <c r="B289" s="29"/>
      <c r="C289" s="29"/>
      <c r="D289" s="29"/>
      <c r="E289" s="29"/>
      <c r="F289" s="29"/>
      <c r="G289" s="29"/>
      <c r="H289" s="29"/>
      <c r="I289" s="30"/>
      <c r="J289" s="30"/>
      <c r="K289" s="30"/>
      <c r="L289" s="30"/>
      <c r="M289" s="40"/>
      <c r="N289" s="40"/>
      <c r="O289" s="40"/>
      <c r="P289" s="31"/>
    </row>
    <row r="290" spans="1:16" s="34" customFormat="1">
      <c r="A290" s="29"/>
      <c r="B290" s="29"/>
      <c r="C290" s="29"/>
      <c r="D290" s="29"/>
      <c r="E290" s="29"/>
      <c r="F290" s="29"/>
      <c r="G290" s="29"/>
      <c r="H290" s="29"/>
      <c r="I290" s="30"/>
      <c r="J290" s="30"/>
      <c r="K290" s="30"/>
      <c r="L290" s="30"/>
      <c r="M290" s="40"/>
      <c r="N290" s="40"/>
      <c r="O290" s="40"/>
      <c r="P290" s="31"/>
    </row>
    <row r="291" spans="1:16" s="34" customFormat="1">
      <c r="A291" s="29"/>
      <c r="B291" s="29"/>
      <c r="C291" s="29"/>
      <c r="D291" s="29"/>
      <c r="E291" s="29"/>
      <c r="F291" s="29"/>
      <c r="G291" s="29"/>
      <c r="H291" s="29"/>
      <c r="I291" s="30"/>
      <c r="J291" s="30"/>
      <c r="K291" s="30"/>
      <c r="L291" s="30"/>
      <c r="M291" s="40"/>
      <c r="N291" s="40"/>
      <c r="O291" s="40"/>
      <c r="P291" s="31"/>
    </row>
    <row r="292" spans="1:16" s="34" customFormat="1">
      <c r="A292" s="29"/>
      <c r="B292" s="29"/>
      <c r="C292" s="29"/>
      <c r="D292" s="29"/>
      <c r="E292" s="29"/>
      <c r="F292" s="29"/>
      <c r="G292" s="29"/>
      <c r="H292" s="29"/>
      <c r="I292" s="30"/>
      <c r="J292" s="30"/>
      <c r="K292" s="30"/>
      <c r="L292" s="30"/>
      <c r="M292" s="40"/>
      <c r="N292" s="40"/>
      <c r="O292" s="40"/>
      <c r="P292" s="31"/>
    </row>
    <row r="293" spans="1:16" s="34" customFormat="1">
      <c r="A293" s="29"/>
      <c r="B293" s="29"/>
      <c r="C293" s="29"/>
      <c r="D293" s="29"/>
      <c r="E293" s="29"/>
      <c r="F293" s="29"/>
      <c r="G293" s="29"/>
      <c r="H293" s="29"/>
      <c r="I293" s="30"/>
      <c r="J293" s="30"/>
      <c r="K293" s="30"/>
      <c r="L293" s="30"/>
      <c r="M293" s="40"/>
      <c r="N293" s="40"/>
      <c r="O293" s="40"/>
      <c r="P293" s="31"/>
    </row>
    <row r="294" spans="1:16" s="34" customFormat="1">
      <c r="A294" s="29"/>
      <c r="B294" s="29"/>
      <c r="C294" s="29"/>
      <c r="D294" s="29"/>
      <c r="E294" s="29"/>
      <c r="F294" s="29"/>
      <c r="G294" s="29"/>
      <c r="H294" s="29"/>
      <c r="I294" s="30"/>
      <c r="J294" s="30"/>
      <c r="K294" s="30"/>
      <c r="L294" s="30"/>
      <c r="M294" s="40"/>
      <c r="N294" s="40"/>
      <c r="O294" s="40"/>
      <c r="P294" s="31"/>
    </row>
    <row r="295" spans="1:16" s="34" customFormat="1">
      <c r="A295" s="29"/>
      <c r="B295" s="29"/>
      <c r="C295" s="29"/>
      <c r="D295" s="29"/>
      <c r="E295" s="29"/>
      <c r="F295" s="29"/>
      <c r="G295" s="29"/>
      <c r="H295" s="29"/>
      <c r="I295" s="30"/>
      <c r="J295" s="30"/>
      <c r="K295" s="30"/>
      <c r="L295" s="30"/>
      <c r="M295" s="40"/>
      <c r="N295" s="40"/>
      <c r="O295" s="40"/>
      <c r="P295" s="31"/>
    </row>
    <row r="296" spans="1:16" s="34" customFormat="1">
      <c r="A296" s="29"/>
      <c r="B296" s="29"/>
      <c r="C296" s="29"/>
      <c r="D296" s="29"/>
      <c r="E296" s="29"/>
      <c r="F296" s="29"/>
      <c r="G296" s="29"/>
      <c r="H296" s="29"/>
      <c r="I296" s="30"/>
      <c r="J296" s="30"/>
      <c r="K296" s="30"/>
      <c r="L296" s="30"/>
      <c r="M296" s="40"/>
      <c r="N296" s="40"/>
      <c r="O296" s="40"/>
      <c r="P296" s="31"/>
    </row>
    <row r="297" spans="1:16" s="34" customFormat="1">
      <c r="A297" s="29"/>
      <c r="B297" s="29"/>
      <c r="C297" s="29"/>
      <c r="D297" s="29"/>
      <c r="E297" s="29"/>
      <c r="F297" s="29"/>
      <c r="G297" s="29"/>
      <c r="H297" s="29"/>
      <c r="I297" s="30"/>
      <c r="J297" s="30"/>
      <c r="K297" s="30"/>
      <c r="L297" s="30"/>
      <c r="M297" s="40"/>
      <c r="N297" s="40"/>
      <c r="O297" s="40"/>
      <c r="P297" s="31"/>
    </row>
    <row r="298" spans="1:16" s="34" customFormat="1">
      <c r="A298" s="29"/>
      <c r="B298" s="29"/>
      <c r="C298" s="29"/>
      <c r="D298" s="29"/>
      <c r="E298" s="29"/>
      <c r="F298" s="29"/>
      <c r="G298" s="29"/>
      <c r="H298" s="29"/>
      <c r="I298" s="30"/>
      <c r="J298" s="30"/>
      <c r="K298" s="30"/>
      <c r="L298" s="30"/>
      <c r="M298" s="40"/>
      <c r="N298" s="40"/>
      <c r="O298" s="40"/>
      <c r="P298" s="31"/>
    </row>
    <row r="299" spans="1:16" s="34" customFormat="1">
      <c r="A299" s="29"/>
      <c r="B299" s="29"/>
      <c r="C299" s="29"/>
      <c r="D299" s="29"/>
      <c r="E299" s="29"/>
      <c r="F299" s="29"/>
      <c r="G299" s="29"/>
      <c r="H299" s="29"/>
      <c r="I299" s="30"/>
      <c r="J299" s="30"/>
      <c r="K299" s="30"/>
      <c r="L299" s="30"/>
      <c r="M299" s="40"/>
      <c r="N299" s="40"/>
      <c r="O299" s="40"/>
      <c r="P299" s="31"/>
    </row>
    <row r="300" spans="1:16" s="34" customFormat="1">
      <c r="A300" s="29"/>
      <c r="B300" s="29"/>
      <c r="C300" s="29"/>
      <c r="D300" s="29"/>
      <c r="E300" s="29"/>
      <c r="F300" s="29"/>
      <c r="G300" s="29"/>
      <c r="H300" s="29"/>
      <c r="I300" s="30"/>
      <c r="J300" s="30"/>
      <c r="K300" s="30"/>
      <c r="L300" s="30"/>
      <c r="M300" s="40"/>
      <c r="N300" s="40"/>
      <c r="O300" s="40"/>
      <c r="P300" s="31"/>
    </row>
    <row r="301" spans="1:16" s="34" customFormat="1">
      <c r="A301" s="29"/>
      <c r="B301" s="29"/>
      <c r="C301" s="29"/>
      <c r="D301" s="29"/>
      <c r="E301" s="29"/>
      <c r="F301" s="29"/>
      <c r="G301" s="29"/>
      <c r="H301" s="29"/>
      <c r="I301" s="30"/>
      <c r="J301" s="30"/>
      <c r="K301" s="30"/>
      <c r="L301" s="30"/>
      <c r="M301" s="40"/>
      <c r="N301" s="40"/>
      <c r="O301" s="40"/>
      <c r="P301" s="31"/>
    </row>
    <row r="302" spans="1:16" s="34" customFormat="1">
      <c r="A302" s="29"/>
      <c r="B302" s="29"/>
      <c r="C302" s="29"/>
      <c r="D302" s="29"/>
      <c r="E302" s="29"/>
      <c r="F302" s="29"/>
      <c r="G302" s="29"/>
      <c r="H302" s="29"/>
      <c r="I302" s="30"/>
      <c r="J302" s="30"/>
      <c r="K302" s="30"/>
      <c r="L302" s="30"/>
      <c r="M302" s="40"/>
      <c r="N302" s="40"/>
      <c r="O302" s="40"/>
      <c r="P302" s="31"/>
    </row>
    <row r="303" spans="1:16" s="34" customFormat="1">
      <c r="A303" s="29"/>
      <c r="B303" s="29"/>
      <c r="C303" s="29"/>
      <c r="D303" s="29"/>
      <c r="E303" s="29"/>
      <c r="F303" s="29"/>
      <c r="G303" s="29"/>
      <c r="H303" s="29"/>
      <c r="I303" s="30"/>
      <c r="J303" s="30"/>
      <c r="K303" s="30"/>
      <c r="L303" s="30"/>
      <c r="M303" s="40"/>
      <c r="N303" s="40"/>
      <c r="O303" s="40"/>
      <c r="P303" s="31"/>
    </row>
    <row r="304" spans="1:16" s="34" customFormat="1">
      <c r="A304" s="29"/>
      <c r="B304" s="29"/>
      <c r="C304" s="29"/>
      <c r="D304" s="29"/>
      <c r="E304" s="29"/>
      <c r="F304" s="29"/>
      <c r="G304" s="29"/>
      <c r="H304" s="29"/>
      <c r="I304" s="30"/>
      <c r="J304" s="30"/>
      <c r="K304" s="30"/>
      <c r="L304" s="30"/>
      <c r="M304" s="40"/>
      <c r="N304" s="40"/>
      <c r="O304" s="40"/>
      <c r="P304" s="31"/>
    </row>
    <row r="305" spans="1:16" s="34" customFormat="1">
      <c r="A305" s="29"/>
      <c r="B305" s="29"/>
      <c r="C305" s="29"/>
      <c r="D305" s="29"/>
      <c r="E305" s="29"/>
      <c r="F305" s="29"/>
      <c r="G305" s="29"/>
      <c r="H305" s="29"/>
      <c r="I305" s="30"/>
      <c r="J305" s="30"/>
      <c r="K305" s="30"/>
      <c r="L305" s="30"/>
      <c r="M305" s="40"/>
      <c r="N305" s="40"/>
      <c r="O305" s="40"/>
      <c r="P305" s="31"/>
    </row>
    <row r="306" spans="1:16" s="34" customFormat="1">
      <c r="A306" s="29"/>
      <c r="B306" s="29"/>
      <c r="C306" s="29"/>
      <c r="D306" s="29"/>
      <c r="E306" s="29"/>
      <c r="F306" s="29"/>
      <c r="G306" s="29"/>
      <c r="H306" s="29"/>
      <c r="I306" s="30"/>
      <c r="J306" s="30"/>
      <c r="K306" s="30"/>
      <c r="L306" s="30"/>
      <c r="M306" s="40"/>
      <c r="N306" s="40"/>
      <c r="O306" s="40"/>
      <c r="P306" s="31"/>
    </row>
    <row r="307" spans="1:16" s="34" customFormat="1">
      <c r="A307" s="29"/>
      <c r="B307" s="29"/>
      <c r="C307" s="29"/>
      <c r="D307" s="29"/>
      <c r="E307" s="29"/>
      <c r="F307" s="29"/>
      <c r="G307" s="29"/>
      <c r="H307" s="29"/>
      <c r="I307" s="30"/>
      <c r="J307" s="30"/>
      <c r="K307" s="30"/>
      <c r="L307" s="30"/>
      <c r="M307" s="40"/>
      <c r="N307" s="40"/>
      <c r="O307" s="40"/>
      <c r="P307" s="31"/>
    </row>
    <row r="308" spans="1:16" s="34" customFormat="1">
      <c r="A308" s="29"/>
      <c r="B308" s="29"/>
      <c r="C308" s="29"/>
      <c r="D308" s="29"/>
      <c r="E308" s="29"/>
      <c r="F308" s="29"/>
      <c r="G308" s="29"/>
      <c r="H308" s="29"/>
      <c r="I308" s="30"/>
      <c r="J308" s="30"/>
      <c r="K308" s="30"/>
      <c r="L308" s="30"/>
      <c r="M308" s="40"/>
      <c r="N308" s="40"/>
      <c r="O308" s="40"/>
      <c r="P308" s="31"/>
    </row>
    <row r="309" spans="1:16" s="34" customFormat="1">
      <c r="A309" s="29"/>
      <c r="B309" s="29"/>
      <c r="C309" s="29"/>
      <c r="D309" s="29"/>
      <c r="E309" s="29"/>
      <c r="F309" s="29"/>
      <c r="G309" s="29"/>
      <c r="H309" s="29"/>
      <c r="I309" s="30"/>
      <c r="J309" s="30"/>
      <c r="K309" s="30"/>
      <c r="L309" s="30"/>
      <c r="M309" s="40"/>
      <c r="N309" s="40"/>
      <c r="O309" s="40"/>
      <c r="P309" s="31"/>
    </row>
    <row r="310" spans="1:16" s="34" customFormat="1">
      <c r="A310" s="29"/>
      <c r="B310" s="29"/>
      <c r="C310" s="29"/>
      <c r="D310" s="29"/>
      <c r="E310" s="29"/>
      <c r="F310" s="29"/>
      <c r="G310" s="29"/>
      <c r="H310" s="29"/>
      <c r="I310" s="30"/>
      <c r="J310" s="30"/>
      <c r="K310" s="30"/>
      <c r="L310" s="30"/>
      <c r="M310" s="40"/>
      <c r="N310" s="40"/>
      <c r="O310" s="40"/>
      <c r="P310" s="31"/>
    </row>
    <row r="311" spans="1:16" s="34" customFormat="1">
      <c r="A311" s="29"/>
      <c r="B311" s="29"/>
      <c r="C311" s="29"/>
      <c r="D311" s="29"/>
      <c r="E311" s="29"/>
      <c r="F311" s="29"/>
      <c r="G311" s="29"/>
      <c r="H311" s="29"/>
      <c r="I311" s="30"/>
      <c r="J311" s="30"/>
      <c r="K311" s="30"/>
      <c r="L311" s="30"/>
      <c r="M311" s="40"/>
      <c r="N311" s="40"/>
      <c r="O311" s="40"/>
      <c r="P311" s="31"/>
    </row>
    <row r="312" spans="1:16" s="34" customFormat="1">
      <c r="A312" s="29"/>
      <c r="B312" s="29"/>
      <c r="C312" s="29"/>
      <c r="D312" s="29"/>
      <c r="E312" s="29"/>
      <c r="F312" s="29"/>
      <c r="G312" s="29"/>
      <c r="H312" s="29"/>
      <c r="I312" s="30"/>
      <c r="J312" s="30"/>
      <c r="K312" s="30"/>
      <c r="L312" s="30"/>
      <c r="M312" s="40"/>
      <c r="N312" s="40"/>
      <c r="O312" s="40"/>
      <c r="P312" s="31"/>
    </row>
    <row r="313" spans="1:16" s="34" customFormat="1">
      <c r="A313" s="29"/>
      <c r="B313" s="29"/>
      <c r="C313" s="29"/>
      <c r="D313" s="29"/>
      <c r="E313" s="29"/>
      <c r="F313" s="29"/>
      <c r="G313" s="29"/>
      <c r="H313" s="29"/>
      <c r="I313" s="30"/>
      <c r="J313" s="30"/>
      <c r="K313" s="30"/>
      <c r="L313" s="30"/>
      <c r="M313" s="40"/>
      <c r="N313" s="40"/>
      <c r="O313" s="40"/>
      <c r="P313" s="31"/>
    </row>
    <row r="314" spans="1:16" s="34" customFormat="1">
      <c r="A314" s="29"/>
      <c r="B314" s="29"/>
      <c r="C314" s="29"/>
      <c r="D314" s="29"/>
      <c r="E314" s="29"/>
      <c r="F314" s="29"/>
      <c r="G314" s="29"/>
      <c r="H314" s="29"/>
      <c r="I314" s="30"/>
      <c r="J314" s="30"/>
      <c r="K314" s="30"/>
      <c r="L314" s="30"/>
      <c r="M314" s="40"/>
      <c r="N314" s="40"/>
      <c r="O314" s="40"/>
      <c r="P314" s="31"/>
    </row>
    <row r="315" spans="1:16" s="34" customFormat="1">
      <c r="A315" s="29"/>
      <c r="B315" s="29"/>
      <c r="C315" s="29"/>
      <c r="D315" s="29"/>
      <c r="E315" s="29"/>
      <c r="F315" s="29"/>
      <c r="G315" s="29"/>
      <c r="H315" s="29"/>
      <c r="I315" s="30"/>
      <c r="J315" s="30"/>
      <c r="K315" s="30"/>
      <c r="L315" s="30"/>
      <c r="M315" s="40"/>
      <c r="N315" s="40"/>
      <c r="O315" s="40"/>
      <c r="P315" s="31"/>
    </row>
    <row r="316" spans="1:16" s="34" customFormat="1">
      <c r="A316" s="29"/>
      <c r="B316" s="29"/>
      <c r="C316" s="29"/>
      <c r="D316" s="29"/>
      <c r="E316" s="29"/>
      <c r="F316" s="29"/>
      <c r="G316" s="29"/>
      <c r="H316" s="29"/>
      <c r="I316" s="30"/>
      <c r="J316" s="30"/>
      <c r="K316" s="30"/>
      <c r="L316" s="30"/>
      <c r="M316" s="40"/>
      <c r="N316" s="40"/>
      <c r="O316" s="40"/>
      <c r="P316" s="31"/>
    </row>
    <row r="317" spans="1:16" s="34" customFormat="1">
      <c r="A317" s="29"/>
      <c r="B317" s="29"/>
      <c r="C317" s="29"/>
      <c r="D317" s="29"/>
      <c r="E317" s="29"/>
      <c r="F317" s="29"/>
      <c r="G317" s="29"/>
      <c r="H317" s="29"/>
      <c r="I317" s="30"/>
      <c r="J317" s="30"/>
      <c r="K317" s="30"/>
      <c r="L317" s="30"/>
      <c r="M317" s="40"/>
      <c r="N317" s="40"/>
      <c r="O317" s="40"/>
      <c r="P317" s="31"/>
    </row>
    <row r="318" spans="1:16" s="34" customFormat="1">
      <c r="A318" s="29"/>
      <c r="B318" s="29"/>
      <c r="C318" s="29"/>
      <c r="D318" s="29"/>
      <c r="E318" s="29"/>
      <c r="F318" s="29"/>
      <c r="G318" s="29"/>
      <c r="H318" s="29"/>
      <c r="I318" s="30"/>
      <c r="J318" s="30"/>
      <c r="K318" s="30"/>
      <c r="L318" s="30"/>
      <c r="M318" s="40"/>
      <c r="N318" s="40"/>
      <c r="O318" s="40"/>
      <c r="P318" s="31"/>
    </row>
    <row r="319" spans="1:16" s="34" customFormat="1">
      <c r="A319" s="29"/>
      <c r="B319" s="29"/>
      <c r="C319" s="29"/>
      <c r="D319" s="29"/>
      <c r="E319" s="29"/>
      <c r="F319" s="29"/>
      <c r="G319" s="29"/>
      <c r="H319" s="29"/>
      <c r="I319" s="30"/>
      <c r="J319" s="30"/>
      <c r="K319" s="30"/>
      <c r="L319" s="30"/>
      <c r="M319" s="40"/>
      <c r="N319" s="40"/>
      <c r="O319" s="40"/>
      <c r="P319" s="31"/>
    </row>
    <row r="320" spans="1:16" s="34" customFormat="1">
      <c r="A320" s="29"/>
      <c r="B320" s="29"/>
      <c r="C320" s="29"/>
      <c r="D320" s="29"/>
      <c r="E320" s="29"/>
      <c r="F320" s="29"/>
      <c r="G320" s="29"/>
      <c r="H320" s="29"/>
      <c r="I320" s="30"/>
      <c r="J320" s="30"/>
      <c r="K320" s="30"/>
      <c r="L320" s="30"/>
      <c r="M320" s="40"/>
      <c r="N320" s="40"/>
      <c r="O320" s="40"/>
      <c r="P320" s="31"/>
    </row>
    <row r="321" spans="1:16" s="34" customFormat="1">
      <c r="A321" s="29"/>
      <c r="B321" s="29"/>
      <c r="C321" s="29"/>
      <c r="D321" s="29"/>
      <c r="E321" s="29"/>
      <c r="F321" s="29"/>
      <c r="G321" s="29"/>
      <c r="H321" s="29"/>
      <c r="I321" s="30"/>
      <c r="J321" s="30"/>
      <c r="K321" s="30"/>
      <c r="L321" s="30"/>
      <c r="M321" s="40"/>
      <c r="N321" s="40"/>
      <c r="O321" s="40"/>
      <c r="P321" s="31"/>
    </row>
    <row r="322" spans="1:16" s="34" customFormat="1">
      <c r="A322" s="29"/>
      <c r="B322" s="29"/>
      <c r="C322" s="29"/>
      <c r="D322" s="29"/>
      <c r="E322" s="29"/>
      <c r="F322" s="29"/>
      <c r="G322" s="29"/>
      <c r="H322" s="29"/>
      <c r="I322" s="30"/>
      <c r="J322" s="30"/>
      <c r="K322" s="30"/>
      <c r="L322" s="30"/>
      <c r="M322" s="40"/>
      <c r="N322" s="40"/>
      <c r="O322" s="40"/>
      <c r="P322" s="31"/>
    </row>
    <row r="323" spans="1:16" s="34" customFormat="1">
      <c r="A323" s="29"/>
      <c r="B323" s="29"/>
      <c r="C323" s="29"/>
      <c r="D323" s="29"/>
      <c r="E323" s="29"/>
      <c r="F323" s="29"/>
      <c r="G323" s="29"/>
      <c r="H323" s="29"/>
      <c r="I323" s="30"/>
      <c r="J323" s="30"/>
      <c r="K323" s="30"/>
      <c r="L323" s="30"/>
      <c r="M323" s="40"/>
      <c r="N323" s="40"/>
      <c r="O323" s="40"/>
      <c r="P323" s="31"/>
    </row>
    <row r="324" spans="1:16" s="34" customFormat="1">
      <c r="A324" s="29"/>
      <c r="B324" s="29"/>
      <c r="C324" s="29"/>
      <c r="D324" s="29"/>
      <c r="E324" s="29"/>
      <c r="F324" s="29"/>
      <c r="G324" s="29"/>
      <c r="H324" s="29"/>
      <c r="I324" s="30"/>
      <c r="J324" s="30"/>
      <c r="K324" s="30"/>
      <c r="L324" s="30"/>
      <c r="M324" s="40"/>
      <c r="N324" s="40"/>
      <c r="O324" s="40"/>
      <c r="P324" s="31"/>
    </row>
    <row r="325" spans="1:16" s="34" customFormat="1">
      <c r="A325" s="29"/>
      <c r="B325" s="29"/>
      <c r="C325" s="29"/>
      <c r="D325" s="29"/>
      <c r="E325" s="29"/>
      <c r="F325" s="29"/>
      <c r="G325" s="29"/>
      <c r="H325" s="29"/>
      <c r="I325" s="30"/>
      <c r="J325" s="30"/>
      <c r="K325" s="30"/>
      <c r="L325" s="30"/>
      <c r="M325" s="40"/>
      <c r="N325" s="40"/>
      <c r="O325" s="40"/>
      <c r="P325" s="31"/>
    </row>
    <row r="326" spans="1:16" s="34" customFormat="1">
      <c r="A326" s="29"/>
      <c r="B326" s="29"/>
      <c r="C326" s="29"/>
      <c r="D326" s="29"/>
      <c r="E326" s="29"/>
      <c r="F326" s="29"/>
      <c r="G326" s="29"/>
      <c r="H326" s="29"/>
      <c r="I326" s="30"/>
      <c r="J326" s="30"/>
      <c r="K326" s="30"/>
      <c r="L326" s="30"/>
      <c r="M326" s="40"/>
      <c r="N326" s="40"/>
      <c r="O326" s="40"/>
      <c r="P326" s="31"/>
    </row>
    <row r="327" spans="1:16" s="34" customFormat="1">
      <c r="A327" s="29"/>
      <c r="B327" s="29"/>
      <c r="C327" s="29"/>
      <c r="D327" s="29"/>
      <c r="E327" s="29"/>
      <c r="F327" s="29"/>
      <c r="G327" s="29"/>
      <c r="H327" s="29"/>
      <c r="I327" s="30"/>
      <c r="J327" s="30"/>
      <c r="K327" s="30"/>
      <c r="L327" s="30"/>
      <c r="M327" s="40"/>
      <c r="N327" s="40"/>
      <c r="O327" s="40"/>
      <c r="P327" s="31"/>
    </row>
    <row r="328" spans="1:16" s="34" customFormat="1">
      <c r="A328" s="29"/>
      <c r="B328" s="29"/>
      <c r="C328" s="29"/>
      <c r="D328" s="29"/>
      <c r="E328" s="29"/>
      <c r="F328" s="29"/>
      <c r="G328" s="29"/>
      <c r="H328" s="29"/>
      <c r="I328" s="30"/>
      <c r="J328" s="30"/>
      <c r="K328" s="30"/>
      <c r="L328" s="30"/>
      <c r="M328" s="40"/>
      <c r="N328" s="40"/>
      <c r="O328" s="40"/>
      <c r="P328" s="31"/>
    </row>
    <row r="329" spans="1:16" s="34" customFormat="1">
      <c r="A329" s="29"/>
      <c r="B329" s="29"/>
      <c r="C329" s="29"/>
      <c r="D329" s="29"/>
      <c r="E329" s="29"/>
      <c r="F329" s="29"/>
      <c r="G329" s="29"/>
      <c r="H329" s="29"/>
      <c r="I329" s="30"/>
      <c r="J329" s="30"/>
      <c r="K329" s="30"/>
      <c r="L329" s="30"/>
      <c r="M329" s="40"/>
      <c r="N329" s="40"/>
      <c r="O329" s="40"/>
      <c r="P329" s="31"/>
    </row>
    <row r="330" spans="1:16" s="34" customFormat="1">
      <c r="A330" s="29"/>
      <c r="B330" s="29"/>
      <c r="C330" s="29"/>
      <c r="D330" s="29"/>
      <c r="E330" s="29"/>
      <c r="F330" s="29"/>
      <c r="G330" s="29"/>
      <c r="H330" s="29"/>
      <c r="I330" s="30"/>
      <c r="J330" s="30"/>
      <c r="K330" s="30"/>
      <c r="L330" s="30"/>
      <c r="M330" s="40"/>
      <c r="N330" s="40"/>
      <c r="O330" s="40"/>
      <c r="P330" s="31"/>
    </row>
    <row r="331" spans="1:16" s="34" customFormat="1">
      <c r="A331" s="29"/>
      <c r="B331" s="29"/>
      <c r="C331" s="29"/>
      <c r="D331" s="29"/>
      <c r="E331" s="29"/>
      <c r="F331" s="29"/>
      <c r="G331" s="29"/>
      <c r="H331" s="29"/>
      <c r="I331" s="30"/>
      <c r="J331" s="30"/>
      <c r="K331" s="30"/>
      <c r="L331" s="30"/>
      <c r="M331" s="40"/>
      <c r="N331" s="40"/>
      <c r="O331" s="40"/>
      <c r="P331" s="31"/>
    </row>
    <row r="332" spans="1:16" s="34" customFormat="1">
      <c r="A332" s="29"/>
      <c r="B332" s="29"/>
      <c r="C332" s="29"/>
      <c r="D332" s="29"/>
      <c r="E332" s="29"/>
      <c r="F332" s="29"/>
      <c r="G332" s="29"/>
      <c r="H332" s="29"/>
      <c r="I332" s="30"/>
      <c r="J332" s="30"/>
      <c r="K332" s="30"/>
      <c r="L332" s="30"/>
      <c r="M332" s="40"/>
      <c r="N332" s="40"/>
      <c r="O332" s="40"/>
      <c r="P332" s="31"/>
    </row>
    <row r="333" spans="1:16" s="34" customFormat="1">
      <c r="A333" s="29"/>
      <c r="B333" s="29"/>
      <c r="C333" s="29"/>
      <c r="D333" s="29"/>
      <c r="E333" s="29"/>
      <c r="F333" s="29"/>
      <c r="G333" s="29"/>
      <c r="H333" s="29"/>
      <c r="I333" s="30"/>
      <c r="J333" s="30"/>
      <c r="K333" s="30"/>
      <c r="L333" s="30"/>
      <c r="M333" s="40"/>
      <c r="N333" s="40"/>
      <c r="O333" s="40"/>
      <c r="P333" s="31"/>
    </row>
    <row r="334" spans="1:16" s="34" customFormat="1">
      <c r="A334" s="29"/>
      <c r="B334" s="29"/>
      <c r="C334" s="29"/>
      <c r="D334" s="29"/>
      <c r="E334" s="29"/>
      <c r="F334" s="29"/>
      <c r="G334" s="29"/>
      <c r="H334" s="29"/>
      <c r="I334" s="30"/>
      <c r="J334" s="30"/>
      <c r="K334" s="30"/>
      <c r="L334" s="30"/>
      <c r="M334" s="40"/>
      <c r="N334" s="40"/>
      <c r="O334" s="40"/>
      <c r="P334" s="31"/>
    </row>
    <row r="335" spans="1:16" s="34" customFormat="1">
      <c r="A335" s="29"/>
      <c r="B335" s="29"/>
      <c r="C335" s="29"/>
      <c r="D335" s="29"/>
      <c r="E335" s="29"/>
      <c r="F335" s="29"/>
      <c r="G335" s="29"/>
      <c r="H335" s="29"/>
      <c r="I335" s="30"/>
      <c r="J335" s="30"/>
      <c r="K335" s="30"/>
      <c r="L335" s="30"/>
      <c r="M335" s="40"/>
      <c r="N335" s="40"/>
      <c r="O335" s="40"/>
      <c r="P335" s="31"/>
    </row>
    <row r="336" spans="1:16" s="34" customFormat="1">
      <c r="A336" s="29"/>
      <c r="B336" s="29"/>
      <c r="C336" s="29"/>
      <c r="D336" s="29"/>
      <c r="E336" s="29"/>
      <c r="F336" s="29"/>
      <c r="G336" s="29"/>
      <c r="H336" s="29"/>
      <c r="I336" s="30"/>
      <c r="J336" s="30"/>
      <c r="K336" s="30"/>
      <c r="L336" s="30"/>
      <c r="M336" s="40"/>
      <c r="N336" s="40"/>
      <c r="O336" s="40"/>
      <c r="P336" s="31"/>
    </row>
    <row r="337" spans="1:16" s="34" customFormat="1">
      <c r="A337" s="29"/>
      <c r="B337" s="29"/>
      <c r="C337" s="29"/>
      <c r="D337" s="29"/>
      <c r="E337" s="29"/>
      <c r="F337" s="29"/>
      <c r="G337" s="29"/>
      <c r="H337" s="29"/>
      <c r="I337" s="30"/>
      <c r="J337" s="30"/>
      <c r="K337" s="30"/>
      <c r="L337" s="30"/>
      <c r="M337" s="40"/>
      <c r="N337" s="40"/>
      <c r="O337" s="40"/>
      <c r="P337" s="31"/>
    </row>
    <row r="338" spans="1:16" s="34" customFormat="1">
      <c r="A338" s="29"/>
      <c r="B338" s="29"/>
      <c r="C338" s="29"/>
      <c r="D338" s="29"/>
      <c r="E338" s="29"/>
      <c r="F338" s="29"/>
      <c r="G338" s="29"/>
      <c r="H338" s="29"/>
      <c r="I338" s="30"/>
      <c r="J338" s="30"/>
      <c r="K338" s="30"/>
      <c r="L338" s="30"/>
      <c r="M338" s="40"/>
      <c r="N338" s="40"/>
      <c r="O338" s="40"/>
      <c r="P338" s="31"/>
    </row>
    <row r="339" spans="1:16" s="34" customFormat="1">
      <c r="A339" s="29"/>
      <c r="B339" s="29"/>
      <c r="C339" s="29"/>
      <c r="D339" s="29"/>
      <c r="E339" s="29"/>
      <c r="F339" s="29"/>
      <c r="G339" s="29"/>
      <c r="H339" s="29"/>
      <c r="I339" s="30"/>
      <c r="J339" s="30"/>
      <c r="K339" s="30"/>
      <c r="L339" s="30"/>
      <c r="M339" s="40"/>
      <c r="N339" s="40"/>
      <c r="O339" s="40"/>
      <c r="P339" s="31"/>
    </row>
    <row r="340" spans="1:16" s="34" customFormat="1">
      <c r="A340" s="29"/>
      <c r="B340" s="29"/>
      <c r="C340" s="29"/>
      <c r="D340" s="29"/>
      <c r="E340" s="29"/>
      <c r="F340" s="29"/>
      <c r="G340" s="29"/>
      <c r="H340" s="29"/>
      <c r="I340" s="30"/>
      <c r="J340" s="30"/>
      <c r="K340" s="30"/>
      <c r="L340" s="30"/>
      <c r="M340" s="40"/>
      <c r="N340" s="40"/>
      <c r="O340" s="40"/>
      <c r="P340" s="31"/>
    </row>
    <row r="341" spans="1:16" s="34" customFormat="1">
      <c r="A341" s="29"/>
      <c r="B341" s="29"/>
      <c r="C341" s="29"/>
      <c r="D341" s="29"/>
      <c r="E341" s="29"/>
      <c r="F341" s="29"/>
      <c r="G341" s="29"/>
      <c r="H341" s="29"/>
      <c r="I341" s="30"/>
      <c r="J341" s="30"/>
      <c r="K341" s="30"/>
      <c r="L341" s="30"/>
      <c r="M341" s="40"/>
      <c r="N341" s="40"/>
      <c r="O341" s="40"/>
      <c r="P341" s="31"/>
    </row>
    <row r="342" spans="1:16" s="34" customFormat="1">
      <c r="A342" s="29"/>
      <c r="B342" s="29"/>
      <c r="C342" s="29"/>
      <c r="D342" s="29"/>
      <c r="E342" s="29"/>
      <c r="F342" s="29"/>
      <c r="G342" s="29"/>
      <c r="H342" s="29"/>
      <c r="I342" s="30"/>
      <c r="J342" s="30"/>
      <c r="K342" s="30"/>
      <c r="L342" s="30"/>
      <c r="M342" s="40"/>
      <c r="N342" s="40"/>
      <c r="O342" s="40"/>
      <c r="P342" s="31"/>
    </row>
    <row r="343" spans="1:16" s="34" customFormat="1">
      <c r="A343" s="29"/>
      <c r="B343" s="29"/>
      <c r="C343" s="29"/>
      <c r="D343" s="29"/>
      <c r="E343" s="29"/>
      <c r="F343" s="29"/>
      <c r="G343" s="29"/>
      <c r="H343" s="29"/>
      <c r="I343" s="30"/>
      <c r="J343" s="30"/>
      <c r="K343" s="30"/>
      <c r="L343" s="30"/>
      <c r="M343" s="40"/>
      <c r="N343" s="40"/>
      <c r="O343" s="40"/>
      <c r="P343" s="31"/>
    </row>
    <row r="344" spans="1:16" s="34" customFormat="1">
      <c r="A344" s="29"/>
      <c r="B344" s="29"/>
      <c r="C344" s="29"/>
      <c r="D344" s="29"/>
      <c r="E344" s="29"/>
      <c r="F344" s="29"/>
      <c r="G344" s="29"/>
      <c r="H344" s="29"/>
      <c r="I344" s="30"/>
      <c r="J344" s="30"/>
      <c r="K344" s="30"/>
      <c r="L344" s="30"/>
      <c r="M344" s="40"/>
      <c r="N344" s="40"/>
      <c r="O344" s="40"/>
      <c r="P344" s="31"/>
    </row>
    <row r="345" spans="1:16" s="34" customFormat="1">
      <c r="A345" s="29"/>
      <c r="B345" s="29"/>
      <c r="C345" s="29"/>
      <c r="D345" s="29"/>
      <c r="E345" s="29"/>
      <c r="F345" s="29"/>
      <c r="G345" s="29"/>
      <c r="H345" s="29"/>
      <c r="I345" s="30"/>
      <c r="J345" s="30"/>
      <c r="K345" s="30"/>
      <c r="L345" s="30"/>
      <c r="M345" s="40"/>
      <c r="N345" s="40"/>
      <c r="O345" s="40"/>
      <c r="P345" s="31"/>
    </row>
    <row r="346" spans="1:16" s="34" customFormat="1">
      <c r="A346" s="29"/>
      <c r="B346" s="29"/>
      <c r="C346" s="29"/>
      <c r="D346" s="29"/>
      <c r="E346" s="29"/>
      <c r="F346" s="29"/>
      <c r="G346" s="29"/>
      <c r="H346" s="29"/>
      <c r="I346" s="30"/>
      <c r="J346" s="30"/>
      <c r="K346" s="30"/>
      <c r="L346" s="30"/>
      <c r="M346" s="40"/>
      <c r="N346" s="40"/>
      <c r="O346" s="40"/>
      <c r="P346" s="31"/>
    </row>
    <row r="347" spans="1:16" s="34" customFormat="1">
      <c r="A347" s="29"/>
      <c r="B347" s="29"/>
      <c r="C347" s="29"/>
      <c r="D347" s="29"/>
      <c r="E347" s="29"/>
      <c r="F347" s="29"/>
      <c r="G347" s="29"/>
      <c r="H347" s="29"/>
      <c r="I347" s="30"/>
      <c r="J347" s="30"/>
      <c r="K347" s="30"/>
      <c r="L347" s="30"/>
      <c r="M347" s="40"/>
      <c r="N347" s="40"/>
      <c r="O347" s="40"/>
      <c r="P347" s="31"/>
    </row>
    <row r="348" spans="1:16" s="34" customFormat="1">
      <c r="A348" s="29"/>
      <c r="B348" s="29"/>
      <c r="C348" s="29"/>
      <c r="D348" s="29"/>
      <c r="E348" s="29"/>
      <c r="F348" s="29"/>
      <c r="G348" s="29"/>
      <c r="H348" s="29"/>
      <c r="I348" s="30"/>
      <c r="J348" s="30"/>
      <c r="K348" s="30"/>
      <c r="L348" s="30"/>
      <c r="M348" s="40"/>
      <c r="N348" s="40"/>
      <c r="O348" s="40"/>
      <c r="P348" s="31"/>
    </row>
    <row r="349" spans="1:16" s="34" customFormat="1">
      <c r="A349" s="29"/>
      <c r="B349" s="29"/>
      <c r="C349" s="29"/>
      <c r="D349" s="29"/>
      <c r="E349" s="29"/>
      <c r="F349" s="29"/>
      <c r="G349" s="29"/>
      <c r="H349" s="29"/>
      <c r="I349" s="30"/>
      <c r="J349" s="30"/>
      <c r="K349" s="30"/>
      <c r="L349" s="30"/>
      <c r="M349" s="40"/>
      <c r="N349" s="40"/>
      <c r="O349" s="40"/>
      <c r="P349" s="31"/>
    </row>
    <row r="350" spans="1:16" s="34" customFormat="1">
      <c r="A350" s="29"/>
      <c r="B350" s="29"/>
      <c r="C350" s="29"/>
      <c r="D350" s="29"/>
      <c r="E350" s="29"/>
      <c r="F350" s="29"/>
      <c r="G350" s="29"/>
      <c r="H350" s="29"/>
      <c r="I350" s="30"/>
      <c r="J350" s="30"/>
      <c r="K350" s="30"/>
      <c r="L350" s="30"/>
      <c r="M350" s="40"/>
      <c r="N350" s="40"/>
      <c r="O350" s="40"/>
      <c r="P350" s="31"/>
    </row>
    <row r="351" spans="1:16" s="34" customFormat="1">
      <c r="A351" s="29"/>
      <c r="B351" s="29"/>
      <c r="C351" s="29"/>
      <c r="D351" s="29"/>
      <c r="E351" s="29"/>
      <c r="F351" s="29"/>
      <c r="G351" s="29"/>
      <c r="H351" s="29"/>
      <c r="I351" s="30"/>
      <c r="J351" s="30"/>
      <c r="K351" s="30"/>
      <c r="L351" s="30"/>
      <c r="M351" s="40"/>
      <c r="N351" s="40"/>
      <c r="O351" s="40"/>
      <c r="P351" s="31"/>
    </row>
    <row r="352" spans="1:16" s="34" customFormat="1">
      <c r="A352" s="29"/>
      <c r="B352" s="29"/>
      <c r="C352" s="29"/>
      <c r="D352" s="29"/>
      <c r="E352" s="29"/>
      <c r="F352" s="29"/>
      <c r="G352" s="29"/>
      <c r="H352" s="29"/>
      <c r="I352" s="30"/>
      <c r="J352" s="30"/>
      <c r="K352" s="30"/>
      <c r="L352" s="30"/>
      <c r="M352" s="40"/>
      <c r="N352" s="40"/>
      <c r="O352" s="40"/>
      <c r="P352" s="31"/>
    </row>
    <row r="353" spans="1:16" s="34" customFormat="1">
      <c r="A353" s="29"/>
      <c r="B353" s="29"/>
      <c r="C353" s="29"/>
      <c r="D353" s="29"/>
      <c r="E353" s="29"/>
      <c r="F353" s="29"/>
      <c r="G353" s="29"/>
      <c r="H353" s="29"/>
      <c r="I353" s="30"/>
      <c r="J353" s="30"/>
      <c r="K353" s="30"/>
      <c r="L353" s="30"/>
      <c r="M353" s="40"/>
      <c r="N353" s="40"/>
      <c r="O353" s="40"/>
      <c r="P353" s="31"/>
    </row>
    <row r="354" spans="1:16" s="34" customFormat="1">
      <c r="A354" s="29"/>
      <c r="B354" s="29"/>
      <c r="C354" s="29"/>
      <c r="D354" s="29"/>
      <c r="E354" s="29"/>
      <c r="F354" s="29"/>
      <c r="G354" s="29"/>
      <c r="H354" s="29"/>
      <c r="I354" s="30"/>
      <c r="J354" s="30"/>
      <c r="K354" s="30"/>
      <c r="L354" s="30"/>
      <c r="M354" s="40"/>
      <c r="N354" s="40"/>
      <c r="O354" s="40"/>
      <c r="P354" s="31"/>
    </row>
    <row r="355" spans="1:16" s="34" customFormat="1">
      <c r="A355" s="29"/>
      <c r="B355" s="29"/>
      <c r="C355" s="29"/>
      <c r="D355" s="29"/>
      <c r="E355" s="29"/>
      <c r="F355" s="29"/>
      <c r="G355" s="29"/>
      <c r="H355" s="29"/>
      <c r="I355" s="30"/>
      <c r="J355" s="30"/>
      <c r="K355" s="30"/>
      <c r="L355" s="30"/>
      <c r="M355" s="40"/>
      <c r="N355" s="40"/>
      <c r="O355" s="40"/>
      <c r="P355" s="31"/>
    </row>
    <row r="356" spans="1:16" s="34" customFormat="1">
      <c r="A356" s="29"/>
      <c r="B356" s="29"/>
      <c r="C356" s="29"/>
      <c r="D356" s="29"/>
      <c r="E356" s="29"/>
      <c r="F356" s="29"/>
      <c r="G356" s="29"/>
      <c r="H356" s="29"/>
      <c r="I356" s="30"/>
      <c r="J356" s="30"/>
      <c r="K356" s="30"/>
      <c r="L356" s="30"/>
      <c r="M356" s="40"/>
      <c r="N356" s="40"/>
      <c r="O356" s="40"/>
      <c r="P356" s="31"/>
    </row>
    <row r="357" spans="1:16" s="34" customFormat="1">
      <c r="A357" s="29"/>
      <c r="B357" s="29"/>
      <c r="C357" s="29"/>
      <c r="D357" s="29"/>
      <c r="E357" s="29"/>
      <c r="F357" s="29"/>
      <c r="G357" s="29"/>
      <c r="H357" s="29"/>
      <c r="I357" s="30"/>
      <c r="J357" s="30"/>
      <c r="K357" s="30"/>
      <c r="L357" s="30"/>
      <c r="M357" s="40"/>
      <c r="N357" s="40"/>
      <c r="O357" s="40"/>
      <c r="P357" s="31"/>
    </row>
    <row r="358" spans="1:16" s="34" customFormat="1">
      <c r="A358" s="29"/>
      <c r="B358" s="29"/>
      <c r="C358" s="29"/>
      <c r="D358" s="29"/>
      <c r="E358" s="29"/>
      <c r="F358" s="29"/>
      <c r="G358" s="29"/>
      <c r="H358" s="29"/>
      <c r="I358" s="30"/>
      <c r="J358" s="30"/>
      <c r="K358" s="30"/>
      <c r="L358" s="30"/>
      <c r="M358" s="40"/>
      <c r="N358" s="40"/>
      <c r="O358" s="40"/>
      <c r="P358" s="31"/>
    </row>
    <row r="359" spans="1:16" s="34" customFormat="1">
      <c r="A359" s="29"/>
      <c r="B359" s="29"/>
      <c r="C359" s="29"/>
      <c r="D359" s="29"/>
      <c r="E359" s="29"/>
      <c r="F359" s="29"/>
      <c r="G359" s="29"/>
      <c r="H359" s="29"/>
      <c r="I359" s="30"/>
      <c r="J359" s="30"/>
      <c r="K359" s="30"/>
      <c r="L359" s="30"/>
      <c r="M359" s="40"/>
      <c r="N359" s="40"/>
      <c r="O359" s="40"/>
      <c r="P359" s="31"/>
    </row>
    <row r="360" spans="1:16" s="34" customFormat="1">
      <c r="A360" s="29"/>
      <c r="B360" s="29"/>
      <c r="C360" s="29"/>
      <c r="D360" s="29"/>
      <c r="E360" s="29"/>
      <c r="F360" s="29"/>
      <c r="G360" s="29"/>
      <c r="H360" s="29"/>
      <c r="I360" s="30"/>
      <c r="J360" s="30"/>
      <c r="K360" s="30"/>
      <c r="L360" s="30"/>
      <c r="M360" s="40"/>
      <c r="N360" s="40"/>
      <c r="O360" s="40"/>
      <c r="P360" s="31"/>
    </row>
    <row r="361" spans="1:16" s="34" customFormat="1">
      <c r="A361" s="29"/>
      <c r="B361" s="29"/>
      <c r="C361" s="29"/>
      <c r="D361" s="29"/>
      <c r="E361" s="29"/>
      <c r="F361" s="29"/>
      <c r="G361" s="29"/>
      <c r="H361" s="29"/>
      <c r="I361" s="30"/>
      <c r="J361" s="30"/>
      <c r="K361" s="30"/>
      <c r="L361" s="30"/>
      <c r="M361" s="40"/>
      <c r="N361" s="40"/>
      <c r="O361" s="40"/>
      <c r="P361" s="31"/>
    </row>
    <row r="362" spans="1:16" s="34" customFormat="1">
      <c r="A362" s="29"/>
      <c r="B362" s="29"/>
      <c r="C362" s="29"/>
      <c r="D362" s="29"/>
      <c r="E362" s="29"/>
      <c r="F362" s="29"/>
      <c r="G362" s="29"/>
      <c r="H362" s="29"/>
      <c r="I362" s="30"/>
      <c r="J362" s="30"/>
      <c r="K362" s="30"/>
      <c r="L362" s="30"/>
      <c r="M362" s="40"/>
      <c r="N362" s="40"/>
      <c r="O362" s="40"/>
      <c r="P362" s="31"/>
    </row>
    <row r="363" spans="1:16" s="34" customFormat="1">
      <c r="A363" s="29"/>
      <c r="B363" s="29"/>
      <c r="C363" s="29"/>
      <c r="D363" s="29"/>
      <c r="E363" s="29"/>
      <c r="F363" s="29"/>
      <c r="G363" s="29"/>
      <c r="H363" s="29"/>
      <c r="I363" s="30"/>
      <c r="J363" s="30"/>
      <c r="K363" s="30"/>
      <c r="L363" s="30"/>
      <c r="M363" s="40"/>
      <c r="N363" s="40"/>
      <c r="O363" s="40"/>
      <c r="P363" s="31"/>
    </row>
    <row r="364" spans="1:16" s="34" customFormat="1">
      <c r="A364" s="29"/>
      <c r="B364" s="29"/>
      <c r="C364" s="29"/>
      <c r="D364" s="29"/>
      <c r="E364" s="29"/>
      <c r="F364" s="29"/>
      <c r="G364" s="29"/>
      <c r="H364" s="29"/>
      <c r="I364" s="30"/>
      <c r="J364" s="30"/>
      <c r="K364" s="30"/>
      <c r="L364" s="30"/>
      <c r="M364" s="40"/>
      <c r="N364" s="40"/>
      <c r="O364" s="40"/>
      <c r="P364" s="31"/>
    </row>
    <row r="365" spans="1:16" s="34" customFormat="1">
      <c r="A365" s="29"/>
      <c r="B365" s="29"/>
      <c r="C365" s="29"/>
      <c r="D365" s="29"/>
      <c r="E365" s="29"/>
      <c r="F365" s="29"/>
      <c r="G365" s="29"/>
      <c r="H365" s="29"/>
      <c r="I365" s="30"/>
      <c r="J365" s="30"/>
      <c r="K365" s="30"/>
      <c r="L365" s="30"/>
      <c r="M365" s="40"/>
      <c r="N365" s="40"/>
      <c r="O365" s="40"/>
      <c r="P365" s="31"/>
    </row>
    <row r="366" spans="1:16" s="34" customFormat="1">
      <c r="A366" s="29"/>
      <c r="B366" s="29"/>
      <c r="C366" s="29"/>
      <c r="D366" s="29"/>
      <c r="E366" s="29"/>
      <c r="F366" s="29"/>
      <c r="G366" s="29"/>
      <c r="H366" s="29"/>
      <c r="I366" s="30"/>
      <c r="J366" s="30"/>
      <c r="K366" s="30"/>
      <c r="L366" s="30"/>
      <c r="M366" s="40"/>
      <c r="N366" s="40"/>
      <c r="O366" s="40"/>
      <c r="P366" s="31"/>
    </row>
    <row r="367" spans="1:16" s="34" customFormat="1">
      <c r="A367" s="29"/>
      <c r="B367" s="29"/>
      <c r="C367" s="29"/>
      <c r="D367" s="29"/>
      <c r="E367" s="29"/>
      <c r="F367" s="29"/>
      <c r="G367" s="29"/>
      <c r="H367" s="29"/>
      <c r="I367" s="30"/>
      <c r="J367" s="30"/>
      <c r="K367" s="30"/>
      <c r="L367" s="30"/>
      <c r="M367" s="40"/>
      <c r="N367" s="40"/>
      <c r="O367" s="40"/>
      <c r="P367" s="31"/>
    </row>
    <row r="368" spans="1:16" s="34" customFormat="1">
      <c r="A368" s="29"/>
      <c r="B368" s="29"/>
      <c r="C368" s="29"/>
      <c r="D368" s="29"/>
      <c r="E368" s="29"/>
      <c r="F368" s="29"/>
      <c r="G368" s="29"/>
      <c r="H368" s="29"/>
      <c r="I368" s="30"/>
      <c r="J368" s="30"/>
      <c r="K368" s="30"/>
      <c r="L368" s="30"/>
      <c r="M368" s="40"/>
      <c r="N368" s="40"/>
      <c r="O368" s="40"/>
      <c r="P368" s="31"/>
    </row>
    <row r="369" spans="1:16" s="34" customFormat="1">
      <c r="A369" s="29"/>
      <c r="B369" s="29"/>
      <c r="C369" s="29"/>
      <c r="D369" s="29"/>
      <c r="E369" s="29"/>
      <c r="F369" s="29"/>
      <c r="G369" s="29"/>
      <c r="H369" s="29"/>
      <c r="I369" s="30"/>
      <c r="J369" s="30"/>
      <c r="K369" s="30"/>
      <c r="L369" s="30"/>
      <c r="M369" s="40"/>
      <c r="N369" s="40"/>
      <c r="O369" s="40"/>
      <c r="P369" s="31"/>
    </row>
    <row r="370" spans="1:16" s="34" customFormat="1">
      <c r="A370" s="29"/>
      <c r="B370" s="29"/>
      <c r="C370" s="29"/>
      <c r="D370" s="29"/>
      <c r="E370" s="29"/>
      <c r="F370" s="29"/>
      <c r="G370" s="29"/>
      <c r="H370" s="29"/>
      <c r="I370" s="30"/>
      <c r="J370" s="30"/>
      <c r="K370" s="30"/>
      <c r="L370" s="30"/>
      <c r="M370" s="40"/>
      <c r="N370" s="40"/>
      <c r="O370" s="40"/>
      <c r="P370" s="31"/>
    </row>
    <row r="371" spans="1:16" s="34" customFormat="1">
      <c r="A371" s="29"/>
      <c r="B371" s="29"/>
      <c r="C371" s="29"/>
      <c r="D371" s="29"/>
      <c r="E371" s="29"/>
      <c r="F371" s="29"/>
      <c r="G371" s="29"/>
      <c r="H371" s="29"/>
      <c r="I371" s="30"/>
      <c r="J371" s="30"/>
      <c r="K371" s="30"/>
      <c r="L371" s="30"/>
      <c r="M371" s="40"/>
      <c r="N371" s="40"/>
      <c r="O371" s="40"/>
      <c r="P371" s="31"/>
    </row>
    <row r="372" spans="1:16" s="34" customFormat="1">
      <c r="A372" s="29"/>
      <c r="B372" s="29"/>
      <c r="C372" s="29"/>
      <c r="D372" s="29"/>
      <c r="E372" s="29"/>
      <c r="F372" s="29"/>
      <c r="G372" s="29"/>
      <c r="H372" s="29"/>
      <c r="I372" s="30"/>
      <c r="J372" s="30"/>
      <c r="K372" s="30"/>
      <c r="L372" s="30"/>
      <c r="M372" s="40"/>
      <c r="N372" s="40"/>
      <c r="O372" s="40"/>
      <c r="P372" s="31"/>
    </row>
    <row r="373" spans="1:16" s="34" customFormat="1">
      <c r="A373" s="29"/>
      <c r="B373" s="29"/>
      <c r="C373" s="29"/>
      <c r="D373" s="29"/>
      <c r="E373" s="29"/>
      <c r="F373" s="29"/>
      <c r="G373" s="29"/>
      <c r="H373" s="29"/>
      <c r="I373" s="30"/>
      <c r="J373" s="30"/>
      <c r="K373" s="30"/>
      <c r="L373" s="30"/>
      <c r="M373" s="40"/>
      <c r="N373" s="40"/>
      <c r="O373" s="40"/>
      <c r="P373" s="31"/>
    </row>
    <row r="374" spans="1:16" s="34" customFormat="1">
      <c r="A374" s="29"/>
      <c r="B374" s="29"/>
      <c r="C374" s="29"/>
      <c r="D374" s="29"/>
      <c r="E374" s="29"/>
      <c r="F374" s="29"/>
      <c r="G374" s="29"/>
      <c r="H374" s="29"/>
      <c r="I374" s="30"/>
      <c r="J374" s="30"/>
      <c r="K374" s="30"/>
      <c r="L374" s="30"/>
      <c r="M374" s="40"/>
      <c r="N374" s="40"/>
      <c r="O374" s="40"/>
      <c r="P374" s="31"/>
    </row>
    <row r="375" spans="1:16" s="34" customFormat="1">
      <c r="A375" s="29"/>
      <c r="B375" s="29"/>
      <c r="C375" s="29"/>
      <c r="D375" s="29"/>
      <c r="E375" s="29"/>
      <c r="F375" s="29"/>
      <c r="G375" s="29"/>
      <c r="H375" s="29"/>
      <c r="I375" s="30"/>
      <c r="J375" s="30"/>
      <c r="K375" s="30"/>
      <c r="L375" s="30"/>
      <c r="M375" s="40"/>
      <c r="N375" s="40"/>
      <c r="O375" s="40"/>
      <c r="P375" s="31"/>
    </row>
    <row r="376" spans="1:16" s="34" customFormat="1">
      <c r="A376" s="29"/>
      <c r="B376" s="29"/>
      <c r="C376" s="29"/>
      <c r="D376" s="29"/>
      <c r="E376" s="29"/>
      <c r="F376" s="29"/>
      <c r="G376" s="29"/>
      <c r="H376" s="29"/>
      <c r="I376" s="30"/>
      <c r="J376" s="30"/>
      <c r="K376" s="30"/>
      <c r="L376" s="30"/>
      <c r="M376" s="40"/>
      <c r="N376" s="40"/>
      <c r="O376" s="40"/>
      <c r="P376" s="31"/>
    </row>
    <row r="377" spans="1:16" s="34" customFormat="1">
      <c r="A377" s="29"/>
      <c r="B377" s="29"/>
      <c r="C377" s="29"/>
      <c r="D377" s="29"/>
      <c r="E377" s="29"/>
      <c r="F377" s="29"/>
      <c r="G377" s="29"/>
      <c r="H377" s="29"/>
      <c r="I377" s="30"/>
      <c r="J377" s="30"/>
      <c r="K377" s="30"/>
      <c r="L377" s="30"/>
      <c r="M377" s="40"/>
      <c r="N377" s="40"/>
      <c r="O377" s="40"/>
      <c r="P377" s="31"/>
    </row>
    <row r="378" spans="1:16" s="34" customFormat="1">
      <c r="A378" s="29"/>
      <c r="B378" s="29"/>
      <c r="C378" s="29"/>
      <c r="D378" s="29"/>
      <c r="E378" s="29"/>
      <c r="F378" s="29"/>
      <c r="G378" s="29"/>
      <c r="H378" s="29"/>
      <c r="I378" s="30"/>
      <c r="J378" s="30"/>
      <c r="K378" s="30"/>
      <c r="L378" s="30"/>
      <c r="M378" s="40"/>
      <c r="N378" s="40"/>
      <c r="O378" s="40"/>
      <c r="P378" s="31"/>
    </row>
    <row r="379" spans="1:16" s="34" customFormat="1">
      <c r="A379" s="29"/>
      <c r="B379" s="29"/>
      <c r="C379" s="29"/>
      <c r="D379" s="29"/>
      <c r="E379" s="29"/>
      <c r="F379" s="29"/>
      <c r="G379" s="29"/>
      <c r="H379" s="29"/>
      <c r="I379" s="30"/>
      <c r="J379" s="30"/>
      <c r="K379" s="30"/>
      <c r="L379" s="30"/>
      <c r="M379" s="40"/>
      <c r="N379" s="40"/>
      <c r="O379" s="40"/>
      <c r="P379" s="31"/>
    </row>
    <row r="380" spans="1:16" s="34" customFormat="1">
      <c r="A380" s="29"/>
      <c r="B380" s="29"/>
      <c r="C380" s="29"/>
      <c r="D380" s="29"/>
      <c r="E380" s="29"/>
      <c r="F380" s="29"/>
      <c r="G380" s="29"/>
      <c r="H380" s="29"/>
      <c r="I380" s="30"/>
      <c r="J380" s="30"/>
      <c r="K380" s="30"/>
      <c r="L380" s="30"/>
      <c r="M380" s="40"/>
      <c r="N380" s="40"/>
      <c r="O380" s="40"/>
      <c r="P380" s="31"/>
    </row>
    <row r="381" spans="1:16" s="34" customFormat="1">
      <c r="A381" s="29"/>
      <c r="B381" s="29"/>
      <c r="C381" s="29"/>
      <c r="D381" s="29"/>
      <c r="E381" s="29"/>
      <c r="F381" s="29"/>
      <c r="G381" s="29"/>
      <c r="H381" s="29"/>
      <c r="I381" s="30"/>
      <c r="J381" s="30"/>
      <c r="K381" s="30"/>
      <c r="L381" s="30"/>
      <c r="M381" s="40"/>
      <c r="N381" s="40"/>
      <c r="O381" s="40"/>
      <c r="P381" s="31"/>
    </row>
    <row r="382" spans="1:16" s="34" customFormat="1">
      <c r="A382" s="29"/>
      <c r="B382" s="29"/>
      <c r="C382" s="29"/>
      <c r="D382" s="29"/>
      <c r="E382" s="29"/>
      <c r="F382" s="29"/>
      <c r="G382" s="29"/>
      <c r="H382" s="29"/>
      <c r="I382" s="30"/>
      <c r="J382" s="30"/>
      <c r="K382" s="30"/>
      <c r="L382" s="30"/>
      <c r="M382" s="40"/>
      <c r="N382" s="40"/>
      <c r="O382" s="40"/>
      <c r="P382" s="31"/>
    </row>
    <row r="383" spans="1:16" s="34" customFormat="1">
      <c r="A383" s="29"/>
      <c r="B383" s="29"/>
      <c r="C383" s="29"/>
      <c r="D383" s="29"/>
      <c r="E383" s="29"/>
      <c r="F383" s="29"/>
      <c r="G383" s="29"/>
      <c r="H383" s="29"/>
      <c r="I383" s="30"/>
      <c r="J383" s="30"/>
      <c r="K383" s="30"/>
      <c r="L383" s="30"/>
      <c r="M383" s="40"/>
      <c r="N383" s="40"/>
      <c r="O383" s="40"/>
      <c r="P383" s="31"/>
    </row>
    <row r="384" spans="1:16" s="34" customFormat="1">
      <c r="A384" s="29"/>
      <c r="B384" s="29"/>
      <c r="C384" s="29"/>
      <c r="D384" s="29"/>
      <c r="E384" s="29"/>
      <c r="F384" s="29"/>
      <c r="G384" s="29"/>
      <c r="H384" s="29"/>
      <c r="I384" s="30"/>
      <c r="J384" s="30"/>
      <c r="K384" s="30"/>
      <c r="L384" s="30"/>
      <c r="M384" s="40"/>
      <c r="N384" s="40"/>
      <c r="O384" s="40"/>
      <c r="P384" s="31"/>
    </row>
    <row r="385" spans="1:16" s="34" customFormat="1">
      <c r="A385" s="29"/>
      <c r="B385" s="29"/>
      <c r="C385" s="29"/>
      <c r="D385" s="29"/>
      <c r="E385" s="29"/>
      <c r="F385" s="29"/>
      <c r="G385" s="29"/>
      <c r="H385" s="29"/>
      <c r="I385" s="30"/>
      <c r="J385" s="30"/>
      <c r="K385" s="30"/>
      <c r="L385" s="30"/>
      <c r="M385" s="40"/>
      <c r="N385" s="40"/>
      <c r="O385" s="40"/>
      <c r="P385" s="31"/>
    </row>
    <row r="386" spans="1:16" s="34" customFormat="1">
      <c r="A386" s="29"/>
      <c r="B386" s="29"/>
      <c r="C386" s="29"/>
      <c r="D386" s="29"/>
      <c r="E386" s="29"/>
      <c r="F386" s="29"/>
      <c r="G386" s="29"/>
      <c r="H386" s="29"/>
      <c r="I386" s="30"/>
      <c r="J386" s="30"/>
      <c r="K386" s="30"/>
      <c r="L386" s="30"/>
      <c r="M386" s="40"/>
      <c r="N386" s="40"/>
      <c r="O386" s="40"/>
      <c r="P386" s="31"/>
    </row>
    <row r="387" spans="1:16" s="34" customFormat="1">
      <c r="A387" s="29"/>
      <c r="B387" s="29"/>
      <c r="C387" s="29"/>
      <c r="D387" s="29"/>
      <c r="E387" s="29"/>
      <c r="F387" s="29"/>
      <c r="G387" s="29"/>
      <c r="H387" s="29"/>
      <c r="I387" s="30"/>
      <c r="J387" s="30"/>
      <c r="K387" s="30"/>
      <c r="L387" s="30"/>
      <c r="M387" s="40"/>
      <c r="N387" s="40"/>
      <c r="O387" s="40"/>
      <c r="P387" s="31"/>
    </row>
    <row r="388" spans="1:16" s="34" customFormat="1">
      <c r="A388" s="29"/>
      <c r="B388" s="29"/>
      <c r="C388" s="29"/>
      <c r="D388" s="29"/>
      <c r="E388" s="29"/>
      <c r="F388" s="29"/>
      <c r="G388" s="29"/>
      <c r="H388" s="29"/>
      <c r="I388" s="30"/>
      <c r="J388" s="30"/>
      <c r="K388" s="30"/>
      <c r="L388" s="30"/>
      <c r="M388" s="40"/>
      <c r="N388" s="40"/>
      <c r="O388" s="40"/>
      <c r="P388" s="31"/>
    </row>
    <row r="389" spans="1:16" s="34" customFormat="1">
      <c r="A389" s="29"/>
      <c r="B389" s="29"/>
      <c r="C389" s="29"/>
      <c r="D389" s="29"/>
      <c r="E389" s="29"/>
      <c r="F389" s="29"/>
      <c r="G389" s="29"/>
      <c r="H389" s="29"/>
      <c r="I389" s="30"/>
      <c r="J389" s="30"/>
      <c r="K389" s="30"/>
      <c r="L389" s="30"/>
      <c r="M389" s="40"/>
      <c r="N389" s="40"/>
      <c r="O389" s="40"/>
      <c r="P389" s="31"/>
    </row>
    <row r="390" spans="1:16" s="34" customFormat="1">
      <c r="A390" s="29"/>
      <c r="B390" s="29"/>
      <c r="C390" s="29"/>
      <c r="D390" s="29"/>
      <c r="E390" s="29"/>
      <c r="F390" s="29"/>
      <c r="G390" s="29"/>
      <c r="H390" s="29"/>
      <c r="I390" s="30"/>
      <c r="J390" s="30"/>
      <c r="K390" s="30"/>
      <c r="L390" s="30"/>
      <c r="M390" s="40"/>
      <c r="N390" s="40"/>
      <c r="O390" s="40"/>
      <c r="P390" s="31"/>
    </row>
    <row r="391" spans="1:16" s="34" customFormat="1">
      <c r="A391" s="29"/>
      <c r="B391" s="29"/>
      <c r="C391" s="29"/>
      <c r="D391" s="29"/>
      <c r="E391" s="29"/>
      <c r="F391" s="29"/>
      <c r="G391" s="29"/>
      <c r="H391" s="29"/>
      <c r="I391" s="30"/>
      <c r="J391" s="30"/>
      <c r="K391" s="30"/>
      <c r="L391" s="30"/>
      <c r="M391" s="40"/>
      <c r="N391" s="40"/>
      <c r="O391" s="40"/>
      <c r="P391" s="31"/>
    </row>
    <row r="392" spans="1:16" s="34" customFormat="1">
      <c r="A392" s="29"/>
      <c r="B392" s="29"/>
      <c r="C392" s="29"/>
      <c r="D392" s="29"/>
      <c r="E392" s="29"/>
      <c r="F392" s="29"/>
      <c r="G392" s="29"/>
      <c r="H392" s="29"/>
      <c r="I392" s="30"/>
      <c r="J392" s="30"/>
      <c r="K392" s="30"/>
      <c r="L392" s="30"/>
      <c r="M392" s="40"/>
      <c r="N392" s="40"/>
      <c r="O392" s="40"/>
      <c r="P392" s="31"/>
    </row>
    <row r="393" spans="1:16" s="34" customFormat="1">
      <c r="A393" s="29"/>
      <c r="B393" s="29"/>
      <c r="C393" s="29"/>
      <c r="D393" s="29"/>
      <c r="E393" s="29"/>
      <c r="F393" s="29"/>
      <c r="G393" s="29"/>
      <c r="H393" s="29"/>
      <c r="I393" s="30"/>
      <c r="J393" s="30"/>
      <c r="K393" s="30"/>
      <c r="L393" s="30"/>
      <c r="M393" s="40"/>
      <c r="N393" s="40"/>
      <c r="O393" s="40"/>
      <c r="P393" s="31"/>
    </row>
    <row r="394" spans="1:16" s="34" customFormat="1">
      <c r="A394" s="29"/>
      <c r="B394" s="29"/>
      <c r="C394" s="29"/>
      <c r="D394" s="29"/>
      <c r="E394" s="29"/>
      <c r="F394" s="29"/>
      <c r="G394" s="29"/>
      <c r="H394" s="29"/>
      <c r="I394" s="30"/>
      <c r="J394" s="30"/>
      <c r="K394" s="30"/>
      <c r="L394" s="30"/>
      <c r="M394" s="40"/>
      <c r="N394" s="40"/>
      <c r="O394" s="40"/>
      <c r="P394" s="31"/>
    </row>
    <row r="395" spans="1:16" s="34" customFormat="1">
      <c r="A395" s="29"/>
      <c r="B395" s="29"/>
      <c r="C395" s="29"/>
      <c r="D395" s="29"/>
      <c r="E395" s="29"/>
      <c r="F395" s="29"/>
      <c r="G395" s="29"/>
      <c r="H395" s="29"/>
      <c r="I395" s="30"/>
      <c r="J395" s="30"/>
      <c r="K395" s="30"/>
      <c r="L395" s="30"/>
      <c r="M395" s="40"/>
      <c r="N395" s="40"/>
      <c r="O395" s="40"/>
      <c r="P395" s="31"/>
    </row>
    <row r="396" spans="1:16" s="34" customFormat="1">
      <c r="A396" s="29"/>
      <c r="B396" s="29"/>
      <c r="C396" s="29"/>
      <c r="D396" s="29"/>
      <c r="E396" s="29"/>
      <c r="F396" s="29"/>
      <c r="G396" s="29"/>
      <c r="H396" s="29"/>
      <c r="I396" s="30"/>
      <c r="J396" s="30"/>
      <c r="K396" s="30"/>
      <c r="L396" s="30"/>
      <c r="M396" s="40"/>
      <c r="N396" s="40"/>
      <c r="O396" s="40"/>
      <c r="P396" s="31"/>
    </row>
    <row r="397" spans="1:16" s="34" customFormat="1">
      <c r="A397" s="29"/>
      <c r="B397" s="29"/>
      <c r="C397" s="29"/>
      <c r="D397" s="29"/>
      <c r="E397" s="29"/>
      <c r="F397" s="29"/>
      <c r="G397" s="29"/>
      <c r="H397" s="29"/>
      <c r="I397" s="30"/>
      <c r="J397" s="30"/>
      <c r="K397" s="30"/>
      <c r="L397" s="30"/>
      <c r="M397" s="40"/>
      <c r="N397" s="40"/>
      <c r="O397" s="40"/>
      <c r="P397" s="31"/>
    </row>
    <row r="398" spans="1:16" s="34" customFormat="1">
      <c r="A398" s="29"/>
      <c r="B398" s="29"/>
      <c r="C398" s="29"/>
      <c r="D398" s="29"/>
      <c r="E398" s="29"/>
      <c r="F398" s="29"/>
      <c r="G398" s="29"/>
      <c r="H398" s="29"/>
      <c r="I398" s="30"/>
      <c r="J398" s="30"/>
      <c r="K398" s="30"/>
      <c r="L398" s="30"/>
      <c r="M398" s="40"/>
      <c r="N398" s="40"/>
      <c r="O398" s="40"/>
      <c r="P398" s="31"/>
    </row>
    <row r="399" spans="1:16" s="34" customFormat="1">
      <c r="A399" s="29"/>
      <c r="B399" s="29"/>
      <c r="C399" s="29"/>
      <c r="D399" s="29"/>
      <c r="E399" s="29"/>
      <c r="F399" s="29"/>
      <c r="G399" s="29"/>
      <c r="H399" s="29"/>
      <c r="I399" s="30"/>
      <c r="J399" s="30"/>
      <c r="K399" s="30"/>
      <c r="L399" s="30"/>
      <c r="M399" s="40"/>
      <c r="N399" s="40"/>
      <c r="O399" s="40"/>
      <c r="P399" s="31"/>
    </row>
    <row r="400" spans="1:16" s="34" customFormat="1">
      <c r="A400" s="29"/>
      <c r="B400" s="29"/>
      <c r="C400" s="29"/>
      <c r="D400" s="29"/>
      <c r="E400" s="29"/>
      <c r="F400" s="29"/>
      <c r="G400" s="29"/>
      <c r="H400" s="29"/>
      <c r="I400" s="30"/>
      <c r="J400" s="30"/>
      <c r="K400" s="30"/>
      <c r="L400" s="30"/>
      <c r="M400" s="40"/>
      <c r="N400" s="40"/>
      <c r="O400" s="40"/>
      <c r="P400" s="31"/>
    </row>
    <row r="401" spans="1:16" s="34" customFormat="1">
      <c r="A401" s="29"/>
      <c r="B401" s="29"/>
      <c r="C401" s="29"/>
      <c r="D401" s="29"/>
      <c r="E401" s="29"/>
      <c r="F401" s="29"/>
      <c r="G401" s="29"/>
      <c r="H401" s="29"/>
      <c r="I401" s="30"/>
      <c r="J401" s="30"/>
      <c r="K401" s="30"/>
      <c r="L401" s="30"/>
      <c r="M401" s="40"/>
      <c r="N401" s="40"/>
      <c r="O401" s="40"/>
      <c r="P401" s="31"/>
    </row>
    <row r="402" spans="1:16" s="34" customFormat="1">
      <c r="A402" s="29"/>
      <c r="B402" s="29"/>
      <c r="C402" s="29"/>
      <c r="D402" s="29"/>
      <c r="E402" s="29"/>
      <c r="F402" s="29"/>
      <c r="G402" s="29"/>
      <c r="H402" s="29"/>
      <c r="I402" s="30"/>
      <c r="J402" s="30"/>
      <c r="K402" s="30"/>
      <c r="L402" s="30"/>
      <c r="M402" s="40"/>
      <c r="N402" s="40"/>
      <c r="O402" s="40"/>
      <c r="P402" s="31"/>
    </row>
    <row r="403" spans="1:16" s="34" customFormat="1">
      <c r="A403" s="29"/>
      <c r="B403" s="29"/>
      <c r="C403" s="29"/>
      <c r="D403" s="29"/>
      <c r="E403" s="29"/>
      <c r="F403" s="29"/>
      <c r="G403" s="29"/>
      <c r="H403" s="29"/>
      <c r="I403" s="30"/>
      <c r="J403" s="30"/>
      <c r="K403" s="30"/>
      <c r="L403" s="30"/>
      <c r="M403" s="40"/>
      <c r="N403" s="40"/>
      <c r="O403" s="40"/>
      <c r="P403" s="31"/>
    </row>
    <row r="404" spans="1:16" s="34" customFormat="1">
      <c r="A404" s="29"/>
      <c r="B404" s="29"/>
      <c r="C404" s="29"/>
      <c r="D404" s="29"/>
      <c r="E404" s="29"/>
      <c r="F404" s="29"/>
      <c r="G404" s="29"/>
      <c r="H404" s="29"/>
      <c r="I404" s="30"/>
      <c r="J404" s="30"/>
      <c r="K404" s="30"/>
      <c r="L404" s="30"/>
      <c r="M404" s="40"/>
      <c r="N404" s="40"/>
      <c r="O404" s="40"/>
      <c r="P404" s="31"/>
    </row>
    <row r="405" spans="1:16" s="34" customFormat="1">
      <c r="A405" s="29"/>
      <c r="B405" s="29"/>
      <c r="C405" s="29"/>
      <c r="D405" s="29"/>
      <c r="E405" s="29"/>
      <c r="F405" s="29"/>
      <c r="G405" s="29"/>
      <c r="H405" s="29"/>
      <c r="I405" s="30"/>
      <c r="J405" s="30"/>
      <c r="K405" s="30"/>
      <c r="L405" s="30"/>
      <c r="M405" s="40"/>
      <c r="N405" s="40"/>
      <c r="O405" s="40"/>
      <c r="P405" s="31"/>
    </row>
    <row r="406" spans="1:16" s="34" customFormat="1">
      <c r="A406" s="29"/>
      <c r="B406" s="29"/>
      <c r="C406" s="29"/>
      <c r="D406" s="29"/>
      <c r="E406" s="29"/>
      <c r="F406" s="29"/>
      <c r="G406" s="29"/>
      <c r="H406" s="29"/>
      <c r="I406" s="30"/>
      <c r="J406" s="30"/>
      <c r="K406" s="30"/>
      <c r="L406" s="30"/>
      <c r="M406" s="40"/>
      <c r="N406" s="40"/>
      <c r="O406" s="40"/>
      <c r="P406" s="31"/>
    </row>
    <row r="407" spans="1:16" s="34" customFormat="1">
      <c r="A407" s="29"/>
      <c r="B407" s="29"/>
      <c r="C407" s="29"/>
      <c r="D407" s="29"/>
      <c r="E407" s="29"/>
      <c r="F407" s="29"/>
      <c r="G407" s="29"/>
      <c r="H407" s="29"/>
      <c r="I407" s="30"/>
      <c r="J407" s="30"/>
      <c r="K407" s="30"/>
      <c r="L407" s="30"/>
      <c r="M407" s="40"/>
      <c r="N407" s="40"/>
      <c r="O407" s="40"/>
      <c r="P407" s="31"/>
    </row>
    <row r="408" spans="1:16" s="34" customFormat="1">
      <c r="A408" s="29"/>
      <c r="B408" s="29"/>
      <c r="C408" s="29"/>
      <c r="D408" s="29"/>
      <c r="E408" s="29"/>
      <c r="F408" s="29"/>
      <c r="G408" s="29"/>
      <c r="H408" s="29"/>
      <c r="I408" s="30"/>
      <c r="J408" s="30"/>
      <c r="K408" s="30"/>
      <c r="L408" s="30"/>
      <c r="M408" s="40"/>
      <c r="N408" s="40"/>
      <c r="O408" s="40"/>
      <c r="P408" s="31"/>
    </row>
    <row r="409" spans="1:16" s="34" customFormat="1">
      <c r="A409" s="29"/>
      <c r="B409" s="29"/>
      <c r="C409" s="29"/>
      <c r="D409" s="29"/>
      <c r="E409" s="29"/>
      <c r="F409" s="29"/>
      <c r="G409" s="29"/>
      <c r="H409" s="29"/>
      <c r="I409" s="30"/>
      <c r="J409" s="30"/>
      <c r="K409" s="30"/>
      <c r="L409" s="30"/>
      <c r="M409" s="40"/>
      <c r="N409" s="40"/>
      <c r="O409" s="40"/>
      <c r="P409" s="31"/>
    </row>
    <row r="410" spans="1:16" s="34" customFormat="1">
      <c r="A410" s="29"/>
      <c r="B410" s="29"/>
      <c r="C410" s="29"/>
      <c r="D410" s="29"/>
      <c r="E410" s="29"/>
      <c r="F410" s="29"/>
      <c r="G410" s="29"/>
      <c r="H410" s="29"/>
      <c r="I410" s="30"/>
      <c r="J410" s="30"/>
      <c r="K410" s="30"/>
      <c r="L410" s="30"/>
      <c r="M410" s="40"/>
      <c r="N410" s="40"/>
      <c r="O410" s="40"/>
      <c r="P410" s="31"/>
    </row>
    <row r="411" spans="1:16" s="34" customFormat="1">
      <c r="A411" s="29"/>
      <c r="B411" s="29"/>
      <c r="C411" s="29"/>
      <c r="D411" s="29"/>
      <c r="E411" s="29"/>
      <c r="F411" s="29"/>
      <c r="G411" s="29"/>
      <c r="H411" s="29"/>
      <c r="I411" s="30"/>
      <c r="J411" s="30"/>
      <c r="K411" s="30"/>
      <c r="L411" s="30"/>
      <c r="M411" s="40"/>
      <c r="N411" s="40"/>
      <c r="O411" s="40"/>
      <c r="P411" s="31"/>
    </row>
    <row r="412" spans="1:16" s="34" customFormat="1">
      <c r="A412" s="29"/>
      <c r="B412" s="29"/>
      <c r="C412" s="29"/>
      <c r="D412" s="29"/>
      <c r="E412" s="29"/>
      <c r="F412" s="29"/>
      <c r="G412" s="29"/>
      <c r="H412" s="29"/>
      <c r="I412" s="30"/>
      <c r="J412" s="30"/>
      <c r="K412" s="30"/>
      <c r="L412" s="30"/>
      <c r="M412" s="40"/>
      <c r="N412" s="40"/>
      <c r="O412" s="40"/>
      <c r="P412" s="31"/>
    </row>
    <row r="413" spans="1:16" s="34" customFormat="1">
      <c r="A413" s="29"/>
      <c r="B413" s="29"/>
      <c r="C413" s="29"/>
      <c r="D413" s="29"/>
      <c r="E413" s="29"/>
      <c r="F413" s="29"/>
      <c r="G413" s="29"/>
      <c r="H413" s="29"/>
      <c r="I413" s="30"/>
      <c r="J413" s="30"/>
      <c r="K413" s="30"/>
      <c r="L413" s="30"/>
      <c r="M413" s="40"/>
      <c r="N413" s="40"/>
      <c r="O413" s="40"/>
      <c r="P413" s="31"/>
    </row>
    <row r="414" spans="1:16" s="34" customFormat="1">
      <c r="A414" s="29"/>
      <c r="B414" s="29"/>
      <c r="C414" s="29"/>
      <c r="D414" s="29"/>
      <c r="E414" s="29"/>
      <c r="F414" s="29"/>
      <c r="G414" s="29"/>
      <c r="H414" s="29"/>
      <c r="I414" s="30"/>
      <c r="J414" s="30"/>
      <c r="K414" s="30"/>
      <c r="L414" s="30"/>
      <c r="M414" s="40"/>
      <c r="N414" s="40"/>
      <c r="O414" s="40"/>
      <c r="P414" s="31"/>
    </row>
    <row r="415" spans="1:16" s="34" customFormat="1">
      <c r="A415" s="29"/>
      <c r="B415" s="29"/>
      <c r="C415" s="29"/>
      <c r="D415" s="29"/>
      <c r="E415" s="29"/>
      <c r="F415" s="29"/>
      <c r="G415" s="29"/>
      <c r="H415" s="29"/>
      <c r="I415" s="30"/>
      <c r="J415" s="30"/>
      <c r="K415" s="30"/>
      <c r="L415" s="30"/>
      <c r="M415" s="40"/>
      <c r="N415" s="40"/>
      <c r="O415" s="40"/>
      <c r="P415" s="31"/>
    </row>
    <row r="416" spans="1:16" s="34" customFormat="1">
      <c r="A416" s="29"/>
      <c r="B416" s="29"/>
      <c r="C416" s="29"/>
      <c r="D416" s="29"/>
      <c r="E416" s="29"/>
      <c r="F416" s="29"/>
      <c r="G416" s="29"/>
      <c r="H416" s="29"/>
      <c r="I416" s="30"/>
      <c r="J416" s="30"/>
      <c r="K416" s="30"/>
      <c r="L416" s="30"/>
      <c r="M416" s="40"/>
      <c r="N416" s="40"/>
      <c r="O416" s="40"/>
      <c r="P416" s="31"/>
    </row>
    <row r="417" spans="1:16" s="34" customFormat="1">
      <c r="A417" s="29"/>
      <c r="B417" s="29"/>
      <c r="C417" s="29"/>
      <c r="D417" s="29"/>
      <c r="E417" s="29"/>
      <c r="F417" s="29"/>
      <c r="G417" s="29"/>
      <c r="H417" s="29"/>
      <c r="I417" s="30"/>
      <c r="J417" s="30"/>
      <c r="K417" s="30"/>
      <c r="L417" s="30"/>
      <c r="M417" s="40"/>
      <c r="N417" s="40"/>
      <c r="O417" s="40"/>
      <c r="P417" s="31"/>
    </row>
    <row r="418" spans="1:16" s="34" customFormat="1">
      <c r="A418" s="29"/>
      <c r="B418" s="29"/>
      <c r="C418" s="29"/>
      <c r="D418" s="29"/>
      <c r="E418" s="29"/>
      <c r="F418" s="29"/>
      <c r="G418" s="29"/>
      <c r="H418" s="29"/>
      <c r="I418" s="30"/>
      <c r="J418" s="30"/>
      <c r="K418" s="30"/>
      <c r="L418" s="30"/>
      <c r="M418" s="40"/>
      <c r="N418" s="40"/>
      <c r="O418" s="40"/>
      <c r="P418" s="31"/>
    </row>
    <row r="419" spans="1:16" s="34" customFormat="1">
      <c r="A419" s="29"/>
      <c r="B419" s="29"/>
      <c r="C419" s="29"/>
      <c r="D419" s="29"/>
      <c r="E419" s="29"/>
      <c r="F419" s="29"/>
      <c r="G419" s="29"/>
      <c r="H419" s="29"/>
      <c r="I419" s="30"/>
      <c r="J419" s="30"/>
      <c r="K419" s="30"/>
      <c r="L419" s="30"/>
      <c r="M419" s="40"/>
      <c r="N419" s="40"/>
      <c r="O419" s="40"/>
      <c r="P419" s="31"/>
    </row>
    <row r="420" spans="1:16" s="34" customFormat="1">
      <c r="A420" s="29"/>
      <c r="B420" s="29"/>
      <c r="C420" s="29"/>
      <c r="D420" s="29"/>
      <c r="E420" s="29"/>
      <c r="F420" s="29"/>
      <c r="G420" s="29"/>
      <c r="H420" s="29"/>
      <c r="I420" s="30"/>
      <c r="J420" s="30"/>
      <c r="K420" s="30"/>
      <c r="L420" s="30"/>
      <c r="M420" s="40"/>
      <c r="N420" s="40"/>
      <c r="O420" s="40"/>
      <c r="P420" s="31"/>
    </row>
    <row r="421" spans="1:16" s="34" customFormat="1">
      <c r="A421" s="29"/>
      <c r="B421" s="29"/>
      <c r="C421" s="29"/>
      <c r="D421" s="29"/>
      <c r="E421" s="29"/>
      <c r="F421" s="29"/>
      <c r="G421" s="29"/>
      <c r="H421" s="29"/>
      <c r="I421" s="30"/>
      <c r="J421" s="30"/>
      <c r="K421" s="30"/>
      <c r="L421" s="30"/>
      <c r="M421" s="40"/>
      <c r="N421" s="40"/>
      <c r="O421" s="40"/>
      <c r="P421" s="31"/>
    </row>
    <row r="422" spans="1:16" s="34" customFormat="1">
      <c r="A422" s="29"/>
      <c r="B422" s="29"/>
      <c r="C422" s="29"/>
      <c r="D422" s="29"/>
      <c r="E422" s="29"/>
      <c r="F422" s="29"/>
      <c r="G422" s="29"/>
      <c r="H422" s="29"/>
      <c r="I422" s="30"/>
      <c r="J422" s="30"/>
      <c r="K422" s="30"/>
      <c r="L422" s="30"/>
      <c r="M422" s="40"/>
      <c r="N422" s="40"/>
      <c r="O422" s="40"/>
      <c r="P422" s="31"/>
    </row>
    <row r="423" spans="1:16" s="34" customFormat="1">
      <c r="A423" s="29"/>
      <c r="B423" s="29"/>
      <c r="C423" s="29"/>
      <c r="D423" s="29"/>
      <c r="E423" s="29"/>
      <c r="F423" s="29"/>
      <c r="G423" s="29"/>
      <c r="H423" s="29"/>
      <c r="I423" s="30"/>
      <c r="J423" s="30"/>
      <c r="K423" s="30"/>
      <c r="L423" s="30"/>
      <c r="M423" s="40"/>
      <c r="N423" s="40"/>
      <c r="O423" s="40"/>
      <c r="P423" s="31"/>
    </row>
    <row r="424" spans="1:16" s="34" customFormat="1">
      <c r="A424" s="29"/>
      <c r="B424" s="29"/>
      <c r="C424" s="29"/>
      <c r="D424" s="29"/>
      <c r="E424" s="29"/>
      <c r="F424" s="29"/>
      <c r="G424" s="29"/>
      <c r="H424" s="29"/>
      <c r="I424" s="30"/>
      <c r="J424" s="30"/>
      <c r="K424" s="30"/>
      <c r="L424" s="30"/>
      <c r="M424" s="40"/>
      <c r="N424" s="40"/>
      <c r="O424" s="40"/>
      <c r="P424" s="31"/>
    </row>
    <row r="425" spans="1:16" s="34" customFormat="1">
      <c r="A425" s="29"/>
      <c r="B425" s="29"/>
      <c r="C425" s="29"/>
      <c r="D425" s="29"/>
      <c r="E425" s="29"/>
      <c r="F425" s="29"/>
      <c r="G425" s="29"/>
      <c r="H425" s="29"/>
      <c r="I425" s="30"/>
      <c r="J425" s="30"/>
      <c r="K425" s="30"/>
      <c r="L425" s="30"/>
      <c r="M425" s="40"/>
      <c r="N425" s="40"/>
      <c r="O425" s="40"/>
      <c r="P425" s="31"/>
    </row>
    <row r="426" spans="1:16" s="34" customFormat="1">
      <c r="A426" s="29"/>
      <c r="B426" s="29"/>
      <c r="C426" s="29"/>
      <c r="D426" s="29"/>
      <c r="E426" s="29"/>
      <c r="F426" s="29"/>
      <c r="G426" s="29"/>
      <c r="H426" s="29"/>
      <c r="I426" s="30"/>
      <c r="J426" s="30"/>
      <c r="K426" s="30"/>
      <c r="L426" s="30"/>
      <c r="M426" s="40"/>
      <c r="N426" s="40"/>
      <c r="O426" s="40"/>
      <c r="P426" s="31"/>
    </row>
    <row r="427" spans="1:16" s="34" customFormat="1">
      <c r="A427" s="29"/>
      <c r="B427" s="29"/>
      <c r="C427" s="29"/>
      <c r="D427" s="29"/>
      <c r="E427" s="29"/>
      <c r="F427" s="29"/>
      <c r="G427" s="29"/>
      <c r="H427" s="29"/>
      <c r="I427" s="30"/>
      <c r="J427" s="30"/>
      <c r="K427" s="30"/>
      <c r="L427" s="30"/>
      <c r="M427" s="40"/>
      <c r="N427" s="40"/>
      <c r="O427" s="40"/>
      <c r="P427" s="31"/>
    </row>
    <row r="428" spans="1:16" s="34" customFormat="1">
      <c r="A428" s="29"/>
      <c r="B428" s="29"/>
      <c r="C428" s="29"/>
      <c r="D428" s="29"/>
      <c r="E428" s="29"/>
      <c r="F428" s="29"/>
      <c r="G428" s="29"/>
      <c r="H428" s="29"/>
      <c r="I428" s="30"/>
      <c r="J428" s="30"/>
      <c r="K428" s="30"/>
      <c r="L428" s="30"/>
      <c r="M428" s="40"/>
      <c r="N428" s="40"/>
      <c r="O428" s="40"/>
      <c r="P428" s="31"/>
    </row>
    <row r="429" spans="1:16" s="34" customFormat="1">
      <c r="A429" s="29"/>
      <c r="B429" s="29"/>
      <c r="C429" s="29"/>
      <c r="D429" s="29"/>
      <c r="E429" s="29"/>
      <c r="F429" s="29"/>
      <c r="G429" s="29"/>
      <c r="H429" s="29"/>
      <c r="I429" s="30"/>
      <c r="J429" s="30"/>
      <c r="K429" s="30"/>
      <c r="L429" s="30"/>
      <c r="M429" s="40"/>
      <c r="N429" s="40"/>
      <c r="O429" s="40"/>
      <c r="P429" s="31"/>
    </row>
    <row r="430" spans="1:16" s="34" customFormat="1">
      <c r="A430" s="29"/>
      <c r="B430" s="29"/>
      <c r="C430" s="29"/>
      <c r="D430" s="29"/>
      <c r="E430" s="29"/>
      <c r="F430" s="29"/>
      <c r="G430" s="29"/>
      <c r="H430" s="29"/>
      <c r="I430" s="30"/>
      <c r="J430" s="30"/>
      <c r="K430" s="30"/>
      <c r="L430" s="30"/>
      <c r="M430" s="40"/>
      <c r="N430" s="40"/>
      <c r="O430" s="40"/>
      <c r="P430" s="31"/>
    </row>
    <row r="431" spans="1:16" s="34" customFormat="1">
      <c r="A431" s="29"/>
      <c r="B431" s="29"/>
      <c r="C431" s="29"/>
      <c r="D431" s="29"/>
      <c r="E431" s="29"/>
      <c r="F431" s="29"/>
      <c r="G431" s="29"/>
      <c r="H431" s="29"/>
      <c r="I431" s="30"/>
      <c r="J431" s="30"/>
      <c r="K431" s="30"/>
      <c r="L431" s="30"/>
      <c r="M431" s="40"/>
      <c r="N431" s="40"/>
      <c r="O431" s="40"/>
      <c r="P431" s="31"/>
    </row>
    <row r="432" spans="1:16" s="34" customFormat="1">
      <c r="A432" s="29"/>
      <c r="B432" s="29"/>
      <c r="C432" s="29"/>
      <c r="D432" s="29"/>
      <c r="E432" s="29"/>
      <c r="F432" s="29"/>
      <c r="G432" s="29"/>
      <c r="H432" s="29"/>
      <c r="I432" s="30"/>
      <c r="J432" s="30"/>
      <c r="K432" s="30"/>
      <c r="L432" s="30"/>
      <c r="M432" s="40"/>
      <c r="N432" s="40"/>
      <c r="O432" s="40"/>
      <c r="P432" s="31"/>
    </row>
    <row r="433" spans="1:16" s="34" customFormat="1">
      <c r="A433" s="29"/>
      <c r="B433" s="29"/>
      <c r="C433" s="29"/>
      <c r="D433" s="29"/>
      <c r="E433" s="29"/>
      <c r="F433" s="29"/>
      <c r="G433" s="29"/>
      <c r="H433" s="29"/>
      <c r="I433" s="30"/>
      <c r="J433" s="30"/>
      <c r="K433" s="30"/>
      <c r="L433" s="30"/>
      <c r="M433" s="40"/>
      <c r="N433" s="40"/>
      <c r="O433" s="40"/>
      <c r="P433" s="31"/>
    </row>
    <row r="434" spans="1:16" s="34" customFormat="1">
      <c r="A434" s="29"/>
      <c r="B434" s="29"/>
      <c r="C434" s="29"/>
      <c r="D434" s="29"/>
      <c r="E434" s="29"/>
      <c r="F434" s="29"/>
      <c r="G434" s="29"/>
      <c r="H434" s="29"/>
      <c r="I434" s="30"/>
      <c r="J434" s="30"/>
      <c r="K434" s="30"/>
      <c r="L434" s="30"/>
      <c r="M434" s="40"/>
      <c r="N434" s="40"/>
      <c r="O434" s="40"/>
      <c r="P434" s="31"/>
    </row>
    <row r="435" spans="1:16" s="34" customFormat="1">
      <c r="A435" s="29"/>
      <c r="B435" s="29"/>
      <c r="C435" s="29"/>
      <c r="D435" s="29"/>
      <c r="E435" s="29"/>
      <c r="F435" s="29"/>
      <c r="G435" s="29"/>
      <c r="H435" s="29"/>
      <c r="I435" s="30"/>
      <c r="J435" s="30"/>
      <c r="K435" s="30"/>
      <c r="L435" s="30"/>
      <c r="M435" s="40"/>
      <c r="N435" s="40"/>
      <c r="O435" s="40"/>
      <c r="P435" s="31"/>
    </row>
    <row r="436" spans="1:16" s="34" customFormat="1">
      <c r="A436" s="29"/>
      <c r="B436" s="29"/>
      <c r="C436" s="29"/>
      <c r="D436" s="29"/>
      <c r="E436" s="29"/>
      <c r="F436" s="29"/>
      <c r="G436" s="29"/>
      <c r="H436" s="29"/>
      <c r="I436" s="30"/>
      <c r="J436" s="30"/>
      <c r="K436" s="30"/>
      <c r="L436" s="30"/>
      <c r="M436" s="40"/>
      <c r="N436" s="40"/>
      <c r="O436" s="40"/>
      <c r="P436" s="31"/>
    </row>
    <row r="437" spans="1:16" s="34" customFormat="1">
      <c r="A437" s="29"/>
      <c r="B437" s="29"/>
      <c r="C437" s="29"/>
      <c r="D437" s="29"/>
      <c r="E437" s="29"/>
      <c r="F437" s="29"/>
      <c r="G437" s="29"/>
      <c r="H437" s="29"/>
      <c r="I437" s="30"/>
      <c r="J437" s="30"/>
      <c r="K437" s="30"/>
      <c r="L437" s="30"/>
      <c r="M437" s="40"/>
      <c r="N437" s="40"/>
      <c r="O437" s="40"/>
      <c r="P437" s="31"/>
    </row>
    <row r="438" spans="1:16" s="34" customFormat="1">
      <c r="A438" s="29"/>
      <c r="B438" s="29"/>
      <c r="C438" s="29"/>
      <c r="D438" s="29"/>
      <c r="E438" s="29"/>
      <c r="F438" s="29"/>
      <c r="G438" s="29"/>
      <c r="H438" s="29"/>
      <c r="I438" s="30"/>
      <c r="J438" s="30"/>
      <c r="K438" s="30"/>
      <c r="L438" s="30"/>
      <c r="M438" s="40"/>
      <c r="N438" s="40"/>
      <c r="O438" s="40"/>
      <c r="P438" s="31"/>
    </row>
    <row r="439" spans="1:16" s="34" customFormat="1">
      <c r="A439" s="29"/>
      <c r="B439" s="29"/>
      <c r="C439" s="29"/>
      <c r="D439" s="29"/>
      <c r="E439" s="29"/>
      <c r="F439" s="29"/>
      <c r="G439" s="29"/>
      <c r="H439" s="29"/>
      <c r="I439" s="30"/>
      <c r="J439" s="30"/>
      <c r="K439" s="30"/>
      <c r="L439" s="30"/>
      <c r="M439" s="40"/>
      <c r="N439" s="40"/>
      <c r="O439" s="40"/>
      <c r="P439" s="31"/>
    </row>
    <row r="440" spans="1:16" s="34" customFormat="1">
      <c r="A440" s="29"/>
      <c r="B440" s="29"/>
      <c r="C440" s="29"/>
      <c r="D440" s="29"/>
      <c r="E440" s="29"/>
      <c r="F440" s="29"/>
      <c r="G440" s="29"/>
      <c r="H440" s="29"/>
      <c r="I440" s="30"/>
      <c r="J440" s="30"/>
      <c r="K440" s="30"/>
      <c r="L440" s="30"/>
      <c r="M440" s="40"/>
      <c r="N440" s="40"/>
      <c r="O440" s="40"/>
      <c r="P440" s="31"/>
    </row>
    <row r="441" spans="1:16" s="34" customFormat="1">
      <c r="A441" s="29"/>
      <c r="B441" s="29"/>
      <c r="C441" s="29"/>
      <c r="D441" s="29"/>
      <c r="E441" s="29"/>
      <c r="F441" s="29"/>
      <c r="G441" s="29"/>
      <c r="H441" s="29"/>
      <c r="I441" s="30"/>
      <c r="J441" s="30"/>
      <c r="K441" s="30"/>
      <c r="L441" s="30"/>
      <c r="M441" s="40"/>
      <c r="N441" s="40"/>
      <c r="O441" s="40"/>
      <c r="P441" s="31"/>
    </row>
    <row r="442" spans="1:16" s="34" customFormat="1">
      <c r="A442" s="29"/>
      <c r="B442" s="29"/>
      <c r="C442" s="29"/>
      <c r="D442" s="29"/>
      <c r="E442" s="29"/>
      <c r="F442" s="29"/>
      <c r="G442" s="29"/>
      <c r="H442" s="29"/>
      <c r="I442" s="30"/>
      <c r="J442" s="30"/>
      <c r="K442" s="30"/>
      <c r="L442" s="30"/>
      <c r="M442" s="40"/>
      <c r="N442" s="40"/>
      <c r="O442" s="40"/>
      <c r="P442" s="31"/>
    </row>
    <row r="443" spans="1:16" s="34" customFormat="1">
      <c r="A443" s="29"/>
      <c r="B443" s="29"/>
      <c r="C443" s="29"/>
      <c r="D443" s="29"/>
      <c r="E443" s="29"/>
      <c r="F443" s="29"/>
      <c r="G443" s="29"/>
      <c r="H443" s="29"/>
      <c r="I443" s="30"/>
      <c r="J443" s="30"/>
      <c r="K443" s="30"/>
      <c r="L443" s="30"/>
      <c r="M443" s="40"/>
      <c r="N443" s="40"/>
      <c r="O443" s="40"/>
      <c r="P443" s="31"/>
    </row>
    <row r="444" spans="1:16" s="34" customFormat="1">
      <c r="A444" s="29"/>
      <c r="B444" s="29"/>
      <c r="C444" s="29"/>
      <c r="D444" s="29"/>
      <c r="E444" s="29"/>
      <c r="F444" s="29"/>
      <c r="G444" s="29"/>
      <c r="H444" s="29"/>
      <c r="I444" s="30"/>
      <c r="J444" s="30"/>
      <c r="K444" s="30"/>
      <c r="L444" s="30"/>
      <c r="M444" s="40"/>
      <c r="N444" s="40"/>
      <c r="O444" s="40"/>
      <c r="P444" s="31"/>
    </row>
    <row r="445" spans="1:16" s="34" customFormat="1">
      <c r="A445" s="29"/>
      <c r="B445" s="29"/>
      <c r="C445" s="29"/>
      <c r="D445" s="29"/>
      <c r="E445" s="29"/>
      <c r="F445" s="29"/>
      <c r="G445" s="29"/>
      <c r="H445" s="29"/>
      <c r="I445" s="30"/>
      <c r="J445" s="30"/>
      <c r="K445" s="30"/>
      <c r="L445" s="30"/>
      <c r="M445" s="40"/>
      <c r="N445" s="40"/>
      <c r="O445" s="40"/>
      <c r="P445" s="31"/>
    </row>
    <row r="446" spans="1:16" s="34" customFormat="1">
      <c r="A446" s="29"/>
      <c r="B446" s="29"/>
      <c r="C446" s="29"/>
      <c r="D446" s="29"/>
      <c r="E446" s="29"/>
      <c r="F446" s="29"/>
      <c r="G446" s="29"/>
      <c r="H446" s="29"/>
      <c r="I446" s="30"/>
      <c r="J446" s="30"/>
      <c r="K446" s="30"/>
      <c r="L446" s="30"/>
      <c r="M446" s="40"/>
      <c r="N446" s="40"/>
      <c r="O446" s="40"/>
      <c r="P446" s="31"/>
    </row>
    <row r="447" spans="1:16" s="34" customFormat="1">
      <c r="A447" s="29"/>
      <c r="B447" s="29"/>
      <c r="C447" s="29"/>
      <c r="D447" s="29"/>
      <c r="E447" s="29"/>
      <c r="F447" s="29"/>
      <c r="G447" s="29"/>
      <c r="H447" s="29"/>
      <c r="I447" s="30"/>
      <c r="J447" s="30"/>
      <c r="K447" s="30"/>
      <c r="L447" s="30"/>
      <c r="M447" s="40"/>
      <c r="N447" s="40"/>
      <c r="O447" s="40"/>
      <c r="P447" s="31"/>
    </row>
    <row r="448" spans="1:16" s="34" customFormat="1">
      <c r="A448" s="29"/>
      <c r="B448" s="29"/>
      <c r="C448" s="29"/>
      <c r="D448" s="29"/>
      <c r="E448" s="29"/>
      <c r="F448" s="29"/>
      <c r="G448" s="29"/>
      <c r="H448" s="29"/>
      <c r="I448" s="30"/>
      <c r="J448" s="30"/>
      <c r="K448" s="30"/>
      <c r="L448" s="30"/>
      <c r="M448" s="40"/>
      <c r="N448" s="40"/>
      <c r="O448" s="40"/>
      <c r="P448" s="31"/>
    </row>
    <row r="449" spans="1:16" s="34" customFormat="1">
      <c r="A449" s="29"/>
      <c r="B449" s="29"/>
      <c r="C449" s="29"/>
      <c r="D449" s="29"/>
      <c r="E449" s="29"/>
      <c r="F449" s="29"/>
      <c r="G449" s="29"/>
      <c r="H449" s="29"/>
      <c r="I449" s="30"/>
      <c r="J449" s="30"/>
      <c r="K449" s="30"/>
      <c r="L449" s="30"/>
      <c r="M449" s="40"/>
      <c r="N449" s="40"/>
      <c r="O449" s="40"/>
      <c r="P449" s="31"/>
    </row>
    <row r="450" spans="1:16" s="34" customFormat="1">
      <c r="A450" s="29"/>
      <c r="B450" s="29"/>
      <c r="C450" s="29"/>
      <c r="D450" s="29"/>
      <c r="E450" s="29"/>
      <c r="F450" s="29"/>
      <c r="G450" s="29"/>
      <c r="H450" s="29"/>
      <c r="I450" s="30"/>
      <c r="J450" s="30"/>
      <c r="K450" s="30"/>
      <c r="L450" s="30"/>
      <c r="M450" s="40"/>
      <c r="N450" s="40"/>
      <c r="O450" s="40"/>
      <c r="P450" s="31"/>
    </row>
    <row r="451" spans="1:16" s="34" customFormat="1">
      <c r="A451" s="29"/>
      <c r="B451" s="29"/>
      <c r="C451" s="29"/>
      <c r="D451" s="29"/>
      <c r="E451" s="29"/>
      <c r="F451" s="29"/>
      <c r="G451" s="29"/>
      <c r="H451" s="29"/>
      <c r="I451" s="30"/>
      <c r="J451" s="30"/>
      <c r="K451" s="30"/>
      <c r="L451" s="30"/>
      <c r="M451" s="40"/>
      <c r="N451" s="40"/>
      <c r="O451" s="40"/>
      <c r="P451" s="31"/>
    </row>
    <row r="452" spans="1:16" s="34" customFormat="1">
      <c r="A452" s="29"/>
      <c r="B452" s="29"/>
      <c r="C452" s="29"/>
      <c r="D452" s="29"/>
      <c r="E452" s="29"/>
      <c r="F452" s="29"/>
      <c r="G452" s="29"/>
      <c r="H452" s="29"/>
      <c r="I452" s="30"/>
      <c r="J452" s="30"/>
      <c r="K452" s="30"/>
      <c r="L452" s="30"/>
      <c r="M452" s="40"/>
      <c r="N452" s="40"/>
      <c r="O452" s="40"/>
      <c r="P452" s="31"/>
    </row>
    <row r="453" spans="1:16" s="34" customFormat="1">
      <c r="A453" s="29"/>
      <c r="B453" s="29"/>
      <c r="C453" s="29"/>
      <c r="D453" s="29"/>
      <c r="E453" s="29"/>
      <c r="F453" s="29"/>
      <c r="G453" s="29"/>
      <c r="H453" s="29"/>
      <c r="I453" s="30"/>
      <c r="J453" s="30"/>
      <c r="K453" s="30"/>
      <c r="L453" s="30"/>
      <c r="M453" s="40"/>
      <c r="N453" s="40"/>
      <c r="O453" s="40"/>
      <c r="P453" s="31"/>
    </row>
    <row r="454" spans="1:16" s="34" customFormat="1">
      <c r="A454" s="29"/>
      <c r="B454" s="29"/>
      <c r="C454" s="29"/>
      <c r="D454" s="29"/>
      <c r="E454" s="29"/>
      <c r="F454" s="29"/>
      <c r="G454" s="29"/>
      <c r="H454" s="29"/>
      <c r="I454" s="30"/>
      <c r="J454" s="30"/>
      <c r="K454" s="30"/>
      <c r="L454" s="30"/>
      <c r="M454" s="40"/>
      <c r="N454" s="40"/>
      <c r="O454" s="40"/>
      <c r="P454" s="31"/>
    </row>
    <row r="455" spans="1:16" s="34" customFormat="1">
      <c r="A455" s="29"/>
      <c r="B455" s="29"/>
      <c r="C455" s="29"/>
      <c r="D455" s="29"/>
      <c r="E455" s="29"/>
      <c r="F455" s="29"/>
      <c r="G455" s="29"/>
      <c r="H455" s="29"/>
      <c r="I455" s="30"/>
      <c r="J455" s="30"/>
      <c r="K455" s="30"/>
      <c r="L455" s="30"/>
      <c r="M455" s="40"/>
      <c r="N455" s="40"/>
      <c r="O455" s="40"/>
      <c r="P455" s="31"/>
    </row>
    <row r="456" spans="1:16" s="34" customFormat="1">
      <c r="A456" s="29"/>
      <c r="B456" s="29"/>
      <c r="C456" s="29"/>
      <c r="D456" s="29"/>
      <c r="E456" s="29"/>
      <c r="F456" s="29"/>
      <c r="G456" s="29"/>
      <c r="H456" s="29"/>
      <c r="I456" s="30"/>
      <c r="J456" s="30"/>
      <c r="K456" s="30"/>
      <c r="L456" s="30"/>
      <c r="M456" s="40"/>
      <c r="N456" s="40"/>
      <c r="O456" s="40"/>
      <c r="P456" s="31"/>
    </row>
    <row r="457" spans="1:16" s="34" customFormat="1">
      <c r="A457" s="29"/>
      <c r="B457" s="29"/>
      <c r="C457" s="29"/>
      <c r="D457" s="29"/>
      <c r="E457" s="29"/>
      <c r="F457" s="29"/>
      <c r="G457" s="29"/>
      <c r="H457" s="29"/>
      <c r="I457" s="30"/>
      <c r="J457" s="30"/>
      <c r="K457" s="30"/>
      <c r="L457" s="30"/>
      <c r="M457" s="40"/>
      <c r="N457" s="40"/>
      <c r="O457" s="40"/>
      <c r="P457" s="31"/>
    </row>
    <row r="458" spans="1:16" s="34" customFormat="1">
      <c r="A458" s="29"/>
      <c r="B458" s="29"/>
      <c r="C458" s="29"/>
      <c r="D458" s="29"/>
      <c r="E458" s="29"/>
      <c r="F458" s="29"/>
      <c r="G458" s="29"/>
      <c r="H458" s="29"/>
      <c r="I458" s="30"/>
      <c r="J458" s="30"/>
      <c r="K458" s="30"/>
      <c r="L458" s="30"/>
      <c r="M458" s="40"/>
      <c r="N458" s="40"/>
      <c r="O458" s="40"/>
      <c r="P458" s="31"/>
    </row>
    <row r="459" spans="1:16" s="34" customFormat="1">
      <c r="A459" s="29"/>
      <c r="B459" s="29"/>
      <c r="C459" s="29"/>
      <c r="D459" s="29"/>
      <c r="E459" s="29"/>
      <c r="F459" s="29"/>
      <c r="G459" s="29"/>
      <c r="H459" s="29"/>
      <c r="I459" s="30"/>
      <c r="J459" s="30"/>
      <c r="K459" s="30"/>
      <c r="L459" s="30"/>
      <c r="M459" s="40"/>
      <c r="N459" s="40"/>
      <c r="O459" s="40"/>
      <c r="P459" s="31"/>
    </row>
    <row r="460" spans="1:16" s="34" customFormat="1">
      <c r="A460" s="29"/>
      <c r="B460" s="29"/>
      <c r="C460" s="29"/>
      <c r="D460" s="29"/>
      <c r="E460" s="29"/>
      <c r="F460" s="29"/>
      <c r="G460" s="29"/>
      <c r="H460" s="29"/>
      <c r="I460" s="30"/>
      <c r="J460" s="30"/>
      <c r="K460" s="30"/>
      <c r="L460" s="30"/>
      <c r="M460" s="40"/>
      <c r="N460" s="40"/>
      <c r="O460" s="40"/>
      <c r="P460" s="31"/>
    </row>
    <row r="461" spans="1:16" s="34" customFormat="1">
      <c r="A461" s="29"/>
      <c r="B461" s="29"/>
      <c r="C461" s="29"/>
      <c r="D461" s="29"/>
      <c r="E461" s="29"/>
      <c r="F461" s="29"/>
      <c r="G461" s="29"/>
      <c r="H461" s="29"/>
      <c r="I461" s="30"/>
      <c r="J461" s="30"/>
      <c r="K461" s="30"/>
      <c r="L461" s="30"/>
      <c r="M461" s="40"/>
      <c r="N461" s="40"/>
      <c r="O461" s="40"/>
      <c r="P461" s="31"/>
    </row>
    <row r="462" spans="1:16" s="34" customFormat="1">
      <c r="A462" s="29"/>
      <c r="B462" s="29"/>
      <c r="C462" s="29"/>
      <c r="D462" s="29"/>
      <c r="E462" s="29"/>
      <c r="F462" s="29"/>
      <c r="G462" s="29"/>
      <c r="H462" s="29"/>
      <c r="I462" s="30"/>
      <c r="J462" s="30"/>
      <c r="K462" s="30"/>
      <c r="L462" s="30"/>
      <c r="M462" s="40"/>
      <c r="N462" s="40"/>
      <c r="O462" s="40"/>
      <c r="P462" s="31"/>
    </row>
    <row r="463" spans="1:16" s="34" customFormat="1">
      <c r="A463" s="29"/>
      <c r="B463" s="29"/>
      <c r="C463" s="29"/>
      <c r="D463" s="29"/>
      <c r="E463" s="29"/>
      <c r="F463" s="29"/>
      <c r="G463" s="29"/>
      <c r="H463" s="29"/>
      <c r="I463" s="30"/>
      <c r="J463" s="30"/>
      <c r="K463" s="30"/>
      <c r="L463" s="30"/>
      <c r="M463" s="40"/>
      <c r="N463" s="40"/>
      <c r="O463" s="40"/>
      <c r="P463" s="31"/>
    </row>
    <row r="464" spans="1:16" s="34" customFormat="1">
      <c r="A464" s="29"/>
      <c r="B464" s="29"/>
      <c r="C464" s="29"/>
      <c r="D464" s="29"/>
      <c r="E464" s="29"/>
      <c r="F464" s="29"/>
      <c r="G464" s="29"/>
      <c r="H464" s="29"/>
      <c r="I464" s="30"/>
      <c r="J464" s="30"/>
      <c r="K464" s="30"/>
      <c r="L464" s="30"/>
      <c r="M464" s="40"/>
      <c r="N464" s="40"/>
      <c r="O464" s="40"/>
      <c r="P464" s="31"/>
    </row>
    <row r="465" spans="1:16" s="34" customFormat="1">
      <c r="A465" s="29"/>
      <c r="B465" s="29"/>
      <c r="C465" s="29"/>
      <c r="D465" s="29"/>
      <c r="E465" s="29"/>
      <c r="F465" s="29"/>
      <c r="G465" s="29"/>
      <c r="H465" s="29"/>
      <c r="I465" s="30"/>
      <c r="J465" s="30"/>
      <c r="K465" s="30"/>
      <c r="L465" s="30"/>
      <c r="M465" s="40"/>
      <c r="N465" s="40"/>
      <c r="O465" s="40"/>
      <c r="P465" s="31"/>
    </row>
    <row r="466" spans="1:16" s="34" customFormat="1">
      <c r="A466" s="29"/>
      <c r="B466" s="29"/>
      <c r="C466" s="29"/>
      <c r="D466" s="29"/>
      <c r="E466" s="29"/>
      <c r="F466" s="29"/>
      <c r="G466" s="29"/>
      <c r="H466" s="29"/>
      <c r="I466" s="30"/>
      <c r="J466" s="30"/>
      <c r="K466" s="30"/>
      <c r="L466" s="30"/>
      <c r="M466" s="40"/>
      <c r="N466" s="40"/>
      <c r="O466" s="40"/>
      <c r="P466" s="31"/>
    </row>
    <row r="467" spans="1:16" s="34" customFormat="1">
      <c r="A467" s="29"/>
      <c r="B467" s="29"/>
      <c r="C467" s="29"/>
      <c r="D467" s="29"/>
      <c r="E467" s="29"/>
      <c r="F467" s="29"/>
      <c r="G467" s="29"/>
      <c r="H467" s="29"/>
      <c r="I467" s="30"/>
      <c r="J467" s="30"/>
      <c r="K467" s="30"/>
      <c r="L467" s="30"/>
      <c r="M467" s="40"/>
      <c r="N467" s="40"/>
      <c r="O467" s="40"/>
      <c r="P467" s="31"/>
    </row>
    <row r="468" spans="1:16" s="34" customFormat="1">
      <c r="A468" s="29"/>
      <c r="B468" s="29"/>
      <c r="C468" s="29"/>
      <c r="D468" s="29"/>
      <c r="E468" s="29"/>
      <c r="F468" s="29"/>
      <c r="G468" s="29"/>
      <c r="H468" s="29"/>
      <c r="I468" s="30"/>
      <c r="J468" s="30"/>
      <c r="K468" s="30"/>
      <c r="L468" s="30"/>
      <c r="M468" s="40"/>
      <c r="N468" s="40"/>
      <c r="O468" s="40"/>
      <c r="P468" s="31"/>
    </row>
    <row r="469" spans="1:16" s="34" customFormat="1">
      <c r="A469" s="29"/>
      <c r="B469" s="29"/>
      <c r="C469" s="29"/>
      <c r="D469" s="29"/>
      <c r="E469" s="29"/>
      <c r="F469" s="29"/>
      <c r="G469" s="29"/>
      <c r="H469" s="29"/>
      <c r="I469" s="30"/>
      <c r="J469" s="30"/>
      <c r="K469" s="30"/>
      <c r="L469" s="30"/>
      <c r="M469" s="40"/>
      <c r="N469" s="40"/>
      <c r="O469" s="40"/>
      <c r="P469" s="31"/>
    </row>
    <row r="470" spans="1:16" s="34" customFormat="1">
      <c r="A470" s="29"/>
      <c r="B470" s="29"/>
      <c r="C470" s="29"/>
      <c r="D470" s="29"/>
      <c r="E470" s="29"/>
      <c r="F470" s="29"/>
      <c r="G470" s="29"/>
      <c r="H470" s="29"/>
      <c r="I470" s="30"/>
      <c r="J470" s="30"/>
      <c r="K470" s="30"/>
      <c r="L470" s="30"/>
      <c r="M470" s="40"/>
      <c r="N470" s="40"/>
      <c r="O470" s="40"/>
      <c r="P470" s="31"/>
    </row>
    <row r="471" spans="1:16" s="34" customFormat="1">
      <c r="A471" s="29"/>
      <c r="B471" s="29"/>
      <c r="C471" s="29"/>
      <c r="D471" s="29"/>
      <c r="E471" s="29"/>
      <c r="F471" s="29"/>
      <c r="G471" s="29"/>
      <c r="H471" s="29"/>
      <c r="I471" s="30"/>
      <c r="J471" s="30"/>
      <c r="K471" s="30"/>
      <c r="L471" s="30"/>
      <c r="M471" s="40"/>
      <c r="N471" s="40"/>
      <c r="O471" s="40"/>
      <c r="P471" s="31"/>
    </row>
    <row r="472" spans="1:16" s="34" customFormat="1">
      <c r="A472" s="29"/>
      <c r="B472" s="29"/>
      <c r="C472" s="29"/>
      <c r="D472" s="29"/>
      <c r="E472" s="29"/>
      <c r="F472" s="29"/>
      <c r="G472" s="29"/>
      <c r="H472" s="29"/>
      <c r="I472" s="30"/>
      <c r="J472" s="30"/>
      <c r="K472" s="30"/>
      <c r="L472" s="30"/>
      <c r="M472" s="40"/>
      <c r="N472" s="40"/>
      <c r="O472" s="40"/>
      <c r="P472" s="31"/>
    </row>
    <row r="473" spans="1:16" s="34" customFormat="1">
      <c r="A473" s="29"/>
      <c r="B473" s="29"/>
      <c r="C473" s="29"/>
      <c r="D473" s="29"/>
      <c r="E473" s="29"/>
      <c r="F473" s="29"/>
      <c r="G473" s="29"/>
      <c r="H473" s="29"/>
      <c r="I473" s="30"/>
      <c r="J473" s="30"/>
      <c r="K473" s="30"/>
      <c r="L473" s="30"/>
      <c r="M473" s="40"/>
      <c r="N473" s="40"/>
      <c r="O473" s="40"/>
      <c r="P473" s="31"/>
    </row>
    <row r="474" spans="1:16" s="34" customFormat="1">
      <c r="A474" s="29"/>
      <c r="B474" s="29"/>
      <c r="C474" s="29"/>
      <c r="D474" s="29"/>
      <c r="E474" s="29"/>
      <c r="F474" s="29"/>
      <c r="G474" s="29"/>
      <c r="H474" s="29"/>
      <c r="I474" s="30"/>
      <c r="J474" s="30"/>
      <c r="K474" s="30"/>
      <c r="L474" s="30"/>
      <c r="M474" s="40"/>
      <c r="N474" s="40"/>
      <c r="O474" s="40"/>
      <c r="P474" s="31"/>
    </row>
    <row r="475" spans="1:16" s="34" customFormat="1">
      <c r="A475" s="29"/>
      <c r="B475" s="29"/>
      <c r="C475" s="29"/>
      <c r="D475" s="29"/>
      <c r="E475" s="29"/>
      <c r="F475" s="29"/>
      <c r="G475" s="29"/>
      <c r="H475" s="29"/>
      <c r="I475" s="30"/>
      <c r="J475" s="30"/>
      <c r="K475" s="30"/>
      <c r="L475" s="30"/>
      <c r="M475" s="40"/>
      <c r="N475" s="40"/>
      <c r="O475" s="40"/>
      <c r="P475" s="31"/>
    </row>
    <row r="476" spans="1:16" s="34" customFormat="1">
      <c r="A476" s="29"/>
      <c r="B476" s="29"/>
      <c r="C476" s="29"/>
      <c r="D476" s="29"/>
      <c r="E476" s="29"/>
      <c r="F476" s="29"/>
      <c r="G476" s="29"/>
      <c r="H476" s="29"/>
      <c r="I476" s="30"/>
      <c r="J476" s="30"/>
      <c r="K476" s="30"/>
      <c r="L476" s="30"/>
      <c r="M476" s="40"/>
      <c r="N476" s="40"/>
      <c r="O476" s="40"/>
      <c r="P476" s="31"/>
    </row>
    <row r="477" spans="1:16" s="34" customFormat="1">
      <c r="A477" s="29"/>
      <c r="B477" s="29"/>
      <c r="C477" s="29"/>
      <c r="D477" s="29"/>
      <c r="E477" s="29"/>
      <c r="F477" s="29"/>
      <c r="G477" s="29"/>
      <c r="H477" s="29"/>
      <c r="I477" s="30"/>
      <c r="J477" s="30"/>
      <c r="K477" s="30"/>
      <c r="L477" s="30"/>
      <c r="M477" s="40"/>
      <c r="N477" s="40"/>
      <c r="O477" s="40"/>
      <c r="P477" s="31"/>
    </row>
    <row r="478" spans="1:16" s="34" customFormat="1">
      <c r="A478" s="29"/>
      <c r="B478" s="29"/>
      <c r="C478" s="29"/>
      <c r="D478" s="29"/>
      <c r="E478" s="29"/>
      <c r="F478" s="29"/>
      <c r="G478" s="29"/>
      <c r="H478" s="29"/>
      <c r="I478" s="30"/>
      <c r="J478" s="30"/>
      <c r="K478" s="30"/>
      <c r="L478" s="30"/>
      <c r="M478" s="40"/>
      <c r="N478" s="40"/>
      <c r="O478" s="40"/>
      <c r="P478" s="31"/>
    </row>
    <row r="479" spans="1:16" s="34" customFormat="1">
      <c r="A479" s="29"/>
      <c r="B479" s="29"/>
      <c r="C479" s="29"/>
      <c r="D479" s="29"/>
      <c r="E479" s="29"/>
      <c r="F479" s="29"/>
      <c r="G479" s="29"/>
      <c r="H479" s="29"/>
      <c r="I479" s="30"/>
      <c r="J479" s="30"/>
      <c r="K479" s="30"/>
      <c r="L479" s="30"/>
      <c r="M479" s="40"/>
      <c r="N479" s="40"/>
      <c r="O479" s="40"/>
      <c r="P479" s="31"/>
    </row>
    <row r="480" spans="1:16" s="34" customFormat="1">
      <c r="A480" s="29"/>
      <c r="B480" s="29"/>
      <c r="C480" s="29"/>
      <c r="D480" s="29"/>
      <c r="E480" s="29"/>
      <c r="F480" s="29"/>
      <c r="G480" s="29"/>
      <c r="H480" s="29"/>
      <c r="I480" s="30"/>
      <c r="J480" s="30"/>
      <c r="K480" s="30"/>
      <c r="L480" s="30"/>
      <c r="M480" s="40"/>
      <c r="N480" s="40"/>
      <c r="O480" s="40"/>
      <c r="P480" s="31"/>
    </row>
    <row r="481" spans="1:16" s="34" customFormat="1">
      <c r="A481" s="29"/>
      <c r="B481" s="29"/>
      <c r="C481" s="29"/>
      <c r="D481" s="29"/>
      <c r="E481" s="29"/>
      <c r="F481" s="29"/>
      <c r="G481" s="29"/>
      <c r="H481" s="29"/>
      <c r="I481" s="30"/>
      <c r="J481" s="30"/>
      <c r="K481" s="30"/>
      <c r="L481" s="30"/>
      <c r="M481" s="40"/>
      <c r="N481" s="40"/>
      <c r="O481" s="40"/>
      <c r="P481" s="31"/>
    </row>
    <row r="482" spans="1:16" s="34" customFormat="1">
      <c r="A482" s="29"/>
      <c r="B482" s="29"/>
      <c r="C482" s="29"/>
      <c r="D482" s="29"/>
      <c r="E482" s="29"/>
      <c r="F482" s="29"/>
      <c r="G482" s="29"/>
      <c r="H482" s="29"/>
      <c r="I482" s="30"/>
      <c r="J482" s="30"/>
      <c r="K482" s="30"/>
      <c r="L482" s="30"/>
      <c r="M482" s="40"/>
      <c r="N482" s="40"/>
      <c r="O482" s="40"/>
      <c r="P482" s="31"/>
    </row>
    <row r="483" spans="1:16" s="34" customFormat="1">
      <c r="A483" s="29"/>
      <c r="B483" s="29"/>
      <c r="C483" s="29"/>
      <c r="D483" s="29"/>
      <c r="E483" s="29"/>
      <c r="F483" s="29"/>
      <c r="G483" s="29"/>
      <c r="H483" s="29"/>
      <c r="I483" s="30"/>
      <c r="J483" s="30"/>
      <c r="K483" s="30"/>
      <c r="L483" s="30"/>
      <c r="M483" s="40"/>
      <c r="N483" s="40"/>
      <c r="O483" s="40"/>
      <c r="P483" s="31"/>
    </row>
    <row r="484" spans="1:16" s="34" customFormat="1">
      <c r="A484" s="29"/>
      <c r="B484" s="29"/>
      <c r="C484" s="29"/>
      <c r="D484" s="29"/>
      <c r="E484" s="29"/>
      <c r="F484" s="29"/>
      <c r="G484" s="29"/>
      <c r="H484" s="29"/>
      <c r="I484" s="30"/>
      <c r="J484" s="30"/>
      <c r="K484" s="30"/>
      <c r="L484" s="30"/>
      <c r="M484" s="40"/>
      <c r="N484" s="40"/>
      <c r="O484" s="40"/>
      <c r="P484" s="31"/>
    </row>
    <row r="485" spans="1:16" s="34" customFormat="1">
      <c r="A485" s="29"/>
      <c r="B485" s="29"/>
      <c r="C485" s="29"/>
      <c r="D485" s="29"/>
      <c r="E485" s="29"/>
      <c r="F485" s="29"/>
      <c r="G485" s="29"/>
      <c r="H485" s="29"/>
      <c r="I485" s="30"/>
      <c r="J485" s="30"/>
      <c r="K485" s="30"/>
      <c r="L485" s="30"/>
      <c r="M485" s="40"/>
      <c r="N485" s="40"/>
      <c r="O485" s="40"/>
      <c r="P485" s="31"/>
    </row>
    <row r="486" spans="1:16" s="34" customFormat="1">
      <c r="A486" s="29"/>
      <c r="B486" s="29"/>
      <c r="C486" s="29"/>
      <c r="D486" s="29"/>
      <c r="E486" s="29"/>
      <c r="F486" s="29"/>
      <c r="G486" s="29"/>
      <c r="H486" s="29"/>
      <c r="I486" s="30"/>
      <c r="J486" s="30"/>
      <c r="K486" s="30"/>
      <c r="L486" s="30"/>
      <c r="M486" s="40"/>
      <c r="N486" s="40"/>
      <c r="O486" s="40"/>
      <c r="P486" s="31"/>
    </row>
    <row r="487" spans="1:16" s="34" customFormat="1">
      <c r="A487" s="29"/>
      <c r="B487" s="29"/>
      <c r="C487" s="29"/>
      <c r="D487" s="29"/>
      <c r="E487" s="29"/>
      <c r="F487" s="29"/>
      <c r="G487" s="29"/>
      <c r="H487" s="29"/>
      <c r="I487" s="30"/>
      <c r="J487" s="30"/>
      <c r="K487" s="30"/>
      <c r="L487" s="30"/>
      <c r="M487" s="40"/>
      <c r="N487" s="40"/>
      <c r="O487" s="40"/>
      <c r="P487" s="31"/>
    </row>
    <row r="488" spans="1:16" s="34" customFormat="1">
      <c r="A488" s="29"/>
      <c r="B488" s="29"/>
      <c r="C488" s="29"/>
      <c r="D488" s="29"/>
      <c r="E488" s="29"/>
      <c r="F488" s="29"/>
      <c r="G488" s="29"/>
      <c r="H488" s="29"/>
      <c r="I488" s="30"/>
      <c r="J488" s="30"/>
      <c r="K488" s="30"/>
      <c r="L488" s="30"/>
      <c r="M488" s="40"/>
      <c r="N488" s="40"/>
      <c r="O488" s="40"/>
      <c r="P488" s="31"/>
    </row>
    <row r="489" spans="1:16" s="34" customFormat="1">
      <c r="A489" s="29"/>
      <c r="B489" s="29"/>
      <c r="C489" s="29"/>
      <c r="D489" s="29"/>
      <c r="E489" s="29"/>
      <c r="F489" s="29"/>
      <c r="G489" s="29"/>
      <c r="H489" s="29"/>
      <c r="I489" s="30"/>
      <c r="J489" s="30"/>
      <c r="K489" s="30"/>
      <c r="L489" s="30"/>
      <c r="M489" s="40"/>
      <c r="N489" s="40"/>
      <c r="O489" s="40"/>
      <c r="P489" s="31"/>
    </row>
    <row r="490" spans="1:16" s="34" customFormat="1">
      <c r="A490" s="29"/>
      <c r="B490" s="29"/>
      <c r="C490" s="29"/>
      <c r="D490" s="29"/>
      <c r="E490" s="29"/>
      <c r="F490" s="29"/>
      <c r="G490" s="29"/>
      <c r="H490" s="29"/>
      <c r="I490" s="30"/>
      <c r="J490" s="30"/>
      <c r="K490" s="30"/>
      <c r="L490" s="30"/>
      <c r="M490" s="40"/>
      <c r="N490" s="40"/>
      <c r="O490" s="40"/>
      <c r="P490" s="31"/>
    </row>
    <row r="491" spans="1:16" s="34" customFormat="1">
      <c r="A491" s="29"/>
      <c r="B491" s="29"/>
      <c r="C491" s="29"/>
      <c r="D491" s="29"/>
      <c r="E491" s="29"/>
      <c r="F491" s="29"/>
      <c r="G491" s="29"/>
      <c r="H491" s="29"/>
      <c r="I491" s="30"/>
      <c r="J491" s="30"/>
      <c r="K491" s="30"/>
      <c r="L491" s="30"/>
      <c r="M491" s="40"/>
      <c r="N491" s="40"/>
      <c r="O491" s="40"/>
      <c r="P491" s="31"/>
    </row>
    <row r="492" spans="1:16" s="34" customFormat="1">
      <c r="A492" s="29"/>
      <c r="B492" s="29"/>
      <c r="C492" s="29"/>
      <c r="D492" s="29"/>
      <c r="E492" s="29"/>
      <c r="F492" s="29"/>
      <c r="G492" s="29"/>
      <c r="H492" s="29"/>
      <c r="I492" s="30"/>
      <c r="J492" s="30"/>
      <c r="K492" s="30"/>
      <c r="L492" s="30"/>
      <c r="M492" s="40"/>
      <c r="N492" s="40"/>
      <c r="O492" s="40"/>
      <c r="P492" s="31"/>
    </row>
    <row r="493" spans="1:16" s="34" customFormat="1">
      <c r="A493" s="29"/>
      <c r="B493" s="29"/>
      <c r="C493" s="29"/>
      <c r="D493" s="29"/>
      <c r="E493" s="29"/>
      <c r="F493" s="29"/>
      <c r="G493" s="29"/>
      <c r="H493" s="29"/>
      <c r="I493" s="30"/>
      <c r="J493" s="30"/>
      <c r="K493" s="30"/>
      <c r="L493" s="30"/>
      <c r="M493" s="40"/>
      <c r="N493" s="40"/>
      <c r="O493" s="40"/>
      <c r="P493" s="31"/>
    </row>
    <row r="494" spans="1:16" s="34" customFormat="1">
      <c r="A494" s="29"/>
      <c r="B494" s="29"/>
      <c r="C494" s="29"/>
      <c r="D494" s="29"/>
      <c r="E494" s="29"/>
      <c r="F494" s="29"/>
      <c r="G494" s="29"/>
      <c r="H494" s="29"/>
      <c r="I494" s="30"/>
      <c r="J494" s="30"/>
      <c r="K494" s="30"/>
      <c r="L494" s="30"/>
      <c r="M494" s="40"/>
      <c r="N494" s="40"/>
      <c r="O494" s="40"/>
      <c r="P494" s="31"/>
    </row>
    <row r="495" spans="1:16" s="34" customFormat="1">
      <c r="A495" s="29"/>
      <c r="B495" s="29"/>
      <c r="C495" s="29"/>
      <c r="D495" s="29"/>
      <c r="E495" s="29"/>
      <c r="F495" s="29"/>
      <c r="G495" s="29"/>
      <c r="H495" s="29"/>
      <c r="I495" s="30"/>
      <c r="J495" s="30"/>
      <c r="K495" s="30"/>
      <c r="L495" s="30"/>
      <c r="M495" s="40"/>
      <c r="N495" s="40"/>
      <c r="O495" s="40"/>
      <c r="P495" s="31"/>
    </row>
    <row r="496" spans="1:16" s="34" customFormat="1">
      <c r="A496" s="29"/>
      <c r="B496" s="29"/>
      <c r="C496" s="29"/>
      <c r="D496" s="29"/>
      <c r="E496" s="29"/>
      <c r="F496" s="29"/>
      <c r="G496" s="29"/>
      <c r="H496" s="29"/>
      <c r="I496" s="30"/>
      <c r="J496" s="30"/>
      <c r="K496" s="30"/>
      <c r="L496" s="30"/>
      <c r="M496" s="40"/>
      <c r="N496" s="40"/>
      <c r="O496" s="40"/>
      <c r="P496" s="31"/>
    </row>
    <row r="497" spans="1:16" s="34" customFormat="1">
      <c r="A497" s="29"/>
      <c r="B497" s="29"/>
      <c r="C497" s="29"/>
      <c r="D497" s="29"/>
      <c r="E497" s="29"/>
      <c r="F497" s="29"/>
      <c r="G497" s="29"/>
      <c r="H497" s="29"/>
      <c r="I497" s="30"/>
      <c r="J497" s="30"/>
      <c r="K497" s="30"/>
      <c r="L497" s="30"/>
      <c r="M497" s="40"/>
      <c r="N497" s="40"/>
      <c r="O497" s="40"/>
      <c r="P497" s="31"/>
    </row>
    <row r="498" spans="1:16" s="34" customFormat="1">
      <c r="A498" s="29"/>
      <c r="B498" s="29"/>
      <c r="C498" s="29"/>
      <c r="D498" s="29"/>
      <c r="E498" s="29"/>
      <c r="F498" s="29"/>
      <c r="G498" s="29"/>
      <c r="H498" s="29"/>
      <c r="I498" s="30"/>
      <c r="J498" s="30"/>
      <c r="K498" s="30"/>
      <c r="L498" s="30"/>
      <c r="M498" s="40"/>
      <c r="N498" s="40"/>
      <c r="O498" s="40"/>
      <c r="P498" s="31"/>
    </row>
    <row r="499" spans="1:16" s="34" customFormat="1">
      <c r="A499" s="29"/>
      <c r="B499" s="29"/>
      <c r="C499" s="29"/>
      <c r="D499" s="29"/>
      <c r="E499" s="29"/>
      <c r="F499" s="29"/>
      <c r="G499" s="29"/>
      <c r="H499" s="29"/>
      <c r="I499" s="30"/>
      <c r="J499" s="30"/>
      <c r="K499" s="30"/>
      <c r="L499" s="30"/>
      <c r="M499" s="40"/>
      <c r="N499" s="40"/>
      <c r="O499" s="40"/>
      <c r="P499" s="31"/>
    </row>
    <row r="500" spans="1:16" s="34" customFormat="1">
      <c r="A500" s="29"/>
      <c r="B500" s="29"/>
      <c r="C500" s="29"/>
      <c r="D500" s="29"/>
      <c r="E500" s="29"/>
      <c r="F500" s="29"/>
      <c r="G500" s="29"/>
      <c r="H500" s="29"/>
      <c r="I500" s="30"/>
      <c r="J500" s="30"/>
      <c r="K500" s="30"/>
      <c r="L500" s="30"/>
      <c r="M500" s="40"/>
      <c r="N500" s="40"/>
      <c r="O500" s="40"/>
      <c r="P500" s="31"/>
    </row>
    <row r="501" spans="1:16" s="34" customFormat="1">
      <c r="A501" s="29"/>
      <c r="B501" s="29"/>
      <c r="C501" s="29"/>
      <c r="D501" s="29"/>
      <c r="E501" s="29"/>
      <c r="F501" s="29"/>
      <c r="G501" s="29"/>
      <c r="H501" s="29"/>
      <c r="I501" s="30"/>
      <c r="J501" s="30"/>
      <c r="K501" s="30"/>
      <c r="L501" s="30"/>
      <c r="M501" s="40"/>
      <c r="N501" s="40"/>
      <c r="O501" s="40"/>
      <c r="P501" s="31"/>
    </row>
    <row r="502" spans="1:16" s="34" customFormat="1">
      <c r="A502" s="29"/>
      <c r="B502" s="29"/>
      <c r="C502" s="29"/>
      <c r="D502" s="29"/>
      <c r="E502" s="29"/>
      <c r="F502" s="29"/>
      <c r="G502" s="29"/>
      <c r="H502" s="29"/>
      <c r="I502" s="30"/>
      <c r="J502" s="30"/>
      <c r="K502" s="30"/>
      <c r="L502" s="30"/>
      <c r="M502" s="40"/>
      <c r="N502" s="40"/>
      <c r="O502" s="40"/>
      <c r="P502" s="31"/>
    </row>
    <row r="503" spans="1:16" s="34" customFormat="1">
      <c r="A503" s="29"/>
      <c r="B503" s="29"/>
      <c r="C503" s="29"/>
      <c r="D503" s="29"/>
      <c r="E503" s="29"/>
      <c r="F503" s="29"/>
      <c r="G503" s="29"/>
      <c r="H503" s="29"/>
      <c r="I503" s="30"/>
      <c r="J503" s="30"/>
      <c r="K503" s="30"/>
      <c r="L503" s="30"/>
      <c r="M503" s="40"/>
      <c r="N503" s="40"/>
      <c r="O503" s="40"/>
      <c r="P503" s="31"/>
    </row>
    <row r="504" spans="1:16" s="34" customFormat="1">
      <c r="A504" s="29"/>
      <c r="B504" s="29"/>
      <c r="C504" s="29"/>
      <c r="D504" s="29"/>
      <c r="E504" s="29"/>
      <c r="F504" s="29"/>
      <c r="G504" s="29"/>
      <c r="H504" s="29"/>
      <c r="I504" s="30"/>
      <c r="J504" s="30"/>
      <c r="K504" s="30"/>
      <c r="L504" s="30"/>
      <c r="M504" s="40"/>
      <c r="N504" s="40"/>
      <c r="O504" s="40"/>
      <c r="P504" s="31"/>
    </row>
    <row r="505" spans="1:16" s="34" customFormat="1">
      <c r="A505" s="29"/>
      <c r="B505" s="29"/>
      <c r="C505" s="29"/>
      <c r="D505" s="29"/>
      <c r="E505" s="29"/>
      <c r="F505" s="29"/>
      <c r="G505" s="29"/>
      <c r="H505" s="29"/>
      <c r="I505" s="30"/>
      <c r="J505" s="30"/>
      <c r="K505" s="30"/>
      <c r="L505" s="30"/>
      <c r="M505" s="40"/>
      <c r="N505" s="40"/>
      <c r="O505" s="40"/>
      <c r="P505" s="31"/>
    </row>
    <row r="506" spans="1:16" s="34" customFormat="1">
      <c r="A506" s="29"/>
      <c r="B506" s="29"/>
      <c r="C506" s="29"/>
      <c r="D506" s="29"/>
      <c r="E506" s="29"/>
      <c r="F506" s="29"/>
      <c r="G506" s="29"/>
      <c r="H506" s="29"/>
      <c r="I506" s="30"/>
      <c r="J506" s="30"/>
      <c r="K506" s="30"/>
      <c r="L506" s="30"/>
      <c r="M506" s="40"/>
      <c r="N506" s="40"/>
      <c r="O506" s="40"/>
      <c r="P506" s="31"/>
    </row>
    <row r="507" spans="1:16" s="34" customFormat="1">
      <c r="A507" s="29"/>
      <c r="B507" s="29"/>
      <c r="C507" s="29"/>
      <c r="D507" s="29"/>
      <c r="E507" s="29"/>
      <c r="F507" s="29"/>
      <c r="G507" s="29"/>
      <c r="H507" s="29"/>
      <c r="I507" s="30"/>
      <c r="J507" s="30"/>
      <c r="K507" s="30"/>
      <c r="L507" s="30"/>
      <c r="M507" s="40"/>
      <c r="N507" s="40"/>
      <c r="O507" s="40"/>
      <c r="P507" s="31"/>
    </row>
    <row r="508" spans="1:16" s="34" customFormat="1">
      <c r="A508" s="29"/>
      <c r="B508" s="29"/>
      <c r="C508" s="29"/>
      <c r="D508" s="29"/>
      <c r="E508" s="29"/>
      <c r="F508" s="29"/>
      <c r="G508" s="29"/>
      <c r="H508" s="29"/>
      <c r="I508" s="30"/>
      <c r="J508" s="30"/>
      <c r="K508" s="30"/>
      <c r="L508" s="30"/>
      <c r="M508" s="40"/>
      <c r="N508" s="40"/>
      <c r="O508" s="40"/>
      <c r="P508" s="31"/>
    </row>
    <row r="509" spans="1:16" s="34" customFormat="1">
      <c r="A509" s="29"/>
      <c r="B509" s="29"/>
      <c r="C509" s="29"/>
      <c r="D509" s="29"/>
      <c r="E509" s="29"/>
      <c r="F509" s="29"/>
      <c r="G509" s="29"/>
      <c r="H509" s="29"/>
      <c r="I509" s="30"/>
      <c r="J509" s="30"/>
      <c r="K509" s="30"/>
      <c r="L509" s="30"/>
      <c r="M509" s="40"/>
      <c r="N509" s="40"/>
      <c r="O509" s="40"/>
      <c r="P509" s="31"/>
    </row>
    <row r="510" spans="1:16" s="34" customFormat="1">
      <c r="A510" s="29"/>
      <c r="B510" s="29"/>
      <c r="C510" s="29"/>
      <c r="D510" s="29"/>
      <c r="E510" s="29"/>
      <c r="F510" s="29"/>
      <c r="G510" s="29"/>
      <c r="H510" s="29"/>
      <c r="I510" s="30"/>
      <c r="J510" s="30"/>
      <c r="K510" s="30"/>
      <c r="L510" s="30"/>
      <c r="M510" s="40"/>
      <c r="N510" s="40"/>
      <c r="O510" s="40"/>
      <c r="P510" s="31"/>
    </row>
    <row r="511" spans="1:16" s="34" customFormat="1">
      <c r="A511" s="29"/>
      <c r="B511" s="29"/>
      <c r="C511" s="29"/>
      <c r="D511" s="29"/>
      <c r="E511" s="29"/>
      <c r="F511" s="29"/>
      <c r="G511" s="29"/>
      <c r="H511" s="29"/>
      <c r="I511" s="30"/>
      <c r="J511" s="30"/>
      <c r="K511" s="30"/>
      <c r="L511" s="30"/>
      <c r="M511" s="40"/>
      <c r="N511" s="40"/>
      <c r="O511" s="40"/>
      <c r="P511" s="31"/>
    </row>
    <row r="512" spans="1:16" s="34" customFormat="1">
      <c r="A512" s="29"/>
      <c r="B512" s="29"/>
      <c r="C512" s="29"/>
      <c r="D512" s="29"/>
      <c r="E512" s="29"/>
      <c r="F512" s="29"/>
      <c r="G512" s="29"/>
      <c r="H512" s="29"/>
      <c r="I512" s="30"/>
      <c r="J512" s="30"/>
      <c r="K512" s="30"/>
      <c r="L512" s="30"/>
      <c r="M512" s="40"/>
      <c r="N512" s="40"/>
      <c r="O512" s="40"/>
      <c r="P512" s="31"/>
    </row>
    <row r="513" spans="1:16" s="34" customFormat="1">
      <c r="A513" s="29"/>
      <c r="B513" s="29"/>
      <c r="C513" s="29"/>
      <c r="D513" s="29"/>
      <c r="E513" s="29"/>
      <c r="F513" s="29"/>
      <c r="G513" s="29"/>
      <c r="H513" s="29"/>
      <c r="I513" s="30"/>
      <c r="J513" s="30"/>
      <c r="K513" s="30"/>
      <c r="L513" s="30"/>
      <c r="M513" s="40"/>
      <c r="N513" s="40"/>
      <c r="O513" s="40"/>
      <c r="P513" s="31"/>
    </row>
    <row r="514" spans="1:16" s="34" customFormat="1">
      <c r="A514" s="29"/>
      <c r="B514" s="29"/>
      <c r="C514" s="29"/>
      <c r="D514" s="29"/>
      <c r="E514" s="29"/>
      <c r="F514" s="29"/>
      <c r="G514" s="29"/>
      <c r="H514" s="29"/>
      <c r="I514" s="30"/>
      <c r="J514" s="30"/>
      <c r="K514" s="30"/>
      <c r="L514" s="30"/>
      <c r="M514" s="40"/>
      <c r="N514" s="40"/>
      <c r="O514" s="40"/>
      <c r="P514" s="31"/>
    </row>
    <row r="515" spans="1:16" s="34" customFormat="1">
      <c r="A515" s="29"/>
      <c r="B515" s="29"/>
      <c r="C515" s="29"/>
      <c r="D515" s="29"/>
      <c r="E515" s="29"/>
      <c r="F515" s="29"/>
      <c r="G515" s="29"/>
      <c r="H515" s="29"/>
      <c r="I515" s="30"/>
      <c r="J515" s="30"/>
      <c r="K515" s="30"/>
      <c r="L515" s="30"/>
      <c r="M515" s="40"/>
      <c r="N515" s="40"/>
      <c r="O515" s="40"/>
      <c r="P515" s="31"/>
    </row>
    <row r="516" spans="1:16" s="34" customFormat="1">
      <c r="A516" s="29"/>
      <c r="B516" s="29"/>
      <c r="C516" s="29"/>
      <c r="D516" s="29"/>
      <c r="E516" s="29"/>
      <c r="F516" s="29"/>
      <c r="G516" s="29"/>
      <c r="H516" s="29"/>
      <c r="I516" s="30"/>
      <c r="J516" s="30"/>
      <c r="K516" s="30"/>
      <c r="L516" s="30"/>
      <c r="M516" s="40"/>
      <c r="N516" s="40"/>
      <c r="O516" s="40"/>
      <c r="P516" s="31"/>
    </row>
    <row r="517" spans="1:16" s="34" customFormat="1">
      <c r="A517" s="29"/>
      <c r="B517" s="29"/>
      <c r="C517" s="29"/>
      <c r="D517" s="29"/>
      <c r="E517" s="29"/>
      <c r="F517" s="29"/>
      <c r="G517" s="29"/>
      <c r="H517" s="29"/>
      <c r="I517" s="30"/>
      <c r="J517" s="30"/>
      <c r="K517" s="30"/>
      <c r="L517" s="30"/>
      <c r="M517" s="40"/>
      <c r="N517" s="40"/>
      <c r="O517" s="40"/>
      <c r="P517" s="31"/>
    </row>
    <row r="518" spans="1:16" s="34" customFormat="1">
      <c r="A518" s="29"/>
      <c r="B518" s="29"/>
      <c r="C518" s="29"/>
      <c r="D518" s="29"/>
      <c r="E518" s="29"/>
      <c r="F518" s="29"/>
      <c r="G518" s="29"/>
      <c r="H518" s="29"/>
      <c r="I518" s="30"/>
      <c r="J518" s="30"/>
      <c r="K518" s="30"/>
      <c r="L518" s="30"/>
      <c r="M518" s="40"/>
      <c r="N518" s="40"/>
      <c r="O518" s="40"/>
      <c r="P518" s="31"/>
    </row>
    <row r="519" spans="1:16" s="34" customFormat="1">
      <c r="A519" s="29"/>
      <c r="B519" s="29"/>
      <c r="C519" s="29"/>
      <c r="D519" s="29"/>
      <c r="E519" s="29"/>
      <c r="F519" s="29"/>
      <c r="G519" s="29"/>
      <c r="H519" s="29"/>
      <c r="I519" s="30"/>
      <c r="J519" s="30"/>
      <c r="K519" s="30"/>
      <c r="L519" s="30"/>
      <c r="M519" s="40"/>
      <c r="N519" s="40"/>
      <c r="O519" s="40"/>
      <c r="P519" s="31"/>
    </row>
    <row r="520" spans="1:16" s="34" customFormat="1">
      <c r="A520" s="29"/>
      <c r="B520" s="29"/>
      <c r="C520" s="29"/>
      <c r="D520" s="29"/>
      <c r="E520" s="29"/>
      <c r="F520" s="29"/>
      <c r="G520" s="29"/>
      <c r="H520" s="29"/>
      <c r="I520" s="30"/>
      <c r="J520" s="30"/>
      <c r="K520" s="30"/>
      <c r="L520" s="30"/>
      <c r="M520" s="40"/>
      <c r="N520" s="40"/>
      <c r="O520" s="40"/>
      <c r="P520" s="31"/>
    </row>
    <row r="521" spans="1:16" s="34" customFormat="1">
      <c r="A521" s="29"/>
      <c r="B521" s="29"/>
      <c r="C521" s="29"/>
      <c r="D521" s="29"/>
      <c r="E521" s="29"/>
      <c r="F521" s="29"/>
      <c r="G521" s="29"/>
      <c r="H521" s="29"/>
      <c r="I521" s="30"/>
      <c r="J521" s="30"/>
      <c r="K521" s="30"/>
      <c r="L521" s="30"/>
      <c r="M521" s="40"/>
      <c r="N521" s="40"/>
      <c r="O521" s="40"/>
      <c r="P521" s="31"/>
    </row>
    <row r="522" spans="1:16" s="34" customFormat="1">
      <c r="A522" s="29"/>
      <c r="B522" s="29"/>
      <c r="C522" s="29"/>
      <c r="D522" s="29"/>
      <c r="E522" s="29"/>
      <c r="F522" s="29"/>
      <c r="G522" s="29"/>
      <c r="H522" s="29"/>
      <c r="I522" s="30"/>
      <c r="J522" s="30"/>
      <c r="K522" s="30"/>
      <c r="L522" s="30"/>
      <c r="M522" s="40"/>
      <c r="N522" s="40"/>
      <c r="O522" s="40"/>
      <c r="P522" s="31"/>
    </row>
    <row r="523" spans="1:16" s="34" customFormat="1">
      <c r="A523" s="29"/>
      <c r="B523" s="29"/>
      <c r="C523" s="29"/>
      <c r="D523" s="29"/>
      <c r="E523" s="29"/>
      <c r="F523" s="29"/>
      <c r="G523" s="29"/>
      <c r="H523" s="29"/>
      <c r="I523" s="30"/>
      <c r="J523" s="30"/>
      <c r="K523" s="30"/>
      <c r="L523" s="30"/>
      <c r="M523" s="40"/>
      <c r="N523" s="40"/>
      <c r="O523" s="40"/>
      <c r="P523" s="31"/>
    </row>
    <row r="524" spans="1:16" s="34" customFormat="1">
      <c r="A524" s="29"/>
      <c r="B524" s="29"/>
      <c r="C524" s="29"/>
      <c r="D524" s="29"/>
      <c r="E524" s="29"/>
      <c r="F524" s="29"/>
      <c r="G524" s="29"/>
      <c r="H524" s="29"/>
      <c r="I524" s="30"/>
      <c r="J524" s="30"/>
      <c r="K524" s="30"/>
      <c r="L524" s="30"/>
      <c r="M524" s="40"/>
      <c r="N524" s="40"/>
      <c r="O524" s="40"/>
      <c r="P524" s="31"/>
    </row>
    <row r="525" spans="1:16" s="34" customFormat="1">
      <c r="A525" s="29"/>
      <c r="B525" s="29"/>
      <c r="C525" s="29"/>
      <c r="D525" s="29"/>
      <c r="E525" s="29"/>
      <c r="F525" s="29"/>
      <c r="G525" s="29"/>
      <c r="H525" s="29"/>
      <c r="I525" s="30"/>
      <c r="J525" s="30"/>
      <c r="K525" s="30"/>
      <c r="L525" s="30"/>
      <c r="M525" s="40"/>
      <c r="N525" s="40"/>
      <c r="O525" s="40"/>
      <c r="P525" s="31"/>
    </row>
    <row r="526" spans="1:16" s="34" customFormat="1">
      <c r="A526" s="29"/>
      <c r="B526" s="29"/>
      <c r="C526" s="29"/>
      <c r="D526" s="29"/>
      <c r="E526" s="29"/>
      <c r="F526" s="29"/>
      <c r="G526" s="29"/>
      <c r="H526" s="29"/>
      <c r="I526" s="30"/>
      <c r="J526" s="30"/>
      <c r="K526" s="30"/>
      <c r="L526" s="30"/>
      <c r="M526" s="40"/>
      <c r="N526" s="40"/>
      <c r="O526" s="40"/>
      <c r="P526" s="31"/>
    </row>
    <row r="527" spans="1:16" s="34" customFormat="1">
      <c r="A527" s="29"/>
      <c r="B527" s="29"/>
      <c r="C527" s="29"/>
      <c r="D527" s="29"/>
      <c r="E527" s="29"/>
      <c r="F527" s="29"/>
      <c r="G527" s="29"/>
      <c r="H527" s="29"/>
      <c r="I527" s="30"/>
      <c r="J527" s="30"/>
      <c r="K527" s="30"/>
      <c r="L527" s="30"/>
      <c r="M527" s="40"/>
      <c r="N527" s="40"/>
      <c r="O527" s="40"/>
      <c r="P527" s="31"/>
    </row>
    <row r="528" spans="1:16" s="34" customFormat="1">
      <c r="A528" s="29"/>
      <c r="B528" s="29"/>
      <c r="C528" s="29"/>
      <c r="D528" s="29"/>
      <c r="E528" s="29"/>
      <c r="F528" s="29"/>
      <c r="G528" s="29"/>
      <c r="H528" s="29"/>
      <c r="I528" s="30"/>
      <c r="J528" s="30"/>
      <c r="K528" s="30"/>
      <c r="L528" s="30"/>
      <c r="M528" s="40"/>
      <c r="N528" s="40"/>
      <c r="O528" s="40"/>
      <c r="P528" s="31"/>
    </row>
    <row r="529" spans="1:16" s="34" customFormat="1">
      <c r="A529" s="29"/>
      <c r="B529" s="29"/>
      <c r="C529" s="29"/>
      <c r="D529" s="29"/>
      <c r="E529" s="29"/>
      <c r="F529" s="29"/>
      <c r="G529" s="29"/>
      <c r="H529" s="29"/>
      <c r="I529" s="30"/>
      <c r="J529" s="30"/>
      <c r="K529" s="30"/>
      <c r="L529" s="30"/>
      <c r="M529" s="40"/>
      <c r="N529" s="40"/>
      <c r="O529" s="40"/>
      <c r="P529" s="31"/>
    </row>
    <row r="530" spans="1:16" s="34" customFormat="1">
      <c r="A530" s="29"/>
      <c r="B530" s="29"/>
      <c r="C530" s="29"/>
      <c r="D530" s="29"/>
      <c r="E530" s="29"/>
      <c r="F530" s="29"/>
      <c r="G530" s="29"/>
      <c r="H530" s="29"/>
      <c r="I530" s="30"/>
      <c r="J530" s="30"/>
      <c r="K530" s="30"/>
      <c r="L530" s="30"/>
      <c r="M530" s="40"/>
      <c r="N530" s="40"/>
      <c r="O530" s="40"/>
      <c r="P530" s="31"/>
    </row>
    <row r="531" spans="1:16" s="34" customFormat="1">
      <c r="A531" s="29"/>
      <c r="B531" s="29"/>
      <c r="C531" s="29"/>
      <c r="D531" s="29"/>
      <c r="E531" s="29"/>
      <c r="F531" s="29"/>
      <c r="G531" s="29"/>
      <c r="H531" s="29"/>
      <c r="I531" s="30"/>
      <c r="J531" s="30"/>
      <c r="K531" s="30"/>
      <c r="L531" s="30"/>
      <c r="M531" s="40"/>
      <c r="N531" s="40"/>
      <c r="O531" s="40"/>
      <c r="P531" s="31"/>
    </row>
    <row r="532" spans="1:16" s="34" customFormat="1">
      <c r="A532" s="29"/>
      <c r="B532" s="29"/>
      <c r="C532" s="29"/>
      <c r="D532" s="29"/>
      <c r="E532" s="29"/>
      <c r="F532" s="29"/>
      <c r="G532" s="29"/>
      <c r="H532" s="29"/>
      <c r="I532" s="30"/>
      <c r="J532" s="30"/>
      <c r="K532" s="30"/>
      <c r="L532" s="30"/>
      <c r="M532" s="40"/>
      <c r="N532" s="40"/>
      <c r="O532" s="40"/>
      <c r="P532" s="31"/>
    </row>
    <row r="533" spans="1:16" s="34" customFormat="1">
      <c r="A533" s="29"/>
      <c r="B533" s="29"/>
      <c r="C533" s="29"/>
      <c r="D533" s="29"/>
      <c r="E533" s="29"/>
      <c r="F533" s="29"/>
      <c r="G533" s="29"/>
      <c r="H533" s="29"/>
      <c r="I533" s="30"/>
      <c r="J533" s="30"/>
      <c r="K533" s="30"/>
      <c r="L533" s="30"/>
      <c r="M533" s="40"/>
      <c r="N533" s="40"/>
      <c r="O533" s="40"/>
      <c r="P533" s="31"/>
    </row>
    <row r="534" spans="1:16" s="34" customFormat="1">
      <c r="A534" s="29"/>
      <c r="B534" s="29"/>
      <c r="C534" s="29"/>
      <c r="D534" s="29"/>
      <c r="E534" s="29"/>
      <c r="F534" s="29"/>
      <c r="G534" s="29"/>
      <c r="H534" s="29"/>
      <c r="I534" s="30"/>
      <c r="J534" s="30"/>
      <c r="K534" s="30"/>
      <c r="L534" s="30"/>
      <c r="M534" s="40"/>
      <c r="N534" s="40"/>
      <c r="O534" s="40"/>
      <c r="P534" s="31"/>
    </row>
    <row r="535" spans="1:16" s="34" customFormat="1">
      <c r="A535" s="29"/>
      <c r="B535" s="29"/>
      <c r="C535" s="29"/>
      <c r="D535" s="29"/>
      <c r="E535" s="29"/>
      <c r="F535" s="29"/>
      <c r="G535" s="29"/>
      <c r="H535" s="29"/>
      <c r="I535" s="30"/>
      <c r="J535" s="30"/>
      <c r="K535" s="30"/>
      <c r="L535" s="30"/>
      <c r="M535" s="40"/>
      <c r="N535" s="40"/>
      <c r="O535" s="40"/>
      <c r="P535" s="31"/>
    </row>
    <row r="536" spans="1:16" s="34" customFormat="1">
      <c r="A536" s="29"/>
      <c r="B536" s="29"/>
      <c r="C536" s="29"/>
      <c r="D536" s="29"/>
      <c r="E536" s="29"/>
      <c r="F536" s="29"/>
      <c r="G536" s="29"/>
      <c r="H536" s="29"/>
      <c r="I536" s="30"/>
      <c r="J536" s="30"/>
      <c r="K536" s="30"/>
      <c r="L536" s="30"/>
      <c r="M536" s="40"/>
      <c r="N536" s="40"/>
      <c r="O536" s="40"/>
      <c r="P536" s="31"/>
    </row>
    <row r="537" spans="1:16" s="34" customFormat="1">
      <c r="A537" s="29"/>
      <c r="B537" s="29"/>
      <c r="C537" s="29"/>
      <c r="D537" s="29"/>
      <c r="E537" s="29"/>
      <c r="F537" s="29"/>
      <c r="G537" s="29"/>
      <c r="H537" s="29"/>
      <c r="I537" s="30"/>
      <c r="J537" s="30"/>
      <c r="K537" s="30"/>
      <c r="L537" s="30"/>
      <c r="M537" s="40"/>
      <c r="N537" s="40"/>
      <c r="O537" s="40"/>
      <c r="P537" s="31"/>
    </row>
    <row r="538" spans="1:16" s="34" customFormat="1">
      <c r="A538" s="29"/>
      <c r="B538" s="29"/>
      <c r="C538" s="29"/>
      <c r="D538" s="29"/>
      <c r="E538" s="29"/>
      <c r="F538" s="29"/>
      <c r="G538" s="29"/>
      <c r="H538" s="29"/>
      <c r="I538" s="30"/>
      <c r="J538" s="30"/>
      <c r="K538" s="30"/>
      <c r="L538" s="30"/>
      <c r="M538" s="40"/>
      <c r="N538" s="40"/>
      <c r="O538" s="40"/>
      <c r="P538" s="31"/>
    </row>
    <row r="539" spans="1:16" s="34" customFormat="1">
      <c r="A539" s="29"/>
      <c r="B539" s="29"/>
      <c r="C539" s="29"/>
      <c r="D539" s="29"/>
      <c r="E539" s="29"/>
      <c r="F539" s="29"/>
      <c r="G539" s="29"/>
      <c r="H539" s="29"/>
      <c r="I539" s="30"/>
      <c r="J539" s="30"/>
      <c r="K539" s="30"/>
      <c r="L539" s="30"/>
      <c r="M539" s="40"/>
      <c r="N539" s="40"/>
      <c r="O539" s="40"/>
      <c r="P539" s="31"/>
    </row>
    <row r="540" spans="1:16" s="34" customFormat="1">
      <c r="A540" s="29"/>
      <c r="B540" s="29"/>
      <c r="C540" s="29"/>
      <c r="D540" s="29"/>
      <c r="E540" s="29"/>
      <c r="F540" s="29"/>
      <c r="G540" s="29"/>
      <c r="H540" s="29"/>
      <c r="I540" s="30"/>
      <c r="J540" s="30"/>
      <c r="K540" s="30"/>
      <c r="L540" s="30"/>
      <c r="M540" s="40"/>
      <c r="N540" s="40"/>
      <c r="O540" s="40"/>
      <c r="P540" s="31"/>
    </row>
    <row r="541" spans="1:16" s="34" customFormat="1">
      <c r="A541" s="29"/>
      <c r="B541" s="29"/>
      <c r="C541" s="29"/>
      <c r="D541" s="29"/>
      <c r="E541" s="29"/>
      <c r="F541" s="29"/>
      <c r="G541" s="29"/>
      <c r="H541" s="29"/>
      <c r="I541" s="30"/>
      <c r="J541" s="30"/>
      <c r="K541" s="30"/>
      <c r="L541" s="30"/>
      <c r="M541" s="40"/>
      <c r="N541" s="40"/>
      <c r="O541" s="40"/>
      <c r="P541" s="31"/>
    </row>
    <row r="542" spans="1:16" s="34" customFormat="1">
      <c r="A542" s="29"/>
      <c r="B542" s="29"/>
      <c r="C542" s="29"/>
      <c r="D542" s="29"/>
      <c r="E542" s="29"/>
      <c r="F542" s="29"/>
      <c r="G542" s="29"/>
      <c r="H542" s="29"/>
      <c r="I542" s="30"/>
      <c r="J542" s="30"/>
      <c r="K542" s="30"/>
      <c r="L542" s="30"/>
      <c r="M542" s="40"/>
      <c r="N542" s="40"/>
      <c r="O542" s="40"/>
      <c r="P542" s="31"/>
    </row>
    <row r="543" spans="1:16" s="34" customFormat="1">
      <c r="A543" s="29"/>
      <c r="B543" s="29"/>
      <c r="C543" s="29"/>
      <c r="D543" s="29"/>
      <c r="E543" s="29"/>
      <c r="F543" s="29"/>
      <c r="G543" s="29"/>
      <c r="H543" s="29"/>
      <c r="I543" s="30"/>
      <c r="J543" s="30"/>
      <c r="K543" s="30"/>
      <c r="L543" s="30"/>
      <c r="M543" s="40"/>
      <c r="N543" s="40"/>
      <c r="O543" s="40"/>
      <c r="P543" s="31"/>
    </row>
    <row r="544" spans="1:16" s="34" customFormat="1">
      <c r="A544" s="29"/>
      <c r="B544" s="29"/>
      <c r="C544" s="29"/>
      <c r="D544" s="29"/>
      <c r="E544" s="29"/>
      <c r="F544" s="29"/>
      <c r="G544" s="29"/>
      <c r="H544" s="29"/>
      <c r="I544" s="30"/>
      <c r="J544" s="30"/>
      <c r="K544" s="30"/>
      <c r="L544" s="30"/>
      <c r="M544" s="40"/>
      <c r="N544" s="40"/>
      <c r="O544" s="40"/>
      <c r="P544" s="31"/>
    </row>
    <row r="545" spans="1:16" s="34" customFormat="1">
      <c r="A545" s="29"/>
      <c r="B545" s="29"/>
      <c r="C545" s="29"/>
      <c r="D545" s="29"/>
      <c r="E545" s="29"/>
      <c r="F545" s="29"/>
      <c r="G545" s="29"/>
      <c r="H545" s="29"/>
      <c r="I545" s="30"/>
      <c r="J545" s="30"/>
      <c r="K545" s="30"/>
      <c r="L545" s="30"/>
      <c r="M545" s="40"/>
      <c r="N545" s="40"/>
      <c r="O545" s="40"/>
      <c r="P545" s="31"/>
    </row>
    <row r="546" spans="1:16" s="34" customFormat="1">
      <c r="A546" s="29"/>
      <c r="B546" s="29"/>
      <c r="C546" s="29"/>
      <c r="D546" s="29"/>
      <c r="E546" s="29"/>
      <c r="F546" s="29"/>
      <c r="G546" s="29"/>
      <c r="H546" s="29"/>
      <c r="I546" s="30"/>
      <c r="J546" s="30"/>
      <c r="K546" s="30"/>
      <c r="L546" s="30"/>
      <c r="M546" s="40"/>
      <c r="N546" s="40"/>
      <c r="O546" s="40"/>
      <c r="P546" s="31"/>
    </row>
    <row r="547" spans="1:16" s="34" customFormat="1">
      <c r="A547" s="29"/>
      <c r="B547" s="29"/>
      <c r="C547" s="29"/>
      <c r="D547" s="29"/>
      <c r="E547" s="29"/>
      <c r="F547" s="29"/>
      <c r="G547" s="29"/>
      <c r="H547" s="29"/>
      <c r="I547" s="30"/>
      <c r="J547" s="30"/>
      <c r="K547" s="30"/>
      <c r="L547" s="30"/>
      <c r="M547" s="40"/>
      <c r="N547" s="40"/>
      <c r="O547" s="40"/>
      <c r="P547" s="31"/>
    </row>
    <row r="548" spans="1:16" s="34" customFormat="1">
      <c r="A548" s="29"/>
      <c r="B548" s="29"/>
      <c r="C548" s="29"/>
      <c r="D548" s="29"/>
      <c r="E548" s="29"/>
      <c r="F548" s="29"/>
      <c r="G548" s="29"/>
      <c r="H548" s="29"/>
      <c r="I548" s="30"/>
      <c r="J548" s="30"/>
      <c r="K548" s="30"/>
      <c r="L548" s="30"/>
      <c r="M548" s="40"/>
      <c r="N548" s="40"/>
      <c r="O548" s="40"/>
      <c r="P548" s="31"/>
    </row>
    <row r="549" spans="1:16" s="34" customFormat="1">
      <c r="A549" s="29"/>
      <c r="B549" s="29"/>
      <c r="C549" s="29"/>
      <c r="D549" s="29"/>
      <c r="E549" s="29"/>
      <c r="F549" s="29"/>
      <c r="G549" s="29"/>
      <c r="H549" s="29"/>
      <c r="I549" s="30"/>
      <c r="J549" s="30"/>
      <c r="K549" s="30"/>
      <c r="L549" s="30"/>
      <c r="M549" s="40"/>
      <c r="N549" s="40"/>
      <c r="O549" s="40"/>
      <c r="P549" s="31"/>
    </row>
    <row r="550" spans="1:16" s="34" customFormat="1">
      <c r="A550" s="29"/>
      <c r="B550" s="29"/>
      <c r="C550" s="29"/>
      <c r="D550" s="29"/>
      <c r="E550" s="29"/>
      <c r="F550" s="29"/>
      <c r="G550" s="29"/>
      <c r="H550" s="29"/>
      <c r="I550" s="30"/>
      <c r="J550" s="30"/>
      <c r="K550" s="30"/>
      <c r="L550" s="30"/>
      <c r="M550" s="40"/>
      <c r="N550" s="40"/>
      <c r="O550" s="40"/>
      <c r="P550" s="31"/>
    </row>
    <row r="551" spans="1:16" s="34" customFormat="1">
      <c r="A551" s="29"/>
      <c r="B551" s="29"/>
      <c r="C551" s="29"/>
      <c r="D551" s="29"/>
      <c r="E551" s="29"/>
      <c r="F551" s="29"/>
      <c r="G551" s="29"/>
      <c r="H551" s="29"/>
      <c r="I551" s="30"/>
      <c r="J551" s="30"/>
      <c r="K551" s="30"/>
      <c r="L551" s="30"/>
      <c r="M551" s="40"/>
      <c r="N551" s="40"/>
      <c r="O551" s="40"/>
      <c r="P551" s="31"/>
    </row>
    <row r="552" spans="1:16" s="34" customFormat="1">
      <c r="A552" s="29"/>
      <c r="B552" s="29"/>
      <c r="C552" s="29"/>
      <c r="D552" s="29"/>
      <c r="E552" s="29"/>
      <c r="F552" s="29"/>
      <c r="G552" s="29"/>
      <c r="H552" s="29"/>
      <c r="I552" s="30"/>
      <c r="J552" s="30"/>
      <c r="K552" s="30"/>
      <c r="L552" s="30"/>
      <c r="M552" s="40"/>
      <c r="N552" s="40"/>
      <c r="O552" s="40"/>
      <c r="P552" s="31"/>
    </row>
    <row r="553" spans="1:16" s="34" customFormat="1">
      <c r="A553" s="29"/>
      <c r="B553" s="29"/>
      <c r="C553" s="29"/>
      <c r="D553" s="29"/>
      <c r="E553" s="29"/>
      <c r="F553" s="29"/>
      <c r="G553" s="29"/>
      <c r="H553" s="29"/>
      <c r="I553" s="30"/>
      <c r="J553" s="30"/>
      <c r="K553" s="30"/>
      <c r="L553" s="30"/>
      <c r="M553" s="40"/>
      <c r="N553" s="40"/>
      <c r="O553" s="40"/>
      <c r="P553" s="31"/>
    </row>
    <row r="554" spans="1:16" s="34" customFormat="1">
      <c r="A554" s="29"/>
      <c r="B554" s="29"/>
      <c r="C554" s="29"/>
      <c r="D554" s="29"/>
      <c r="E554" s="29"/>
      <c r="F554" s="29"/>
      <c r="G554" s="29"/>
      <c r="H554" s="29"/>
      <c r="I554" s="30"/>
      <c r="J554" s="30"/>
      <c r="K554" s="30"/>
      <c r="L554" s="30"/>
      <c r="M554" s="40"/>
      <c r="N554" s="40"/>
      <c r="O554" s="40"/>
      <c r="P554" s="31"/>
    </row>
    <row r="555" spans="1:16" s="34" customFormat="1">
      <c r="A555" s="29"/>
      <c r="B555" s="29"/>
      <c r="C555" s="29"/>
      <c r="D555" s="29"/>
      <c r="E555" s="29"/>
      <c r="F555" s="29"/>
      <c r="G555" s="29"/>
      <c r="H555" s="29"/>
      <c r="I555" s="30"/>
      <c r="J555" s="30"/>
      <c r="K555" s="30"/>
      <c r="L555" s="30"/>
      <c r="M555" s="40"/>
      <c r="N555" s="40"/>
      <c r="O555" s="40"/>
      <c r="P555" s="31"/>
    </row>
    <row r="556" spans="1:16" s="34" customFormat="1">
      <c r="A556" s="29"/>
      <c r="B556" s="29"/>
      <c r="C556" s="29"/>
      <c r="D556" s="29"/>
      <c r="E556" s="29"/>
      <c r="F556" s="29"/>
      <c r="G556" s="29"/>
      <c r="H556" s="29"/>
      <c r="I556" s="30"/>
      <c r="J556" s="30"/>
      <c r="K556" s="30"/>
      <c r="L556" s="30"/>
      <c r="M556" s="40"/>
      <c r="N556" s="40"/>
      <c r="O556" s="40"/>
      <c r="P556" s="31"/>
    </row>
    <row r="557" spans="1:16" s="34" customFormat="1">
      <c r="A557" s="29"/>
      <c r="B557" s="29"/>
      <c r="C557" s="29"/>
      <c r="D557" s="29"/>
      <c r="E557" s="29"/>
      <c r="F557" s="29"/>
      <c r="G557" s="29"/>
      <c r="H557" s="29"/>
      <c r="I557" s="30"/>
      <c r="J557" s="30"/>
      <c r="K557" s="30"/>
      <c r="L557" s="30"/>
      <c r="M557" s="40"/>
      <c r="N557" s="40"/>
      <c r="O557" s="40"/>
      <c r="P557" s="31"/>
    </row>
    <row r="558" spans="1:16" s="34" customFormat="1">
      <c r="A558" s="29"/>
      <c r="B558" s="29"/>
      <c r="C558" s="29"/>
      <c r="D558" s="29"/>
      <c r="E558" s="29"/>
      <c r="F558" s="29"/>
      <c r="G558" s="29"/>
      <c r="H558" s="29"/>
      <c r="I558" s="30"/>
      <c r="J558" s="30"/>
      <c r="K558" s="30"/>
      <c r="L558" s="30"/>
      <c r="M558" s="40"/>
      <c r="N558" s="40"/>
      <c r="O558" s="40"/>
      <c r="P558" s="31"/>
    </row>
    <row r="559" spans="1:16" s="34" customFormat="1">
      <c r="A559" s="29"/>
      <c r="B559" s="29"/>
      <c r="C559" s="29"/>
      <c r="D559" s="29"/>
      <c r="E559" s="29"/>
      <c r="F559" s="29"/>
      <c r="G559" s="29"/>
      <c r="H559" s="29"/>
      <c r="I559" s="30"/>
      <c r="J559" s="30"/>
      <c r="K559" s="30"/>
      <c r="L559" s="30"/>
      <c r="M559" s="40"/>
      <c r="N559" s="40"/>
      <c r="O559" s="40"/>
      <c r="P559" s="31"/>
    </row>
    <row r="560" spans="1:16" s="34" customFormat="1">
      <c r="A560" s="29"/>
      <c r="B560" s="29"/>
      <c r="C560" s="29"/>
      <c r="D560" s="29"/>
      <c r="E560" s="29"/>
      <c r="F560" s="29"/>
      <c r="G560" s="29"/>
      <c r="H560" s="29"/>
      <c r="I560" s="30"/>
      <c r="J560" s="30"/>
      <c r="K560" s="30"/>
      <c r="L560" s="30"/>
      <c r="M560" s="40"/>
      <c r="N560" s="40"/>
      <c r="O560" s="40"/>
      <c r="P560" s="31"/>
    </row>
    <row r="561" spans="1:16" s="34" customFormat="1">
      <c r="A561" s="29"/>
      <c r="B561" s="29"/>
      <c r="C561" s="29"/>
      <c r="D561" s="29"/>
      <c r="E561" s="29"/>
      <c r="F561" s="29"/>
      <c r="G561" s="29"/>
      <c r="H561" s="29"/>
      <c r="I561" s="30"/>
      <c r="J561" s="30"/>
      <c r="K561" s="30"/>
      <c r="L561" s="30"/>
      <c r="M561" s="40"/>
      <c r="N561" s="40"/>
      <c r="O561" s="40"/>
      <c r="P561" s="31"/>
    </row>
    <row r="562" spans="1:16" s="34" customFormat="1">
      <c r="A562" s="29"/>
      <c r="B562" s="29"/>
      <c r="C562" s="29"/>
      <c r="D562" s="29"/>
      <c r="E562" s="29"/>
      <c r="F562" s="29"/>
      <c r="G562" s="29"/>
      <c r="H562" s="29"/>
      <c r="I562" s="30"/>
      <c r="J562" s="30"/>
      <c r="K562" s="30"/>
      <c r="L562" s="30"/>
      <c r="M562" s="40"/>
      <c r="N562" s="40"/>
      <c r="O562" s="40"/>
      <c r="P562" s="31"/>
    </row>
    <row r="563" spans="1:16" s="34" customFormat="1">
      <c r="A563" s="29"/>
      <c r="B563" s="29"/>
      <c r="C563" s="29"/>
      <c r="D563" s="29"/>
      <c r="E563" s="29"/>
      <c r="F563" s="29"/>
      <c r="G563" s="29"/>
      <c r="H563" s="29"/>
      <c r="I563" s="30"/>
      <c r="J563" s="30"/>
      <c r="K563" s="30"/>
      <c r="L563" s="30"/>
      <c r="M563" s="40"/>
      <c r="N563" s="40"/>
      <c r="O563" s="40"/>
      <c r="P563" s="31"/>
    </row>
    <row r="564" spans="1:16" s="34" customFormat="1">
      <c r="A564" s="29"/>
      <c r="B564" s="29"/>
      <c r="C564" s="29"/>
      <c r="D564" s="29"/>
      <c r="E564" s="29"/>
      <c r="F564" s="29"/>
      <c r="G564" s="29"/>
      <c r="H564" s="29"/>
      <c r="I564" s="30"/>
      <c r="J564" s="30"/>
      <c r="K564" s="30"/>
      <c r="L564" s="30"/>
      <c r="M564" s="40"/>
      <c r="N564" s="40"/>
      <c r="O564" s="40"/>
      <c r="P564" s="31"/>
    </row>
    <row r="565" spans="1:16" s="34" customFormat="1">
      <c r="A565" s="29"/>
      <c r="B565" s="29"/>
      <c r="C565" s="29"/>
      <c r="D565" s="29"/>
      <c r="E565" s="29"/>
      <c r="F565" s="29"/>
      <c r="G565" s="29"/>
      <c r="H565" s="29"/>
      <c r="I565" s="30"/>
      <c r="J565" s="30"/>
      <c r="K565" s="30"/>
      <c r="L565" s="30"/>
      <c r="M565" s="40"/>
      <c r="N565" s="40"/>
      <c r="O565" s="40"/>
      <c r="P565" s="31"/>
    </row>
    <row r="566" spans="1:16" s="34" customFormat="1">
      <c r="A566" s="29"/>
      <c r="B566" s="29"/>
      <c r="C566" s="29"/>
      <c r="D566" s="29"/>
      <c r="E566" s="29"/>
      <c r="F566" s="29"/>
      <c r="G566" s="29"/>
      <c r="H566" s="29"/>
      <c r="I566" s="30"/>
      <c r="J566" s="30"/>
      <c r="K566" s="30"/>
      <c r="L566" s="30"/>
      <c r="M566" s="40"/>
      <c r="N566" s="40"/>
      <c r="O566" s="40"/>
      <c r="P566" s="31"/>
    </row>
    <row r="567" spans="1:16" s="34" customFormat="1">
      <c r="A567" s="29"/>
      <c r="B567" s="29"/>
      <c r="C567" s="29"/>
      <c r="D567" s="29"/>
      <c r="E567" s="29"/>
      <c r="F567" s="29"/>
      <c r="G567" s="29"/>
      <c r="H567" s="29"/>
      <c r="I567" s="30"/>
      <c r="J567" s="30"/>
      <c r="K567" s="30"/>
      <c r="L567" s="30"/>
      <c r="M567" s="40"/>
      <c r="N567" s="40"/>
      <c r="O567" s="40"/>
      <c r="P567" s="31"/>
    </row>
    <row r="568" spans="1:16" s="34" customFormat="1">
      <c r="A568" s="29"/>
      <c r="B568" s="29"/>
      <c r="C568" s="29"/>
      <c r="D568" s="29"/>
      <c r="E568" s="29"/>
      <c r="F568" s="29"/>
      <c r="G568" s="29"/>
      <c r="H568" s="29"/>
      <c r="I568" s="30"/>
      <c r="J568" s="30"/>
      <c r="K568" s="30"/>
      <c r="L568" s="30"/>
      <c r="M568" s="40"/>
      <c r="N568" s="40"/>
      <c r="O568" s="40"/>
      <c r="P568" s="31"/>
    </row>
    <row r="569" spans="1:16" s="34" customFormat="1">
      <c r="A569" s="29"/>
      <c r="B569" s="29"/>
      <c r="C569" s="29"/>
      <c r="D569" s="29"/>
      <c r="E569" s="29"/>
      <c r="F569" s="29"/>
      <c r="G569" s="29"/>
      <c r="H569" s="29"/>
      <c r="I569" s="30"/>
      <c r="J569" s="30"/>
      <c r="K569" s="30"/>
      <c r="L569" s="30"/>
      <c r="M569" s="40"/>
      <c r="N569" s="40"/>
      <c r="O569" s="40"/>
      <c r="P569" s="31"/>
    </row>
    <row r="570" spans="1:16" s="34" customFormat="1">
      <c r="A570" s="29"/>
      <c r="B570" s="29"/>
      <c r="C570" s="29"/>
      <c r="D570" s="29"/>
      <c r="E570" s="29"/>
      <c r="F570" s="29"/>
      <c r="G570" s="29"/>
      <c r="H570" s="29"/>
      <c r="I570" s="30"/>
      <c r="J570" s="30"/>
      <c r="K570" s="30"/>
      <c r="L570" s="30"/>
      <c r="M570" s="40"/>
      <c r="N570" s="40"/>
      <c r="O570" s="40"/>
      <c r="P570" s="31"/>
    </row>
    <row r="571" spans="1:16" s="34" customFormat="1">
      <c r="A571" s="29"/>
      <c r="B571" s="29"/>
      <c r="C571" s="29"/>
      <c r="D571" s="29"/>
      <c r="E571" s="29"/>
      <c r="F571" s="29"/>
      <c r="G571" s="29"/>
      <c r="H571" s="29"/>
      <c r="I571" s="30"/>
      <c r="J571" s="30"/>
      <c r="K571" s="30"/>
      <c r="L571" s="30"/>
      <c r="M571" s="40"/>
      <c r="N571" s="40"/>
      <c r="O571" s="40"/>
      <c r="P571" s="31"/>
    </row>
    <row r="572" spans="1:16" s="34" customFormat="1">
      <c r="A572" s="29"/>
      <c r="B572" s="29"/>
      <c r="C572" s="29"/>
      <c r="D572" s="29"/>
      <c r="E572" s="29"/>
      <c r="F572" s="29"/>
      <c r="G572" s="29"/>
      <c r="H572" s="29"/>
      <c r="I572" s="30"/>
      <c r="J572" s="30"/>
      <c r="K572" s="30"/>
      <c r="L572" s="30"/>
      <c r="M572" s="40"/>
      <c r="N572" s="40"/>
      <c r="O572" s="40"/>
      <c r="P572" s="31"/>
    </row>
    <row r="573" spans="1:16" s="34" customFormat="1">
      <c r="A573" s="29"/>
      <c r="B573" s="29"/>
      <c r="C573" s="29"/>
      <c r="D573" s="29"/>
      <c r="E573" s="29"/>
      <c r="F573" s="29"/>
      <c r="G573" s="29"/>
      <c r="H573" s="29"/>
      <c r="I573" s="30"/>
      <c r="J573" s="30"/>
      <c r="K573" s="30"/>
      <c r="L573" s="30"/>
      <c r="M573" s="40"/>
      <c r="N573" s="40"/>
      <c r="O573" s="40"/>
      <c r="P573" s="31"/>
    </row>
    <row r="574" spans="1:16" s="34" customFormat="1">
      <c r="A574" s="29"/>
      <c r="B574" s="29"/>
      <c r="C574" s="29"/>
      <c r="D574" s="29"/>
      <c r="E574" s="29"/>
      <c r="F574" s="29"/>
      <c r="G574" s="29"/>
      <c r="H574" s="29"/>
      <c r="I574" s="30"/>
      <c r="J574" s="30"/>
      <c r="K574" s="30"/>
      <c r="L574" s="30"/>
      <c r="M574" s="40"/>
      <c r="N574" s="40"/>
      <c r="O574" s="40"/>
      <c r="P574" s="31"/>
    </row>
    <row r="575" spans="1:16" s="34" customFormat="1">
      <c r="A575" s="29"/>
      <c r="B575" s="29"/>
      <c r="C575" s="29"/>
      <c r="D575" s="29"/>
      <c r="E575" s="29"/>
      <c r="F575" s="29"/>
      <c r="G575" s="29"/>
      <c r="H575" s="29"/>
      <c r="I575" s="30"/>
      <c r="J575" s="30"/>
      <c r="K575" s="30"/>
      <c r="L575" s="30"/>
      <c r="M575" s="40"/>
      <c r="N575" s="40"/>
      <c r="O575" s="40"/>
      <c r="P575" s="31"/>
    </row>
    <row r="576" spans="1:16" s="34" customFormat="1">
      <c r="A576" s="29"/>
      <c r="B576" s="29"/>
      <c r="C576" s="29"/>
      <c r="D576" s="29"/>
      <c r="E576" s="29"/>
      <c r="F576" s="29"/>
      <c r="G576" s="29"/>
      <c r="H576" s="29"/>
      <c r="I576" s="30"/>
      <c r="J576" s="30"/>
      <c r="K576" s="30"/>
      <c r="L576" s="30"/>
      <c r="M576" s="40"/>
      <c r="N576" s="40"/>
      <c r="O576" s="40"/>
      <c r="P576" s="31"/>
    </row>
    <row r="577" spans="1:16" s="34" customFormat="1">
      <c r="A577" s="29"/>
      <c r="B577" s="29"/>
      <c r="C577" s="29"/>
      <c r="D577" s="29"/>
      <c r="E577" s="29"/>
      <c r="F577" s="29"/>
      <c r="G577" s="29"/>
      <c r="H577" s="29"/>
      <c r="I577" s="30"/>
      <c r="J577" s="30"/>
      <c r="K577" s="30"/>
      <c r="L577" s="30"/>
      <c r="M577" s="40"/>
      <c r="N577" s="40"/>
      <c r="O577" s="40"/>
      <c r="P577" s="31"/>
    </row>
    <row r="578" spans="1:16" s="34" customFormat="1">
      <c r="A578" s="29"/>
      <c r="B578" s="29"/>
      <c r="C578" s="29"/>
      <c r="D578" s="29"/>
      <c r="E578" s="29"/>
      <c r="F578" s="29"/>
      <c r="G578" s="29"/>
      <c r="H578" s="29"/>
      <c r="I578" s="30"/>
      <c r="J578" s="30"/>
      <c r="K578" s="30"/>
      <c r="L578" s="30"/>
      <c r="M578" s="40"/>
      <c r="N578" s="40"/>
      <c r="O578" s="40"/>
      <c r="P578" s="31"/>
    </row>
    <row r="579" spans="1:16" s="34" customFormat="1">
      <c r="A579" s="29"/>
      <c r="B579" s="29"/>
      <c r="C579" s="29"/>
      <c r="D579" s="29"/>
      <c r="E579" s="29"/>
      <c r="F579" s="29"/>
      <c r="G579" s="29"/>
      <c r="H579" s="29"/>
      <c r="I579" s="30"/>
      <c r="J579" s="30"/>
      <c r="K579" s="30"/>
      <c r="L579" s="30"/>
      <c r="M579" s="40"/>
      <c r="N579" s="40"/>
      <c r="O579" s="40"/>
      <c r="P579" s="31"/>
    </row>
    <row r="580" spans="1:16" s="34" customFormat="1">
      <c r="A580" s="29"/>
      <c r="B580" s="29"/>
      <c r="C580" s="29"/>
      <c r="D580" s="29"/>
      <c r="E580" s="29"/>
      <c r="F580" s="29"/>
      <c r="G580" s="29"/>
      <c r="H580" s="29"/>
      <c r="I580" s="30"/>
      <c r="J580" s="30"/>
      <c r="K580" s="30"/>
      <c r="L580" s="30"/>
      <c r="M580" s="40"/>
      <c r="N580" s="40"/>
      <c r="O580" s="40"/>
      <c r="P580" s="31"/>
    </row>
    <row r="581" spans="1:16" s="34" customFormat="1">
      <c r="A581" s="29"/>
      <c r="B581" s="29"/>
      <c r="C581" s="29"/>
      <c r="D581" s="29"/>
      <c r="E581" s="29"/>
      <c r="F581" s="29"/>
      <c r="G581" s="29"/>
      <c r="H581" s="29"/>
      <c r="I581" s="30"/>
      <c r="J581" s="30"/>
      <c r="K581" s="30"/>
      <c r="L581" s="30"/>
      <c r="M581" s="40"/>
      <c r="N581" s="40"/>
      <c r="O581" s="40"/>
      <c r="P581" s="31"/>
    </row>
    <row r="582" spans="1:16" s="34" customFormat="1">
      <c r="A582" s="29"/>
      <c r="B582" s="29"/>
      <c r="C582" s="29"/>
      <c r="D582" s="29"/>
      <c r="E582" s="29"/>
      <c r="F582" s="29"/>
      <c r="G582" s="29"/>
      <c r="H582" s="29"/>
      <c r="I582" s="30"/>
      <c r="J582" s="30"/>
      <c r="K582" s="30"/>
      <c r="L582" s="30"/>
      <c r="M582" s="40"/>
      <c r="N582" s="40"/>
      <c r="O582" s="40"/>
      <c r="P582" s="31"/>
    </row>
    <row r="583" spans="1:16" s="34" customFormat="1">
      <c r="A583" s="29"/>
      <c r="B583" s="29"/>
      <c r="C583" s="29"/>
      <c r="D583" s="29"/>
      <c r="E583" s="29"/>
      <c r="F583" s="29"/>
      <c r="G583" s="29"/>
      <c r="H583" s="29"/>
      <c r="I583" s="30"/>
      <c r="J583" s="30"/>
      <c r="K583" s="30"/>
      <c r="L583" s="30"/>
      <c r="M583" s="40"/>
      <c r="N583" s="40"/>
      <c r="O583" s="40"/>
      <c r="P583" s="31"/>
    </row>
    <row r="584" spans="1:16" s="34" customFormat="1">
      <c r="A584" s="29"/>
      <c r="B584" s="29"/>
      <c r="C584" s="29"/>
      <c r="D584" s="29"/>
      <c r="E584" s="29"/>
      <c r="F584" s="29"/>
      <c r="G584" s="29"/>
      <c r="H584" s="29"/>
      <c r="I584" s="30"/>
      <c r="J584" s="30"/>
      <c r="K584" s="30"/>
      <c r="L584" s="30"/>
      <c r="M584" s="40"/>
      <c r="N584" s="40"/>
      <c r="O584" s="40"/>
      <c r="P584" s="31"/>
    </row>
    <row r="585" spans="1:16" s="34" customFormat="1">
      <c r="A585" s="29"/>
      <c r="B585" s="29"/>
      <c r="C585" s="29"/>
      <c r="D585" s="29"/>
      <c r="E585" s="29"/>
      <c r="F585" s="29"/>
      <c r="G585" s="29"/>
      <c r="H585" s="29"/>
      <c r="I585" s="30"/>
      <c r="J585" s="30"/>
      <c r="K585" s="30"/>
      <c r="L585" s="30"/>
      <c r="M585" s="40"/>
      <c r="N585" s="40"/>
      <c r="O585" s="40"/>
      <c r="P585" s="31"/>
    </row>
    <row r="586" spans="1:16" s="34" customFormat="1">
      <c r="A586" s="29"/>
      <c r="B586" s="29"/>
      <c r="C586" s="29"/>
      <c r="D586" s="29"/>
      <c r="E586" s="29"/>
      <c r="F586" s="29"/>
      <c r="G586" s="29"/>
      <c r="H586" s="29"/>
      <c r="I586" s="30"/>
      <c r="J586" s="30"/>
      <c r="K586" s="30"/>
      <c r="L586" s="30"/>
      <c r="M586" s="40"/>
      <c r="N586" s="40"/>
      <c r="O586" s="40"/>
      <c r="P586" s="31"/>
    </row>
    <row r="587" spans="1:16" s="34" customFormat="1">
      <c r="A587" s="29"/>
      <c r="B587" s="29"/>
      <c r="C587" s="29"/>
      <c r="D587" s="29"/>
      <c r="E587" s="29"/>
      <c r="F587" s="29"/>
      <c r="G587" s="29"/>
      <c r="H587" s="29"/>
      <c r="I587" s="30"/>
      <c r="J587" s="30"/>
      <c r="K587" s="30"/>
      <c r="L587" s="30"/>
      <c r="M587" s="40"/>
      <c r="N587" s="40"/>
      <c r="O587" s="40"/>
      <c r="P587" s="31"/>
    </row>
    <row r="588" spans="1:16" s="34" customFormat="1">
      <c r="A588" s="29"/>
      <c r="B588" s="29"/>
      <c r="C588" s="29"/>
      <c r="D588" s="29"/>
      <c r="E588" s="29"/>
      <c r="F588" s="29"/>
      <c r="G588" s="29"/>
      <c r="H588" s="29"/>
      <c r="I588" s="30"/>
      <c r="J588" s="30"/>
      <c r="K588" s="30"/>
      <c r="L588" s="30"/>
      <c r="M588" s="40"/>
      <c r="N588" s="40"/>
      <c r="O588" s="40"/>
      <c r="P588" s="31"/>
    </row>
    <row r="589" spans="1:16" s="34" customFormat="1">
      <c r="A589" s="29"/>
      <c r="B589" s="29"/>
      <c r="C589" s="29"/>
      <c r="D589" s="29"/>
      <c r="E589" s="29"/>
      <c r="F589" s="29"/>
      <c r="G589" s="29"/>
      <c r="H589" s="29"/>
      <c r="I589" s="30"/>
      <c r="J589" s="30"/>
      <c r="K589" s="30"/>
      <c r="L589" s="30"/>
      <c r="M589" s="40"/>
      <c r="N589" s="40"/>
      <c r="O589" s="40"/>
      <c r="P589" s="31"/>
    </row>
    <row r="590" spans="1:16" s="34" customFormat="1">
      <c r="A590" s="29"/>
      <c r="B590" s="29"/>
      <c r="C590" s="29"/>
      <c r="D590" s="29"/>
      <c r="E590" s="29"/>
      <c r="F590" s="29"/>
      <c r="G590" s="29"/>
      <c r="H590" s="29"/>
      <c r="I590" s="30"/>
      <c r="J590" s="30"/>
      <c r="K590" s="30"/>
      <c r="L590" s="30"/>
      <c r="M590" s="40"/>
      <c r="N590" s="40"/>
      <c r="O590" s="40"/>
      <c r="P590" s="31"/>
    </row>
    <row r="591" spans="1:16" s="34" customFormat="1">
      <c r="A591" s="29"/>
      <c r="B591" s="29"/>
      <c r="C591" s="29"/>
      <c r="D591" s="29"/>
      <c r="E591" s="29"/>
      <c r="F591" s="29"/>
      <c r="G591" s="29"/>
      <c r="H591" s="29"/>
      <c r="I591" s="30"/>
      <c r="J591" s="30"/>
      <c r="K591" s="30"/>
      <c r="L591" s="30"/>
      <c r="M591" s="40"/>
      <c r="N591" s="40"/>
      <c r="O591" s="40"/>
      <c r="P591" s="31"/>
    </row>
    <row r="592" spans="1:16" s="34" customFormat="1">
      <c r="A592" s="29"/>
      <c r="B592" s="29"/>
      <c r="C592" s="29"/>
      <c r="D592" s="29"/>
      <c r="E592" s="29"/>
      <c r="F592" s="29"/>
      <c r="G592" s="29"/>
      <c r="H592" s="29"/>
      <c r="I592" s="30"/>
      <c r="J592" s="30"/>
      <c r="K592" s="30"/>
      <c r="L592" s="30"/>
      <c r="M592" s="40"/>
      <c r="N592" s="40"/>
      <c r="O592" s="40"/>
      <c r="P592" s="31"/>
    </row>
    <row r="593" spans="1:16" s="34" customFormat="1">
      <c r="A593" s="29"/>
      <c r="B593" s="29"/>
      <c r="C593" s="29"/>
      <c r="D593" s="29"/>
      <c r="E593" s="29"/>
      <c r="F593" s="29"/>
      <c r="G593" s="29"/>
      <c r="H593" s="29"/>
      <c r="I593" s="30"/>
      <c r="J593" s="30"/>
      <c r="K593" s="30"/>
      <c r="L593" s="30"/>
      <c r="M593" s="40"/>
      <c r="N593" s="40"/>
      <c r="O593" s="40"/>
      <c r="P593" s="31"/>
    </row>
    <row r="594" spans="1:16" s="34" customFormat="1">
      <c r="A594" s="29"/>
      <c r="B594" s="29"/>
      <c r="C594" s="29"/>
      <c r="D594" s="29"/>
      <c r="E594" s="29"/>
      <c r="F594" s="29"/>
      <c r="G594" s="29"/>
      <c r="H594" s="29"/>
      <c r="I594" s="30"/>
      <c r="J594" s="30"/>
      <c r="K594" s="30"/>
      <c r="L594" s="30"/>
      <c r="M594" s="40"/>
      <c r="N594" s="40"/>
      <c r="O594" s="40"/>
      <c r="P594" s="31"/>
    </row>
    <row r="595" spans="1:16" s="34" customFormat="1">
      <c r="A595" s="29"/>
      <c r="B595" s="29"/>
      <c r="C595" s="29"/>
      <c r="D595" s="29"/>
      <c r="E595" s="29"/>
      <c r="F595" s="29"/>
      <c r="G595" s="29"/>
      <c r="H595" s="29"/>
      <c r="I595" s="30"/>
      <c r="J595" s="30"/>
      <c r="K595" s="30"/>
      <c r="L595" s="30"/>
      <c r="M595" s="40"/>
      <c r="N595" s="40"/>
      <c r="O595" s="40"/>
      <c r="P595" s="31"/>
    </row>
    <row r="596" spans="1:16" s="34" customFormat="1">
      <c r="A596" s="29"/>
      <c r="B596" s="29"/>
      <c r="C596" s="29"/>
      <c r="D596" s="29"/>
      <c r="E596" s="29"/>
      <c r="F596" s="29"/>
      <c r="G596" s="29"/>
      <c r="H596" s="29"/>
      <c r="I596" s="30"/>
      <c r="J596" s="30"/>
      <c r="K596" s="30"/>
      <c r="L596" s="30"/>
      <c r="M596" s="40"/>
      <c r="N596" s="40"/>
      <c r="O596" s="40"/>
      <c r="P596" s="31"/>
    </row>
    <row r="597" spans="1:16" s="34" customFormat="1">
      <c r="A597" s="29"/>
      <c r="B597" s="29"/>
      <c r="C597" s="29"/>
      <c r="D597" s="29"/>
      <c r="E597" s="29"/>
      <c r="F597" s="29"/>
      <c r="G597" s="29"/>
      <c r="H597" s="29"/>
      <c r="I597" s="30"/>
      <c r="J597" s="30"/>
      <c r="K597" s="30"/>
      <c r="L597" s="30"/>
      <c r="M597" s="40"/>
      <c r="N597" s="40"/>
      <c r="O597" s="40"/>
      <c r="P597" s="31"/>
    </row>
    <row r="598" spans="1:16" s="34" customFormat="1">
      <c r="A598" s="29"/>
      <c r="B598" s="29"/>
      <c r="C598" s="29"/>
      <c r="D598" s="29"/>
      <c r="E598" s="29"/>
      <c r="F598" s="29"/>
      <c r="G598" s="29"/>
      <c r="H598" s="29"/>
      <c r="I598" s="30"/>
      <c r="J598" s="30"/>
      <c r="K598" s="30"/>
      <c r="L598" s="30"/>
      <c r="M598" s="40"/>
      <c r="N598" s="40"/>
      <c r="O598" s="40"/>
      <c r="P598" s="31"/>
    </row>
    <row r="599" spans="1:16" s="34" customFormat="1">
      <c r="A599" s="29"/>
      <c r="B599" s="29"/>
      <c r="C599" s="29"/>
      <c r="D599" s="29"/>
      <c r="E599" s="29"/>
      <c r="F599" s="29"/>
      <c r="G599" s="29"/>
      <c r="H599" s="29"/>
      <c r="I599" s="30"/>
      <c r="J599" s="30"/>
      <c r="K599" s="30"/>
      <c r="L599" s="30"/>
      <c r="M599" s="40"/>
      <c r="N599" s="40"/>
      <c r="O599" s="40"/>
      <c r="P599" s="31"/>
    </row>
    <row r="600" spans="1:16" s="34" customFormat="1">
      <c r="A600" s="29"/>
      <c r="B600" s="29"/>
      <c r="C600" s="29"/>
      <c r="D600" s="29"/>
      <c r="E600" s="29"/>
      <c r="F600" s="29"/>
      <c r="G600" s="29"/>
      <c r="H600" s="29"/>
      <c r="I600" s="30"/>
      <c r="J600" s="30"/>
      <c r="K600" s="30"/>
      <c r="L600" s="30"/>
      <c r="M600" s="40"/>
      <c r="N600" s="40"/>
      <c r="O600" s="40"/>
      <c r="P600" s="31"/>
    </row>
    <row r="601" spans="1:16" s="34" customFormat="1">
      <c r="A601" s="29"/>
      <c r="B601" s="29"/>
      <c r="C601" s="29"/>
      <c r="D601" s="29"/>
      <c r="E601" s="29"/>
      <c r="F601" s="29"/>
      <c r="G601" s="29"/>
      <c r="H601" s="29"/>
      <c r="I601" s="30"/>
      <c r="J601" s="30"/>
      <c r="K601" s="30"/>
      <c r="L601" s="30"/>
      <c r="M601" s="40"/>
      <c r="N601" s="40"/>
      <c r="O601" s="40"/>
      <c r="P601" s="31"/>
    </row>
    <row r="602" spans="1:16" s="34" customFormat="1">
      <c r="A602" s="29"/>
      <c r="B602" s="29"/>
      <c r="C602" s="29"/>
      <c r="D602" s="29"/>
      <c r="E602" s="29"/>
      <c r="F602" s="29"/>
      <c r="G602" s="29"/>
      <c r="H602" s="29"/>
      <c r="I602" s="30"/>
      <c r="J602" s="30"/>
      <c r="K602" s="30"/>
      <c r="L602" s="30"/>
      <c r="M602" s="40"/>
      <c r="N602" s="40"/>
      <c r="O602" s="40"/>
      <c r="P602" s="31"/>
    </row>
    <row r="603" spans="1:16" s="34" customFormat="1">
      <c r="A603" s="29"/>
      <c r="B603" s="29"/>
      <c r="C603" s="29"/>
      <c r="D603" s="29"/>
      <c r="E603" s="29"/>
      <c r="F603" s="29"/>
      <c r="G603" s="29"/>
      <c r="H603" s="29"/>
      <c r="I603" s="30"/>
      <c r="J603" s="30"/>
      <c r="K603" s="30"/>
      <c r="L603" s="30"/>
      <c r="M603" s="40"/>
      <c r="N603" s="40"/>
      <c r="O603" s="40"/>
      <c r="P603" s="31"/>
    </row>
    <row r="604" spans="1:16" s="34" customFormat="1">
      <c r="A604" s="29"/>
      <c r="B604" s="29"/>
      <c r="C604" s="29"/>
      <c r="D604" s="29"/>
      <c r="E604" s="29"/>
      <c r="F604" s="29"/>
      <c r="G604" s="29"/>
      <c r="H604" s="29"/>
      <c r="I604" s="30"/>
      <c r="J604" s="30"/>
      <c r="K604" s="30"/>
      <c r="L604" s="30"/>
      <c r="M604" s="40"/>
      <c r="N604" s="40"/>
      <c r="O604" s="40"/>
      <c r="P604" s="31"/>
    </row>
    <row r="605" spans="1:16" s="34" customFormat="1">
      <c r="A605" s="29"/>
      <c r="B605" s="29"/>
      <c r="C605" s="29"/>
      <c r="D605" s="29"/>
      <c r="E605" s="29"/>
      <c r="F605" s="29"/>
      <c r="G605" s="29"/>
      <c r="H605" s="29"/>
      <c r="I605" s="30"/>
      <c r="J605" s="30"/>
      <c r="K605" s="30"/>
      <c r="L605" s="30"/>
      <c r="M605" s="40"/>
      <c r="N605" s="40"/>
      <c r="O605" s="40"/>
      <c r="P605" s="31"/>
    </row>
    <row r="606" spans="1:16" s="34" customFormat="1">
      <c r="A606" s="29"/>
      <c r="B606" s="29"/>
      <c r="C606" s="29"/>
      <c r="D606" s="29"/>
      <c r="E606" s="29"/>
      <c r="F606" s="29"/>
      <c r="G606" s="29"/>
      <c r="H606" s="29"/>
      <c r="I606" s="30"/>
      <c r="J606" s="30"/>
      <c r="K606" s="30"/>
      <c r="L606" s="30"/>
      <c r="M606" s="40"/>
      <c r="N606" s="40"/>
      <c r="O606" s="40"/>
      <c r="P606" s="31"/>
    </row>
    <row r="607" spans="1:16" s="34" customFormat="1">
      <c r="A607" s="29"/>
      <c r="B607" s="29"/>
      <c r="C607" s="29"/>
      <c r="D607" s="29"/>
      <c r="E607" s="29"/>
      <c r="F607" s="29"/>
      <c r="G607" s="29"/>
      <c r="H607" s="29"/>
      <c r="I607" s="30"/>
      <c r="J607" s="30"/>
      <c r="K607" s="30"/>
      <c r="L607" s="30"/>
      <c r="M607" s="40"/>
      <c r="N607" s="40"/>
      <c r="O607" s="40"/>
      <c r="P607" s="31"/>
    </row>
    <row r="608" spans="1:16" s="34" customFormat="1">
      <c r="A608" s="29"/>
      <c r="B608" s="29"/>
      <c r="C608" s="29"/>
      <c r="D608" s="29"/>
      <c r="E608" s="29"/>
      <c r="F608" s="29"/>
      <c r="G608" s="29"/>
      <c r="H608" s="29"/>
      <c r="I608" s="30"/>
      <c r="J608" s="30"/>
      <c r="K608" s="30"/>
      <c r="L608" s="30"/>
      <c r="M608" s="40"/>
      <c r="N608" s="40"/>
      <c r="O608" s="40"/>
      <c r="P608" s="31"/>
    </row>
    <row r="609" spans="1:16" s="34" customFormat="1">
      <c r="A609" s="29"/>
      <c r="B609" s="29"/>
      <c r="C609" s="29"/>
      <c r="D609" s="29"/>
      <c r="E609" s="29"/>
      <c r="F609" s="29"/>
      <c r="G609" s="29"/>
      <c r="H609" s="29"/>
      <c r="I609" s="30"/>
      <c r="J609" s="30"/>
      <c r="K609" s="30"/>
      <c r="L609" s="30"/>
      <c r="M609" s="40"/>
      <c r="N609" s="40"/>
      <c r="O609" s="40"/>
      <c r="P609" s="31"/>
    </row>
    <row r="610" spans="1:16" s="34" customFormat="1">
      <c r="A610" s="29"/>
      <c r="B610" s="29"/>
      <c r="C610" s="29"/>
      <c r="D610" s="29"/>
      <c r="E610" s="29"/>
      <c r="F610" s="29"/>
      <c r="G610" s="29"/>
      <c r="H610" s="29"/>
      <c r="I610" s="30"/>
      <c r="J610" s="30"/>
      <c r="K610" s="30"/>
      <c r="L610" s="30"/>
      <c r="M610" s="40"/>
      <c r="N610" s="40"/>
      <c r="O610" s="40"/>
      <c r="P610" s="31"/>
    </row>
    <row r="611" spans="1:16" s="34" customFormat="1">
      <c r="A611" s="29"/>
      <c r="B611" s="29"/>
      <c r="C611" s="29"/>
      <c r="D611" s="29"/>
      <c r="E611" s="29"/>
      <c r="F611" s="29"/>
      <c r="G611" s="29"/>
      <c r="H611" s="29"/>
      <c r="I611" s="30"/>
      <c r="J611" s="30"/>
      <c r="K611" s="30"/>
      <c r="L611" s="30"/>
      <c r="M611" s="40"/>
      <c r="N611" s="40"/>
      <c r="O611" s="40"/>
      <c r="P611" s="31"/>
    </row>
    <row r="612" spans="1:16" s="34" customFormat="1">
      <c r="A612" s="29"/>
      <c r="B612" s="29"/>
      <c r="C612" s="29"/>
      <c r="D612" s="29"/>
      <c r="E612" s="29"/>
      <c r="F612" s="29"/>
      <c r="G612" s="29"/>
      <c r="H612" s="29"/>
      <c r="I612" s="30"/>
      <c r="J612" s="30"/>
      <c r="K612" s="30"/>
      <c r="L612" s="30"/>
      <c r="M612" s="40"/>
      <c r="N612" s="40"/>
      <c r="O612" s="40"/>
      <c r="P612" s="31"/>
    </row>
    <row r="613" spans="1:16" s="34" customFormat="1">
      <c r="A613" s="29"/>
      <c r="B613" s="29"/>
      <c r="C613" s="29"/>
      <c r="D613" s="29"/>
      <c r="E613" s="29"/>
      <c r="F613" s="29"/>
      <c r="G613" s="29"/>
      <c r="H613" s="29"/>
      <c r="I613" s="30"/>
      <c r="J613" s="30"/>
      <c r="K613" s="30"/>
      <c r="L613" s="30"/>
      <c r="M613" s="40"/>
      <c r="N613" s="40"/>
      <c r="O613" s="40"/>
      <c r="P613" s="31"/>
    </row>
    <row r="614" spans="1:16" s="34" customFormat="1">
      <c r="A614" s="29"/>
      <c r="B614" s="29"/>
      <c r="C614" s="29"/>
      <c r="D614" s="29"/>
      <c r="E614" s="29"/>
      <c r="F614" s="29"/>
      <c r="G614" s="29"/>
      <c r="H614" s="29"/>
      <c r="I614" s="30"/>
      <c r="J614" s="30"/>
      <c r="K614" s="30"/>
      <c r="L614" s="30"/>
      <c r="M614" s="40"/>
      <c r="N614" s="40"/>
      <c r="O614" s="40"/>
      <c r="P614" s="31"/>
    </row>
    <row r="615" spans="1:16" s="34" customFormat="1">
      <c r="A615" s="29"/>
      <c r="B615" s="29"/>
      <c r="C615" s="29"/>
      <c r="D615" s="29"/>
      <c r="E615" s="29"/>
      <c r="F615" s="29"/>
      <c r="G615" s="29"/>
      <c r="H615" s="29"/>
      <c r="I615" s="30"/>
      <c r="J615" s="30"/>
      <c r="K615" s="30"/>
      <c r="L615" s="30"/>
      <c r="M615" s="40"/>
      <c r="N615" s="40"/>
      <c r="O615" s="40"/>
      <c r="P615" s="31"/>
    </row>
    <row r="616" spans="1:16" s="34" customFormat="1">
      <c r="A616" s="29"/>
      <c r="B616" s="29"/>
      <c r="C616" s="29"/>
      <c r="D616" s="29"/>
      <c r="E616" s="29"/>
      <c r="F616" s="29"/>
      <c r="G616" s="29"/>
      <c r="H616" s="29"/>
      <c r="I616" s="30"/>
      <c r="J616" s="30"/>
      <c r="K616" s="30"/>
      <c r="L616" s="30"/>
      <c r="M616" s="40"/>
      <c r="N616" s="40"/>
      <c r="O616" s="40"/>
      <c r="P616" s="31"/>
    </row>
    <row r="617" spans="1:16" s="34" customFormat="1">
      <c r="A617" s="29"/>
      <c r="B617" s="29"/>
      <c r="C617" s="29"/>
      <c r="D617" s="29"/>
      <c r="E617" s="29"/>
      <c r="F617" s="29"/>
      <c r="G617" s="29"/>
      <c r="H617" s="29"/>
      <c r="I617" s="30"/>
      <c r="J617" s="30"/>
      <c r="K617" s="30"/>
      <c r="L617" s="30"/>
      <c r="M617" s="40"/>
      <c r="N617" s="40"/>
      <c r="O617" s="40"/>
      <c r="P617" s="31"/>
    </row>
    <row r="618" spans="1:16" s="34" customFormat="1">
      <c r="A618" s="29"/>
      <c r="B618" s="29"/>
      <c r="C618" s="29"/>
      <c r="D618" s="29"/>
      <c r="E618" s="29"/>
      <c r="F618" s="29"/>
      <c r="G618" s="29"/>
      <c r="H618" s="29"/>
      <c r="I618" s="30"/>
      <c r="J618" s="30"/>
      <c r="K618" s="30"/>
      <c r="L618" s="30"/>
      <c r="M618" s="40"/>
      <c r="N618" s="40"/>
      <c r="O618" s="40"/>
      <c r="P618" s="31"/>
    </row>
    <row r="619" spans="1:16" s="34" customFormat="1">
      <c r="A619" s="29"/>
      <c r="B619" s="29"/>
      <c r="C619" s="29"/>
      <c r="D619" s="29"/>
      <c r="E619" s="29"/>
      <c r="F619" s="29"/>
      <c r="G619" s="29"/>
      <c r="H619" s="29"/>
      <c r="I619" s="30"/>
      <c r="J619" s="30"/>
      <c r="K619" s="30"/>
      <c r="L619" s="30"/>
      <c r="M619" s="40"/>
      <c r="N619" s="40"/>
      <c r="O619" s="40"/>
      <c r="P619" s="31"/>
    </row>
    <row r="620" spans="1:16" s="34" customFormat="1">
      <c r="A620" s="29"/>
      <c r="B620" s="29"/>
      <c r="C620" s="29"/>
      <c r="D620" s="29"/>
      <c r="E620" s="29"/>
      <c r="F620" s="29"/>
      <c r="G620" s="29"/>
      <c r="H620" s="29"/>
      <c r="I620" s="30"/>
      <c r="J620" s="30"/>
      <c r="K620" s="30"/>
      <c r="L620" s="30"/>
      <c r="M620" s="40"/>
      <c r="N620" s="40"/>
      <c r="O620" s="40"/>
      <c r="P620" s="31"/>
    </row>
    <row r="621" spans="1:16" s="34" customFormat="1">
      <c r="A621" s="29"/>
      <c r="B621" s="29"/>
      <c r="C621" s="29"/>
      <c r="D621" s="29"/>
      <c r="E621" s="29"/>
      <c r="F621" s="29"/>
      <c r="G621" s="29"/>
      <c r="H621" s="29"/>
      <c r="I621" s="30"/>
      <c r="J621" s="30"/>
      <c r="K621" s="30"/>
      <c r="L621" s="30"/>
      <c r="M621" s="40"/>
      <c r="N621" s="40"/>
      <c r="O621" s="40"/>
      <c r="P621" s="31"/>
    </row>
    <row r="622" spans="1:16" s="34" customFormat="1">
      <c r="A622" s="29"/>
      <c r="B622" s="29"/>
      <c r="C622" s="29"/>
      <c r="D622" s="29"/>
      <c r="E622" s="29"/>
      <c r="F622" s="29"/>
      <c r="G622" s="29"/>
      <c r="H622" s="29"/>
      <c r="I622" s="30"/>
      <c r="J622" s="30"/>
      <c r="K622" s="30"/>
      <c r="L622" s="30"/>
      <c r="M622" s="40"/>
      <c r="N622" s="40"/>
      <c r="O622" s="40"/>
      <c r="P622" s="31"/>
    </row>
    <row r="623" spans="1:16" s="34" customFormat="1">
      <c r="A623" s="29"/>
      <c r="B623" s="29"/>
      <c r="C623" s="29"/>
      <c r="D623" s="29"/>
      <c r="E623" s="29"/>
      <c r="F623" s="29"/>
      <c r="G623" s="29"/>
      <c r="H623" s="29"/>
      <c r="I623" s="30"/>
      <c r="J623" s="30"/>
      <c r="K623" s="30"/>
      <c r="L623" s="30"/>
      <c r="M623" s="40"/>
      <c r="N623" s="40"/>
      <c r="O623" s="40"/>
      <c r="P623" s="31"/>
    </row>
    <row r="624" spans="1:16" s="34" customFormat="1">
      <c r="A624" s="29"/>
      <c r="B624" s="29"/>
      <c r="C624" s="29"/>
      <c r="D624" s="29"/>
      <c r="E624" s="29"/>
      <c r="F624" s="29"/>
      <c r="G624" s="29"/>
      <c r="H624" s="29"/>
      <c r="I624" s="30"/>
      <c r="J624" s="30"/>
      <c r="K624" s="30"/>
      <c r="L624" s="30"/>
      <c r="M624" s="40"/>
      <c r="N624" s="40"/>
      <c r="O624" s="40"/>
      <c r="P624" s="31"/>
    </row>
    <row r="625" spans="1:16" s="34" customFormat="1">
      <c r="A625" s="29"/>
      <c r="B625" s="29"/>
      <c r="C625" s="29"/>
      <c r="D625" s="29"/>
      <c r="E625" s="29"/>
      <c r="F625" s="29"/>
      <c r="G625" s="29"/>
      <c r="H625" s="29"/>
      <c r="I625" s="30"/>
      <c r="J625" s="30"/>
      <c r="K625" s="30"/>
      <c r="L625" s="30"/>
      <c r="M625" s="40"/>
      <c r="N625" s="40"/>
      <c r="O625" s="40"/>
      <c r="P625" s="31"/>
    </row>
    <row r="626" spans="1:16" s="34" customFormat="1">
      <c r="A626" s="29"/>
      <c r="B626" s="29"/>
      <c r="C626" s="29"/>
      <c r="D626" s="29"/>
      <c r="E626" s="29"/>
      <c r="F626" s="29"/>
      <c r="G626" s="29"/>
      <c r="H626" s="29"/>
      <c r="I626" s="30"/>
      <c r="J626" s="30"/>
      <c r="K626" s="30"/>
      <c r="L626" s="30"/>
      <c r="M626" s="40"/>
      <c r="N626" s="40"/>
      <c r="O626" s="40"/>
      <c r="P626" s="31"/>
    </row>
    <row r="627" spans="1:16" s="34" customFormat="1">
      <c r="A627" s="29"/>
      <c r="B627" s="29"/>
      <c r="C627" s="29"/>
      <c r="D627" s="29"/>
      <c r="E627" s="29"/>
      <c r="F627" s="29"/>
      <c r="G627" s="29"/>
      <c r="H627" s="29"/>
      <c r="I627" s="30"/>
      <c r="J627" s="30"/>
      <c r="K627" s="30"/>
      <c r="L627" s="30"/>
      <c r="M627" s="40"/>
      <c r="N627" s="40"/>
      <c r="O627" s="40"/>
      <c r="P627" s="31"/>
    </row>
    <row r="628" spans="1:16" s="34" customFormat="1">
      <c r="A628" s="29"/>
      <c r="B628" s="29"/>
      <c r="C628" s="29"/>
      <c r="D628" s="29"/>
      <c r="E628" s="29"/>
      <c r="F628" s="29"/>
      <c r="G628" s="29"/>
      <c r="H628" s="29"/>
      <c r="I628" s="30"/>
      <c r="J628" s="30"/>
      <c r="K628" s="30"/>
      <c r="L628" s="30"/>
      <c r="M628" s="40"/>
      <c r="N628" s="40"/>
      <c r="O628" s="40"/>
      <c r="P628" s="31"/>
    </row>
    <row r="629" spans="1:16" s="34" customFormat="1">
      <c r="A629" s="29"/>
      <c r="B629" s="29"/>
      <c r="C629" s="29"/>
      <c r="D629" s="29"/>
      <c r="E629" s="29"/>
      <c r="F629" s="29"/>
      <c r="G629" s="29"/>
      <c r="H629" s="29"/>
      <c r="I629" s="30"/>
      <c r="J629" s="30"/>
      <c r="K629" s="30"/>
      <c r="L629" s="30"/>
      <c r="M629" s="40"/>
      <c r="N629" s="40"/>
      <c r="O629" s="40"/>
      <c r="P629" s="31"/>
    </row>
    <row r="630" spans="1:16" s="34" customFormat="1">
      <c r="A630" s="29"/>
      <c r="B630" s="29"/>
      <c r="C630" s="29"/>
      <c r="D630" s="29"/>
      <c r="E630" s="29"/>
      <c r="F630" s="29"/>
      <c r="G630" s="29"/>
      <c r="H630" s="29"/>
      <c r="I630" s="30"/>
      <c r="J630" s="30"/>
      <c r="K630" s="30"/>
      <c r="L630" s="30"/>
      <c r="M630" s="40"/>
      <c r="N630" s="40"/>
      <c r="O630" s="40"/>
      <c r="P630" s="31"/>
    </row>
    <row r="631" spans="1:16" s="34" customFormat="1">
      <c r="A631" s="29"/>
      <c r="B631" s="29"/>
      <c r="C631" s="29"/>
      <c r="D631" s="29"/>
      <c r="E631" s="29"/>
      <c r="F631" s="29"/>
      <c r="G631" s="29"/>
      <c r="H631" s="29"/>
      <c r="I631" s="30"/>
      <c r="J631" s="30"/>
      <c r="K631" s="30"/>
      <c r="L631" s="30"/>
      <c r="M631" s="40"/>
      <c r="N631" s="40"/>
      <c r="O631" s="40"/>
      <c r="P631" s="31"/>
    </row>
    <row r="632" spans="1:16" s="34" customFormat="1">
      <c r="A632" s="29"/>
      <c r="B632" s="29"/>
      <c r="C632" s="29"/>
      <c r="D632" s="29"/>
      <c r="E632" s="29"/>
      <c r="F632" s="29"/>
      <c r="G632" s="29"/>
      <c r="H632" s="29"/>
      <c r="I632" s="30"/>
      <c r="J632" s="30"/>
      <c r="K632" s="30"/>
      <c r="L632" s="30"/>
      <c r="M632" s="40"/>
      <c r="N632" s="40"/>
      <c r="O632" s="40"/>
      <c r="P632" s="31"/>
    </row>
    <row r="633" spans="1:16" s="34" customFormat="1">
      <c r="A633" s="29"/>
      <c r="B633" s="29"/>
      <c r="C633" s="29"/>
      <c r="D633" s="29"/>
      <c r="E633" s="29"/>
      <c r="F633" s="29"/>
      <c r="G633" s="29"/>
      <c r="H633" s="29"/>
      <c r="I633" s="30"/>
      <c r="J633" s="30"/>
      <c r="K633" s="30"/>
      <c r="L633" s="30"/>
      <c r="M633" s="40"/>
      <c r="N633" s="40"/>
      <c r="O633" s="40"/>
      <c r="P633" s="31"/>
    </row>
    <row r="634" spans="1:16" s="34" customFormat="1">
      <c r="A634" s="29"/>
      <c r="B634" s="29"/>
      <c r="C634" s="29"/>
      <c r="D634" s="29"/>
      <c r="E634" s="29"/>
      <c r="F634" s="29"/>
      <c r="G634" s="29"/>
      <c r="H634" s="29"/>
      <c r="I634" s="30"/>
      <c r="J634" s="30"/>
      <c r="K634" s="30"/>
      <c r="L634" s="30"/>
      <c r="M634" s="40"/>
      <c r="N634" s="40"/>
      <c r="O634" s="40"/>
      <c r="P634" s="31"/>
    </row>
    <row r="635" spans="1:16" s="34" customFormat="1">
      <c r="A635" s="29"/>
      <c r="B635" s="29"/>
      <c r="C635" s="29"/>
      <c r="D635" s="29"/>
      <c r="E635" s="29"/>
      <c r="F635" s="29"/>
      <c r="G635" s="29"/>
      <c r="H635" s="29"/>
      <c r="I635" s="30"/>
      <c r="J635" s="30"/>
      <c r="K635" s="30"/>
      <c r="L635" s="30"/>
      <c r="M635" s="40"/>
      <c r="N635" s="40"/>
      <c r="O635" s="40"/>
      <c r="P635" s="31"/>
    </row>
    <row r="636" spans="1:16" s="34" customFormat="1">
      <c r="A636" s="29"/>
      <c r="B636" s="29"/>
      <c r="C636" s="29"/>
      <c r="D636" s="29"/>
      <c r="E636" s="29"/>
      <c r="F636" s="29"/>
      <c r="G636" s="29"/>
      <c r="H636" s="29"/>
      <c r="I636" s="30"/>
      <c r="J636" s="30"/>
      <c r="K636" s="30"/>
      <c r="L636" s="30"/>
      <c r="M636" s="40"/>
      <c r="N636" s="40"/>
      <c r="O636" s="40"/>
      <c r="P636" s="31"/>
    </row>
    <row r="637" spans="1:16" s="34" customFormat="1">
      <c r="A637" s="29"/>
      <c r="B637" s="29"/>
      <c r="C637" s="29"/>
      <c r="D637" s="29"/>
      <c r="E637" s="29"/>
      <c r="F637" s="29"/>
      <c r="G637" s="29"/>
      <c r="H637" s="29"/>
      <c r="I637" s="30"/>
      <c r="J637" s="30"/>
      <c r="K637" s="30"/>
      <c r="L637" s="30"/>
      <c r="M637" s="40"/>
      <c r="N637" s="40"/>
      <c r="O637" s="40"/>
      <c r="P637" s="31"/>
    </row>
    <row r="638" spans="1:16" s="34" customFormat="1">
      <c r="A638" s="29"/>
      <c r="B638" s="29"/>
      <c r="C638" s="29"/>
      <c r="D638" s="29"/>
      <c r="E638" s="29"/>
      <c r="F638" s="29"/>
      <c r="G638" s="29"/>
      <c r="H638" s="29"/>
      <c r="I638" s="30"/>
      <c r="J638" s="30"/>
      <c r="K638" s="30"/>
      <c r="L638" s="30"/>
      <c r="M638" s="40"/>
      <c r="N638" s="40"/>
      <c r="O638" s="40"/>
      <c r="P638" s="31"/>
    </row>
    <row r="639" spans="1:16" s="34" customFormat="1">
      <c r="A639" s="29"/>
      <c r="B639" s="29"/>
      <c r="C639" s="29"/>
      <c r="D639" s="29"/>
      <c r="E639" s="29"/>
      <c r="F639" s="29"/>
      <c r="G639" s="29"/>
      <c r="H639" s="29"/>
      <c r="I639" s="30"/>
      <c r="J639" s="30"/>
      <c r="K639" s="30"/>
      <c r="L639" s="30"/>
      <c r="M639" s="40"/>
      <c r="N639" s="40"/>
      <c r="O639" s="40"/>
      <c r="P639" s="31"/>
    </row>
    <row r="640" spans="1:16" s="34" customFormat="1">
      <c r="A640" s="29"/>
      <c r="B640" s="29"/>
      <c r="C640" s="29"/>
      <c r="D640" s="29"/>
      <c r="E640" s="29"/>
      <c r="F640" s="29"/>
      <c r="G640" s="29"/>
      <c r="H640" s="29"/>
      <c r="I640" s="30"/>
      <c r="J640" s="30"/>
      <c r="K640" s="30"/>
      <c r="L640" s="30"/>
      <c r="M640" s="40"/>
      <c r="N640" s="40"/>
      <c r="O640" s="40"/>
      <c r="P640" s="31"/>
    </row>
    <row r="641" spans="1:16" s="34" customFormat="1">
      <c r="A641" s="29"/>
      <c r="B641" s="29"/>
      <c r="C641" s="29"/>
      <c r="D641" s="29"/>
      <c r="E641" s="29"/>
      <c r="F641" s="29"/>
      <c r="G641" s="29"/>
      <c r="H641" s="29"/>
      <c r="I641" s="30"/>
      <c r="J641" s="30"/>
      <c r="K641" s="30"/>
      <c r="L641" s="30"/>
      <c r="M641" s="40"/>
      <c r="N641" s="40"/>
      <c r="O641" s="40"/>
      <c r="P641" s="31"/>
    </row>
    <row r="642" spans="1:16" s="34" customFormat="1">
      <c r="A642" s="29"/>
      <c r="B642" s="29"/>
      <c r="C642" s="29"/>
      <c r="D642" s="29"/>
      <c r="E642" s="29"/>
      <c r="F642" s="29"/>
      <c r="G642" s="29"/>
      <c r="H642" s="29"/>
      <c r="I642" s="30"/>
      <c r="J642" s="30"/>
      <c r="K642" s="30"/>
      <c r="L642" s="30"/>
      <c r="M642" s="40"/>
      <c r="N642" s="40"/>
      <c r="O642" s="40"/>
      <c r="P642" s="31"/>
    </row>
    <row r="643" spans="1:16" s="34" customFormat="1">
      <c r="A643" s="29"/>
      <c r="B643" s="29"/>
      <c r="C643" s="29"/>
      <c r="D643" s="29"/>
      <c r="E643" s="29"/>
      <c r="F643" s="29"/>
      <c r="G643" s="29"/>
      <c r="H643" s="29"/>
      <c r="I643" s="30"/>
      <c r="J643" s="30"/>
      <c r="K643" s="30"/>
      <c r="L643" s="30"/>
      <c r="M643" s="40"/>
      <c r="N643" s="40"/>
      <c r="O643" s="40"/>
      <c r="P643" s="31"/>
    </row>
    <row r="644" spans="1:16" s="34" customFormat="1">
      <c r="A644" s="29"/>
      <c r="B644" s="29"/>
      <c r="C644" s="29"/>
      <c r="D644" s="29"/>
      <c r="E644" s="29"/>
      <c r="F644" s="29"/>
      <c r="G644" s="29"/>
      <c r="H644" s="29"/>
      <c r="I644" s="30"/>
      <c r="J644" s="30"/>
      <c r="K644" s="30"/>
      <c r="L644" s="30"/>
      <c r="M644" s="40"/>
      <c r="N644" s="40"/>
      <c r="O644" s="40"/>
      <c r="P644" s="31"/>
    </row>
    <row r="645" spans="1:16" s="34" customFormat="1">
      <c r="A645" s="29"/>
      <c r="B645" s="29"/>
      <c r="C645" s="29"/>
      <c r="D645" s="29"/>
      <c r="E645" s="29"/>
      <c r="F645" s="29"/>
      <c r="G645" s="29"/>
      <c r="H645" s="29"/>
      <c r="I645" s="30"/>
      <c r="J645" s="30"/>
      <c r="K645" s="30"/>
      <c r="L645" s="30"/>
      <c r="M645" s="40"/>
      <c r="N645" s="40"/>
      <c r="O645" s="40"/>
      <c r="P645" s="31"/>
    </row>
    <row r="646" spans="1:16" s="34" customFormat="1">
      <c r="A646" s="29"/>
      <c r="B646" s="29"/>
      <c r="C646" s="29"/>
      <c r="D646" s="29"/>
      <c r="E646" s="29"/>
      <c r="F646" s="29"/>
      <c r="G646" s="29"/>
      <c r="H646" s="29"/>
      <c r="I646" s="30"/>
      <c r="J646" s="30"/>
      <c r="K646" s="30"/>
      <c r="L646" s="30"/>
      <c r="M646" s="40"/>
      <c r="N646" s="40"/>
      <c r="O646" s="40"/>
      <c r="P646" s="31"/>
    </row>
    <row r="647" spans="1:16" s="34" customFormat="1">
      <c r="A647" s="29"/>
      <c r="B647" s="29"/>
      <c r="C647" s="29"/>
      <c r="D647" s="29"/>
      <c r="E647" s="29"/>
      <c r="F647" s="29"/>
      <c r="G647" s="29"/>
      <c r="H647" s="29"/>
      <c r="I647" s="30"/>
      <c r="J647" s="30"/>
      <c r="K647" s="30"/>
      <c r="L647" s="30"/>
      <c r="M647" s="40"/>
      <c r="N647" s="40"/>
      <c r="O647" s="40"/>
      <c r="P647" s="31"/>
    </row>
    <row r="648" spans="1:16" s="34" customFormat="1">
      <c r="A648" s="29"/>
      <c r="B648" s="29"/>
      <c r="C648" s="29"/>
      <c r="D648" s="29"/>
      <c r="E648" s="29"/>
      <c r="F648" s="29"/>
      <c r="G648" s="29"/>
      <c r="H648" s="29"/>
      <c r="I648" s="30"/>
      <c r="J648" s="30"/>
      <c r="K648" s="30"/>
      <c r="L648" s="30"/>
      <c r="M648" s="40"/>
      <c r="N648" s="40"/>
      <c r="O648" s="40"/>
      <c r="P648" s="31"/>
    </row>
    <row r="649" spans="1:16" s="34" customFormat="1">
      <c r="A649" s="29"/>
      <c r="B649" s="29"/>
      <c r="C649" s="29"/>
      <c r="D649" s="29"/>
      <c r="E649" s="29"/>
      <c r="F649" s="29"/>
      <c r="G649" s="29"/>
      <c r="H649" s="29"/>
      <c r="I649" s="30"/>
      <c r="J649" s="30"/>
      <c r="K649" s="30"/>
      <c r="L649" s="30"/>
      <c r="M649" s="40"/>
      <c r="N649" s="40"/>
      <c r="O649" s="40"/>
      <c r="P649" s="31"/>
    </row>
    <row r="650" spans="1:16" s="34" customFormat="1">
      <c r="A650" s="29"/>
      <c r="B650" s="29"/>
      <c r="C650" s="29"/>
      <c r="D650" s="29"/>
      <c r="E650" s="29"/>
      <c r="F650" s="29"/>
      <c r="G650" s="29"/>
      <c r="H650" s="29"/>
      <c r="I650" s="30"/>
      <c r="J650" s="30"/>
      <c r="K650" s="30"/>
      <c r="L650" s="30"/>
      <c r="M650" s="40"/>
      <c r="N650" s="40"/>
      <c r="O650" s="40"/>
      <c r="P650" s="31"/>
    </row>
    <row r="651" spans="1:16" s="34" customFormat="1">
      <c r="A651" s="29"/>
      <c r="B651" s="29"/>
      <c r="C651" s="29"/>
      <c r="D651" s="29"/>
      <c r="E651" s="29"/>
      <c r="F651" s="29"/>
      <c r="G651" s="29"/>
      <c r="H651" s="29"/>
      <c r="I651" s="30"/>
      <c r="J651" s="30"/>
      <c r="K651" s="30"/>
      <c r="L651" s="30"/>
      <c r="M651" s="40"/>
      <c r="N651" s="40"/>
      <c r="O651" s="40"/>
      <c r="P651" s="31"/>
    </row>
    <row r="652" spans="1:16" s="34" customFormat="1">
      <c r="A652" s="29"/>
      <c r="B652" s="29"/>
      <c r="C652" s="29"/>
      <c r="D652" s="29"/>
      <c r="E652" s="29"/>
      <c r="F652" s="29"/>
      <c r="G652" s="29"/>
      <c r="H652" s="29"/>
      <c r="I652" s="30"/>
      <c r="J652" s="30"/>
      <c r="K652" s="30"/>
      <c r="L652" s="30"/>
      <c r="M652" s="40"/>
      <c r="N652" s="40"/>
      <c r="O652" s="40"/>
      <c r="P652" s="31"/>
    </row>
    <row r="653" spans="1:16" s="34" customFormat="1">
      <c r="A653" s="29"/>
      <c r="B653" s="29"/>
      <c r="C653" s="29"/>
      <c r="D653" s="29"/>
      <c r="E653" s="29"/>
      <c r="F653" s="29"/>
      <c r="G653" s="29"/>
      <c r="H653" s="29"/>
      <c r="I653" s="30"/>
      <c r="J653" s="30"/>
      <c r="K653" s="30"/>
      <c r="L653" s="30"/>
      <c r="M653" s="40"/>
      <c r="N653" s="40"/>
      <c r="O653" s="40"/>
      <c r="P653" s="31"/>
    </row>
    <row r="654" spans="1:16" s="34" customFormat="1">
      <c r="A654" s="29"/>
      <c r="B654" s="29"/>
      <c r="C654" s="29"/>
      <c r="D654" s="29"/>
      <c r="E654" s="29"/>
      <c r="F654" s="29"/>
      <c r="G654" s="29"/>
      <c r="H654" s="29"/>
      <c r="I654" s="30"/>
      <c r="J654" s="30"/>
      <c r="K654" s="30"/>
      <c r="L654" s="30"/>
      <c r="M654" s="40"/>
      <c r="N654" s="40"/>
      <c r="O654" s="40"/>
      <c r="P654" s="31"/>
    </row>
    <row r="655" spans="1:16" s="34" customFormat="1">
      <c r="A655" s="29"/>
      <c r="B655" s="29"/>
      <c r="C655" s="29"/>
      <c r="D655" s="29"/>
      <c r="E655" s="29"/>
      <c r="F655" s="29"/>
      <c r="G655" s="29"/>
      <c r="H655" s="29"/>
      <c r="I655" s="30"/>
      <c r="J655" s="30"/>
      <c r="K655" s="30"/>
      <c r="L655" s="30"/>
      <c r="M655" s="40"/>
      <c r="N655" s="40"/>
      <c r="O655" s="40"/>
      <c r="P655" s="31"/>
    </row>
    <row r="656" spans="1:16" s="34" customFormat="1">
      <c r="A656" s="29"/>
      <c r="B656" s="29"/>
      <c r="C656" s="29"/>
      <c r="D656" s="29"/>
      <c r="E656" s="29"/>
      <c r="F656" s="29"/>
      <c r="G656" s="29"/>
      <c r="H656" s="29"/>
      <c r="I656" s="30"/>
      <c r="J656" s="30"/>
      <c r="K656" s="30"/>
      <c r="L656" s="30"/>
      <c r="M656" s="40"/>
      <c r="N656" s="40"/>
      <c r="O656" s="40"/>
      <c r="P656" s="31"/>
    </row>
    <row r="657" spans="1:16" s="34" customFormat="1">
      <c r="A657" s="29"/>
      <c r="B657" s="29"/>
      <c r="C657" s="29"/>
      <c r="D657" s="29"/>
      <c r="E657" s="29"/>
      <c r="F657" s="29"/>
      <c r="G657" s="29"/>
      <c r="H657" s="29"/>
      <c r="I657" s="30"/>
      <c r="J657" s="30"/>
      <c r="K657" s="30"/>
      <c r="L657" s="30"/>
      <c r="M657" s="40"/>
      <c r="N657" s="40"/>
      <c r="O657" s="40"/>
      <c r="P657" s="31"/>
    </row>
    <row r="658" spans="1:16" s="34" customFormat="1">
      <c r="A658" s="29"/>
      <c r="B658" s="29"/>
      <c r="C658" s="29"/>
      <c r="D658" s="29"/>
      <c r="E658" s="29"/>
      <c r="F658" s="29"/>
      <c r="G658" s="29"/>
      <c r="H658" s="29"/>
      <c r="I658" s="30"/>
      <c r="J658" s="30"/>
      <c r="K658" s="30"/>
      <c r="L658" s="30"/>
      <c r="M658" s="40"/>
      <c r="N658" s="40"/>
      <c r="O658" s="40"/>
      <c r="P658" s="31"/>
    </row>
    <row r="659" spans="1:16" s="34" customFormat="1">
      <c r="A659" s="29"/>
      <c r="B659" s="29"/>
      <c r="C659" s="29"/>
      <c r="D659" s="29"/>
      <c r="E659" s="29"/>
      <c r="F659" s="29"/>
      <c r="G659" s="29"/>
      <c r="H659" s="29"/>
      <c r="I659" s="30"/>
      <c r="J659" s="30"/>
      <c r="K659" s="30"/>
      <c r="L659" s="30"/>
      <c r="M659" s="40"/>
      <c r="N659" s="40"/>
      <c r="O659" s="40"/>
      <c r="P659" s="31"/>
    </row>
    <row r="660" spans="1:16" s="34" customFormat="1">
      <c r="A660" s="29"/>
      <c r="B660" s="29"/>
      <c r="C660" s="29"/>
      <c r="D660" s="29"/>
      <c r="E660" s="29"/>
      <c r="F660" s="29"/>
      <c r="G660" s="29"/>
      <c r="H660" s="29"/>
      <c r="I660" s="30"/>
      <c r="J660" s="30"/>
      <c r="K660" s="30"/>
      <c r="L660" s="30"/>
      <c r="M660" s="40"/>
      <c r="N660" s="40"/>
      <c r="O660" s="40"/>
      <c r="P660" s="31"/>
    </row>
    <row r="661" spans="1:16" s="34" customFormat="1">
      <c r="A661" s="29"/>
      <c r="B661" s="29"/>
      <c r="C661" s="29"/>
      <c r="D661" s="29"/>
      <c r="E661" s="29"/>
      <c r="F661" s="29"/>
      <c r="G661" s="29"/>
      <c r="H661" s="29"/>
      <c r="I661" s="30"/>
      <c r="J661" s="30"/>
      <c r="K661" s="30"/>
      <c r="L661" s="30"/>
      <c r="M661" s="40"/>
      <c r="N661" s="40"/>
      <c r="O661" s="40"/>
      <c r="P661" s="31"/>
    </row>
    <row r="662" spans="1:16" s="34" customFormat="1">
      <c r="A662" s="29"/>
      <c r="B662" s="29"/>
      <c r="C662" s="29"/>
      <c r="D662" s="29"/>
      <c r="E662" s="29"/>
      <c r="F662" s="29"/>
      <c r="G662" s="29"/>
      <c r="H662" s="29"/>
      <c r="I662" s="30"/>
      <c r="J662" s="30"/>
      <c r="K662" s="30"/>
      <c r="L662" s="30"/>
      <c r="M662" s="40"/>
      <c r="N662" s="40"/>
      <c r="O662" s="40"/>
      <c r="P662" s="31"/>
    </row>
    <row r="663" spans="1:16" s="34" customFormat="1">
      <c r="A663" s="29"/>
      <c r="B663" s="29"/>
      <c r="C663" s="29"/>
      <c r="D663" s="29"/>
      <c r="E663" s="29"/>
      <c r="F663" s="29"/>
      <c r="G663" s="29"/>
      <c r="H663" s="29"/>
      <c r="I663" s="30"/>
      <c r="J663" s="30"/>
      <c r="K663" s="30"/>
      <c r="L663" s="30"/>
      <c r="M663" s="40"/>
      <c r="N663" s="40"/>
      <c r="O663" s="40"/>
      <c r="P663" s="31"/>
    </row>
    <row r="664" spans="1:16" s="34" customFormat="1">
      <c r="A664" s="29"/>
      <c r="B664" s="29"/>
      <c r="C664" s="29"/>
      <c r="D664" s="29"/>
      <c r="E664" s="29"/>
      <c r="F664" s="29"/>
      <c r="G664" s="29"/>
      <c r="H664" s="29"/>
      <c r="I664" s="30"/>
      <c r="J664" s="30"/>
      <c r="K664" s="30"/>
      <c r="L664" s="30"/>
      <c r="M664" s="40"/>
      <c r="N664" s="40"/>
      <c r="O664" s="40"/>
      <c r="P664" s="31"/>
    </row>
    <row r="665" spans="1:16" s="34" customFormat="1">
      <c r="A665" s="29"/>
      <c r="B665" s="29"/>
      <c r="C665" s="29"/>
      <c r="D665" s="29"/>
      <c r="E665" s="29"/>
      <c r="F665" s="29"/>
      <c r="G665" s="29"/>
      <c r="H665" s="29"/>
      <c r="I665" s="30"/>
      <c r="J665" s="30"/>
      <c r="K665" s="30"/>
      <c r="L665" s="30"/>
      <c r="M665" s="40"/>
      <c r="N665" s="40"/>
      <c r="O665" s="40"/>
      <c r="P665" s="31"/>
    </row>
    <row r="666" spans="1:16" s="34" customFormat="1">
      <c r="A666" s="29"/>
      <c r="B666" s="29"/>
      <c r="C666" s="29"/>
      <c r="D666" s="29"/>
      <c r="E666" s="29"/>
      <c r="F666" s="29"/>
      <c r="G666" s="29"/>
      <c r="H666" s="29"/>
      <c r="I666" s="30"/>
      <c r="J666" s="30"/>
      <c r="K666" s="30"/>
      <c r="L666" s="30"/>
      <c r="M666" s="40"/>
      <c r="N666" s="40"/>
      <c r="O666" s="40"/>
      <c r="P666" s="31"/>
    </row>
    <row r="667" spans="1:16" s="34" customFormat="1">
      <c r="A667" s="29"/>
      <c r="B667" s="29"/>
      <c r="C667" s="29"/>
      <c r="D667" s="29"/>
      <c r="E667" s="29"/>
      <c r="F667" s="29"/>
      <c r="G667" s="29"/>
      <c r="H667" s="29"/>
      <c r="I667" s="30"/>
      <c r="J667" s="30"/>
      <c r="K667" s="30"/>
      <c r="L667" s="30"/>
      <c r="M667" s="40"/>
      <c r="N667" s="40"/>
      <c r="O667" s="40"/>
      <c r="P667" s="31"/>
    </row>
    <row r="668" spans="1:16" s="34" customFormat="1">
      <c r="A668" s="29"/>
      <c r="B668" s="29"/>
      <c r="C668" s="29"/>
      <c r="D668" s="29"/>
      <c r="E668" s="29"/>
      <c r="F668" s="29"/>
      <c r="G668" s="29"/>
      <c r="H668" s="29"/>
      <c r="I668" s="30"/>
      <c r="J668" s="30"/>
      <c r="K668" s="30"/>
      <c r="L668" s="30"/>
      <c r="M668" s="40"/>
      <c r="N668" s="40"/>
      <c r="O668" s="40"/>
      <c r="P668" s="31"/>
    </row>
    <row r="669" spans="1:16" s="34" customFormat="1">
      <c r="A669" s="29"/>
      <c r="B669" s="29"/>
      <c r="C669" s="29"/>
      <c r="D669" s="29"/>
      <c r="E669" s="29"/>
      <c r="F669" s="29"/>
      <c r="G669" s="29"/>
      <c r="H669" s="29"/>
      <c r="I669" s="30"/>
      <c r="J669" s="30"/>
      <c r="K669" s="30"/>
      <c r="L669" s="30"/>
      <c r="M669" s="40"/>
      <c r="N669" s="40"/>
      <c r="O669" s="40"/>
      <c r="P669" s="31"/>
    </row>
    <row r="670" spans="1:16" s="34" customFormat="1">
      <c r="A670" s="29"/>
      <c r="B670" s="29"/>
      <c r="C670" s="29"/>
      <c r="D670" s="29"/>
      <c r="E670" s="29"/>
      <c r="F670" s="29"/>
      <c r="G670" s="29"/>
      <c r="H670" s="29"/>
      <c r="I670" s="30"/>
      <c r="J670" s="30"/>
      <c r="K670" s="30"/>
      <c r="L670" s="30"/>
      <c r="M670" s="40"/>
      <c r="N670" s="40"/>
      <c r="O670" s="40"/>
      <c r="P670" s="31"/>
    </row>
    <row r="671" spans="1:16" s="34" customFormat="1">
      <c r="A671" s="29"/>
      <c r="B671" s="29"/>
      <c r="C671" s="29"/>
      <c r="D671" s="29"/>
      <c r="E671" s="29"/>
      <c r="F671" s="29"/>
      <c r="G671" s="29"/>
      <c r="H671" s="29"/>
      <c r="I671" s="30"/>
      <c r="J671" s="30"/>
      <c r="K671" s="30"/>
      <c r="L671" s="30"/>
      <c r="M671" s="40"/>
      <c r="N671" s="40"/>
      <c r="O671" s="40"/>
      <c r="P671" s="31"/>
    </row>
    <row r="672" spans="1:16" s="34" customFormat="1">
      <c r="A672" s="29"/>
      <c r="B672" s="29"/>
      <c r="C672" s="29"/>
      <c r="D672" s="29"/>
      <c r="E672" s="29"/>
      <c r="F672" s="29"/>
      <c r="G672" s="29"/>
      <c r="H672" s="29"/>
      <c r="I672" s="30"/>
      <c r="J672" s="30"/>
      <c r="K672" s="30"/>
      <c r="L672" s="30"/>
      <c r="M672" s="40"/>
      <c r="N672" s="40"/>
      <c r="O672" s="40"/>
      <c r="P672" s="31"/>
    </row>
    <row r="673" spans="1:16" s="34" customFormat="1">
      <c r="A673" s="29"/>
      <c r="B673" s="29"/>
      <c r="C673" s="29"/>
      <c r="D673" s="29"/>
      <c r="E673" s="29"/>
      <c r="F673" s="29"/>
      <c r="G673" s="29"/>
      <c r="H673" s="29"/>
      <c r="I673" s="30"/>
      <c r="J673" s="30"/>
      <c r="K673" s="30"/>
      <c r="L673" s="30"/>
      <c r="M673" s="40"/>
      <c r="N673" s="40"/>
      <c r="O673" s="40"/>
      <c r="P673" s="31"/>
    </row>
    <row r="674" spans="1:16" s="34" customFormat="1">
      <c r="A674" s="29"/>
      <c r="B674" s="29"/>
      <c r="C674" s="29"/>
      <c r="D674" s="29"/>
      <c r="E674" s="29"/>
      <c r="F674" s="29"/>
      <c r="G674" s="29"/>
      <c r="H674" s="29"/>
      <c r="I674" s="30"/>
      <c r="J674" s="30"/>
      <c r="K674" s="30"/>
      <c r="L674" s="30"/>
      <c r="M674" s="40"/>
      <c r="N674" s="40"/>
      <c r="O674" s="40"/>
      <c r="P674" s="31"/>
    </row>
    <row r="675" spans="1:16" s="34" customFormat="1">
      <c r="A675" s="29"/>
      <c r="B675" s="29"/>
      <c r="C675" s="29"/>
      <c r="D675" s="29"/>
      <c r="E675" s="29"/>
      <c r="F675" s="29"/>
      <c r="G675" s="29"/>
      <c r="H675" s="29"/>
      <c r="I675" s="30"/>
      <c r="J675" s="30"/>
      <c r="K675" s="30"/>
      <c r="L675" s="30"/>
      <c r="M675" s="40"/>
      <c r="N675" s="40"/>
      <c r="O675" s="40"/>
      <c r="P675" s="31"/>
    </row>
    <row r="676" spans="1:16" s="34" customFormat="1">
      <c r="A676" s="29"/>
      <c r="B676" s="29"/>
      <c r="C676" s="29"/>
      <c r="D676" s="29"/>
      <c r="E676" s="29"/>
      <c r="F676" s="29"/>
      <c r="G676" s="29"/>
      <c r="H676" s="29"/>
      <c r="I676" s="30"/>
      <c r="J676" s="30"/>
      <c r="K676" s="30"/>
      <c r="L676" s="30"/>
      <c r="M676" s="40"/>
      <c r="N676" s="40"/>
      <c r="O676" s="40"/>
      <c r="P676" s="31"/>
    </row>
    <row r="677" spans="1:16" s="34" customFormat="1">
      <c r="A677" s="29"/>
      <c r="B677" s="29"/>
      <c r="C677" s="29"/>
      <c r="D677" s="29"/>
      <c r="E677" s="29"/>
      <c r="F677" s="29"/>
      <c r="G677" s="29"/>
      <c r="H677" s="29"/>
      <c r="I677" s="30"/>
      <c r="J677" s="30"/>
      <c r="K677" s="30"/>
      <c r="L677" s="30"/>
      <c r="M677" s="40"/>
      <c r="N677" s="40"/>
      <c r="O677" s="40"/>
      <c r="P677" s="31"/>
    </row>
    <row r="678" spans="1:16" s="34" customFormat="1">
      <c r="A678" s="29"/>
      <c r="B678" s="29"/>
      <c r="C678" s="29"/>
      <c r="D678" s="29"/>
      <c r="E678" s="29"/>
      <c r="F678" s="29"/>
      <c r="G678" s="29"/>
      <c r="H678" s="29"/>
      <c r="I678" s="30"/>
      <c r="J678" s="30"/>
      <c r="K678" s="30"/>
      <c r="L678" s="30"/>
      <c r="M678" s="40"/>
      <c r="N678" s="40"/>
      <c r="O678" s="40"/>
      <c r="P678" s="31"/>
    </row>
    <row r="679" spans="1:16" s="34" customFormat="1">
      <c r="A679" s="29"/>
      <c r="B679" s="29"/>
      <c r="C679" s="29"/>
      <c r="D679" s="29"/>
      <c r="E679" s="29"/>
      <c r="F679" s="29"/>
      <c r="G679" s="29"/>
      <c r="H679" s="29"/>
      <c r="I679" s="30"/>
      <c r="J679" s="30"/>
      <c r="K679" s="30"/>
      <c r="L679" s="30"/>
      <c r="M679" s="40"/>
      <c r="N679" s="40"/>
      <c r="O679" s="40"/>
      <c r="P679" s="31"/>
    </row>
    <row r="680" spans="1:16" s="34" customFormat="1">
      <c r="A680" s="29"/>
      <c r="B680" s="29"/>
      <c r="C680" s="29"/>
      <c r="D680" s="29"/>
      <c r="E680" s="29"/>
      <c r="F680" s="29"/>
      <c r="G680" s="29"/>
      <c r="H680" s="29"/>
      <c r="I680" s="30"/>
      <c r="J680" s="30"/>
      <c r="K680" s="30"/>
      <c r="L680" s="30"/>
      <c r="M680" s="40"/>
      <c r="N680" s="40"/>
      <c r="O680" s="40"/>
      <c r="P680" s="31"/>
    </row>
    <row r="681" spans="1:16" s="34" customFormat="1">
      <c r="A681" s="29"/>
      <c r="B681" s="29"/>
      <c r="C681" s="29"/>
      <c r="D681" s="29"/>
      <c r="E681" s="29"/>
      <c r="F681" s="29"/>
      <c r="G681" s="29"/>
      <c r="H681" s="29"/>
      <c r="I681" s="30"/>
      <c r="J681" s="30"/>
      <c r="K681" s="30"/>
      <c r="L681" s="30"/>
      <c r="M681" s="40"/>
      <c r="N681" s="40"/>
      <c r="O681" s="40"/>
      <c r="P681" s="31"/>
    </row>
    <row r="682" spans="1:16" s="34" customFormat="1">
      <c r="A682" s="29"/>
      <c r="B682" s="29"/>
      <c r="C682" s="29"/>
      <c r="D682" s="29"/>
      <c r="E682" s="29"/>
      <c r="F682" s="29"/>
      <c r="G682" s="29"/>
      <c r="H682" s="29"/>
      <c r="I682" s="30"/>
      <c r="J682" s="30"/>
      <c r="K682" s="30"/>
      <c r="L682" s="30"/>
      <c r="M682" s="40"/>
      <c r="N682" s="40"/>
      <c r="O682" s="40"/>
      <c r="P682" s="31"/>
    </row>
    <row r="683" spans="1:16" s="34" customFormat="1">
      <c r="A683" s="29"/>
      <c r="B683" s="29"/>
      <c r="C683" s="29"/>
      <c r="D683" s="29"/>
      <c r="E683" s="29"/>
      <c r="F683" s="29"/>
      <c r="G683" s="29"/>
      <c r="H683" s="29"/>
      <c r="I683" s="30"/>
      <c r="J683" s="30"/>
      <c r="K683" s="30"/>
      <c r="L683" s="30"/>
      <c r="M683" s="40"/>
      <c r="N683" s="40"/>
      <c r="O683" s="40"/>
      <c r="P683" s="31"/>
    </row>
    <row r="684" spans="1:16" s="34" customFormat="1">
      <c r="A684" s="29"/>
      <c r="B684" s="29"/>
      <c r="C684" s="29"/>
      <c r="D684" s="29"/>
      <c r="E684" s="29"/>
      <c r="F684" s="29"/>
      <c r="G684" s="29"/>
      <c r="H684" s="29"/>
      <c r="I684" s="30"/>
      <c r="J684" s="30"/>
      <c r="K684" s="30"/>
      <c r="L684" s="30"/>
      <c r="M684" s="40"/>
      <c r="N684" s="40"/>
      <c r="O684" s="40"/>
      <c r="P684" s="31"/>
    </row>
    <row r="685" spans="1:16" s="34" customFormat="1">
      <c r="A685" s="29"/>
      <c r="B685" s="29"/>
      <c r="C685" s="29"/>
      <c r="D685" s="29"/>
      <c r="E685" s="29"/>
      <c r="F685" s="29"/>
      <c r="G685" s="29"/>
      <c r="H685" s="29"/>
      <c r="I685" s="30"/>
      <c r="J685" s="30"/>
      <c r="K685" s="30"/>
      <c r="L685" s="30"/>
      <c r="M685" s="40"/>
      <c r="N685" s="40"/>
      <c r="O685" s="40"/>
      <c r="P685" s="31"/>
    </row>
    <row r="686" spans="1:16" s="34" customFormat="1">
      <c r="A686" s="29"/>
      <c r="B686" s="29"/>
      <c r="C686" s="29"/>
      <c r="D686" s="29"/>
      <c r="E686" s="29"/>
      <c r="F686" s="29"/>
      <c r="G686" s="29"/>
      <c r="H686" s="29"/>
      <c r="I686" s="30"/>
      <c r="J686" s="30"/>
      <c r="K686" s="30"/>
      <c r="L686" s="30"/>
      <c r="M686" s="40"/>
      <c r="N686" s="40"/>
      <c r="O686" s="40"/>
      <c r="P686" s="31"/>
    </row>
    <row r="687" spans="1:16" s="34" customFormat="1">
      <c r="A687" s="29"/>
      <c r="B687" s="29"/>
      <c r="C687" s="29"/>
      <c r="D687" s="29"/>
      <c r="E687" s="29"/>
      <c r="F687" s="29"/>
      <c r="G687" s="29"/>
      <c r="H687" s="29"/>
      <c r="I687" s="30"/>
      <c r="J687" s="30"/>
      <c r="K687" s="30"/>
      <c r="L687" s="30"/>
      <c r="M687" s="40"/>
      <c r="N687" s="40"/>
      <c r="O687" s="40"/>
      <c r="P687" s="31"/>
    </row>
    <row r="688" spans="1:16" s="34" customFormat="1">
      <c r="A688" s="29"/>
      <c r="B688" s="29"/>
      <c r="C688" s="29"/>
      <c r="D688" s="29"/>
      <c r="E688" s="29"/>
      <c r="F688" s="29"/>
      <c r="G688" s="29"/>
      <c r="H688" s="29"/>
      <c r="I688" s="30"/>
      <c r="J688" s="30"/>
      <c r="K688" s="30"/>
      <c r="L688" s="30"/>
      <c r="M688" s="40"/>
      <c r="N688" s="40"/>
      <c r="O688" s="40"/>
      <c r="P688" s="31"/>
    </row>
    <row r="689" spans="1:16" s="34" customFormat="1">
      <c r="A689" s="29"/>
      <c r="B689" s="29"/>
      <c r="C689" s="29"/>
      <c r="D689" s="29"/>
      <c r="E689" s="29"/>
      <c r="F689" s="29"/>
      <c r="G689" s="29"/>
      <c r="H689" s="29"/>
      <c r="I689" s="30"/>
      <c r="J689" s="30"/>
      <c r="K689" s="30"/>
      <c r="L689" s="30"/>
      <c r="M689" s="40"/>
      <c r="N689" s="40"/>
      <c r="O689" s="40"/>
      <c r="P689" s="31"/>
    </row>
    <row r="690" spans="1:16" s="34" customFormat="1">
      <c r="A690" s="29"/>
      <c r="B690" s="29"/>
      <c r="C690" s="29"/>
      <c r="D690" s="29"/>
      <c r="E690" s="29"/>
      <c r="F690" s="29"/>
      <c r="G690" s="29"/>
      <c r="H690" s="29"/>
      <c r="I690" s="30"/>
      <c r="J690" s="30"/>
      <c r="K690" s="30"/>
      <c r="L690" s="30"/>
      <c r="M690" s="40"/>
      <c r="N690" s="40"/>
      <c r="O690" s="40"/>
      <c r="P690" s="31"/>
    </row>
    <row r="691" spans="1:16" s="34" customFormat="1">
      <c r="A691" s="29"/>
      <c r="B691" s="29"/>
      <c r="C691" s="29"/>
      <c r="D691" s="29"/>
      <c r="E691" s="29"/>
      <c r="F691" s="29"/>
      <c r="G691" s="29"/>
      <c r="H691" s="29"/>
      <c r="I691" s="30"/>
      <c r="J691" s="30"/>
      <c r="K691" s="30"/>
      <c r="L691" s="30"/>
      <c r="M691" s="40"/>
      <c r="N691" s="40"/>
      <c r="O691" s="40"/>
      <c r="P691" s="31"/>
    </row>
    <row r="692" spans="1:16" s="34" customFormat="1">
      <c r="A692" s="29"/>
      <c r="B692" s="29"/>
      <c r="C692" s="29"/>
      <c r="D692" s="29"/>
      <c r="E692" s="29"/>
      <c r="F692" s="29"/>
      <c r="G692" s="29"/>
      <c r="H692" s="29"/>
      <c r="I692" s="30"/>
      <c r="J692" s="30"/>
      <c r="K692" s="30"/>
      <c r="L692" s="30"/>
      <c r="M692" s="40"/>
      <c r="N692" s="40"/>
      <c r="O692" s="40"/>
      <c r="P692" s="31"/>
    </row>
    <row r="693" spans="1:16" s="34" customFormat="1">
      <c r="A693" s="29"/>
      <c r="B693" s="29"/>
      <c r="C693" s="29"/>
      <c r="D693" s="29"/>
      <c r="E693" s="29"/>
      <c r="F693" s="29"/>
      <c r="G693" s="29"/>
      <c r="H693" s="29"/>
      <c r="I693" s="30"/>
      <c r="J693" s="30"/>
      <c r="K693" s="30"/>
      <c r="L693" s="30"/>
      <c r="M693" s="40"/>
      <c r="N693" s="40"/>
      <c r="O693" s="40"/>
      <c r="P693" s="31"/>
    </row>
    <row r="694" spans="1:16" s="34" customFormat="1">
      <c r="A694" s="29"/>
      <c r="B694" s="29"/>
      <c r="C694" s="29"/>
      <c r="D694" s="29"/>
      <c r="E694" s="29"/>
      <c r="F694" s="29"/>
      <c r="G694" s="29"/>
      <c r="H694" s="29"/>
      <c r="I694" s="30"/>
      <c r="J694" s="30"/>
      <c r="K694" s="30"/>
      <c r="L694" s="30"/>
      <c r="M694" s="40"/>
      <c r="N694" s="40"/>
      <c r="O694" s="40"/>
      <c r="P694" s="31"/>
    </row>
    <row r="695" spans="1:16" s="34" customFormat="1">
      <c r="A695" s="29"/>
      <c r="B695" s="29"/>
      <c r="C695" s="29"/>
      <c r="D695" s="29"/>
      <c r="E695" s="29"/>
      <c r="F695" s="29"/>
      <c r="G695" s="29"/>
      <c r="H695" s="29"/>
      <c r="I695" s="30"/>
      <c r="J695" s="30"/>
      <c r="K695" s="30"/>
      <c r="L695" s="30"/>
      <c r="M695" s="40"/>
      <c r="N695" s="40"/>
      <c r="O695" s="40"/>
      <c r="P695" s="31"/>
    </row>
    <row r="696" spans="1:16" s="34" customFormat="1">
      <c r="A696" s="29"/>
      <c r="B696" s="29"/>
      <c r="C696" s="29"/>
      <c r="D696" s="29"/>
      <c r="E696" s="29"/>
      <c r="F696" s="29"/>
      <c r="G696" s="29"/>
      <c r="H696" s="29"/>
      <c r="I696" s="30"/>
      <c r="J696" s="30"/>
      <c r="K696" s="30"/>
      <c r="L696" s="30"/>
      <c r="M696" s="40"/>
      <c r="N696" s="40"/>
      <c r="O696" s="40"/>
      <c r="P696" s="31"/>
    </row>
    <row r="697" spans="1:16" s="34" customFormat="1">
      <c r="A697" s="29"/>
      <c r="B697" s="29"/>
      <c r="C697" s="29"/>
      <c r="D697" s="29"/>
      <c r="E697" s="29"/>
      <c r="F697" s="29"/>
      <c r="G697" s="29"/>
      <c r="H697" s="29"/>
      <c r="I697" s="30"/>
      <c r="J697" s="30"/>
      <c r="K697" s="30"/>
      <c r="L697" s="30"/>
      <c r="M697" s="40"/>
      <c r="N697" s="40"/>
      <c r="O697" s="40"/>
      <c r="P697" s="31"/>
    </row>
    <row r="698" spans="1:16" s="34" customFormat="1">
      <c r="A698" s="29"/>
      <c r="B698" s="29"/>
      <c r="C698" s="29"/>
      <c r="D698" s="29"/>
      <c r="E698" s="29"/>
      <c r="F698" s="29"/>
      <c r="G698" s="29"/>
      <c r="H698" s="29"/>
      <c r="I698" s="30"/>
      <c r="J698" s="30"/>
      <c r="K698" s="30"/>
      <c r="L698" s="30"/>
      <c r="M698" s="40"/>
      <c r="N698" s="40"/>
      <c r="O698" s="40"/>
      <c r="P698" s="31"/>
    </row>
    <row r="699" spans="1:16" s="34" customFormat="1">
      <c r="A699" s="29"/>
      <c r="B699" s="29"/>
      <c r="C699" s="29"/>
      <c r="D699" s="29"/>
      <c r="E699" s="29"/>
      <c r="F699" s="29"/>
      <c r="G699" s="29"/>
      <c r="H699" s="29"/>
      <c r="I699" s="30"/>
      <c r="J699" s="30"/>
      <c r="K699" s="30"/>
      <c r="L699" s="30"/>
      <c r="M699" s="40"/>
      <c r="N699" s="40"/>
      <c r="O699" s="40"/>
      <c r="P699" s="31"/>
    </row>
    <row r="700" spans="1:16" s="34" customFormat="1">
      <c r="A700" s="29"/>
      <c r="B700" s="29"/>
      <c r="C700" s="29"/>
      <c r="D700" s="29"/>
      <c r="E700" s="29"/>
      <c r="F700" s="29"/>
      <c r="G700" s="29"/>
      <c r="H700" s="29"/>
      <c r="I700" s="30"/>
      <c r="J700" s="30"/>
      <c r="K700" s="30"/>
      <c r="L700" s="30"/>
      <c r="M700" s="40"/>
      <c r="N700" s="40"/>
      <c r="O700" s="40"/>
      <c r="P700" s="31"/>
    </row>
    <row r="701" spans="1:16" s="34" customFormat="1">
      <c r="A701" s="29"/>
      <c r="B701" s="29"/>
      <c r="C701" s="29"/>
      <c r="D701" s="29"/>
      <c r="E701" s="29"/>
      <c r="F701" s="29"/>
      <c r="G701" s="29"/>
      <c r="H701" s="29"/>
      <c r="I701" s="30"/>
      <c r="J701" s="30"/>
      <c r="K701" s="30"/>
      <c r="L701" s="30"/>
      <c r="M701" s="40"/>
      <c r="N701" s="40"/>
      <c r="O701" s="40"/>
      <c r="P701" s="31"/>
    </row>
    <row r="702" spans="1:16" s="34" customFormat="1">
      <c r="A702" s="29"/>
      <c r="B702" s="29"/>
      <c r="C702" s="29"/>
      <c r="D702" s="29"/>
      <c r="E702" s="29"/>
      <c r="F702" s="29"/>
      <c r="G702" s="29"/>
      <c r="H702" s="29"/>
      <c r="I702" s="30"/>
      <c r="J702" s="30"/>
      <c r="K702" s="30"/>
      <c r="L702" s="30"/>
      <c r="M702" s="40"/>
      <c r="N702" s="40"/>
      <c r="O702" s="40"/>
      <c r="P702" s="31"/>
    </row>
    <row r="703" spans="1:16" s="34" customFormat="1">
      <c r="A703" s="29"/>
      <c r="B703" s="29"/>
      <c r="C703" s="29"/>
      <c r="D703" s="29"/>
      <c r="E703" s="29"/>
      <c r="F703" s="29"/>
      <c r="G703" s="29"/>
      <c r="H703" s="29"/>
      <c r="I703" s="30"/>
      <c r="J703" s="30"/>
      <c r="K703" s="30"/>
      <c r="L703" s="30"/>
      <c r="M703" s="40"/>
      <c r="N703" s="40"/>
      <c r="O703" s="40"/>
      <c r="P703" s="31"/>
    </row>
    <row r="704" spans="1:16" s="34" customFormat="1">
      <c r="A704" s="29"/>
      <c r="B704" s="29"/>
      <c r="C704" s="29"/>
      <c r="D704" s="29"/>
      <c r="E704" s="29"/>
      <c r="F704" s="29"/>
      <c r="G704" s="29"/>
      <c r="H704" s="29"/>
      <c r="I704" s="30"/>
      <c r="J704" s="30"/>
      <c r="K704" s="30"/>
      <c r="L704" s="30"/>
      <c r="M704" s="40"/>
      <c r="N704" s="40"/>
      <c r="O704" s="40"/>
      <c r="P704" s="31"/>
    </row>
    <row r="705" spans="1:16" s="34" customFormat="1">
      <c r="A705" s="29"/>
      <c r="B705" s="29"/>
      <c r="C705" s="29"/>
      <c r="D705" s="29"/>
      <c r="E705" s="29"/>
      <c r="F705" s="29"/>
      <c r="G705" s="29"/>
      <c r="H705" s="29"/>
      <c r="I705" s="30"/>
      <c r="J705" s="30"/>
      <c r="K705" s="30"/>
      <c r="L705" s="30"/>
      <c r="M705" s="40"/>
      <c r="N705" s="40"/>
      <c r="O705" s="40"/>
      <c r="P705" s="31"/>
    </row>
    <row r="706" spans="1:16" s="34" customFormat="1">
      <c r="A706" s="29"/>
      <c r="B706" s="29"/>
      <c r="C706" s="29"/>
      <c r="D706" s="29"/>
      <c r="E706" s="29"/>
      <c r="F706" s="29"/>
      <c r="G706" s="29"/>
      <c r="H706" s="29"/>
      <c r="I706" s="30"/>
      <c r="J706" s="30"/>
      <c r="K706" s="30"/>
      <c r="L706" s="30"/>
      <c r="M706" s="40"/>
      <c r="N706" s="40"/>
      <c r="O706" s="40"/>
      <c r="P706" s="31"/>
    </row>
    <row r="707" spans="1:16" s="34" customFormat="1">
      <c r="A707" s="29"/>
      <c r="B707" s="29"/>
      <c r="C707" s="29"/>
      <c r="D707" s="29"/>
      <c r="E707" s="29"/>
      <c r="F707" s="29"/>
      <c r="G707" s="29"/>
      <c r="H707" s="29"/>
      <c r="I707" s="30"/>
      <c r="J707" s="30"/>
      <c r="K707" s="30"/>
      <c r="L707" s="30"/>
      <c r="M707" s="40"/>
      <c r="N707" s="40"/>
      <c r="O707" s="40"/>
      <c r="P707" s="31"/>
    </row>
    <row r="708" spans="1:16" s="34" customFormat="1">
      <c r="A708" s="29"/>
      <c r="B708" s="29"/>
      <c r="C708" s="29"/>
      <c r="D708" s="29"/>
      <c r="E708" s="29"/>
      <c r="F708" s="29"/>
      <c r="G708" s="29"/>
      <c r="H708" s="29"/>
      <c r="I708" s="30"/>
      <c r="J708" s="30"/>
      <c r="K708" s="30"/>
      <c r="L708" s="30"/>
      <c r="M708" s="40"/>
      <c r="N708" s="40"/>
      <c r="O708" s="40"/>
      <c r="P708" s="31"/>
    </row>
    <row r="709" spans="1:16" s="34" customFormat="1">
      <c r="A709" s="29"/>
      <c r="B709" s="29"/>
      <c r="C709" s="29"/>
      <c r="D709" s="29"/>
      <c r="E709" s="29"/>
      <c r="F709" s="29"/>
      <c r="G709" s="29"/>
      <c r="H709" s="29"/>
      <c r="I709" s="30"/>
      <c r="J709" s="30"/>
      <c r="K709" s="30"/>
      <c r="L709" s="30"/>
      <c r="M709" s="40"/>
      <c r="N709" s="40"/>
      <c r="O709" s="40"/>
      <c r="P709" s="31"/>
    </row>
    <row r="710" spans="1:16" s="34" customFormat="1">
      <c r="A710" s="29"/>
      <c r="B710" s="29"/>
      <c r="C710" s="29"/>
      <c r="D710" s="29"/>
      <c r="E710" s="29"/>
      <c r="F710" s="29"/>
      <c r="G710" s="29"/>
      <c r="H710" s="29"/>
      <c r="I710" s="30"/>
      <c r="J710" s="30"/>
      <c r="K710" s="30"/>
      <c r="L710" s="30"/>
      <c r="M710" s="40"/>
      <c r="N710" s="40"/>
      <c r="O710" s="40"/>
      <c r="P710" s="31"/>
    </row>
    <row r="711" spans="1:16" s="34" customFormat="1">
      <c r="A711" s="29"/>
      <c r="B711" s="29"/>
      <c r="C711" s="29"/>
      <c r="D711" s="29"/>
      <c r="E711" s="29"/>
      <c r="F711" s="29"/>
      <c r="G711" s="29"/>
      <c r="H711" s="29"/>
      <c r="I711" s="30"/>
      <c r="J711" s="30"/>
      <c r="K711" s="30"/>
      <c r="L711" s="30"/>
      <c r="M711" s="40"/>
      <c r="N711" s="40"/>
      <c r="O711" s="40"/>
      <c r="P711" s="31"/>
    </row>
    <row r="712" spans="1:16" s="34" customFormat="1">
      <c r="A712" s="29"/>
      <c r="B712" s="29"/>
      <c r="C712" s="29"/>
      <c r="D712" s="29"/>
      <c r="E712" s="29"/>
      <c r="F712" s="29"/>
      <c r="G712" s="29"/>
      <c r="H712" s="29"/>
      <c r="I712" s="30"/>
      <c r="J712" s="30"/>
      <c r="K712" s="30"/>
      <c r="L712" s="30"/>
      <c r="M712" s="40"/>
      <c r="N712" s="40"/>
      <c r="O712" s="40"/>
      <c r="P712" s="31"/>
    </row>
    <row r="713" spans="1:16" s="34" customFormat="1">
      <c r="A713" s="29"/>
      <c r="B713" s="29"/>
      <c r="C713" s="29"/>
      <c r="D713" s="29"/>
      <c r="E713" s="29"/>
      <c r="F713" s="29"/>
      <c r="G713" s="29"/>
      <c r="H713" s="29"/>
      <c r="I713" s="30"/>
      <c r="J713" s="30"/>
      <c r="K713" s="30"/>
      <c r="L713" s="30"/>
      <c r="M713" s="40"/>
      <c r="N713" s="40"/>
      <c r="O713" s="40"/>
      <c r="P713" s="31"/>
    </row>
    <row r="714" spans="1:16" s="34" customFormat="1">
      <c r="A714" s="29"/>
      <c r="B714" s="29"/>
      <c r="C714" s="29"/>
      <c r="D714" s="29"/>
      <c r="E714" s="29"/>
      <c r="F714" s="29"/>
      <c r="G714" s="29"/>
      <c r="H714" s="29"/>
      <c r="I714" s="30"/>
      <c r="J714" s="30"/>
      <c r="K714" s="30"/>
      <c r="L714" s="30"/>
      <c r="M714" s="40"/>
      <c r="N714" s="40"/>
      <c r="O714" s="40"/>
      <c r="P714" s="31"/>
    </row>
    <row r="715" spans="1:16" s="34" customFormat="1">
      <c r="A715" s="29"/>
      <c r="B715" s="29"/>
      <c r="C715" s="29"/>
      <c r="D715" s="29"/>
      <c r="E715" s="29"/>
      <c r="F715" s="29"/>
      <c r="G715" s="29"/>
      <c r="H715" s="29"/>
      <c r="I715" s="30"/>
      <c r="J715" s="30"/>
      <c r="K715" s="30"/>
      <c r="L715" s="30"/>
      <c r="M715" s="40"/>
      <c r="N715" s="40"/>
      <c r="O715" s="40"/>
      <c r="P715" s="31"/>
    </row>
    <row r="716" spans="1:16" s="34" customFormat="1">
      <c r="A716" s="29"/>
      <c r="B716" s="29"/>
      <c r="C716" s="29"/>
      <c r="D716" s="29"/>
      <c r="E716" s="29"/>
      <c r="F716" s="29"/>
      <c r="G716" s="29"/>
      <c r="H716" s="29"/>
      <c r="I716" s="30"/>
      <c r="J716" s="30"/>
      <c r="K716" s="30"/>
      <c r="L716" s="30"/>
      <c r="M716" s="40"/>
      <c r="N716" s="40"/>
      <c r="O716" s="40"/>
      <c r="P716" s="31"/>
    </row>
    <row r="717" spans="1:16" s="34" customFormat="1">
      <c r="A717" s="29"/>
      <c r="B717" s="29"/>
      <c r="C717" s="29"/>
      <c r="D717" s="29"/>
      <c r="E717" s="29"/>
      <c r="F717" s="29"/>
      <c r="G717" s="29"/>
      <c r="H717" s="29"/>
      <c r="I717" s="30"/>
      <c r="J717" s="30"/>
      <c r="K717" s="30"/>
      <c r="L717" s="30"/>
      <c r="M717" s="40"/>
      <c r="N717" s="40"/>
      <c r="O717" s="40"/>
      <c r="P717" s="31"/>
    </row>
    <row r="718" spans="1:16" s="34" customFormat="1">
      <c r="A718" s="29"/>
      <c r="B718" s="29"/>
      <c r="C718" s="29"/>
      <c r="D718" s="29"/>
      <c r="E718" s="29"/>
      <c r="F718" s="29"/>
      <c r="G718" s="29"/>
      <c r="H718" s="29"/>
      <c r="I718" s="30"/>
      <c r="J718" s="30"/>
      <c r="K718" s="30"/>
      <c r="L718" s="30"/>
      <c r="M718" s="40"/>
      <c r="N718" s="40"/>
      <c r="O718" s="40"/>
      <c r="P718" s="31"/>
    </row>
    <row r="719" spans="1:16" s="34" customFormat="1">
      <c r="A719" s="29"/>
      <c r="B719" s="29"/>
      <c r="C719" s="29"/>
      <c r="D719" s="29"/>
      <c r="E719" s="29"/>
      <c r="F719" s="29"/>
      <c r="G719" s="29"/>
      <c r="H719" s="29"/>
      <c r="I719" s="30"/>
      <c r="J719" s="30"/>
      <c r="K719" s="30"/>
      <c r="L719" s="30"/>
      <c r="M719" s="40"/>
      <c r="N719" s="40"/>
      <c r="O719" s="40"/>
      <c r="P719" s="31"/>
    </row>
    <row r="720" spans="1:16" s="34" customFormat="1">
      <c r="A720" s="29"/>
      <c r="B720" s="29"/>
      <c r="C720" s="29"/>
      <c r="D720" s="29"/>
      <c r="E720" s="29"/>
      <c r="F720" s="29"/>
      <c r="G720" s="29"/>
      <c r="H720" s="29"/>
      <c r="I720" s="30"/>
      <c r="J720" s="30"/>
      <c r="K720" s="30"/>
      <c r="L720" s="30"/>
      <c r="M720" s="40"/>
      <c r="N720" s="40"/>
      <c r="O720" s="40"/>
      <c r="P720" s="31"/>
    </row>
    <row r="721" spans="1:16" s="34" customFormat="1">
      <c r="A721" s="29"/>
      <c r="B721" s="29"/>
      <c r="C721" s="29"/>
      <c r="D721" s="29"/>
      <c r="E721" s="29"/>
      <c r="F721" s="29"/>
      <c r="G721" s="29"/>
      <c r="H721" s="29"/>
      <c r="I721" s="30"/>
      <c r="J721" s="30"/>
      <c r="K721" s="30"/>
      <c r="L721" s="30"/>
      <c r="M721" s="40"/>
      <c r="N721" s="40"/>
      <c r="O721" s="40"/>
      <c r="P721" s="31"/>
    </row>
    <row r="722" spans="1:16" s="34" customFormat="1">
      <c r="A722" s="29"/>
      <c r="B722" s="29"/>
      <c r="C722" s="29"/>
      <c r="D722" s="29"/>
      <c r="E722" s="29"/>
      <c r="F722" s="29"/>
      <c r="G722" s="29"/>
      <c r="H722" s="29"/>
      <c r="I722" s="30"/>
      <c r="J722" s="30"/>
      <c r="K722" s="30"/>
      <c r="L722" s="30"/>
      <c r="M722" s="40"/>
      <c r="N722" s="40"/>
      <c r="O722" s="40"/>
      <c r="P722" s="31"/>
    </row>
    <row r="723" spans="1:16" s="34" customFormat="1">
      <c r="A723" s="29"/>
      <c r="B723" s="29"/>
      <c r="C723" s="29"/>
      <c r="D723" s="29"/>
      <c r="E723" s="29"/>
      <c r="F723" s="29"/>
      <c r="G723" s="29"/>
      <c r="H723" s="29"/>
      <c r="I723" s="30"/>
      <c r="J723" s="30"/>
      <c r="K723" s="30"/>
      <c r="L723" s="30"/>
      <c r="M723" s="40"/>
      <c r="N723" s="40"/>
      <c r="O723" s="40"/>
      <c r="P723" s="31"/>
    </row>
    <row r="724" spans="1:16" s="34" customFormat="1">
      <c r="A724" s="29"/>
      <c r="B724" s="29"/>
      <c r="C724" s="29"/>
      <c r="D724" s="29"/>
      <c r="E724" s="29"/>
      <c r="F724" s="29"/>
      <c r="G724" s="29"/>
      <c r="H724" s="29"/>
      <c r="I724" s="30"/>
      <c r="J724" s="30"/>
      <c r="K724" s="30"/>
      <c r="L724" s="30"/>
      <c r="M724" s="40"/>
      <c r="N724" s="40"/>
      <c r="O724" s="40"/>
      <c r="P724" s="31"/>
    </row>
    <row r="725" spans="1:16" s="34" customFormat="1">
      <c r="A725" s="29"/>
      <c r="B725" s="29"/>
      <c r="C725" s="29"/>
      <c r="D725" s="29"/>
      <c r="E725" s="29"/>
      <c r="F725" s="29"/>
      <c r="G725" s="29"/>
      <c r="H725" s="29"/>
      <c r="I725" s="30"/>
      <c r="J725" s="30"/>
      <c r="K725" s="30"/>
      <c r="L725" s="30"/>
      <c r="M725" s="40"/>
      <c r="N725" s="40"/>
      <c r="O725" s="40"/>
      <c r="P725" s="31"/>
    </row>
    <row r="726" spans="1:16" s="34" customFormat="1">
      <c r="A726" s="29"/>
      <c r="B726" s="29"/>
      <c r="C726" s="29"/>
      <c r="D726" s="29"/>
      <c r="E726" s="29"/>
      <c r="F726" s="29"/>
      <c r="G726" s="29"/>
      <c r="H726" s="29"/>
      <c r="I726" s="30"/>
      <c r="J726" s="30"/>
      <c r="K726" s="30"/>
      <c r="L726" s="30"/>
      <c r="M726" s="40"/>
      <c r="N726" s="40"/>
      <c r="O726" s="40"/>
      <c r="P726" s="31"/>
    </row>
    <row r="727" spans="1:16" s="34" customFormat="1">
      <c r="A727" s="29"/>
      <c r="B727" s="29"/>
      <c r="C727" s="29"/>
      <c r="D727" s="29"/>
      <c r="E727" s="29"/>
      <c r="F727" s="29"/>
      <c r="G727" s="29"/>
      <c r="H727" s="29"/>
      <c r="I727" s="30"/>
      <c r="J727" s="30"/>
      <c r="K727" s="30"/>
      <c r="L727" s="30"/>
      <c r="M727" s="40"/>
      <c r="N727" s="40"/>
      <c r="O727" s="40"/>
      <c r="P727" s="31"/>
    </row>
    <row r="728" spans="1:16" s="34" customFormat="1">
      <c r="A728" s="29"/>
      <c r="B728" s="29"/>
      <c r="C728" s="29"/>
      <c r="D728" s="29"/>
      <c r="E728" s="29"/>
      <c r="F728" s="29"/>
      <c r="G728" s="29"/>
      <c r="H728" s="29"/>
      <c r="I728" s="30"/>
      <c r="J728" s="30"/>
      <c r="K728" s="30"/>
      <c r="L728" s="30"/>
      <c r="M728" s="40"/>
      <c r="N728" s="40"/>
      <c r="O728" s="40"/>
      <c r="P728" s="31"/>
    </row>
    <row r="729" spans="1:16" s="34" customFormat="1">
      <c r="A729" s="29"/>
      <c r="B729" s="29"/>
      <c r="C729" s="29"/>
      <c r="D729" s="29"/>
      <c r="E729" s="29"/>
      <c r="F729" s="29"/>
      <c r="G729" s="29"/>
      <c r="H729" s="29"/>
      <c r="I729" s="30"/>
      <c r="J729" s="30"/>
      <c r="K729" s="30"/>
      <c r="L729" s="30"/>
      <c r="M729" s="40"/>
      <c r="N729" s="40"/>
      <c r="O729" s="40"/>
      <c r="P729" s="31"/>
    </row>
    <row r="730" spans="1:16" s="34" customFormat="1">
      <c r="A730" s="29"/>
      <c r="B730" s="29"/>
      <c r="C730" s="29"/>
      <c r="D730" s="29"/>
      <c r="E730" s="29"/>
      <c r="F730" s="29"/>
      <c r="G730" s="29"/>
      <c r="H730" s="29"/>
      <c r="I730" s="30"/>
      <c r="J730" s="30"/>
      <c r="K730" s="30"/>
      <c r="L730" s="30"/>
      <c r="M730" s="40"/>
      <c r="N730" s="40"/>
      <c r="O730" s="40"/>
      <c r="P730" s="31"/>
    </row>
    <row r="731" spans="1:16" s="34" customFormat="1">
      <c r="A731" s="29"/>
      <c r="B731" s="29"/>
      <c r="C731" s="29"/>
      <c r="D731" s="29"/>
      <c r="E731" s="29"/>
      <c r="F731" s="29"/>
      <c r="G731" s="29"/>
      <c r="H731" s="29"/>
      <c r="I731" s="30"/>
      <c r="J731" s="30"/>
      <c r="K731" s="30"/>
      <c r="L731" s="30"/>
      <c r="M731" s="40"/>
      <c r="N731" s="40"/>
      <c r="O731" s="40"/>
      <c r="P731" s="31"/>
    </row>
    <row r="732" spans="1:16" s="34" customFormat="1">
      <c r="A732" s="29"/>
      <c r="B732" s="29"/>
      <c r="C732" s="29"/>
      <c r="D732" s="29"/>
      <c r="E732" s="29"/>
      <c r="F732" s="29"/>
      <c r="G732" s="29"/>
      <c r="H732" s="29"/>
      <c r="I732" s="30"/>
      <c r="J732" s="30"/>
      <c r="K732" s="30"/>
      <c r="L732" s="30"/>
      <c r="M732" s="40"/>
      <c r="N732" s="40"/>
      <c r="O732" s="40"/>
      <c r="P732" s="31"/>
    </row>
    <row r="733" spans="1:16" s="34" customFormat="1">
      <c r="A733" s="29"/>
      <c r="B733" s="29"/>
      <c r="C733" s="29"/>
      <c r="D733" s="29"/>
      <c r="E733" s="29"/>
      <c r="F733" s="29"/>
      <c r="G733" s="29"/>
      <c r="H733" s="29"/>
      <c r="I733" s="30"/>
      <c r="J733" s="30"/>
      <c r="K733" s="30"/>
      <c r="L733" s="30"/>
      <c r="M733" s="40"/>
      <c r="N733" s="40"/>
      <c r="O733" s="40"/>
      <c r="P733" s="31"/>
    </row>
    <row r="734" spans="1:16" s="34" customFormat="1">
      <c r="A734" s="29"/>
      <c r="B734" s="29"/>
      <c r="C734" s="29"/>
      <c r="D734" s="29"/>
      <c r="E734" s="29"/>
      <c r="F734" s="29"/>
      <c r="G734" s="29"/>
      <c r="H734" s="29"/>
      <c r="I734" s="30"/>
      <c r="J734" s="30"/>
      <c r="K734" s="30"/>
      <c r="L734" s="30"/>
      <c r="M734" s="40"/>
      <c r="N734" s="40"/>
      <c r="O734" s="40"/>
      <c r="P734" s="31"/>
    </row>
    <row r="735" spans="1:16" s="34" customFormat="1">
      <c r="A735" s="29"/>
      <c r="B735" s="29"/>
      <c r="C735" s="29"/>
      <c r="D735" s="29"/>
      <c r="E735" s="29"/>
      <c r="F735" s="29"/>
      <c r="G735" s="29"/>
      <c r="H735" s="29"/>
      <c r="I735" s="30"/>
      <c r="J735" s="30"/>
      <c r="K735" s="30"/>
      <c r="L735" s="30"/>
      <c r="M735" s="40"/>
      <c r="N735" s="40"/>
      <c r="O735" s="40"/>
      <c r="P735" s="31"/>
    </row>
    <row r="736" spans="1:16" s="34" customFormat="1">
      <c r="A736" s="29"/>
      <c r="B736" s="29"/>
      <c r="C736" s="29"/>
      <c r="D736" s="29"/>
      <c r="E736" s="29"/>
      <c r="F736" s="29"/>
      <c r="G736" s="29"/>
      <c r="H736" s="29"/>
      <c r="I736" s="30"/>
      <c r="J736" s="30"/>
      <c r="K736" s="30"/>
      <c r="L736" s="30"/>
      <c r="M736" s="40"/>
      <c r="N736" s="40"/>
      <c r="O736" s="40"/>
      <c r="P736" s="31"/>
    </row>
    <row r="737" spans="1:16" s="34" customFormat="1">
      <c r="A737" s="29"/>
      <c r="B737" s="29"/>
      <c r="C737" s="29"/>
      <c r="D737" s="29"/>
      <c r="E737" s="29"/>
      <c r="F737" s="29"/>
      <c r="G737" s="29"/>
      <c r="H737" s="29"/>
      <c r="I737" s="30"/>
      <c r="J737" s="30"/>
      <c r="K737" s="30"/>
      <c r="L737" s="30"/>
      <c r="M737" s="40"/>
      <c r="N737" s="40"/>
      <c r="O737" s="40"/>
      <c r="P737" s="31"/>
    </row>
    <row r="738" spans="1:16" s="34" customFormat="1">
      <c r="A738" s="29"/>
      <c r="B738" s="29"/>
      <c r="C738" s="29"/>
      <c r="D738" s="29"/>
      <c r="E738" s="29"/>
      <c r="F738" s="29"/>
      <c r="G738" s="29"/>
      <c r="H738" s="29"/>
      <c r="I738" s="30"/>
      <c r="J738" s="30"/>
      <c r="K738" s="30"/>
      <c r="L738" s="30"/>
      <c r="M738" s="40"/>
      <c r="N738" s="40"/>
      <c r="O738" s="40"/>
      <c r="P738" s="31"/>
    </row>
    <row r="739" spans="1:16" s="34" customFormat="1">
      <c r="A739" s="29"/>
      <c r="B739" s="29"/>
      <c r="C739" s="29"/>
      <c r="D739" s="29"/>
      <c r="E739" s="29"/>
      <c r="F739" s="29"/>
      <c r="G739" s="29"/>
      <c r="H739" s="29"/>
      <c r="I739" s="30"/>
      <c r="J739" s="30"/>
      <c r="K739" s="30"/>
      <c r="L739" s="30"/>
      <c r="M739" s="40"/>
      <c r="N739" s="40"/>
      <c r="O739" s="40"/>
      <c r="P739" s="31"/>
    </row>
    <row r="740" spans="1:16" s="34" customFormat="1">
      <c r="A740" s="29"/>
      <c r="B740" s="29"/>
      <c r="C740" s="29"/>
      <c r="D740" s="29"/>
      <c r="E740" s="29"/>
      <c r="F740" s="29"/>
      <c r="G740" s="29"/>
      <c r="H740" s="29"/>
      <c r="I740" s="30"/>
      <c r="J740" s="30"/>
      <c r="K740" s="30"/>
      <c r="L740" s="30"/>
      <c r="M740" s="40"/>
      <c r="N740" s="40"/>
      <c r="O740" s="40"/>
      <c r="P740" s="31"/>
    </row>
    <row r="741" spans="1:16" s="34" customFormat="1">
      <c r="A741" s="29"/>
      <c r="B741" s="29"/>
      <c r="C741" s="29"/>
      <c r="D741" s="29"/>
      <c r="E741" s="29"/>
      <c r="F741" s="29"/>
      <c r="G741" s="29"/>
      <c r="H741" s="29"/>
      <c r="I741" s="30"/>
      <c r="J741" s="30"/>
      <c r="K741" s="30"/>
      <c r="L741" s="30"/>
      <c r="M741" s="40"/>
      <c r="N741" s="40"/>
      <c r="O741" s="40"/>
      <c r="P741" s="31"/>
    </row>
    <row r="742" spans="1:16" s="34" customFormat="1">
      <c r="A742" s="29"/>
      <c r="B742" s="29"/>
      <c r="C742" s="29"/>
      <c r="D742" s="29"/>
      <c r="E742" s="29"/>
      <c r="F742" s="29"/>
      <c r="G742" s="29"/>
      <c r="H742" s="29"/>
      <c r="I742" s="30"/>
      <c r="J742" s="30"/>
      <c r="K742" s="30"/>
      <c r="L742" s="30"/>
      <c r="M742" s="40"/>
      <c r="N742" s="40"/>
      <c r="O742" s="40"/>
      <c r="P742" s="31"/>
    </row>
    <row r="743" spans="1:16" s="34" customFormat="1">
      <c r="A743" s="29"/>
      <c r="B743" s="29"/>
      <c r="C743" s="29"/>
      <c r="D743" s="29"/>
      <c r="E743" s="29"/>
      <c r="F743" s="29"/>
      <c r="G743" s="29"/>
      <c r="H743" s="29"/>
      <c r="I743" s="30"/>
      <c r="J743" s="30"/>
      <c r="K743" s="30"/>
      <c r="L743" s="30"/>
      <c r="M743" s="40"/>
      <c r="N743" s="40"/>
      <c r="O743" s="40"/>
      <c r="P743" s="31"/>
    </row>
    <row r="744" spans="1:16" s="34" customFormat="1">
      <c r="A744" s="29"/>
      <c r="B744" s="29"/>
      <c r="C744" s="29"/>
      <c r="D744" s="29"/>
      <c r="E744" s="29"/>
      <c r="F744" s="29"/>
      <c r="G744" s="29"/>
      <c r="H744" s="29"/>
      <c r="I744" s="30"/>
      <c r="J744" s="30"/>
      <c r="K744" s="30"/>
      <c r="L744" s="30"/>
      <c r="M744" s="40"/>
      <c r="N744" s="40"/>
      <c r="O744" s="40"/>
      <c r="P744" s="31"/>
    </row>
    <row r="745" spans="1:16" s="34" customFormat="1">
      <c r="A745" s="29"/>
      <c r="B745" s="29"/>
      <c r="C745" s="29"/>
      <c r="D745" s="29"/>
      <c r="E745" s="29"/>
      <c r="F745" s="29"/>
      <c r="G745" s="29"/>
      <c r="H745" s="29"/>
      <c r="I745" s="30"/>
      <c r="J745" s="30"/>
      <c r="K745" s="30"/>
      <c r="L745" s="30"/>
      <c r="M745" s="40"/>
      <c r="N745" s="40"/>
      <c r="O745" s="40"/>
      <c r="P745" s="31"/>
    </row>
    <row r="746" spans="1:16" s="34" customFormat="1">
      <c r="A746" s="29"/>
      <c r="B746" s="29"/>
      <c r="C746" s="29"/>
      <c r="D746" s="29"/>
      <c r="E746" s="29"/>
      <c r="F746" s="29"/>
      <c r="G746" s="29"/>
      <c r="H746" s="29"/>
      <c r="I746" s="30"/>
      <c r="J746" s="30"/>
      <c r="K746" s="30"/>
      <c r="L746" s="30"/>
      <c r="M746" s="40"/>
      <c r="N746" s="40"/>
      <c r="O746" s="40"/>
      <c r="P746" s="31"/>
    </row>
    <row r="747" spans="1:16" s="34" customFormat="1">
      <c r="A747" s="29"/>
      <c r="B747" s="29"/>
      <c r="C747" s="29"/>
      <c r="D747" s="29"/>
      <c r="E747" s="29"/>
      <c r="F747" s="29"/>
      <c r="G747" s="29"/>
      <c r="H747" s="29"/>
      <c r="I747" s="30"/>
      <c r="J747" s="30"/>
      <c r="K747" s="30"/>
      <c r="L747" s="30"/>
      <c r="M747" s="40"/>
      <c r="N747" s="40"/>
      <c r="O747" s="40"/>
      <c r="P747" s="31"/>
    </row>
    <row r="748" spans="1:16" s="34" customFormat="1">
      <c r="A748" s="29"/>
      <c r="B748" s="29"/>
      <c r="C748" s="29"/>
      <c r="D748" s="29"/>
      <c r="E748" s="29"/>
      <c r="F748" s="29"/>
      <c r="G748" s="29"/>
      <c r="H748" s="29"/>
      <c r="I748" s="30"/>
      <c r="J748" s="30"/>
      <c r="K748" s="30"/>
      <c r="L748" s="30"/>
      <c r="M748" s="40"/>
      <c r="N748" s="40"/>
      <c r="O748" s="40"/>
      <c r="P748" s="31"/>
    </row>
    <row r="749" spans="1:16" s="34" customFormat="1">
      <c r="A749" s="29"/>
      <c r="B749" s="29"/>
      <c r="C749" s="29"/>
      <c r="D749" s="29"/>
      <c r="E749" s="29"/>
      <c r="F749" s="29"/>
      <c r="G749" s="29"/>
      <c r="H749" s="29"/>
      <c r="I749" s="30"/>
      <c r="J749" s="30"/>
      <c r="K749" s="30"/>
      <c r="L749" s="30"/>
      <c r="M749" s="40"/>
      <c r="N749" s="40"/>
      <c r="O749" s="40"/>
      <c r="P749" s="31"/>
    </row>
    <row r="750" spans="1:16" s="34" customFormat="1">
      <c r="A750" s="29"/>
      <c r="B750" s="29"/>
      <c r="C750" s="29"/>
      <c r="D750" s="29"/>
      <c r="E750" s="29"/>
      <c r="F750" s="29"/>
      <c r="G750" s="29"/>
      <c r="H750" s="29"/>
      <c r="I750" s="30"/>
      <c r="J750" s="30"/>
      <c r="K750" s="30"/>
      <c r="L750" s="30"/>
      <c r="M750" s="40"/>
      <c r="N750" s="40"/>
      <c r="O750" s="40"/>
      <c r="P750" s="31"/>
    </row>
    <row r="751" spans="1:16" s="34" customFormat="1">
      <c r="A751" s="29"/>
      <c r="B751" s="29"/>
      <c r="C751" s="29"/>
      <c r="D751" s="29"/>
      <c r="E751" s="29"/>
      <c r="F751" s="29"/>
      <c r="G751" s="29"/>
      <c r="H751" s="29"/>
      <c r="I751" s="30"/>
      <c r="J751" s="30"/>
      <c r="K751" s="30"/>
      <c r="L751" s="30"/>
      <c r="M751" s="40"/>
      <c r="N751" s="40"/>
      <c r="O751" s="40"/>
      <c r="P751" s="31"/>
    </row>
    <row r="752" spans="1:16" s="34" customFormat="1">
      <c r="A752" s="29"/>
      <c r="B752" s="29"/>
      <c r="C752" s="29"/>
      <c r="D752" s="29"/>
      <c r="E752" s="29"/>
      <c r="F752" s="29"/>
      <c r="G752" s="29"/>
      <c r="H752" s="29"/>
      <c r="I752" s="30"/>
      <c r="J752" s="30"/>
      <c r="K752" s="30"/>
      <c r="L752" s="30"/>
      <c r="M752" s="40"/>
      <c r="N752" s="40"/>
      <c r="O752" s="40"/>
      <c r="P752" s="31"/>
    </row>
    <row r="753" spans="1:16" s="34" customFormat="1">
      <c r="A753" s="29"/>
      <c r="B753" s="29"/>
      <c r="C753" s="29"/>
      <c r="D753" s="29"/>
      <c r="E753" s="29"/>
      <c r="F753" s="29"/>
      <c r="G753" s="29"/>
      <c r="H753" s="29"/>
      <c r="I753" s="30"/>
      <c r="J753" s="30"/>
      <c r="K753" s="30"/>
      <c r="L753" s="30"/>
      <c r="M753" s="40"/>
      <c r="N753" s="40"/>
      <c r="O753" s="40"/>
      <c r="P753" s="31"/>
    </row>
    <row r="754" spans="1:16" s="34" customFormat="1">
      <c r="A754" s="29"/>
      <c r="B754" s="29"/>
      <c r="C754" s="29"/>
      <c r="D754" s="29"/>
      <c r="E754" s="29"/>
      <c r="F754" s="29"/>
      <c r="G754" s="29"/>
      <c r="H754" s="29"/>
      <c r="I754" s="30"/>
      <c r="J754" s="30"/>
      <c r="K754" s="30"/>
      <c r="L754" s="30"/>
      <c r="M754" s="40"/>
      <c r="N754" s="40"/>
      <c r="O754" s="40"/>
      <c r="P754" s="31"/>
    </row>
    <row r="755" spans="1:16" s="34" customFormat="1">
      <c r="A755" s="29"/>
      <c r="B755" s="29"/>
      <c r="C755" s="29"/>
      <c r="D755" s="29"/>
      <c r="E755" s="29"/>
      <c r="F755" s="29"/>
      <c r="G755" s="29"/>
      <c r="H755" s="29"/>
      <c r="I755" s="30"/>
      <c r="J755" s="30"/>
      <c r="K755" s="30"/>
      <c r="L755" s="30"/>
      <c r="M755" s="40"/>
      <c r="N755" s="40"/>
      <c r="O755" s="40"/>
      <c r="P755" s="31"/>
    </row>
    <row r="756" spans="1:16" s="34" customFormat="1">
      <c r="A756" s="29"/>
      <c r="B756" s="29"/>
      <c r="C756" s="29"/>
      <c r="D756" s="29"/>
      <c r="E756" s="29"/>
      <c r="F756" s="29"/>
      <c r="G756" s="29"/>
      <c r="H756" s="29"/>
      <c r="I756" s="30"/>
      <c r="J756" s="30"/>
      <c r="K756" s="30"/>
      <c r="L756" s="30"/>
      <c r="M756" s="40"/>
      <c r="N756" s="40"/>
      <c r="O756" s="40"/>
      <c r="P756" s="31"/>
    </row>
    <row r="757" spans="1:16" s="34" customFormat="1">
      <c r="A757" s="29"/>
      <c r="B757" s="29"/>
      <c r="C757" s="29"/>
      <c r="D757" s="29"/>
      <c r="E757" s="29"/>
      <c r="F757" s="29"/>
      <c r="G757" s="29"/>
      <c r="H757" s="29"/>
      <c r="I757" s="30"/>
      <c r="J757" s="30"/>
      <c r="K757" s="30"/>
      <c r="L757" s="30"/>
      <c r="M757" s="40"/>
      <c r="N757" s="40"/>
      <c r="O757" s="40"/>
      <c r="P757" s="31"/>
    </row>
    <row r="758" spans="1:16" s="34" customFormat="1">
      <c r="A758" s="29"/>
      <c r="B758" s="29"/>
      <c r="C758" s="29"/>
      <c r="D758" s="29"/>
      <c r="E758" s="29"/>
      <c r="F758" s="29"/>
      <c r="G758" s="29"/>
      <c r="H758" s="29"/>
      <c r="I758" s="30"/>
      <c r="J758" s="30"/>
      <c r="K758" s="30"/>
      <c r="L758" s="30"/>
      <c r="M758" s="40"/>
      <c r="N758" s="40"/>
      <c r="O758" s="40"/>
      <c r="P758" s="31"/>
    </row>
    <row r="759" spans="1:16" s="34" customFormat="1">
      <c r="A759" s="29"/>
      <c r="B759" s="29"/>
      <c r="C759" s="29"/>
      <c r="D759" s="29"/>
      <c r="E759" s="29"/>
      <c r="F759" s="29"/>
      <c r="G759" s="29"/>
      <c r="H759" s="29"/>
      <c r="I759" s="30"/>
      <c r="J759" s="30"/>
      <c r="K759" s="30"/>
      <c r="L759" s="30"/>
      <c r="M759" s="40"/>
      <c r="N759" s="40"/>
      <c r="O759" s="40"/>
      <c r="P759" s="31"/>
    </row>
    <row r="760" spans="1:16" s="34" customFormat="1">
      <c r="A760" s="29"/>
      <c r="B760" s="29"/>
      <c r="C760" s="29"/>
      <c r="D760" s="29"/>
      <c r="E760" s="29"/>
      <c r="F760" s="29"/>
      <c r="G760" s="29"/>
      <c r="H760" s="29"/>
      <c r="I760" s="30"/>
      <c r="J760" s="30"/>
      <c r="K760" s="30"/>
      <c r="L760" s="30"/>
      <c r="M760" s="40"/>
      <c r="N760" s="40"/>
      <c r="O760" s="40"/>
      <c r="P760" s="31"/>
    </row>
    <row r="761" spans="1:16" s="34" customFormat="1">
      <c r="A761" s="29"/>
      <c r="B761" s="29"/>
      <c r="C761" s="29"/>
      <c r="D761" s="29"/>
      <c r="E761" s="29"/>
      <c r="F761" s="29"/>
      <c r="G761" s="29"/>
      <c r="H761" s="29"/>
      <c r="I761" s="30"/>
      <c r="J761" s="30"/>
      <c r="K761" s="30"/>
      <c r="L761" s="30"/>
      <c r="M761" s="40"/>
      <c r="N761" s="40"/>
      <c r="O761" s="40"/>
      <c r="P761" s="31"/>
    </row>
    <row r="762" spans="1:16" s="34" customFormat="1">
      <c r="A762" s="29"/>
      <c r="B762" s="29"/>
      <c r="C762" s="29"/>
      <c r="D762" s="29"/>
      <c r="E762" s="29"/>
      <c r="F762" s="29"/>
      <c r="G762" s="29"/>
      <c r="H762" s="29"/>
      <c r="I762" s="30"/>
      <c r="J762" s="30"/>
      <c r="K762" s="30"/>
      <c r="L762" s="30"/>
      <c r="M762" s="40"/>
      <c r="N762" s="40"/>
      <c r="O762" s="40"/>
      <c r="P762" s="31"/>
    </row>
    <row r="763" spans="1:16" s="34" customFormat="1">
      <c r="A763" s="29"/>
      <c r="B763" s="29"/>
      <c r="C763" s="29"/>
      <c r="D763" s="29"/>
      <c r="E763" s="29"/>
      <c r="F763" s="29"/>
      <c r="G763" s="29"/>
      <c r="H763" s="29"/>
      <c r="I763" s="30"/>
      <c r="J763" s="30"/>
      <c r="K763" s="30"/>
      <c r="L763" s="30"/>
      <c r="M763" s="40"/>
      <c r="N763" s="40"/>
      <c r="O763" s="40"/>
      <c r="P763" s="31"/>
    </row>
    <row r="764" spans="1:16" s="34" customFormat="1">
      <c r="A764" s="29"/>
      <c r="B764" s="29"/>
      <c r="C764" s="29"/>
      <c r="D764" s="29"/>
      <c r="E764" s="29"/>
      <c r="F764" s="29"/>
      <c r="G764" s="29"/>
      <c r="H764" s="29"/>
      <c r="I764" s="30"/>
      <c r="J764" s="30"/>
      <c r="K764" s="30"/>
      <c r="L764" s="30"/>
      <c r="M764" s="40"/>
      <c r="N764" s="40"/>
      <c r="O764" s="40"/>
      <c r="P764" s="31"/>
    </row>
    <row r="765" spans="1:16" s="34" customFormat="1">
      <c r="A765" s="29"/>
      <c r="B765" s="29"/>
      <c r="C765" s="29"/>
      <c r="D765" s="29"/>
      <c r="E765" s="29"/>
      <c r="F765" s="29"/>
      <c r="G765" s="29"/>
      <c r="H765" s="29"/>
      <c r="I765" s="30"/>
      <c r="J765" s="30"/>
      <c r="K765" s="30"/>
      <c r="L765" s="30"/>
      <c r="M765" s="40"/>
      <c r="N765" s="40"/>
      <c r="O765" s="40"/>
      <c r="P765" s="31"/>
    </row>
    <row r="766" spans="1:16" s="34" customFormat="1">
      <c r="A766" s="29"/>
      <c r="B766" s="29"/>
      <c r="C766" s="29"/>
      <c r="D766" s="29"/>
      <c r="E766" s="29"/>
      <c r="F766" s="29"/>
      <c r="G766" s="29"/>
      <c r="H766" s="29"/>
      <c r="I766" s="30"/>
      <c r="J766" s="30"/>
      <c r="K766" s="30"/>
      <c r="L766" s="30"/>
      <c r="M766" s="40"/>
      <c r="N766" s="40"/>
      <c r="O766" s="40"/>
      <c r="P766" s="31"/>
    </row>
    <row r="767" spans="1:16" s="34" customFormat="1">
      <c r="A767" s="29"/>
      <c r="B767" s="29"/>
      <c r="C767" s="29"/>
      <c r="D767" s="29"/>
      <c r="E767" s="29"/>
      <c r="F767" s="29"/>
      <c r="G767" s="29"/>
      <c r="H767" s="29"/>
      <c r="I767" s="30"/>
      <c r="J767" s="30"/>
      <c r="K767" s="30"/>
      <c r="L767" s="30"/>
      <c r="M767" s="40"/>
      <c r="N767" s="40"/>
      <c r="O767" s="40"/>
      <c r="P767" s="31"/>
    </row>
    <row r="768" spans="1:16" s="34" customFormat="1">
      <c r="A768" s="29"/>
      <c r="B768" s="29"/>
      <c r="C768" s="29"/>
      <c r="D768" s="29"/>
      <c r="E768" s="29"/>
      <c r="F768" s="29"/>
      <c r="G768" s="29"/>
      <c r="H768" s="29"/>
      <c r="I768" s="30"/>
      <c r="J768" s="30"/>
      <c r="K768" s="30"/>
      <c r="L768" s="30"/>
      <c r="M768" s="40"/>
      <c r="N768" s="40"/>
      <c r="O768" s="40"/>
      <c r="P768" s="31"/>
    </row>
    <row r="769" spans="1:16" s="34" customFormat="1">
      <c r="A769" s="29"/>
      <c r="B769" s="29"/>
      <c r="C769" s="29"/>
      <c r="D769" s="29"/>
      <c r="E769" s="29"/>
      <c r="F769" s="29"/>
      <c r="G769" s="29"/>
      <c r="H769" s="29"/>
      <c r="I769" s="30"/>
      <c r="J769" s="30"/>
      <c r="K769" s="30"/>
      <c r="L769" s="30"/>
      <c r="M769" s="40"/>
      <c r="N769" s="40"/>
      <c r="O769" s="40"/>
      <c r="P769" s="31"/>
    </row>
    <row r="770" spans="1:16" s="34" customFormat="1">
      <c r="A770" s="29"/>
      <c r="B770" s="29"/>
      <c r="C770" s="29"/>
      <c r="D770" s="29"/>
      <c r="E770" s="29"/>
      <c r="F770" s="29"/>
      <c r="G770" s="29"/>
      <c r="H770" s="29"/>
      <c r="I770" s="30"/>
      <c r="J770" s="30"/>
      <c r="K770" s="30"/>
      <c r="L770" s="30"/>
      <c r="M770" s="40"/>
      <c r="N770" s="40"/>
      <c r="O770" s="40"/>
      <c r="P770" s="31"/>
    </row>
    <row r="771" spans="1:16" s="34" customFormat="1">
      <c r="A771" s="29"/>
      <c r="B771" s="29"/>
      <c r="C771" s="29"/>
      <c r="D771" s="29"/>
      <c r="E771" s="29"/>
      <c r="F771" s="29"/>
      <c r="G771" s="29"/>
      <c r="H771" s="29"/>
      <c r="I771" s="30"/>
      <c r="J771" s="30"/>
      <c r="K771" s="30"/>
      <c r="L771" s="30"/>
      <c r="M771" s="40"/>
      <c r="N771" s="40"/>
      <c r="O771" s="40"/>
      <c r="P771" s="31"/>
    </row>
    <row r="772" spans="1:16" s="34" customFormat="1">
      <c r="A772" s="29"/>
      <c r="B772" s="29"/>
      <c r="C772" s="29"/>
      <c r="D772" s="29"/>
      <c r="E772" s="29"/>
      <c r="F772" s="29"/>
      <c r="G772" s="29"/>
      <c r="H772" s="29"/>
      <c r="I772" s="30"/>
      <c r="J772" s="30"/>
      <c r="K772" s="30"/>
      <c r="L772" s="30"/>
      <c r="M772" s="40"/>
      <c r="N772" s="40"/>
      <c r="O772" s="40"/>
      <c r="P772" s="31"/>
    </row>
    <row r="773" spans="1:16" s="34" customFormat="1">
      <c r="A773" s="29"/>
      <c r="B773" s="29"/>
      <c r="C773" s="29"/>
      <c r="D773" s="29"/>
      <c r="E773" s="29"/>
      <c r="F773" s="29"/>
      <c r="G773" s="29"/>
      <c r="H773" s="29"/>
      <c r="I773" s="30"/>
      <c r="J773" s="30"/>
      <c r="K773" s="30"/>
      <c r="L773" s="30"/>
      <c r="M773" s="40"/>
      <c r="N773" s="40"/>
      <c r="O773" s="40"/>
      <c r="P773" s="31"/>
    </row>
    <row r="774" spans="1:16" s="34" customFormat="1">
      <c r="A774" s="29"/>
      <c r="B774" s="29"/>
      <c r="C774" s="29"/>
      <c r="D774" s="29"/>
      <c r="E774" s="29"/>
      <c r="F774" s="29"/>
      <c r="G774" s="29"/>
      <c r="H774" s="29"/>
      <c r="I774" s="30"/>
      <c r="J774" s="30"/>
      <c r="K774" s="30"/>
      <c r="L774" s="30"/>
      <c r="M774" s="40"/>
      <c r="N774" s="40"/>
      <c r="O774" s="40"/>
      <c r="P774" s="31"/>
    </row>
    <row r="775" spans="1:16" s="34" customFormat="1">
      <c r="A775" s="29"/>
      <c r="B775" s="29"/>
      <c r="C775" s="29"/>
      <c r="D775" s="29"/>
      <c r="E775" s="29"/>
      <c r="F775" s="29"/>
      <c r="G775" s="29"/>
      <c r="H775" s="29"/>
      <c r="I775" s="30"/>
      <c r="J775" s="30"/>
      <c r="K775" s="30"/>
      <c r="L775" s="30"/>
      <c r="M775" s="40"/>
      <c r="N775" s="40"/>
      <c r="O775" s="40"/>
      <c r="P775" s="31"/>
    </row>
    <row r="776" spans="1:16" s="34" customFormat="1">
      <c r="A776" s="29"/>
      <c r="B776" s="29"/>
      <c r="C776" s="29"/>
      <c r="D776" s="29"/>
      <c r="E776" s="29"/>
      <c r="F776" s="29"/>
      <c r="G776" s="29"/>
      <c r="H776" s="29"/>
      <c r="I776" s="30"/>
      <c r="J776" s="30"/>
      <c r="K776" s="30"/>
      <c r="L776" s="30"/>
      <c r="M776" s="40"/>
      <c r="N776" s="40"/>
      <c r="O776" s="40"/>
      <c r="P776" s="31"/>
    </row>
    <row r="777" spans="1:16" s="34" customFormat="1">
      <c r="A777" s="29"/>
      <c r="B777" s="29"/>
      <c r="C777" s="29"/>
      <c r="D777" s="29"/>
      <c r="E777" s="29"/>
      <c r="F777" s="29"/>
      <c r="G777" s="29"/>
      <c r="H777" s="29"/>
      <c r="I777" s="30"/>
      <c r="J777" s="30"/>
      <c r="K777" s="30"/>
      <c r="L777" s="30"/>
      <c r="M777" s="40"/>
      <c r="N777" s="40"/>
      <c r="O777" s="40"/>
      <c r="P777" s="31"/>
    </row>
    <row r="778" spans="1:16" s="34" customFormat="1">
      <c r="A778" s="29"/>
      <c r="B778" s="29"/>
      <c r="C778" s="29"/>
      <c r="D778" s="29"/>
      <c r="E778" s="29"/>
      <c r="F778" s="29"/>
      <c r="G778" s="29"/>
      <c r="H778" s="29"/>
      <c r="I778" s="30"/>
      <c r="J778" s="30"/>
      <c r="K778" s="30"/>
      <c r="L778" s="30"/>
      <c r="M778" s="40"/>
      <c r="N778" s="40"/>
      <c r="O778" s="40"/>
      <c r="P778" s="31"/>
    </row>
    <row r="779" spans="1:16" s="34" customFormat="1">
      <c r="A779" s="29"/>
      <c r="B779" s="29"/>
      <c r="C779" s="29"/>
      <c r="D779" s="29"/>
      <c r="E779" s="29"/>
      <c r="F779" s="29"/>
      <c r="G779" s="29"/>
      <c r="H779" s="29"/>
      <c r="I779" s="30"/>
      <c r="J779" s="30"/>
      <c r="K779" s="30"/>
      <c r="L779" s="30"/>
      <c r="M779" s="40"/>
      <c r="N779" s="40"/>
      <c r="O779" s="40"/>
      <c r="P779" s="31"/>
    </row>
    <row r="780" spans="1:16" s="34" customFormat="1">
      <c r="A780" s="29"/>
      <c r="B780" s="29"/>
      <c r="C780" s="29"/>
      <c r="D780" s="29"/>
      <c r="E780" s="29"/>
      <c r="F780" s="29"/>
      <c r="G780" s="29"/>
      <c r="H780" s="29"/>
      <c r="I780" s="30"/>
      <c r="J780" s="30"/>
      <c r="K780" s="30"/>
      <c r="L780" s="30"/>
      <c r="M780" s="40"/>
      <c r="N780" s="40"/>
      <c r="O780" s="40"/>
      <c r="P780" s="31"/>
    </row>
    <row r="781" spans="1:16" s="34" customFormat="1">
      <c r="A781" s="29"/>
      <c r="B781" s="29"/>
      <c r="C781" s="29"/>
      <c r="D781" s="29"/>
      <c r="E781" s="29"/>
      <c r="F781" s="29"/>
      <c r="G781" s="29"/>
      <c r="H781" s="29"/>
      <c r="I781" s="30"/>
      <c r="J781" s="30"/>
      <c r="K781" s="30"/>
      <c r="L781" s="30"/>
      <c r="M781" s="40"/>
      <c r="N781" s="40"/>
      <c r="O781" s="40"/>
      <c r="P781" s="31"/>
    </row>
    <row r="782" spans="1:16" s="34" customFormat="1">
      <c r="A782" s="29"/>
      <c r="B782" s="29"/>
      <c r="C782" s="29"/>
      <c r="D782" s="29"/>
      <c r="E782" s="29"/>
      <c r="F782" s="29"/>
      <c r="G782" s="29"/>
      <c r="H782" s="29"/>
      <c r="I782" s="30"/>
      <c r="J782" s="30"/>
      <c r="K782" s="30"/>
      <c r="L782" s="30"/>
      <c r="M782" s="40"/>
      <c r="N782" s="40"/>
      <c r="O782" s="40"/>
      <c r="P782" s="31"/>
    </row>
    <row r="783" spans="1:16" s="34" customFormat="1">
      <c r="A783" s="29"/>
      <c r="B783" s="29"/>
      <c r="C783" s="29"/>
      <c r="D783" s="29"/>
      <c r="E783" s="29"/>
      <c r="F783" s="29"/>
      <c r="G783" s="29"/>
      <c r="H783" s="29"/>
      <c r="I783" s="30"/>
      <c r="J783" s="30"/>
      <c r="K783" s="30"/>
      <c r="L783" s="30"/>
      <c r="M783" s="40"/>
      <c r="N783" s="40"/>
      <c r="O783" s="40"/>
      <c r="P783" s="31"/>
    </row>
    <row r="784" spans="1:16" s="34" customFormat="1">
      <c r="A784" s="29"/>
      <c r="B784" s="29"/>
      <c r="C784" s="29"/>
      <c r="D784" s="29"/>
      <c r="E784" s="29"/>
      <c r="F784" s="29"/>
      <c r="G784" s="29"/>
      <c r="H784" s="29"/>
      <c r="I784" s="30"/>
      <c r="J784" s="30"/>
      <c r="K784" s="30"/>
      <c r="L784" s="30"/>
      <c r="M784" s="40"/>
      <c r="N784" s="40"/>
      <c r="O784" s="40"/>
      <c r="P784" s="31"/>
    </row>
    <row r="785" spans="1:16" s="34" customFormat="1">
      <c r="A785" s="29"/>
      <c r="B785" s="29"/>
      <c r="C785" s="29"/>
      <c r="D785" s="29"/>
      <c r="E785" s="29"/>
      <c r="F785" s="29"/>
      <c r="G785" s="29"/>
      <c r="H785" s="29"/>
      <c r="I785" s="30"/>
      <c r="J785" s="30"/>
      <c r="K785" s="30"/>
      <c r="L785" s="30"/>
      <c r="M785" s="40"/>
      <c r="N785" s="40"/>
      <c r="O785" s="40"/>
      <c r="P785" s="31"/>
    </row>
    <row r="786" spans="1:16" s="34" customFormat="1">
      <c r="A786" s="29"/>
      <c r="B786" s="29"/>
      <c r="C786" s="29"/>
      <c r="D786" s="29"/>
      <c r="E786" s="29"/>
      <c r="F786" s="29"/>
      <c r="G786" s="29"/>
      <c r="H786" s="29"/>
      <c r="I786" s="30"/>
      <c r="J786" s="30"/>
      <c r="K786" s="30"/>
      <c r="L786" s="30"/>
      <c r="M786" s="40"/>
      <c r="N786" s="40"/>
      <c r="O786" s="40"/>
      <c r="P786" s="31"/>
    </row>
    <row r="787" spans="1:16" s="34" customFormat="1">
      <c r="A787" s="29"/>
      <c r="B787" s="29"/>
      <c r="C787" s="29"/>
      <c r="D787" s="29"/>
      <c r="E787" s="29"/>
      <c r="F787" s="29"/>
      <c r="G787" s="29"/>
      <c r="H787" s="29"/>
      <c r="I787" s="30"/>
      <c r="J787" s="30"/>
      <c r="K787" s="30"/>
      <c r="L787" s="30"/>
      <c r="M787" s="40"/>
      <c r="N787" s="40"/>
      <c r="O787" s="40"/>
      <c r="P787" s="31"/>
    </row>
    <row r="788" spans="1:16" s="34" customFormat="1">
      <c r="A788" s="29"/>
      <c r="B788" s="29"/>
      <c r="C788" s="29"/>
      <c r="D788" s="29"/>
      <c r="E788" s="29"/>
      <c r="F788" s="29"/>
      <c r="G788" s="29"/>
      <c r="H788" s="29"/>
      <c r="I788" s="30"/>
      <c r="J788" s="30"/>
      <c r="K788" s="30"/>
      <c r="L788" s="30"/>
      <c r="M788" s="40"/>
      <c r="N788" s="40"/>
      <c r="O788" s="40"/>
      <c r="P788" s="31"/>
    </row>
    <row r="789" spans="1:16" s="34" customFormat="1">
      <c r="A789" s="29"/>
      <c r="B789" s="29"/>
      <c r="C789" s="29"/>
      <c r="D789" s="29"/>
      <c r="E789" s="29"/>
      <c r="F789" s="29"/>
      <c r="G789" s="29"/>
      <c r="H789" s="29"/>
      <c r="I789" s="30"/>
      <c r="J789" s="30"/>
      <c r="K789" s="30"/>
      <c r="L789" s="30"/>
      <c r="M789" s="40"/>
      <c r="N789" s="40"/>
      <c r="O789" s="40"/>
      <c r="P789" s="31"/>
    </row>
    <row r="790" spans="1:16" s="34" customFormat="1">
      <c r="A790" s="29"/>
      <c r="B790" s="29"/>
      <c r="C790" s="29"/>
      <c r="D790" s="29"/>
      <c r="E790" s="29"/>
      <c r="F790" s="29"/>
      <c r="G790" s="29"/>
      <c r="H790" s="29"/>
      <c r="I790" s="30"/>
      <c r="J790" s="30"/>
      <c r="K790" s="30"/>
      <c r="L790" s="30"/>
      <c r="M790" s="40"/>
      <c r="N790" s="40"/>
      <c r="O790" s="40"/>
      <c r="P790" s="31"/>
    </row>
    <row r="791" spans="1:16" s="34" customFormat="1">
      <c r="A791" s="29"/>
      <c r="B791" s="29"/>
      <c r="C791" s="29"/>
      <c r="D791" s="29"/>
      <c r="E791" s="29"/>
      <c r="F791" s="29"/>
      <c r="G791" s="29"/>
      <c r="H791" s="29"/>
      <c r="I791" s="30"/>
      <c r="J791" s="30"/>
      <c r="K791" s="30"/>
      <c r="L791" s="30"/>
      <c r="M791" s="40"/>
      <c r="N791" s="40"/>
      <c r="O791" s="40"/>
      <c r="P791" s="31"/>
    </row>
    <row r="792" spans="1:16" s="34" customFormat="1">
      <c r="A792" s="29"/>
      <c r="B792" s="29"/>
      <c r="C792" s="29"/>
      <c r="D792" s="29"/>
      <c r="E792" s="29"/>
      <c r="F792" s="29"/>
      <c r="G792" s="29"/>
      <c r="H792" s="29"/>
      <c r="I792" s="30"/>
      <c r="J792" s="30"/>
      <c r="K792" s="30"/>
      <c r="L792" s="30"/>
      <c r="M792" s="40"/>
      <c r="N792" s="40"/>
      <c r="O792" s="40"/>
      <c r="P792" s="31"/>
    </row>
    <row r="793" spans="1:16" s="34" customFormat="1">
      <c r="A793" s="29"/>
      <c r="B793" s="29"/>
      <c r="C793" s="29"/>
      <c r="D793" s="29"/>
      <c r="E793" s="29"/>
      <c r="F793" s="29"/>
      <c r="G793" s="29"/>
      <c r="H793" s="29"/>
      <c r="I793" s="30"/>
      <c r="J793" s="30"/>
      <c r="K793" s="30"/>
      <c r="L793" s="30"/>
      <c r="M793" s="40"/>
      <c r="N793" s="40"/>
      <c r="O793" s="40"/>
      <c r="P793" s="31"/>
    </row>
    <row r="794" spans="1:16" s="34" customFormat="1">
      <c r="A794" s="29"/>
      <c r="B794" s="29"/>
      <c r="C794" s="29"/>
      <c r="D794" s="29"/>
      <c r="E794" s="29"/>
      <c r="F794" s="29"/>
      <c r="G794" s="29"/>
      <c r="H794" s="29"/>
      <c r="I794" s="30"/>
      <c r="J794" s="30"/>
      <c r="K794" s="30"/>
      <c r="L794" s="30"/>
      <c r="M794" s="40"/>
      <c r="N794" s="40"/>
      <c r="O794" s="40"/>
      <c r="P794" s="31"/>
    </row>
    <row r="795" spans="1:16" s="34" customFormat="1">
      <c r="A795" s="29"/>
      <c r="B795" s="29"/>
      <c r="C795" s="29"/>
      <c r="D795" s="29"/>
      <c r="E795" s="29"/>
      <c r="F795" s="29"/>
      <c r="G795" s="29"/>
      <c r="H795" s="29"/>
      <c r="I795" s="30"/>
      <c r="J795" s="30"/>
      <c r="K795" s="30"/>
      <c r="L795" s="30"/>
      <c r="M795" s="40"/>
      <c r="N795" s="40"/>
      <c r="O795" s="40"/>
      <c r="P795" s="31"/>
    </row>
    <row r="796" spans="1:16" s="34" customFormat="1">
      <c r="A796" s="29"/>
      <c r="B796" s="29"/>
      <c r="C796" s="29"/>
      <c r="D796" s="29"/>
      <c r="E796" s="29"/>
      <c r="F796" s="29"/>
      <c r="G796" s="29"/>
      <c r="H796" s="29"/>
      <c r="I796" s="30"/>
      <c r="J796" s="30"/>
      <c r="K796" s="30"/>
      <c r="L796" s="30"/>
      <c r="M796" s="40"/>
      <c r="N796" s="40"/>
      <c r="O796" s="40"/>
      <c r="P796" s="31"/>
    </row>
    <row r="797" spans="1:16" s="34" customFormat="1">
      <c r="A797" s="29"/>
      <c r="B797" s="29"/>
      <c r="C797" s="29"/>
      <c r="D797" s="29"/>
      <c r="E797" s="29"/>
      <c r="F797" s="29"/>
      <c r="G797" s="29"/>
      <c r="H797" s="29"/>
      <c r="I797" s="30"/>
      <c r="J797" s="30"/>
      <c r="K797" s="30"/>
      <c r="L797" s="30"/>
      <c r="M797" s="40"/>
      <c r="N797" s="40"/>
      <c r="O797" s="40"/>
      <c r="P797" s="31"/>
    </row>
    <row r="798" spans="1:16" s="34" customFormat="1">
      <c r="A798" s="29"/>
      <c r="B798" s="29"/>
      <c r="C798" s="29"/>
      <c r="D798" s="29"/>
      <c r="E798" s="29"/>
      <c r="F798" s="29"/>
      <c r="G798" s="29"/>
      <c r="H798" s="29"/>
      <c r="I798" s="30"/>
      <c r="J798" s="30"/>
      <c r="K798" s="30"/>
      <c r="L798" s="30"/>
      <c r="M798" s="40"/>
      <c r="N798" s="40"/>
      <c r="O798" s="40"/>
      <c r="P798" s="31"/>
    </row>
    <row r="799" spans="1:16" s="34" customFormat="1">
      <c r="A799" s="29"/>
      <c r="B799" s="29"/>
      <c r="C799" s="29"/>
      <c r="D799" s="29"/>
      <c r="E799" s="29"/>
      <c r="F799" s="29"/>
      <c r="G799" s="29"/>
      <c r="H799" s="29"/>
      <c r="I799" s="30"/>
      <c r="J799" s="30"/>
      <c r="K799" s="30"/>
      <c r="L799" s="30"/>
      <c r="M799" s="40"/>
      <c r="N799" s="40"/>
      <c r="O799" s="40"/>
      <c r="P799" s="31"/>
    </row>
    <row r="800" spans="1:16" s="34" customFormat="1">
      <c r="A800" s="29"/>
      <c r="B800" s="29"/>
      <c r="C800" s="29"/>
      <c r="D800" s="29"/>
      <c r="E800" s="29"/>
      <c r="F800" s="29"/>
      <c r="G800" s="29"/>
      <c r="H800" s="29"/>
      <c r="I800" s="30"/>
      <c r="J800" s="30"/>
      <c r="K800" s="30"/>
      <c r="L800" s="30"/>
      <c r="M800" s="40"/>
      <c r="N800" s="40"/>
      <c r="O800" s="40"/>
      <c r="P800" s="31"/>
    </row>
    <row r="801" spans="1:16" s="34" customFormat="1">
      <c r="A801" s="29"/>
      <c r="B801" s="29"/>
      <c r="C801" s="29"/>
      <c r="D801" s="29"/>
      <c r="E801" s="29"/>
      <c r="F801" s="29"/>
      <c r="G801" s="29"/>
      <c r="H801" s="29"/>
      <c r="I801" s="30"/>
      <c r="J801" s="30"/>
      <c r="K801" s="30"/>
      <c r="L801" s="30"/>
      <c r="M801" s="40"/>
      <c r="N801" s="40"/>
      <c r="O801" s="40"/>
      <c r="P801" s="31"/>
    </row>
    <row r="802" spans="1:16" s="34" customFormat="1">
      <c r="A802" s="29"/>
      <c r="B802" s="29"/>
      <c r="C802" s="29"/>
      <c r="D802" s="29"/>
      <c r="E802" s="29"/>
      <c r="F802" s="29"/>
      <c r="G802" s="29"/>
      <c r="H802" s="29"/>
      <c r="I802" s="30"/>
      <c r="J802" s="30"/>
      <c r="K802" s="30"/>
      <c r="L802" s="30"/>
      <c r="M802" s="40"/>
      <c r="N802" s="40"/>
      <c r="O802" s="40"/>
      <c r="P802" s="31"/>
    </row>
    <row r="803" spans="1:16" s="34" customFormat="1">
      <c r="A803" s="29"/>
      <c r="B803" s="29"/>
      <c r="C803" s="29"/>
      <c r="D803" s="29"/>
      <c r="E803" s="29"/>
      <c r="F803" s="29"/>
      <c r="G803" s="29"/>
      <c r="H803" s="29"/>
      <c r="I803" s="30"/>
      <c r="J803" s="30"/>
      <c r="K803" s="30"/>
      <c r="L803" s="30"/>
      <c r="M803" s="40"/>
      <c r="N803" s="40"/>
      <c r="O803" s="40"/>
      <c r="P803" s="31"/>
    </row>
    <row r="804" spans="1:16" s="34" customFormat="1">
      <c r="A804" s="29"/>
      <c r="B804" s="29"/>
      <c r="C804" s="29"/>
      <c r="D804" s="29"/>
      <c r="E804" s="29"/>
      <c r="F804" s="29"/>
      <c r="G804" s="29"/>
      <c r="H804" s="29"/>
      <c r="I804" s="30"/>
      <c r="J804" s="30"/>
      <c r="K804" s="30"/>
      <c r="L804" s="30"/>
      <c r="M804" s="40"/>
      <c r="N804" s="40"/>
      <c r="O804" s="40"/>
      <c r="P804" s="31"/>
    </row>
    <row r="805" spans="1:16" s="34" customFormat="1">
      <c r="A805" s="29"/>
      <c r="B805" s="29"/>
      <c r="C805" s="29"/>
      <c r="D805" s="29"/>
      <c r="E805" s="29"/>
      <c r="F805" s="29"/>
      <c r="G805" s="29"/>
      <c r="H805" s="29"/>
      <c r="I805" s="30"/>
      <c r="J805" s="30"/>
      <c r="K805" s="30"/>
      <c r="L805" s="30"/>
      <c r="M805" s="40"/>
      <c r="N805" s="40"/>
      <c r="O805" s="40"/>
      <c r="P805" s="31"/>
    </row>
    <row r="806" spans="1:16" s="34" customFormat="1">
      <c r="A806" s="29"/>
      <c r="B806" s="29"/>
      <c r="C806" s="29"/>
      <c r="D806" s="29"/>
      <c r="E806" s="29"/>
      <c r="F806" s="29"/>
      <c r="G806" s="29"/>
      <c r="H806" s="29"/>
      <c r="I806" s="30"/>
      <c r="J806" s="30"/>
      <c r="K806" s="30"/>
      <c r="L806" s="30"/>
      <c r="M806" s="40"/>
      <c r="N806" s="40"/>
      <c r="O806" s="40"/>
      <c r="P806" s="31"/>
    </row>
    <row r="807" spans="1:16" s="34" customFormat="1">
      <c r="A807" s="29"/>
      <c r="B807" s="29"/>
      <c r="C807" s="29"/>
      <c r="D807" s="29"/>
      <c r="E807" s="29"/>
      <c r="F807" s="29"/>
      <c r="G807" s="29"/>
      <c r="H807" s="29"/>
      <c r="I807" s="30"/>
      <c r="J807" s="30"/>
      <c r="K807" s="30"/>
      <c r="L807" s="30"/>
      <c r="M807" s="40"/>
      <c r="N807" s="40"/>
      <c r="O807" s="40"/>
      <c r="P807" s="31"/>
    </row>
    <row r="808" spans="1:16" s="34" customFormat="1">
      <c r="A808" s="29"/>
      <c r="B808" s="29"/>
      <c r="C808" s="29"/>
      <c r="D808" s="29"/>
      <c r="E808" s="29"/>
      <c r="F808" s="29"/>
      <c r="G808" s="29"/>
      <c r="H808" s="29"/>
      <c r="I808" s="30"/>
      <c r="J808" s="30"/>
      <c r="K808" s="30"/>
      <c r="L808" s="30"/>
      <c r="M808" s="40"/>
      <c r="N808" s="40"/>
      <c r="O808" s="40"/>
      <c r="P808" s="31"/>
    </row>
    <row r="809" spans="1:16" s="34" customFormat="1">
      <c r="A809" s="29"/>
      <c r="B809" s="29"/>
      <c r="C809" s="29"/>
      <c r="D809" s="29"/>
      <c r="E809" s="29"/>
      <c r="F809" s="29"/>
      <c r="G809" s="29"/>
      <c r="H809" s="29"/>
      <c r="I809" s="30"/>
      <c r="J809" s="30"/>
      <c r="K809" s="30"/>
      <c r="L809" s="30"/>
      <c r="M809" s="40"/>
      <c r="N809" s="40"/>
      <c r="O809" s="40"/>
      <c r="P809" s="31"/>
    </row>
    <row r="810" spans="1:16" s="34" customFormat="1">
      <c r="A810" s="29"/>
      <c r="B810" s="29"/>
      <c r="C810" s="29"/>
      <c r="D810" s="29"/>
      <c r="E810" s="29"/>
      <c r="F810" s="29"/>
      <c r="G810" s="29"/>
      <c r="H810" s="29"/>
      <c r="I810" s="30"/>
      <c r="J810" s="30"/>
      <c r="K810" s="30"/>
      <c r="L810" s="30"/>
      <c r="M810" s="40"/>
      <c r="N810" s="40"/>
      <c r="O810" s="40"/>
      <c r="P810" s="31"/>
    </row>
    <row r="811" spans="1:16" s="34" customFormat="1">
      <c r="A811" s="29"/>
      <c r="B811" s="29"/>
      <c r="C811" s="29"/>
      <c r="D811" s="29"/>
      <c r="E811" s="29"/>
      <c r="F811" s="29"/>
      <c r="G811" s="29"/>
      <c r="H811" s="29"/>
      <c r="I811" s="30"/>
      <c r="J811" s="30"/>
      <c r="K811" s="30"/>
      <c r="L811" s="30"/>
      <c r="M811" s="40"/>
      <c r="N811" s="40"/>
      <c r="O811" s="40"/>
      <c r="P811" s="31"/>
    </row>
    <row r="812" spans="1:16" s="34" customFormat="1">
      <c r="A812" s="29"/>
      <c r="B812" s="29"/>
      <c r="C812" s="29"/>
      <c r="D812" s="29"/>
      <c r="E812" s="29"/>
      <c r="F812" s="29"/>
      <c r="G812" s="29"/>
      <c r="H812" s="29"/>
      <c r="I812" s="30"/>
      <c r="J812" s="30"/>
      <c r="K812" s="30"/>
      <c r="L812" s="30"/>
      <c r="M812" s="40"/>
      <c r="N812" s="40"/>
      <c r="O812" s="40"/>
      <c r="P812" s="31"/>
    </row>
    <row r="813" spans="1:16" s="34" customFormat="1">
      <c r="A813" s="29"/>
      <c r="B813" s="29"/>
      <c r="C813" s="29"/>
      <c r="D813" s="29"/>
      <c r="E813" s="29"/>
      <c r="F813" s="29"/>
      <c r="G813" s="29"/>
      <c r="H813" s="29"/>
      <c r="I813" s="30"/>
      <c r="J813" s="30"/>
      <c r="K813" s="30"/>
      <c r="L813" s="30"/>
      <c r="M813" s="40"/>
      <c r="N813" s="40"/>
      <c r="O813" s="40"/>
      <c r="P813" s="31"/>
    </row>
    <row r="814" spans="1:16" s="34" customFormat="1">
      <c r="A814" s="29"/>
      <c r="B814" s="29"/>
      <c r="C814" s="29"/>
      <c r="D814" s="29"/>
      <c r="E814" s="29"/>
      <c r="F814" s="29"/>
      <c r="G814" s="29"/>
      <c r="H814" s="29"/>
      <c r="I814" s="30"/>
      <c r="J814" s="30"/>
      <c r="K814" s="30"/>
      <c r="L814" s="30"/>
      <c r="M814" s="40"/>
      <c r="N814" s="40"/>
      <c r="O814" s="40"/>
      <c r="P814" s="31"/>
    </row>
    <row r="815" spans="1:16" s="34" customFormat="1">
      <c r="A815" s="29"/>
      <c r="B815" s="29"/>
      <c r="C815" s="29"/>
      <c r="D815" s="29"/>
      <c r="E815" s="29"/>
      <c r="F815" s="29"/>
      <c r="G815" s="29"/>
      <c r="H815" s="29"/>
      <c r="I815" s="30"/>
      <c r="J815" s="30"/>
      <c r="K815" s="30"/>
      <c r="L815" s="30"/>
      <c r="M815" s="40"/>
      <c r="N815" s="40"/>
      <c r="O815" s="40"/>
      <c r="P815" s="31"/>
    </row>
    <row r="816" spans="1:16" s="34" customFormat="1">
      <c r="A816" s="29"/>
      <c r="B816" s="29"/>
      <c r="C816" s="29"/>
      <c r="D816" s="29"/>
      <c r="E816" s="29"/>
      <c r="F816" s="29"/>
      <c r="G816" s="29"/>
      <c r="H816" s="29"/>
      <c r="I816" s="30"/>
      <c r="J816" s="30"/>
      <c r="K816" s="30"/>
      <c r="L816" s="30"/>
      <c r="M816" s="40"/>
      <c r="N816" s="40"/>
      <c r="O816" s="40"/>
      <c r="P816" s="31"/>
    </row>
    <row r="817" spans="1:16" s="34" customFormat="1">
      <c r="A817" s="29"/>
      <c r="B817" s="29"/>
      <c r="C817" s="29"/>
      <c r="D817" s="29"/>
      <c r="E817" s="29"/>
      <c r="F817" s="29"/>
      <c r="G817" s="29"/>
      <c r="H817" s="29"/>
      <c r="I817" s="30"/>
      <c r="J817" s="30"/>
      <c r="K817" s="30"/>
      <c r="L817" s="30"/>
      <c r="M817" s="40"/>
      <c r="N817" s="40"/>
      <c r="O817" s="40"/>
      <c r="P817" s="31"/>
    </row>
    <row r="818" spans="1:16" s="34" customFormat="1">
      <c r="A818" s="29"/>
      <c r="B818" s="29"/>
      <c r="C818" s="29"/>
      <c r="D818" s="29"/>
      <c r="E818" s="29"/>
      <c r="F818" s="29"/>
      <c r="G818" s="29"/>
      <c r="H818" s="29"/>
      <c r="I818" s="30"/>
      <c r="J818" s="30"/>
      <c r="K818" s="30"/>
      <c r="L818" s="30"/>
      <c r="M818" s="40"/>
      <c r="N818" s="40"/>
      <c r="O818" s="40"/>
      <c r="P818" s="31"/>
    </row>
    <row r="819" spans="1:16" s="34" customFormat="1">
      <c r="A819" s="29"/>
      <c r="B819" s="29"/>
      <c r="C819" s="29"/>
      <c r="D819" s="29"/>
      <c r="E819" s="29"/>
      <c r="F819" s="29"/>
      <c r="G819" s="29"/>
      <c r="H819" s="29"/>
      <c r="I819" s="30"/>
      <c r="J819" s="30"/>
      <c r="K819" s="30"/>
      <c r="L819" s="30"/>
      <c r="M819" s="40"/>
      <c r="N819" s="40"/>
      <c r="O819" s="40"/>
      <c r="P819" s="31"/>
    </row>
    <row r="820" spans="1:16" s="34" customFormat="1">
      <c r="A820" s="29"/>
      <c r="B820" s="29"/>
      <c r="C820" s="29"/>
      <c r="D820" s="29"/>
      <c r="E820" s="29"/>
      <c r="F820" s="29"/>
      <c r="G820" s="29"/>
      <c r="H820" s="29"/>
      <c r="I820" s="30"/>
      <c r="J820" s="30"/>
      <c r="K820" s="30"/>
      <c r="L820" s="30"/>
      <c r="M820" s="40"/>
      <c r="N820" s="40"/>
      <c r="O820" s="40"/>
      <c r="P820" s="31"/>
    </row>
    <row r="821" spans="1:16" s="34" customFormat="1">
      <c r="A821" s="29"/>
      <c r="B821" s="29"/>
      <c r="C821" s="29"/>
      <c r="D821" s="29"/>
      <c r="E821" s="29"/>
      <c r="F821" s="29"/>
      <c r="G821" s="29"/>
      <c r="H821" s="29"/>
      <c r="I821" s="30"/>
      <c r="J821" s="30"/>
      <c r="K821" s="30"/>
      <c r="L821" s="30"/>
      <c r="M821" s="40"/>
      <c r="N821" s="40"/>
      <c r="O821" s="40"/>
      <c r="P821" s="31"/>
    </row>
    <row r="822" spans="1:16" s="34" customFormat="1">
      <c r="A822" s="29"/>
      <c r="B822" s="29"/>
      <c r="C822" s="29"/>
      <c r="D822" s="29"/>
      <c r="E822" s="29"/>
      <c r="F822" s="29"/>
      <c r="G822" s="29"/>
      <c r="H822" s="29"/>
      <c r="I822" s="30"/>
      <c r="J822" s="30"/>
      <c r="K822" s="30"/>
      <c r="L822" s="30"/>
      <c r="M822" s="40"/>
      <c r="N822" s="40"/>
      <c r="O822" s="40"/>
      <c r="P822" s="31"/>
    </row>
    <row r="823" spans="1:16" s="34" customFormat="1">
      <c r="A823" s="29"/>
      <c r="B823" s="29"/>
      <c r="C823" s="29"/>
      <c r="D823" s="29"/>
      <c r="E823" s="29"/>
      <c r="F823" s="29"/>
      <c r="G823" s="29"/>
      <c r="H823" s="29"/>
      <c r="I823" s="30"/>
      <c r="J823" s="30"/>
      <c r="K823" s="30"/>
      <c r="L823" s="30"/>
      <c r="M823" s="40"/>
      <c r="N823" s="40"/>
      <c r="O823" s="40"/>
      <c r="P823" s="31"/>
    </row>
    <row r="824" spans="1:16" s="34" customFormat="1">
      <c r="A824" s="29"/>
      <c r="B824" s="29"/>
      <c r="C824" s="29"/>
      <c r="D824" s="29"/>
      <c r="E824" s="29"/>
      <c r="F824" s="29"/>
      <c r="G824" s="29"/>
      <c r="H824" s="29"/>
      <c r="I824" s="30"/>
      <c r="J824" s="30"/>
      <c r="K824" s="30"/>
      <c r="L824" s="30"/>
      <c r="M824" s="40"/>
      <c r="N824" s="40"/>
      <c r="O824" s="40"/>
      <c r="P824" s="31"/>
    </row>
    <row r="825" spans="1:16" s="34" customFormat="1">
      <c r="A825" s="29"/>
      <c r="B825" s="29"/>
      <c r="C825" s="29"/>
      <c r="D825" s="29"/>
      <c r="E825" s="29"/>
      <c r="F825" s="29"/>
      <c r="G825" s="29"/>
      <c r="H825" s="29"/>
      <c r="I825" s="30"/>
      <c r="J825" s="30"/>
      <c r="K825" s="30"/>
      <c r="L825" s="30"/>
      <c r="M825" s="40"/>
      <c r="N825" s="40"/>
      <c r="O825" s="40"/>
      <c r="P825" s="31"/>
    </row>
    <row r="826" spans="1:16" s="34" customFormat="1">
      <c r="A826" s="29"/>
      <c r="B826" s="29"/>
      <c r="C826" s="29"/>
      <c r="D826" s="29"/>
      <c r="E826" s="29"/>
      <c r="F826" s="29"/>
      <c r="G826" s="29"/>
      <c r="H826" s="29"/>
      <c r="I826" s="30"/>
      <c r="J826" s="30"/>
      <c r="K826" s="30"/>
      <c r="L826" s="30"/>
      <c r="M826" s="40"/>
      <c r="N826" s="40"/>
      <c r="O826" s="40"/>
      <c r="P826" s="31"/>
    </row>
    <row r="827" spans="1:16" s="34" customFormat="1">
      <c r="A827" s="29"/>
      <c r="B827" s="29"/>
      <c r="C827" s="29"/>
      <c r="D827" s="29"/>
      <c r="E827" s="29"/>
      <c r="F827" s="29"/>
      <c r="G827" s="29"/>
      <c r="H827" s="29"/>
      <c r="I827" s="30"/>
      <c r="J827" s="30"/>
      <c r="K827" s="30"/>
      <c r="L827" s="30"/>
      <c r="M827" s="40"/>
      <c r="N827" s="40"/>
      <c r="O827" s="40"/>
      <c r="P827" s="31"/>
    </row>
    <row r="828" spans="1:16" s="34" customFormat="1">
      <c r="A828" s="29"/>
      <c r="B828" s="29"/>
      <c r="C828" s="29"/>
      <c r="D828" s="29"/>
      <c r="E828" s="29"/>
      <c r="F828" s="29"/>
      <c r="G828" s="29"/>
      <c r="H828" s="29"/>
      <c r="I828" s="30"/>
      <c r="J828" s="30"/>
      <c r="K828" s="30"/>
      <c r="L828" s="30"/>
      <c r="M828" s="40"/>
      <c r="N828" s="40"/>
      <c r="O828" s="40"/>
      <c r="P828" s="31"/>
    </row>
    <row r="829" spans="1:16" s="34" customFormat="1">
      <c r="A829" s="29"/>
      <c r="B829" s="29"/>
      <c r="C829" s="29"/>
      <c r="D829" s="29"/>
      <c r="E829" s="29"/>
      <c r="F829" s="29"/>
      <c r="G829" s="29"/>
      <c r="H829" s="29"/>
      <c r="I829" s="30"/>
      <c r="J829" s="30"/>
      <c r="K829" s="30"/>
      <c r="L829" s="30"/>
      <c r="M829" s="40"/>
      <c r="N829" s="40"/>
      <c r="O829" s="40"/>
      <c r="P829" s="31"/>
    </row>
    <row r="830" spans="1:16" s="34" customFormat="1">
      <c r="A830" s="29"/>
      <c r="B830" s="29"/>
      <c r="C830" s="29"/>
      <c r="D830" s="29"/>
      <c r="E830" s="29"/>
      <c r="F830" s="29"/>
      <c r="G830" s="29"/>
      <c r="H830" s="29"/>
      <c r="I830" s="30"/>
      <c r="J830" s="30"/>
      <c r="K830" s="30"/>
      <c r="L830" s="30"/>
      <c r="M830" s="40"/>
      <c r="N830" s="40"/>
      <c r="O830" s="40"/>
      <c r="P830" s="31"/>
    </row>
    <row r="831" spans="1:16" s="34" customFormat="1">
      <c r="A831" s="29"/>
      <c r="B831" s="29"/>
      <c r="C831" s="29"/>
      <c r="D831" s="29"/>
      <c r="E831" s="29"/>
      <c r="F831" s="29"/>
      <c r="G831" s="29"/>
      <c r="H831" s="29"/>
      <c r="I831" s="30"/>
      <c r="J831" s="30"/>
      <c r="K831" s="30"/>
      <c r="L831" s="30"/>
      <c r="M831" s="40"/>
      <c r="N831" s="40"/>
      <c r="O831" s="40"/>
      <c r="P831" s="31"/>
    </row>
    <row r="832" spans="1:16" s="34" customFormat="1">
      <c r="A832" s="29"/>
      <c r="B832" s="29"/>
      <c r="C832" s="29"/>
      <c r="D832" s="29"/>
      <c r="E832" s="29"/>
      <c r="F832" s="29"/>
      <c r="G832" s="29"/>
      <c r="H832" s="29"/>
      <c r="I832" s="30"/>
      <c r="J832" s="30"/>
      <c r="K832" s="30"/>
      <c r="L832" s="30"/>
      <c r="M832" s="40"/>
      <c r="N832" s="40"/>
      <c r="O832" s="40"/>
      <c r="P832" s="31"/>
    </row>
    <row r="833" spans="1:16" s="34" customFormat="1">
      <c r="A833" s="29"/>
      <c r="B833" s="29"/>
      <c r="C833" s="29"/>
      <c r="D833" s="29"/>
      <c r="E833" s="29"/>
      <c r="F833" s="29"/>
      <c r="G833" s="29"/>
      <c r="H833" s="29"/>
      <c r="I833" s="30"/>
      <c r="J833" s="30"/>
      <c r="K833" s="30"/>
      <c r="L833" s="30"/>
      <c r="M833" s="40"/>
      <c r="N833" s="40"/>
      <c r="O833" s="40"/>
      <c r="P833" s="31"/>
    </row>
    <row r="834" spans="1:16" s="34" customFormat="1">
      <c r="A834" s="29"/>
      <c r="B834" s="29"/>
      <c r="C834" s="29"/>
      <c r="D834" s="29"/>
      <c r="E834" s="29"/>
      <c r="F834" s="29"/>
      <c r="G834" s="29"/>
      <c r="H834" s="29"/>
      <c r="I834" s="30"/>
      <c r="J834" s="30"/>
      <c r="K834" s="30"/>
      <c r="L834" s="30"/>
      <c r="M834" s="40"/>
      <c r="N834" s="40"/>
      <c r="O834" s="40"/>
      <c r="P834" s="31"/>
    </row>
    <row r="835" spans="1:16" s="34" customFormat="1">
      <c r="A835" s="29"/>
      <c r="B835" s="29"/>
      <c r="C835" s="29"/>
      <c r="D835" s="29"/>
      <c r="E835" s="29"/>
      <c r="F835" s="29"/>
      <c r="G835" s="29"/>
      <c r="H835" s="29"/>
      <c r="I835" s="30"/>
      <c r="J835" s="30"/>
      <c r="K835" s="30"/>
      <c r="L835" s="30"/>
      <c r="M835" s="40"/>
      <c r="N835" s="40"/>
      <c r="O835" s="40"/>
      <c r="P835" s="31"/>
    </row>
    <row r="836" spans="1:16" s="34" customFormat="1">
      <c r="A836" s="29"/>
      <c r="B836" s="29"/>
      <c r="C836" s="29"/>
      <c r="D836" s="29"/>
      <c r="E836" s="29"/>
      <c r="F836" s="29"/>
      <c r="G836" s="29"/>
      <c r="H836" s="29"/>
      <c r="I836" s="30"/>
      <c r="J836" s="30"/>
      <c r="K836" s="30"/>
      <c r="L836" s="30"/>
      <c r="M836" s="40"/>
      <c r="N836" s="40"/>
      <c r="O836" s="40"/>
      <c r="P836" s="31"/>
    </row>
    <row r="837" spans="1:16" s="34" customFormat="1">
      <c r="A837" s="29"/>
      <c r="B837" s="29"/>
      <c r="C837" s="29"/>
      <c r="D837" s="29"/>
      <c r="E837" s="29"/>
      <c r="F837" s="29"/>
      <c r="G837" s="29"/>
      <c r="H837" s="29"/>
      <c r="I837" s="30"/>
      <c r="J837" s="30"/>
      <c r="K837" s="30"/>
      <c r="L837" s="30"/>
      <c r="M837" s="40"/>
      <c r="N837" s="40"/>
      <c r="O837" s="40"/>
      <c r="P837" s="31"/>
    </row>
    <row r="838" spans="1:16" s="34" customFormat="1">
      <c r="A838" s="29"/>
      <c r="B838" s="29"/>
      <c r="C838" s="29"/>
      <c r="D838" s="29"/>
      <c r="E838" s="29"/>
      <c r="F838" s="29"/>
      <c r="G838" s="29"/>
      <c r="H838" s="29"/>
      <c r="I838" s="30"/>
      <c r="J838" s="30"/>
      <c r="K838" s="30"/>
      <c r="L838" s="30"/>
      <c r="M838" s="40"/>
      <c r="N838" s="40"/>
      <c r="O838" s="40"/>
      <c r="P838" s="31"/>
    </row>
    <row r="839" spans="1:16" s="34" customFormat="1">
      <c r="A839" s="29"/>
      <c r="B839" s="29"/>
      <c r="C839" s="29"/>
      <c r="D839" s="29"/>
      <c r="E839" s="29"/>
      <c r="F839" s="29"/>
      <c r="G839" s="29"/>
      <c r="H839" s="29"/>
      <c r="I839" s="30"/>
      <c r="J839" s="30"/>
      <c r="K839" s="30"/>
      <c r="L839" s="30"/>
      <c r="M839" s="40"/>
      <c r="N839" s="40"/>
      <c r="O839" s="40"/>
      <c r="P839" s="31"/>
    </row>
    <row r="840" spans="1:16" s="34" customFormat="1">
      <c r="A840" s="29"/>
      <c r="B840" s="29"/>
      <c r="C840" s="29"/>
      <c r="D840" s="29"/>
      <c r="E840" s="29"/>
      <c r="F840" s="29"/>
      <c r="G840" s="29"/>
      <c r="H840" s="29"/>
      <c r="I840" s="30"/>
      <c r="J840" s="30"/>
      <c r="K840" s="30"/>
      <c r="L840" s="30"/>
      <c r="M840" s="40"/>
      <c r="N840" s="40"/>
      <c r="O840" s="40"/>
      <c r="P840" s="31"/>
    </row>
    <row r="841" spans="1:16" s="34" customFormat="1">
      <c r="A841" s="29"/>
      <c r="B841" s="29"/>
      <c r="C841" s="29"/>
      <c r="D841" s="29"/>
      <c r="E841" s="29"/>
      <c r="F841" s="29"/>
      <c r="G841" s="29"/>
      <c r="H841" s="29"/>
      <c r="I841" s="30"/>
      <c r="J841" s="30"/>
      <c r="K841" s="30"/>
      <c r="L841" s="30"/>
      <c r="M841" s="40"/>
      <c r="N841" s="40"/>
      <c r="O841" s="40"/>
      <c r="P841" s="31"/>
    </row>
    <row r="842" spans="1:16" s="34" customFormat="1">
      <c r="A842" s="29"/>
      <c r="B842" s="29"/>
      <c r="C842" s="29"/>
      <c r="D842" s="29"/>
      <c r="E842" s="29"/>
      <c r="F842" s="29"/>
      <c r="G842" s="29"/>
      <c r="H842" s="29"/>
      <c r="I842" s="30"/>
      <c r="J842" s="30"/>
      <c r="K842" s="30"/>
      <c r="L842" s="30"/>
      <c r="M842" s="40"/>
      <c r="N842" s="40"/>
      <c r="O842" s="40"/>
      <c r="P842" s="31"/>
    </row>
    <row r="843" spans="1:16" s="34" customFormat="1">
      <c r="A843" s="29"/>
      <c r="B843" s="29"/>
      <c r="C843" s="29"/>
      <c r="D843" s="29"/>
      <c r="E843" s="29"/>
      <c r="F843" s="29"/>
      <c r="G843" s="29"/>
      <c r="H843" s="29"/>
      <c r="I843" s="30"/>
      <c r="J843" s="30"/>
      <c r="K843" s="30"/>
      <c r="L843" s="30"/>
      <c r="M843" s="40"/>
      <c r="N843" s="40"/>
      <c r="O843" s="40"/>
      <c r="P843" s="31"/>
    </row>
    <row r="844" spans="1:16" s="34" customFormat="1">
      <c r="A844" s="29"/>
      <c r="B844" s="29"/>
      <c r="C844" s="29"/>
      <c r="D844" s="29"/>
      <c r="E844" s="29"/>
      <c r="F844" s="29"/>
      <c r="G844" s="29"/>
      <c r="H844" s="29"/>
      <c r="I844" s="30"/>
      <c r="J844" s="30"/>
      <c r="K844" s="30"/>
      <c r="L844" s="30"/>
      <c r="M844" s="40"/>
      <c r="N844" s="40"/>
      <c r="O844" s="40"/>
      <c r="P844" s="31"/>
    </row>
    <row r="845" spans="1:16" s="34" customFormat="1">
      <c r="A845" s="29"/>
      <c r="B845" s="29"/>
      <c r="C845" s="29"/>
      <c r="D845" s="29"/>
      <c r="E845" s="29"/>
      <c r="F845" s="29"/>
      <c r="G845" s="29"/>
      <c r="H845" s="29"/>
      <c r="I845" s="30"/>
      <c r="J845" s="30"/>
      <c r="K845" s="30"/>
      <c r="L845" s="30"/>
      <c r="M845" s="40"/>
      <c r="N845" s="40"/>
      <c r="O845" s="40"/>
      <c r="P845" s="31"/>
    </row>
    <row r="846" spans="1:16" s="34" customFormat="1">
      <c r="A846" s="29"/>
      <c r="B846" s="29"/>
      <c r="C846" s="29"/>
      <c r="D846" s="29"/>
      <c r="E846" s="29"/>
      <c r="F846" s="29"/>
      <c r="G846" s="29"/>
      <c r="H846" s="29"/>
      <c r="I846" s="30"/>
      <c r="J846" s="30"/>
      <c r="K846" s="30"/>
      <c r="L846" s="30"/>
      <c r="M846" s="40"/>
      <c r="N846" s="40"/>
      <c r="O846" s="40"/>
      <c r="P846" s="31"/>
    </row>
    <row r="847" spans="1:16" s="34" customFormat="1">
      <c r="A847" s="29"/>
      <c r="B847" s="29"/>
      <c r="C847" s="29"/>
      <c r="D847" s="29"/>
      <c r="E847" s="29"/>
      <c r="F847" s="29"/>
      <c r="G847" s="29"/>
      <c r="H847" s="29"/>
      <c r="I847" s="30"/>
      <c r="J847" s="30"/>
      <c r="K847" s="30"/>
      <c r="L847" s="30"/>
      <c r="M847" s="40"/>
      <c r="N847" s="40"/>
      <c r="O847" s="40"/>
      <c r="P847" s="31"/>
    </row>
    <row r="848" spans="1:16" s="34" customFormat="1">
      <c r="A848" s="29"/>
      <c r="B848" s="29"/>
      <c r="C848" s="29"/>
      <c r="D848" s="29"/>
      <c r="E848" s="29"/>
      <c r="F848" s="29"/>
      <c r="G848" s="29"/>
      <c r="H848" s="29"/>
      <c r="I848" s="30"/>
      <c r="J848" s="30"/>
      <c r="K848" s="30"/>
      <c r="L848" s="30"/>
      <c r="M848" s="40"/>
      <c r="N848" s="40"/>
      <c r="O848" s="40"/>
      <c r="P848" s="31"/>
    </row>
    <row r="849" spans="1:16" s="34" customFormat="1">
      <c r="A849" s="29"/>
      <c r="B849" s="29"/>
      <c r="C849" s="29"/>
      <c r="D849" s="29"/>
      <c r="E849" s="29"/>
      <c r="F849" s="29"/>
      <c r="G849" s="29"/>
      <c r="H849" s="29"/>
      <c r="I849" s="30"/>
      <c r="J849" s="30"/>
      <c r="K849" s="30"/>
      <c r="L849" s="30"/>
      <c r="M849" s="40"/>
      <c r="N849" s="40"/>
      <c r="O849" s="40"/>
      <c r="P849" s="31"/>
    </row>
    <row r="850" spans="1:16" s="34" customFormat="1">
      <c r="A850" s="29"/>
      <c r="B850" s="29"/>
      <c r="C850" s="29"/>
      <c r="D850" s="29"/>
      <c r="E850" s="29"/>
      <c r="F850" s="29"/>
      <c r="G850" s="29"/>
      <c r="H850" s="29"/>
      <c r="I850" s="30"/>
      <c r="J850" s="30"/>
      <c r="K850" s="30"/>
      <c r="L850" s="30"/>
      <c r="M850" s="40"/>
      <c r="N850" s="40"/>
      <c r="O850" s="40"/>
      <c r="P850" s="31"/>
    </row>
    <row r="851" spans="1:16" s="34" customFormat="1">
      <c r="A851" s="29"/>
      <c r="B851" s="29"/>
      <c r="C851" s="29"/>
      <c r="D851" s="29"/>
      <c r="E851" s="29"/>
      <c r="F851" s="29"/>
      <c r="G851" s="29"/>
      <c r="H851" s="29"/>
      <c r="I851" s="30"/>
      <c r="J851" s="30"/>
      <c r="K851" s="30"/>
      <c r="L851" s="30"/>
      <c r="M851" s="40"/>
      <c r="N851" s="40"/>
      <c r="O851" s="40"/>
      <c r="P851" s="31"/>
    </row>
    <row r="852" spans="1:16" s="34" customFormat="1">
      <c r="A852" s="29"/>
      <c r="B852" s="29"/>
      <c r="C852" s="29"/>
      <c r="D852" s="29"/>
      <c r="E852" s="29"/>
      <c r="F852" s="29"/>
      <c r="G852" s="29"/>
      <c r="H852" s="29"/>
      <c r="I852" s="30"/>
      <c r="J852" s="30"/>
      <c r="K852" s="30"/>
      <c r="L852" s="30"/>
      <c r="M852" s="40"/>
      <c r="N852" s="40"/>
      <c r="O852" s="40"/>
      <c r="P852" s="31"/>
    </row>
    <row r="853" spans="1:16" s="34" customFormat="1">
      <c r="A853" s="29"/>
      <c r="B853" s="29"/>
      <c r="C853" s="29"/>
      <c r="D853" s="29"/>
      <c r="E853" s="29"/>
      <c r="F853" s="29"/>
      <c r="G853" s="29"/>
      <c r="H853" s="29"/>
      <c r="I853" s="30"/>
      <c r="J853" s="30"/>
      <c r="K853" s="30"/>
      <c r="L853" s="30"/>
      <c r="M853" s="40"/>
      <c r="N853" s="40"/>
      <c r="O853" s="40"/>
      <c r="P853" s="31"/>
    </row>
    <row r="854" spans="1:16" s="34" customFormat="1">
      <c r="A854" s="29"/>
      <c r="B854" s="29"/>
      <c r="C854" s="29"/>
      <c r="D854" s="29"/>
      <c r="E854" s="29"/>
      <c r="F854" s="29"/>
      <c r="G854" s="29"/>
      <c r="H854" s="29"/>
      <c r="I854" s="30"/>
      <c r="J854" s="30"/>
      <c r="K854" s="30"/>
      <c r="L854" s="30"/>
      <c r="M854" s="40"/>
      <c r="N854" s="40"/>
      <c r="O854" s="40"/>
      <c r="P854" s="31"/>
    </row>
    <row r="855" spans="1:16" s="34" customFormat="1">
      <c r="A855" s="29"/>
      <c r="B855" s="29"/>
      <c r="C855" s="29"/>
      <c r="D855" s="29"/>
      <c r="E855" s="29"/>
      <c r="F855" s="29"/>
      <c r="G855" s="29"/>
      <c r="H855" s="29"/>
      <c r="I855" s="30"/>
      <c r="J855" s="30"/>
      <c r="K855" s="30"/>
      <c r="L855" s="30"/>
      <c r="M855" s="40"/>
      <c r="N855" s="40"/>
      <c r="O855" s="40"/>
      <c r="P855" s="31"/>
    </row>
    <row r="856" spans="1:16" s="34" customFormat="1">
      <c r="A856" s="29"/>
      <c r="B856" s="29"/>
      <c r="C856" s="29"/>
      <c r="D856" s="29"/>
      <c r="E856" s="29"/>
      <c r="F856" s="29"/>
      <c r="G856" s="29"/>
      <c r="H856" s="29"/>
      <c r="I856" s="30"/>
      <c r="J856" s="30"/>
      <c r="K856" s="30"/>
      <c r="L856" s="30"/>
      <c r="M856" s="40"/>
      <c r="N856" s="40"/>
      <c r="O856" s="40"/>
      <c r="P856" s="31"/>
    </row>
    <row r="857" spans="1:16" s="34" customFormat="1">
      <c r="A857" s="29"/>
      <c r="B857" s="29"/>
      <c r="C857" s="29"/>
      <c r="D857" s="29"/>
      <c r="E857" s="29"/>
      <c r="F857" s="29"/>
      <c r="G857" s="29"/>
      <c r="H857" s="29"/>
      <c r="I857" s="30"/>
      <c r="J857" s="30"/>
      <c r="K857" s="30"/>
      <c r="L857" s="30"/>
      <c r="M857" s="40"/>
      <c r="N857" s="40"/>
      <c r="O857" s="40"/>
      <c r="P857" s="31"/>
    </row>
    <row r="858" spans="1:16" s="34" customFormat="1">
      <c r="A858" s="29"/>
      <c r="B858" s="29"/>
      <c r="C858" s="29"/>
      <c r="D858" s="29"/>
      <c r="E858" s="29"/>
      <c r="F858" s="29"/>
      <c r="G858" s="29"/>
      <c r="H858" s="29"/>
      <c r="I858" s="30"/>
      <c r="J858" s="30"/>
      <c r="K858" s="30"/>
      <c r="L858" s="30"/>
      <c r="M858" s="40"/>
      <c r="N858" s="40"/>
      <c r="O858" s="40"/>
      <c r="P858" s="31"/>
    </row>
    <row r="859" spans="1:16" s="34" customFormat="1">
      <c r="A859" s="29"/>
      <c r="B859" s="29"/>
      <c r="C859" s="29"/>
      <c r="D859" s="29"/>
      <c r="E859" s="29"/>
      <c r="F859" s="29"/>
      <c r="G859" s="29"/>
      <c r="H859" s="29"/>
      <c r="I859" s="30"/>
      <c r="J859" s="30"/>
      <c r="K859" s="30"/>
      <c r="L859" s="30"/>
      <c r="M859" s="40"/>
      <c r="N859" s="40"/>
      <c r="O859" s="40"/>
      <c r="P859" s="31"/>
    </row>
    <row r="860" spans="1:16" s="34" customFormat="1">
      <c r="A860" s="29"/>
      <c r="B860" s="29"/>
      <c r="C860" s="29"/>
      <c r="D860" s="29"/>
      <c r="E860" s="29"/>
      <c r="F860" s="29"/>
      <c r="G860" s="29"/>
      <c r="H860" s="29"/>
      <c r="I860" s="30"/>
      <c r="J860" s="30"/>
      <c r="K860" s="30"/>
      <c r="L860" s="30"/>
      <c r="M860" s="40"/>
      <c r="N860" s="40"/>
      <c r="O860" s="40"/>
      <c r="P860" s="31"/>
    </row>
    <row r="861" spans="1:16" s="34" customFormat="1">
      <c r="A861" s="29"/>
      <c r="B861" s="29"/>
      <c r="C861" s="29"/>
      <c r="D861" s="29"/>
      <c r="E861" s="29"/>
      <c r="F861" s="29"/>
      <c r="G861" s="29"/>
      <c r="H861" s="29"/>
      <c r="I861" s="30"/>
      <c r="J861" s="30"/>
      <c r="K861" s="30"/>
      <c r="L861" s="30"/>
      <c r="M861" s="40"/>
      <c r="N861" s="40"/>
      <c r="O861" s="40"/>
      <c r="P861" s="31"/>
    </row>
    <row r="862" spans="1:16" s="34" customFormat="1">
      <c r="A862" s="29"/>
      <c r="B862" s="29"/>
      <c r="C862" s="29"/>
      <c r="D862" s="29"/>
      <c r="E862" s="29"/>
      <c r="F862" s="29"/>
      <c r="G862" s="29"/>
      <c r="H862" s="29"/>
      <c r="I862" s="30"/>
      <c r="J862" s="30"/>
      <c r="K862" s="30"/>
      <c r="L862" s="30"/>
      <c r="M862" s="40"/>
      <c r="N862" s="40"/>
      <c r="O862" s="40"/>
      <c r="P862" s="31"/>
    </row>
    <row r="863" spans="1:16" s="34" customFormat="1">
      <c r="A863" s="29"/>
      <c r="B863" s="29"/>
      <c r="C863" s="29"/>
      <c r="D863" s="29"/>
      <c r="E863" s="29"/>
      <c r="F863" s="29"/>
      <c r="G863" s="29"/>
      <c r="H863" s="29"/>
      <c r="I863" s="30"/>
      <c r="J863" s="30"/>
      <c r="K863" s="30"/>
      <c r="L863" s="30"/>
      <c r="M863" s="40"/>
      <c r="N863" s="40"/>
      <c r="O863" s="40"/>
      <c r="P863" s="31"/>
    </row>
    <row r="864" spans="1:16" s="34" customFormat="1">
      <c r="A864" s="29"/>
      <c r="B864" s="29"/>
      <c r="C864" s="29"/>
      <c r="D864" s="29"/>
      <c r="E864" s="29"/>
      <c r="F864" s="29"/>
      <c r="G864" s="29"/>
      <c r="H864" s="29"/>
      <c r="I864" s="30"/>
      <c r="J864" s="30"/>
      <c r="K864" s="30"/>
      <c r="L864" s="30"/>
      <c r="M864" s="40"/>
      <c r="N864" s="40"/>
      <c r="O864" s="40"/>
      <c r="P864" s="31"/>
    </row>
    <row r="865" spans="1:16" s="34" customFormat="1">
      <c r="A865" s="29"/>
      <c r="B865" s="29"/>
      <c r="C865" s="29"/>
      <c r="D865" s="29"/>
      <c r="E865" s="29"/>
      <c r="F865" s="29"/>
      <c r="G865" s="29"/>
      <c r="H865" s="29"/>
      <c r="I865" s="30"/>
      <c r="J865" s="30"/>
      <c r="K865" s="30"/>
      <c r="L865" s="30"/>
      <c r="M865" s="40"/>
      <c r="N865" s="40"/>
      <c r="O865" s="40"/>
      <c r="P865" s="31"/>
    </row>
    <row r="866" spans="1:16" s="34" customFormat="1">
      <c r="A866" s="29"/>
      <c r="B866" s="29"/>
      <c r="C866" s="29"/>
      <c r="D866" s="29"/>
      <c r="E866" s="29"/>
      <c r="F866" s="29"/>
      <c r="G866" s="29"/>
      <c r="H866" s="29"/>
      <c r="I866" s="30"/>
      <c r="J866" s="30"/>
      <c r="K866" s="30"/>
      <c r="L866" s="30"/>
      <c r="M866" s="40"/>
      <c r="N866" s="40"/>
      <c r="O866" s="40"/>
      <c r="P866" s="31"/>
    </row>
    <row r="867" spans="1:16" s="34" customFormat="1">
      <c r="A867" s="29"/>
      <c r="B867" s="29"/>
      <c r="C867" s="29"/>
      <c r="D867" s="29"/>
      <c r="E867" s="29"/>
      <c r="F867" s="29"/>
      <c r="G867" s="29"/>
      <c r="H867" s="29"/>
      <c r="I867" s="30"/>
      <c r="J867" s="30"/>
      <c r="K867" s="30"/>
      <c r="L867" s="30"/>
      <c r="M867" s="40"/>
      <c r="N867" s="40"/>
      <c r="O867" s="40"/>
      <c r="P867" s="31"/>
    </row>
    <row r="868" spans="1:16" s="34" customFormat="1">
      <c r="A868" s="29"/>
      <c r="B868" s="29"/>
      <c r="C868" s="29"/>
      <c r="D868" s="29"/>
      <c r="E868" s="29"/>
      <c r="F868" s="29"/>
      <c r="G868" s="29"/>
      <c r="H868" s="29"/>
      <c r="I868" s="30"/>
      <c r="J868" s="30"/>
      <c r="K868" s="30"/>
      <c r="L868" s="30"/>
      <c r="M868" s="40"/>
      <c r="N868" s="40"/>
      <c r="O868" s="40"/>
      <c r="P868" s="31"/>
    </row>
    <row r="869" spans="1:16" s="34" customFormat="1">
      <c r="A869" s="29"/>
      <c r="B869" s="29"/>
      <c r="C869" s="29"/>
      <c r="D869" s="29"/>
      <c r="E869" s="29"/>
      <c r="F869" s="29"/>
      <c r="G869" s="29"/>
      <c r="H869" s="29"/>
      <c r="I869" s="30"/>
      <c r="J869" s="30"/>
      <c r="K869" s="30"/>
      <c r="L869" s="30"/>
      <c r="M869" s="40"/>
      <c r="N869" s="40"/>
      <c r="O869" s="40"/>
      <c r="P869" s="31"/>
    </row>
    <row r="870" spans="1:16" s="34" customFormat="1">
      <c r="A870" s="29"/>
      <c r="B870" s="29"/>
      <c r="C870" s="29"/>
      <c r="D870" s="29"/>
      <c r="E870" s="29"/>
      <c r="F870" s="29"/>
      <c r="G870" s="29"/>
      <c r="H870" s="29"/>
      <c r="I870" s="30"/>
      <c r="J870" s="30"/>
      <c r="K870" s="30"/>
      <c r="L870" s="30"/>
      <c r="M870" s="40"/>
      <c r="N870" s="40"/>
      <c r="O870" s="40"/>
      <c r="P870" s="31"/>
    </row>
    <row r="871" spans="1:16" s="34" customFormat="1">
      <c r="A871" s="29"/>
      <c r="B871" s="29"/>
      <c r="C871" s="29"/>
      <c r="D871" s="29"/>
      <c r="E871" s="29"/>
      <c r="F871" s="29"/>
      <c r="G871" s="29"/>
      <c r="H871" s="29"/>
      <c r="I871" s="30"/>
      <c r="J871" s="30"/>
      <c r="K871" s="30"/>
      <c r="L871" s="30"/>
      <c r="M871" s="40"/>
      <c r="N871" s="40"/>
      <c r="O871" s="40"/>
      <c r="P871" s="31"/>
    </row>
    <row r="872" spans="1:16" s="34" customFormat="1">
      <c r="A872" s="29"/>
      <c r="B872" s="29"/>
      <c r="C872" s="29"/>
      <c r="D872" s="29"/>
      <c r="E872" s="29"/>
      <c r="F872" s="29"/>
      <c r="G872" s="29"/>
      <c r="H872" s="29"/>
      <c r="I872" s="30"/>
      <c r="J872" s="30"/>
      <c r="K872" s="30"/>
      <c r="L872" s="30"/>
      <c r="M872" s="40"/>
      <c r="N872" s="40"/>
      <c r="O872" s="40"/>
      <c r="P872" s="31"/>
    </row>
    <row r="873" spans="1:16" s="34" customFormat="1">
      <c r="A873" s="29"/>
      <c r="B873" s="29"/>
      <c r="C873" s="29"/>
      <c r="D873" s="29"/>
      <c r="E873" s="29"/>
      <c r="F873" s="29"/>
      <c r="G873" s="29"/>
      <c r="H873" s="29"/>
      <c r="I873" s="30"/>
      <c r="J873" s="30"/>
      <c r="K873" s="30"/>
      <c r="L873" s="30"/>
      <c r="M873" s="40"/>
      <c r="N873" s="40"/>
      <c r="O873" s="40"/>
      <c r="P873" s="31"/>
    </row>
    <row r="874" spans="1:16" s="34" customFormat="1">
      <c r="A874" s="29"/>
      <c r="B874" s="29"/>
      <c r="C874" s="29"/>
      <c r="D874" s="29"/>
      <c r="E874" s="29"/>
      <c r="F874" s="29"/>
      <c r="G874" s="29"/>
      <c r="H874" s="29"/>
      <c r="I874" s="30"/>
      <c r="J874" s="30"/>
      <c r="K874" s="30"/>
      <c r="L874" s="30"/>
      <c r="M874" s="40"/>
      <c r="N874" s="40"/>
      <c r="O874" s="40"/>
      <c r="P874" s="31"/>
    </row>
    <row r="875" spans="1:16" s="34" customFormat="1">
      <c r="A875" s="29"/>
      <c r="B875" s="29"/>
      <c r="C875" s="29"/>
      <c r="D875" s="29"/>
      <c r="E875" s="29"/>
      <c r="F875" s="29"/>
      <c r="G875" s="29"/>
      <c r="H875" s="29"/>
      <c r="I875" s="30"/>
      <c r="J875" s="30"/>
      <c r="K875" s="30"/>
      <c r="L875" s="30"/>
      <c r="M875" s="40"/>
      <c r="N875" s="40"/>
      <c r="O875" s="40"/>
      <c r="P875" s="31"/>
    </row>
    <row r="876" spans="1:16" s="34" customFormat="1">
      <c r="A876" s="29"/>
      <c r="B876" s="29"/>
      <c r="C876" s="29"/>
      <c r="D876" s="29"/>
      <c r="E876" s="29"/>
      <c r="F876" s="29"/>
      <c r="G876" s="29"/>
      <c r="H876" s="29"/>
      <c r="I876" s="30"/>
      <c r="J876" s="30"/>
      <c r="K876" s="30"/>
      <c r="L876" s="30"/>
      <c r="M876" s="40"/>
      <c r="N876" s="40"/>
      <c r="O876" s="40"/>
      <c r="P876" s="31"/>
    </row>
    <row r="877" spans="1:16" s="34" customFormat="1">
      <c r="A877" s="29"/>
      <c r="B877" s="29"/>
      <c r="C877" s="29"/>
      <c r="D877" s="29"/>
      <c r="E877" s="29"/>
      <c r="F877" s="29"/>
      <c r="G877" s="29"/>
      <c r="H877" s="29"/>
      <c r="I877" s="30"/>
      <c r="J877" s="30"/>
      <c r="K877" s="30"/>
      <c r="L877" s="30"/>
      <c r="M877" s="40"/>
      <c r="N877" s="40"/>
      <c r="O877" s="40"/>
      <c r="P877" s="31"/>
    </row>
    <row r="878" spans="1:16" s="34" customFormat="1">
      <c r="A878" s="29"/>
      <c r="B878" s="29"/>
      <c r="C878" s="29"/>
      <c r="D878" s="29"/>
      <c r="E878" s="29"/>
      <c r="F878" s="29"/>
      <c r="G878" s="29"/>
      <c r="H878" s="29"/>
      <c r="I878" s="30"/>
      <c r="J878" s="30"/>
      <c r="K878" s="30"/>
      <c r="L878" s="30"/>
      <c r="M878" s="40"/>
      <c r="N878" s="40"/>
      <c r="O878" s="40"/>
      <c r="P878" s="31"/>
    </row>
    <row r="879" spans="1:16" s="34" customFormat="1">
      <c r="A879" s="29"/>
      <c r="B879" s="29"/>
      <c r="C879" s="29"/>
      <c r="D879" s="29"/>
      <c r="E879" s="29"/>
      <c r="F879" s="29"/>
      <c r="G879" s="29"/>
      <c r="H879" s="29"/>
      <c r="I879" s="30"/>
      <c r="J879" s="30"/>
      <c r="K879" s="30"/>
      <c r="L879" s="30"/>
      <c r="M879" s="40"/>
      <c r="N879" s="40"/>
      <c r="O879" s="40"/>
      <c r="P879" s="31"/>
    </row>
    <row r="880" spans="1:16" s="34" customFormat="1">
      <c r="A880" s="29"/>
      <c r="B880" s="29"/>
      <c r="C880" s="29"/>
      <c r="D880" s="29"/>
      <c r="E880" s="29"/>
      <c r="F880" s="29"/>
      <c r="G880" s="29"/>
      <c r="H880" s="29"/>
      <c r="I880" s="30"/>
      <c r="J880" s="30"/>
      <c r="K880" s="30"/>
      <c r="L880" s="30"/>
      <c r="M880" s="40"/>
      <c r="N880" s="40"/>
      <c r="O880" s="40"/>
      <c r="P880" s="31"/>
    </row>
    <row r="881" spans="1:16" s="34" customFormat="1">
      <c r="A881" s="29"/>
      <c r="B881" s="29"/>
      <c r="C881" s="29"/>
      <c r="D881" s="29"/>
      <c r="E881" s="29"/>
      <c r="F881" s="29"/>
      <c r="G881" s="29"/>
      <c r="H881" s="29"/>
      <c r="I881" s="30"/>
      <c r="J881" s="30"/>
      <c r="K881" s="30"/>
      <c r="L881" s="30"/>
      <c r="M881" s="40"/>
      <c r="N881" s="40"/>
      <c r="O881" s="40"/>
      <c r="P881" s="31"/>
    </row>
    <row r="882" spans="1:16" s="34" customFormat="1">
      <c r="A882" s="29"/>
      <c r="B882" s="29"/>
      <c r="C882" s="29"/>
      <c r="D882" s="29"/>
      <c r="E882" s="29"/>
      <c r="F882" s="29"/>
      <c r="G882" s="29"/>
      <c r="H882" s="29"/>
      <c r="I882" s="30"/>
      <c r="J882" s="30"/>
      <c r="K882" s="30"/>
      <c r="L882" s="30"/>
      <c r="M882" s="40"/>
      <c r="N882" s="40"/>
      <c r="O882" s="40"/>
      <c r="P882" s="31"/>
    </row>
    <row r="883" spans="1:16" s="34" customFormat="1">
      <c r="A883" s="29"/>
      <c r="B883" s="29"/>
      <c r="C883" s="29"/>
      <c r="D883" s="29"/>
      <c r="E883" s="29"/>
      <c r="F883" s="29"/>
      <c r="G883" s="29"/>
      <c r="H883" s="29"/>
      <c r="I883" s="30"/>
      <c r="J883" s="30"/>
      <c r="K883" s="30"/>
      <c r="L883" s="30"/>
      <c r="M883" s="40"/>
      <c r="N883" s="40"/>
      <c r="O883" s="40"/>
      <c r="P883" s="31"/>
    </row>
    <row r="884" spans="1:16" s="34" customFormat="1">
      <c r="A884" s="29"/>
      <c r="B884" s="29"/>
      <c r="C884" s="29"/>
      <c r="D884" s="29"/>
      <c r="E884" s="29"/>
      <c r="F884" s="29"/>
      <c r="G884" s="29"/>
      <c r="H884" s="29"/>
      <c r="I884" s="30"/>
      <c r="J884" s="30"/>
      <c r="K884" s="30"/>
      <c r="L884" s="30"/>
      <c r="M884" s="40"/>
      <c r="N884" s="40"/>
      <c r="O884" s="40"/>
      <c r="P884" s="31"/>
    </row>
    <row r="885" spans="1:16" s="34" customFormat="1">
      <c r="A885" s="29"/>
      <c r="B885" s="29"/>
      <c r="C885" s="29"/>
      <c r="D885" s="29"/>
      <c r="E885" s="29"/>
      <c r="F885" s="29"/>
      <c r="G885" s="29"/>
      <c r="H885" s="29"/>
      <c r="I885" s="30"/>
      <c r="J885" s="30"/>
      <c r="K885" s="30"/>
      <c r="L885" s="30"/>
      <c r="M885" s="40"/>
      <c r="N885" s="40"/>
      <c r="O885" s="40"/>
      <c r="P885" s="31"/>
    </row>
    <row r="886" spans="1:16" s="34" customFormat="1">
      <c r="A886" s="29"/>
      <c r="B886" s="29"/>
      <c r="C886" s="29"/>
      <c r="D886" s="29"/>
      <c r="E886" s="29"/>
      <c r="F886" s="29"/>
      <c r="G886" s="29"/>
      <c r="H886" s="29"/>
      <c r="I886" s="30"/>
      <c r="J886" s="30"/>
      <c r="K886" s="30"/>
      <c r="L886" s="30"/>
      <c r="M886" s="40"/>
      <c r="N886" s="40"/>
      <c r="O886" s="40"/>
      <c r="P886" s="31"/>
    </row>
    <row r="887" spans="1:16" s="34" customFormat="1">
      <c r="A887" s="29"/>
      <c r="B887" s="29"/>
      <c r="C887" s="29"/>
      <c r="D887" s="29"/>
      <c r="E887" s="29"/>
      <c r="F887" s="29"/>
      <c r="G887" s="29"/>
      <c r="H887" s="29"/>
      <c r="I887" s="30"/>
      <c r="J887" s="30"/>
      <c r="K887" s="30"/>
      <c r="L887" s="30"/>
      <c r="M887" s="40"/>
      <c r="N887" s="40"/>
      <c r="O887" s="40"/>
      <c r="P887" s="31"/>
    </row>
    <row r="888" spans="1:16" s="34" customFormat="1">
      <c r="A888" s="29"/>
      <c r="B888" s="29"/>
      <c r="C888" s="29"/>
      <c r="D888" s="29"/>
      <c r="E888" s="29"/>
      <c r="F888" s="29"/>
      <c r="G888" s="29"/>
      <c r="H888" s="29"/>
      <c r="I888" s="30"/>
      <c r="J888" s="30"/>
      <c r="K888" s="30"/>
      <c r="L888" s="30"/>
      <c r="M888" s="40"/>
      <c r="N888" s="40"/>
      <c r="O888" s="40"/>
      <c r="P888" s="31"/>
    </row>
    <row r="889" spans="1:16" s="34" customFormat="1">
      <c r="A889" s="29"/>
      <c r="B889" s="29"/>
      <c r="C889" s="29"/>
      <c r="D889" s="29"/>
      <c r="E889" s="29"/>
      <c r="F889" s="29"/>
      <c r="G889" s="29"/>
      <c r="H889" s="29"/>
      <c r="I889" s="30"/>
      <c r="J889" s="30"/>
      <c r="K889" s="30"/>
      <c r="L889" s="30"/>
      <c r="M889" s="40"/>
      <c r="N889" s="40"/>
      <c r="O889" s="40"/>
      <c r="P889" s="31"/>
    </row>
    <row r="890" spans="1:16" s="34" customFormat="1">
      <c r="A890" s="29"/>
      <c r="B890" s="29"/>
      <c r="C890" s="29"/>
      <c r="D890" s="29"/>
      <c r="E890" s="29"/>
      <c r="F890" s="29"/>
      <c r="G890" s="29"/>
      <c r="H890" s="29"/>
      <c r="I890" s="30"/>
      <c r="J890" s="30"/>
      <c r="K890" s="30"/>
      <c r="L890" s="30"/>
      <c r="M890" s="40"/>
      <c r="N890" s="40"/>
      <c r="O890" s="40"/>
      <c r="P890" s="31"/>
    </row>
    <row r="891" spans="1:16" s="34" customFormat="1">
      <c r="A891" s="29"/>
      <c r="B891" s="29"/>
      <c r="C891" s="29"/>
      <c r="D891" s="29"/>
      <c r="E891" s="29"/>
      <c r="F891" s="29"/>
      <c r="G891" s="29"/>
      <c r="H891" s="29"/>
      <c r="I891" s="30"/>
      <c r="J891" s="30"/>
      <c r="K891" s="30"/>
      <c r="L891" s="30"/>
      <c r="M891" s="40"/>
      <c r="N891" s="40"/>
      <c r="O891" s="40"/>
      <c r="P891" s="31"/>
    </row>
    <row r="892" spans="1:16" s="34" customFormat="1">
      <c r="A892" s="29"/>
      <c r="B892" s="29"/>
      <c r="C892" s="29"/>
      <c r="D892" s="29"/>
      <c r="E892" s="29"/>
      <c r="F892" s="29"/>
      <c r="G892" s="29"/>
      <c r="H892" s="29"/>
      <c r="I892" s="30"/>
      <c r="J892" s="30"/>
      <c r="K892" s="30"/>
      <c r="L892" s="30"/>
      <c r="M892" s="40"/>
      <c r="N892" s="40"/>
      <c r="O892" s="40"/>
      <c r="P892" s="31"/>
    </row>
    <row r="893" spans="1:16" s="34" customFormat="1">
      <c r="A893" s="29"/>
      <c r="B893" s="29"/>
      <c r="C893" s="29"/>
      <c r="D893" s="29"/>
      <c r="E893" s="29"/>
      <c r="F893" s="29"/>
      <c r="G893" s="29"/>
      <c r="H893" s="29"/>
      <c r="I893" s="30"/>
      <c r="J893" s="30"/>
      <c r="K893" s="30"/>
      <c r="L893" s="30"/>
      <c r="M893" s="40"/>
      <c r="N893" s="40"/>
      <c r="O893" s="40"/>
      <c r="P893" s="31"/>
    </row>
    <row r="894" spans="1:16" s="34" customFormat="1">
      <c r="A894" s="29"/>
      <c r="B894" s="29"/>
      <c r="C894" s="29"/>
      <c r="D894" s="29"/>
      <c r="E894" s="29"/>
      <c r="F894" s="29"/>
      <c r="G894" s="29"/>
      <c r="H894" s="29"/>
      <c r="I894" s="30"/>
      <c r="J894" s="30"/>
      <c r="K894" s="30"/>
      <c r="L894" s="30"/>
      <c r="M894" s="40"/>
      <c r="N894" s="40"/>
      <c r="O894" s="40"/>
      <c r="P894" s="31"/>
    </row>
    <row r="895" spans="1:16" s="34" customFormat="1">
      <c r="A895" s="29"/>
      <c r="B895" s="29"/>
      <c r="C895" s="29"/>
      <c r="D895" s="29"/>
      <c r="E895" s="29"/>
      <c r="F895" s="29"/>
      <c r="G895" s="29"/>
      <c r="H895" s="29"/>
      <c r="I895" s="30"/>
      <c r="J895" s="30"/>
      <c r="K895" s="30"/>
      <c r="L895" s="30"/>
      <c r="M895" s="40"/>
      <c r="N895" s="40"/>
      <c r="O895" s="40"/>
      <c r="P895" s="31"/>
    </row>
    <row r="896" spans="1:16" s="34" customFormat="1">
      <c r="A896" s="29"/>
      <c r="B896" s="29"/>
      <c r="C896" s="29"/>
      <c r="D896" s="29"/>
      <c r="E896" s="29"/>
      <c r="F896" s="29"/>
      <c r="G896" s="29"/>
      <c r="H896" s="29"/>
      <c r="I896" s="30"/>
      <c r="J896" s="30"/>
      <c r="K896" s="30"/>
      <c r="L896" s="30"/>
      <c r="M896" s="40"/>
      <c r="N896" s="40"/>
      <c r="O896" s="40"/>
      <c r="P896" s="31"/>
    </row>
    <row r="897" spans="1:16" s="34" customFormat="1">
      <c r="A897" s="29"/>
      <c r="B897" s="29"/>
      <c r="C897" s="29"/>
      <c r="D897" s="29"/>
      <c r="E897" s="29"/>
      <c r="F897" s="29"/>
      <c r="G897" s="29"/>
      <c r="H897" s="29"/>
      <c r="I897" s="30"/>
      <c r="J897" s="30"/>
      <c r="K897" s="30"/>
      <c r="L897" s="30"/>
      <c r="M897" s="40"/>
      <c r="N897" s="40"/>
      <c r="O897" s="40"/>
      <c r="P897" s="31"/>
    </row>
    <row r="898" spans="1:16" s="34" customFormat="1">
      <c r="A898" s="29"/>
      <c r="B898" s="29"/>
      <c r="C898" s="29"/>
      <c r="D898" s="29"/>
      <c r="E898" s="29"/>
      <c r="F898" s="29"/>
      <c r="G898" s="29"/>
      <c r="H898" s="29"/>
      <c r="I898" s="30"/>
      <c r="J898" s="30"/>
      <c r="K898" s="30"/>
      <c r="L898" s="30"/>
      <c r="M898" s="40"/>
      <c r="N898" s="40"/>
      <c r="O898" s="40"/>
      <c r="P898" s="31"/>
    </row>
    <row r="899" spans="1:16" s="34" customFormat="1">
      <c r="A899" s="29"/>
      <c r="B899" s="29"/>
      <c r="C899" s="29"/>
      <c r="D899" s="29"/>
      <c r="E899" s="29"/>
      <c r="F899" s="29"/>
      <c r="G899" s="29"/>
      <c r="H899" s="29"/>
      <c r="I899" s="30"/>
      <c r="J899" s="30"/>
      <c r="K899" s="30"/>
      <c r="L899" s="30"/>
      <c r="M899" s="40"/>
      <c r="N899" s="40"/>
      <c r="O899" s="40"/>
      <c r="P899" s="31"/>
    </row>
    <row r="900" spans="1:16" s="34" customFormat="1">
      <c r="A900" s="29"/>
      <c r="B900" s="29"/>
      <c r="C900" s="29"/>
      <c r="D900" s="29"/>
      <c r="E900" s="29"/>
      <c r="F900" s="29"/>
      <c r="G900" s="29"/>
      <c r="H900" s="29"/>
      <c r="I900" s="30"/>
      <c r="J900" s="30"/>
      <c r="K900" s="30"/>
      <c r="L900" s="30"/>
      <c r="M900" s="40"/>
      <c r="N900" s="40"/>
      <c r="O900" s="40"/>
      <c r="P900" s="31"/>
    </row>
    <row r="901" spans="1:16" s="34" customFormat="1">
      <c r="A901" s="29"/>
      <c r="B901" s="29"/>
      <c r="C901" s="29"/>
      <c r="D901" s="29"/>
      <c r="E901" s="29"/>
      <c r="F901" s="29"/>
      <c r="G901" s="29"/>
      <c r="H901" s="29"/>
      <c r="I901" s="30"/>
      <c r="J901" s="30"/>
      <c r="K901" s="30"/>
      <c r="L901" s="30"/>
      <c r="M901" s="40"/>
      <c r="N901" s="40"/>
      <c r="O901" s="40"/>
      <c r="P901" s="31"/>
    </row>
    <row r="902" spans="1:16" s="34" customFormat="1">
      <c r="A902" s="29"/>
      <c r="B902" s="29"/>
      <c r="C902" s="29"/>
      <c r="D902" s="29"/>
      <c r="E902" s="29"/>
      <c r="F902" s="29"/>
      <c r="G902" s="29"/>
      <c r="H902" s="29"/>
      <c r="I902" s="30"/>
      <c r="J902" s="30"/>
      <c r="K902" s="30"/>
      <c r="L902" s="30"/>
      <c r="M902" s="40"/>
      <c r="N902" s="40"/>
      <c r="O902" s="40"/>
      <c r="P902" s="31"/>
    </row>
    <row r="903" spans="1:16" s="34" customFormat="1">
      <c r="A903" s="29"/>
      <c r="B903" s="29"/>
      <c r="C903" s="29"/>
      <c r="D903" s="29"/>
      <c r="E903" s="29"/>
      <c r="F903" s="29"/>
      <c r="G903" s="29"/>
      <c r="H903" s="29"/>
      <c r="I903" s="30"/>
      <c r="J903" s="30"/>
      <c r="K903" s="30"/>
      <c r="L903" s="30"/>
      <c r="M903" s="40"/>
      <c r="N903" s="40"/>
      <c r="O903" s="40"/>
      <c r="P903" s="31"/>
    </row>
    <row r="904" spans="1:16" s="34" customFormat="1">
      <c r="A904" s="29"/>
      <c r="B904" s="29"/>
      <c r="C904" s="29"/>
      <c r="D904" s="29"/>
      <c r="E904" s="29"/>
      <c r="F904" s="29"/>
      <c r="G904" s="29"/>
      <c r="H904" s="29"/>
      <c r="I904" s="30"/>
      <c r="J904" s="30"/>
      <c r="K904" s="30"/>
      <c r="L904" s="30"/>
      <c r="M904" s="40"/>
      <c r="N904" s="40"/>
      <c r="O904" s="40"/>
      <c r="P904" s="31"/>
    </row>
    <row r="905" spans="1:16" s="34" customFormat="1">
      <c r="A905" s="29"/>
      <c r="B905" s="29"/>
      <c r="C905" s="29"/>
      <c r="D905" s="29"/>
      <c r="E905" s="29"/>
      <c r="F905" s="29"/>
      <c r="G905" s="29"/>
      <c r="H905" s="29"/>
      <c r="I905" s="30"/>
      <c r="J905" s="30"/>
      <c r="K905" s="30"/>
      <c r="L905" s="30"/>
      <c r="M905" s="40"/>
      <c r="N905" s="40"/>
      <c r="O905" s="40"/>
      <c r="P905" s="31"/>
    </row>
    <row r="906" spans="1:16" s="34" customFormat="1">
      <c r="A906" s="29"/>
      <c r="B906" s="29"/>
      <c r="C906" s="29"/>
      <c r="D906" s="29"/>
      <c r="E906" s="29"/>
      <c r="F906" s="29"/>
      <c r="G906" s="29"/>
      <c r="H906" s="29"/>
      <c r="I906" s="30"/>
      <c r="J906" s="30"/>
      <c r="K906" s="30"/>
      <c r="L906" s="30"/>
      <c r="M906" s="40"/>
      <c r="N906" s="40"/>
      <c r="O906" s="40"/>
      <c r="P906" s="31"/>
    </row>
    <row r="907" spans="1:16" s="34" customFormat="1">
      <c r="A907" s="29"/>
      <c r="B907" s="29"/>
      <c r="C907" s="29"/>
      <c r="D907" s="29"/>
      <c r="E907" s="29"/>
      <c r="F907" s="29"/>
      <c r="G907" s="29"/>
      <c r="H907" s="29"/>
      <c r="I907" s="30"/>
      <c r="J907" s="30"/>
      <c r="K907" s="30"/>
      <c r="L907" s="30"/>
      <c r="M907" s="40"/>
      <c r="N907" s="40"/>
      <c r="O907" s="40"/>
      <c r="P907" s="31"/>
    </row>
    <row r="908" spans="1:16" s="34" customFormat="1">
      <c r="A908" s="29"/>
      <c r="B908" s="29"/>
      <c r="C908" s="29"/>
      <c r="D908" s="29"/>
      <c r="E908" s="29"/>
      <c r="F908" s="29"/>
      <c r="G908" s="29"/>
      <c r="H908" s="29"/>
      <c r="I908" s="30"/>
      <c r="J908" s="30"/>
      <c r="K908" s="30"/>
      <c r="L908" s="30"/>
      <c r="M908" s="40"/>
      <c r="N908" s="40"/>
      <c r="O908" s="40"/>
      <c r="P908" s="31"/>
    </row>
    <row r="909" spans="1:16" s="34" customFormat="1">
      <c r="A909" s="29"/>
      <c r="B909" s="29"/>
      <c r="C909" s="29"/>
      <c r="D909" s="29"/>
      <c r="E909" s="29"/>
      <c r="F909" s="29"/>
      <c r="G909" s="29"/>
      <c r="H909" s="29"/>
      <c r="I909" s="30"/>
      <c r="J909" s="30"/>
      <c r="K909" s="30"/>
      <c r="L909" s="30"/>
      <c r="M909" s="40"/>
      <c r="N909" s="40"/>
      <c r="O909" s="40"/>
      <c r="P909" s="31"/>
    </row>
    <row r="910" spans="1:16" s="34" customFormat="1">
      <c r="A910" s="29"/>
      <c r="B910" s="29"/>
      <c r="C910" s="29"/>
      <c r="D910" s="29"/>
      <c r="E910" s="29"/>
      <c r="F910" s="29"/>
      <c r="G910" s="29"/>
      <c r="H910" s="29"/>
      <c r="I910" s="30"/>
      <c r="J910" s="30"/>
      <c r="K910" s="30"/>
      <c r="L910" s="30"/>
      <c r="M910" s="40"/>
      <c r="N910" s="40"/>
      <c r="O910" s="40"/>
      <c r="P910" s="31"/>
    </row>
    <row r="911" spans="1:16" s="34" customFormat="1">
      <c r="A911" s="29"/>
      <c r="B911" s="29"/>
      <c r="C911" s="29"/>
      <c r="D911" s="29"/>
      <c r="E911" s="29"/>
      <c r="F911" s="29"/>
      <c r="G911" s="29"/>
      <c r="H911" s="29"/>
      <c r="I911" s="30"/>
      <c r="J911" s="30"/>
      <c r="K911" s="30"/>
      <c r="L911" s="30"/>
      <c r="M911" s="40"/>
      <c r="N911" s="40"/>
      <c r="O911" s="40"/>
      <c r="P911" s="31"/>
    </row>
    <row r="912" spans="1:16" s="34" customFormat="1">
      <c r="A912" s="29"/>
      <c r="B912" s="29"/>
      <c r="C912" s="29"/>
      <c r="D912" s="29"/>
      <c r="E912" s="29"/>
      <c r="F912" s="29"/>
      <c r="G912" s="29"/>
      <c r="H912" s="29"/>
      <c r="I912" s="30"/>
      <c r="J912" s="30"/>
      <c r="K912" s="30"/>
      <c r="L912" s="30"/>
      <c r="M912" s="40"/>
      <c r="N912" s="40"/>
      <c r="O912" s="40"/>
      <c r="P912" s="31"/>
    </row>
    <row r="913" spans="1:16" s="34" customFormat="1">
      <c r="A913" s="29"/>
      <c r="B913" s="29"/>
      <c r="C913" s="29"/>
      <c r="D913" s="29"/>
      <c r="E913" s="29"/>
      <c r="F913" s="29"/>
      <c r="G913" s="29"/>
      <c r="H913" s="29"/>
      <c r="I913" s="30"/>
      <c r="J913" s="30"/>
      <c r="K913" s="30"/>
      <c r="L913" s="30"/>
      <c r="M913" s="40"/>
      <c r="N913" s="40"/>
      <c r="O913" s="40"/>
      <c r="P913" s="31"/>
    </row>
    <row r="914" spans="1:16" s="34" customFormat="1">
      <c r="A914" s="29"/>
      <c r="B914" s="29"/>
      <c r="C914" s="29"/>
      <c r="D914" s="29"/>
      <c r="E914" s="29"/>
      <c r="F914" s="29"/>
      <c r="G914" s="29"/>
      <c r="H914" s="29"/>
      <c r="I914" s="30"/>
      <c r="J914" s="30"/>
      <c r="K914" s="30"/>
      <c r="L914" s="30"/>
      <c r="M914" s="40"/>
      <c r="N914" s="40"/>
      <c r="O914" s="40"/>
      <c r="P914" s="31"/>
    </row>
    <row r="915" spans="1:16" s="34" customFormat="1">
      <c r="A915" s="29"/>
      <c r="B915" s="29"/>
      <c r="C915" s="29"/>
      <c r="D915" s="29"/>
      <c r="E915" s="29"/>
      <c r="F915" s="29"/>
      <c r="G915" s="29"/>
      <c r="H915" s="29"/>
      <c r="I915" s="30"/>
      <c r="J915" s="30"/>
      <c r="K915" s="30"/>
      <c r="L915" s="30"/>
      <c r="M915" s="40"/>
      <c r="N915" s="40"/>
      <c r="O915" s="40"/>
      <c r="P915" s="31"/>
    </row>
    <row r="916" spans="1:16" s="34" customFormat="1">
      <c r="A916" s="29"/>
      <c r="B916" s="29"/>
      <c r="C916" s="29"/>
      <c r="D916" s="29"/>
      <c r="E916" s="29"/>
      <c r="F916" s="29"/>
      <c r="G916" s="29"/>
      <c r="H916" s="29"/>
      <c r="I916" s="30"/>
      <c r="J916" s="30"/>
      <c r="K916" s="30"/>
      <c r="L916" s="30"/>
      <c r="M916" s="40"/>
      <c r="N916" s="40"/>
      <c r="O916" s="40"/>
      <c r="P916" s="31"/>
    </row>
    <row r="917" spans="1:16" s="34" customFormat="1">
      <c r="A917" s="29"/>
      <c r="B917" s="29"/>
      <c r="C917" s="29"/>
      <c r="D917" s="29"/>
      <c r="E917" s="29"/>
      <c r="F917" s="29"/>
      <c r="G917" s="29"/>
      <c r="H917" s="29"/>
      <c r="I917" s="30"/>
      <c r="J917" s="30"/>
      <c r="K917" s="30"/>
      <c r="L917" s="30"/>
      <c r="M917" s="40"/>
      <c r="N917" s="40"/>
      <c r="O917" s="40"/>
      <c r="P917" s="31"/>
    </row>
    <row r="918" spans="1:16" s="34" customFormat="1">
      <c r="A918" s="29"/>
      <c r="B918" s="29"/>
      <c r="C918" s="29"/>
      <c r="D918" s="29"/>
      <c r="E918" s="29"/>
      <c r="F918" s="29"/>
      <c r="G918" s="29"/>
      <c r="H918" s="29"/>
      <c r="I918" s="30"/>
      <c r="J918" s="30"/>
      <c r="K918" s="30"/>
      <c r="L918" s="30"/>
      <c r="M918" s="40"/>
      <c r="N918" s="40"/>
      <c r="O918" s="40"/>
      <c r="P918" s="31"/>
    </row>
    <row r="919" spans="1:16" s="34" customFormat="1">
      <c r="A919" s="29"/>
      <c r="B919" s="29"/>
      <c r="C919" s="29"/>
      <c r="D919" s="29"/>
      <c r="E919" s="29"/>
      <c r="F919" s="29"/>
      <c r="G919" s="29"/>
      <c r="H919" s="29"/>
      <c r="I919" s="30"/>
      <c r="J919" s="30"/>
      <c r="K919" s="30"/>
      <c r="L919" s="30"/>
      <c r="M919" s="40"/>
      <c r="N919" s="40"/>
      <c r="O919" s="40"/>
      <c r="P919" s="31"/>
    </row>
    <row r="920" spans="1:16" s="34" customFormat="1">
      <c r="A920" s="29"/>
      <c r="B920" s="29"/>
      <c r="C920" s="29"/>
      <c r="D920" s="29"/>
      <c r="E920" s="29"/>
      <c r="F920" s="29"/>
      <c r="G920" s="29"/>
      <c r="H920" s="29"/>
      <c r="I920" s="30"/>
      <c r="J920" s="30"/>
      <c r="K920" s="30"/>
      <c r="L920" s="30"/>
      <c r="M920" s="40"/>
      <c r="N920" s="40"/>
      <c r="O920" s="40"/>
      <c r="P920" s="31"/>
    </row>
    <row r="921" spans="1:16" s="34" customFormat="1">
      <c r="A921" s="29"/>
      <c r="B921" s="29"/>
      <c r="C921" s="29"/>
      <c r="D921" s="29"/>
      <c r="E921" s="29"/>
      <c r="F921" s="29"/>
      <c r="G921" s="29"/>
      <c r="H921" s="29"/>
      <c r="I921" s="30"/>
      <c r="J921" s="30"/>
      <c r="K921" s="30"/>
      <c r="L921" s="30"/>
      <c r="M921" s="40"/>
      <c r="N921" s="40"/>
      <c r="O921" s="40"/>
      <c r="P921" s="31"/>
    </row>
    <row r="922" spans="1:16" s="34" customFormat="1">
      <c r="A922" s="29"/>
      <c r="B922" s="29"/>
      <c r="C922" s="29"/>
      <c r="D922" s="29"/>
      <c r="E922" s="29"/>
      <c r="F922" s="29"/>
      <c r="G922" s="29"/>
      <c r="H922" s="29"/>
      <c r="I922" s="30"/>
      <c r="J922" s="30"/>
      <c r="K922" s="30"/>
      <c r="L922" s="30"/>
      <c r="M922" s="40"/>
      <c r="N922" s="40"/>
      <c r="O922" s="40"/>
      <c r="P922" s="31"/>
    </row>
    <row r="923" spans="1:16" s="34" customFormat="1">
      <c r="A923" s="29"/>
      <c r="B923" s="29"/>
      <c r="C923" s="29"/>
      <c r="D923" s="29"/>
      <c r="E923" s="29"/>
      <c r="F923" s="29"/>
      <c r="G923" s="29"/>
      <c r="H923" s="29"/>
      <c r="I923" s="30"/>
      <c r="J923" s="30"/>
      <c r="K923" s="30"/>
      <c r="L923" s="30"/>
      <c r="M923" s="40"/>
      <c r="N923" s="40"/>
      <c r="O923" s="40"/>
      <c r="P923" s="31"/>
    </row>
    <row r="924" spans="1:16" s="34" customFormat="1">
      <c r="A924" s="29"/>
      <c r="B924" s="29"/>
      <c r="C924" s="29"/>
      <c r="D924" s="29"/>
      <c r="E924" s="29"/>
      <c r="F924" s="29"/>
      <c r="G924" s="29"/>
      <c r="H924" s="29"/>
      <c r="I924" s="30"/>
      <c r="J924" s="30"/>
      <c r="K924" s="30"/>
      <c r="L924" s="30"/>
      <c r="M924" s="40"/>
      <c r="N924" s="40"/>
      <c r="O924" s="40"/>
      <c r="P924" s="31"/>
    </row>
    <row r="925" spans="1:16" s="34" customFormat="1">
      <c r="A925" s="29"/>
      <c r="B925" s="29"/>
      <c r="C925" s="29"/>
      <c r="D925" s="29"/>
      <c r="E925" s="29"/>
      <c r="F925" s="29"/>
      <c r="G925" s="29"/>
      <c r="H925" s="29"/>
      <c r="I925" s="30"/>
      <c r="J925" s="30"/>
      <c r="K925" s="30"/>
      <c r="L925" s="30"/>
      <c r="M925" s="40"/>
      <c r="N925" s="40"/>
      <c r="O925" s="40"/>
      <c r="P925" s="31"/>
    </row>
    <row r="926" spans="1:16" s="34" customFormat="1">
      <c r="A926" s="29"/>
      <c r="B926" s="29"/>
      <c r="C926" s="29"/>
      <c r="D926" s="29"/>
      <c r="E926" s="29"/>
      <c r="F926" s="29"/>
      <c r="G926" s="29"/>
      <c r="H926" s="29"/>
      <c r="I926" s="30"/>
      <c r="J926" s="30"/>
      <c r="K926" s="30"/>
      <c r="L926" s="30"/>
      <c r="M926" s="40"/>
      <c r="N926" s="40"/>
      <c r="O926" s="40"/>
      <c r="P926" s="31"/>
    </row>
    <row r="927" spans="1:16" s="34" customFormat="1">
      <c r="A927" s="29"/>
      <c r="B927" s="29"/>
      <c r="C927" s="29"/>
      <c r="D927" s="29"/>
      <c r="E927" s="29"/>
      <c r="F927" s="29"/>
      <c r="G927" s="29"/>
      <c r="H927" s="29"/>
      <c r="I927" s="30"/>
      <c r="J927" s="30"/>
      <c r="K927" s="30"/>
      <c r="L927" s="30"/>
      <c r="M927" s="40"/>
      <c r="N927" s="40"/>
      <c r="O927" s="40"/>
      <c r="P927" s="31"/>
    </row>
    <row r="928" spans="1:16" s="34" customFormat="1">
      <c r="A928" s="29"/>
      <c r="B928" s="29"/>
      <c r="C928" s="29"/>
      <c r="D928" s="29"/>
      <c r="E928" s="29"/>
      <c r="F928" s="29"/>
      <c r="G928" s="29"/>
      <c r="H928" s="29"/>
      <c r="I928" s="30"/>
      <c r="J928" s="30"/>
      <c r="K928" s="30"/>
      <c r="L928" s="30"/>
      <c r="M928" s="40"/>
      <c r="N928" s="40"/>
      <c r="O928" s="40"/>
      <c r="P928" s="31"/>
    </row>
    <row r="929" spans="1:16" s="34" customFormat="1">
      <c r="A929" s="29"/>
      <c r="B929" s="29"/>
      <c r="C929" s="29"/>
      <c r="D929" s="29"/>
      <c r="E929" s="29"/>
      <c r="F929" s="29"/>
      <c r="G929" s="29"/>
      <c r="H929" s="29"/>
      <c r="I929" s="30"/>
      <c r="J929" s="30"/>
      <c r="K929" s="30"/>
      <c r="L929" s="30"/>
      <c r="M929" s="40"/>
      <c r="N929" s="40"/>
      <c r="O929" s="40"/>
      <c r="P929" s="31"/>
    </row>
    <row r="930" spans="1:16" s="34" customFormat="1">
      <c r="A930" s="29"/>
      <c r="B930" s="29"/>
      <c r="C930" s="29"/>
      <c r="D930" s="29"/>
      <c r="E930" s="29"/>
      <c r="F930" s="29"/>
      <c r="G930" s="29"/>
      <c r="H930" s="29"/>
      <c r="I930" s="30"/>
      <c r="J930" s="30"/>
      <c r="K930" s="30"/>
      <c r="L930" s="30"/>
      <c r="M930" s="40"/>
      <c r="N930" s="40"/>
      <c r="O930" s="40"/>
      <c r="P930" s="31"/>
    </row>
    <row r="931" spans="1:16" s="34" customFormat="1">
      <c r="A931" s="29"/>
      <c r="B931" s="29"/>
      <c r="C931" s="29"/>
      <c r="D931" s="29"/>
      <c r="E931" s="29"/>
      <c r="F931" s="29"/>
      <c r="G931" s="29"/>
      <c r="H931" s="29"/>
      <c r="I931" s="30"/>
      <c r="J931" s="30"/>
      <c r="K931" s="30"/>
      <c r="L931" s="30"/>
      <c r="M931" s="40"/>
      <c r="N931" s="40"/>
      <c r="O931" s="40"/>
      <c r="P931" s="31"/>
    </row>
    <row r="932" spans="1:16" s="34" customFormat="1">
      <c r="A932" s="29"/>
      <c r="B932" s="29"/>
      <c r="C932" s="29"/>
      <c r="D932" s="29"/>
      <c r="E932" s="29"/>
      <c r="F932" s="29"/>
      <c r="G932" s="29"/>
      <c r="H932" s="29"/>
      <c r="I932" s="30"/>
      <c r="J932" s="30"/>
      <c r="K932" s="30"/>
      <c r="L932" s="30"/>
      <c r="M932" s="40"/>
      <c r="N932" s="40"/>
      <c r="O932" s="40"/>
      <c r="P932" s="31"/>
    </row>
    <row r="933" spans="1:16" s="34" customFormat="1">
      <c r="A933" s="29"/>
      <c r="B933" s="29"/>
      <c r="C933" s="29"/>
      <c r="D933" s="29"/>
      <c r="E933" s="29"/>
      <c r="F933" s="29"/>
      <c r="G933" s="29"/>
      <c r="H933" s="29"/>
      <c r="I933" s="30"/>
      <c r="J933" s="30"/>
      <c r="K933" s="30"/>
      <c r="L933" s="30"/>
      <c r="M933" s="40"/>
      <c r="N933" s="40"/>
      <c r="O933" s="40"/>
      <c r="P933" s="31"/>
    </row>
    <row r="934" spans="1:16" s="34" customFormat="1">
      <c r="A934" s="29"/>
      <c r="B934" s="29"/>
      <c r="C934" s="29"/>
      <c r="D934" s="29"/>
      <c r="E934" s="29"/>
      <c r="F934" s="29"/>
      <c r="G934" s="29"/>
      <c r="H934" s="29"/>
      <c r="I934" s="30"/>
      <c r="J934" s="30"/>
      <c r="K934" s="30"/>
      <c r="L934" s="30"/>
      <c r="M934" s="40"/>
      <c r="N934" s="40"/>
      <c r="O934" s="40"/>
      <c r="P934" s="31"/>
    </row>
    <row r="935" spans="1:16" s="34" customFormat="1">
      <c r="A935" s="29"/>
      <c r="B935" s="29"/>
      <c r="C935" s="29"/>
      <c r="D935" s="29"/>
      <c r="E935" s="29"/>
      <c r="F935" s="29"/>
      <c r="G935" s="29"/>
      <c r="H935" s="29"/>
      <c r="I935" s="30"/>
      <c r="J935" s="30"/>
      <c r="K935" s="30"/>
      <c r="L935" s="30"/>
      <c r="M935" s="40"/>
      <c r="N935" s="40"/>
      <c r="O935" s="40"/>
      <c r="P935" s="31"/>
    </row>
    <row r="936" spans="1:16" s="34" customFormat="1">
      <c r="A936" s="29"/>
      <c r="B936" s="29"/>
      <c r="C936" s="29"/>
      <c r="D936" s="29"/>
      <c r="E936" s="29"/>
      <c r="F936" s="29"/>
      <c r="G936" s="29"/>
      <c r="H936" s="29"/>
      <c r="I936" s="30"/>
      <c r="J936" s="30"/>
      <c r="K936" s="30"/>
      <c r="L936" s="30"/>
      <c r="M936" s="40"/>
      <c r="N936" s="40"/>
      <c r="O936" s="40"/>
      <c r="P936" s="31"/>
    </row>
    <row r="937" spans="1:16" s="34" customFormat="1">
      <c r="A937" s="29"/>
      <c r="B937" s="29"/>
      <c r="C937" s="29"/>
      <c r="D937" s="29"/>
      <c r="E937" s="29"/>
      <c r="F937" s="29"/>
      <c r="G937" s="29"/>
      <c r="H937" s="29"/>
      <c r="I937" s="30"/>
      <c r="J937" s="30"/>
      <c r="K937" s="30"/>
      <c r="L937" s="30"/>
      <c r="M937" s="40"/>
      <c r="N937" s="40"/>
      <c r="O937" s="40"/>
      <c r="P937" s="31"/>
    </row>
    <row r="938" spans="1:16" s="34" customFormat="1">
      <c r="A938" s="29"/>
      <c r="B938" s="29"/>
      <c r="C938" s="29"/>
      <c r="D938" s="29"/>
      <c r="E938" s="29"/>
      <c r="F938" s="29"/>
      <c r="G938" s="29"/>
      <c r="H938" s="29"/>
      <c r="I938" s="30"/>
      <c r="J938" s="30"/>
      <c r="K938" s="30"/>
      <c r="L938" s="30"/>
      <c r="M938" s="40"/>
      <c r="N938" s="40"/>
      <c r="O938" s="40"/>
      <c r="P938" s="31"/>
    </row>
    <row r="939" spans="1:16" s="34" customFormat="1">
      <c r="A939" s="29"/>
      <c r="B939" s="29"/>
      <c r="C939" s="29"/>
      <c r="D939" s="29"/>
      <c r="E939" s="29"/>
      <c r="F939" s="29"/>
      <c r="G939" s="29"/>
      <c r="H939" s="29"/>
      <c r="I939" s="30"/>
      <c r="J939" s="30"/>
      <c r="K939" s="30"/>
      <c r="L939" s="30"/>
      <c r="M939" s="40"/>
      <c r="N939" s="40"/>
      <c r="O939" s="40"/>
      <c r="P939" s="31"/>
    </row>
    <row r="940" spans="1:16" s="34" customFormat="1">
      <c r="A940" s="29"/>
      <c r="B940" s="29"/>
      <c r="C940" s="29"/>
      <c r="D940" s="29"/>
      <c r="E940" s="29"/>
      <c r="F940" s="29"/>
      <c r="G940" s="29"/>
      <c r="H940" s="29"/>
      <c r="I940" s="30"/>
      <c r="J940" s="30"/>
      <c r="K940" s="30"/>
      <c r="L940" s="30"/>
      <c r="M940" s="40"/>
      <c r="N940" s="40"/>
      <c r="O940" s="40"/>
      <c r="P940" s="31"/>
    </row>
    <row r="941" spans="1:16" s="34" customFormat="1">
      <c r="A941" s="29"/>
      <c r="B941" s="29"/>
      <c r="C941" s="29"/>
      <c r="D941" s="29"/>
      <c r="E941" s="29"/>
      <c r="F941" s="29"/>
      <c r="G941" s="29"/>
      <c r="H941" s="29"/>
      <c r="I941" s="30"/>
      <c r="J941" s="30"/>
      <c r="K941" s="30"/>
      <c r="L941" s="30"/>
      <c r="M941" s="40"/>
      <c r="N941" s="40"/>
      <c r="O941" s="40"/>
      <c r="P941" s="31"/>
    </row>
    <row r="942" spans="1:16" s="34" customFormat="1">
      <c r="A942" s="29"/>
      <c r="B942" s="29"/>
      <c r="C942" s="29"/>
      <c r="D942" s="29"/>
      <c r="E942" s="29"/>
      <c r="F942" s="29"/>
      <c r="G942" s="29"/>
      <c r="H942" s="29"/>
      <c r="I942" s="30"/>
      <c r="J942" s="30"/>
      <c r="K942" s="30"/>
      <c r="L942" s="30"/>
      <c r="M942" s="40"/>
      <c r="N942" s="40"/>
      <c r="O942" s="40"/>
      <c r="P942" s="31"/>
    </row>
    <row r="943" spans="1:16" s="34" customFormat="1">
      <c r="A943" s="29"/>
      <c r="B943" s="29"/>
      <c r="C943" s="29"/>
      <c r="D943" s="29"/>
      <c r="E943" s="29"/>
      <c r="F943" s="29"/>
      <c r="G943" s="29"/>
      <c r="H943" s="29"/>
      <c r="I943" s="30"/>
      <c r="J943" s="30"/>
      <c r="K943" s="30"/>
      <c r="L943" s="30"/>
      <c r="M943" s="40"/>
      <c r="N943" s="40"/>
      <c r="O943" s="40"/>
      <c r="P943" s="31"/>
    </row>
    <row r="944" spans="1:16" s="34" customFormat="1">
      <c r="A944" s="29"/>
      <c r="B944" s="29"/>
      <c r="C944" s="29"/>
      <c r="D944" s="29"/>
      <c r="E944" s="29"/>
      <c r="F944" s="29"/>
      <c r="G944" s="29"/>
      <c r="H944" s="29"/>
      <c r="I944" s="30"/>
      <c r="J944" s="30"/>
      <c r="K944" s="30"/>
      <c r="L944" s="30"/>
      <c r="M944" s="40"/>
      <c r="N944" s="40"/>
      <c r="O944" s="40"/>
      <c r="P944" s="31"/>
    </row>
    <row r="945" spans="1:16" s="34" customFormat="1">
      <c r="A945" s="29"/>
      <c r="B945" s="29"/>
      <c r="C945" s="29"/>
      <c r="D945" s="29"/>
      <c r="E945" s="29"/>
      <c r="F945" s="29"/>
      <c r="G945" s="29"/>
      <c r="H945" s="29"/>
      <c r="I945" s="30"/>
      <c r="J945" s="30"/>
      <c r="K945" s="30"/>
      <c r="L945" s="30"/>
      <c r="M945" s="40"/>
      <c r="N945" s="40"/>
      <c r="O945" s="40"/>
      <c r="P945" s="31"/>
    </row>
    <row r="946" spans="1:16" s="34" customFormat="1">
      <c r="A946" s="29"/>
      <c r="B946" s="29"/>
      <c r="C946" s="29"/>
      <c r="D946" s="29"/>
      <c r="E946" s="29"/>
      <c r="F946" s="29"/>
      <c r="G946" s="29"/>
      <c r="H946" s="29"/>
      <c r="I946" s="30"/>
      <c r="J946" s="30"/>
      <c r="K946" s="30"/>
      <c r="L946" s="30"/>
      <c r="M946" s="40"/>
      <c r="N946" s="40"/>
      <c r="O946" s="40"/>
      <c r="P946" s="31"/>
    </row>
    <row r="947" spans="1:16" s="34" customFormat="1">
      <c r="A947" s="29"/>
      <c r="B947" s="29"/>
      <c r="C947" s="29"/>
      <c r="D947" s="29"/>
      <c r="E947" s="29"/>
      <c r="F947" s="29"/>
      <c r="G947" s="29"/>
      <c r="H947" s="29"/>
      <c r="I947" s="30"/>
      <c r="J947" s="30"/>
      <c r="K947" s="30"/>
      <c r="L947" s="30"/>
      <c r="M947" s="40"/>
      <c r="N947" s="40"/>
      <c r="O947" s="40"/>
      <c r="P947" s="31"/>
    </row>
    <row r="948" spans="1:16" s="34" customFormat="1">
      <c r="A948" s="29"/>
      <c r="B948" s="29"/>
      <c r="C948" s="29"/>
      <c r="D948" s="29"/>
      <c r="E948" s="29"/>
      <c r="F948" s="29"/>
      <c r="G948" s="29"/>
      <c r="H948" s="29"/>
      <c r="I948" s="30"/>
      <c r="J948" s="30"/>
      <c r="K948" s="30"/>
      <c r="L948" s="30"/>
      <c r="M948" s="40"/>
      <c r="N948" s="40"/>
      <c r="O948" s="40"/>
      <c r="P948" s="31"/>
    </row>
    <row r="949" spans="1:16" s="34" customFormat="1">
      <c r="A949" s="29"/>
      <c r="B949" s="29"/>
      <c r="C949" s="29"/>
      <c r="D949" s="29"/>
      <c r="E949" s="29"/>
      <c r="F949" s="29"/>
      <c r="G949" s="29"/>
      <c r="H949" s="29"/>
      <c r="I949" s="30"/>
      <c r="J949" s="30"/>
      <c r="K949" s="30"/>
      <c r="L949" s="30"/>
      <c r="M949" s="40"/>
      <c r="N949" s="40"/>
      <c r="O949" s="40"/>
      <c r="P949" s="31"/>
    </row>
    <row r="950" spans="1:16" s="34" customFormat="1">
      <c r="A950" s="29"/>
      <c r="B950" s="29"/>
      <c r="C950" s="29"/>
      <c r="D950" s="29"/>
      <c r="E950" s="29"/>
      <c r="F950" s="29"/>
      <c r="G950" s="29"/>
      <c r="H950" s="29"/>
      <c r="I950" s="30"/>
      <c r="J950" s="30"/>
      <c r="K950" s="30"/>
      <c r="L950" s="30"/>
      <c r="M950" s="40"/>
      <c r="N950" s="40"/>
      <c r="O950" s="40"/>
      <c r="P950" s="31"/>
    </row>
    <row r="951" spans="1:16" s="34" customFormat="1">
      <c r="A951" s="29"/>
      <c r="B951" s="29"/>
      <c r="C951" s="29"/>
      <c r="D951" s="29"/>
      <c r="E951" s="29"/>
      <c r="F951" s="29"/>
      <c r="G951" s="29"/>
      <c r="H951" s="29"/>
      <c r="I951" s="30"/>
      <c r="J951" s="30"/>
      <c r="K951" s="30"/>
      <c r="L951" s="30"/>
      <c r="M951" s="40"/>
      <c r="N951" s="40"/>
      <c r="O951" s="40"/>
      <c r="P951" s="31"/>
    </row>
    <row r="952" spans="1:16" s="34" customFormat="1">
      <c r="A952" s="29"/>
      <c r="B952" s="29"/>
      <c r="C952" s="29"/>
      <c r="D952" s="29"/>
      <c r="E952" s="29"/>
      <c r="F952" s="29"/>
      <c r="G952" s="29"/>
      <c r="H952" s="29"/>
      <c r="I952" s="30"/>
      <c r="J952" s="30"/>
      <c r="K952" s="30"/>
      <c r="L952" s="30"/>
      <c r="M952" s="40"/>
      <c r="N952" s="40"/>
      <c r="O952" s="40"/>
      <c r="P952" s="31"/>
    </row>
    <row r="953" spans="1:16" s="34" customFormat="1">
      <c r="A953" s="29"/>
      <c r="B953" s="29"/>
      <c r="C953" s="29"/>
      <c r="D953" s="29"/>
      <c r="E953" s="29"/>
      <c r="F953" s="29"/>
      <c r="G953" s="29"/>
      <c r="H953" s="29"/>
      <c r="I953" s="30"/>
      <c r="J953" s="30"/>
      <c r="K953" s="30"/>
      <c r="L953" s="30"/>
      <c r="M953" s="40"/>
      <c r="N953" s="40"/>
      <c r="O953" s="40"/>
      <c r="P953" s="31"/>
    </row>
    <row r="954" spans="1:16" s="34" customFormat="1">
      <c r="A954" s="29"/>
      <c r="B954" s="29"/>
      <c r="C954" s="29"/>
      <c r="D954" s="29"/>
      <c r="E954" s="29"/>
      <c r="F954" s="29"/>
      <c r="G954" s="29"/>
      <c r="H954" s="29"/>
      <c r="I954" s="30"/>
      <c r="J954" s="30"/>
      <c r="K954" s="30"/>
      <c r="L954" s="30"/>
      <c r="M954" s="40"/>
      <c r="N954" s="40"/>
      <c r="O954" s="40"/>
      <c r="P954" s="31"/>
    </row>
    <row r="955" spans="1:16" s="34" customFormat="1">
      <c r="A955" s="29"/>
      <c r="B955" s="29"/>
      <c r="C955" s="29"/>
      <c r="D955" s="29"/>
      <c r="E955" s="29"/>
      <c r="F955" s="29"/>
      <c r="G955" s="29"/>
      <c r="H955" s="29"/>
      <c r="I955" s="30"/>
      <c r="J955" s="30"/>
      <c r="K955" s="30"/>
      <c r="L955" s="30"/>
      <c r="M955" s="40"/>
      <c r="N955" s="40"/>
      <c r="O955" s="40"/>
      <c r="P955" s="31"/>
    </row>
    <row r="956" spans="1:16" s="34" customFormat="1">
      <c r="A956" s="29"/>
      <c r="B956" s="29"/>
      <c r="C956" s="29"/>
      <c r="D956" s="29"/>
      <c r="E956" s="29"/>
      <c r="F956" s="29"/>
      <c r="G956" s="29"/>
      <c r="H956" s="29"/>
      <c r="I956" s="30"/>
      <c r="J956" s="30"/>
      <c r="K956" s="30"/>
      <c r="L956" s="30"/>
      <c r="M956" s="40"/>
      <c r="N956" s="40"/>
      <c r="O956" s="40"/>
      <c r="P956" s="31"/>
    </row>
    <row r="957" spans="1:16" s="34" customFormat="1">
      <c r="A957" s="29"/>
      <c r="B957" s="29"/>
      <c r="C957" s="29"/>
      <c r="D957" s="29"/>
      <c r="E957" s="29"/>
      <c r="F957" s="29"/>
      <c r="G957" s="29"/>
      <c r="H957" s="29"/>
      <c r="I957" s="30"/>
      <c r="J957" s="30"/>
      <c r="K957" s="30"/>
      <c r="L957" s="30"/>
      <c r="M957" s="40"/>
      <c r="N957" s="40"/>
      <c r="O957" s="40"/>
      <c r="P957" s="31"/>
    </row>
    <row r="958" spans="1:16" s="34" customFormat="1">
      <c r="A958" s="29"/>
      <c r="B958" s="29"/>
      <c r="C958" s="29"/>
      <c r="D958" s="29"/>
      <c r="E958" s="29"/>
      <c r="F958" s="29"/>
      <c r="G958" s="29"/>
      <c r="H958" s="29"/>
      <c r="I958" s="30"/>
      <c r="J958" s="30"/>
      <c r="K958" s="30"/>
      <c r="L958" s="30"/>
      <c r="M958" s="40"/>
      <c r="N958" s="40"/>
      <c r="O958" s="40"/>
      <c r="P958" s="31"/>
    </row>
    <row r="959" spans="1:16" s="34" customFormat="1">
      <c r="A959" s="29"/>
      <c r="B959" s="29"/>
      <c r="C959" s="29"/>
      <c r="D959" s="29"/>
      <c r="E959" s="29"/>
      <c r="F959" s="29"/>
      <c r="G959" s="29"/>
      <c r="H959" s="29"/>
      <c r="I959" s="30"/>
      <c r="J959" s="30"/>
      <c r="K959" s="30"/>
      <c r="L959" s="30"/>
      <c r="M959" s="40"/>
      <c r="N959" s="40"/>
      <c r="O959" s="40"/>
      <c r="P959" s="31"/>
    </row>
    <row r="960" spans="1:16" s="34" customFormat="1">
      <c r="A960" s="29"/>
      <c r="B960" s="29"/>
      <c r="C960" s="29"/>
      <c r="D960" s="29"/>
      <c r="E960" s="29"/>
      <c r="F960" s="29"/>
      <c r="G960" s="29"/>
      <c r="H960" s="29"/>
      <c r="I960" s="30"/>
      <c r="J960" s="30"/>
      <c r="K960" s="30"/>
      <c r="L960" s="30"/>
      <c r="M960" s="40"/>
      <c r="N960" s="40"/>
      <c r="O960" s="40"/>
      <c r="P960" s="31"/>
    </row>
    <row r="961" spans="1:16" s="34" customFormat="1">
      <c r="A961" s="29"/>
      <c r="B961" s="29"/>
      <c r="C961" s="29"/>
      <c r="D961" s="29"/>
      <c r="E961" s="29"/>
      <c r="F961" s="29"/>
      <c r="G961" s="29"/>
      <c r="H961" s="29"/>
      <c r="I961" s="30"/>
      <c r="J961" s="30"/>
      <c r="K961" s="30"/>
      <c r="L961" s="30"/>
      <c r="M961" s="40"/>
      <c r="N961" s="40"/>
      <c r="O961" s="40"/>
      <c r="P961" s="31"/>
    </row>
    <row r="962" spans="1:16" s="34" customFormat="1">
      <c r="A962" s="29"/>
      <c r="B962" s="29"/>
      <c r="C962" s="29"/>
      <c r="D962" s="29"/>
      <c r="E962" s="29"/>
      <c r="F962" s="29"/>
      <c r="G962" s="29"/>
      <c r="H962" s="29"/>
      <c r="I962" s="30"/>
      <c r="J962" s="30"/>
      <c r="K962" s="30"/>
      <c r="L962" s="30"/>
      <c r="M962" s="40"/>
      <c r="N962" s="40"/>
      <c r="O962" s="40"/>
      <c r="P962" s="31"/>
    </row>
    <row r="963" spans="1:16" s="34" customFormat="1">
      <c r="A963" s="29"/>
      <c r="B963" s="29"/>
      <c r="C963" s="29"/>
      <c r="D963" s="29"/>
      <c r="E963" s="29"/>
      <c r="F963" s="29"/>
      <c r="G963" s="29"/>
      <c r="H963" s="29"/>
      <c r="I963" s="30"/>
      <c r="J963" s="30"/>
      <c r="K963" s="30"/>
      <c r="L963" s="30"/>
      <c r="M963" s="40"/>
      <c r="N963" s="40"/>
      <c r="O963" s="40"/>
      <c r="P963" s="31"/>
    </row>
    <row r="964" spans="1:16" s="34" customFormat="1">
      <c r="A964" s="29"/>
      <c r="B964" s="29"/>
      <c r="C964" s="29"/>
      <c r="D964" s="29"/>
      <c r="E964" s="29"/>
      <c r="F964" s="29"/>
      <c r="G964" s="29"/>
      <c r="H964" s="29"/>
      <c r="I964" s="30"/>
      <c r="J964" s="30"/>
      <c r="K964" s="30"/>
      <c r="L964" s="30"/>
      <c r="M964" s="40"/>
      <c r="N964" s="40"/>
      <c r="O964" s="40"/>
      <c r="P964" s="31"/>
    </row>
    <row r="965" spans="1:16" s="34" customFormat="1">
      <c r="A965" s="29"/>
      <c r="B965" s="29"/>
      <c r="C965" s="29"/>
      <c r="D965" s="29"/>
      <c r="E965" s="29"/>
      <c r="F965" s="29"/>
      <c r="G965" s="29"/>
      <c r="H965" s="29"/>
      <c r="I965" s="30"/>
      <c r="J965" s="30"/>
      <c r="K965" s="30"/>
      <c r="L965" s="30"/>
      <c r="M965" s="40"/>
      <c r="N965" s="40"/>
      <c r="O965" s="40"/>
      <c r="P965" s="31"/>
    </row>
    <row r="966" spans="1:16" s="34" customFormat="1">
      <c r="A966" s="29"/>
      <c r="B966" s="29"/>
      <c r="C966" s="29"/>
      <c r="D966" s="29"/>
      <c r="E966" s="29"/>
      <c r="F966" s="29"/>
      <c r="G966" s="29"/>
      <c r="H966" s="29"/>
      <c r="I966" s="30"/>
      <c r="J966" s="30"/>
      <c r="K966" s="30"/>
      <c r="L966" s="30"/>
      <c r="M966" s="40"/>
      <c r="N966" s="40"/>
      <c r="O966" s="40"/>
      <c r="P966" s="31"/>
    </row>
    <row r="967" spans="1:16" s="34" customFormat="1">
      <c r="A967" s="29"/>
      <c r="B967" s="29"/>
      <c r="C967" s="29"/>
      <c r="D967" s="29"/>
      <c r="E967" s="29"/>
      <c r="F967" s="29"/>
      <c r="G967" s="29"/>
      <c r="H967" s="29"/>
      <c r="I967" s="30"/>
      <c r="J967" s="30"/>
      <c r="K967" s="30"/>
      <c r="L967" s="30"/>
      <c r="M967" s="40"/>
      <c r="N967" s="40"/>
      <c r="O967" s="40"/>
      <c r="P967" s="31"/>
    </row>
    <row r="968" spans="1:16" s="34" customFormat="1">
      <c r="A968" s="29"/>
      <c r="B968" s="29"/>
      <c r="C968" s="29"/>
      <c r="D968" s="29"/>
      <c r="E968" s="29"/>
      <c r="F968" s="29"/>
      <c r="G968" s="29"/>
      <c r="H968" s="29"/>
      <c r="I968" s="30"/>
      <c r="J968" s="30"/>
      <c r="K968" s="30"/>
      <c r="L968" s="30"/>
      <c r="M968" s="40"/>
      <c r="N968" s="40"/>
      <c r="O968" s="40"/>
      <c r="P968" s="31"/>
    </row>
    <row r="969" spans="1:16" s="34" customFormat="1">
      <c r="A969" s="29"/>
      <c r="B969" s="29"/>
      <c r="C969" s="29"/>
      <c r="D969" s="29"/>
      <c r="E969" s="29"/>
      <c r="F969" s="29"/>
      <c r="G969" s="29"/>
      <c r="H969" s="29"/>
      <c r="I969" s="30"/>
      <c r="J969" s="30"/>
      <c r="K969" s="30"/>
      <c r="L969" s="30"/>
      <c r="M969" s="40"/>
      <c r="N969" s="40"/>
      <c r="O969" s="40"/>
      <c r="P969" s="31"/>
    </row>
    <row r="970" spans="1:16" s="34" customFormat="1">
      <c r="A970" s="29"/>
      <c r="B970" s="29"/>
      <c r="C970" s="29"/>
      <c r="D970" s="29"/>
      <c r="E970" s="29"/>
      <c r="F970" s="29"/>
      <c r="G970" s="29"/>
      <c r="H970" s="29"/>
      <c r="I970" s="30"/>
      <c r="J970" s="30"/>
      <c r="K970" s="30"/>
      <c r="L970" s="30"/>
      <c r="M970" s="40"/>
      <c r="N970" s="40"/>
      <c r="O970" s="40"/>
      <c r="P970" s="31"/>
    </row>
    <row r="971" spans="1:16" s="34" customFormat="1">
      <c r="A971" s="29"/>
      <c r="B971" s="29"/>
      <c r="C971" s="29"/>
      <c r="D971" s="29"/>
      <c r="E971" s="29"/>
      <c r="F971" s="29"/>
      <c r="G971" s="29"/>
      <c r="H971" s="29"/>
      <c r="I971" s="30"/>
      <c r="J971" s="30"/>
      <c r="K971" s="30"/>
      <c r="L971" s="30"/>
      <c r="M971" s="40"/>
      <c r="N971" s="40"/>
      <c r="O971" s="40"/>
      <c r="P971" s="31"/>
    </row>
    <row r="972" spans="1:16" s="34" customFormat="1">
      <c r="A972" s="29"/>
      <c r="B972" s="29"/>
      <c r="C972" s="29"/>
      <c r="D972" s="29"/>
      <c r="E972" s="29"/>
      <c r="F972" s="29"/>
      <c r="G972" s="29"/>
      <c r="H972" s="29"/>
      <c r="I972" s="30"/>
      <c r="J972" s="30"/>
      <c r="K972" s="30"/>
      <c r="L972" s="30"/>
      <c r="M972" s="40"/>
      <c r="N972" s="40"/>
      <c r="O972" s="40"/>
      <c r="P972" s="31"/>
    </row>
    <row r="973" spans="1:16" s="34" customFormat="1">
      <c r="A973" s="29"/>
      <c r="B973" s="29"/>
      <c r="C973" s="29"/>
      <c r="D973" s="29"/>
      <c r="E973" s="29"/>
      <c r="F973" s="29"/>
      <c r="G973" s="29"/>
      <c r="H973" s="29"/>
      <c r="I973" s="30"/>
      <c r="J973" s="30"/>
      <c r="K973" s="30"/>
      <c r="L973" s="30"/>
      <c r="M973" s="40"/>
      <c r="N973" s="40"/>
      <c r="O973" s="40"/>
      <c r="P973" s="31"/>
    </row>
    <row r="974" spans="1:16" s="34" customFormat="1">
      <c r="A974" s="29"/>
      <c r="B974" s="29"/>
      <c r="C974" s="29"/>
      <c r="D974" s="29"/>
      <c r="E974" s="29"/>
      <c r="F974" s="29"/>
      <c r="G974" s="29"/>
      <c r="H974" s="29"/>
      <c r="I974" s="30"/>
      <c r="J974" s="30"/>
      <c r="K974" s="30"/>
      <c r="L974" s="30"/>
      <c r="M974" s="40"/>
      <c r="N974" s="40"/>
      <c r="O974" s="40"/>
      <c r="P974" s="31"/>
    </row>
    <row r="975" spans="1:16" s="34" customFormat="1">
      <c r="A975" s="29"/>
      <c r="B975" s="29"/>
      <c r="C975" s="29"/>
      <c r="D975" s="29"/>
      <c r="E975" s="29"/>
      <c r="F975" s="29"/>
      <c r="G975" s="29"/>
      <c r="H975" s="29"/>
      <c r="I975" s="30"/>
      <c r="J975" s="30"/>
      <c r="K975" s="30"/>
      <c r="L975" s="30"/>
      <c r="M975" s="40"/>
      <c r="N975" s="40"/>
      <c r="O975" s="40"/>
      <c r="P975" s="31"/>
    </row>
    <row r="976" spans="1:16" s="34" customFormat="1">
      <c r="A976" s="29"/>
      <c r="B976" s="29"/>
      <c r="C976" s="29"/>
      <c r="D976" s="29"/>
      <c r="E976" s="29"/>
      <c r="F976" s="29"/>
      <c r="G976" s="29"/>
      <c r="H976" s="29"/>
      <c r="I976" s="30"/>
      <c r="J976" s="30"/>
      <c r="K976" s="30"/>
      <c r="L976" s="30"/>
      <c r="M976" s="40"/>
      <c r="N976" s="40"/>
      <c r="O976" s="40"/>
      <c r="P976" s="31"/>
    </row>
    <row r="977" spans="1:16" s="34" customFormat="1">
      <c r="A977" s="29"/>
      <c r="B977" s="29"/>
      <c r="C977" s="29"/>
      <c r="D977" s="29"/>
      <c r="E977" s="29"/>
      <c r="F977" s="29"/>
      <c r="G977" s="29"/>
      <c r="H977" s="29"/>
      <c r="I977" s="30"/>
      <c r="J977" s="30"/>
      <c r="K977" s="30"/>
      <c r="L977" s="30"/>
      <c r="M977" s="40"/>
      <c r="N977" s="40"/>
      <c r="O977" s="40"/>
      <c r="P977" s="31"/>
    </row>
    <row r="978" spans="1:16" s="34" customFormat="1">
      <c r="A978" s="29"/>
      <c r="B978" s="29"/>
      <c r="C978" s="29"/>
      <c r="D978" s="29"/>
      <c r="E978" s="29"/>
      <c r="F978" s="29"/>
      <c r="G978" s="29"/>
      <c r="H978" s="29"/>
      <c r="I978" s="30"/>
      <c r="J978" s="30"/>
      <c r="K978" s="30"/>
      <c r="L978" s="30"/>
      <c r="M978" s="40"/>
      <c r="N978" s="40"/>
      <c r="O978" s="40"/>
      <c r="P978" s="31"/>
    </row>
    <row r="979" spans="1:16" s="34" customFormat="1">
      <c r="A979" s="29"/>
      <c r="B979" s="29"/>
      <c r="C979" s="29"/>
      <c r="D979" s="29"/>
      <c r="E979" s="29"/>
      <c r="F979" s="29"/>
      <c r="G979" s="29"/>
      <c r="H979" s="29"/>
      <c r="I979" s="30"/>
      <c r="J979" s="30"/>
      <c r="K979" s="30"/>
      <c r="L979" s="30"/>
      <c r="M979" s="40"/>
      <c r="N979" s="40"/>
      <c r="O979" s="40"/>
      <c r="P979" s="31"/>
    </row>
    <row r="980" spans="1:16" s="34" customFormat="1">
      <c r="A980" s="29"/>
      <c r="B980" s="29"/>
      <c r="C980" s="29"/>
      <c r="D980" s="29"/>
      <c r="E980" s="29"/>
      <c r="F980" s="29"/>
      <c r="G980" s="29"/>
      <c r="H980" s="29"/>
      <c r="I980" s="30"/>
      <c r="J980" s="30"/>
      <c r="K980" s="30"/>
      <c r="L980" s="30"/>
      <c r="M980" s="40"/>
      <c r="N980" s="40"/>
      <c r="O980" s="40"/>
      <c r="P980" s="31"/>
    </row>
    <row r="981" spans="1:16" s="34" customFormat="1">
      <c r="A981" s="29"/>
      <c r="B981" s="29"/>
      <c r="C981" s="29"/>
      <c r="D981" s="29"/>
      <c r="E981" s="29"/>
      <c r="F981" s="29"/>
      <c r="G981" s="29"/>
      <c r="H981" s="29"/>
      <c r="I981" s="30"/>
      <c r="J981" s="30"/>
      <c r="K981" s="30"/>
      <c r="L981" s="30"/>
      <c r="M981" s="40"/>
      <c r="N981" s="40"/>
      <c r="O981" s="40"/>
      <c r="P981" s="31"/>
    </row>
    <row r="982" spans="1:16" s="34" customFormat="1">
      <c r="A982" s="29"/>
      <c r="B982" s="29"/>
      <c r="C982" s="29"/>
      <c r="D982" s="29"/>
      <c r="E982" s="29"/>
      <c r="F982" s="29"/>
      <c r="G982" s="29"/>
      <c r="H982" s="29"/>
      <c r="I982" s="30"/>
      <c r="J982" s="30"/>
      <c r="K982" s="30"/>
      <c r="L982" s="30"/>
      <c r="M982" s="40"/>
      <c r="N982" s="40"/>
      <c r="O982" s="40"/>
      <c r="P982" s="31"/>
    </row>
    <row r="983" spans="1:16" s="34" customFormat="1">
      <c r="A983" s="29"/>
      <c r="B983" s="29"/>
      <c r="C983" s="29"/>
      <c r="D983" s="29"/>
      <c r="E983" s="29"/>
      <c r="F983" s="29"/>
      <c r="G983" s="29"/>
      <c r="H983" s="29"/>
      <c r="I983" s="30"/>
      <c r="J983" s="30"/>
      <c r="K983" s="30"/>
      <c r="L983" s="30"/>
      <c r="M983" s="40"/>
      <c r="N983" s="40"/>
      <c r="O983" s="40"/>
      <c r="P983" s="31"/>
    </row>
    <row r="984" spans="1:16" s="34" customFormat="1">
      <c r="A984" s="29"/>
      <c r="B984" s="29"/>
      <c r="C984" s="29"/>
      <c r="D984" s="29"/>
      <c r="E984" s="29"/>
      <c r="F984" s="29"/>
      <c r="G984" s="29"/>
      <c r="H984" s="29"/>
      <c r="I984" s="30"/>
      <c r="J984" s="30"/>
      <c r="K984" s="30"/>
      <c r="L984" s="30"/>
      <c r="M984" s="40"/>
      <c r="N984" s="40"/>
      <c r="O984" s="40"/>
      <c r="P984" s="31"/>
    </row>
    <row r="985" spans="1:16" s="34" customFormat="1">
      <c r="A985" s="29"/>
      <c r="B985" s="29"/>
      <c r="C985" s="29"/>
      <c r="D985" s="29"/>
      <c r="E985" s="29"/>
      <c r="F985" s="29"/>
      <c r="G985" s="29"/>
      <c r="H985" s="29"/>
      <c r="I985" s="30"/>
      <c r="J985" s="30"/>
      <c r="K985" s="30"/>
      <c r="L985" s="30"/>
      <c r="M985" s="40"/>
      <c r="N985" s="40"/>
      <c r="O985" s="40"/>
      <c r="P985" s="31"/>
    </row>
    <row r="986" spans="1:16" s="34" customFormat="1">
      <c r="A986" s="29"/>
      <c r="B986" s="29"/>
      <c r="C986" s="29"/>
      <c r="D986" s="29"/>
      <c r="E986" s="29"/>
      <c r="F986" s="29"/>
      <c r="G986" s="29"/>
      <c r="H986" s="29"/>
      <c r="I986" s="30"/>
      <c r="J986" s="30"/>
      <c r="K986" s="30"/>
      <c r="L986" s="30"/>
      <c r="M986" s="40"/>
      <c r="N986" s="40"/>
      <c r="O986" s="40"/>
      <c r="P986" s="31"/>
    </row>
    <row r="987" spans="1:16" s="34" customFormat="1">
      <c r="A987" s="29"/>
      <c r="B987" s="29"/>
      <c r="C987" s="29"/>
      <c r="D987" s="29"/>
      <c r="E987" s="29"/>
      <c r="F987" s="29"/>
      <c r="G987" s="29"/>
      <c r="H987" s="29"/>
      <c r="I987" s="30"/>
      <c r="J987" s="30"/>
      <c r="K987" s="30"/>
      <c r="L987" s="30"/>
      <c r="M987" s="40"/>
      <c r="N987" s="40"/>
      <c r="O987" s="40"/>
      <c r="P987" s="31"/>
    </row>
    <row r="988" spans="1:16" s="34" customFormat="1">
      <c r="A988" s="29"/>
      <c r="B988" s="29"/>
      <c r="C988" s="29"/>
      <c r="D988" s="29"/>
      <c r="E988" s="29"/>
      <c r="F988" s="29"/>
      <c r="G988" s="29"/>
      <c r="H988" s="29"/>
      <c r="I988" s="30"/>
      <c r="J988" s="30"/>
      <c r="K988" s="30"/>
      <c r="L988" s="30"/>
      <c r="M988" s="40"/>
      <c r="N988" s="40"/>
      <c r="O988" s="40"/>
      <c r="P988" s="31"/>
    </row>
    <row r="989" spans="1:16" s="34" customFormat="1">
      <c r="A989" s="29"/>
      <c r="B989" s="29"/>
      <c r="C989" s="29"/>
      <c r="D989" s="29"/>
      <c r="E989" s="29"/>
      <c r="F989" s="29"/>
      <c r="G989" s="29"/>
      <c r="H989" s="29"/>
      <c r="I989" s="30"/>
      <c r="J989" s="30"/>
      <c r="K989" s="30"/>
      <c r="L989" s="30"/>
      <c r="M989" s="40"/>
      <c r="N989" s="40"/>
      <c r="O989" s="40"/>
      <c r="P989" s="31"/>
    </row>
    <row r="990" spans="1:16" s="34" customFormat="1">
      <c r="A990" s="29"/>
      <c r="B990" s="29"/>
      <c r="C990" s="29"/>
      <c r="D990" s="29"/>
      <c r="E990" s="29"/>
      <c r="F990" s="29"/>
      <c r="G990" s="29"/>
      <c r="H990" s="29"/>
      <c r="I990" s="30"/>
      <c r="J990" s="30"/>
      <c r="K990" s="30"/>
      <c r="L990" s="30"/>
      <c r="M990" s="40"/>
      <c r="N990" s="40"/>
      <c r="O990" s="40"/>
      <c r="P990" s="31"/>
    </row>
    <row r="991" spans="1:16" s="34" customFormat="1">
      <c r="A991" s="29"/>
      <c r="B991" s="29"/>
      <c r="C991" s="29"/>
      <c r="D991" s="29"/>
      <c r="E991" s="29"/>
      <c r="F991" s="29"/>
      <c r="G991" s="29"/>
      <c r="H991" s="29"/>
      <c r="I991" s="30"/>
      <c r="J991" s="30"/>
      <c r="K991" s="30"/>
      <c r="L991" s="30"/>
      <c r="M991" s="40"/>
      <c r="N991" s="40"/>
      <c r="O991" s="40"/>
      <c r="P991" s="31"/>
    </row>
    <row r="992" spans="1:16" s="34" customFormat="1">
      <c r="A992" s="29"/>
      <c r="B992" s="29"/>
      <c r="C992" s="29"/>
      <c r="D992" s="29"/>
      <c r="E992" s="29"/>
      <c r="F992" s="29"/>
      <c r="G992" s="29"/>
      <c r="H992" s="29"/>
      <c r="I992" s="30"/>
      <c r="J992" s="30"/>
      <c r="K992" s="30"/>
      <c r="L992" s="30"/>
      <c r="M992" s="40"/>
      <c r="N992" s="40"/>
      <c r="O992" s="40"/>
      <c r="P992" s="31"/>
    </row>
    <row r="993" spans="1:16" s="34" customFormat="1">
      <c r="A993" s="29"/>
      <c r="B993" s="29"/>
      <c r="C993" s="29"/>
      <c r="D993" s="29"/>
      <c r="E993" s="29"/>
      <c r="F993" s="29"/>
      <c r="G993" s="29"/>
      <c r="H993" s="29"/>
      <c r="I993" s="30"/>
      <c r="J993" s="30"/>
      <c r="K993" s="30"/>
      <c r="L993" s="30"/>
      <c r="M993" s="40"/>
      <c r="N993" s="40"/>
      <c r="O993" s="40"/>
      <c r="P993" s="31"/>
    </row>
    <row r="994" spans="1:16" s="34" customFormat="1">
      <c r="A994" s="29"/>
      <c r="B994" s="29"/>
      <c r="C994" s="29"/>
      <c r="D994" s="29"/>
      <c r="E994" s="29"/>
      <c r="F994" s="29"/>
      <c r="G994" s="29"/>
      <c r="H994" s="29"/>
      <c r="I994" s="30"/>
      <c r="J994" s="30"/>
      <c r="K994" s="30"/>
      <c r="L994" s="30"/>
      <c r="M994" s="40"/>
      <c r="N994" s="40"/>
      <c r="O994" s="40"/>
      <c r="P994" s="31"/>
    </row>
    <row r="995" spans="1:16" s="34" customFormat="1">
      <c r="A995" s="29"/>
      <c r="B995" s="29"/>
      <c r="C995" s="29"/>
      <c r="D995" s="29"/>
      <c r="E995" s="29"/>
      <c r="F995" s="29"/>
      <c r="G995" s="29"/>
      <c r="H995" s="29"/>
      <c r="I995" s="30"/>
      <c r="J995" s="30"/>
      <c r="K995" s="30"/>
      <c r="L995" s="30"/>
      <c r="M995" s="40"/>
      <c r="N995" s="40"/>
      <c r="O995" s="40"/>
      <c r="P995" s="31"/>
    </row>
    <row r="996" spans="1:16" s="34" customFormat="1">
      <c r="A996" s="29"/>
      <c r="B996" s="29"/>
      <c r="C996" s="29"/>
      <c r="D996" s="29"/>
      <c r="E996" s="29"/>
      <c r="F996" s="29"/>
      <c r="G996" s="29"/>
      <c r="H996" s="29"/>
      <c r="I996" s="30"/>
      <c r="J996" s="30"/>
      <c r="K996" s="30"/>
      <c r="L996" s="30"/>
      <c r="M996" s="40"/>
      <c r="N996" s="40"/>
      <c r="O996" s="40"/>
      <c r="P996" s="31"/>
    </row>
    <row r="997" spans="1:16" s="34" customFormat="1">
      <c r="A997" s="29"/>
      <c r="B997" s="29"/>
      <c r="C997" s="29"/>
      <c r="D997" s="29"/>
      <c r="E997" s="29"/>
      <c r="F997" s="29"/>
      <c r="G997" s="29"/>
      <c r="H997" s="29"/>
      <c r="I997" s="30"/>
      <c r="J997" s="30"/>
      <c r="K997" s="30"/>
      <c r="L997" s="30"/>
      <c r="M997" s="40"/>
      <c r="N997" s="40"/>
      <c r="O997" s="40"/>
      <c r="P997" s="31"/>
    </row>
    <row r="998" spans="1:16" s="34" customFormat="1">
      <c r="A998" s="29"/>
      <c r="B998" s="29"/>
      <c r="C998" s="29"/>
      <c r="D998" s="29"/>
      <c r="E998" s="29"/>
      <c r="F998" s="29"/>
      <c r="G998" s="29"/>
      <c r="H998" s="29"/>
      <c r="I998" s="30"/>
      <c r="J998" s="30"/>
      <c r="K998" s="30"/>
      <c r="L998" s="30"/>
      <c r="M998" s="40"/>
      <c r="N998" s="40"/>
      <c r="O998" s="40"/>
      <c r="P998" s="31"/>
    </row>
    <row r="999" spans="1:16" s="34" customFormat="1">
      <c r="A999" s="29"/>
      <c r="B999" s="29"/>
      <c r="C999" s="29"/>
      <c r="D999" s="29"/>
      <c r="E999" s="29"/>
      <c r="F999" s="29"/>
      <c r="G999" s="29"/>
      <c r="H999" s="29"/>
      <c r="I999" s="30"/>
      <c r="J999" s="30"/>
      <c r="K999" s="30"/>
      <c r="L999" s="30"/>
      <c r="M999" s="40"/>
      <c r="N999" s="40"/>
      <c r="O999" s="40"/>
      <c r="P999" s="31"/>
    </row>
    <row r="1000" spans="1:16" s="34" customFormat="1">
      <c r="A1000" s="29"/>
      <c r="B1000" s="29"/>
      <c r="C1000" s="29"/>
      <c r="D1000" s="29"/>
      <c r="E1000" s="29"/>
      <c r="F1000" s="29"/>
      <c r="G1000" s="29"/>
      <c r="H1000" s="29"/>
      <c r="I1000" s="30"/>
      <c r="J1000" s="30"/>
      <c r="K1000" s="30"/>
      <c r="L1000" s="30"/>
      <c r="M1000" s="40"/>
      <c r="N1000" s="40"/>
      <c r="O1000" s="40"/>
      <c r="P1000" s="31"/>
    </row>
    <row r="1001" spans="1:16" s="34" customFormat="1">
      <c r="A1001" s="29"/>
      <c r="B1001" s="29"/>
      <c r="C1001" s="29"/>
      <c r="D1001" s="29"/>
      <c r="E1001" s="29"/>
      <c r="F1001" s="29"/>
      <c r="G1001" s="29"/>
      <c r="H1001" s="29"/>
      <c r="I1001" s="30"/>
      <c r="J1001" s="30"/>
      <c r="K1001" s="30"/>
      <c r="L1001" s="30"/>
      <c r="M1001" s="40"/>
      <c r="N1001" s="40"/>
      <c r="O1001" s="40"/>
      <c r="P1001" s="31"/>
    </row>
    <row r="1002" spans="1:16" s="34" customFormat="1">
      <c r="A1002" s="29"/>
      <c r="B1002" s="29"/>
      <c r="C1002" s="29"/>
      <c r="D1002" s="29"/>
      <c r="E1002" s="29"/>
      <c r="F1002" s="29"/>
      <c r="G1002" s="29"/>
      <c r="H1002" s="29"/>
      <c r="I1002" s="30"/>
      <c r="J1002" s="30"/>
      <c r="K1002" s="30"/>
      <c r="L1002" s="30"/>
      <c r="M1002" s="40"/>
      <c r="N1002" s="40"/>
      <c r="O1002" s="40"/>
      <c r="P1002" s="31"/>
    </row>
    <row r="1003" spans="1:16" s="34" customFormat="1">
      <c r="A1003" s="29"/>
      <c r="B1003" s="29"/>
      <c r="C1003" s="29"/>
      <c r="D1003" s="29"/>
      <c r="E1003" s="29"/>
      <c r="F1003" s="29"/>
      <c r="G1003" s="29"/>
      <c r="H1003" s="29"/>
      <c r="I1003" s="30"/>
      <c r="J1003" s="30"/>
      <c r="K1003" s="30"/>
      <c r="L1003" s="30"/>
      <c r="M1003" s="40"/>
      <c r="N1003" s="40"/>
      <c r="O1003" s="40"/>
      <c r="P1003" s="31"/>
    </row>
    <row r="1004" spans="1:16" s="34" customFormat="1">
      <c r="A1004" s="29"/>
      <c r="B1004" s="29"/>
      <c r="C1004" s="29"/>
      <c r="D1004" s="29"/>
      <c r="E1004" s="29"/>
      <c r="F1004" s="29"/>
      <c r="G1004" s="29"/>
      <c r="H1004" s="29"/>
      <c r="I1004" s="30"/>
      <c r="J1004" s="30"/>
      <c r="K1004" s="30"/>
      <c r="L1004" s="30"/>
      <c r="M1004" s="40"/>
      <c r="N1004" s="40"/>
      <c r="O1004" s="40"/>
      <c r="P1004" s="31"/>
    </row>
    <row r="1005" spans="1:16" s="34" customFormat="1">
      <c r="A1005" s="29"/>
      <c r="B1005" s="29"/>
      <c r="C1005" s="29"/>
      <c r="D1005" s="29"/>
      <c r="E1005" s="29"/>
      <c r="F1005" s="29"/>
      <c r="G1005" s="29"/>
      <c r="H1005" s="29"/>
      <c r="I1005" s="30"/>
      <c r="J1005" s="30"/>
      <c r="K1005" s="30"/>
      <c r="L1005" s="30"/>
      <c r="M1005" s="40"/>
      <c r="N1005" s="40"/>
      <c r="O1005" s="40"/>
      <c r="P1005" s="31"/>
    </row>
    <row r="1006" spans="1:16" s="34" customFormat="1">
      <c r="A1006" s="29"/>
      <c r="B1006" s="29"/>
      <c r="C1006" s="29"/>
      <c r="D1006" s="29"/>
      <c r="E1006" s="29"/>
      <c r="F1006" s="29"/>
      <c r="G1006" s="29"/>
      <c r="H1006" s="29"/>
      <c r="I1006" s="30"/>
      <c r="J1006" s="30"/>
      <c r="K1006" s="30"/>
      <c r="L1006" s="30"/>
      <c r="M1006" s="40"/>
      <c r="N1006" s="40"/>
      <c r="O1006" s="40"/>
      <c r="P1006" s="31"/>
    </row>
    <row r="1007" spans="1:16" s="34" customFormat="1">
      <c r="A1007" s="29"/>
      <c r="B1007" s="29"/>
      <c r="C1007" s="29"/>
      <c r="D1007" s="29"/>
      <c r="E1007" s="29"/>
      <c r="F1007" s="29"/>
      <c r="G1007" s="29"/>
      <c r="H1007" s="29"/>
      <c r="I1007" s="30"/>
      <c r="J1007" s="30"/>
      <c r="K1007" s="30"/>
      <c r="L1007" s="30"/>
      <c r="M1007" s="40"/>
      <c r="N1007" s="40"/>
      <c r="O1007" s="40"/>
      <c r="P1007" s="31"/>
    </row>
    <row r="1008" spans="1:16" s="34" customFormat="1">
      <c r="A1008" s="29"/>
      <c r="B1008" s="29"/>
      <c r="C1008" s="29"/>
      <c r="D1008" s="29"/>
      <c r="E1008" s="29"/>
      <c r="F1008" s="29"/>
      <c r="G1008" s="29"/>
      <c r="H1008" s="29"/>
      <c r="I1008" s="30"/>
      <c r="J1008" s="30"/>
      <c r="K1008" s="30"/>
      <c r="L1008" s="30"/>
      <c r="M1008" s="40"/>
      <c r="N1008" s="40"/>
      <c r="O1008" s="40"/>
      <c r="P1008" s="31"/>
    </row>
    <row r="1009" spans="1:16" s="34" customFormat="1">
      <c r="A1009" s="29"/>
      <c r="B1009" s="29"/>
      <c r="C1009" s="29"/>
      <c r="D1009" s="29"/>
      <c r="E1009" s="29"/>
      <c r="F1009" s="29"/>
      <c r="G1009" s="29"/>
      <c r="H1009" s="29"/>
      <c r="I1009" s="30"/>
      <c r="J1009" s="30"/>
      <c r="K1009" s="30"/>
      <c r="L1009" s="30"/>
      <c r="M1009" s="40"/>
      <c r="N1009" s="40"/>
      <c r="O1009" s="40"/>
      <c r="P1009" s="31"/>
    </row>
    <row r="1010" spans="1:16" s="34" customFormat="1">
      <c r="A1010" s="29"/>
      <c r="B1010" s="29"/>
      <c r="C1010" s="29"/>
      <c r="D1010" s="29"/>
      <c r="E1010" s="29"/>
      <c r="F1010" s="29"/>
      <c r="G1010" s="29"/>
      <c r="H1010" s="29"/>
      <c r="I1010" s="30"/>
      <c r="J1010" s="30"/>
      <c r="K1010" s="30"/>
      <c r="L1010" s="30"/>
      <c r="M1010" s="40"/>
      <c r="N1010" s="40"/>
      <c r="O1010" s="40"/>
      <c r="P1010" s="31"/>
    </row>
    <row r="1011" spans="1:16" s="34" customFormat="1">
      <c r="A1011" s="29"/>
      <c r="B1011" s="29"/>
      <c r="C1011" s="29"/>
      <c r="D1011" s="29"/>
      <c r="E1011" s="29"/>
      <c r="F1011" s="29"/>
      <c r="G1011" s="29"/>
      <c r="H1011" s="29"/>
      <c r="I1011" s="30"/>
      <c r="J1011" s="30"/>
      <c r="K1011" s="30"/>
      <c r="L1011" s="30"/>
      <c r="M1011" s="40"/>
      <c r="N1011" s="40"/>
      <c r="O1011" s="40"/>
      <c r="P1011" s="31"/>
    </row>
    <row r="1012" spans="1:16" s="34" customFormat="1">
      <c r="A1012" s="29"/>
      <c r="B1012" s="29"/>
      <c r="C1012" s="29"/>
      <c r="D1012" s="29"/>
      <c r="E1012" s="29"/>
      <c r="F1012" s="29"/>
      <c r="G1012" s="29"/>
      <c r="H1012" s="29"/>
      <c r="I1012" s="30"/>
      <c r="J1012" s="30"/>
      <c r="K1012" s="30"/>
      <c r="L1012" s="30"/>
      <c r="M1012" s="40"/>
      <c r="N1012" s="40"/>
      <c r="O1012" s="40"/>
      <c r="P1012" s="31"/>
    </row>
    <row r="1013" spans="1:16" s="34" customFormat="1">
      <c r="A1013" s="29"/>
      <c r="B1013" s="29"/>
      <c r="C1013" s="29"/>
      <c r="D1013" s="29"/>
      <c r="E1013" s="29"/>
      <c r="F1013" s="29"/>
      <c r="G1013" s="29"/>
      <c r="H1013" s="29"/>
      <c r="I1013" s="30"/>
      <c r="J1013" s="30"/>
      <c r="K1013" s="30"/>
      <c r="L1013" s="30"/>
      <c r="M1013" s="40"/>
      <c r="N1013" s="40"/>
      <c r="O1013" s="40"/>
      <c r="P1013" s="31"/>
    </row>
    <row r="1014" spans="1:16" s="34" customFormat="1">
      <c r="A1014" s="29"/>
      <c r="B1014" s="29"/>
      <c r="C1014" s="29"/>
      <c r="D1014" s="29"/>
      <c r="E1014" s="29"/>
      <c r="F1014" s="29"/>
      <c r="G1014" s="29"/>
      <c r="H1014" s="29"/>
      <c r="I1014" s="30"/>
      <c r="J1014" s="30"/>
      <c r="K1014" s="30"/>
      <c r="L1014" s="30"/>
      <c r="M1014" s="40"/>
      <c r="N1014" s="40"/>
      <c r="O1014" s="40"/>
      <c r="P1014" s="31"/>
    </row>
    <row r="1015" spans="1:16" s="34" customFormat="1">
      <c r="A1015" s="29"/>
      <c r="B1015" s="29"/>
      <c r="C1015" s="29"/>
      <c r="D1015" s="29"/>
      <c r="E1015" s="29"/>
      <c r="F1015" s="29"/>
      <c r="G1015" s="29"/>
      <c r="H1015" s="29"/>
      <c r="I1015" s="30"/>
      <c r="J1015" s="30"/>
      <c r="K1015" s="30"/>
      <c r="L1015" s="30"/>
      <c r="M1015" s="40"/>
      <c r="N1015" s="40"/>
      <c r="O1015" s="40"/>
      <c r="P1015" s="31"/>
    </row>
    <row r="1016" spans="1:16" s="34" customFormat="1">
      <c r="A1016" s="29"/>
      <c r="B1016" s="29"/>
      <c r="C1016" s="29"/>
      <c r="D1016" s="29"/>
      <c r="E1016" s="29"/>
      <c r="F1016" s="29"/>
      <c r="G1016" s="29"/>
      <c r="H1016" s="29"/>
      <c r="I1016" s="30"/>
      <c r="J1016" s="30"/>
      <c r="K1016" s="30"/>
      <c r="L1016" s="30"/>
      <c r="M1016" s="40"/>
      <c r="N1016" s="40"/>
      <c r="O1016" s="40"/>
      <c r="P1016" s="31"/>
    </row>
    <row r="1017" spans="1:16" s="34" customFormat="1">
      <c r="A1017" s="29"/>
      <c r="B1017" s="29"/>
      <c r="C1017" s="29"/>
      <c r="D1017" s="29"/>
      <c r="E1017" s="29"/>
      <c r="F1017" s="29"/>
      <c r="G1017" s="29"/>
      <c r="H1017" s="29"/>
      <c r="I1017" s="30"/>
      <c r="J1017" s="30"/>
      <c r="K1017" s="30"/>
      <c r="L1017" s="30"/>
      <c r="M1017" s="40"/>
      <c r="N1017" s="40"/>
      <c r="O1017" s="40"/>
      <c r="P1017" s="31"/>
    </row>
    <row r="1018" spans="1:16" s="34" customFormat="1">
      <c r="A1018" s="29"/>
      <c r="B1018" s="29"/>
      <c r="C1018" s="29"/>
      <c r="D1018" s="29"/>
      <c r="E1018" s="29"/>
      <c r="F1018" s="29"/>
      <c r="G1018" s="29"/>
      <c r="H1018" s="29"/>
      <c r="I1018" s="30"/>
      <c r="J1018" s="30"/>
      <c r="K1018" s="30"/>
      <c r="L1018" s="30"/>
      <c r="M1018" s="40"/>
      <c r="N1018" s="40"/>
      <c r="O1018" s="40"/>
      <c r="P1018" s="31"/>
    </row>
    <row r="1019" spans="1:16" s="34" customFormat="1">
      <c r="A1019" s="29"/>
      <c r="B1019" s="29"/>
      <c r="C1019" s="29"/>
      <c r="D1019" s="29"/>
      <c r="E1019" s="29"/>
      <c r="F1019" s="29"/>
      <c r="G1019" s="29"/>
      <c r="H1019" s="29"/>
      <c r="I1019" s="30"/>
      <c r="J1019" s="30"/>
      <c r="K1019" s="30"/>
      <c r="L1019" s="30"/>
      <c r="M1019" s="40"/>
      <c r="N1019" s="40"/>
      <c r="O1019" s="40"/>
      <c r="P1019" s="31"/>
    </row>
    <row r="1020" spans="1:16" s="34" customFormat="1">
      <c r="A1020" s="29"/>
      <c r="B1020" s="29"/>
      <c r="C1020" s="29"/>
      <c r="D1020" s="29"/>
      <c r="E1020" s="29"/>
      <c r="F1020" s="29"/>
      <c r="G1020" s="29"/>
      <c r="H1020" s="29"/>
      <c r="I1020" s="30"/>
      <c r="J1020" s="30"/>
      <c r="K1020" s="30"/>
      <c r="L1020" s="30"/>
      <c r="M1020" s="40"/>
      <c r="N1020" s="40"/>
      <c r="O1020" s="40"/>
      <c r="P1020" s="31"/>
    </row>
    <row r="1021" spans="1:16" s="34" customFormat="1">
      <c r="A1021" s="29"/>
      <c r="B1021" s="29"/>
      <c r="C1021" s="29"/>
      <c r="D1021" s="29"/>
      <c r="E1021" s="29"/>
      <c r="F1021" s="29"/>
      <c r="G1021" s="29"/>
      <c r="H1021" s="29"/>
      <c r="I1021" s="30"/>
      <c r="J1021" s="30"/>
      <c r="K1021" s="30"/>
      <c r="L1021" s="30"/>
      <c r="M1021" s="40"/>
      <c r="N1021" s="40"/>
      <c r="O1021" s="40"/>
      <c r="P1021" s="31"/>
    </row>
    <row r="1022" spans="1:16" s="34" customFormat="1">
      <c r="A1022" s="29"/>
      <c r="B1022" s="29"/>
      <c r="C1022" s="29"/>
      <c r="D1022" s="29"/>
      <c r="E1022" s="29"/>
      <c r="F1022" s="29"/>
      <c r="G1022" s="29"/>
      <c r="H1022" s="29"/>
      <c r="I1022" s="30"/>
      <c r="J1022" s="30"/>
      <c r="K1022" s="30"/>
      <c r="L1022" s="30"/>
      <c r="M1022" s="40"/>
      <c r="N1022" s="40"/>
      <c r="O1022" s="40"/>
      <c r="P1022" s="31"/>
    </row>
    <row r="1023" spans="1:16" s="34" customFormat="1">
      <c r="A1023" s="29"/>
      <c r="B1023" s="29"/>
      <c r="C1023" s="29"/>
      <c r="D1023" s="29"/>
      <c r="E1023" s="29"/>
      <c r="F1023" s="29"/>
      <c r="G1023" s="29"/>
      <c r="H1023" s="29"/>
      <c r="I1023" s="30"/>
      <c r="J1023" s="30"/>
      <c r="K1023" s="30"/>
      <c r="L1023" s="30"/>
      <c r="M1023" s="40"/>
      <c r="N1023" s="40"/>
      <c r="O1023" s="40"/>
      <c r="P1023" s="31"/>
    </row>
    <row r="1024" spans="1:16" s="34" customFormat="1">
      <c r="A1024" s="29"/>
      <c r="B1024" s="29"/>
      <c r="C1024" s="29"/>
      <c r="D1024" s="29"/>
      <c r="E1024" s="29"/>
      <c r="F1024" s="29"/>
      <c r="G1024" s="29"/>
      <c r="H1024" s="29"/>
      <c r="I1024" s="30"/>
      <c r="J1024" s="30"/>
      <c r="K1024" s="30"/>
      <c r="L1024" s="30"/>
      <c r="M1024" s="40"/>
      <c r="N1024" s="40"/>
      <c r="O1024" s="40"/>
      <c r="P1024" s="31"/>
    </row>
    <row r="1025" spans="1:16" s="34" customFormat="1">
      <c r="A1025" s="29"/>
      <c r="B1025" s="29"/>
      <c r="C1025" s="29"/>
      <c r="D1025" s="29"/>
      <c r="E1025" s="29"/>
      <c r="F1025" s="29"/>
      <c r="G1025" s="29"/>
      <c r="H1025" s="29"/>
      <c r="I1025" s="30"/>
      <c r="J1025" s="30"/>
      <c r="K1025" s="30"/>
      <c r="L1025" s="30"/>
      <c r="M1025" s="40"/>
      <c r="N1025" s="40"/>
      <c r="O1025" s="40"/>
      <c r="P1025" s="31"/>
    </row>
    <row r="1026" spans="1:16" s="34" customFormat="1">
      <c r="A1026" s="29"/>
      <c r="B1026" s="29"/>
      <c r="C1026" s="29"/>
      <c r="D1026" s="29"/>
      <c r="E1026" s="29"/>
      <c r="F1026" s="29"/>
      <c r="G1026" s="29"/>
      <c r="H1026" s="29"/>
      <c r="I1026" s="30"/>
      <c r="J1026" s="30"/>
      <c r="K1026" s="30"/>
      <c r="L1026" s="30"/>
      <c r="M1026" s="40"/>
      <c r="N1026" s="40"/>
      <c r="O1026" s="40"/>
      <c r="P1026" s="31"/>
    </row>
    <row r="1027" spans="1:16" s="34" customFormat="1">
      <c r="A1027" s="29"/>
      <c r="B1027" s="29"/>
      <c r="C1027" s="29"/>
      <c r="D1027" s="29"/>
      <c r="E1027" s="29"/>
      <c r="F1027" s="29"/>
      <c r="G1027" s="29"/>
      <c r="H1027" s="29"/>
      <c r="I1027" s="30"/>
      <c r="J1027" s="30"/>
      <c r="K1027" s="30"/>
      <c r="L1027" s="30"/>
      <c r="M1027" s="40"/>
      <c r="N1027" s="40"/>
      <c r="O1027" s="40"/>
      <c r="P1027" s="31"/>
    </row>
    <row r="1028" spans="1:16" s="34" customFormat="1">
      <c r="A1028" s="29"/>
      <c r="B1028" s="29"/>
      <c r="C1028" s="29"/>
      <c r="D1028" s="29"/>
      <c r="E1028" s="29"/>
      <c r="F1028" s="29"/>
      <c r="G1028" s="29"/>
      <c r="H1028" s="29"/>
      <c r="I1028" s="30"/>
      <c r="J1028" s="30"/>
      <c r="K1028" s="30"/>
      <c r="L1028" s="30"/>
      <c r="M1028" s="40"/>
      <c r="N1028" s="40"/>
      <c r="O1028" s="40"/>
      <c r="P1028" s="31"/>
    </row>
    <row r="1029" spans="1:16" s="34" customFormat="1">
      <c r="A1029" s="29"/>
      <c r="B1029" s="29"/>
      <c r="C1029" s="29"/>
      <c r="D1029" s="29"/>
      <c r="E1029" s="29"/>
      <c r="F1029" s="29"/>
      <c r="G1029" s="29"/>
      <c r="H1029" s="29"/>
      <c r="I1029" s="30"/>
      <c r="J1029" s="30"/>
      <c r="K1029" s="30"/>
      <c r="L1029" s="30"/>
      <c r="M1029" s="40"/>
      <c r="N1029" s="40"/>
      <c r="O1029" s="40"/>
      <c r="P1029" s="31"/>
    </row>
    <row r="1030" spans="1:16" s="34" customFormat="1">
      <c r="A1030" s="29"/>
      <c r="B1030" s="29"/>
      <c r="C1030" s="29"/>
      <c r="D1030" s="29"/>
      <c r="E1030" s="29"/>
      <c r="F1030" s="29"/>
      <c r="G1030" s="29"/>
      <c r="H1030" s="29"/>
      <c r="I1030" s="30"/>
      <c r="J1030" s="30"/>
      <c r="K1030" s="30"/>
      <c r="L1030" s="30"/>
      <c r="M1030" s="40"/>
      <c r="N1030" s="40"/>
      <c r="O1030" s="40"/>
      <c r="P1030" s="31"/>
    </row>
    <row r="1031" spans="1:16" s="34" customFormat="1">
      <c r="A1031" s="29"/>
      <c r="B1031" s="29"/>
      <c r="C1031" s="29"/>
      <c r="D1031" s="29"/>
      <c r="E1031" s="29"/>
      <c r="F1031" s="29"/>
      <c r="G1031" s="29"/>
      <c r="H1031" s="29"/>
      <c r="I1031" s="30"/>
      <c r="J1031" s="30"/>
      <c r="K1031" s="30"/>
      <c r="L1031" s="30"/>
      <c r="M1031" s="40"/>
      <c r="N1031" s="40"/>
      <c r="O1031" s="40"/>
      <c r="P1031" s="31"/>
    </row>
    <row r="1032" spans="1:16" s="34" customFormat="1">
      <c r="A1032" s="29"/>
      <c r="B1032" s="29"/>
      <c r="C1032" s="29"/>
      <c r="D1032" s="29"/>
      <c r="E1032" s="29"/>
      <c r="F1032" s="29"/>
      <c r="G1032" s="29"/>
      <c r="H1032" s="29"/>
      <c r="I1032" s="30"/>
      <c r="J1032" s="30"/>
      <c r="K1032" s="30"/>
      <c r="L1032" s="30"/>
      <c r="M1032" s="40"/>
      <c r="N1032" s="40"/>
      <c r="O1032" s="40"/>
      <c r="P1032" s="31"/>
    </row>
    <row r="1033" spans="1:16" s="34" customFormat="1">
      <c r="A1033" s="29"/>
      <c r="B1033" s="29"/>
      <c r="C1033" s="29"/>
      <c r="D1033" s="29"/>
      <c r="E1033" s="29"/>
      <c r="F1033" s="29"/>
      <c r="G1033" s="29"/>
      <c r="H1033" s="29"/>
      <c r="I1033" s="30"/>
      <c r="J1033" s="30"/>
      <c r="K1033" s="30"/>
      <c r="L1033" s="30"/>
      <c r="M1033" s="40"/>
      <c r="N1033" s="40"/>
      <c r="O1033" s="40"/>
      <c r="P1033" s="31"/>
    </row>
    <row r="1034" spans="1:16" s="34" customFormat="1">
      <c r="A1034" s="29"/>
      <c r="B1034" s="29"/>
      <c r="C1034" s="29"/>
      <c r="D1034" s="29"/>
      <c r="E1034" s="29"/>
      <c r="F1034" s="29"/>
      <c r="G1034" s="29"/>
      <c r="H1034" s="29"/>
      <c r="I1034" s="30"/>
      <c r="J1034" s="30"/>
      <c r="K1034" s="30"/>
      <c r="L1034" s="30"/>
      <c r="M1034" s="40"/>
      <c r="N1034" s="40"/>
      <c r="O1034" s="40"/>
      <c r="P1034" s="31"/>
    </row>
    <row r="1035" spans="1:16" s="34" customFormat="1">
      <c r="A1035" s="29"/>
      <c r="B1035" s="29"/>
      <c r="C1035" s="29"/>
      <c r="D1035" s="29"/>
      <c r="E1035" s="29"/>
      <c r="F1035" s="29"/>
      <c r="G1035" s="29"/>
      <c r="H1035" s="29"/>
      <c r="I1035" s="30"/>
      <c r="J1035" s="30"/>
      <c r="K1035" s="30"/>
      <c r="L1035" s="30"/>
      <c r="M1035" s="40"/>
      <c r="N1035" s="40"/>
      <c r="O1035" s="40"/>
      <c r="P1035" s="31"/>
    </row>
    <row r="1036" spans="1:16" s="34" customFormat="1">
      <c r="A1036" s="29"/>
      <c r="B1036" s="29"/>
      <c r="C1036" s="29"/>
      <c r="D1036" s="29"/>
      <c r="E1036" s="29"/>
      <c r="F1036" s="29"/>
      <c r="G1036" s="29"/>
      <c r="H1036" s="29"/>
      <c r="I1036" s="30"/>
      <c r="J1036" s="30"/>
      <c r="K1036" s="30"/>
      <c r="L1036" s="30"/>
      <c r="M1036" s="40"/>
      <c r="N1036" s="40"/>
      <c r="O1036" s="40"/>
      <c r="P1036" s="31"/>
    </row>
    <row r="1037" spans="1:16" s="34" customFormat="1">
      <c r="A1037" s="29"/>
      <c r="B1037" s="29"/>
      <c r="C1037" s="29"/>
      <c r="D1037" s="29"/>
      <c r="E1037" s="29"/>
      <c r="F1037" s="29"/>
      <c r="G1037" s="29"/>
      <c r="H1037" s="29"/>
      <c r="I1037" s="30"/>
      <c r="J1037" s="30"/>
      <c r="K1037" s="30"/>
      <c r="L1037" s="30"/>
      <c r="M1037" s="40"/>
      <c r="N1037" s="40"/>
      <c r="O1037" s="40"/>
      <c r="P1037" s="31"/>
    </row>
    <row r="1038" spans="1:16" s="34" customFormat="1">
      <c r="A1038" s="29"/>
      <c r="B1038" s="29"/>
      <c r="C1038" s="29"/>
      <c r="D1038" s="29"/>
      <c r="E1038" s="29"/>
      <c r="F1038" s="29"/>
      <c r="G1038" s="29"/>
      <c r="H1038" s="29"/>
      <c r="I1038" s="30"/>
      <c r="J1038" s="30"/>
      <c r="K1038" s="30"/>
      <c r="L1038" s="30"/>
      <c r="M1038" s="40"/>
      <c r="N1038" s="40"/>
      <c r="O1038" s="40"/>
      <c r="P1038" s="31"/>
    </row>
    <row r="1039" spans="1:16" s="34" customFormat="1">
      <c r="A1039" s="29"/>
      <c r="B1039" s="29"/>
      <c r="C1039" s="29"/>
      <c r="D1039" s="29"/>
      <c r="E1039" s="29"/>
      <c r="F1039" s="29"/>
      <c r="G1039" s="29"/>
      <c r="H1039" s="29"/>
      <c r="I1039" s="30"/>
      <c r="J1039" s="30"/>
      <c r="K1039" s="30"/>
      <c r="L1039" s="30"/>
      <c r="M1039" s="40"/>
      <c r="N1039" s="40"/>
      <c r="O1039" s="40"/>
      <c r="P1039" s="31"/>
    </row>
    <row r="1040" spans="1:16" s="34" customFormat="1">
      <c r="A1040" s="29"/>
      <c r="B1040" s="29"/>
      <c r="C1040" s="29"/>
      <c r="D1040" s="29"/>
      <c r="E1040" s="29"/>
      <c r="F1040" s="29"/>
      <c r="G1040" s="29"/>
      <c r="H1040" s="29"/>
      <c r="I1040" s="30"/>
      <c r="J1040" s="30"/>
      <c r="K1040" s="30"/>
      <c r="L1040" s="30"/>
      <c r="M1040" s="40"/>
      <c r="N1040" s="40"/>
      <c r="O1040" s="40"/>
      <c r="P1040" s="31"/>
    </row>
    <row r="1041" spans="1:16" s="34" customFormat="1">
      <c r="A1041" s="29"/>
      <c r="B1041" s="29"/>
      <c r="C1041" s="29"/>
      <c r="D1041" s="29"/>
      <c r="E1041" s="29"/>
      <c r="F1041" s="29"/>
      <c r="G1041" s="29"/>
      <c r="H1041" s="29"/>
      <c r="I1041" s="30"/>
      <c r="J1041" s="30"/>
      <c r="K1041" s="30"/>
      <c r="L1041" s="30"/>
      <c r="M1041" s="40"/>
      <c r="N1041" s="40"/>
      <c r="O1041" s="40"/>
      <c r="P1041" s="31"/>
    </row>
    <row r="1042" spans="1:16" s="34" customFormat="1">
      <c r="A1042" s="29"/>
      <c r="B1042" s="29"/>
      <c r="C1042" s="29"/>
      <c r="D1042" s="29"/>
      <c r="E1042" s="29"/>
      <c r="F1042" s="29"/>
      <c r="G1042" s="29"/>
      <c r="H1042" s="29"/>
      <c r="I1042" s="30"/>
      <c r="J1042" s="30"/>
      <c r="K1042" s="30"/>
      <c r="L1042" s="30"/>
      <c r="M1042" s="40"/>
      <c r="N1042" s="40"/>
      <c r="O1042" s="40"/>
      <c r="P1042" s="31"/>
    </row>
    <row r="1043" spans="1:16" s="34" customFormat="1">
      <c r="A1043" s="29"/>
      <c r="B1043" s="29"/>
      <c r="C1043" s="29"/>
      <c r="D1043" s="29"/>
      <c r="E1043" s="29"/>
      <c r="F1043" s="29"/>
      <c r="G1043" s="29"/>
      <c r="H1043" s="29"/>
      <c r="I1043" s="30"/>
      <c r="J1043" s="30"/>
      <c r="K1043" s="30"/>
      <c r="L1043" s="30"/>
      <c r="M1043" s="40"/>
      <c r="N1043" s="40"/>
      <c r="O1043" s="40"/>
      <c r="P1043" s="31"/>
    </row>
    <row r="1044" spans="1:16" s="34" customFormat="1">
      <c r="A1044" s="29"/>
      <c r="B1044" s="29"/>
      <c r="C1044" s="29"/>
      <c r="D1044" s="29"/>
      <c r="E1044" s="29"/>
      <c r="F1044" s="29"/>
      <c r="G1044" s="29"/>
      <c r="H1044" s="29"/>
      <c r="I1044" s="30"/>
      <c r="J1044" s="30"/>
      <c r="K1044" s="30"/>
      <c r="L1044" s="30"/>
      <c r="M1044" s="40"/>
      <c r="N1044" s="40"/>
      <c r="O1044" s="40"/>
      <c r="P1044" s="31"/>
    </row>
    <row r="1045" spans="1:16" s="34" customFormat="1">
      <c r="A1045" s="29"/>
      <c r="B1045" s="29"/>
      <c r="C1045" s="29"/>
      <c r="D1045" s="29"/>
      <c r="E1045" s="29"/>
      <c r="F1045" s="29"/>
      <c r="G1045" s="29"/>
      <c r="H1045" s="29"/>
      <c r="I1045" s="30"/>
      <c r="J1045" s="30"/>
      <c r="K1045" s="30"/>
      <c r="L1045" s="30"/>
      <c r="M1045" s="40"/>
      <c r="N1045" s="40"/>
      <c r="O1045" s="40"/>
      <c r="P1045" s="31"/>
    </row>
    <row r="1046" spans="1:16" s="34" customFormat="1">
      <c r="A1046" s="29"/>
      <c r="B1046" s="29"/>
      <c r="C1046" s="29"/>
      <c r="D1046" s="29"/>
      <c r="E1046" s="29"/>
      <c r="F1046" s="29"/>
      <c r="G1046" s="29"/>
      <c r="H1046" s="29"/>
      <c r="I1046" s="30"/>
      <c r="J1046" s="30"/>
      <c r="K1046" s="30"/>
      <c r="L1046" s="30"/>
      <c r="M1046" s="40"/>
      <c r="N1046" s="40"/>
      <c r="O1046" s="40"/>
      <c r="P1046" s="31"/>
    </row>
    <row r="1047" spans="1:16" s="34" customFormat="1">
      <c r="A1047" s="29"/>
      <c r="B1047" s="29"/>
      <c r="C1047" s="29"/>
      <c r="D1047" s="29"/>
      <c r="E1047" s="29"/>
      <c r="F1047" s="29"/>
      <c r="G1047" s="29"/>
      <c r="H1047" s="29"/>
      <c r="I1047" s="30"/>
      <c r="J1047" s="30"/>
      <c r="K1047" s="30"/>
      <c r="L1047" s="30"/>
      <c r="M1047" s="40"/>
      <c r="N1047" s="40"/>
      <c r="O1047" s="40"/>
      <c r="P1047" s="31"/>
    </row>
    <row r="1048" spans="1:16" s="34" customFormat="1">
      <c r="A1048" s="29"/>
      <c r="B1048" s="29"/>
      <c r="C1048" s="29"/>
      <c r="D1048" s="29"/>
      <c r="E1048" s="29"/>
      <c r="F1048" s="29"/>
      <c r="G1048" s="29"/>
      <c r="H1048" s="29"/>
      <c r="I1048" s="30"/>
      <c r="J1048" s="30"/>
      <c r="K1048" s="30"/>
      <c r="L1048" s="30"/>
      <c r="M1048" s="40"/>
      <c r="N1048" s="40"/>
      <c r="O1048" s="40"/>
      <c r="P1048" s="31"/>
    </row>
    <row r="1049" spans="1:16" s="34" customFormat="1">
      <c r="A1049" s="29"/>
      <c r="B1049" s="29"/>
      <c r="C1049" s="29"/>
      <c r="D1049" s="29"/>
      <c r="E1049" s="29"/>
      <c r="F1049" s="29"/>
      <c r="G1049" s="29"/>
      <c r="H1049" s="29"/>
      <c r="I1049" s="30"/>
      <c r="J1049" s="30"/>
      <c r="K1049" s="30"/>
      <c r="L1049" s="30"/>
      <c r="M1049" s="40"/>
      <c r="N1049" s="40"/>
      <c r="O1049" s="40"/>
      <c r="P1049" s="31"/>
    </row>
    <row r="1050" spans="1:16" s="34" customFormat="1">
      <c r="A1050" s="29"/>
      <c r="B1050" s="29"/>
      <c r="C1050" s="29"/>
      <c r="D1050" s="29"/>
      <c r="E1050" s="29"/>
      <c r="F1050" s="29"/>
      <c r="G1050" s="29"/>
      <c r="H1050" s="29"/>
      <c r="I1050" s="30"/>
      <c r="J1050" s="30"/>
      <c r="K1050" s="30"/>
      <c r="L1050" s="30"/>
      <c r="M1050" s="40"/>
      <c r="N1050" s="40"/>
      <c r="O1050" s="40"/>
      <c r="P1050" s="31"/>
    </row>
    <row r="1051" spans="1:16" s="34" customFormat="1">
      <c r="A1051" s="29"/>
      <c r="B1051" s="29"/>
      <c r="C1051" s="29"/>
      <c r="D1051" s="29"/>
      <c r="E1051" s="29"/>
      <c r="F1051" s="29"/>
      <c r="G1051" s="29"/>
      <c r="H1051" s="29"/>
      <c r="I1051" s="30"/>
      <c r="J1051" s="30"/>
      <c r="K1051" s="30"/>
      <c r="L1051" s="30"/>
      <c r="M1051" s="40"/>
      <c r="N1051" s="40"/>
      <c r="O1051" s="40"/>
      <c r="P1051" s="31"/>
    </row>
    <row r="1052" spans="1:16" s="34" customFormat="1">
      <c r="A1052" s="29"/>
      <c r="B1052" s="29"/>
      <c r="C1052" s="29"/>
      <c r="D1052" s="29"/>
      <c r="E1052" s="29"/>
      <c r="F1052" s="29"/>
      <c r="G1052" s="29"/>
      <c r="H1052" s="29"/>
      <c r="I1052" s="30"/>
      <c r="J1052" s="30"/>
      <c r="K1052" s="30"/>
      <c r="L1052" s="30"/>
      <c r="M1052" s="40"/>
      <c r="N1052" s="40"/>
      <c r="O1052" s="40"/>
      <c r="P1052" s="31"/>
    </row>
    <row r="1053" spans="1:16" s="34" customFormat="1">
      <c r="A1053" s="29"/>
      <c r="B1053" s="29"/>
      <c r="C1053" s="29"/>
      <c r="D1053" s="29"/>
      <c r="E1053" s="29"/>
      <c r="F1053" s="29"/>
      <c r="G1053" s="29"/>
      <c r="H1053" s="29"/>
      <c r="I1053" s="30"/>
      <c r="J1053" s="30"/>
      <c r="K1053" s="30"/>
      <c r="L1053" s="30"/>
      <c r="M1053" s="40"/>
      <c r="N1053" s="40"/>
      <c r="O1053" s="40"/>
      <c r="P1053" s="31"/>
    </row>
    <row r="1054" spans="1:16" s="34" customFormat="1">
      <c r="A1054" s="29"/>
      <c r="B1054" s="29"/>
      <c r="C1054" s="29"/>
      <c r="D1054" s="29"/>
      <c r="E1054" s="29"/>
      <c r="F1054" s="29"/>
      <c r="G1054" s="29"/>
      <c r="H1054" s="29"/>
      <c r="I1054" s="30"/>
      <c r="J1054" s="30"/>
      <c r="K1054" s="30"/>
      <c r="L1054" s="30"/>
      <c r="M1054" s="40"/>
      <c r="N1054" s="40"/>
      <c r="O1054" s="40"/>
      <c r="P1054" s="31"/>
    </row>
    <row r="1055" spans="1:16" s="34" customFormat="1">
      <c r="A1055" s="29"/>
      <c r="B1055" s="29"/>
      <c r="C1055" s="29"/>
      <c r="D1055" s="29"/>
      <c r="E1055" s="29"/>
      <c r="F1055" s="29"/>
      <c r="G1055" s="29"/>
      <c r="H1055" s="29"/>
      <c r="I1055" s="30"/>
      <c r="J1055" s="30"/>
      <c r="K1055" s="30"/>
      <c r="L1055" s="30"/>
      <c r="M1055" s="40"/>
      <c r="N1055" s="40"/>
      <c r="O1055" s="40"/>
      <c r="P1055" s="31"/>
    </row>
    <row r="1056" spans="1:16" s="34" customFormat="1">
      <c r="A1056" s="29"/>
      <c r="B1056" s="29"/>
      <c r="C1056" s="29"/>
      <c r="D1056" s="29"/>
      <c r="E1056" s="29"/>
      <c r="F1056" s="29"/>
      <c r="G1056" s="29"/>
      <c r="H1056" s="29"/>
      <c r="I1056" s="30"/>
      <c r="J1056" s="30"/>
      <c r="K1056" s="30"/>
      <c r="L1056" s="30"/>
      <c r="M1056" s="40"/>
      <c r="N1056" s="40"/>
      <c r="O1056" s="40"/>
      <c r="P1056" s="31"/>
    </row>
    <row r="1057" spans="1:16" s="34" customFormat="1">
      <c r="A1057" s="29"/>
      <c r="B1057" s="29"/>
      <c r="C1057" s="29"/>
      <c r="D1057" s="29"/>
      <c r="E1057" s="29"/>
      <c r="F1057" s="29"/>
      <c r="G1057" s="29"/>
      <c r="H1057" s="29"/>
      <c r="I1057" s="30"/>
      <c r="J1057" s="30"/>
      <c r="K1057" s="30"/>
      <c r="L1057" s="30"/>
      <c r="M1057" s="40"/>
      <c r="N1057" s="40"/>
      <c r="O1057" s="40"/>
      <c r="P1057" s="31"/>
    </row>
    <row r="1058" spans="1:16" s="34" customFormat="1">
      <c r="A1058" s="29"/>
      <c r="B1058" s="29"/>
      <c r="C1058" s="29"/>
      <c r="D1058" s="29"/>
      <c r="E1058" s="29"/>
      <c r="F1058" s="29"/>
      <c r="G1058" s="29"/>
      <c r="H1058" s="29"/>
      <c r="I1058" s="30"/>
      <c r="J1058" s="30"/>
      <c r="K1058" s="30"/>
      <c r="L1058" s="30"/>
      <c r="M1058" s="40"/>
      <c r="N1058" s="40"/>
      <c r="O1058" s="40"/>
      <c r="P1058" s="31"/>
    </row>
    <row r="1059" spans="1:16" s="34" customFormat="1">
      <c r="A1059" s="29"/>
      <c r="B1059" s="29"/>
      <c r="C1059" s="29"/>
      <c r="D1059" s="29"/>
      <c r="E1059" s="29"/>
      <c r="F1059" s="29"/>
      <c r="G1059" s="29"/>
      <c r="H1059" s="29"/>
      <c r="I1059" s="30"/>
      <c r="J1059" s="30"/>
      <c r="K1059" s="30"/>
      <c r="L1059" s="30"/>
      <c r="M1059" s="40"/>
      <c r="N1059" s="40"/>
      <c r="O1059" s="40"/>
      <c r="P1059" s="31"/>
    </row>
    <row r="1060" spans="1:16" s="34" customFormat="1">
      <c r="A1060" s="29"/>
      <c r="B1060" s="29"/>
      <c r="C1060" s="29"/>
      <c r="D1060" s="29"/>
      <c r="E1060" s="29"/>
      <c r="F1060" s="29"/>
      <c r="G1060" s="29"/>
      <c r="H1060" s="29"/>
      <c r="I1060" s="30"/>
      <c r="J1060" s="30"/>
      <c r="K1060" s="30"/>
      <c r="L1060" s="30"/>
      <c r="M1060" s="40"/>
      <c r="N1060" s="40"/>
      <c r="O1060" s="40"/>
      <c r="P1060" s="31"/>
    </row>
    <row r="1061" spans="1:16" s="34" customFormat="1">
      <c r="A1061" s="29"/>
      <c r="B1061" s="29"/>
      <c r="C1061" s="29"/>
      <c r="D1061" s="29"/>
      <c r="E1061" s="29"/>
      <c r="F1061" s="29"/>
      <c r="G1061" s="29"/>
      <c r="H1061" s="29"/>
      <c r="I1061" s="30"/>
      <c r="J1061" s="30"/>
      <c r="K1061" s="30"/>
      <c r="L1061" s="30"/>
      <c r="M1061" s="40"/>
      <c r="N1061" s="40"/>
      <c r="O1061" s="40"/>
      <c r="P1061" s="31"/>
    </row>
    <row r="1062" spans="1:16" s="34" customFormat="1">
      <c r="A1062" s="29"/>
      <c r="B1062" s="29"/>
      <c r="C1062" s="29"/>
      <c r="D1062" s="29"/>
      <c r="E1062" s="29"/>
      <c r="F1062" s="29"/>
      <c r="G1062" s="29"/>
      <c r="H1062" s="29"/>
      <c r="I1062" s="30"/>
      <c r="J1062" s="30"/>
      <c r="K1062" s="30"/>
      <c r="L1062" s="30"/>
      <c r="M1062" s="40"/>
      <c r="N1062" s="40"/>
      <c r="O1062" s="40"/>
      <c r="P1062" s="31"/>
    </row>
    <row r="1063" spans="1:16" s="34" customFormat="1">
      <c r="A1063" s="29"/>
      <c r="B1063" s="29"/>
      <c r="C1063" s="29"/>
      <c r="D1063" s="29"/>
      <c r="E1063" s="29"/>
      <c r="F1063" s="29"/>
      <c r="G1063" s="29"/>
      <c r="H1063" s="29"/>
      <c r="I1063" s="30"/>
      <c r="J1063" s="30"/>
      <c r="K1063" s="30"/>
      <c r="L1063" s="30"/>
      <c r="M1063" s="40"/>
      <c r="N1063" s="40"/>
      <c r="O1063" s="40"/>
      <c r="P1063" s="31"/>
    </row>
    <row r="1064" spans="1:16" s="34" customFormat="1">
      <c r="A1064" s="29"/>
      <c r="B1064" s="29"/>
      <c r="C1064" s="29"/>
      <c r="D1064" s="29"/>
      <c r="E1064" s="29"/>
      <c r="F1064" s="29"/>
      <c r="G1064" s="29"/>
      <c r="H1064" s="29"/>
      <c r="I1064" s="30"/>
      <c r="J1064" s="30"/>
      <c r="K1064" s="30"/>
      <c r="L1064" s="30"/>
      <c r="M1064" s="40"/>
      <c r="N1064" s="40"/>
      <c r="O1064" s="40"/>
      <c r="P1064" s="31"/>
    </row>
    <row r="1065" spans="1:16" s="34" customFormat="1">
      <c r="A1065" s="29"/>
      <c r="B1065" s="29"/>
      <c r="C1065" s="29"/>
      <c r="D1065" s="29"/>
      <c r="E1065" s="29"/>
      <c r="F1065" s="29"/>
      <c r="G1065" s="29"/>
      <c r="H1065" s="29"/>
      <c r="I1065" s="30"/>
      <c r="J1065" s="30"/>
      <c r="K1065" s="30"/>
      <c r="L1065" s="30"/>
      <c r="M1065" s="40"/>
      <c r="N1065" s="40"/>
      <c r="O1065" s="40"/>
      <c r="P1065" s="31"/>
    </row>
    <row r="1066" spans="1:16" s="34" customFormat="1">
      <c r="A1066" s="29"/>
      <c r="B1066" s="29"/>
      <c r="C1066" s="29"/>
      <c r="D1066" s="29"/>
      <c r="E1066" s="29"/>
      <c r="F1066" s="29"/>
      <c r="G1066" s="29"/>
      <c r="H1066" s="29"/>
      <c r="I1066" s="30"/>
      <c r="J1066" s="30"/>
      <c r="K1066" s="30"/>
      <c r="L1066" s="30"/>
      <c r="M1066" s="40"/>
      <c r="N1066" s="40"/>
      <c r="O1066" s="40"/>
      <c r="P1066" s="31"/>
    </row>
    <row r="1067" spans="1:16" s="34" customFormat="1">
      <c r="A1067" s="29"/>
      <c r="B1067" s="29"/>
      <c r="C1067" s="29"/>
      <c r="D1067" s="29"/>
      <c r="E1067" s="29"/>
      <c r="F1067" s="29"/>
      <c r="G1067" s="29"/>
      <c r="H1067" s="29"/>
      <c r="I1067" s="30"/>
      <c r="J1067" s="30"/>
      <c r="K1067" s="30"/>
      <c r="L1067" s="30"/>
      <c r="M1067" s="40"/>
      <c r="N1067" s="40"/>
      <c r="O1067" s="40"/>
      <c r="P1067" s="31"/>
    </row>
    <row r="1068" spans="1:16" s="34" customFormat="1">
      <c r="A1068" s="29"/>
      <c r="B1068" s="29"/>
      <c r="C1068" s="29"/>
      <c r="D1068" s="29"/>
      <c r="E1068" s="29"/>
      <c r="F1068" s="29"/>
      <c r="G1068" s="29"/>
      <c r="H1068" s="29"/>
      <c r="I1068" s="30"/>
      <c r="J1068" s="30"/>
      <c r="K1068" s="30"/>
      <c r="L1068" s="30"/>
      <c r="M1068" s="40"/>
      <c r="N1068" s="40"/>
      <c r="O1068" s="40"/>
      <c r="P1068" s="31"/>
    </row>
    <row r="1069" spans="1:16" s="34" customFormat="1">
      <c r="A1069" s="29"/>
      <c r="B1069" s="29"/>
      <c r="C1069" s="29"/>
      <c r="D1069" s="29"/>
      <c r="E1069" s="29"/>
      <c r="F1069" s="29"/>
      <c r="G1069" s="29"/>
      <c r="H1069" s="29"/>
      <c r="I1069" s="30"/>
      <c r="J1069" s="30"/>
      <c r="K1069" s="30"/>
      <c r="L1069" s="30"/>
      <c r="M1069" s="40"/>
      <c r="N1069" s="40"/>
      <c r="O1069" s="40"/>
      <c r="P1069" s="31"/>
    </row>
    <row r="1070" spans="1:16" s="34" customFormat="1">
      <c r="A1070" s="29"/>
      <c r="B1070" s="29"/>
      <c r="C1070" s="29"/>
      <c r="D1070" s="29"/>
      <c r="E1070" s="29"/>
      <c r="F1070" s="29"/>
      <c r="G1070" s="29"/>
      <c r="H1070" s="29"/>
      <c r="I1070" s="30"/>
      <c r="J1070" s="30"/>
      <c r="K1070" s="30"/>
      <c r="L1070" s="30"/>
      <c r="M1070" s="40"/>
      <c r="N1070" s="40"/>
      <c r="O1070" s="40"/>
      <c r="P1070" s="31"/>
    </row>
    <row r="1071" spans="1:16" s="34" customFormat="1">
      <c r="A1071" s="29"/>
      <c r="B1071" s="29"/>
      <c r="C1071" s="29"/>
      <c r="D1071" s="29"/>
      <c r="E1071" s="29"/>
      <c r="F1071" s="29"/>
      <c r="G1071" s="29"/>
      <c r="H1071" s="29"/>
      <c r="I1071" s="30"/>
      <c r="J1071" s="30"/>
      <c r="K1071" s="30"/>
      <c r="L1071" s="30"/>
      <c r="M1071" s="40"/>
      <c r="N1071" s="40"/>
      <c r="O1071" s="40"/>
      <c r="P1071" s="31"/>
    </row>
    <row r="1072" spans="1:16" s="34" customFormat="1">
      <c r="A1072" s="29"/>
      <c r="B1072" s="29"/>
      <c r="C1072" s="29"/>
      <c r="D1072" s="29"/>
      <c r="E1072" s="29"/>
      <c r="F1072" s="29"/>
      <c r="G1072" s="29"/>
      <c r="H1072" s="29"/>
      <c r="I1072" s="30"/>
      <c r="J1072" s="30"/>
      <c r="K1072" s="30"/>
      <c r="L1072" s="30"/>
      <c r="M1072" s="40"/>
      <c r="N1072" s="40"/>
      <c r="O1072" s="40"/>
      <c r="P1072" s="31"/>
    </row>
    <row r="1073" spans="1:16" s="34" customFormat="1">
      <c r="A1073" s="29"/>
      <c r="B1073" s="29"/>
      <c r="C1073" s="29"/>
      <c r="D1073" s="29"/>
      <c r="E1073" s="29"/>
      <c r="F1073" s="29"/>
      <c r="G1073" s="29"/>
      <c r="H1073" s="29"/>
      <c r="I1073" s="30"/>
      <c r="J1073" s="30"/>
      <c r="K1073" s="30"/>
      <c r="L1073" s="30"/>
      <c r="M1073" s="40"/>
      <c r="N1073" s="40"/>
      <c r="O1073" s="40"/>
      <c r="P1073" s="31"/>
    </row>
    <row r="1074" spans="1:16" s="34" customFormat="1">
      <c r="A1074" s="29"/>
      <c r="B1074" s="29"/>
      <c r="C1074" s="29"/>
      <c r="D1074" s="29"/>
      <c r="E1074" s="29"/>
      <c r="F1074" s="29"/>
      <c r="G1074" s="29"/>
      <c r="H1074" s="29"/>
      <c r="I1074" s="30"/>
      <c r="J1074" s="30"/>
      <c r="K1074" s="30"/>
      <c r="L1074" s="30"/>
      <c r="M1074" s="40"/>
      <c r="N1074" s="40"/>
      <c r="O1074" s="40"/>
      <c r="P1074" s="31"/>
    </row>
    <row r="1075" spans="1:16" s="34" customFormat="1">
      <c r="A1075" s="29"/>
      <c r="B1075" s="29"/>
      <c r="C1075" s="29"/>
      <c r="D1075" s="29"/>
      <c r="E1075" s="29"/>
      <c r="F1075" s="29"/>
      <c r="G1075" s="29"/>
      <c r="H1075" s="29"/>
      <c r="I1075" s="30"/>
      <c r="J1075" s="30"/>
      <c r="K1075" s="30"/>
      <c r="L1075" s="30"/>
      <c r="M1075" s="40"/>
      <c r="N1075" s="40"/>
      <c r="O1075" s="40"/>
      <c r="P1075" s="31"/>
    </row>
    <row r="1076" spans="1:16" s="34" customFormat="1">
      <c r="A1076" s="29"/>
      <c r="B1076" s="29"/>
      <c r="C1076" s="29"/>
      <c r="D1076" s="29"/>
      <c r="E1076" s="29"/>
      <c r="F1076" s="29"/>
      <c r="G1076" s="29"/>
      <c r="H1076" s="29"/>
      <c r="I1076" s="30"/>
      <c r="J1076" s="30"/>
      <c r="K1076" s="30"/>
      <c r="L1076" s="30"/>
      <c r="M1076" s="40"/>
      <c r="N1076" s="40"/>
      <c r="O1076" s="40"/>
      <c r="P1076" s="31"/>
    </row>
    <row r="1077" spans="1:16" s="34" customFormat="1">
      <c r="A1077" s="29"/>
      <c r="B1077" s="29"/>
      <c r="C1077" s="29"/>
      <c r="D1077" s="29"/>
      <c r="E1077" s="29"/>
      <c r="F1077" s="29"/>
      <c r="G1077" s="29"/>
      <c r="H1077" s="29"/>
      <c r="I1077" s="30"/>
      <c r="J1077" s="30"/>
      <c r="K1077" s="30"/>
      <c r="L1077" s="30"/>
      <c r="M1077" s="40"/>
      <c r="N1077" s="40"/>
      <c r="O1077" s="40"/>
      <c r="P1077" s="31"/>
    </row>
    <row r="1078" spans="1:16" s="34" customFormat="1">
      <c r="A1078" s="29"/>
      <c r="B1078" s="29"/>
      <c r="C1078" s="29"/>
      <c r="D1078" s="29"/>
      <c r="E1078" s="29"/>
      <c r="F1078" s="29"/>
      <c r="G1078" s="29"/>
      <c r="H1078" s="29"/>
      <c r="I1078" s="30"/>
      <c r="J1078" s="30"/>
      <c r="K1078" s="30"/>
      <c r="L1078" s="30"/>
      <c r="M1078" s="40"/>
      <c r="N1078" s="40"/>
      <c r="O1078" s="40"/>
      <c r="P1078" s="31"/>
    </row>
    <row r="1079" spans="1:16" s="34" customFormat="1">
      <c r="A1079" s="29"/>
      <c r="B1079" s="29"/>
      <c r="C1079" s="29"/>
      <c r="D1079" s="29"/>
      <c r="E1079" s="29"/>
      <c r="F1079" s="29"/>
      <c r="G1079" s="29"/>
      <c r="H1079" s="29"/>
      <c r="I1079" s="30"/>
      <c r="J1079" s="30"/>
      <c r="K1079" s="30"/>
      <c r="L1079" s="30"/>
      <c r="M1079" s="40"/>
      <c r="N1079" s="40"/>
      <c r="O1079" s="40"/>
      <c r="P1079" s="31"/>
    </row>
    <row r="1080" spans="1:16" s="34" customFormat="1">
      <c r="A1080" s="29"/>
      <c r="B1080" s="29"/>
      <c r="C1080" s="29"/>
      <c r="D1080" s="29"/>
      <c r="E1080" s="29"/>
      <c r="F1080" s="29"/>
      <c r="G1080" s="29"/>
      <c r="H1080" s="29"/>
      <c r="I1080" s="30"/>
      <c r="J1080" s="30"/>
      <c r="K1080" s="30"/>
      <c r="L1080" s="30"/>
      <c r="M1080" s="40"/>
      <c r="N1080" s="40"/>
      <c r="O1080" s="40"/>
      <c r="P1080" s="31"/>
    </row>
    <row r="1081" spans="1:16" s="34" customFormat="1">
      <c r="A1081" s="29"/>
      <c r="B1081" s="29"/>
      <c r="C1081" s="29"/>
      <c r="D1081" s="29"/>
      <c r="E1081" s="29"/>
      <c r="F1081" s="29"/>
      <c r="G1081" s="29"/>
      <c r="H1081" s="29"/>
      <c r="I1081" s="30"/>
      <c r="J1081" s="30"/>
      <c r="K1081" s="30"/>
      <c r="L1081" s="30"/>
      <c r="M1081" s="40"/>
      <c r="N1081" s="40"/>
      <c r="O1081" s="40"/>
      <c r="P1081" s="31"/>
    </row>
    <row r="1082" spans="1:16" s="34" customFormat="1">
      <c r="A1082" s="29"/>
      <c r="B1082" s="29"/>
      <c r="C1082" s="29"/>
      <c r="D1082" s="29"/>
      <c r="E1082" s="29"/>
      <c r="F1082" s="29"/>
      <c r="G1082" s="29"/>
      <c r="H1082" s="29"/>
      <c r="I1082" s="30"/>
      <c r="J1082" s="30"/>
      <c r="K1082" s="30"/>
      <c r="L1082" s="30"/>
      <c r="M1082" s="40"/>
      <c r="N1082" s="40"/>
      <c r="O1082" s="40"/>
      <c r="P1082" s="31"/>
    </row>
    <row r="1083" spans="1:16" s="34" customFormat="1">
      <c r="A1083" s="29"/>
      <c r="B1083" s="29"/>
      <c r="C1083" s="29"/>
      <c r="D1083" s="29"/>
      <c r="E1083" s="29"/>
      <c r="F1083" s="29"/>
      <c r="G1083" s="29"/>
      <c r="H1083" s="29"/>
      <c r="I1083" s="30"/>
      <c r="J1083" s="30"/>
      <c r="K1083" s="30"/>
      <c r="L1083" s="30"/>
      <c r="M1083" s="40"/>
      <c r="N1083" s="40"/>
      <c r="O1083" s="40"/>
      <c r="P1083" s="31"/>
    </row>
    <row r="1084" spans="1:16" s="34" customFormat="1">
      <c r="A1084" s="29"/>
      <c r="B1084" s="29"/>
      <c r="C1084" s="29"/>
      <c r="D1084" s="29"/>
      <c r="E1084" s="29"/>
      <c r="F1084" s="29"/>
      <c r="G1084" s="29"/>
      <c r="H1084" s="29"/>
      <c r="I1084" s="30"/>
      <c r="J1084" s="30"/>
      <c r="K1084" s="30"/>
      <c r="L1084" s="30"/>
      <c r="M1084" s="40"/>
      <c r="N1084" s="40"/>
      <c r="O1084" s="40"/>
      <c r="P1084" s="31"/>
    </row>
    <row r="1085" spans="1:16" s="34" customFormat="1">
      <c r="A1085" s="29"/>
      <c r="B1085" s="29"/>
      <c r="C1085" s="29"/>
      <c r="D1085" s="29"/>
      <c r="E1085" s="29"/>
      <c r="F1085" s="29"/>
      <c r="G1085" s="29"/>
      <c r="H1085" s="29"/>
      <c r="I1085" s="30"/>
      <c r="J1085" s="30"/>
      <c r="K1085" s="30"/>
      <c r="L1085" s="30"/>
      <c r="M1085" s="40"/>
      <c r="N1085" s="40"/>
      <c r="O1085" s="40"/>
      <c r="P1085" s="31"/>
    </row>
    <row r="1086" spans="1:16" s="34" customFormat="1">
      <c r="A1086" s="29"/>
      <c r="B1086" s="29"/>
      <c r="C1086" s="29"/>
      <c r="D1086" s="29"/>
      <c r="E1086" s="29"/>
      <c r="F1086" s="29"/>
      <c r="G1086" s="29"/>
      <c r="H1086" s="29"/>
      <c r="I1086" s="30"/>
      <c r="J1086" s="30"/>
      <c r="K1086" s="30"/>
      <c r="L1086" s="30"/>
      <c r="M1086" s="40"/>
      <c r="N1086" s="40"/>
      <c r="O1086" s="40"/>
      <c r="P1086" s="31"/>
    </row>
    <row r="1087" spans="1:16" s="34" customFormat="1">
      <c r="A1087" s="29"/>
      <c r="B1087" s="29"/>
      <c r="C1087" s="29"/>
      <c r="D1087" s="29"/>
      <c r="E1087" s="29"/>
      <c r="F1087" s="29"/>
      <c r="G1087" s="29"/>
      <c r="H1087" s="29"/>
      <c r="I1087" s="30"/>
      <c r="J1087" s="30"/>
      <c r="K1087" s="30"/>
      <c r="L1087" s="30"/>
      <c r="M1087" s="40"/>
      <c r="N1087" s="40"/>
      <c r="O1087" s="40"/>
      <c r="P1087" s="31"/>
    </row>
    <row r="1088" spans="1:16" s="34" customFormat="1">
      <c r="A1088" s="29"/>
      <c r="B1088" s="29"/>
      <c r="C1088" s="29"/>
      <c r="D1088" s="29"/>
      <c r="E1088" s="29"/>
      <c r="F1088" s="29"/>
      <c r="G1088" s="29"/>
      <c r="H1088" s="29"/>
      <c r="I1088" s="30"/>
      <c r="J1088" s="30"/>
      <c r="K1088" s="30"/>
      <c r="L1088" s="30"/>
      <c r="M1088" s="40"/>
      <c r="N1088" s="40"/>
      <c r="O1088" s="40"/>
      <c r="P1088" s="31"/>
    </row>
    <row r="1089" spans="1:16" s="34" customFormat="1">
      <c r="A1089" s="29"/>
      <c r="B1089" s="29"/>
      <c r="C1089" s="29"/>
      <c r="D1089" s="29"/>
      <c r="E1089" s="29"/>
      <c r="F1089" s="29"/>
      <c r="G1089" s="29"/>
      <c r="H1089" s="29"/>
      <c r="I1089" s="30"/>
      <c r="J1089" s="30"/>
      <c r="K1089" s="30"/>
      <c r="L1089" s="30"/>
      <c r="M1089" s="40"/>
      <c r="N1089" s="40"/>
      <c r="O1089" s="40"/>
      <c r="P1089" s="31"/>
    </row>
    <row r="1090" spans="1:16" s="34" customFormat="1">
      <c r="A1090" s="29"/>
      <c r="B1090" s="29"/>
      <c r="C1090" s="29"/>
      <c r="D1090" s="29"/>
      <c r="E1090" s="29"/>
      <c r="F1090" s="29"/>
      <c r="G1090" s="29"/>
      <c r="H1090" s="29"/>
      <c r="I1090" s="30"/>
      <c r="J1090" s="30"/>
      <c r="K1090" s="30"/>
      <c r="L1090" s="30"/>
      <c r="M1090" s="40"/>
      <c r="N1090" s="40"/>
      <c r="O1090" s="40"/>
      <c r="P1090" s="31"/>
    </row>
    <row r="1091" spans="1:16" s="34" customFormat="1">
      <c r="A1091" s="29"/>
      <c r="B1091" s="29"/>
      <c r="C1091" s="29"/>
      <c r="D1091" s="29"/>
      <c r="E1091" s="29"/>
      <c r="F1091" s="29"/>
      <c r="G1091" s="29"/>
      <c r="H1091" s="29"/>
      <c r="I1091" s="30"/>
      <c r="J1091" s="30"/>
      <c r="K1091" s="30"/>
      <c r="L1091" s="30"/>
      <c r="M1091" s="40"/>
      <c r="N1091" s="40"/>
      <c r="O1091" s="40"/>
      <c r="P1091" s="31"/>
    </row>
    <row r="1092" spans="1:16" s="34" customFormat="1">
      <c r="A1092" s="29"/>
      <c r="B1092" s="29"/>
      <c r="C1092" s="29"/>
      <c r="D1092" s="29"/>
      <c r="E1092" s="29"/>
      <c r="F1092" s="29"/>
      <c r="G1092" s="29"/>
      <c r="H1092" s="29"/>
      <c r="I1092" s="30"/>
      <c r="J1092" s="30"/>
      <c r="K1092" s="30"/>
      <c r="L1092" s="30"/>
      <c r="M1092" s="40"/>
      <c r="N1092" s="40"/>
      <c r="O1092" s="40"/>
      <c r="P1092" s="31"/>
    </row>
    <row r="1093" spans="1:16" s="34" customFormat="1">
      <c r="A1093" s="29"/>
      <c r="B1093" s="29"/>
      <c r="C1093" s="29"/>
      <c r="D1093" s="29"/>
      <c r="E1093" s="29"/>
      <c r="F1093" s="29"/>
      <c r="G1093" s="29"/>
      <c r="H1093" s="29"/>
      <c r="I1093" s="30"/>
      <c r="J1093" s="30"/>
      <c r="K1093" s="30"/>
      <c r="L1093" s="30"/>
      <c r="M1093" s="40"/>
      <c r="N1093" s="40"/>
      <c r="O1093" s="40"/>
      <c r="P1093" s="31"/>
    </row>
    <row r="1094" spans="1:16" s="34" customFormat="1">
      <c r="A1094" s="29"/>
      <c r="B1094" s="29"/>
      <c r="C1094" s="29"/>
      <c r="D1094" s="29"/>
      <c r="E1094" s="29"/>
      <c r="F1094" s="29"/>
      <c r="G1094" s="29"/>
      <c r="H1094" s="29"/>
      <c r="I1094" s="30"/>
      <c r="J1094" s="30"/>
      <c r="K1094" s="30"/>
      <c r="L1094" s="30"/>
      <c r="M1094" s="40"/>
      <c r="N1094" s="40"/>
      <c r="O1094" s="40"/>
      <c r="P1094" s="31"/>
    </row>
    <row r="1095" spans="1:16" s="34" customFormat="1">
      <c r="A1095" s="29"/>
      <c r="B1095" s="29"/>
      <c r="C1095" s="29"/>
      <c r="D1095" s="29"/>
      <c r="E1095" s="29"/>
      <c r="F1095" s="29"/>
      <c r="G1095" s="29"/>
      <c r="H1095" s="29"/>
      <c r="I1095" s="30"/>
      <c r="J1095" s="30"/>
      <c r="K1095" s="30"/>
      <c r="L1095" s="30"/>
      <c r="M1095" s="40"/>
      <c r="N1095" s="40"/>
      <c r="O1095" s="40"/>
      <c r="P1095" s="31"/>
    </row>
    <row r="1096" spans="1:16" s="34" customFormat="1">
      <c r="A1096" s="29"/>
      <c r="B1096" s="29"/>
      <c r="C1096" s="29"/>
      <c r="D1096" s="29"/>
      <c r="E1096" s="29"/>
      <c r="F1096" s="29"/>
      <c r="G1096" s="29"/>
      <c r="H1096" s="29"/>
      <c r="I1096" s="30"/>
      <c r="J1096" s="30"/>
      <c r="K1096" s="30"/>
      <c r="L1096" s="30"/>
      <c r="M1096" s="40"/>
      <c r="N1096" s="40"/>
      <c r="O1096" s="40"/>
      <c r="P1096" s="31"/>
    </row>
    <row r="1097" spans="1:16" s="34" customFormat="1">
      <c r="A1097" s="29"/>
      <c r="B1097" s="29"/>
      <c r="C1097" s="29"/>
      <c r="D1097" s="29"/>
      <c r="E1097" s="29"/>
      <c r="F1097" s="29"/>
      <c r="G1097" s="29"/>
      <c r="H1097" s="29"/>
      <c r="I1097" s="30"/>
      <c r="J1097" s="30"/>
      <c r="K1097" s="30"/>
      <c r="L1097" s="30"/>
      <c r="M1097" s="40"/>
      <c r="N1097" s="40"/>
      <c r="O1097" s="40"/>
      <c r="P1097" s="31"/>
    </row>
    <row r="1098" spans="1:16" s="34" customFormat="1">
      <c r="A1098" s="29"/>
      <c r="B1098" s="29"/>
      <c r="C1098" s="29"/>
      <c r="D1098" s="29"/>
      <c r="E1098" s="29"/>
      <c r="F1098" s="29"/>
      <c r="G1098" s="29"/>
      <c r="H1098" s="29"/>
      <c r="I1098" s="30"/>
      <c r="J1098" s="30"/>
      <c r="K1098" s="30"/>
      <c r="L1098" s="30"/>
      <c r="M1098" s="40"/>
      <c r="N1098" s="40"/>
      <c r="O1098" s="40"/>
      <c r="P1098" s="31"/>
    </row>
    <row r="1099" spans="1:16" s="34" customFormat="1">
      <c r="A1099" s="29"/>
      <c r="B1099" s="29"/>
      <c r="C1099" s="29"/>
      <c r="D1099" s="29"/>
      <c r="E1099" s="29"/>
      <c r="F1099" s="29"/>
      <c r="G1099" s="29"/>
      <c r="H1099" s="29"/>
      <c r="I1099" s="30"/>
      <c r="J1099" s="30"/>
      <c r="K1099" s="30"/>
      <c r="L1099" s="30"/>
      <c r="M1099" s="40"/>
      <c r="N1099" s="40"/>
      <c r="O1099" s="40"/>
      <c r="P1099" s="31"/>
    </row>
    <row r="1100" spans="1:16" s="34" customFormat="1">
      <c r="A1100" s="29"/>
      <c r="B1100" s="29"/>
      <c r="C1100" s="29"/>
      <c r="D1100" s="29"/>
      <c r="E1100" s="29"/>
      <c r="F1100" s="29"/>
      <c r="G1100" s="29"/>
      <c r="H1100" s="29"/>
      <c r="I1100" s="30"/>
      <c r="J1100" s="30"/>
      <c r="K1100" s="30"/>
      <c r="L1100" s="30"/>
      <c r="M1100" s="40"/>
      <c r="N1100" s="40"/>
      <c r="O1100" s="40"/>
      <c r="P1100" s="31"/>
    </row>
    <row r="1101" spans="1:16" s="34" customFormat="1">
      <c r="A1101" s="29"/>
      <c r="B1101" s="29"/>
      <c r="C1101" s="29"/>
      <c r="D1101" s="29"/>
      <c r="E1101" s="29"/>
      <c r="F1101" s="29"/>
      <c r="G1101" s="29"/>
      <c r="H1101" s="29"/>
      <c r="I1101" s="30"/>
      <c r="J1101" s="30"/>
      <c r="K1101" s="30"/>
      <c r="L1101" s="30"/>
      <c r="M1101" s="40"/>
      <c r="N1101" s="40"/>
      <c r="O1101" s="40"/>
      <c r="P1101" s="31"/>
    </row>
    <row r="1102" spans="1:16" s="34" customFormat="1">
      <c r="A1102" s="29"/>
      <c r="B1102" s="29"/>
      <c r="C1102" s="29"/>
      <c r="D1102" s="29"/>
      <c r="E1102" s="29"/>
      <c r="F1102" s="29"/>
      <c r="G1102" s="29"/>
      <c r="H1102" s="29"/>
      <c r="I1102" s="30"/>
      <c r="J1102" s="30"/>
      <c r="K1102" s="30"/>
      <c r="L1102" s="30"/>
      <c r="M1102" s="40"/>
      <c r="N1102" s="40"/>
      <c r="O1102" s="40"/>
      <c r="P1102" s="31"/>
    </row>
    <row r="1103" spans="1:16" s="34" customFormat="1">
      <c r="A1103" s="29"/>
      <c r="B1103" s="29"/>
      <c r="C1103" s="29"/>
      <c r="D1103" s="29"/>
      <c r="E1103" s="29"/>
      <c r="F1103" s="29"/>
      <c r="G1103" s="29"/>
      <c r="H1103" s="29"/>
      <c r="I1103" s="30"/>
      <c r="J1103" s="30"/>
      <c r="K1103" s="30"/>
      <c r="L1103" s="30"/>
      <c r="M1103" s="40"/>
      <c r="N1103" s="40"/>
      <c r="O1103" s="40"/>
      <c r="P1103" s="31"/>
    </row>
    <row r="1104" spans="1:16" s="34" customFormat="1">
      <c r="A1104" s="29"/>
      <c r="B1104" s="29"/>
      <c r="C1104" s="29"/>
      <c r="D1104" s="29"/>
      <c r="E1104" s="29"/>
      <c r="F1104" s="29"/>
      <c r="G1104" s="29"/>
      <c r="H1104" s="29"/>
      <c r="I1104" s="30"/>
      <c r="J1104" s="30"/>
      <c r="K1104" s="30"/>
      <c r="L1104" s="30"/>
      <c r="M1104" s="40"/>
      <c r="N1104" s="40"/>
      <c r="O1104" s="40"/>
      <c r="P1104" s="31"/>
    </row>
    <row r="1105" spans="1:16" s="34" customFormat="1">
      <c r="A1105" s="29"/>
      <c r="B1105" s="29"/>
      <c r="C1105" s="29"/>
      <c r="D1105" s="29"/>
      <c r="E1105" s="29"/>
      <c r="F1105" s="29"/>
      <c r="G1105" s="29"/>
      <c r="H1105" s="29"/>
      <c r="I1105" s="30"/>
      <c r="J1105" s="30"/>
      <c r="K1105" s="30"/>
      <c r="L1105" s="30"/>
      <c r="M1105" s="40"/>
      <c r="N1105" s="40"/>
      <c r="O1105" s="40"/>
      <c r="P1105" s="31"/>
    </row>
    <row r="1106" spans="1:16" s="34" customFormat="1">
      <c r="A1106" s="29"/>
      <c r="B1106" s="29"/>
      <c r="C1106" s="29"/>
      <c r="D1106" s="29"/>
      <c r="E1106" s="29"/>
      <c r="F1106" s="29"/>
      <c r="G1106" s="29"/>
      <c r="H1106" s="29"/>
      <c r="I1106" s="30"/>
      <c r="J1106" s="30"/>
      <c r="K1106" s="30"/>
      <c r="L1106" s="30"/>
      <c r="M1106" s="40"/>
      <c r="N1106" s="40"/>
      <c r="O1106" s="40"/>
      <c r="P1106" s="31"/>
    </row>
    <row r="1107" spans="1:16" s="34" customFormat="1">
      <c r="A1107" s="29"/>
      <c r="B1107" s="29"/>
      <c r="C1107" s="29"/>
      <c r="D1107" s="29"/>
      <c r="E1107" s="29"/>
      <c r="F1107" s="29"/>
      <c r="G1107" s="29"/>
      <c r="H1107" s="29"/>
      <c r="I1107" s="30"/>
      <c r="J1107" s="30"/>
      <c r="K1107" s="30"/>
      <c r="L1107" s="30"/>
      <c r="M1107" s="40"/>
      <c r="N1107" s="40"/>
      <c r="O1107" s="40"/>
      <c r="P1107" s="31"/>
    </row>
    <row r="1108" spans="1:16" s="34" customFormat="1">
      <c r="A1108" s="29"/>
      <c r="B1108" s="29"/>
      <c r="C1108" s="29"/>
      <c r="D1108" s="29"/>
      <c r="E1108" s="29"/>
      <c r="F1108" s="29"/>
      <c r="G1108" s="29"/>
      <c r="H1108" s="29"/>
      <c r="I1108" s="30"/>
      <c r="J1108" s="30"/>
      <c r="K1108" s="30"/>
      <c r="L1108" s="30"/>
      <c r="M1108" s="40"/>
      <c r="N1108" s="40"/>
      <c r="O1108" s="40"/>
      <c r="P1108" s="31"/>
    </row>
    <row r="1109" spans="1:16" s="34" customFormat="1">
      <c r="A1109" s="29"/>
      <c r="B1109" s="29"/>
      <c r="C1109" s="29"/>
      <c r="D1109" s="29"/>
      <c r="E1109" s="29"/>
      <c r="F1109" s="29"/>
      <c r="G1109" s="29"/>
      <c r="H1109" s="29"/>
      <c r="I1109" s="30"/>
      <c r="J1109" s="30"/>
      <c r="K1109" s="30"/>
      <c r="L1109" s="30"/>
      <c r="M1109" s="40"/>
      <c r="N1109" s="40"/>
      <c r="O1109" s="40"/>
      <c r="P1109" s="31"/>
    </row>
    <row r="1110" spans="1:16" s="34" customFormat="1">
      <c r="A1110" s="29"/>
      <c r="B1110" s="29"/>
      <c r="C1110" s="29"/>
      <c r="D1110" s="29"/>
      <c r="E1110" s="29"/>
      <c r="F1110" s="29"/>
      <c r="G1110" s="29"/>
      <c r="H1110" s="29"/>
      <c r="I1110" s="30"/>
      <c r="J1110" s="30"/>
      <c r="K1110" s="30"/>
      <c r="L1110" s="30"/>
      <c r="M1110" s="40"/>
      <c r="N1110" s="40"/>
      <c r="O1110" s="40"/>
      <c r="P1110" s="31"/>
    </row>
    <row r="1111" spans="1:16" s="34" customFormat="1">
      <c r="A1111" s="29"/>
      <c r="B1111" s="29"/>
      <c r="C1111" s="29"/>
      <c r="D1111" s="29"/>
      <c r="E1111" s="29"/>
      <c r="F1111" s="29"/>
      <c r="G1111" s="29"/>
      <c r="H1111" s="29"/>
      <c r="I1111" s="30"/>
      <c r="J1111" s="30"/>
      <c r="K1111" s="30"/>
      <c r="L1111" s="30"/>
      <c r="M1111" s="40"/>
      <c r="N1111" s="40"/>
      <c r="O1111" s="40"/>
      <c r="P1111" s="31"/>
    </row>
    <row r="1112" spans="1:16" s="34" customFormat="1">
      <c r="A1112" s="29"/>
      <c r="B1112" s="29"/>
      <c r="C1112" s="29"/>
      <c r="D1112" s="29"/>
      <c r="E1112" s="29"/>
      <c r="F1112" s="29"/>
      <c r="G1112" s="29"/>
      <c r="H1112" s="29"/>
      <c r="I1112" s="30"/>
      <c r="J1112" s="30"/>
      <c r="K1112" s="30"/>
      <c r="L1112" s="30"/>
      <c r="M1112" s="40"/>
      <c r="N1112" s="40"/>
      <c r="O1112" s="40"/>
      <c r="P1112" s="31"/>
    </row>
    <row r="1113" spans="1:16" s="34" customFormat="1">
      <c r="A1113" s="29"/>
      <c r="B1113" s="29"/>
      <c r="C1113" s="29"/>
      <c r="D1113" s="29"/>
      <c r="E1113" s="29"/>
      <c r="F1113" s="29"/>
      <c r="G1113" s="29"/>
      <c r="H1113" s="29"/>
      <c r="I1113" s="30"/>
      <c r="J1113" s="30"/>
      <c r="K1113" s="30"/>
      <c r="L1113" s="30"/>
      <c r="M1113" s="40"/>
      <c r="N1113" s="40"/>
      <c r="O1113" s="40"/>
      <c r="P1113" s="31"/>
    </row>
    <row r="1114" spans="1:16" s="34" customFormat="1">
      <c r="A1114" s="29"/>
      <c r="B1114" s="29"/>
      <c r="C1114" s="29"/>
      <c r="D1114" s="29"/>
      <c r="E1114" s="29"/>
      <c r="F1114" s="29"/>
      <c r="G1114" s="29"/>
      <c r="H1114" s="29"/>
      <c r="I1114" s="30"/>
      <c r="J1114" s="30"/>
      <c r="K1114" s="30"/>
      <c r="L1114" s="30"/>
      <c r="M1114" s="40"/>
      <c r="N1114" s="40"/>
      <c r="O1114" s="40"/>
      <c r="P1114" s="31"/>
    </row>
    <row r="1115" spans="1:16" s="34" customFormat="1">
      <c r="A1115" s="29"/>
      <c r="B1115" s="29"/>
      <c r="C1115" s="29"/>
      <c r="D1115" s="29"/>
      <c r="E1115" s="29"/>
      <c r="F1115" s="29"/>
      <c r="G1115" s="29"/>
      <c r="H1115" s="29"/>
      <c r="I1115" s="30"/>
      <c r="J1115" s="30"/>
      <c r="K1115" s="30"/>
      <c r="L1115" s="30"/>
      <c r="M1115" s="40"/>
      <c r="N1115" s="40"/>
      <c r="O1115" s="40"/>
      <c r="P1115" s="31"/>
    </row>
    <row r="1116" spans="1:16" s="34" customFormat="1">
      <c r="A1116" s="29"/>
      <c r="B1116" s="29"/>
      <c r="C1116" s="29"/>
      <c r="D1116" s="29"/>
      <c r="E1116" s="29"/>
      <c r="F1116" s="29"/>
      <c r="G1116" s="29"/>
      <c r="H1116" s="29"/>
      <c r="I1116" s="30"/>
      <c r="J1116" s="30"/>
      <c r="K1116" s="30"/>
      <c r="L1116" s="30"/>
      <c r="M1116" s="40"/>
      <c r="N1116" s="40"/>
      <c r="O1116" s="40"/>
      <c r="P1116" s="31"/>
    </row>
    <row r="1117" spans="1:16" s="34" customFormat="1">
      <c r="A1117" s="29"/>
      <c r="B1117" s="29"/>
      <c r="C1117" s="29"/>
      <c r="D1117" s="29"/>
      <c r="E1117" s="29"/>
      <c r="F1117" s="29"/>
      <c r="G1117" s="29"/>
      <c r="H1117" s="29"/>
      <c r="I1117" s="30"/>
      <c r="J1117" s="30"/>
      <c r="K1117" s="30"/>
      <c r="L1117" s="30"/>
      <c r="M1117" s="40"/>
      <c r="N1117" s="40"/>
      <c r="O1117" s="40"/>
      <c r="P1117" s="31"/>
    </row>
    <row r="1118" spans="1:16" s="34" customFormat="1">
      <c r="A1118" s="29"/>
      <c r="B1118" s="29"/>
      <c r="C1118" s="29"/>
      <c r="D1118" s="29"/>
      <c r="E1118" s="29"/>
      <c r="F1118" s="29"/>
      <c r="G1118" s="29"/>
      <c r="H1118" s="29"/>
      <c r="I1118" s="30"/>
      <c r="J1118" s="30"/>
      <c r="K1118" s="30"/>
      <c r="L1118" s="30"/>
      <c r="M1118" s="40"/>
      <c r="N1118" s="40"/>
      <c r="O1118" s="40"/>
      <c r="P1118" s="31"/>
    </row>
    <row r="1119" spans="1:16" s="34" customFormat="1">
      <c r="A1119" s="29"/>
      <c r="B1119" s="29"/>
      <c r="C1119" s="29"/>
      <c r="D1119" s="29"/>
      <c r="E1119" s="29"/>
      <c r="F1119" s="29"/>
      <c r="G1119" s="29"/>
      <c r="H1119" s="29"/>
      <c r="I1119" s="30"/>
      <c r="J1119" s="30"/>
      <c r="K1119" s="30"/>
      <c r="L1119" s="30"/>
      <c r="M1119" s="40"/>
      <c r="N1119" s="40"/>
      <c r="O1119" s="40"/>
      <c r="P1119" s="31"/>
    </row>
    <row r="1120" spans="1:16" s="34" customFormat="1">
      <c r="A1120" s="29"/>
      <c r="B1120" s="29"/>
      <c r="C1120" s="29"/>
      <c r="D1120" s="29"/>
      <c r="E1120" s="29"/>
      <c r="F1120" s="29"/>
      <c r="G1120" s="29"/>
      <c r="H1120" s="29"/>
      <c r="I1120" s="30"/>
      <c r="J1120" s="30"/>
      <c r="K1120" s="30"/>
      <c r="L1120" s="30"/>
      <c r="M1120" s="40"/>
      <c r="N1120" s="40"/>
      <c r="O1120" s="40"/>
      <c r="P1120" s="31"/>
    </row>
    <row r="1121" spans="1:16" s="34" customFormat="1">
      <c r="A1121" s="29"/>
      <c r="B1121" s="29"/>
      <c r="C1121" s="29"/>
      <c r="D1121" s="29"/>
      <c r="E1121" s="29"/>
      <c r="F1121" s="29"/>
      <c r="G1121" s="29"/>
      <c r="H1121" s="29"/>
      <c r="I1121" s="30"/>
      <c r="J1121" s="30"/>
      <c r="K1121" s="30"/>
      <c r="L1121" s="30"/>
      <c r="M1121" s="40"/>
      <c r="N1121" s="40"/>
      <c r="O1121" s="40"/>
      <c r="P1121" s="31"/>
    </row>
    <row r="1122" spans="1:16" s="34" customFormat="1">
      <c r="A1122" s="29"/>
      <c r="B1122" s="29"/>
      <c r="C1122" s="29"/>
      <c r="D1122" s="29"/>
      <c r="E1122" s="29"/>
      <c r="F1122" s="29"/>
      <c r="G1122" s="29"/>
      <c r="H1122" s="29"/>
      <c r="I1122" s="30"/>
      <c r="J1122" s="30"/>
      <c r="K1122" s="30"/>
      <c r="L1122" s="30"/>
      <c r="M1122" s="40"/>
      <c r="N1122" s="40"/>
      <c r="O1122" s="40"/>
      <c r="P1122" s="31"/>
    </row>
    <row r="1123" spans="1:16" s="34" customFormat="1">
      <c r="A1123" s="29"/>
      <c r="B1123" s="29"/>
      <c r="C1123" s="29"/>
      <c r="D1123" s="29"/>
      <c r="E1123" s="29"/>
      <c r="F1123" s="29"/>
      <c r="G1123" s="29"/>
      <c r="H1123" s="29"/>
      <c r="I1123" s="30"/>
      <c r="J1123" s="30"/>
      <c r="K1123" s="30"/>
      <c r="L1123" s="30"/>
      <c r="M1123" s="40"/>
      <c r="N1123" s="40"/>
      <c r="O1123" s="40"/>
      <c r="P1123" s="31"/>
    </row>
    <row r="1124" spans="1:16" s="34" customFormat="1">
      <c r="A1124" s="29"/>
      <c r="B1124" s="29"/>
      <c r="C1124" s="29"/>
      <c r="D1124" s="29"/>
      <c r="E1124" s="29"/>
      <c r="F1124" s="29"/>
      <c r="G1124" s="29"/>
      <c r="H1124" s="29"/>
      <c r="I1124" s="30"/>
      <c r="J1124" s="30"/>
      <c r="K1124" s="30"/>
      <c r="L1124" s="30"/>
      <c r="M1124" s="40"/>
      <c r="N1124" s="40"/>
      <c r="O1124" s="40"/>
      <c r="P1124" s="31"/>
    </row>
    <row r="1125" spans="1:16" s="34" customFormat="1">
      <c r="A1125" s="29"/>
      <c r="B1125" s="29"/>
      <c r="C1125" s="29"/>
      <c r="D1125" s="29"/>
      <c r="E1125" s="29"/>
      <c r="F1125" s="29"/>
      <c r="G1125" s="29"/>
      <c r="H1125" s="29"/>
      <c r="I1125" s="30"/>
      <c r="J1125" s="30"/>
      <c r="K1125" s="30"/>
      <c r="L1125" s="30"/>
      <c r="M1125" s="40"/>
      <c r="N1125" s="40"/>
      <c r="O1125" s="40"/>
      <c r="P1125" s="31"/>
    </row>
    <row r="1126" spans="1:16" s="34" customFormat="1">
      <c r="A1126" s="29"/>
      <c r="B1126" s="29"/>
      <c r="C1126" s="29"/>
      <c r="D1126" s="29"/>
      <c r="E1126" s="29"/>
      <c r="F1126" s="29"/>
      <c r="G1126" s="29"/>
      <c r="H1126" s="29"/>
      <c r="I1126" s="30"/>
      <c r="J1126" s="30"/>
      <c r="K1126" s="30"/>
      <c r="L1126" s="30"/>
      <c r="M1126" s="40"/>
      <c r="N1126" s="40"/>
      <c r="O1126" s="40"/>
      <c r="P1126" s="31"/>
    </row>
    <row r="1127" spans="1:16" s="34" customFormat="1">
      <c r="A1127" s="29"/>
      <c r="B1127" s="29"/>
      <c r="C1127" s="29"/>
      <c r="D1127" s="29"/>
      <c r="E1127" s="29"/>
      <c r="F1127" s="29"/>
      <c r="G1127" s="29"/>
      <c r="H1127" s="29"/>
      <c r="I1127" s="30"/>
      <c r="J1127" s="30"/>
      <c r="K1127" s="30"/>
      <c r="L1127" s="30"/>
      <c r="M1127" s="40"/>
      <c r="N1127" s="40"/>
      <c r="O1127" s="40"/>
      <c r="P1127" s="31"/>
    </row>
    <row r="1128" spans="1:16" s="34" customFormat="1">
      <c r="A1128" s="29"/>
      <c r="B1128" s="29"/>
      <c r="C1128" s="29"/>
      <c r="D1128" s="29"/>
      <c r="E1128" s="29"/>
      <c r="F1128" s="29"/>
      <c r="G1128" s="29"/>
      <c r="H1128" s="29"/>
      <c r="I1128" s="30"/>
      <c r="J1128" s="30"/>
      <c r="K1128" s="30"/>
      <c r="L1128" s="30"/>
      <c r="M1128" s="40"/>
      <c r="N1128" s="40"/>
      <c r="O1128" s="40"/>
      <c r="P1128" s="31"/>
    </row>
    <row r="1129" spans="1:16" s="34" customFormat="1">
      <c r="A1129" s="29"/>
      <c r="B1129" s="29"/>
      <c r="C1129" s="29"/>
      <c r="D1129" s="29"/>
      <c r="E1129" s="29"/>
      <c r="F1129" s="29"/>
      <c r="G1129" s="29"/>
      <c r="H1129" s="29"/>
      <c r="I1129" s="30"/>
      <c r="J1129" s="30"/>
      <c r="K1129" s="30"/>
      <c r="L1129" s="30"/>
      <c r="M1129" s="40"/>
      <c r="N1129" s="40"/>
      <c r="O1129" s="40"/>
      <c r="P1129" s="31"/>
    </row>
    <row r="1130" spans="1:16" s="34" customFormat="1">
      <c r="A1130" s="29"/>
      <c r="B1130" s="29"/>
      <c r="C1130" s="29"/>
      <c r="D1130" s="29"/>
      <c r="E1130" s="29"/>
      <c r="F1130" s="29"/>
      <c r="G1130" s="29"/>
      <c r="H1130" s="29"/>
      <c r="I1130" s="30"/>
      <c r="J1130" s="30"/>
      <c r="K1130" s="30"/>
      <c r="L1130" s="30"/>
      <c r="M1130" s="40"/>
      <c r="N1130" s="40"/>
      <c r="O1130" s="40"/>
      <c r="P1130" s="31"/>
    </row>
    <row r="1131" spans="1:16" s="34" customFormat="1">
      <c r="A1131" s="29"/>
      <c r="B1131" s="29"/>
      <c r="C1131" s="29"/>
      <c r="D1131" s="29"/>
      <c r="E1131" s="29"/>
      <c r="F1131" s="29"/>
      <c r="G1131" s="29"/>
      <c r="H1131" s="29"/>
      <c r="I1131" s="30"/>
      <c r="J1131" s="30"/>
      <c r="K1131" s="30"/>
      <c r="L1131" s="30"/>
      <c r="M1131" s="40"/>
      <c r="N1131" s="40"/>
      <c r="O1131" s="40"/>
      <c r="P1131" s="31"/>
    </row>
    <row r="1132" spans="1:16" s="34" customFormat="1">
      <c r="A1132" s="29"/>
      <c r="B1132" s="29"/>
      <c r="C1132" s="29"/>
      <c r="D1132" s="29"/>
      <c r="E1132" s="29"/>
      <c r="F1132" s="29"/>
      <c r="G1132" s="29"/>
      <c r="H1132" s="29"/>
      <c r="I1132" s="30"/>
      <c r="J1132" s="30"/>
      <c r="K1132" s="30"/>
      <c r="L1132" s="30"/>
      <c r="M1132" s="40"/>
      <c r="N1132" s="40"/>
      <c r="O1132" s="40"/>
      <c r="P1132" s="31"/>
    </row>
    <row r="1133" spans="1:16" s="34" customFormat="1">
      <c r="A1133" s="29"/>
      <c r="B1133" s="29"/>
      <c r="C1133" s="29"/>
      <c r="D1133" s="29"/>
      <c r="E1133" s="29"/>
      <c r="F1133" s="29"/>
      <c r="G1133" s="29"/>
      <c r="H1133" s="29"/>
      <c r="I1133" s="30"/>
      <c r="J1133" s="30"/>
      <c r="K1133" s="30"/>
      <c r="L1133" s="30"/>
      <c r="M1133" s="40"/>
      <c r="N1133" s="40"/>
      <c r="O1133" s="40"/>
      <c r="P1133" s="31"/>
    </row>
    <row r="1134" spans="1:16" s="34" customFormat="1">
      <c r="A1134" s="29"/>
      <c r="B1134" s="29"/>
      <c r="C1134" s="29"/>
      <c r="D1134" s="29"/>
      <c r="E1134" s="29"/>
      <c r="F1134" s="29"/>
      <c r="G1134" s="29"/>
      <c r="H1134" s="29"/>
      <c r="I1134" s="30"/>
      <c r="J1134" s="30"/>
      <c r="K1134" s="30"/>
      <c r="L1134" s="30"/>
      <c r="M1134" s="40"/>
      <c r="N1134" s="40"/>
      <c r="O1134" s="40"/>
      <c r="P1134" s="31"/>
    </row>
    <row r="1135" spans="1:16" s="34" customFormat="1">
      <c r="A1135" s="29"/>
      <c r="B1135" s="29"/>
      <c r="C1135" s="29"/>
      <c r="D1135" s="29"/>
      <c r="E1135" s="29"/>
      <c r="F1135" s="29"/>
      <c r="G1135" s="29"/>
      <c r="H1135" s="29"/>
      <c r="I1135" s="30"/>
      <c r="J1135" s="30"/>
      <c r="K1135" s="30"/>
      <c r="L1135" s="30"/>
      <c r="M1135" s="40"/>
      <c r="N1135" s="40"/>
      <c r="O1135" s="40"/>
      <c r="P1135" s="31"/>
    </row>
    <row r="1136" spans="1:16" s="34" customFormat="1">
      <c r="A1136" s="29"/>
      <c r="B1136" s="29"/>
      <c r="C1136" s="29"/>
      <c r="D1136" s="29"/>
      <c r="E1136" s="29"/>
      <c r="F1136" s="29"/>
      <c r="G1136" s="29"/>
      <c r="H1136" s="29"/>
      <c r="I1136" s="30"/>
      <c r="J1136" s="30"/>
      <c r="K1136" s="30"/>
      <c r="L1136" s="30"/>
      <c r="M1136" s="40"/>
      <c r="N1136" s="40"/>
      <c r="O1136" s="40"/>
      <c r="P1136" s="31"/>
    </row>
    <row r="1137" spans="1:16" s="34" customFormat="1">
      <c r="A1137" s="29"/>
      <c r="B1137" s="29"/>
      <c r="C1137" s="29"/>
      <c r="D1137" s="29"/>
      <c r="E1137" s="29"/>
      <c r="F1137" s="29"/>
      <c r="G1137" s="29"/>
      <c r="H1137" s="29"/>
      <c r="I1137" s="30"/>
      <c r="J1137" s="30"/>
      <c r="K1137" s="30"/>
      <c r="L1137" s="30"/>
      <c r="M1137" s="40"/>
      <c r="N1137" s="40"/>
      <c r="O1137" s="40"/>
      <c r="P1137" s="31"/>
    </row>
    <row r="1138" spans="1:16" s="34" customFormat="1">
      <c r="A1138" s="29"/>
      <c r="B1138" s="29"/>
      <c r="C1138" s="29"/>
      <c r="D1138" s="29"/>
      <c r="E1138" s="29"/>
      <c r="F1138" s="29"/>
      <c r="G1138" s="29"/>
      <c r="H1138" s="29"/>
      <c r="I1138" s="30"/>
      <c r="J1138" s="30"/>
      <c r="K1138" s="30"/>
      <c r="L1138" s="30"/>
      <c r="M1138" s="40"/>
      <c r="N1138" s="40"/>
      <c r="O1138" s="40"/>
      <c r="P1138" s="31"/>
    </row>
    <row r="1139" spans="1:16" s="34" customFormat="1">
      <c r="A1139" s="29"/>
      <c r="B1139" s="29"/>
      <c r="C1139" s="29"/>
      <c r="D1139" s="29"/>
      <c r="E1139" s="29"/>
      <c r="F1139" s="29"/>
      <c r="G1139" s="29"/>
      <c r="H1139" s="29"/>
      <c r="I1139" s="30"/>
      <c r="J1139" s="30"/>
      <c r="K1139" s="30"/>
      <c r="L1139" s="30"/>
      <c r="M1139" s="40"/>
      <c r="N1139" s="40"/>
      <c r="O1139" s="40"/>
      <c r="P1139" s="31"/>
    </row>
    <row r="1140" spans="1:16" s="34" customFormat="1">
      <c r="A1140" s="29"/>
      <c r="B1140" s="29"/>
      <c r="C1140" s="29"/>
      <c r="D1140" s="29"/>
      <c r="E1140" s="29"/>
      <c r="F1140" s="29"/>
      <c r="G1140" s="29"/>
      <c r="H1140" s="29"/>
      <c r="I1140" s="30"/>
      <c r="J1140" s="30"/>
      <c r="K1140" s="30"/>
      <c r="L1140" s="30"/>
      <c r="M1140" s="40"/>
      <c r="N1140" s="40"/>
      <c r="O1140" s="40"/>
      <c r="P1140" s="31"/>
    </row>
    <row r="1141" spans="1:16" s="34" customFormat="1">
      <c r="A1141" s="29"/>
      <c r="B1141" s="29"/>
      <c r="C1141" s="29"/>
      <c r="D1141" s="29"/>
      <c r="E1141" s="29"/>
      <c r="F1141" s="29"/>
      <c r="G1141" s="29"/>
      <c r="H1141" s="29"/>
      <c r="I1141" s="30"/>
      <c r="J1141" s="30"/>
      <c r="K1141" s="30"/>
      <c r="L1141" s="30"/>
      <c r="M1141" s="40"/>
      <c r="N1141" s="40"/>
      <c r="O1141" s="40"/>
      <c r="P1141" s="31"/>
    </row>
    <row r="1142" spans="1:16" s="34" customFormat="1">
      <c r="A1142" s="29"/>
      <c r="B1142" s="29"/>
      <c r="C1142" s="29"/>
      <c r="D1142" s="29"/>
      <c r="E1142" s="29"/>
      <c r="F1142" s="29"/>
      <c r="G1142" s="29"/>
      <c r="H1142" s="29"/>
      <c r="I1142" s="30"/>
      <c r="J1142" s="30"/>
      <c r="K1142" s="30"/>
      <c r="L1142" s="30"/>
      <c r="M1142" s="40"/>
      <c r="N1142" s="40"/>
      <c r="O1142" s="40"/>
      <c r="P1142" s="31"/>
    </row>
    <row r="1143" spans="1:16" s="34" customFormat="1">
      <c r="A1143" s="29"/>
      <c r="B1143" s="29"/>
      <c r="C1143" s="29"/>
      <c r="D1143" s="29"/>
      <c r="E1143" s="29"/>
      <c r="F1143" s="29"/>
      <c r="G1143" s="29"/>
      <c r="H1143" s="29"/>
      <c r="I1143" s="30"/>
      <c r="J1143" s="30"/>
      <c r="K1143" s="30"/>
      <c r="L1143" s="30"/>
      <c r="M1143" s="40"/>
      <c r="N1143" s="40"/>
      <c r="O1143" s="40"/>
      <c r="P1143" s="31"/>
    </row>
    <row r="1144" spans="1:16" s="34" customFormat="1">
      <c r="A1144" s="29"/>
      <c r="B1144" s="29"/>
      <c r="C1144" s="29"/>
      <c r="D1144" s="29"/>
      <c r="E1144" s="29"/>
      <c r="F1144" s="29"/>
      <c r="G1144" s="29"/>
      <c r="H1144" s="29"/>
      <c r="I1144" s="30"/>
      <c r="J1144" s="30"/>
      <c r="K1144" s="30"/>
      <c r="L1144" s="30"/>
      <c r="M1144" s="40"/>
      <c r="N1144" s="40"/>
      <c r="O1144" s="40"/>
      <c r="P1144" s="31"/>
    </row>
    <row r="1145" spans="1:16" s="34" customFormat="1">
      <c r="A1145" s="29"/>
      <c r="B1145" s="29"/>
      <c r="C1145" s="29"/>
      <c r="D1145" s="29"/>
      <c r="E1145" s="29"/>
      <c r="F1145" s="29"/>
      <c r="G1145" s="29"/>
      <c r="H1145" s="29"/>
      <c r="I1145" s="30"/>
      <c r="J1145" s="30"/>
      <c r="K1145" s="30"/>
      <c r="L1145" s="30"/>
      <c r="M1145" s="40"/>
      <c r="N1145" s="40"/>
      <c r="O1145" s="40"/>
      <c r="P1145" s="31"/>
    </row>
    <row r="1146" spans="1:16" s="34" customFormat="1">
      <c r="A1146" s="29"/>
      <c r="B1146" s="29"/>
      <c r="C1146" s="29"/>
      <c r="D1146" s="29"/>
      <c r="E1146" s="29"/>
      <c r="F1146" s="29"/>
      <c r="G1146" s="29"/>
      <c r="H1146" s="29"/>
      <c r="I1146" s="30"/>
      <c r="J1146" s="30"/>
      <c r="K1146" s="30"/>
      <c r="L1146" s="30"/>
      <c r="M1146" s="40"/>
      <c r="N1146" s="40"/>
      <c r="O1146" s="40"/>
      <c r="P1146" s="31"/>
    </row>
    <row r="1147" spans="1:16" s="34" customFormat="1">
      <c r="A1147" s="29"/>
      <c r="B1147" s="29"/>
      <c r="C1147" s="29"/>
      <c r="D1147" s="29"/>
      <c r="E1147" s="29"/>
      <c r="F1147" s="29"/>
      <c r="G1147" s="29"/>
      <c r="H1147" s="29"/>
      <c r="I1147" s="30"/>
      <c r="J1147" s="30"/>
      <c r="K1147" s="30"/>
      <c r="L1147" s="30"/>
      <c r="M1147" s="40"/>
      <c r="N1147" s="40"/>
      <c r="O1147" s="40"/>
      <c r="P1147" s="31"/>
    </row>
    <row r="1148" spans="1:16" s="34" customFormat="1">
      <c r="A1148" s="29"/>
      <c r="B1148" s="29"/>
      <c r="C1148" s="29"/>
      <c r="D1148" s="29"/>
      <c r="E1148" s="29"/>
      <c r="F1148" s="29"/>
      <c r="G1148" s="29"/>
      <c r="H1148" s="29"/>
      <c r="I1148" s="30"/>
      <c r="J1148" s="30"/>
      <c r="K1148" s="30"/>
      <c r="L1148" s="30"/>
      <c r="M1148" s="40"/>
      <c r="N1148" s="40"/>
      <c r="O1148" s="40"/>
      <c r="P1148" s="31"/>
    </row>
    <row r="1149" spans="1:16" s="34" customFormat="1">
      <c r="A1149" s="29"/>
      <c r="B1149" s="29"/>
      <c r="C1149" s="29"/>
      <c r="D1149" s="29"/>
      <c r="E1149" s="29"/>
      <c r="F1149" s="29"/>
      <c r="G1149" s="29"/>
      <c r="H1149" s="29"/>
      <c r="I1149" s="30"/>
      <c r="J1149" s="30"/>
      <c r="K1149" s="30"/>
      <c r="L1149" s="30"/>
      <c r="M1149" s="40"/>
      <c r="N1149" s="40"/>
      <c r="O1149" s="40"/>
      <c r="P1149" s="31"/>
    </row>
    <row r="1150" spans="1:16" s="34" customFormat="1">
      <c r="A1150" s="29"/>
      <c r="B1150" s="29"/>
      <c r="C1150" s="29"/>
      <c r="D1150" s="29"/>
      <c r="E1150" s="29"/>
      <c r="F1150" s="29"/>
      <c r="G1150" s="29"/>
      <c r="H1150" s="29"/>
      <c r="I1150" s="30"/>
      <c r="J1150" s="30"/>
      <c r="K1150" s="30"/>
      <c r="L1150" s="30"/>
      <c r="M1150" s="40"/>
      <c r="N1150" s="40"/>
      <c r="O1150" s="40"/>
      <c r="P1150" s="31"/>
    </row>
    <row r="1151" spans="1:16" s="34" customFormat="1">
      <c r="A1151" s="29"/>
      <c r="B1151" s="29"/>
      <c r="C1151" s="29"/>
      <c r="D1151" s="29"/>
      <c r="E1151" s="29"/>
      <c r="F1151" s="29"/>
      <c r="G1151" s="29"/>
      <c r="H1151" s="29"/>
      <c r="I1151" s="30"/>
      <c r="J1151" s="30"/>
      <c r="K1151" s="30"/>
      <c r="L1151" s="30"/>
      <c r="M1151" s="40"/>
      <c r="N1151" s="40"/>
      <c r="O1151" s="40"/>
      <c r="P1151" s="31"/>
    </row>
    <row r="1152" spans="1:16" s="34" customFormat="1">
      <c r="A1152" s="29"/>
      <c r="B1152" s="29"/>
      <c r="C1152" s="29"/>
      <c r="D1152" s="29"/>
      <c r="E1152" s="29"/>
      <c r="F1152" s="29"/>
      <c r="G1152" s="29"/>
      <c r="H1152" s="29"/>
      <c r="I1152" s="30"/>
      <c r="J1152" s="30"/>
      <c r="K1152" s="30"/>
      <c r="L1152" s="30"/>
      <c r="M1152" s="40"/>
      <c r="N1152" s="40"/>
      <c r="O1152" s="40"/>
      <c r="P1152" s="31"/>
    </row>
    <row r="1153" spans="1:16" s="34" customFormat="1">
      <c r="A1153" s="29"/>
      <c r="B1153" s="29"/>
      <c r="C1153" s="29"/>
      <c r="D1153" s="29"/>
      <c r="E1153" s="29"/>
      <c r="F1153" s="29"/>
      <c r="G1153" s="29"/>
      <c r="H1153" s="29"/>
      <c r="I1153" s="30"/>
      <c r="J1153" s="30"/>
      <c r="K1153" s="30"/>
      <c r="L1153" s="30"/>
      <c r="M1153" s="40"/>
      <c r="N1153" s="40"/>
      <c r="O1153" s="40"/>
      <c r="P1153" s="31"/>
    </row>
    <row r="1154" spans="1:16" s="34" customFormat="1">
      <c r="A1154" s="29"/>
      <c r="B1154" s="29"/>
      <c r="C1154" s="29"/>
      <c r="D1154" s="29"/>
      <c r="E1154" s="29"/>
      <c r="F1154" s="29"/>
      <c r="G1154" s="29"/>
      <c r="H1154" s="29"/>
      <c r="I1154" s="30"/>
      <c r="J1154" s="30"/>
      <c r="K1154" s="30"/>
      <c r="L1154" s="30"/>
      <c r="M1154" s="40"/>
      <c r="N1154" s="40"/>
      <c r="O1154" s="40"/>
      <c r="P1154" s="31"/>
    </row>
    <row r="1155" spans="1:16" s="34" customFormat="1">
      <c r="A1155" s="29"/>
      <c r="B1155" s="29"/>
      <c r="C1155" s="29"/>
      <c r="D1155" s="29"/>
      <c r="E1155" s="29"/>
      <c r="F1155" s="29"/>
      <c r="G1155" s="29"/>
      <c r="H1155" s="29"/>
      <c r="I1155" s="30"/>
      <c r="J1155" s="30"/>
      <c r="K1155" s="30"/>
      <c r="L1155" s="30"/>
      <c r="M1155" s="40"/>
      <c r="N1155" s="40"/>
      <c r="O1155" s="40"/>
      <c r="P1155" s="31"/>
    </row>
    <row r="1156" spans="1:16" s="34" customFormat="1">
      <c r="A1156" s="29"/>
      <c r="B1156" s="29"/>
      <c r="C1156" s="29"/>
      <c r="D1156" s="29"/>
      <c r="E1156" s="29"/>
      <c r="F1156" s="29"/>
      <c r="G1156" s="29"/>
      <c r="H1156" s="29"/>
      <c r="I1156" s="30"/>
      <c r="J1156" s="30"/>
      <c r="K1156" s="30"/>
      <c r="L1156" s="30"/>
      <c r="M1156" s="40"/>
      <c r="N1156" s="40"/>
      <c r="O1156" s="40"/>
      <c r="P1156" s="31"/>
    </row>
    <row r="1157" spans="1:16" s="34" customFormat="1">
      <c r="A1157" s="29"/>
      <c r="B1157" s="29"/>
      <c r="C1157" s="29"/>
      <c r="D1157" s="29"/>
      <c r="E1157" s="29"/>
      <c r="F1157" s="29"/>
      <c r="G1157" s="29"/>
      <c r="H1157" s="29"/>
      <c r="I1157" s="30"/>
      <c r="J1157" s="30"/>
      <c r="K1157" s="30"/>
      <c r="L1157" s="30"/>
      <c r="M1157" s="40"/>
      <c r="N1157" s="40"/>
      <c r="O1157" s="40"/>
      <c r="P1157" s="31"/>
    </row>
    <row r="1158" spans="1:16" s="34" customFormat="1">
      <c r="A1158" s="29"/>
      <c r="B1158" s="29"/>
      <c r="C1158" s="29"/>
      <c r="D1158" s="29"/>
      <c r="E1158" s="29"/>
      <c r="F1158" s="29"/>
      <c r="G1158" s="29"/>
      <c r="H1158" s="29"/>
      <c r="I1158" s="30"/>
      <c r="J1158" s="30"/>
      <c r="K1158" s="30"/>
      <c r="L1158" s="30"/>
      <c r="M1158" s="40"/>
      <c r="N1158" s="40"/>
      <c r="O1158" s="40"/>
      <c r="P1158" s="31"/>
    </row>
    <row r="1159" spans="1:16" s="34" customFormat="1">
      <c r="A1159" s="29"/>
      <c r="B1159" s="29"/>
      <c r="C1159" s="29"/>
      <c r="D1159" s="29"/>
      <c r="E1159" s="29"/>
      <c r="F1159" s="29"/>
      <c r="G1159" s="29"/>
      <c r="H1159" s="29"/>
      <c r="I1159" s="30"/>
      <c r="J1159" s="30"/>
      <c r="K1159" s="30"/>
      <c r="L1159" s="30"/>
      <c r="M1159" s="40"/>
      <c r="N1159" s="40"/>
      <c r="O1159" s="40"/>
      <c r="P1159" s="31"/>
    </row>
    <row r="1160" spans="1:16" s="34" customFormat="1">
      <c r="A1160" s="29"/>
      <c r="B1160" s="29"/>
      <c r="C1160" s="29"/>
      <c r="D1160" s="29"/>
      <c r="E1160" s="29"/>
      <c r="F1160" s="29"/>
      <c r="G1160" s="29"/>
      <c r="H1160" s="29"/>
      <c r="I1160" s="30"/>
      <c r="J1160" s="30"/>
      <c r="K1160" s="30"/>
      <c r="L1160" s="30"/>
      <c r="M1160" s="40"/>
      <c r="N1160" s="40"/>
      <c r="O1160" s="40"/>
      <c r="P1160" s="31"/>
    </row>
    <row r="1161" spans="1:16" s="34" customFormat="1">
      <c r="A1161" s="29"/>
      <c r="B1161" s="29"/>
      <c r="C1161" s="29"/>
      <c r="D1161" s="29"/>
      <c r="E1161" s="29"/>
      <c r="F1161" s="29"/>
      <c r="G1161" s="29"/>
      <c r="H1161" s="29"/>
      <c r="I1161" s="30"/>
      <c r="J1161" s="30"/>
      <c r="K1161" s="30"/>
      <c r="L1161" s="30"/>
      <c r="M1161" s="40"/>
      <c r="N1161" s="40"/>
      <c r="O1161" s="40"/>
      <c r="P1161" s="31"/>
    </row>
    <row r="1162" spans="1:16" s="34" customFormat="1">
      <c r="A1162" s="29"/>
      <c r="B1162" s="29"/>
      <c r="C1162" s="29"/>
      <c r="D1162" s="29"/>
      <c r="E1162" s="29"/>
      <c r="F1162" s="29"/>
      <c r="G1162" s="29"/>
      <c r="H1162" s="29"/>
      <c r="I1162" s="30"/>
      <c r="J1162" s="30"/>
      <c r="K1162" s="30"/>
      <c r="L1162" s="30"/>
      <c r="M1162" s="40"/>
      <c r="N1162" s="40"/>
      <c r="O1162" s="40"/>
      <c r="P1162" s="31"/>
    </row>
    <row r="1163" spans="1:16" s="34" customFormat="1">
      <c r="A1163" s="29"/>
      <c r="B1163" s="29"/>
      <c r="C1163" s="29"/>
      <c r="D1163" s="29"/>
      <c r="E1163" s="29"/>
      <c r="F1163" s="29"/>
      <c r="G1163" s="29"/>
      <c r="H1163" s="29"/>
      <c r="I1163" s="30"/>
      <c r="J1163" s="30"/>
      <c r="K1163" s="30"/>
      <c r="L1163" s="30"/>
      <c r="M1163" s="40"/>
      <c r="N1163" s="40"/>
      <c r="O1163" s="40"/>
      <c r="P1163" s="31"/>
    </row>
    <row r="1164" spans="1:16" s="34" customFormat="1">
      <c r="A1164" s="29"/>
      <c r="B1164" s="29"/>
      <c r="C1164" s="29"/>
      <c r="D1164" s="29"/>
      <c r="E1164" s="29"/>
      <c r="F1164" s="29"/>
      <c r="G1164" s="29"/>
      <c r="H1164" s="29"/>
      <c r="I1164" s="30"/>
      <c r="J1164" s="30"/>
      <c r="K1164" s="30"/>
      <c r="L1164" s="30"/>
      <c r="M1164" s="40"/>
      <c r="N1164" s="40"/>
      <c r="O1164" s="40"/>
      <c r="P1164" s="31"/>
    </row>
    <row r="1165" spans="1:16" s="34" customFormat="1">
      <c r="A1165" s="29"/>
      <c r="B1165" s="29"/>
      <c r="C1165" s="29"/>
      <c r="D1165" s="29"/>
      <c r="E1165" s="29"/>
      <c r="F1165" s="29"/>
      <c r="G1165" s="29"/>
      <c r="H1165" s="29"/>
      <c r="I1165" s="30"/>
      <c r="J1165" s="30"/>
      <c r="K1165" s="30"/>
      <c r="L1165" s="30"/>
      <c r="M1165" s="40"/>
      <c r="N1165" s="40"/>
      <c r="O1165" s="40"/>
      <c r="P1165" s="31"/>
    </row>
    <row r="1166" spans="1:16" s="34" customFormat="1">
      <c r="A1166" s="29"/>
      <c r="B1166" s="29"/>
      <c r="C1166" s="29"/>
      <c r="D1166" s="29"/>
      <c r="E1166" s="29"/>
      <c r="F1166" s="29"/>
      <c r="G1166" s="29"/>
      <c r="H1166" s="29"/>
      <c r="I1166" s="30"/>
      <c r="J1166" s="30"/>
      <c r="K1166" s="30"/>
      <c r="L1166" s="30"/>
      <c r="M1166" s="40"/>
      <c r="N1166" s="40"/>
      <c r="O1166" s="40"/>
      <c r="P1166" s="31"/>
    </row>
    <row r="1167" spans="1:16" s="34" customFormat="1">
      <c r="A1167" s="29"/>
      <c r="B1167" s="29"/>
      <c r="C1167" s="29"/>
      <c r="D1167" s="29"/>
      <c r="E1167" s="29"/>
      <c r="F1167" s="29"/>
      <c r="G1167" s="29"/>
      <c r="H1167" s="29"/>
      <c r="I1167" s="30"/>
      <c r="J1167" s="30"/>
      <c r="K1167" s="30"/>
      <c r="L1167" s="30"/>
      <c r="M1167" s="40"/>
      <c r="N1167" s="40"/>
      <c r="O1167" s="40"/>
      <c r="P1167" s="31"/>
    </row>
    <row r="1168" spans="1:16" s="34" customFormat="1">
      <c r="A1168" s="29"/>
      <c r="B1168" s="29"/>
      <c r="C1168" s="29"/>
      <c r="D1168" s="29"/>
      <c r="E1168" s="29"/>
      <c r="F1168" s="29"/>
      <c r="G1168" s="29"/>
      <c r="H1168" s="29"/>
      <c r="I1168" s="30"/>
      <c r="J1168" s="30"/>
      <c r="K1168" s="30"/>
      <c r="L1168" s="30"/>
      <c r="M1168" s="40"/>
      <c r="N1168" s="40"/>
      <c r="O1168" s="40"/>
      <c r="P1168" s="31"/>
    </row>
    <row r="1169" spans="1:16" s="34" customFormat="1">
      <c r="A1169" s="29"/>
      <c r="B1169" s="29"/>
      <c r="C1169" s="29"/>
      <c r="D1169" s="29"/>
      <c r="E1169" s="29"/>
      <c r="F1169" s="29"/>
      <c r="G1169" s="29"/>
      <c r="H1169" s="29"/>
      <c r="I1169" s="30"/>
      <c r="J1169" s="30"/>
      <c r="K1169" s="30"/>
      <c r="L1169" s="30"/>
      <c r="M1169" s="40"/>
      <c r="N1169" s="40"/>
      <c r="O1169" s="40"/>
      <c r="P1169" s="31"/>
    </row>
    <row r="1170" spans="1:16" s="34" customFormat="1">
      <c r="A1170" s="29"/>
      <c r="B1170" s="29"/>
      <c r="C1170" s="29"/>
      <c r="D1170" s="29"/>
      <c r="E1170" s="29"/>
      <c r="F1170" s="29"/>
      <c r="G1170" s="29"/>
      <c r="H1170" s="29"/>
      <c r="I1170" s="30"/>
      <c r="J1170" s="30"/>
      <c r="K1170" s="30"/>
      <c r="L1170" s="30"/>
      <c r="M1170" s="40"/>
      <c r="N1170" s="40"/>
      <c r="O1170" s="40"/>
      <c r="P1170" s="31"/>
    </row>
    <row r="1171" spans="1:16" s="34" customFormat="1">
      <c r="A1171" s="29"/>
      <c r="B1171" s="29"/>
      <c r="C1171" s="29"/>
      <c r="D1171" s="29"/>
      <c r="E1171" s="29"/>
      <c r="F1171" s="29"/>
      <c r="G1171" s="29"/>
      <c r="H1171" s="29"/>
      <c r="I1171" s="30"/>
      <c r="J1171" s="30"/>
      <c r="K1171" s="30"/>
      <c r="L1171" s="30"/>
      <c r="M1171" s="40"/>
      <c r="N1171" s="40"/>
      <c r="O1171" s="40"/>
      <c r="P1171" s="31"/>
    </row>
    <row r="1172" spans="1:16" s="34" customFormat="1">
      <c r="A1172" s="29"/>
      <c r="B1172" s="29"/>
      <c r="C1172" s="29"/>
      <c r="D1172" s="29"/>
      <c r="E1172" s="29"/>
      <c r="F1172" s="29"/>
      <c r="G1172" s="29"/>
      <c r="H1172" s="29"/>
      <c r="I1172" s="30"/>
      <c r="J1172" s="30"/>
      <c r="K1172" s="30"/>
      <c r="L1172" s="30"/>
      <c r="M1172" s="40"/>
      <c r="N1172" s="40"/>
      <c r="O1172" s="40"/>
      <c r="P1172" s="31"/>
    </row>
    <row r="1173" spans="1:16" s="34" customFormat="1">
      <c r="A1173" s="29"/>
      <c r="B1173" s="29"/>
      <c r="C1173" s="29"/>
      <c r="D1173" s="29"/>
      <c r="E1173" s="29"/>
      <c r="F1173" s="29"/>
      <c r="G1173" s="29"/>
      <c r="H1173" s="29"/>
      <c r="I1173" s="30"/>
      <c r="J1173" s="30"/>
      <c r="K1173" s="30"/>
      <c r="L1173" s="30"/>
      <c r="M1173" s="40"/>
      <c r="N1173" s="40"/>
      <c r="O1173" s="40"/>
      <c r="P1173" s="31"/>
    </row>
    <row r="1174" spans="1:16" s="34" customFormat="1">
      <c r="A1174" s="29"/>
      <c r="B1174" s="29"/>
      <c r="C1174" s="29"/>
      <c r="D1174" s="29"/>
      <c r="E1174" s="29"/>
      <c r="F1174" s="29"/>
      <c r="G1174" s="29"/>
      <c r="H1174" s="29"/>
      <c r="I1174" s="30"/>
      <c r="J1174" s="30"/>
      <c r="K1174" s="30"/>
      <c r="L1174" s="30"/>
      <c r="M1174" s="40"/>
      <c r="N1174" s="40"/>
      <c r="O1174" s="40"/>
      <c r="P1174" s="31"/>
    </row>
    <row r="1175" spans="1:16" s="34" customFormat="1">
      <c r="A1175" s="29"/>
      <c r="B1175" s="29"/>
      <c r="C1175" s="29"/>
      <c r="D1175" s="29"/>
      <c r="E1175" s="29"/>
      <c r="F1175" s="29"/>
      <c r="G1175" s="29"/>
      <c r="H1175" s="29"/>
      <c r="I1175" s="30"/>
      <c r="J1175" s="30"/>
      <c r="K1175" s="30"/>
      <c r="L1175" s="30"/>
      <c r="M1175" s="40"/>
      <c r="N1175" s="40"/>
      <c r="O1175" s="40"/>
      <c r="P1175" s="31"/>
    </row>
    <row r="1176" spans="1:16" s="34" customFormat="1">
      <c r="A1176" s="29"/>
      <c r="B1176" s="29"/>
      <c r="C1176" s="29"/>
      <c r="D1176" s="29"/>
      <c r="E1176" s="29"/>
      <c r="F1176" s="29"/>
      <c r="G1176" s="29"/>
      <c r="H1176" s="29"/>
      <c r="I1176" s="30"/>
      <c r="J1176" s="30"/>
      <c r="K1176" s="30"/>
      <c r="L1176" s="30"/>
      <c r="M1176" s="40"/>
      <c r="N1176" s="40"/>
      <c r="O1176" s="40"/>
      <c r="P1176" s="31"/>
    </row>
    <row r="1177" spans="1:16" s="34" customFormat="1">
      <c r="A1177" s="29"/>
      <c r="B1177" s="29"/>
      <c r="C1177" s="29"/>
      <c r="D1177" s="29"/>
      <c r="E1177" s="29"/>
      <c r="F1177" s="29"/>
      <c r="G1177" s="29"/>
      <c r="H1177" s="29"/>
      <c r="I1177" s="30"/>
      <c r="J1177" s="30"/>
      <c r="K1177" s="30"/>
      <c r="L1177" s="30"/>
      <c r="M1177" s="40"/>
      <c r="N1177" s="40"/>
      <c r="O1177" s="40"/>
      <c r="P1177" s="31"/>
    </row>
    <row r="1178" spans="1:16" s="34" customFormat="1">
      <c r="A1178" s="29"/>
      <c r="B1178" s="29"/>
      <c r="C1178" s="29"/>
      <c r="D1178" s="29"/>
      <c r="E1178" s="29"/>
      <c r="F1178" s="29"/>
      <c r="G1178" s="29"/>
      <c r="H1178" s="29"/>
      <c r="I1178" s="30"/>
      <c r="J1178" s="30"/>
      <c r="K1178" s="30"/>
      <c r="L1178" s="30"/>
      <c r="M1178" s="40"/>
      <c r="N1178" s="40"/>
      <c r="O1178" s="40"/>
      <c r="P1178" s="31"/>
    </row>
    <row r="1179" spans="1:16" s="34" customFormat="1">
      <c r="A1179" s="29"/>
      <c r="B1179" s="29"/>
      <c r="C1179" s="29"/>
      <c r="D1179" s="29"/>
      <c r="E1179" s="29"/>
      <c r="F1179" s="29"/>
      <c r="G1179" s="29"/>
      <c r="H1179" s="29"/>
      <c r="I1179" s="30"/>
      <c r="J1179" s="30"/>
      <c r="K1179" s="30"/>
      <c r="L1179" s="30"/>
      <c r="M1179" s="40"/>
      <c r="N1179" s="40"/>
      <c r="O1179" s="40"/>
      <c r="P1179" s="31"/>
    </row>
    <row r="1180" spans="1:16" s="34" customFormat="1">
      <c r="A1180" s="29"/>
      <c r="B1180" s="29"/>
      <c r="C1180" s="29"/>
      <c r="D1180" s="29"/>
      <c r="E1180" s="29"/>
      <c r="F1180" s="29"/>
      <c r="G1180" s="29"/>
      <c r="H1180" s="29"/>
      <c r="I1180" s="30"/>
      <c r="J1180" s="30"/>
      <c r="K1180" s="30"/>
      <c r="L1180" s="30"/>
      <c r="M1180" s="40"/>
      <c r="N1180" s="40"/>
      <c r="O1180" s="40"/>
      <c r="P1180" s="31"/>
    </row>
    <row r="1181" spans="1:16" s="34" customFormat="1">
      <c r="A1181" s="29"/>
      <c r="B1181" s="29"/>
      <c r="C1181" s="29"/>
      <c r="D1181" s="29"/>
      <c r="E1181" s="29"/>
      <c r="F1181" s="29"/>
      <c r="G1181" s="29"/>
      <c r="H1181" s="29"/>
      <c r="I1181" s="30"/>
      <c r="J1181" s="30"/>
      <c r="K1181" s="30"/>
      <c r="L1181" s="30"/>
      <c r="M1181" s="40"/>
      <c r="N1181" s="40"/>
      <c r="O1181" s="40"/>
      <c r="P1181" s="31"/>
    </row>
    <row r="1182" spans="1:16" s="34" customFormat="1">
      <c r="A1182" s="29"/>
      <c r="B1182" s="29"/>
      <c r="C1182" s="29"/>
      <c r="D1182" s="29"/>
      <c r="E1182" s="29"/>
      <c r="F1182" s="29"/>
      <c r="G1182" s="29"/>
      <c r="H1182" s="29"/>
      <c r="I1182" s="30"/>
      <c r="J1182" s="30"/>
      <c r="K1182" s="30"/>
      <c r="L1182" s="30"/>
      <c r="M1182" s="40"/>
      <c r="N1182" s="40"/>
      <c r="O1182" s="40"/>
      <c r="P1182" s="31"/>
    </row>
    <row r="1183" spans="1:16" s="34" customFormat="1">
      <c r="A1183" s="29"/>
      <c r="B1183" s="29"/>
      <c r="C1183" s="29"/>
      <c r="D1183" s="29"/>
      <c r="E1183" s="29"/>
      <c r="F1183" s="29"/>
      <c r="G1183" s="29"/>
      <c r="H1183" s="29"/>
      <c r="I1183" s="30"/>
      <c r="J1183" s="30"/>
      <c r="K1183" s="30"/>
      <c r="L1183" s="30"/>
      <c r="M1183" s="40"/>
      <c r="N1183" s="40"/>
      <c r="O1183" s="40"/>
      <c r="P1183" s="31"/>
    </row>
    <row r="1184" spans="1:16" s="34" customFormat="1">
      <c r="A1184" s="29"/>
      <c r="B1184" s="29"/>
      <c r="C1184" s="29"/>
      <c r="D1184" s="29"/>
      <c r="E1184" s="29"/>
      <c r="F1184" s="29"/>
      <c r="G1184" s="29"/>
      <c r="H1184" s="29"/>
      <c r="I1184" s="30"/>
      <c r="J1184" s="30"/>
      <c r="K1184" s="30"/>
      <c r="L1184" s="30"/>
      <c r="M1184" s="40"/>
      <c r="N1184" s="40"/>
      <c r="O1184" s="40"/>
      <c r="P1184" s="31"/>
    </row>
    <row r="1185" spans="1:16" s="34" customFormat="1">
      <c r="A1185" s="29"/>
      <c r="B1185" s="29"/>
      <c r="C1185" s="29"/>
      <c r="D1185" s="29"/>
      <c r="E1185" s="29"/>
      <c r="F1185" s="29"/>
      <c r="G1185" s="29"/>
      <c r="H1185" s="29"/>
      <c r="I1185" s="30"/>
      <c r="J1185" s="30"/>
      <c r="K1185" s="30"/>
      <c r="L1185" s="30"/>
      <c r="M1185" s="40"/>
      <c r="N1185" s="40"/>
      <c r="O1185" s="40"/>
      <c r="P1185" s="31"/>
    </row>
    <row r="1186" spans="1:16" s="34" customFormat="1">
      <c r="A1186" s="29"/>
      <c r="B1186" s="29"/>
      <c r="C1186" s="29"/>
      <c r="D1186" s="29"/>
      <c r="E1186" s="29"/>
      <c r="F1186" s="29"/>
      <c r="G1186" s="29"/>
      <c r="H1186" s="29"/>
      <c r="I1186" s="30"/>
      <c r="J1186" s="30"/>
      <c r="K1186" s="30"/>
      <c r="L1186" s="30"/>
      <c r="M1186" s="40"/>
      <c r="N1186" s="40"/>
      <c r="O1186" s="40"/>
      <c r="P1186" s="31"/>
    </row>
    <row r="1187" spans="1:16" s="34" customFormat="1">
      <c r="A1187" s="29"/>
      <c r="B1187" s="29"/>
      <c r="C1187" s="29"/>
      <c r="D1187" s="29"/>
      <c r="E1187" s="29"/>
      <c r="F1187" s="29"/>
      <c r="G1187" s="29"/>
      <c r="H1187" s="29"/>
      <c r="I1187" s="30"/>
      <c r="J1187" s="30"/>
      <c r="K1187" s="30"/>
      <c r="L1187" s="30"/>
      <c r="M1187" s="40"/>
      <c r="N1187" s="40"/>
      <c r="O1187" s="40"/>
      <c r="P1187" s="31"/>
    </row>
    <row r="1188" spans="1:16" s="34" customFormat="1">
      <c r="A1188" s="29"/>
      <c r="B1188" s="29"/>
      <c r="C1188" s="29"/>
      <c r="D1188" s="29"/>
      <c r="E1188" s="29"/>
      <c r="F1188" s="29"/>
      <c r="G1188" s="29"/>
      <c r="H1188" s="29"/>
      <c r="I1188" s="30"/>
      <c r="J1188" s="30"/>
      <c r="K1188" s="30"/>
      <c r="L1188" s="30"/>
      <c r="M1188" s="40"/>
      <c r="N1188" s="40"/>
      <c r="O1188" s="40"/>
      <c r="P1188" s="31"/>
    </row>
    <row r="1189" spans="1:16" s="34" customFormat="1">
      <c r="A1189" s="29"/>
      <c r="B1189" s="29"/>
      <c r="C1189" s="29"/>
      <c r="D1189" s="29"/>
      <c r="E1189" s="29"/>
      <c r="F1189" s="29"/>
      <c r="G1189" s="29"/>
      <c r="H1189" s="29"/>
      <c r="I1189" s="30"/>
      <c r="J1189" s="30"/>
      <c r="K1189" s="30"/>
      <c r="L1189" s="30"/>
      <c r="M1189" s="40"/>
      <c r="N1189" s="40"/>
      <c r="O1189" s="40"/>
      <c r="P1189" s="31"/>
    </row>
    <row r="1190" spans="1:16" s="34" customFormat="1">
      <c r="A1190" s="29"/>
      <c r="B1190" s="29"/>
      <c r="C1190" s="29"/>
      <c r="D1190" s="29"/>
      <c r="E1190" s="29"/>
      <c r="F1190" s="29"/>
      <c r="G1190" s="29"/>
      <c r="H1190" s="29"/>
      <c r="I1190" s="30"/>
      <c r="J1190" s="30"/>
      <c r="K1190" s="30"/>
      <c r="L1190" s="30"/>
      <c r="M1190" s="40"/>
      <c r="N1190" s="40"/>
      <c r="O1190" s="40"/>
      <c r="P1190" s="31"/>
    </row>
    <row r="1191" spans="1:16" s="34" customFormat="1">
      <c r="A1191" s="29"/>
      <c r="B1191" s="29"/>
      <c r="C1191" s="29"/>
      <c r="D1191" s="29"/>
      <c r="E1191" s="29"/>
      <c r="F1191" s="29"/>
      <c r="G1191" s="29"/>
      <c r="H1191" s="29"/>
      <c r="I1191" s="30"/>
      <c r="J1191" s="30"/>
      <c r="K1191" s="30"/>
      <c r="L1191" s="30"/>
      <c r="M1191" s="40"/>
      <c r="N1191" s="40"/>
      <c r="O1191" s="40"/>
      <c r="P1191" s="31"/>
    </row>
    <row r="1192" spans="1:16" s="34" customFormat="1">
      <c r="A1192" s="29"/>
      <c r="B1192" s="29"/>
      <c r="C1192" s="29"/>
      <c r="D1192" s="29"/>
      <c r="E1192" s="29"/>
      <c r="F1192" s="29"/>
      <c r="G1192" s="29"/>
      <c r="H1192" s="29"/>
      <c r="I1192" s="30"/>
      <c r="J1192" s="30"/>
      <c r="K1192" s="30"/>
      <c r="L1192" s="30"/>
      <c r="M1192" s="40"/>
      <c r="N1192" s="40"/>
      <c r="O1192" s="40"/>
      <c r="P1192" s="31"/>
    </row>
    <row r="1193" spans="1:16" s="34" customFormat="1">
      <c r="A1193" s="29"/>
      <c r="B1193" s="29"/>
      <c r="C1193" s="29"/>
      <c r="D1193" s="29"/>
      <c r="E1193" s="29"/>
      <c r="F1193" s="29"/>
      <c r="G1193" s="29"/>
      <c r="H1193" s="29"/>
      <c r="I1193" s="30"/>
      <c r="J1193" s="30"/>
      <c r="K1193" s="30"/>
      <c r="L1193" s="30"/>
      <c r="M1193" s="40"/>
      <c r="N1193" s="40"/>
      <c r="O1193" s="40"/>
      <c r="P1193" s="31"/>
    </row>
    <row r="1194" spans="1:16" s="34" customFormat="1">
      <c r="A1194" s="29"/>
      <c r="B1194" s="29"/>
      <c r="C1194" s="29"/>
      <c r="D1194" s="29"/>
      <c r="E1194" s="29"/>
      <c r="F1194" s="29"/>
      <c r="G1194" s="29"/>
      <c r="H1194" s="29"/>
      <c r="I1194" s="30"/>
      <c r="J1194" s="30"/>
      <c r="K1194" s="30"/>
      <c r="L1194" s="30"/>
      <c r="M1194" s="40"/>
      <c r="N1194" s="40"/>
      <c r="O1194" s="40"/>
      <c r="P1194" s="31"/>
    </row>
    <row r="1195" spans="1:16" s="34" customFormat="1">
      <c r="A1195" s="29"/>
      <c r="B1195" s="29"/>
      <c r="C1195" s="29"/>
      <c r="D1195" s="29"/>
      <c r="E1195" s="29"/>
      <c r="F1195" s="29"/>
      <c r="G1195" s="29"/>
      <c r="H1195" s="29"/>
      <c r="I1195" s="30"/>
      <c r="J1195" s="30"/>
      <c r="K1195" s="30"/>
      <c r="L1195" s="30"/>
      <c r="M1195" s="40"/>
      <c r="N1195" s="40"/>
      <c r="O1195" s="40"/>
      <c r="P1195" s="31"/>
    </row>
    <row r="1196" spans="1:16" s="34" customFormat="1">
      <c r="A1196" s="29"/>
      <c r="B1196" s="29"/>
      <c r="C1196" s="29"/>
      <c r="D1196" s="29"/>
      <c r="E1196" s="29"/>
      <c r="F1196" s="29"/>
      <c r="G1196" s="29"/>
      <c r="H1196" s="29"/>
      <c r="I1196" s="30"/>
      <c r="J1196" s="30"/>
      <c r="K1196" s="30"/>
      <c r="L1196" s="30"/>
      <c r="M1196" s="40"/>
      <c r="N1196" s="40"/>
      <c r="O1196" s="40"/>
      <c r="P1196" s="31"/>
    </row>
    <row r="1197" spans="1:16" s="34" customFormat="1">
      <c r="A1197" s="29"/>
      <c r="B1197" s="29"/>
      <c r="C1197" s="29"/>
      <c r="D1197" s="29"/>
      <c r="E1197" s="29"/>
      <c r="F1197" s="29"/>
      <c r="G1197" s="29"/>
      <c r="H1197" s="29"/>
      <c r="I1197" s="30"/>
      <c r="J1197" s="30"/>
      <c r="K1197" s="30"/>
      <c r="L1197" s="30"/>
      <c r="M1197" s="40"/>
      <c r="N1197" s="40"/>
      <c r="O1197" s="40"/>
      <c r="P1197" s="31"/>
    </row>
    <row r="1198" spans="1:16" s="34" customFormat="1">
      <c r="A1198" s="29"/>
      <c r="B1198" s="29"/>
      <c r="C1198" s="29"/>
      <c r="D1198" s="29"/>
      <c r="E1198" s="29"/>
      <c r="F1198" s="29"/>
      <c r="G1198" s="29"/>
      <c r="H1198" s="29"/>
      <c r="I1198" s="30"/>
      <c r="J1198" s="30"/>
      <c r="K1198" s="30"/>
      <c r="L1198" s="30"/>
      <c r="M1198" s="40"/>
      <c r="N1198" s="40"/>
      <c r="O1198" s="40"/>
      <c r="P1198" s="31"/>
    </row>
    <row r="1199" spans="1:16" s="34" customFormat="1">
      <c r="A1199" s="29"/>
      <c r="B1199" s="29"/>
      <c r="C1199" s="29"/>
      <c r="D1199" s="29"/>
      <c r="E1199" s="29"/>
      <c r="F1199" s="29"/>
      <c r="G1199" s="29"/>
      <c r="H1199" s="29"/>
      <c r="I1199" s="30"/>
      <c r="J1199" s="30"/>
      <c r="K1199" s="30"/>
      <c r="L1199" s="30"/>
      <c r="M1199" s="40"/>
      <c r="N1199" s="40"/>
      <c r="O1199" s="40"/>
      <c r="P1199" s="31"/>
    </row>
    <row r="1200" spans="1:16" s="34" customFormat="1">
      <c r="A1200" s="29"/>
      <c r="B1200" s="29"/>
      <c r="C1200" s="29"/>
      <c r="D1200" s="29"/>
      <c r="E1200" s="29"/>
      <c r="F1200" s="29"/>
      <c r="G1200" s="29"/>
      <c r="H1200" s="29"/>
      <c r="I1200" s="30"/>
      <c r="J1200" s="30"/>
      <c r="K1200" s="30"/>
      <c r="L1200" s="30"/>
      <c r="M1200" s="40"/>
      <c r="N1200" s="40"/>
      <c r="O1200" s="40"/>
      <c r="P1200" s="31"/>
    </row>
    <row r="1201" spans="1:16" s="34" customFormat="1">
      <c r="A1201" s="29"/>
      <c r="B1201" s="29"/>
      <c r="C1201" s="29"/>
      <c r="D1201" s="29"/>
      <c r="E1201" s="29"/>
      <c r="F1201" s="29"/>
      <c r="G1201" s="29"/>
      <c r="H1201" s="29"/>
      <c r="I1201" s="30"/>
      <c r="J1201" s="30"/>
      <c r="K1201" s="30"/>
      <c r="L1201" s="30"/>
      <c r="M1201" s="40"/>
      <c r="N1201" s="40"/>
      <c r="O1201" s="40"/>
      <c r="P1201" s="31"/>
    </row>
    <row r="1202" spans="1:16" s="34" customFormat="1">
      <c r="A1202" s="29"/>
      <c r="B1202" s="29"/>
      <c r="C1202" s="29"/>
      <c r="D1202" s="29"/>
      <c r="E1202" s="29"/>
      <c r="F1202" s="29"/>
      <c r="G1202" s="29"/>
      <c r="H1202" s="29"/>
      <c r="I1202" s="30"/>
      <c r="J1202" s="30"/>
      <c r="K1202" s="30"/>
      <c r="L1202" s="30"/>
      <c r="M1202" s="40"/>
      <c r="N1202" s="40"/>
      <c r="O1202" s="40"/>
      <c r="P1202" s="31"/>
    </row>
    <row r="1203" spans="1:16" s="34" customFormat="1">
      <c r="A1203" s="29"/>
      <c r="B1203" s="29"/>
      <c r="C1203" s="29"/>
      <c r="D1203" s="29"/>
      <c r="E1203" s="29"/>
      <c r="F1203" s="29"/>
      <c r="G1203" s="29"/>
      <c r="H1203" s="29"/>
      <c r="I1203" s="30"/>
      <c r="J1203" s="30"/>
      <c r="K1203" s="30"/>
      <c r="L1203" s="30"/>
      <c r="M1203" s="40"/>
      <c r="N1203" s="40"/>
      <c r="O1203" s="40"/>
      <c r="P1203" s="31"/>
    </row>
    <row r="1204" spans="1:16" s="34" customFormat="1">
      <c r="A1204" s="29"/>
      <c r="B1204" s="29"/>
      <c r="C1204" s="29"/>
      <c r="D1204" s="29"/>
      <c r="E1204" s="29"/>
      <c r="F1204" s="29"/>
      <c r="G1204" s="29"/>
      <c r="H1204" s="29"/>
      <c r="I1204" s="30"/>
      <c r="J1204" s="30"/>
      <c r="K1204" s="30"/>
      <c r="L1204" s="30"/>
      <c r="M1204" s="40"/>
      <c r="N1204" s="40"/>
      <c r="O1204" s="40"/>
      <c r="P1204" s="31"/>
    </row>
    <row r="1205" spans="1:16" s="34" customFormat="1">
      <c r="A1205" s="29"/>
      <c r="B1205" s="29"/>
      <c r="C1205" s="29"/>
      <c r="D1205" s="29"/>
      <c r="E1205" s="29"/>
      <c r="F1205" s="29"/>
      <c r="G1205" s="29"/>
      <c r="H1205" s="29"/>
      <c r="I1205" s="30"/>
      <c r="J1205" s="30"/>
      <c r="K1205" s="30"/>
      <c r="L1205" s="30"/>
      <c r="M1205" s="40"/>
      <c r="N1205" s="40"/>
      <c r="O1205" s="40"/>
      <c r="P1205" s="31"/>
    </row>
    <row r="1206" spans="1:16" s="34" customFormat="1">
      <c r="A1206" s="29"/>
      <c r="B1206" s="29"/>
      <c r="C1206" s="29"/>
      <c r="D1206" s="29"/>
      <c r="E1206" s="29"/>
      <c r="F1206" s="29"/>
      <c r="G1206" s="29"/>
      <c r="H1206" s="29"/>
      <c r="I1206" s="30"/>
      <c r="J1206" s="30"/>
      <c r="K1206" s="30"/>
      <c r="L1206" s="30"/>
      <c r="M1206" s="40"/>
      <c r="N1206" s="40"/>
      <c r="O1206" s="40"/>
      <c r="P1206" s="31"/>
    </row>
    <row r="1207" spans="1:16" s="34" customFormat="1">
      <c r="A1207" s="29"/>
      <c r="B1207" s="29"/>
      <c r="C1207" s="29"/>
      <c r="D1207" s="29"/>
      <c r="E1207" s="29"/>
      <c r="F1207" s="29"/>
      <c r="G1207" s="29"/>
      <c r="H1207" s="29"/>
      <c r="I1207" s="30"/>
      <c r="J1207" s="30"/>
      <c r="K1207" s="30"/>
      <c r="L1207" s="30"/>
      <c r="M1207" s="40"/>
      <c r="N1207" s="40"/>
      <c r="O1207" s="40"/>
      <c r="P1207" s="31"/>
    </row>
    <row r="1208" spans="1:16" s="34" customFormat="1">
      <c r="A1208" s="29"/>
      <c r="B1208" s="29"/>
      <c r="C1208" s="29"/>
      <c r="D1208" s="29"/>
      <c r="E1208" s="29"/>
      <c r="F1208" s="29"/>
      <c r="G1208" s="29"/>
      <c r="H1208" s="29"/>
      <c r="I1208" s="30"/>
      <c r="J1208" s="30"/>
      <c r="K1208" s="30"/>
      <c r="L1208" s="30"/>
      <c r="M1208" s="40"/>
      <c r="N1208" s="40"/>
      <c r="O1208" s="40"/>
      <c r="P1208" s="31"/>
    </row>
    <row r="1209" spans="1:16" s="34" customFormat="1">
      <c r="A1209" s="29"/>
      <c r="B1209" s="29"/>
      <c r="C1209" s="29"/>
      <c r="D1209" s="29"/>
      <c r="E1209" s="29"/>
      <c r="F1209" s="29"/>
      <c r="G1209" s="29"/>
      <c r="H1209" s="29"/>
      <c r="I1209" s="30"/>
      <c r="J1209" s="30"/>
      <c r="K1209" s="30"/>
      <c r="L1209" s="30"/>
      <c r="M1209" s="40"/>
      <c r="N1209" s="40"/>
      <c r="O1209" s="40"/>
      <c r="P1209" s="31"/>
    </row>
    <row r="1210" spans="1:16" s="34" customFormat="1">
      <c r="A1210" s="29"/>
      <c r="B1210" s="29"/>
      <c r="C1210" s="29"/>
      <c r="D1210" s="29"/>
      <c r="E1210" s="29"/>
      <c r="F1210" s="29"/>
      <c r="G1210" s="29"/>
      <c r="H1210" s="29"/>
      <c r="I1210" s="30"/>
      <c r="J1210" s="30"/>
      <c r="K1210" s="30"/>
      <c r="L1210" s="30"/>
      <c r="M1210" s="40"/>
      <c r="N1210" s="40"/>
      <c r="O1210" s="40"/>
      <c r="P1210" s="31"/>
    </row>
    <row r="1211" spans="1:16" s="34" customFormat="1">
      <c r="A1211" s="29"/>
      <c r="B1211" s="29"/>
      <c r="C1211" s="29"/>
      <c r="D1211" s="29"/>
      <c r="E1211" s="29"/>
      <c r="F1211" s="29"/>
      <c r="G1211" s="29"/>
      <c r="H1211" s="29"/>
      <c r="I1211" s="30"/>
      <c r="J1211" s="30"/>
      <c r="K1211" s="30"/>
      <c r="L1211" s="30"/>
      <c r="M1211" s="40"/>
      <c r="N1211" s="40"/>
      <c r="O1211" s="40"/>
      <c r="P1211" s="31"/>
    </row>
    <row r="1212" spans="1:16" s="34" customFormat="1">
      <c r="A1212" s="29"/>
      <c r="B1212" s="29"/>
      <c r="C1212" s="29"/>
      <c r="D1212" s="29"/>
      <c r="E1212" s="29"/>
      <c r="F1212" s="29"/>
      <c r="G1212" s="29"/>
      <c r="H1212" s="29"/>
      <c r="I1212" s="30"/>
      <c r="J1212" s="30"/>
      <c r="K1212" s="30"/>
      <c r="L1212" s="30"/>
      <c r="M1212" s="40"/>
      <c r="N1212" s="40"/>
      <c r="O1212" s="40"/>
      <c r="P1212" s="31"/>
    </row>
    <row r="1213" spans="1:16" s="34" customFormat="1">
      <c r="A1213" s="29"/>
      <c r="B1213" s="29"/>
      <c r="C1213" s="29"/>
      <c r="D1213" s="29"/>
      <c r="E1213" s="29"/>
      <c r="F1213" s="29"/>
      <c r="G1213" s="29"/>
      <c r="H1213" s="29"/>
      <c r="I1213" s="30"/>
      <c r="J1213" s="30"/>
      <c r="K1213" s="30"/>
      <c r="L1213" s="30"/>
      <c r="M1213" s="40"/>
      <c r="N1213" s="40"/>
      <c r="O1213" s="40"/>
      <c r="P1213" s="31"/>
    </row>
    <row r="1214" spans="1:16" s="34" customFormat="1">
      <c r="A1214" s="29"/>
      <c r="B1214" s="29"/>
      <c r="C1214" s="29"/>
      <c r="D1214" s="29"/>
      <c r="E1214" s="29"/>
      <c r="F1214" s="29"/>
      <c r="G1214" s="29"/>
      <c r="H1214" s="29"/>
      <c r="I1214" s="30"/>
      <c r="J1214" s="30"/>
      <c r="K1214" s="30"/>
      <c r="L1214" s="30"/>
      <c r="M1214" s="40"/>
      <c r="N1214" s="40"/>
      <c r="O1214" s="40"/>
      <c r="P1214" s="31"/>
    </row>
    <row r="1215" spans="1:16" s="34" customFormat="1">
      <c r="A1215" s="29"/>
      <c r="B1215" s="29"/>
      <c r="C1215" s="29"/>
      <c r="D1215" s="29"/>
      <c r="E1215" s="29"/>
      <c r="F1215" s="29"/>
      <c r="G1215" s="29"/>
      <c r="H1215" s="29"/>
      <c r="I1215" s="30"/>
      <c r="J1215" s="30"/>
      <c r="K1215" s="30"/>
      <c r="L1215" s="30"/>
      <c r="M1215" s="40"/>
      <c r="N1215" s="40"/>
      <c r="O1215" s="40"/>
      <c r="P1215" s="31"/>
    </row>
    <row r="1216" spans="1:16" s="34" customFormat="1">
      <c r="A1216" s="29"/>
      <c r="B1216" s="29"/>
      <c r="C1216" s="29"/>
      <c r="D1216" s="29"/>
      <c r="E1216" s="29"/>
      <c r="F1216" s="29"/>
      <c r="G1216" s="29"/>
      <c r="H1216" s="29"/>
      <c r="I1216" s="30"/>
      <c r="J1216" s="30"/>
      <c r="K1216" s="30"/>
      <c r="L1216" s="30"/>
      <c r="M1216" s="40"/>
      <c r="N1216" s="40"/>
      <c r="O1216" s="40"/>
      <c r="P1216" s="31"/>
    </row>
    <row r="1217" spans="1:16" s="34" customFormat="1">
      <c r="A1217" s="29"/>
      <c r="B1217" s="29"/>
      <c r="C1217" s="29"/>
      <c r="D1217" s="29"/>
      <c r="E1217" s="29"/>
      <c r="F1217" s="29"/>
      <c r="G1217" s="29"/>
      <c r="H1217" s="29"/>
      <c r="I1217" s="30"/>
      <c r="J1217" s="30"/>
      <c r="K1217" s="30"/>
      <c r="L1217" s="30"/>
      <c r="M1217" s="40"/>
      <c r="N1217" s="40"/>
      <c r="O1217" s="40"/>
      <c r="P1217" s="31"/>
    </row>
    <row r="1218" spans="1:16" s="34" customFormat="1">
      <c r="A1218" s="29"/>
      <c r="B1218" s="29"/>
      <c r="C1218" s="29"/>
      <c r="D1218" s="29"/>
      <c r="E1218" s="29"/>
      <c r="F1218" s="29"/>
      <c r="G1218" s="29"/>
      <c r="H1218" s="29"/>
      <c r="I1218" s="30"/>
      <c r="J1218" s="30"/>
      <c r="K1218" s="30"/>
      <c r="L1218" s="30"/>
      <c r="M1218" s="40"/>
      <c r="N1218" s="40"/>
      <c r="O1218" s="40"/>
      <c r="P1218" s="31"/>
    </row>
    <row r="1219" spans="1:16" s="34" customFormat="1">
      <c r="A1219" s="29"/>
      <c r="B1219" s="29"/>
      <c r="C1219" s="29"/>
      <c r="D1219" s="29"/>
      <c r="E1219" s="29"/>
      <c r="F1219" s="29"/>
      <c r="G1219" s="29"/>
      <c r="H1219" s="29"/>
      <c r="I1219" s="30"/>
      <c r="J1219" s="30"/>
      <c r="K1219" s="30"/>
      <c r="L1219" s="30"/>
      <c r="M1219" s="40"/>
      <c r="N1219" s="40"/>
      <c r="O1219" s="40"/>
      <c r="P1219" s="31"/>
    </row>
    <row r="1220" spans="1:16" s="34" customFormat="1">
      <c r="A1220" s="29"/>
      <c r="B1220" s="29"/>
      <c r="C1220" s="29"/>
      <c r="D1220" s="29"/>
      <c r="E1220" s="29"/>
      <c r="F1220" s="29"/>
      <c r="G1220" s="29"/>
      <c r="H1220" s="29"/>
      <c r="I1220" s="30"/>
      <c r="J1220" s="30"/>
      <c r="K1220" s="30"/>
      <c r="L1220" s="30"/>
      <c r="M1220" s="40"/>
      <c r="N1220" s="40"/>
      <c r="O1220" s="40"/>
      <c r="P1220" s="31"/>
    </row>
    <row r="1221" spans="1:16" s="34" customFormat="1">
      <c r="A1221" s="29"/>
      <c r="B1221" s="29"/>
      <c r="C1221" s="29"/>
      <c r="D1221" s="29"/>
      <c r="E1221" s="29"/>
      <c r="F1221" s="29"/>
      <c r="G1221" s="29"/>
      <c r="H1221" s="29"/>
      <c r="I1221" s="30"/>
      <c r="J1221" s="30"/>
      <c r="K1221" s="30"/>
      <c r="L1221" s="30"/>
      <c r="M1221" s="40"/>
      <c r="N1221" s="40"/>
      <c r="O1221" s="40"/>
      <c r="P1221" s="31"/>
    </row>
    <row r="1222" spans="1:16" s="34" customFormat="1">
      <c r="A1222" s="29"/>
      <c r="B1222" s="29"/>
      <c r="C1222" s="29"/>
      <c r="D1222" s="29"/>
      <c r="E1222" s="29"/>
      <c r="F1222" s="29"/>
      <c r="G1222" s="29"/>
      <c r="H1222" s="29"/>
      <c r="I1222" s="30"/>
      <c r="J1222" s="30"/>
      <c r="K1222" s="30"/>
      <c r="L1222" s="30"/>
      <c r="M1222" s="40"/>
      <c r="N1222" s="40"/>
      <c r="O1222" s="40"/>
      <c r="P1222" s="31"/>
    </row>
    <row r="1223" spans="1:16" s="34" customFormat="1">
      <c r="A1223" s="29"/>
      <c r="B1223" s="29"/>
      <c r="C1223" s="29"/>
      <c r="D1223" s="29"/>
      <c r="E1223" s="29"/>
      <c r="F1223" s="29"/>
      <c r="G1223" s="29"/>
      <c r="H1223" s="29"/>
      <c r="I1223" s="30"/>
      <c r="J1223" s="30"/>
      <c r="K1223" s="30"/>
      <c r="L1223" s="30"/>
      <c r="M1223" s="40"/>
      <c r="N1223" s="40"/>
      <c r="O1223" s="40"/>
      <c r="P1223" s="31"/>
    </row>
    <row r="1224" spans="1:16" s="34" customFormat="1">
      <c r="A1224" s="29"/>
      <c r="B1224" s="29"/>
      <c r="C1224" s="29"/>
      <c r="D1224" s="29"/>
      <c r="E1224" s="29"/>
      <c r="F1224" s="29"/>
      <c r="G1224" s="29"/>
      <c r="H1224" s="29"/>
      <c r="I1224" s="30"/>
      <c r="J1224" s="30"/>
      <c r="K1224" s="30"/>
      <c r="L1224" s="30"/>
      <c r="M1224" s="40"/>
      <c r="N1224" s="40"/>
      <c r="O1224" s="40"/>
      <c r="P1224" s="31"/>
    </row>
    <row r="1225" spans="1:16" s="34" customFormat="1">
      <c r="A1225" s="29"/>
      <c r="B1225" s="29"/>
      <c r="C1225" s="29"/>
      <c r="D1225" s="29"/>
      <c r="E1225" s="29"/>
      <c r="F1225" s="29"/>
      <c r="G1225" s="29"/>
      <c r="H1225" s="29"/>
      <c r="I1225" s="30"/>
      <c r="J1225" s="30"/>
      <c r="K1225" s="30"/>
      <c r="L1225" s="30"/>
      <c r="M1225" s="40"/>
      <c r="N1225" s="40"/>
      <c r="O1225" s="40"/>
      <c r="P1225" s="31"/>
    </row>
    <row r="1226" spans="1:16" s="34" customFormat="1">
      <c r="A1226" s="29"/>
      <c r="B1226" s="29"/>
      <c r="C1226" s="29"/>
      <c r="D1226" s="29"/>
      <c r="E1226" s="29"/>
      <c r="F1226" s="29"/>
      <c r="G1226" s="29"/>
      <c r="H1226" s="29"/>
      <c r="I1226" s="30"/>
      <c r="J1226" s="30"/>
      <c r="K1226" s="30"/>
      <c r="L1226" s="30"/>
      <c r="M1226" s="40"/>
      <c r="N1226" s="40"/>
      <c r="O1226" s="40"/>
      <c r="P1226" s="31"/>
    </row>
    <row r="1227" spans="1:16" s="34" customFormat="1">
      <c r="A1227" s="29"/>
      <c r="B1227" s="29"/>
      <c r="C1227" s="29"/>
      <c r="D1227" s="29"/>
      <c r="E1227" s="29"/>
      <c r="F1227" s="29"/>
      <c r="G1227" s="29"/>
      <c r="H1227" s="29"/>
      <c r="I1227" s="30"/>
      <c r="J1227" s="30"/>
      <c r="K1227" s="30"/>
      <c r="L1227" s="30"/>
      <c r="M1227" s="40"/>
      <c r="N1227" s="40"/>
      <c r="O1227" s="40"/>
      <c r="P1227" s="31"/>
    </row>
    <row r="1228" spans="1:16" s="34" customFormat="1">
      <c r="A1228" s="29"/>
      <c r="B1228" s="29"/>
      <c r="C1228" s="29"/>
      <c r="D1228" s="29"/>
      <c r="E1228" s="29"/>
      <c r="F1228" s="29"/>
      <c r="G1228" s="29"/>
      <c r="H1228" s="29"/>
      <c r="I1228" s="30"/>
      <c r="J1228" s="30"/>
      <c r="K1228" s="30"/>
      <c r="L1228" s="30"/>
      <c r="M1228" s="40"/>
      <c r="N1228" s="40"/>
      <c r="O1228" s="40"/>
      <c r="P1228" s="31"/>
    </row>
    <row r="1229" spans="1:16" s="34" customFormat="1">
      <c r="A1229" s="29"/>
      <c r="B1229" s="29"/>
      <c r="C1229" s="29"/>
      <c r="D1229" s="29"/>
      <c r="E1229" s="29"/>
      <c r="F1229" s="29"/>
      <c r="G1229" s="29"/>
      <c r="H1229" s="29"/>
      <c r="I1229" s="30"/>
      <c r="J1229" s="30"/>
      <c r="K1229" s="30"/>
      <c r="L1229" s="30"/>
      <c r="M1229" s="40"/>
      <c r="N1229" s="40"/>
      <c r="O1229" s="40"/>
      <c r="P1229" s="31"/>
    </row>
    <row r="1230" spans="1:16" s="34" customFormat="1">
      <c r="A1230" s="29"/>
      <c r="B1230" s="29"/>
      <c r="C1230" s="29"/>
      <c r="D1230" s="29"/>
      <c r="E1230" s="29"/>
      <c r="F1230" s="29"/>
      <c r="G1230" s="29"/>
      <c r="H1230" s="29"/>
      <c r="I1230" s="30"/>
      <c r="J1230" s="30"/>
      <c r="K1230" s="30"/>
      <c r="L1230" s="30"/>
      <c r="M1230" s="40"/>
      <c r="N1230" s="40"/>
      <c r="O1230" s="40"/>
      <c r="P1230" s="31"/>
    </row>
    <row r="1231" spans="1:16" s="34" customFormat="1">
      <c r="A1231" s="29"/>
      <c r="B1231" s="29"/>
      <c r="C1231" s="29"/>
      <c r="D1231" s="29"/>
      <c r="E1231" s="29"/>
      <c r="F1231" s="29"/>
      <c r="G1231" s="29"/>
      <c r="H1231" s="29"/>
      <c r="I1231" s="30"/>
      <c r="J1231" s="30"/>
      <c r="K1231" s="30"/>
      <c r="L1231" s="30"/>
      <c r="M1231" s="40"/>
      <c r="N1231" s="40"/>
      <c r="O1231" s="40"/>
      <c r="P1231" s="31"/>
    </row>
    <row r="1232" spans="1:16" s="34" customFormat="1">
      <c r="A1232" s="29"/>
      <c r="B1232" s="29"/>
      <c r="C1232" s="29"/>
      <c r="D1232" s="29"/>
      <c r="E1232" s="29"/>
      <c r="F1232" s="29"/>
      <c r="G1232" s="29"/>
      <c r="H1232" s="29"/>
      <c r="I1232" s="30"/>
      <c r="J1232" s="30"/>
      <c r="K1232" s="30"/>
      <c r="L1232" s="30"/>
      <c r="M1232" s="40"/>
      <c r="N1232" s="40"/>
      <c r="O1232" s="40"/>
      <c r="P1232" s="31"/>
    </row>
    <row r="1233" spans="1:16" s="34" customFormat="1">
      <c r="A1233" s="29"/>
      <c r="B1233" s="29"/>
      <c r="C1233" s="29"/>
      <c r="D1233" s="29"/>
      <c r="E1233" s="29"/>
      <c r="F1233" s="29"/>
      <c r="G1233" s="29"/>
      <c r="H1233" s="29"/>
      <c r="I1233" s="30"/>
      <c r="J1233" s="30"/>
      <c r="K1233" s="30"/>
      <c r="L1233" s="30"/>
      <c r="M1233" s="40"/>
      <c r="N1233" s="40"/>
      <c r="O1233" s="40"/>
      <c r="P1233" s="31"/>
    </row>
    <row r="1234" spans="1:16" s="34" customFormat="1">
      <c r="A1234" s="29"/>
      <c r="B1234" s="29"/>
      <c r="C1234" s="29"/>
      <c r="D1234" s="29"/>
      <c r="E1234" s="29"/>
      <c r="F1234" s="29"/>
      <c r="G1234" s="29"/>
      <c r="H1234" s="29"/>
      <c r="I1234" s="30"/>
      <c r="J1234" s="30"/>
      <c r="K1234" s="30"/>
      <c r="L1234" s="30"/>
      <c r="M1234" s="40"/>
      <c r="N1234" s="40"/>
      <c r="O1234" s="40"/>
      <c r="P1234" s="31"/>
    </row>
    <row r="1235" spans="1:16" s="34" customFormat="1">
      <c r="A1235" s="29"/>
      <c r="B1235" s="29"/>
      <c r="C1235" s="29"/>
      <c r="D1235" s="29"/>
      <c r="E1235" s="29"/>
      <c r="F1235" s="29"/>
      <c r="G1235" s="29"/>
      <c r="H1235" s="29"/>
      <c r="I1235" s="30"/>
      <c r="J1235" s="30"/>
      <c r="K1235" s="30"/>
      <c r="L1235" s="30"/>
      <c r="M1235" s="40"/>
      <c r="N1235" s="40"/>
      <c r="O1235" s="40"/>
      <c r="P1235" s="31"/>
    </row>
    <row r="1236" spans="1:16" s="34" customFormat="1">
      <c r="A1236" s="29"/>
      <c r="B1236" s="29"/>
      <c r="C1236" s="29"/>
      <c r="D1236" s="29"/>
      <c r="E1236" s="29"/>
      <c r="F1236" s="29"/>
      <c r="G1236" s="29"/>
      <c r="H1236" s="29"/>
      <c r="I1236" s="30"/>
      <c r="J1236" s="30"/>
      <c r="K1236" s="30"/>
      <c r="L1236" s="30"/>
      <c r="M1236" s="40"/>
      <c r="N1236" s="40"/>
      <c r="O1236" s="40"/>
      <c r="P1236" s="31"/>
    </row>
    <row r="1237" spans="1:16" s="34" customFormat="1">
      <c r="A1237" s="29"/>
      <c r="B1237" s="29"/>
      <c r="C1237" s="29"/>
      <c r="D1237" s="29"/>
      <c r="E1237" s="29"/>
      <c r="F1237" s="29"/>
      <c r="G1237" s="29"/>
      <c r="H1237" s="29"/>
      <c r="I1237" s="30"/>
      <c r="J1237" s="30"/>
      <c r="K1237" s="30"/>
      <c r="L1237" s="30"/>
      <c r="M1237" s="40"/>
      <c r="N1237" s="40"/>
      <c r="O1237" s="40"/>
      <c r="P1237" s="31"/>
    </row>
    <row r="1238" spans="1:16" s="34" customFormat="1">
      <c r="A1238" s="29"/>
      <c r="B1238" s="29"/>
      <c r="C1238" s="29"/>
      <c r="D1238" s="29"/>
      <c r="E1238" s="29"/>
      <c r="F1238" s="29"/>
      <c r="G1238" s="29"/>
      <c r="H1238" s="29"/>
      <c r="I1238" s="30"/>
      <c r="J1238" s="30"/>
      <c r="K1238" s="30"/>
      <c r="L1238" s="30"/>
      <c r="M1238" s="40"/>
      <c r="N1238" s="40"/>
      <c r="O1238" s="40"/>
      <c r="P1238" s="31"/>
    </row>
    <row r="1239" spans="1:16" s="34" customFormat="1">
      <c r="A1239" s="29"/>
      <c r="B1239" s="29"/>
      <c r="C1239" s="29"/>
      <c r="D1239" s="29"/>
      <c r="E1239" s="29"/>
      <c r="F1239" s="29"/>
      <c r="G1239" s="29"/>
      <c r="H1239" s="29"/>
      <c r="I1239" s="30"/>
      <c r="J1239" s="30"/>
      <c r="K1239" s="30"/>
      <c r="L1239" s="30"/>
      <c r="M1239" s="40"/>
      <c r="N1239" s="40"/>
      <c r="O1239" s="40"/>
      <c r="P1239" s="31"/>
    </row>
    <row r="1240" spans="1:16" s="34" customFormat="1">
      <c r="A1240" s="29"/>
      <c r="B1240" s="29"/>
      <c r="C1240" s="29"/>
      <c r="D1240" s="29"/>
      <c r="E1240" s="29"/>
      <c r="F1240" s="29"/>
      <c r="G1240" s="29"/>
      <c r="H1240" s="29"/>
      <c r="I1240" s="30"/>
      <c r="J1240" s="30"/>
      <c r="K1240" s="30"/>
      <c r="L1240" s="30"/>
      <c r="M1240" s="40"/>
      <c r="N1240" s="40"/>
      <c r="O1240" s="40"/>
      <c r="P1240" s="31"/>
    </row>
    <row r="1241" spans="1:16" s="34" customFormat="1">
      <c r="A1241" s="29"/>
      <c r="B1241" s="29"/>
      <c r="C1241" s="29"/>
      <c r="D1241" s="29"/>
      <c r="E1241" s="29"/>
      <c r="F1241" s="29"/>
      <c r="G1241" s="29"/>
      <c r="H1241" s="29"/>
      <c r="I1241" s="30"/>
      <c r="J1241" s="30"/>
      <c r="K1241" s="30"/>
      <c r="L1241" s="30"/>
      <c r="M1241" s="40"/>
      <c r="N1241" s="40"/>
      <c r="O1241" s="40"/>
      <c r="P1241" s="31"/>
    </row>
    <row r="1242" spans="1:16" s="34" customFormat="1">
      <c r="A1242" s="29"/>
      <c r="B1242" s="29"/>
      <c r="C1242" s="29"/>
      <c r="D1242" s="29"/>
      <c r="E1242" s="29"/>
      <c r="F1242" s="29"/>
      <c r="G1242" s="29"/>
      <c r="H1242" s="29"/>
      <c r="I1242" s="30"/>
      <c r="J1242" s="30"/>
      <c r="K1242" s="30"/>
      <c r="L1242" s="30"/>
      <c r="M1242" s="40"/>
      <c r="N1242" s="40"/>
      <c r="O1242" s="40"/>
      <c r="P1242" s="31"/>
    </row>
    <row r="1243" spans="1:16" s="34" customFormat="1">
      <c r="A1243" s="29"/>
      <c r="B1243" s="29"/>
      <c r="C1243" s="29"/>
      <c r="D1243" s="29"/>
      <c r="E1243" s="29"/>
      <c r="F1243" s="29"/>
      <c r="G1243" s="29"/>
      <c r="H1243" s="29"/>
      <c r="I1243" s="30"/>
      <c r="J1243" s="30"/>
      <c r="K1243" s="30"/>
      <c r="L1243" s="30"/>
      <c r="M1243" s="40"/>
      <c r="N1243" s="40"/>
      <c r="O1243" s="40"/>
      <c r="P1243" s="31"/>
    </row>
    <row r="1244" spans="1:16" s="34" customFormat="1">
      <c r="A1244" s="29"/>
      <c r="B1244" s="29"/>
      <c r="C1244" s="29"/>
      <c r="D1244" s="29"/>
      <c r="E1244" s="29"/>
      <c r="F1244" s="29"/>
      <c r="G1244" s="29"/>
      <c r="H1244" s="29"/>
      <c r="I1244" s="30"/>
      <c r="J1244" s="30"/>
      <c r="K1244" s="30"/>
      <c r="L1244" s="30"/>
      <c r="M1244" s="40"/>
      <c r="N1244" s="40"/>
      <c r="O1244" s="40"/>
      <c r="P1244" s="31"/>
    </row>
    <row r="1245" spans="1:16" s="34" customFormat="1">
      <c r="A1245" s="29"/>
      <c r="B1245" s="29"/>
      <c r="C1245" s="29"/>
      <c r="D1245" s="29"/>
      <c r="E1245" s="29"/>
      <c r="F1245" s="29"/>
      <c r="G1245" s="29"/>
      <c r="H1245" s="29"/>
      <c r="I1245" s="30"/>
      <c r="J1245" s="30"/>
      <c r="K1245" s="30"/>
      <c r="L1245" s="30"/>
      <c r="M1245" s="40"/>
      <c r="N1245" s="40"/>
      <c r="O1245" s="40"/>
      <c r="P1245" s="31"/>
    </row>
    <row r="1246" spans="1:16" s="34" customFormat="1">
      <c r="A1246" s="29"/>
      <c r="B1246" s="29"/>
      <c r="C1246" s="29"/>
      <c r="D1246" s="29"/>
      <c r="E1246" s="29"/>
      <c r="F1246" s="29"/>
      <c r="G1246" s="29"/>
      <c r="H1246" s="29"/>
      <c r="I1246" s="30"/>
      <c r="J1246" s="30"/>
      <c r="K1246" s="30"/>
      <c r="L1246" s="30"/>
      <c r="M1246" s="40"/>
      <c r="N1246" s="40"/>
      <c r="O1246" s="40"/>
      <c r="P1246" s="31"/>
    </row>
    <row r="1247" spans="1:16" s="34" customFormat="1">
      <c r="A1247" s="29"/>
      <c r="B1247" s="29"/>
      <c r="C1247" s="29"/>
      <c r="D1247" s="29"/>
      <c r="E1247" s="29"/>
      <c r="F1247" s="29"/>
      <c r="G1247" s="29"/>
      <c r="H1247" s="29"/>
      <c r="I1247" s="30"/>
      <c r="J1247" s="30"/>
      <c r="K1247" s="30"/>
      <c r="L1247" s="30"/>
      <c r="M1247" s="40"/>
      <c r="N1247" s="40"/>
      <c r="O1247" s="40"/>
      <c r="P1247" s="31"/>
    </row>
    <row r="1248" spans="1:16" s="34" customFormat="1">
      <c r="A1248" s="29"/>
      <c r="B1248" s="29"/>
      <c r="C1248" s="29"/>
      <c r="D1248" s="29"/>
      <c r="E1248" s="29"/>
      <c r="F1248" s="29"/>
      <c r="G1248" s="29"/>
      <c r="H1248" s="29"/>
      <c r="I1248" s="30"/>
      <c r="J1248" s="30"/>
      <c r="K1248" s="30"/>
      <c r="L1248" s="30"/>
      <c r="M1248" s="40"/>
      <c r="N1248" s="40"/>
      <c r="O1248" s="40"/>
      <c r="P1248" s="31"/>
    </row>
    <row r="1249" spans="1:16" s="34" customFormat="1">
      <c r="A1249" s="29"/>
      <c r="B1249" s="29"/>
      <c r="C1249" s="29"/>
      <c r="D1249" s="29"/>
      <c r="E1249" s="29"/>
      <c r="F1249" s="29"/>
      <c r="G1249" s="29"/>
      <c r="H1249" s="29"/>
      <c r="I1249" s="30"/>
      <c r="J1249" s="30"/>
      <c r="K1249" s="30"/>
      <c r="L1249" s="30"/>
      <c r="M1249" s="40"/>
      <c r="N1249" s="40"/>
      <c r="O1249" s="40"/>
      <c r="P1249" s="31"/>
    </row>
    <row r="1250" spans="1:16" s="34" customFormat="1">
      <c r="A1250" s="29"/>
      <c r="B1250" s="29"/>
      <c r="C1250" s="29"/>
      <c r="D1250" s="29"/>
      <c r="E1250" s="29"/>
      <c r="F1250" s="29"/>
      <c r="G1250" s="29"/>
      <c r="H1250" s="29"/>
      <c r="I1250" s="30"/>
      <c r="J1250" s="30"/>
      <c r="K1250" s="30"/>
      <c r="L1250" s="30"/>
      <c r="M1250" s="40"/>
      <c r="N1250" s="40"/>
      <c r="O1250" s="40"/>
      <c r="P1250" s="31"/>
    </row>
    <row r="1251" spans="1:16" s="34" customFormat="1">
      <c r="A1251" s="29"/>
      <c r="B1251" s="29"/>
      <c r="C1251" s="29"/>
      <c r="D1251" s="29"/>
      <c r="E1251" s="29"/>
      <c r="F1251" s="29"/>
      <c r="G1251" s="29"/>
      <c r="H1251" s="29"/>
      <c r="I1251" s="30"/>
      <c r="J1251" s="30"/>
      <c r="K1251" s="30"/>
      <c r="L1251" s="30"/>
      <c r="M1251" s="40"/>
      <c r="N1251" s="40"/>
      <c r="O1251" s="40"/>
      <c r="P1251" s="31"/>
    </row>
    <row r="1252" spans="1:16" s="34" customFormat="1">
      <c r="A1252" s="29"/>
      <c r="B1252" s="29"/>
      <c r="C1252" s="29"/>
      <c r="D1252" s="29"/>
      <c r="E1252" s="29"/>
      <c r="F1252" s="29"/>
      <c r="G1252" s="29"/>
      <c r="H1252" s="29"/>
      <c r="I1252" s="30"/>
      <c r="J1252" s="30"/>
      <c r="K1252" s="30"/>
      <c r="L1252" s="30"/>
      <c r="M1252" s="40"/>
      <c r="N1252" s="40"/>
      <c r="O1252" s="40"/>
      <c r="P1252" s="31"/>
    </row>
    <row r="1253" spans="1:16" s="34" customFormat="1">
      <c r="A1253" s="29"/>
      <c r="B1253" s="29"/>
      <c r="C1253" s="29"/>
      <c r="D1253" s="29"/>
      <c r="E1253" s="29"/>
      <c r="F1253" s="29"/>
      <c r="G1253" s="29"/>
      <c r="H1253" s="29"/>
      <c r="I1253" s="30"/>
      <c r="J1253" s="30"/>
      <c r="K1253" s="30"/>
      <c r="L1253" s="30"/>
      <c r="M1253" s="40"/>
      <c r="N1253" s="40"/>
      <c r="O1253" s="40"/>
      <c r="P1253" s="31"/>
    </row>
    <row r="1254" spans="1:16" s="34" customFormat="1">
      <c r="A1254" s="29"/>
      <c r="B1254" s="29"/>
      <c r="C1254" s="29"/>
      <c r="D1254" s="29"/>
      <c r="E1254" s="29"/>
      <c r="F1254" s="29"/>
      <c r="G1254" s="29"/>
      <c r="H1254" s="29"/>
      <c r="I1254" s="30"/>
      <c r="J1254" s="30"/>
      <c r="K1254" s="30"/>
      <c r="L1254" s="30"/>
      <c r="M1254" s="40"/>
      <c r="N1254" s="40"/>
      <c r="O1254" s="40"/>
      <c r="P1254" s="31"/>
    </row>
    <row r="1255" spans="1:16" s="34" customFormat="1">
      <c r="A1255" s="29"/>
      <c r="B1255" s="29"/>
      <c r="C1255" s="29"/>
      <c r="D1255" s="29"/>
      <c r="E1255" s="29"/>
      <c r="F1255" s="29"/>
      <c r="G1255" s="29"/>
      <c r="H1255" s="29"/>
      <c r="I1255" s="30"/>
      <c r="J1255" s="30"/>
      <c r="K1255" s="30"/>
      <c r="L1255" s="30"/>
      <c r="M1255" s="40"/>
      <c r="N1255" s="40"/>
      <c r="O1255" s="40"/>
      <c r="P1255" s="31"/>
    </row>
    <row r="1256" spans="1:16" s="34" customFormat="1">
      <c r="A1256" s="29"/>
      <c r="B1256" s="29"/>
      <c r="C1256" s="29"/>
      <c r="D1256" s="29"/>
      <c r="E1256" s="29"/>
      <c r="F1256" s="29"/>
      <c r="G1256" s="29"/>
      <c r="H1256" s="29"/>
      <c r="I1256" s="30"/>
      <c r="J1256" s="30"/>
      <c r="K1256" s="30"/>
      <c r="L1256" s="30"/>
      <c r="M1256" s="40"/>
      <c r="N1256" s="40"/>
      <c r="O1256" s="40"/>
      <c r="P1256" s="31"/>
    </row>
    <row r="1257" spans="1:16" s="34" customFormat="1">
      <c r="A1257" s="29"/>
      <c r="B1257" s="29"/>
      <c r="C1257" s="29"/>
      <c r="D1257" s="29"/>
      <c r="E1257" s="29"/>
      <c r="F1257" s="29"/>
      <c r="G1257" s="29"/>
      <c r="H1257" s="29"/>
      <c r="I1257" s="30"/>
      <c r="J1257" s="30"/>
      <c r="K1257" s="30"/>
      <c r="L1257" s="30"/>
      <c r="M1257" s="40"/>
      <c r="N1257" s="40"/>
      <c r="O1257" s="40"/>
      <c r="P1257" s="31"/>
    </row>
    <row r="1258" spans="1:16" s="34" customFormat="1">
      <c r="A1258" s="29"/>
      <c r="B1258" s="29"/>
      <c r="C1258" s="29"/>
      <c r="D1258" s="29"/>
      <c r="E1258" s="29"/>
      <c r="F1258" s="29"/>
      <c r="G1258" s="29"/>
      <c r="H1258" s="29"/>
      <c r="I1258" s="30"/>
      <c r="J1258" s="30"/>
      <c r="K1258" s="30"/>
      <c r="L1258" s="30"/>
      <c r="M1258" s="40"/>
      <c r="N1258" s="40"/>
      <c r="O1258" s="40"/>
      <c r="P1258" s="31"/>
    </row>
    <row r="1259" spans="1:16" s="34" customFormat="1">
      <c r="A1259" s="29"/>
      <c r="B1259" s="29"/>
      <c r="C1259" s="29"/>
      <c r="D1259" s="29"/>
      <c r="E1259" s="29"/>
      <c r="F1259" s="29"/>
      <c r="G1259" s="29"/>
      <c r="H1259" s="29"/>
      <c r="I1259" s="30"/>
      <c r="J1259" s="30"/>
      <c r="K1259" s="30"/>
      <c r="L1259" s="30"/>
      <c r="M1259" s="40"/>
      <c r="N1259" s="40"/>
      <c r="O1259" s="40"/>
      <c r="P1259" s="31"/>
    </row>
    <row r="1260" spans="1:16" s="34" customFormat="1">
      <c r="A1260" s="29"/>
      <c r="B1260" s="29"/>
      <c r="C1260" s="29"/>
      <c r="D1260" s="29"/>
      <c r="E1260" s="29"/>
      <c r="F1260" s="29"/>
      <c r="G1260" s="29"/>
      <c r="H1260" s="29"/>
      <c r="I1260" s="30"/>
      <c r="J1260" s="30"/>
      <c r="K1260" s="30"/>
      <c r="L1260" s="30"/>
      <c r="M1260" s="40"/>
      <c r="N1260" s="40"/>
      <c r="O1260" s="40"/>
      <c r="P1260" s="31"/>
    </row>
    <row r="1261" spans="1:16" s="34" customFormat="1">
      <c r="A1261" s="29"/>
      <c r="B1261" s="29"/>
      <c r="C1261" s="29"/>
      <c r="D1261" s="29"/>
      <c r="E1261" s="29"/>
      <c r="F1261" s="29"/>
      <c r="G1261" s="29"/>
      <c r="H1261" s="29"/>
      <c r="I1261" s="30"/>
      <c r="J1261" s="30"/>
      <c r="K1261" s="30"/>
      <c r="L1261" s="30"/>
      <c r="M1261" s="40"/>
      <c r="N1261" s="40"/>
      <c r="O1261" s="40"/>
      <c r="P1261" s="31"/>
    </row>
    <row r="1262" spans="1:16" s="34" customFormat="1">
      <c r="A1262" s="29"/>
      <c r="B1262" s="29"/>
      <c r="C1262" s="29"/>
      <c r="D1262" s="29"/>
      <c r="E1262" s="29"/>
      <c r="F1262" s="29"/>
      <c r="G1262" s="29"/>
      <c r="H1262" s="29"/>
      <c r="I1262" s="30"/>
      <c r="J1262" s="30"/>
      <c r="K1262" s="30"/>
      <c r="L1262" s="30"/>
      <c r="M1262" s="40"/>
      <c r="N1262" s="40"/>
      <c r="O1262" s="40"/>
      <c r="P1262" s="31"/>
    </row>
    <row r="1263" spans="1:16" s="34" customFormat="1">
      <c r="A1263" s="29"/>
      <c r="B1263" s="29"/>
      <c r="C1263" s="29"/>
      <c r="D1263" s="29"/>
      <c r="E1263" s="29"/>
      <c r="F1263" s="29"/>
      <c r="G1263" s="29"/>
      <c r="H1263" s="29"/>
      <c r="I1263" s="30"/>
      <c r="J1263" s="30"/>
      <c r="K1263" s="30"/>
      <c r="L1263" s="30"/>
      <c r="M1263" s="40"/>
      <c r="N1263" s="40"/>
      <c r="O1263" s="40"/>
      <c r="P1263" s="31"/>
    </row>
    <row r="1264" spans="1:16" s="34" customFormat="1">
      <c r="A1264" s="29"/>
      <c r="B1264" s="29"/>
      <c r="C1264" s="29"/>
      <c r="D1264" s="29"/>
      <c r="E1264" s="29"/>
      <c r="F1264" s="29"/>
      <c r="G1264" s="29"/>
      <c r="H1264" s="29"/>
      <c r="I1264" s="30"/>
      <c r="J1264" s="30"/>
      <c r="K1264" s="30"/>
      <c r="L1264" s="30"/>
      <c r="M1264" s="40"/>
      <c r="N1264" s="40"/>
      <c r="O1264" s="40"/>
      <c r="P1264" s="31"/>
    </row>
    <row r="1265" spans="1:16" s="34" customFormat="1">
      <c r="A1265" s="29"/>
      <c r="B1265" s="29"/>
      <c r="C1265" s="29"/>
      <c r="D1265" s="29"/>
      <c r="E1265" s="29"/>
      <c r="F1265" s="29"/>
      <c r="G1265" s="29"/>
      <c r="H1265" s="29"/>
      <c r="I1265" s="30"/>
      <c r="J1265" s="30"/>
      <c r="K1265" s="30"/>
      <c r="L1265" s="30"/>
      <c r="M1265" s="40"/>
      <c r="N1265" s="40"/>
      <c r="O1265" s="40"/>
      <c r="P1265" s="31"/>
    </row>
    <row r="1266" spans="1:16" s="34" customFormat="1">
      <c r="A1266" s="29"/>
      <c r="B1266" s="29"/>
      <c r="C1266" s="29"/>
      <c r="D1266" s="29"/>
      <c r="E1266" s="29"/>
      <c r="F1266" s="29"/>
      <c r="G1266" s="29"/>
      <c r="H1266" s="29"/>
      <c r="I1266" s="30"/>
      <c r="J1266" s="30"/>
      <c r="K1266" s="30"/>
      <c r="L1266" s="30"/>
      <c r="M1266" s="40"/>
      <c r="N1266" s="40"/>
      <c r="O1266" s="40"/>
      <c r="P1266" s="31"/>
    </row>
    <row r="1267" spans="1:16" s="34" customFormat="1">
      <c r="A1267" s="29"/>
      <c r="B1267" s="29"/>
      <c r="C1267" s="29"/>
      <c r="D1267" s="29"/>
      <c r="E1267" s="29"/>
      <c r="F1267" s="29"/>
      <c r="G1267" s="29"/>
      <c r="H1267" s="29"/>
      <c r="I1267" s="30"/>
      <c r="J1267" s="30"/>
      <c r="K1267" s="30"/>
      <c r="L1267" s="30"/>
      <c r="M1267" s="40"/>
      <c r="N1267" s="40"/>
      <c r="O1267" s="40"/>
      <c r="P1267" s="31"/>
    </row>
    <row r="1268" spans="1:16" s="34" customFormat="1">
      <c r="A1268" s="29"/>
      <c r="B1268" s="29"/>
      <c r="C1268" s="29"/>
      <c r="D1268" s="29"/>
      <c r="E1268" s="29"/>
      <c r="F1268" s="29"/>
      <c r="G1268" s="29"/>
      <c r="H1268" s="29"/>
      <c r="I1268" s="30"/>
      <c r="J1268" s="30"/>
      <c r="K1268" s="30"/>
      <c r="L1268" s="30"/>
      <c r="M1268" s="40"/>
      <c r="N1268" s="40"/>
      <c r="O1268" s="40"/>
      <c r="P1268" s="31"/>
    </row>
    <row r="1269" spans="1:16" s="34" customFormat="1">
      <c r="A1269" s="29"/>
      <c r="B1269" s="29"/>
      <c r="C1269" s="29"/>
      <c r="D1269" s="29"/>
      <c r="E1269" s="29"/>
      <c r="F1269" s="29"/>
      <c r="G1269" s="29"/>
      <c r="H1269" s="29"/>
      <c r="I1269" s="30"/>
      <c r="J1269" s="30"/>
      <c r="K1269" s="30"/>
      <c r="L1269" s="30"/>
      <c r="M1269" s="40"/>
      <c r="N1269" s="40"/>
      <c r="O1269" s="40"/>
      <c r="P1269" s="31"/>
    </row>
    <row r="1270" spans="1:16" s="34" customFormat="1">
      <c r="A1270" s="29"/>
      <c r="B1270" s="29"/>
      <c r="C1270" s="29"/>
      <c r="D1270" s="29"/>
      <c r="E1270" s="29"/>
      <c r="F1270" s="29"/>
      <c r="G1270" s="29"/>
      <c r="H1270" s="29"/>
      <c r="I1270" s="30"/>
      <c r="J1270" s="30"/>
      <c r="K1270" s="30"/>
      <c r="L1270" s="30"/>
      <c r="M1270" s="40"/>
      <c r="N1270" s="40"/>
      <c r="O1270" s="40"/>
      <c r="P1270" s="31"/>
    </row>
    <row r="1271" spans="1:16" s="34" customFormat="1">
      <c r="A1271" s="29"/>
      <c r="B1271" s="29"/>
      <c r="C1271" s="29"/>
      <c r="D1271" s="29"/>
      <c r="E1271" s="29"/>
      <c r="F1271" s="29"/>
      <c r="G1271" s="29"/>
      <c r="H1271" s="29"/>
      <c r="I1271" s="30"/>
      <c r="J1271" s="30"/>
      <c r="K1271" s="30"/>
      <c r="L1271" s="30"/>
      <c r="M1271" s="40"/>
      <c r="N1271" s="40"/>
      <c r="O1271" s="40"/>
      <c r="P1271" s="31"/>
    </row>
    <row r="1272" spans="1:16" s="34" customFormat="1">
      <c r="A1272" s="29"/>
      <c r="B1272" s="29"/>
      <c r="C1272" s="29"/>
      <c r="D1272" s="29"/>
      <c r="E1272" s="29"/>
      <c r="F1272" s="29"/>
      <c r="G1272" s="29"/>
      <c r="H1272" s="29"/>
      <c r="I1272" s="30"/>
      <c r="J1272" s="30"/>
      <c r="K1272" s="30"/>
      <c r="L1272" s="30"/>
      <c r="M1272" s="40"/>
      <c r="N1272" s="40"/>
      <c r="O1272" s="40"/>
      <c r="P1272" s="31"/>
    </row>
    <row r="1273" spans="1:16" s="34" customFormat="1">
      <c r="A1273" s="29"/>
      <c r="B1273" s="29"/>
      <c r="C1273" s="29"/>
      <c r="D1273" s="29"/>
      <c r="E1273" s="29"/>
      <c r="F1273" s="29"/>
      <c r="G1273" s="29"/>
      <c r="H1273" s="29"/>
      <c r="I1273" s="30"/>
      <c r="J1273" s="30"/>
      <c r="K1273" s="30"/>
      <c r="L1273" s="30"/>
      <c r="M1273" s="40"/>
      <c r="N1273" s="40"/>
      <c r="O1273" s="40"/>
      <c r="P1273" s="31"/>
    </row>
    <row r="1274" spans="1:16" s="34" customFormat="1">
      <c r="A1274" s="29"/>
      <c r="B1274" s="29"/>
      <c r="C1274" s="29"/>
      <c r="D1274" s="29"/>
      <c r="E1274" s="29"/>
      <c r="F1274" s="29"/>
      <c r="G1274" s="29"/>
      <c r="H1274" s="29"/>
      <c r="I1274" s="30"/>
      <c r="J1274" s="30"/>
      <c r="K1274" s="30"/>
      <c r="L1274" s="30"/>
      <c r="M1274" s="40"/>
      <c r="N1274" s="40"/>
      <c r="O1274" s="40"/>
      <c r="P1274" s="31"/>
    </row>
    <row r="1275" spans="1:16" s="34" customFormat="1">
      <c r="A1275" s="29"/>
      <c r="B1275" s="29"/>
      <c r="C1275" s="29"/>
      <c r="D1275" s="29"/>
      <c r="E1275" s="29"/>
      <c r="F1275" s="29"/>
      <c r="G1275" s="29"/>
      <c r="H1275" s="29"/>
      <c r="I1275" s="30"/>
      <c r="J1275" s="30"/>
      <c r="K1275" s="30"/>
      <c r="L1275" s="30"/>
      <c r="M1275" s="40"/>
      <c r="N1275" s="40"/>
      <c r="O1275" s="40"/>
      <c r="P1275" s="31"/>
    </row>
    <row r="1276" spans="1:16" s="34" customFormat="1">
      <c r="A1276" s="29"/>
      <c r="B1276" s="29"/>
      <c r="C1276" s="29"/>
      <c r="D1276" s="29"/>
      <c r="E1276" s="29"/>
      <c r="F1276" s="29"/>
      <c r="G1276" s="29"/>
      <c r="H1276" s="29"/>
      <c r="I1276" s="30"/>
      <c r="J1276" s="30"/>
      <c r="K1276" s="30"/>
      <c r="L1276" s="30"/>
      <c r="M1276" s="40"/>
      <c r="N1276" s="40"/>
      <c r="O1276" s="40"/>
      <c r="P1276" s="31"/>
    </row>
    <row r="1277" spans="1:16" s="34" customFormat="1">
      <c r="A1277" s="29"/>
      <c r="B1277" s="29"/>
      <c r="C1277" s="29"/>
      <c r="D1277" s="29"/>
      <c r="E1277" s="29"/>
      <c r="F1277" s="29"/>
      <c r="G1277" s="29"/>
      <c r="H1277" s="29"/>
      <c r="I1277" s="30"/>
      <c r="J1277" s="30"/>
      <c r="K1277" s="30"/>
      <c r="L1277" s="30"/>
      <c r="M1277" s="40"/>
      <c r="N1277" s="40"/>
      <c r="O1277" s="40"/>
      <c r="P1277" s="31"/>
    </row>
    <row r="1278" spans="1:16" s="34" customFormat="1">
      <c r="A1278" s="29"/>
      <c r="B1278" s="29"/>
      <c r="C1278" s="29"/>
      <c r="D1278" s="29"/>
      <c r="E1278" s="29"/>
      <c r="F1278" s="29"/>
      <c r="G1278" s="29"/>
      <c r="H1278" s="29"/>
      <c r="I1278" s="30"/>
      <c r="J1278" s="30"/>
      <c r="K1278" s="30"/>
      <c r="L1278" s="30"/>
      <c r="M1278" s="40"/>
      <c r="N1278" s="40"/>
      <c r="O1278" s="40"/>
      <c r="P1278" s="31"/>
    </row>
    <row r="1279" spans="1:16" s="34" customFormat="1">
      <c r="A1279" s="29"/>
      <c r="B1279" s="29"/>
      <c r="C1279" s="29"/>
      <c r="D1279" s="29"/>
      <c r="E1279" s="29"/>
      <c r="F1279" s="29"/>
      <c r="G1279" s="29"/>
      <c r="H1279" s="29"/>
      <c r="I1279" s="30"/>
      <c r="J1279" s="30"/>
      <c r="K1279" s="30"/>
      <c r="L1279" s="30"/>
      <c r="M1279" s="40"/>
      <c r="N1279" s="40"/>
      <c r="O1279" s="40"/>
      <c r="P1279" s="31"/>
    </row>
    <row r="1280" spans="1:16" s="34" customFormat="1">
      <c r="A1280" s="29"/>
      <c r="B1280" s="29"/>
      <c r="C1280" s="29"/>
      <c r="D1280" s="29"/>
      <c r="E1280" s="29"/>
      <c r="F1280" s="29"/>
      <c r="G1280" s="29"/>
      <c r="H1280" s="29"/>
      <c r="I1280" s="30"/>
      <c r="J1280" s="30"/>
      <c r="K1280" s="30"/>
      <c r="L1280" s="30"/>
      <c r="M1280" s="40"/>
      <c r="N1280" s="40"/>
      <c r="O1280" s="40"/>
      <c r="P1280" s="31"/>
    </row>
    <row r="1281" spans="1:16" s="34" customFormat="1">
      <c r="A1281" s="29"/>
      <c r="B1281" s="29"/>
      <c r="C1281" s="29"/>
      <c r="D1281" s="29"/>
      <c r="E1281" s="29"/>
      <c r="F1281" s="29"/>
      <c r="G1281" s="29"/>
      <c r="H1281" s="29"/>
      <c r="I1281" s="30"/>
      <c r="J1281" s="30"/>
      <c r="K1281" s="30"/>
      <c r="L1281" s="30"/>
      <c r="M1281" s="40"/>
      <c r="N1281" s="40"/>
      <c r="O1281" s="40"/>
      <c r="P1281" s="31"/>
    </row>
    <row r="1282" spans="1:16" s="34" customFormat="1">
      <c r="A1282" s="29"/>
      <c r="B1282" s="29"/>
      <c r="C1282" s="29"/>
      <c r="D1282" s="29"/>
      <c r="E1282" s="29"/>
      <c r="F1282" s="29"/>
      <c r="G1282" s="29"/>
      <c r="H1282" s="29"/>
      <c r="I1282" s="30"/>
      <c r="J1282" s="30"/>
      <c r="K1282" s="30"/>
      <c r="L1282" s="30"/>
      <c r="M1282" s="40"/>
      <c r="N1282" s="40"/>
      <c r="O1282" s="40"/>
      <c r="P1282" s="31"/>
    </row>
    <row r="1283" spans="1:16" s="34" customFormat="1">
      <c r="A1283" s="29"/>
      <c r="B1283" s="29"/>
      <c r="C1283" s="29"/>
      <c r="D1283" s="29"/>
      <c r="E1283" s="29"/>
      <c r="F1283" s="29"/>
      <c r="G1283" s="29"/>
      <c r="H1283" s="29"/>
      <c r="I1283" s="30"/>
      <c r="J1283" s="30"/>
      <c r="K1283" s="30"/>
      <c r="L1283" s="30"/>
      <c r="M1283" s="40"/>
      <c r="N1283" s="40"/>
      <c r="O1283" s="40"/>
      <c r="P1283" s="31"/>
    </row>
    <row r="1284" spans="1:16" s="34" customFormat="1">
      <c r="A1284" s="29"/>
      <c r="B1284" s="29"/>
      <c r="C1284" s="29"/>
      <c r="D1284" s="29"/>
      <c r="E1284" s="29"/>
      <c r="F1284" s="29"/>
      <c r="G1284" s="29"/>
      <c r="H1284" s="29"/>
      <c r="I1284" s="30"/>
      <c r="J1284" s="30"/>
      <c r="K1284" s="30"/>
      <c r="L1284" s="30"/>
      <c r="M1284" s="40"/>
      <c r="N1284" s="40"/>
      <c r="O1284" s="40"/>
      <c r="P1284" s="31"/>
    </row>
    <row r="1285" spans="1:16" s="34" customFormat="1">
      <c r="A1285" s="29"/>
      <c r="B1285" s="29"/>
      <c r="C1285" s="29"/>
      <c r="D1285" s="29"/>
      <c r="E1285" s="29"/>
      <c r="F1285" s="29"/>
      <c r="G1285" s="29"/>
      <c r="H1285" s="29"/>
      <c r="I1285" s="30"/>
      <c r="J1285" s="30"/>
      <c r="K1285" s="30"/>
      <c r="L1285" s="30"/>
      <c r="M1285" s="40"/>
      <c r="N1285" s="40"/>
      <c r="O1285" s="40"/>
      <c r="P1285" s="31"/>
    </row>
    <row r="1286" spans="1:16" s="34" customFormat="1">
      <c r="A1286" s="29"/>
      <c r="B1286" s="29"/>
      <c r="C1286" s="29"/>
      <c r="D1286" s="29"/>
      <c r="E1286" s="29"/>
      <c r="F1286" s="29"/>
      <c r="G1286" s="29"/>
      <c r="H1286" s="29"/>
      <c r="I1286" s="30"/>
      <c r="J1286" s="30"/>
      <c r="K1286" s="30"/>
      <c r="L1286" s="30"/>
      <c r="M1286" s="40"/>
      <c r="N1286" s="40"/>
      <c r="O1286" s="40"/>
      <c r="P1286" s="31"/>
    </row>
    <row r="1287" spans="1:16" s="34" customFormat="1">
      <c r="A1287" s="29"/>
      <c r="B1287" s="29"/>
      <c r="C1287" s="29"/>
      <c r="D1287" s="29"/>
      <c r="E1287" s="29"/>
      <c r="F1287" s="29"/>
      <c r="G1287" s="29"/>
      <c r="H1287" s="29"/>
      <c r="I1287" s="30"/>
      <c r="J1287" s="30"/>
      <c r="K1287" s="30"/>
      <c r="L1287" s="30"/>
      <c r="M1287" s="40"/>
      <c r="N1287" s="40"/>
      <c r="O1287" s="40"/>
      <c r="P1287" s="31"/>
    </row>
    <row r="1288" spans="1:16" s="34" customFormat="1">
      <c r="A1288" s="29"/>
      <c r="B1288" s="29"/>
      <c r="C1288" s="29"/>
      <c r="D1288" s="29"/>
      <c r="E1288" s="29"/>
      <c r="F1288" s="29"/>
      <c r="G1288" s="29"/>
      <c r="H1288" s="29"/>
      <c r="I1288" s="30"/>
      <c r="J1288" s="30"/>
      <c r="K1288" s="30"/>
      <c r="L1288" s="30"/>
      <c r="M1288" s="40"/>
      <c r="N1288" s="40"/>
      <c r="O1288" s="40"/>
      <c r="P1288" s="31"/>
    </row>
    <row r="1289" spans="1:16" s="34" customFormat="1">
      <c r="A1289" s="29"/>
      <c r="B1289" s="29"/>
      <c r="C1289" s="29"/>
      <c r="D1289" s="29"/>
      <c r="E1289" s="29"/>
      <c r="F1289" s="29"/>
      <c r="G1289" s="29"/>
      <c r="H1289" s="29"/>
      <c r="I1289" s="30"/>
      <c r="J1289" s="30"/>
      <c r="K1289" s="30"/>
      <c r="L1289" s="30"/>
      <c r="M1289" s="40"/>
      <c r="N1289" s="40"/>
      <c r="O1289" s="40"/>
      <c r="P1289" s="31"/>
    </row>
    <row r="1290" spans="1:16" s="34" customFormat="1">
      <c r="A1290" s="29"/>
      <c r="B1290" s="29"/>
      <c r="C1290" s="29"/>
      <c r="D1290" s="29"/>
      <c r="E1290" s="29"/>
      <c r="F1290" s="29"/>
      <c r="G1290" s="29"/>
      <c r="H1290" s="29"/>
      <c r="I1290" s="30"/>
      <c r="J1290" s="30"/>
      <c r="K1290" s="30"/>
      <c r="L1290" s="30"/>
      <c r="M1290" s="40"/>
      <c r="N1290" s="40"/>
      <c r="O1290" s="40"/>
      <c r="P1290" s="31"/>
    </row>
    <row r="1291" spans="1:16" s="34" customFormat="1">
      <c r="A1291" s="29"/>
      <c r="B1291" s="29"/>
      <c r="C1291" s="29"/>
      <c r="D1291" s="29"/>
      <c r="E1291" s="29"/>
      <c r="F1291" s="29"/>
      <c r="G1291" s="29"/>
      <c r="H1291" s="29"/>
      <c r="I1291" s="30"/>
      <c r="J1291" s="30"/>
      <c r="K1291" s="30"/>
      <c r="L1291" s="30"/>
      <c r="M1291" s="40"/>
      <c r="N1291" s="40"/>
      <c r="O1291" s="40"/>
      <c r="P1291" s="31"/>
    </row>
    <row r="1292" spans="1:16" s="34" customFormat="1">
      <c r="A1292" s="29"/>
      <c r="B1292" s="29"/>
      <c r="C1292" s="29"/>
      <c r="D1292" s="29"/>
      <c r="E1292" s="29"/>
      <c r="F1292" s="29"/>
      <c r="G1292" s="29"/>
      <c r="H1292" s="29"/>
      <c r="I1292" s="30"/>
      <c r="J1292" s="30"/>
      <c r="K1292" s="30"/>
      <c r="L1292" s="30"/>
      <c r="M1292" s="40"/>
      <c r="N1292" s="40"/>
      <c r="O1292" s="40"/>
      <c r="P1292" s="31"/>
    </row>
    <row r="1293" spans="1:16" s="34" customFormat="1">
      <c r="A1293" s="29"/>
      <c r="B1293" s="29"/>
      <c r="C1293" s="29"/>
      <c r="D1293" s="29"/>
      <c r="E1293" s="29"/>
      <c r="F1293" s="29"/>
      <c r="G1293" s="29"/>
      <c r="H1293" s="29"/>
      <c r="I1293" s="30"/>
      <c r="J1293" s="30"/>
      <c r="K1293" s="30"/>
      <c r="L1293" s="30"/>
      <c r="M1293" s="40"/>
      <c r="N1293" s="40"/>
      <c r="O1293" s="40"/>
      <c r="P1293" s="31"/>
    </row>
    <row r="1294" spans="1:16" s="34" customFormat="1">
      <c r="A1294" s="29"/>
      <c r="B1294" s="29"/>
      <c r="C1294" s="29"/>
      <c r="D1294" s="29"/>
      <c r="E1294" s="29"/>
      <c r="F1294" s="29"/>
      <c r="G1294" s="29"/>
      <c r="H1294" s="29"/>
      <c r="I1294" s="30"/>
      <c r="J1294" s="30"/>
      <c r="K1294" s="30"/>
      <c r="L1294" s="30"/>
      <c r="M1294" s="40"/>
      <c r="N1294" s="40"/>
      <c r="O1294" s="40"/>
      <c r="P1294" s="31"/>
    </row>
    <row r="1295" spans="1:16" s="34" customFormat="1">
      <c r="A1295" s="29"/>
      <c r="B1295" s="29"/>
      <c r="C1295" s="29"/>
      <c r="D1295" s="29"/>
      <c r="E1295" s="29"/>
      <c r="F1295" s="29"/>
      <c r="G1295" s="29"/>
      <c r="H1295" s="29"/>
      <c r="I1295" s="30"/>
      <c r="J1295" s="30"/>
      <c r="K1295" s="30"/>
      <c r="L1295" s="30"/>
      <c r="M1295" s="40"/>
      <c r="N1295" s="40"/>
      <c r="O1295" s="40"/>
      <c r="P1295" s="31"/>
    </row>
    <row r="1296" spans="1:16" s="34" customFormat="1">
      <c r="A1296" s="29"/>
      <c r="B1296" s="29"/>
      <c r="C1296" s="29"/>
      <c r="D1296" s="29"/>
      <c r="E1296" s="29"/>
      <c r="F1296" s="29"/>
      <c r="G1296" s="29"/>
      <c r="H1296" s="29"/>
      <c r="I1296" s="30"/>
      <c r="J1296" s="30"/>
      <c r="K1296" s="30"/>
      <c r="L1296" s="30"/>
      <c r="M1296" s="40"/>
      <c r="N1296" s="40"/>
      <c r="O1296" s="40"/>
      <c r="P1296" s="31"/>
    </row>
    <row r="1297" spans="1:16" s="34" customFormat="1">
      <c r="A1297" s="29"/>
      <c r="B1297" s="29"/>
      <c r="C1297" s="29"/>
      <c r="D1297" s="29"/>
      <c r="E1297" s="29"/>
      <c r="F1297" s="29"/>
      <c r="G1297" s="29"/>
      <c r="H1297" s="29"/>
      <c r="I1297" s="30"/>
      <c r="J1297" s="30"/>
      <c r="K1297" s="30"/>
      <c r="L1297" s="30"/>
      <c r="M1297" s="40"/>
      <c r="N1297" s="40"/>
      <c r="O1297" s="40"/>
      <c r="P1297" s="31"/>
    </row>
    <row r="1298" spans="1:16" s="34" customFormat="1">
      <c r="A1298" s="29"/>
      <c r="B1298" s="29"/>
      <c r="C1298" s="29"/>
      <c r="D1298" s="29"/>
      <c r="E1298" s="29"/>
      <c r="F1298" s="29"/>
      <c r="G1298" s="29"/>
      <c r="H1298" s="29"/>
      <c r="I1298" s="30"/>
      <c r="J1298" s="30"/>
      <c r="K1298" s="30"/>
      <c r="L1298" s="30"/>
      <c r="M1298" s="40"/>
      <c r="N1298" s="40"/>
      <c r="O1298" s="40"/>
      <c r="P1298" s="31"/>
    </row>
    <row r="1299" spans="1:16" s="34" customFormat="1">
      <c r="A1299" s="29"/>
      <c r="B1299" s="29"/>
      <c r="C1299" s="29"/>
      <c r="D1299" s="29"/>
      <c r="E1299" s="29"/>
      <c r="F1299" s="29"/>
      <c r="G1299" s="29"/>
      <c r="H1299" s="29"/>
      <c r="I1299" s="30"/>
      <c r="J1299" s="30"/>
      <c r="K1299" s="30"/>
      <c r="L1299" s="30"/>
      <c r="M1299" s="40"/>
      <c r="N1299" s="40"/>
      <c r="O1299" s="40"/>
      <c r="P1299" s="31"/>
    </row>
    <row r="1300" spans="1:16" s="34" customFormat="1">
      <c r="A1300" s="29"/>
      <c r="B1300" s="29"/>
      <c r="C1300" s="29"/>
      <c r="D1300" s="29"/>
      <c r="E1300" s="29"/>
      <c r="F1300" s="29"/>
      <c r="G1300" s="29"/>
      <c r="H1300" s="29"/>
      <c r="I1300" s="30"/>
      <c r="J1300" s="30"/>
      <c r="K1300" s="30"/>
      <c r="L1300" s="30"/>
      <c r="M1300" s="40"/>
      <c r="N1300" s="40"/>
      <c r="O1300" s="40"/>
      <c r="P1300" s="31"/>
    </row>
    <row r="1301" spans="1:16" s="34" customFormat="1">
      <c r="A1301" s="29"/>
      <c r="B1301" s="29"/>
      <c r="C1301" s="29"/>
      <c r="D1301" s="29"/>
      <c r="E1301" s="29"/>
      <c r="F1301" s="29"/>
      <c r="G1301" s="29"/>
      <c r="H1301" s="29"/>
      <c r="I1301" s="30"/>
      <c r="J1301" s="30"/>
      <c r="K1301" s="30"/>
      <c r="L1301" s="30"/>
      <c r="M1301" s="40"/>
      <c r="N1301" s="40"/>
      <c r="O1301" s="40"/>
      <c r="P1301" s="31"/>
    </row>
    <row r="1302" spans="1:16" s="34" customFormat="1">
      <c r="A1302" s="29"/>
      <c r="B1302" s="29"/>
      <c r="C1302" s="29"/>
      <c r="D1302" s="29"/>
      <c r="E1302" s="29"/>
      <c r="F1302" s="29"/>
      <c r="G1302" s="29"/>
      <c r="H1302" s="29"/>
      <c r="I1302" s="30"/>
      <c r="J1302" s="30"/>
      <c r="K1302" s="30"/>
      <c r="L1302" s="30"/>
      <c r="M1302" s="40"/>
      <c r="N1302" s="40"/>
      <c r="O1302" s="40"/>
      <c r="P1302" s="31"/>
    </row>
    <row r="1303" spans="1:16" s="34" customFormat="1">
      <c r="A1303" s="29"/>
      <c r="B1303" s="29"/>
      <c r="C1303" s="29"/>
      <c r="D1303" s="29"/>
      <c r="E1303" s="29"/>
      <c r="F1303" s="29"/>
      <c r="G1303" s="29"/>
      <c r="H1303" s="29"/>
      <c r="I1303" s="30"/>
      <c r="J1303" s="30"/>
      <c r="K1303" s="30"/>
      <c r="L1303" s="30"/>
      <c r="M1303" s="40"/>
      <c r="N1303" s="40"/>
      <c r="O1303" s="40"/>
      <c r="P1303" s="31"/>
    </row>
    <row r="1304" spans="1:16" s="34" customFormat="1">
      <c r="A1304" s="29"/>
      <c r="B1304" s="29"/>
      <c r="C1304" s="29"/>
      <c r="D1304" s="29"/>
      <c r="E1304" s="29"/>
      <c r="F1304" s="29"/>
      <c r="G1304" s="29"/>
      <c r="H1304" s="29"/>
      <c r="I1304" s="30"/>
      <c r="J1304" s="30"/>
      <c r="K1304" s="30"/>
      <c r="L1304" s="30"/>
      <c r="M1304" s="40"/>
      <c r="N1304" s="40"/>
      <c r="O1304" s="40"/>
      <c r="P1304" s="31"/>
    </row>
    <row r="1305" spans="1:16" s="34" customFormat="1">
      <c r="A1305" s="29"/>
      <c r="B1305" s="29"/>
      <c r="C1305" s="29"/>
      <c r="D1305" s="29"/>
      <c r="E1305" s="29"/>
      <c r="F1305" s="29"/>
      <c r="G1305" s="29"/>
      <c r="H1305" s="29"/>
      <c r="I1305" s="30"/>
      <c r="J1305" s="30"/>
      <c r="K1305" s="30"/>
      <c r="L1305" s="30"/>
      <c r="M1305" s="40"/>
      <c r="N1305" s="40"/>
      <c r="O1305" s="40"/>
      <c r="P1305" s="31"/>
    </row>
    <row r="1306" spans="1:16" s="34" customFormat="1">
      <c r="A1306" s="29"/>
      <c r="B1306" s="29"/>
      <c r="C1306" s="29"/>
      <c r="D1306" s="29"/>
      <c r="E1306" s="29"/>
      <c r="F1306" s="29"/>
      <c r="G1306" s="29"/>
      <c r="H1306" s="29"/>
      <c r="I1306" s="30"/>
      <c r="J1306" s="30"/>
      <c r="K1306" s="30"/>
      <c r="L1306" s="30"/>
      <c r="M1306" s="40"/>
      <c r="N1306" s="40"/>
      <c r="O1306" s="40"/>
      <c r="P1306" s="31"/>
    </row>
    <row r="1307" spans="1:16" s="34" customFormat="1">
      <c r="A1307" s="29"/>
      <c r="B1307" s="29"/>
      <c r="C1307" s="29"/>
      <c r="D1307" s="29"/>
      <c r="E1307" s="29"/>
      <c r="F1307" s="29"/>
      <c r="G1307" s="29"/>
      <c r="H1307" s="29"/>
      <c r="I1307" s="30"/>
      <c r="J1307" s="30"/>
      <c r="K1307" s="30"/>
      <c r="L1307" s="30"/>
      <c r="M1307" s="40"/>
      <c r="N1307" s="40"/>
      <c r="O1307" s="40"/>
      <c r="P1307" s="31"/>
    </row>
    <row r="1308" spans="1:16" s="34" customFormat="1">
      <c r="A1308" s="29"/>
      <c r="B1308" s="29"/>
      <c r="C1308" s="29"/>
      <c r="D1308" s="29"/>
      <c r="E1308" s="29"/>
      <c r="F1308" s="29"/>
      <c r="G1308" s="29"/>
      <c r="H1308" s="29"/>
      <c r="I1308" s="30"/>
      <c r="J1308" s="30"/>
      <c r="K1308" s="30"/>
      <c r="L1308" s="30"/>
      <c r="M1308" s="40"/>
      <c r="N1308" s="40"/>
      <c r="O1308" s="40"/>
      <c r="P1308" s="31"/>
    </row>
    <row r="1309" spans="1:16" s="34" customFormat="1">
      <c r="A1309" s="29"/>
      <c r="B1309" s="29"/>
      <c r="C1309" s="29"/>
      <c r="D1309" s="29"/>
      <c r="E1309" s="29"/>
      <c r="F1309" s="29"/>
      <c r="G1309" s="29"/>
      <c r="H1309" s="29"/>
      <c r="I1309" s="30"/>
      <c r="J1309" s="30"/>
      <c r="K1309" s="30"/>
      <c r="L1309" s="30"/>
      <c r="M1309" s="40"/>
      <c r="N1309" s="40"/>
      <c r="O1309" s="40"/>
      <c r="P1309" s="31"/>
    </row>
    <row r="1310" spans="1:16" s="34" customFormat="1">
      <c r="A1310" s="29"/>
      <c r="B1310" s="29"/>
      <c r="C1310" s="29"/>
      <c r="D1310" s="29"/>
      <c r="E1310" s="29"/>
      <c r="F1310" s="29"/>
      <c r="G1310" s="29"/>
      <c r="H1310" s="29"/>
      <c r="I1310" s="30"/>
      <c r="J1310" s="30"/>
      <c r="K1310" s="30"/>
      <c r="L1310" s="30"/>
      <c r="M1310" s="40"/>
      <c r="N1310" s="40"/>
      <c r="O1310" s="40"/>
      <c r="P1310" s="31"/>
    </row>
    <row r="1311" spans="1:16" s="34" customFormat="1">
      <c r="A1311" s="29"/>
      <c r="B1311" s="29"/>
      <c r="C1311" s="29"/>
      <c r="D1311" s="29"/>
      <c r="E1311" s="29"/>
      <c r="F1311" s="29"/>
      <c r="G1311" s="29"/>
      <c r="H1311" s="29"/>
      <c r="I1311" s="30"/>
      <c r="J1311" s="30"/>
      <c r="K1311" s="30"/>
      <c r="L1311" s="30"/>
      <c r="M1311" s="40"/>
      <c r="N1311" s="40"/>
      <c r="O1311" s="40"/>
      <c r="P1311" s="31"/>
    </row>
    <row r="1312" spans="1:16" s="34" customFormat="1">
      <c r="A1312" s="29"/>
      <c r="B1312" s="29"/>
      <c r="C1312" s="29"/>
      <c r="D1312" s="29"/>
      <c r="E1312" s="29"/>
      <c r="F1312" s="29"/>
      <c r="G1312" s="29"/>
      <c r="H1312" s="29"/>
      <c r="I1312" s="30"/>
      <c r="J1312" s="30"/>
      <c r="K1312" s="30"/>
      <c r="L1312" s="30"/>
      <c r="M1312" s="40"/>
      <c r="N1312" s="40"/>
      <c r="O1312" s="40"/>
      <c r="P1312" s="31"/>
    </row>
    <row r="1313" spans="1:16" s="34" customFormat="1">
      <c r="A1313" s="29"/>
      <c r="B1313" s="29"/>
      <c r="C1313" s="29"/>
      <c r="D1313" s="29"/>
      <c r="E1313" s="29"/>
      <c r="F1313" s="29"/>
      <c r="G1313" s="29"/>
      <c r="H1313" s="29"/>
      <c r="I1313" s="30"/>
      <c r="J1313" s="30"/>
      <c r="K1313" s="30"/>
      <c r="L1313" s="30"/>
      <c r="M1313" s="40"/>
      <c r="N1313" s="40"/>
      <c r="O1313" s="40"/>
      <c r="P1313" s="31"/>
    </row>
    <row r="1314" spans="1:16" s="34" customFormat="1">
      <c r="A1314" s="29"/>
      <c r="B1314" s="29"/>
      <c r="C1314" s="29"/>
      <c r="D1314" s="29"/>
      <c r="E1314" s="29"/>
      <c r="F1314" s="29"/>
      <c r="G1314" s="29"/>
      <c r="H1314" s="29"/>
      <c r="I1314" s="30"/>
      <c r="J1314" s="30"/>
      <c r="K1314" s="30"/>
      <c r="L1314" s="30"/>
      <c r="M1314" s="40"/>
      <c r="N1314" s="40"/>
      <c r="O1314" s="40"/>
      <c r="P1314" s="31"/>
    </row>
    <row r="1315" spans="1:16" s="34" customFormat="1">
      <c r="A1315" s="29"/>
      <c r="B1315" s="29"/>
      <c r="C1315" s="29"/>
      <c r="D1315" s="29"/>
      <c r="E1315" s="29"/>
      <c r="F1315" s="29"/>
      <c r="G1315" s="29"/>
      <c r="H1315" s="29"/>
      <c r="I1315" s="30"/>
      <c r="J1315" s="30"/>
      <c r="K1315" s="30"/>
      <c r="L1315" s="30"/>
      <c r="M1315" s="40"/>
      <c r="N1315" s="40"/>
      <c r="O1315" s="40"/>
      <c r="P1315" s="31"/>
    </row>
    <row r="1316" spans="1:16" s="34" customFormat="1">
      <c r="A1316" s="29"/>
      <c r="B1316" s="29"/>
      <c r="C1316" s="29"/>
      <c r="D1316" s="29"/>
      <c r="E1316" s="29"/>
      <c r="F1316" s="29"/>
      <c r="G1316" s="29"/>
      <c r="H1316" s="29"/>
      <c r="I1316" s="30"/>
      <c r="J1316" s="30"/>
      <c r="K1316" s="30"/>
      <c r="L1316" s="30"/>
      <c r="M1316" s="40"/>
      <c r="N1316" s="40"/>
      <c r="O1316" s="40"/>
      <c r="P1316" s="31"/>
    </row>
    <row r="1317" spans="1:16" s="34" customFormat="1">
      <c r="A1317" s="29"/>
      <c r="B1317" s="29"/>
      <c r="C1317" s="29"/>
      <c r="D1317" s="29"/>
      <c r="E1317" s="29"/>
      <c r="F1317" s="29"/>
      <c r="G1317" s="29"/>
      <c r="H1317" s="29"/>
      <c r="I1317" s="30"/>
      <c r="J1317" s="30"/>
      <c r="K1317" s="30"/>
      <c r="L1317" s="30"/>
      <c r="M1317" s="40"/>
      <c r="N1317" s="40"/>
      <c r="O1317" s="40"/>
      <c r="P1317" s="31"/>
    </row>
    <row r="1318" spans="1:16" s="34" customFormat="1">
      <c r="A1318" s="29"/>
      <c r="B1318" s="29"/>
      <c r="C1318" s="29"/>
      <c r="D1318" s="29"/>
      <c r="E1318" s="29"/>
      <c r="F1318" s="29"/>
      <c r="G1318" s="29"/>
      <c r="H1318" s="29"/>
      <c r="I1318" s="30"/>
      <c r="J1318" s="30"/>
      <c r="K1318" s="30"/>
      <c r="L1318" s="30"/>
      <c r="M1318" s="40"/>
      <c r="N1318" s="40"/>
      <c r="O1318" s="40"/>
      <c r="P1318" s="31"/>
    </row>
    <row r="1319" spans="1:16" s="34" customFormat="1">
      <c r="A1319" s="29"/>
      <c r="B1319" s="29"/>
      <c r="C1319" s="29"/>
      <c r="D1319" s="29"/>
      <c r="E1319" s="29"/>
      <c r="F1319" s="29"/>
      <c r="G1319" s="29"/>
      <c r="H1319" s="29"/>
      <c r="I1319" s="30"/>
      <c r="J1319" s="30"/>
      <c r="K1319" s="30"/>
      <c r="L1319" s="30"/>
      <c r="M1319" s="40"/>
      <c r="N1319" s="40"/>
      <c r="O1319" s="40"/>
      <c r="P1319" s="31"/>
    </row>
    <row r="1320" spans="1:16" s="34" customFormat="1">
      <c r="A1320" s="29"/>
      <c r="B1320" s="29"/>
      <c r="C1320" s="29"/>
      <c r="D1320" s="29"/>
      <c r="E1320" s="29"/>
      <c r="F1320" s="29"/>
      <c r="G1320" s="29"/>
      <c r="H1320" s="29"/>
      <c r="I1320" s="30"/>
      <c r="J1320" s="30"/>
      <c r="K1320" s="30"/>
      <c r="L1320" s="30"/>
      <c r="M1320" s="40"/>
      <c r="N1320" s="40"/>
      <c r="O1320" s="40"/>
      <c r="P1320" s="31"/>
    </row>
    <row r="1321" spans="1:16" s="34" customFormat="1">
      <c r="A1321" s="29"/>
      <c r="B1321" s="29"/>
      <c r="C1321" s="29"/>
      <c r="D1321" s="29"/>
      <c r="E1321" s="29"/>
      <c r="F1321" s="29"/>
      <c r="G1321" s="29"/>
      <c r="H1321" s="29"/>
      <c r="I1321" s="30"/>
      <c r="J1321" s="30"/>
      <c r="K1321" s="30"/>
      <c r="L1321" s="30"/>
      <c r="M1321" s="40"/>
      <c r="N1321" s="40"/>
      <c r="O1321" s="40"/>
      <c r="P1321" s="31"/>
    </row>
    <row r="1322" spans="1:16" s="34" customFormat="1">
      <c r="A1322" s="29"/>
      <c r="B1322" s="29"/>
      <c r="C1322" s="29"/>
      <c r="D1322" s="29"/>
      <c r="E1322" s="29"/>
      <c r="F1322" s="29"/>
      <c r="G1322" s="29"/>
      <c r="H1322" s="29"/>
      <c r="I1322" s="30"/>
      <c r="J1322" s="30"/>
      <c r="K1322" s="30"/>
      <c r="L1322" s="30"/>
      <c r="M1322" s="40"/>
      <c r="N1322" s="40"/>
      <c r="O1322" s="40"/>
      <c r="P1322" s="31"/>
    </row>
    <row r="1323" spans="1:16" s="34" customFormat="1">
      <c r="A1323" s="29"/>
      <c r="B1323" s="29"/>
      <c r="C1323" s="29"/>
      <c r="D1323" s="29"/>
      <c r="E1323" s="29"/>
      <c r="F1323" s="29"/>
      <c r="G1323" s="29"/>
      <c r="H1323" s="29"/>
      <c r="I1323" s="30"/>
      <c r="J1323" s="30"/>
      <c r="K1323" s="30"/>
      <c r="L1323" s="30"/>
      <c r="M1323" s="40"/>
      <c r="N1323" s="40"/>
      <c r="O1323" s="40"/>
      <c r="P1323" s="31"/>
    </row>
    <row r="1324" spans="1:16" s="34" customFormat="1">
      <c r="A1324" s="29"/>
      <c r="B1324" s="29"/>
      <c r="C1324" s="29"/>
      <c r="D1324" s="29"/>
      <c r="E1324" s="29"/>
      <c r="F1324" s="29"/>
      <c r="G1324" s="29"/>
      <c r="H1324" s="29"/>
      <c r="I1324" s="30"/>
      <c r="J1324" s="30"/>
      <c r="K1324" s="30"/>
      <c r="L1324" s="30"/>
      <c r="M1324" s="40"/>
      <c r="N1324" s="40"/>
      <c r="O1324" s="40"/>
      <c r="P1324" s="31"/>
    </row>
    <row r="1325" spans="1:16" s="34" customFormat="1">
      <c r="A1325" s="29"/>
      <c r="B1325" s="29"/>
      <c r="C1325" s="29"/>
      <c r="D1325" s="29"/>
      <c r="E1325" s="29"/>
      <c r="F1325" s="29"/>
      <c r="G1325" s="29"/>
      <c r="H1325" s="29"/>
      <c r="I1325" s="30"/>
      <c r="J1325" s="30"/>
      <c r="K1325" s="30"/>
      <c r="L1325" s="30"/>
      <c r="M1325" s="40"/>
      <c r="N1325" s="40"/>
      <c r="O1325" s="40"/>
      <c r="P1325" s="31"/>
    </row>
    <row r="1326" spans="1:16" s="34" customFormat="1">
      <c r="A1326" s="29"/>
      <c r="B1326" s="29"/>
      <c r="C1326" s="29"/>
      <c r="D1326" s="29"/>
      <c r="E1326" s="29"/>
      <c r="F1326" s="29"/>
      <c r="G1326" s="29"/>
      <c r="H1326" s="29"/>
      <c r="I1326" s="30"/>
      <c r="J1326" s="30"/>
      <c r="K1326" s="30"/>
      <c r="L1326" s="30"/>
      <c r="M1326" s="40"/>
      <c r="N1326" s="40"/>
      <c r="O1326" s="40"/>
      <c r="P1326" s="31"/>
    </row>
    <row r="1327" spans="1:16" s="34" customFormat="1">
      <c r="A1327" s="29"/>
      <c r="B1327" s="29"/>
      <c r="C1327" s="29"/>
      <c r="D1327" s="29"/>
      <c r="E1327" s="29"/>
      <c r="F1327" s="29"/>
      <c r="G1327" s="29"/>
      <c r="H1327" s="29"/>
      <c r="I1327" s="30"/>
      <c r="J1327" s="30"/>
      <c r="K1327" s="30"/>
      <c r="L1327" s="30"/>
      <c r="M1327" s="40"/>
      <c r="N1327" s="40"/>
      <c r="O1327" s="40"/>
      <c r="P1327" s="31"/>
    </row>
    <row r="1328" spans="1:16" s="34" customFormat="1">
      <c r="A1328" s="29"/>
      <c r="B1328" s="29"/>
      <c r="C1328" s="29"/>
      <c r="D1328" s="29"/>
      <c r="E1328" s="29"/>
      <c r="F1328" s="29"/>
      <c r="G1328" s="29"/>
      <c r="H1328" s="29"/>
      <c r="I1328" s="30"/>
      <c r="J1328" s="30"/>
      <c r="K1328" s="30"/>
      <c r="L1328" s="30"/>
      <c r="M1328" s="40"/>
      <c r="N1328" s="40"/>
      <c r="O1328" s="40"/>
      <c r="P1328" s="31"/>
    </row>
    <row r="1329" spans="1:16" s="34" customFormat="1">
      <c r="A1329" s="29"/>
      <c r="B1329" s="29"/>
      <c r="C1329" s="29"/>
      <c r="D1329" s="29"/>
      <c r="E1329" s="29"/>
      <c r="F1329" s="29"/>
      <c r="G1329" s="29"/>
      <c r="H1329" s="29"/>
      <c r="I1329" s="30"/>
      <c r="J1329" s="30"/>
      <c r="K1329" s="30"/>
      <c r="L1329" s="30"/>
      <c r="M1329" s="40"/>
      <c r="N1329" s="40"/>
      <c r="O1329" s="40"/>
      <c r="P1329" s="31"/>
    </row>
    <row r="1330" spans="1:16" s="34" customFormat="1">
      <c r="A1330" s="29"/>
      <c r="B1330" s="29"/>
      <c r="C1330" s="29"/>
      <c r="D1330" s="29"/>
      <c r="E1330" s="29"/>
      <c r="F1330" s="29"/>
      <c r="G1330" s="29"/>
      <c r="H1330" s="29"/>
      <c r="I1330" s="30"/>
      <c r="J1330" s="30"/>
      <c r="K1330" s="30"/>
      <c r="L1330" s="30"/>
      <c r="M1330" s="40"/>
      <c r="N1330" s="40"/>
      <c r="O1330" s="40"/>
      <c r="P1330" s="31"/>
    </row>
    <row r="1331" spans="1:16" s="34" customFormat="1">
      <c r="A1331" s="29"/>
      <c r="B1331" s="29"/>
      <c r="C1331" s="29"/>
      <c r="D1331" s="29"/>
      <c r="E1331" s="29"/>
      <c r="F1331" s="29"/>
      <c r="G1331" s="29"/>
      <c r="H1331" s="29"/>
      <c r="I1331" s="30"/>
      <c r="J1331" s="30"/>
      <c r="K1331" s="30"/>
      <c r="L1331" s="30"/>
      <c r="M1331" s="40"/>
      <c r="N1331" s="40"/>
      <c r="O1331" s="40"/>
      <c r="P1331" s="31"/>
    </row>
    <row r="1332" spans="1:16" s="34" customFormat="1">
      <c r="A1332" s="29"/>
      <c r="B1332" s="29"/>
      <c r="C1332" s="29"/>
      <c r="D1332" s="29"/>
      <c r="E1332" s="29"/>
      <c r="F1332" s="29"/>
      <c r="G1332" s="29"/>
      <c r="H1332" s="29"/>
      <c r="I1332" s="30"/>
      <c r="J1332" s="30"/>
      <c r="K1332" s="30"/>
      <c r="L1332" s="30"/>
      <c r="M1332" s="40"/>
      <c r="N1332" s="40"/>
      <c r="O1332" s="40"/>
      <c r="P1332" s="31"/>
    </row>
    <row r="1333" spans="1:16" s="34" customFormat="1">
      <c r="A1333" s="29"/>
      <c r="B1333" s="29"/>
      <c r="C1333" s="29"/>
      <c r="D1333" s="29"/>
      <c r="E1333" s="29"/>
      <c r="F1333" s="29"/>
      <c r="G1333" s="29"/>
      <c r="H1333" s="29"/>
      <c r="I1333" s="30"/>
      <c r="J1333" s="30"/>
      <c r="K1333" s="30"/>
      <c r="L1333" s="30"/>
      <c r="M1333" s="40"/>
      <c r="N1333" s="40"/>
      <c r="O1333" s="40"/>
      <c r="P1333" s="31"/>
    </row>
    <row r="1334" spans="1:16" s="34" customFormat="1">
      <c r="A1334" s="29"/>
      <c r="B1334" s="29"/>
      <c r="C1334" s="29"/>
      <c r="D1334" s="29"/>
      <c r="E1334" s="29"/>
      <c r="F1334" s="29"/>
      <c r="G1334" s="29"/>
      <c r="H1334" s="29"/>
      <c r="I1334" s="30"/>
      <c r="J1334" s="30"/>
      <c r="K1334" s="30"/>
      <c r="L1334" s="30"/>
      <c r="M1334" s="40"/>
      <c r="N1334" s="40"/>
      <c r="O1334" s="40"/>
      <c r="P1334" s="31"/>
    </row>
    <row r="1335" spans="1:16" s="34" customFormat="1">
      <c r="A1335" s="29"/>
      <c r="B1335" s="29"/>
      <c r="C1335" s="29"/>
      <c r="D1335" s="29"/>
      <c r="E1335" s="29"/>
      <c r="F1335" s="29"/>
      <c r="G1335" s="29"/>
      <c r="H1335" s="29"/>
      <c r="I1335" s="30"/>
      <c r="J1335" s="30"/>
      <c r="K1335" s="30"/>
      <c r="L1335" s="30"/>
      <c r="M1335" s="40"/>
      <c r="N1335" s="40"/>
      <c r="O1335" s="40"/>
      <c r="P1335" s="31"/>
    </row>
    <row r="1336" spans="1:16" s="34" customFormat="1">
      <c r="A1336" s="29"/>
      <c r="B1336" s="29"/>
      <c r="C1336" s="29"/>
      <c r="D1336" s="29"/>
      <c r="E1336" s="29"/>
      <c r="F1336" s="29"/>
      <c r="G1336" s="29"/>
      <c r="H1336" s="29"/>
      <c r="I1336" s="30"/>
      <c r="J1336" s="30"/>
      <c r="K1336" s="30"/>
      <c r="L1336" s="30"/>
      <c r="M1336" s="40"/>
      <c r="N1336" s="40"/>
      <c r="O1336" s="40"/>
      <c r="P1336" s="31"/>
    </row>
    <row r="1337" spans="1:16" s="34" customFormat="1">
      <c r="A1337" s="29"/>
      <c r="B1337" s="29"/>
      <c r="C1337" s="29"/>
      <c r="D1337" s="29"/>
      <c r="E1337" s="29"/>
      <c r="F1337" s="29"/>
      <c r="G1337" s="29"/>
      <c r="H1337" s="29"/>
      <c r="I1337" s="30"/>
      <c r="J1337" s="30"/>
      <c r="K1337" s="30"/>
      <c r="L1337" s="30"/>
      <c r="M1337" s="40"/>
      <c r="N1337" s="40"/>
      <c r="O1337" s="40"/>
      <c r="P1337" s="31"/>
    </row>
    <row r="1338" spans="1:16" s="34" customFormat="1">
      <c r="A1338" s="29"/>
      <c r="B1338" s="29"/>
      <c r="C1338" s="29"/>
      <c r="D1338" s="29"/>
      <c r="E1338" s="29"/>
      <c r="F1338" s="29"/>
      <c r="G1338" s="29"/>
      <c r="H1338" s="29"/>
      <c r="I1338" s="30"/>
      <c r="J1338" s="30"/>
      <c r="K1338" s="30"/>
      <c r="L1338" s="30"/>
      <c r="M1338" s="40"/>
      <c r="N1338" s="40"/>
      <c r="O1338" s="40"/>
      <c r="P1338" s="31"/>
    </row>
    <row r="1339" spans="1:16" s="34" customFormat="1">
      <c r="A1339" s="29"/>
      <c r="B1339" s="29"/>
      <c r="C1339" s="29"/>
      <c r="D1339" s="29"/>
      <c r="E1339" s="29"/>
      <c r="F1339" s="29"/>
      <c r="G1339" s="29"/>
      <c r="H1339" s="29"/>
      <c r="I1339" s="30"/>
      <c r="J1339" s="30"/>
      <c r="K1339" s="30"/>
      <c r="L1339" s="30"/>
      <c r="M1339" s="40"/>
      <c r="N1339" s="40"/>
      <c r="O1339" s="40"/>
      <c r="P1339" s="31"/>
    </row>
    <row r="1340" spans="1:16" s="34" customFormat="1">
      <c r="A1340" s="29"/>
      <c r="B1340" s="29"/>
      <c r="C1340" s="29"/>
      <c r="D1340" s="29"/>
      <c r="E1340" s="29"/>
      <c r="F1340" s="29"/>
      <c r="G1340" s="29"/>
      <c r="H1340" s="29"/>
      <c r="I1340" s="30"/>
      <c r="J1340" s="30"/>
      <c r="K1340" s="30"/>
      <c r="L1340" s="30"/>
      <c r="M1340" s="40"/>
      <c r="N1340" s="40"/>
      <c r="O1340" s="40"/>
      <c r="P1340" s="31"/>
    </row>
    <row r="1341" spans="1:16" s="34" customFormat="1">
      <c r="A1341" s="29"/>
      <c r="B1341" s="29"/>
      <c r="C1341" s="29"/>
      <c r="D1341" s="29"/>
      <c r="E1341" s="29"/>
      <c r="F1341" s="29"/>
      <c r="G1341" s="29"/>
      <c r="H1341" s="29"/>
      <c r="I1341" s="30"/>
      <c r="J1341" s="30"/>
      <c r="K1341" s="30"/>
      <c r="L1341" s="30"/>
      <c r="M1341" s="40"/>
      <c r="N1341" s="40"/>
      <c r="O1341" s="40"/>
      <c r="P1341" s="31"/>
    </row>
    <row r="1342" spans="1:16" s="34" customFormat="1">
      <c r="A1342" s="29"/>
      <c r="B1342" s="29"/>
      <c r="C1342" s="29"/>
      <c r="D1342" s="29"/>
      <c r="E1342" s="29"/>
      <c r="F1342" s="29"/>
      <c r="G1342" s="29"/>
      <c r="H1342" s="29"/>
      <c r="I1342" s="30"/>
      <c r="J1342" s="30"/>
      <c r="K1342" s="30"/>
      <c r="L1342" s="30"/>
      <c r="M1342" s="40"/>
      <c r="N1342" s="40"/>
      <c r="O1342" s="40"/>
      <c r="P1342" s="31"/>
    </row>
    <row r="1343" spans="1:16" s="34" customFormat="1">
      <c r="A1343" s="29"/>
      <c r="B1343" s="29"/>
      <c r="C1343" s="29"/>
      <c r="D1343" s="29"/>
      <c r="E1343" s="29"/>
      <c r="F1343" s="29"/>
      <c r="G1343" s="29"/>
      <c r="H1343" s="29"/>
      <c r="I1343" s="30"/>
      <c r="J1343" s="30"/>
      <c r="K1343" s="30"/>
      <c r="L1343" s="30"/>
      <c r="M1343" s="40"/>
      <c r="N1343" s="40"/>
      <c r="O1343" s="40"/>
      <c r="P1343" s="31"/>
    </row>
    <row r="1344" spans="1:16" s="34" customFormat="1">
      <c r="A1344" s="29"/>
      <c r="B1344" s="29"/>
      <c r="C1344" s="29"/>
      <c r="D1344" s="29"/>
      <c r="E1344" s="29"/>
      <c r="F1344" s="29"/>
      <c r="G1344" s="29"/>
      <c r="H1344" s="29"/>
      <c r="I1344" s="30"/>
      <c r="J1344" s="30"/>
      <c r="K1344" s="30"/>
      <c r="L1344" s="30"/>
      <c r="M1344" s="40"/>
      <c r="N1344" s="40"/>
      <c r="O1344" s="40"/>
      <c r="P1344" s="31"/>
    </row>
    <row r="1345" spans="1:16" s="34" customFormat="1">
      <c r="A1345" s="29"/>
      <c r="B1345" s="29"/>
      <c r="C1345" s="29"/>
      <c r="D1345" s="29"/>
      <c r="E1345" s="29"/>
      <c r="F1345" s="29"/>
      <c r="G1345" s="29"/>
      <c r="H1345" s="29"/>
      <c r="I1345" s="30"/>
      <c r="J1345" s="30"/>
      <c r="K1345" s="30"/>
      <c r="L1345" s="30"/>
      <c r="M1345" s="40"/>
      <c r="N1345" s="40"/>
      <c r="O1345" s="40"/>
      <c r="P1345" s="31"/>
    </row>
    <row r="1346" spans="1:16" s="34" customFormat="1">
      <c r="A1346" s="29"/>
      <c r="B1346" s="29"/>
      <c r="C1346" s="29"/>
      <c r="D1346" s="29"/>
      <c r="E1346" s="29"/>
      <c r="F1346" s="29"/>
      <c r="G1346" s="29"/>
      <c r="H1346" s="29"/>
      <c r="I1346" s="30"/>
      <c r="J1346" s="30"/>
      <c r="K1346" s="30"/>
      <c r="L1346" s="30"/>
      <c r="M1346" s="40"/>
      <c r="N1346" s="40"/>
      <c r="O1346" s="40"/>
      <c r="P1346" s="31"/>
    </row>
    <row r="1347" spans="1:16" s="34" customFormat="1">
      <c r="A1347" s="29"/>
      <c r="B1347" s="29"/>
      <c r="C1347" s="29"/>
      <c r="D1347" s="29"/>
      <c r="E1347" s="29"/>
      <c r="F1347" s="29"/>
      <c r="G1347" s="29"/>
      <c r="H1347" s="29"/>
      <c r="I1347" s="30"/>
      <c r="J1347" s="30"/>
      <c r="K1347" s="30"/>
      <c r="L1347" s="30"/>
      <c r="M1347" s="40"/>
      <c r="N1347" s="40"/>
      <c r="O1347" s="40"/>
      <c r="P1347" s="31"/>
    </row>
    <row r="1348" spans="1:16" s="34" customFormat="1">
      <c r="A1348" s="29"/>
      <c r="B1348" s="29"/>
      <c r="C1348" s="29"/>
      <c r="D1348" s="29"/>
      <c r="E1348" s="29"/>
      <c r="F1348" s="29"/>
      <c r="G1348" s="29"/>
      <c r="H1348" s="29"/>
      <c r="I1348" s="30"/>
      <c r="J1348" s="30"/>
      <c r="K1348" s="30"/>
      <c r="L1348" s="30"/>
      <c r="M1348" s="40"/>
      <c r="N1348" s="40"/>
      <c r="O1348" s="40"/>
      <c r="P1348" s="31"/>
    </row>
    <row r="1349" spans="1:16" s="34" customFormat="1">
      <c r="A1349" s="29"/>
      <c r="B1349" s="29"/>
      <c r="C1349" s="29"/>
      <c r="D1349" s="29"/>
      <c r="E1349" s="29"/>
      <c r="F1349" s="29"/>
      <c r="G1349" s="29"/>
      <c r="H1349" s="29"/>
      <c r="I1349" s="30"/>
      <c r="J1349" s="30"/>
      <c r="K1349" s="30"/>
      <c r="L1349" s="30"/>
      <c r="M1349" s="40"/>
      <c r="N1349" s="40"/>
      <c r="O1349" s="40"/>
      <c r="P1349" s="31"/>
    </row>
    <row r="1350" spans="1:16" s="34" customFormat="1">
      <c r="A1350" s="29"/>
      <c r="B1350" s="29"/>
      <c r="C1350" s="29"/>
      <c r="D1350" s="29"/>
      <c r="E1350" s="29"/>
      <c r="F1350" s="29"/>
      <c r="G1350" s="29"/>
      <c r="H1350" s="29"/>
      <c r="I1350" s="30"/>
      <c r="J1350" s="30"/>
      <c r="K1350" s="30"/>
      <c r="L1350" s="30"/>
      <c r="M1350" s="40"/>
      <c r="N1350" s="40"/>
      <c r="O1350" s="40"/>
      <c r="P1350" s="31"/>
    </row>
    <row r="1351" spans="1:16" s="34" customFormat="1">
      <c r="A1351" s="29"/>
      <c r="B1351" s="29"/>
      <c r="C1351" s="29"/>
      <c r="D1351" s="29"/>
      <c r="E1351" s="29"/>
      <c r="F1351" s="29"/>
      <c r="G1351" s="29"/>
      <c r="H1351" s="29"/>
      <c r="I1351" s="30"/>
      <c r="J1351" s="30"/>
      <c r="K1351" s="30"/>
      <c r="L1351" s="30"/>
      <c r="M1351" s="40"/>
      <c r="N1351" s="40"/>
      <c r="O1351" s="40"/>
      <c r="P1351" s="31"/>
    </row>
    <row r="1352" spans="1:16" s="34" customFormat="1">
      <c r="A1352" s="29"/>
      <c r="B1352" s="29"/>
      <c r="C1352" s="29"/>
      <c r="D1352" s="29"/>
      <c r="E1352" s="29"/>
      <c r="F1352" s="29"/>
      <c r="G1352" s="29"/>
      <c r="H1352" s="29"/>
      <c r="I1352" s="30"/>
      <c r="J1352" s="30"/>
      <c r="K1352" s="30"/>
      <c r="L1352" s="30"/>
      <c r="M1352" s="40"/>
      <c r="N1352" s="40"/>
      <c r="O1352" s="40"/>
      <c r="P1352" s="31"/>
    </row>
    <row r="1353" spans="1:16" s="34" customFormat="1">
      <c r="A1353" s="29"/>
      <c r="B1353" s="29"/>
      <c r="C1353" s="29"/>
      <c r="D1353" s="29"/>
      <c r="E1353" s="29"/>
      <c r="F1353" s="29"/>
      <c r="G1353" s="29"/>
      <c r="H1353" s="29"/>
      <c r="I1353" s="30"/>
      <c r="J1353" s="30"/>
      <c r="K1353" s="30"/>
      <c r="L1353" s="30"/>
      <c r="M1353" s="40"/>
      <c r="N1353" s="40"/>
      <c r="O1353" s="40"/>
      <c r="P1353" s="31"/>
    </row>
    <row r="1354" spans="1:16" s="34" customFormat="1">
      <c r="A1354" s="29"/>
      <c r="B1354" s="29"/>
      <c r="C1354" s="29"/>
      <c r="D1354" s="29"/>
      <c r="E1354" s="29"/>
      <c r="F1354" s="29"/>
      <c r="G1354" s="29"/>
      <c r="H1354" s="29"/>
      <c r="I1354" s="30"/>
      <c r="J1354" s="30"/>
      <c r="K1354" s="30"/>
      <c r="L1354" s="30"/>
      <c r="M1354" s="40"/>
      <c r="N1354" s="40"/>
      <c r="O1354" s="40"/>
      <c r="P1354" s="31"/>
    </row>
    <row r="1355" spans="1:16" s="34" customFormat="1">
      <c r="A1355" s="29"/>
      <c r="B1355" s="29"/>
      <c r="C1355" s="29"/>
      <c r="D1355" s="29"/>
      <c r="E1355" s="29"/>
      <c r="F1355" s="29"/>
      <c r="G1355" s="29"/>
      <c r="H1355" s="29"/>
      <c r="I1355" s="30"/>
      <c r="J1355" s="30"/>
      <c r="K1355" s="30"/>
      <c r="L1355" s="30"/>
      <c r="M1355" s="40"/>
      <c r="N1355" s="40"/>
      <c r="O1355" s="40"/>
      <c r="P1355" s="31"/>
    </row>
    <row r="1356" spans="1:16" s="34" customFormat="1">
      <c r="A1356" s="29"/>
      <c r="B1356" s="29"/>
      <c r="C1356" s="29"/>
      <c r="D1356" s="29"/>
      <c r="E1356" s="29"/>
      <c r="F1356" s="29"/>
      <c r="G1356" s="29"/>
      <c r="H1356" s="29"/>
      <c r="I1356" s="30"/>
      <c r="J1356" s="30"/>
      <c r="K1356" s="30"/>
      <c r="L1356" s="30"/>
      <c r="M1356" s="40"/>
      <c r="N1356" s="40"/>
      <c r="O1356" s="40"/>
      <c r="P1356" s="31"/>
    </row>
    <row r="1357" spans="1:16" s="34" customFormat="1">
      <c r="A1357" s="29"/>
      <c r="B1357" s="29"/>
      <c r="C1357" s="29"/>
      <c r="D1357" s="29"/>
      <c r="E1357" s="29"/>
      <c r="F1357" s="29"/>
      <c r="G1357" s="29"/>
      <c r="H1357" s="29"/>
      <c r="I1357" s="30"/>
      <c r="J1357" s="30"/>
      <c r="K1357" s="30"/>
      <c r="L1357" s="30"/>
      <c r="M1357" s="40"/>
      <c r="N1357" s="40"/>
      <c r="O1357" s="40"/>
      <c r="P1357" s="31"/>
    </row>
    <row r="1358" spans="1:16" s="34" customFormat="1">
      <c r="A1358" s="29"/>
      <c r="B1358" s="29"/>
      <c r="C1358" s="29"/>
      <c r="D1358" s="29"/>
      <c r="E1358" s="29"/>
      <c r="F1358" s="29"/>
      <c r="G1358" s="29"/>
      <c r="H1358" s="29"/>
      <c r="I1358" s="30"/>
      <c r="J1358" s="30"/>
      <c r="K1358" s="30"/>
      <c r="L1358" s="30"/>
      <c r="M1358" s="40"/>
      <c r="N1358" s="40"/>
      <c r="O1358" s="40"/>
      <c r="P1358" s="31"/>
    </row>
    <row r="1359" spans="1:16" s="34" customFormat="1">
      <c r="A1359" s="29"/>
      <c r="B1359" s="29"/>
      <c r="C1359" s="29"/>
      <c r="D1359" s="29"/>
      <c r="E1359" s="29"/>
      <c r="F1359" s="29"/>
      <c r="G1359" s="29"/>
      <c r="H1359" s="29"/>
      <c r="I1359" s="30"/>
      <c r="J1359" s="30"/>
      <c r="K1359" s="30"/>
      <c r="L1359" s="30"/>
      <c r="M1359" s="40"/>
      <c r="N1359" s="40"/>
      <c r="O1359" s="40"/>
      <c r="P1359" s="31"/>
    </row>
    <row r="1360" spans="1:16" s="34" customFormat="1">
      <c r="A1360" s="29"/>
      <c r="B1360" s="29"/>
      <c r="C1360" s="29"/>
      <c r="D1360" s="29"/>
      <c r="E1360" s="29"/>
      <c r="F1360" s="29"/>
      <c r="G1360" s="29"/>
      <c r="H1360" s="29"/>
      <c r="I1360" s="30"/>
      <c r="J1360" s="30"/>
      <c r="K1360" s="30"/>
      <c r="L1360" s="30"/>
      <c r="M1360" s="40"/>
      <c r="N1360" s="40"/>
      <c r="O1360" s="40"/>
      <c r="P1360" s="31"/>
    </row>
    <row r="1361" spans="1:16" s="34" customFormat="1">
      <c r="A1361" s="29"/>
      <c r="B1361" s="29"/>
      <c r="C1361" s="29"/>
      <c r="D1361" s="29"/>
      <c r="E1361" s="29"/>
      <c r="F1361" s="29"/>
      <c r="G1361" s="29"/>
      <c r="H1361" s="29"/>
      <c r="I1361" s="30"/>
      <c r="J1361" s="30"/>
      <c r="K1361" s="30"/>
      <c r="L1361" s="30"/>
      <c r="M1361" s="40"/>
      <c r="N1361" s="40"/>
      <c r="O1361" s="40"/>
      <c r="P1361" s="31"/>
    </row>
    <row r="1362" spans="1:16" s="34" customFormat="1">
      <c r="A1362" s="29"/>
      <c r="B1362" s="29"/>
      <c r="C1362" s="29"/>
      <c r="D1362" s="29"/>
      <c r="E1362" s="29"/>
      <c r="F1362" s="29"/>
      <c r="G1362" s="29"/>
      <c r="H1362" s="29"/>
      <c r="I1362" s="30"/>
      <c r="J1362" s="30"/>
      <c r="K1362" s="30"/>
      <c r="L1362" s="30"/>
      <c r="M1362" s="40"/>
      <c r="N1362" s="40"/>
      <c r="O1362" s="40"/>
      <c r="P1362" s="31"/>
    </row>
    <row r="1363" spans="1:16" s="34" customFormat="1">
      <c r="A1363" s="29"/>
      <c r="B1363" s="29"/>
      <c r="C1363" s="29"/>
      <c r="D1363" s="29"/>
      <c r="E1363" s="29"/>
      <c r="F1363" s="29"/>
      <c r="G1363" s="29"/>
      <c r="H1363" s="29"/>
      <c r="I1363" s="30"/>
      <c r="J1363" s="30"/>
      <c r="K1363" s="30"/>
      <c r="L1363" s="30"/>
      <c r="M1363" s="40"/>
      <c r="N1363" s="40"/>
      <c r="O1363" s="40"/>
      <c r="P1363" s="31"/>
    </row>
    <row r="1364" spans="1:16" s="34" customFormat="1">
      <c r="A1364" s="29"/>
      <c r="B1364" s="29"/>
      <c r="C1364" s="29"/>
      <c r="D1364" s="29"/>
      <c r="E1364" s="29"/>
      <c r="F1364" s="29"/>
      <c r="G1364" s="29"/>
      <c r="H1364" s="29"/>
      <c r="I1364" s="30"/>
      <c r="J1364" s="30"/>
      <c r="K1364" s="30"/>
      <c r="L1364" s="30"/>
      <c r="M1364" s="40"/>
      <c r="N1364" s="40"/>
      <c r="O1364" s="40"/>
      <c r="P1364" s="31"/>
    </row>
    <row r="1365" spans="1:16" s="34" customFormat="1">
      <c r="A1365" s="29"/>
      <c r="B1365" s="29"/>
      <c r="C1365" s="29"/>
      <c r="D1365" s="29"/>
      <c r="E1365" s="29"/>
      <c r="F1365" s="29"/>
      <c r="G1365" s="29"/>
      <c r="H1365" s="29"/>
      <c r="I1365" s="30"/>
      <c r="J1365" s="30"/>
      <c r="K1365" s="30"/>
      <c r="L1365" s="30"/>
      <c r="M1365" s="40"/>
      <c r="N1365" s="40"/>
      <c r="O1365" s="40"/>
      <c r="P1365" s="31"/>
    </row>
    <row r="1366" spans="1:16" s="34" customFormat="1">
      <c r="A1366" s="29"/>
      <c r="B1366" s="29"/>
      <c r="C1366" s="29"/>
      <c r="D1366" s="29"/>
      <c r="E1366" s="29"/>
      <c r="F1366" s="29"/>
      <c r="G1366" s="29"/>
      <c r="H1366" s="29"/>
      <c r="I1366" s="30"/>
      <c r="J1366" s="30"/>
      <c r="K1366" s="30"/>
      <c r="L1366" s="30"/>
      <c r="M1366" s="40"/>
      <c r="N1366" s="40"/>
      <c r="O1366" s="40"/>
      <c r="P1366" s="31"/>
    </row>
    <row r="1367" spans="1:16" s="34" customFormat="1">
      <c r="A1367" s="29"/>
      <c r="B1367" s="29"/>
      <c r="C1367" s="29"/>
      <c r="D1367" s="29"/>
      <c r="E1367" s="29"/>
      <c r="F1367" s="29"/>
      <c r="G1367" s="29"/>
      <c r="H1367" s="29"/>
      <c r="I1367" s="30"/>
      <c r="J1367" s="30"/>
      <c r="K1367" s="30"/>
      <c r="L1367" s="30"/>
      <c r="M1367" s="40"/>
      <c r="N1367" s="40"/>
      <c r="O1367" s="40"/>
      <c r="P1367" s="31"/>
    </row>
    <row r="1368" spans="1:16" s="34" customFormat="1">
      <c r="A1368" s="29"/>
      <c r="B1368" s="29"/>
      <c r="C1368" s="29"/>
      <c r="D1368" s="29"/>
      <c r="E1368" s="29"/>
      <c r="F1368" s="29"/>
      <c r="G1368" s="29"/>
      <c r="H1368" s="29"/>
      <c r="I1368" s="30"/>
      <c r="J1368" s="30"/>
      <c r="K1368" s="30"/>
      <c r="L1368" s="30"/>
      <c r="M1368" s="40"/>
      <c r="N1368" s="40"/>
      <c r="O1368" s="40"/>
      <c r="P1368" s="31"/>
    </row>
    <row r="1369" spans="1:16" s="34" customFormat="1">
      <c r="A1369" s="29"/>
      <c r="B1369" s="29"/>
      <c r="C1369" s="29"/>
      <c r="D1369" s="29"/>
      <c r="E1369" s="29"/>
      <c r="F1369" s="29"/>
      <c r="G1369" s="29"/>
      <c r="H1369" s="29"/>
      <c r="I1369" s="30"/>
      <c r="J1369" s="30"/>
      <c r="K1369" s="30"/>
      <c r="L1369" s="30"/>
      <c r="M1369" s="40"/>
      <c r="N1369" s="40"/>
      <c r="O1369" s="40"/>
      <c r="P1369" s="31"/>
    </row>
    <row r="1370" spans="1:16" s="34" customFormat="1">
      <c r="A1370" s="29"/>
      <c r="B1370" s="29"/>
      <c r="C1370" s="29"/>
      <c r="D1370" s="29"/>
      <c r="E1370" s="29"/>
      <c r="F1370" s="29"/>
      <c r="G1370" s="29"/>
      <c r="H1370" s="29"/>
      <c r="I1370" s="30"/>
      <c r="J1370" s="30"/>
      <c r="K1370" s="30"/>
      <c r="L1370" s="30"/>
      <c r="M1370" s="40"/>
      <c r="N1370" s="40"/>
      <c r="O1370" s="40"/>
      <c r="P1370" s="31"/>
    </row>
    <row r="1371" spans="1:16" s="34" customFormat="1">
      <c r="A1371" s="29"/>
      <c r="B1371" s="29"/>
      <c r="C1371" s="29"/>
      <c r="D1371" s="29"/>
      <c r="E1371" s="29"/>
      <c r="F1371" s="29"/>
      <c r="G1371" s="29"/>
      <c r="H1371" s="29"/>
      <c r="I1371" s="30"/>
      <c r="J1371" s="30"/>
      <c r="K1371" s="30"/>
      <c r="L1371" s="30"/>
      <c r="M1371" s="40"/>
      <c r="N1371" s="40"/>
      <c r="O1371" s="40"/>
      <c r="P1371" s="31"/>
    </row>
    <row r="1372" spans="1:16" s="34" customFormat="1">
      <c r="A1372" s="29"/>
      <c r="B1372" s="29"/>
      <c r="C1372" s="29"/>
      <c r="D1372" s="29"/>
      <c r="E1372" s="29"/>
      <c r="F1372" s="29"/>
      <c r="G1372" s="29"/>
      <c r="H1372" s="29"/>
      <c r="I1372" s="30"/>
      <c r="J1372" s="30"/>
      <c r="K1372" s="30"/>
      <c r="L1372" s="30"/>
      <c r="M1372" s="40"/>
      <c r="N1372" s="40"/>
      <c r="O1372" s="40"/>
      <c r="P1372" s="31"/>
    </row>
    <row r="1373" spans="1:16" s="34" customFormat="1">
      <c r="A1373" s="29"/>
      <c r="B1373" s="29"/>
      <c r="C1373" s="29"/>
      <c r="D1373" s="29"/>
      <c r="E1373" s="29"/>
      <c r="F1373" s="29"/>
      <c r="G1373" s="29"/>
      <c r="H1373" s="29"/>
      <c r="I1373" s="30"/>
      <c r="J1373" s="30"/>
      <c r="K1373" s="30"/>
      <c r="L1373" s="30"/>
      <c r="M1373" s="40"/>
      <c r="N1373" s="40"/>
      <c r="O1373" s="40"/>
      <c r="P1373" s="31"/>
    </row>
    <row r="1374" spans="1:16" s="34" customFormat="1">
      <c r="A1374" s="29"/>
      <c r="B1374" s="29"/>
      <c r="C1374" s="29"/>
      <c r="D1374" s="29"/>
      <c r="E1374" s="29"/>
      <c r="F1374" s="29"/>
      <c r="G1374" s="29"/>
      <c r="H1374" s="29"/>
      <c r="I1374" s="30"/>
      <c r="J1374" s="30"/>
      <c r="K1374" s="30"/>
      <c r="L1374" s="30"/>
      <c r="M1374" s="40"/>
      <c r="N1374" s="40"/>
      <c r="O1374" s="40"/>
      <c r="P1374" s="31"/>
    </row>
    <row r="1375" spans="1:16" s="34" customFormat="1">
      <c r="A1375" s="29"/>
      <c r="B1375" s="29"/>
      <c r="C1375" s="29"/>
      <c r="D1375" s="29"/>
      <c r="E1375" s="29"/>
      <c r="F1375" s="29"/>
      <c r="G1375" s="29"/>
      <c r="H1375" s="29"/>
      <c r="I1375" s="30"/>
      <c r="J1375" s="30"/>
      <c r="K1375" s="30"/>
      <c r="L1375" s="30"/>
      <c r="M1375" s="40"/>
      <c r="N1375" s="40"/>
      <c r="O1375" s="40"/>
      <c r="P1375" s="31"/>
    </row>
    <row r="1376" spans="1:16" s="34" customFormat="1">
      <c r="A1376" s="29"/>
      <c r="B1376" s="29"/>
      <c r="C1376" s="29"/>
      <c r="D1376" s="29"/>
      <c r="E1376" s="29"/>
      <c r="F1376" s="29"/>
      <c r="G1376" s="29"/>
      <c r="H1376" s="29"/>
      <c r="I1376" s="30"/>
      <c r="J1376" s="30"/>
      <c r="K1376" s="30"/>
      <c r="L1376" s="30"/>
      <c r="M1376" s="40"/>
      <c r="N1376" s="40"/>
      <c r="O1376" s="40"/>
      <c r="P1376" s="31"/>
    </row>
    <row r="1377" spans="1:16" s="34" customFormat="1">
      <c r="A1377" s="29"/>
      <c r="B1377" s="29"/>
      <c r="C1377" s="29"/>
      <c r="D1377" s="29"/>
      <c r="E1377" s="29"/>
      <c r="F1377" s="29"/>
      <c r="G1377" s="29"/>
      <c r="H1377" s="29"/>
      <c r="I1377" s="30"/>
      <c r="J1377" s="30"/>
      <c r="K1377" s="30"/>
      <c r="L1377" s="30"/>
      <c r="M1377" s="40"/>
      <c r="N1377" s="40"/>
      <c r="O1377" s="40"/>
      <c r="P1377" s="31"/>
    </row>
    <row r="1378" spans="1:16" s="34" customFormat="1">
      <c r="A1378" s="29"/>
      <c r="B1378" s="29"/>
      <c r="C1378" s="29"/>
      <c r="D1378" s="29"/>
      <c r="E1378" s="29"/>
      <c r="F1378" s="29"/>
      <c r="G1378" s="29"/>
      <c r="H1378" s="29"/>
      <c r="I1378" s="30"/>
      <c r="J1378" s="30"/>
      <c r="K1378" s="30"/>
      <c r="L1378" s="30"/>
      <c r="M1378" s="40"/>
      <c r="N1378" s="40"/>
      <c r="O1378" s="40"/>
      <c r="P1378" s="31"/>
    </row>
    <row r="1379" spans="1:16" s="34" customFormat="1">
      <c r="A1379" s="29"/>
      <c r="B1379" s="29"/>
      <c r="C1379" s="29"/>
      <c r="D1379" s="29"/>
      <c r="E1379" s="29"/>
      <c r="F1379" s="29"/>
      <c r="G1379" s="29"/>
      <c r="H1379" s="29"/>
      <c r="I1379" s="30"/>
      <c r="J1379" s="30"/>
      <c r="K1379" s="30"/>
      <c r="L1379" s="30"/>
      <c r="M1379" s="40"/>
      <c r="N1379" s="40"/>
      <c r="O1379" s="40"/>
      <c r="P1379" s="31"/>
    </row>
    <row r="1380" spans="1:16" s="34" customFormat="1">
      <c r="A1380" s="29"/>
      <c r="B1380" s="29"/>
      <c r="C1380" s="29"/>
      <c r="D1380" s="29"/>
      <c r="E1380" s="29"/>
      <c r="F1380" s="29"/>
      <c r="G1380" s="29"/>
      <c r="H1380" s="29"/>
      <c r="I1380" s="30"/>
      <c r="J1380" s="30"/>
      <c r="K1380" s="30"/>
      <c r="L1380" s="30"/>
      <c r="M1380" s="40"/>
      <c r="N1380" s="40"/>
      <c r="O1380" s="40"/>
      <c r="P1380" s="31"/>
    </row>
    <row r="1381" spans="1:16" s="34" customFormat="1">
      <c r="A1381" s="29"/>
      <c r="B1381" s="29"/>
      <c r="C1381" s="29"/>
      <c r="D1381" s="29"/>
      <c r="E1381" s="29"/>
      <c r="F1381" s="29"/>
      <c r="G1381" s="29"/>
      <c r="H1381" s="29"/>
      <c r="I1381" s="30"/>
      <c r="J1381" s="30"/>
      <c r="K1381" s="30"/>
      <c r="L1381" s="30"/>
      <c r="M1381" s="40"/>
      <c r="N1381" s="40"/>
      <c r="O1381" s="40"/>
      <c r="P1381" s="31"/>
    </row>
    <row r="1382" spans="1:16" s="34" customFormat="1">
      <c r="A1382" s="29"/>
      <c r="B1382" s="29"/>
      <c r="C1382" s="29"/>
      <c r="D1382" s="29"/>
      <c r="E1382" s="29"/>
      <c r="F1382" s="29"/>
      <c r="G1382" s="29"/>
      <c r="H1382" s="29"/>
      <c r="I1382" s="30"/>
      <c r="J1382" s="30"/>
      <c r="K1382" s="30"/>
      <c r="L1382" s="30"/>
      <c r="M1382" s="40"/>
      <c r="N1382" s="40"/>
      <c r="O1382" s="40"/>
      <c r="P1382" s="31"/>
    </row>
    <row r="1383" spans="1:16" s="34" customFormat="1">
      <c r="A1383" s="29"/>
      <c r="B1383" s="29"/>
      <c r="C1383" s="29"/>
      <c r="D1383" s="29"/>
      <c r="E1383" s="29"/>
      <c r="F1383" s="29"/>
      <c r="G1383" s="29"/>
      <c r="H1383" s="29"/>
      <c r="I1383" s="30"/>
      <c r="J1383" s="30"/>
      <c r="K1383" s="30"/>
      <c r="L1383" s="30"/>
      <c r="M1383" s="40"/>
      <c r="N1383" s="40"/>
      <c r="O1383" s="40"/>
      <c r="P1383" s="31"/>
    </row>
    <row r="1384" spans="1:16" s="34" customFormat="1">
      <c r="A1384" s="29"/>
      <c r="B1384" s="29"/>
      <c r="C1384" s="29"/>
      <c r="D1384" s="29"/>
      <c r="E1384" s="29"/>
      <c r="F1384" s="29"/>
      <c r="G1384" s="29"/>
      <c r="H1384" s="29"/>
      <c r="I1384" s="30"/>
      <c r="J1384" s="30"/>
      <c r="K1384" s="30"/>
      <c r="L1384" s="30"/>
      <c r="M1384" s="40"/>
      <c r="N1384" s="40"/>
      <c r="O1384" s="40"/>
      <c r="P1384" s="31"/>
    </row>
    <row r="1385" spans="1:16" s="34" customFormat="1">
      <c r="A1385" s="29"/>
      <c r="B1385" s="29"/>
      <c r="C1385" s="29"/>
      <c r="D1385" s="29"/>
      <c r="E1385" s="29"/>
      <c r="F1385" s="29"/>
      <c r="G1385" s="29"/>
      <c r="H1385" s="29"/>
      <c r="I1385" s="30"/>
      <c r="J1385" s="30"/>
      <c r="K1385" s="30"/>
      <c r="L1385" s="30"/>
      <c r="M1385" s="40"/>
      <c r="N1385" s="40"/>
      <c r="O1385" s="40"/>
      <c r="P1385" s="31"/>
    </row>
    <row r="1386" spans="1:16" s="34" customFormat="1">
      <c r="A1386" s="29"/>
      <c r="B1386" s="29"/>
      <c r="C1386" s="29"/>
      <c r="D1386" s="29"/>
      <c r="E1386" s="29"/>
      <c r="F1386" s="29"/>
      <c r="G1386" s="29"/>
      <c r="H1386" s="29"/>
      <c r="I1386" s="30"/>
      <c r="J1386" s="30"/>
      <c r="K1386" s="30"/>
      <c r="L1386" s="30"/>
      <c r="M1386" s="40"/>
      <c r="N1386" s="40"/>
      <c r="O1386" s="40"/>
      <c r="P1386" s="31"/>
    </row>
    <row r="1387" spans="1:16" s="34" customFormat="1">
      <c r="A1387" s="29"/>
      <c r="B1387" s="29"/>
      <c r="C1387" s="29"/>
      <c r="D1387" s="29"/>
      <c r="E1387" s="29"/>
      <c r="F1387" s="29"/>
      <c r="G1387" s="29"/>
      <c r="H1387" s="29"/>
      <c r="I1387" s="30"/>
      <c r="J1387" s="30"/>
      <c r="K1387" s="30"/>
      <c r="L1387" s="30"/>
      <c r="M1387" s="40"/>
      <c r="N1387" s="40"/>
      <c r="O1387" s="40"/>
      <c r="P1387" s="31"/>
    </row>
    <row r="1388" spans="1:16" s="34" customFormat="1">
      <c r="A1388" s="29"/>
      <c r="B1388" s="29"/>
      <c r="C1388" s="29"/>
      <c r="D1388" s="29"/>
      <c r="E1388" s="29"/>
      <c r="F1388" s="29"/>
      <c r="G1388" s="29"/>
      <c r="H1388" s="29"/>
      <c r="I1388" s="30"/>
      <c r="J1388" s="30"/>
      <c r="K1388" s="30"/>
      <c r="L1388" s="30"/>
      <c r="M1388" s="40"/>
      <c r="N1388" s="40"/>
      <c r="O1388" s="40"/>
      <c r="P1388" s="31"/>
    </row>
    <row r="1389" spans="1:16" s="34" customFormat="1">
      <c r="A1389" s="29"/>
      <c r="B1389" s="29"/>
      <c r="C1389" s="29"/>
      <c r="D1389" s="29"/>
      <c r="E1389" s="29"/>
      <c r="F1389" s="29"/>
      <c r="G1389" s="29"/>
      <c r="H1389" s="29"/>
      <c r="I1389" s="30"/>
      <c r="J1389" s="30"/>
      <c r="K1389" s="30"/>
      <c r="L1389" s="30"/>
      <c r="M1389" s="40"/>
      <c r="N1389" s="40"/>
      <c r="O1389" s="40"/>
      <c r="P1389" s="31"/>
    </row>
    <row r="1390" spans="1:16" s="34" customFormat="1">
      <c r="A1390" s="29"/>
      <c r="B1390" s="29"/>
      <c r="C1390" s="29"/>
      <c r="D1390" s="29"/>
      <c r="E1390" s="29"/>
      <c r="F1390" s="29"/>
      <c r="G1390" s="29"/>
      <c r="H1390" s="29"/>
      <c r="I1390" s="30"/>
      <c r="J1390" s="30"/>
      <c r="K1390" s="30"/>
      <c r="L1390" s="30"/>
      <c r="M1390" s="40"/>
      <c r="N1390" s="40"/>
      <c r="O1390" s="40"/>
      <c r="P1390" s="31"/>
    </row>
    <row r="1391" spans="1:16" s="34" customFormat="1">
      <c r="A1391" s="29"/>
      <c r="B1391" s="29"/>
      <c r="C1391" s="29"/>
      <c r="D1391" s="29"/>
      <c r="E1391" s="29"/>
      <c r="F1391" s="29"/>
      <c r="G1391" s="29"/>
      <c r="H1391" s="29"/>
      <c r="I1391" s="30"/>
      <c r="J1391" s="30"/>
      <c r="K1391" s="30"/>
      <c r="L1391" s="30"/>
      <c r="M1391" s="40"/>
      <c r="N1391" s="40"/>
      <c r="O1391" s="40"/>
      <c r="P1391" s="31"/>
    </row>
    <row r="1392" spans="1:16" s="34" customFormat="1">
      <c r="A1392" s="29"/>
      <c r="B1392" s="29"/>
      <c r="C1392" s="29"/>
      <c r="D1392" s="29"/>
      <c r="E1392" s="29"/>
      <c r="F1392" s="29"/>
      <c r="G1392" s="29"/>
      <c r="H1392" s="29"/>
      <c r="I1392" s="30"/>
      <c r="J1392" s="30"/>
      <c r="K1392" s="30"/>
      <c r="L1392" s="30"/>
      <c r="M1392" s="40"/>
      <c r="N1392" s="40"/>
      <c r="O1392" s="40"/>
      <c r="P1392" s="31"/>
    </row>
    <row r="1393" spans="1:16" s="34" customFormat="1">
      <c r="A1393" s="29"/>
      <c r="B1393" s="29"/>
      <c r="C1393" s="29"/>
      <c r="D1393" s="29"/>
      <c r="E1393" s="29"/>
      <c r="F1393" s="29"/>
      <c r="G1393" s="29"/>
      <c r="H1393" s="29"/>
      <c r="I1393" s="30"/>
      <c r="J1393" s="30"/>
      <c r="K1393" s="30"/>
      <c r="L1393" s="30"/>
      <c r="M1393" s="40"/>
      <c r="N1393" s="40"/>
      <c r="O1393" s="40"/>
      <c r="P1393" s="31"/>
    </row>
    <row r="1394" spans="1:16" s="34" customFormat="1">
      <c r="A1394" s="29"/>
      <c r="B1394" s="29"/>
      <c r="C1394" s="29"/>
      <c r="D1394" s="29"/>
      <c r="E1394" s="29"/>
      <c r="F1394" s="29"/>
      <c r="G1394" s="29"/>
      <c r="H1394" s="29"/>
      <c r="I1394" s="30"/>
      <c r="J1394" s="30"/>
      <c r="K1394" s="30"/>
      <c r="L1394" s="30"/>
      <c r="M1394" s="40"/>
      <c r="N1394" s="40"/>
      <c r="O1394" s="40"/>
      <c r="P1394" s="31"/>
    </row>
    <row r="1395" spans="1:16" s="34" customFormat="1">
      <c r="A1395" s="29"/>
      <c r="B1395" s="29"/>
      <c r="C1395" s="29"/>
      <c r="D1395" s="29"/>
      <c r="E1395" s="29"/>
      <c r="F1395" s="29"/>
      <c r="G1395" s="29"/>
      <c r="H1395" s="29"/>
      <c r="I1395" s="30"/>
      <c r="J1395" s="30"/>
      <c r="K1395" s="30"/>
      <c r="L1395" s="30"/>
      <c r="M1395" s="40"/>
      <c r="N1395" s="40"/>
      <c r="O1395" s="40"/>
      <c r="P1395" s="31"/>
    </row>
    <row r="1396" spans="1:16" s="34" customFormat="1">
      <c r="A1396" s="29"/>
      <c r="B1396" s="29"/>
      <c r="C1396" s="29"/>
      <c r="D1396" s="29"/>
      <c r="E1396" s="29"/>
      <c r="F1396" s="29"/>
      <c r="G1396" s="29"/>
      <c r="H1396" s="29"/>
      <c r="I1396" s="30"/>
      <c r="J1396" s="30"/>
      <c r="K1396" s="30"/>
      <c r="L1396" s="30"/>
      <c r="M1396" s="40"/>
      <c r="N1396" s="40"/>
      <c r="O1396" s="40"/>
      <c r="P1396" s="31"/>
    </row>
    <row r="1397" spans="1:16" s="34" customFormat="1">
      <c r="A1397" s="29"/>
      <c r="B1397" s="29"/>
      <c r="C1397" s="29"/>
      <c r="D1397" s="29"/>
      <c r="E1397" s="29"/>
      <c r="F1397" s="29"/>
      <c r="G1397" s="29"/>
      <c r="H1397" s="29"/>
      <c r="I1397" s="30"/>
      <c r="J1397" s="30"/>
      <c r="K1397" s="30"/>
      <c r="L1397" s="30"/>
      <c r="M1397" s="40"/>
      <c r="N1397" s="40"/>
      <c r="O1397" s="40"/>
      <c r="P1397" s="31"/>
    </row>
    <row r="1398" spans="1:16" s="34" customFormat="1">
      <c r="A1398" s="29"/>
      <c r="B1398" s="29"/>
      <c r="C1398" s="29"/>
      <c r="D1398" s="29"/>
      <c r="E1398" s="29"/>
      <c r="F1398" s="29"/>
      <c r="G1398" s="29"/>
      <c r="H1398" s="29"/>
      <c r="I1398" s="30"/>
      <c r="J1398" s="30"/>
      <c r="K1398" s="30"/>
      <c r="L1398" s="30"/>
      <c r="M1398" s="40"/>
      <c r="N1398" s="40"/>
      <c r="O1398" s="40"/>
      <c r="P1398" s="31"/>
    </row>
    <row r="1399" spans="1:16" s="34" customFormat="1">
      <c r="A1399" s="29"/>
      <c r="B1399" s="29"/>
      <c r="C1399" s="29"/>
      <c r="D1399" s="29"/>
      <c r="E1399" s="29"/>
      <c r="F1399" s="29"/>
      <c r="G1399" s="29"/>
      <c r="H1399" s="29"/>
      <c r="I1399" s="30"/>
      <c r="J1399" s="30"/>
      <c r="K1399" s="30"/>
      <c r="L1399" s="30"/>
      <c r="M1399" s="40"/>
      <c r="N1399" s="40"/>
      <c r="O1399" s="40"/>
      <c r="P1399" s="31"/>
    </row>
    <row r="1400" spans="1:16" s="34" customFormat="1">
      <c r="A1400" s="29"/>
      <c r="B1400" s="29"/>
      <c r="C1400" s="29"/>
      <c r="D1400" s="29"/>
      <c r="E1400" s="29"/>
      <c r="F1400" s="29"/>
      <c r="G1400" s="29"/>
      <c r="H1400" s="29"/>
      <c r="I1400" s="30"/>
      <c r="J1400" s="30"/>
      <c r="K1400" s="30"/>
      <c r="L1400" s="30"/>
      <c r="M1400" s="40"/>
      <c r="N1400" s="40"/>
      <c r="O1400" s="40"/>
      <c r="P1400" s="31"/>
    </row>
    <row r="1401" spans="1:16" s="34" customFormat="1">
      <c r="A1401" s="29"/>
      <c r="B1401" s="29"/>
      <c r="C1401" s="29"/>
      <c r="D1401" s="29"/>
      <c r="E1401" s="29"/>
      <c r="F1401" s="29"/>
      <c r="G1401" s="29"/>
      <c r="H1401" s="29"/>
      <c r="I1401" s="30"/>
      <c r="J1401" s="30"/>
      <c r="K1401" s="30"/>
      <c r="L1401" s="30"/>
      <c r="M1401" s="40"/>
      <c r="N1401" s="40"/>
      <c r="O1401" s="40"/>
      <c r="P1401" s="31"/>
    </row>
    <row r="1402" spans="1:16" s="34" customFormat="1">
      <c r="A1402" s="29"/>
      <c r="B1402" s="29"/>
      <c r="C1402" s="29"/>
      <c r="D1402" s="29"/>
      <c r="E1402" s="29"/>
      <c r="F1402" s="29"/>
      <c r="G1402" s="29"/>
      <c r="H1402" s="29"/>
      <c r="I1402" s="30"/>
      <c r="J1402" s="30"/>
      <c r="K1402" s="30"/>
      <c r="L1402" s="30"/>
      <c r="M1402" s="40"/>
      <c r="N1402" s="40"/>
      <c r="O1402" s="40"/>
      <c r="P1402" s="31"/>
    </row>
    <row r="1403" spans="1:16" s="34" customFormat="1">
      <c r="A1403" s="29"/>
      <c r="B1403" s="29"/>
      <c r="C1403" s="29"/>
      <c r="D1403" s="29"/>
      <c r="E1403" s="29"/>
      <c r="F1403" s="29"/>
      <c r="G1403" s="29"/>
      <c r="H1403" s="29"/>
      <c r="I1403" s="30"/>
      <c r="J1403" s="30"/>
      <c r="K1403" s="30"/>
      <c r="L1403" s="30"/>
      <c r="M1403" s="40"/>
      <c r="N1403" s="40"/>
      <c r="O1403" s="40"/>
      <c r="P1403" s="31"/>
    </row>
    <row r="1404" spans="1:16" s="34" customFormat="1">
      <c r="A1404" s="29"/>
      <c r="B1404" s="29"/>
      <c r="C1404" s="29"/>
      <c r="D1404" s="29"/>
      <c r="E1404" s="29"/>
      <c r="F1404" s="29"/>
      <c r="G1404" s="29"/>
      <c r="H1404" s="29"/>
      <c r="I1404" s="30"/>
      <c r="J1404" s="30"/>
      <c r="K1404" s="30"/>
      <c r="L1404" s="30"/>
      <c r="M1404" s="40"/>
      <c r="N1404" s="40"/>
      <c r="O1404" s="40"/>
      <c r="P1404" s="31"/>
    </row>
    <row r="1405" spans="1:16" s="34" customFormat="1">
      <c r="A1405" s="29"/>
      <c r="B1405" s="29"/>
      <c r="C1405" s="29"/>
      <c r="D1405" s="29"/>
      <c r="E1405" s="29"/>
      <c r="F1405" s="29"/>
      <c r="G1405" s="29"/>
      <c r="H1405" s="29"/>
      <c r="I1405" s="30"/>
      <c r="J1405" s="30"/>
      <c r="K1405" s="30"/>
      <c r="L1405" s="30"/>
      <c r="M1405" s="40"/>
      <c r="N1405" s="40"/>
      <c r="O1405" s="40"/>
      <c r="P1405" s="31"/>
    </row>
    <row r="1406" spans="1:16" s="34" customFormat="1">
      <c r="A1406" s="29"/>
      <c r="B1406" s="29"/>
      <c r="C1406" s="29"/>
      <c r="D1406" s="29"/>
      <c r="E1406" s="29"/>
      <c r="F1406" s="29"/>
      <c r="G1406" s="29"/>
      <c r="H1406" s="29"/>
      <c r="I1406" s="30"/>
      <c r="J1406" s="30"/>
      <c r="K1406" s="30"/>
      <c r="L1406" s="30"/>
      <c r="M1406" s="40"/>
      <c r="N1406" s="40"/>
      <c r="O1406" s="40"/>
      <c r="P1406" s="31"/>
    </row>
    <row r="1407" spans="1:16" s="34" customFormat="1">
      <c r="A1407" s="29"/>
      <c r="B1407" s="29"/>
      <c r="C1407" s="29"/>
      <c r="D1407" s="29"/>
      <c r="E1407" s="29"/>
      <c r="F1407" s="29"/>
      <c r="G1407" s="29"/>
      <c r="H1407" s="29"/>
      <c r="I1407" s="30"/>
      <c r="J1407" s="30"/>
      <c r="K1407" s="30"/>
      <c r="L1407" s="30"/>
      <c r="M1407" s="40"/>
      <c r="N1407" s="40"/>
      <c r="O1407" s="40"/>
      <c r="P1407" s="31"/>
    </row>
    <row r="1408" spans="1:16" s="34" customFormat="1">
      <c r="A1408" s="29"/>
      <c r="B1408" s="29"/>
      <c r="C1408" s="29"/>
      <c r="D1408" s="29"/>
      <c r="E1408" s="29"/>
      <c r="F1408" s="29"/>
      <c r="G1408" s="29"/>
      <c r="H1408" s="29"/>
      <c r="I1408" s="30"/>
      <c r="J1408" s="30"/>
      <c r="K1408" s="30"/>
      <c r="L1408" s="30"/>
      <c r="M1408" s="40"/>
      <c r="N1408" s="40"/>
      <c r="O1408" s="40"/>
      <c r="P1408" s="31"/>
    </row>
    <row r="1409" spans="1:16" s="34" customFormat="1">
      <c r="A1409" s="29"/>
      <c r="B1409" s="29"/>
      <c r="C1409" s="29"/>
      <c r="D1409" s="29"/>
      <c r="E1409" s="29"/>
      <c r="F1409" s="29"/>
      <c r="G1409" s="29"/>
      <c r="H1409" s="29"/>
      <c r="I1409" s="30"/>
      <c r="J1409" s="30"/>
      <c r="K1409" s="30"/>
      <c r="L1409" s="30"/>
      <c r="M1409" s="40"/>
      <c r="N1409" s="40"/>
      <c r="O1409" s="40"/>
      <c r="P1409" s="31"/>
    </row>
    <row r="1410" spans="1:16" s="34" customFormat="1">
      <c r="A1410" s="29"/>
      <c r="B1410" s="29"/>
      <c r="C1410" s="29"/>
      <c r="D1410" s="29"/>
      <c r="E1410" s="29"/>
      <c r="F1410" s="29"/>
      <c r="G1410" s="29"/>
      <c r="H1410" s="29"/>
      <c r="I1410" s="30"/>
      <c r="J1410" s="30"/>
      <c r="K1410" s="30"/>
      <c r="L1410" s="30"/>
      <c r="M1410" s="40"/>
      <c r="N1410" s="40"/>
      <c r="O1410" s="40"/>
      <c r="P1410" s="31"/>
    </row>
    <row r="1411" spans="1:16" s="34" customFormat="1">
      <c r="A1411" s="29"/>
      <c r="B1411" s="29"/>
      <c r="C1411" s="29"/>
      <c r="D1411" s="29"/>
      <c r="E1411" s="29"/>
      <c r="F1411" s="29"/>
      <c r="G1411" s="29"/>
      <c r="H1411" s="29"/>
      <c r="I1411" s="30"/>
      <c r="J1411" s="30"/>
      <c r="K1411" s="30"/>
      <c r="L1411" s="30"/>
      <c r="M1411" s="40"/>
      <c r="N1411" s="40"/>
      <c r="O1411" s="40"/>
      <c r="P1411" s="31"/>
    </row>
    <row r="1412" spans="1:16" s="34" customFormat="1">
      <c r="A1412" s="29"/>
      <c r="B1412" s="29"/>
      <c r="C1412" s="29"/>
      <c r="D1412" s="29"/>
      <c r="E1412" s="29"/>
      <c r="F1412" s="29"/>
      <c r="G1412" s="29"/>
      <c r="H1412" s="29"/>
      <c r="I1412" s="30"/>
      <c r="J1412" s="30"/>
      <c r="K1412" s="30"/>
      <c r="L1412" s="30"/>
      <c r="M1412" s="40"/>
      <c r="N1412" s="40"/>
      <c r="O1412" s="40"/>
      <c r="P1412" s="31"/>
    </row>
    <row r="1413" spans="1:16" s="34" customFormat="1">
      <c r="A1413" s="29"/>
      <c r="B1413" s="29"/>
      <c r="C1413" s="29"/>
      <c r="D1413" s="29"/>
      <c r="E1413" s="29"/>
      <c r="F1413" s="29"/>
      <c r="G1413" s="29"/>
      <c r="H1413" s="29"/>
      <c r="I1413" s="30"/>
      <c r="J1413" s="30"/>
      <c r="K1413" s="30"/>
      <c r="L1413" s="30"/>
      <c r="M1413" s="40"/>
      <c r="N1413" s="40"/>
      <c r="O1413" s="40"/>
      <c r="P1413" s="31"/>
    </row>
    <row r="1414" spans="1:16" s="34" customFormat="1">
      <c r="A1414" s="29"/>
      <c r="B1414" s="29"/>
      <c r="C1414" s="29"/>
      <c r="D1414" s="29"/>
      <c r="E1414" s="29"/>
      <c r="F1414" s="29"/>
      <c r="G1414" s="29"/>
      <c r="H1414" s="29"/>
      <c r="I1414" s="30"/>
      <c r="J1414" s="30"/>
      <c r="K1414" s="30"/>
      <c r="L1414" s="30"/>
      <c r="M1414" s="40"/>
      <c r="N1414" s="40"/>
      <c r="O1414" s="40"/>
      <c r="P1414" s="31"/>
    </row>
    <row r="1415" spans="1:16" s="34" customFormat="1">
      <c r="A1415" s="29"/>
      <c r="B1415" s="29"/>
      <c r="C1415" s="29"/>
      <c r="D1415" s="29"/>
      <c r="E1415" s="29"/>
      <c r="F1415" s="29"/>
      <c r="G1415" s="29"/>
      <c r="H1415" s="29"/>
      <c r="I1415" s="30"/>
      <c r="J1415" s="30"/>
      <c r="K1415" s="30"/>
      <c r="L1415" s="30"/>
      <c r="M1415" s="40"/>
      <c r="N1415" s="40"/>
      <c r="O1415" s="40"/>
      <c r="P1415" s="31"/>
    </row>
    <row r="1416" spans="1:16" s="34" customFormat="1">
      <c r="A1416" s="29"/>
      <c r="B1416" s="29"/>
      <c r="C1416" s="29"/>
      <c r="D1416" s="29"/>
      <c r="E1416" s="29"/>
      <c r="F1416" s="29"/>
      <c r="G1416" s="29"/>
      <c r="H1416" s="29"/>
      <c r="I1416" s="30"/>
      <c r="J1416" s="30"/>
      <c r="K1416" s="30"/>
      <c r="L1416" s="30"/>
      <c r="M1416" s="40"/>
      <c r="N1416" s="40"/>
      <c r="O1416" s="40"/>
      <c r="P1416" s="31"/>
    </row>
    <row r="1417" spans="1:16" s="34" customFormat="1">
      <c r="A1417" s="29"/>
      <c r="B1417" s="29"/>
      <c r="C1417" s="29"/>
      <c r="D1417" s="29"/>
      <c r="E1417" s="29"/>
      <c r="F1417" s="29"/>
      <c r="G1417" s="29"/>
      <c r="H1417" s="29"/>
      <c r="I1417" s="30"/>
      <c r="J1417" s="30"/>
      <c r="K1417" s="30"/>
      <c r="L1417" s="30"/>
      <c r="M1417" s="40"/>
      <c r="N1417" s="40"/>
      <c r="O1417" s="40"/>
      <c r="P1417" s="31"/>
    </row>
    <row r="1418" spans="1:16" s="34" customFormat="1">
      <c r="A1418" s="29"/>
      <c r="B1418" s="29"/>
      <c r="C1418" s="29"/>
      <c r="D1418" s="29"/>
      <c r="E1418" s="29"/>
      <c r="F1418" s="29"/>
      <c r="G1418" s="29"/>
      <c r="H1418" s="29"/>
      <c r="I1418" s="30"/>
      <c r="J1418" s="30"/>
      <c r="K1418" s="30"/>
      <c r="L1418" s="30"/>
      <c r="M1418" s="40"/>
      <c r="N1418" s="40"/>
      <c r="O1418" s="40"/>
      <c r="P1418" s="31"/>
    </row>
    <row r="1419" spans="1:16" s="34" customFormat="1">
      <c r="A1419" s="29"/>
      <c r="B1419" s="29"/>
      <c r="C1419" s="29"/>
      <c r="D1419" s="29"/>
      <c r="E1419" s="29"/>
      <c r="F1419" s="29"/>
      <c r="G1419" s="29"/>
      <c r="H1419" s="29"/>
      <c r="I1419" s="30"/>
      <c r="J1419" s="30"/>
      <c r="K1419" s="30"/>
      <c r="L1419" s="30"/>
      <c r="M1419" s="40"/>
      <c r="N1419" s="40"/>
      <c r="O1419" s="40"/>
      <c r="P1419" s="31"/>
    </row>
    <row r="1420" spans="1:16" s="34" customFormat="1">
      <c r="A1420" s="29"/>
      <c r="B1420" s="29"/>
      <c r="C1420" s="29"/>
      <c r="D1420" s="29"/>
      <c r="E1420" s="29"/>
      <c r="F1420" s="29"/>
      <c r="G1420" s="29"/>
      <c r="H1420" s="29"/>
      <c r="I1420" s="30"/>
      <c r="J1420" s="30"/>
      <c r="K1420" s="30"/>
      <c r="L1420" s="30"/>
      <c r="M1420" s="40"/>
      <c r="N1420" s="40"/>
      <c r="O1420" s="40"/>
      <c r="P1420" s="31"/>
    </row>
    <row r="1421" spans="1:16" s="34" customFormat="1">
      <c r="A1421" s="29"/>
      <c r="B1421" s="29"/>
      <c r="C1421" s="29"/>
      <c r="D1421" s="29"/>
      <c r="E1421" s="29"/>
      <c r="F1421" s="29"/>
      <c r="G1421" s="29"/>
      <c r="H1421" s="29"/>
      <c r="I1421" s="30"/>
      <c r="J1421" s="30"/>
      <c r="K1421" s="30"/>
      <c r="L1421" s="30"/>
      <c r="M1421" s="40"/>
      <c r="N1421" s="40"/>
      <c r="O1421" s="40"/>
      <c r="P1421" s="31"/>
    </row>
    <row r="1422" spans="1:16" s="34" customFormat="1">
      <c r="A1422" s="29"/>
      <c r="B1422" s="29"/>
      <c r="C1422" s="29"/>
      <c r="D1422" s="29"/>
      <c r="E1422" s="29"/>
      <c r="F1422" s="29"/>
      <c r="G1422" s="29"/>
      <c r="H1422" s="29"/>
      <c r="I1422" s="30"/>
      <c r="J1422" s="30"/>
      <c r="K1422" s="30"/>
      <c r="L1422" s="30"/>
      <c r="M1422" s="40"/>
      <c r="N1422" s="40"/>
      <c r="O1422" s="40"/>
      <c r="P1422" s="31"/>
    </row>
    <row r="1423" spans="1:16" s="34" customFormat="1">
      <c r="A1423" s="29"/>
      <c r="B1423" s="29"/>
      <c r="C1423" s="29"/>
      <c r="D1423" s="29"/>
      <c r="E1423" s="29"/>
      <c r="F1423" s="29"/>
      <c r="G1423" s="29"/>
      <c r="H1423" s="29"/>
      <c r="I1423" s="30"/>
      <c r="J1423" s="30"/>
      <c r="K1423" s="30"/>
      <c r="L1423" s="30"/>
      <c r="M1423" s="40"/>
      <c r="N1423" s="40"/>
      <c r="O1423" s="40"/>
      <c r="P1423" s="31"/>
    </row>
    <row r="1424" spans="1:16" s="34" customFormat="1">
      <c r="A1424" s="29"/>
      <c r="B1424" s="29"/>
      <c r="C1424" s="29"/>
      <c r="D1424" s="29"/>
      <c r="E1424" s="29"/>
      <c r="F1424" s="29"/>
      <c r="G1424" s="29"/>
      <c r="H1424" s="29"/>
      <c r="I1424" s="30"/>
      <c r="J1424" s="30"/>
      <c r="K1424" s="30"/>
      <c r="L1424" s="30"/>
      <c r="M1424" s="40"/>
      <c r="N1424" s="40"/>
      <c r="O1424" s="40"/>
      <c r="P1424" s="31"/>
    </row>
    <row r="1425" spans="1:16" s="34" customFormat="1">
      <c r="A1425" s="29"/>
      <c r="B1425" s="29"/>
      <c r="C1425" s="29"/>
      <c r="D1425" s="29"/>
      <c r="E1425" s="29"/>
      <c r="F1425" s="29"/>
      <c r="G1425" s="29"/>
      <c r="H1425" s="29"/>
      <c r="I1425" s="30"/>
      <c r="J1425" s="30"/>
      <c r="K1425" s="30"/>
      <c r="L1425" s="30"/>
      <c r="M1425" s="40"/>
      <c r="N1425" s="40"/>
      <c r="O1425" s="40"/>
      <c r="P1425" s="31"/>
    </row>
    <row r="1426" spans="1:16" s="34" customFormat="1">
      <c r="A1426" s="29"/>
      <c r="B1426" s="29"/>
      <c r="C1426" s="29"/>
      <c r="D1426" s="29"/>
      <c r="E1426" s="29"/>
      <c r="F1426" s="29"/>
      <c r="G1426" s="29"/>
      <c r="H1426" s="29"/>
      <c r="I1426" s="30"/>
      <c r="J1426" s="30"/>
      <c r="K1426" s="30"/>
      <c r="L1426" s="30"/>
      <c r="M1426" s="40"/>
      <c r="N1426" s="40"/>
      <c r="O1426" s="40"/>
      <c r="P1426" s="31"/>
    </row>
    <row r="1427" spans="1:16" s="34" customFormat="1">
      <c r="A1427" s="29"/>
      <c r="B1427" s="29"/>
      <c r="C1427" s="29"/>
      <c r="D1427" s="29"/>
      <c r="E1427" s="29"/>
      <c r="F1427" s="29"/>
      <c r="G1427" s="29"/>
      <c r="H1427" s="29"/>
      <c r="I1427" s="30"/>
      <c r="J1427" s="30"/>
      <c r="K1427" s="30"/>
      <c r="L1427" s="30"/>
      <c r="M1427" s="40"/>
      <c r="N1427" s="40"/>
      <c r="O1427" s="40"/>
      <c r="P1427" s="31"/>
    </row>
    <row r="1428" spans="1:16" s="34" customFormat="1">
      <c r="A1428" s="29"/>
      <c r="B1428" s="29"/>
      <c r="C1428" s="29"/>
      <c r="D1428" s="29"/>
      <c r="E1428" s="29"/>
      <c r="F1428" s="29"/>
      <c r="G1428" s="29"/>
      <c r="H1428" s="29"/>
      <c r="I1428" s="30"/>
      <c r="J1428" s="30"/>
      <c r="K1428" s="30"/>
      <c r="L1428" s="30"/>
      <c r="M1428" s="40"/>
      <c r="N1428" s="40"/>
      <c r="O1428" s="40"/>
      <c r="P1428" s="31"/>
    </row>
    <row r="1429" spans="1:16" s="34" customFormat="1">
      <c r="A1429" s="29"/>
      <c r="B1429" s="29"/>
      <c r="C1429" s="29"/>
      <c r="D1429" s="29"/>
      <c r="E1429" s="29"/>
      <c r="F1429" s="29"/>
      <c r="G1429" s="29"/>
      <c r="H1429" s="29"/>
      <c r="I1429" s="30"/>
      <c r="J1429" s="30"/>
      <c r="K1429" s="30"/>
      <c r="L1429" s="30"/>
      <c r="M1429" s="40"/>
      <c r="N1429" s="40"/>
      <c r="O1429" s="40"/>
      <c r="P1429" s="31"/>
    </row>
    <row r="1430" spans="1:16" s="34" customFormat="1">
      <c r="A1430" s="29"/>
      <c r="B1430" s="29"/>
      <c r="C1430" s="29"/>
      <c r="D1430" s="29"/>
      <c r="E1430" s="29"/>
      <c r="F1430" s="29"/>
      <c r="G1430" s="29"/>
      <c r="H1430" s="29"/>
      <c r="I1430" s="30"/>
      <c r="J1430" s="30"/>
      <c r="K1430" s="30"/>
      <c r="L1430" s="30"/>
      <c r="M1430" s="40"/>
      <c r="N1430" s="40"/>
      <c r="O1430" s="40"/>
      <c r="P1430" s="31"/>
    </row>
    <row r="1431" spans="1:16" s="34" customFormat="1">
      <c r="A1431" s="29"/>
      <c r="B1431" s="29"/>
      <c r="C1431" s="29"/>
      <c r="D1431" s="29"/>
      <c r="E1431" s="29"/>
      <c r="F1431" s="29"/>
      <c r="G1431" s="29"/>
      <c r="H1431" s="29"/>
      <c r="I1431" s="30"/>
      <c r="J1431" s="30"/>
      <c r="K1431" s="30"/>
      <c r="L1431" s="30"/>
      <c r="M1431" s="40"/>
      <c r="N1431" s="40"/>
      <c r="O1431" s="40"/>
      <c r="P1431" s="31"/>
    </row>
    <row r="1432" spans="1:16" s="34" customFormat="1">
      <c r="A1432" s="29"/>
      <c r="B1432" s="29"/>
      <c r="C1432" s="29"/>
      <c r="D1432" s="29"/>
      <c r="E1432" s="29"/>
      <c r="F1432" s="29"/>
      <c r="G1432" s="29"/>
      <c r="H1432" s="29"/>
      <c r="I1432" s="30"/>
      <c r="J1432" s="30"/>
      <c r="K1432" s="30"/>
      <c r="L1432" s="30"/>
      <c r="M1432" s="40"/>
      <c r="N1432" s="40"/>
      <c r="O1432" s="40"/>
      <c r="P1432" s="31"/>
    </row>
    <row r="1433" spans="1:16" s="34" customFormat="1">
      <c r="A1433" s="29"/>
      <c r="B1433" s="29"/>
      <c r="C1433" s="29"/>
      <c r="D1433" s="29"/>
      <c r="E1433" s="29"/>
      <c r="F1433" s="29"/>
      <c r="G1433" s="29"/>
      <c r="H1433" s="29"/>
      <c r="I1433" s="30"/>
      <c r="J1433" s="30"/>
      <c r="K1433" s="30"/>
      <c r="L1433" s="30"/>
      <c r="M1433" s="40"/>
      <c r="N1433" s="40"/>
      <c r="O1433" s="40"/>
      <c r="P1433" s="31"/>
    </row>
    <row r="1434" spans="1:16" s="34" customFormat="1">
      <c r="A1434" s="29"/>
      <c r="B1434" s="29"/>
      <c r="C1434" s="29"/>
      <c r="D1434" s="29"/>
      <c r="E1434" s="29"/>
      <c r="F1434" s="29"/>
      <c r="G1434" s="29"/>
      <c r="H1434" s="29"/>
      <c r="I1434" s="30"/>
      <c r="J1434" s="30"/>
      <c r="K1434" s="30"/>
      <c r="L1434" s="30"/>
      <c r="M1434" s="40"/>
      <c r="N1434" s="40"/>
      <c r="O1434" s="40"/>
      <c r="P1434" s="31"/>
    </row>
    <row r="1435" spans="1:16" s="34" customFormat="1">
      <c r="A1435" s="29"/>
      <c r="B1435" s="29"/>
      <c r="C1435" s="29"/>
      <c r="D1435" s="29"/>
      <c r="E1435" s="29"/>
      <c r="F1435" s="29"/>
      <c r="G1435" s="29"/>
      <c r="H1435" s="29"/>
      <c r="I1435" s="30"/>
      <c r="J1435" s="30"/>
      <c r="K1435" s="30"/>
      <c r="L1435" s="30"/>
      <c r="M1435" s="40"/>
      <c r="N1435" s="40"/>
      <c r="O1435" s="40"/>
      <c r="P1435" s="31"/>
    </row>
    <row r="1436" spans="1:16" s="34" customFormat="1">
      <c r="A1436" s="29"/>
      <c r="B1436" s="29"/>
      <c r="C1436" s="29"/>
      <c r="D1436" s="29"/>
      <c r="E1436" s="29"/>
      <c r="F1436" s="29"/>
      <c r="G1436" s="29"/>
      <c r="H1436" s="29"/>
      <c r="I1436" s="30"/>
      <c r="J1436" s="30"/>
      <c r="K1436" s="30"/>
      <c r="L1436" s="30"/>
      <c r="M1436" s="40"/>
      <c r="N1436" s="40"/>
      <c r="O1436" s="40"/>
      <c r="P1436" s="31"/>
    </row>
    <row r="1437" spans="1:16" s="34" customFormat="1">
      <c r="A1437" s="29"/>
      <c r="B1437" s="29"/>
      <c r="C1437" s="29"/>
      <c r="D1437" s="29"/>
      <c r="E1437" s="29"/>
      <c r="F1437" s="29"/>
      <c r="G1437" s="29"/>
      <c r="H1437" s="29"/>
      <c r="I1437" s="30"/>
      <c r="J1437" s="30"/>
      <c r="K1437" s="30"/>
      <c r="L1437" s="30"/>
      <c r="M1437" s="40"/>
      <c r="N1437" s="40"/>
      <c r="O1437" s="40"/>
      <c r="P1437" s="31"/>
    </row>
    <row r="1438" spans="1:16" s="34" customFormat="1">
      <c r="A1438" s="29"/>
      <c r="B1438" s="29"/>
      <c r="C1438" s="29"/>
      <c r="D1438" s="29"/>
      <c r="E1438" s="29"/>
      <c r="F1438" s="29"/>
      <c r="G1438" s="29"/>
      <c r="H1438" s="29"/>
      <c r="I1438" s="30"/>
      <c r="J1438" s="30"/>
      <c r="K1438" s="30"/>
      <c r="L1438" s="30"/>
      <c r="M1438" s="40"/>
      <c r="N1438" s="40"/>
      <c r="O1438" s="40"/>
      <c r="P1438" s="31"/>
    </row>
    <row r="1439" spans="1:16" s="34" customFormat="1">
      <c r="A1439" s="29"/>
      <c r="B1439" s="29"/>
      <c r="C1439" s="29"/>
      <c r="D1439" s="29"/>
      <c r="E1439" s="29"/>
      <c r="F1439" s="29"/>
      <c r="G1439" s="29"/>
      <c r="H1439" s="29"/>
      <c r="I1439" s="30"/>
      <c r="J1439" s="30"/>
      <c r="K1439" s="30"/>
      <c r="L1439" s="30"/>
      <c r="M1439" s="40"/>
      <c r="N1439" s="40"/>
      <c r="O1439" s="40"/>
      <c r="P1439" s="31"/>
    </row>
    <row r="1440" spans="1:16" s="34" customFormat="1">
      <c r="A1440" s="29"/>
      <c r="B1440" s="29"/>
      <c r="C1440" s="29"/>
      <c r="D1440" s="29"/>
      <c r="E1440" s="29"/>
      <c r="F1440" s="29"/>
      <c r="G1440" s="29"/>
      <c r="H1440" s="29"/>
      <c r="I1440" s="30"/>
      <c r="J1440" s="30"/>
      <c r="K1440" s="30"/>
      <c r="L1440" s="30"/>
      <c r="M1440" s="40"/>
      <c r="N1440" s="40"/>
      <c r="O1440" s="40"/>
      <c r="P1440" s="31"/>
    </row>
    <row r="1441" spans="1:16" s="34" customFormat="1">
      <c r="A1441" s="29"/>
      <c r="B1441" s="29"/>
      <c r="C1441" s="29"/>
      <c r="D1441" s="29"/>
      <c r="E1441" s="29"/>
      <c r="F1441" s="29"/>
      <c r="G1441" s="29"/>
      <c r="H1441" s="29"/>
      <c r="I1441" s="30"/>
      <c r="J1441" s="30"/>
      <c r="K1441" s="30"/>
      <c r="L1441" s="30"/>
      <c r="M1441" s="40"/>
      <c r="N1441" s="40"/>
      <c r="O1441" s="40"/>
      <c r="P1441" s="31"/>
    </row>
    <row r="1442" spans="1:16" s="34" customFormat="1">
      <c r="A1442" s="29"/>
      <c r="B1442" s="29"/>
      <c r="C1442" s="29"/>
      <c r="D1442" s="29"/>
      <c r="E1442" s="29"/>
      <c r="F1442" s="29"/>
      <c r="G1442" s="29"/>
      <c r="H1442" s="29"/>
      <c r="I1442" s="30"/>
      <c r="J1442" s="30"/>
      <c r="K1442" s="30"/>
      <c r="L1442" s="30"/>
      <c r="M1442" s="40"/>
      <c r="N1442" s="40"/>
      <c r="O1442" s="40"/>
      <c r="P1442" s="31"/>
    </row>
    <row r="1443" spans="1:16" s="34" customFormat="1">
      <c r="A1443" s="29"/>
      <c r="B1443" s="29"/>
      <c r="C1443" s="29"/>
      <c r="D1443" s="29"/>
      <c r="E1443" s="29"/>
      <c r="F1443" s="29"/>
      <c r="G1443" s="29"/>
      <c r="H1443" s="29"/>
      <c r="I1443" s="30"/>
      <c r="J1443" s="30"/>
      <c r="K1443" s="30"/>
      <c r="L1443" s="30"/>
      <c r="M1443" s="40"/>
      <c r="N1443" s="40"/>
      <c r="O1443" s="40"/>
      <c r="P1443" s="31"/>
    </row>
    <row r="1444" spans="1:16" s="34" customFormat="1">
      <c r="A1444" s="29"/>
      <c r="B1444" s="29"/>
      <c r="C1444" s="29"/>
      <c r="D1444" s="29"/>
      <c r="E1444" s="29"/>
      <c r="F1444" s="29"/>
      <c r="G1444" s="29"/>
      <c r="H1444" s="29"/>
      <c r="I1444" s="30"/>
      <c r="J1444" s="30"/>
      <c r="K1444" s="30"/>
      <c r="L1444" s="30"/>
      <c r="M1444" s="40"/>
      <c r="N1444" s="40"/>
      <c r="O1444" s="40"/>
      <c r="P1444" s="31"/>
    </row>
    <row r="1445" spans="1:16" s="34" customFormat="1">
      <c r="A1445" s="29"/>
      <c r="B1445" s="29"/>
      <c r="C1445" s="29"/>
      <c r="D1445" s="29"/>
      <c r="E1445" s="29"/>
      <c r="F1445" s="29"/>
      <c r="G1445" s="29"/>
      <c r="H1445" s="29"/>
      <c r="I1445" s="30"/>
      <c r="J1445" s="30"/>
      <c r="K1445" s="30"/>
      <c r="L1445" s="30"/>
      <c r="M1445" s="40"/>
      <c r="N1445" s="40"/>
      <c r="O1445" s="40"/>
      <c r="P1445" s="31"/>
    </row>
    <row r="1446" spans="1:16" s="34" customFormat="1">
      <c r="A1446" s="29"/>
      <c r="B1446" s="29"/>
      <c r="C1446" s="29"/>
      <c r="D1446" s="29"/>
      <c r="E1446" s="29"/>
      <c r="F1446" s="29"/>
      <c r="G1446" s="29"/>
      <c r="H1446" s="29"/>
      <c r="I1446" s="30"/>
      <c r="J1446" s="30"/>
      <c r="K1446" s="30"/>
      <c r="L1446" s="30"/>
      <c r="M1446" s="40"/>
      <c r="N1446" s="40"/>
      <c r="O1446" s="40"/>
      <c r="P1446" s="31"/>
    </row>
    <row r="1447" spans="1:16" s="34" customFormat="1">
      <c r="A1447" s="29"/>
      <c r="B1447" s="29"/>
      <c r="C1447" s="29"/>
      <c r="D1447" s="29"/>
      <c r="E1447" s="29"/>
      <c r="F1447" s="29"/>
      <c r="G1447" s="29"/>
      <c r="H1447" s="29"/>
      <c r="I1447" s="30"/>
      <c r="J1447" s="30"/>
      <c r="K1447" s="30"/>
      <c r="L1447" s="30"/>
      <c r="M1447" s="40"/>
      <c r="N1447" s="40"/>
      <c r="O1447" s="40"/>
      <c r="P1447" s="31"/>
    </row>
    <row r="1448" spans="1:16" s="34" customFormat="1">
      <c r="A1448" s="29"/>
      <c r="B1448" s="29"/>
      <c r="C1448" s="29"/>
      <c r="D1448" s="29"/>
      <c r="E1448" s="29"/>
      <c r="F1448" s="29"/>
      <c r="G1448" s="29"/>
      <c r="H1448" s="29"/>
      <c r="I1448" s="30"/>
      <c r="J1448" s="30"/>
      <c r="K1448" s="30"/>
      <c r="L1448" s="30"/>
      <c r="M1448" s="40"/>
      <c r="N1448" s="40"/>
      <c r="O1448" s="40"/>
      <c r="P1448" s="31"/>
    </row>
    <row r="1449" spans="1:16" s="34" customFormat="1">
      <c r="A1449" s="29"/>
      <c r="B1449" s="29"/>
      <c r="C1449" s="29"/>
      <c r="D1449" s="29"/>
      <c r="E1449" s="29"/>
      <c r="F1449" s="29"/>
      <c r="G1449" s="29"/>
      <c r="H1449" s="29"/>
      <c r="I1449" s="30"/>
      <c r="J1449" s="30"/>
      <c r="K1449" s="30"/>
      <c r="L1449" s="30"/>
      <c r="M1449" s="40"/>
      <c r="N1449" s="40"/>
      <c r="O1449" s="40"/>
      <c r="P1449" s="31"/>
    </row>
    <row r="1450" spans="1:16" s="34" customFormat="1">
      <c r="A1450" s="29"/>
      <c r="B1450" s="29"/>
      <c r="C1450" s="29"/>
      <c r="D1450" s="29"/>
      <c r="E1450" s="29"/>
      <c r="F1450" s="29"/>
      <c r="G1450" s="29"/>
      <c r="H1450" s="29"/>
      <c r="I1450" s="30"/>
      <c r="J1450" s="30"/>
      <c r="K1450" s="30"/>
      <c r="L1450" s="30"/>
      <c r="M1450" s="40"/>
      <c r="N1450" s="40"/>
      <c r="O1450" s="40"/>
      <c r="P1450" s="31"/>
    </row>
    <row r="1451" spans="1:16" s="34" customFormat="1">
      <c r="A1451" s="29"/>
      <c r="B1451" s="29"/>
      <c r="C1451" s="29"/>
      <c r="D1451" s="29"/>
      <c r="E1451" s="29"/>
      <c r="F1451" s="29"/>
      <c r="G1451" s="29"/>
      <c r="H1451" s="29"/>
      <c r="I1451" s="30"/>
      <c r="J1451" s="30"/>
      <c r="K1451" s="30"/>
      <c r="L1451" s="30"/>
      <c r="M1451" s="40"/>
      <c r="N1451" s="40"/>
      <c r="O1451" s="40"/>
      <c r="P1451" s="31"/>
    </row>
    <row r="1452" spans="1:16" s="34" customFormat="1">
      <c r="A1452" s="29"/>
      <c r="B1452" s="29"/>
      <c r="C1452" s="29"/>
      <c r="D1452" s="29"/>
      <c r="E1452" s="29"/>
      <c r="F1452" s="29"/>
      <c r="G1452" s="29"/>
      <c r="H1452" s="29"/>
      <c r="I1452" s="30"/>
      <c r="J1452" s="30"/>
      <c r="K1452" s="30"/>
      <c r="L1452" s="30"/>
      <c r="M1452" s="40"/>
      <c r="N1452" s="40"/>
      <c r="O1452" s="40"/>
      <c r="P1452" s="31"/>
    </row>
    <row r="1453" spans="1:16" s="34" customFormat="1">
      <c r="A1453" s="29"/>
      <c r="B1453" s="29"/>
      <c r="C1453" s="29"/>
      <c r="D1453" s="29"/>
      <c r="E1453" s="29"/>
      <c r="F1453" s="29"/>
      <c r="G1453" s="29"/>
      <c r="H1453" s="29"/>
      <c r="I1453" s="30"/>
      <c r="J1453" s="30"/>
      <c r="K1453" s="30"/>
      <c r="L1453" s="30"/>
      <c r="M1453" s="40"/>
      <c r="N1453" s="40"/>
      <c r="O1453" s="40"/>
      <c r="P1453" s="31"/>
    </row>
    <row r="1454" spans="1:16" s="34" customFormat="1">
      <c r="A1454" s="29"/>
      <c r="B1454" s="29"/>
      <c r="C1454" s="29"/>
      <c r="D1454" s="29"/>
      <c r="E1454" s="29"/>
      <c r="F1454" s="29"/>
      <c r="G1454" s="29"/>
      <c r="H1454" s="29"/>
      <c r="I1454" s="30"/>
      <c r="J1454" s="30"/>
      <c r="K1454" s="30"/>
      <c r="L1454" s="30"/>
      <c r="M1454" s="40"/>
      <c r="N1454" s="40"/>
      <c r="O1454" s="40"/>
      <c r="P1454" s="31"/>
    </row>
    <row r="1455" spans="1:16" s="34" customFormat="1">
      <c r="A1455" s="29"/>
      <c r="B1455" s="29"/>
      <c r="C1455" s="29"/>
      <c r="D1455" s="29"/>
      <c r="E1455" s="29"/>
      <c r="F1455" s="29"/>
      <c r="G1455" s="29"/>
      <c r="H1455" s="29"/>
      <c r="I1455" s="30"/>
      <c r="J1455" s="30"/>
      <c r="K1455" s="30"/>
      <c r="L1455" s="30"/>
      <c r="M1455" s="40"/>
      <c r="N1455" s="40"/>
      <c r="O1455" s="40"/>
      <c r="P1455" s="31"/>
    </row>
    <row r="1456" spans="1:16" s="34" customFormat="1">
      <c r="A1456" s="29"/>
      <c r="B1456" s="29"/>
      <c r="C1456" s="29"/>
      <c r="D1456" s="29"/>
      <c r="E1456" s="29"/>
      <c r="F1456" s="29"/>
      <c r="G1456" s="29"/>
      <c r="H1456" s="29"/>
      <c r="I1456" s="30"/>
      <c r="J1456" s="30"/>
      <c r="K1456" s="30"/>
      <c r="L1456" s="30"/>
      <c r="M1456" s="40"/>
      <c r="N1456" s="40"/>
      <c r="O1456" s="40"/>
      <c r="P1456" s="31"/>
    </row>
    <row r="1457" spans="1:16" s="34" customFormat="1">
      <c r="A1457" s="29"/>
      <c r="B1457" s="29"/>
      <c r="C1457" s="29"/>
      <c r="D1457" s="29"/>
      <c r="E1457" s="29"/>
      <c r="F1457" s="29"/>
      <c r="G1457" s="29"/>
      <c r="H1457" s="29"/>
      <c r="I1457" s="30"/>
      <c r="J1457" s="30"/>
      <c r="K1457" s="30"/>
      <c r="L1457" s="30"/>
      <c r="M1457" s="40"/>
      <c r="N1457" s="40"/>
      <c r="O1457" s="40"/>
      <c r="P1457" s="31"/>
    </row>
    <row r="1458" spans="1:16" s="34" customFormat="1">
      <c r="A1458" s="29"/>
      <c r="B1458" s="29"/>
      <c r="C1458" s="29"/>
      <c r="D1458" s="29"/>
      <c r="E1458" s="29"/>
      <c r="F1458" s="29"/>
      <c r="G1458" s="29"/>
      <c r="H1458" s="29"/>
      <c r="I1458" s="30"/>
      <c r="J1458" s="30"/>
      <c r="K1458" s="30"/>
      <c r="L1458" s="30"/>
      <c r="M1458" s="40"/>
      <c r="N1458" s="40"/>
      <c r="O1458" s="40"/>
      <c r="P1458" s="31"/>
    </row>
    <row r="1459" spans="1:16" s="34" customFormat="1">
      <c r="A1459" s="29"/>
      <c r="B1459" s="29"/>
      <c r="C1459" s="29"/>
      <c r="D1459" s="29"/>
      <c r="E1459" s="29"/>
      <c r="F1459" s="29"/>
      <c r="G1459" s="29"/>
      <c r="H1459" s="29"/>
      <c r="I1459" s="30"/>
      <c r="J1459" s="30"/>
      <c r="K1459" s="30"/>
      <c r="L1459" s="30"/>
      <c r="M1459" s="40"/>
      <c r="N1459" s="40"/>
      <c r="O1459" s="40"/>
      <c r="P1459" s="31"/>
    </row>
    <row r="1460" spans="1:16" s="34" customFormat="1">
      <c r="A1460" s="29"/>
      <c r="B1460" s="29"/>
      <c r="C1460" s="29"/>
      <c r="D1460" s="29"/>
      <c r="E1460" s="29"/>
      <c r="F1460" s="29"/>
      <c r="G1460" s="29"/>
      <c r="H1460" s="29"/>
      <c r="I1460" s="30"/>
      <c r="J1460" s="30"/>
      <c r="K1460" s="30"/>
      <c r="L1460" s="30"/>
      <c r="M1460" s="40"/>
      <c r="N1460" s="40"/>
      <c r="O1460" s="40"/>
      <c r="P1460" s="31"/>
    </row>
  </sheetData>
  <mergeCells count="152">
    <mergeCell ref="O2:P2"/>
    <mergeCell ref="A1:F1"/>
    <mergeCell ref="A2:F2"/>
    <mergeCell ref="A4:P4"/>
    <mergeCell ref="A5:P5"/>
    <mergeCell ref="B34:B35"/>
    <mergeCell ref="A9:B10"/>
    <mergeCell ref="F6:F8"/>
    <mergeCell ref="G6:H7"/>
    <mergeCell ref="I6:P6"/>
    <mergeCell ref="I7:J7"/>
    <mergeCell ref="K7:L7"/>
    <mergeCell ref="C9:C10"/>
    <mergeCell ref="D9:D10"/>
    <mergeCell ref="E9:E10"/>
    <mergeCell ref="C17:C19"/>
    <mergeCell ref="D17:D19"/>
    <mergeCell ref="E17:E19"/>
    <mergeCell ref="O7:P7"/>
    <mergeCell ref="A32:A33"/>
    <mergeCell ref="B32:B33"/>
    <mergeCell ref="A34:A35"/>
    <mergeCell ref="M7:N7"/>
    <mergeCell ref="A11:A13"/>
    <mergeCell ref="A68:A69"/>
    <mergeCell ref="B68:B69"/>
    <mergeCell ref="A6:A8"/>
    <mergeCell ref="B6:B8"/>
    <mergeCell ref="A60:A61"/>
    <mergeCell ref="B60:B61"/>
    <mergeCell ref="A62:A63"/>
    <mergeCell ref="B62:B63"/>
    <mergeCell ref="A64:A65"/>
    <mergeCell ref="B64:B65"/>
    <mergeCell ref="A54:A55"/>
    <mergeCell ref="B54:B55"/>
    <mergeCell ref="A56:A57"/>
    <mergeCell ref="B56:B57"/>
    <mergeCell ref="A58:A59"/>
    <mergeCell ref="B58:B59"/>
    <mergeCell ref="A48:A49"/>
    <mergeCell ref="B48:B49"/>
    <mergeCell ref="A50:A51"/>
    <mergeCell ref="B50:B51"/>
    <mergeCell ref="A52:A53"/>
    <mergeCell ref="B52:B53"/>
    <mergeCell ref="A42:A43"/>
    <mergeCell ref="B42:B43"/>
    <mergeCell ref="A66:A67"/>
    <mergeCell ref="B66:B67"/>
    <mergeCell ref="A44:A45"/>
    <mergeCell ref="B44:B45"/>
    <mergeCell ref="A46:A47"/>
    <mergeCell ref="B46:B47"/>
    <mergeCell ref="A36:A37"/>
    <mergeCell ref="B36:B37"/>
    <mergeCell ref="A38:A39"/>
    <mergeCell ref="B38:B39"/>
    <mergeCell ref="A40:A41"/>
    <mergeCell ref="B40:B41"/>
    <mergeCell ref="C36:C37"/>
    <mergeCell ref="D36:D37"/>
    <mergeCell ref="E36:E37"/>
    <mergeCell ref="C38:C39"/>
    <mergeCell ref="D38:D39"/>
    <mergeCell ref="E38:E39"/>
    <mergeCell ref="C32:C33"/>
    <mergeCell ref="D32:D33"/>
    <mergeCell ref="E32:E33"/>
    <mergeCell ref="C34:C35"/>
    <mergeCell ref="D34:D35"/>
    <mergeCell ref="E34:E35"/>
    <mergeCell ref="C44:C45"/>
    <mergeCell ref="D44:D45"/>
    <mergeCell ref="E44:E45"/>
    <mergeCell ref="C46:C47"/>
    <mergeCell ref="D46:D47"/>
    <mergeCell ref="E46:E47"/>
    <mergeCell ref="C40:C41"/>
    <mergeCell ref="D40:D41"/>
    <mergeCell ref="E40:E41"/>
    <mergeCell ref="C42:C43"/>
    <mergeCell ref="D42:D43"/>
    <mergeCell ref="E42:E43"/>
    <mergeCell ref="E58:E59"/>
    <mergeCell ref="C52:C53"/>
    <mergeCell ref="D52:D53"/>
    <mergeCell ref="E52:E53"/>
    <mergeCell ref="C54:C55"/>
    <mergeCell ref="D54:D55"/>
    <mergeCell ref="E54:E55"/>
    <mergeCell ref="C48:C49"/>
    <mergeCell ref="D48:D49"/>
    <mergeCell ref="E48:E49"/>
    <mergeCell ref="C50:C51"/>
    <mergeCell ref="D50:D51"/>
    <mergeCell ref="E50:E51"/>
    <mergeCell ref="C68:C69"/>
    <mergeCell ref="D68:D69"/>
    <mergeCell ref="E68:E69"/>
    <mergeCell ref="C6:E6"/>
    <mergeCell ref="C7:C8"/>
    <mergeCell ref="D7:D8"/>
    <mergeCell ref="E7:E8"/>
    <mergeCell ref="C64:C65"/>
    <mergeCell ref="D64:D65"/>
    <mergeCell ref="E64:E65"/>
    <mergeCell ref="C66:C67"/>
    <mergeCell ref="D66:D67"/>
    <mergeCell ref="E66:E67"/>
    <mergeCell ref="C60:C61"/>
    <mergeCell ref="D60:D61"/>
    <mergeCell ref="E60:E61"/>
    <mergeCell ref="C62:C63"/>
    <mergeCell ref="D62:D63"/>
    <mergeCell ref="E62:E63"/>
    <mergeCell ref="C56:C57"/>
    <mergeCell ref="D56:D57"/>
    <mergeCell ref="E56:E57"/>
    <mergeCell ref="C58:C59"/>
    <mergeCell ref="D58:D59"/>
    <mergeCell ref="B11:B13"/>
    <mergeCell ref="A14:A16"/>
    <mergeCell ref="B14:B16"/>
    <mergeCell ref="C11:C13"/>
    <mergeCell ref="D11:D13"/>
    <mergeCell ref="E11:E13"/>
    <mergeCell ref="C14:C16"/>
    <mergeCell ref="D14:D16"/>
    <mergeCell ref="E14:E16"/>
    <mergeCell ref="B17:B19"/>
    <mergeCell ref="A17:A19"/>
    <mergeCell ref="A20:A22"/>
    <mergeCell ref="B20:B22"/>
    <mergeCell ref="C20:C22"/>
    <mergeCell ref="D20:D22"/>
    <mergeCell ref="E20:E22"/>
    <mergeCell ref="A23:A25"/>
    <mergeCell ref="B23:B25"/>
    <mergeCell ref="C23:C25"/>
    <mergeCell ref="D23:D25"/>
    <mergeCell ref="E23:E25"/>
    <mergeCell ref="A26:A28"/>
    <mergeCell ref="B26:B28"/>
    <mergeCell ref="C26:C28"/>
    <mergeCell ref="D26:D28"/>
    <mergeCell ref="E26:E28"/>
    <mergeCell ref="B29:B31"/>
    <mergeCell ref="C29:C31"/>
    <mergeCell ref="D29:D31"/>
    <mergeCell ref="E29:E31"/>
    <mergeCell ref="A29:A31"/>
  </mergeCells>
  <pageMargins left="0.38593749999999999" right="9.4791666666666705E-2" top="0.21875" bottom="0.16041666666666668" header="0.31496062992126" footer="0.31496062992126"/>
  <pageSetup paperSize="9" scale="70" orientation="landscape" r:id="rId1"/>
  <headerFooter>
    <oddFooter>&amp;C&amp;P</oddFooter>
  </headerFooter>
</worksheet>
</file>

<file path=xl/worksheets/sheet25.xml><?xml version="1.0" encoding="utf-8"?>
<worksheet xmlns="http://schemas.openxmlformats.org/spreadsheetml/2006/main" xmlns:r="http://schemas.openxmlformats.org/officeDocument/2006/relationships">
  <dimension ref="A1:AH1453"/>
  <sheetViews>
    <sheetView showZeros="0" view="pageLayout" topLeftCell="A4" workbookViewId="0">
      <selection activeCell="B11" sqref="B11:B12"/>
    </sheetView>
  </sheetViews>
  <sheetFormatPr defaultRowHeight="15.75"/>
  <cols>
    <col min="1" max="1" width="4" style="35" bestFit="1" customWidth="1"/>
    <col min="2" max="2" width="17.7109375" style="35" bestFit="1" customWidth="1"/>
    <col min="3" max="5" width="7" style="35" customWidth="1"/>
    <col min="6" max="6" width="12.140625" style="35" bestFit="1" customWidth="1"/>
    <col min="7" max="7" width="9.7109375" style="35" customWidth="1"/>
    <col min="8" max="8" width="10.28515625" style="35" customWidth="1"/>
    <col min="9" max="12" width="7.42578125" style="36" customWidth="1"/>
    <col min="13" max="14" width="7.42578125" style="41" customWidth="1"/>
    <col min="15" max="16" width="7.42578125" style="37" customWidth="1"/>
    <col min="17" max="18" width="7.42578125" style="38" customWidth="1"/>
    <col min="19" max="24" width="7.42578125" style="24" customWidth="1"/>
    <col min="25" max="33" width="7.42578125" style="14" customWidth="1"/>
    <col min="34" max="34" width="6.5703125" style="14" customWidth="1"/>
    <col min="35" max="16384" width="9.140625" style="14"/>
  </cols>
  <sheetData>
    <row r="1" spans="1:34">
      <c r="A1" s="439" t="s">
        <v>364</v>
      </c>
      <c r="B1" s="439"/>
      <c r="C1" s="439"/>
      <c r="D1" s="439"/>
      <c r="E1" s="439"/>
      <c r="F1" s="439"/>
      <c r="G1" s="174"/>
      <c r="H1" s="174"/>
    </row>
    <row r="2" spans="1:34">
      <c r="A2" s="439"/>
      <c r="B2" s="439"/>
      <c r="C2" s="439"/>
      <c r="D2" s="439"/>
      <c r="E2" s="439"/>
      <c r="F2" s="439"/>
      <c r="G2" s="175"/>
      <c r="H2" s="175"/>
    </row>
    <row r="3" spans="1:34" s="8" customFormat="1">
      <c r="A3" s="17"/>
      <c r="B3" s="17"/>
      <c r="C3" s="17"/>
      <c r="D3" s="17"/>
      <c r="E3" s="17"/>
      <c r="F3" s="17"/>
      <c r="G3" s="17"/>
      <c r="H3" s="17"/>
      <c r="I3" s="17"/>
      <c r="J3" s="17"/>
      <c r="K3" s="17"/>
      <c r="L3" s="17"/>
      <c r="M3" s="18"/>
      <c r="N3" s="18"/>
      <c r="O3" s="17"/>
      <c r="P3" s="17"/>
      <c r="Q3" s="17"/>
      <c r="R3" s="17"/>
      <c r="S3" s="19"/>
      <c r="T3" s="19"/>
      <c r="U3" s="19"/>
      <c r="V3" s="19"/>
      <c r="W3" s="19"/>
      <c r="X3" s="19"/>
      <c r="Y3" s="19"/>
      <c r="Z3" s="19"/>
      <c r="AE3" s="20"/>
      <c r="AF3" s="623" t="s">
        <v>311</v>
      </c>
      <c r="AG3" s="623"/>
    </row>
    <row r="4" spans="1:34" s="8" customFormat="1" ht="32.25" customHeight="1">
      <c r="A4" s="421" t="s">
        <v>176</v>
      </c>
      <c r="B4" s="421"/>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170"/>
      <c r="AG4" s="170"/>
    </row>
    <row r="5" spans="1:34" s="8" customFormat="1" ht="22.5" customHeight="1">
      <c r="A5" s="541" t="str">
        <f>'Biểu 5'!A4:H4</f>
        <v>(Kèm theo Quyết định số 668  /QĐ-UBND ngày 03  /11/2021 của Ủy ban nhân dân tỉnh)</v>
      </c>
      <c r="B5" s="541"/>
      <c r="C5" s="541"/>
      <c r="D5" s="541"/>
      <c r="E5" s="541"/>
      <c r="F5" s="541"/>
      <c r="G5" s="541"/>
      <c r="H5" s="541"/>
      <c r="I5" s="624"/>
      <c r="J5" s="624"/>
      <c r="K5" s="624"/>
      <c r="L5" s="624"/>
      <c r="M5" s="624"/>
      <c r="N5" s="624"/>
      <c r="O5" s="624"/>
      <c r="P5" s="624"/>
      <c r="Q5" s="624"/>
      <c r="R5" s="624"/>
      <c r="S5" s="624"/>
      <c r="T5" s="624"/>
      <c r="U5" s="624"/>
      <c r="V5" s="624"/>
      <c r="W5" s="624"/>
      <c r="X5" s="624"/>
      <c r="Y5" s="624"/>
      <c r="Z5" s="624"/>
      <c r="AA5" s="624"/>
      <c r="AB5" s="191"/>
      <c r="AC5" s="89"/>
      <c r="AD5" s="170"/>
      <c r="AE5" s="89"/>
      <c r="AF5" s="170"/>
      <c r="AG5" s="170"/>
    </row>
    <row r="6" spans="1:34" s="8" customFormat="1" ht="35.25" customHeight="1">
      <c r="A6" s="425" t="s">
        <v>10</v>
      </c>
      <c r="B6" s="425" t="s">
        <v>77</v>
      </c>
      <c r="C6" s="425" t="s">
        <v>193</v>
      </c>
      <c r="D6" s="425"/>
      <c r="E6" s="425"/>
      <c r="F6" s="425" t="s">
        <v>164</v>
      </c>
      <c r="G6" s="425" t="s">
        <v>281</v>
      </c>
      <c r="H6" s="425"/>
      <c r="I6" s="425" t="s">
        <v>189</v>
      </c>
      <c r="J6" s="425"/>
      <c r="K6" s="425"/>
      <c r="L6" s="425"/>
      <c r="M6" s="425"/>
      <c r="N6" s="425"/>
      <c r="O6" s="425"/>
      <c r="P6" s="425"/>
      <c r="Q6" s="425"/>
      <c r="R6" s="425"/>
      <c r="S6" s="425"/>
      <c r="T6" s="425"/>
      <c r="U6" s="425"/>
      <c r="V6" s="425"/>
      <c r="W6" s="425"/>
      <c r="X6" s="425"/>
      <c r="Y6" s="425"/>
      <c r="Z6" s="425"/>
      <c r="AA6" s="425"/>
      <c r="AB6" s="425"/>
      <c r="AC6" s="425"/>
      <c r="AD6" s="425"/>
      <c r="AE6" s="425"/>
      <c r="AF6" s="425"/>
      <c r="AG6" s="425"/>
      <c r="AH6" s="425"/>
    </row>
    <row r="7" spans="1:34" ht="59.25" customHeight="1">
      <c r="A7" s="425"/>
      <c r="B7" s="425"/>
      <c r="C7" s="474" t="s">
        <v>213</v>
      </c>
      <c r="D7" s="474" t="s">
        <v>214</v>
      </c>
      <c r="E7" s="474" t="s">
        <v>192</v>
      </c>
      <c r="F7" s="425"/>
      <c r="G7" s="474" t="s">
        <v>239</v>
      </c>
      <c r="H7" s="474" t="s">
        <v>182</v>
      </c>
      <c r="I7" s="473" t="s">
        <v>241</v>
      </c>
      <c r="J7" s="473"/>
      <c r="K7" s="473" t="s">
        <v>242</v>
      </c>
      <c r="L7" s="473"/>
      <c r="M7" s="473" t="s">
        <v>243</v>
      </c>
      <c r="N7" s="473"/>
      <c r="O7" s="475" t="s">
        <v>244</v>
      </c>
      <c r="P7" s="475"/>
      <c r="Q7" s="475" t="s">
        <v>245</v>
      </c>
      <c r="R7" s="475"/>
      <c r="S7" s="473" t="s">
        <v>246</v>
      </c>
      <c r="T7" s="473"/>
      <c r="U7" s="473" t="s">
        <v>247</v>
      </c>
      <c r="V7" s="473"/>
      <c r="W7" s="473" t="s">
        <v>248</v>
      </c>
      <c r="X7" s="473"/>
      <c r="Y7" s="473" t="s">
        <v>249</v>
      </c>
      <c r="Z7" s="473"/>
      <c r="AA7" s="472" t="s">
        <v>250</v>
      </c>
      <c r="AB7" s="472"/>
      <c r="AC7" s="472" t="s">
        <v>251</v>
      </c>
      <c r="AD7" s="472"/>
      <c r="AE7" s="472" t="s">
        <v>252</v>
      </c>
      <c r="AF7" s="472"/>
      <c r="AG7" s="478" t="s">
        <v>253</v>
      </c>
      <c r="AH7" s="478"/>
    </row>
    <row r="8" spans="1:34" ht="45" customHeight="1">
      <c r="A8" s="425"/>
      <c r="B8" s="425"/>
      <c r="C8" s="474"/>
      <c r="D8" s="474"/>
      <c r="E8" s="474"/>
      <c r="F8" s="425"/>
      <c r="G8" s="474"/>
      <c r="H8" s="474"/>
      <c r="I8" s="149" t="s">
        <v>240</v>
      </c>
      <c r="J8" s="149" t="s">
        <v>182</v>
      </c>
      <c r="K8" s="149" t="s">
        <v>240</v>
      </c>
      <c r="L8" s="149" t="s">
        <v>182</v>
      </c>
      <c r="M8" s="149" t="s">
        <v>240</v>
      </c>
      <c r="N8" s="149" t="s">
        <v>182</v>
      </c>
      <c r="O8" s="149" t="s">
        <v>240</v>
      </c>
      <c r="P8" s="149" t="s">
        <v>182</v>
      </c>
      <c r="Q8" s="149" t="s">
        <v>240</v>
      </c>
      <c r="R8" s="149" t="s">
        <v>182</v>
      </c>
      <c r="S8" s="149" t="s">
        <v>240</v>
      </c>
      <c r="T8" s="149" t="s">
        <v>182</v>
      </c>
      <c r="U8" s="149" t="s">
        <v>240</v>
      </c>
      <c r="V8" s="149" t="s">
        <v>182</v>
      </c>
      <c r="W8" s="149" t="s">
        <v>240</v>
      </c>
      <c r="X8" s="149" t="s">
        <v>182</v>
      </c>
      <c r="Y8" s="149" t="s">
        <v>240</v>
      </c>
      <c r="Z8" s="149" t="s">
        <v>182</v>
      </c>
      <c r="AA8" s="149" t="s">
        <v>240</v>
      </c>
      <c r="AB8" s="149" t="s">
        <v>182</v>
      </c>
      <c r="AC8" s="149" t="s">
        <v>240</v>
      </c>
      <c r="AD8" s="149" t="s">
        <v>182</v>
      </c>
      <c r="AE8" s="149" t="s">
        <v>240</v>
      </c>
      <c r="AF8" s="149" t="s">
        <v>182</v>
      </c>
      <c r="AG8" s="149" t="s">
        <v>240</v>
      </c>
      <c r="AH8" s="149" t="s">
        <v>182</v>
      </c>
    </row>
    <row r="9" spans="1:34" ht="20.25" customHeight="1">
      <c r="A9" s="432" t="s">
        <v>367</v>
      </c>
      <c r="B9" s="433"/>
      <c r="C9" s="476">
        <f>SUM(C11:C62)</f>
        <v>541</v>
      </c>
      <c r="D9" s="476">
        <f>SUM(D11:D62)</f>
        <v>11448</v>
      </c>
      <c r="E9" s="476">
        <f>SUM(E11:E62)</f>
        <v>3200</v>
      </c>
      <c r="F9" s="88" t="s">
        <v>80</v>
      </c>
      <c r="G9" s="218"/>
      <c r="H9" s="218"/>
      <c r="I9" s="159">
        <f>I11+I13+I15+I17+I19+I21+I23+I25+I27+I29+I31+I33+I35+I37+I39+I41+I43+I45+I47+I49+I51+I53+I55+I57+I59+I61</f>
        <v>3606</v>
      </c>
      <c r="J9" s="159"/>
      <c r="K9" s="159">
        <f t="shared" ref="K9:AE10" si="0">K11+K13+K15+K17+K19+K21+K23+K25+K27+K29+K31+K33+K35+K37+K39+K41+K43+K45+K47+K49+K51+K53+K55+K57+K59+K61</f>
        <v>1058</v>
      </c>
      <c r="L9" s="159"/>
      <c r="M9" s="159">
        <f t="shared" si="0"/>
        <v>412</v>
      </c>
      <c r="N9" s="159"/>
      <c r="O9" s="159">
        <f t="shared" si="0"/>
        <v>501</v>
      </c>
      <c r="P9" s="159"/>
      <c r="Q9" s="159">
        <f t="shared" si="0"/>
        <v>0</v>
      </c>
      <c r="R9" s="159"/>
      <c r="S9" s="159">
        <f t="shared" si="0"/>
        <v>0</v>
      </c>
      <c r="T9" s="159"/>
      <c r="U9" s="159">
        <f t="shared" si="0"/>
        <v>147</v>
      </c>
      <c r="V9" s="159"/>
      <c r="W9" s="159">
        <f t="shared" si="0"/>
        <v>42</v>
      </c>
      <c r="X9" s="159"/>
      <c r="Y9" s="159">
        <f t="shared" si="0"/>
        <v>0</v>
      </c>
      <c r="Z9" s="159"/>
      <c r="AA9" s="159">
        <f t="shared" si="0"/>
        <v>0</v>
      </c>
      <c r="AB9" s="159"/>
      <c r="AC9" s="159">
        <f t="shared" si="0"/>
        <v>0</v>
      </c>
      <c r="AD9" s="159"/>
      <c r="AE9" s="159">
        <f t="shared" si="0"/>
        <v>0</v>
      </c>
      <c r="AF9" s="159"/>
      <c r="AG9" s="159">
        <f t="shared" ref="AG9:AG10" si="1">AG11+AG13+AG15+AG17+AG19+AG21+AG23+AG25+AG27+AG29+AG31+AG33+AG35+AG37+AG39+AG41+AG43+AG45+AG47+AG49+AG51+AG53+AG55+AG57+AG59+AG61</f>
        <v>61</v>
      </c>
      <c r="AH9" s="159"/>
    </row>
    <row r="10" spans="1:34" ht="20.25" customHeight="1">
      <c r="A10" s="434"/>
      <c r="B10" s="435"/>
      <c r="C10" s="477"/>
      <c r="D10" s="477"/>
      <c r="E10" s="477"/>
      <c r="F10" s="88" t="s">
        <v>81</v>
      </c>
      <c r="G10" s="165">
        <f>I10+K10+M10+O10+Q10+S10+U10+W10+Y10+AA10+AC10+AE10+AG10</f>
        <v>3335.5</v>
      </c>
      <c r="H10" s="165">
        <f>J10+L10+N10+P10+R10+T10+V10+X10+Z10+AB10+AD10+AF10+AH10</f>
        <v>53663.5</v>
      </c>
      <c r="I10" s="159">
        <f>I12+I14+I16+I18+I20+I22+I24+I26+I28+I30+I32+I34+I36+I38+I40+I42+I44+I46+I48+I50+I52+I54+I56+I58+I60+I62</f>
        <v>1109.5</v>
      </c>
      <c r="J10" s="159">
        <f>I10*3</f>
        <v>3328.5</v>
      </c>
      <c r="K10" s="159">
        <f t="shared" si="0"/>
        <v>445</v>
      </c>
      <c r="L10" s="159">
        <f>K10*2</f>
        <v>890</v>
      </c>
      <c r="M10" s="159">
        <f t="shared" si="0"/>
        <v>121</v>
      </c>
      <c r="N10" s="159">
        <f>M10*3</f>
        <v>363</v>
      </c>
      <c r="O10" s="159">
        <f t="shared" si="0"/>
        <v>88</v>
      </c>
      <c r="P10" s="159">
        <f>O10*4</f>
        <v>352</v>
      </c>
      <c r="Q10" s="159">
        <f t="shared" si="0"/>
        <v>41</v>
      </c>
      <c r="R10" s="159">
        <f>Q10*200</f>
        <v>8200</v>
      </c>
      <c r="S10" s="159">
        <f t="shared" si="0"/>
        <v>15</v>
      </c>
      <c r="T10" s="159">
        <f>S10*410</f>
        <v>6150</v>
      </c>
      <c r="U10" s="159">
        <f t="shared" si="0"/>
        <v>930</v>
      </c>
      <c r="V10" s="159">
        <f>U10*15</f>
        <v>13950</v>
      </c>
      <c r="W10" s="159">
        <f t="shared" si="0"/>
        <v>50</v>
      </c>
      <c r="X10" s="159">
        <f>W10*31</f>
        <v>1550</v>
      </c>
      <c r="Y10" s="159">
        <f t="shared" si="0"/>
        <v>14</v>
      </c>
      <c r="Z10" s="159">
        <f>Y10*200</f>
        <v>2800</v>
      </c>
      <c r="AA10" s="159">
        <f t="shared" si="0"/>
        <v>14</v>
      </c>
      <c r="AB10" s="159">
        <f>AA10*200</f>
        <v>2800</v>
      </c>
      <c r="AC10" s="159">
        <f t="shared" si="0"/>
        <v>14</v>
      </c>
      <c r="AD10" s="159">
        <f>AC10*200</f>
        <v>2800</v>
      </c>
      <c r="AE10" s="159">
        <f t="shared" si="0"/>
        <v>14</v>
      </c>
      <c r="AF10" s="159">
        <f>AE10*200</f>
        <v>2800</v>
      </c>
      <c r="AG10" s="159">
        <f t="shared" si="1"/>
        <v>480</v>
      </c>
      <c r="AH10" s="159">
        <f>AG10*16</f>
        <v>7680</v>
      </c>
    </row>
    <row r="11" spans="1:34" s="102" customFormat="1" ht="28.5" customHeight="1">
      <c r="A11" s="436">
        <v>1</v>
      </c>
      <c r="B11" s="437" t="s">
        <v>112</v>
      </c>
      <c r="C11" s="451">
        <v>8</v>
      </c>
      <c r="D11" s="451">
        <v>232</v>
      </c>
      <c r="E11" s="451">
        <v>128</v>
      </c>
      <c r="F11" s="172" t="s">
        <v>80</v>
      </c>
      <c r="G11" s="57">
        <f t="shared" ref="G11:H62" si="2">I11+K11+M11+O11+Q11+S11+U11+W11+Y11+AA11+AC11+AE11+AG11</f>
        <v>129</v>
      </c>
      <c r="H11" s="57"/>
      <c r="I11" s="91">
        <v>0</v>
      </c>
      <c r="J11" s="47"/>
      <c r="K11" s="91">
        <v>90</v>
      </c>
      <c r="L11" s="47"/>
      <c r="M11" s="92">
        <v>8</v>
      </c>
      <c r="N11" s="47"/>
      <c r="O11" s="93">
        <v>10</v>
      </c>
      <c r="P11" s="47"/>
      <c r="Q11" s="92"/>
      <c r="R11" s="47"/>
      <c r="S11" s="92"/>
      <c r="T11" s="47"/>
      <c r="U11" s="92">
        <v>20</v>
      </c>
      <c r="V11" s="47"/>
      <c r="W11" s="94">
        <v>1</v>
      </c>
      <c r="X11" s="47"/>
      <c r="Y11" s="92">
        <v>0</v>
      </c>
      <c r="Z11" s="47"/>
      <c r="AA11" s="92"/>
      <c r="AB11" s="47"/>
      <c r="AC11" s="92"/>
      <c r="AD11" s="47"/>
      <c r="AE11" s="92"/>
      <c r="AF11" s="47"/>
      <c r="AG11" s="92"/>
      <c r="AH11" s="47"/>
    </row>
    <row r="12" spans="1:34" s="102" customFormat="1" ht="28.5" customHeight="1">
      <c r="A12" s="436"/>
      <c r="B12" s="437"/>
      <c r="C12" s="453"/>
      <c r="D12" s="453"/>
      <c r="E12" s="453"/>
      <c r="F12" s="172" t="s">
        <v>81</v>
      </c>
      <c r="G12" s="99">
        <f t="shared" si="2"/>
        <v>66</v>
      </c>
      <c r="H12" s="57">
        <f t="shared" si="2"/>
        <v>1827</v>
      </c>
      <c r="I12" s="91">
        <v>0</v>
      </c>
      <c r="J12" s="47"/>
      <c r="K12" s="47">
        <f>116-K11</f>
        <v>26</v>
      </c>
      <c r="L12" s="47">
        <f t="shared" ref="L12:L62" si="3">K12*2</f>
        <v>52</v>
      </c>
      <c r="M12" s="221"/>
      <c r="N12" s="47">
        <f t="shared" ref="N12:N62" si="4">M12*3</f>
        <v>0</v>
      </c>
      <c r="O12" s="222"/>
      <c r="P12" s="47">
        <f t="shared" ref="P12:P62" si="5">O12*4</f>
        <v>0</v>
      </c>
      <c r="Q12" s="92"/>
      <c r="R12" s="47">
        <f t="shared" ref="R12:R62" si="6">Q12*200</f>
        <v>0</v>
      </c>
      <c r="S12" s="223" t="s">
        <v>142</v>
      </c>
      <c r="T12" s="47">
        <f t="shared" ref="T12:T62" si="7">S12*410</f>
        <v>410</v>
      </c>
      <c r="U12" s="223">
        <v>25</v>
      </c>
      <c r="V12" s="47">
        <f t="shared" ref="V12:V62" si="8">U12*15</f>
        <v>375</v>
      </c>
      <c r="W12" s="224">
        <v>2</v>
      </c>
      <c r="X12" s="47">
        <f t="shared" ref="X12:X62" si="9">W12*31</f>
        <v>62</v>
      </c>
      <c r="Y12" s="223">
        <v>1</v>
      </c>
      <c r="Z12" s="47">
        <f t="shared" ref="Z12:Z62" si="10">Y12*200</f>
        <v>200</v>
      </c>
      <c r="AA12" s="223" t="s">
        <v>142</v>
      </c>
      <c r="AB12" s="47">
        <f t="shared" ref="AB12:AB62" si="11">AA12*200</f>
        <v>200</v>
      </c>
      <c r="AC12" s="224" t="s">
        <v>142</v>
      </c>
      <c r="AD12" s="47">
        <f t="shared" ref="AD12:AD62" si="12">AC12*200</f>
        <v>200</v>
      </c>
      <c r="AE12" s="223" t="s">
        <v>142</v>
      </c>
      <c r="AF12" s="47">
        <f t="shared" ref="AF12:AF62" si="13">AE12*200</f>
        <v>200</v>
      </c>
      <c r="AG12" s="223" t="s">
        <v>141</v>
      </c>
      <c r="AH12" s="47">
        <f t="shared" ref="AH12:AH62" si="14">AG12*16</f>
        <v>128</v>
      </c>
    </row>
    <row r="13" spans="1:34" s="111" customFormat="1" ht="28.5" customHeight="1">
      <c r="A13" s="436">
        <v>2</v>
      </c>
      <c r="B13" s="437" t="s">
        <v>170</v>
      </c>
      <c r="C13" s="451">
        <v>21</v>
      </c>
      <c r="D13" s="451">
        <v>385</v>
      </c>
      <c r="E13" s="451">
        <v>112</v>
      </c>
      <c r="F13" s="172" t="s">
        <v>80</v>
      </c>
      <c r="G13" s="57">
        <f t="shared" si="2"/>
        <v>200</v>
      </c>
      <c r="H13" s="57"/>
      <c r="I13" s="98">
        <v>74</v>
      </c>
      <c r="J13" s="47"/>
      <c r="K13" s="98">
        <v>96</v>
      </c>
      <c r="L13" s="47"/>
      <c r="M13" s="99">
        <v>11</v>
      </c>
      <c r="N13" s="47"/>
      <c r="O13" s="100">
        <v>5</v>
      </c>
      <c r="P13" s="47"/>
      <c r="Q13" s="99"/>
      <c r="R13" s="47"/>
      <c r="S13" s="99"/>
      <c r="T13" s="47"/>
      <c r="U13" s="99">
        <v>12</v>
      </c>
      <c r="V13" s="47"/>
      <c r="W13" s="101">
        <v>1</v>
      </c>
      <c r="X13" s="47"/>
      <c r="Y13" s="118"/>
      <c r="Z13" s="47"/>
      <c r="AA13" s="119"/>
      <c r="AB13" s="47"/>
      <c r="AC13" s="119"/>
      <c r="AD13" s="47"/>
      <c r="AE13" s="119"/>
      <c r="AF13" s="47"/>
      <c r="AG13" s="219">
        <v>1</v>
      </c>
      <c r="AH13" s="47"/>
    </row>
    <row r="14" spans="1:34" s="111" customFormat="1" ht="28.5" customHeight="1">
      <c r="A14" s="436"/>
      <c r="B14" s="437"/>
      <c r="C14" s="453"/>
      <c r="D14" s="453"/>
      <c r="E14" s="453"/>
      <c r="F14" s="172" t="s">
        <v>81</v>
      </c>
      <c r="G14" s="57">
        <f t="shared" si="2"/>
        <v>135</v>
      </c>
      <c r="H14" s="57">
        <f t="shared" si="2"/>
        <v>2726</v>
      </c>
      <c r="I14" s="98">
        <v>25</v>
      </c>
      <c r="J14" s="47">
        <f t="shared" ref="J14:J62" si="15">I14*3</f>
        <v>75</v>
      </c>
      <c r="K14" s="98">
        <v>20</v>
      </c>
      <c r="L14" s="47">
        <f>K14*2</f>
        <v>40</v>
      </c>
      <c r="M14" s="99">
        <v>10</v>
      </c>
      <c r="N14" s="47">
        <f t="shared" si="4"/>
        <v>30</v>
      </c>
      <c r="O14" s="100">
        <v>16</v>
      </c>
      <c r="P14" s="47">
        <f t="shared" si="5"/>
        <v>64</v>
      </c>
      <c r="Q14" s="99">
        <v>2</v>
      </c>
      <c r="R14" s="47">
        <f t="shared" si="6"/>
        <v>400</v>
      </c>
      <c r="S14" s="99">
        <v>1</v>
      </c>
      <c r="T14" s="47">
        <f t="shared" si="7"/>
        <v>410</v>
      </c>
      <c r="U14" s="99">
        <v>35</v>
      </c>
      <c r="V14" s="47">
        <f t="shared" si="8"/>
        <v>525</v>
      </c>
      <c r="W14" s="101">
        <v>2</v>
      </c>
      <c r="X14" s="47">
        <f t="shared" si="9"/>
        <v>62</v>
      </c>
      <c r="Y14" s="99">
        <v>1</v>
      </c>
      <c r="Z14" s="47">
        <f t="shared" si="10"/>
        <v>200</v>
      </c>
      <c r="AA14" s="99">
        <v>1</v>
      </c>
      <c r="AB14" s="47">
        <f t="shared" si="11"/>
        <v>200</v>
      </c>
      <c r="AC14" s="99">
        <v>1</v>
      </c>
      <c r="AD14" s="47">
        <f t="shared" si="12"/>
        <v>200</v>
      </c>
      <c r="AE14" s="99">
        <v>1</v>
      </c>
      <c r="AF14" s="47">
        <f t="shared" si="13"/>
        <v>200</v>
      </c>
      <c r="AG14" s="99">
        <v>20</v>
      </c>
      <c r="AH14" s="47">
        <f>AG14*16</f>
        <v>320</v>
      </c>
    </row>
    <row r="15" spans="1:34" s="111" customFormat="1" ht="28.5" customHeight="1">
      <c r="A15" s="436">
        <v>3</v>
      </c>
      <c r="B15" s="437" t="s">
        <v>113</v>
      </c>
      <c r="C15" s="451">
        <v>8</v>
      </c>
      <c r="D15" s="451">
        <v>327</v>
      </c>
      <c r="E15" s="451">
        <v>120</v>
      </c>
      <c r="F15" s="172" t="s">
        <v>80</v>
      </c>
      <c r="G15" s="57">
        <f t="shared" si="2"/>
        <v>59</v>
      </c>
      <c r="H15" s="57"/>
      <c r="I15" s="98"/>
      <c r="J15" s="47"/>
      <c r="K15" s="98">
        <v>20</v>
      </c>
      <c r="L15" s="47"/>
      <c r="M15" s="98">
        <v>8</v>
      </c>
      <c r="N15" s="47"/>
      <c r="O15" s="98">
        <v>8</v>
      </c>
      <c r="P15" s="47"/>
      <c r="Q15" s="98"/>
      <c r="R15" s="47"/>
      <c r="S15" s="98"/>
      <c r="T15" s="47"/>
      <c r="U15" s="98">
        <v>21</v>
      </c>
      <c r="V15" s="47"/>
      <c r="W15" s="98">
        <v>2</v>
      </c>
      <c r="X15" s="47"/>
      <c r="Y15" s="98"/>
      <c r="Z15" s="47"/>
      <c r="AA15" s="98"/>
      <c r="AB15" s="47"/>
      <c r="AC15" s="98"/>
      <c r="AD15" s="47"/>
      <c r="AE15" s="98"/>
      <c r="AF15" s="47"/>
      <c r="AG15" s="219"/>
      <c r="AH15" s="47"/>
    </row>
    <row r="16" spans="1:34" s="111" customFormat="1" ht="28.5" customHeight="1">
      <c r="A16" s="436"/>
      <c r="B16" s="437"/>
      <c r="C16" s="453"/>
      <c r="D16" s="453"/>
      <c r="E16" s="453"/>
      <c r="F16" s="172" t="s">
        <v>81</v>
      </c>
      <c r="G16" s="57">
        <f t="shared" si="2"/>
        <v>184</v>
      </c>
      <c r="H16" s="57">
        <f t="shared" si="2"/>
        <v>2063</v>
      </c>
      <c r="I16" s="98"/>
      <c r="J16" s="47">
        <f t="shared" si="15"/>
        <v>0</v>
      </c>
      <c r="K16" s="98">
        <f>164-K15</f>
        <v>144</v>
      </c>
      <c r="L16" s="47">
        <f t="shared" si="3"/>
        <v>288</v>
      </c>
      <c r="M16" s="99"/>
      <c r="N16" s="47">
        <f t="shared" si="4"/>
        <v>0</v>
      </c>
      <c r="O16" s="100"/>
      <c r="P16" s="47">
        <f t="shared" si="5"/>
        <v>0</v>
      </c>
      <c r="Q16" s="99"/>
      <c r="R16" s="47">
        <f t="shared" si="6"/>
        <v>0</v>
      </c>
      <c r="S16" s="99">
        <v>1</v>
      </c>
      <c r="T16" s="47">
        <f t="shared" si="7"/>
        <v>410</v>
      </c>
      <c r="U16" s="99">
        <v>25</v>
      </c>
      <c r="V16" s="47">
        <f t="shared" si="8"/>
        <v>375</v>
      </c>
      <c r="W16" s="101">
        <v>2</v>
      </c>
      <c r="X16" s="47">
        <f t="shared" si="9"/>
        <v>62</v>
      </c>
      <c r="Y16" s="99">
        <v>1</v>
      </c>
      <c r="Z16" s="47">
        <f t="shared" si="10"/>
        <v>200</v>
      </c>
      <c r="AA16" s="99">
        <v>1</v>
      </c>
      <c r="AB16" s="47">
        <f t="shared" si="11"/>
        <v>200</v>
      </c>
      <c r="AC16" s="99">
        <v>1</v>
      </c>
      <c r="AD16" s="47">
        <f t="shared" si="12"/>
        <v>200</v>
      </c>
      <c r="AE16" s="99">
        <v>1</v>
      </c>
      <c r="AF16" s="47">
        <f t="shared" si="13"/>
        <v>200</v>
      </c>
      <c r="AG16" s="219">
        <v>8</v>
      </c>
      <c r="AH16" s="47">
        <f t="shared" si="14"/>
        <v>128</v>
      </c>
    </row>
    <row r="17" spans="1:34" s="111" customFormat="1" ht="28.5" customHeight="1">
      <c r="A17" s="436">
        <v>4</v>
      </c>
      <c r="B17" s="437" t="s">
        <v>194</v>
      </c>
      <c r="C17" s="451">
        <v>26</v>
      </c>
      <c r="D17" s="451">
        <v>571</v>
      </c>
      <c r="E17" s="451">
        <v>120</v>
      </c>
      <c r="F17" s="172" t="s">
        <v>80</v>
      </c>
      <c r="G17" s="57">
        <f t="shared" si="2"/>
        <v>191</v>
      </c>
      <c r="H17" s="57"/>
      <c r="I17" s="98">
        <v>118</v>
      </c>
      <c r="J17" s="47"/>
      <c r="K17" s="98"/>
      <c r="L17" s="47"/>
      <c r="M17" s="99">
        <v>20</v>
      </c>
      <c r="N17" s="47"/>
      <c r="O17" s="100">
        <v>30</v>
      </c>
      <c r="P17" s="47"/>
      <c r="Q17" s="99"/>
      <c r="R17" s="47"/>
      <c r="S17" s="99"/>
      <c r="T17" s="47"/>
      <c r="U17" s="99">
        <v>20</v>
      </c>
      <c r="V17" s="47"/>
      <c r="W17" s="101">
        <v>1</v>
      </c>
      <c r="X17" s="47"/>
      <c r="Y17" s="118"/>
      <c r="Z17" s="47"/>
      <c r="AA17" s="119"/>
      <c r="AB17" s="47"/>
      <c r="AC17" s="119"/>
      <c r="AD17" s="47"/>
      <c r="AE17" s="119"/>
      <c r="AF17" s="47"/>
      <c r="AG17" s="219">
        <v>2</v>
      </c>
      <c r="AH17" s="47"/>
    </row>
    <row r="18" spans="1:34" s="111" customFormat="1" ht="28.5" customHeight="1">
      <c r="A18" s="436"/>
      <c r="B18" s="437"/>
      <c r="C18" s="453"/>
      <c r="D18" s="453"/>
      <c r="E18" s="453"/>
      <c r="F18" s="172" t="s">
        <v>81</v>
      </c>
      <c r="G18" s="57">
        <f t="shared" si="2"/>
        <v>228</v>
      </c>
      <c r="H18" s="57">
        <f t="shared" si="2"/>
        <v>1746</v>
      </c>
      <c r="I18" s="98">
        <f>286-I17</f>
        <v>168</v>
      </c>
      <c r="J18" s="47">
        <f t="shared" si="15"/>
        <v>504</v>
      </c>
      <c r="K18" s="98"/>
      <c r="L18" s="47">
        <f t="shared" si="3"/>
        <v>0</v>
      </c>
      <c r="M18" s="99">
        <v>7</v>
      </c>
      <c r="N18" s="47">
        <f t="shared" si="4"/>
        <v>21</v>
      </c>
      <c r="O18" s="100"/>
      <c r="P18" s="47">
        <f t="shared" si="5"/>
        <v>0</v>
      </c>
      <c r="Q18" s="99">
        <v>2</v>
      </c>
      <c r="R18" s="47">
        <f t="shared" si="6"/>
        <v>400</v>
      </c>
      <c r="S18" s="99"/>
      <c r="T18" s="47">
        <f t="shared" si="7"/>
        <v>0</v>
      </c>
      <c r="U18" s="99">
        <v>25</v>
      </c>
      <c r="V18" s="47">
        <f t="shared" si="8"/>
        <v>375</v>
      </c>
      <c r="W18" s="101">
        <v>2</v>
      </c>
      <c r="X18" s="47">
        <f t="shared" si="9"/>
        <v>62</v>
      </c>
      <c r="Y18" s="118"/>
      <c r="Z18" s="47">
        <f t="shared" si="10"/>
        <v>0</v>
      </c>
      <c r="AA18" s="119"/>
      <c r="AB18" s="47">
        <f t="shared" si="11"/>
        <v>0</v>
      </c>
      <c r="AC18" s="119"/>
      <c r="AD18" s="47">
        <f t="shared" si="12"/>
        <v>0</v>
      </c>
      <c r="AE18" s="219"/>
      <c r="AF18" s="47">
        <f t="shared" si="13"/>
        <v>0</v>
      </c>
      <c r="AG18" s="219">
        <v>24</v>
      </c>
      <c r="AH18" s="47">
        <f t="shared" si="14"/>
        <v>384</v>
      </c>
    </row>
    <row r="19" spans="1:34" s="111" customFormat="1" ht="28.5" customHeight="1">
      <c r="A19" s="436">
        <v>5</v>
      </c>
      <c r="B19" s="437" t="s">
        <v>195</v>
      </c>
      <c r="C19" s="451">
        <v>38</v>
      </c>
      <c r="D19" s="451">
        <v>612</v>
      </c>
      <c r="E19" s="451">
        <v>240</v>
      </c>
      <c r="F19" s="172" t="s">
        <v>80</v>
      </c>
      <c r="G19" s="57">
        <f t="shared" si="2"/>
        <v>262</v>
      </c>
      <c r="H19" s="57"/>
      <c r="I19" s="98">
        <v>210</v>
      </c>
      <c r="J19" s="47"/>
      <c r="K19" s="98"/>
      <c r="L19" s="47"/>
      <c r="M19" s="98">
        <v>20</v>
      </c>
      <c r="N19" s="47"/>
      <c r="O19" s="98">
        <v>30</v>
      </c>
      <c r="P19" s="47"/>
      <c r="Q19" s="98"/>
      <c r="R19" s="47"/>
      <c r="S19" s="98"/>
      <c r="T19" s="47"/>
      <c r="U19" s="98"/>
      <c r="V19" s="47"/>
      <c r="W19" s="98"/>
      <c r="X19" s="47"/>
      <c r="Y19" s="98"/>
      <c r="Z19" s="47"/>
      <c r="AA19" s="98"/>
      <c r="AB19" s="47"/>
      <c r="AC19" s="98"/>
      <c r="AD19" s="47"/>
      <c r="AE19" s="98"/>
      <c r="AF19" s="47"/>
      <c r="AG19" s="98">
        <v>2</v>
      </c>
      <c r="AH19" s="47"/>
    </row>
    <row r="20" spans="1:34" s="111" customFormat="1" ht="28.5" customHeight="1">
      <c r="A20" s="436"/>
      <c r="B20" s="437"/>
      <c r="C20" s="453"/>
      <c r="D20" s="453"/>
      <c r="E20" s="453"/>
      <c r="F20" s="172" t="s">
        <v>81</v>
      </c>
      <c r="G20" s="57">
        <f t="shared" si="2"/>
        <v>200</v>
      </c>
      <c r="H20" s="57">
        <f t="shared" si="2"/>
        <v>2199</v>
      </c>
      <c r="I20" s="98">
        <f>306-210</f>
        <v>96</v>
      </c>
      <c r="J20" s="47">
        <f t="shared" si="15"/>
        <v>288</v>
      </c>
      <c r="K20" s="98"/>
      <c r="L20" s="47">
        <f t="shared" si="3"/>
        <v>0</v>
      </c>
      <c r="M20" s="98">
        <v>18</v>
      </c>
      <c r="N20" s="47">
        <f t="shared" si="4"/>
        <v>54</v>
      </c>
      <c r="O20" s="98">
        <v>8</v>
      </c>
      <c r="P20" s="47">
        <f t="shared" si="5"/>
        <v>32</v>
      </c>
      <c r="Q20" s="98">
        <v>3</v>
      </c>
      <c r="R20" s="47">
        <f t="shared" si="6"/>
        <v>600</v>
      </c>
      <c r="S20" s="98"/>
      <c r="T20" s="47">
        <f t="shared" si="7"/>
        <v>0</v>
      </c>
      <c r="U20" s="98">
        <v>35</v>
      </c>
      <c r="V20" s="47">
        <f t="shared" si="8"/>
        <v>525</v>
      </c>
      <c r="W20" s="98">
        <v>4</v>
      </c>
      <c r="X20" s="47">
        <f t="shared" si="9"/>
        <v>124</v>
      </c>
      <c r="Y20" s="98"/>
      <c r="Z20" s="47">
        <f t="shared" si="10"/>
        <v>0</v>
      </c>
      <c r="AA20" s="98"/>
      <c r="AB20" s="47">
        <f t="shared" si="11"/>
        <v>0</v>
      </c>
      <c r="AC20" s="98"/>
      <c r="AD20" s="47">
        <f t="shared" si="12"/>
        <v>0</v>
      </c>
      <c r="AE20" s="98"/>
      <c r="AF20" s="47">
        <f t="shared" si="13"/>
        <v>0</v>
      </c>
      <c r="AG20" s="98">
        <v>36</v>
      </c>
      <c r="AH20" s="47">
        <f t="shared" si="14"/>
        <v>576</v>
      </c>
    </row>
    <row r="21" spans="1:34" s="111" customFormat="1" ht="28.5" customHeight="1">
      <c r="A21" s="436">
        <v>6</v>
      </c>
      <c r="B21" s="437" t="s">
        <v>196</v>
      </c>
      <c r="C21" s="451">
        <v>30</v>
      </c>
      <c r="D21" s="451">
        <v>459</v>
      </c>
      <c r="E21" s="451">
        <v>160</v>
      </c>
      <c r="F21" s="172" t="s">
        <v>80</v>
      </c>
      <c r="G21" s="57">
        <f t="shared" si="2"/>
        <v>109</v>
      </c>
      <c r="H21" s="57"/>
      <c r="I21" s="98">
        <v>92</v>
      </c>
      <c r="J21" s="47"/>
      <c r="K21" s="98"/>
      <c r="L21" s="47"/>
      <c r="M21" s="99"/>
      <c r="N21" s="47"/>
      <c r="O21" s="100">
        <v>9</v>
      </c>
      <c r="P21" s="47"/>
      <c r="Q21" s="99"/>
      <c r="R21" s="47"/>
      <c r="S21" s="99"/>
      <c r="T21" s="47"/>
      <c r="U21" s="99">
        <v>0</v>
      </c>
      <c r="V21" s="47"/>
      <c r="W21" s="101">
        <v>1</v>
      </c>
      <c r="X21" s="47"/>
      <c r="Y21" s="118"/>
      <c r="Z21" s="47"/>
      <c r="AA21" s="119"/>
      <c r="AB21" s="47"/>
      <c r="AC21" s="119"/>
      <c r="AD21" s="47"/>
      <c r="AE21" s="119"/>
      <c r="AF21" s="47"/>
      <c r="AG21" s="219">
        <v>7</v>
      </c>
      <c r="AH21" s="47"/>
    </row>
    <row r="22" spans="1:34" s="111" customFormat="1" ht="28.5" customHeight="1">
      <c r="A22" s="436"/>
      <c r="B22" s="437"/>
      <c r="C22" s="453"/>
      <c r="D22" s="453"/>
      <c r="E22" s="453"/>
      <c r="F22" s="172" t="s">
        <v>81</v>
      </c>
      <c r="G22" s="57">
        <f t="shared" si="2"/>
        <v>222.5</v>
      </c>
      <c r="H22" s="57">
        <f t="shared" si="2"/>
        <v>2082.5</v>
      </c>
      <c r="I22" s="98">
        <f>D21/2-I21</f>
        <v>137.5</v>
      </c>
      <c r="J22" s="47">
        <f t="shared" si="15"/>
        <v>412.5</v>
      </c>
      <c r="K22" s="98"/>
      <c r="L22" s="47">
        <f t="shared" si="3"/>
        <v>0</v>
      </c>
      <c r="M22" s="99"/>
      <c r="N22" s="47">
        <f t="shared" si="4"/>
        <v>0</v>
      </c>
      <c r="O22" s="100">
        <v>21</v>
      </c>
      <c r="P22" s="47">
        <f t="shared" si="5"/>
        <v>84</v>
      </c>
      <c r="Q22" s="99">
        <v>3</v>
      </c>
      <c r="R22" s="47">
        <f t="shared" si="6"/>
        <v>600</v>
      </c>
      <c r="S22" s="99"/>
      <c r="T22" s="47">
        <f t="shared" si="7"/>
        <v>0</v>
      </c>
      <c r="U22" s="99">
        <v>35</v>
      </c>
      <c r="V22" s="47">
        <f t="shared" si="8"/>
        <v>525</v>
      </c>
      <c r="W22" s="101">
        <v>3</v>
      </c>
      <c r="X22" s="47">
        <f t="shared" si="9"/>
        <v>93</v>
      </c>
      <c r="Y22" s="118"/>
      <c r="Z22" s="47">
        <f t="shared" si="10"/>
        <v>0</v>
      </c>
      <c r="AA22" s="119"/>
      <c r="AB22" s="47">
        <f t="shared" si="11"/>
        <v>0</v>
      </c>
      <c r="AC22" s="119"/>
      <c r="AD22" s="47">
        <f t="shared" si="12"/>
        <v>0</v>
      </c>
      <c r="AE22" s="119"/>
      <c r="AF22" s="47">
        <f t="shared" si="13"/>
        <v>0</v>
      </c>
      <c r="AG22" s="219">
        <v>23</v>
      </c>
      <c r="AH22" s="47">
        <f t="shared" si="14"/>
        <v>368</v>
      </c>
    </row>
    <row r="23" spans="1:34" s="111" customFormat="1" ht="28.5" customHeight="1">
      <c r="A23" s="436">
        <v>7</v>
      </c>
      <c r="B23" s="437" t="s">
        <v>168</v>
      </c>
      <c r="C23" s="451">
        <v>26</v>
      </c>
      <c r="D23" s="451">
        <v>471</v>
      </c>
      <c r="E23" s="451">
        <v>128</v>
      </c>
      <c r="F23" s="172" t="s">
        <v>80</v>
      </c>
      <c r="G23" s="57">
        <f t="shared" si="2"/>
        <v>294</v>
      </c>
      <c r="H23" s="57"/>
      <c r="I23" s="98">
        <v>80</v>
      </c>
      <c r="J23" s="47"/>
      <c r="K23" s="98">
        <v>150</v>
      </c>
      <c r="L23" s="47"/>
      <c r="M23" s="98">
        <v>28</v>
      </c>
      <c r="N23" s="47"/>
      <c r="O23" s="98">
        <v>28</v>
      </c>
      <c r="P23" s="47"/>
      <c r="Q23" s="98"/>
      <c r="R23" s="47"/>
      <c r="S23" s="98"/>
      <c r="T23" s="47"/>
      <c r="U23" s="98"/>
      <c r="V23" s="47"/>
      <c r="W23" s="98">
        <v>2</v>
      </c>
      <c r="X23" s="47"/>
      <c r="Y23" s="98"/>
      <c r="Z23" s="47"/>
      <c r="AA23" s="98"/>
      <c r="AB23" s="47"/>
      <c r="AC23" s="98"/>
      <c r="AD23" s="47"/>
      <c r="AE23" s="98"/>
      <c r="AF23" s="47"/>
      <c r="AG23" s="98">
        <v>6</v>
      </c>
      <c r="AH23" s="47"/>
    </row>
    <row r="24" spans="1:34" s="111" customFormat="1" ht="28.5" customHeight="1">
      <c r="A24" s="436"/>
      <c r="B24" s="437"/>
      <c r="C24" s="453"/>
      <c r="D24" s="453"/>
      <c r="E24" s="453"/>
      <c r="F24" s="172" t="s">
        <v>81</v>
      </c>
      <c r="G24" s="57">
        <f t="shared" si="2"/>
        <v>168</v>
      </c>
      <c r="H24" s="57">
        <f t="shared" si="2"/>
        <v>3155</v>
      </c>
      <c r="I24" s="98">
        <v>80</v>
      </c>
      <c r="J24" s="47">
        <f t="shared" si="15"/>
        <v>240</v>
      </c>
      <c r="K24" s="98">
        <v>25</v>
      </c>
      <c r="L24" s="47">
        <f t="shared" si="3"/>
        <v>50</v>
      </c>
      <c r="M24" s="98">
        <v>0</v>
      </c>
      <c r="N24" s="47">
        <f t="shared" si="4"/>
        <v>0</v>
      </c>
      <c r="O24" s="98"/>
      <c r="P24" s="47">
        <f t="shared" si="5"/>
        <v>0</v>
      </c>
      <c r="Q24" s="98">
        <v>2</v>
      </c>
      <c r="R24" s="47">
        <f t="shared" si="6"/>
        <v>400</v>
      </c>
      <c r="S24" s="98">
        <v>2</v>
      </c>
      <c r="T24" s="47">
        <f t="shared" si="7"/>
        <v>820</v>
      </c>
      <c r="U24" s="98">
        <v>35</v>
      </c>
      <c r="V24" s="47">
        <f t="shared" si="8"/>
        <v>525</v>
      </c>
      <c r="W24" s="98"/>
      <c r="X24" s="47">
        <f t="shared" si="9"/>
        <v>0</v>
      </c>
      <c r="Y24" s="98">
        <v>1</v>
      </c>
      <c r="Z24" s="47">
        <f t="shared" si="10"/>
        <v>200</v>
      </c>
      <c r="AA24" s="98">
        <v>1</v>
      </c>
      <c r="AB24" s="47">
        <f t="shared" si="11"/>
        <v>200</v>
      </c>
      <c r="AC24" s="98">
        <v>1</v>
      </c>
      <c r="AD24" s="47">
        <f t="shared" si="12"/>
        <v>200</v>
      </c>
      <c r="AE24" s="98">
        <v>1</v>
      </c>
      <c r="AF24" s="47">
        <f t="shared" si="13"/>
        <v>200</v>
      </c>
      <c r="AG24" s="98">
        <v>20</v>
      </c>
      <c r="AH24" s="47">
        <f t="shared" si="14"/>
        <v>320</v>
      </c>
    </row>
    <row r="25" spans="1:34" s="111" customFormat="1" ht="28.5" customHeight="1">
      <c r="A25" s="436">
        <v>8</v>
      </c>
      <c r="B25" s="437" t="s">
        <v>169</v>
      </c>
      <c r="C25" s="451">
        <v>27</v>
      </c>
      <c r="D25" s="451">
        <v>401</v>
      </c>
      <c r="E25" s="451">
        <v>120</v>
      </c>
      <c r="F25" s="172" t="s">
        <v>80</v>
      </c>
      <c r="G25" s="57">
        <f t="shared" si="2"/>
        <v>296</v>
      </c>
      <c r="H25" s="57"/>
      <c r="I25" s="98">
        <v>120</v>
      </c>
      <c r="J25" s="47"/>
      <c r="K25" s="98">
        <v>90</v>
      </c>
      <c r="L25" s="47"/>
      <c r="M25" s="98">
        <v>23</v>
      </c>
      <c r="N25" s="47"/>
      <c r="O25" s="98">
        <v>35</v>
      </c>
      <c r="P25" s="47"/>
      <c r="Q25" s="98"/>
      <c r="R25" s="47"/>
      <c r="S25" s="98"/>
      <c r="T25" s="47"/>
      <c r="U25" s="98">
        <v>24</v>
      </c>
      <c r="V25" s="47"/>
      <c r="W25" s="98">
        <v>1</v>
      </c>
      <c r="X25" s="47"/>
      <c r="Y25" s="98">
        <v>0</v>
      </c>
      <c r="Z25" s="47"/>
      <c r="AA25" s="98"/>
      <c r="AB25" s="47"/>
      <c r="AC25" s="98">
        <v>0</v>
      </c>
      <c r="AD25" s="47"/>
      <c r="AE25" s="98"/>
      <c r="AF25" s="47"/>
      <c r="AG25" s="98">
        <v>3</v>
      </c>
      <c r="AH25" s="47"/>
    </row>
    <row r="26" spans="1:34" s="111" customFormat="1" ht="28.5" customHeight="1">
      <c r="A26" s="436"/>
      <c r="B26" s="437"/>
      <c r="C26" s="453"/>
      <c r="D26" s="453"/>
      <c r="E26" s="453"/>
      <c r="F26" s="172" t="s">
        <v>81</v>
      </c>
      <c r="G26" s="57">
        <f t="shared" si="2"/>
        <v>156</v>
      </c>
      <c r="H26" s="57">
        <f t="shared" si="2"/>
        <v>3212</v>
      </c>
      <c r="I26" s="98">
        <v>40</v>
      </c>
      <c r="J26" s="47">
        <f t="shared" si="15"/>
        <v>120</v>
      </c>
      <c r="K26" s="98">
        <v>40</v>
      </c>
      <c r="L26" s="47">
        <f t="shared" si="3"/>
        <v>80</v>
      </c>
      <c r="M26" s="98">
        <v>7</v>
      </c>
      <c r="N26" s="47">
        <f t="shared" si="4"/>
        <v>21</v>
      </c>
      <c r="O26" s="98"/>
      <c r="P26" s="47">
        <f t="shared" si="5"/>
        <v>0</v>
      </c>
      <c r="Q26" s="98">
        <v>2</v>
      </c>
      <c r="R26" s="47">
        <f t="shared" si="6"/>
        <v>400</v>
      </c>
      <c r="S26" s="98">
        <v>2</v>
      </c>
      <c r="T26" s="47">
        <f t="shared" si="7"/>
        <v>820</v>
      </c>
      <c r="U26" s="98">
        <v>35</v>
      </c>
      <c r="V26" s="47">
        <f t="shared" si="8"/>
        <v>525</v>
      </c>
      <c r="W26" s="98">
        <v>2</v>
      </c>
      <c r="X26" s="47">
        <f t="shared" si="9"/>
        <v>62</v>
      </c>
      <c r="Y26" s="98">
        <v>1</v>
      </c>
      <c r="Z26" s="47">
        <f t="shared" si="10"/>
        <v>200</v>
      </c>
      <c r="AA26" s="98">
        <v>1</v>
      </c>
      <c r="AB26" s="47">
        <f t="shared" si="11"/>
        <v>200</v>
      </c>
      <c r="AC26" s="98">
        <v>1</v>
      </c>
      <c r="AD26" s="47">
        <f t="shared" si="12"/>
        <v>200</v>
      </c>
      <c r="AE26" s="98">
        <v>1</v>
      </c>
      <c r="AF26" s="47">
        <f t="shared" si="13"/>
        <v>200</v>
      </c>
      <c r="AG26" s="98">
        <v>24</v>
      </c>
      <c r="AH26" s="47">
        <f t="shared" si="14"/>
        <v>384</v>
      </c>
    </row>
    <row r="27" spans="1:34" s="111" customFormat="1" ht="28.5" customHeight="1">
      <c r="A27" s="436">
        <v>9</v>
      </c>
      <c r="B27" s="437" t="s">
        <v>197</v>
      </c>
      <c r="C27" s="451">
        <v>20</v>
      </c>
      <c r="D27" s="451">
        <v>414</v>
      </c>
      <c r="E27" s="451">
        <v>88</v>
      </c>
      <c r="F27" s="172" t="s">
        <v>80</v>
      </c>
      <c r="G27" s="57">
        <f t="shared" si="2"/>
        <v>131</v>
      </c>
      <c r="H27" s="57"/>
      <c r="I27" s="134">
        <v>95</v>
      </c>
      <c r="J27" s="47"/>
      <c r="K27" s="134"/>
      <c r="L27" s="47"/>
      <c r="M27" s="134">
        <v>15</v>
      </c>
      <c r="N27" s="47"/>
      <c r="O27" s="134">
        <v>20</v>
      </c>
      <c r="P27" s="47"/>
      <c r="Q27" s="134"/>
      <c r="R27" s="47"/>
      <c r="S27" s="134"/>
      <c r="T27" s="47"/>
      <c r="U27" s="134">
        <v>0</v>
      </c>
      <c r="V27" s="47"/>
      <c r="W27" s="134">
        <v>1</v>
      </c>
      <c r="X27" s="47"/>
      <c r="Y27" s="134"/>
      <c r="Z27" s="47"/>
      <c r="AA27" s="134"/>
      <c r="AB27" s="47"/>
      <c r="AC27" s="134"/>
      <c r="AD27" s="47"/>
      <c r="AE27" s="134"/>
      <c r="AF27" s="47"/>
      <c r="AG27" s="134">
        <v>0</v>
      </c>
      <c r="AH27" s="47"/>
    </row>
    <row r="28" spans="1:34" s="111" customFormat="1" ht="28.5" customHeight="1">
      <c r="A28" s="436"/>
      <c r="B28" s="444"/>
      <c r="C28" s="453"/>
      <c r="D28" s="453"/>
      <c r="E28" s="453"/>
      <c r="F28" s="172" t="s">
        <v>81</v>
      </c>
      <c r="G28" s="57">
        <f t="shared" si="2"/>
        <v>176</v>
      </c>
      <c r="H28" s="57">
        <f t="shared" si="2"/>
        <v>1658</v>
      </c>
      <c r="I28" s="134">
        <f>D27/2-I27</f>
        <v>112</v>
      </c>
      <c r="J28" s="47">
        <f t="shared" si="15"/>
        <v>336</v>
      </c>
      <c r="K28" s="134"/>
      <c r="L28" s="47">
        <f t="shared" si="3"/>
        <v>0</v>
      </c>
      <c r="M28" s="134">
        <v>5</v>
      </c>
      <c r="N28" s="47">
        <f t="shared" si="4"/>
        <v>15</v>
      </c>
      <c r="O28" s="134"/>
      <c r="P28" s="47">
        <f t="shared" si="5"/>
        <v>0</v>
      </c>
      <c r="Q28" s="134">
        <v>2</v>
      </c>
      <c r="R28" s="47">
        <f t="shared" si="6"/>
        <v>400</v>
      </c>
      <c r="S28" s="134"/>
      <c r="T28" s="47">
        <f t="shared" si="7"/>
        <v>0</v>
      </c>
      <c r="U28" s="134">
        <v>35</v>
      </c>
      <c r="V28" s="47">
        <f t="shared" si="8"/>
        <v>525</v>
      </c>
      <c r="W28" s="134">
        <v>2</v>
      </c>
      <c r="X28" s="47">
        <f t="shared" si="9"/>
        <v>62</v>
      </c>
      <c r="Y28" s="134"/>
      <c r="Z28" s="47">
        <f t="shared" si="10"/>
        <v>0</v>
      </c>
      <c r="AA28" s="134"/>
      <c r="AB28" s="47">
        <f t="shared" si="11"/>
        <v>0</v>
      </c>
      <c r="AC28" s="134"/>
      <c r="AD28" s="47">
        <f t="shared" si="12"/>
        <v>0</v>
      </c>
      <c r="AE28" s="134"/>
      <c r="AF28" s="47">
        <f t="shared" si="13"/>
        <v>0</v>
      </c>
      <c r="AG28" s="134">
        <v>20</v>
      </c>
      <c r="AH28" s="47">
        <f t="shared" si="14"/>
        <v>320</v>
      </c>
    </row>
    <row r="29" spans="1:34" s="111" customFormat="1" ht="28.5" customHeight="1">
      <c r="A29" s="436">
        <v>10</v>
      </c>
      <c r="B29" s="437" t="s">
        <v>198</v>
      </c>
      <c r="C29" s="451">
        <v>17</v>
      </c>
      <c r="D29" s="451">
        <v>368</v>
      </c>
      <c r="E29" s="451">
        <v>136</v>
      </c>
      <c r="F29" s="172" t="s">
        <v>80</v>
      </c>
      <c r="G29" s="57">
        <f t="shared" si="2"/>
        <v>222</v>
      </c>
      <c r="H29" s="57"/>
      <c r="I29" s="134">
        <v>190</v>
      </c>
      <c r="J29" s="47"/>
      <c r="K29" s="134"/>
      <c r="L29" s="47"/>
      <c r="M29" s="134">
        <v>15</v>
      </c>
      <c r="N29" s="47"/>
      <c r="O29" s="134">
        <v>17</v>
      </c>
      <c r="P29" s="47"/>
      <c r="Q29" s="134"/>
      <c r="R29" s="47"/>
      <c r="S29" s="134"/>
      <c r="T29" s="47"/>
      <c r="U29" s="134">
        <v>0</v>
      </c>
      <c r="V29" s="47"/>
      <c r="W29" s="134">
        <v>0</v>
      </c>
      <c r="X29" s="47"/>
      <c r="Y29" s="134"/>
      <c r="Z29" s="47"/>
      <c r="AA29" s="134"/>
      <c r="AB29" s="47"/>
      <c r="AC29" s="134"/>
      <c r="AD29" s="47"/>
      <c r="AE29" s="134"/>
      <c r="AF29" s="47"/>
      <c r="AG29" s="134">
        <v>0</v>
      </c>
      <c r="AH29" s="47"/>
    </row>
    <row r="30" spans="1:34" s="111" customFormat="1" ht="28.5" customHeight="1">
      <c r="A30" s="436"/>
      <c r="B30" s="444"/>
      <c r="C30" s="453"/>
      <c r="D30" s="453"/>
      <c r="E30" s="453"/>
      <c r="F30" s="172" t="s">
        <v>81</v>
      </c>
      <c r="G30" s="57">
        <f t="shared" si="2"/>
        <v>58</v>
      </c>
      <c r="H30" s="57">
        <f t="shared" si="2"/>
        <v>1265</v>
      </c>
      <c r="I30" s="134">
        <v>0</v>
      </c>
      <c r="J30" s="47">
        <f t="shared" si="15"/>
        <v>0</v>
      </c>
      <c r="K30" s="134"/>
      <c r="L30" s="47">
        <f t="shared" si="3"/>
        <v>0</v>
      </c>
      <c r="M30" s="134">
        <v>2</v>
      </c>
      <c r="N30" s="47">
        <f t="shared" si="4"/>
        <v>6</v>
      </c>
      <c r="O30" s="134">
        <v>0</v>
      </c>
      <c r="P30" s="47">
        <f t="shared" si="5"/>
        <v>0</v>
      </c>
      <c r="Q30" s="134">
        <v>2</v>
      </c>
      <c r="R30" s="47">
        <f t="shared" si="6"/>
        <v>400</v>
      </c>
      <c r="S30" s="134"/>
      <c r="T30" s="47">
        <f t="shared" si="7"/>
        <v>0</v>
      </c>
      <c r="U30" s="134">
        <v>35</v>
      </c>
      <c r="V30" s="47">
        <f t="shared" si="8"/>
        <v>525</v>
      </c>
      <c r="W30" s="134">
        <v>2</v>
      </c>
      <c r="X30" s="47">
        <f t="shared" si="9"/>
        <v>62</v>
      </c>
      <c r="Y30" s="134"/>
      <c r="Z30" s="47">
        <f t="shared" si="10"/>
        <v>0</v>
      </c>
      <c r="AA30" s="134"/>
      <c r="AB30" s="47">
        <f t="shared" si="11"/>
        <v>0</v>
      </c>
      <c r="AC30" s="134"/>
      <c r="AD30" s="47">
        <f t="shared" si="12"/>
        <v>0</v>
      </c>
      <c r="AE30" s="134"/>
      <c r="AF30" s="47">
        <f t="shared" si="13"/>
        <v>0</v>
      </c>
      <c r="AG30" s="134">
        <v>17</v>
      </c>
      <c r="AH30" s="47">
        <f t="shared" si="14"/>
        <v>272</v>
      </c>
    </row>
    <row r="31" spans="1:34" s="111" customFormat="1" ht="28.5" customHeight="1">
      <c r="A31" s="436">
        <v>11</v>
      </c>
      <c r="B31" s="437" t="s">
        <v>122</v>
      </c>
      <c r="C31" s="451">
        <v>20</v>
      </c>
      <c r="D31" s="451">
        <v>175</v>
      </c>
      <c r="E31" s="451">
        <v>160</v>
      </c>
      <c r="F31" s="172" t="s">
        <v>80</v>
      </c>
      <c r="G31" s="57">
        <f t="shared" si="2"/>
        <v>19</v>
      </c>
      <c r="H31" s="57"/>
      <c r="I31" s="134"/>
      <c r="J31" s="47"/>
      <c r="K31" s="134"/>
      <c r="L31" s="47"/>
      <c r="M31" s="134">
        <v>8</v>
      </c>
      <c r="N31" s="47"/>
      <c r="O31" s="134">
        <v>6</v>
      </c>
      <c r="P31" s="47"/>
      <c r="Q31" s="134"/>
      <c r="R31" s="47"/>
      <c r="S31" s="134"/>
      <c r="T31" s="47"/>
      <c r="U31" s="134">
        <v>0</v>
      </c>
      <c r="V31" s="47"/>
      <c r="W31" s="134">
        <v>0</v>
      </c>
      <c r="X31" s="47"/>
      <c r="Y31" s="134">
        <v>0</v>
      </c>
      <c r="Z31" s="47"/>
      <c r="AA31" s="134">
        <v>0</v>
      </c>
      <c r="AB31" s="47"/>
      <c r="AC31" s="134">
        <v>0</v>
      </c>
      <c r="AD31" s="47"/>
      <c r="AE31" s="134">
        <v>0</v>
      </c>
      <c r="AF31" s="47"/>
      <c r="AG31" s="134">
        <v>5</v>
      </c>
      <c r="AH31" s="47"/>
    </row>
    <row r="32" spans="1:34" s="111" customFormat="1" ht="28.5" customHeight="1">
      <c r="A32" s="436"/>
      <c r="B32" s="444"/>
      <c r="C32" s="453"/>
      <c r="D32" s="453"/>
      <c r="E32" s="453"/>
      <c r="F32" s="172" t="s">
        <v>81</v>
      </c>
      <c r="G32" s="57">
        <f t="shared" si="2"/>
        <v>188</v>
      </c>
      <c r="H32" s="57">
        <f t="shared" si="2"/>
        <v>3669</v>
      </c>
      <c r="I32" s="134"/>
      <c r="J32" s="47">
        <f t="shared" si="15"/>
        <v>0</v>
      </c>
      <c r="K32" s="134">
        <v>90</v>
      </c>
      <c r="L32" s="47">
        <f t="shared" si="3"/>
        <v>180</v>
      </c>
      <c r="M32" s="134">
        <v>12</v>
      </c>
      <c r="N32" s="47">
        <f t="shared" si="4"/>
        <v>36</v>
      </c>
      <c r="O32" s="134">
        <v>14</v>
      </c>
      <c r="P32" s="47">
        <f t="shared" si="5"/>
        <v>56</v>
      </c>
      <c r="Q32" s="134"/>
      <c r="R32" s="47">
        <f t="shared" si="6"/>
        <v>0</v>
      </c>
      <c r="S32" s="134">
        <v>2</v>
      </c>
      <c r="T32" s="47">
        <f t="shared" si="7"/>
        <v>820</v>
      </c>
      <c r="U32" s="134">
        <v>45</v>
      </c>
      <c r="V32" s="47">
        <f t="shared" si="8"/>
        <v>675</v>
      </c>
      <c r="W32" s="134">
        <v>2</v>
      </c>
      <c r="X32" s="47">
        <f t="shared" si="9"/>
        <v>62</v>
      </c>
      <c r="Y32" s="134">
        <v>2</v>
      </c>
      <c r="Z32" s="47">
        <f t="shared" si="10"/>
        <v>400</v>
      </c>
      <c r="AA32" s="134">
        <v>2</v>
      </c>
      <c r="AB32" s="47">
        <f t="shared" si="11"/>
        <v>400</v>
      </c>
      <c r="AC32" s="134">
        <v>2</v>
      </c>
      <c r="AD32" s="47">
        <f t="shared" si="12"/>
        <v>400</v>
      </c>
      <c r="AE32" s="134">
        <v>2</v>
      </c>
      <c r="AF32" s="47">
        <f>AE32*200</f>
        <v>400</v>
      </c>
      <c r="AG32" s="134">
        <v>15</v>
      </c>
      <c r="AH32" s="47">
        <f t="shared" si="14"/>
        <v>240</v>
      </c>
    </row>
    <row r="33" spans="1:34" s="111" customFormat="1" ht="28.5" customHeight="1">
      <c r="A33" s="436">
        <v>12</v>
      </c>
      <c r="B33" s="437" t="s">
        <v>199</v>
      </c>
      <c r="C33" s="451">
        <v>30</v>
      </c>
      <c r="D33" s="451">
        <v>425</v>
      </c>
      <c r="E33" s="451">
        <v>128</v>
      </c>
      <c r="F33" s="172" t="s">
        <v>80</v>
      </c>
      <c r="G33" s="57">
        <f t="shared" si="2"/>
        <v>197</v>
      </c>
      <c r="H33" s="57"/>
      <c r="I33" s="134">
        <v>162</v>
      </c>
      <c r="J33" s="47"/>
      <c r="K33" s="134"/>
      <c r="L33" s="47"/>
      <c r="M33" s="134">
        <v>14</v>
      </c>
      <c r="N33" s="47"/>
      <c r="O33" s="134">
        <v>20</v>
      </c>
      <c r="P33" s="47"/>
      <c r="Q33" s="134"/>
      <c r="R33" s="47"/>
      <c r="S33" s="134"/>
      <c r="T33" s="47"/>
      <c r="U33" s="134">
        <v>0</v>
      </c>
      <c r="V33" s="47"/>
      <c r="W33" s="134">
        <v>1</v>
      </c>
      <c r="X33" s="47"/>
      <c r="Y33" s="134"/>
      <c r="Z33" s="47"/>
      <c r="AA33" s="134"/>
      <c r="AB33" s="47"/>
      <c r="AC33" s="134"/>
      <c r="AD33" s="47"/>
      <c r="AE33" s="134"/>
      <c r="AF33" s="47"/>
      <c r="AG33" s="134">
        <v>0</v>
      </c>
      <c r="AH33" s="47"/>
    </row>
    <row r="34" spans="1:34" s="111" customFormat="1" ht="28.5" customHeight="1">
      <c r="A34" s="436"/>
      <c r="B34" s="444"/>
      <c r="C34" s="453"/>
      <c r="D34" s="453"/>
      <c r="E34" s="453"/>
      <c r="F34" s="172" t="s">
        <v>81</v>
      </c>
      <c r="G34" s="57">
        <f t="shared" si="2"/>
        <v>148</v>
      </c>
      <c r="H34" s="57">
        <f t="shared" si="2"/>
        <v>1911</v>
      </c>
      <c r="I34" s="134">
        <v>52</v>
      </c>
      <c r="J34" s="47">
        <f t="shared" si="15"/>
        <v>156</v>
      </c>
      <c r="K34" s="134"/>
      <c r="L34" s="47">
        <f t="shared" si="3"/>
        <v>0</v>
      </c>
      <c r="M34" s="134">
        <v>16</v>
      </c>
      <c r="N34" s="47">
        <f t="shared" si="4"/>
        <v>48</v>
      </c>
      <c r="O34" s="134">
        <v>10</v>
      </c>
      <c r="P34" s="47">
        <f t="shared" si="5"/>
        <v>40</v>
      </c>
      <c r="Q34" s="134">
        <v>3</v>
      </c>
      <c r="R34" s="47">
        <f t="shared" si="6"/>
        <v>600</v>
      </c>
      <c r="S34" s="134"/>
      <c r="T34" s="47">
        <f t="shared" si="7"/>
        <v>0</v>
      </c>
      <c r="U34" s="134">
        <v>35</v>
      </c>
      <c r="V34" s="47">
        <f t="shared" si="8"/>
        <v>525</v>
      </c>
      <c r="W34" s="134">
        <v>2</v>
      </c>
      <c r="X34" s="47">
        <f t="shared" si="9"/>
        <v>62</v>
      </c>
      <c r="Y34" s="134"/>
      <c r="Z34" s="47">
        <f t="shared" si="10"/>
        <v>0</v>
      </c>
      <c r="AA34" s="134"/>
      <c r="AB34" s="47">
        <f t="shared" si="11"/>
        <v>0</v>
      </c>
      <c r="AC34" s="134"/>
      <c r="AD34" s="47">
        <f t="shared" si="12"/>
        <v>0</v>
      </c>
      <c r="AE34" s="134"/>
      <c r="AF34" s="47">
        <f t="shared" si="13"/>
        <v>0</v>
      </c>
      <c r="AG34" s="134">
        <v>30</v>
      </c>
      <c r="AH34" s="47">
        <f t="shared" si="14"/>
        <v>480</v>
      </c>
    </row>
    <row r="35" spans="1:34" s="111" customFormat="1" ht="28.5" customHeight="1">
      <c r="A35" s="436">
        <v>13</v>
      </c>
      <c r="B35" s="437" t="s">
        <v>200</v>
      </c>
      <c r="C35" s="451">
        <v>33</v>
      </c>
      <c r="D35" s="451">
        <v>799</v>
      </c>
      <c r="E35" s="451">
        <v>192</v>
      </c>
      <c r="F35" s="172" t="s">
        <v>80</v>
      </c>
      <c r="G35" s="57">
        <f t="shared" si="2"/>
        <v>494</v>
      </c>
      <c r="H35" s="57"/>
      <c r="I35" s="134">
        <v>398</v>
      </c>
      <c r="J35" s="47"/>
      <c r="K35" s="134"/>
      <c r="L35" s="47"/>
      <c r="M35" s="134">
        <v>33</v>
      </c>
      <c r="N35" s="47"/>
      <c r="O35" s="134">
        <v>33</v>
      </c>
      <c r="P35" s="47"/>
      <c r="Q35" s="134"/>
      <c r="R35" s="47"/>
      <c r="S35" s="134"/>
      <c r="T35" s="47"/>
      <c r="U35" s="134">
        <v>0</v>
      </c>
      <c r="V35" s="47"/>
      <c r="W35" s="134">
        <v>2</v>
      </c>
      <c r="X35" s="47"/>
      <c r="Y35" s="134"/>
      <c r="Z35" s="47"/>
      <c r="AA35" s="134"/>
      <c r="AB35" s="47"/>
      <c r="AC35" s="134"/>
      <c r="AD35" s="47"/>
      <c r="AE35" s="134"/>
      <c r="AF35" s="47"/>
      <c r="AG35" s="134">
        <v>28</v>
      </c>
      <c r="AH35" s="47"/>
    </row>
    <row r="36" spans="1:34" s="111" customFormat="1" ht="28.5" customHeight="1">
      <c r="A36" s="436"/>
      <c r="B36" s="444"/>
      <c r="C36" s="453"/>
      <c r="D36" s="453"/>
      <c r="E36" s="453"/>
      <c r="F36" s="172" t="s">
        <v>81</v>
      </c>
      <c r="G36" s="57">
        <f t="shared" si="2"/>
        <v>55</v>
      </c>
      <c r="H36" s="57">
        <f t="shared" si="2"/>
        <v>1297</v>
      </c>
      <c r="I36" s="134">
        <v>10</v>
      </c>
      <c r="J36" s="47">
        <f t="shared" si="15"/>
        <v>30</v>
      </c>
      <c r="K36" s="134"/>
      <c r="L36" s="47">
        <f t="shared" si="3"/>
        <v>0</v>
      </c>
      <c r="M36" s="134"/>
      <c r="N36" s="47">
        <f t="shared" si="4"/>
        <v>0</v>
      </c>
      <c r="O36" s="134"/>
      <c r="P36" s="47">
        <f t="shared" si="5"/>
        <v>0</v>
      </c>
      <c r="Q36" s="134">
        <v>3</v>
      </c>
      <c r="R36" s="47">
        <f t="shared" si="6"/>
        <v>600</v>
      </c>
      <c r="S36" s="134"/>
      <c r="T36" s="47">
        <f t="shared" si="7"/>
        <v>0</v>
      </c>
      <c r="U36" s="134">
        <v>35</v>
      </c>
      <c r="V36" s="47">
        <f t="shared" si="8"/>
        <v>525</v>
      </c>
      <c r="W36" s="134">
        <v>2</v>
      </c>
      <c r="X36" s="47">
        <f t="shared" si="9"/>
        <v>62</v>
      </c>
      <c r="Y36" s="134"/>
      <c r="Z36" s="47">
        <f t="shared" si="10"/>
        <v>0</v>
      </c>
      <c r="AA36" s="134"/>
      <c r="AB36" s="47">
        <f t="shared" si="11"/>
        <v>0</v>
      </c>
      <c r="AC36" s="134"/>
      <c r="AD36" s="47">
        <f t="shared" si="12"/>
        <v>0</v>
      </c>
      <c r="AE36" s="134"/>
      <c r="AF36" s="47">
        <f t="shared" si="13"/>
        <v>0</v>
      </c>
      <c r="AG36" s="134">
        <v>5</v>
      </c>
      <c r="AH36" s="47">
        <f t="shared" si="14"/>
        <v>80</v>
      </c>
    </row>
    <row r="37" spans="1:34" s="111" customFormat="1" ht="28.5" customHeight="1">
      <c r="A37" s="436">
        <v>14</v>
      </c>
      <c r="B37" s="437" t="s">
        <v>201</v>
      </c>
      <c r="C37" s="451">
        <v>27</v>
      </c>
      <c r="D37" s="451">
        <v>601</v>
      </c>
      <c r="E37" s="451">
        <v>160</v>
      </c>
      <c r="F37" s="172" t="s">
        <v>80</v>
      </c>
      <c r="G37" s="57">
        <f t="shared" si="2"/>
        <v>356</v>
      </c>
      <c r="H37" s="57"/>
      <c r="I37" s="134">
        <v>300</v>
      </c>
      <c r="J37" s="47"/>
      <c r="K37" s="134"/>
      <c r="L37" s="47"/>
      <c r="M37" s="134">
        <v>27</v>
      </c>
      <c r="N37" s="47"/>
      <c r="O37" s="134">
        <v>27</v>
      </c>
      <c r="P37" s="47"/>
      <c r="Q37" s="134"/>
      <c r="R37" s="47"/>
      <c r="S37" s="134"/>
      <c r="T37" s="47"/>
      <c r="U37" s="134">
        <v>0</v>
      </c>
      <c r="V37" s="47"/>
      <c r="W37" s="134">
        <v>0</v>
      </c>
      <c r="X37" s="47"/>
      <c r="Y37" s="134"/>
      <c r="Z37" s="47"/>
      <c r="AA37" s="134"/>
      <c r="AB37" s="47"/>
      <c r="AC37" s="134"/>
      <c r="AD37" s="47"/>
      <c r="AE37" s="134"/>
      <c r="AF37" s="47"/>
      <c r="AG37" s="134">
        <v>2</v>
      </c>
      <c r="AH37" s="47"/>
    </row>
    <row r="38" spans="1:34" s="111" customFormat="1" ht="28.5" customHeight="1">
      <c r="A38" s="436"/>
      <c r="B38" s="444"/>
      <c r="C38" s="453"/>
      <c r="D38" s="453"/>
      <c r="E38" s="453"/>
      <c r="F38" s="172" t="s">
        <v>81</v>
      </c>
      <c r="G38" s="57">
        <f t="shared" si="2"/>
        <v>75</v>
      </c>
      <c r="H38" s="57">
        <f t="shared" si="2"/>
        <v>1448</v>
      </c>
      <c r="I38" s="134">
        <v>10</v>
      </c>
      <c r="J38" s="47">
        <f t="shared" si="15"/>
        <v>30</v>
      </c>
      <c r="K38" s="134"/>
      <c r="L38" s="47">
        <f t="shared" si="3"/>
        <v>0</v>
      </c>
      <c r="M38" s="134">
        <v>0</v>
      </c>
      <c r="N38" s="47">
        <f t="shared" si="4"/>
        <v>0</v>
      </c>
      <c r="O38" s="134">
        <v>0</v>
      </c>
      <c r="P38" s="47">
        <f t="shared" si="5"/>
        <v>0</v>
      </c>
      <c r="Q38" s="134">
        <v>2</v>
      </c>
      <c r="R38" s="47">
        <f t="shared" si="6"/>
        <v>400</v>
      </c>
      <c r="S38" s="134"/>
      <c r="T38" s="47">
        <f t="shared" si="7"/>
        <v>0</v>
      </c>
      <c r="U38" s="134">
        <v>35</v>
      </c>
      <c r="V38" s="47">
        <f t="shared" si="8"/>
        <v>525</v>
      </c>
      <c r="W38" s="134">
        <v>3</v>
      </c>
      <c r="X38" s="47">
        <f t="shared" si="9"/>
        <v>93</v>
      </c>
      <c r="Y38" s="134"/>
      <c r="Z38" s="47">
        <f t="shared" si="10"/>
        <v>0</v>
      </c>
      <c r="AA38" s="134"/>
      <c r="AB38" s="47">
        <f t="shared" si="11"/>
        <v>0</v>
      </c>
      <c r="AC38" s="134"/>
      <c r="AD38" s="47">
        <f t="shared" si="12"/>
        <v>0</v>
      </c>
      <c r="AE38" s="134"/>
      <c r="AF38" s="47">
        <f t="shared" si="13"/>
        <v>0</v>
      </c>
      <c r="AG38" s="134">
        <v>25</v>
      </c>
      <c r="AH38" s="47">
        <f t="shared" si="14"/>
        <v>400</v>
      </c>
    </row>
    <row r="39" spans="1:34" s="111" customFormat="1" ht="28.5" customHeight="1">
      <c r="A39" s="436">
        <v>15</v>
      </c>
      <c r="B39" s="437" t="s">
        <v>126</v>
      </c>
      <c r="C39" s="451">
        <v>11</v>
      </c>
      <c r="D39" s="451">
        <v>372</v>
      </c>
      <c r="E39" s="451">
        <v>120</v>
      </c>
      <c r="F39" s="172" t="s">
        <v>80</v>
      </c>
      <c r="G39" s="57">
        <f t="shared" si="2"/>
        <v>174</v>
      </c>
      <c r="H39" s="57"/>
      <c r="I39" s="134"/>
      <c r="J39" s="47"/>
      <c r="K39" s="134">
        <v>146</v>
      </c>
      <c r="L39" s="47"/>
      <c r="M39" s="134">
        <v>14</v>
      </c>
      <c r="N39" s="47"/>
      <c r="O39" s="134">
        <v>14</v>
      </c>
      <c r="P39" s="47"/>
      <c r="Q39" s="134"/>
      <c r="R39" s="47"/>
      <c r="S39" s="134"/>
      <c r="T39" s="47"/>
      <c r="U39" s="134">
        <v>0</v>
      </c>
      <c r="V39" s="47"/>
      <c r="W39" s="134">
        <v>0</v>
      </c>
      <c r="X39" s="47"/>
      <c r="Y39" s="134"/>
      <c r="Z39" s="47"/>
      <c r="AA39" s="134"/>
      <c r="AB39" s="47"/>
      <c r="AC39" s="134"/>
      <c r="AD39" s="47"/>
      <c r="AE39" s="134"/>
      <c r="AF39" s="47"/>
      <c r="AG39" s="134"/>
      <c r="AH39" s="47"/>
    </row>
    <row r="40" spans="1:34" s="111" customFormat="1" ht="28.5" customHeight="1">
      <c r="A40" s="436"/>
      <c r="B40" s="444"/>
      <c r="C40" s="453"/>
      <c r="D40" s="453"/>
      <c r="E40" s="453"/>
      <c r="F40" s="172" t="s">
        <v>81</v>
      </c>
      <c r="G40" s="57">
        <f t="shared" si="2"/>
        <v>103</v>
      </c>
      <c r="H40" s="57">
        <f t="shared" si="2"/>
        <v>2203</v>
      </c>
      <c r="I40" s="134"/>
      <c r="J40" s="47">
        <f t="shared" si="15"/>
        <v>0</v>
      </c>
      <c r="K40" s="134">
        <v>40</v>
      </c>
      <c r="L40" s="47">
        <f t="shared" si="3"/>
        <v>80</v>
      </c>
      <c r="M40" s="134">
        <v>0</v>
      </c>
      <c r="N40" s="47">
        <f t="shared" si="4"/>
        <v>0</v>
      </c>
      <c r="O40" s="134">
        <v>0</v>
      </c>
      <c r="P40" s="47">
        <f t="shared" si="5"/>
        <v>0</v>
      </c>
      <c r="Q40" s="134"/>
      <c r="R40" s="47">
        <f t="shared" si="6"/>
        <v>0</v>
      </c>
      <c r="S40" s="134">
        <v>1</v>
      </c>
      <c r="T40" s="47">
        <f t="shared" si="7"/>
        <v>410</v>
      </c>
      <c r="U40" s="134">
        <v>45</v>
      </c>
      <c r="V40" s="47">
        <f t="shared" si="8"/>
        <v>675</v>
      </c>
      <c r="W40" s="134">
        <v>2</v>
      </c>
      <c r="X40" s="47">
        <f t="shared" si="9"/>
        <v>62</v>
      </c>
      <c r="Y40" s="134">
        <v>1</v>
      </c>
      <c r="Z40" s="47">
        <f t="shared" si="10"/>
        <v>200</v>
      </c>
      <c r="AA40" s="134">
        <v>1</v>
      </c>
      <c r="AB40" s="47">
        <f t="shared" si="11"/>
        <v>200</v>
      </c>
      <c r="AC40" s="134">
        <v>1</v>
      </c>
      <c r="AD40" s="47">
        <f t="shared" si="12"/>
        <v>200</v>
      </c>
      <c r="AE40" s="134">
        <v>1</v>
      </c>
      <c r="AF40" s="47">
        <f t="shared" si="13"/>
        <v>200</v>
      </c>
      <c r="AG40" s="134">
        <v>11</v>
      </c>
      <c r="AH40" s="47">
        <f t="shared" si="14"/>
        <v>176</v>
      </c>
    </row>
    <row r="41" spans="1:34" s="111" customFormat="1" ht="28.5" customHeight="1">
      <c r="A41" s="436">
        <v>16</v>
      </c>
      <c r="B41" s="437" t="s">
        <v>202</v>
      </c>
      <c r="C41" s="451">
        <v>31</v>
      </c>
      <c r="D41" s="451">
        <v>766</v>
      </c>
      <c r="E41" s="451">
        <v>160</v>
      </c>
      <c r="F41" s="172" t="s">
        <v>80</v>
      </c>
      <c r="G41" s="57">
        <f t="shared" si="2"/>
        <v>244</v>
      </c>
      <c r="H41" s="57"/>
      <c r="I41" s="134">
        <v>200</v>
      </c>
      <c r="J41" s="47"/>
      <c r="K41" s="134"/>
      <c r="L41" s="47"/>
      <c r="M41" s="134">
        <v>22</v>
      </c>
      <c r="N41" s="47"/>
      <c r="O41" s="134">
        <v>21</v>
      </c>
      <c r="P41" s="47"/>
      <c r="Q41" s="134"/>
      <c r="R41" s="47"/>
      <c r="S41" s="134"/>
      <c r="T41" s="47"/>
      <c r="U41" s="134">
        <v>0</v>
      </c>
      <c r="V41" s="47"/>
      <c r="W41" s="134">
        <v>1</v>
      </c>
      <c r="X41" s="47"/>
      <c r="Y41" s="134"/>
      <c r="Z41" s="47"/>
      <c r="AA41" s="134"/>
      <c r="AB41" s="47"/>
      <c r="AC41" s="134"/>
      <c r="AD41" s="47"/>
      <c r="AE41" s="134"/>
      <c r="AF41" s="47"/>
      <c r="AG41" s="134">
        <v>0</v>
      </c>
      <c r="AH41" s="47"/>
    </row>
    <row r="42" spans="1:34" s="111" customFormat="1" ht="28.5" customHeight="1">
      <c r="A42" s="436"/>
      <c r="B42" s="444"/>
      <c r="C42" s="453"/>
      <c r="D42" s="453"/>
      <c r="E42" s="453"/>
      <c r="F42" s="172" t="s">
        <v>81</v>
      </c>
      <c r="G42" s="57">
        <f t="shared" si="2"/>
        <v>275</v>
      </c>
      <c r="H42" s="57">
        <f t="shared" si="2"/>
        <v>2305</v>
      </c>
      <c r="I42" s="134">
        <v>185</v>
      </c>
      <c r="J42" s="47">
        <f t="shared" si="15"/>
        <v>555</v>
      </c>
      <c r="K42" s="134"/>
      <c r="L42" s="47">
        <f t="shared" si="3"/>
        <v>0</v>
      </c>
      <c r="M42" s="134">
        <v>9</v>
      </c>
      <c r="N42" s="47">
        <f t="shared" si="4"/>
        <v>27</v>
      </c>
      <c r="O42" s="134">
        <v>10</v>
      </c>
      <c r="P42" s="47">
        <f t="shared" si="5"/>
        <v>40</v>
      </c>
      <c r="Q42" s="134">
        <v>3</v>
      </c>
      <c r="R42" s="47">
        <f t="shared" si="6"/>
        <v>600</v>
      </c>
      <c r="S42" s="134"/>
      <c r="T42" s="47">
        <f t="shared" si="7"/>
        <v>0</v>
      </c>
      <c r="U42" s="134">
        <v>35</v>
      </c>
      <c r="V42" s="47">
        <f t="shared" si="8"/>
        <v>525</v>
      </c>
      <c r="W42" s="134">
        <v>2</v>
      </c>
      <c r="X42" s="47">
        <f t="shared" si="9"/>
        <v>62</v>
      </c>
      <c r="Y42" s="134"/>
      <c r="Z42" s="47">
        <f t="shared" si="10"/>
        <v>0</v>
      </c>
      <c r="AA42" s="134"/>
      <c r="AB42" s="47">
        <f t="shared" si="11"/>
        <v>0</v>
      </c>
      <c r="AC42" s="134"/>
      <c r="AD42" s="47">
        <f t="shared" si="12"/>
        <v>0</v>
      </c>
      <c r="AE42" s="134"/>
      <c r="AF42" s="47">
        <f t="shared" si="13"/>
        <v>0</v>
      </c>
      <c r="AG42" s="134">
        <v>31</v>
      </c>
      <c r="AH42" s="47">
        <f t="shared" si="14"/>
        <v>496</v>
      </c>
    </row>
    <row r="43" spans="1:34" s="111" customFormat="1" ht="28.5" customHeight="1">
      <c r="A43" s="436">
        <v>17</v>
      </c>
      <c r="B43" s="437" t="s">
        <v>131</v>
      </c>
      <c r="C43" s="451">
        <v>8</v>
      </c>
      <c r="D43" s="451">
        <v>238</v>
      </c>
      <c r="E43" s="451">
        <v>80</v>
      </c>
      <c r="F43" s="172" t="s">
        <v>80</v>
      </c>
      <c r="G43" s="57">
        <f t="shared" si="2"/>
        <v>159</v>
      </c>
      <c r="H43" s="57"/>
      <c r="I43" s="98"/>
      <c r="J43" s="47"/>
      <c r="K43" s="98">
        <v>120</v>
      </c>
      <c r="L43" s="47"/>
      <c r="M43" s="99">
        <v>8</v>
      </c>
      <c r="N43" s="47"/>
      <c r="O43" s="100">
        <v>8</v>
      </c>
      <c r="P43" s="47"/>
      <c r="Q43" s="99"/>
      <c r="R43" s="47"/>
      <c r="S43" s="99"/>
      <c r="T43" s="47"/>
      <c r="U43" s="99">
        <v>21</v>
      </c>
      <c r="V43" s="47"/>
      <c r="W43" s="101">
        <v>2</v>
      </c>
      <c r="X43" s="47"/>
      <c r="Y43" s="118"/>
      <c r="Z43" s="47"/>
      <c r="AA43" s="119"/>
      <c r="AB43" s="47"/>
      <c r="AC43" s="119"/>
      <c r="AD43" s="47"/>
      <c r="AE43" s="119"/>
      <c r="AF43" s="47"/>
      <c r="AG43" s="219"/>
      <c r="AH43" s="47"/>
    </row>
    <row r="44" spans="1:34" s="111" customFormat="1" ht="28.5" customHeight="1">
      <c r="A44" s="436"/>
      <c r="B44" s="437"/>
      <c r="C44" s="453"/>
      <c r="D44" s="453"/>
      <c r="E44" s="453"/>
      <c r="F44" s="172" t="s">
        <v>81</v>
      </c>
      <c r="G44" s="57">
        <f t="shared" si="2"/>
        <v>52</v>
      </c>
      <c r="H44" s="57">
        <f t="shared" si="2"/>
        <v>2533</v>
      </c>
      <c r="I44" s="98"/>
      <c r="J44" s="47">
        <f t="shared" si="15"/>
        <v>0</v>
      </c>
      <c r="K44" s="98">
        <v>10</v>
      </c>
      <c r="L44" s="47">
        <f t="shared" si="3"/>
        <v>20</v>
      </c>
      <c r="M44" s="99"/>
      <c r="N44" s="47">
        <f t="shared" si="4"/>
        <v>0</v>
      </c>
      <c r="O44" s="100"/>
      <c r="P44" s="47">
        <f t="shared" si="5"/>
        <v>0</v>
      </c>
      <c r="Q44" s="99"/>
      <c r="R44" s="47">
        <f t="shared" si="6"/>
        <v>0</v>
      </c>
      <c r="S44" s="99">
        <v>1</v>
      </c>
      <c r="T44" s="47">
        <f t="shared" si="7"/>
        <v>410</v>
      </c>
      <c r="U44" s="99">
        <v>25</v>
      </c>
      <c r="V44" s="47">
        <f t="shared" si="8"/>
        <v>375</v>
      </c>
      <c r="W44" s="101"/>
      <c r="X44" s="47">
        <f t="shared" si="9"/>
        <v>0</v>
      </c>
      <c r="Y44" s="99">
        <v>2</v>
      </c>
      <c r="Z44" s="47">
        <f t="shared" si="10"/>
        <v>400</v>
      </c>
      <c r="AA44" s="99">
        <v>2</v>
      </c>
      <c r="AB44" s="47">
        <f t="shared" si="11"/>
        <v>400</v>
      </c>
      <c r="AC44" s="99">
        <v>2</v>
      </c>
      <c r="AD44" s="47">
        <f t="shared" si="12"/>
        <v>400</v>
      </c>
      <c r="AE44" s="99">
        <v>2</v>
      </c>
      <c r="AF44" s="47">
        <f t="shared" si="13"/>
        <v>400</v>
      </c>
      <c r="AG44" s="219">
        <v>8</v>
      </c>
      <c r="AH44" s="47">
        <f t="shared" si="14"/>
        <v>128</v>
      </c>
    </row>
    <row r="45" spans="1:34" s="111" customFormat="1" ht="28.5" customHeight="1">
      <c r="A45" s="436">
        <v>18</v>
      </c>
      <c r="B45" s="437" t="s">
        <v>203</v>
      </c>
      <c r="C45" s="451">
        <v>28</v>
      </c>
      <c r="D45" s="451">
        <v>535</v>
      </c>
      <c r="E45" s="451">
        <v>96</v>
      </c>
      <c r="F45" s="172" t="s">
        <v>80</v>
      </c>
      <c r="G45" s="57">
        <f t="shared" si="2"/>
        <v>261</v>
      </c>
      <c r="H45" s="57"/>
      <c r="I45" s="98">
        <v>204</v>
      </c>
      <c r="J45" s="47"/>
      <c r="K45" s="98"/>
      <c r="L45" s="47"/>
      <c r="M45" s="99">
        <v>20</v>
      </c>
      <c r="N45" s="47"/>
      <c r="O45" s="100">
        <v>35</v>
      </c>
      <c r="P45" s="47"/>
      <c r="Q45" s="99"/>
      <c r="R45" s="47"/>
      <c r="S45" s="99"/>
      <c r="T45" s="47"/>
      <c r="U45" s="99"/>
      <c r="V45" s="47"/>
      <c r="W45" s="101">
        <v>2</v>
      </c>
      <c r="X45" s="47"/>
      <c r="Y45" s="118"/>
      <c r="Z45" s="47"/>
      <c r="AA45" s="119"/>
      <c r="AB45" s="47"/>
      <c r="AC45" s="119"/>
      <c r="AD45" s="47"/>
      <c r="AE45" s="119"/>
      <c r="AF45" s="47"/>
      <c r="AG45" s="219"/>
      <c r="AH45" s="47"/>
    </row>
    <row r="46" spans="1:34" s="111" customFormat="1" ht="28.5" customHeight="1">
      <c r="A46" s="436"/>
      <c r="B46" s="437"/>
      <c r="C46" s="453"/>
      <c r="D46" s="453"/>
      <c r="E46" s="453"/>
      <c r="F46" s="172" t="s">
        <v>81</v>
      </c>
      <c r="G46" s="57">
        <f t="shared" si="2"/>
        <v>136</v>
      </c>
      <c r="H46" s="57">
        <f t="shared" si="2"/>
        <v>1670</v>
      </c>
      <c r="I46" s="98">
        <v>60</v>
      </c>
      <c r="J46" s="47">
        <f t="shared" si="15"/>
        <v>180</v>
      </c>
      <c r="K46" s="98"/>
      <c r="L46" s="47">
        <f t="shared" si="3"/>
        <v>0</v>
      </c>
      <c r="M46" s="99">
        <v>8</v>
      </c>
      <c r="N46" s="47">
        <f t="shared" si="4"/>
        <v>24</v>
      </c>
      <c r="O46" s="100"/>
      <c r="P46" s="47">
        <f t="shared" si="5"/>
        <v>0</v>
      </c>
      <c r="Q46" s="99">
        <v>2</v>
      </c>
      <c r="R46" s="47">
        <f t="shared" si="6"/>
        <v>400</v>
      </c>
      <c r="S46" s="99"/>
      <c r="T46" s="47">
        <f t="shared" si="7"/>
        <v>0</v>
      </c>
      <c r="U46" s="99">
        <v>35</v>
      </c>
      <c r="V46" s="47">
        <f t="shared" si="8"/>
        <v>525</v>
      </c>
      <c r="W46" s="101">
        <v>3</v>
      </c>
      <c r="X46" s="47">
        <f t="shared" si="9"/>
        <v>93</v>
      </c>
      <c r="Y46" s="101"/>
      <c r="Z46" s="47">
        <f t="shared" si="10"/>
        <v>0</v>
      </c>
      <c r="AA46" s="101"/>
      <c r="AB46" s="47">
        <f t="shared" si="11"/>
        <v>0</v>
      </c>
      <c r="AC46" s="101"/>
      <c r="AD46" s="47">
        <f t="shared" si="12"/>
        <v>0</v>
      </c>
      <c r="AE46" s="101"/>
      <c r="AF46" s="47">
        <f t="shared" si="13"/>
        <v>0</v>
      </c>
      <c r="AG46" s="101">
        <v>28</v>
      </c>
      <c r="AH46" s="47">
        <f t="shared" si="14"/>
        <v>448</v>
      </c>
    </row>
    <row r="47" spans="1:34" s="111" customFormat="1" ht="28.5" customHeight="1">
      <c r="A47" s="436">
        <v>19</v>
      </c>
      <c r="B47" s="437" t="s">
        <v>204</v>
      </c>
      <c r="C47" s="451">
        <v>19</v>
      </c>
      <c r="D47" s="451">
        <v>545</v>
      </c>
      <c r="E47" s="451">
        <v>120</v>
      </c>
      <c r="F47" s="172" t="s">
        <v>80</v>
      </c>
      <c r="G47" s="57">
        <f t="shared" si="2"/>
        <v>178</v>
      </c>
      <c r="H47" s="57"/>
      <c r="I47" s="98">
        <v>158</v>
      </c>
      <c r="J47" s="47"/>
      <c r="K47" s="106"/>
      <c r="L47" s="47"/>
      <c r="M47" s="98">
        <v>10</v>
      </c>
      <c r="N47" s="47"/>
      <c r="O47" s="100">
        <v>10</v>
      </c>
      <c r="P47" s="47"/>
      <c r="Q47" s="99"/>
      <c r="R47" s="47"/>
      <c r="S47" s="99"/>
      <c r="T47" s="47"/>
      <c r="U47" s="99"/>
      <c r="V47" s="47"/>
      <c r="W47" s="101">
        <v>0</v>
      </c>
      <c r="X47" s="47"/>
      <c r="Y47" s="118"/>
      <c r="Z47" s="47"/>
      <c r="AA47" s="119"/>
      <c r="AB47" s="47"/>
      <c r="AC47" s="119"/>
      <c r="AD47" s="47"/>
      <c r="AE47" s="119"/>
      <c r="AF47" s="47"/>
      <c r="AG47" s="219">
        <v>0</v>
      </c>
      <c r="AH47" s="47"/>
    </row>
    <row r="48" spans="1:34" s="111" customFormat="1" ht="28.5" customHeight="1">
      <c r="A48" s="436"/>
      <c r="B48" s="437"/>
      <c r="C48" s="453"/>
      <c r="D48" s="453"/>
      <c r="E48" s="453"/>
      <c r="F48" s="172" t="s">
        <v>81</v>
      </c>
      <c r="G48" s="57">
        <f t="shared" si="2"/>
        <v>193</v>
      </c>
      <c r="H48" s="57">
        <f t="shared" si="2"/>
        <v>1733</v>
      </c>
      <c r="I48" s="98">
        <v>116</v>
      </c>
      <c r="J48" s="47">
        <f t="shared" si="15"/>
        <v>348</v>
      </c>
      <c r="K48" s="106"/>
      <c r="L48" s="47">
        <f t="shared" si="3"/>
        <v>0</v>
      </c>
      <c r="M48" s="98">
        <v>9</v>
      </c>
      <c r="N48" s="47">
        <f t="shared" si="4"/>
        <v>27</v>
      </c>
      <c r="O48" s="100">
        <v>9</v>
      </c>
      <c r="P48" s="47">
        <f t="shared" si="5"/>
        <v>36</v>
      </c>
      <c r="Q48" s="99">
        <v>2</v>
      </c>
      <c r="R48" s="47">
        <f t="shared" si="6"/>
        <v>400</v>
      </c>
      <c r="S48" s="99"/>
      <c r="T48" s="47">
        <f t="shared" si="7"/>
        <v>0</v>
      </c>
      <c r="U48" s="99">
        <v>35</v>
      </c>
      <c r="V48" s="47">
        <f t="shared" si="8"/>
        <v>525</v>
      </c>
      <c r="W48" s="101">
        <v>3</v>
      </c>
      <c r="X48" s="47">
        <f t="shared" si="9"/>
        <v>93</v>
      </c>
      <c r="Y48" s="118"/>
      <c r="Z48" s="47">
        <f t="shared" si="10"/>
        <v>0</v>
      </c>
      <c r="AA48" s="119"/>
      <c r="AB48" s="47">
        <f t="shared" si="11"/>
        <v>0</v>
      </c>
      <c r="AC48" s="119"/>
      <c r="AD48" s="47">
        <f t="shared" si="12"/>
        <v>0</v>
      </c>
      <c r="AE48" s="119"/>
      <c r="AF48" s="47">
        <f t="shared" si="13"/>
        <v>0</v>
      </c>
      <c r="AG48" s="219">
        <v>19</v>
      </c>
      <c r="AH48" s="47">
        <f t="shared" si="14"/>
        <v>304</v>
      </c>
    </row>
    <row r="49" spans="1:34" s="111" customFormat="1" ht="28.5" customHeight="1">
      <c r="A49" s="436">
        <v>20</v>
      </c>
      <c r="B49" s="437" t="s">
        <v>205</v>
      </c>
      <c r="C49" s="451">
        <v>21</v>
      </c>
      <c r="D49" s="451">
        <v>554</v>
      </c>
      <c r="E49" s="451">
        <v>104</v>
      </c>
      <c r="F49" s="172" t="s">
        <v>80</v>
      </c>
      <c r="G49" s="57">
        <f t="shared" si="2"/>
        <v>316</v>
      </c>
      <c r="H49" s="57"/>
      <c r="I49" s="124">
        <v>270</v>
      </c>
      <c r="J49" s="47"/>
      <c r="K49" s="124" t="s">
        <v>144</v>
      </c>
      <c r="L49" s="47"/>
      <c r="M49" s="99">
        <v>18</v>
      </c>
      <c r="N49" s="47"/>
      <c r="O49" s="100">
        <v>21</v>
      </c>
      <c r="P49" s="47"/>
      <c r="Q49" s="99"/>
      <c r="R49" s="47"/>
      <c r="S49" s="125"/>
      <c r="T49" s="47"/>
      <c r="U49" s="125" t="s">
        <v>144</v>
      </c>
      <c r="V49" s="47"/>
      <c r="W49" s="101">
        <v>7</v>
      </c>
      <c r="X49" s="47"/>
      <c r="Y49" s="131"/>
      <c r="Z49" s="47"/>
      <c r="AA49" s="132"/>
      <c r="AB49" s="47"/>
      <c r="AC49" s="132"/>
      <c r="AD49" s="47"/>
      <c r="AE49" s="132"/>
      <c r="AF49" s="47"/>
      <c r="AG49" s="133"/>
      <c r="AH49" s="47"/>
    </row>
    <row r="50" spans="1:34" s="111" customFormat="1" ht="28.5" customHeight="1">
      <c r="A50" s="436"/>
      <c r="B50" s="437"/>
      <c r="C50" s="453"/>
      <c r="D50" s="453"/>
      <c r="E50" s="453"/>
      <c r="F50" s="172" t="s">
        <v>81</v>
      </c>
      <c r="G50" s="57">
        <f t="shared" si="2"/>
        <v>79</v>
      </c>
      <c r="H50" s="57">
        <f t="shared" si="2"/>
        <v>1324</v>
      </c>
      <c r="I50" s="124">
        <v>18</v>
      </c>
      <c r="J50" s="47">
        <f t="shared" si="15"/>
        <v>54</v>
      </c>
      <c r="K50" s="124" t="s">
        <v>144</v>
      </c>
      <c r="L50" s="47">
        <f t="shared" si="3"/>
        <v>0</v>
      </c>
      <c r="M50" s="99">
        <v>3</v>
      </c>
      <c r="N50" s="47">
        <f t="shared" si="4"/>
        <v>9</v>
      </c>
      <c r="O50" s="129"/>
      <c r="P50" s="47">
        <f t="shared" si="5"/>
        <v>0</v>
      </c>
      <c r="Q50" s="125">
        <v>2</v>
      </c>
      <c r="R50" s="47">
        <f t="shared" si="6"/>
        <v>400</v>
      </c>
      <c r="S50" s="125" t="s">
        <v>144</v>
      </c>
      <c r="T50" s="47">
        <f t="shared" si="7"/>
        <v>0</v>
      </c>
      <c r="U50" s="99">
        <v>35</v>
      </c>
      <c r="V50" s="47">
        <f t="shared" si="8"/>
        <v>525</v>
      </c>
      <c r="W50" s="130"/>
      <c r="X50" s="47">
        <f t="shared" si="9"/>
        <v>0</v>
      </c>
      <c r="Y50" s="131"/>
      <c r="Z50" s="47"/>
      <c r="AA50" s="132"/>
      <c r="AB50" s="47">
        <f t="shared" si="11"/>
        <v>0</v>
      </c>
      <c r="AC50" s="132"/>
      <c r="AD50" s="47">
        <f t="shared" si="12"/>
        <v>0</v>
      </c>
      <c r="AE50" s="119"/>
      <c r="AF50" s="47">
        <f t="shared" si="13"/>
        <v>0</v>
      </c>
      <c r="AG50" s="219">
        <v>21</v>
      </c>
      <c r="AH50" s="47">
        <f t="shared" si="14"/>
        <v>336</v>
      </c>
    </row>
    <row r="51" spans="1:34" s="111" customFormat="1" ht="28.5" customHeight="1">
      <c r="A51" s="436">
        <v>21</v>
      </c>
      <c r="B51" s="437" t="s">
        <v>206</v>
      </c>
      <c r="C51" s="451">
        <v>32</v>
      </c>
      <c r="D51" s="451">
        <v>670</v>
      </c>
      <c r="E51" s="451">
        <v>120</v>
      </c>
      <c r="F51" s="172" t="s">
        <v>80</v>
      </c>
      <c r="G51" s="57">
        <f t="shared" si="2"/>
        <v>448</v>
      </c>
      <c r="H51" s="57"/>
      <c r="I51" s="98">
        <v>370</v>
      </c>
      <c r="J51" s="47"/>
      <c r="K51" s="106"/>
      <c r="L51" s="47"/>
      <c r="M51" s="99">
        <v>35</v>
      </c>
      <c r="N51" s="47"/>
      <c r="O51" s="100">
        <v>39</v>
      </c>
      <c r="P51" s="47"/>
      <c r="Q51" s="99"/>
      <c r="R51" s="47"/>
      <c r="S51" s="106"/>
      <c r="T51" s="47"/>
      <c r="U51" s="99"/>
      <c r="V51" s="47"/>
      <c r="W51" s="101">
        <v>4</v>
      </c>
      <c r="X51" s="47"/>
      <c r="Y51" s="118"/>
      <c r="Z51" s="47"/>
      <c r="AA51" s="119"/>
      <c r="AB51" s="47"/>
      <c r="AC51" s="119"/>
      <c r="AD51" s="47"/>
      <c r="AE51" s="119"/>
      <c r="AF51" s="47"/>
      <c r="AG51" s="219"/>
      <c r="AH51" s="47"/>
    </row>
    <row r="52" spans="1:34" s="111" customFormat="1" ht="28.5" customHeight="1">
      <c r="A52" s="436"/>
      <c r="B52" s="437"/>
      <c r="C52" s="453"/>
      <c r="D52" s="453"/>
      <c r="E52" s="453"/>
      <c r="F52" s="172" t="s">
        <v>81</v>
      </c>
      <c r="G52" s="57">
        <f t="shared" si="2"/>
        <v>72</v>
      </c>
      <c r="H52" s="57">
        <f t="shared" si="2"/>
        <v>1699</v>
      </c>
      <c r="I52" s="98"/>
      <c r="J52" s="47">
        <f t="shared" si="15"/>
        <v>0</v>
      </c>
      <c r="K52" s="106"/>
      <c r="L52" s="47">
        <f t="shared" si="3"/>
        <v>0</v>
      </c>
      <c r="M52" s="99"/>
      <c r="N52" s="47">
        <f t="shared" si="4"/>
        <v>0</v>
      </c>
      <c r="O52" s="100"/>
      <c r="P52" s="47">
        <f t="shared" si="5"/>
        <v>0</v>
      </c>
      <c r="Q52" s="99">
        <v>3</v>
      </c>
      <c r="R52" s="47">
        <f t="shared" si="6"/>
        <v>600</v>
      </c>
      <c r="S52" s="106"/>
      <c r="T52" s="47">
        <f t="shared" si="7"/>
        <v>0</v>
      </c>
      <c r="U52" s="99">
        <v>35</v>
      </c>
      <c r="V52" s="47">
        <f t="shared" si="8"/>
        <v>525</v>
      </c>
      <c r="W52" s="101">
        <v>2</v>
      </c>
      <c r="X52" s="47">
        <f t="shared" si="9"/>
        <v>62</v>
      </c>
      <c r="Y52" s="118"/>
      <c r="Z52" s="47">
        <f t="shared" si="10"/>
        <v>0</v>
      </c>
      <c r="AA52" s="119"/>
      <c r="AB52" s="47">
        <f t="shared" si="11"/>
        <v>0</v>
      </c>
      <c r="AC52" s="119"/>
      <c r="AD52" s="47">
        <f t="shared" si="12"/>
        <v>0</v>
      </c>
      <c r="AE52" s="119"/>
      <c r="AF52" s="47">
        <f t="shared" si="13"/>
        <v>0</v>
      </c>
      <c r="AG52" s="219">
        <v>32</v>
      </c>
      <c r="AH52" s="47">
        <f t="shared" si="14"/>
        <v>512</v>
      </c>
    </row>
    <row r="53" spans="1:34" s="111" customFormat="1" ht="28.5" customHeight="1">
      <c r="A53" s="436">
        <v>22</v>
      </c>
      <c r="B53" s="437" t="s">
        <v>207</v>
      </c>
      <c r="C53" s="451">
        <v>35</v>
      </c>
      <c r="D53" s="451">
        <v>760</v>
      </c>
      <c r="E53" s="451">
        <v>120</v>
      </c>
      <c r="F53" s="172" t="s">
        <v>80</v>
      </c>
      <c r="G53" s="57">
        <f t="shared" si="2"/>
        <v>537</v>
      </c>
      <c r="H53" s="57"/>
      <c r="I53" s="98">
        <v>465</v>
      </c>
      <c r="J53" s="47"/>
      <c r="K53" s="98"/>
      <c r="L53" s="47"/>
      <c r="M53" s="99">
        <v>26</v>
      </c>
      <c r="N53" s="47"/>
      <c r="O53" s="100">
        <v>36</v>
      </c>
      <c r="P53" s="47"/>
      <c r="Q53" s="99"/>
      <c r="R53" s="47"/>
      <c r="S53" s="99"/>
      <c r="T53" s="47"/>
      <c r="U53" s="99">
        <v>0</v>
      </c>
      <c r="V53" s="47"/>
      <c r="W53" s="101">
        <v>8</v>
      </c>
      <c r="X53" s="47"/>
      <c r="Y53" s="118"/>
      <c r="Z53" s="47"/>
      <c r="AA53" s="119"/>
      <c r="AB53" s="47"/>
      <c r="AC53" s="119"/>
      <c r="AD53" s="47"/>
      <c r="AE53" s="119"/>
      <c r="AF53" s="47"/>
      <c r="AG53" s="219">
        <v>2</v>
      </c>
      <c r="AH53" s="47"/>
    </row>
    <row r="54" spans="1:34" s="111" customFormat="1" ht="28.5" customHeight="1">
      <c r="A54" s="436"/>
      <c r="B54" s="437"/>
      <c r="C54" s="453"/>
      <c r="D54" s="453"/>
      <c r="E54" s="453"/>
      <c r="F54" s="172" t="s">
        <v>81</v>
      </c>
      <c r="G54" s="57">
        <f t="shared" si="2"/>
        <v>81</v>
      </c>
      <c r="H54" s="57">
        <f t="shared" si="2"/>
        <v>1683</v>
      </c>
      <c r="I54" s="98">
        <v>0</v>
      </c>
      <c r="J54" s="47">
        <f t="shared" si="15"/>
        <v>0</v>
      </c>
      <c r="K54" s="98"/>
      <c r="L54" s="47">
        <f t="shared" si="3"/>
        <v>0</v>
      </c>
      <c r="M54" s="99">
        <v>10</v>
      </c>
      <c r="N54" s="47">
        <f t="shared" si="4"/>
        <v>30</v>
      </c>
      <c r="O54" s="100">
        <v>0</v>
      </c>
      <c r="P54" s="47">
        <f t="shared" si="5"/>
        <v>0</v>
      </c>
      <c r="Q54" s="99">
        <v>3</v>
      </c>
      <c r="R54" s="47">
        <f t="shared" si="6"/>
        <v>600</v>
      </c>
      <c r="S54" s="99"/>
      <c r="T54" s="47">
        <f t="shared" si="7"/>
        <v>0</v>
      </c>
      <c r="U54" s="99">
        <v>35</v>
      </c>
      <c r="V54" s="47">
        <f t="shared" si="8"/>
        <v>525</v>
      </c>
      <c r="W54" s="101"/>
      <c r="X54" s="47">
        <f t="shared" si="9"/>
        <v>0</v>
      </c>
      <c r="Y54" s="118"/>
      <c r="Z54" s="47">
        <f t="shared" si="10"/>
        <v>0</v>
      </c>
      <c r="AA54" s="119"/>
      <c r="AB54" s="47">
        <f t="shared" si="11"/>
        <v>0</v>
      </c>
      <c r="AC54" s="119"/>
      <c r="AD54" s="47">
        <f t="shared" si="12"/>
        <v>0</v>
      </c>
      <c r="AE54" s="119"/>
      <c r="AF54" s="47">
        <f t="shared" si="13"/>
        <v>0</v>
      </c>
      <c r="AG54" s="219">
        <v>33</v>
      </c>
      <c r="AH54" s="47">
        <f t="shared" si="14"/>
        <v>528</v>
      </c>
    </row>
    <row r="55" spans="1:34" s="111" customFormat="1" ht="28.5" customHeight="1">
      <c r="A55" s="436">
        <v>23</v>
      </c>
      <c r="B55" s="437" t="s">
        <v>134</v>
      </c>
      <c r="C55" s="451">
        <v>7</v>
      </c>
      <c r="D55" s="451">
        <v>207</v>
      </c>
      <c r="E55" s="451">
        <v>72</v>
      </c>
      <c r="F55" s="172" t="s">
        <v>80</v>
      </c>
      <c r="G55" s="57">
        <f t="shared" si="2"/>
        <v>130</v>
      </c>
      <c r="H55" s="57"/>
      <c r="I55" s="98"/>
      <c r="J55" s="47"/>
      <c r="K55" s="98">
        <v>110</v>
      </c>
      <c r="L55" s="47"/>
      <c r="M55" s="99">
        <v>5</v>
      </c>
      <c r="N55" s="47"/>
      <c r="O55" s="98">
        <v>7</v>
      </c>
      <c r="P55" s="47"/>
      <c r="Q55" s="98"/>
      <c r="R55" s="47"/>
      <c r="S55" s="98"/>
      <c r="T55" s="47"/>
      <c r="U55" s="98">
        <v>5</v>
      </c>
      <c r="V55" s="47"/>
      <c r="W55" s="98">
        <v>1</v>
      </c>
      <c r="X55" s="47"/>
      <c r="Y55" s="98"/>
      <c r="Z55" s="47"/>
      <c r="AA55" s="98"/>
      <c r="AB55" s="47"/>
      <c r="AC55" s="98"/>
      <c r="AD55" s="47"/>
      <c r="AE55" s="98"/>
      <c r="AF55" s="47"/>
      <c r="AG55" s="98">
        <v>2</v>
      </c>
      <c r="AH55" s="47"/>
    </row>
    <row r="56" spans="1:34" s="111" customFormat="1" ht="28.5" customHeight="1">
      <c r="A56" s="436"/>
      <c r="B56" s="437"/>
      <c r="C56" s="453"/>
      <c r="D56" s="453"/>
      <c r="E56" s="453"/>
      <c r="F56" s="172" t="s">
        <v>81</v>
      </c>
      <c r="G56" s="57">
        <f t="shared" si="2"/>
        <v>60</v>
      </c>
      <c r="H56" s="57">
        <f t="shared" si="2"/>
        <v>2036</v>
      </c>
      <c r="I56" s="98"/>
      <c r="J56" s="47">
        <f t="shared" si="15"/>
        <v>0</v>
      </c>
      <c r="K56" s="98"/>
      <c r="L56" s="47">
        <f t="shared" si="3"/>
        <v>0</v>
      </c>
      <c r="M56" s="99">
        <v>3</v>
      </c>
      <c r="N56" s="47">
        <f t="shared" si="4"/>
        <v>9</v>
      </c>
      <c r="O56" s="98"/>
      <c r="P56" s="47">
        <f t="shared" si="5"/>
        <v>0</v>
      </c>
      <c r="Q56" s="98"/>
      <c r="R56" s="47">
        <f t="shared" si="6"/>
        <v>0</v>
      </c>
      <c r="S56" s="98">
        <v>1</v>
      </c>
      <c r="T56" s="47">
        <f t="shared" si="7"/>
        <v>410</v>
      </c>
      <c r="U56" s="98">
        <v>45</v>
      </c>
      <c r="V56" s="47">
        <f t="shared" si="8"/>
        <v>675</v>
      </c>
      <c r="W56" s="98">
        <v>2</v>
      </c>
      <c r="X56" s="47">
        <f t="shared" si="9"/>
        <v>62</v>
      </c>
      <c r="Y56" s="98">
        <v>1</v>
      </c>
      <c r="Z56" s="47">
        <f t="shared" si="10"/>
        <v>200</v>
      </c>
      <c r="AA56" s="98">
        <v>1</v>
      </c>
      <c r="AB56" s="47">
        <f t="shared" si="11"/>
        <v>200</v>
      </c>
      <c r="AC56" s="98">
        <v>1</v>
      </c>
      <c r="AD56" s="47">
        <f t="shared" si="12"/>
        <v>200</v>
      </c>
      <c r="AE56" s="98">
        <v>1</v>
      </c>
      <c r="AF56" s="47">
        <f t="shared" si="13"/>
        <v>200</v>
      </c>
      <c r="AG56" s="98">
        <v>5</v>
      </c>
      <c r="AH56" s="47">
        <f t="shared" si="14"/>
        <v>80</v>
      </c>
    </row>
    <row r="57" spans="1:34" s="111" customFormat="1" ht="28.5" customHeight="1">
      <c r="A57" s="436">
        <v>24</v>
      </c>
      <c r="B57" s="437" t="s">
        <v>136</v>
      </c>
      <c r="C57" s="451">
        <v>5</v>
      </c>
      <c r="D57" s="451">
        <v>168</v>
      </c>
      <c r="E57" s="451">
        <v>72</v>
      </c>
      <c r="F57" s="172" t="s">
        <v>80</v>
      </c>
      <c r="G57" s="57">
        <f t="shared" si="2"/>
        <v>111</v>
      </c>
      <c r="H57" s="57"/>
      <c r="I57" s="98">
        <v>0</v>
      </c>
      <c r="J57" s="47"/>
      <c r="K57" s="98">
        <v>86</v>
      </c>
      <c r="L57" s="47"/>
      <c r="M57" s="99">
        <v>5</v>
      </c>
      <c r="N57" s="47"/>
      <c r="O57" s="100">
        <v>6</v>
      </c>
      <c r="P57" s="47"/>
      <c r="Q57" s="99"/>
      <c r="R57" s="47"/>
      <c r="S57" s="99"/>
      <c r="T57" s="47"/>
      <c r="U57" s="99">
        <v>12</v>
      </c>
      <c r="V57" s="47"/>
      <c r="W57" s="101">
        <v>2</v>
      </c>
      <c r="X57" s="47"/>
      <c r="Y57" s="118">
        <v>0</v>
      </c>
      <c r="Z57" s="47"/>
      <c r="AA57" s="119"/>
      <c r="AB57" s="47"/>
      <c r="AC57" s="119"/>
      <c r="AD57" s="47"/>
      <c r="AE57" s="119"/>
      <c r="AF57" s="47"/>
      <c r="AG57" s="219"/>
      <c r="AH57" s="47"/>
    </row>
    <row r="58" spans="1:34" s="111" customFormat="1" ht="28.5" customHeight="1">
      <c r="A58" s="436"/>
      <c r="B58" s="437"/>
      <c r="C58" s="453"/>
      <c r="D58" s="453"/>
      <c r="E58" s="453"/>
      <c r="F58" s="172" t="s">
        <v>81</v>
      </c>
      <c r="G58" s="57">
        <f t="shared" si="2"/>
        <v>57</v>
      </c>
      <c r="H58" s="57">
        <f t="shared" si="2"/>
        <v>2027</v>
      </c>
      <c r="I58" s="98">
        <v>0</v>
      </c>
      <c r="J58" s="47">
        <f t="shared" si="15"/>
        <v>0</v>
      </c>
      <c r="K58" s="98"/>
      <c r="L58" s="47">
        <f t="shared" si="3"/>
        <v>0</v>
      </c>
      <c r="M58" s="99"/>
      <c r="N58" s="47">
        <f t="shared" si="4"/>
        <v>0</v>
      </c>
      <c r="O58" s="100"/>
      <c r="P58" s="47">
        <f t="shared" si="5"/>
        <v>0</v>
      </c>
      <c r="Q58" s="99"/>
      <c r="R58" s="47">
        <f t="shared" si="6"/>
        <v>0</v>
      </c>
      <c r="S58" s="99">
        <v>1</v>
      </c>
      <c r="T58" s="47">
        <f t="shared" si="7"/>
        <v>410</v>
      </c>
      <c r="U58" s="99">
        <v>45</v>
      </c>
      <c r="V58" s="47">
        <f t="shared" si="8"/>
        <v>675</v>
      </c>
      <c r="W58" s="101">
        <v>2</v>
      </c>
      <c r="X58" s="47">
        <f t="shared" si="9"/>
        <v>62</v>
      </c>
      <c r="Y58" s="99">
        <v>1</v>
      </c>
      <c r="Z58" s="47">
        <f t="shared" si="10"/>
        <v>200</v>
      </c>
      <c r="AA58" s="99">
        <v>1</v>
      </c>
      <c r="AB58" s="47">
        <f t="shared" si="11"/>
        <v>200</v>
      </c>
      <c r="AC58" s="99">
        <v>1</v>
      </c>
      <c r="AD58" s="47">
        <f t="shared" si="12"/>
        <v>200</v>
      </c>
      <c r="AE58" s="99">
        <v>1</v>
      </c>
      <c r="AF58" s="47">
        <f t="shared" si="13"/>
        <v>200</v>
      </c>
      <c r="AG58" s="99">
        <v>5</v>
      </c>
      <c r="AH58" s="47">
        <f t="shared" si="14"/>
        <v>80</v>
      </c>
    </row>
    <row r="59" spans="1:34" s="111" customFormat="1" ht="28.5" customHeight="1">
      <c r="A59" s="436">
        <v>25</v>
      </c>
      <c r="B59" s="437" t="s">
        <v>171</v>
      </c>
      <c r="C59" s="451">
        <v>5</v>
      </c>
      <c r="D59" s="451">
        <v>153</v>
      </c>
      <c r="E59" s="451">
        <v>80</v>
      </c>
      <c r="F59" s="172" t="s">
        <v>80</v>
      </c>
      <c r="G59" s="57">
        <f t="shared" si="2"/>
        <v>168</v>
      </c>
      <c r="H59" s="57"/>
      <c r="I59" s="98">
        <v>100</v>
      </c>
      <c r="J59" s="47"/>
      <c r="K59" s="98">
        <v>35</v>
      </c>
      <c r="L59" s="47"/>
      <c r="M59" s="99">
        <v>13</v>
      </c>
      <c r="N59" s="47"/>
      <c r="O59" s="100">
        <v>18</v>
      </c>
      <c r="P59" s="47"/>
      <c r="Q59" s="99"/>
      <c r="R59" s="47"/>
      <c r="S59" s="99"/>
      <c r="T59" s="47"/>
      <c r="U59" s="99">
        <v>0</v>
      </c>
      <c r="V59" s="47"/>
      <c r="W59" s="101">
        <v>1</v>
      </c>
      <c r="X59" s="47"/>
      <c r="Y59" s="118">
        <v>0</v>
      </c>
      <c r="Z59" s="47"/>
      <c r="AA59" s="119"/>
      <c r="AB59" s="47"/>
      <c r="AC59" s="119"/>
      <c r="AD59" s="47"/>
      <c r="AE59" s="119"/>
      <c r="AF59" s="47"/>
      <c r="AG59" s="219">
        <v>1</v>
      </c>
      <c r="AH59" s="47"/>
    </row>
    <row r="60" spans="1:34" s="111" customFormat="1" ht="28.5" customHeight="1">
      <c r="A60" s="436"/>
      <c r="B60" s="437"/>
      <c r="C60" s="453"/>
      <c r="D60" s="453"/>
      <c r="E60" s="453"/>
      <c r="F60" s="172" t="s">
        <v>81</v>
      </c>
      <c r="G60" s="57">
        <f t="shared" si="2"/>
        <v>96</v>
      </c>
      <c r="H60" s="57">
        <f t="shared" si="2"/>
        <v>2091</v>
      </c>
      <c r="I60" s="98"/>
      <c r="J60" s="47">
        <f t="shared" si="15"/>
        <v>0</v>
      </c>
      <c r="K60" s="98">
        <v>40</v>
      </c>
      <c r="L60" s="47">
        <f t="shared" si="3"/>
        <v>80</v>
      </c>
      <c r="M60" s="99"/>
      <c r="N60" s="47">
        <f t="shared" si="4"/>
        <v>0</v>
      </c>
      <c r="O60" s="100"/>
      <c r="P60" s="47">
        <f t="shared" si="5"/>
        <v>0</v>
      </c>
      <c r="Q60" s="99"/>
      <c r="R60" s="47">
        <f t="shared" si="6"/>
        <v>0</v>
      </c>
      <c r="S60" s="99">
        <v>1</v>
      </c>
      <c r="T60" s="47">
        <f t="shared" si="7"/>
        <v>410</v>
      </c>
      <c r="U60" s="99">
        <v>45</v>
      </c>
      <c r="V60" s="47">
        <f t="shared" si="8"/>
        <v>675</v>
      </c>
      <c r="W60" s="101">
        <v>2</v>
      </c>
      <c r="X60" s="47">
        <f t="shared" si="9"/>
        <v>62</v>
      </c>
      <c r="Y60" s="99">
        <v>1</v>
      </c>
      <c r="Z60" s="47">
        <f t="shared" si="10"/>
        <v>200</v>
      </c>
      <c r="AA60" s="99">
        <v>1</v>
      </c>
      <c r="AB60" s="47">
        <f t="shared" si="11"/>
        <v>200</v>
      </c>
      <c r="AC60" s="99">
        <v>1</v>
      </c>
      <c r="AD60" s="47">
        <f t="shared" si="12"/>
        <v>200</v>
      </c>
      <c r="AE60" s="99">
        <v>1</v>
      </c>
      <c r="AF60" s="47">
        <f t="shared" si="13"/>
        <v>200</v>
      </c>
      <c r="AG60" s="219">
        <v>4</v>
      </c>
      <c r="AH60" s="47">
        <f t="shared" si="14"/>
        <v>64</v>
      </c>
    </row>
    <row r="61" spans="1:34" s="111" customFormat="1" ht="28.5" customHeight="1">
      <c r="A61" s="436">
        <v>26</v>
      </c>
      <c r="B61" s="437" t="s">
        <v>135</v>
      </c>
      <c r="C61" s="451">
        <v>8</v>
      </c>
      <c r="D61" s="451">
        <v>240</v>
      </c>
      <c r="E61" s="451">
        <v>64</v>
      </c>
      <c r="F61" s="172" t="s">
        <v>80</v>
      </c>
      <c r="G61" s="57">
        <f t="shared" si="2"/>
        <v>142</v>
      </c>
      <c r="H61" s="57"/>
      <c r="I61" s="98"/>
      <c r="J61" s="47"/>
      <c r="K61" s="98">
        <v>115</v>
      </c>
      <c r="L61" s="47"/>
      <c r="M61" s="99">
        <v>6</v>
      </c>
      <c r="N61" s="47"/>
      <c r="O61" s="100">
        <v>8</v>
      </c>
      <c r="P61" s="47"/>
      <c r="Q61" s="99"/>
      <c r="R61" s="47"/>
      <c r="S61" s="99"/>
      <c r="T61" s="47"/>
      <c r="U61" s="99">
        <v>12</v>
      </c>
      <c r="V61" s="47"/>
      <c r="W61" s="101">
        <v>1</v>
      </c>
      <c r="X61" s="47"/>
      <c r="Y61" s="118"/>
      <c r="Z61" s="47"/>
      <c r="AA61" s="119"/>
      <c r="AB61" s="47"/>
      <c r="AC61" s="119"/>
      <c r="AD61" s="47"/>
      <c r="AE61" s="119"/>
      <c r="AF61" s="47"/>
      <c r="AG61" s="219"/>
      <c r="AH61" s="47"/>
    </row>
    <row r="62" spans="1:34" s="111" customFormat="1" ht="28.5" customHeight="1">
      <c r="A62" s="436"/>
      <c r="B62" s="437"/>
      <c r="C62" s="453"/>
      <c r="D62" s="453"/>
      <c r="E62" s="453"/>
      <c r="F62" s="172" t="s">
        <v>81</v>
      </c>
      <c r="G62" s="57">
        <f t="shared" si="2"/>
        <v>72</v>
      </c>
      <c r="H62" s="57">
        <f t="shared" si="2"/>
        <v>2101</v>
      </c>
      <c r="I62" s="98"/>
      <c r="J62" s="47">
        <f t="shared" si="15"/>
        <v>0</v>
      </c>
      <c r="K62" s="98">
        <v>10</v>
      </c>
      <c r="L62" s="47">
        <f t="shared" si="3"/>
        <v>20</v>
      </c>
      <c r="M62" s="99">
        <v>2</v>
      </c>
      <c r="N62" s="47">
        <f t="shared" si="4"/>
        <v>6</v>
      </c>
      <c r="O62" s="100"/>
      <c r="P62" s="47">
        <f t="shared" si="5"/>
        <v>0</v>
      </c>
      <c r="Q62" s="99"/>
      <c r="R62" s="47">
        <f t="shared" si="6"/>
        <v>0</v>
      </c>
      <c r="S62" s="99">
        <v>1</v>
      </c>
      <c r="T62" s="47">
        <f t="shared" si="7"/>
        <v>410</v>
      </c>
      <c r="U62" s="99">
        <v>45</v>
      </c>
      <c r="V62" s="47">
        <f t="shared" si="8"/>
        <v>675</v>
      </c>
      <c r="W62" s="101">
        <v>2</v>
      </c>
      <c r="X62" s="47">
        <f t="shared" si="9"/>
        <v>62</v>
      </c>
      <c r="Y62" s="99">
        <v>1</v>
      </c>
      <c r="Z62" s="47">
        <f t="shared" si="10"/>
        <v>200</v>
      </c>
      <c r="AA62" s="99">
        <v>1</v>
      </c>
      <c r="AB62" s="47">
        <f t="shared" si="11"/>
        <v>200</v>
      </c>
      <c r="AC62" s="99">
        <v>1</v>
      </c>
      <c r="AD62" s="47">
        <f t="shared" si="12"/>
        <v>200</v>
      </c>
      <c r="AE62" s="99">
        <v>1</v>
      </c>
      <c r="AF62" s="47">
        <f t="shared" si="13"/>
        <v>200</v>
      </c>
      <c r="AG62" s="219">
        <v>8</v>
      </c>
      <c r="AH62" s="47">
        <f t="shared" si="14"/>
        <v>128</v>
      </c>
    </row>
    <row r="248" spans="1:24" s="34" customFormat="1">
      <c r="A248" s="29"/>
      <c r="B248" s="29"/>
      <c r="C248" s="29"/>
      <c r="D248" s="29"/>
      <c r="E248" s="29"/>
      <c r="F248" s="29"/>
      <c r="G248" s="29"/>
      <c r="H248" s="29"/>
      <c r="I248" s="30"/>
      <c r="J248" s="30"/>
      <c r="K248" s="30"/>
      <c r="L248" s="30"/>
      <c r="M248" s="40"/>
      <c r="N248" s="40"/>
      <c r="O248" s="31"/>
      <c r="P248" s="31"/>
      <c r="Q248" s="32"/>
      <c r="R248" s="32"/>
      <c r="S248" s="33"/>
      <c r="T248" s="33"/>
      <c r="U248" s="33"/>
      <c r="V248" s="33"/>
      <c r="W248" s="33"/>
      <c r="X248" s="33"/>
    </row>
    <row r="249" spans="1:24" s="34" customFormat="1">
      <c r="A249" s="29"/>
      <c r="B249" s="29"/>
      <c r="C249" s="29"/>
      <c r="D249" s="29"/>
      <c r="E249" s="29"/>
      <c r="F249" s="29"/>
      <c r="G249" s="29"/>
      <c r="H249" s="29"/>
      <c r="I249" s="30"/>
      <c r="J249" s="30"/>
      <c r="K249" s="30"/>
      <c r="L249" s="30"/>
      <c r="M249" s="40"/>
      <c r="N249" s="40"/>
      <c r="O249" s="31"/>
      <c r="P249" s="31"/>
      <c r="Q249" s="32"/>
      <c r="R249" s="32"/>
      <c r="S249" s="33"/>
      <c r="T249" s="33"/>
      <c r="U249" s="33"/>
      <c r="V249" s="33"/>
      <c r="W249" s="33"/>
      <c r="X249" s="33"/>
    </row>
    <row r="250" spans="1:24" s="34" customFormat="1">
      <c r="A250" s="29"/>
      <c r="B250" s="29"/>
      <c r="C250" s="29"/>
      <c r="D250" s="29"/>
      <c r="E250" s="29"/>
      <c r="F250" s="29"/>
      <c r="G250" s="29"/>
      <c r="H250" s="29"/>
      <c r="I250" s="30"/>
      <c r="J250" s="30"/>
      <c r="K250" s="30"/>
      <c r="L250" s="30"/>
      <c r="M250" s="40"/>
      <c r="N250" s="40"/>
      <c r="O250" s="31"/>
      <c r="P250" s="31"/>
      <c r="Q250" s="32"/>
      <c r="R250" s="32"/>
      <c r="S250" s="33"/>
      <c r="T250" s="33"/>
      <c r="U250" s="33"/>
      <c r="V250" s="33"/>
      <c r="W250" s="33"/>
      <c r="X250" s="33"/>
    </row>
    <row r="251" spans="1:24" s="34" customFormat="1">
      <c r="A251" s="29"/>
      <c r="B251" s="29"/>
      <c r="C251" s="29"/>
      <c r="D251" s="29"/>
      <c r="E251" s="29"/>
      <c r="F251" s="29"/>
      <c r="G251" s="29"/>
      <c r="H251" s="29"/>
      <c r="I251" s="30"/>
      <c r="J251" s="30"/>
      <c r="K251" s="30"/>
      <c r="L251" s="30"/>
      <c r="M251" s="40"/>
      <c r="N251" s="40"/>
      <c r="O251" s="31"/>
      <c r="P251" s="31"/>
      <c r="Q251" s="32"/>
      <c r="R251" s="32"/>
      <c r="S251" s="33"/>
      <c r="T251" s="33"/>
      <c r="U251" s="33"/>
      <c r="V251" s="33"/>
      <c r="W251" s="33"/>
      <c r="X251" s="33"/>
    </row>
    <row r="252" spans="1:24" s="34" customFormat="1">
      <c r="A252" s="29"/>
      <c r="B252" s="29"/>
      <c r="C252" s="29"/>
      <c r="D252" s="29"/>
      <c r="E252" s="29"/>
      <c r="F252" s="29"/>
      <c r="G252" s="29"/>
      <c r="H252" s="29"/>
      <c r="I252" s="30"/>
      <c r="J252" s="30"/>
      <c r="K252" s="30"/>
      <c r="L252" s="30"/>
      <c r="M252" s="40"/>
      <c r="N252" s="40"/>
      <c r="O252" s="31"/>
      <c r="P252" s="31"/>
      <c r="Q252" s="32"/>
      <c r="R252" s="32"/>
      <c r="S252" s="33"/>
      <c r="T252" s="33"/>
      <c r="U252" s="33"/>
      <c r="V252" s="33"/>
      <c r="W252" s="33"/>
      <c r="X252" s="33"/>
    </row>
    <row r="253" spans="1:24" s="34" customFormat="1">
      <c r="A253" s="29"/>
      <c r="B253" s="29"/>
      <c r="C253" s="29"/>
      <c r="D253" s="29"/>
      <c r="E253" s="29"/>
      <c r="F253" s="29"/>
      <c r="G253" s="29"/>
      <c r="H253" s="29"/>
      <c r="I253" s="30"/>
      <c r="J253" s="30"/>
      <c r="K253" s="30"/>
      <c r="L253" s="30"/>
      <c r="M253" s="40"/>
      <c r="N253" s="40"/>
      <c r="O253" s="31"/>
      <c r="P253" s="31"/>
      <c r="Q253" s="32"/>
      <c r="R253" s="32"/>
      <c r="S253" s="33"/>
      <c r="T253" s="33"/>
      <c r="U253" s="33"/>
      <c r="V253" s="33"/>
      <c r="W253" s="33"/>
      <c r="X253" s="33"/>
    </row>
    <row r="254" spans="1:24" s="34" customFormat="1">
      <c r="A254" s="29"/>
      <c r="B254" s="29"/>
      <c r="C254" s="29"/>
      <c r="D254" s="29"/>
      <c r="E254" s="29"/>
      <c r="F254" s="29"/>
      <c r="G254" s="29"/>
      <c r="H254" s="29"/>
      <c r="I254" s="30"/>
      <c r="J254" s="30"/>
      <c r="K254" s="30"/>
      <c r="L254" s="30"/>
      <c r="M254" s="40"/>
      <c r="N254" s="40"/>
      <c r="O254" s="31"/>
      <c r="P254" s="31"/>
      <c r="Q254" s="32"/>
      <c r="R254" s="32"/>
      <c r="S254" s="33"/>
      <c r="T254" s="33"/>
      <c r="U254" s="33"/>
      <c r="V254" s="33"/>
      <c r="W254" s="33"/>
      <c r="X254" s="33"/>
    </row>
    <row r="255" spans="1:24" s="34" customFormat="1">
      <c r="A255" s="29"/>
      <c r="B255" s="29"/>
      <c r="C255" s="29"/>
      <c r="D255" s="29"/>
      <c r="E255" s="29"/>
      <c r="F255" s="29"/>
      <c r="G255" s="29"/>
      <c r="H255" s="29"/>
      <c r="I255" s="30"/>
      <c r="J255" s="30"/>
      <c r="K255" s="30"/>
      <c r="L255" s="30"/>
      <c r="M255" s="40"/>
      <c r="N255" s="40"/>
      <c r="O255" s="31"/>
      <c r="P255" s="31"/>
      <c r="Q255" s="32"/>
      <c r="R255" s="32"/>
      <c r="S255" s="33"/>
      <c r="T255" s="33"/>
      <c r="U255" s="33"/>
      <c r="V255" s="33"/>
      <c r="W255" s="33"/>
      <c r="X255" s="33"/>
    </row>
    <row r="256" spans="1:24" s="34" customFormat="1">
      <c r="A256" s="29"/>
      <c r="B256" s="29"/>
      <c r="C256" s="29"/>
      <c r="D256" s="29"/>
      <c r="E256" s="29"/>
      <c r="F256" s="29"/>
      <c r="G256" s="29"/>
      <c r="H256" s="29"/>
      <c r="I256" s="30"/>
      <c r="J256" s="30"/>
      <c r="K256" s="30"/>
      <c r="L256" s="30"/>
      <c r="M256" s="40"/>
      <c r="N256" s="40"/>
      <c r="O256" s="31"/>
      <c r="P256" s="31"/>
      <c r="Q256" s="32"/>
      <c r="R256" s="32"/>
      <c r="S256" s="33"/>
      <c r="T256" s="33"/>
      <c r="U256" s="33"/>
      <c r="V256" s="33"/>
      <c r="W256" s="33"/>
      <c r="X256" s="33"/>
    </row>
    <row r="257" spans="1:24" s="34" customFormat="1">
      <c r="A257" s="29"/>
      <c r="B257" s="29"/>
      <c r="C257" s="29"/>
      <c r="D257" s="29"/>
      <c r="E257" s="29"/>
      <c r="F257" s="29"/>
      <c r="G257" s="29"/>
      <c r="H257" s="29"/>
      <c r="I257" s="30"/>
      <c r="J257" s="30"/>
      <c r="K257" s="30"/>
      <c r="L257" s="30"/>
      <c r="M257" s="40"/>
      <c r="N257" s="40"/>
      <c r="O257" s="31"/>
      <c r="P257" s="31"/>
      <c r="Q257" s="32"/>
      <c r="R257" s="32"/>
      <c r="S257" s="33"/>
      <c r="T257" s="33"/>
      <c r="U257" s="33"/>
      <c r="V257" s="33"/>
      <c r="W257" s="33"/>
      <c r="X257" s="33"/>
    </row>
    <row r="258" spans="1:24" s="34" customFormat="1">
      <c r="A258" s="29"/>
      <c r="B258" s="29"/>
      <c r="C258" s="29"/>
      <c r="D258" s="29"/>
      <c r="E258" s="29"/>
      <c r="F258" s="29"/>
      <c r="G258" s="29"/>
      <c r="H258" s="29"/>
      <c r="I258" s="30"/>
      <c r="J258" s="30"/>
      <c r="K258" s="30"/>
      <c r="L258" s="30"/>
      <c r="M258" s="40"/>
      <c r="N258" s="40"/>
      <c r="O258" s="31"/>
      <c r="P258" s="31"/>
      <c r="Q258" s="32"/>
      <c r="R258" s="32"/>
      <c r="S258" s="33"/>
      <c r="T258" s="33"/>
      <c r="U258" s="33"/>
      <c r="V258" s="33"/>
      <c r="W258" s="33"/>
      <c r="X258" s="33"/>
    </row>
    <row r="259" spans="1:24" s="34" customFormat="1">
      <c r="A259" s="29"/>
      <c r="B259" s="29"/>
      <c r="C259" s="29"/>
      <c r="D259" s="29"/>
      <c r="E259" s="29"/>
      <c r="F259" s="29"/>
      <c r="G259" s="29"/>
      <c r="H259" s="29"/>
      <c r="I259" s="30"/>
      <c r="J259" s="30"/>
      <c r="K259" s="30"/>
      <c r="L259" s="30"/>
      <c r="M259" s="40"/>
      <c r="N259" s="40"/>
      <c r="O259" s="31"/>
      <c r="P259" s="31"/>
      <c r="Q259" s="32"/>
      <c r="R259" s="32"/>
      <c r="S259" s="33"/>
      <c r="T259" s="33"/>
      <c r="U259" s="33"/>
      <c r="V259" s="33"/>
      <c r="W259" s="33"/>
      <c r="X259" s="33"/>
    </row>
    <row r="260" spans="1:24" s="34" customFormat="1">
      <c r="A260" s="29"/>
      <c r="B260" s="29"/>
      <c r="C260" s="29"/>
      <c r="D260" s="29"/>
      <c r="E260" s="29"/>
      <c r="F260" s="29"/>
      <c r="G260" s="29"/>
      <c r="H260" s="29"/>
      <c r="I260" s="30"/>
      <c r="J260" s="30"/>
      <c r="K260" s="30"/>
      <c r="L260" s="30"/>
      <c r="M260" s="40"/>
      <c r="N260" s="40"/>
      <c r="O260" s="31"/>
      <c r="P260" s="31"/>
      <c r="Q260" s="32"/>
      <c r="R260" s="32"/>
      <c r="S260" s="33"/>
      <c r="T260" s="33"/>
      <c r="U260" s="33"/>
      <c r="V260" s="33"/>
      <c r="W260" s="33"/>
      <c r="X260" s="33"/>
    </row>
    <row r="261" spans="1:24" s="34" customFormat="1">
      <c r="A261" s="29"/>
      <c r="B261" s="29"/>
      <c r="C261" s="29"/>
      <c r="D261" s="29"/>
      <c r="E261" s="29"/>
      <c r="F261" s="29"/>
      <c r="G261" s="29"/>
      <c r="H261" s="29"/>
      <c r="I261" s="30"/>
      <c r="J261" s="30"/>
      <c r="K261" s="30"/>
      <c r="L261" s="30"/>
      <c r="M261" s="40"/>
      <c r="N261" s="40"/>
      <c r="O261" s="31"/>
      <c r="P261" s="31"/>
      <c r="Q261" s="32"/>
      <c r="R261" s="32"/>
      <c r="S261" s="33"/>
      <c r="T261" s="33"/>
      <c r="U261" s="33"/>
      <c r="V261" s="33"/>
      <c r="W261" s="33"/>
      <c r="X261" s="33"/>
    </row>
    <row r="262" spans="1:24" s="34" customFormat="1">
      <c r="A262" s="29"/>
      <c r="B262" s="29"/>
      <c r="C262" s="29"/>
      <c r="D262" s="29"/>
      <c r="E262" s="29"/>
      <c r="F262" s="29"/>
      <c r="G262" s="29"/>
      <c r="H262" s="29"/>
      <c r="I262" s="30"/>
      <c r="J262" s="30"/>
      <c r="K262" s="30"/>
      <c r="L262" s="30"/>
      <c r="M262" s="40"/>
      <c r="N262" s="40"/>
      <c r="O262" s="31"/>
      <c r="P262" s="31"/>
      <c r="Q262" s="32"/>
      <c r="R262" s="32"/>
      <c r="S262" s="33"/>
      <c r="T262" s="33"/>
      <c r="U262" s="33"/>
      <c r="V262" s="33"/>
      <c r="W262" s="33"/>
      <c r="X262" s="33"/>
    </row>
    <row r="263" spans="1:24" s="34" customFormat="1">
      <c r="A263" s="29"/>
      <c r="B263" s="29"/>
      <c r="C263" s="29"/>
      <c r="D263" s="29"/>
      <c r="E263" s="29"/>
      <c r="F263" s="29"/>
      <c r="G263" s="29"/>
      <c r="H263" s="29"/>
      <c r="I263" s="30"/>
      <c r="J263" s="30"/>
      <c r="K263" s="30"/>
      <c r="L263" s="30"/>
      <c r="M263" s="40"/>
      <c r="N263" s="40"/>
      <c r="O263" s="31"/>
      <c r="P263" s="31"/>
      <c r="Q263" s="32"/>
      <c r="R263" s="32"/>
      <c r="S263" s="33"/>
      <c r="T263" s="33"/>
      <c r="U263" s="33"/>
      <c r="V263" s="33"/>
      <c r="W263" s="33"/>
      <c r="X263" s="33"/>
    </row>
    <row r="264" spans="1:24" s="34" customFormat="1">
      <c r="A264" s="29"/>
      <c r="B264" s="29"/>
      <c r="C264" s="29"/>
      <c r="D264" s="29"/>
      <c r="E264" s="29"/>
      <c r="F264" s="29"/>
      <c r="G264" s="29"/>
      <c r="H264" s="29"/>
      <c r="I264" s="30"/>
      <c r="J264" s="30"/>
      <c r="K264" s="30"/>
      <c r="L264" s="30"/>
      <c r="M264" s="40"/>
      <c r="N264" s="40"/>
      <c r="O264" s="31"/>
      <c r="P264" s="31"/>
      <c r="Q264" s="32"/>
      <c r="R264" s="32"/>
      <c r="S264" s="33"/>
      <c r="T264" s="33"/>
      <c r="U264" s="33"/>
      <c r="V264" s="33"/>
      <c r="W264" s="33"/>
      <c r="X264" s="33"/>
    </row>
    <row r="265" spans="1:24" s="34" customFormat="1">
      <c r="A265" s="29"/>
      <c r="B265" s="29"/>
      <c r="C265" s="29"/>
      <c r="D265" s="29"/>
      <c r="E265" s="29"/>
      <c r="F265" s="29"/>
      <c r="G265" s="29"/>
      <c r="H265" s="29"/>
      <c r="I265" s="30"/>
      <c r="J265" s="30"/>
      <c r="K265" s="30"/>
      <c r="L265" s="30"/>
      <c r="M265" s="40"/>
      <c r="N265" s="40"/>
      <c r="O265" s="31"/>
      <c r="P265" s="31"/>
      <c r="Q265" s="32"/>
      <c r="R265" s="32"/>
      <c r="S265" s="33"/>
      <c r="T265" s="33"/>
      <c r="U265" s="33"/>
      <c r="V265" s="33"/>
      <c r="W265" s="33"/>
      <c r="X265" s="33"/>
    </row>
    <row r="266" spans="1:24" s="34" customFormat="1">
      <c r="A266" s="29"/>
      <c r="B266" s="29"/>
      <c r="C266" s="29"/>
      <c r="D266" s="29"/>
      <c r="E266" s="29"/>
      <c r="F266" s="29"/>
      <c r="G266" s="29"/>
      <c r="H266" s="29"/>
      <c r="I266" s="30"/>
      <c r="J266" s="30"/>
      <c r="K266" s="30"/>
      <c r="L266" s="30"/>
      <c r="M266" s="40"/>
      <c r="N266" s="40"/>
      <c r="O266" s="31"/>
      <c r="P266" s="31"/>
      <c r="Q266" s="32"/>
      <c r="R266" s="32"/>
      <c r="S266" s="33"/>
      <c r="T266" s="33"/>
      <c r="U266" s="33"/>
      <c r="V266" s="33"/>
      <c r="W266" s="33"/>
      <c r="X266" s="33"/>
    </row>
    <row r="267" spans="1:24" s="34" customFormat="1">
      <c r="A267" s="29"/>
      <c r="B267" s="29"/>
      <c r="C267" s="29"/>
      <c r="D267" s="29"/>
      <c r="E267" s="29"/>
      <c r="F267" s="29"/>
      <c r="G267" s="29"/>
      <c r="H267" s="29"/>
      <c r="I267" s="30"/>
      <c r="J267" s="30"/>
      <c r="K267" s="30"/>
      <c r="L267" s="30"/>
      <c r="M267" s="40"/>
      <c r="N267" s="40"/>
      <c r="O267" s="31"/>
      <c r="P267" s="31"/>
      <c r="Q267" s="32"/>
      <c r="R267" s="32"/>
      <c r="S267" s="33"/>
      <c r="T267" s="33"/>
      <c r="U267" s="33"/>
      <c r="V267" s="33"/>
      <c r="W267" s="33"/>
      <c r="X267" s="33"/>
    </row>
    <row r="268" spans="1:24" s="34" customFormat="1">
      <c r="A268" s="29"/>
      <c r="B268" s="29"/>
      <c r="C268" s="29"/>
      <c r="D268" s="29"/>
      <c r="E268" s="29"/>
      <c r="F268" s="29"/>
      <c r="G268" s="29"/>
      <c r="H268" s="29"/>
      <c r="I268" s="30"/>
      <c r="J268" s="30"/>
      <c r="K268" s="30"/>
      <c r="L268" s="30"/>
      <c r="M268" s="40"/>
      <c r="N268" s="40"/>
      <c r="O268" s="31"/>
      <c r="P268" s="31"/>
      <c r="Q268" s="32"/>
      <c r="R268" s="32"/>
      <c r="S268" s="33"/>
      <c r="T268" s="33"/>
      <c r="U268" s="33"/>
      <c r="V268" s="33"/>
      <c r="W268" s="33"/>
      <c r="X268" s="33"/>
    </row>
    <row r="269" spans="1:24" s="34" customFormat="1">
      <c r="A269" s="29"/>
      <c r="B269" s="29"/>
      <c r="C269" s="29"/>
      <c r="D269" s="29"/>
      <c r="E269" s="29"/>
      <c r="F269" s="29"/>
      <c r="G269" s="29"/>
      <c r="H269" s="29"/>
      <c r="I269" s="30"/>
      <c r="J269" s="30"/>
      <c r="K269" s="30"/>
      <c r="L269" s="30"/>
      <c r="M269" s="40"/>
      <c r="N269" s="40"/>
      <c r="O269" s="31"/>
      <c r="P269" s="31"/>
      <c r="Q269" s="32"/>
      <c r="R269" s="32"/>
      <c r="S269" s="33"/>
      <c r="T269" s="33"/>
      <c r="U269" s="33"/>
      <c r="V269" s="33"/>
      <c r="W269" s="33"/>
      <c r="X269" s="33"/>
    </row>
    <row r="270" spans="1:24" s="34" customFormat="1">
      <c r="A270" s="29"/>
      <c r="B270" s="29"/>
      <c r="C270" s="29"/>
      <c r="D270" s="29"/>
      <c r="E270" s="29"/>
      <c r="F270" s="29"/>
      <c r="G270" s="29"/>
      <c r="H270" s="29"/>
      <c r="I270" s="30"/>
      <c r="J270" s="30"/>
      <c r="K270" s="30"/>
      <c r="L270" s="30"/>
      <c r="M270" s="40"/>
      <c r="N270" s="40"/>
      <c r="O270" s="31"/>
      <c r="P270" s="31"/>
      <c r="Q270" s="32"/>
      <c r="R270" s="32"/>
      <c r="S270" s="33"/>
      <c r="T270" s="33"/>
      <c r="U270" s="33"/>
      <c r="V270" s="33"/>
      <c r="W270" s="33"/>
      <c r="X270" s="33"/>
    </row>
    <row r="271" spans="1:24" s="34" customFormat="1">
      <c r="A271" s="29"/>
      <c r="B271" s="29"/>
      <c r="C271" s="29"/>
      <c r="D271" s="29"/>
      <c r="E271" s="29"/>
      <c r="F271" s="29"/>
      <c r="G271" s="29"/>
      <c r="H271" s="29"/>
      <c r="I271" s="30"/>
      <c r="J271" s="30"/>
      <c r="K271" s="30"/>
      <c r="L271" s="30"/>
      <c r="M271" s="40"/>
      <c r="N271" s="40"/>
      <c r="O271" s="31"/>
      <c r="P271" s="31"/>
      <c r="Q271" s="32"/>
      <c r="R271" s="32"/>
      <c r="S271" s="33"/>
      <c r="T271" s="33"/>
      <c r="U271" s="33"/>
      <c r="V271" s="33"/>
      <c r="W271" s="33"/>
      <c r="X271" s="33"/>
    </row>
    <row r="272" spans="1:24" s="34" customFormat="1">
      <c r="A272" s="29"/>
      <c r="B272" s="29"/>
      <c r="C272" s="29"/>
      <c r="D272" s="29"/>
      <c r="E272" s="29"/>
      <c r="F272" s="29"/>
      <c r="G272" s="29"/>
      <c r="H272" s="29"/>
      <c r="I272" s="30"/>
      <c r="J272" s="30"/>
      <c r="K272" s="30"/>
      <c r="L272" s="30"/>
      <c r="M272" s="40"/>
      <c r="N272" s="40"/>
      <c r="O272" s="31"/>
      <c r="P272" s="31"/>
      <c r="Q272" s="32"/>
      <c r="R272" s="32"/>
      <c r="S272" s="33"/>
      <c r="T272" s="33"/>
      <c r="U272" s="33"/>
      <c r="V272" s="33"/>
      <c r="W272" s="33"/>
      <c r="X272" s="33"/>
    </row>
    <row r="273" spans="1:24" s="34" customFormat="1">
      <c r="A273" s="29"/>
      <c r="B273" s="29"/>
      <c r="C273" s="29"/>
      <c r="D273" s="29"/>
      <c r="E273" s="29"/>
      <c r="F273" s="29"/>
      <c r="G273" s="29"/>
      <c r="H273" s="29"/>
      <c r="I273" s="30"/>
      <c r="J273" s="30"/>
      <c r="K273" s="30"/>
      <c r="L273" s="30"/>
      <c r="M273" s="40"/>
      <c r="N273" s="40"/>
      <c r="O273" s="31"/>
      <c r="P273" s="31"/>
      <c r="Q273" s="32"/>
      <c r="R273" s="32"/>
      <c r="S273" s="33"/>
      <c r="T273" s="33"/>
      <c r="U273" s="33"/>
      <c r="V273" s="33"/>
      <c r="W273" s="33"/>
      <c r="X273" s="33"/>
    </row>
    <row r="274" spans="1:24" s="34" customFormat="1">
      <c r="A274" s="29"/>
      <c r="B274" s="29"/>
      <c r="C274" s="29"/>
      <c r="D274" s="29"/>
      <c r="E274" s="29"/>
      <c r="F274" s="29"/>
      <c r="G274" s="29"/>
      <c r="H274" s="29"/>
      <c r="I274" s="30"/>
      <c r="J274" s="30"/>
      <c r="K274" s="30"/>
      <c r="L274" s="30"/>
      <c r="M274" s="40"/>
      <c r="N274" s="40"/>
      <c r="O274" s="31"/>
      <c r="P274" s="31"/>
      <c r="Q274" s="32"/>
      <c r="R274" s="32"/>
      <c r="S274" s="33"/>
      <c r="T274" s="33"/>
      <c r="U274" s="33"/>
      <c r="V274" s="33"/>
      <c r="W274" s="33"/>
      <c r="X274" s="33"/>
    </row>
    <row r="275" spans="1:24" s="34" customFormat="1">
      <c r="A275" s="29"/>
      <c r="B275" s="29"/>
      <c r="C275" s="29"/>
      <c r="D275" s="29"/>
      <c r="E275" s="29"/>
      <c r="F275" s="29"/>
      <c r="G275" s="29"/>
      <c r="H275" s="29"/>
      <c r="I275" s="30"/>
      <c r="J275" s="30"/>
      <c r="K275" s="30"/>
      <c r="L275" s="30"/>
      <c r="M275" s="40"/>
      <c r="N275" s="40"/>
      <c r="O275" s="31"/>
      <c r="P275" s="31"/>
      <c r="Q275" s="32"/>
      <c r="R275" s="32"/>
      <c r="S275" s="33"/>
      <c r="T275" s="33"/>
      <c r="U275" s="33"/>
      <c r="V275" s="33"/>
      <c r="W275" s="33"/>
      <c r="X275" s="33"/>
    </row>
    <row r="276" spans="1:24" s="34" customFormat="1">
      <c r="A276" s="29"/>
      <c r="B276" s="29"/>
      <c r="C276" s="29"/>
      <c r="D276" s="29"/>
      <c r="E276" s="29"/>
      <c r="F276" s="29"/>
      <c r="G276" s="29"/>
      <c r="H276" s="29"/>
      <c r="I276" s="30"/>
      <c r="J276" s="30"/>
      <c r="K276" s="30"/>
      <c r="L276" s="30"/>
      <c r="M276" s="40"/>
      <c r="N276" s="40"/>
      <c r="O276" s="31"/>
      <c r="P276" s="31"/>
      <c r="Q276" s="32"/>
      <c r="R276" s="32"/>
      <c r="S276" s="33"/>
      <c r="T276" s="33"/>
      <c r="U276" s="33"/>
      <c r="V276" s="33"/>
      <c r="W276" s="33"/>
      <c r="X276" s="33"/>
    </row>
    <row r="277" spans="1:24" s="34" customFormat="1">
      <c r="A277" s="29"/>
      <c r="B277" s="29"/>
      <c r="C277" s="29"/>
      <c r="D277" s="29"/>
      <c r="E277" s="29"/>
      <c r="F277" s="29"/>
      <c r="G277" s="29"/>
      <c r="H277" s="29"/>
      <c r="I277" s="30"/>
      <c r="J277" s="30"/>
      <c r="K277" s="30"/>
      <c r="L277" s="30"/>
      <c r="M277" s="40"/>
      <c r="N277" s="40"/>
      <c r="O277" s="31"/>
      <c r="P277" s="31"/>
      <c r="Q277" s="32"/>
      <c r="R277" s="32"/>
      <c r="S277" s="33"/>
      <c r="T277" s="33"/>
      <c r="U277" s="33"/>
      <c r="V277" s="33"/>
      <c r="W277" s="33"/>
      <c r="X277" s="33"/>
    </row>
    <row r="278" spans="1:24" s="34" customFormat="1">
      <c r="A278" s="29"/>
      <c r="B278" s="29"/>
      <c r="C278" s="29"/>
      <c r="D278" s="29"/>
      <c r="E278" s="29"/>
      <c r="F278" s="29"/>
      <c r="G278" s="29"/>
      <c r="H278" s="29"/>
      <c r="I278" s="30"/>
      <c r="J278" s="30"/>
      <c r="K278" s="30"/>
      <c r="L278" s="30"/>
      <c r="M278" s="40"/>
      <c r="N278" s="40"/>
      <c r="O278" s="31"/>
      <c r="P278" s="31"/>
      <c r="Q278" s="32"/>
      <c r="R278" s="32"/>
      <c r="S278" s="33"/>
      <c r="T278" s="33"/>
      <c r="U278" s="33"/>
      <c r="V278" s="33"/>
      <c r="W278" s="33"/>
      <c r="X278" s="33"/>
    </row>
    <row r="279" spans="1:24" s="34" customFormat="1">
      <c r="A279" s="29"/>
      <c r="B279" s="29"/>
      <c r="C279" s="29"/>
      <c r="D279" s="29"/>
      <c r="E279" s="29"/>
      <c r="F279" s="29"/>
      <c r="G279" s="29"/>
      <c r="H279" s="29"/>
      <c r="I279" s="30"/>
      <c r="J279" s="30"/>
      <c r="K279" s="30"/>
      <c r="L279" s="30"/>
      <c r="M279" s="40"/>
      <c r="N279" s="40"/>
      <c r="O279" s="31"/>
      <c r="P279" s="31"/>
      <c r="Q279" s="32"/>
      <c r="R279" s="32"/>
      <c r="S279" s="33"/>
      <c r="T279" s="33"/>
      <c r="U279" s="33"/>
      <c r="V279" s="33"/>
      <c r="W279" s="33"/>
      <c r="X279" s="33"/>
    </row>
    <row r="280" spans="1:24" s="34" customFormat="1">
      <c r="A280" s="29"/>
      <c r="B280" s="29"/>
      <c r="C280" s="29"/>
      <c r="D280" s="29"/>
      <c r="E280" s="29"/>
      <c r="F280" s="29"/>
      <c r="G280" s="29"/>
      <c r="H280" s="29"/>
      <c r="I280" s="30"/>
      <c r="J280" s="30"/>
      <c r="K280" s="30"/>
      <c r="L280" s="30"/>
      <c r="M280" s="40"/>
      <c r="N280" s="40"/>
      <c r="O280" s="31"/>
      <c r="P280" s="31"/>
      <c r="Q280" s="32"/>
      <c r="R280" s="32"/>
      <c r="S280" s="33"/>
      <c r="T280" s="33"/>
      <c r="U280" s="33"/>
      <c r="V280" s="33"/>
      <c r="W280" s="33"/>
      <c r="X280" s="33"/>
    </row>
    <row r="281" spans="1:24" s="34" customFormat="1">
      <c r="A281" s="29"/>
      <c r="B281" s="29"/>
      <c r="C281" s="29"/>
      <c r="D281" s="29"/>
      <c r="E281" s="29"/>
      <c r="F281" s="29"/>
      <c r="G281" s="29"/>
      <c r="H281" s="29"/>
      <c r="I281" s="30"/>
      <c r="J281" s="30"/>
      <c r="K281" s="30"/>
      <c r="L281" s="30"/>
      <c r="M281" s="40"/>
      <c r="N281" s="40"/>
      <c r="O281" s="31"/>
      <c r="P281" s="31"/>
      <c r="Q281" s="32"/>
      <c r="R281" s="32"/>
      <c r="S281" s="33"/>
      <c r="T281" s="33"/>
      <c r="U281" s="33"/>
      <c r="V281" s="33"/>
      <c r="W281" s="33"/>
      <c r="X281" s="33"/>
    </row>
    <row r="282" spans="1:24" s="34" customFormat="1">
      <c r="A282" s="29"/>
      <c r="B282" s="29"/>
      <c r="C282" s="29"/>
      <c r="D282" s="29"/>
      <c r="E282" s="29"/>
      <c r="F282" s="29"/>
      <c r="G282" s="29"/>
      <c r="H282" s="29"/>
      <c r="I282" s="30"/>
      <c r="J282" s="30"/>
      <c r="K282" s="30"/>
      <c r="L282" s="30"/>
      <c r="M282" s="40"/>
      <c r="N282" s="40"/>
      <c r="O282" s="31"/>
      <c r="P282" s="31"/>
      <c r="Q282" s="32"/>
      <c r="R282" s="32"/>
      <c r="S282" s="33"/>
      <c r="T282" s="33"/>
      <c r="U282" s="33"/>
      <c r="V282" s="33"/>
      <c r="W282" s="33"/>
      <c r="X282" s="33"/>
    </row>
    <row r="283" spans="1:24" s="34" customFormat="1">
      <c r="A283" s="29"/>
      <c r="B283" s="29"/>
      <c r="C283" s="29"/>
      <c r="D283" s="29"/>
      <c r="E283" s="29"/>
      <c r="F283" s="29"/>
      <c r="G283" s="29"/>
      <c r="H283" s="29"/>
      <c r="I283" s="30"/>
      <c r="J283" s="30"/>
      <c r="K283" s="30"/>
      <c r="L283" s="30"/>
      <c r="M283" s="40"/>
      <c r="N283" s="40"/>
      <c r="O283" s="31"/>
      <c r="P283" s="31"/>
      <c r="Q283" s="32"/>
      <c r="R283" s="32"/>
      <c r="S283" s="33"/>
      <c r="T283" s="33"/>
      <c r="U283" s="33"/>
      <c r="V283" s="33"/>
      <c r="W283" s="33"/>
      <c r="X283" s="33"/>
    </row>
    <row r="284" spans="1:24" s="34" customFormat="1">
      <c r="A284" s="29"/>
      <c r="B284" s="29"/>
      <c r="C284" s="29"/>
      <c r="D284" s="29"/>
      <c r="E284" s="29"/>
      <c r="F284" s="29"/>
      <c r="G284" s="29"/>
      <c r="H284" s="29"/>
      <c r="I284" s="30"/>
      <c r="J284" s="30"/>
      <c r="K284" s="30"/>
      <c r="L284" s="30"/>
      <c r="M284" s="40"/>
      <c r="N284" s="40"/>
      <c r="O284" s="31"/>
      <c r="P284" s="31"/>
      <c r="Q284" s="32"/>
      <c r="R284" s="32"/>
      <c r="S284" s="33"/>
      <c r="T284" s="33"/>
      <c r="U284" s="33"/>
      <c r="V284" s="33"/>
      <c r="W284" s="33"/>
      <c r="X284" s="33"/>
    </row>
    <row r="285" spans="1:24" s="34" customFormat="1">
      <c r="A285" s="29"/>
      <c r="B285" s="29"/>
      <c r="C285" s="29"/>
      <c r="D285" s="29"/>
      <c r="E285" s="29"/>
      <c r="F285" s="29"/>
      <c r="G285" s="29"/>
      <c r="H285" s="29"/>
      <c r="I285" s="30"/>
      <c r="J285" s="30"/>
      <c r="K285" s="30"/>
      <c r="L285" s="30"/>
      <c r="M285" s="40"/>
      <c r="N285" s="40"/>
      <c r="O285" s="31"/>
      <c r="P285" s="31"/>
      <c r="Q285" s="32"/>
      <c r="R285" s="32"/>
      <c r="S285" s="33"/>
      <c r="T285" s="33"/>
      <c r="U285" s="33"/>
      <c r="V285" s="33"/>
      <c r="W285" s="33"/>
      <c r="X285" s="33"/>
    </row>
    <row r="286" spans="1:24" s="34" customFormat="1">
      <c r="A286" s="29"/>
      <c r="B286" s="29"/>
      <c r="C286" s="29"/>
      <c r="D286" s="29"/>
      <c r="E286" s="29"/>
      <c r="F286" s="29"/>
      <c r="G286" s="29"/>
      <c r="H286" s="29"/>
      <c r="I286" s="30"/>
      <c r="J286" s="30"/>
      <c r="K286" s="30"/>
      <c r="L286" s="30"/>
      <c r="M286" s="40"/>
      <c r="N286" s="40"/>
      <c r="O286" s="31"/>
      <c r="P286" s="31"/>
      <c r="Q286" s="32"/>
      <c r="R286" s="32"/>
      <c r="S286" s="33"/>
      <c r="T286" s="33"/>
      <c r="U286" s="33"/>
      <c r="V286" s="33"/>
      <c r="W286" s="33"/>
      <c r="X286" s="33"/>
    </row>
    <row r="287" spans="1:24" s="34" customFormat="1">
      <c r="A287" s="29"/>
      <c r="B287" s="29"/>
      <c r="C287" s="29"/>
      <c r="D287" s="29"/>
      <c r="E287" s="29"/>
      <c r="F287" s="29"/>
      <c r="G287" s="29"/>
      <c r="H287" s="29"/>
      <c r="I287" s="30"/>
      <c r="J287" s="30"/>
      <c r="K287" s="30"/>
      <c r="L287" s="30"/>
      <c r="M287" s="40"/>
      <c r="N287" s="40"/>
      <c r="O287" s="31"/>
      <c r="P287" s="31"/>
      <c r="Q287" s="32"/>
      <c r="R287" s="32"/>
      <c r="S287" s="33"/>
      <c r="T287" s="33"/>
      <c r="U287" s="33"/>
      <c r="V287" s="33"/>
      <c r="W287" s="33"/>
      <c r="X287" s="33"/>
    </row>
    <row r="288" spans="1:24" s="34" customFormat="1">
      <c r="A288" s="29"/>
      <c r="B288" s="29"/>
      <c r="C288" s="29"/>
      <c r="D288" s="29"/>
      <c r="E288" s="29"/>
      <c r="F288" s="29"/>
      <c r="G288" s="29"/>
      <c r="H288" s="29"/>
      <c r="I288" s="30"/>
      <c r="J288" s="30"/>
      <c r="K288" s="30"/>
      <c r="L288" s="30"/>
      <c r="M288" s="40"/>
      <c r="N288" s="40"/>
      <c r="O288" s="31"/>
      <c r="P288" s="31"/>
      <c r="Q288" s="32"/>
      <c r="R288" s="32"/>
      <c r="S288" s="33"/>
      <c r="T288" s="33"/>
      <c r="U288" s="33"/>
      <c r="V288" s="33"/>
      <c r="W288" s="33"/>
      <c r="X288" s="33"/>
    </row>
    <row r="289" spans="1:24" s="34" customFormat="1">
      <c r="A289" s="29"/>
      <c r="B289" s="29"/>
      <c r="C289" s="29"/>
      <c r="D289" s="29"/>
      <c r="E289" s="29"/>
      <c r="F289" s="29"/>
      <c r="G289" s="29"/>
      <c r="H289" s="29"/>
      <c r="I289" s="30"/>
      <c r="J289" s="30"/>
      <c r="K289" s="30"/>
      <c r="L289" s="30"/>
      <c r="M289" s="40"/>
      <c r="N289" s="40"/>
      <c r="O289" s="31"/>
      <c r="P289" s="31"/>
      <c r="Q289" s="32"/>
      <c r="R289" s="32"/>
      <c r="S289" s="33"/>
      <c r="T289" s="33"/>
      <c r="U289" s="33"/>
      <c r="V289" s="33"/>
      <c r="W289" s="33"/>
      <c r="X289" s="33"/>
    </row>
    <row r="290" spans="1:24" s="34" customFormat="1">
      <c r="A290" s="29"/>
      <c r="B290" s="29"/>
      <c r="C290" s="29"/>
      <c r="D290" s="29"/>
      <c r="E290" s="29"/>
      <c r="F290" s="29"/>
      <c r="G290" s="29"/>
      <c r="H290" s="29"/>
      <c r="I290" s="30"/>
      <c r="J290" s="30"/>
      <c r="K290" s="30"/>
      <c r="L290" s="30"/>
      <c r="M290" s="40"/>
      <c r="N290" s="40"/>
      <c r="O290" s="31"/>
      <c r="P290" s="31"/>
      <c r="Q290" s="32"/>
      <c r="R290" s="32"/>
      <c r="S290" s="33"/>
      <c r="T290" s="33"/>
      <c r="U290" s="33"/>
      <c r="V290" s="33"/>
      <c r="W290" s="33"/>
      <c r="X290" s="33"/>
    </row>
    <row r="291" spans="1:24" s="34" customFormat="1">
      <c r="A291" s="29"/>
      <c r="B291" s="29"/>
      <c r="C291" s="29"/>
      <c r="D291" s="29"/>
      <c r="E291" s="29"/>
      <c r="F291" s="29"/>
      <c r="G291" s="29"/>
      <c r="H291" s="29"/>
      <c r="I291" s="30"/>
      <c r="J291" s="30"/>
      <c r="K291" s="30"/>
      <c r="L291" s="30"/>
      <c r="M291" s="40"/>
      <c r="N291" s="40"/>
      <c r="O291" s="31"/>
      <c r="P291" s="31"/>
      <c r="Q291" s="32"/>
      <c r="R291" s="32"/>
      <c r="S291" s="33"/>
      <c r="T291" s="33"/>
      <c r="U291" s="33"/>
      <c r="V291" s="33"/>
      <c r="W291" s="33"/>
      <c r="X291" s="33"/>
    </row>
    <row r="292" spans="1:24" s="34" customFormat="1">
      <c r="A292" s="29"/>
      <c r="B292" s="29"/>
      <c r="C292" s="29"/>
      <c r="D292" s="29"/>
      <c r="E292" s="29"/>
      <c r="F292" s="29"/>
      <c r="G292" s="29"/>
      <c r="H292" s="29"/>
      <c r="I292" s="30"/>
      <c r="J292" s="30"/>
      <c r="K292" s="30"/>
      <c r="L292" s="30"/>
      <c r="M292" s="40"/>
      <c r="N292" s="40"/>
      <c r="O292" s="31"/>
      <c r="P292" s="31"/>
      <c r="Q292" s="32"/>
      <c r="R292" s="32"/>
      <c r="S292" s="33"/>
      <c r="T292" s="33"/>
      <c r="U292" s="33"/>
      <c r="V292" s="33"/>
      <c r="W292" s="33"/>
      <c r="X292" s="33"/>
    </row>
    <row r="293" spans="1:24" s="34" customFormat="1">
      <c r="A293" s="29"/>
      <c r="B293" s="29"/>
      <c r="C293" s="29"/>
      <c r="D293" s="29"/>
      <c r="E293" s="29"/>
      <c r="F293" s="29"/>
      <c r="G293" s="29"/>
      <c r="H293" s="29"/>
      <c r="I293" s="30"/>
      <c r="J293" s="30"/>
      <c r="K293" s="30"/>
      <c r="L293" s="30"/>
      <c r="M293" s="40"/>
      <c r="N293" s="40"/>
      <c r="O293" s="31"/>
      <c r="P293" s="31"/>
      <c r="Q293" s="32"/>
      <c r="R293" s="32"/>
      <c r="S293" s="33"/>
      <c r="T293" s="33"/>
      <c r="U293" s="33"/>
      <c r="V293" s="33"/>
      <c r="W293" s="33"/>
      <c r="X293" s="33"/>
    </row>
    <row r="294" spans="1:24" s="34" customFormat="1">
      <c r="A294" s="29"/>
      <c r="B294" s="29"/>
      <c r="C294" s="29"/>
      <c r="D294" s="29"/>
      <c r="E294" s="29"/>
      <c r="F294" s="29"/>
      <c r="G294" s="29"/>
      <c r="H294" s="29"/>
      <c r="I294" s="30"/>
      <c r="J294" s="30"/>
      <c r="K294" s="30"/>
      <c r="L294" s="30"/>
      <c r="M294" s="40"/>
      <c r="N294" s="40"/>
      <c r="O294" s="31"/>
      <c r="P294" s="31"/>
      <c r="Q294" s="32"/>
      <c r="R294" s="32"/>
      <c r="S294" s="33"/>
      <c r="T294" s="33"/>
      <c r="U294" s="33"/>
      <c r="V294" s="33"/>
      <c r="W294" s="33"/>
      <c r="X294" s="33"/>
    </row>
    <row r="295" spans="1:24" s="34" customFormat="1">
      <c r="A295" s="29"/>
      <c r="B295" s="29"/>
      <c r="C295" s="29"/>
      <c r="D295" s="29"/>
      <c r="E295" s="29"/>
      <c r="F295" s="29"/>
      <c r="G295" s="29"/>
      <c r="H295" s="29"/>
      <c r="I295" s="30"/>
      <c r="J295" s="30"/>
      <c r="K295" s="30"/>
      <c r="L295" s="30"/>
      <c r="M295" s="40"/>
      <c r="N295" s="40"/>
      <c r="O295" s="31"/>
      <c r="P295" s="31"/>
      <c r="Q295" s="32"/>
      <c r="R295" s="32"/>
      <c r="S295" s="33"/>
      <c r="T295" s="33"/>
      <c r="U295" s="33"/>
      <c r="V295" s="33"/>
      <c r="W295" s="33"/>
      <c r="X295" s="33"/>
    </row>
    <row r="296" spans="1:24" s="34" customFormat="1">
      <c r="A296" s="29"/>
      <c r="B296" s="29"/>
      <c r="C296" s="29"/>
      <c r="D296" s="29"/>
      <c r="E296" s="29"/>
      <c r="F296" s="29"/>
      <c r="G296" s="29"/>
      <c r="H296" s="29"/>
      <c r="I296" s="30"/>
      <c r="J296" s="30"/>
      <c r="K296" s="30"/>
      <c r="L296" s="30"/>
      <c r="M296" s="40"/>
      <c r="N296" s="40"/>
      <c r="O296" s="31"/>
      <c r="P296" s="31"/>
      <c r="Q296" s="32"/>
      <c r="R296" s="32"/>
      <c r="S296" s="33"/>
      <c r="T296" s="33"/>
      <c r="U296" s="33"/>
      <c r="V296" s="33"/>
      <c r="W296" s="33"/>
      <c r="X296" s="33"/>
    </row>
    <row r="297" spans="1:24" s="34" customFormat="1">
      <c r="A297" s="29"/>
      <c r="B297" s="29"/>
      <c r="C297" s="29"/>
      <c r="D297" s="29"/>
      <c r="E297" s="29"/>
      <c r="F297" s="29"/>
      <c r="G297" s="29"/>
      <c r="H297" s="29"/>
      <c r="I297" s="30"/>
      <c r="J297" s="30"/>
      <c r="K297" s="30"/>
      <c r="L297" s="30"/>
      <c r="M297" s="40"/>
      <c r="N297" s="40"/>
      <c r="O297" s="31"/>
      <c r="P297" s="31"/>
      <c r="Q297" s="32"/>
      <c r="R297" s="32"/>
      <c r="S297" s="33"/>
      <c r="T297" s="33"/>
      <c r="U297" s="33"/>
      <c r="V297" s="33"/>
      <c r="W297" s="33"/>
      <c r="X297" s="33"/>
    </row>
    <row r="298" spans="1:24" s="34" customFormat="1">
      <c r="A298" s="29"/>
      <c r="B298" s="29"/>
      <c r="C298" s="29"/>
      <c r="D298" s="29"/>
      <c r="E298" s="29"/>
      <c r="F298" s="29"/>
      <c r="G298" s="29"/>
      <c r="H298" s="29"/>
      <c r="I298" s="30"/>
      <c r="J298" s="30"/>
      <c r="K298" s="30"/>
      <c r="L298" s="30"/>
      <c r="M298" s="40"/>
      <c r="N298" s="40"/>
      <c r="O298" s="31"/>
      <c r="P298" s="31"/>
      <c r="Q298" s="32"/>
      <c r="R298" s="32"/>
      <c r="S298" s="33"/>
      <c r="T298" s="33"/>
      <c r="U298" s="33"/>
      <c r="V298" s="33"/>
      <c r="W298" s="33"/>
      <c r="X298" s="33"/>
    </row>
    <row r="299" spans="1:24" s="34" customFormat="1">
      <c r="A299" s="29"/>
      <c r="B299" s="29"/>
      <c r="C299" s="29"/>
      <c r="D299" s="29"/>
      <c r="E299" s="29"/>
      <c r="F299" s="29"/>
      <c r="G299" s="29"/>
      <c r="H299" s="29"/>
      <c r="I299" s="30"/>
      <c r="J299" s="30"/>
      <c r="K299" s="30"/>
      <c r="L299" s="30"/>
      <c r="M299" s="40"/>
      <c r="N299" s="40"/>
      <c r="O299" s="31"/>
      <c r="P299" s="31"/>
      <c r="Q299" s="32"/>
      <c r="R299" s="32"/>
      <c r="S299" s="33"/>
      <c r="T299" s="33"/>
      <c r="U299" s="33"/>
      <c r="V299" s="33"/>
      <c r="W299" s="33"/>
      <c r="X299" s="33"/>
    </row>
    <row r="300" spans="1:24" s="34" customFormat="1">
      <c r="A300" s="29"/>
      <c r="B300" s="29"/>
      <c r="C300" s="29"/>
      <c r="D300" s="29"/>
      <c r="E300" s="29"/>
      <c r="F300" s="29"/>
      <c r="G300" s="29"/>
      <c r="H300" s="29"/>
      <c r="I300" s="30"/>
      <c r="J300" s="30"/>
      <c r="K300" s="30"/>
      <c r="L300" s="30"/>
      <c r="M300" s="40"/>
      <c r="N300" s="40"/>
      <c r="O300" s="31"/>
      <c r="P300" s="31"/>
      <c r="Q300" s="32"/>
      <c r="R300" s="32"/>
      <c r="S300" s="33"/>
      <c r="T300" s="33"/>
      <c r="U300" s="33"/>
      <c r="V300" s="33"/>
      <c r="W300" s="33"/>
      <c r="X300" s="33"/>
    </row>
    <row r="301" spans="1:24" s="34" customFormat="1">
      <c r="A301" s="29"/>
      <c r="B301" s="29"/>
      <c r="C301" s="29"/>
      <c r="D301" s="29"/>
      <c r="E301" s="29"/>
      <c r="F301" s="29"/>
      <c r="G301" s="29"/>
      <c r="H301" s="29"/>
      <c r="I301" s="30"/>
      <c r="J301" s="30"/>
      <c r="K301" s="30"/>
      <c r="L301" s="30"/>
      <c r="M301" s="40"/>
      <c r="N301" s="40"/>
      <c r="O301" s="31"/>
      <c r="P301" s="31"/>
      <c r="Q301" s="32"/>
      <c r="R301" s="32"/>
      <c r="S301" s="33"/>
      <c r="T301" s="33"/>
      <c r="U301" s="33"/>
      <c r="V301" s="33"/>
      <c r="W301" s="33"/>
      <c r="X301" s="33"/>
    </row>
    <row r="302" spans="1:24" s="34" customFormat="1">
      <c r="A302" s="29"/>
      <c r="B302" s="29"/>
      <c r="C302" s="29"/>
      <c r="D302" s="29"/>
      <c r="E302" s="29"/>
      <c r="F302" s="29"/>
      <c r="G302" s="29"/>
      <c r="H302" s="29"/>
      <c r="I302" s="30"/>
      <c r="J302" s="30"/>
      <c r="K302" s="30"/>
      <c r="L302" s="30"/>
      <c r="M302" s="40"/>
      <c r="N302" s="40"/>
      <c r="O302" s="31"/>
      <c r="P302" s="31"/>
      <c r="Q302" s="32"/>
      <c r="R302" s="32"/>
      <c r="S302" s="33"/>
      <c r="T302" s="33"/>
      <c r="U302" s="33"/>
      <c r="V302" s="33"/>
      <c r="W302" s="33"/>
      <c r="X302" s="33"/>
    </row>
    <row r="303" spans="1:24" s="34" customFormat="1">
      <c r="A303" s="29"/>
      <c r="B303" s="29"/>
      <c r="C303" s="29"/>
      <c r="D303" s="29"/>
      <c r="E303" s="29"/>
      <c r="F303" s="29"/>
      <c r="G303" s="29"/>
      <c r="H303" s="29"/>
      <c r="I303" s="30"/>
      <c r="J303" s="30"/>
      <c r="K303" s="30"/>
      <c r="L303" s="30"/>
      <c r="M303" s="40"/>
      <c r="N303" s="40"/>
      <c r="O303" s="31"/>
      <c r="P303" s="31"/>
      <c r="Q303" s="32"/>
      <c r="R303" s="32"/>
      <c r="S303" s="33"/>
      <c r="T303" s="33"/>
      <c r="U303" s="33"/>
      <c r="V303" s="33"/>
      <c r="W303" s="33"/>
      <c r="X303" s="33"/>
    </row>
    <row r="304" spans="1:24" s="34" customFormat="1">
      <c r="A304" s="29"/>
      <c r="B304" s="29"/>
      <c r="C304" s="29"/>
      <c r="D304" s="29"/>
      <c r="E304" s="29"/>
      <c r="F304" s="29"/>
      <c r="G304" s="29"/>
      <c r="H304" s="29"/>
      <c r="I304" s="30"/>
      <c r="J304" s="30"/>
      <c r="K304" s="30"/>
      <c r="L304" s="30"/>
      <c r="M304" s="40"/>
      <c r="N304" s="40"/>
      <c r="O304" s="31"/>
      <c r="P304" s="31"/>
      <c r="Q304" s="32"/>
      <c r="R304" s="32"/>
      <c r="S304" s="33"/>
      <c r="T304" s="33"/>
      <c r="U304" s="33"/>
      <c r="V304" s="33"/>
      <c r="W304" s="33"/>
      <c r="X304" s="33"/>
    </row>
    <row r="305" spans="1:24" s="34" customFormat="1">
      <c r="A305" s="29"/>
      <c r="B305" s="29"/>
      <c r="C305" s="29"/>
      <c r="D305" s="29"/>
      <c r="E305" s="29"/>
      <c r="F305" s="29"/>
      <c r="G305" s="29"/>
      <c r="H305" s="29"/>
      <c r="I305" s="30"/>
      <c r="J305" s="30"/>
      <c r="K305" s="30"/>
      <c r="L305" s="30"/>
      <c r="M305" s="40"/>
      <c r="N305" s="40"/>
      <c r="O305" s="31"/>
      <c r="P305" s="31"/>
      <c r="Q305" s="32"/>
      <c r="R305" s="32"/>
      <c r="S305" s="33"/>
      <c r="T305" s="33"/>
      <c r="U305" s="33"/>
      <c r="V305" s="33"/>
      <c r="W305" s="33"/>
      <c r="X305" s="33"/>
    </row>
    <row r="306" spans="1:24" s="34" customFormat="1">
      <c r="A306" s="29"/>
      <c r="B306" s="29"/>
      <c r="C306" s="29"/>
      <c r="D306" s="29"/>
      <c r="E306" s="29"/>
      <c r="F306" s="29"/>
      <c r="G306" s="29"/>
      <c r="H306" s="29"/>
      <c r="I306" s="30"/>
      <c r="J306" s="30"/>
      <c r="K306" s="30"/>
      <c r="L306" s="30"/>
      <c r="M306" s="40"/>
      <c r="N306" s="40"/>
      <c r="O306" s="31"/>
      <c r="P306" s="31"/>
      <c r="Q306" s="32"/>
      <c r="R306" s="32"/>
      <c r="S306" s="33"/>
      <c r="T306" s="33"/>
      <c r="U306" s="33"/>
      <c r="V306" s="33"/>
      <c r="W306" s="33"/>
      <c r="X306" s="33"/>
    </row>
    <row r="307" spans="1:24" s="34" customFormat="1">
      <c r="A307" s="29"/>
      <c r="B307" s="29"/>
      <c r="C307" s="29"/>
      <c r="D307" s="29"/>
      <c r="E307" s="29"/>
      <c r="F307" s="29"/>
      <c r="G307" s="29"/>
      <c r="H307" s="29"/>
      <c r="I307" s="30"/>
      <c r="J307" s="30"/>
      <c r="K307" s="30"/>
      <c r="L307" s="30"/>
      <c r="M307" s="40"/>
      <c r="N307" s="40"/>
      <c r="O307" s="31"/>
      <c r="P307" s="31"/>
      <c r="Q307" s="32"/>
      <c r="R307" s="32"/>
      <c r="S307" s="33"/>
      <c r="T307" s="33"/>
      <c r="U307" s="33"/>
      <c r="V307" s="33"/>
      <c r="W307" s="33"/>
      <c r="X307" s="33"/>
    </row>
    <row r="308" spans="1:24" s="34" customFormat="1">
      <c r="A308" s="29"/>
      <c r="B308" s="29"/>
      <c r="C308" s="29"/>
      <c r="D308" s="29"/>
      <c r="E308" s="29"/>
      <c r="F308" s="29"/>
      <c r="G308" s="29"/>
      <c r="H308" s="29"/>
      <c r="I308" s="30"/>
      <c r="J308" s="30"/>
      <c r="K308" s="30"/>
      <c r="L308" s="30"/>
      <c r="M308" s="40"/>
      <c r="N308" s="40"/>
      <c r="O308" s="31"/>
      <c r="P308" s="31"/>
      <c r="Q308" s="32"/>
      <c r="R308" s="32"/>
      <c r="S308" s="33"/>
      <c r="T308" s="33"/>
      <c r="U308" s="33"/>
      <c r="V308" s="33"/>
      <c r="W308" s="33"/>
      <c r="X308" s="33"/>
    </row>
    <row r="309" spans="1:24" s="34" customFormat="1">
      <c r="A309" s="29"/>
      <c r="B309" s="29"/>
      <c r="C309" s="29"/>
      <c r="D309" s="29"/>
      <c r="E309" s="29"/>
      <c r="F309" s="29"/>
      <c r="G309" s="29"/>
      <c r="H309" s="29"/>
      <c r="I309" s="30"/>
      <c r="J309" s="30"/>
      <c r="K309" s="30"/>
      <c r="L309" s="30"/>
      <c r="M309" s="40"/>
      <c r="N309" s="40"/>
      <c r="O309" s="31"/>
      <c r="P309" s="31"/>
      <c r="Q309" s="32"/>
      <c r="R309" s="32"/>
      <c r="S309" s="33"/>
      <c r="T309" s="33"/>
      <c r="U309" s="33"/>
      <c r="V309" s="33"/>
      <c r="W309" s="33"/>
      <c r="X309" s="33"/>
    </row>
    <row r="310" spans="1:24" s="34" customFormat="1">
      <c r="A310" s="29"/>
      <c r="B310" s="29"/>
      <c r="C310" s="29"/>
      <c r="D310" s="29"/>
      <c r="E310" s="29"/>
      <c r="F310" s="29"/>
      <c r="G310" s="29"/>
      <c r="H310" s="29"/>
      <c r="I310" s="30"/>
      <c r="J310" s="30"/>
      <c r="K310" s="30"/>
      <c r="L310" s="30"/>
      <c r="M310" s="40"/>
      <c r="N310" s="40"/>
      <c r="O310" s="31"/>
      <c r="P310" s="31"/>
      <c r="Q310" s="32"/>
      <c r="R310" s="32"/>
      <c r="S310" s="33"/>
      <c r="T310" s="33"/>
      <c r="U310" s="33"/>
      <c r="V310" s="33"/>
      <c r="W310" s="33"/>
      <c r="X310" s="33"/>
    </row>
    <row r="311" spans="1:24" s="34" customFormat="1">
      <c r="A311" s="29"/>
      <c r="B311" s="29"/>
      <c r="C311" s="29"/>
      <c r="D311" s="29"/>
      <c r="E311" s="29"/>
      <c r="F311" s="29"/>
      <c r="G311" s="29"/>
      <c r="H311" s="29"/>
      <c r="I311" s="30"/>
      <c r="J311" s="30"/>
      <c r="K311" s="30"/>
      <c r="L311" s="30"/>
      <c r="M311" s="40"/>
      <c r="N311" s="40"/>
      <c r="O311" s="31"/>
      <c r="P311" s="31"/>
      <c r="Q311" s="32"/>
      <c r="R311" s="32"/>
      <c r="S311" s="33"/>
      <c r="T311" s="33"/>
      <c r="U311" s="33"/>
      <c r="V311" s="33"/>
      <c r="W311" s="33"/>
      <c r="X311" s="33"/>
    </row>
    <row r="312" spans="1:24" s="34" customFormat="1">
      <c r="A312" s="29"/>
      <c r="B312" s="29"/>
      <c r="C312" s="29"/>
      <c r="D312" s="29"/>
      <c r="E312" s="29"/>
      <c r="F312" s="29"/>
      <c r="G312" s="29"/>
      <c r="H312" s="29"/>
      <c r="I312" s="30"/>
      <c r="J312" s="30"/>
      <c r="K312" s="30"/>
      <c r="L312" s="30"/>
      <c r="M312" s="40"/>
      <c r="N312" s="40"/>
      <c r="O312" s="31"/>
      <c r="P312" s="31"/>
      <c r="Q312" s="32"/>
      <c r="R312" s="32"/>
      <c r="S312" s="33"/>
      <c r="T312" s="33"/>
      <c r="U312" s="33"/>
      <c r="V312" s="33"/>
      <c r="W312" s="33"/>
      <c r="X312" s="33"/>
    </row>
    <row r="313" spans="1:24" s="34" customFormat="1">
      <c r="A313" s="29"/>
      <c r="B313" s="29"/>
      <c r="C313" s="29"/>
      <c r="D313" s="29"/>
      <c r="E313" s="29"/>
      <c r="F313" s="29"/>
      <c r="G313" s="29"/>
      <c r="H313" s="29"/>
      <c r="I313" s="30"/>
      <c r="J313" s="30"/>
      <c r="K313" s="30"/>
      <c r="L313" s="30"/>
      <c r="M313" s="40"/>
      <c r="N313" s="40"/>
      <c r="O313" s="31"/>
      <c r="P313" s="31"/>
      <c r="Q313" s="32"/>
      <c r="R313" s="32"/>
      <c r="S313" s="33"/>
      <c r="T313" s="33"/>
      <c r="U313" s="33"/>
      <c r="V313" s="33"/>
      <c r="W313" s="33"/>
      <c r="X313" s="33"/>
    </row>
    <row r="314" spans="1:24" s="34" customFormat="1">
      <c r="A314" s="29"/>
      <c r="B314" s="29"/>
      <c r="C314" s="29"/>
      <c r="D314" s="29"/>
      <c r="E314" s="29"/>
      <c r="F314" s="29"/>
      <c r="G314" s="29"/>
      <c r="H314" s="29"/>
      <c r="I314" s="30"/>
      <c r="J314" s="30"/>
      <c r="K314" s="30"/>
      <c r="L314" s="30"/>
      <c r="M314" s="40"/>
      <c r="N314" s="40"/>
      <c r="O314" s="31"/>
      <c r="P314" s="31"/>
      <c r="Q314" s="32"/>
      <c r="R314" s="32"/>
      <c r="S314" s="33"/>
      <c r="T314" s="33"/>
      <c r="U314" s="33"/>
      <c r="V314" s="33"/>
      <c r="W314" s="33"/>
      <c r="X314" s="33"/>
    </row>
    <row r="315" spans="1:24" s="34" customFormat="1">
      <c r="A315" s="29"/>
      <c r="B315" s="29"/>
      <c r="C315" s="29"/>
      <c r="D315" s="29"/>
      <c r="E315" s="29"/>
      <c r="F315" s="29"/>
      <c r="G315" s="29"/>
      <c r="H315" s="29"/>
      <c r="I315" s="30"/>
      <c r="J315" s="30"/>
      <c r="K315" s="30"/>
      <c r="L315" s="30"/>
      <c r="M315" s="40"/>
      <c r="N315" s="40"/>
      <c r="O315" s="31"/>
      <c r="P315" s="31"/>
      <c r="Q315" s="32"/>
      <c r="R315" s="32"/>
      <c r="S315" s="33"/>
      <c r="T315" s="33"/>
      <c r="U315" s="33"/>
      <c r="V315" s="33"/>
      <c r="W315" s="33"/>
      <c r="X315" s="33"/>
    </row>
    <row r="316" spans="1:24" s="34" customFormat="1">
      <c r="A316" s="29"/>
      <c r="B316" s="29"/>
      <c r="C316" s="29"/>
      <c r="D316" s="29"/>
      <c r="E316" s="29"/>
      <c r="F316" s="29"/>
      <c r="G316" s="29"/>
      <c r="H316" s="29"/>
      <c r="I316" s="30"/>
      <c r="J316" s="30"/>
      <c r="K316" s="30"/>
      <c r="L316" s="30"/>
      <c r="M316" s="40"/>
      <c r="N316" s="40"/>
      <c r="O316" s="31"/>
      <c r="P316" s="31"/>
      <c r="Q316" s="32"/>
      <c r="R316" s="32"/>
      <c r="S316" s="33"/>
      <c r="T316" s="33"/>
      <c r="U316" s="33"/>
      <c r="V316" s="33"/>
      <c r="W316" s="33"/>
      <c r="X316" s="33"/>
    </row>
    <row r="317" spans="1:24" s="34" customFormat="1">
      <c r="A317" s="29"/>
      <c r="B317" s="29"/>
      <c r="C317" s="29"/>
      <c r="D317" s="29"/>
      <c r="E317" s="29"/>
      <c r="F317" s="29"/>
      <c r="G317" s="29"/>
      <c r="H317" s="29"/>
      <c r="I317" s="30"/>
      <c r="J317" s="30"/>
      <c r="K317" s="30"/>
      <c r="L317" s="30"/>
      <c r="M317" s="40"/>
      <c r="N317" s="40"/>
      <c r="O317" s="31"/>
      <c r="P317" s="31"/>
      <c r="Q317" s="32"/>
      <c r="R317" s="32"/>
      <c r="S317" s="33"/>
      <c r="T317" s="33"/>
      <c r="U317" s="33"/>
      <c r="V317" s="33"/>
      <c r="W317" s="33"/>
      <c r="X317" s="33"/>
    </row>
    <row r="318" spans="1:24" s="34" customFormat="1">
      <c r="A318" s="29"/>
      <c r="B318" s="29"/>
      <c r="C318" s="29"/>
      <c r="D318" s="29"/>
      <c r="E318" s="29"/>
      <c r="F318" s="29"/>
      <c r="G318" s="29"/>
      <c r="H318" s="29"/>
      <c r="I318" s="30"/>
      <c r="J318" s="30"/>
      <c r="K318" s="30"/>
      <c r="L318" s="30"/>
      <c r="M318" s="40"/>
      <c r="N318" s="40"/>
      <c r="O318" s="31"/>
      <c r="P318" s="31"/>
      <c r="Q318" s="32"/>
      <c r="R318" s="32"/>
      <c r="S318" s="33"/>
      <c r="T318" s="33"/>
      <c r="U318" s="33"/>
      <c r="V318" s="33"/>
      <c r="W318" s="33"/>
      <c r="X318" s="33"/>
    </row>
    <row r="319" spans="1:24" s="34" customFormat="1">
      <c r="A319" s="29"/>
      <c r="B319" s="29"/>
      <c r="C319" s="29"/>
      <c r="D319" s="29"/>
      <c r="E319" s="29"/>
      <c r="F319" s="29"/>
      <c r="G319" s="29"/>
      <c r="H319" s="29"/>
      <c r="I319" s="30"/>
      <c r="J319" s="30"/>
      <c r="K319" s="30"/>
      <c r="L319" s="30"/>
      <c r="M319" s="40"/>
      <c r="N319" s="40"/>
      <c r="O319" s="31"/>
      <c r="P319" s="31"/>
      <c r="Q319" s="32"/>
      <c r="R319" s="32"/>
      <c r="S319" s="33"/>
      <c r="T319" s="33"/>
      <c r="U319" s="33"/>
      <c r="V319" s="33"/>
      <c r="W319" s="33"/>
      <c r="X319" s="33"/>
    </row>
    <row r="320" spans="1:24" s="34" customFormat="1">
      <c r="A320" s="29"/>
      <c r="B320" s="29"/>
      <c r="C320" s="29"/>
      <c r="D320" s="29"/>
      <c r="E320" s="29"/>
      <c r="F320" s="29"/>
      <c r="G320" s="29"/>
      <c r="H320" s="29"/>
      <c r="I320" s="30"/>
      <c r="J320" s="30"/>
      <c r="K320" s="30"/>
      <c r="L320" s="30"/>
      <c r="M320" s="40"/>
      <c r="N320" s="40"/>
      <c r="O320" s="31"/>
      <c r="P320" s="31"/>
      <c r="Q320" s="32"/>
      <c r="R320" s="32"/>
      <c r="S320" s="33"/>
      <c r="T320" s="33"/>
      <c r="U320" s="33"/>
      <c r="V320" s="33"/>
      <c r="W320" s="33"/>
      <c r="X320" s="33"/>
    </row>
    <row r="321" spans="1:24" s="34" customFormat="1">
      <c r="A321" s="29"/>
      <c r="B321" s="29"/>
      <c r="C321" s="29"/>
      <c r="D321" s="29"/>
      <c r="E321" s="29"/>
      <c r="F321" s="29"/>
      <c r="G321" s="29"/>
      <c r="H321" s="29"/>
      <c r="I321" s="30"/>
      <c r="J321" s="30"/>
      <c r="K321" s="30"/>
      <c r="L321" s="30"/>
      <c r="M321" s="40"/>
      <c r="N321" s="40"/>
      <c r="O321" s="31"/>
      <c r="P321" s="31"/>
      <c r="Q321" s="32"/>
      <c r="R321" s="32"/>
      <c r="S321" s="33"/>
      <c r="T321" s="33"/>
      <c r="U321" s="33"/>
      <c r="V321" s="33"/>
      <c r="W321" s="33"/>
      <c r="X321" s="33"/>
    </row>
    <row r="322" spans="1:24" s="34" customFormat="1">
      <c r="A322" s="29"/>
      <c r="B322" s="29"/>
      <c r="C322" s="29"/>
      <c r="D322" s="29"/>
      <c r="E322" s="29"/>
      <c r="F322" s="29"/>
      <c r="G322" s="29"/>
      <c r="H322" s="29"/>
      <c r="I322" s="30"/>
      <c r="J322" s="30"/>
      <c r="K322" s="30"/>
      <c r="L322" s="30"/>
      <c r="M322" s="40"/>
      <c r="N322" s="40"/>
      <c r="O322" s="31"/>
      <c r="P322" s="31"/>
      <c r="Q322" s="32"/>
      <c r="R322" s="32"/>
      <c r="S322" s="33"/>
      <c r="T322" s="33"/>
      <c r="U322" s="33"/>
      <c r="V322" s="33"/>
      <c r="W322" s="33"/>
      <c r="X322" s="33"/>
    </row>
    <row r="323" spans="1:24" s="34" customFormat="1">
      <c r="A323" s="29"/>
      <c r="B323" s="29"/>
      <c r="C323" s="29"/>
      <c r="D323" s="29"/>
      <c r="E323" s="29"/>
      <c r="F323" s="29"/>
      <c r="G323" s="29"/>
      <c r="H323" s="29"/>
      <c r="I323" s="30"/>
      <c r="J323" s="30"/>
      <c r="K323" s="30"/>
      <c r="L323" s="30"/>
      <c r="M323" s="40"/>
      <c r="N323" s="40"/>
      <c r="O323" s="31"/>
      <c r="P323" s="31"/>
      <c r="Q323" s="32"/>
      <c r="R323" s="32"/>
      <c r="S323" s="33"/>
      <c r="T323" s="33"/>
      <c r="U323" s="33"/>
      <c r="V323" s="33"/>
      <c r="W323" s="33"/>
      <c r="X323" s="33"/>
    </row>
    <row r="324" spans="1:24" s="34" customFormat="1">
      <c r="A324" s="29"/>
      <c r="B324" s="29"/>
      <c r="C324" s="29"/>
      <c r="D324" s="29"/>
      <c r="E324" s="29"/>
      <c r="F324" s="29"/>
      <c r="G324" s="29"/>
      <c r="H324" s="29"/>
      <c r="I324" s="30"/>
      <c r="J324" s="30"/>
      <c r="K324" s="30"/>
      <c r="L324" s="30"/>
      <c r="M324" s="40"/>
      <c r="N324" s="40"/>
      <c r="O324" s="31"/>
      <c r="P324" s="31"/>
      <c r="Q324" s="32"/>
      <c r="R324" s="32"/>
      <c r="S324" s="33"/>
      <c r="T324" s="33"/>
      <c r="U324" s="33"/>
      <c r="V324" s="33"/>
      <c r="W324" s="33"/>
      <c r="X324" s="33"/>
    </row>
    <row r="325" spans="1:24" s="34" customFormat="1">
      <c r="A325" s="29"/>
      <c r="B325" s="29"/>
      <c r="C325" s="29"/>
      <c r="D325" s="29"/>
      <c r="E325" s="29"/>
      <c r="F325" s="29"/>
      <c r="G325" s="29"/>
      <c r="H325" s="29"/>
      <c r="I325" s="30"/>
      <c r="J325" s="30"/>
      <c r="K325" s="30"/>
      <c r="L325" s="30"/>
      <c r="M325" s="40"/>
      <c r="N325" s="40"/>
      <c r="O325" s="31"/>
      <c r="P325" s="31"/>
      <c r="Q325" s="32"/>
      <c r="R325" s="32"/>
      <c r="S325" s="33"/>
      <c r="T325" s="33"/>
      <c r="U325" s="33"/>
      <c r="V325" s="33"/>
      <c r="W325" s="33"/>
      <c r="X325" s="33"/>
    </row>
    <row r="326" spans="1:24" s="34" customFormat="1">
      <c r="A326" s="29"/>
      <c r="B326" s="29"/>
      <c r="C326" s="29"/>
      <c r="D326" s="29"/>
      <c r="E326" s="29"/>
      <c r="F326" s="29"/>
      <c r="G326" s="29"/>
      <c r="H326" s="29"/>
      <c r="I326" s="30"/>
      <c r="J326" s="30"/>
      <c r="K326" s="30"/>
      <c r="L326" s="30"/>
      <c r="M326" s="40"/>
      <c r="N326" s="40"/>
      <c r="O326" s="31"/>
      <c r="P326" s="31"/>
      <c r="Q326" s="32"/>
      <c r="R326" s="32"/>
      <c r="S326" s="33"/>
      <c r="T326" s="33"/>
      <c r="U326" s="33"/>
      <c r="V326" s="33"/>
      <c r="W326" s="33"/>
      <c r="X326" s="33"/>
    </row>
    <row r="327" spans="1:24" s="34" customFormat="1">
      <c r="A327" s="29"/>
      <c r="B327" s="29"/>
      <c r="C327" s="29"/>
      <c r="D327" s="29"/>
      <c r="E327" s="29"/>
      <c r="F327" s="29"/>
      <c r="G327" s="29"/>
      <c r="H327" s="29"/>
      <c r="I327" s="30"/>
      <c r="J327" s="30"/>
      <c r="K327" s="30"/>
      <c r="L327" s="30"/>
      <c r="M327" s="40"/>
      <c r="N327" s="40"/>
      <c r="O327" s="31"/>
      <c r="P327" s="31"/>
      <c r="Q327" s="32"/>
      <c r="R327" s="32"/>
      <c r="S327" s="33"/>
      <c r="T327" s="33"/>
      <c r="U327" s="33"/>
      <c r="V327" s="33"/>
      <c r="W327" s="33"/>
      <c r="X327" s="33"/>
    </row>
    <row r="328" spans="1:24" s="34" customFormat="1">
      <c r="A328" s="29"/>
      <c r="B328" s="29"/>
      <c r="C328" s="29"/>
      <c r="D328" s="29"/>
      <c r="E328" s="29"/>
      <c r="F328" s="29"/>
      <c r="G328" s="29"/>
      <c r="H328" s="29"/>
      <c r="I328" s="30"/>
      <c r="J328" s="30"/>
      <c r="K328" s="30"/>
      <c r="L328" s="30"/>
      <c r="M328" s="40"/>
      <c r="N328" s="40"/>
      <c r="O328" s="31"/>
      <c r="P328" s="31"/>
      <c r="Q328" s="32"/>
      <c r="R328" s="32"/>
      <c r="S328" s="33"/>
      <c r="T328" s="33"/>
      <c r="U328" s="33"/>
      <c r="V328" s="33"/>
      <c r="W328" s="33"/>
      <c r="X328" s="33"/>
    </row>
    <row r="329" spans="1:24" s="34" customFormat="1">
      <c r="A329" s="29"/>
      <c r="B329" s="29"/>
      <c r="C329" s="29"/>
      <c r="D329" s="29"/>
      <c r="E329" s="29"/>
      <c r="F329" s="29"/>
      <c r="G329" s="29"/>
      <c r="H329" s="29"/>
      <c r="I329" s="30"/>
      <c r="J329" s="30"/>
      <c r="K329" s="30"/>
      <c r="L329" s="30"/>
      <c r="M329" s="40"/>
      <c r="N329" s="40"/>
      <c r="O329" s="31"/>
      <c r="P329" s="31"/>
      <c r="Q329" s="32"/>
      <c r="R329" s="32"/>
      <c r="S329" s="33"/>
      <c r="T329" s="33"/>
      <c r="U329" s="33"/>
      <c r="V329" s="33"/>
      <c r="W329" s="33"/>
      <c r="X329" s="33"/>
    </row>
    <row r="330" spans="1:24" s="34" customFormat="1">
      <c r="A330" s="29"/>
      <c r="B330" s="29"/>
      <c r="C330" s="29"/>
      <c r="D330" s="29"/>
      <c r="E330" s="29"/>
      <c r="F330" s="29"/>
      <c r="G330" s="29"/>
      <c r="H330" s="29"/>
      <c r="I330" s="30"/>
      <c r="J330" s="30"/>
      <c r="K330" s="30"/>
      <c r="L330" s="30"/>
      <c r="M330" s="40"/>
      <c r="N330" s="40"/>
      <c r="O330" s="31"/>
      <c r="P330" s="31"/>
      <c r="Q330" s="32"/>
      <c r="R330" s="32"/>
      <c r="S330" s="33"/>
      <c r="T330" s="33"/>
      <c r="U330" s="33"/>
      <c r="V330" s="33"/>
      <c r="W330" s="33"/>
      <c r="X330" s="33"/>
    </row>
    <row r="331" spans="1:24" s="34" customFormat="1">
      <c r="A331" s="29"/>
      <c r="B331" s="29"/>
      <c r="C331" s="29"/>
      <c r="D331" s="29"/>
      <c r="E331" s="29"/>
      <c r="F331" s="29"/>
      <c r="G331" s="29"/>
      <c r="H331" s="29"/>
      <c r="I331" s="30"/>
      <c r="J331" s="30"/>
      <c r="K331" s="30"/>
      <c r="L331" s="30"/>
      <c r="M331" s="40"/>
      <c r="N331" s="40"/>
      <c r="O331" s="31"/>
      <c r="P331" s="31"/>
      <c r="Q331" s="32"/>
      <c r="R331" s="32"/>
      <c r="S331" s="33"/>
      <c r="T331" s="33"/>
      <c r="U331" s="33"/>
      <c r="V331" s="33"/>
      <c r="W331" s="33"/>
      <c r="X331" s="33"/>
    </row>
    <row r="332" spans="1:24" s="34" customFormat="1">
      <c r="A332" s="29"/>
      <c r="B332" s="29"/>
      <c r="C332" s="29"/>
      <c r="D332" s="29"/>
      <c r="E332" s="29"/>
      <c r="F332" s="29"/>
      <c r="G332" s="29"/>
      <c r="H332" s="29"/>
      <c r="I332" s="30"/>
      <c r="J332" s="30"/>
      <c r="K332" s="30"/>
      <c r="L332" s="30"/>
      <c r="M332" s="40"/>
      <c r="N332" s="40"/>
      <c r="O332" s="31"/>
      <c r="P332" s="31"/>
      <c r="Q332" s="32"/>
      <c r="R332" s="32"/>
      <c r="S332" s="33"/>
      <c r="T332" s="33"/>
      <c r="U332" s="33"/>
      <c r="V332" s="33"/>
      <c r="W332" s="33"/>
      <c r="X332" s="33"/>
    </row>
    <row r="333" spans="1:24" s="34" customFormat="1">
      <c r="A333" s="29"/>
      <c r="B333" s="29"/>
      <c r="C333" s="29"/>
      <c r="D333" s="29"/>
      <c r="E333" s="29"/>
      <c r="F333" s="29"/>
      <c r="G333" s="29"/>
      <c r="H333" s="29"/>
      <c r="I333" s="30"/>
      <c r="J333" s="30"/>
      <c r="K333" s="30"/>
      <c r="L333" s="30"/>
      <c r="M333" s="40"/>
      <c r="N333" s="40"/>
      <c r="O333" s="31"/>
      <c r="P333" s="31"/>
      <c r="Q333" s="32"/>
      <c r="R333" s="32"/>
      <c r="S333" s="33"/>
      <c r="T333" s="33"/>
      <c r="U333" s="33"/>
      <c r="V333" s="33"/>
      <c r="W333" s="33"/>
      <c r="X333" s="33"/>
    </row>
    <row r="334" spans="1:24" s="34" customFormat="1">
      <c r="A334" s="29"/>
      <c r="B334" s="29"/>
      <c r="C334" s="29"/>
      <c r="D334" s="29"/>
      <c r="E334" s="29"/>
      <c r="F334" s="29"/>
      <c r="G334" s="29"/>
      <c r="H334" s="29"/>
      <c r="I334" s="30"/>
      <c r="J334" s="30"/>
      <c r="K334" s="30"/>
      <c r="L334" s="30"/>
      <c r="M334" s="40"/>
      <c r="N334" s="40"/>
      <c r="O334" s="31"/>
      <c r="P334" s="31"/>
      <c r="Q334" s="32"/>
      <c r="R334" s="32"/>
      <c r="S334" s="33"/>
      <c r="T334" s="33"/>
      <c r="U334" s="33"/>
      <c r="V334" s="33"/>
      <c r="W334" s="33"/>
      <c r="X334" s="33"/>
    </row>
    <row r="335" spans="1:24" s="34" customFormat="1">
      <c r="A335" s="29"/>
      <c r="B335" s="29"/>
      <c r="C335" s="29"/>
      <c r="D335" s="29"/>
      <c r="E335" s="29"/>
      <c r="F335" s="29"/>
      <c r="G335" s="29"/>
      <c r="H335" s="29"/>
      <c r="I335" s="30"/>
      <c r="J335" s="30"/>
      <c r="K335" s="30"/>
      <c r="L335" s="30"/>
      <c r="M335" s="40"/>
      <c r="N335" s="40"/>
      <c r="O335" s="31"/>
      <c r="P335" s="31"/>
      <c r="Q335" s="32"/>
      <c r="R335" s="32"/>
      <c r="S335" s="33"/>
      <c r="T335" s="33"/>
      <c r="U335" s="33"/>
      <c r="V335" s="33"/>
      <c r="W335" s="33"/>
      <c r="X335" s="33"/>
    </row>
    <row r="336" spans="1:24" s="34" customFormat="1">
      <c r="A336" s="29"/>
      <c r="B336" s="29"/>
      <c r="C336" s="29"/>
      <c r="D336" s="29"/>
      <c r="E336" s="29"/>
      <c r="F336" s="29"/>
      <c r="G336" s="29"/>
      <c r="H336" s="29"/>
      <c r="I336" s="30"/>
      <c r="J336" s="30"/>
      <c r="K336" s="30"/>
      <c r="L336" s="30"/>
      <c r="M336" s="40"/>
      <c r="N336" s="40"/>
      <c r="O336" s="31"/>
      <c r="P336" s="31"/>
      <c r="Q336" s="32"/>
      <c r="R336" s="32"/>
      <c r="S336" s="33"/>
      <c r="T336" s="33"/>
      <c r="U336" s="33"/>
      <c r="V336" s="33"/>
      <c r="W336" s="33"/>
      <c r="X336" s="33"/>
    </row>
    <row r="337" spans="1:24" s="34" customFormat="1">
      <c r="A337" s="29"/>
      <c r="B337" s="29"/>
      <c r="C337" s="29"/>
      <c r="D337" s="29"/>
      <c r="E337" s="29"/>
      <c r="F337" s="29"/>
      <c r="G337" s="29"/>
      <c r="H337" s="29"/>
      <c r="I337" s="30"/>
      <c r="J337" s="30"/>
      <c r="K337" s="30"/>
      <c r="L337" s="30"/>
      <c r="M337" s="40"/>
      <c r="N337" s="40"/>
      <c r="O337" s="31"/>
      <c r="P337" s="31"/>
      <c r="Q337" s="32"/>
      <c r="R337" s="32"/>
      <c r="S337" s="33"/>
      <c r="T337" s="33"/>
      <c r="U337" s="33"/>
      <c r="V337" s="33"/>
      <c r="W337" s="33"/>
      <c r="X337" s="33"/>
    </row>
    <row r="338" spans="1:24" s="34" customFormat="1">
      <c r="A338" s="29"/>
      <c r="B338" s="29"/>
      <c r="C338" s="29"/>
      <c r="D338" s="29"/>
      <c r="E338" s="29"/>
      <c r="F338" s="29"/>
      <c r="G338" s="29"/>
      <c r="H338" s="29"/>
      <c r="I338" s="30"/>
      <c r="J338" s="30"/>
      <c r="K338" s="30"/>
      <c r="L338" s="30"/>
      <c r="M338" s="40"/>
      <c r="N338" s="40"/>
      <c r="O338" s="31"/>
      <c r="P338" s="31"/>
      <c r="Q338" s="32"/>
      <c r="R338" s="32"/>
      <c r="S338" s="33"/>
      <c r="T338" s="33"/>
      <c r="U338" s="33"/>
      <c r="V338" s="33"/>
      <c r="W338" s="33"/>
      <c r="X338" s="33"/>
    </row>
    <row r="339" spans="1:24" s="34" customFormat="1">
      <c r="A339" s="29"/>
      <c r="B339" s="29"/>
      <c r="C339" s="29"/>
      <c r="D339" s="29"/>
      <c r="E339" s="29"/>
      <c r="F339" s="29"/>
      <c r="G339" s="29"/>
      <c r="H339" s="29"/>
      <c r="I339" s="30"/>
      <c r="J339" s="30"/>
      <c r="K339" s="30"/>
      <c r="L339" s="30"/>
      <c r="M339" s="40"/>
      <c r="N339" s="40"/>
      <c r="O339" s="31"/>
      <c r="P339" s="31"/>
      <c r="Q339" s="32"/>
      <c r="R339" s="32"/>
      <c r="S339" s="33"/>
      <c r="T339" s="33"/>
      <c r="U339" s="33"/>
      <c r="V339" s="33"/>
      <c r="W339" s="33"/>
      <c r="X339" s="33"/>
    </row>
    <row r="340" spans="1:24" s="34" customFormat="1">
      <c r="A340" s="29"/>
      <c r="B340" s="29"/>
      <c r="C340" s="29"/>
      <c r="D340" s="29"/>
      <c r="E340" s="29"/>
      <c r="F340" s="29"/>
      <c r="G340" s="29"/>
      <c r="H340" s="29"/>
      <c r="I340" s="30"/>
      <c r="J340" s="30"/>
      <c r="K340" s="30"/>
      <c r="L340" s="30"/>
      <c r="M340" s="40"/>
      <c r="N340" s="40"/>
      <c r="O340" s="31"/>
      <c r="P340" s="31"/>
      <c r="Q340" s="32"/>
      <c r="R340" s="32"/>
      <c r="S340" s="33"/>
      <c r="T340" s="33"/>
      <c r="U340" s="33"/>
      <c r="V340" s="33"/>
      <c r="W340" s="33"/>
      <c r="X340" s="33"/>
    </row>
    <row r="341" spans="1:24" s="34" customFormat="1">
      <c r="A341" s="29"/>
      <c r="B341" s="29"/>
      <c r="C341" s="29"/>
      <c r="D341" s="29"/>
      <c r="E341" s="29"/>
      <c r="F341" s="29"/>
      <c r="G341" s="29"/>
      <c r="H341" s="29"/>
      <c r="I341" s="30"/>
      <c r="J341" s="30"/>
      <c r="K341" s="30"/>
      <c r="L341" s="30"/>
      <c r="M341" s="40"/>
      <c r="N341" s="40"/>
      <c r="O341" s="31"/>
      <c r="P341" s="31"/>
      <c r="Q341" s="32"/>
      <c r="R341" s="32"/>
      <c r="S341" s="33"/>
      <c r="T341" s="33"/>
      <c r="U341" s="33"/>
      <c r="V341" s="33"/>
      <c r="W341" s="33"/>
      <c r="X341" s="33"/>
    </row>
    <row r="342" spans="1:24" s="34" customFormat="1">
      <c r="A342" s="29"/>
      <c r="B342" s="29"/>
      <c r="C342" s="29"/>
      <c r="D342" s="29"/>
      <c r="E342" s="29"/>
      <c r="F342" s="29"/>
      <c r="G342" s="29"/>
      <c r="H342" s="29"/>
      <c r="I342" s="30"/>
      <c r="J342" s="30"/>
      <c r="K342" s="30"/>
      <c r="L342" s="30"/>
      <c r="M342" s="40"/>
      <c r="N342" s="40"/>
      <c r="O342" s="31"/>
      <c r="P342" s="31"/>
      <c r="Q342" s="32"/>
      <c r="R342" s="32"/>
      <c r="S342" s="33"/>
      <c r="T342" s="33"/>
      <c r="U342" s="33"/>
      <c r="V342" s="33"/>
      <c r="W342" s="33"/>
      <c r="X342" s="33"/>
    </row>
    <row r="343" spans="1:24" s="34" customFormat="1">
      <c r="A343" s="29"/>
      <c r="B343" s="29"/>
      <c r="C343" s="29"/>
      <c r="D343" s="29"/>
      <c r="E343" s="29"/>
      <c r="F343" s="29"/>
      <c r="G343" s="29"/>
      <c r="H343" s="29"/>
      <c r="I343" s="30"/>
      <c r="J343" s="30"/>
      <c r="K343" s="30"/>
      <c r="L343" s="30"/>
      <c r="M343" s="40"/>
      <c r="N343" s="40"/>
      <c r="O343" s="31"/>
      <c r="P343" s="31"/>
      <c r="Q343" s="32"/>
      <c r="R343" s="32"/>
      <c r="S343" s="33"/>
      <c r="T343" s="33"/>
      <c r="U343" s="33"/>
      <c r="V343" s="33"/>
      <c r="W343" s="33"/>
      <c r="X343" s="33"/>
    </row>
    <row r="344" spans="1:24" s="34" customFormat="1">
      <c r="A344" s="29"/>
      <c r="B344" s="29"/>
      <c r="C344" s="29"/>
      <c r="D344" s="29"/>
      <c r="E344" s="29"/>
      <c r="F344" s="29"/>
      <c r="G344" s="29"/>
      <c r="H344" s="29"/>
      <c r="I344" s="30"/>
      <c r="J344" s="30"/>
      <c r="K344" s="30"/>
      <c r="L344" s="30"/>
      <c r="M344" s="40"/>
      <c r="N344" s="40"/>
      <c r="O344" s="31"/>
      <c r="P344" s="31"/>
      <c r="Q344" s="32"/>
      <c r="R344" s="32"/>
      <c r="S344" s="33"/>
      <c r="T344" s="33"/>
      <c r="U344" s="33"/>
      <c r="V344" s="33"/>
      <c r="W344" s="33"/>
      <c r="X344" s="33"/>
    </row>
    <row r="345" spans="1:24" s="34" customFormat="1">
      <c r="A345" s="29"/>
      <c r="B345" s="29"/>
      <c r="C345" s="29"/>
      <c r="D345" s="29"/>
      <c r="E345" s="29"/>
      <c r="F345" s="29"/>
      <c r="G345" s="29"/>
      <c r="H345" s="29"/>
      <c r="I345" s="30"/>
      <c r="J345" s="30"/>
      <c r="K345" s="30"/>
      <c r="L345" s="30"/>
      <c r="M345" s="40"/>
      <c r="N345" s="40"/>
      <c r="O345" s="31"/>
      <c r="P345" s="31"/>
      <c r="Q345" s="32"/>
      <c r="R345" s="32"/>
      <c r="S345" s="33"/>
      <c r="T345" s="33"/>
      <c r="U345" s="33"/>
      <c r="V345" s="33"/>
      <c r="W345" s="33"/>
      <c r="X345" s="33"/>
    </row>
    <row r="346" spans="1:24" s="34" customFormat="1">
      <c r="A346" s="29"/>
      <c r="B346" s="29"/>
      <c r="C346" s="29"/>
      <c r="D346" s="29"/>
      <c r="E346" s="29"/>
      <c r="F346" s="29"/>
      <c r="G346" s="29"/>
      <c r="H346" s="29"/>
      <c r="I346" s="30"/>
      <c r="J346" s="30"/>
      <c r="K346" s="30"/>
      <c r="L346" s="30"/>
      <c r="M346" s="40"/>
      <c r="N346" s="40"/>
      <c r="O346" s="31"/>
      <c r="P346" s="31"/>
      <c r="Q346" s="32"/>
      <c r="R346" s="32"/>
      <c r="S346" s="33"/>
      <c r="T346" s="33"/>
      <c r="U346" s="33"/>
      <c r="V346" s="33"/>
      <c r="W346" s="33"/>
      <c r="X346" s="33"/>
    </row>
    <row r="347" spans="1:24" s="34" customFormat="1">
      <c r="A347" s="29"/>
      <c r="B347" s="29"/>
      <c r="C347" s="29"/>
      <c r="D347" s="29"/>
      <c r="E347" s="29"/>
      <c r="F347" s="29"/>
      <c r="G347" s="29"/>
      <c r="H347" s="29"/>
      <c r="I347" s="30"/>
      <c r="J347" s="30"/>
      <c r="K347" s="30"/>
      <c r="L347" s="30"/>
      <c r="M347" s="40"/>
      <c r="N347" s="40"/>
      <c r="O347" s="31"/>
      <c r="P347" s="31"/>
      <c r="Q347" s="32"/>
      <c r="R347" s="32"/>
      <c r="S347" s="33"/>
      <c r="T347" s="33"/>
      <c r="U347" s="33"/>
      <c r="V347" s="33"/>
      <c r="W347" s="33"/>
      <c r="X347" s="33"/>
    </row>
    <row r="348" spans="1:24" s="34" customFormat="1">
      <c r="A348" s="29"/>
      <c r="B348" s="29"/>
      <c r="C348" s="29"/>
      <c r="D348" s="29"/>
      <c r="E348" s="29"/>
      <c r="F348" s="29"/>
      <c r="G348" s="29"/>
      <c r="H348" s="29"/>
      <c r="I348" s="30"/>
      <c r="J348" s="30"/>
      <c r="K348" s="30"/>
      <c r="L348" s="30"/>
      <c r="M348" s="40"/>
      <c r="N348" s="40"/>
      <c r="O348" s="31"/>
      <c r="P348" s="31"/>
      <c r="Q348" s="32"/>
      <c r="R348" s="32"/>
      <c r="S348" s="33"/>
      <c r="T348" s="33"/>
      <c r="U348" s="33"/>
      <c r="V348" s="33"/>
      <c r="W348" s="33"/>
      <c r="X348" s="33"/>
    </row>
    <row r="349" spans="1:24" s="34" customFormat="1">
      <c r="A349" s="29"/>
      <c r="B349" s="29"/>
      <c r="C349" s="29"/>
      <c r="D349" s="29"/>
      <c r="E349" s="29"/>
      <c r="F349" s="29"/>
      <c r="G349" s="29"/>
      <c r="H349" s="29"/>
      <c r="I349" s="30"/>
      <c r="J349" s="30"/>
      <c r="K349" s="30"/>
      <c r="L349" s="30"/>
      <c r="M349" s="40"/>
      <c r="N349" s="40"/>
      <c r="O349" s="31"/>
      <c r="P349" s="31"/>
      <c r="Q349" s="32"/>
      <c r="R349" s="32"/>
      <c r="S349" s="33"/>
      <c r="T349" s="33"/>
      <c r="U349" s="33"/>
      <c r="V349" s="33"/>
      <c r="W349" s="33"/>
      <c r="X349" s="33"/>
    </row>
    <row r="350" spans="1:24" s="34" customFormat="1">
      <c r="A350" s="29"/>
      <c r="B350" s="29"/>
      <c r="C350" s="29"/>
      <c r="D350" s="29"/>
      <c r="E350" s="29"/>
      <c r="F350" s="29"/>
      <c r="G350" s="29"/>
      <c r="H350" s="29"/>
      <c r="I350" s="30"/>
      <c r="J350" s="30"/>
      <c r="K350" s="30"/>
      <c r="L350" s="30"/>
      <c r="M350" s="40"/>
      <c r="N350" s="40"/>
      <c r="O350" s="31"/>
      <c r="P350" s="31"/>
      <c r="Q350" s="32"/>
      <c r="R350" s="32"/>
      <c r="S350" s="33"/>
      <c r="T350" s="33"/>
      <c r="U350" s="33"/>
      <c r="V350" s="33"/>
      <c r="W350" s="33"/>
      <c r="X350" s="33"/>
    </row>
    <row r="351" spans="1:24" s="34" customFormat="1">
      <c r="A351" s="29"/>
      <c r="B351" s="29"/>
      <c r="C351" s="29"/>
      <c r="D351" s="29"/>
      <c r="E351" s="29"/>
      <c r="F351" s="29"/>
      <c r="G351" s="29"/>
      <c r="H351" s="29"/>
      <c r="I351" s="30"/>
      <c r="J351" s="30"/>
      <c r="K351" s="30"/>
      <c r="L351" s="30"/>
      <c r="M351" s="40"/>
      <c r="N351" s="40"/>
      <c r="O351" s="31"/>
      <c r="P351" s="31"/>
      <c r="Q351" s="32"/>
      <c r="R351" s="32"/>
      <c r="S351" s="33"/>
      <c r="T351" s="33"/>
      <c r="U351" s="33"/>
      <c r="V351" s="33"/>
      <c r="W351" s="33"/>
      <c r="X351" s="33"/>
    </row>
    <row r="352" spans="1:24" s="34" customFormat="1">
      <c r="A352" s="29"/>
      <c r="B352" s="29"/>
      <c r="C352" s="29"/>
      <c r="D352" s="29"/>
      <c r="E352" s="29"/>
      <c r="F352" s="29"/>
      <c r="G352" s="29"/>
      <c r="H352" s="29"/>
      <c r="I352" s="30"/>
      <c r="J352" s="30"/>
      <c r="K352" s="30"/>
      <c r="L352" s="30"/>
      <c r="M352" s="40"/>
      <c r="N352" s="40"/>
      <c r="O352" s="31"/>
      <c r="P352" s="31"/>
      <c r="Q352" s="32"/>
      <c r="R352" s="32"/>
      <c r="S352" s="33"/>
      <c r="T352" s="33"/>
      <c r="U352" s="33"/>
      <c r="V352" s="33"/>
      <c r="W352" s="33"/>
      <c r="X352" s="33"/>
    </row>
    <row r="353" spans="1:24" s="34" customFormat="1">
      <c r="A353" s="29"/>
      <c r="B353" s="29"/>
      <c r="C353" s="29"/>
      <c r="D353" s="29"/>
      <c r="E353" s="29"/>
      <c r="F353" s="29"/>
      <c r="G353" s="29"/>
      <c r="H353" s="29"/>
      <c r="I353" s="30"/>
      <c r="J353" s="30"/>
      <c r="K353" s="30"/>
      <c r="L353" s="30"/>
      <c r="M353" s="40"/>
      <c r="N353" s="40"/>
      <c r="O353" s="31"/>
      <c r="P353" s="31"/>
      <c r="Q353" s="32"/>
      <c r="R353" s="32"/>
      <c r="S353" s="33"/>
      <c r="T353" s="33"/>
      <c r="U353" s="33"/>
      <c r="V353" s="33"/>
      <c r="W353" s="33"/>
      <c r="X353" s="33"/>
    </row>
    <row r="354" spans="1:24" s="34" customFormat="1">
      <c r="A354" s="29"/>
      <c r="B354" s="29"/>
      <c r="C354" s="29"/>
      <c r="D354" s="29"/>
      <c r="E354" s="29"/>
      <c r="F354" s="29"/>
      <c r="G354" s="29"/>
      <c r="H354" s="29"/>
      <c r="I354" s="30"/>
      <c r="J354" s="30"/>
      <c r="K354" s="30"/>
      <c r="L354" s="30"/>
      <c r="M354" s="40"/>
      <c r="N354" s="40"/>
      <c r="O354" s="31"/>
      <c r="P354" s="31"/>
      <c r="Q354" s="32"/>
      <c r="R354" s="32"/>
      <c r="S354" s="33"/>
      <c r="T354" s="33"/>
      <c r="U354" s="33"/>
      <c r="V354" s="33"/>
      <c r="W354" s="33"/>
      <c r="X354" s="33"/>
    </row>
    <row r="355" spans="1:24" s="34" customFormat="1">
      <c r="A355" s="29"/>
      <c r="B355" s="29"/>
      <c r="C355" s="29"/>
      <c r="D355" s="29"/>
      <c r="E355" s="29"/>
      <c r="F355" s="29"/>
      <c r="G355" s="29"/>
      <c r="H355" s="29"/>
      <c r="I355" s="30"/>
      <c r="J355" s="30"/>
      <c r="K355" s="30"/>
      <c r="L355" s="30"/>
      <c r="M355" s="40"/>
      <c r="N355" s="40"/>
      <c r="O355" s="31"/>
      <c r="P355" s="31"/>
      <c r="Q355" s="32"/>
      <c r="R355" s="32"/>
      <c r="S355" s="33"/>
      <c r="T355" s="33"/>
      <c r="U355" s="33"/>
      <c r="V355" s="33"/>
      <c r="W355" s="33"/>
      <c r="X355" s="33"/>
    </row>
    <row r="356" spans="1:24" s="34" customFormat="1">
      <c r="A356" s="29"/>
      <c r="B356" s="29"/>
      <c r="C356" s="29"/>
      <c r="D356" s="29"/>
      <c r="E356" s="29"/>
      <c r="F356" s="29"/>
      <c r="G356" s="29"/>
      <c r="H356" s="29"/>
      <c r="I356" s="30"/>
      <c r="J356" s="30"/>
      <c r="K356" s="30"/>
      <c r="L356" s="30"/>
      <c r="M356" s="40"/>
      <c r="N356" s="40"/>
      <c r="O356" s="31"/>
      <c r="P356" s="31"/>
      <c r="Q356" s="32"/>
      <c r="R356" s="32"/>
      <c r="S356" s="33"/>
      <c r="T356" s="33"/>
      <c r="U356" s="33"/>
      <c r="V356" s="33"/>
      <c r="W356" s="33"/>
      <c r="X356" s="33"/>
    </row>
    <row r="357" spans="1:24" s="34" customFormat="1">
      <c r="A357" s="29"/>
      <c r="B357" s="29"/>
      <c r="C357" s="29"/>
      <c r="D357" s="29"/>
      <c r="E357" s="29"/>
      <c r="F357" s="29"/>
      <c r="G357" s="29"/>
      <c r="H357" s="29"/>
      <c r="I357" s="30"/>
      <c r="J357" s="30"/>
      <c r="K357" s="30"/>
      <c r="L357" s="30"/>
      <c r="M357" s="40"/>
      <c r="N357" s="40"/>
      <c r="O357" s="31"/>
      <c r="P357" s="31"/>
      <c r="Q357" s="32"/>
      <c r="R357" s="32"/>
      <c r="S357" s="33"/>
      <c r="T357" s="33"/>
      <c r="U357" s="33"/>
      <c r="V357" s="33"/>
      <c r="W357" s="33"/>
      <c r="X357" s="33"/>
    </row>
    <row r="358" spans="1:24" s="34" customFormat="1">
      <c r="A358" s="29"/>
      <c r="B358" s="29"/>
      <c r="C358" s="29"/>
      <c r="D358" s="29"/>
      <c r="E358" s="29"/>
      <c r="F358" s="29"/>
      <c r="G358" s="29"/>
      <c r="H358" s="29"/>
      <c r="I358" s="30"/>
      <c r="J358" s="30"/>
      <c r="K358" s="30"/>
      <c r="L358" s="30"/>
      <c r="M358" s="40"/>
      <c r="N358" s="40"/>
      <c r="O358" s="31"/>
      <c r="P358" s="31"/>
      <c r="Q358" s="32"/>
      <c r="R358" s="32"/>
      <c r="S358" s="33"/>
      <c r="T358" s="33"/>
      <c r="U358" s="33"/>
      <c r="V358" s="33"/>
      <c r="W358" s="33"/>
      <c r="X358" s="33"/>
    </row>
    <row r="359" spans="1:24" s="34" customFormat="1">
      <c r="A359" s="29"/>
      <c r="B359" s="29"/>
      <c r="C359" s="29"/>
      <c r="D359" s="29"/>
      <c r="E359" s="29"/>
      <c r="F359" s="29"/>
      <c r="G359" s="29"/>
      <c r="H359" s="29"/>
      <c r="I359" s="30"/>
      <c r="J359" s="30"/>
      <c r="K359" s="30"/>
      <c r="L359" s="30"/>
      <c r="M359" s="40"/>
      <c r="N359" s="40"/>
      <c r="O359" s="31"/>
      <c r="P359" s="31"/>
      <c r="Q359" s="32"/>
      <c r="R359" s="32"/>
      <c r="S359" s="33"/>
      <c r="T359" s="33"/>
      <c r="U359" s="33"/>
      <c r="V359" s="33"/>
      <c r="W359" s="33"/>
      <c r="X359" s="33"/>
    </row>
    <row r="360" spans="1:24" s="34" customFormat="1">
      <c r="A360" s="29"/>
      <c r="B360" s="29"/>
      <c r="C360" s="29"/>
      <c r="D360" s="29"/>
      <c r="E360" s="29"/>
      <c r="F360" s="29"/>
      <c r="G360" s="29"/>
      <c r="H360" s="29"/>
      <c r="I360" s="30"/>
      <c r="J360" s="30"/>
      <c r="K360" s="30"/>
      <c r="L360" s="30"/>
      <c r="M360" s="40"/>
      <c r="N360" s="40"/>
      <c r="O360" s="31"/>
      <c r="P360" s="31"/>
      <c r="Q360" s="32"/>
      <c r="R360" s="32"/>
      <c r="S360" s="33"/>
      <c r="T360" s="33"/>
      <c r="U360" s="33"/>
      <c r="V360" s="33"/>
      <c r="W360" s="33"/>
      <c r="X360" s="33"/>
    </row>
    <row r="361" spans="1:24" s="34" customFormat="1">
      <c r="A361" s="29"/>
      <c r="B361" s="29"/>
      <c r="C361" s="29"/>
      <c r="D361" s="29"/>
      <c r="E361" s="29"/>
      <c r="F361" s="29"/>
      <c r="G361" s="29"/>
      <c r="H361" s="29"/>
      <c r="I361" s="30"/>
      <c r="J361" s="30"/>
      <c r="K361" s="30"/>
      <c r="L361" s="30"/>
      <c r="M361" s="40"/>
      <c r="N361" s="40"/>
      <c r="O361" s="31"/>
      <c r="P361" s="31"/>
      <c r="Q361" s="32"/>
      <c r="R361" s="32"/>
      <c r="S361" s="33"/>
      <c r="T361" s="33"/>
      <c r="U361" s="33"/>
      <c r="V361" s="33"/>
      <c r="W361" s="33"/>
      <c r="X361" s="33"/>
    </row>
    <row r="362" spans="1:24" s="34" customFormat="1">
      <c r="A362" s="29"/>
      <c r="B362" s="29"/>
      <c r="C362" s="29"/>
      <c r="D362" s="29"/>
      <c r="E362" s="29"/>
      <c r="F362" s="29"/>
      <c r="G362" s="29"/>
      <c r="H362" s="29"/>
      <c r="I362" s="30"/>
      <c r="J362" s="30"/>
      <c r="K362" s="30"/>
      <c r="L362" s="30"/>
      <c r="M362" s="40"/>
      <c r="N362" s="40"/>
      <c r="O362" s="31"/>
      <c r="P362" s="31"/>
      <c r="Q362" s="32"/>
      <c r="R362" s="32"/>
      <c r="S362" s="33"/>
      <c r="T362" s="33"/>
      <c r="U362" s="33"/>
      <c r="V362" s="33"/>
      <c r="W362" s="33"/>
      <c r="X362" s="33"/>
    </row>
    <row r="363" spans="1:24" s="34" customFormat="1">
      <c r="A363" s="29"/>
      <c r="B363" s="29"/>
      <c r="C363" s="29"/>
      <c r="D363" s="29"/>
      <c r="E363" s="29"/>
      <c r="F363" s="29"/>
      <c r="G363" s="29"/>
      <c r="H363" s="29"/>
      <c r="I363" s="30"/>
      <c r="J363" s="30"/>
      <c r="K363" s="30"/>
      <c r="L363" s="30"/>
      <c r="M363" s="40"/>
      <c r="N363" s="40"/>
      <c r="O363" s="31"/>
      <c r="P363" s="31"/>
      <c r="Q363" s="32"/>
      <c r="R363" s="32"/>
      <c r="S363" s="33"/>
      <c r="T363" s="33"/>
      <c r="U363" s="33"/>
      <c r="V363" s="33"/>
      <c r="W363" s="33"/>
      <c r="X363" s="33"/>
    </row>
    <row r="364" spans="1:24" s="34" customFormat="1">
      <c r="A364" s="29"/>
      <c r="B364" s="29"/>
      <c r="C364" s="29"/>
      <c r="D364" s="29"/>
      <c r="E364" s="29"/>
      <c r="F364" s="29"/>
      <c r="G364" s="29"/>
      <c r="H364" s="29"/>
      <c r="I364" s="30"/>
      <c r="J364" s="30"/>
      <c r="K364" s="30"/>
      <c r="L364" s="30"/>
      <c r="M364" s="40"/>
      <c r="N364" s="40"/>
      <c r="O364" s="31"/>
      <c r="P364" s="31"/>
      <c r="Q364" s="32"/>
      <c r="R364" s="32"/>
      <c r="S364" s="33"/>
      <c r="T364" s="33"/>
      <c r="U364" s="33"/>
      <c r="V364" s="33"/>
      <c r="W364" s="33"/>
      <c r="X364" s="33"/>
    </row>
    <row r="365" spans="1:24" s="34" customFormat="1">
      <c r="A365" s="29"/>
      <c r="B365" s="29"/>
      <c r="C365" s="29"/>
      <c r="D365" s="29"/>
      <c r="E365" s="29"/>
      <c r="F365" s="29"/>
      <c r="G365" s="29"/>
      <c r="H365" s="29"/>
      <c r="I365" s="30"/>
      <c r="J365" s="30"/>
      <c r="K365" s="30"/>
      <c r="L365" s="30"/>
      <c r="M365" s="40"/>
      <c r="N365" s="40"/>
      <c r="O365" s="31"/>
      <c r="P365" s="31"/>
      <c r="Q365" s="32"/>
      <c r="R365" s="32"/>
      <c r="S365" s="33"/>
      <c r="T365" s="33"/>
      <c r="U365" s="33"/>
      <c r="V365" s="33"/>
      <c r="W365" s="33"/>
      <c r="X365" s="33"/>
    </row>
    <row r="366" spans="1:24" s="34" customFormat="1">
      <c r="A366" s="29"/>
      <c r="B366" s="29"/>
      <c r="C366" s="29"/>
      <c r="D366" s="29"/>
      <c r="E366" s="29"/>
      <c r="F366" s="29"/>
      <c r="G366" s="29"/>
      <c r="H366" s="29"/>
      <c r="I366" s="30"/>
      <c r="J366" s="30"/>
      <c r="K366" s="30"/>
      <c r="L366" s="30"/>
      <c r="M366" s="40"/>
      <c r="N366" s="40"/>
      <c r="O366" s="31"/>
      <c r="P366" s="31"/>
      <c r="Q366" s="32"/>
      <c r="R366" s="32"/>
      <c r="S366" s="33"/>
      <c r="T366" s="33"/>
      <c r="U366" s="33"/>
      <c r="V366" s="33"/>
      <c r="W366" s="33"/>
      <c r="X366" s="33"/>
    </row>
    <row r="367" spans="1:24" s="34" customFormat="1">
      <c r="A367" s="29"/>
      <c r="B367" s="29"/>
      <c r="C367" s="29"/>
      <c r="D367" s="29"/>
      <c r="E367" s="29"/>
      <c r="F367" s="29"/>
      <c r="G367" s="29"/>
      <c r="H367" s="29"/>
      <c r="I367" s="30"/>
      <c r="J367" s="30"/>
      <c r="K367" s="30"/>
      <c r="L367" s="30"/>
      <c r="M367" s="40"/>
      <c r="N367" s="40"/>
      <c r="O367" s="31"/>
      <c r="P367" s="31"/>
      <c r="Q367" s="32"/>
      <c r="R367" s="32"/>
      <c r="S367" s="33"/>
      <c r="T367" s="33"/>
      <c r="U367" s="33"/>
      <c r="V367" s="33"/>
      <c r="W367" s="33"/>
      <c r="X367" s="33"/>
    </row>
    <row r="368" spans="1:24" s="34" customFormat="1">
      <c r="A368" s="29"/>
      <c r="B368" s="29"/>
      <c r="C368" s="29"/>
      <c r="D368" s="29"/>
      <c r="E368" s="29"/>
      <c r="F368" s="29"/>
      <c r="G368" s="29"/>
      <c r="H368" s="29"/>
      <c r="I368" s="30"/>
      <c r="J368" s="30"/>
      <c r="K368" s="30"/>
      <c r="L368" s="30"/>
      <c r="M368" s="40"/>
      <c r="N368" s="40"/>
      <c r="O368" s="31"/>
      <c r="P368" s="31"/>
      <c r="Q368" s="32"/>
      <c r="R368" s="32"/>
      <c r="S368" s="33"/>
      <c r="T368" s="33"/>
      <c r="U368" s="33"/>
      <c r="V368" s="33"/>
      <c r="W368" s="33"/>
      <c r="X368" s="33"/>
    </row>
    <row r="369" spans="1:24" s="34" customFormat="1">
      <c r="A369" s="29"/>
      <c r="B369" s="29"/>
      <c r="C369" s="29"/>
      <c r="D369" s="29"/>
      <c r="E369" s="29"/>
      <c r="F369" s="29"/>
      <c r="G369" s="29"/>
      <c r="H369" s="29"/>
      <c r="I369" s="30"/>
      <c r="J369" s="30"/>
      <c r="K369" s="30"/>
      <c r="L369" s="30"/>
      <c r="M369" s="40"/>
      <c r="N369" s="40"/>
      <c r="O369" s="31"/>
      <c r="P369" s="31"/>
      <c r="Q369" s="32"/>
      <c r="R369" s="32"/>
      <c r="S369" s="33"/>
      <c r="T369" s="33"/>
      <c r="U369" s="33"/>
      <c r="V369" s="33"/>
      <c r="W369" s="33"/>
      <c r="X369" s="33"/>
    </row>
    <row r="370" spans="1:24" s="34" customFormat="1">
      <c r="A370" s="29"/>
      <c r="B370" s="29"/>
      <c r="C370" s="29"/>
      <c r="D370" s="29"/>
      <c r="E370" s="29"/>
      <c r="F370" s="29"/>
      <c r="G370" s="29"/>
      <c r="H370" s="29"/>
      <c r="I370" s="30"/>
      <c r="J370" s="30"/>
      <c r="K370" s="30"/>
      <c r="L370" s="30"/>
      <c r="M370" s="40"/>
      <c r="N370" s="40"/>
      <c r="O370" s="31"/>
      <c r="P370" s="31"/>
      <c r="Q370" s="32"/>
      <c r="R370" s="32"/>
      <c r="S370" s="33"/>
      <c r="T370" s="33"/>
      <c r="U370" s="33"/>
      <c r="V370" s="33"/>
      <c r="W370" s="33"/>
      <c r="X370" s="33"/>
    </row>
    <row r="371" spans="1:24" s="34" customFormat="1">
      <c r="A371" s="29"/>
      <c r="B371" s="29"/>
      <c r="C371" s="29"/>
      <c r="D371" s="29"/>
      <c r="E371" s="29"/>
      <c r="F371" s="29"/>
      <c r="G371" s="29"/>
      <c r="H371" s="29"/>
      <c r="I371" s="30"/>
      <c r="J371" s="30"/>
      <c r="K371" s="30"/>
      <c r="L371" s="30"/>
      <c r="M371" s="40"/>
      <c r="N371" s="40"/>
      <c r="O371" s="31"/>
      <c r="P371" s="31"/>
      <c r="Q371" s="32"/>
      <c r="R371" s="32"/>
      <c r="S371" s="33"/>
      <c r="T371" s="33"/>
      <c r="U371" s="33"/>
      <c r="V371" s="33"/>
      <c r="W371" s="33"/>
      <c r="X371" s="33"/>
    </row>
    <row r="372" spans="1:24" s="34" customFormat="1">
      <c r="A372" s="29"/>
      <c r="B372" s="29"/>
      <c r="C372" s="29"/>
      <c r="D372" s="29"/>
      <c r="E372" s="29"/>
      <c r="F372" s="29"/>
      <c r="G372" s="29"/>
      <c r="H372" s="29"/>
      <c r="I372" s="30"/>
      <c r="J372" s="30"/>
      <c r="K372" s="30"/>
      <c r="L372" s="30"/>
      <c r="M372" s="40"/>
      <c r="N372" s="40"/>
      <c r="O372" s="31"/>
      <c r="P372" s="31"/>
      <c r="Q372" s="32"/>
      <c r="R372" s="32"/>
      <c r="S372" s="33"/>
      <c r="T372" s="33"/>
      <c r="U372" s="33"/>
      <c r="V372" s="33"/>
      <c r="W372" s="33"/>
      <c r="X372" s="33"/>
    </row>
    <row r="373" spans="1:24" s="34" customFormat="1">
      <c r="A373" s="29"/>
      <c r="B373" s="29"/>
      <c r="C373" s="29"/>
      <c r="D373" s="29"/>
      <c r="E373" s="29"/>
      <c r="F373" s="29"/>
      <c r="G373" s="29"/>
      <c r="H373" s="29"/>
      <c r="I373" s="30"/>
      <c r="J373" s="30"/>
      <c r="K373" s="30"/>
      <c r="L373" s="30"/>
      <c r="M373" s="40"/>
      <c r="N373" s="40"/>
      <c r="O373" s="31"/>
      <c r="P373" s="31"/>
      <c r="Q373" s="32"/>
      <c r="R373" s="32"/>
      <c r="S373" s="33"/>
      <c r="T373" s="33"/>
      <c r="U373" s="33"/>
      <c r="V373" s="33"/>
      <c r="W373" s="33"/>
      <c r="X373" s="33"/>
    </row>
    <row r="374" spans="1:24" s="34" customFormat="1">
      <c r="A374" s="29"/>
      <c r="B374" s="29"/>
      <c r="C374" s="29"/>
      <c r="D374" s="29"/>
      <c r="E374" s="29"/>
      <c r="F374" s="29"/>
      <c r="G374" s="29"/>
      <c r="H374" s="29"/>
      <c r="I374" s="30"/>
      <c r="J374" s="30"/>
      <c r="K374" s="30"/>
      <c r="L374" s="30"/>
      <c r="M374" s="40"/>
      <c r="N374" s="40"/>
      <c r="O374" s="31"/>
      <c r="P374" s="31"/>
      <c r="Q374" s="32"/>
      <c r="R374" s="32"/>
      <c r="S374" s="33"/>
      <c r="T374" s="33"/>
      <c r="U374" s="33"/>
      <c r="V374" s="33"/>
      <c r="W374" s="33"/>
      <c r="X374" s="33"/>
    </row>
    <row r="375" spans="1:24" s="34" customFormat="1">
      <c r="A375" s="29"/>
      <c r="B375" s="29"/>
      <c r="C375" s="29"/>
      <c r="D375" s="29"/>
      <c r="E375" s="29"/>
      <c r="F375" s="29"/>
      <c r="G375" s="29"/>
      <c r="H375" s="29"/>
      <c r="I375" s="30"/>
      <c r="J375" s="30"/>
      <c r="K375" s="30"/>
      <c r="L375" s="30"/>
      <c r="M375" s="40"/>
      <c r="N375" s="40"/>
      <c r="O375" s="31"/>
      <c r="P375" s="31"/>
      <c r="Q375" s="32"/>
      <c r="R375" s="32"/>
      <c r="S375" s="33"/>
      <c r="T375" s="33"/>
      <c r="U375" s="33"/>
      <c r="V375" s="33"/>
      <c r="W375" s="33"/>
      <c r="X375" s="33"/>
    </row>
    <row r="376" spans="1:24" s="34" customFormat="1">
      <c r="A376" s="29"/>
      <c r="B376" s="29"/>
      <c r="C376" s="29"/>
      <c r="D376" s="29"/>
      <c r="E376" s="29"/>
      <c r="F376" s="29"/>
      <c r="G376" s="29"/>
      <c r="H376" s="29"/>
      <c r="I376" s="30"/>
      <c r="J376" s="30"/>
      <c r="K376" s="30"/>
      <c r="L376" s="30"/>
      <c r="M376" s="40"/>
      <c r="N376" s="40"/>
      <c r="O376" s="31"/>
      <c r="P376" s="31"/>
      <c r="Q376" s="32"/>
      <c r="R376" s="32"/>
      <c r="S376" s="33"/>
      <c r="T376" s="33"/>
      <c r="U376" s="33"/>
      <c r="V376" s="33"/>
      <c r="W376" s="33"/>
      <c r="X376" s="33"/>
    </row>
    <row r="377" spans="1:24" s="34" customFormat="1">
      <c r="A377" s="29"/>
      <c r="B377" s="29"/>
      <c r="C377" s="29"/>
      <c r="D377" s="29"/>
      <c r="E377" s="29"/>
      <c r="F377" s="29"/>
      <c r="G377" s="29"/>
      <c r="H377" s="29"/>
      <c r="I377" s="30"/>
      <c r="J377" s="30"/>
      <c r="K377" s="30"/>
      <c r="L377" s="30"/>
      <c r="M377" s="40"/>
      <c r="N377" s="40"/>
      <c r="O377" s="31"/>
      <c r="P377" s="31"/>
      <c r="Q377" s="32"/>
      <c r="R377" s="32"/>
      <c r="S377" s="33"/>
      <c r="T377" s="33"/>
      <c r="U377" s="33"/>
      <c r="V377" s="33"/>
      <c r="W377" s="33"/>
      <c r="X377" s="33"/>
    </row>
    <row r="378" spans="1:24" s="34" customFormat="1">
      <c r="A378" s="29"/>
      <c r="B378" s="29"/>
      <c r="C378" s="29"/>
      <c r="D378" s="29"/>
      <c r="E378" s="29"/>
      <c r="F378" s="29"/>
      <c r="G378" s="29"/>
      <c r="H378" s="29"/>
      <c r="I378" s="30"/>
      <c r="J378" s="30"/>
      <c r="K378" s="30"/>
      <c r="L378" s="30"/>
      <c r="M378" s="40"/>
      <c r="N378" s="40"/>
      <c r="O378" s="31"/>
      <c r="P378" s="31"/>
      <c r="Q378" s="32"/>
      <c r="R378" s="32"/>
      <c r="S378" s="33"/>
      <c r="T378" s="33"/>
      <c r="U378" s="33"/>
      <c r="V378" s="33"/>
      <c r="W378" s="33"/>
      <c r="X378" s="33"/>
    </row>
    <row r="379" spans="1:24" s="34" customFormat="1">
      <c r="A379" s="29"/>
      <c r="B379" s="29"/>
      <c r="C379" s="29"/>
      <c r="D379" s="29"/>
      <c r="E379" s="29"/>
      <c r="F379" s="29"/>
      <c r="G379" s="29"/>
      <c r="H379" s="29"/>
      <c r="I379" s="30"/>
      <c r="J379" s="30"/>
      <c r="K379" s="30"/>
      <c r="L379" s="30"/>
      <c r="M379" s="40"/>
      <c r="N379" s="40"/>
      <c r="O379" s="31"/>
      <c r="P379" s="31"/>
      <c r="Q379" s="32"/>
      <c r="R379" s="32"/>
      <c r="S379" s="33"/>
      <c r="T379" s="33"/>
      <c r="U379" s="33"/>
      <c r="V379" s="33"/>
      <c r="W379" s="33"/>
      <c r="X379" s="33"/>
    </row>
    <row r="380" spans="1:24" s="34" customFormat="1">
      <c r="A380" s="29"/>
      <c r="B380" s="29"/>
      <c r="C380" s="29"/>
      <c r="D380" s="29"/>
      <c r="E380" s="29"/>
      <c r="F380" s="29"/>
      <c r="G380" s="29"/>
      <c r="H380" s="29"/>
      <c r="I380" s="30"/>
      <c r="J380" s="30"/>
      <c r="K380" s="30"/>
      <c r="L380" s="30"/>
      <c r="M380" s="40"/>
      <c r="N380" s="40"/>
      <c r="O380" s="31"/>
      <c r="P380" s="31"/>
      <c r="Q380" s="32"/>
      <c r="R380" s="32"/>
      <c r="S380" s="33"/>
      <c r="T380" s="33"/>
      <c r="U380" s="33"/>
      <c r="V380" s="33"/>
      <c r="W380" s="33"/>
      <c r="X380" s="33"/>
    </row>
    <row r="381" spans="1:24" s="34" customFormat="1">
      <c r="A381" s="29"/>
      <c r="B381" s="29"/>
      <c r="C381" s="29"/>
      <c r="D381" s="29"/>
      <c r="E381" s="29"/>
      <c r="F381" s="29"/>
      <c r="G381" s="29"/>
      <c r="H381" s="29"/>
      <c r="I381" s="30"/>
      <c r="J381" s="30"/>
      <c r="K381" s="30"/>
      <c r="L381" s="30"/>
      <c r="M381" s="40"/>
      <c r="N381" s="40"/>
      <c r="O381" s="31"/>
      <c r="P381" s="31"/>
      <c r="Q381" s="32"/>
      <c r="R381" s="32"/>
      <c r="S381" s="33"/>
      <c r="T381" s="33"/>
      <c r="U381" s="33"/>
      <c r="V381" s="33"/>
      <c r="W381" s="33"/>
      <c r="X381" s="33"/>
    </row>
    <row r="382" spans="1:24" s="34" customFormat="1">
      <c r="A382" s="29"/>
      <c r="B382" s="29"/>
      <c r="C382" s="29"/>
      <c r="D382" s="29"/>
      <c r="E382" s="29"/>
      <c r="F382" s="29"/>
      <c r="G382" s="29"/>
      <c r="H382" s="29"/>
      <c r="I382" s="30"/>
      <c r="J382" s="30"/>
      <c r="K382" s="30"/>
      <c r="L382" s="30"/>
      <c r="M382" s="40"/>
      <c r="N382" s="40"/>
      <c r="O382" s="31"/>
      <c r="P382" s="31"/>
      <c r="Q382" s="32"/>
      <c r="R382" s="32"/>
      <c r="S382" s="33"/>
      <c r="T382" s="33"/>
      <c r="U382" s="33"/>
      <c r="V382" s="33"/>
      <c r="W382" s="33"/>
      <c r="X382" s="33"/>
    </row>
    <row r="383" spans="1:24" s="34" customFormat="1">
      <c r="A383" s="29"/>
      <c r="B383" s="29"/>
      <c r="C383" s="29"/>
      <c r="D383" s="29"/>
      <c r="E383" s="29"/>
      <c r="F383" s="29"/>
      <c r="G383" s="29"/>
      <c r="H383" s="29"/>
      <c r="I383" s="30"/>
      <c r="J383" s="30"/>
      <c r="K383" s="30"/>
      <c r="L383" s="30"/>
      <c r="M383" s="40"/>
      <c r="N383" s="40"/>
      <c r="O383" s="31"/>
      <c r="P383" s="31"/>
      <c r="Q383" s="32"/>
      <c r="R383" s="32"/>
      <c r="S383" s="33"/>
      <c r="T383" s="33"/>
      <c r="U383" s="33"/>
      <c r="V383" s="33"/>
      <c r="W383" s="33"/>
      <c r="X383" s="33"/>
    </row>
    <row r="384" spans="1:24" s="34" customFormat="1">
      <c r="A384" s="29"/>
      <c r="B384" s="29"/>
      <c r="C384" s="29"/>
      <c r="D384" s="29"/>
      <c r="E384" s="29"/>
      <c r="F384" s="29"/>
      <c r="G384" s="29"/>
      <c r="H384" s="29"/>
      <c r="I384" s="30"/>
      <c r="J384" s="30"/>
      <c r="K384" s="30"/>
      <c r="L384" s="30"/>
      <c r="M384" s="40"/>
      <c r="N384" s="40"/>
      <c r="O384" s="31"/>
      <c r="P384" s="31"/>
      <c r="Q384" s="32"/>
      <c r="R384" s="32"/>
      <c r="S384" s="33"/>
      <c r="T384" s="33"/>
      <c r="U384" s="33"/>
      <c r="V384" s="33"/>
      <c r="W384" s="33"/>
      <c r="X384" s="33"/>
    </row>
    <row r="385" spans="1:24" s="34" customFormat="1">
      <c r="A385" s="29"/>
      <c r="B385" s="29"/>
      <c r="C385" s="29"/>
      <c r="D385" s="29"/>
      <c r="E385" s="29"/>
      <c r="F385" s="29"/>
      <c r="G385" s="29"/>
      <c r="H385" s="29"/>
      <c r="I385" s="30"/>
      <c r="J385" s="30"/>
      <c r="K385" s="30"/>
      <c r="L385" s="30"/>
      <c r="M385" s="40"/>
      <c r="N385" s="40"/>
      <c r="O385" s="31"/>
      <c r="P385" s="31"/>
      <c r="Q385" s="32"/>
      <c r="R385" s="32"/>
      <c r="S385" s="33"/>
      <c r="T385" s="33"/>
      <c r="U385" s="33"/>
      <c r="V385" s="33"/>
      <c r="W385" s="33"/>
      <c r="X385" s="33"/>
    </row>
    <row r="386" spans="1:24" s="34" customFormat="1">
      <c r="A386" s="29"/>
      <c r="B386" s="29"/>
      <c r="C386" s="29"/>
      <c r="D386" s="29"/>
      <c r="E386" s="29"/>
      <c r="F386" s="29"/>
      <c r="G386" s="29"/>
      <c r="H386" s="29"/>
      <c r="I386" s="30"/>
      <c r="J386" s="30"/>
      <c r="K386" s="30"/>
      <c r="L386" s="30"/>
      <c r="M386" s="40"/>
      <c r="N386" s="40"/>
      <c r="O386" s="31"/>
      <c r="P386" s="31"/>
      <c r="Q386" s="32"/>
      <c r="R386" s="32"/>
      <c r="S386" s="33"/>
      <c r="T386" s="33"/>
      <c r="U386" s="33"/>
      <c r="V386" s="33"/>
      <c r="W386" s="33"/>
      <c r="X386" s="33"/>
    </row>
    <row r="387" spans="1:24" s="34" customFormat="1">
      <c r="A387" s="29"/>
      <c r="B387" s="29"/>
      <c r="C387" s="29"/>
      <c r="D387" s="29"/>
      <c r="E387" s="29"/>
      <c r="F387" s="29"/>
      <c r="G387" s="29"/>
      <c r="H387" s="29"/>
      <c r="I387" s="30"/>
      <c r="J387" s="30"/>
      <c r="K387" s="30"/>
      <c r="L387" s="30"/>
      <c r="M387" s="40"/>
      <c r="N387" s="40"/>
      <c r="O387" s="31"/>
      <c r="P387" s="31"/>
      <c r="Q387" s="32"/>
      <c r="R387" s="32"/>
      <c r="S387" s="33"/>
      <c r="T387" s="33"/>
      <c r="U387" s="33"/>
      <c r="V387" s="33"/>
      <c r="W387" s="33"/>
      <c r="X387" s="33"/>
    </row>
    <row r="388" spans="1:24" s="34" customFormat="1">
      <c r="A388" s="29"/>
      <c r="B388" s="29"/>
      <c r="C388" s="29"/>
      <c r="D388" s="29"/>
      <c r="E388" s="29"/>
      <c r="F388" s="29"/>
      <c r="G388" s="29"/>
      <c r="H388" s="29"/>
      <c r="I388" s="30"/>
      <c r="J388" s="30"/>
      <c r="K388" s="30"/>
      <c r="L388" s="30"/>
      <c r="M388" s="40"/>
      <c r="N388" s="40"/>
      <c r="O388" s="31"/>
      <c r="P388" s="31"/>
      <c r="Q388" s="32"/>
      <c r="R388" s="32"/>
      <c r="S388" s="33"/>
      <c r="T388" s="33"/>
      <c r="U388" s="33"/>
      <c r="V388" s="33"/>
      <c r="W388" s="33"/>
      <c r="X388" s="33"/>
    </row>
    <row r="389" spans="1:24" s="34" customFormat="1">
      <c r="A389" s="29"/>
      <c r="B389" s="29"/>
      <c r="C389" s="29"/>
      <c r="D389" s="29"/>
      <c r="E389" s="29"/>
      <c r="F389" s="29"/>
      <c r="G389" s="29"/>
      <c r="H389" s="29"/>
      <c r="I389" s="30"/>
      <c r="J389" s="30"/>
      <c r="K389" s="30"/>
      <c r="L389" s="30"/>
      <c r="M389" s="40"/>
      <c r="N389" s="40"/>
      <c r="O389" s="31"/>
      <c r="P389" s="31"/>
      <c r="Q389" s="32"/>
      <c r="R389" s="32"/>
      <c r="S389" s="33"/>
      <c r="T389" s="33"/>
      <c r="U389" s="33"/>
      <c r="V389" s="33"/>
      <c r="W389" s="33"/>
      <c r="X389" s="33"/>
    </row>
    <row r="390" spans="1:24" s="34" customFormat="1">
      <c r="A390" s="29"/>
      <c r="B390" s="29"/>
      <c r="C390" s="29"/>
      <c r="D390" s="29"/>
      <c r="E390" s="29"/>
      <c r="F390" s="29"/>
      <c r="G390" s="29"/>
      <c r="H390" s="29"/>
      <c r="I390" s="30"/>
      <c r="J390" s="30"/>
      <c r="K390" s="30"/>
      <c r="L390" s="30"/>
      <c r="M390" s="40"/>
      <c r="N390" s="40"/>
      <c r="O390" s="31"/>
      <c r="P390" s="31"/>
      <c r="Q390" s="32"/>
      <c r="R390" s="32"/>
      <c r="S390" s="33"/>
      <c r="T390" s="33"/>
      <c r="U390" s="33"/>
      <c r="V390" s="33"/>
      <c r="W390" s="33"/>
      <c r="X390" s="33"/>
    </row>
    <row r="391" spans="1:24" s="34" customFormat="1">
      <c r="A391" s="29"/>
      <c r="B391" s="29"/>
      <c r="C391" s="29"/>
      <c r="D391" s="29"/>
      <c r="E391" s="29"/>
      <c r="F391" s="29"/>
      <c r="G391" s="29"/>
      <c r="H391" s="29"/>
      <c r="I391" s="30"/>
      <c r="J391" s="30"/>
      <c r="K391" s="30"/>
      <c r="L391" s="30"/>
      <c r="M391" s="40"/>
      <c r="N391" s="40"/>
      <c r="O391" s="31"/>
      <c r="P391" s="31"/>
      <c r="Q391" s="32"/>
      <c r="R391" s="32"/>
      <c r="S391" s="33"/>
      <c r="T391" s="33"/>
      <c r="U391" s="33"/>
      <c r="V391" s="33"/>
      <c r="W391" s="33"/>
      <c r="X391" s="33"/>
    </row>
    <row r="392" spans="1:24" s="34" customFormat="1">
      <c r="A392" s="29"/>
      <c r="B392" s="29"/>
      <c r="C392" s="29"/>
      <c r="D392" s="29"/>
      <c r="E392" s="29"/>
      <c r="F392" s="29"/>
      <c r="G392" s="29"/>
      <c r="H392" s="29"/>
      <c r="I392" s="30"/>
      <c r="J392" s="30"/>
      <c r="K392" s="30"/>
      <c r="L392" s="30"/>
      <c r="M392" s="40"/>
      <c r="N392" s="40"/>
      <c r="O392" s="31"/>
      <c r="P392" s="31"/>
      <c r="Q392" s="32"/>
      <c r="R392" s="32"/>
      <c r="S392" s="33"/>
      <c r="T392" s="33"/>
      <c r="U392" s="33"/>
      <c r="V392" s="33"/>
      <c r="W392" s="33"/>
      <c r="X392" s="33"/>
    </row>
    <row r="393" spans="1:24" s="34" customFormat="1">
      <c r="A393" s="29"/>
      <c r="B393" s="29"/>
      <c r="C393" s="29"/>
      <c r="D393" s="29"/>
      <c r="E393" s="29"/>
      <c r="F393" s="29"/>
      <c r="G393" s="29"/>
      <c r="H393" s="29"/>
      <c r="I393" s="30"/>
      <c r="J393" s="30"/>
      <c r="K393" s="30"/>
      <c r="L393" s="30"/>
      <c r="M393" s="40"/>
      <c r="N393" s="40"/>
      <c r="O393" s="31"/>
      <c r="P393" s="31"/>
      <c r="Q393" s="32"/>
      <c r="R393" s="32"/>
      <c r="S393" s="33"/>
      <c r="T393" s="33"/>
      <c r="U393" s="33"/>
      <c r="V393" s="33"/>
      <c r="W393" s="33"/>
      <c r="X393" s="33"/>
    </row>
    <row r="394" spans="1:24" s="34" customFormat="1">
      <c r="A394" s="29"/>
      <c r="B394" s="29"/>
      <c r="C394" s="29"/>
      <c r="D394" s="29"/>
      <c r="E394" s="29"/>
      <c r="F394" s="29"/>
      <c r="G394" s="29"/>
      <c r="H394" s="29"/>
      <c r="I394" s="30"/>
      <c r="J394" s="30"/>
      <c r="K394" s="30"/>
      <c r="L394" s="30"/>
      <c r="M394" s="40"/>
      <c r="N394" s="40"/>
      <c r="O394" s="31"/>
      <c r="P394" s="31"/>
      <c r="Q394" s="32"/>
      <c r="R394" s="32"/>
      <c r="S394" s="33"/>
      <c r="T394" s="33"/>
      <c r="U394" s="33"/>
      <c r="V394" s="33"/>
      <c r="W394" s="33"/>
      <c r="X394" s="33"/>
    </row>
    <row r="395" spans="1:24" s="34" customFormat="1">
      <c r="A395" s="29"/>
      <c r="B395" s="29"/>
      <c r="C395" s="29"/>
      <c r="D395" s="29"/>
      <c r="E395" s="29"/>
      <c r="F395" s="29"/>
      <c r="G395" s="29"/>
      <c r="H395" s="29"/>
      <c r="I395" s="30"/>
      <c r="J395" s="30"/>
      <c r="K395" s="30"/>
      <c r="L395" s="30"/>
      <c r="M395" s="40"/>
      <c r="N395" s="40"/>
      <c r="O395" s="31"/>
      <c r="P395" s="31"/>
      <c r="Q395" s="32"/>
      <c r="R395" s="32"/>
      <c r="S395" s="33"/>
      <c r="T395" s="33"/>
      <c r="U395" s="33"/>
      <c r="V395" s="33"/>
      <c r="W395" s="33"/>
      <c r="X395" s="33"/>
    </row>
    <row r="396" spans="1:24" s="34" customFormat="1">
      <c r="A396" s="29"/>
      <c r="B396" s="29"/>
      <c r="C396" s="29"/>
      <c r="D396" s="29"/>
      <c r="E396" s="29"/>
      <c r="F396" s="29"/>
      <c r="G396" s="29"/>
      <c r="H396" s="29"/>
      <c r="I396" s="30"/>
      <c r="J396" s="30"/>
      <c r="K396" s="30"/>
      <c r="L396" s="30"/>
      <c r="M396" s="40"/>
      <c r="N396" s="40"/>
      <c r="O396" s="31"/>
      <c r="P396" s="31"/>
      <c r="Q396" s="32"/>
      <c r="R396" s="32"/>
      <c r="S396" s="33"/>
      <c r="T396" s="33"/>
      <c r="U396" s="33"/>
      <c r="V396" s="33"/>
      <c r="W396" s="33"/>
      <c r="X396" s="33"/>
    </row>
    <row r="397" spans="1:24" s="34" customFormat="1">
      <c r="A397" s="29"/>
      <c r="B397" s="29"/>
      <c r="C397" s="29"/>
      <c r="D397" s="29"/>
      <c r="E397" s="29"/>
      <c r="F397" s="29"/>
      <c r="G397" s="29"/>
      <c r="H397" s="29"/>
      <c r="I397" s="30"/>
      <c r="J397" s="30"/>
      <c r="K397" s="30"/>
      <c r="L397" s="30"/>
      <c r="M397" s="40"/>
      <c r="N397" s="40"/>
      <c r="O397" s="31"/>
      <c r="P397" s="31"/>
      <c r="Q397" s="32"/>
      <c r="R397" s="32"/>
      <c r="S397" s="33"/>
      <c r="T397" s="33"/>
      <c r="U397" s="33"/>
      <c r="V397" s="33"/>
      <c r="W397" s="33"/>
      <c r="X397" s="33"/>
    </row>
    <row r="398" spans="1:24" s="34" customFormat="1">
      <c r="A398" s="29"/>
      <c r="B398" s="29"/>
      <c r="C398" s="29"/>
      <c r="D398" s="29"/>
      <c r="E398" s="29"/>
      <c r="F398" s="29"/>
      <c r="G398" s="29"/>
      <c r="H398" s="29"/>
      <c r="I398" s="30"/>
      <c r="J398" s="30"/>
      <c r="K398" s="30"/>
      <c r="L398" s="30"/>
      <c r="M398" s="40"/>
      <c r="N398" s="40"/>
      <c r="O398" s="31"/>
      <c r="P398" s="31"/>
      <c r="Q398" s="32"/>
      <c r="R398" s="32"/>
      <c r="S398" s="33"/>
      <c r="T398" s="33"/>
      <c r="U398" s="33"/>
      <c r="V398" s="33"/>
      <c r="W398" s="33"/>
      <c r="X398" s="33"/>
    </row>
    <row r="399" spans="1:24" s="34" customFormat="1">
      <c r="A399" s="29"/>
      <c r="B399" s="29"/>
      <c r="C399" s="29"/>
      <c r="D399" s="29"/>
      <c r="E399" s="29"/>
      <c r="F399" s="29"/>
      <c r="G399" s="29"/>
      <c r="H399" s="29"/>
      <c r="I399" s="30"/>
      <c r="J399" s="30"/>
      <c r="K399" s="30"/>
      <c r="L399" s="30"/>
      <c r="M399" s="40"/>
      <c r="N399" s="40"/>
      <c r="O399" s="31"/>
      <c r="P399" s="31"/>
      <c r="Q399" s="32"/>
      <c r="R399" s="32"/>
      <c r="S399" s="33"/>
      <c r="T399" s="33"/>
      <c r="U399" s="33"/>
      <c r="V399" s="33"/>
      <c r="W399" s="33"/>
      <c r="X399" s="33"/>
    </row>
    <row r="400" spans="1:24" s="34" customFormat="1">
      <c r="A400" s="29"/>
      <c r="B400" s="29"/>
      <c r="C400" s="29"/>
      <c r="D400" s="29"/>
      <c r="E400" s="29"/>
      <c r="F400" s="29"/>
      <c r="G400" s="29"/>
      <c r="H400" s="29"/>
      <c r="I400" s="30"/>
      <c r="J400" s="30"/>
      <c r="K400" s="30"/>
      <c r="L400" s="30"/>
      <c r="M400" s="40"/>
      <c r="N400" s="40"/>
      <c r="O400" s="31"/>
      <c r="P400" s="31"/>
      <c r="Q400" s="32"/>
      <c r="R400" s="32"/>
      <c r="S400" s="33"/>
      <c r="T400" s="33"/>
      <c r="U400" s="33"/>
      <c r="V400" s="33"/>
      <c r="W400" s="33"/>
      <c r="X400" s="33"/>
    </row>
    <row r="401" spans="1:24" s="34" customFormat="1">
      <c r="A401" s="29"/>
      <c r="B401" s="29"/>
      <c r="C401" s="29"/>
      <c r="D401" s="29"/>
      <c r="E401" s="29"/>
      <c r="F401" s="29"/>
      <c r="G401" s="29"/>
      <c r="H401" s="29"/>
      <c r="I401" s="30"/>
      <c r="J401" s="30"/>
      <c r="K401" s="30"/>
      <c r="L401" s="30"/>
      <c r="M401" s="40"/>
      <c r="N401" s="40"/>
      <c r="O401" s="31"/>
      <c r="P401" s="31"/>
      <c r="Q401" s="32"/>
      <c r="R401" s="32"/>
      <c r="S401" s="33"/>
      <c r="T401" s="33"/>
      <c r="U401" s="33"/>
      <c r="V401" s="33"/>
      <c r="W401" s="33"/>
      <c r="X401" s="33"/>
    </row>
    <row r="402" spans="1:24" s="34" customFormat="1">
      <c r="A402" s="29"/>
      <c r="B402" s="29"/>
      <c r="C402" s="29"/>
      <c r="D402" s="29"/>
      <c r="E402" s="29"/>
      <c r="F402" s="29"/>
      <c r="G402" s="29"/>
      <c r="H402" s="29"/>
      <c r="I402" s="30"/>
      <c r="J402" s="30"/>
      <c r="K402" s="30"/>
      <c r="L402" s="30"/>
      <c r="M402" s="40"/>
      <c r="N402" s="40"/>
      <c r="O402" s="31"/>
      <c r="P402" s="31"/>
      <c r="Q402" s="32"/>
      <c r="R402" s="32"/>
      <c r="S402" s="33"/>
      <c r="T402" s="33"/>
      <c r="U402" s="33"/>
      <c r="V402" s="33"/>
      <c r="W402" s="33"/>
      <c r="X402" s="33"/>
    </row>
    <row r="403" spans="1:24" s="34" customFormat="1">
      <c r="A403" s="29"/>
      <c r="B403" s="29"/>
      <c r="C403" s="29"/>
      <c r="D403" s="29"/>
      <c r="E403" s="29"/>
      <c r="F403" s="29"/>
      <c r="G403" s="29"/>
      <c r="H403" s="29"/>
      <c r="I403" s="30"/>
      <c r="J403" s="30"/>
      <c r="K403" s="30"/>
      <c r="L403" s="30"/>
      <c r="M403" s="40"/>
      <c r="N403" s="40"/>
      <c r="O403" s="31"/>
      <c r="P403" s="31"/>
      <c r="Q403" s="32"/>
      <c r="R403" s="32"/>
      <c r="S403" s="33"/>
      <c r="T403" s="33"/>
      <c r="U403" s="33"/>
      <c r="V403" s="33"/>
      <c r="W403" s="33"/>
      <c r="X403" s="33"/>
    </row>
    <row r="404" spans="1:24" s="34" customFormat="1">
      <c r="A404" s="29"/>
      <c r="B404" s="29"/>
      <c r="C404" s="29"/>
      <c r="D404" s="29"/>
      <c r="E404" s="29"/>
      <c r="F404" s="29"/>
      <c r="G404" s="29"/>
      <c r="H404" s="29"/>
      <c r="I404" s="30"/>
      <c r="J404" s="30"/>
      <c r="K404" s="30"/>
      <c r="L404" s="30"/>
      <c r="M404" s="40"/>
      <c r="N404" s="40"/>
      <c r="O404" s="31"/>
      <c r="P404" s="31"/>
      <c r="Q404" s="32"/>
      <c r="R404" s="32"/>
      <c r="S404" s="33"/>
      <c r="T404" s="33"/>
      <c r="U404" s="33"/>
      <c r="V404" s="33"/>
      <c r="W404" s="33"/>
      <c r="X404" s="33"/>
    </row>
    <row r="405" spans="1:24" s="34" customFormat="1">
      <c r="A405" s="29"/>
      <c r="B405" s="29"/>
      <c r="C405" s="29"/>
      <c r="D405" s="29"/>
      <c r="E405" s="29"/>
      <c r="F405" s="29"/>
      <c r="G405" s="29"/>
      <c r="H405" s="29"/>
      <c r="I405" s="30"/>
      <c r="J405" s="30"/>
      <c r="K405" s="30"/>
      <c r="L405" s="30"/>
      <c r="M405" s="40"/>
      <c r="N405" s="40"/>
      <c r="O405" s="31"/>
      <c r="P405" s="31"/>
      <c r="Q405" s="32"/>
      <c r="R405" s="32"/>
      <c r="S405" s="33"/>
      <c r="T405" s="33"/>
      <c r="U405" s="33"/>
      <c r="V405" s="33"/>
      <c r="W405" s="33"/>
      <c r="X405" s="33"/>
    </row>
    <row r="406" spans="1:24" s="34" customFormat="1">
      <c r="A406" s="29"/>
      <c r="B406" s="29"/>
      <c r="C406" s="29"/>
      <c r="D406" s="29"/>
      <c r="E406" s="29"/>
      <c r="F406" s="29"/>
      <c r="G406" s="29"/>
      <c r="H406" s="29"/>
      <c r="I406" s="30"/>
      <c r="J406" s="30"/>
      <c r="K406" s="30"/>
      <c r="L406" s="30"/>
      <c r="M406" s="40"/>
      <c r="N406" s="40"/>
      <c r="O406" s="31"/>
      <c r="P406" s="31"/>
      <c r="Q406" s="32"/>
      <c r="R406" s="32"/>
      <c r="S406" s="33"/>
      <c r="T406" s="33"/>
      <c r="U406" s="33"/>
      <c r="V406" s="33"/>
      <c r="W406" s="33"/>
      <c r="X406" s="33"/>
    </row>
    <row r="407" spans="1:24" s="34" customFormat="1">
      <c r="A407" s="29"/>
      <c r="B407" s="29"/>
      <c r="C407" s="29"/>
      <c r="D407" s="29"/>
      <c r="E407" s="29"/>
      <c r="F407" s="29"/>
      <c r="G407" s="29"/>
      <c r="H407" s="29"/>
      <c r="I407" s="30"/>
      <c r="J407" s="30"/>
      <c r="K407" s="30"/>
      <c r="L407" s="30"/>
      <c r="M407" s="40"/>
      <c r="N407" s="40"/>
      <c r="O407" s="31"/>
      <c r="P407" s="31"/>
      <c r="Q407" s="32"/>
      <c r="R407" s="32"/>
      <c r="S407" s="33"/>
      <c r="T407" s="33"/>
      <c r="U407" s="33"/>
      <c r="V407" s="33"/>
      <c r="W407" s="33"/>
      <c r="X407" s="33"/>
    </row>
    <row r="408" spans="1:24" s="34" customFormat="1">
      <c r="A408" s="29"/>
      <c r="B408" s="29"/>
      <c r="C408" s="29"/>
      <c r="D408" s="29"/>
      <c r="E408" s="29"/>
      <c r="F408" s="29"/>
      <c r="G408" s="29"/>
      <c r="H408" s="29"/>
      <c r="I408" s="30"/>
      <c r="J408" s="30"/>
      <c r="K408" s="30"/>
      <c r="L408" s="30"/>
      <c r="M408" s="40"/>
      <c r="N408" s="40"/>
      <c r="O408" s="31"/>
      <c r="P408" s="31"/>
      <c r="Q408" s="32"/>
      <c r="R408" s="32"/>
      <c r="S408" s="33"/>
      <c r="T408" s="33"/>
      <c r="U408" s="33"/>
      <c r="V408" s="33"/>
      <c r="W408" s="33"/>
      <c r="X408" s="33"/>
    </row>
    <row r="409" spans="1:24" s="34" customFormat="1">
      <c r="A409" s="29"/>
      <c r="B409" s="29"/>
      <c r="C409" s="29"/>
      <c r="D409" s="29"/>
      <c r="E409" s="29"/>
      <c r="F409" s="29"/>
      <c r="G409" s="29"/>
      <c r="H409" s="29"/>
      <c r="I409" s="30"/>
      <c r="J409" s="30"/>
      <c r="K409" s="30"/>
      <c r="L409" s="30"/>
      <c r="M409" s="40"/>
      <c r="N409" s="40"/>
      <c r="O409" s="31"/>
      <c r="P409" s="31"/>
      <c r="Q409" s="32"/>
      <c r="R409" s="32"/>
      <c r="S409" s="33"/>
      <c r="T409" s="33"/>
      <c r="U409" s="33"/>
      <c r="V409" s="33"/>
      <c r="W409" s="33"/>
      <c r="X409" s="33"/>
    </row>
    <row r="410" spans="1:24" s="34" customFormat="1">
      <c r="A410" s="29"/>
      <c r="B410" s="29"/>
      <c r="C410" s="29"/>
      <c r="D410" s="29"/>
      <c r="E410" s="29"/>
      <c r="F410" s="29"/>
      <c r="G410" s="29"/>
      <c r="H410" s="29"/>
      <c r="I410" s="30"/>
      <c r="J410" s="30"/>
      <c r="K410" s="30"/>
      <c r="L410" s="30"/>
      <c r="M410" s="40"/>
      <c r="N410" s="40"/>
      <c r="O410" s="31"/>
      <c r="P410" s="31"/>
      <c r="Q410" s="32"/>
      <c r="R410" s="32"/>
      <c r="S410" s="33"/>
      <c r="T410" s="33"/>
      <c r="U410" s="33"/>
      <c r="V410" s="33"/>
      <c r="W410" s="33"/>
      <c r="X410" s="33"/>
    </row>
    <row r="411" spans="1:24" s="34" customFormat="1">
      <c r="A411" s="29"/>
      <c r="B411" s="29"/>
      <c r="C411" s="29"/>
      <c r="D411" s="29"/>
      <c r="E411" s="29"/>
      <c r="F411" s="29"/>
      <c r="G411" s="29"/>
      <c r="H411" s="29"/>
      <c r="I411" s="30"/>
      <c r="J411" s="30"/>
      <c r="K411" s="30"/>
      <c r="L411" s="30"/>
      <c r="M411" s="40"/>
      <c r="N411" s="40"/>
      <c r="O411" s="31"/>
      <c r="P411" s="31"/>
      <c r="Q411" s="32"/>
      <c r="R411" s="32"/>
      <c r="S411" s="33"/>
      <c r="T411" s="33"/>
      <c r="U411" s="33"/>
      <c r="V411" s="33"/>
      <c r="W411" s="33"/>
      <c r="X411" s="33"/>
    </row>
    <row r="412" spans="1:24" s="34" customFormat="1">
      <c r="A412" s="29"/>
      <c r="B412" s="29"/>
      <c r="C412" s="29"/>
      <c r="D412" s="29"/>
      <c r="E412" s="29"/>
      <c r="F412" s="29"/>
      <c r="G412" s="29"/>
      <c r="H412" s="29"/>
      <c r="I412" s="30"/>
      <c r="J412" s="30"/>
      <c r="K412" s="30"/>
      <c r="L412" s="30"/>
      <c r="M412" s="40"/>
      <c r="N412" s="40"/>
      <c r="O412" s="31"/>
      <c r="P412" s="31"/>
      <c r="Q412" s="32"/>
      <c r="R412" s="32"/>
      <c r="S412" s="33"/>
      <c r="T412" s="33"/>
      <c r="U412" s="33"/>
      <c r="V412" s="33"/>
      <c r="W412" s="33"/>
      <c r="X412" s="33"/>
    </row>
    <row r="413" spans="1:24" s="34" customFormat="1">
      <c r="A413" s="29"/>
      <c r="B413" s="29"/>
      <c r="C413" s="29"/>
      <c r="D413" s="29"/>
      <c r="E413" s="29"/>
      <c r="F413" s="29"/>
      <c r="G413" s="29"/>
      <c r="H413" s="29"/>
      <c r="I413" s="30"/>
      <c r="J413" s="30"/>
      <c r="K413" s="30"/>
      <c r="L413" s="30"/>
      <c r="M413" s="40"/>
      <c r="N413" s="40"/>
      <c r="O413" s="31"/>
      <c r="P413" s="31"/>
      <c r="Q413" s="32"/>
      <c r="R413" s="32"/>
      <c r="S413" s="33"/>
      <c r="T413" s="33"/>
      <c r="U413" s="33"/>
      <c r="V413" s="33"/>
      <c r="W413" s="33"/>
      <c r="X413" s="33"/>
    </row>
    <row r="414" spans="1:24" s="34" customFormat="1">
      <c r="A414" s="29"/>
      <c r="B414" s="29"/>
      <c r="C414" s="29"/>
      <c r="D414" s="29"/>
      <c r="E414" s="29"/>
      <c r="F414" s="29"/>
      <c r="G414" s="29"/>
      <c r="H414" s="29"/>
      <c r="I414" s="30"/>
      <c r="J414" s="30"/>
      <c r="K414" s="30"/>
      <c r="L414" s="30"/>
      <c r="M414" s="40"/>
      <c r="N414" s="40"/>
      <c r="O414" s="31"/>
      <c r="P414" s="31"/>
      <c r="Q414" s="32"/>
      <c r="R414" s="32"/>
      <c r="S414" s="33"/>
      <c r="T414" s="33"/>
      <c r="U414" s="33"/>
      <c r="V414" s="33"/>
      <c r="W414" s="33"/>
      <c r="X414" s="33"/>
    </row>
    <row r="415" spans="1:24" s="34" customFormat="1">
      <c r="A415" s="29"/>
      <c r="B415" s="29"/>
      <c r="C415" s="29"/>
      <c r="D415" s="29"/>
      <c r="E415" s="29"/>
      <c r="F415" s="29"/>
      <c r="G415" s="29"/>
      <c r="H415" s="29"/>
      <c r="I415" s="30"/>
      <c r="J415" s="30"/>
      <c r="K415" s="30"/>
      <c r="L415" s="30"/>
      <c r="M415" s="40"/>
      <c r="N415" s="40"/>
      <c r="O415" s="31"/>
      <c r="P415" s="31"/>
      <c r="Q415" s="32"/>
      <c r="R415" s="32"/>
      <c r="S415" s="33"/>
      <c r="T415" s="33"/>
      <c r="U415" s="33"/>
      <c r="V415" s="33"/>
      <c r="W415" s="33"/>
      <c r="X415" s="33"/>
    </row>
    <row r="416" spans="1:24" s="34" customFormat="1">
      <c r="A416" s="29"/>
      <c r="B416" s="29"/>
      <c r="C416" s="29"/>
      <c r="D416" s="29"/>
      <c r="E416" s="29"/>
      <c r="F416" s="29"/>
      <c r="G416" s="29"/>
      <c r="H416" s="29"/>
      <c r="I416" s="30"/>
      <c r="J416" s="30"/>
      <c r="K416" s="30"/>
      <c r="L416" s="30"/>
      <c r="M416" s="40"/>
      <c r="N416" s="40"/>
      <c r="O416" s="31"/>
      <c r="P416" s="31"/>
      <c r="Q416" s="32"/>
      <c r="R416" s="32"/>
      <c r="S416" s="33"/>
      <c r="T416" s="33"/>
      <c r="U416" s="33"/>
      <c r="V416" s="33"/>
      <c r="W416" s="33"/>
      <c r="X416" s="33"/>
    </row>
    <row r="417" spans="1:24" s="34" customFormat="1">
      <c r="A417" s="29"/>
      <c r="B417" s="29"/>
      <c r="C417" s="29"/>
      <c r="D417" s="29"/>
      <c r="E417" s="29"/>
      <c r="F417" s="29"/>
      <c r="G417" s="29"/>
      <c r="H417" s="29"/>
      <c r="I417" s="30"/>
      <c r="J417" s="30"/>
      <c r="K417" s="30"/>
      <c r="L417" s="30"/>
      <c r="M417" s="40"/>
      <c r="N417" s="40"/>
      <c r="O417" s="31"/>
      <c r="P417" s="31"/>
      <c r="Q417" s="32"/>
      <c r="R417" s="32"/>
      <c r="S417" s="33"/>
      <c r="T417" s="33"/>
      <c r="U417" s="33"/>
      <c r="V417" s="33"/>
      <c r="W417" s="33"/>
      <c r="X417" s="33"/>
    </row>
    <row r="418" spans="1:24" s="34" customFormat="1">
      <c r="A418" s="29"/>
      <c r="B418" s="29"/>
      <c r="C418" s="29"/>
      <c r="D418" s="29"/>
      <c r="E418" s="29"/>
      <c r="F418" s="29"/>
      <c r="G418" s="29"/>
      <c r="H418" s="29"/>
      <c r="I418" s="30"/>
      <c r="J418" s="30"/>
      <c r="K418" s="30"/>
      <c r="L418" s="30"/>
      <c r="M418" s="40"/>
      <c r="N418" s="40"/>
      <c r="O418" s="31"/>
      <c r="P418" s="31"/>
      <c r="Q418" s="32"/>
      <c r="R418" s="32"/>
      <c r="S418" s="33"/>
      <c r="T418" s="33"/>
      <c r="U418" s="33"/>
      <c r="V418" s="33"/>
      <c r="W418" s="33"/>
      <c r="X418" s="33"/>
    </row>
    <row r="419" spans="1:24" s="34" customFormat="1">
      <c r="A419" s="29"/>
      <c r="B419" s="29"/>
      <c r="C419" s="29"/>
      <c r="D419" s="29"/>
      <c r="E419" s="29"/>
      <c r="F419" s="29"/>
      <c r="G419" s="29"/>
      <c r="H419" s="29"/>
      <c r="I419" s="30"/>
      <c r="J419" s="30"/>
      <c r="K419" s="30"/>
      <c r="L419" s="30"/>
      <c r="M419" s="40"/>
      <c r="N419" s="40"/>
      <c r="O419" s="31"/>
      <c r="P419" s="31"/>
      <c r="Q419" s="32"/>
      <c r="R419" s="32"/>
      <c r="S419" s="33"/>
      <c r="T419" s="33"/>
      <c r="U419" s="33"/>
      <c r="V419" s="33"/>
      <c r="W419" s="33"/>
      <c r="X419" s="33"/>
    </row>
    <row r="420" spans="1:24" s="34" customFormat="1">
      <c r="A420" s="29"/>
      <c r="B420" s="29"/>
      <c r="C420" s="29"/>
      <c r="D420" s="29"/>
      <c r="E420" s="29"/>
      <c r="F420" s="29"/>
      <c r="G420" s="29"/>
      <c r="H420" s="29"/>
      <c r="I420" s="30"/>
      <c r="J420" s="30"/>
      <c r="K420" s="30"/>
      <c r="L420" s="30"/>
      <c r="M420" s="40"/>
      <c r="N420" s="40"/>
      <c r="O420" s="31"/>
      <c r="P420" s="31"/>
      <c r="Q420" s="32"/>
      <c r="R420" s="32"/>
      <c r="S420" s="33"/>
      <c r="T420" s="33"/>
      <c r="U420" s="33"/>
      <c r="V420" s="33"/>
      <c r="W420" s="33"/>
      <c r="X420" s="33"/>
    </row>
    <row r="421" spans="1:24" s="34" customFormat="1">
      <c r="A421" s="29"/>
      <c r="B421" s="29"/>
      <c r="C421" s="29"/>
      <c r="D421" s="29"/>
      <c r="E421" s="29"/>
      <c r="F421" s="29"/>
      <c r="G421" s="29"/>
      <c r="H421" s="29"/>
      <c r="I421" s="30"/>
      <c r="J421" s="30"/>
      <c r="K421" s="30"/>
      <c r="L421" s="30"/>
      <c r="M421" s="40"/>
      <c r="N421" s="40"/>
      <c r="O421" s="31"/>
      <c r="P421" s="31"/>
      <c r="Q421" s="32"/>
      <c r="R421" s="32"/>
      <c r="S421" s="33"/>
      <c r="T421" s="33"/>
      <c r="U421" s="33"/>
      <c r="V421" s="33"/>
      <c r="W421" s="33"/>
      <c r="X421" s="33"/>
    </row>
    <row r="422" spans="1:24" s="34" customFormat="1">
      <c r="A422" s="29"/>
      <c r="B422" s="29"/>
      <c r="C422" s="29"/>
      <c r="D422" s="29"/>
      <c r="E422" s="29"/>
      <c r="F422" s="29"/>
      <c r="G422" s="29"/>
      <c r="H422" s="29"/>
      <c r="I422" s="30"/>
      <c r="J422" s="30"/>
      <c r="K422" s="30"/>
      <c r="L422" s="30"/>
      <c r="M422" s="40"/>
      <c r="N422" s="40"/>
      <c r="O422" s="31"/>
      <c r="P422" s="31"/>
      <c r="Q422" s="32"/>
      <c r="R422" s="32"/>
      <c r="S422" s="33"/>
      <c r="T422" s="33"/>
      <c r="U422" s="33"/>
      <c r="V422" s="33"/>
      <c r="W422" s="33"/>
      <c r="X422" s="33"/>
    </row>
    <row r="423" spans="1:24" s="34" customFormat="1">
      <c r="A423" s="29"/>
      <c r="B423" s="29"/>
      <c r="C423" s="29"/>
      <c r="D423" s="29"/>
      <c r="E423" s="29"/>
      <c r="F423" s="29"/>
      <c r="G423" s="29"/>
      <c r="H423" s="29"/>
      <c r="I423" s="30"/>
      <c r="J423" s="30"/>
      <c r="K423" s="30"/>
      <c r="L423" s="30"/>
      <c r="M423" s="40"/>
      <c r="N423" s="40"/>
      <c r="O423" s="31"/>
      <c r="P423" s="31"/>
      <c r="Q423" s="32"/>
      <c r="R423" s="32"/>
      <c r="S423" s="33"/>
      <c r="T423" s="33"/>
      <c r="U423" s="33"/>
      <c r="V423" s="33"/>
      <c r="W423" s="33"/>
      <c r="X423" s="33"/>
    </row>
    <row r="424" spans="1:24" s="34" customFormat="1">
      <c r="A424" s="29"/>
      <c r="B424" s="29"/>
      <c r="C424" s="29"/>
      <c r="D424" s="29"/>
      <c r="E424" s="29"/>
      <c r="F424" s="29"/>
      <c r="G424" s="29"/>
      <c r="H424" s="29"/>
      <c r="I424" s="30"/>
      <c r="J424" s="30"/>
      <c r="K424" s="30"/>
      <c r="L424" s="30"/>
      <c r="M424" s="40"/>
      <c r="N424" s="40"/>
      <c r="O424" s="31"/>
      <c r="P424" s="31"/>
      <c r="Q424" s="32"/>
      <c r="R424" s="32"/>
      <c r="S424" s="33"/>
      <c r="T424" s="33"/>
      <c r="U424" s="33"/>
      <c r="V424" s="33"/>
      <c r="W424" s="33"/>
      <c r="X424" s="33"/>
    </row>
    <row r="425" spans="1:24" s="34" customFormat="1">
      <c r="A425" s="29"/>
      <c r="B425" s="29"/>
      <c r="C425" s="29"/>
      <c r="D425" s="29"/>
      <c r="E425" s="29"/>
      <c r="F425" s="29"/>
      <c r="G425" s="29"/>
      <c r="H425" s="29"/>
      <c r="I425" s="30"/>
      <c r="J425" s="30"/>
      <c r="K425" s="30"/>
      <c r="L425" s="30"/>
      <c r="M425" s="40"/>
      <c r="N425" s="40"/>
      <c r="O425" s="31"/>
      <c r="P425" s="31"/>
      <c r="Q425" s="32"/>
      <c r="R425" s="32"/>
      <c r="S425" s="33"/>
      <c r="T425" s="33"/>
      <c r="U425" s="33"/>
      <c r="V425" s="33"/>
      <c r="W425" s="33"/>
      <c r="X425" s="33"/>
    </row>
    <row r="426" spans="1:24" s="34" customFormat="1">
      <c r="A426" s="29"/>
      <c r="B426" s="29"/>
      <c r="C426" s="29"/>
      <c r="D426" s="29"/>
      <c r="E426" s="29"/>
      <c r="F426" s="29"/>
      <c r="G426" s="29"/>
      <c r="H426" s="29"/>
      <c r="I426" s="30"/>
      <c r="J426" s="30"/>
      <c r="K426" s="30"/>
      <c r="L426" s="30"/>
      <c r="M426" s="40"/>
      <c r="N426" s="40"/>
      <c r="O426" s="31"/>
      <c r="P426" s="31"/>
      <c r="Q426" s="32"/>
      <c r="R426" s="32"/>
      <c r="S426" s="33"/>
      <c r="T426" s="33"/>
      <c r="U426" s="33"/>
      <c r="V426" s="33"/>
      <c r="W426" s="33"/>
      <c r="X426" s="33"/>
    </row>
    <row r="427" spans="1:24" s="34" customFormat="1">
      <c r="A427" s="29"/>
      <c r="B427" s="29"/>
      <c r="C427" s="29"/>
      <c r="D427" s="29"/>
      <c r="E427" s="29"/>
      <c r="F427" s="29"/>
      <c r="G427" s="29"/>
      <c r="H427" s="29"/>
      <c r="I427" s="30"/>
      <c r="J427" s="30"/>
      <c r="K427" s="30"/>
      <c r="L427" s="30"/>
      <c r="M427" s="40"/>
      <c r="N427" s="40"/>
      <c r="O427" s="31"/>
      <c r="P427" s="31"/>
      <c r="Q427" s="32"/>
      <c r="R427" s="32"/>
      <c r="S427" s="33"/>
      <c r="T427" s="33"/>
      <c r="U427" s="33"/>
      <c r="V427" s="33"/>
      <c r="W427" s="33"/>
      <c r="X427" s="33"/>
    </row>
    <row r="428" spans="1:24" s="34" customFormat="1">
      <c r="A428" s="29"/>
      <c r="B428" s="29"/>
      <c r="C428" s="29"/>
      <c r="D428" s="29"/>
      <c r="E428" s="29"/>
      <c r="F428" s="29"/>
      <c r="G428" s="29"/>
      <c r="H428" s="29"/>
      <c r="I428" s="30"/>
      <c r="J428" s="30"/>
      <c r="K428" s="30"/>
      <c r="L428" s="30"/>
      <c r="M428" s="40"/>
      <c r="N428" s="40"/>
      <c r="O428" s="31"/>
      <c r="P428" s="31"/>
      <c r="Q428" s="32"/>
      <c r="R428" s="32"/>
      <c r="S428" s="33"/>
      <c r="T428" s="33"/>
      <c r="U428" s="33"/>
      <c r="V428" s="33"/>
      <c r="W428" s="33"/>
      <c r="X428" s="33"/>
    </row>
    <row r="429" spans="1:24" s="34" customFormat="1">
      <c r="A429" s="29"/>
      <c r="B429" s="29"/>
      <c r="C429" s="29"/>
      <c r="D429" s="29"/>
      <c r="E429" s="29"/>
      <c r="F429" s="29"/>
      <c r="G429" s="29"/>
      <c r="H429" s="29"/>
      <c r="I429" s="30"/>
      <c r="J429" s="30"/>
      <c r="K429" s="30"/>
      <c r="L429" s="30"/>
      <c r="M429" s="40"/>
      <c r="N429" s="40"/>
      <c r="O429" s="31"/>
      <c r="P429" s="31"/>
      <c r="Q429" s="32"/>
      <c r="R429" s="32"/>
      <c r="S429" s="33"/>
      <c r="T429" s="33"/>
      <c r="U429" s="33"/>
      <c r="V429" s="33"/>
      <c r="W429" s="33"/>
      <c r="X429" s="33"/>
    </row>
    <row r="430" spans="1:24" s="34" customFormat="1">
      <c r="A430" s="29"/>
      <c r="B430" s="29"/>
      <c r="C430" s="29"/>
      <c r="D430" s="29"/>
      <c r="E430" s="29"/>
      <c r="F430" s="29"/>
      <c r="G430" s="29"/>
      <c r="H430" s="29"/>
      <c r="I430" s="30"/>
      <c r="J430" s="30"/>
      <c r="K430" s="30"/>
      <c r="L430" s="30"/>
      <c r="M430" s="40"/>
      <c r="N430" s="40"/>
      <c r="O430" s="31"/>
      <c r="P430" s="31"/>
      <c r="Q430" s="32"/>
      <c r="R430" s="32"/>
      <c r="S430" s="33"/>
      <c r="T430" s="33"/>
      <c r="U430" s="33"/>
      <c r="V430" s="33"/>
      <c r="W430" s="33"/>
      <c r="X430" s="33"/>
    </row>
    <row r="431" spans="1:24" s="34" customFormat="1">
      <c r="A431" s="29"/>
      <c r="B431" s="29"/>
      <c r="C431" s="29"/>
      <c r="D431" s="29"/>
      <c r="E431" s="29"/>
      <c r="F431" s="29"/>
      <c r="G431" s="29"/>
      <c r="H431" s="29"/>
      <c r="I431" s="30"/>
      <c r="J431" s="30"/>
      <c r="K431" s="30"/>
      <c r="L431" s="30"/>
      <c r="M431" s="40"/>
      <c r="N431" s="40"/>
      <c r="O431" s="31"/>
      <c r="P431" s="31"/>
      <c r="Q431" s="32"/>
      <c r="R431" s="32"/>
      <c r="S431" s="33"/>
      <c r="T431" s="33"/>
      <c r="U431" s="33"/>
      <c r="V431" s="33"/>
      <c r="W431" s="33"/>
      <c r="X431" s="33"/>
    </row>
    <row r="432" spans="1:24" s="34" customFormat="1">
      <c r="A432" s="29"/>
      <c r="B432" s="29"/>
      <c r="C432" s="29"/>
      <c r="D432" s="29"/>
      <c r="E432" s="29"/>
      <c r="F432" s="29"/>
      <c r="G432" s="29"/>
      <c r="H432" s="29"/>
      <c r="I432" s="30"/>
      <c r="J432" s="30"/>
      <c r="K432" s="30"/>
      <c r="L432" s="30"/>
      <c r="M432" s="40"/>
      <c r="N432" s="40"/>
      <c r="O432" s="31"/>
      <c r="P432" s="31"/>
      <c r="Q432" s="32"/>
      <c r="R432" s="32"/>
      <c r="S432" s="33"/>
      <c r="T432" s="33"/>
      <c r="U432" s="33"/>
      <c r="V432" s="33"/>
      <c r="W432" s="33"/>
      <c r="X432" s="33"/>
    </row>
    <row r="433" spans="1:24" s="34" customFormat="1">
      <c r="A433" s="29"/>
      <c r="B433" s="29"/>
      <c r="C433" s="29"/>
      <c r="D433" s="29"/>
      <c r="E433" s="29"/>
      <c r="F433" s="29"/>
      <c r="G433" s="29"/>
      <c r="H433" s="29"/>
      <c r="I433" s="30"/>
      <c r="J433" s="30"/>
      <c r="K433" s="30"/>
      <c r="L433" s="30"/>
      <c r="M433" s="40"/>
      <c r="N433" s="40"/>
      <c r="O433" s="31"/>
      <c r="P433" s="31"/>
      <c r="Q433" s="32"/>
      <c r="R433" s="32"/>
      <c r="S433" s="33"/>
      <c r="T433" s="33"/>
      <c r="U433" s="33"/>
      <c r="V433" s="33"/>
      <c r="W433" s="33"/>
      <c r="X433" s="33"/>
    </row>
    <row r="434" spans="1:24" s="34" customFormat="1">
      <c r="A434" s="29"/>
      <c r="B434" s="29"/>
      <c r="C434" s="29"/>
      <c r="D434" s="29"/>
      <c r="E434" s="29"/>
      <c r="F434" s="29"/>
      <c r="G434" s="29"/>
      <c r="H434" s="29"/>
      <c r="I434" s="30"/>
      <c r="J434" s="30"/>
      <c r="K434" s="30"/>
      <c r="L434" s="30"/>
      <c r="M434" s="40"/>
      <c r="N434" s="40"/>
      <c r="O434" s="31"/>
      <c r="P434" s="31"/>
      <c r="Q434" s="32"/>
      <c r="R434" s="32"/>
      <c r="S434" s="33"/>
      <c r="T434" s="33"/>
      <c r="U434" s="33"/>
      <c r="V434" s="33"/>
      <c r="W434" s="33"/>
      <c r="X434" s="33"/>
    </row>
    <row r="435" spans="1:24" s="34" customFormat="1">
      <c r="A435" s="29"/>
      <c r="B435" s="29"/>
      <c r="C435" s="29"/>
      <c r="D435" s="29"/>
      <c r="E435" s="29"/>
      <c r="F435" s="29"/>
      <c r="G435" s="29"/>
      <c r="H435" s="29"/>
      <c r="I435" s="30"/>
      <c r="J435" s="30"/>
      <c r="K435" s="30"/>
      <c r="L435" s="30"/>
      <c r="M435" s="40"/>
      <c r="N435" s="40"/>
      <c r="O435" s="31"/>
      <c r="P435" s="31"/>
      <c r="Q435" s="32"/>
      <c r="R435" s="32"/>
      <c r="S435" s="33"/>
      <c r="T435" s="33"/>
      <c r="U435" s="33"/>
      <c r="V435" s="33"/>
      <c r="W435" s="33"/>
      <c r="X435" s="33"/>
    </row>
    <row r="436" spans="1:24" s="34" customFormat="1">
      <c r="A436" s="29"/>
      <c r="B436" s="29"/>
      <c r="C436" s="29"/>
      <c r="D436" s="29"/>
      <c r="E436" s="29"/>
      <c r="F436" s="29"/>
      <c r="G436" s="29"/>
      <c r="H436" s="29"/>
      <c r="I436" s="30"/>
      <c r="J436" s="30"/>
      <c r="K436" s="30"/>
      <c r="L436" s="30"/>
      <c r="M436" s="40"/>
      <c r="N436" s="40"/>
      <c r="O436" s="31"/>
      <c r="P436" s="31"/>
      <c r="Q436" s="32"/>
      <c r="R436" s="32"/>
      <c r="S436" s="33"/>
      <c r="T436" s="33"/>
      <c r="U436" s="33"/>
      <c r="V436" s="33"/>
      <c r="W436" s="33"/>
      <c r="X436" s="33"/>
    </row>
    <row r="437" spans="1:24" s="34" customFormat="1">
      <c r="A437" s="29"/>
      <c r="B437" s="29"/>
      <c r="C437" s="29"/>
      <c r="D437" s="29"/>
      <c r="E437" s="29"/>
      <c r="F437" s="29"/>
      <c r="G437" s="29"/>
      <c r="H437" s="29"/>
      <c r="I437" s="30"/>
      <c r="J437" s="30"/>
      <c r="K437" s="30"/>
      <c r="L437" s="30"/>
      <c r="M437" s="40"/>
      <c r="N437" s="40"/>
      <c r="O437" s="31"/>
      <c r="P437" s="31"/>
      <c r="Q437" s="32"/>
      <c r="R437" s="32"/>
      <c r="S437" s="33"/>
      <c r="T437" s="33"/>
      <c r="U437" s="33"/>
      <c r="V437" s="33"/>
      <c r="W437" s="33"/>
      <c r="X437" s="33"/>
    </row>
    <row r="438" spans="1:24" s="34" customFormat="1">
      <c r="A438" s="29"/>
      <c r="B438" s="29"/>
      <c r="C438" s="29"/>
      <c r="D438" s="29"/>
      <c r="E438" s="29"/>
      <c r="F438" s="29"/>
      <c r="G438" s="29"/>
      <c r="H438" s="29"/>
      <c r="I438" s="30"/>
      <c r="J438" s="30"/>
      <c r="K438" s="30"/>
      <c r="L438" s="30"/>
      <c r="M438" s="40"/>
      <c r="N438" s="40"/>
      <c r="O438" s="31"/>
      <c r="P438" s="31"/>
      <c r="Q438" s="32"/>
      <c r="R438" s="32"/>
      <c r="S438" s="33"/>
      <c r="T438" s="33"/>
      <c r="U438" s="33"/>
      <c r="V438" s="33"/>
      <c r="W438" s="33"/>
      <c r="X438" s="33"/>
    </row>
    <row r="439" spans="1:24" s="34" customFormat="1">
      <c r="A439" s="29"/>
      <c r="B439" s="29"/>
      <c r="C439" s="29"/>
      <c r="D439" s="29"/>
      <c r="E439" s="29"/>
      <c r="F439" s="29"/>
      <c r="G439" s="29"/>
      <c r="H439" s="29"/>
      <c r="I439" s="30"/>
      <c r="J439" s="30"/>
      <c r="K439" s="30"/>
      <c r="L439" s="30"/>
      <c r="M439" s="40"/>
      <c r="N439" s="40"/>
      <c r="O439" s="31"/>
      <c r="P439" s="31"/>
      <c r="Q439" s="32"/>
      <c r="R439" s="32"/>
      <c r="S439" s="33"/>
      <c r="T439" s="33"/>
      <c r="U439" s="33"/>
      <c r="V439" s="33"/>
      <c r="W439" s="33"/>
      <c r="X439" s="33"/>
    </row>
    <row r="440" spans="1:24" s="34" customFormat="1">
      <c r="A440" s="29"/>
      <c r="B440" s="29"/>
      <c r="C440" s="29"/>
      <c r="D440" s="29"/>
      <c r="E440" s="29"/>
      <c r="F440" s="29"/>
      <c r="G440" s="29"/>
      <c r="H440" s="29"/>
      <c r="I440" s="30"/>
      <c r="J440" s="30"/>
      <c r="K440" s="30"/>
      <c r="L440" s="30"/>
      <c r="M440" s="40"/>
      <c r="N440" s="40"/>
      <c r="O440" s="31"/>
      <c r="P440" s="31"/>
      <c r="Q440" s="32"/>
      <c r="R440" s="32"/>
      <c r="S440" s="33"/>
      <c r="T440" s="33"/>
      <c r="U440" s="33"/>
      <c r="V440" s="33"/>
      <c r="W440" s="33"/>
      <c r="X440" s="33"/>
    </row>
    <row r="441" spans="1:24" s="34" customFormat="1">
      <c r="A441" s="29"/>
      <c r="B441" s="29"/>
      <c r="C441" s="29"/>
      <c r="D441" s="29"/>
      <c r="E441" s="29"/>
      <c r="F441" s="29"/>
      <c r="G441" s="29"/>
      <c r="H441" s="29"/>
      <c r="I441" s="30"/>
      <c r="J441" s="30"/>
      <c r="K441" s="30"/>
      <c r="L441" s="30"/>
      <c r="M441" s="40"/>
      <c r="N441" s="40"/>
      <c r="O441" s="31"/>
      <c r="P441" s="31"/>
      <c r="Q441" s="32"/>
      <c r="R441" s="32"/>
      <c r="S441" s="33"/>
      <c r="T441" s="33"/>
      <c r="U441" s="33"/>
      <c r="V441" s="33"/>
      <c r="W441" s="33"/>
      <c r="X441" s="33"/>
    </row>
    <row r="442" spans="1:24" s="34" customFormat="1">
      <c r="A442" s="29"/>
      <c r="B442" s="29"/>
      <c r="C442" s="29"/>
      <c r="D442" s="29"/>
      <c r="E442" s="29"/>
      <c r="F442" s="29"/>
      <c r="G442" s="29"/>
      <c r="H442" s="29"/>
      <c r="I442" s="30"/>
      <c r="J442" s="30"/>
      <c r="K442" s="30"/>
      <c r="L442" s="30"/>
      <c r="M442" s="40"/>
      <c r="N442" s="40"/>
      <c r="O442" s="31"/>
      <c r="P442" s="31"/>
      <c r="Q442" s="32"/>
      <c r="R442" s="32"/>
      <c r="S442" s="33"/>
      <c r="T442" s="33"/>
      <c r="U442" s="33"/>
      <c r="V442" s="33"/>
      <c r="W442" s="33"/>
      <c r="X442" s="33"/>
    </row>
    <row r="443" spans="1:24" s="34" customFormat="1">
      <c r="A443" s="29"/>
      <c r="B443" s="29"/>
      <c r="C443" s="29"/>
      <c r="D443" s="29"/>
      <c r="E443" s="29"/>
      <c r="F443" s="29"/>
      <c r="G443" s="29"/>
      <c r="H443" s="29"/>
      <c r="I443" s="30"/>
      <c r="J443" s="30"/>
      <c r="K443" s="30"/>
      <c r="L443" s="30"/>
      <c r="M443" s="40"/>
      <c r="N443" s="40"/>
      <c r="O443" s="31"/>
      <c r="P443" s="31"/>
      <c r="Q443" s="32"/>
      <c r="R443" s="32"/>
      <c r="S443" s="33"/>
      <c r="T443" s="33"/>
      <c r="U443" s="33"/>
      <c r="V443" s="33"/>
      <c r="W443" s="33"/>
      <c r="X443" s="33"/>
    </row>
    <row r="444" spans="1:24" s="34" customFormat="1">
      <c r="A444" s="29"/>
      <c r="B444" s="29"/>
      <c r="C444" s="29"/>
      <c r="D444" s="29"/>
      <c r="E444" s="29"/>
      <c r="F444" s="29"/>
      <c r="G444" s="29"/>
      <c r="H444" s="29"/>
      <c r="I444" s="30"/>
      <c r="J444" s="30"/>
      <c r="K444" s="30"/>
      <c r="L444" s="30"/>
      <c r="M444" s="40"/>
      <c r="N444" s="40"/>
      <c r="O444" s="31"/>
      <c r="P444" s="31"/>
      <c r="Q444" s="32"/>
      <c r="R444" s="32"/>
      <c r="S444" s="33"/>
      <c r="T444" s="33"/>
      <c r="U444" s="33"/>
      <c r="V444" s="33"/>
      <c r="W444" s="33"/>
      <c r="X444" s="33"/>
    </row>
    <row r="445" spans="1:24" s="34" customFormat="1">
      <c r="A445" s="29"/>
      <c r="B445" s="29"/>
      <c r="C445" s="29"/>
      <c r="D445" s="29"/>
      <c r="E445" s="29"/>
      <c r="F445" s="29"/>
      <c r="G445" s="29"/>
      <c r="H445" s="29"/>
      <c r="I445" s="30"/>
      <c r="J445" s="30"/>
      <c r="K445" s="30"/>
      <c r="L445" s="30"/>
      <c r="M445" s="40"/>
      <c r="N445" s="40"/>
      <c r="O445" s="31"/>
      <c r="P445" s="31"/>
      <c r="Q445" s="32"/>
      <c r="R445" s="32"/>
      <c r="S445" s="33"/>
      <c r="T445" s="33"/>
      <c r="U445" s="33"/>
      <c r="V445" s="33"/>
      <c r="W445" s="33"/>
      <c r="X445" s="33"/>
    </row>
    <row r="446" spans="1:24" s="34" customFormat="1">
      <c r="A446" s="29"/>
      <c r="B446" s="29"/>
      <c r="C446" s="29"/>
      <c r="D446" s="29"/>
      <c r="E446" s="29"/>
      <c r="F446" s="29"/>
      <c r="G446" s="29"/>
      <c r="H446" s="29"/>
      <c r="I446" s="30"/>
      <c r="J446" s="30"/>
      <c r="K446" s="30"/>
      <c r="L446" s="30"/>
      <c r="M446" s="40"/>
      <c r="N446" s="40"/>
      <c r="O446" s="31"/>
      <c r="P446" s="31"/>
      <c r="Q446" s="32"/>
      <c r="R446" s="32"/>
      <c r="S446" s="33"/>
      <c r="T446" s="33"/>
      <c r="U446" s="33"/>
      <c r="V446" s="33"/>
      <c r="W446" s="33"/>
      <c r="X446" s="33"/>
    </row>
    <row r="447" spans="1:24" s="34" customFormat="1">
      <c r="A447" s="29"/>
      <c r="B447" s="29"/>
      <c r="C447" s="29"/>
      <c r="D447" s="29"/>
      <c r="E447" s="29"/>
      <c r="F447" s="29"/>
      <c r="G447" s="29"/>
      <c r="H447" s="29"/>
      <c r="I447" s="30"/>
      <c r="J447" s="30"/>
      <c r="K447" s="30"/>
      <c r="L447" s="30"/>
      <c r="M447" s="40"/>
      <c r="N447" s="40"/>
      <c r="O447" s="31"/>
      <c r="P447" s="31"/>
      <c r="Q447" s="32"/>
      <c r="R447" s="32"/>
      <c r="S447" s="33"/>
      <c r="T447" s="33"/>
      <c r="U447" s="33"/>
      <c r="V447" s="33"/>
      <c r="W447" s="33"/>
      <c r="X447" s="33"/>
    </row>
    <row r="448" spans="1:24" s="34" customFormat="1">
      <c r="A448" s="29"/>
      <c r="B448" s="29"/>
      <c r="C448" s="29"/>
      <c r="D448" s="29"/>
      <c r="E448" s="29"/>
      <c r="F448" s="29"/>
      <c r="G448" s="29"/>
      <c r="H448" s="29"/>
      <c r="I448" s="30"/>
      <c r="J448" s="30"/>
      <c r="K448" s="30"/>
      <c r="L448" s="30"/>
      <c r="M448" s="40"/>
      <c r="N448" s="40"/>
      <c r="O448" s="31"/>
      <c r="P448" s="31"/>
      <c r="Q448" s="32"/>
      <c r="R448" s="32"/>
      <c r="S448" s="33"/>
      <c r="T448" s="33"/>
      <c r="U448" s="33"/>
      <c r="V448" s="33"/>
      <c r="W448" s="33"/>
      <c r="X448" s="33"/>
    </row>
    <row r="449" spans="1:24" s="34" customFormat="1">
      <c r="A449" s="29"/>
      <c r="B449" s="29"/>
      <c r="C449" s="29"/>
      <c r="D449" s="29"/>
      <c r="E449" s="29"/>
      <c r="F449" s="29"/>
      <c r="G449" s="29"/>
      <c r="H449" s="29"/>
      <c r="I449" s="30"/>
      <c r="J449" s="30"/>
      <c r="K449" s="30"/>
      <c r="L449" s="30"/>
      <c r="M449" s="40"/>
      <c r="N449" s="40"/>
      <c r="O449" s="31"/>
      <c r="P449" s="31"/>
      <c r="Q449" s="32"/>
      <c r="R449" s="32"/>
      <c r="S449" s="33"/>
      <c r="T449" s="33"/>
      <c r="U449" s="33"/>
      <c r="V449" s="33"/>
      <c r="W449" s="33"/>
      <c r="X449" s="33"/>
    </row>
    <row r="450" spans="1:24" s="34" customFormat="1">
      <c r="A450" s="29"/>
      <c r="B450" s="29"/>
      <c r="C450" s="29"/>
      <c r="D450" s="29"/>
      <c r="E450" s="29"/>
      <c r="F450" s="29"/>
      <c r="G450" s="29"/>
      <c r="H450" s="29"/>
      <c r="I450" s="30"/>
      <c r="J450" s="30"/>
      <c r="K450" s="30"/>
      <c r="L450" s="30"/>
      <c r="M450" s="40"/>
      <c r="N450" s="40"/>
      <c r="O450" s="31"/>
      <c r="P450" s="31"/>
      <c r="Q450" s="32"/>
      <c r="R450" s="32"/>
      <c r="S450" s="33"/>
      <c r="T450" s="33"/>
      <c r="U450" s="33"/>
      <c r="V450" s="33"/>
      <c r="W450" s="33"/>
      <c r="X450" s="33"/>
    </row>
    <row r="451" spans="1:24" s="34" customFormat="1">
      <c r="A451" s="29"/>
      <c r="B451" s="29"/>
      <c r="C451" s="29"/>
      <c r="D451" s="29"/>
      <c r="E451" s="29"/>
      <c r="F451" s="29"/>
      <c r="G451" s="29"/>
      <c r="H451" s="29"/>
      <c r="I451" s="30"/>
      <c r="J451" s="30"/>
      <c r="K451" s="30"/>
      <c r="L451" s="30"/>
      <c r="M451" s="40"/>
      <c r="N451" s="40"/>
      <c r="O451" s="31"/>
      <c r="P451" s="31"/>
      <c r="Q451" s="32"/>
      <c r="R451" s="32"/>
      <c r="S451" s="33"/>
      <c r="T451" s="33"/>
      <c r="U451" s="33"/>
      <c r="V451" s="33"/>
      <c r="W451" s="33"/>
      <c r="X451" s="33"/>
    </row>
    <row r="452" spans="1:24" s="34" customFormat="1">
      <c r="A452" s="29"/>
      <c r="B452" s="29"/>
      <c r="C452" s="29"/>
      <c r="D452" s="29"/>
      <c r="E452" s="29"/>
      <c r="F452" s="29"/>
      <c r="G452" s="29"/>
      <c r="H452" s="29"/>
      <c r="I452" s="30"/>
      <c r="J452" s="30"/>
      <c r="K452" s="30"/>
      <c r="L452" s="30"/>
      <c r="M452" s="40"/>
      <c r="N452" s="40"/>
      <c r="O452" s="31"/>
      <c r="P452" s="31"/>
      <c r="Q452" s="32"/>
      <c r="R452" s="32"/>
      <c r="S452" s="33"/>
      <c r="T452" s="33"/>
      <c r="U452" s="33"/>
      <c r="V452" s="33"/>
      <c r="W452" s="33"/>
      <c r="X452" s="33"/>
    </row>
    <row r="453" spans="1:24" s="34" customFormat="1">
      <c r="A453" s="29"/>
      <c r="B453" s="29"/>
      <c r="C453" s="29"/>
      <c r="D453" s="29"/>
      <c r="E453" s="29"/>
      <c r="F453" s="29"/>
      <c r="G453" s="29"/>
      <c r="H453" s="29"/>
      <c r="I453" s="30"/>
      <c r="J453" s="30"/>
      <c r="K453" s="30"/>
      <c r="L453" s="30"/>
      <c r="M453" s="40"/>
      <c r="N453" s="40"/>
      <c r="O453" s="31"/>
      <c r="P453" s="31"/>
      <c r="Q453" s="32"/>
      <c r="R453" s="32"/>
      <c r="S453" s="33"/>
      <c r="T453" s="33"/>
      <c r="U453" s="33"/>
      <c r="V453" s="33"/>
      <c r="W453" s="33"/>
      <c r="X453" s="33"/>
    </row>
    <row r="454" spans="1:24" s="34" customFormat="1">
      <c r="A454" s="29"/>
      <c r="B454" s="29"/>
      <c r="C454" s="29"/>
      <c r="D454" s="29"/>
      <c r="E454" s="29"/>
      <c r="F454" s="29"/>
      <c r="G454" s="29"/>
      <c r="H454" s="29"/>
      <c r="I454" s="30"/>
      <c r="J454" s="30"/>
      <c r="K454" s="30"/>
      <c r="L454" s="30"/>
      <c r="M454" s="40"/>
      <c r="N454" s="40"/>
      <c r="O454" s="31"/>
      <c r="P454" s="31"/>
      <c r="Q454" s="32"/>
      <c r="R454" s="32"/>
      <c r="S454" s="33"/>
      <c r="T454" s="33"/>
      <c r="U454" s="33"/>
      <c r="V454" s="33"/>
      <c r="W454" s="33"/>
      <c r="X454" s="33"/>
    </row>
    <row r="455" spans="1:24" s="34" customFormat="1">
      <c r="A455" s="29"/>
      <c r="B455" s="29"/>
      <c r="C455" s="29"/>
      <c r="D455" s="29"/>
      <c r="E455" s="29"/>
      <c r="F455" s="29"/>
      <c r="G455" s="29"/>
      <c r="H455" s="29"/>
      <c r="I455" s="30"/>
      <c r="J455" s="30"/>
      <c r="K455" s="30"/>
      <c r="L455" s="30"/>
      <c r="M455" s="40"/>
      <c r="N455" s="40"/>
      <c r="O455" s="31"/>
      <c r="P455" s="31"/>
      <c r="Q455" s="32"/>
      <c r="R455" s="32"/>
      <c r="S455" s="33"/>
      <c r="T455" s="33"/>
      <c r="U455" s="33"/>
      <c r="V455" s="33"/>
      <c r="W455" s="33"/>
      <c r="X455" s="33"/>
    </row>
    <row r="456" spans="1:24" s="34" customFormat="1">
      <c r="A456" s="29"/>
      <c r="B456" s="29"/>
      <c r="C456" s="29"/>
      <c r="D456" s="29"/>
      <c r="E456" s="29"/>
      <c r="F456" s="29"/>
      <c r="G456" s="29"/>
      <c r="H456" s="29"/>
      <c r="I456" s="30"/>
      <c r="J456" s="30"/>
      <c r="K456" s="30"/>
      <c r="L456" s="30"/>
      <c r="M456" s="40"/>
      <c r="N456" s="40"/>
      <c r="O456" s="31"/>
      <c r="P456" s="31"/>
      <c r="Q456" s="32"/>
      <c r="R456" s="32"/>
      <c r="S456" s="33"/>
      <c r="T456" s="33"/>
      <c r="U456" s="33"/>
      <c r="V456" s="33"/>
      <c r="W456" s="33"/>
      <c r="X456" s="33"/>
    </row>
    <row r="457" spans="1:24" s="34" customFormat="1">
      <c r="A457" s="29"/>
      <c r="B457" s="29"/>
      <c r="C457" s="29"/>
      <c r="D457" s="29"/>
      <c r="E457" s="29"/>
      <c r="F457" s="29"/>
      <c r="G457" s="29"/>
      <c r="H457" s="29"/>
      <c r="I457" s="30"/>
      <c r="J457" s="30"/>
      <c r="K457" s="30"/>
      <c r="L457" s="30"/>
      <c r="M457" s="40"/>
      <c r="N457" s="40"/>
      <c r="O457" s="31"/>
      <c r="P457" s="31"/>
      <c r="Q457" s="32"/>
      <c r="R457" s="32"/>
      <c r="S457" s="33"/>
      <c r="T457" s="33"/>
      <c r="U457" s="33"/>
      <c r="V457" s="33"/>
      <c r="W457" s="33"/>
      <c r="X457" s="33"/>
    </row>
    <row r="458" spans="1:24" s="34" customFormat="1">
      <c r="A458" s="29"/>
      <c r="B458" s="29"/>
      <c r="C458" s="29"/>
      <c r="D458" s="29"/>
      <c r="E458" s="29"/>
      <c r="F458" s="29"/>
      <c r="G458" s="29"/>
      <c r="H458" s="29"/>
      <c r="I458" s="30"/>
      <c r="J458" s="30"/>
      <c r="K458" s="30"/>
      <c r="L458" s="30"/>
      <c r="M458" s="40"/>
      <c r="N458" s="40"/>
      <c r="O458" s="31"/>
      <c r="P458" s="31"/>
      <c r="Q458" s="32"/>
      <c r="R458" s="32"/>
      <c r="S458" s="33"/>
      <c r="T458" s="33"/>
      <c r="U458" s="33"/>
      <c r="V458" s="33"/>
      <c r="W458" s="33"/>
      <c r="X458" s="33"/>
    </row>
    <row r="459" spans="1:24" s="34" customFormat="1">
      <c r="A459" s="29"/>
      <c r="B459" s="29"/>
      <c r="C459" s="29"/>
      <c r="D459" s="29"/>
      <c r="E459" s="29"/>
      <c r="F459" s="29"/>
      <c r="G459" s="29"/>
      <c r="H459" s="29"/>
      <c r="I459" s="30"/>
      <c r="J459" s="30"/>
      <c r="K459" s="30"/>
      <c r="L459" s="30"/>
      <c r="M459" s="40"/>
      <c r="N459" s="40"/>
      <c r="O459" s="31"/>
      <c r="P459" s="31"/>
      <c r="Q459" s="32"/>
      <c r="R459" s="32"/>
      <c r="S459" s="33"/>
      <c r="T459" s="33"/>
      <c r="U459" s="33"/>
      <c r="V459" s="33"/>
      <c r="W459" s="33"/>
      <c r="X459" s="33"/>
    </row>
    <row r="460" spans="1:24" s="34" customFormat="1">
      <c r="A460" s="29"/>
      <c r="B460" s="29"/>
      <c r="C460" s="29"/>
      <c r="D460" s="29"/>
      <c r="E460" s="29"/>
      <c r="F460" s="29"/>
      <c r="G460" s="29"/>
      <c r="H460" s="29"/>
      <c r="I460" s="30"/>
      <c r="J460" s="30"/>
      <c r="K460" s="30"/>
      <c r="L460" s="30"/>
      <c r="M460" s="40"/>
      <c r="N460" s="40"/>
      <c r="O460" s="31"/>
      <c r="P460" s="31"/>
      <c r="Q460" s="32"/>
      <c r="R460" s="32"/>
      <c r="S460" s="33"/>
      <c r="T460" s="33"/>
      <c r="U460" s="33"/>
      <c r="V460" s="33"/>
      <c r="W460" s="33"/>
      <c r="X460" s="33"/>
    </row>
    <row r="461" spans="1:24" s="34" customFormat="1">
      <c r="A461" s="29"/>
      <c r="B461" s="29"/>
      <c r="C461" s="29"/>
      <c r="D461" s="29"/>
      <c r="E461" s="29"/>
      <c r="F461" s="29"/>
      <c r="G461" s="29"/>
      <c r="H461" s="29"/>
      <c r="I461" s="30"/>
      <c r="J461" s="30"/>
      <c r="K461" s="30"/>
      <c r="L461" s="30"/>
      <c r="M461" s="40"/>
      <c r="N461" s="40"/>
      <c r="O461" s="31"/>
      <c r="P461" s="31"/>
      <c r="Q461" s="32"/>
      <c r="R461" s="32"/>
      <c r="S461" s="33"/>
      <c r="T461" s="33"/>
      <c r="U461" s="33"/>
      <c r="V461" s="33"/>
      <c r="W461" s="33"/>
      <c r="X461" s="33"/>
    </row>
    <row r="462" spans="1:24" s="34" customFormat="1">
      <c r="A462" s="29"/>
      <c r="B462" s="29"/>
      <c r="C462" s="29"/>
      <c r="D462" s="29"/>
      <c r="E462" s="29"/>
      <c r="F462" s="29"/>
      <c r="G462" s="29"/>
      <c r="H462" s="29"/>
      <c r="I462" s="30"/>
      <c r="J462" s="30"/>
      <c r="K462" s="30"/>
      <c r="L462" s="30"/>
      <c r="M462" s="40"/>
      <c r="N462" s="40"/>
      <c r="O462" s="31"/>
      <c r="P462" s="31"/>
      <c r="Q462" s="32"/>
      <c r="R462" s="32"/>
      <c r="S462" s="33"/>
      <c r="T462" s="33"/>
      <c r="U462" s="33"/>
      <c r="V462" s="33"/>
      <c r="W462" s="33"/>
      <c r="X462" s="33"/>
    </row>
    <row r="463" spans="1:24" s="34" customFormat="1">
      <c r="A463" s="29"/>
      <c r="B463" s="29"/>
      <c r="C463" s="29"/>
      <c r="D463" s="29"/>
      <c r="E463" s="29"/>
      <c r="F463" s="29"/>
      <c r="G463" s="29"/>
      <c r="H463" s="29"/>
      <c r="I463" s="30"/>
      <c r="J463" s="30"/>
      <c r="K463" s="30"/>
      <c r="L463" s="30"/>
      <c r="M463" s="40"/>
      <c r="N463" s="40"/>
      <c r="O463" s="31"/>
      <c r="P463" s="31"/>
      <c r="Q463" s="32"/>
      <c r="R463" s="32"/>
      <c r="S463" s="33"/>
      <c r="T463" s="33"/>
      <c r="U463" s="33"/>
      <c r="V463" s="33"/>
      <c r="W463" s="33"/>
      <c r="X463" s="33"/>
    </row>
    <row r="464" spans="1:24" s="34" customFormat="1">
      <c r="A464" s="29"/>
      <c r="B464" s="29"/>
      <c r="C464" s="29"/>
      <c r="D464" s="29"/>
      <c r="E464" s="29"/>
      <c r="F464" s="29"/>
      <c r="G464" s="29"/>
      <c r="H464" s="29"/>
      <c r="I464" s="30"/>
      <c r="J464" s="30"/>
      <c r="K464" s="30"/>
      <c r="L464" s="30"/>
      <c r="M464" s="40"/>
      <c r="N464" s="40"/>
      <c r="O464" s="31"/>
      <c r="P464" s="31"/>
      <c r="Q464" s="32"/>
      <c r="R464" s="32"/>
      <c r="S464" s="33"/>
      <c r="T464" s="33"/>
      <c r="U464" s="33"/>
      <c r="V464" s="33"/>
      <c r="W464" s="33"/>
      <c r="X464" s="33"/>
    </row>
    <row r="465" spans="1:24" s="34" customFormat="1">
      <c r="A465" s="29"/>
      <c r="B465" s="29"/>
      <c r="C465" s="29"/>
      <c r="D465" s="29"/>
      <c r="E465" s="29"/>
      <c r="F465" s="29"/>
      <c r="G465" s="29"/>
      <c r="H465" s="29"/>
      <c r="I465" s="30"/>
      <c r="J465" s="30"/>
      <c r="K465" s="30"/>
      <c r="L465" s="30"/>
      <c r="M465" s="40"/>
      <c r="N465" s="40"/>
      <c r="O465" s="31"/>
      <c r="P465" s="31"/>
      <c r="Q465" s="32"/>
      <c r="R465" s="32"/>
      <c r="S465" s="33"/>
      <c r="T465" s="33"/>
      <c r="U465" s="33"/>
      <c r="V465" s="33"/>
      <c r="W465" s="33"/>
      <c r="X465" s="33"/>
    </row>
    <row r="466" spans="1:24" s="34" customFormat="1">
      <c r="A466" s="29"/>
      <c r="B466" s="29"/>
      <c r="C466" s="29"/>
      <c r="D466" s="29"/>
      <c r="E466" s="29"/>
      <c r="F466" s="29"/>
      <c r="G466" s="29"/>
      <c r="H466" s="29"/>
      <c r="I466" s="30"/>
      <c r="J466" s="30"/>
      <c r="K466" s="30"/>
      <c r="L466" s="30"/>
      <c r="M466" s="40"/>
      <c r="N466" s="40"/>
      <c r="O466" s="31"/>
      <c r="P466" s="31"/>
      <c r="Q466" s="32"/>
      <c r="R466" s="32"/>
      <c r="S466" s="33"/>
      <c r="T466" s="33"/>
      <c r="U466" s="33"/>
      <c r="V466" s="33"/>
      <c r="W466" s="33"/>
      <c r="X466" s="33"/>
    </row>
    <row r="467" spans="1:24" s="34" customFormat="1">
      <c r="A467" s="29"/>
      <c r="B467" s="29"/>
      <c r="C467" s="29"/>
      <c r="D467" s="29"/>
      <c r="E467" s="29"/>
      <c r="F467" s="29"/>
      <c r="G467" s="29"/>
      <c r="H467" s="29"/>
      <c r="I467" s="30"/>
      <c r="J467" s="30"/>
      <c r="K467" s="30"/>
      <c r="L467" s="30"/>
      <c r="M467" s="40"/>
      <c r="N467" s="40"/>
      <c r="O467" s="31"/>
      <c r="P467" s="31"/>
      <c r="Q467" s="32"/>
      <c r="R467" s="32"/>
      <c r="S467" s="33"/>
      <c r="T467" s="33"/>
      <c r="U467" s="33"/>
      <c r="V467" s="33"/>
      <c r="W467" s="33"/>
      <c r="X467" s="33"/>
    </row>
    <row r="468" spans="1:24" s="34" customFormat="1">
      <c r="A468" s="29"/>
      <c r="B468" s="29"/>
      <c r="C468" s="29"/>
      <c r="D468" s="29"/>
      <c r="E468" s="29"/>
      <c r="F468" s="29"/>
      <c r="G468" s="29"/>
      <c r="H468" s="29"/>
      <c r="I468" s="30"/>
      <c r="J468" s="30"/>
      <c r="K468" s="30"/>
      <c r="L468" s="30"/>
      <c r="M468" s="40"/>
      <c r="N468" s="40"/>
      <c r="O468" s="31"/>
      <c r="P468" s="31"/>
      <c r="Q468" s="32"/>
      <c r="R468" s="32"/>
      <c r="S468" s="33"/>
      <c r="T468" s="33"/>
      <c r="U468" s="33"/>
      <c r="V468" s="33"/>
      <c r="W468" s="33"/>
      <c r="X468" s="33"/>
    </row>
    <row r="469" spans="1:24" s="34" customFormat="1">
      <c r="A469" s="29"/>
      <c r="B469" s="29"/>
      <c r="C469" s="29"/>
      <c r="D469" s="29"/>
      <c r="E469" s="29"/>
      <c r="F469" s="29"/>
      <c r="G469" s="29"/>
      <c r="H469" s="29"/>
      <c r="I469" s="30"/>
      <c r="J469" s="30"/>
      <c r="K469" s="30"/>
      <c r="L469" s="30"/>
      <c r="M469" s="40"/>
      <c r="N469" s="40"/>
      <c r="O469" s="31"/>
      <c r="P469" s="31"/>
      <c r="Q469" s="32"/>
      <c r="R469" s="32"/>
      <c r="S469" s="33"/>
      <c r="T469" s="33"/>
      <c r="U469" s="33"/>
      <c r="V469" s="33"/>
      <c r="W469" s="33"/>
      <c r="X469" s="33"/>
    </row>
    <row r="470" spans="1:24" s="34" customFormat="1">
      <c r="A470" s="29"/>
      <c r="B470" s="29"/>
      <c r="C470" s="29"/>
      <c r="D470" s="29"/>
      <c r="E470" s="29"/>
      <c r="F470" s="29"/>
      <c r="G470" s="29"/>
      <c r="H470" s="29"/>
      <c r="I470" s="30"/>
      <c r="J470" s="30"/>
      <c r="K470" s="30"/>
      <c r="L470" s="30"/>
      <c r="M470" s="40"/>
      <c r="N470" s="40"/>
      <c r="O470" s="31"/>
      <c r="P470" s="31"/>
      <c r="Q470" s="32"/>
      <c r="R470" s="32"/>
      <c r="S470" s="33"/>
      <c r="T470" s="33"/>
      <c r="U470" s="33"/>
      <c r="V470" s="33"/>
      <c r="W470" s="33"/>
      <c r="X470" s="33"/>
    </row>
    <row r="471" spans="1:24" s="34" customFormat="1">
      <c r="A471" s="29"/>
      <c r="B471" s="29"/>
      <c r="C471" s="29"/>
      <c r="D471" s="29"/>
      <c r="E471" s="29"/>
      <c r="F471" s="29"/>
      <c r="G471" s="29"/>
      <c r="H471" s="29"/>
      <c r="I471" s="30"/>
      <c r="J471" s="30"/>
      <c r="K471" s="30"/>
      <c r="L471" s="30"/>
      <c r="M471" s="40"/>
      <c r="N471" s="40"/>
      <c r="O471" s="31"/>
      <c r="P471" s="31"/>
      <c r="Q471" s="32"/>
      <c r="R471" s="32"/>
      <c r="S471" s="33"/>
      <c r="T471" s="33"/>
      <c r="U471" s="33"/>
      <c r="V471" s="33"/>
      <c r="W471" s="33"/>
      <c r="X471" s="33"/>
    </row>
    <row r="472" spans="1:24" s="34" customFormat="1">
      <c r="A472" s="29"/>
      <c r="B472" s="29"/>
      <c r="C472" s="29"/>
      <c r="D472" s="29"/>
      <c r="E472" s="29"/>
      <c r="F472" s="29"/>
      <c r="G472" s="29"/>
      <c r="H472" s="29"/>
      <c r="I472" s="30"/>
      <c r="J472" s="30"/>
      <c r="K472" s="30"/>
      <c r="L472" s="30"/>
      <c r="M472" s="40"/>
      <c r="N472" s="40"/>
      <c r="O472" s="31"/>
      <c r="P472" s="31"/>
      <c r="Q472" s="32"/>
      <c r="R472" s="32"/>
      <c r="S472" s="33"/>
      <c r="T472" s="33"/>
      <c r="U472" s="33"/>
      <c r="V472" s="33"/>
      <c r="W472" s="33"/>
      <c r="X472" s="33"/>
    </row>
    <row r="473" spans="1:24" s="34" customFormat="1">
      <c r="A473" s="29"/>
      <c r="B473" s="29"/>
      <c r="C473" s="29"/>
      <c r="D473" s="29"/>
      <c r="E473" s="29"/>
      <c r="F473" s="29"/>
      <c r="G473" s="29"/>
      <c r="H473" s="29"/>
      <c r="I473" s="30"/>
      <c r="J473" s="30"/>
      <c r="K473" s="30"/>
      <c r="L473" s="30"/>
      <c r="M473" s="40"/>
      <c r="N473" s="40"/>
      <c r="O473" s="31"/>
      <c r="P473" s="31"/>
      <c r="Q473" s="32"/>
      <c r="R473" s="32"/>
      <c r="S473" s="33"/>
      <c r="T473" s="33"/>
      <c r="U473" s="33"/>
      <c r="V473" s="33"/>
      <c r="W473" s="33"/>
      <c r="X473" s="33"/>
    </row>
    <row r="474" spans="1:24" s="34" customFormat="1">
      <c r="A474" s="29"/>
      <c r="B474" s="29"/>
      <c r="C474" s="29"/>
      <c r="D474" s="29"/>
      <c r="E474" s="29"/>
      <c r="F474" s="29"/>
      <c r="G474" s="29"/>
      <c r="H474" s="29"/>
      <c r="I474" s="30"/>
      <c r="J474" s="30"/>
      <c r="K474" s="30"/>
      <c r="L474" s="30"/>
      <c r="M474" s="40"/>
      <c r="N474" s="40"/>
      <c r="O474" s="31"/>
      <c r="P474" s="31"/>
      <c r="Q474" s="32"/>
      <c r="R474" s="32"/>
      <c r="S474" s="33"/>
      <c r="T474" s="33"/>
      <c r="U474" s="33"/>
      <c r="V474" s="33"/>
      <c r="W474" s="33"/>
      <c r="X474" s="33"/>
    </row>
    <row r="475" spans="1:24" s="34" customFormat="1">
      <c r="A475" s="29"/>
      <c r="B475" s="29"/>
      <c r="C475" s="29"/>
      <c r="D475" s="29"/>
      <c r="E475" s="29"/>
      <c r="F475" s="29"/>
      <c r="G475" s="29"/>
      <c r="H475" s="29"/>
      <c r="I475" s="30"/>
      <c r="J475" s="30"/>
      <c r="K475" s="30"/>
      <c r="L475" s="30"/>
      <c r="M475" s="40"/>
      <c r="N475" s="40"/>
      <c r="O475" s="31"/>
      <c r="P475" s="31"/>
      <c r="Q475" s="32"/>
      <c r="R475" s="32"/>
      <c r="S475" s="33"/>
      <c r="T475" s="33"/>
      <c r="U475" s="33"/>
      <c r="V475" s="33"/>
      <c r="W475" s="33"/>
      <c r="X475" s="33"/>
    </row>
    <row r="476" spans="1:24" s="34" customFormat="1">
      <c r="A476" s="29"/>
      <c r="B476" s="29"/>
      <c r="C476" s="29"/>
      <c r="D476" s="29"/>
      <c r="E476" s="29"/>
      <c r="F476" s="29"/>
      <c r="G476" s="29"/>
      <c r="H476" s="29"/>
      <c r="I476" s="30"/>
      <c r="J476" s="30"/>
      <c r="K476" s="30"/>
      <c r="L476" s="30"/>
      <c r="M476" s="40"/>
      <c r="N476" s="40"/>
      <c r="O476" s="31"/>
      <c r="P476" s="31"/>
      <c r="Q476" s="32"/>
      <c r="R476" s="32"/>
      <c r="S476" s="33"/>
      <c r="T476" s="33"/>
      <c r="U476" s="33"/>
      <c r="V476" s="33"/>
      <c r="W476" s="33"/>
      <c r="X476" s="33"/>
    </row>
    <row r="477" spans="1:24" s="34" customFormat="1">
      <c r="A477" s="29"/>
      <c r="B477" s="29"/>
      <c r="C477" s="29"/>
      <c r="D477" s="29"/>
      <c r="E477" s="29"/>
      <c r="F477" s="29"/>
      <c r="G477" s="29"/>
      <c r="H477" s="29"/>
      <c r="I477" s="30"/>
      <c r="J477" s="30"/>
      <c r="K477" s="30"/>
      <c r="L477" s="30"/>
      <c r="M477" s="40"/>
      <c r="N477" s="40"/>
      <c r="O477" s="31"/>
      <c r="P477" s="31"/>
      <c r="Q477" s="32"/>
      <c r="R477" s="32"/>
      <c r="S477" s="33"/>
      <c r="T477" s="33"/>
      <c r="U477" s="33"/>
      <c r="V477" s="33"/>
      <c r="W477" s="33"/>
      <c r="X477" s="33"/>
    </row>
    <row r="478" spans="1:24" s="34" customFormat="1">
      <c r="A478" s="29"/>
      <c r="B478" s="29"/>
      <c r="C478" s="29"/>
      <c r="D478" s="29"/>
      <c r="E478" s="29"/>
      <c r="F478" s="29"/>
      <c r="G478" s="29"/>
      <c r="H478" s="29"/>
      <c r="I478" s="30"/>
      <c r="J478" s="30"/>
      <c r="K478" s="30"/>
      <c r="L478" s="30"/>
      <c r="M478" s="40"/>
      <c r="N478" s="40"/>
      <c r="O478" s="31"/>
      <c r="P478" s="31"/>
      <c r="Q478" s="32"/>
      <c r="R478" s="32"/>
      <c r="S478" s="33"/>
      <c r="T478" s="33"/>
      <c r="U478" s="33"/>
      <c r="V478" s="33"/>
      <c r="W478" s="33"/>
      <c r="X478" s="33"/>
    </row>
    <row r="479" spans="1:24" s="34" customFormat="1">
      <c r="A479" s="29"/>
      <c r="B479" s="29"/>
      <c r="C479" s="29"/>
      <c r="D479" s="29"/>
      <c r="E479" s="29"/>
      <c r="F479" s="29"/>
      <c r="G479" s="29"/>
      <c r="H479" s="29"/>
      <c r="I479" s="30"/>
      <c r="J479" s="30"/>
      <c r="K479" s="30"/>
      <c r="L479" s="30"/>
      <c r="M479" s="40"/>
      <c r="N479" s="40"/>
      <c r="O479" s="31"/>
      <c r="P479" s="31"/>
      <c r="Q479" s="32"/>
      <c r="R479" s="32"/>
      <c r="S479" s="33"/>
      <c r="T479" s="33"/>
      <c r="U479" s="33"/>
      <c r="V479" s="33"/>
      <c r="W479" s="33"/>
      <c r="X479" s="33"/>
    </row>
    <row r="480" spans="1:24" s="34" customFormat="1">
      <c r="A480" s="29"/>
      <c r="B480" s="29"/>
      <c r="C480" s="29"/>
      <c r="D480" s="29"/>
      <c r="E480" s="29"/>
      <c r="F480" s="29"/>
      <c r="G480" s="29"/>
      <c r="H480" s="29"/>
      <c r="I480" s="30"/>
      <c r="J480" s="30"/>
      <c r="K480" s="30"/>
      <c r="L480" s="30"/>
      <c r="M480" s="40"/>
      <c r="N480" s="40"/>
      <c r="O480" s="31"/>
      <c r="P480" s="31"/>
      <c r="Q480" s="32"/>
      <c r="R480" s="32"/>
      <c r="S480" s="33"/>
      <c r="T480" s="33"/>
      <c r="U480" s="33"/>
      <c r="V480" s="33"/>
      <c r="W480" s="33"/>
      <c r="X480" s="33"/>
    </row>
    <row r="481" spans="1:24" s="34" customFormat="1">
      <c r="A481" s="29"/>
      <c r="B481" s="29"/>
      <c r="C481" s="29"/>
      <c r="D481" s="29"/>
      <c r="E481" s="29"/>
      <c r="F481" s="29"/>
      <c r="G481" s="29"/>
      <c r="H481" s="29"/>
      <c r="I481" s="30"/>
      <c r="J481" s="30"/>
      <c r="K481" s="30"/>
      <c r="L481" s="30"/>
      <c r="M481" s="40"/>
      <c r="N481" s="40"/>
      <c r="O481" s="31"/>
      <c r="P481" s="31"/>
      <c r="Q481" s="32"/>
      <c r="R481" s="32"/>
      <c r="S481" s="33"/>
      <c r="T481" s="33"/>
      <c r="U481" s="33"/>
      <c r="V481" s="33"/>
      <c r="W481" s="33"/>
      <c r="X481" s="33"/>
    </row>
    <row r="482" spans="1:24" s="34" customFormat="1">
      <c r="A482" s="29"/>
      <c r="B482" s="29"/>
      <c r="C482" s="29"/>
      <c r="D482" s="29"/>
      <c r="E482" s="29"/>
      <c r="F482" s="29"/>
      <c r="G482" s="29"/>
      <c r="H482" s="29"/>
      <c r="I482" s="30"/>
      <c r="J482" s="30"/>
      <c r="K482" s="30"/>
      <c r="L482" s="30"/>
      <c r="M482" s="40"/>
      <c r="N482" s="40"/>
      <c r="O482" s="31"/>
      <c r="P482" s="31"/>
      <c r="Q482" s="32"/>
      <c r="R482" s="32"/>
      <c r="S482" s="33"/>
      <c r="T482" s="33"/>
      <c r="U482" s="33"/>
      <c r="V482" s="33"/>
      <c r="W482" s="33"/>
      <c r="X482" s="33"/>
    </row>
    <row r="483" spans="1:24" s="34" customFormat="1">
      <c r="A483" s="29"/>
      <c r="B483" s="29"/>
      <c r="C483" s="29"/>
      <c r="D483" s="29"/>
      <c r="E483" s="29"/>
      <c r="F483" s="29"/>
      <c r="G483" s="29"/>
      <c r="H483" s="29"/>
      <c r="I483" s="30"/>
      <c r="J483" s="30"/>
      <c r="K483" s="30"/>
      <c r="L483" s="30"/>
      <c r="M483" s="40"/>
      <c r="N483" s="40"/>
      <c r="O483" s="31"/>
      <c r="P483" s="31"/>
      <c r="Q483" s="32"/>
      <c r="R483" s="32"/>
      <c r="S483" s="33"/>
      <c r="T483" s="33"/>
      <c r="U483" s="33"/>
      <c r="V483" s="33"/>
      <c r="W483" s="33"/>
      <c r="X483" s="33"/>
    </row>
    <row r="484" spans="1:24" s="34" customFormat="1">
      <c r="A484" s="29"/>
      <c r="B484" s="29"/>
      <c r="C484" s="29"/>
      <c r="D484" s="29"/>
      <c r="E484" s="29"/>
      <c r="F484" s="29"/>
      <c r="G484" s="29"/>
      <c r="H484" s="29"/>
      <c r="I484" s="30"/>
      <c r="J484" s="30"/>
      <c r="K484" s="30"/>
      <c r="L484" s="30"/>
      <c r="M484" s="40"/>
      <c r="N484" s="40"/>
      <c r="O484" s="31"/>
      <c r="P484" s="31"/>
      <c r="Q484" s="32"/>
      <c r="R484" s="32"/>
      <c r="S484" s="33"/>
      <c r="T484" s="33"/>
      <c r="U484" s="33"/>
      <c r="V484" s="33"/>
      <c r="W484" s="33"/>
      <c r="X484" s="33"/>
    </row>
    <row r="485" spans="1:24" s="34" customFormat="1">
      <c r="A485" s="29"/>
      <c r="B485" s="29"/>
      <c r="C485" s="29"/>
      <c r="D485" s="29"/>
      <c r="E485" s="29"/>
      <c r="F485" s="29"/>
      <c r="G485" s="29"/>
      <c r="H485" s="29"/>
      <c r="I485" s="30"/>
      <c r="J485" s="30"/>
      <c r="K485" s="30"/>
      <c r="L485" s="30"/>
      <c r="M485" s="40"/>
      <c r="N485" s="40"/>
      <c r="O485" s="31"/>
      <c r="P485" s="31"/>
      <c r="Q485" s="32"/>
      <c r="R485" s="32"/>
      <c r="S485" s="33"/>
      <c r="T485" s="33"/>
      <c r="U485" s="33"/>
      <c r="V485" s="33"/>
      <c r="W485" s="33"/>
      <c r="X485" s="33"/>
    </row>
    <row r="486" spans="1:24" s="34" customFormat="1">
      <c r="A486" s="29"/>
      <c r="B486" s="29"/>
      <c r="C486" s="29"/>
      <c r="D486" s="29"/>
      <c r="E486" s="29"/>
      <c r="F486" s="29"/>
      <c r="G486" s="29"/>
      <c r="H486" s="29"/>
      <c r="I486" s="30"/>
      <c r="J486" s="30"/>
      <c r="K486" s="30"/>
      <c r="L486" s="30"/>
      <c r="M486" s="40"/>
      <c r="N486" s="40"/>
      <c r="O486" s="31"/>
      <c r="P486" s="31"/>
      <c r="Q486" s="32"/>
      <c r="R486" s="32"/>
      <c r="S486" s="33"/>
      <c r="T486" s="33"/>
      <c r="U486" s="33"/>
      <c r="V486" s="33"/>
      <c r="W486" s="33"/>
      <c r="X486" s="33"/>
    </row>
    <row r="487" spans="1:24" s="34" customFormat="1">
      <c r="A487" s="29"/>
      <c r="B487" s="29"/>
      <c r="C487" s="29"/>
      <c r="D487" s="29"/>
      <c r="E487" s="29"/>
      <c r="F487" s="29"/>
      <c r="G487" s="29"/>
      <c r="H487" s="29"/>
      <c r="I487" s="30"/>
      <c r="J487" s="30"/>
      <c r="K487" s="30"/>
      <c r="L487" s="30"/>
      <c r="M487" s="40"/>
      <c r="N487" s="40"/>
      <c r="O487" s="31"/>
      <c r="P487" s="31"/>
      <c r="Q487" s="32"/>
      <c r="R487" s="32"/>
      <c r="S487" s="33"/>
      <c r="T487" s="33"/>
      <c r="U487" s="33"/>
      <c r="V487" s="33"/>
      <c r="W487" s="33"/>
      <c r="X487" s="33"/>
    </row>
    <row r="488" spans="1:24" s="34" customFormat="1">
      <c r="A488" s="29"/>
      <c r="B488" s="29"/>
      <c r="C488" s="29"/>
      <c r="D488" s="29"/>
      <c r="E488" s="29"/>
      <c r="F488" s="29"/>
      <c r="G488" s="29"/>
      <c r="H488" s="29"/>
      <c r="I488" s="30"/>
      <c r="J488" s="30"/>
      <c r="K488" s="30"/>
      <c r="L488" s="30"/>
      <c r="M488" s="40"/>
      <c r="N488" s="40"/>
      <c r="O488" s="31"/>
      <c r="P488" s="31"/>
      <c r="Q488" s="32"/>
      <c r="R488" s="32"/>
      <c r="S488" s="33"/>
      <c r="T488" s="33"/>
      <c r="U488" s="33"/>
      <c r="V488" s="33"/>
      <c r="W488" s="33"/>
      <c r="X488" s="33"/>
    </row>
    <row r="489" spans="1:24" s="34" customFormat="1">
      <c r="A489" s="29"/>
      <c r="B489" s="29"/>
      <c r="C489" s="29"/>
      <c r="D489" s="29"/>
      <c r="E489" s="29"/>
      <c r="F489" s="29"/>
      <c r="G489" s="29"/>
      <c r="H489" s="29"/>
      <c r="I489" s="30"/>
      <c r="J489" s="30"/>
      <c r="K489" s="30"/>
      <c r="L489" s="30"/>
      <c r="M489" s="40"/>
      <c r="N489" s="40"/>
      <c r="O489" s="31"/>
      <c r="P489" s="31"/>
      <c r="Q489" s="32"/>
      <c r="R489" s="32"/>
      <c r="S489" s="33"/>
      <c r="T489" s="33"/>
      <c r="U489" s="33"/>
      <c r="V489" s="33"/>
      <c r="W489" s="33"/>
      <c r="X489" s="33"/>
    </row>
    <row r="490" spans="1:24" s="34" customFormat="1">
      <c r="A490" s="29"/>
      <c r="B490" s="29"/>
      <c r="C490" s="29"/>
      <c r="D490" s="29"/>
      <c r="E490" s="29"/>
      <c r="F490" s="29"/>
      <c r="G490" s="29"/>
      <c r="H490" s="29"/>
      <c r="I490" s="30"/>
      <c r="J490" s="30"/>
      <c r="K490" s="30"/>
      <c r="L490" s="30"/>
      <c r="M490" s="40"/>
      <c r="N490" s="40"/>
      <c r="O490" s="31"/>
      <c r="P490" s="31"/>
      <c r="Q490" s="32"/>
      <c r="R490" s="32"/>
      <c r="S490" s="33"/>
      <c r="T490" s="33"/>
      <c r="U490" s="33"/>
      <c r="V490" s="33"/>
      <c r="W490" s="33"/>
      <c r="X490" s="33"/>
    </row>
    <row r="491" spans="1:24" s="34" customFormat="1">
      <c r="A491" s="29"/>
      <c r="B491" s="29"/>
      <c r="C491" s="29"/>
      <c r="D491" s="29"/>
      <c r="E491" s="29"/>
      <c r="F491" s="29"/>
      <c r="G491" s="29"/>
      <c r="H491" s="29"/>
      <c r="I491" s="30"/>
      <c r="J491" s="30"/>
      <c r="K491" s="30"/>
      <c r="L491" s="30"/>
      <c r="M491" s="40"/>
      <c r="N491" s="40"/>
      <c r="O491" s="31"/>
      <c r="P491" s="31"/>
      <c r="Q491" s="32"/>
      <c r="R491" s="32"/>
      <c r="S491" s="33"/>
      <c r="T491" s="33"/>
      <c r="U491" s="33"/>
      <c r="V491" s="33"/>
      <c r="W491" s="33"/>
      <c r="X491" s="33"/>
    </row>
    <row r="492" spans="1:24" s="34" customFormat="1">
      <c r="A492" s="29"/>
      <c r="B492" s="29"/>
      <c r="C492" s="29"/>
      <c r="D492" s="29"/>
      <c r="E492" s="29"/>
      <c r="F492" s="29"/>
      <c r="G492" s="29"/>
      <c r="H492" s="29"/>
      <c r="I492" s="30"/>
      <c r="J492" s="30"/>
      <c r="K492" s="30"/>
      <c r="L492" s="30"/>
      <c r="M492" s="40"/>
      <c r="N492" s="40"/>
      <c r="O492" s="31"/>
      <c r="P492" s="31"/>
      <c r="Q492" s="32"/>
      <c r="R492" s="32"/>
      <c r="S492" s="33"/>
      <c r="T492" s="33"/>
      <c r="U492" s="33"/>
      <c r="V492" s="33"/>
      <c r="W492" s="33"/>
      <c r="X492" s="33"/>
    </row>
    <row r="493" spans="1:24" s="34" customFormat="1">
      <c r="A493" s="29"/>
      <c r="B493" s="29"/>
      <c r="C493" s="29"/>
      <c r="D493" s="29"/>
      <c r="E493" s="29"/>
      <c r="F493" s="29"/>
      <c r="G493" s="29"/>
      <c r="H493" s="29"/>
      <c r="I493" s="30"/>
      <c r="J493" s="30"/>
      <c r="K493" s="30"/>
      <c r="L493" s="30"/>
      <c r="M493" s="40"/>
      <c r="N493" s="40"/>
      <c r="O493" s="31"/>
      <c r="P493" s="31"/>
      <c r="Q493" s="32"/>
      <c r="R493" s="32"/>
      <c r="S493" s="33"/>
      <c r="T493" s="33"/>
      <c r="U493" s="33"/>
      <c r="V493" s="33"/>
      <c r="W493" s="33"/>
      <c r="X493" s="33"/>
    </row>
    <row r="494" spans="1:24" s="34" customFormat="1">
      <c r="A494" s="29"/>
      <c r="B494" s="29"/>
      <c r="C494" s="29"/>
      <c r="D494" s="29"/>
      <c r="E494" s="29"/>
      <c r="F494" s="29"/>
      <c r="G494" s="29"/>
      <c r="H494" s="29"/>
      <c r="I494" s="30"/>
      <c r="J494" s="30"/>
      <c r="K494" s="30"/>
      <c r="L494" s="30"/>
      <c r="M494" s="40"/>
      <c r="N494" s="40"/>
      <c r="O494" s="31"/>
      <c r="P494" s="31"/>
      <c r="Q494" s="32"/>
      <c r="R494" s="32"/>
      <c r="S494" s="33"/>
      <c r="T494" s="33"/>
      <c r="U494" s="33"/>
      <c r="V494" s="33"/>
      <c r="W494" s="33"/>
      <c r="X494" s="33"/>
    </row>
    <row r="495" spans="1:24" s="34" customFormat="1">
      <c r="A495" s="29"/>
      <c r="B495" s="29"/>
      <c r="C495" s="29"/>
      <c r="D495" s="29"/>
      <c r="E495" s="29"/>
      <c r="F495" s="29"/>
      <c r="G495" s="29"/>
      <c r="H495" s="29"/>
      <c r="I495" s="30"/>
      <c r="J495" s="30"/>
      <c r="K495" s="30"/>
      <c r="L495" s="30"/>
      <c r="M495" s="40"/>
      <c r="N495" s="40"/>
      <c r="O495" s="31"/>
      <c r="P495" s="31"/>
      <c r="Q495" s="32"/>
      <c r="R495" s="32"/>
      <c r="S495" s="33"/>
      <c r="T495" s="33"/>
      <c r="U495" s="33"/>
      <c r="V495" s="33"/>
      <c r="W495" s="33"/>
      <c r="X495" s="33"/>
    </row>
    <row r="496" spans="1:24" s="34" customFormat="1">
      <c r="A496" s="29"/>
      <c r="B496" s="29"/>
      <c r="C496" s="29"/>
      <c r="D496" s="29"/>
      <c r="E496" s="29"/>
      <c r="F496" s="29"/>
      <c r="G496" s="29"/>
      <c r="H496" s="29"/>
      <c r="I496" s="30"/>
      <c r="J496" s="30"/>
      <c r="K496" s="30"/>
      <c r="L496" s="30"/>
      <c r="M496" s="40"/>
      <c r="N496" s="40"/>
      <c r="O496" s="31"/>
      <c r="P496" s="31"/>
      <c r="Q496" s="32"/>
      <c r="R496" s="32"/>
      <c r="S496" s="33"/>
      <c r="T496" s="33"/>
      <c r="U496" s="33"/>
      <c r="V496" s="33"/>
      <c r="W496" s="33"/>
      <c r="X496" s="33"/>
    </row>
    <row r="497" spans="1:24" s="34" customFormat="1">
      <c r="A497" s="29"/>
      <c r="B497" s="29"/>
      <c r="C497" s="29"/>
      <c r="D497" s="29"/>
      <c r="E497" s="29"/>
      <c r="F497" s="29"/>
      <c r="G497" s="29"/>
      <c r="H497" s="29"/>
      <c r="I497" s="30"/>
      <c r="J497" s="30"/>
      <c r="K497" s="30"/>
      <c r="L497" s="30"/>
      <c r="M497" s="40"/>
      <c r="N497" s="40"/>
      <c r="O497" s="31"/>
      <c r="P497" s="31"/>
      <c r="Q497" s="32"/>
      <c r="R497" s="32"/>
      <c r="S497" s="33"/>
      <c r="T497" s="33"/>
      <c r="U497" s="33"/>
      <c r="V497" s="33"/>
      <c r="W497" s="33"/>
      <c r="X497" s="33"/>
    </row>
    <row r="498" spans="1:24" s="34" customFormat="1">
      <c r="A498" s="29"/>
      <c r="B498" s="29"/>
      <c r="C498" s="29"/>
      <c r="D498" s="29"/>
      <c r="E498" s="29"/>
      <c r="F498" s="29"/>
      <c r="G498" s="29"/>
      <c r="H498" s="29"/>
      <c r="I498" s="30"/>
      <c r="J498" s="30"/>
      <c r="K498" s="30"/>
      <c r="L498" s="30"/>
      <c r="M498" s="40"/>
      <c r="N498" s="40"/>
      <c r="O498" s="31"/>
      <c r="P498" s="31"/>
      <c r="Q498" s="32"/>
      <c r="R498" s="32"/>
      <c r="S498" s="33"/>
      <c r="T498" s="33"/>
      <c r="U498" s="33"/>
      <c r="V498" s="33"/>
      <c r="W498" s="33"/>
      <c r="X498" s="33"/>
    </row>
    <row r="499" spans="1:24" s="34" customFormat="1">
      <c r="A499" s="29"/>
      <c r="B499" s="29"/>
      <c r="C499" s="29"/>
      <c r="D499" s="29"/>
      <c r="E499" s="29"/>
      <c r="F499" s="29"/>
      <c r="G499" s="29"/>
      <c r="H499" s="29"/>
      <c r="I499" s="30"/>
      <c r="J499" s="30"/>
      <c r="K499" s="30"/>
      <c r="L499" s="30"/>
      <c r="M499" s="40"/>
      <c r="N499" s="40"/>
      <c r="O499" s="31"/>
      <c r="P499" s="31"/>
      <c r="Q499" s="32"/>
      <c r="R499" s="32"/>
      <c r="S499" s="33"/>
      <c r="T499" s="33"/>
      <c r="U499" s="33"/>
      <c r="V499" s="33"/>
      <c r="W499" s="33"/>
      <c r="X499" s="33"/>
    </row>
    <row r="500" spans="1:24" s="34" customFormat="1">
      <c r="A500" s="29"/>
      <c r="B500" s="29"/>
      <c r="C500" s="29"/>
      <c r="D500" s="29"/>
      <c r="E500" s="29"/>
      <c r="F500" s="29"/>
      <c r="G500" s="29"/>
      <c r="H500" s="29"/>
      <c r="I500" s="30"/>
      <c r="J500" s="30"/>
      <c r="K500" s="30"/>
      <c r="L500" s="30"/>
      <c r="M500" s="40"/>
      <c r="N500" s="40"/>
      <c r="O500" s="31"/>
      <c r="P500" s="31"/>
      <c r="Q500" s="32"/>
      <c r="R500" s="32"/>
      <c r="S500" s="33"/>
      <c r="T500" s="33"/>
      <c r="U500" s="33"/>
      <c r="V500" s="33"/>
      <c r="W500" s="33"/>
      <c r="X500" s="33"/>
    </row>
    <row r="501" spans="1:24" s="34" customFormat="1">
      <c r="A501" s="29"/>
      <c r="B501" s="29"/>
      <c r="C501" s="29"/>
      <c r="D501" s="29"/>
      <c r="E501" s="29"/>
      <c r="F501" s="29"/>
      <c r="G501" s="29"/>
      <c r="H501" s="29"/>
      <c r="I501" s="30"/>
      <c r="J501" s="30"/>
      <c r="K501" s="30"/>
      <c r="L501" s="30"/>
      <c r="M501" s="40"/>
      <c r="N501" s="40"/>
      <c r="O501" s="31"/>
      <c r="P501" s="31"/>
      <c r="Q501" s="32"/>
      <c r="R501" s="32"/>
      <c r="S501" s="33"/>
      <c r="T501" s="33"/>
      <c r="U501" s="33"/>
      <c r="V501" s="33"/>
      <c r="W501" s="33"/>
      <c r="X501" s="33"/>
    </row>
    <row r="502" spans="1:24" s="34" customFormat="1">
      <c r="A502" s="29"/>
      <c r="B502" s="29"/>
      <c r="C502" s="29"/>
      <c r="D502" s="29"/>
      <c r="E502" s="29"/>
      <c r="F502" s="29"/>
      <c r="G502" s="29"/>
      <c r="H502" s="29"/>
      <c r="I502" s="30"/>
      <c r="J502" s="30"/>
      <c r="K502" s="30"/>
      <c r="L502" s="30"/>
      <c r="M502" s="40"/>
      <c r="N502" s="40"/>
      <c r="O502" s="31"/>
      <c r="P502" s="31"/>
      <c r="Q502" s="32"/>
      <c r="R502" s="32"/>
      <c r="S502" s="33"/>
      <c r="T502" s="33"/>
      <c r="U502" s="33"/>
      <c r="V502" s="33"/>
      <c r="W502" s="33"/>
      <c r="X502" s="33"/>
    </row>
    <row r="503" spans="1:24" s="34" customFormat="1">
      <c r="A503" s="29"/>
      <c r="B503" s="29"/>
      <c r="C503" s="29"/>
      <c r="D503" s="29"/>
      <c r="E503" s="29"/>
      <c r="F503" s="29"/>
      <c r="G503" s="29"/>
      <c r="H503" s="29"/>
      <c r="I503" s="30"/>
      <c r="J503" s="30"/>
      <c r="K503" s="30"/>
      <c r="L503" s="30"/>
      <c r="M503" s="40"/>
      <c r="N503" s="40"/>
      <c r="O503" s="31"/>
      <c r="P503" s="31"/>
      <c r="Q503" s="32"/>
      <c r="R503" s="32"/>
      <c r="S503" s="33"/>
      <c r="T503" s="33"/>
      <c r="U503" s="33"/>
      <c r="V503" s="33"/>
      <c r="W503" s="33"/>
      <c r="X503" s="33"/>
    </row>
    <row r="504" spans="1:24" s="34" customFormat="1">
      <c r="A504" s="29"/>
      <c r="B504" s="29"/>
      <c r="C504" s="29"/>
      <c r="D504" s="29"/>
      <c r="E504" s="29"/>
      <c r="F504" s="29"/>
      <c r="G504" s="29"/>
      <c r="H504" s="29"/>
      <c r="I504" s="30"/>
      <c r="J504" s="30"/>
      <c r="K504" s="30"/>
      <c r="L504" s="30"/>
      <c r="M504" s="40"/>
      <c r="N504" s="40"/>
      <c r="O504" s="31"/>
      <c r="P504" s="31"/>
      <c r="Q504" s="32"/>
      <c r="R504" s="32"/>
      <c r="S504" s="33"/>
      <c r="T504" s="33"/>
      <c r="U504" s="33"/>
      <c r="V504" s="33"/>
      <c r="W504" s="33"/>
      <c r="X504" s="33"/>
    </row>
    <row r="505" spans="1:24" s="34" customFormat="1">
      <c r="A505" s="29"/>
      <c r="B505" s="29"/>
      <c r="C505" s="29"/>
      <c r="D505" s="29"/>
      <c r="E505" s="29"/>
      <c r="F505" s="29"/>
      <c r="G505" s="29"/>
      <c r="H505" s="29"/>
      <c r="I505" s="30"/>
      <c r="J505" s="30"/>
      <c r="K505" s="30"/>
      <c r="L505" s="30"/>
      <c r="M505" s="40"/>
      <c r="N505" s="40"/>
      <c r="O505" s="31"/>
      <c r="P505" s="31"/>
      <c r="Q505" s="32"/>
      <c r="R505" s="32"/>
      <c r="S505" s="33"/>
      <c r="T505" s="33"/>
      <c r="U505" s="33"/>
      <c r="V505" s="33"/>
      <c r="W505" s="33"/>
      <c r="X505" s="33"/>
    </row>
    <row r="506" spans="1:24" s="34" customFormat="1">
      <c r="A506" s="29"/>
      <c r="B506" s="29"/>
      <c r="C506" s="29"/>
      <c r="D506" s="29"/>
      <c r="E506" s="29"/>
      <c r="F506" s="29"/>
      <c r="G506" s="29"/>
      <c r="H506" s="29"/>
      <c r="I506" s="30"/>
      <c r="J506" s="30"/>
      <c r="K506" s="30"/>
      <c r="L506" s="30"/>
      <c r="M506" s="40"/>
      <c r="N506" s="40"/>
      <c r="O506" s="31"/>
      <c r="P506" s="31"/>
      <c r="Q506" s="32"/>
      <c r="R506" s="32"/>
      <c r="S506" s="33"/>
      <c r="T506" s="33"/>
      <c r="U506" s="33"/>
      <c r="V506" s="33"/>
      <c r="W506" s="33"/>
      <c r="X506" s="33"/>
    </row>
    <row r="507" spans="1:24" s="34" customFormat="1">
      <c r="A507" s="29"/>
      <c r="B507" s="29"/>
      <c r="C507" s="29"/>
      <c r="D507" s="29"/>
      <c r="E507" s="29"/>
      <c r="F507" s="29"/>
      <c r="G507" s="29"/>
      <c r="H507" s="29"/>
      <c r="I507" s="30"/>
      <c r="J507" s="30"/>
      <c r="K507" s="30"/>
      <c r="L507" s="30"/>
      <c r="M507" s="40"/>
      <c r="N507" s="40"/>
      <c r="O507" s="31"/>
      <c r="P507" s="31"/>
      <c r="Q507" s="32"/>
      <c r="R507" s="32"/>
      <c r="S507" s="33"/>
      <c r="T507" s="33"/>
      <c r="U507" s="33"/>
      <c r="V507" s="33"/>
      <c r="W507" s="33"/>
      <c r="X507" s="33"/>
    </row>
    <row r="508" spans="1:24" s="34" customFormat="1">
      <c r="A508" s="29"/>
      <c r="B508" s="29"/>
      <c r="C508" s="29"/>
      <c r="D508" s="29"/>
      <c r="E508" s="29"/>
      <c r="F508" s="29"/>
      <c r="G508" s="29"/>
      <c r="H508" s="29"/>
      <c r="I508" s="30"/>
      <c r="J508" s="30"/>
      <c r="K508" s="30"/>
      <c r="L508" s="30"/>
      <c r="M508" s="40"/>
      <c r="N508" s="40"/>
      <c r="O508" s="31"/>
      <c r="P508" s="31"/>
      <c r="Q508" s="32"/>
      <c r="R508" s="32"/>
      <c r="S508" s="33"/>
      <c r="T508" s="33"/>
      <c r="U508" s="33"/>
      <c r="V508" s="33"/>
      <c r="W508" s="33"/>
      <c r="X508" s="33"/>
    </row>
    <row r="509" spans="1:24" s="34" customFormat="1">
      <c r="A509" s="29"/>
      <c r="B509" s="29"/>
      <c r="C509" s="29"/>
      <c r="D509" s="29"/>
      <c r="E509" s="29"/>
      <c r="F509" s="29"/>
      <c r="G509" s="29"/>
      <c r="H509" s="29"/>
      <c r="I509" s="30"/>
      <c r="J509" s="30"/>
      <c r="K509" s="30"/>
      <c r="L509" s="30"/>
      <c r="M509" s="40"/>
      <c r="N509" s="40"/>
      <c r="O509" s="31"/>
      <c r="P509" s="31"/>
      <c r="Q509" s="32"/>
      <c r="R509" s="32"/>
      <c r="S509" s="33"/>
      <c r="T509" s="33"/>
      <c r="U509" s="33"/>
      <c r="V509" s="33"/>
      <c r="W509" s="33"/>
      <c r="X509" s="33"/>
    </row>
    <row r="510" spans="1:24" s="34" customFormat="1">
      <c r="A510" s="29"/>
      <c r="B510" s="29"/>
      <c r="C510" s="29"/>
      <c r="D510" s="29"/>
      <c r="E510" s="29"/>
      <c r="F510" s="29"/>
      <c r="G510" s="29"/>
      <c r="H510" s="29"/>
      <c r="I510" s="30"/>
      <c r="J510" s="30"/>
      <c r="K510" s="30"/>
      <c r="L510" s="30"/>
      <c r="M510" s="40"/>
      <c r="N510" s="40"/>
      <c r="O510" s="31"/>
      <c r="P510" s="31"/>
      <c r="Q510" s="32"/>
      <c r="R510" s="32"/>
      <c r="S510" s="33"/>
      <c r="T510" s="33"/>
      <c r="U510" s="33"/>
      <c r="V510" s="33"/>
      <c r="W510" s="33"/>
      <c r="X510" s="33"/>
    </row>
    <row r="511" spans="1:24" s="34" customFormat="1">
      <c r="A511" s="29"/>
      <c r="B511" s="29"/>
      <c r="C511" s="29"/>
      <c r="D511" s="29"/>
      <c r="E511" s="29"/>
      <c r="F511" s="29"/>
      <c r="G511" s="29"/>
      <c r="H511" s="29"/>
      <c r="I511" s="30"/>
      <c r="J511" s="30"/>
      <c r="K511" s="30"/>
      <c r="L511" s="30"/>
      <c r="M511" s="40"/>
      <c r="N511" s="40"/>
      <c r="O511" s="31"/>
      <c r="P511" s="31"/>
      <c r="Q511" s="32"/>
      <c r="R511" s="32"/>
      <c r="S511" s="33"/>
      <c r="T511" s="33"/>
      <c r="U511" s="33"/>
      <c r="V511" s="33"/>
      <c r="W511" s="33"/>
      <c r="X511" s="33"/>
    </row>
    <row r="512" spans="1:24" s="34" customFormat="1">
      <c r="A512" s="29"/>
      <c r="B512" s="29"/>
      <c r="C512" s="29"/>
      <c r="D512" s="29"/>
      <c r="E512" s="29"/>
      <c r="F512" s="29"/>
      <c r="G512" s="29"/>
      <c r="H512" s="29"/>
      <c r="I512" s="30"/>
      <c r="J512" s="30"/>
      <c r="K512" s="30"/>
      <c r="L512" s="30"/>
      <c r="M512" s="40"/>
      <c r="N512" s="40"/>
      <c r="O512" s="31"/>
      <c r="P512" s="31"/>
      <c r="Q512" s="32"/>
      <c r="R512" s="32"/>
      <c r="S512" s="33"/>
      <c r="T512" s="33"/>
      <c r="U512" s="33"/>
      <c r="V512" s="33"/>
      <c r="W512" s="33"/>
      <c r="X512" s="33"/>
    </row>
    <row r="513" spans="1:24" s="34" customFormat="1">
      <c r="A513" s="29"/>
      <c r="B513" s="29"/>
      <c r="C513" s="29"/>
      <c r="D513" s="29"/>
      <c r="E513" s="29"/>
      <c r="F513" s="29"/>
      <c r="G513" s="29"/>
      <c r="H513" s="29"/>
      <c r="I513" s="30"/>
      <c r="J513" s="30"/>
      <c r="K513" s="30"/>
      <c r="L513" s="30"/>
      <c r="M513" s="40"/>
      <c r="N513" s="40"/>
      <c r="O513" s="31"/>
      <c r="P513" s="31"/>
      <c r="Q513" s="32"/>
      <c r="R513" s="32"/>
      <c r="S513" s="33"/>
      <c r="T513" s="33"/>
      <c r="U513" s="33"/>
      <c r="V513" s="33"/>
      <c r="W513" s="33"/>
      <c r="X513" s="33"/>
    </row>
    <row r="514" spans="1:24" s="34" customFormat="1">
      <c r="A514" s="29"/>
      <c r="B514" s="29"/>
      <c r="C514" s="29"/>
      <c r="D514" s="29"/>
      <c r="E514" s="29"/>
      <c r="F514" s="29"/>
      <c r="G514" s="29"/>
      <c r="H514" s="29"/>
      <c r="I514" s="30"/>
      <c r="J514" s="30"/>
      <c r="K514" s="30"/>
      <c r="L514" s="30"/>
      <c r="M514" s="40"/>
      <c r="N514" s="40"/>
      <c r="O514" s="31"/>
      <c r="P514" s="31"/>
      <c r="Q514" s="32"/>
      <c r="R514" s="32"/>
      <c r="S514" s="33"/>
      <c r="T514" s="33"/>
      <c r="U514" s="33"/>
      <c r="V514" s="33"/>
      <c r="W514" s="33"/>
      <c r="X514" s="33"/>
    </row>
    <row r="515" spans="1:24" s="34" customFormat="1">
      <c r="A515" s="29"/>
      <c r="B515" s="29"/>
      <c r="C515" s="29"/>
      <c r="D515" s="29"/>
      <c r="E515" s="29"/>
      <c r="F515" s="29"/>
      <c r="G515" s="29"/>
      <c r="H515" s="29"/>
      <c r="I515" s="30"/>
      <c r="J515" s="30"/>
      <c r="K515" s="30"/>
      <c r="L515" s="30"/>
      <c r="M515" s="40"/>
      <c r="N515" s="40"/>
      <c r="O515" s="31"/>
      <c r="P515" s="31"/>
      <c r="Q515" s="32"/>
      <c r="R515" s="32"/>
      <c r="S515" s="33"/>
      <c r="T515" s="33"/>
      <c r="U515" s="33"/>
      <c r="V515" s="33"/>
      <c r="W515" s="33"/>
      <c r="X515" s="33"/>
    </row>
    <row r="516" spans="1:24" s="34" customFormat="1">
      <c r="A516" s="29"/>
      <c r="B516" s="29"/>
      <c r="C516" s="29"/>
      <c r="D516" s="29"/>
      <c r="E516" s="29"/>
      <c r="F516" s="29"/>
      <c r="G516" s="29"/>
      <c r="H516" s="29"/>
      <c r="I516" s="30"/>
      <c r="J516" s="30"/>
      <c r="K516" s="30"/>
      <c r="L516" s="30"/>
      <c r="M516" s="40"/>
      <c r="N516" s="40"/>
      <c r="O516" s="31"/>
      <c r="P516" s="31"/>
      <c r="Q516" s="32"/>
      <c r="R516" s="32"/>
      <c r="S516" s="33"/>
      <c r="T516" s="33"/>
      <c r="U516" s="33"/>
      <c r="V516" s="33"/>
      <c r="W516" s="33"/>
      <c r="X516" s="33"/>
    </row>
    <row r="517" spans="1:24" s="34" customFormat="1">
      <c r="A517" s="29"/>
      <c r="B517" s="29"/>
      <c r="C517" s="29"/>
      <c r="D517" s="29"/>
      <c r="E517" s="29"/>
      <c r="F517" s="29"/>
      <c r="G517" s="29"/>
      <c r="H517" s="29"/>
      <c r="I517" s="30"/>
      <c r="J517" s="30"/>
      <c r="K517" s="30"/>
      <c r="L517" s="30"/>
      <c r="M517" s="40"/>
      <c r="N517" s="40"/>
      <c r="O517" s="31"/>
      <c r="P517" s="31"/>
      <c r="Q517" s="32"/>
      <c r="R517" s="32"/>
      <c r="S517" s="33"/>
      <c r="T517" s="33"/>
      <c r="U517" s="33"/>
      <c r="V517" s="33"/>
      <c r="W517" s="33"/>
      <c r="X517" s="33"/>
    </row>
    <row r="518" spans="1:24" s="34" customFormat="1">
      <c r="A518" s="29"/>
      <c r="B518" s="29"/>
      <c r="C518" s="29"/>
      <c r="D518" s="29"/>
      <c r="E518" s="29"/>
      <c r="F518" s="29"/>
      <c r="G518" s="29"/>
      <c r="H518" s="29"/>
      <c r="I518" s="30"/>
      <c r="J518" s="30"/>
      <c r="K518" s="30"/>
      <c r="L518" s="30"/>
      <c r="M518" s="40"/>
      <c r="N518" s="40"/>
      <c r="O518" s="31"/>
      <c r="P518" s="31"/>
      <c r="Q518" s="32"/>
      <c r="R518" s="32"/>
      <c r="S518" s="33"/>
      <c r="T518" s="33"/>
      <c r="U518" s="33"/>
      <c r="V518" s="33"/>
      <c r="W518" s="33"/>
      <c r="X518" s="33"/>
    </row>
    <row r="519" spans="1:24" s="34" customFormat="1">
      <c r="A519" s="29"/>
      <c r="B519" s="29"/>
      <c r="C519" s="29"/>
      <c r="D519" s="29"/>
      <c r="E519" s="29"/>
      <c r="F519" s="29"/>
      <c r="G519" s="29"/>
      <c r="H519" s="29"/>
      <c r="I519" s="30"/>
      <c r="J519" s="30"/>
      <c r="K519" s="30"/>
      <c r="L519" s="30"/>
      <c r="M519" s="40"/>
      <c r="N519" s="40"/>
      <c r="O519" s="31"/>
      <c r="P519" s="31"/>
      <c r="Q519" s="32"/>
      <c r="R519" s="32"/>
      <c r="S519" s="33"/>
      <c r="T519" s="33"/>
      <c r="U519" s="33"/>
      <c r="V519" s="33"/>
      <c r="W519" s="33"/>
      <c r="X519" s="33"/>
    </row>
    <row r="520" spans="1:24" s="34" customFormat="1">
      <c r="A520" s="29"/>
      <c r="B520" s="29"/>
      <c r="C520" s="29"/>
      <c r="D520" s="29"/>
      <c r="E520" s="29"/>
      <c r="F520" s="29"/>
      <c r="G520" s="29"/>
      <c r="H520" s="29"/>
      <c r="I520" s="30"/>
      <c r="J520" s="30"/>
      <c r="K520" s="30"/>
      <c r="L520" s="30"/>
      <c r="M520" s="40"/>
      <c r="N520" s="40"/>
      <c r="O520" s="31"/>
      <c r="P520" s="31"/>
      <c r="Q520" s="32"/>
      <c r="R520" s="32"/>
      <c r="S520" s="33"/>
      <c r="T520" s="33"/>
      <c r="U520" s="33"/>
      <c r="V520" s="33"/>
      <c r="W520" s="33"/>
      <c r="X520" s="33"/>
    </row>
    <row r="521" spans="1:24" s="34" customFormat="1">
      <c r="A521" s="29"/>
      <c r="B521" s="29"/>
      <c r="C521" s="29"/>
      <c r="D521" s="29"/>
      <c r="E521" s="29"/>
      <c r="F521" s="29"/>
      <c r="G521" s="29"/>
      <c r="H521" s="29"/>
      <c r="I521" s="30"/>
      <c r="J521" s="30"/>
      <c r="K521" s="30"/>
      <c r="L521" s="30"/>
      <c r="M521" s="40"/>
      <c r="N521" s="40"/>
      <c r="O521" s="31"/>
      <c r="P521" s="31"/>
      <c r="Q521" s="32"/>
      <c r="R521" s="32"/>
      <c r="S521" s="33"/>
      <c r="T521" s="33"/>
      <c r="U521" s="33"/>
      <c r="V521" s="33"/>
      <c r="W521" s="33"/>
      <c r="X521" s="33"/>
    </row>
    <row r="522" spans="1:24" s="34" customFormat="1">
      <c r="A522" s="29"/>
      <c r="B522" s="29"/>
      <c r="C522" s="29"/>
      <c r="D522" s="29"/>
      <c r="E522" s="29"/>
      <c r="F522" s="29"/>
      <c r="G522" s="29"/>
      <c r="H522" s="29"/>
      <c r="I522" s="30"/>
      <c r="J522" s="30"/>
      <c r="K522" s="30"/>
      <c r="L522" s="30"/>
      <c r="M522" s="40"/>
      <c r="N522" s="40"/>
      <c r="O522" s="31"/>
      <c r="P522" s="31"/>
      <c r="Q522" s="32"/>
      <c r="R522" s="32"/>
      <c r="S522" s="33"/>
      <c r="T522" s="33"/>
      <c r="U522" s="33"/>
      <c r="V522" s="33"/>
      <c r="W522" s="33"/>
      <c r="X522" s="33"/>
    </row>
    <row r="523" spans="1:24" s="34" customFormat="1">
      <c r="A523" s="29"/>
      <c r="B523" s="29"/>
      <c r="C523" s="29"/>
      <c r="D523" s="29"/>
      <c r="E523" s="29"/>
      <c r="F523" s="29"/>
      <c r="G523" s="29"/>
      <c r="H523" s="29"/>
      <c r="I523" s="30"/>
      <c r="J523" s="30"/>
      <c r="K523" s="30"/>
      <c r="L523" s="30"/>
      <c r="M523" s="40"/>
      <c r="N523" s="40"/>
      <c r="O523" s="31"/>
      <c r="P523" s="31"/>
      <c r="Q523" s="32"/>
      <c r="R523" s="32"/>
      <c r="S523" s="33"/>
      <c r="T523" s="33"/>
      <c r="U523" s="33"/>
      <c r="V523" s="33"/>
      <c r="W523" s="33"/>
      <c r="X523" s="33"/>
    </row>
    <row r="524" spans="1:24" s="34" customFormat="1">
      <c r="A524" s="29"/>
      <c r="B524" s="29"/>
      <c r="C524" s="29"/>
      <c r="D524" s="29"/>
      <c r="E524" s="29"/>
      <c r="F524" s="29"/>
      <c r="G524" s="29"/>
      <c r="H524" s="29"/>
      <c r="I524" s="30"/>
      <c r="J524" s="30"/>
      <c r="K524" s="30"/>
      <c r="L524" s="30"/>
      <c r="M524" s="40"/>
      <c r="N524" s="40"/>
      <c r="O524" s="31"/>
      <c r="P524" s="31"/>
      <c r="Q524" s="32"/>
      <c r="R524" s="32"/>
      <c r="S524" s="33"/>
      <c r="T524" s="33"/>
      <c r="U524" s="33"/>
      <c r="V524" s="33"/>
      <c r="W524" s="33"/>
      <c r="X524" s="33"/>
    </row>
    <row r="525" spans="1:24" s="34" customFormat="1">
      <c r="A525" s="29"/>
      <c r="B525" s="29"/>
      <c r="C525" s="29"/>
      <c r="D525" s="29"/>
      <c r="E525" s="29"/>
      <c r="F525" s="29"/>
      <c r="G525" s="29"/>
      <c r="H525" s="29"/>
      <c r="I525" s="30"/>
      <c r="J525" s="30"/>
      <c r="K525" s="30"/>
      <c r="L525" s="30"/>
      <c r="M525" s="40"/>
      <c r="N525" s="40"/>
      <c r="O525" s="31"/>
      <c r="P525" s="31"/>
      <c r="Q525" s="32"/>
      <c r="R525" s="32"/>
      <c r="S525" s="33"/>
      <c r="T525" s="33"/>
      <c r="U525" s="33"/>
      <c r="V525" s="33"/>
      <c r="W525" s="33"/>
      <c r="X525" s="33"/>
    </row>
    <row r="526" spans="1:24" s="34" customFormat="1">
      <c r="A526" s="29"/>
      <c r="B526" s="29"/>
      <c r="C526" s="29"/>
      <c r="D526" s="29"/>
      <c r="E526" s="29"/>
      <c r="F526" s="29"/>
      <c r="G526" s="29"/>
      <c r="H526" s="29"/>
      <c r="I526" s="30"/>
      <c r="J526" s="30"/>
      <c r="K526" s="30"/>
      <c r="L526" s="30"/>
      <c r="M526" s="40"/>
      <c r="N526" s="40"/>
      <c r="O526" s="31"/>
      <c r="P526" s="31"/>
      <c r="Q526" s="32"/>
      <c r="R526" s="32"/>
      <c r="S526" s="33"/>
      <c r="T526" s="33"/>
      <c r="U526" s="33"/>
      <c r="V526" s="33"/>
      <c r="W526" s="33"/>
      <c r="X526" s="33"/>
    </row>
    <row r="527" spans="1:24" s="34" customFormat="1">
      <c r="A527" s="29"/>
      <c r="B527" s="29"/>
      <c r="C527" s="29"/>
      <c r="D527" s="29"/>
      <c r="E527" s="29"/>
      <c r="F527" s="29"/>
      <c r="G527" s="29"/>
      <c r="H527" s="29"/>
      <c r="I527" s="30"/>
      <c r="J527" s="30"/>
      <c r="K527" s="30"/>
      <c r="L527" s="30"/>
      <c r="M527" s="40"/>
      <c r="N527" s="40"/>
      <c r="O527" s="31"/>
      <c r="P527" s="31"/>
      <c r="Q527" s="32"/>
      <c r="R527" s="32"/>
      <c r="S527" s="33"/>
      <c r="T527" s="33"/>
      <c r="U527" s="33"/>
      <c r="V527" s="33"/>
      <c r="W527" s="33"/>
      <c r="X527" s="33"/>
    </row>
    <row r="528" spans="1:24" s="34" customFormat="1">
      <c r="A528" s="29"/>
      <c r="B528" s="29"/>
      <c r="C528" s="29"/>
      <c r="D528" s="29"/>
      <c r="E528" s="29"/>
      <c r="F528" s="29"/>
      <c r="G528" s="29"/>
      <c r="H528" s="29"/>
      <c r="I528" s="30"/>
      <c r="J528" s="30"/>
      <c r="K528" s="30"/>
      <c r="L528" s="30"/>
      <c r="M528" s="40"/>
      <c r="N528" s="40"/>
      <c r="O528" s="31"/>
      <c r="P528" s="31"/>
      <c r="Q528" s="32"/>
      <c r="R528" s="32"/>
      <c r="S528" s="33"/>
      <c r="T528" s="33"/>
      <c r="U528" s="33"/>
      <c r="V528" s="33"/>
      <c r="W528" s="33"/>
      <c r="X528" s="33"/>
    </row>
    <row r="529" spans="1:24" s="34" customFormat="1">
      <c r="A529" s="29"/>
      <c r="B529" s="29"/>
      <c r="C529" s="29"/>
      <c r="D529" s="29"/>
      <c r="E529" s="29"/>
      <c r="F529" s="29"/>
      <c r="G529" s="29"/>
      <c r="H529" s="29"/>
      <c r="I529" s="30"/>
      <c r="J529" s="30"/>
      <c r="K529" s="30"/>
      <c r="L529" s="30"/>
      <c r="M529" s="40"/>
      <c r="N529" s="40"/>
      <c r="O529" s="31"/>
      <c r="P529" s="31"/>
      <c r="Q529" s="32"/>
      <c r="R529" s="32"/>
      <c r="S529" s="33"/>
      <c r="T529" s="33"/>
      <c r="U529" s="33"/>
      <c r="V529" s="33"/>
      <c r="W529" s="33"/>
      <c r="X529" s="33"/>
    </row>
    <row r="530" spans="1:24" s="34" customFormat="1">
      <c r="A530" s="29"/>
      <c r="B530" s="29"/>
      <c r="C530" s="29"/>
      <c r="D530" s="29"/>
      <c r="E530" s="29"/>
      <c r="F530" s="29"/>
      <c r="G530" s="29"/>
      <c r="H530" s="29"/>
      <c r="I530" s="30"/>
      <c r="J530" s="30"/>
      <c r="K530" s="30"/>
      <c r="L530" s="30"/>
      <c r="M530" s="40"/>
      <c r="N530" s="40"/>
      <c r="O530" s="31"/>
      <c r="P530" s="31"/>
      <c r="Q530" s="32"/>
      <c r="R530" s="32"/>
      <c r="S530" s="33"/>
      <c r="T530" s="33"/>
      <c r="U530" s="33"/>
      <c r="V530" s="33"/>
      <c r="W530" s="33"/>
      <c r="X530" s="33"/>
    </row>
    <row r="531" spans="1:24" s="34" customFormat="1">
      <c r="A531" s="29"/>
      <c r="B531" s="29"/>
      <c r="C531" s="29"/>
      <c r="D531" s="29"/>
      <c r="E531" s="29"/>
      <c r="F531" s="29"/>
      <c r="G531" s="29"/>
      <c r="H531" s="29"/>
      <c r="I531" s="30"/>
      <c r="J531" s="30"/>
      <c r="K531" s="30"/>
      <c r="L531" s="30"/>
      <c r="M531" s="40"/>
      <c r="N531" s="40"/>
      <c r="O531" s="31"/>
      <c r="P531" s="31"/>
      <c r="Q531" s="32"/>
      <c r="R531" s="32"/>
      <c r="S531" s="33"/>
      <c r="T531" s="33"/>
      <c r="U531" s="33"/>
      <c r="V531" s="33"/>
      <c r="W531" s="33"/>
      <c r="X531" s="33"/>
    </row>
    <row r="532" spans="1:24" s="34" customFormat="1">
      <c r="A532" s="29"/>
      <c r="B532" s="29"/>
      <c r="C532" s="29"/>
      <c r="D532" s="29"/>
      <c r="E532" s="29"/>
      <c r="F532" s="29"/>
      <c r="G532" s="29"/>
      <c r="H532" s="29"/>
      <c r="I532" s="30"/>
      <c r="J532" s="30"/>
      <c r="K532" s="30"/>
      <c r="L532" s="30"/>
      <c r="M532" s="40"/>
      <c r="N532" s="40"/>
      <c r="O532" s="31"/>
      <c r="P532" s="31"/>
      <c r="Q532" s="32"/>
      <c r="R532" s="32"/>
      <c r="S532" s="33"/>
      <c r="T532" s="33"/>
      <c r="U532" s="33"/>
      <c r="V532" s="33"/>
      <c r="W532" s="33"/>
      <c r="X532" s="33"/>
    </row>
    <row r="533" spans="1:24" s="34" customFormat="1">
      <c r="A533" s="29"/>
      <c r="B533" s="29"/>
      <c r="C533" s="29"/>
      <c r="D533" s="29"/>
      <c r="E533" s="29"/>
      <c r="F533" s="29"/>
      <c r="G533" s="29"/>
      <c r="H533" s="29"/>
      <c r="I533" s="30"/>
      <c r="J533" s="30"/>
      <c r="K533" s="30"/>
      <c r="L533" s="30"/>
      <c r="M533" s="40"/>
      <c r="N533" s="40"/>
      <c r="O533" s="31"/>
      <c r="P533" s="31"/>
      <c r="Q533" s="32"/>
      <c r="R533" s="32"/>
      <c r="S533" s="33"/>
      <c r="T533" s="33"/>
      <c r="U533" s="33"/>
      <c r="V533" s="33"/>
      <c r="W533" s="33"/>
      <c r="X533" s="33"/>
    </row>
    <row r="534" spans="1:24" s="34" customFormat="1">
      <c r="A534" s="29"/>
      <c r="B534" s="29"/>
      <c r="C534" s="29"/>
      <c r="D534" s="29"/>
      <c r="E534" s="29"/>
      <c r="F534" s="29"/>
      <c r="G534" s="29"/>
      <c r="H534" s="29"/>
      <c r="I534" s="30"/>
      <c r="J534" s="30"/>
      <c r="K534" s="30"/>
      <c r="L534" s="30"/>
      <c r="M534" s="40"/>
      <c r="N534" s="40"/>
      <c r="O534" s="31"/>
      <c r="P534" s="31"/>
      <c r="Q534" s="32"/>
      <c r="R534" s="32"/>
      <c r="S534" s="33"/>
      <c r="T534" s="33"/>
      <c r="U534" s="33"/>
      <c r="V534" s="33"/>
      <c r="W534" s="33"/>
      <c r="X534" s="33"/>
    </row>
    <row r="535" spans="1:24" s="34" customFormat="1">
      <c r="A535" s="29"/>
      <c r="B535" s="29"/>
      <c r="C535" s="29"/>
      <c r="D535" s="29"/>
      <c r="E535" s="29"/>
      <c r="F535" s="29"/>
      <c r="G535" s="29"/>
      <c r="H535" s="29"/>
      <c r="I535" s="30"/>
      <c r="J535" s="30"/>
      <c r="K535" s="30"/>
      <c r="L535" s="30"/>
      <c r="M535" s="40"/>
      <c r="N535" s="40"/>
      <c r="O535" s="31"/>
      <c r="P535" s="31"/>
      <c r="Q535" s="32"/>
      <c r="R535" s="32"/>
      <c r="S535" s="33"/>
      <c r="T535" s="33"/>
      <c r="U535" s="33"/>
      <c r="V535" s="33"/>
      <c r="W535" s="33"/>
      <c r="X535" s="33"/>
    </row>
    <row r="536" spans="1:24" s="34" customFormat="1">
      <c r="A536" s="29"/>
      <c r="B536" s="29"/>
      <c r="C536" s="29"/>
      <c r="D536" s="29"/>
      <c r="E536" s="29"/>
      <c r="F536" s="29"/>
      <c r="G536" s="29"/>
      <c r="H536" s="29"/>
      <c r="I536" s="30"/>
      <c r="J536" s="30"/>
      <c r="K536" s="30"/>
      <c r="L536" s="30"/>
      <c r="M536" s="40"/>
      <c r="N536" s="40"/>
      <c r="O536" s="31"/>
      <c r="P536" s="31"/>
      <c r="Q536" s="32"/>
      <c r="R536" s="32"/>
      <c r="S536" s="33"/>
      <c r="T536" s="33"/>
      <c r="U536" s="33"/>
      <c r="V536" s="33"/>
      <c r="W536" s="33"/>
      <c r="X536" s="33"/>
    </row>
    <row r="537" spans="1:24" s="34" customFormat="1">
      <c r="A537" s="29"/>
      <c r="B537" s="29"/>
      <c r="C537" s="29"/>
      <c r="D537" s="29"/>
      <c r="E537" s="29"/>
      <c r="F537" s="29"/>
      <c r="G537" s="29"/>
      <c r="H537" s="29"/>
      <c r="I537" s="30"/>
      <c r="J537" s="30"/>
      <c r="K537" s="30"/>
      <c r="L537" s="30"/>
      <c r="M537" s="40"/>
      <c r="N537" s="40"/>
      <c r="O537" s="31"/>
      <c r="P537" s="31"/>
      <c r="Q537" s="32"/>
      <c r="R537" s="32"/>
      <c r="S537" s="33"/>
      <c r="T537" s="33"/>
      <c r="U537" s="33"/>
      <c r="V537" s="33"/>
      <c r="W537" s="33"/>
      <c r="X537" s="33"/>
    </row>
    <row r="538" spans="1:24" s="34" customFormat="1">
      <c r="A538" s="29"/>
      <c r="B538" s="29"/>
      <c r="C538" s="29"/>
      <c r="D538" s="29"/>
      <c r="E538" s="29"/>
      <c r="F538" s="29"/>
      <c r="G538" s="29"/>
      <c r="H538" s="29"/>
      <c r="I538" s="30"/>
      <c r="J538" s="30"/>
      <c r="K538" s="30"/>
      <c r="L538" s="30"/>
      <c r="M538" s="40"/>
      <c r="N538" s="40"/>
      <c r="O538" s="31"/>
      <c r="P538" s="31"/>
      <c r="Q538" s="32"/>
      <c r="R538" s="32"/>
      <c r="S538" s="33"/>
      <c r="T538" s="33"/>
      <c r="U538" s="33"/>
      <c r="V538" s="33"/>
      <c r="W538" s="33"/>
      <c r="X538" s="33"/>
    </row>
    <row r="539" spans="1:24" s="34" customFormat="1">
      <c r="A539" s="29"/>
      <c r="B539" s="29"/>
      <c r="C539" s="29"/>
      <c r="D539" s="29"/>
      <c r="E539" s="29"/>
      <c r="F539" s="29"/>
      <c r="G539" s="29"/>
      <c r="H539" s="29"/>
      <c r="I539" s="30"/>
      <c r="J539" s="30"/>
      <c r="K539" s="30"/>
      <c r="L539" s="30"/>
      <c r="M539" s="40"/>
      <c r="N539" s="40"/>
      <c r="O539" s="31"/>
      <c r="P539" s="31"/>
      <c r="Q539" s="32"/>
      <c r="R539" s="32"/>
      <c r="S539" s="33"/>
      <c r="T539" s="33"/>
      <c r="U539" s="33"/>
      <c r="V539" s="33"/>
      <c r="W539" s="33"/>
      <c r="X539" s="33"/>
    </row>
    <row r="540" spans="1:24" s="34" customFormat="1">
      <c r="A540" s="29"/>
      <c r="B540" s="29"/>
      <c r="C540" s="29"/>
      <c r="D540" s="29"/>
      <c r="E540" s="29"/>
      <c r="F540" s="29"/>
      <c r="G540" s="29"/>
      <c r="H540" s="29"/>
      <c r="I540" s="30"/>
      <c r="J540" s="30"/>
      <c r="K540" s="30"/>
      <c r="L540" s="30"/>
      <c r="M540" s="40"/>
      <c r="N540" s="40"/>
      <c r="O540" s="31"/>
      <c r="P540" s="31"/>
      <c r="Q540" s="32"/>
      <c r="R540" s="32"/>
      <c r="S540" s="33"/>
      <c r="T540" s="33"/>
      <c r="U540" s="33"/>
      <c r="V540" s="33"/>
      <c r="W540" s="33"/>
      <c r="X540" s="33"/>
    </row>
    <row r="541" spans="1:24" s="34" customFormat="1">
      <c r="A541" s="29"/>
      <c r="B541" s="29"/>
      <c r="C541" s="29"/>
      <c r="D541" s="29"/>
      <c r="E541" s="29"/>
      <c r="F541" s="29"/>
      <c r="G541" s="29"/>
      <c r="H541" s="29"/>
      <c r="I541" s="30"/>
      <c r="J541" s="30"/>
      <c r="K541" s="30"/>
      <c r="L541" s="30"/>
      <c r="M541" s="40"/>
      <c r="N541" s="40"/>
      <c r="O541" s="31"/>
      <c r="P541" s="31"/>
      <c r="Q541" s="32"/>
      <c r="R541" s="32"/>
      <c r="S541" s="33"/>
      <c r="T541" s="33"/>
      <c r="U541" s="33"/>
      <c r="V541" s="33"/>
      <c r="W541" s="33"/>
      <c r="X541" s="33"/>
    </row>
    <row r="542" spans="1:24" s="34" customFormat="1">
      <c r="A542" s="29"/>
      <c r="B542" s="29"/>
      <c r="C542" s="29"/>
      <c r="D542" s="29"/>
      <c r="E542" s="29"/>
      <c r="F542" s="29"/>
      <c r="G542" s="29"/>
      <c r="H542" s="29"/>
      <c r="I542" s="30"/>
      <c r="J542" s="30"/>
      <c r="K542" s="30"/>
      <c r="L542" s="30"/>
      <c r="M542" s="40"/>
      <c r="N542" s="40"/>
      <c r="O542" s="31"/>
      <c r="P542" s="31"/>
      <c r="Q542" s="32"/>
      <c r="R542" s="32"/>
      <c r="S542" s="33"/>
      <c r="T542" s="33"/>
      <c r="U542" s="33"/>
      <c r="V542" s="33"/>
      <c r="W542" s="33"/>
      <c r="X542" s="33"/>
    </row>
    <row r="543" spans="1:24" s="34" customFormat="1">
      <c r="A543" s="29"/>
      <c r="B543" s="29"/>
      <c r="C543" s="29"/>
      <c r="D543" s="29"/>
      <c r="E543" s="29"/>
      <c r="F543" s="29"/>
      <c r="G543" s="29"/>
      <c r="H543" s="29"/>
      <c r="I543" s="30"/>
      <c r="J543" s="30"/>
      <c r="K543" s="30"/>
      <c r="L543" s="30"/>
      <c r="M543" s="40"/>
      <c r="N543" s="40"/>
      <c r="O543" s="31"/>
      <c r="P543" s="31"/>
      <c r="Q543" s="32"/>
      <c r="R543" s="32"/>
      <c r="S543" s="33"/>
      <c r="T543" s="33"/>
      <c r="U543" s="33"/>
      <c r="V543" s="33"/>
      <c r="W543" s="33"/>
      <c r="X543" s="33"/>
    </row>
    <row r="544" spans="1:24" s="34" customFormat="1">
      <c r="A544" s="29"/>
      <c r="B544" s="29"/>
      <c r="C544" s="29"/>
      <c r="D544" s="29"/>
      <c r="E544" s="29"/>
      <c r="F544" s="29"/>
      <c r="G544" s="29"/>
      <c r="H544" s="29"/>
      <c r="I544" s="30"/>
      <c r="J544" s="30"/>
      <c r="K544" s="30"/>
      <c r="L544" s="30"/>
      <c r="M544" s="40"/>
      <c r="N544" s="40"/>
      <c r="O544" s="31"/>
      <c r="P544" s="31"/>
      <c r="Q544" s="32"/>
      <c r="R544" s="32"/>
      <c r="S544" s="33"/>
      <c r="T544" s="33"/>
      <c r="U544" s="33"/>
      <c r="V544" s="33"/>
      <c r="W544" s="33"/>
      <c r="X544" s="33"/>
    </row>
    <row r="545" spans="1:24" s="34" customFormat="1">
      <c r="A545" s="29"/>
      <c r="B545" s="29"/>
      <c r="C545" s="29"/>
      <c r="D545" s="29"/>
      <c r="E545" s="29"/>
      <c r="F545" s="29"/>
      <c r="G545" s="29"/>
      <c r="H545" s="29"/>
      <c r="I545" s="30"/>
      <c r="J545" s="30"/>
      <c r="K545" s="30"/>
      <c r="L545" s="30"/>
      <c r="M545" s="40"/>
      <c r="N545" s="40"/>
      <c r="O545" s="31"/>
      <c r="P545" s="31"/>
      <c r="Q545" s="32"/>
      <c r="R545" s="32"/>
      <c r="S545" s="33"/>
      <c r="T545" s="33"/>
      <c r="U545" s="33"/>
      <c r="V545" s="33"/>
      <c r="W545" s="33"/>
      <c r="X545" s="33"/>
    </row>
    <row r="546" spans="1:24" s="34" customFormat="1">
      <c r="A546" s="29"/>
      <c r="B546" s="29"/>
      <c r="C546" s="29"/>
      <c r="D546" s="29"/>
      <c r="E546" s="29"/>
      <c r="F546" s="29"/>
      <c r="G546" s="29"/>
      <c r="H546" s="29"/>
      <c r="I546" s="30"/>
      <c r="J546" s="30"/>
      <c r="K546" s="30"/>
      <c r="L546" s="30"/>
      <c r="M546" s="40"/>
      <c r="N546" s="40"/>
      <c r="O546" s="31"/>
      <c r="P546" s="31"/>
      <c r="Q546" s="32"/>
      <c r="R546" s="32"/>
      <c r="S546" s="33"/>
      <c r="T546" s="33"/>
      <c r="U546" s="33"/>
      <c r="V546" s="33"/>
      <c r="W546" s="33"/>
      <c r="X546" s="33"/>
    </row>
    <row r="547" spans="1:24" s="34" customFormat="1">
      <c r="A547" s="29"/>
      <c r="B547" s="29"/>
      <c r="C547" s="29"/>
      <c r="D547" s="29"/>
      <c r="E547" s="29"/>
      <c r="F547" s="29"/>
      <c r="G547" s="29"/>
      <c r="H547" s="29"/>
      <c r="I547" s="30"/>
      <c r="J547" s="30"/>
      <c r="K547" s="30"/>
      <c r="L547" s="30"/>
      <c r="M547" s="40"/>
      <c r="N547" s="40"/>
      <c r="O547" s="31"/>
      <c r="P547" s="31"/>
      <c r="Q547" s="32"/>
      <c r="R547" s="32"/>
      <c r="S547" s="33"/>
      <c r="T547" s="33"/>
      <c r="U547" s="33"/>
      <c r="V547" s="33"/>
      <c r="W547" s="33"/>
      <c r="X547" s="33"/>
    </row>
    <row r="548" spans="1:24" s="34" customFormat="1">
      <c r="A548" s="29"/>
      <c r="B548" s="29"/>
      <c r="C548" s="29"/>
      <c r="D548" s="29"/>
      <c r="E548" s="29"/>
      <c r="F548" s="29"/>
      <c r="G548" s="29"/>
      <c r="H548" s="29"/>
      <c r="I548" s="30"/>
      <c r="J548" s="30"/>
      <c r="K548" s="30"/>
      <c r="L548" s="30"/>
      <c r="M548" s="40"/>
      <c r="N548" s="40"/>
      <c r="O548" s="31"/>
      <c r="P548" s="31"/>
      <c r="Q548" s="32"/>
      <c r="R548" s="32"/>
      <c r="S548" s="33"/>
      <c r="T548" s="33"/>
      <c r="U548" s="33"/>
      <c r="V548" s="33"/>
      <c r="W548" s="33"/>
      <c r="X548" s="33"/>
    </row>
    <row r="549" spans="1:24" s="34" customFormat="1">
      <c r="A549" s="29"/>
      <c r="B549" s="29"/>
      <c r="C549" s="29"/>
      <c r="D549" s="29"/>
      <c r="E549" s="29"/>
      <c r="F549" s="29"/>
      <c r="G549" s="29"/>
      <c r="H549" s="29"/>
      <c r="I549" s="30"/>
      <c r="J549" s="30"/>
      <c r="K549" s="30"/>
      <c r="L549" s="30"/>
      <c r="M549" s="40"/>
      <c r="N549" s="40"/>
      <c r="O549" s="31"/>
      <c r="P549" s="31"/>
      <c r="Q549" s="32"/>
      <c r="R549" s="32"/>
      <c r="S549" s="33"/>
      <c r="T549" s="33"/>
      <c r="U549" s="33"/>
      <c r="V549" s="33"/>
      <c r="W549" s="33"/>
      <c r="X549" s="33"/>
    </row>
    <row r="550" spans="1:24" s="34" customFormat="1">
      <c r="A550" s="29"/>
      <c r="B550" s="29"/>
      <c r="C550" s="29"/>
      <c r="D550" s="29"/>
      <c r="E550" s="29"/>
      <c r="F550" s="29"/>
      <c r="G550" s="29"/>
      <c r="H550" s="29"/>
      <c r="I550" s="30"/>
      <c r="J550" s="30"/>
      <c r="K550" s="30"/>
      <c r="L550" s="30"/>
      <c r="M550" s="40"/>
      <c r="N550" s="40"/>
      <c r="O550" s="31"/>
      <c r="P550" s="31"/>
      <c r="Q550" s="32"/>
      <c r="R550" s="32"/>
      <c r="S550" s="33"/>
      <c r="T550" s="33"/>
      <c r="U550" s="33"/>
      <c r="V550" s="33"/>
      <c r="W550" s="33"/>
      <c r="X550" s="33"/>
    </row>
    <row r="551" spans="1:24" s="34" customFormat="1">
      <c r="A551" s="29"/>
      <c r="B551" s="29"/>
      <c r="C551" s="29"/>
      <c r="D551" s="29"/>
      <c r="E551" s="29"/>
      <c r="F551" s="29"/>
      <c r="G551" s="29"/>
      <c r="H551" s="29"/>
      <c r="I551" s="30"/>
      <c r="J551" s="30"/>
      <c r="K551" s="30"/>
      <c r="L551" s="30"/>
      <c r="M551" s="40"/>
      <c r="N551" s="40"/>
      <c r="O551" s="31"/>
      <c r="P551" s="31"/>
      <c r="Q551" s="32"/>
      <c r="R551" s="32"/>
      <c r="S551" s="33"/>
      <c r="T551" s="33"/>
      <c r="U551" s="33"/>
      <c r="V551" s="33"/>
      <c r="W551" s="33"/>
      <c r="X551" s="33"/>
    </row>
    <row r="552" spans="1:24" s="34" customFormat="1">
      <c r="A552" s="29"/>
      <c r="B552" s="29"/>
      <c r="C552" s="29"/>
      <c r="D552" s="29"/>
      <c r="E552" s="29"/>
      <c r="F552" s="29"/>
      <c r="G552" s="29"/>
      <c r="H552" s="29"/>
      <c r="I552" s="30"/>
      <c r="J552" s="30"/>
      <c r="K552" s="30"/>
      <c r="L552" s="30"/>
      <c r="M552" s="40"/>
      <c r="N552" s="40"/>
      <c r="O552" s="31"/>
      <c r="P552" s="31"/>
      <c r="Q552" s="32"/>
      <c r="R552" s="32"/>
      <c r="S552" s="33"/>
      <c r="T552" s="33"/>
      <c r="U552" s="33"/>
      <c r="V552" s="33"/>
      <c r="W552" s="33"/>
      <c r="X552" s="33"/>
    </row>
    <row r="553" spans="1:24" s="34" customFormat="1">
      <c r="A553" s="29"/>
      <c r="B553" s="29"/>
      <c r="C553" s="29"/>
      <c r="D553" s="29"/>
      <c r="E553" s="29"/>
      <c r="F553" s="29"/>
      <c r="G553" s="29"/>
      <c r="H553" s="29"/>
      <c r="I553" s="30"/>
      <c r="J553" s="30"/>
      <c r="K553" s="30"/>
      <c r="L553" s="30"/>
      <c r="M553" s="40"/>
      <c r="N553" s="40"/>
      <c r="O553" s="31"/>
      <c r="P553" s="31"/>
      <c r="Q553" s="32"/>
      <c r="R553" s="32"/>
      <c r="S553" s="33"/>
      <c r="T553" s="33"/>
      <c r="U553" s="33"/>
      <c r="V553" s="33"/>
      <c r="W553" s="33"/>
      <c r="X553" s="33"/>
    </row>
    <row r="554" spans="1:24" s="34" customFormat="1">
      <c r="A554" s="29"/>
      <c r="B554" s="29"/>
      <c r="C554" s="29"/>
      <c r="D554" s="29"/>
      <c r="E554" s="29"/>
      <c r="F554" s="29"/>
      <c r="G554" s="29"/>
      <c r="H554" s="29"/>
      <c r="I554" s="30"/>
      <c r="J554" s="30"/>
      <c r="K554" s="30"/>
      <c r="L554" s="30"/>
      <c r="M554" s="40"/>
      <c r="N554" s="40"/>
      <c r="O554" s="31"/>
      <c r="P554" s="31"/>
      <c r="Q554" s="32"/>
      <c r="R554" s="32"/>
      <c r="S554" s="33"/>
      <c r="T554" s="33"/>
      <c r="U554" s="33"/>
      <c r="V554" s="33"/>
      <c r="W554" s="33"/>
      <c r="X554" s="33"/>
    </row>
    <row r="555" spans="1:24" s="34" customFormat="1">
      <c r="A555" s="29"/>
      <c r="B555" s="29"/>
      <c r="C555" s="29"/>
      <c r="D555" s="29"/>
      <c r="E555" s="29"/>
      <c r="F555" s="29"/>
      <c r="G555" s="29"/>
      <c r="H555" s="29"/>
      <c r="I555" s="30"/>
      <c r="J555" s="30"/>
      <c r="K555" s="30"/>
      <c r="L555" s="30"/>
      <c r="M555" s="40"/>
      <c r="N555" s="40"/>
      <c r="O555" s="31"/>
      <c r="P555" s="31"/>
      <c r="Q555" s="32"/>
      <c r="R555" s="32"/>
      <c r="S555" s="33"/>
      <c r="T555" s="33"/>
      <c r="U555" s="33"/>
      <c r="V555" s="33"/>
      <c r="W555" s="33"/>
      <c r="X555" s="33"/>
    </row>
    <row r="556" spans="1:24" s="34" customFormat="1">
      <c r="A556" s="29"/>
      <c r="B556" s="29"/>
      <c r="C556" s="29"/>
      <c r="D556" s="29"/>
      <c r="E556" s="29"/>
      <c r="F556" s="29"/>
      <c r="G556" s="29"/>
      <c r="H556" s="29"/>
      <c r="I556" s="30"/>
      <c r="J556" s="30"/>
      <c r="K556" s="30"/>
      <c r="L556" s="30"/>
      <c r="M556" s="40"/>
      <c r="N556" s="40"/>
      <c r="O556" s="31"/>
      <c r="P556" s="31"/>
      <c r="Q556" s="32"/>
      <c r="R556" s="32"/>
      <c r="S556" s="33"/>
      <c r="T556" s="33"/>
      <c r="U556" s="33"/>
      <c r="V556" s="33"/>
      <c r="W556" s="33"/>
      <c r="X556" s="33"/>
    </row>
    <row r="557" spans="1:24" s="34" customFormat="1">
      <c r="A557" s="29"/>
      <c r="B557" s="29"/>
      <c r="C557" s="29"/>
      <c r="D557" s="29"/>
      <c r="E557" s="29"/>
      <c r="F557" s="29"/>
      <c r="G557" s="29"/>
      <c r="H557" s="29"/>
      <c r="I557" s="30"/>
      <c r="J557" s="30"/>
      <c r="K557" s="30"/>
      <c r="L557" s="30"/>
      <c r="M557" s="40"/>
      <c r="N557" s="40"/>
      <c r="O557" s="31"/>
      <c r="P557" s="31"/>
      <c r="Q557" s="32"/>
      <c r="R557" s="32"/>
      <c r="S557" s="33"/>
      <c r="T557" s="33"/>
      <c r="U557" s="33"/>
      <c r="V557" s="33"/>
      <c r="W557" s="33"/>
      <c r="X557" s="33"/>
    </row>
    <row r="558" spans="1:24" s="34" customFormat="1">
      <c r="A558" s="29"/>
      <c r="B558" s="29"/>
      <c r="C558" s="29"/>
      <c r="D558" s="29"/>
      <c r="E558" s="29"/>
      <c r="F558" s="29"/>
      <c r="G558" s="29"/>
      <c r="H558" s="29"/>
      <c r="I558" s="30"/>
      <c r="J558" s="30"/>
      <c r="K558" s="30"/>
      <c r="L558" s="30"/>
      <c r="M558" s="40"/>
      <c r="N558" s="40"/>
      <c r="O558" s="31"/>
      <c r="P558" s="31"/>
      <c r="Q558" s="32"/>
      <c r="R558" s="32"/>
      <c r="S558" s="33"/>
      <c r="T558" s="33"/>
      <c r="U558" s="33"/>
      <c r="V558" s="33"/>
      <c r="W558" s="33"/>
      <c r="X558" s="33"/>
    </row>
    <row r="559" spans="1:24" s="34" customFormat="1">
      <c r="A559" s="29"/>
      <c r="B559" s="29"/>
      <c r="C559" s="29"/>
      <c r="D559" s="29"/>
      <c r="E559" s="29"/>
      <c r="F559" s="29"/>
      <c r="G559" s="29"/>
      <c r="H559" s="29"/>
      <c r="I559" s="30"/>
      <c r="J559" s="30"/>
      <c r="K559" s="30"/>
      <c r="L559" s="30"/>
      <c r="M559" s="40"/>
      <c r="N559" s="40"/>
      <c r="O559" s="31"/>
      <c r="P559" s="31"/>
      <c r="Q559" s="32"/>
      <c r="R559" s="32"/>
      <c r="S559" s="33"/>
      <c r="T559" s="33"/>
      <c r="U559" s="33"/>
      <c r="V559" s="33"/>
      <c r="W559" s="33"/>
      <c r="X559" s="33"/>
    </row>
    <row r="560" spans="1:24" s="34" customFormat="1">
      <c r="A560" s="29"/>
      <c r="B560" s="29"/>
      <c r="C560" s="29"/>
      <c r="D560" s="29"/>
      <c r="E560" s="29"/>
      <c r="F560" s="29"/>
      <c r="G560" s="29"/>
      <c r="H560" s="29"/>
      <c r="I560" s="30"/>
      <c r="J560" s="30"/>
      <c r="K560" s="30"/>
      <c r="L560" s="30"/>
      <c r="M560" s="40"/>
      <c r="N560" s="40"/>
      <c r="O560" s="31"/>
      <c r="P560" s="31"/>
      <c r="Q560" s="32"/>
      <c r="R560" s="32"/>
      <c r="S560" s="33"/>
      <c r="T560" s="33"/>
      <c r="U560" s="33"/>
      <c r="V560" s="33"/>
      <c r="W560" s="33"/>
      <c r="X560" s="33"/>
    </row>
    <row r="561" spans="1:24" s="34" customFormat="1">
      <c r="A561" s="29"/>
      <c r="B561" s="29"/>
      <c r="C561" s="29"/>
      <c r="D561" s="29"/>
      <c r="E561" s="29"/>
      <c r="F561" s="29"/>
      <c r="G561" s="29"/>
      <c r="H561" s="29"/>
      <c r="I561" s="30"/>
      <c r="J561" s="30"/>
      <c r="K561" s="30"/>
      <c r="L561" s="30"/>
      <c r="M561" s="40"/>
      <c r="N561" s="40"/>
      <c r="O561" s="31"/>
      <c r="P561" s="31"/>
      <c r="Q561" s="32"/>
      <c r="R561" s="32"/>
      <c r="S561" s="33"/>
      <c r="T561" s="33"/>
      <c r="U561" s="33"/>
      <c r="V561" s="33"/>
      <c r="W561" s="33"/>
      <c r="X561" s="33"/>
    </row>
    <row r="562" spans="1:24" s="34" customFormat="1">
      <c r="A562" s="29"/>
      <c r="B562" s="29"/>
      <c r="C562" s="29"/>
      <c r="D562" s="29"/>
      <c r="E562" s="29"/>
      <c r="F562" s="29"/>
      <c r="G562" s="29"/>
      <c r="H562" s="29"/>
      <c r="I562" s="30"/>
      <c r="J562" s="30"/>
      <c r="K562" s="30"/>
      <c r="L562" s="30"/>
      <c r="M562" s="40"/>
      <c r="N562" s="40"/>
      <c r="O562" s="31"/>
      <c r="P562" s="31"/>
      <c r="Q562" s="32"/>
      <c r="R562" s="32"/>
      <c r="S562" s="33"/>
      <c r="T562" s="33"/>
      <c r="U562" s="33"/>
      <c r="V562" s="33"/>
      <c r="W562" s="33"/>
      <c r="X562" s="33"/>
    </row>
    <row r="563" spans="1:24" s="34" customFormat="1">
      <c r="A563" s="29"/>
      <c r="B563" s="29"/>
      <c r="C563" s="29"/>
      <c r="D563" s="29"/>
      <c r="E563" s="29"/>
      <c r="F563" s="29"/>
      <c r="G563" s="29"/>
      <c r="H563" s="29"/>
      <c r="I563" s="30"/>
      <c r="J563" s="30"/>
      <c r="K563" s="30"/>
      <c r="L563" s="30"/>
      <c r="M563" s="40"/>
      <c r="N563" s="40"/>
      <c r="O563" s="31"/>
      <c r="P563" s="31"/>
      <c r="Q563" s="32"/>
      <c r="R563" s="32"/>
      <c r="S563" s="33"/>
      <c r="T563" s="33"/>
      <c r="U563" s="33"/>
      <c r="V563" s="33"/>
      <c r="W563" s="33"/>
      <c r="X563" s="33"/>
    </row>
    <row r="564" spans="1:24" s="34" customFormat="1">
      <c r="A564" s="29"/>
      <c r="B564" s="29"/>
      <c r="C564" s="29"/>
      <c r="D564" s="29"/>
      <c r="E564" s="29"/>
      <c r="F564" s="29"/>
      <c r="G564" s="29"/>
      <c r="H564" s="29"/>
      <c r="I564" s="30"/>
      <c r="J564" s="30"/>
      <c r="K564" s="30"/>
      <c r="L564" s="30"/>
      <c r="M564" s="40"/>
      <c r="N564" s="40"/>
      <c r="O564" s="31"/>
      <c r="P564" s="31"/>
      <c r="Q564" s="32"/>
      <c r="R564" s="32"/>
      <c r="S564" s="33"/>
      <c r="T564" s="33"/>
      <c r="U564" s="33"/>
      <c r="V564" s="33"/>
      <c r="W564" s="33"/>
      <c r="X564" s="33"/>
    </row>
    <row r="565" spans="1:24" s="34" customFormat="1">
      <c r="A565" s="29"/>
      <c r="B565" s="29"/>
      <c r="C565" s="29"/>
      <c r="D565" s="29"/>
      <c r="E565" s="29"/>
      <c r="F565" s="29"/>
      <c r="G565" s="29"/>
      <c r="H565" s="29"/>
      <c r="I565" s="30"/>
      <c r="J565" s="30"/>
      <c r="K565" s="30"/>
      <c r="L565" s="30"/>
      <c r="M565" s="40"/>
      <c r="N565" s="40"/>
      <c r="O565" s="31"/>
      <c r="P565" s="31"/>
      <c r="Q565" s="32"/>
      <c r="R565" s="32"/>
      <c r="S565" s="33"/>
      <c r="T565" s="33"/>
      <c r="U565" s="33"/>
      <c r="V565" s="33"/>
      <c r="W565" s="33"/>
      <c r="X565" s="33"/>
    </row>
    <row r="566" spans="1:24" s="34" customFormat="1">
      <c r="A566" s="29"/>
      <c r="B566" s="29"/>
      <c r="C566" s="29"/>
      <c r="D566" s="29"/>
      <c r="E566" s="29"/>
      <c r="F566" s="29"/>
      <c r="G566" s="29"/>
      <c r="H566" s="29"/>
      <c r="I566" s="30"/>
      <c r="J566" s="30"/>
      <c r="K566" s="30"/>
      <c r="L566" s="30"/>
      <c r="M566" s="40"/>
      <c r="N566" s="40"/>
      <c r="O566" s="31"/>
      <c r="P566" s="31"/>
      <c r="Q566" s="32"/>
      <c r="R566" s="32"/>
      <c r="S566" s="33"/>
      <c r="T566" s="33"/>
      <c r="U566" s="33"/>
      <c r="V566" s="33"/>
      <c r="W566" s="33"/>
      <c r="X566" s="33"/>
    </row>
    <row r="567" spans="1:24" s="34" customFormat="1">
      <c r="A567" s="29"/>
      <c r="B567" s="29"/>
      <c r="C567" s="29"/>
      <c r="D567" s="29"/>
      <c r="E567" s="29"/>
      <c r="F567" s="29"/>
      <c r="G567" s="29"/>
      <c r="H567" s="29"/>
      <c r="I567" s="30"/>
      <c r="J567" s="30"/>
      <c r="K567" s="30"/>
      <c r="L567" s="30"/>
      <c r="M567" s="40"/>
      <c r="N567" s="40"/>
      <c r="O567" s="31"/>
      <c r="P567" s="31"/>
      <c r="Q567" s="32"/>
      <c r="R567" s="32"/>
      <c r="S567" s="33"/>
      <c r="T567" s="33"/>
      <c r="U567" s="33"/>
      <c r="V567" s="33"/>
      <c r="W567" s="33"/>
      <c r="X567" s="33"/>
    </row>
    <row r="568" spans="1:24" s="34" customFormat="1">
      <c r="A568" s="29"/>
      <c r="B568" s="29"/>
      <c r="C568" s="29"/>
      <c r="D568" s="29"/>
      <c r="E568" s="29"/>
      <c r="F568" s="29"/>
      <c r="G568" s="29"/>
      <c r="H568" s="29"/>
      <c r="I568" s="30"/>
      <c r="J568" s="30"/>
      <c r="K568" s="30"/>
      <c r="L568" s="30"/>
      <c r="M568" s="40"/>
      <c r="N568" s="40"/>
      <c r="O568" s="31"/>
      <c r="P568" s="31"/>
      <c r="Q568" s="32"/>
      <c r="R568" s="32"/>
      <c r="S568" s="33"/>
      <c r="T568" s="33"/>
      <c r="U568" s="33"/>
      <c r="V568" s="33"/>
      <c r="W568" s="33"/>
      <c r="X568" s="33"/>
    </row>
    <row r="569" spans="1:24" s="34" customFormat="1">
      <c r="A569" s="29"/>
      <c r="B569" s="29"/>
      <c r="C569" s="29"/>
      <c r="D569" s="29"/>
      <c r="E569" s="29"/>
      <c r="F569" s="29"/>
      <c r="G569" s="29"/>
      <c r="H569" s="29"/>
      <c r="I569" s="30"/>
      <c r="J569" s="30"/>
      <c r="K569" s="30"/>
      <c r="L569" s="30"/>
      <c r="M569" s="40"/>
      <c r="N569" s="40"/>
      <c r="O569" s="31"/>
      <c r="P569" s="31"/>
      <c r="Q569" s="32"/>
      <c r="R569" s="32"/>
      <c r="S569" s="33"/>
      <c r="T569" s="33"/>
      <c r="U569" s="33"/>
      <c r="V569" s="33"/>
      <c r="W569" s="33"/>
      <c r="X569" s="33"/>
    </row>
    <row r="570" spans="1:24" s="34" customFormat="1">
      <c r="A570" s="29"/>
      <c r="B570" s="29"/>
      <c r="C570" s="29"/>
      <c r="D570" s="29"/>
      <c r="E570" s="29"/>
      <c r="F570" s="29"/>
      <c r="G570" s="29"/>
      <c r="H570" s="29"/>
      <c r="I570" s="30"/>
      <c r="J570" s="30"/>
      <c r="K570" s="30"/>
      <c r="L570" s="30"/>
      <c r="M570" s="40"/>
      <c r="N570" s="40"/>
      <c r="O570" s="31"/>
      <c r="P570" s="31"/>
      <c r="Q570" s="32"/>
      <c r="R570" s="32"/>
      <c r="S570" s="33"/>
      <c r="T570" s="33"/>
      <c r="U570" s="33"/>
      <c r="V570" s="33"/>
      <c r="W570" s="33"/>
      <c r="X570" s="33"/>
    </row>
    <row r="571" spans="1:24" s="34" customFormat="1">
      <c r="A571" s="29"/>
      <c r="B571" s="29"/>
      <c r="C571" s="29"/>
      <c r="D571" s="29"/>
      <c r="E571" s="29"/>
      <c r="F571" s="29"/>
      <c r="G571" s="29"/>
      <c r="H571" s="29"/>
      <c r="I571" s="30"/>
      <c r="J571" s="30"/>
      <c r="K571" s="30"/>
      <c r="L571" s="30"/>
      <c r="M571" s="40"/>
      <c r="N571" s="40"/>
      <c r="O571" s="31"/>
      <c r="P571" s="31"/>
      <c r="Q571" s="32"/>
      <c r="R571" s="32"/>
      <c r="S571" s="33"/>
      <c r="T571" s="33"/>
      <c r="U571" s="33"/>
      <c r="V571" s="33"/>
      <c r="W571" s="33"/>
      <c r="X571" s="33"/>
    </row>
    <row r="572" spans="1:24" s="34" customFormat="1">
      <c r="A572" s="29"/>
      <c r="B572" s="29"/>
      <c r="C572" s="29"/>
      <c r="D572" s="29"/>
      <c r="E572" s="29"/>
      <c r="F572" s="29"/>
      <c r="G572" s="29"/>
      <c r="H572" s="29"/>
      <c r="I572" s="30"/>
      <c r="J572" s="30"/>
      <c r="K572" s="30"/>
      <c r="L572" s="30"/>
      <c r="M572" s="40"/>
      <c r="N572" s="40"/>
      <c r="O572" s="31"/>
      <c r="P572" s="31"/>
      <c r="Q572" s="32"/>
      <c r="R572" s="32"/>
      <c r="S572" s="33"/>
      <c r="T572" s="33"/>
      <c r="U572" s="33"/>
      <c r="V572" s="33"/>
      <c r="W572" s="33"/>
      <c r="X572" s="33"/>
    </row>
    <row r="573" spans="1:24" s="34" customFormat="1">
      <c r="A573" s="29"/>
      <c r="B573" s="29"/>
      <c r="C573" s="29"/>
      <c r="D573" s="29"/>
      <c r="E573" s="29"/>
      <c r="F573" s="29"/>
      <c r="G573" s="29"/>
      <c r="H573" s="29"/>
      <c r="I573" s="30"/>
      <c r="J573" s="30"/>
      <c r="K573" s="30"/>
      <c r="L573" s="30"/>
      <c r="M573" s="40"/>
      <c r="N573" s="40"/>
      <c r="O573" s="31"/>
      <c r="P573" s="31"/>
      <c r="Q573" s="32"/>
      <c r="R573" s="32"/>
      <c r="S573" s="33"/>
      <c r="T573" s="33"/>
      <c r="U573" s="33"/>
      <c r="V573" s="33"/>
      <c r="W573" s="33"/>
      <c r="X573" s="33"/>
    </row>
    <row r="574" spans="1:24" s="34" customFormat="1">
      <c r="A574" s="29"/>
      <c r="B574" s="29"/>
      <c r="C574" s="29"/>
      <c r="D574" s="29"/>
      <c r="E574" s="29"/>
      <c r="F574" s="29"/>
      <c r="G574" s="29"/>
      <c r="H574" s="29"/>
      <c r="I574" s="30"/>
      <c r="J574" s="30"/>
      <c r="K574" s="30"/>
      <c r="L574" s="30"/>
      <c r="M574" s="40"/>
      <c r="N574" s="40"/>
      <c r="O574" s="31"/>
      <c r="P574" s="31"/>
      <c r="Q574" s="32"/>
      <c r="R574" s="32"/>
      <c r="S574" s="33"/>
      <c r="T574" s="33"/>
      <c r="U574" s="33"/>
      <c r="V574" s="33"/>
      <c r="W574" s="33"/>
      <c r="X574" s="33"/>
    </row>
    <row r="575" spans="1:24" s="34" customFormat="1">
      <c r="A575" s="29"/>
      <c r="B575" s="29"/>
      <c r="C575" s="29"/>
      <c r="D575" s="29"/>
      <c r="E575" s="29"/>
      <c r="F575" s="29"/>
      <c r="G575" s="29"/>
      <c r="H575" s="29"/>
      <c r="I575" s="30"/>
      <c r="J575" s="30"/>
      <c r="K575" s="30"/>
      <c r="L575" s="30"/>
      <c r="M575" s="40"/>
      <c r="N575" s="40"/>
      <c r="O575" s="31"/>
      <c r="P575" s="31"/>
      <c r="Q575" s="32"/>
      <c r="R575" s="32"/>
      <c r="S575" s="33"/>
      <c r="T575" s="33"/>
      <c r="U575" s="33"/>
      <c r="V575" s="33"/>
      <c r="W575" s="33"/>
      <c r="X575" s="33"/>
    </row>
    <row r="576" spans="1:24" s="34" customFormat="1">
      <c r="A576" s="29"/>
      <c r="B576" s="29"/>
      <c r="C576" s="29"/>
      <c r="D576" s="29"/>
      <c r="E576" s="29"/>
      <c r="F576" s="29"/>
      <c r="G576" s="29"/>
      <c r="H576" s="29"/>
      <c r="I576" s="30"/>
      <c r="J576" s="30"/>
      <c r="K576" s="30"/>
      <c r="L576" s="30"/>
      <c r="M576" s="40"/>
      <c r="N576" s="40"/>
      <c r="O576" s="31"/>
      <c r="P576" s="31"/>
      <c r="Q576" s="32"/>
      <c r="R576" s="32"/>
      <c r="S576" s="33"/>
      <c r="T576" s="33"/>
      <c r="U576" s="33"/>
      <c r="V576" s="33"/>
      <c r="W576" s="33"/>
      <c r="X576" s="33"/>
    </row>
    <row r="577" spans="1:24" s="34" customFormat="1">
      <c r="A577" s="29"/>
      <c r="B577" s="29"/>
      <c r="C577" s="29"/>
      <c r="D577" s="29"/>
      <c r="E577" s="29"/>
      <c r="F577" s="29"/>
      <c r="G577" s="29"/>
      <c r="H577" s="29"/>
      <c r="I577" s="30"/>
      <c r="J577" s="30"/>
      <c r="K577" s="30"/>
      <c r="L577" s="30"/>
      <c r="M577" s="40"/>
      <c r="N577" s="40"/>
      <c r="O577" s="31"/>
      <c r="P577" s="31"/>
      <c r="Q577" s="32"/>
      <c r="R577" s="32"/>
      <c r="S577" s="33"/>
      <c r="T577" s="33"/>
      <c r="U577" s="33"/>
      <c r="V577" s="33"/>
      <c r="W577" s="33"/>
      <c r="X577" s="33"/>
    </row>
    <row r="578" spans="1:24" s="34" customFormat="1">
      <c r="A578" s="29"/>
      <c r="B578" s="29"/>
      <c r="C578" s="29"/>
      <c r="D578" s="29"/>
      <c r="E578" s="29"/>
      <c r="F578" s="29"/>
      <c r="G578" s="29"/>
      <c r="H578" s="29"/>
      <c r="I578" s="30"/>
      <c r="J578" s="30"/>
      <c r="K578" s="30"/>
      <c r="L578" s="30"/>
      <c r="M578" s="40"/>
      <c r="N578" s="40"/>
      <c r="O578" s="31"/>
      <c r="P578" s="31"/>
      <c r="Q578" s="32"/>
      <c r="R578" s="32"/>
      <c r="S578" s="33"/>
      <c r="T578" s="33"/>
      <c r="U578" s="33"/>
      <c r="V578" s="33"/>
      <c r="W578" s="33"/>
      <c r="X578" s="33"/>
    </row>
    <row r="579" spans="1:24" s="34" customFormat="1">
      <c r="A579" s="29"/>
      <c r="B579" s="29"/>
      <c r="C579" s="29"/>
      <c r="D579" s="29"/>
      <c r="E579" s="29"/>
      <c r="F579" s="29"/>
      <c r="G579" s="29"/>
      <c r="H579" s="29"/>
      <c r="I579" s="30"/>
      <c r="J579" s="30"/>
      <c r="K579" s="30"/>
      <c r="L579" s="30"/>
      <c r="M579" s="40"/>
      <c r="N579" s="40"/>
      <c r="O579" s="31"/>
      <c r="P579" s="31"/>
      <c r="Q579" s="32"/>
      <c r="R579" s="32"/>
      <c r="S579" s="33"/>
      <c r="T579" s="33"/>
      <c r="U579" s="33"/>
      <c r="V579" s="33"/>
      <c r="W579" s="33"/>
      <c r="X579" s="33"/>
    </row>
    <row r="580" spans="1:24" s="34" customFormat="1">
      <c r="A580" s="29"/>
      <c r="B580" s="29"/>
      <c r="C580" s="29"/>
      <c r="D580" s="29"/>
      <c r="E580" s="29"/>
      <c r="F580" s="29"/>
      <c r="G580" s="29"/>
      <c r="H580" s="29"/>
      <c r="I580" s="30"/>
      <c r="J580" s="30"/>
      <c r="K580" s="30"/>
      <c r="L580" s="30"/>
      <c r="M580" s="40"/>
      <c r="N580" s="40"/>
      <c r="O580" s="31"/>
      <c r="P580" s="31"/>
      <c r="Q580" s="32"/>
      <c r="R580" s="32"/>
      <c r="S580" s="33"/>
      <c r="T580" s="33"/>
      <c r="U580" s="33"/>
      <c r="V580" s="33"/>
      <c r="W580" s="33"/>
      <c r="X580" s="33"/>
    </row>
    <row r="581" spans="1:24" s="34" customFormat="1">
      <c r="A581" s="29"/>
      <c r="B581" s="29"/>
      <c r="C581" s="29"/>
      <c r="D581" s="29"/>
      <c r="E581" s="29"/>
      <c r="F581" s="29"/>
      <c r="G581" s="29"/>
      <c r="H581" s="29"/>
      <c r="I581" s="30"/>
      <c r="J581" s="30"/>
      <c r="K581" s="30"/>
      <c r="L581" s="30"/>
      <c r="M581" s="40"/>
      <c r="N581" s="40"/>
      <c r="O581" s="31"/>
      <c r="P581" s="31"/>
      <c r="Q581" s="32"/>
      <c r="R581" s="32"/>
      <c r="S581" s="33"/>
      <c r="T581" s="33"/>
      <c r="U581" s="33"/>
      <c r="V581" s="33"/>
      <c r="W581" s="33"/>
      <c r="X581" s="33"/>
    </row>
    <row r="582" spans="1:24" s="34" customFormat="1">
      <c r="A582" s="29"/>
      <c r="B582" s="29"/>
      <c r="C582" s="29"/>
      <c r="D582" s="29"/>
      <c r="E582" s="29"/>
      <c r="F582" s="29"/>
      <c r="G582" s="29"/>
      <c r="H582" s="29"/>
      <c r="I582" s="30"/>
      <c r="J582" s="30"/>
      <c r="K582" s="30"/>
      <c r="L582" s="30"/>
      <c r="M582" s="40"/>
      <c r="N582" s="40"/>
      <c r="O582" s="31"/>
      <c r="P582" s="31"/>
      <c r="Q582" s="32"/>
      <c r="R582" s="32"/>
      <c r="S582" s="33"/>
      <c r="T582" s="33"/>
      <c r="U582" s="33"/>
      <c r="V582" s="33"/>
      <c r="W582" s="33"/>
      <c r="X582" s="33"/>
    </row>
    <row r="583" spans="1:24" s="34" customFormat="1">
      <c r="A583" s="29"/>
      <c r="B583" s="29"/>
      <c r="C583" s="29"/>
      <c r="D583" s="29"/>
      <c r="E583" s="29"/>
      <c r="F583" s="29"/>
      <c r="G583" s="29"/>
      <c r="H583" s="29"/>
      <c r="I583" s="30"/>
      <c r="J583" s="30"/>
      <c r="K583" s="30"/>
      <c r="L583" s="30"/>
      <c r="M583" s="40"/>
      <c r="N583" s="40"/>
      <c r="O583" s="31"/>
      <c r="P583" s="31"/>
      <c r="Q583" s="32"/>
      <c r="R583" s="32"/>
      <c r="S583" s="33"/>
      <c r="T583" s="33"/>
      <c r="U583" s="33"/>
      <c r="V583" s="33"/>
      <c r="W583" s="33"/>
      <c r="X583" s="33"/>
    </row>
    <row r="584" spans="1:24" s="34" customFormat="1">
      <c r="A584" s="29"/>
      <c r="B584" s="29"/>
      <c r="C584" s="29"/>
      <c r="D584" s="29"/>
      <c r="E584" s="29"/>
      <c r="F584" s="29"/>
      <c r="G584" s="29"/>
      <c r="H584" s="29"/>
      <c r="I584" s="30"/>
      <c r="J584" s="30"/>
      <c r="K584" s="30"/>
      <c r="L584" s="30"/>
      <c r="M584" s="40"/>
      <c r="N584" s="40"/>
      <c r="O584" s="31"/>
      <c r="P584" s="31"/>
      <c r="Q584" s="32"/>
      <c r="R584" s="32"/>
      <c r="S584" s="33"/>
      <c r="T584" s="33"/>
      <c r="U584" s="33"/>
      <c r="V584" s="33"/>
      <c r="W584" s="33"/>
      <c r="X584" s="33"/>
    </row>
    <row r="585" spans="1:24" s="34" customFormat="1">
      <c r="A585" s="29"/>
      <c r="B585" s="29"/>
      <c r="C585" s="29"/>
      <c r="D585" s="29"/>
      <c r="E585" s="29"/>
      <c r="F585" s="29"/>
      <c r="G585" s="29"/>
      <c r="H585" s="29"/>
      <c r="I585" s="30"/>
      <c r="J585" s="30"/>
      <c r="K585" s="30"/>
      <c r="L585" s="30"/>
      <c r="M585" s="40"/>
      <c r="N585" s="40"/>
      <c r="O585" s="31"/>
      <c r="P585" s="31"/>
      <c r="Q585" s="32"/>
      <c r="R585" s="32"/>
      <c r="S585" s="33"/>
      <c r="T585" s="33"/>
      <c r="U585" s="33"/>
      <c r="V585" s="33"/>
      <c r="W585" s="33"/>
      <c r="X585" s="33"/>
    </row>
    <row r="586" spans="1:24" s="34" customFormat="1">
      <c r="A586" s="29"/>
      <c r="B586" s="29"/>
      <c r="C586" s="29"/>
      <c r="D586" s="29"/>
      <c r="E586" s="29"/>
      <c r="F586" s="29"/>
      <c r="G586" s="29"/>
      <c r="H586" s="29"/>
      <c r="I586" s="30"/>
      <c r="J586" s="30"/>
      <c r="K586" s="30"/>
      <c r="L586" s="30"/>
      <c r="M586" s="40"/>
      <c r="N586" s="40"/>
      <c r="O586" s="31"/>
      <c r="P586" s="31"/>
      <c r="Q586" s="32"/>
      <c r="R586" s="32"/>
      <c r="S586" s="33"/>
      <c r="T586" s="33"/>
      <c r="U586" s="33"/>
      <c r="V586" s="33"/>
      <c r="W586" s="33"/>
      <c r="X586" s="33"/>
    </row>
    <row r="587" spans="1:24" s="34" customFormat="1">
      <c r="A587" s="29"/>
      <c r="B587" s="29"/>
      <c r="C587" s="29"/>
      <c r="D587" s="29"/>
      <c r="E587" s="29"/>
      <c r="F587" s="29"/>
      <c r="G587" s="29"/>
      <c r="H587" s="29"/>
      <c r="I587" s="30"/>
      <c r="J587" s="30"/>
      <c r="K587" s="30"/>
      <c r="L587" s="30"/>
      <c r="M587" s="40"/>
      <c r="N587" s="40"/>
      <c r="O587" s="31"/>
      <c r="P587" s="31"/>
      <c r="Q587" s="32"/>
      <c r="R587" s="32"/>
      <c r="S587" s="33"/>
      <c r="T587" s="33"/>
      <c r="U587" s="33"/>
      <c r="V587" s="33"/>
      <c r="W587" s="33"/>
      <c r="X587" s="33"/>
    </row>
    <row r="588" spans="1:24" s="34" customFormat="1">
      <c r="A588" s="29"/>
      <c r="B588" s="29"/>
      <c r="C588" s="29"/>
      <c r="D588" s="29"/>
      <c r="E588" s="29"/>
      <c r="F588" s="29"/>
      <c r="G588" s="29"/>
      <c r="H588" s="29"/>
      <c r="I588" s="30"/>
      <c r="J588" s="30"/>
      <c r="K588" s="30"/>
      <c r="L588" s="30"/>
      <c r="M588" s="40"/>
      <c r="N588" s="40"/>
      <c r="O588" s="31"/>
      <c r="P588" s="31"/>
      <c r="Q588" s="32"/>
      <c r="R588" s="32"/>
      <c r="S588" s="33"/>
      <c r="T588" s="33"/>
      <c r="U588" s="33"/>
      <c r="V588" s="33"/>
      <c r="W588" s="33"/>
      <c r="X588" s="33"/>
    </row>
    <row r="589" spans="1:24" s="34" customFormat="1">
      <c r="A589" s="29"/>
      <c r="B589" s="29"/>
      <c r="C589" s="29"/>
      <c r="D589" s="29"/>
      <c r="E589" s="29"/>
      <c r="F589" s="29"/>
      <c r="G589" s="29"/>
      <c r="H589" s="29"/>
      <c r="I589" s="30"/>
      <c r="J589" s="30"/>
      <c r="K589" s="30"/>
      <c r="L589" s="30"/>
      <c r="M589" s="40"/>
      <c r="N589" s="40"/>
      <c r="O589" s="31"/>
      <c r="P589" s="31"/>
      <c r="Q589" s="32"/>
      <c r="R589" s="32"/>
      <c r="S589" s="33"/>
      <c r="T589" s="33"/>
      <c r="U589" s="33"/>
      <c r="V589" s="33"/>
      <c r="W589" s="33"/>
      <c r="X589" s="33"/>
    </row>
    <row r="590" spans="1:24" s="34" customFormat="1">
      <c r="A590" s="29"/>
      <c r="B590" s="29"/>
      <c r="C590" s="29"/>
      <c r="D590" s="29"/>
      <c r="E590" s="29"/>
      <c r="F590" s="29"/>
      <c r="G590" s="29"/>
      <c r="H590" s="29"/>
      <c r="I590" s="30"/>
      <c r="J590" s="30"/>
      <c r="K590" s="30"/>
      <c r="L590" s="30"/>
      <c r="M590" s="40"/>
      <c r="N590" s="40"/>
      <c r="O590" s="31"/>
      <c r="P590" s="31"/>
      <c r="Q590" s="32"/>
      <c r="R590" s="32"/>
      <c r="S590" s="33"/>
      <c r="T590" s="33"/>
      <c r="U590" s="33"/>
      <c r="V590" s="33"/>
      <c r="W590" s="33"/>
      <c r="X590" s="33"/>
    </row>
    <row r="591" spans="1:24" s="34" customFormat="1">
      <c r="A591" s="29"/>
      <c r="B591" s="29"/>
      <c r="C591" s="29"/>
      <c r="D591" s="29"/>
      <c r="E591" s="29"/>
      <c r="F591" s="29"/>
      <c r="G591" s="29"/>
      <c r="H591" s="29"/>
      <c r="I591" s="30"/>
      <c r="J591" s="30"/>
      <c r="K591" s="30"/>
      <c r="L591" s="30"/>
      <c r="M591" s="40"/>
      <c r="N591" s="40"/>
      <c r="O591" s="31"/>
      <c r="P591" s="31"/>
      <c r="Q591" s="32"/>
      <c r="R591" s="32"/>
      <c r="S591" s="33"/>
      <c r="T591" s="33"/>
      <c r="U591" s="33"/>
      <c r="V591" s="33"/>
      <c r="W591" s="33"/>
      <c r="X591" s="33"/>
    </row>
    <row r="592" spans="1:24" s="34" customFormat="1">
      <c r="A592" s="29"/>
      <c r="B592" s="29"/>
      <c r="C592" s="29"/>
      <c r="D592" s="29"/>
      <c r="E592" s="29"/>
      <c r="F592" s="29"/>
      <c r="G592" s="29"/>
      <c r="H592" s="29"/>
      <c r="I592" s="30"/>
      <c r="J592" s="30"/>
      <c r="K592" s="30"/>
      <c r="L592" s="30"/>
      <c r="M592" s="40"/>
      <c r="N592" s="40"/>
      <c r="O592" s="31"/>
      <c r="P592" s="31"/>
      <c r="Q592" s="32"/>
      <c r="R592" s="32"/>
      <c r="S592" s="33"/>
      <c r="T592" s="33"/>
      <c r="U592" s="33"/>
      <c r="V592" s="33"/>
      <c r="W592" s="33"/>
      <c r="X592" s="33"/>
    </row>
    <row r="593" spans="1:24" s="34" customFormat="1">
      <c r="A593" s="29"/>
      <c r="B593" s="29"/>
      <c r="C593" s="29"/>
      <c r="D593" s="29"/>
      <c r="E593" s="29"/>
      <c r="F593" s="29"/>
      <c r="G593" s="29"/>
      <c r="H593" s="29"/>
      <c r="I593" s="30"/>
      <c r="J593" s="30"/>
      <c r="K593" s="30"/>
      <c r="L593" s="30"/>
      <c r="M593" s="40"/>
      <c r="N593" s="40"/>
      <c r="O593" s="31"/>
      <c r="P593" s="31"/>
      <c r="Q593" s="32"/>
      <c r="R593" s="32"/>
      <c r="S593" s="33"/>
      <c r="T593" s="33"/>
      <c r="U593" s="33"/>
      <c r="V593" s="33"/>
      <c r="W593" s="33"/>
      <c r="X593" s="33"/>
    </row>
    <row r="594" spans="1:24" s="34" customFormat="1">
      <c r="A594" s="29"/>
      <c r="B594" s="29"/>
      <c r="C594" s="29"/>
      <c r="D594" s="29"/>
      <c r="E594" s="29"/>
      <c r="F594" s="29"/>
      <c r="G594" s="29"/>
      <c r="H594" s="29"/>
      <c r="I594" s="30"/>
      <c r="J594" s="30"/>
      <c r="K594" s="30"/>
      <c r="L594" s="30"/>
      <c r="M594" s="40"/>
      <c r="N594" s="40"/>
      <c r="O594" s="31"/>
      <c r="P594" s="31"/>
      <c r="Q594" s="32"/>
      <c r="R594" s="32"/>
      <c r="S594" s="33"/>
      <c r="T594" s="33"/>
      <c r="U594" s="33"/>
      <c r="V594" s="33"/>
      <c r="W594" s="33"/>
      <c r="X594" s="33"/>
    </row>
    <row r="595" spans="1:24" s="34" customFormat="1">
      <c r="A595" s="29"/>
      <c r="B595" s="29"/>
      <c r="C595" s="29"/>
      <c r="D595" s="29"/>
      <c r="E595" s="29"/>
      <c r="F595" s="29"/>
      <c r="G595" s="29"/>
      <c r="H595" s="29"/>
      <c r="I595" s="30"/>
      <c r="J595" s="30"/>
      <c r="K595" s="30"/>
      <c r="L595" s="30"/>
      <c r="M595" s="40"/>
      <c r="N595" s="40"/>
      <c r="O595" s="31"/>
      <c r="P595" s="31"/>
      <c r="Q595" s="32"/>
      <c r="R595" s="32"/>
      <c r="S595" s="33"/>
      <c r="T595" s="33"/>
      <c r="U595" s="33"/>
      <c r="V595" s="33"/>
      <c r="W595" s="33"/>
      <c r="X595" s="33"/>
    </row>
    <row r="596" spans="1:24" s="34" customFormat="1">
      <c r="A596" s="29"/>
      <c r="B596" s="29"/>
      <c r="C596" s="29"/>
      <c r="D596" s="29"/>
      <c r="E596" s="29"/>
      <c r="F596" s="29"/>
      <c r="G596" s="29"/>
      <c r="H596" s="29"/>
      <c r="I596" s="30"/>
      <c r="J596" s="30"/>
      <c r="K596" s="30"/>
      <c r="L596" s="30"/>
      <c r="M596" s="40"/>
      <c r="N596" s="40"/>
      <c r="O596" s="31"/>
      <c r="P596" s="31"/>
      <c r="Q596" s="32"/>
      <c r="R596" s="32"/>
      <c r="S596" s="33"/>
      <c r="T596" s="33"/>
      <c r="U596" s="33"/>
      <c r="V596" s="33"/>
      <c r="W596" s="33"/>
      <c r="X596" s="33"/>
    </row>
    <row r="597" spans="1:24" s="34" customFormat="1">
      <c r="A597" s="29"/>
      <c r="B597" s="29"/>
      <c r="C597" s="29"/>
      <c r="D597" s="29"/>
      <c r="E597" s="29"/>
      <c r="F597" s="29"/>
      <c r="G597" s="29"/>
      <c r="H597" s="29"/>
      <c r="I597" s="30"/>
      <c r="J597" s="30"/>
      <c r="K597" s="30"/>
      <c r="L597" s="30"/>
      <c r="M597" s="40"/>
      <c r="N597" s="40"/>
      <c r="O597" s="31"/>
      <c r="P597" s="31"/>
      <c r="Q597" s="32"/>
      <c r="R597" s="32"/>
      <c r="S597" s="33"/>
      <c r="T597" s="33"/>
      <c r="U597" s="33"/>
      <c r="V597" s="33"/>
      <c r="W597" s="33"/>
      <c r="X597" s="33"/>
    </row>
    <row r="598" spans="1:24" s="34" customFormat="1">
      <c r="A598" s="29"/>
      <c r="B598" s="29"/>
      <c r="C598" s="29"/>
      <c r="D598" s="29"/>
      <c r="E598" s="29"/>
      <c r="F598" s="29"/>
      <c r="G598" s="29"/>
      <c r="H598" s="29"/>
      <c r="I598" s="30"/>
      <c r="J598" s="30"/>
      <c r="K598" s="30"/>
      <c r="L598" s="30"/>
      <c r="M598" s="40"/>
      <c r="N598" s="40"/>
      <c r="O598" s="31"/>
      <c r="P598" s="31"/>
      <c r="Q598" s="32"/>
      <c r="R598" s="32"/>
      <c r="S598" s="33"/>
      <c r="T598" s="33"/>
      <c r="U598" s="33"/>
      <c r="V598" s="33"/>
      <c r="W598" s="33"/>
      <c r="X598" s="33"/>
    </row>
    <row r="599" spans="1:24" s="34" customFormat="1">
      <c r="A599" s="29"/>
      <c r="B599" s="29"/>
      <c r="C599" s="29"/>
      <c r="D599" s="29"/>
      <c r="E599" s="29"/>
      <c r="F599" s="29"/>
      <c r="G599" s="29"/>
      <c r="H599" s="29"/>
      <c r="I599" s="30"/>
      <c r="J599" s="30"/>
      <c r="K599" s="30"/>
      <c r="L599" s="30"/>
      <c r="M599" s="40"/>
      <c r="N599" s="40"/>
      <c r="O599" s="31"/>
      <c r="P599" s="31"/>
      <c r="Q599" s="32"/>
      <c r="R599" s="32"/>
      <c r="S599" s="33"/>
      <c r="T599" s="33"/>
      <c r="U599" s="33"/>
      <c r="V599" s="33"/>
      <c r="W599" s="33"/>
      <c r="X599" s="33"/>
    </row>
    <row r="600" spans="1:24" s="34" customFormat="1">
      <c r="A600" s="29"/>
      <c r="B600" s="29"/>
      <c r="C600" s="29"/>
      <c r="D600" s="29"/>
      <c r="E600" s="29"/>
      <c r="F600" s="29"/>
      <c r="G600" s="29"/>
      <c r="H600" s="29"/>
      <c r="I600" s="30"/>
      <c r="J600" s="30"/>
      <c r="K600" s="30"/>
      <c r="L600" s="30"/>
      <c r="M600" s="40"/>
      <c r="N600" s="40"/>
      <c r="O600" s="31"/>
      <c r="P600" s="31"/>
      <c r="Q600" s="32"/>
      <c r="R600" s="32"/>
      <c r="S600" s="33"/>
      <c r="T600" s="33"/>
      <c r="U600" s="33"/>
      <c r="V600" s="33"/>
      <c r="W600" s="33"/>
      <c r="X600" s="33"/>
    </row>
    <row r="601" spans="1:24" s="34" customFormat="1">
      <c r="A601" s="29"/>
      <c r="B601" s="29"/>
      <c r="C601" s="29"/>
      <c r="D601" s="29"/>
      <c r="E601" s="29"/>
      <c r="F601" s="29"/>
      <c r="G601" s="29"/>
      <c r="H601" s="29"/>
      <c r="I601" s="30"/>
      <c r="J601" s="30"/>
      <c r="K601" s="30"/>
      <c r="L601" s="30"/>
      <c r="M601" s="40"/>
      <c r="N601" s="40"/>
      <c r="O601" s="31"/>
      <c r="P601" s="31"/>
      <c r="Q601" s="32"/>
      <c r="R601" s="32"/>
      <c r="S601" s="33"/>
      <c r="T601" s="33"/>
      <c r="U601" s="33"/>
      <c r="V601" s="33"/>
      <c r="W601" s="33"/>
      <c r="X601" s="33"/>
    </row>
    <row r="602" spans="1:24" s="34" customFormat="1">
      <c r="A602" s="29"/>
      <c r="B602" s="29"/>
      <c r="C602" s="29"/>
      <c r="D602" s="29"/>
      <c r="E602" s="29"/>
      <c r="F602" s="29"/>
      <c r="G602" s="29"/>
      <c r="H602" s="29"/>
      <c r="I602" s="30"/>
      <c r="J602" s="30"/>
      <c r="K602" s="30"/>
      <c r="L602" s="30"/>
      <c r="M602" s="40"/>
      <c r="N602" s="40"/>
      <c r="O602" s="31"/>
      <c r="P602" s="31"/>
      <c r="Q602" s="32"/>
      <c r="R602" s="32"/>
      <c r="S602" s="33"/>
      <c r="T602" s="33"/>
      <c r="U602" s="33"/>
      <c r="V602" s="33"/>
      <c r="W602" s="33"/>
      <c r="X602" s="33"/>
    </row>
    <row r="603" spans="1:24" s="34" customFormat="1">
      <c r="A603" s="29"/>
      <c r="B603" s="29"/>
      <c r="C603" s="29"/>
      <c r="D603" s="29"/>
      <c r="E603" s="29"/>
      <c r="F603" s="29"/>
      <c r="G603" s="29"/>
      <c r="H603" s="29"/>
      <c r="I603" s="30"/>
      <c r="J603" s="30"/>
      <c r="K603" s="30"/>
      <c r="L603" s="30"/>
      <c r="M603" s="40"/>
      <c r="N603" s="40"/>
      <c r="O603" s="31"/>
      <c r="P603" s="31"/>
      <c r="Q603" s="32"/>
      <c r="R603" s="32"/>
      <c r="S603" s="33"/>
      <c r="T603" s="33"/>
      <c r="U603" s="33"/>
      <c r="V603" s="33"/>
      <c r="W603" s="33"/>
      <c r="X603" s="33"/>
    </row>
    <row r="604" spans="1:24" s="34" customFormat="1">
      <c r="A604" s="29"/>
      <c r="B604" s="29"/>
      <c r="C604" s="29"/>
      <c r="D604" s="29"/>
      <c r="E604" s="29"/>
      <c r="F604" s="29"/>
      <c r="G604" s="29"/>
      <c r="H604" s="29"/>
      <c r="I604" s="30"/>
      <c r="J604" s="30"/>
      <c r="K604" s="30"/>
      <c r="L604" s="30"/>
      <c r="M604" s="40"/>
      <c r="N604" s="40"/>
      <c r="O604" s="31"/>
      <c r="P604" s="31"/>
      <c r="Q604" s="32"/>
      <c r="R604" s="32"/>
      <c r="S604" s="33"/>
      <c r="T604" s="33"/>
      <c r="U604" s="33"/>
      <c r="V604" s="33"/>
      <c r="W604" s="33"/>
      <c r="X604" s="33"/>
    </row>
    <row r="605" spans="1:24" s="34" customFormat="1">
      <c r="A605" s="29"/>
      <c r="B605" s="29"/>
      <c r="C605" s="29"/>
      <c r="D605" s="29"/>
      <c r="E605" s="29"/>
      <c r="F605" s="29"/>
      <c r="G605" s="29"/>
      <c r="H605" s="29"/>
      <c r="I605" s="30"/>
      <c r="J605" s="30"/>
      <c r="K605" s="30"/>
      <c r="L605" s="30"/>
      <c r="M605" s="40"/>
      <c r="N605" s="40"/>
      <c r="O605" s="31"/>
      <c r="P605" s="31"/>
      <c r="Q605" s="32"/>
      <c r="R605" s="32"/>
      <c r="S605" s="33"/>
      <c r="T605" s="33"/>
      <c r="U605" s="33"/>
      <c r="V605" s="33"/>
      <c r="W605" s="33"/>
      <c r="X605" s="33"/>
    </row>
    <row r="606" spans="1:24" s="34" customFormat="1">
      <c r="A606" s="29"/>
      <c r="B606" s="29"/>
      <c r="C606" s="29"/>
      <c r="D606" s="29"/>
      <c r="E606" s="29"/>
      <c r="F606" s="29"/>
      <c r="G606" s="29"/>
      <c r="H606" s="29"/>
      <c r="I606" s="30"/>
      <c r="J606" s="30"/>
      <c r="K606" s="30"/>
      <c r="L606" s="30"/>
      <c r="M606" s="40"/>
      <c r="N606" s="40"/>
      <c r="O606" s="31"/>
      <c r="P606" s="31"/>
      <c r="Q606" s="32"/>
      <c r="R606" s="32"/>
      <c r="S606" s="33"/>
      <c r="T606" s="33"/>
      <c r="U606" s="33"/>
      <c r="V606" s="33"/>
      <c r="W606" s="33"/>
      <c r="X606" s="33"/>
    </row>
    <row r="607" spans="1:24" s="34" customFormat="1">
      <c r="A607" s="29"/>
      <c r="B607" s="29"/>
      <c r="C607" s="29"/>
      <c r="D607" s="29"/>
      <c r="E607" s="29"/>
      <c r="F607" s="29"/>
      <c r="G607" s="29"/>
      <c r="H607" s="29"/>
      <c r="I607" s="30"/>
      <c r="J607" s="30"/>
      <c r="K607" s="30"/>
      <c r="L607" s="30"/>
      <c r="M607" s="40"/>
      <c r="N607" s="40"/>
      <c r="O607" s="31"/>
      <c r="P607" s="31"/>
      <c r="Q607" s="32"/>
      <c r="R607" s="32"/>
      <c r="S607" s="33"/>
      <c r="T607" s="33"/>
      <c r="U607" s="33"/>
      <c r="V607" s="33"/>
      <c r="W607" s="33"/>
      <c r="X607" s="33"/>
    </row>
    <row r="608" spans="1:24" s="34" customFormat="1">
      <c r="A608" s="29"/>
      <c r="B608" s="29"/>
      <c r="C608" s="29"/>
      <c r="D608" s="29"/>
      <c r="E608" s="29"/>
      <c r="F608" s="29"/>
      <c r="G608" s="29"/>
      <c r="H608" s="29"/>
      <c r="I608" s="30"/>
      <c r="J608" s="30"/>
      <c r="K608" s="30"/>
      <c r="L608" s="30"/>
      <c r="M608" s="40"/>
      <c r="N608" s="40"/>
      <c r="O608" s="31"/>
      <c r="P608" s="31"/>
      <c r="Q608" s="32"/>
      <c r="R608" s="32"/>
      <c r="S608" s="33"/>
      <c r="T608" s="33"/>
      <c r="U608" s="33"/>
      <c r="V608" s="33"/>
      <c r="W608" s="33"/>
      <c r="X608" s="33"/>
    </row>
    <row r="609" spans="1:24" s="34" customFormat="1">
      <c r="A609" s="29"/>
      <c r="B609" s="29"/>
      <c r="C609" s="29"/>
      <c r="D609" s="29"/>
      <c r="E609" s="29"/>
      <c r="F609" s="29"/>
      <c r="G609" s="29"/>
      <c r="H609" s="29"/>
      <c r="I609" s="30"/>
      <c r="J609" s="30"/>
      <c r="K609" s="30"/>
      <c r="L609" s="30"/>
      <c r="M609" s="40"/>
      <c r="N609" s="40"/>
      <c r="O609" s="31"/>
      <c r="P609" s="31"/>
      <c r="Q609" s="32"/>
      <c r="R609" s="32"/>
      <c r="S609" s="33"/>
      <c r="T609" s="33"/>
      <c r="U609" s="33"/>
      <c r="V609" s="33"/>
      <c r="W609" s="33"/>
      <c r="X609" s="33"/>
    </row>
    <row r="610" spans="1:24" s="34" customFormat="1">
      <c r="A610" s="29"/>
      <c r="B610" s="29"/>
      <c r="C610" s="29"/>
      <c r="D610" s="29"/>
      <c r="E610" s="29"/>
      <c r="F610" s="29"/>
      <c r="G610" s="29"/>
      <c r="H610" s="29"/>
      <c r="I610" s="30"/>
      <c r="J610" s="30"/>
      <c r="K610" s="30"/>
      <c r="L610" s="30"/>
      <c r="M610" s="40"/>
      <c r="N610" s="40"/>
      <c r="O610" s="31"/>
      <c r="P610" s="31"/>
      <c r="Q610" s="32"/>
      <c r="R610" s="32"/>
      <c r="S610" s="33"/>
      <c r="T610" s="33"/>
      <c r="U610" s="33"/>
      <c r="V610" s="33"/>
      <c r="W610" s="33"/>
      <c r="X610" s="33"/>
    </row>
    <row r="611" spans="1:24" s="34" customFormat="1">
      <c r="A611" s="29"/>
      <c r="B611" s="29"/>
      <c r="C611" s="29"/>
      <c r="D611" s="29"/>
      <c r="E611" s="29"/>
      <c r="F611" s="29"/>
      <c r="G611" s="29"/>
      <c r="H611" s="29"/>
      <c r="I611" s="30"/>
      <c r="J611" s="30"/>
      <c r="K611" s="30"/>
      <c r="L611" s="30"/>
      <c r="M611" s="40"/>
      <c r="N611" s="40"/>
      <c r="O611" s="31"/>
      <c r="P611" s="31"/>
      <c r="Q611" s="32"/>
      <c r="R611" s="32"/>
      <c r="S611" s="33"/>
      <c r="T611" s="33"/>
      <c r="U611" s="33"/>
      <c r="V611" s="33"/>
      <c r="W611" s="33"/>
      <c r="X611" s="33"/>
    </row>
    <row r="612" spans="1:24" s="34" customFormat="1">
      <c r="A612" s="29"/>
      <c r="B612" s="29"/>
      <c r="C612" s="29"/>
      <c r="D612" s="29"/>
      <c r="E612" s="29"/>
      <c r="F612" s="29"/>
      <c r="G612" s="29"/>
      <c r="H612" s="29"/>
      <c r="I612" s="30"/>
      <c r="J612" s="30"/>
      <c r="K612" s="30"/>
      <c r="L612" s="30"/>
      <c r="M612" s="40"/>
      <c r="N612" s="40"/>
      <c r="O612" s="31"/>
      <c r="P612" s="31"/>
      <c r="Q612" s="32"/>
      <c r="R612" s="32"/>
      <c r="S612" s="33"/>
      <c r="T612" s="33"/>
      <c r="U612" s="33"/>
      <c r="V612" s="33"/>
      <c r="W612" s="33"/>
      <c r="X612" s="33"/>
    </row>
    <row r="613" spans="1:24" s="34" customFormat="1">
      <c r="A613" s="29"/>
      <c r="B613" s="29"/>
      <c r="C613" s="29"/>
      <c r="D613" s="29"/>
      <c r="E613" s="29"/>
      <c r="F613" s="29"/>
      <c r="G613" s="29"/>
      <c r="H613" s="29"/>
      <c r="I613" s="30"/>
      <c r="J613" s="30"/>
      <c r="K613" s="30"/>
      <c r="L613" s="30"/>
      <c r="M613" s="40"/>
      <c r="N613" s="40"/>
      <c r="O613" s="31"/>
      <c r="P613" s="31"/>
      <c r="Q613" s="32"/>
      <c r="R613" s="32"/>
      <c r="S613" s="33"/>
      <c r="T613" s="33"/>
      <c r="U613" s="33"/>
      <c r="V613" s="33"/>
      <c r="W613" s="33"/>
      <c r="X613" s="33"/>
    </row>
    <row r="614" spans="1:24" s="34" customFormat="1">
      <c r="A614" s="29"/>
      <c r="B614" s="29"/>
      <c r="C614" s="29"/>
      <c r="D614" s="29"/>
      <c r="E614" s="29"/>
      <c r="F614" s="29"/>
      <c r="G614" s="29"/>
      <c r="H614" s="29"/>
      <c r="I614" s="30"/>
      <c r="J614" s="30"/>
      <c r="K614" s="30"/>
      <c r="L614" s="30"/>
      <c r="M614" s="40"/>
      <c r="N614" s="40"/>
      <c r="O614" s="31"/>
      <c r="P614" s="31"/>
      <c r="Q614" s="32"/>
      <c r="R614" s="32"/>
      <c r="S614" s="33"/>
      <c r="T614" s="33"/>
      <c r="U614" s="33"/>
      <c r="V614" s="33"/>
      <c r="W614" s="33"/>
      <c r="X614" s="33"/>
    </row>
    <row r="615" spans="1:24" s="34" customFormat="1">
      <c r="A615" s="29"/>
      <c r="B615" s="29"/>
      <c r="C615" s="29"/>
      <c r="D615" s="29"/>
      <c r="E615" s="29"/>
      <c r="F615" s="29"/>
      <c r="G615" s="29"/>
      <c r="H615" s="29"/>
      <c r="I615" s="30"/>
      <c r="J615" s="30"/>
      <c r="K615" s="30"/>
      <c r="L615" s="30"/>
      <c r="M615" s="40"/>
      <c r="N615" s="40"/>
      <c r="O615" s="31"/>
      <c r="P615" s="31"/>
      <c r="Q615" s="32"/>
      <c r="R615" s="32"/>
      <c r="S615" s="33"/>
      <c r="T615" s="33"/>
      <c r="U615" s="33"/>
      <c r="V615" s="33"/>
      <c r="W615" s="33"/>
      <c r="X615" s="33"/>
    </row>
    <row r="616" spans="1:24" s="34" customFormat="1">
      <c r="A616" s="29"/>
      <c r="B616" s="29"/>
      <c r="C616" s="29"/>
      <c r="D616" s="29"/>
      <c r="E616" s="29"/>
      <c r="F616" s="29"/>
      <c r="G616" s="29"/>
      <c r="H616" s="29"/>
      <c r="I616" s="30"/>
      <c r="J616" s="30"/>
      <c r="K616" s="30"/>
      <c r="L616" s="30"/>
      <c r="M616" s="40"/>
      <c r="N616" s="40"/>
      <c r="O616" s="31"/>
      <c r="P616" s="31"/>
      <c r="Q616" s="32"/>
      <c r="R616" s="32"/>
      <c r="S616" s="33"/>
      <c r="T616" s="33"/>
      <c r="U616" s="33"/>
      <c r="V616" s="33"/>
      <c r="W616" s="33"/>
      <c r="X616" s="33"/>
    </row>
    <row r="617" spans="1:24" s="34" customFormat="1">
      <c r="A617" s="29"/>
      <c r="B617" s="29"/>
      <c r="C617" s="29"/>
      <c r="D617" s="29"/>
      <c r="E617" s="29"/>
      <c r="F617" s="29"/>
      <c r="G617" s="29"/>
      <c r="H617" s="29"/>
      <c r="I617" s="30"/>
      <c r="J617" s="30"/>
      <c r="K617" s="30"/>
      <c r="L617" s="30"/>
      <c r="M617" s="40"/>
      <c r="N617" s="40"/>
      <c r="O617" s="31"/>
      <c r="P617" s="31"/>
      <c r="Q617" s="32"/>
      <c r="R617" s="32"/>
      <c r="S617" s="33"/>
      <c r="T617" s="33"/>
      <c r="U617" s="33"/>
      <c r="V617" s="33"/>
      <c r="W617" s="33"/>
      <c r="X617" s="33"/>
    </row>
    <row r="618" spans="1:24" s="34" customFormat="1">
      <c r="A618" s="29"/>
      <c r="B618" s="29"/>
      <c r="C618" s="29"/>
      <c r="D618" s="29"/>
      <c r="E618" s="29"/>
      <c r="F618" s="29"/>
      <c r="G618" s="29"/>
      <c r="H618" s="29"/>
      <c r="I618" s="30"/>
      <c r="J618" s="30"/>
      <c r="K618" s="30"/>
      <c r="L618" s="30"/>
      <c r="M618" s="40"/>
      <c r="N618" s="40"/>
      <c r="O618" s="31"/>
      <c r="P618" s="31"/>
      <c r="Q618" s="32"/>
      <c r="R618" s="32"/>
      <c r="S618" s="33"/>
      <c r="T618" s="33"/>
      <c r="U618" s="33"/>
      <c r="V618" s="33"/>
      <c r="W618" s="33"/>
      <c r="X618" s="33"/>
    </row>
    <row r="619" spans="1:24" s="34" customFormat="1">
      <c r="A619" s="29"/>
      <c r="B619" s="29"/>
      <c r="C619" s="29"/>
      <c r="D619" s="29"/>
      <c r="E619" s="29"/>
      <c r="F619" s="29"/>
      <c r="G619" s="29"/>
      <c r="H619" s="29"/>
      <c r="I619" s="30"/>
      <c r="J619" s="30"/>
      <c r="K619" s="30"/>
      <c r="L619" s="30"/>
      <c r="M619" s="40"/>
      <c r="N619" s="40"/>
      <c r="O619" s="31"/>
      <c r="P619" s="31"/>
      <c r="Q619" s="32"/>
      <c r="R619" s="32"/>
      <c r="S619" s="33"/>
      <c r="T619" s="33"/>
      <c r="U619" s="33"/>
      <c r="V619" s="33"/>
      <c r="W619" s="33"/>
      <c r="X619" s="33"/>
    </row>
    <row r="620" spans="1:24" s="34" customFormat="1">
      <c r="A620" s="29"/>
      <c r="B620" s="29"/>
      <c r="C620" s="29"/>
      <c r="D620" s="29"/>
      <c r="E620" s="29"/>
      <c r="F620" s="29"/>
      <c r="G620" s="29"/>
      <c r="H620" s="29"/>
      <c r="I620" s="30"/>
      <c r="J620" s="30"/>
      <c r="K620" s="30"/>
      <c r="L620" s="30"/>
      <c r="M620" s="40"/>
      <c r="N620" s="40"/>
      <c r="O620" s="31"/>
      <c r="P620" s="31"/>
      <c r="Q620" s="32"/>
      <c r="R620" s="32"/>
      <c r="S620" s="33"/>
      <c r="T620" s="33"/>
      <c r="U620" s="33"/>
      <c r="V620" s="33"/>
      <c r="W620" s="33"/>
      <c r="X620" s="33"/>
    </row>
    <row r="621" spans="1:24" s="34" customFormat="1">
      <c r="A621" s="29"/>
      <c r="B621" s="29"/>
      <c r="C621" s="29"/>
      <c r="D621" s="29"/>
      <c r="E621" s="29"/>
      <c r="F621" s="29"/>
      <c r="G621" s="29"/>
      <c r="H621" s="29"/>
      <c r="I621" s="30"/>
      <c r="J621" s="30"/>
      <c r="K621" s="30"/>
      <c r="L621" s="30"/>
      <c r="M621" s="40"/>
      <c r="N621" s="40"/>
      <c r="O621" s="31"/>
      <c r="P621" s="31"/>
      <c r="Q621" s="32"/>
      <c r="R621" s="32"/>
      <c r="S621" s="33"/>
      <c r="T621" s="33"/>
      <c r="U621" s="33"/>
      <c r="V621" s="33"/>
      <c r="W621" s="33"/>
      <c r="X621" s="33"/>
    </row>
    <row r="622" spans="1:24" s="34" customFormat="1">
      <c r="A622" s="29"/>
      <c r="B622" s="29"/>
      <c r="C622" s="29"/>
      <c r="D622" s="29"/>
      <c r="E622" s="29"/>
      <c r="F622" s="29"/>
      <c r="G622" s="29"/>
      <c r="H622" s="29"/>
      <c r="I622" s="30"/>
      <c r="J622" s="30"/>
      <c r="K622" s="30"/>
      <c r="L622" s="30"/>
      <c r="M622" s="40"/>
      <c r="N622" s="40"/>
      <c r="O622" s="31"/>
      <c r="P622" s="31"/>
      <c r="Q622" s="32"/>
      <c r="R622" s="32"/>
      <c r="S622" s="33"/>
      <c r="T622" s="33"/>
      <c r="U622" s="33"/>
      <c r="V622" s="33"/>
      <c r="W622" s="33"/>
      <c r="X622" s="33"/>
    </row>
    <row r="623" spans="1:24" s="34" customFormat="1">
      <c r="A623" s="29"/>
      <c r="B623" s="29"/>
      <c r="C623" s="29"/>
      <c r="D623" s="29"/>
      <c r="E623" s="29"/>
      <c r="F623" s="29"/>
      <c r="G623" s="29"/>
      <c r="H623" s="29"/>
      <c r="I623" s="30"/>
      <c r="J623" s="30"/>
      <c r="K623" s="30"/>
      <c r="L623" s="30"/>
      <c r="M623" s="40"/>
      <c r="N623" s="40"/>
      <c r="O623" s="31"/>
      <c r="P623" s="31"/>
      <c r="Q623" s="32"/>
      <c r="R623" s="32"/>
      <c r="S623" s="33"/>
      <c r="T623" s="33"/>
      <c r="U623" s="33"/>
      <c r="V623" s="33"/>
      <c r="W623" s="33"/>
      <c r="X623" s="33"/>
    </row>
    <row r="624" spans="1:24" s="34" customFormat="1">
      <c r="A624" s="29"/>
      <c r="B624" s="29"/>
      <c r="C624" s="29"/>
      <c r="D624" s="29"/>
      <c r="E624" s="29"/>
      <c r="F624" s="29"/>
      <c r="G624" s="29"/>
      <c r="H624" s="29"/>
      <c r="I624" s="30"/>
      <c r="J624" s="30"/>
      <c r="K624" s="30"/>
      <c r="L624" s="30"/>
      <c r="M624" s="40"/>
      <c r="N624" s="40"/>
      <c r="O624" s="31"/>
      <c r="P624" s="31"/>
      <c r="Q624" s="32"/>
      <c r="R624" s="32"/>
      <c r="S624" s="33"/>
      <c r="T624" s="33"/>
      <c r="U624" s="33"/>
      <c r="V624" s="33"/>
      <c r="W624" s="33"/>
      <c r="X624" s="33"/>
    </row>
    <row r="625" spans="1:24" s="34" customFormat="1">
      <c r="A625" s="29"/>
      <c r="B625" s="29"/>
      <c r="C625" s="29"/>
      <c r="D625" s="29"/>
      <c r="E625" s="29"/>
      <c r="F625" s="29"/>
      <c r="G625" s="29"/>
      <c r="H625" s="29"/>
      <c r="I625" s="30"/>
      <c r="J625" s="30"/>
      <c r="K625" s="30"/>
      <c r="L625" s="30"/>
      <c r="M625" s="40"/>
      <c r="N625" s="40"/>
      <c r="O625" s="31"/>
      <c r="P625" s="31"/>
      <c r="Q625" s="32"/>
      <c r="R625" s="32"/>
      <c r="S625" s="33"/>
      <c r="T625" s="33"/>
      <c r="U625" s="33"/>
      <c r="V625" s="33"/>
      <c r="W625" s="33"/>
      <c r="X625" s="33"/>
    </row>
    <row r="626" spans="1:24" s="34" customFormat="1">
      <c r="A626" s="29"/>
      <c r="B626" s="29"/>
      <c r="C626" s="29"/>
      <c r="D626" s="29"/>
      <c r="E626" s="29"/>
      <c r="F626" s="29"/>
      <c r="G626" s="29"/>
      <c r="H626" s="29"/>
      <c r="I626" s="30"/>
      <c r="J626" s="30"/>
      <c r="K626" s="30"/>
      <c r="L626" s="30"/>
      <c r="M626" s="40"/>
      <c r="N626" s="40"/>
      <c r="O626" s="31"/>
      <c r="P626" s="31"/>
      <c r="Q626" s="32"/>
      <c r="R626" s="32"/>
      <c r="S626" s="33"/>
      <c r="T626" s="33"/>
      <c r="U626" s="33"/>
      <c r="V626" s="33"/>
      <c r="W626" s="33"/>
      <c r="X626" s="33"/>
    </row>
    <row r="627" spans="1:24" s="34" customFormat="1">
      <c r="A627" s="29"/>
      <c r="B627" s="29"/>
      <c r="C627" s="29"/>
      <c r="D627" s="29"/>
      <c r="E627" s="29"/>
      <c r="F627" s="29"/>
      <c r="G627" s="29"/>
      <c r="H627" s="29"/>
      <c r="I627" s="30"/>
      <c r="J627" s="30"/>
      <c r="K627" s="30"/>
      <c r="L627" s="30"/>
      <c r="M627" s="40"/>
      <c r="N627" s="40"/>
      <c r="O627" s="31"/>
      <c r="P627" s="31"/>
      <c r="Q627" s="32"/>
      <c r="R627" s="32"/>
      <c r="S627" s="33"/>
      <c r="T627" s="33"/>
      <c r="U627" s="33"/>
      <c r="V627" s="33"/>
      <c r="W627" s="33"/>
      <c r="X627" s="33"/>
    </row>
    <row r="628" spans="1:24" s="34" customFormat="1">
      <c r="A628" s="29"/>
      <c r="B628" s="29"/>
      <c r="C628" s="29"/>
      <c r="D628" s="29"/>
      <c r="E628" s="29"/>
      <c r="F628" s="29"/>
      <c r="G628" s="29"/>
      <c r="H628" s="29"/>
      <c r="I628" s="30"/>
      <c r="J628" s="30"/>
      <c r="K628" s="30"/>
      <c r="L628" s="30"/>
      <c r="M628" s="40"/>
      <c r="N628" s="40"/>
      <c r="O628" s="31"/>
      <c r="P628" s="31"/>
      <c r="Q628" s="32"/>
      <c r="R628" s="32"/>
      <c r="S628" s="33"/>
      <c r="T628" s="33"/>
      <c r="U628" s="33"/>
      <c r="V628" s="33"/>
      <c r="W628" s="33"/>
      <c r="X628" s="33"/>
    </row>
    <row r="629" spans="1:24" s="34" customFormat="1">
      <c r="A629" s="29"/>
      <c r="B629" s="29"/>
      <c r="C629" s="29"/>
      <c r="D629" s="29"/>
      <c r="E629" s="29"/>
      <c r="F629" s="29"/>
      <c r="G629" s="29"/>
      <c r="H629" s="29"/>
      <c r="I629" s="30"/>
      <c r="J629" s="30"/>
      <c r="K629" s="30"/>
      <c r="L629" s="30"/>
      <c r="M629" s="40"/>
      <c r="N629" s="40"/>
      <c r="O629" s="31"/>
      <c r="P629" s="31"/>
      <c r="Q629" s="32"/>
      <c r="R629" s="32"/>
      <c r="S629" s="33"/>
      <c r="T629" s="33"/>
      <c r="U629" s="33"/>
      <c r="V629" s="33"/>
      <c r="W629" s="33"/>
      <c r="X629" s="33"/>
    </row>
    <row r="630" spans="1:24" s="34" customFormat="1">
      <c r="A630" s="29"/>
      <c r="B630" s="29"/>
      <c r="C630" s="29"/>
      <c r="D630" s="29"/>
      <c r="E630" s="29"/>
      <c r="F630" s="29"/>
      <c r="G630" s="29"/>
      <c r="H630" s="29"/>
      <c r="I630" s="30"/>
      <c r="J630" s="30"/>
      <c r="K630" s="30"/>
      <c r="L630" s="30"/>
      <c r="M630" s="40"/>
      <c r="N630" s="40"/>
      <c r="O630" s="31"/>
      <c r="P630" s="31"/>
      <c r="Q630" s="32"/>
      <c r="R630" s="32"/>
      <c r="S630" s="33"/>
      <c r="T630" s="33"/>
      <c r="U630" s="33"/>
      <c r="V630" s="33"/>
      <c r="W630" s="33"/>
      <c r="X630" s="33"/>
    </row>
    <row r="631" spans="1:24" s="34" customFormat="1">
      <c r="A631" s="29"/>
      <c r="B631" s="29"/>
      <c r="C631" s="29"/>
      <c r="D631" s="29"/>
      <c r="E631" s="29"/>
      <c r="F631" s="29"/>
      <c r="G631" s="29"/>
      <c r="H631" s="29"/>
      <c r="I631" s="30"/>
      <c r="J631" s="30"/>
      <c r="K631" s="30"/>
      <c r="L631" s="30"/>
      <c r="M631" s="40"/>
      <c r="N631" s="40"/>
      <c r="O631" s="31"/>
      <c r="P631" s="31"/>
      <c r="Q631" s="32"/>
      <c r="R631" s="32"/>
      <c r="S631" s="33"/>
      <c r="T631" s="33"/>
      <c r="U631" s="33"/>
      <c r="V631" s="33"/>
      <c r="W631" s="33"/>
      <c r="X631" s="33"/>
    </row>
    <row r="632" spans="1:24" s="34" customFormat="1">
      <c r="A632" s="29"/>
      <c r="B632" s="29"/>
      <c r="C632" s="29"/>
      <c r="D632" s="29"/>
      <c r="E632" s="29"/>
      <c r="F632" s="29"/>
      <c r="G632" s="29"/>
      <c r="H632" s="29"/>
      <c r="I632" s="30"/>
      <c r="J632" s="30"/>
      <c r="K632" s="30"/>
      <c r="L632" s="30"/>
      <c r="M632" s="40"/>
      <c r="N632" s="40"/>
      <c r="O632" s="31"/>
      <c r="P632" s="31"/>
      <c r="Q632" s="32"/>
      <c r="R632" s="32"/>
      <c r="S632" s="33"/>
      <c r="T632" s="33"/>
      <c r="U632" s="33"/>
      <c r="V632" s="33"/>
      <c r="W632" s="33"/>
      <c r="X632" s="33"/>
    </row>
    <row r="633" spans="1:24" s="34" customFormat="1">
      <c r="A633" s="29"/>
      <c r="B633" s="29"/>
      <c r="C633" s="29"/>
      <c r="D633" s="29"/>
      <c r="E633" s="29"/>
      <c r="F633" s="29"/>
      <c r="G633" s="29"/>
      <c r="H633" s="29"/>
      <c r="I633" s="30"/>
      <c r="J633" s="30"/>
      <c r="K633" s="30"/>
      <c r="L633" s="30"/>
      <c r="M633" s="40"/>
      <c r="N633" s="40"/>
      <c r="O633" s="31"/>
      <c r="P633" s="31"/>
      <c r="Q633" s="32"/>
      <c r="R633" s="32"/>
      <c r="S633" s="33"/>
      <c r="T633" s="33"/>
      <c r="U633" s="33"/>
      <c r="V633" s="33"/>
      <c r="W633" s="33"/>
      <c r="X633" s="33"/>
    </row>
    <row r="634" spans="1:24" s="34" customFormat="1">
      <c r="A634" s="29"/>
      <c r="B634" s="29"/>
      <c r="C634" s="29"/>
      <c r="D634" s="29"/>
      <c r="E634" s="29"/>
      <c r="F634" s="29"/>
      <c r="G634" s="29"/>
      <c r="H634" s="29"/>
      <c r="I634" s="30"/>
      <c r="J634" s="30"/>
      <c r="K634" s="30"/>
      <c r="L634" s="30"/>
      <c r="M634" s="40"/>
      <c r="N634" s="40"/>
      <c r="O634" s="31"/>
      <c r="P634" s="31"/>
      <c r="Q634" s="32"/>
      <c r="R634" s="32"/>
      <c r="S634" s="33"/>
      <c r="T634" s="33"/>
      <c r="U634" s="33"/>
      <c r="V634" s="33"/>
      <c r="W634" s="33"/>
      <c r="X634" s="33"/>
    </row>
    <row r="635" spans="1:24" s="34" customFormat="1">
      <c r="A635" s="29"/>
      <c r="B635" s="29"/>
      <c r="C635" s="29"/>
      <c r="D635" s="29"/>
      <c r="E635" s="29"/>
      <c r="F635" s="29"/>
      <c r="G635" s="29"/>
      <c r="H635" s="29"/>
      <c r="I635" s="30"/>
      <c r="J635" s="30"/>
      <c r="K635" s="30"/>
      <c r="L635" s="30"/>
      <c r="M635" s="40"/>
      <c r="N635" s="40"/>
      <c r="O635" s="31"/>
      <c r="P635" s="31"/>
      <c r="Q635" s="32"/>
      <c r="R635" s="32"/>
      <c r="S635" s="33"/>
      <c r="T635" s="33"/>
      <c r="U635" s="33"/>
      <c r="V635" s="33"/>
      <c r="W635" s="33"/>
      <c r="X635" s="33"/>
    </row>
    <row r="636" spans="1:24" s="34" customFormat="1">
      <c r="A636" s="29"/>
      <c r="B636" s="29"/>
      <c r="C636" s="29"/>
      <c r="D636" s="29"/>
      <c r="E636" s="29"/>
      <c r="F636" s="29"/>
      <c r="G636" s="29"/>
      <c r="H636" s="29"/>
      <c r="I636" s="30"/>
      <c r="J636" s="30"/>
      <c r="K636" s="30"/>
      <c r="L636" s="30"/>
      <c r="M636" s="40"/>
      <c r="N636" s="40"/>
      <c r="O636" s="31"/>
      <c r="P636" s="31"/>
      <c r="Q636" s="32"/>
      <c r="R636" s="32"/>
      <c r="S636" s="33"/>
      <c r="T636" s="33"/>
      <c r="U636" s="33"/>
      <c r="V636" s="33"/>
      <c r="W636" s="33"/>
      <c r="X636" s="33"/>
    </row>
    <row r="637" spans="1:24" s="34" customFormat="1">
      <c r="A637" s="29"/>
      <c r="B637" s="29"/>
      <c r="C637" s="29"/>
      <c r="D637" s="29"/>
      <c r="E637" s="29"/>
      <c r="F637" s="29"/>
      <c r="G637" s="29"/>
      <c r="H637" s="29"/>
      <c r="I637" s="30"/>
      <c r="J637" s="30"/>
      <c r="K637" s="30"/>
      <c r="L637" s="30"/>
      <c r="M637" s="40"/>
      <c r="N637" s="40"/>
      <c r="O637" s="31"/>
      <c r="P637" s="31"/>
      <c r="Q637" s="32"/>
      <c r="R637" s="32"/>
      <c r="S637" s="33"/>
      <c r="T637" s="33"/>
      <c r="U637" s="33"/>
      <c r="V637" s="33"/>
      <c r="W637" s="33"/>
      <c r="X637" s="33"/>
    </row>
    <row r="638" spans="1:24" s="34" customFormat="1">
      <c r="A638" s="29"/>
      <c r="B638" s="29"/>
      <c r="C638" s="29"/>
      <c r="D638" s="29"/>
      <c r="E638" s="29"/>
      <c r="F638" s="29"/>
      <c r="G638" s="29"/>
      <c r="H638" s="29"/>
      <c r="I638" s="30"/>
      <c r="J638" s="30"/>
      <c r="K638" s="30"/>
      <c r="L638" s="30"/>
      <c r="M638" s="40"/>
      <c r="N638" s="40"/>
      <c r="O638" s="31"/>
      <c r="P638" s="31"/>
      <c r="Q638" s="32"/>
      <c r="R638" s="32"/>
      <c r="S638" s="33"/>
      <c r="T638" s="33"/>
      <c r="U638" s="33"/>
      <c r="V638" s="33"/>
      <c r="W638" s="33"/>
      <c r="X638" s="33"/>
    </row>
    <row r="639" spans="1:24" s="34" customFormat="1">
      <c r="A639" s="29"/>
      <c r="B639" s="29"/>
      <c r="C639" s="29"/>
      <c r="D639" s="29"/>
      <c r="E639" s="29"/>
      <c r="F639" s="29"/>
      <c r="G639" s="29"/>
      <c r="H639" s="29"/>
      <c r="I639" s="30"/>
      <c r="J639" s="30"/>
      <c r="K639" s="30"/>
      <c r="L639" s="30"/>
      <c r="M639" s="40"/>
      <c r="N639" s="40"/>
      <c r="O639" s="31"/>
      <c r="P639" s="31"/>
      <c r="Q639" s="32"/>
      <c r="R639" s="32"/>
      <c r="S639" s="33"/>
      <c r="T639" s="33"/>
      <c r="U639" s="33"/>
      <c r="V639" s="33"/>
      <c r="W639" s="33"/>
      <c r="X639" s="33"/>
    </row>
    <row r="640" spans="1:24" s="34" customFormat="1">
      <c r="A640" s="29"/>
      <c r="B640" s="29"/>
      <c r="C640" s="29"/>
      <c r="D640" s="29"/>
      <c r="E640" s="29"/>
      <c r="F640" s="29"/>
      <c r="G640" s="29"/>
      <c r="H640" s="29"/>
      <c r="I640" s="30"/>
      <c r="J640" s="30"/>
      <c r="K640" s="30"/>
      <c r="L640" s="30"/>
      <c r="M640" s="40"/>
      <c r="N640" s="40"/>
      <c r="O640" s="31"/>
      <c r="P640" s="31"/>
      <c r="Q640" s="32"/>
      <c r="R640" s="32"/>
      <c r="S640" s="33"/>
      <c r="T640" s="33"/>
      <c r="U640" s="33"/>
      <c r="V640" s="33"/>
      <c r="W640" s="33"/>
      <c r="X640" s="33"/>
    </row>
    <row r="641" spans="1:24" s="34" customFormat="1">
      <c r="A641" s="29"/>
      <c r="B641" s="29"/>
      <c r="C641" s="29"/>
      <c r="D641" s="29"/>
      <c r="E641" s="29"/>
      <c r="F641" s="29"/>
      <c r="G641" s="29"/>
      <c r="H641" s="29"/>
      <c r="I641" s="30"/>
      <c r="J641" s="30"/>
      <c r="K641" s="30"/>
      <c r="L641" s="30"/>
      <c r="M641" s="40"/>
      <c r="N641" s="40"/>
      <c r="O641" s="31"/>
      <c r="P641" s="31"/>
      <c r="Q641" s="32"/>
      <c r="R641" s="32"/>
      <c r="S641" s="33"/>
      <c r="T641" s="33"/>
      <c r="U641" s="33"/>
      <c r="V641" s="33"/>
      <c r="W641" s="33"/>
      <c r="X641" s="33"/>
    </row>
    <row r="642" spans="1:24" s="34" customFormat="1">
      <c r="A642" s="29"/>
      <c r="B642" s="29"/>
      <c r="C642" s="29"/>
      <c r="D642" s="29"/>
      <c r="E642" s="29"/>
      <c r="F642" s="29"/>
      <c r="G642" s="29"/>
      <c r="H642" s="29"/>
      <c r="I642" s="30"/>
      <c r="J642" s="30"/>
      <c r="K642" s="30"/>
      <c r="L642" s="30"/>
      <c r="M642" s="40"/>
      <c r="N642" s="40"/>
      <c r="O642" s="31"/>
      <c r="P642" s="31"/>
      <c r="Q642" s="32"/>
      <c r="R642" s="32"/>
      <c r="S642" s="33"/>
      <c r="T642" s="33"/>
      <c r="U642" s="33"/>
      <c r="V642" s="33"/>
      <c r="W642" s="33"/>
      <c r="X642" s="33"/>
    </row>
    <row r="643" spans="1:24" s="34" customFormat="1">
      <c r="A643" s="29"/>
      <c r="B643" s="29"/>
      <c r="C643" s="29"/>
      <c r="D643" s="29"/>
      <c r="E643" s="29"/>
      <c r="F643" s="29"/>
      <c r="G643" s="29"/>
      <c r="H643" s="29"/>
      <c r="I643" s="30"/>
      <c r="J643" s="30"/>
      <c r="K643" s="30"/>
      <c r="L643" s="30"/>
      <c r="M643" s="40"/>
      <c r="N643" s="40"/>
      <c r="O643" s="31"/>
      <c r="P643" s="31"/>
      <c r="Q643" s="32"/>
      <c r="R643" s="32"/>
      <c r="S643" s="33"/>
      <c r="T643" s="33"/>
      <c r="U643" s="33"/>
      <c r="V643" s="33"/>
      <c r="W643" s="33"/>
      <c r="X643" s="33"/>
    </row>
    <row r="644" spans="1:24" s="34" customFormat="1">
      <c r="A644" s="29"/>
      <c r="B644" s="29"/>
      <c r="C644" s="29"/>
      <c r="D644" s="29"/>
      <c r="E644" s="29"/>
      <c r="F644" s="29"/>
      <c r="G644" s="29"/>
      <c r="H644" s="29"/>
      <c r="I644" s="30"/>
      <c r="J644" s="30"/>
      <c r="K644" s="30"/>
      <c r="L644" s="30"/>
      <c r="M644" s="40"/>
      <c r="N644" s="40"/>
      <c r="O644" s="31"/>
      <c r="P644" s="31"/>
      <c r="Q644" s="32"/>
      <c r="R644" s="32"/>
      <c r="S644" s="33"/>
      <c r="T644" s="33"/>
      <c r="U644" s="33"/>
      <c r="V644" s="33"/>
      <c r="W644" s="33"/>
      <c r="X644" s="33"/>
    </row>
    <row r="645" spans="1:24" s="34" customFormat="1">
      <c r="A645" s="29"/>
      <c r="B645" s="29"/>
      <c r="C645" s="29"/>
      <c r="D645" s="29"/>
      <c r="E645" s="29"/>
      <c r="F645" s="29"/>
      <c r="G645" s="29"/>
      <c r="H645" s="29"/>
      <c r="I645" s="30"/>
      <c r="J645" s="30"/>
      <c r="K645" s="30"/>
      <c r="L645" s="30"/>
      <c r="M645" s="40"/>
      <c r="N645" s="40"/>
      <c r="O645" s="31"/>
      <c r="P645" s="31"/>
      <c r="Q645" s="32"/>
      <c r="R645" s="32"/>
      <c r="S645" s="33"/>
      <c r="T645" s="33"/>
      <c r="U645" s="33"/>
      <c r="V645" s="33"/>
      <c r="W645" s="33"/>
      <c r="X645" s="33"/>
    </row>
    <row r="646" spans="1:24" s="34" customFormat="1">
      <c r="A646" s="29"/>
      <c r="B646" s="29"/>
      <c r="C646" s="29"/>
      <c r="D646" s="29"/>
      <c r="E646" s="29"/>
      <c r="F646" s="29"/>
      <c r="G646" s="29"/>
      <c r="H646" s="29"/>
      <c r="I646" s="30"/>
      <c r="J646" s="30"/>
      <c r="K646" s="30"/>
      <c r="L646" s="30"/>
      <c r="M646" s="40"/>
      <c r="N646" s="40"/>
      <c r="O646" s="31"/>
      <c r="P646" s="31"/>
      <c r="Q646" s="32"/>
      <c r="R646" s="32"/>
      <c r="S646" s="33"/>
      <c r="T646" s="33"/>
      <c r="U646" s="33"/>
      <c r="V646" s="33"/>
      <c r="W646" s="33"/>
      <c r="X646" s="33"/>
    </row>
    <row r="647" spans="1:24" s="34" customFormat="1">
      <c r="A647" s="29"/>
      <c r="B647" s="29"/>
      <c r="C647" s="29"/>
      <c r="D647" s="29"/>
      <c r="E647" s="29"/>
      <c r="F647" s="29"/>
      <c r="G647" s="29"/>
      <c r="H647" s="29"/>
      <c r="I647" s="30"/>
      <c r="J647" s="30"/>
      <c r="K647" s="30"/>
      <c r="L647" s="30"/>
      <c r="M647" s="40"/>
      <c r="N647" s="40"/>
      <c r="O647" s="31"/>
      <c r="P647" s="31"/>
      <c r="Q647" s="32"/>
      <c r="R647" s="32"/>
      <c r="S647" s="33"/>
      <c r="T647" s="33"/>
      <c r="U647" s="33"/>
      <c r="V647" s="33"/>
      <c r="W647" s="33"/>
      <c r="X647" s="33"/>
    </row>
    <row r="648" spans="1:24" s="34" customFormat="1">
      <c r="A648" s="29"/>
      <c r="B648" s="29"/>
      <c r="C648" s="29"/>
      <c r="D648" s="29"/>
      <c r="E648" s="29"/>
      <c r="F648" s="29"/>
      <c r="G648" s="29"/>
      <c r="H648" s="29"/>
      <c r="I648" s="30"/>
      <c r="J648" s="30"/>
      <c r="K648" s="30"/>
      <c r="L648" s="30"/>
      <c r="M648" s="40"/>
      <c r="N648" s="40"/>
      <c r="O648" s="31"/>
      <c r="P648" s="31"/>
      <c r="Q648" s="32"/>
      <c r="R648" s="32"/>
      <c r="S648" s="33"/>
      <c r="T648" s="33"/>
      <c r="U648" s="33"/>
      <c r="V648" s="33"/>
      <c r="W648" s="33"/>
      <c r="X648" s="33"/>
    </row>
    <row r="649" spans="1:24" s="34" customFormat="1">
      <c r="A649" s="29"/>
      <c r="B649" s="29"/>
      <c r="C649" s="29"/>
      <c r="D649" s="29"/>
      <c r="E649" s="29"/>
      <c r="F649" s="29"/>
      <c r="G649" s="29"/>
      <c r="H649" s="29"/>
      <c r="I649" s="30"/>
      <c r="J649" s="30"/>
      <c r="K649" s="30"/>
      <c r="L649" s="30"/>
      <c r="M649" s="40"/>
      <c r="N649" s="40"/>
      <c r="O649" s="31"/>
      <c r="P649" s="31"/>
      <c r="Q649" s="32"/>
      <c r="R649" s="32"/>
      <c r="S649" s="33"/>
      <c r="T649" s="33"/>
      <c r="U649" s="33"/>
      <c r="V649" s="33"/>
      <c r="W649" s="33"/>
      <c r="X649" s="33"/>
    </row>
    <row r="650" spans="1:24" s="34" customFormat="1">
      <c r="A650" s="29"/>
      <c r="B650" s="29"/>
      <c r="C650" s="29"/>
      <c r="D650" s="29"/>
      <c r="E650" s="29"/>
      <c r="F650" s="29"/>
      <c r="G650" s="29"/>
      <c r="H650" s="29"/>
      <c r="I650" s="30"/>
      <c r="J650" s="30"/>
      <c r="K650" s="30"/>
      <c r="L650" s="30"/>
      <c r="M650" s="40"/>
      <c r="N650" s="40"/>
      <c r="O650" s="31"/>
      <c r="P650" s="31"/>
      <c r="Q650" s="32"/>
      <c r="R650" s="32"/>
      <c r="S650" s="33"/>
      <c r="T650" s="33"/>
      <c r="U650" s="33"/>
      <c r="V650" s="33"/>
      <c r="W650" s="33"/>
      <c r="X650" s="33"/>
    </row>
    <row r="651" spans="1:24" s="34" customFormat="1">
      <c r="A651" s="29"/>
      <c r="B651" s="29"/>
      <c r="C651" s="29"/>
      <c r="D651" s="29"/>
      <c r="E651" s="29"/>
      <c r="F651" s="29"/>
      <c r="G651" s="29"/>
      <c r="H651" s="29"/>
      <c r="I651" s="30"/>
      <c r="J651" s="30"/>
      <c r="K651" s="30"/>
      <c r="L651" s="30"/>
      <c r="M651" s="40"/>
      <c r="N651" s="40"/>
      <c r="O651" s="31"/>
      <c r="P651" s="31"/>
      <c r="Q651" s="32"/>
      <c r="R651" s="32"/>
      <c r="S651" s="33"/>
      <c r="T651" s="33"/>
      <c r="U651" s="33"/>
      <c r="V651" s="33"/>
      <c r="W651" s="33"/>
      <c r="X651" s="33"/>
    </row>
    <row r="652" spans="1:24" s="34" customFormat="1">
      <c r="A652" s="29"/>
      <c r="B652" s="29"/>
      <c r="C652" s="29"/>
      <c r="D652" s="29"/>
      <c r="E652" s="29"/>
      <c r="F652" s="29"/>
      <c r="G652" s="29"/>
      <c r="H652" s="29"/>
      <c r="I652" s="30"/>
      <c r="J652" s="30"/>
      <c r="K652" s="30"/>
      <c r="L652" s="30"/>
      <c r="M652" s="40"/>
      <c r="N652" s="40"/>
      <c r="O652" s="31"/>
      <c r="P652" s="31"/>
      <c r="Q652" s="32"/>
      <c r="R652" s="32"/>
      <c r="S652" s="33"/>
      <c r="T652" s="33"/>
      <c r="U652" s="33"/>
      <c r="V652" s="33"/>
      <c r="W652" s="33"/>
      <c r="X652" s="33"/>
    </row>
    <row r="653" spans="1:24" s="34" customFormat="1">
      <c r="A653" s="29"/>
      <c r="B653" s="29"/>
      <c r="C653" s="29"/>
      <c r="D653" s="29"/>
      <c r="E653" s="29"/>
      <c r="F653" s="29"/>
      <c r="G653" s="29"/>
      <c r="H653" s="29"/>
      <c r="I653" s="30"/>
      <c r="J653" s="30"/>
      <c r="K653" s="30"/>
      <c r="L653" s="30"/>
      <c r="M653" s="40"/>
      <c r="N653" s="40"/>
      <c r="O653" s="31"/>
      <c r="P653" s="31"/>
      <c r="Q653" s="32"/>
      <c r="R653" s="32"/>
      <c r="S653" s="33"/>
      <c r="T653" s="33"/>
      <c r="U653" s="33"/>
      <c r="V653" s="33"/>
      <c r="W653" s="33"/>
      <c r="X653" s="33"/>
    </row>
    <row r="654" spans="1:24" s="34" customFormat="1">
      <c r="A654" s="29"/>
      <c r="B654" s="29"/>
      <c r="C654" s="29"/>
      <c r="D654" s="29"/>
      <c r="E654" s="29"/>
      <c r="F654" s="29"/>
      <c r="G654" s="29"/>
      <c r="H654" s="29"/>
      <c r="I654" s="30"/>
      <c r="J654" s="30"/>
      <c r="K654" s="30"/>
      <c r="L654" s="30"/>
      <c r="M654" s="40"/>
      <c r="N654" s="40"/>
      <c r="O654" s="31"/>
      <c r="P654" s="31"/>
      <c r="Q654" s="32"/>
      <c r="R654" s="32"/>
      <c r="S654" s="33"/>
      <c r="T654" s="33"/>
      <c r="U654" s="33"/>
      <c r="V654" s="33"/>
      <c r="W654" s="33"/>
      <c r="X654" s="33"/>
    </row>
    <row r="655" spans="1:24" s="34" customFormat="1">
      <c r="A655" s="29"/>
      <c r="B655" s="29"/>
      <c r="C655" s="29"/>
      <c r="D655" s="29"/>
      <c r="E655" s="29"/>
      <c r="F655" s="29"/>
      <c r="G655" s="29"/>
      <c r="H655" s="29"/>
      <c r="I655" s="30"/>
      <c r="J655" s="30"/>
      <c r="K655" s="30"/>
      <c r="L655" s="30"/>
      <c r="M655" s="40"/>
      <c r="N655" s="40"/>
      <c r="O655" s="31"/>
      <c r="P655" s="31"/>
      <c r="Q655" s="32"/>
      <c r="R655" s="32"/>
      <c r="S655" s="33"/>
      <c r="T655" s="33"/>
      <c r="U655" s="33"/>
      <c r="V655" s="33"/>
      <c r="W655" s="33"/>
      <c r="X655" s="33"/>
    </row>
    <row r="656" spans="1:24" s="34" customFormat="1">
      <c r="A656" s="29"/>
      <c r="B656" s="29"/>
      <c r="C656" s="29"/>
      <c r="D656" s="29"/>
      <c r="E656" s="29"/>
      <c r="F656" s="29"/>
      <c r="G656" s="29"/>
      <c r="H656" s="29"/>
      <c r="I656" s="30"/>
      <c r="J656" s="30"/>
      <c r="K656" s="30"/>
      <c r="L656" s="30"/>
      <c r="M656" s="40"/>
      <c r="N656" s="40"/>
      <c r="O656" s="31"/>
      <c r="P656" s="31"/>
      <c r="Q656" s="32"/>
      <c r="R656" s="32"/>
      <c r="S656" s="33"/>
      <c r="T656" s="33"/>
      <c r="U656" s="33"/>
      <c r="V656" s="33"/>
      <c r="W656" s="33"/>
      <c r="X656" s="33"/>
    </row>
    <row r="657" spans="1:24" s="34" customFormat="1">
      <c r="A657" s="29"/>
      <c r="B657" s="29"/>
      <c r="C657" s="29"/>
      <c r="D657" s="29"/>
      <c r="E657" s="29"/>
      <c r="F657" s="29"/>
      <c r="G657" s="29"/>
      <c r="H657" s="29"/>
      <c r="I657" s="30"/>
      <c r="J657" s="30"/>
      <c r="K657" s="30"/>
      <c r="L657" s="30"/>
      <c r="M657" s="40"/>
      <c r="N657" s="40"/>
      <c r="O657" s="31"/>
      <c r="P657" s="31"/>
      <c r="Q657" s="32"/>
      <c r="R657" s="32"/>
      <c r="S657" s="33"/>
      <c r="T657" s="33"/>
      <c r="U657" s="33"/>
      <c r="V657" s="33"/>
      <c r="W657" s="33"/>
      <c r="X657" s="33"/>
    </row>
    <row r="658" spans="1:24" s="34" customFormat="1">
      <c r="A658" s="29"/>
      <c r="B658" s="29"/>
      <c r="C658" s="29"/>
      <c r="D658" s="29"/>
      <c r="E658" s="29"/>
      <c r="F658" s="29"/>
      <c r="G658" s="29"/>
      <c r="H658" s="29"/>
      <c r="I658" s="30"/>
      <c r="J658" s="30"/>
      <c r="K658" s="30"/>
      <c r="L658" s="30"/>
      <c r="M658" s="40"/>
      <c r="N658" s="40"/>
      <c r="O658" s="31"/>
      <c r="P658" s="31"/>
      <c r="Q658" s="32"/>
      <c r="R658" s="32"/>
      <c r="S658" s="33"/>
      <c r="T658" s="33"/>
      <c r="U658" s="33"/>
      <c r="V658" s="33"/>
      <c r="W658" s="33"/>
      <c r="X658" s="33"/>
    </row>
    <row r="659" spans="1:24" s="34" customFormat="1">
      <c r="A659" s="29"/>
      <c r="B659" s="29"/>
      <c r="C659" s="29"/>
      <c r="D659" s="29"/>
      <c r="E659" s="29"/>
      <c r="F659" s="29"/>
      <c r="G659" s="29"/>
      <c r="H659" s="29"/>
      <c r="I659" s="30"/>
      <c r="J659" s="30"/>
      <c r="K659" s="30"/>
      <c r="L659" s="30"/>
      <c r="M659" s="40"/>
      <c r="N659" s="40"/>
      <c r="O659" s="31"/>
      <c r="P659" s="31"/>
      <c r="Q659" s="32"/>
      <c r="R659" s="32"/>
      <c r="S659" s="33"/>
      <c r="T659" s="33"/>
      <c r="U659" s="33"/>
      <c r="V659" s="33"/>
      <c r="W659" s="33"/>
      <c r="X659" s="33"/>
    </row>
    <row r="660" spans="1:24" s="34" customFormat="1">
      <c r="A660" s="29"/>
      <c r="B660" s="29"/>
      <c r="C660" s="29"/>
      <c r="D660" s="29"/>
      <c r="E660" s="29"/>
      <c r="F660" s="29"/>
      <c r="G660" s="29"/>
      <c r="H660" s="29"/>
      <c r="I660" s="30"/>
      <c r="J660" s="30"/>
      <c r="K660" s="30"/>
      <c r="L660" s="30"/>
      <c r="M660" s="40"/>
      <c r="N660" s="40"/>
      <c r="O660" s="31"/>
      <c r="P660" s="31"/>
      <c r="Q660" s="32"/>
      <c r="R660" s="32"/>
      <c r="S660" s="33"/>
      <c r="T660" s="33"/>
      <c r="U660" s="33"/>
      <c r="V660" s="33"/>
      <c r="W660" s="33"/>
      <c r="X660" s="33"/>
    </row>
    <row r="661" spans="1:24" s="34" customFormat="1">
      <c r="A661" s="29"/>
      <c r="B661" s="29"/>
      <c r="C661" s="29"/>
      <c r="D661" s="29"/>
      <c r="E661" s="29"/>
      <c r="F661" s="29"/>
      <c r="G661" s="29"/>
      <c r="H661" s="29"/>
      <c r="I661" s="30"/>
      <c r="J661" s="30"/>
      <c r="K661" s="30"/>
      <c r="L661" s="30"/>
      <c r="M661" s="40"/>
      <c r="N661" s="40"/>
      <c r="O661" s="31"/>
      <c r="P661" s="31"/>
      <c r="Q661" s="32"/>
      <c r="R661" s="32"/>
      <c r="S661" s="33"/>
      <c r="T661" s="33"/>
      <c r="U661" s="33"/>
      <c r="V661" s="33"/>
      <c r="W661" s="33"/>
      <c r="X661" s="33"/>
    </row>
    <row r="662" spans="1:24" s="34" customFormat="1">
      <c r="A662" s="29"/>
      <c r="B662" s="29"/>
      <c r="C662" s="29"/>
      <c r="D662" s="29"/>
      <c r="E662" s="29"/>
      <c r="F662" s="29"/>
      <c r="G662" s="29"/>
      <c r="H662" s="29"/>
      <c r="I662" s="30"/>
      <c r="J662" s="30"/>
      <c r="K662" s="30"/>
      <c r="L662" s="30"/>
      <c r="M662" s="40"/>
      <c r="N662" s="40"/>
      <c r="O662" s="31"/>
      <c r="P662" s="31"/>
      <c r="Q662" s="32"/>
      <c r="R662" s="32"/>
      <c r="S662" s="33"/>
      <c r="T662" s="33"/>
      <c r="U662" s="33"/>
      <c r="V662" s="33"/>
      <c r="W662" s="33"/>
      <c r="X662" s="33"/>
    </row>
    <row r="663" spans="1:24" s="34" customFormat="1">
      <c r="A663" s="29"/>
      <c r="B663" s="29"/>
      <c r="C663" s="29"/>
      <c r="D663" s="29"/>
      <c r="E663" s="29"/>
      <c r="F663" s="29"/>
      <c r="G663" s="29"/>
      <c r="H663" s="29"/>
      <c r="I663" s="30"/>
      <c r="J663" s="30"/>
      <c r="K663" s="30"/>
      <c r="L663" s="30"/>
      <c r="M663" s="40"/>
      <c r="N663" s="40"/>
      <c r="O663" s="31"/>
      <c r="P663" s="31"/>
      <c r="Q663" s="32"/>
      <c r="R663" s="32"/>
      <c r="S663" s="33"/>
      <c r="T663" s="33"/>
      <c r="U663" s="33"/>
      <c r="V663" s="33"/>
      <c r="W663" s="33"/>
      <c r="X663" s="33"/>
    </row>
    <row r="664" spans="1:24" s="34" customFormat="1">
      <c r="A664" s="29"/>
      <c r="B664" s="29"/>
      <c r="C664" s="29"/>
      <c r="D664" s="29"/>
      <c r="E664" s="29"/>
      <c r="F664" s="29"/>
      <c r="G664" s="29"/>
      <c r="H664" s="29"/>
      <c r="I664" s="30"/>
      <c r="J664" s="30"/>
      <c r="K664" s="30"/>
      <c r="L664" s="30"/>
      <c r="M664" s="40"/>
      <c r="N664" s="40"/>
      <c r="O664" s="31"/>
      <c r="P664" s="31"/>
      <c r="Q664" s="32"/>
      <c r="R664" s="32"/>
      <c r="S664" s="33"/>
      <c r="T664" s="33"/>
      <c r="U664" s="33"/>
      <c r="V664" s="33"/>
      <c r="W664" s="33"/>
      <c r="X664" s="33"/>
    </row>
    <row r="665" spans="1:24" s="34" customFormat="1">
      <c r="A665" s="29"/>
      <c r="B665" s="29"/>
      <c r="C665" s="29"/>
      <c r="D665" s="29"/>
      <c r="E665" s="29"/>
      <c r="F665" s="29"/>
      <c r="G665" s="29"/>
      <c r="H665" s="29"/>
      <c r="I665" s="30"/>
      <c r="J665" s="30"/>
      <c r="K665" s="30"/>
      <c r="L665" s="30"/>
      <c r="M665" s="40"/>
      <c r="N665" s="40"/>
      <c r="O665" s="31"/>
      <c r="P665" s="31"/>
      <c r="Q665" s="32"/>
      <c r="R665" s="32"/>
      <c r="S665" s="33"/>
      <c r="T665" s="33"/>
      <c r="U665" s="33"/>
      <c r="V665" s="33"/>
      <c r="W665" s="33"/>
      <c r="X665" s="33"/>
    </row>
    <row r="666" spans="1:24" s="34" customFormat="1">
      <c r="A666" s="29"/>
      <c r="B666" s="29"/>
      <c r="C666" s="29"/>
      <c r="D666" s="29"/>
      <c r="E666" s="29"/>
      <c r="F666" s="29"/>
      <c r="G666" s="29"/>
      <c r="H666" s="29"/>
      <c r="I666" s="30"/>
      <c r="J666" s="30"/>
      <c r="K666" s="30"/>
      <c r="L666" s="30"/>
      <c r="M666" s="40"/>
      <c r="N666" s="40"/>
      <c r="O666" s="31"/>
      <c r="P666" s="31"/>
      <c r="Q666" s="32"/>
      <c r="R666" s="32"/>
      <c r="S666" s="33"/>
      <c r="T666" s="33"/>
      <c r="U666" s="33"/>
      <c r="V666" s="33"/>
      <c r="W666" s="33"/>
      <c r="X666" s="33"/>
    </row>
    <row r="667" spans="1:24" s="34" customFormat="1">
      <c r="A667" s="29"/>
      <c r="B667" s="29"/>
      <c r="C667" s="29"/>
      <c r="D667" s="29"/>
      <c r="E667" s="29"/>
      <c r="F667" s="29"/>
      <c r="G667" s="29"/>
      <c r="H667" s="29"/>
      <c r="I667" s="30"/>
      <c r="J667" s="30"/>
      <c r="K667" s="30"/>
      <c r="L667" s="30"/>
      <c r="M667" s="40"/>
      <c r="N667" s="40"/>
      <c r="O667" s="31"/>
      <c r="P667" s="31"/>
      <c r="Q667" s="32"/>
      <c r="R667" s="32"/>
      <c r="S667" s="33"/>
      <c r="T667" s="33"/>
      <c r="U667" s="33"/>
      <c r="V667" s="33"/>
      <c r="W667" s="33"/>
      <c r="X667" s="33"/>
    </row>
    <row r="668" spans="1:24" s="34" customFormat="1">
      <c r="A668" s="29"/>
      <c r="B668" s="29"/>
      <c r="C668" s="29"/>
      <c r="D668" s="29"/>
      <c r="E668" s="29"/>
      <c r="F668" s="29"/>
      <c r="G668" s="29"/>
      <c r="H668" s="29"/>
      <c r="I668" s="30"/>
      <c r="J668" s="30"/>
      <c r="K668" s="30"/>
      <c r="L668" s="30"/>
      <c r="M668" s="40"/>
      <c r="N668" s="40"/>
      <c r="O668" s="31"/>
      <c r="P668" s="31"/>
      <c r="Q668" s="32"/>
      <c r="R668" s="32"/>
      <c r="S668" s="33"/>
      <c r="T668" s="33"/>
      <c r="U668" s="33"/>
      <c r="V668" s="33"/>
      <c r="W668" s="33"/>
      <c r="X668" s="33"/>
    </row>
    <row r="669" spans="1:24" s="34" customFormat="1">
      <c r="A669" s="29"/>
      <c r="B669" s="29"/>
      <c r="C669" s="29"/>
      <c r="D669" s="29"/>
      <c r="E669" s="29"/>
      <c r="F669" s="29"/>
      <c r="G669" s="29"/>
      <c r="H669" s="29"/>
      <c r="I669" s="30"/>
      <c r="J669" s="30"/>
      <c r="K669" s="30"/>
      <c r="L669" s="30"/>
      <c r="M669" s="40"/>
      <c r="N669" s="40"/>
      <c r="O669" s="31"/>
      <c r="P669" s="31"/>
      <c r="Q669" s="32"/>
      <c r="R669" s="32"/>
      <c r="S669" s="33"/>
      <c r="T669" s="33"/>
      <c r="U669" s="33"/>
      <c r="V669" s="33"/>
      <c r="W669" s="33"/>
      <c r="X669" s="33"/>
    </row>
    <row r="670" spans="1:24" s="34" customFormat="1">
      <c r="A670" s="29"/>
      <c r="B670" s="29"/>
      <c r="C670" s="29"/>
      <c r="D670" s="29"/>
      <c r="E670" s="29"/>
      <c r="F670" s="29"/>
      <c r="G670" s="29"/>
      <c r="H670" s="29"/>
      <c r="I670" s="30"/>
      <c r="J670" s="30"/>
      <c r="K670" s="30"/>
      <c r="L670" s="30"/>
      <c r="M670" s="40"/>
      <c r="N670" s="40"/>
      <c r="O670" s="31"/>
      <c r="P670" s="31"/>
      <c r="Q670" s="32"/>
      <c r="R670" s="32"/>
      <c r="S670" s="33"/>
      <c r="T670" s="33"/>
      <c r="U670" s="33"/>
      <c r="V670" s="33"/>
      <c r="W670" s="33"/>
      <c r="X670" s="33"/>
    </row>
    <row r="671" spans="1:24" s="34" customFormat="1">
      <c r="A671" s="29"/>
      <c r="B671" s="29"/>
      <c r="C671" s="29"/>
      <c r="D671" s="29"/>
      <c r="E671" s="29"/>
      <c r="F671" s="29"/>
      <c r="G671" s="29"/>
      <c r="H671" s="29"/>
      <c r="I671" s="30"/>
      <c r="J671" s="30"/>
      <c r="K671" s="30"/>
      <c r="L671" s="30"/>
      <c r="M671" s="40"/>
      <c r="N671" s="40"/>
      <c r="O671" s="31"/>
      <c r="P671" s="31"/>
      <c r="Q671" s="32"/>
      <c r="R671" s="32"/>
      <c r="S671" s="33"/>
      <c r="T671" s="33"/>
      <c r="U671" s="33"/>
      <c r="V671" s="33"/>
      <c r="W671" s="33"/>
      <c r="X671" s="33"/>
    </row>
    <row r="672" spans="1:24" s="34" customFormat="1">
      <c r="A672" s="29"/>
      <c r="B672" s="29"/>
      <c r="C672" s="29"/>
      <c r="D672" s="29"/>
      <c r="E672" s="29"/>
      <c r="F672" s="29"/>
      <c r="G672" s="29"/>
      <c r="H672" s="29"/>
      <c r="I672" s="30"/>
      <c r="J672" s="30"/>
      <c r="K672" s="30"/>
      <c r="L672" s="30"/>
      <c r="M672" s="40"/>
      <c r="N672" s="40"/>
      <c r="O672" s="31"/>
      <c r="P672" s="31"/>
      <c r="Q672" s="32"/>
      <c r="R672" s="32"/>
      <c r="S672" s="33"/>
      <c r="T672" s="33"/>
      <c r="U672" s="33"/>
      <c r="V672" s="33"/>
      <c r="W672" s="33"/>
      <c r="X672" s="33"/>
    </row>
    <row r="673" spans="1:24" s="34" customFormat="1">
      <c r="A673" s="29"/>
      <c r="B673" s="29"/>
      <c r="C673" s="29"/>
      <c r="D673" s="29"/>
      <c r="E673" s="29"/>
      <c r="F673" s="29"/>
      <c r="G673" s="29"/>
      <c r="H673" s="29"/>
      <c r="I673" s="30"/>
      <c r="J673" s="30"/>
      <c r="K673" s="30"/>
      <c r="L673" s="30"/>
      <c r="M673" s="40"/>
      <c r="N673" s="40"/>
      <c r="O673" s="31"/>
      <c r="P673" s="31"/>
      <c r="Q673" s="32"/>
      <c r="R673" s="32"/>
      <c r="S673" s="33"/>
      <c r="T673" s="33"/>
      <c r="U673" s="33"/>
      <c r="V673" s="33"/>
      <c r="W673" s="33"/>
      <c r="X673" s="33"/>
    </row>
    <row r="674" spans="1:24" s="34" customFormat="1">
      <c r="A674" s="29"/>
      <c r="B674" s="29"/>
      <c r="C674" s="29"/>
      <c r="D674" s="29"/>
      <c r="E674" s="29"/>
      <c r="F674" s="29"/>
      <c r="G674" s="29"/>
      <c r="H674" s="29"/>
      <c r="I674" s="30"/>
      <c r="J674" s="30"/>
      <c r="K674" s="30"/>
      <c r="L674" s="30"/>
      <c r="M674" s="40"/>
      <c r="N674" s="40"/>
      <c r="O674" s="31"/>
      <c r="P674" s="31"/>
      <c r="Q674" s="32"/>
      <c r="R674" s="32"/>
      <c r="S674" s="33"/>
      <c r="T674" s="33"/>
      <c r="U674" s="33"/>
      <c r="V674" s="33"/>
      <c r="W674" s="33"/>
      <c r="X674" s="33"/>
    </row>
    <row r="675" spans="1:24" s="34" customFormat="1">
      <c r="A675" s="29"/>
      <c r="B675" s="29"/>
      <c r="C675" s="29"/>
      <c r="D675" s="29"/>
      <c r="E675" s="29"/>
      <c r="F675" s="29"/>
      <c r="G675" s="29"/>
      <c r="H675" s="29"/>
      <c r="I675" s="30"/>
      <c r="J675" s="30"/>
      <c r="K675" s="30"/>
      <c r="L675" s="30"/>
      <c r="M675" s="40"/>
      <c r="N675" s="40"/>
      <c r="O675" s="31"/>
      <c r="P675" s="31"/>
      <c r="Q675" s="32"/>
      <c r="R675" s="32"/>
      <c r="S675" s="33"/>
      <c r="T675" s="33"/>
      <c r="U675" s="33"/>
      <c r="V675" s="33"/>
      <c r="W675" s="33"/>
      <c r="X675" s="33"/>
    </row>
    <row r="676" spans="1:24" s="34" customFormat="1">
      <c r="A676" s="29"/>
      <c r="B676" s="29"/>
      <c r="C676" s="29"/>
      <c r="D676" s="29"/>
      <c r="E676" s="29"/>
      <c r="F676" s="29"/>
      <c r="G676" s="29"/>
      <c r="H676" s="29"/>
      <c r="I676" s="30"/>
      <c r="J676" s="30"/>
      <c r="K676" s="30"/>
      <c r="L676" s="30"/>
      <c r="M676" s="40"/>
      <c r="N676" s="40"/>
      <c r="O676" s="31"/>
      <c r="P676" s="31"/>
      <c r="Q676" s="32"/>
      <c r="R676" s="32"/>
      <c r="S676" s="33"/>
      <c r="T676" s="33"/>
      <c r="U676" s="33"/>
      <c r="V676" s="33"/>
      <c r="W676" s="33"/>
      <c r="X676" s="33"/>
    </row>
    <row r="677" spans="1:24" s="34" customFormat="1">
      <c r="A677" s="29"/>
      <c r="B677" s="29"/>
      <c r="C677" s="29"/>
      <c r="D677" s="29"/>
      <c r="E677" s="29"/>
      <c r="F677" s="29"/>
      <c r="G677" s="29"/>
      <c r="H677" s="29"/>
      <c r="I677" s="30"/>
      <c r="J677" s="30"/>
      <c r="K677" s="30"/>
      <c r="L677" s="30"/>
      <c r="M677" s="40"/>
      <c r="N677" s="40"/>
      <c r="O677" s="31"/>
      <c r="P677" s="31"/>
      <c r="Q677" s="32"/>
      <c r="R677" s="32"/>
      <c r="S677" s="33"/>
      <c r="T677" s="33"/>
      <c r="U677" s="33"/>
      <c r="V677" s="33"/>
      <c r="W677" s="33"/>
      <c r="X677" s="33"/>
    </row>
    <row r="678" spans="1:24" s="34" customFormat="1">
      <c r="A678" s="29"/>
      <c r="B678" s="29"/>
      <c r="C678" s="29"/>
      <c r="D678" s="29"/>
      <c r="E678" s="29"/>
      <c r="F678" s="29"/>
      <c r="G678" s="29"/>
      <c r="H678" s="29"/>
      <c r="I678" s="30"/>
      <c r="J678" s="30"/>
      <c r="K678" s="30"/>
      <c r="L678" s="30"/>
      <c r="M678" s="40"/>
      <c r="N678" s="40"/>
      <c r="O678" s="31"/>
      <c r="P678" s="31"/>
      <c r="Q678" s="32"/>
      <c r="R678" s="32"/>
      <c r="S678" s="33"/>
      <c r="T678" s="33"/>
      <c r="U678" s="33"/>
      <c r="V678" s="33"/>
      <c r="W678" s="33"/>
      <c r="X678" s="33"/>
    </row>
    <row r="679" spans="1:24" s="34" customFormat="1">
      <c r="A679" s="29"/>
      <c r="B679" s="29"/>
      <c r="C679" s="29"/>
      <c r="D679" s="29"/>
      <c r="E679" s="29"/>
      <c r="F679" s="29"/>
      <c r="G679" s="29"/>
      <c r="H679" s="29"/>
      <c r="I679" s="30"/>
      <c r="J679" s="30"/>
      <c r="K679" s="30"/>
      <c r="L679" s="30"/>
      <c r="M679" s="40"/>
      <c r="N679" s="40"/>
      <c r="O679" s="31"/>
      <c r="P679" s="31"/>
      <c r="Q679" s="32"/>
      <c r="R679" s="32"/>
      <c r="S679" s="33"/>
      <c r="T679" s="33"/>
      <c r="U679" s="33"/>
      <c r="V679" s="33"/>
      <c r="W679" s="33"/>
      <c r="X679" s="33"/>
    </row>
    <row r="680" spans="1:24" s="34" customFormat="1">
      <c r="A680" s="29"/>
      <c r="B680" s="29"/>
      <c r="C680" s="29"/>
      <c r="D680" s="29"/>
      <c r="E680" s="29"/>
      <c r="F680" s="29"/>
      <c r="G680" s="29"/>
      <c r="H680" s="29"/>
      <c r="I680" s="30"/>
      <c r="J680" s="30"/>
      <c r="K680" s="30"/>
      <c r="L680" s="30"/>
      <c r="M680" s="40"/>
      <c r="N680" s="40"/>
      <c r="O680" s="31"/>
      <c r="P680" s="31"/>
      <c r="Q680" s="32"/>
      <c r="R680" s="32"/>
      <c r="S680" s="33"/>
      <c r="T680" s="33"/>
      <c r="U680" s="33"/>
      <c r="V680" s="33"/>
      <c r="W680" s="33"/>
      <c r="X680" s="33"/>
    </row>
    <row r="681" spans="1:24" s="34" customFormat="1">
      <c r="A681" s="29"/>
      <c r="B681" s="29"/>
      <c r="C681" s="29"/>
      <c r="D681" s="29"/>
      <c r="E681" s="29"/>
      <c r="F681" s="29"/>
      <c r="G681" s="29"/>
      <c r="H681" s="29"/>
      <c r="I681" s="30"/>
      <c r="J681" s="30"/>
      <c r="K681" s="30"/>
      <c r="L681" s="30"/>
      <c r="M681" s="40"/>
      <c r="N681" s="40"/>
      <c r="O681" s="31"/>
      <c r="P681" s="31"/>
      <c r="Q681" s="32"/>
      <c r="R681" s="32"/>
      <c r="S681" s="33"/>
      <c r="T681" s="33"/>
      <c r="U681" s="33"/>
      <c r="V681" s="33"/>
      <c r="W681" s="33"/>
      <c r="X681" s="33"/>
    </row>
    <row r="682" spans="1:24" s="34" customFormat="1">
      <c r="A682" s="29"/>
      <c r="B682" s="29"/>
      <c r="C682" s="29"/>
      <c r="D682" s="29"/>
      <c r="E682" s="29"/>
      <c r="F682" s="29"/>
      <c r="G682" s="29"/>
      <c r="H682" s="29"/>
      <c r="I682" s="30"/>
      <c r="J682" s="30"/>
      <c r="K682" s="30"/>
      <c r="L682" s="30"/>
      <c r="M682" s="40"/>
      <c r="N682" s="40"/>
      <c r="O682" s="31"/>
      <c r="P682" s="31"/>
      <c r="Q682" s="32"/>
      <c r="R682" s="32"/>
      <c r="S682" s="33"/>
      <c r="T682" s="33"/>
      <c r="U682" s="33"/>
      <c r="V682" s="33"/>
      <c r="W682" s="33"/>
      <c r="X682" s="33"/>
    </row>
    <row r="683" spans="1:24" s="34" customFormat="1">
      <c r="A683" s="29"/>
      <c r="B683" s="29"/>
      <c r="C683" s="29"/>
      <c r="D683" s="29"/>
      <c r="E683" s="29"/>
      <c r="F683" s="29"/>
      <c r="G683" s="29"/>
      <c r="H683" s="29"/>
      <c r="I683" s="30"/>
      <c r="J683" s="30"/>
      <c r="K683" s="30"/>
      <c r="L683" s="30"/>
      <c r="M683" s="40"/>
      <c r="N683" s="40"/>
      <c r="O683" s="31"/>
      <c r="P683" s="31"/>
      <c r="Q683" s="32"/>
      <c r="R683" s="32"/>
      <c r="S683" s="33"/>
      <c r="T683" s="33"/>
      <c r="U683" s="33"/>
      <c r="V683" s="33"/>
      <c r="W683" s="33"/>
      <c r="X683" s="33"/>
    </row>
    <row r="684" spans="1:24" s="34" customFormat="1">
      <c r="A684" s="29"/>
      <c r="B684" s="29"/>
      <c r="C684" s="29"/>
      <c r="D684" s="29"/>
      <c r="E684" s="29"/>
      <c r="F684" s="29"/>
      <c r="G684" s="29"/>
      <c r="H684" s="29"/>
      <c r="I684" s="30"/>
      <c r="J684" s="30"/>
      <c r="K684" s="30"/>
      <c r="L684" s="30"/>
      <c r="M684" s="40"/>
      <c r="N684" s="40"/>
      <c r="O684" s="31"/>
      <c r="P684" s="31"/>
      <c r="Q684" s="32"/>
      <c r="R684" s="32"/>
      <c r="S684" s="33"/>
      <c r="T684" s="33"/>
      <c r="U684" s="33"/>
      <c r="V684" s="33"/>
      <c r="W684" s="33"/>
      <c r="X684" s="33"/>
    </row>
    <row r="685" spans="1:24" s="34" customFormat="1">
      <c r="A685" s="29"/>
      <c r="B685" s="29"/>
      <c r="C685" s="29"/>
      <c r="D685" s="29"/>
      <c r="E685" s="29"/>
      <c r="F685" s="29"/>
      <c r="G685" s="29"/>
      <c r="H685" s="29"/>
      <c r="I685" s="30"/>
      <c r="J685" s="30"/>
      <c r="K685" s="30"/>
      <c r="L685" s="30"/>
      <c r="M685" s="40"/>
      <c r="N685" s="40"/>
      <c r="O685" s="31"/>
      <c r="P685" s="31"/>
      <c r="Q685" s="32"/>
      <c r="R685" s="32"/>
      <c r="S685" s="33"/>
      <c r="T685" s="33"/>
      <c r="U685" s="33"/>
      <c r="V685" s="33"/>
      <c r="W685" s="33"/>
      <c r="X685" s="33"/>
    </row>
    <row r="686" spans="1:24" s="34" customFormat="1">
      <c r="A686" s="29"/>
      <c r="B686" s="29"/>
      <c r="C686" s="29"/>
      <c r="D686" s="29"/>
      <c r="E686" s="29"/>
      <c r="F686" s="29"/>
      <c r="G686" s="29"/>
      <c r="H686" s="29"/>
      <c r="I686" s="30"/>
      <c r="J686" s="30"/>
      <c r="K686" s="30"/>
      <c r="L686" s="30"/>
      <c r="M686" s="40"/>
      <c r="N686" s="40"/>
      <c r="O686" s="31"/>
      <c r="P686" s="31"/>
      <c r="Q686" s="32"/>
      <c r="R686" s="32"/>
      <c r="S686" s="33"/>
      <c r="T686" s="33"/>
      <c r="U686" s="33"/>
      <c r="V686" s="33"/>
      <c r="W686" s="33"/>
      <c r="X686" s="33"/>
    </row>
    <row r="687" spans="1:24" s="34" customFormat="1">
      <c r="A687" s="29"/>
      <c r="B687" s="29"/>
      <c r="C687" s="29"/>
      <c r="D687" s="29"/>
      <c r="E687" s="29"/>
      <c r="F687" s="29"/>
      <c r="G687" s="29"/>
      <c r="H687" s="29"/>
      <c r="I687" s="30"/>
      <c r="J687" s="30"/>
      <c r="K687" s="30"/>
      <c r="L687" s="30"/>
      <c r="M687" s="40"/>
      <c r="N687" s="40"/>
      <c r="O687" s="31"/>
      <c r="P687" s="31"/>
      <c r="Q687" s="32"/>
      <c r="R687" s="32"/>
      <c r="S687" s="33"/>
      <c r="T687" s="33"/>
      <c r="U687" s="33"/>
      <c r="V687" s="33"/>
      <c r="W687" s="33"/>
      <c r="X687" s="33"/>
    </row>
    <row r="688" spans="1:24" s="34" customFormat="1">
      <c r="A688" s="29"/>
      <c r="B688" s="29"/>
      <c r="C688" s="29"/>
      <c r="D688" s="29"/>
      <c r="E688" s="29"/>
      <c r="F688" s="29"/>
      <c r="G688" s="29"/>
      <c r="H688" s="29"/>
      <c r="I688" s="30"/>
      <c r="J688" s="30"/>
      <c r="K688" s="30"/>
      <c r="L688" s="30"/>
      <c r="M688" s="40"/>
      <c r="N688" s="40"/>
      <c r="O688" s="31"/>
      <c r="P688" s="31"/>
      <c r="Q688" s="32"/>
      <c r="R688" s="32"/>
      <c r="S688" s="33"/>
      <c r="T688" s="33"/>
      <c r="U688" s="33"/>
      <c r="V688" s="33"/>
      <c r="W688" s="33"/>
      <c r="X688" s="33"/>
    </row>
    <row r="689" spans="1:24" s="34" customFormat="1">
      <c r="A689" s="29"/>
      <c r="B689" s="29"/>
      <c r="C689" s="29"/>
      <c r="D689" s="29"/>
      <c r="E689" s="29"/>
      <c r="F689" s="29"/>
      <c r="G689" s="29"/>
      <c r="H689" s="29"/>
      <c r="I689" s="30"/>
      <c r="J689" s="30"/>
      <c r="K689" s="30"/>
      <c r="L689" s="30"/>
      <c r="M689" s="40"/>
      <c r="N689" s="40"/>
      <c r="O689" s="31"/>
      <c r="P689" s="31"/>
      <c r="Q689" s="32"/>
      <c r="R689" s="32"/>
      <c r="S689" s="33"/>
      <c r="T689" s="33"/>
      <c r="U689" s="33"/>
      <c r="V689" s="33"/>
      <c r="W689" s="33"/>
      <c r="X689" s="33"/>
    </row>
    <row r="690" spans="1:24" s="34" customFormat="1">
      <c r="A690" s="29"/>
      <c r="B690" s="29"/>
      <c r="C690" s="29"/>
      <c r="D690" s="29"/>
      <c r="E690" s="29"/>
      <c r="F690" s="29"/>
      <c r="G690" s="29"/>
      <c r="H690" s="29"/>
      <c r="I690" s="30"/>
      <c r="J690" s="30"/>
      <c r="K690" s="30"/>
      <c r="L690" s="30"/>
      <c r="M690" s="40"/>
      <c r="N690" s="40"/>
      <c r="O690" s="31"/>
      <c r="P690" s="31"/>
      <c r="Q690" s="32"/>
      <c r="R690" s="32"/>
      <c r="S690" s="33"/>
      <c r="T690" s="33"/>
      <c r="U690" s="33"/>
      <c r="V690" s="33"/>
      <c r="W690" s="33"/>
      <c r="X690" s="33"/>
    </row>
    <row r="691" spans="1:24" s="34" customFormat="1">
      <c r="A691" s="29"/>
      <c r="B691" s="29"/>
      <c r="C691" s="29"/>
      <c r="D691" s="29"/>
      <c r="E691" s="29"/>
      <c r="F691" s="29"/>
      <c r="G691" s="29"/>
      <c r="H691" s="29"/>
      <c r="I691" s="30"/>
      <c r="J691" s="30"/>
      <c r="K691" s="30"/>
      <c r="L691" s="30"/>
      <c r="M691" s="40"/>
      <c r="N691" s="40"/>
      <c r="O691" s="31"/>
      <c r="P691" s="31"/>
      <c r="Q691" s="32"/>
      <c r="R691" s="32"/>
      <c r="S691" s="33"/>
      <c r="T691" s="33"/>
      <c r="U691" s="33"/>
      <c r="V691" s="33"/>
      <c r="W691" s="33"/>
      <c r="X691" s="33"/>
    </row>
    <row r="692" spans="1:24" s="34" customFormat="1">
      <c r="A692" s="29"/>
      <c r="B692" s="29"/>
      <c r="C692" s="29"/>
      <c r="D692" s="29"/>
      <c r="E692" s="29"/>
      <c r="F692" s="29"/>
      <c r="G692" s="29"/>
      <c r="H692" s="29"/>
      <c r="I692" s="30"/>
      <c r="J692" s="30"/>
      <c r="K692" s="30"/>
      <c r="L692" s="30"/>
      <c r="M692" s="40"/>
      <c r="N692" s="40"/>
      <c r="O692" s="31"/>
      <c r="P692" s="31"/>
      <c r="Q692" s="32"/>
      <c r="R692" s="32"/>
      <c r="S692" s="33"/>
      <c r="T692" s="33"/>
      <c r="U692" s="33"/>
      <c r="V692" s="33"/>
      <c r="W692" s="33"/>
      <c r="X692" s="33"/>
    </row>
    <row r="693" spans="1:24" s="34" customFormat="1">
      <c r="A693" s="29"/>
      <c r="B693" s="29"/>
      <c r="C693" s="29"/>
      <c r="D693" s="29"/>
      <c r="E693" s="29"/>
      <c r="F693" s="29"/>
      <c r="G693" s="29"/>
      <c r="H693" s="29"/>
      <c r="I693" s="30"/>
      <c r="J693" s="30"/>
      <c r="K693" s="30"/>
      <c r="L693" s="30"/>
      <c r="M693" s="40"/>
      <c r="N693" s="40"/>
      <c r="O693" s="31"/>
      <c r="P693" s="31"/>
      <c r="Q693" s="32"/>
      <c r="R693" s="32"/>
      <c r="S693" s="33"/>
      <c r="T693" s="33"/>
      <c r="U693" s="33"/>
      <c r="V693" s="33"/>
      <c r="W693" s="33"/>
      <c r="X693" s="33"/>
    </row>
    <row r="694" spans="1:24" s="34" customFormat="1">
      <c r="A694" s="29"/>
      <c r="B694" s="29"/>
      <c r="C694" s="29"/>
      <c r="D694" s="29"/>
      <c r="E694" s="29"/>
      <c r="F694" s="29"/>
      <c r="G694" s="29"/>
      <c r="H694" s="29"/>
      <c r="I694" s="30"/>
      <c r="J694" s="30"/>
      <c r="K694" s="30"/>
      <c r="L694" s="30"/>
      <c r="M694" s="40"/>
      <c r="N694" s="40"/>
      <c r="O694" s="31"/>
      <c r="P694" s="31"/>
      <c r="Q694" s="32"/>
      <c r="R694" s="32"/>
      <c r="S694" s="33"/>
      <c r="T694" s="33"/>
      <c r="U694" s="33"/>
      <c r="V694" s="33"/>
      <c r="W694" s="33"/>
      <c r="X694" s="33"/>
    </row>
    <row r="695" spans="1:24" s="34" customFormat="1">
      <c r="A695" s="29"/>
      <c r="B695" s="29"/>
      <c r="C695" s="29"/>
      <c r="D695" s="29"/>
      <c r="E695" s="29"/>
      <c r="F695" s="29"/>
      <c r="G695" s="29"/>
      <c r="H695" s="29"/>
      <c r="I695" s="30"/>
      <c r="J695" s="30"/>
      <c r="K695" s="30"/>
      <c r="L695" s="30"/>
      <c r="M695" s="40"/>
      <c r="N695" s="40"/>
      <c r="O695" s="31"/>
      <c r="P695" s="31"/>
      <c r="Q695" s="32"/>
      <c r="R695" s="32"/>
      <c r="S695" s="33"/>
      <c r="T695" s="33"/>
      <c r="U695" s="33"/>
      <c r="V695" s="33"/>
      <c r="W695" s="33"/>
      <c r="X695" s="33"/>
    </row>
    <row r="696" spans="1:24" s="34" customFormat="1">
      <c r="A696" s="29"/>
      <c r="B696" s="29"/>
      <c r="C696" s="29"/>
      <c r="D696" s="29"/>
      <c r="E696" s="29"/>
      <c r="F696" s="29"/>
      <c r="G696" s="29"/>
      <c r="H696" s="29"/>
      <c r="I696" s="30"/>
      <c r="J696" s="30"/>
      <c r="K696" s="30"/>
      <c r="L696" s="30"/>
      <c r="M696" s="40"/>
      <c r="N696" s="40"/>
      <c r="O696" s="31"/>
      <c r="P696" s="31"/>
      <c r="Q696" s="32"/>
      <c r="R696" s="32"/>
      <c r="S696" s="33"/>
      <c r="T696" s="33"/>
      <c r="U696" s="33"/>
      <c r="V696" s="33"/>
      <c r="W696" s="33"/>
      <c r="X696" s="33"/>
    </row>
    <row r="697" spans="1:24" s="34" customFormat="1">
      <c r="A697" s="29"/>
      <c r="B697" s="29"/>
      <c r="C697" s="29"/>
      <c r="D697" s="29"/>
      <c r="E697" s="29"/>
      <c r="F697" s="29"/>
      <c r="G697" s="29"/>
      <c r="H697" s="29"/>
      <c r="I697" s="30"/>
      <c r="J697" s="30"/>
      <c r="K697" s="30"/>
      <c r="L697" s="30"/>
      <c r="M697" s="40"/>
      <c r="N697" s="40"/>
      <c r="O697" s="31"/>
      <c r="P697" s="31"/>
      <c r="Q697" s="32"/>
      <c r="R697" s="32"/>
      <c r="S697" s="33"/>
      <c r="T697" s="33"/>
      <c r="U697" s="33"/>
      <c r="V697" s="33"/>
      <c r="W697" s="33"/>
      <c r="X697" s="33"/>
    </row>
    <row r="698" spans="1:24" s="34" customFormat="1">
      <c r="A698" s="29"/>
      <c r="B698" s="29"/>
      <c r="C698" s="29"/>
      <c r="D698" s="29"/>
      <c r="E698" s="29"/>
      <c r="F698" s="29"/>
      <c r="G698" s="29"/>
      <c r="H698" s="29"/>
      <c r="I698" s="30"/>
      <c r="J698" s="30"/>
      <c r="K698" s="30"/>
      <c r="L698" s="30"/>
      <c r="M698" s="40"/>
      <c r="N698" s="40"/>
      <c r="O698" s="31"/>
      <c r="P698" s="31"/>
      <c r="Q698" s="32"/>
      <c r="R698" s="32"/>
      <c r="S698" s="33"/>
      <c r="T698" s="33"/>
      <c r="U698" s="33"/>
      <c r="V698" s="33"/>
      <c r="W698" s="33"/>
      <c r="X698" s="33"/>
    </row>
    <row r="699" spans="1:24" s="34" customFormat="1">
      <c r="A699" s="29"/>
      <c r="B699" s="29"/>
      <c r="C699" s="29"/>
      <c r="D699" s="29"/>
      <c r="E699" s="29"/>
      <c r="F699" s="29"/>
      <c r="G699" s="29"/>
      <c r="H699" s="29"/>
      <c r="I699" s="30"/>
      <c r="J699" s="30"/>
      <c r="K699" s="30"/>
      <c r="L699" s="30"/>
      <c r="M699" s="40"/>
      <c r="N699" s="40"/>
      <c r="O699" s="31"/>
      <c r="P699" s="31"/>
      <c r="Q699" s="32"/>
      <c r="R699" s="32"/>
      <c r="S699" s="33"/>
      <c r="T699" s="33"/>
      <c r="U699" s="33"/>
      <c r="V699" s="33"/>
      <c r="W699" s="33"/>
      <c r="X699" s="33"/>
    </row>
    <row r="700" spans="1:24" s="34" customFormat="1">
      <c r="A700" s="29"/>
      <c r="B700" s="29"/>
      <c r="C700" s="29"/>
      <c r="D700" s="29"/>
      <c r="E700" s="29"/>
      <c r="F700" s="29"/>
      <c r="G700" s="29"/>
      <c r="H700" s="29"/>
      <c r="I700" s="30"/>
      <c r="J700" s="30"/>
      <c r="K700" s="30"/>
      <c r="L700" s="30"/>
      <c r="M700" s="40"/>
      <c r="N700" s="40"/>
      <c r="O700" s="31"/>
      <c r="P700" s="31"/>
      <c r="Q700" s="32"/>
      <c r="R700" s="32"/>
      <c r="S700" s="33"/>
      <c r="T700" s="33"/>
      <c r="U700" s="33"/>
      <c r="V700" s="33"/>
      <c r="W700" s="33"/>
      <c r="X700" s="33"/>
    </row>
    <row r="701" spans="1:24" s="34" customFormat="1">
      <c r="A701" s="29"/>
      <c r="B701" s="29"/>
      <c r="C701" s="29"/>
      <c r="D701" s="29"/>
      <c r="E701" s="29"/>
      <c r="F701" s="29"/>
      <c r="G701" s="29"/>
      <c r="H701" s="29"/>
      <c r="I701" s="30"/>
      <c r="J701" s="30"/>
      <c r="K701" s="30"/>
      <c r="L701" s="30"/>
      <c r="M701" s="40"/>
      <c r="N701" s="40"/>
      <c r="O701" s="31"/>
      <c r="P701" s="31"/>
      <c r="Q701" s="32"/>
      <c r="R701" s="32"/>
      <c r="S701" s="33"/>
      <c r="T701" s="33"/>
      <c r="U701" s="33"/>
      <c r="V701" s="33"/>
      <c r="W701" s="33"/>
      <c r="X701" s="33"/>
    </row>
    <row r="702" spans="1:24" s="34" customFormat="1">
      <c r="A702" s="29"/>
      <c r="B702" s="29"/>
      <c r="C702" s="29"/>
      <c r="D702" s="29"/>
      <c r="E702" s="29"/>
      <c r="F702" s="29"/>
      <c r="G702" s="29"/>
      <c r="H702" s="29"/>
      <c r="I702" s="30"/>
      <c r="J702" s="30"/>
      <c r="K702" s="30"/>
      <c r="L702" s="30"/>
      <c r="M702" s="40"/>
      <c r="N702" s="40"/>
      <c r="O702" s="31"/>
      <c r="P702" s="31"/>
      <c r="Q702" s="32"/>
      <c r="R702" s="32"/>
      <c r="S702" s="33"/>
      <c r="T702" s="33"/>
      <c r="U702" s="33"/>
      <c r="V702" s="33"/>
      <c r="W702" s="33"/>
      <c r="X702" s="33"/>
    </row>
    <row r="703" spans="1:24" s="34" customFormat="1">
      <c r="A703" s="29"/>
      <c r="B703" s="29"/>
      <c r="C703" s="29"/>
      <c r="D703" s="29"/>
      <c r="E703" s="29"/>
      <c r="F703" s="29"/>
      <c r="G703" s="29"/>
      <c r="H703" s="29"/>
      <c r="I703" s="30"/>
      <c r="J703" s="30"/>
      <c r="K703" s="30"/>
      <c r="L703" s="30"/>
      <c r="M703" s="40"/>
      <c r="N703" s="40"/>
      <c r="O703" s="31"/>
      <c r="P703" s="31"/>
      <c r="Q703" s="32"/>
      <c r="R703" s="32"/>
      <c r="S703" s="33"/>
      <c r="T703" s="33"/>
      <c r="U703" s="33"/>
      <c r="V703" s="33"/>
      <c r="W703" s="33"/>
      <c r="X703" s="33"/>
    </row>
    <row r="704" spans="1:24" s="34" customFormat="1">
      <c r="A704" s="29"/>
      <c r="B704" s="29"/>
      <c r="C704" s="29"/>
      <c r="D704" s="29"/>
      <c r="E704" s="29"/>
      <c r="F704" s="29"/>
      <c r="G704" s="29"/>
      <c r="H704" s="29"/>
      <c r="I704" s="30"/>
      <c r="J704" s="30"/>
      <c r="K704" s="30"/>
      <c r="L704" s="30"/>
      <c r="M704" s="40"/>
      <c r="N704" s="40"/>
      <c r="O704" s="31"/>
      <c r="P704" s="31"/>
      <c r="Q704" s="32"/>
      <c r="R704" s="32"/>
      <c r="S704" s="33"/>
      <c r="T704" s="33"/>
      <c r="U704" s="33"/>
      <c r="V704" s="33"/>
      <c r="W704" s="33"/>
      <c r="X704" s="33"/>
    </row>
    <row r="705" spans="1:24" s="34" customFormat="1">
      <c r="A705" s="29"/>
      <c r="B705" s="29"/>
      <c r="C705" s="29"/>
      <c r="D705" s="29"/>
      <c r="E705" s="29"/>
      <c r="F705" s="29"/>
      <c r="G705" s="29"/>
      <c r="H705" s="29"/>
      <c r="I705" s="30"/>
      <c r="J705" s="30"/>
      <c r="K705" s="30"/>
      <c r="L705" s="30"/>
      <c r="M705" s="40"/>
      <c r="N705" s="40"/>
      <c r="O705" s="31"/>
      <c r="P705" s="31"/>
      <c r="Q705" s="32"/>
      <c r="R705" s="32"/>
      <c r="S705" s="33"/>
      <c r="T705" s="33"/>
      <c r="U705" s="33"/>
      <c r="V705" s="33"/>
      <c r="W705" s="33"/>
      <c r="X705" s="33"/>
    </row>
    <row r="706" spans="1:24" s="34" customFormat="1">
      <c r="A706" s="29"/>
      <c r="B706" s="29"/>
      <c r="C706" s="29"/>
      <c r="D706" s="29"/>
      <c r="E706" s="29"/>
      <c r="F706" s="29"/>
      <c r="G706" s="29"/>
      <c r="H706" s="29"/>
      <c r="I706" s="30"/>
      <c r="J706" s="30"/>
      <c r="K706" s="30"/>
      <c r="L706" s="30"/>
      <c r="M706" s="40"/>
      <c r="N706" s="40"/>
      <c r="O706" s="31"/>
      <c r="P706" s="31"/>
      <c r="Q706" s="32"/>
      <c r="R706" s="32"/>
      <c r="S706" s="33"/>
      <c r="T706" s="33"/>
      <c r="U706" s="33"/>
      <c r="V706" s="33"/>
      <c r="W706" s="33"/>
      <c r="X706" s="33"/>
    </row>
    <row r="707" spans="1:24" s="34" customFormat="1">
      <c r="A707" s="29"/>
      <c r="B707" s="29"/>
      <c r="C707" s="29"/>
      <c r="D707" s="29"/>
      <c r="E707" s="29"/>
      <c r="F707" s="29"/>
      <c r="G707" s="29"/>
      <c r="H707" s="29"/>
      <c r="I707" s="30"/>
      <c r="J707" s="30"/>
      <c r="K707" s="30"/>
      <c r="L707" s="30"/>
      <c r="M707" s="40"/>
      <c r="N707" s="40"/>
      <c r="O707" s="31"/>
      <c r="P707" s="31"/>
      <c r="Q707" s="32"/>
      <c r="R707" s="32"/>
      <c r="S707" s="33"/>
      <c r="T707" s="33"/>
      <c r="U707" s="33"/>
      <c r="V707" s="33"/>
      <c r="W707" s="33"/>
      <c r="X707" s="33"/>
    </row>
    <row r="708" spans="1:24" s="34" customFormat="1">
      <c r="A708" s="29"/>
      <c r="B708" s="29"/>
      <c r="C708" s="29"/>
      <c r="D708" s="29"/>
      <c r="E708" s="29"/>
      <c r="F708" s="29"/>
      <c r="G708" s="29"/>
      <c r="H708" s="29"/>
      <c r="I708" s="30"/>
      <c r="J708" s="30"/>
      <c r="K708" s="30"/>
      <c r="L708" s="30"/>
      <c r="M708" s="40"/>
      <c r="N708" s="40"/>
      <c r="O708" s="31"/>
      <c r="P708" s="31"/>
      <c r="Q708" s="32"/>
      <c r="R708" s="32"/>
      <c r="S708" s="33"/>
      <c r="T708" s="33"/>
      <c r="U708" s="33"/>
      <c r="V708" s="33"/>
      <c r="W708" s="33"/>
      <c r="X708" s="33"/>
    </row>
    <row r="709" spans="1:24" s="34" customFormat="1">
      <c r="A709" s="29"/>
      <c r="B709" s="29"/>
      <c r="C709" s="29"/>
      <c r="D709" s="29"/>
      <c r="E709" s="29"/>
      <c r="F709" s="29"/>
      <c r="G709" s="29"/>
      <c r="H709" s="29"/>
      <c r="I709" s="30"/>
      <c r="J709" s="30"/>
      <c r="K709" s="30"/>
      <c r="L709" s="30"/>
      <c r="M709" s="40"/>
      <c r="N709" s="40"/>
      <c r="O709" s="31"/>
      <c r="P709" s="31"/>
      <c r="Q709" s="32"/>
      <c r="R709" s="32"/>
      <c r="S709" s="33"/>
      <c r="T709" s="33"/>
      <c r="U709" s="33"/>
      <c r="V709" s="33"/>
      <c r="W709" s="33"/>
      <c r="X709" s="33"/>
    </row>
    <row r="710" spans="1:24" s="34" customFormat="1">
      <c r="A710" s="29"/>
      <c r="B710" s="29"/>
      <c r="C710" s="29"/>
      <c r="D710" s="29"/>
      <c r="E710" s="29"/>
      <c r="F710" s="29"/>
      <c r="G710" s="29"/>
      <c r="H710" s="29"/>
      <c r="I710" s="30"/>
      <c r="J710" s="30"/>
      <c r="K710" s="30"/>
      <c r="L710" s="30"/>
      <c r="M710" s="40"/>
      <c r="N710" s="40"/>
      <c r="O710" s="31"/>
      <c r="P710" s="31"/>
      <c r="Q710" s="32"/>
      <c r="R710" s="32"/>
      <c r="S710" s="33"/>
      <c r="T710" s="33"/>
      <c r="U710" s="33"/>
      <c r="V710" s="33"/>
      <c r="W710" s="33"/>
      <c r="X710" s="33"/>
    </row>
    <row r="711" spans="1:24" s="34" customFormat="1">
      <c r="A711" s="29"/>
      <c r="B711" s="29"/>
      <c r="C711" s="29"/>
      <c r="D711" s="29"/>
      <c r="E711" s="29"/>
      <c r="F711" s="29"/>
      <c r="G711" s="29"/>
      <c r="H711" s="29"/>
      <c r="I711" s="30"/>
      <c r="J711" s="30"/>
      <c r="K711" s="30"/>
      <c r="L711" s="30"/>
      <c r="M711" s="40"/>
      <c r="N711" s="40"/>
      <c r="O711" s="31"/>
      <c r="P711" s="31"/>
      <c r="Q711" s="32"/>
      <c r="R711" s="32"/>
      <c r="S711" s="33"/>
      <c r="T711" s="33"/>
      <c r="U711" s="33"/>
      <c r="V711" s="33"/>
      <c r="W711" s="33"/>
      <c r="X711" s="33"/>
    </row>
    <row r="712" spans="1:24" s="34" customFormat="1">
      <c r="A712" s="29"/>
      <c r="B712" s="29"/>
      <c r="C712" s="29"/>
      <c r="D712" s="29"/>
      <c r="E712" s="29"/>
      <c r="F712" s="29"/>
      <c r="G712" s="29"/>
      <c r="H712" s="29"/>
      <c r="I712" s="30"/>
      <c r="J712" s="30"/>
      <c r="K712" s="30"/>
      <c r="L712" s="30"/>
      <c r="M712" s="40"/>
      <c r="N712" s="40"/>
      <c r="O712" s="31"/>
      <c r="P712" s="31"/>
      <c r="Q712" s="32"/>
      <c r="R712" s="32"/>
      <c r="S712" s="33"/>
      <c r="T712" s="33"/>
      <c r="U712" s="33"/>
      <c r="V712" s="33"/>
      <c r="W712" s="33"/>
      <c r="X712" s="33"/>
    </row>
    <row r="713" spans="1:24" s="34" customFormat="1">
      <c r="A713" s="29"/>
      <c r="B713" s="29"/>
      <c r="C713" s="29"/>
      <c r="D713" s="29"/>
      <c r="E713" s="29"/>
      <c r="F713" s="29"/>
      <c r="G713" s="29"/>
      <c r="H713" s="29"/>
      <c r="I713" s="30"/>
      <c r="J713" s="30"/>
      <c r="K713" s="30"/>
      <c r="L713" s="30"/>
      <c r="M713" s="40"/>
      <c r="N713" s="40"/>
      <c r="O713" s="31"/>
      <c r="P713" s="31"/>
      <c r="Q713" s="32"/>
      <c r="R713" s="32"/>
      <c r="S713" s="33"/>
      <c r="T713" s="33"/>
      <c r="U713" s="33"/>
      <c r="V713" s="33"/>
      <c r="W713" s="33"/>
      <c r="X713" s="33"/>
    </row>
    <row r="714" spans="1:24" s="34" customFormat="1">
      <c r="A714" s="29"/>
      <c r="B714" s="29"/>
      <c r="C714" s="29"/>
      <c r="D714" s="29"/>
      <c r="E714" s="29"/>
      <c r="F714" s="29"/>
      <c r="G714" s="29"/>
      <c r="H714" s="29"/>
      <c r="I714" s="30"/>
      <c r="J714" s="30"/>
      <c r="K714" s="30"/>
      <c r="L714" s="30"/>
      <c r="M714" s="40"/>
      <c r="N714" s="40"/>
      <c r="O714" s="31"/>
      <c r="P714" s="31"/>
      <c r="Q714" s="32"/>
      <c r="R714" s="32"/>
      <c r="S714" s="33"/>
      <c r="T714" s="33"/>
      <c r="U714" s="33"/>
      <c r="V714" s="33"/>
      <c r="W714" s="33"/>
      <c r="X714" s="33"/>
    </row>
    <row r="715" spans="1:24" s="34" customFormat="1">
      <c r="A715" s="29"/>
      <c r="B715" s="29"/>
      <c r="C715" s="29"/>
      <c r="D715" s="29"/>
      <c r="E715" s="29"/>
      <c r="F715" s="29"/>
      <c r="G715" s="29"/>
      <c r="H715" s="29"/>
      <c r="I715" s="30"/>
      <c r="J715" s="30"/>
      <c r="K715" s="30"/>
      <c r="L715" s="30"/>
      <c r="M715" s="40"/>
      <c r="N715" s="40"/>
      <c r="O715" s="31"/>
      <c r="P715" s="31"/>
      <c r="Q715" s="32"/>
      <c r="R715" s="32"/>
      <c r="S715" s="33"/>
      <c r="T715" s="33"/>
      <c r="U715" s="33"/>
      <c r="V715" s="33"/>
      <c r="W715" s="33"/>
      <c r="X715" s="33"/>
    </row>
    <row r="716" spans="1:24" s="34" customFormat="1">
      <c r="A716" s="29"/>
      <c r="B716" s="29"/>
      <c r="C716" s="29"/>
      <c r="D716" s="29"/>
      <c r="E716" s="29"/>
      <c r="F716" s="29"/>
      <c r="G716" s="29"/>
      <c r="H716" s="29"/>
      <c r="I716" s="30"/>
      <c r="J716" s="30"/>
      <c r="K716" s="30"/>
      <c r="L716" s="30"/>
      <c r="M716" s="40"/>
      <c r="N716" s="40"/>
      <c r="O716" s="31"/>
      <c r="P716" s="31"/>
      <c r="Q716" s="32"/>
      <c r="R716" s="32"/>
      <c r="S716" s="33"/>
      <c r="T716" s="33"/>
      <c r="U716" s="33"/>
      <c r="V716" s="33"/>
      <c r="W716" s="33"/>
      <c r="X716" s="33"/>
    </row>
    <row r="717" spans="1:24" s="34" customFormat="1">
      <c r="A717" s="29"/>
      <c r="B717" s="29"/>
      <c r="C717" s="29"/>
      <c r="D717" s="29"/>
      <c r="E717" s="29"/>
      <c r="F717" s="29"/>
      <c r="G717" s="29"/>
      <c r="H717" s="29"/>
      <c r="I717" s="30"/>
      <c r="J717" s="30"/>
      <c r="K717" s="30"/>
      <c r="L717" s="30"/>
      <c r="M717" s="40"/>
      <c r="N717" s="40"/>
      <c r="O717" s="31"/>
      <c r="P717" s="31"/>
      <c r="Q717" s="32"/>
      <c r="R717" s="32"/>
      <c r="S717" s="33"/>
      <c r="T717" s="33"/>
      <c r="U717" s="33"/>
      <c r="V717" s="33"/>
      <c r="W717" s="33"/>
      <c r="X717" s="33"/>
    </row>
    <row r="718" spans="1:24" s="34" customFormat="1">
      <c r="A718" s="29"/>
      <c r="B718" s="29"/>
      <c r="C718" s="29"/>
      <c r="D718" s="29"/>
      <c r="E718" s="29"/>
      <c r="F718" s="29"/>
      <c r="G718" s="29"/>
      <c r="H718" s="29"/>
      <c r="I718" s="30"/>
      <c r="J718" s="30"/>
      <c r="K718" s="30"/>
      <c r="L718" s="30"/>
      <c r="M718" s="40"/>
      <c r="N718" s="40"/>
      <c r="O718" s="31"/>
      <c r="P718" s="31"/>
      <c r="Q718" s="32"/>
      <c r="R718" s="32"/>
      <c r="S718" s="33"/>
      <c r="T718" s="33"/>
      <c r="U718" s="33"/>
      <c r="V718" s="33"/>
      <c r="W718" s="33"/>
      <c r="X718" s="33"/>
    </row>
    <row r="719" spans="1:24" s="34" customFormat="1">
      <c r="A719" s="29"/>
      <c r="B719" s="29"/>
      <c r="C719" s="29"/>
      <c r="D719" s="29"/>
      <c r="E719" s="29"/>
      <c r="F719" s="29"/>
      <c r="G719" s="29"/>
      <c r="H719" s="29"/>
      <c r="I719" s="30"/>
      <c r="J719" s="30"/>
      <c r="K719" s="30"/>
      <c r="L719" s="30"/>
      <c r="M719" s="40"/>
      <c r="N719" s="40"/>
      <c r="O719" s="31"/>
      <c r="P719" s="31"/>
      <c r="Q719" s="32"/>
      <c r="R719" s="32"/>
      <c r="S719" s="33"/>
      <c r="T719" s="33"/>
      <c r="U719" s="33"/>
      <c r="V719" s="33"/>
      <c r="W719" s="33"/>
      <c r="X719" s="33"/>
    </row>
    <row r="720" spans="1:24" s="34" customFormat="1">
      <c r="A720" s="29"/>
      <c r="B720" s="29"/>
      <c r="C720" s="29"/>
      <c r="D720" s="29"/>
      <c r="E720" s="29"/>
      <c r="F720" s="29"/>
      <c r="G720" s="29"/>
      <c r="H720" s="29"/>
      <c r="I720" s="30"/>
      <c r="J720" s="30"/>
      <c r="K720" s="30"/>
      <c r="L720" s="30"/>
      <c r="M720" s="40"/>
      <c r="N720" s="40"/>
      <c r="O720" s="31"/>
      <c r="P720" s="31"/>
      <c r="Q720" s="32"/>
      <c r="R720" s="32"/>
      <c r="S720" s="33"/>
      <c r="T720" s="33"/>
      <c r="U720" s="33"/>
      <c r="V720" s="33"/>
      <c r="W720" s="33"/>
      <c r="X720" s="33"/>
    </row>
    <row r="721" spans="1:24" s="34" customFormat="1">
      <c r="A721" s="29"/>
      <c r="B721" s="29"/>
      <c r="C721" s="29"/>
      <c r="D721" s="29"/>
      <c r="E721" s="29"/>
      <c r="F721" s="29"/>
      <c r="G721" s="29"/>
      <c r="H721" s="29"/>
      <c r="I721" s="30"/>
      <c r="J721" s="30"/>
      <c r="K721" s="30"/>
      <c r="L721" s="30"/>
      <c r="M721" s="40"/>
      <c r="N721" s="40"/>
      <c r="O721" s="31"/>
      <c r="P721" s="31"/>
      <c r="Q721" s="32"/>
      <c r="R721" s="32"/>
      <c r="S721" s="33"/>
      <c r="T721" s="33"/>
      <c r="U721" s="33"/>
      <c r="V721" s="33"/>
      <c r="W721" s="33"/>
      <c r="X721" s="33"/>
    </row>
    <row r="722" spans="1:24" s="34" customFormat="1">
      <c r="A722" s="29"/>
      <c r="B722" s="29"/>
      <c r="C722" s="29"/>
      <c r="D722" s="29"/>
      <c r="E722" s="29"/>
      <c r="F722" s="29"/>
      <c r="G722" s="29"/>
      <c r="H722" s="29"/>
      <c r="I722" s="30"/>
      <c r="J722" s="30"/>
      <c r="K722" s="30"/>
      <c r="L722" s="30"/>
      <c r="M722" s="40"/>
      <c r="N722" s="40"/>
      <c r="O722" s="31"/>
      <c r="P722" s="31"/>
      <c r="Q722" s="32"/>
      <c r="R722" s="32"/>
      <c r="S722" s="33"/>
      <c r="T722" s="33"/>
      <c r="U722" s="33"/>
      <c r="V722" s="33"/>
      <c r="W722" s="33"/>
      <c r="X722" s="33"/>
    </row>
    <row r="723" spans="1:24" s="34" customFormat="1">
      <c r="A723" s="29"/>
      <c r="B723" s="29"/>
      <c r="C723" s="29"/>
      <c r="D723" s="29"/>
      <c r="E723" s="29"/>
      <c r="F723" s="29"/>
      <c r="G723" s="29"/>
      <c r="H723" s="29"/>
      <c r="I723" s="30"/>
      <c r="J723" s="30"/>
      <c r="K723" s="30"/>
      <c r="L723" s="30"/>
      <c r="M723" s="40"/>
      <c r="N723" s="40"/>
      <c r="O723" s="31"/>
      <c r="P723" s="31"/>
      <c r="Q723" s="32"/>
      <c r="R723" s="32"/>
      <c r="S723" s="33"/>
      <c r="T723" s="33"/>
      <c r="U723" s="33"/>
      <c r="V723" s="33"/>
      <c r="W723" s="33"/>
      <c r="X723" s="33"/>
    </row>
    <row r="724" spans="1:24" s="34" customFormat="1">
      <c r="A724" s="29"/>
      <c r="B724" s="29"/>
      <c r="C724" s="29"/>
      <c r="D724" s="29"/>
      <c r="E724" s="29"/>
      <c r="F724" s="29"/>
      <c r="G724" s="29"/>
      <c r="H724" s="29"/>
      <c r="I724" s="30"/>
      <c r="J724" s="30"/>
      <c r="K724" s="30"/>
      <c r="L724" s="30"/>
      <c r="M724" s="40"/>
      <c r="N724" s="40"/>
      <c r="O724" s="31"/>
      <c r="P724" s="31"/>
      <c r="Q724" s="32"/>
      <c r="R724" s="32"/>
      <c r="S724" s="33"/>
      <c r="T724" s="33"/>
      <c r="U724" s="33"/>
      <c r="V724" s="33"/>
      <c r="W724" s="33"/>
      <c r="X724" s="33"/>
    </row>
    <row r="725" spans="1:24" s="34" customFormat="1">
      <c r="A725" s="29"/>
      <c r="B725" s="29"/>
      <c r="C725" s="29"/>
      <c r="D725" s="29"/>
      <c r="E725" s="29"/>
      <c r="F725" s="29"/>
      <c r="G725" s="29"/>
      <c r="H725" s="29"/>
      <c r="I725" s="30"/>
      <c r="J725" s="30"/>
      <c r="K725" s="30"/>
      <c r="L725" s="30"/>
      <c r="M725" s="40"/>
      <c r="N725" s="40"/>
      <c r="O725" s="31"/>
      <c r="P725" s="31"/>
      <c r="Q725" s="32"/>
      <c r="R725" s="32"/>
      <c r="S725" s="33"/>
      <c r="T725" s="33"/>
      <c r="U725" s="33"/>
      <c r="V725" s="33"/>
      <c r="W725" s="33"/>
      <c r="X725" s="33"/>
    </row>
    <row r="726" spans="1:24" s="34" customFormat="1">
      <c r="A726" s="29"/>
      <c r="B726" s="29"/>
      <c r="C726" s="29"/>
      <c r="D726" s="29"/>
      <c r="E726" s="29"/>
      <c r="F726" s="29"/>
      <c r="G726" s="29"/>
      <c r="H726" s="29"/>
      <c r="I726" s="30"/>
      <c r="J726" s="30"/>
      <c r="K726" s="30"/>
      <c r="L726" s="30"/>
      <c r="M726" s="40"/>
      <c r="N726" s="40"/>
      <c r="O726" s="31"/>
      <c r="P726" s="31"/>
      <c r="Q726" s="32"/>
      <c r="R726" s="32"/>
      <c r="S726" s="33"/>
      <c r="T726" s="33"/>
      <c r="U726" s="33"/>
      <c r="V726" s="33"/>
      <c r="W726" s="33"/>
      <c r="X726" s="33"/>
    </row>
    <row r="727" spans="1:24" s="34" customFormat="1">
      <c r="A727" s="29"/>
      <c r="B727" s="29"/>
      <c r="C727" s="29"/>
      <c r="D727" s="29"/>
      <c r="E727" s="29"/>
      <c r="F727" s="29"/>
      <c r="G727" s="29"/>
      <c r="H727" s="29"/>
      <c r="I727" s="30"/>
      <c r="J727" s="30"/>
      <c r="K727" s="30"/>
      <c r="L727" s="30"/>
      <c r="M727" s="40"/>
      <c r="N727" s="40"/>
      <c r="O727" s="31"/>
      <c r="P727" s="31"/>
      <c r="Q727" s="32"/>
      <c r="R727" s="32"/>
      <c r="S727" s="33"/>
      <c r="T727" s="33"/>
      <c r="U727" s="33"/>
      <c r="V727" s="33"/>
      <c r="W727" s="33"/>
      <c r="X727" s="33"/>
    </row>
    <row r="728" spans="1:24" s="34" customFormat="1">
      <c r="A728" s="29"/>
      <c r="B728" s="29"/>
      <c r="C728" s="29"/>
      <c r="D728" s="29"/>
      <c r="E728" s="29"/>
      <c r="F728" s="29"/>
      <c r="G728" s="29"/>
      <c r="H728" s="29"/>
      <c r="I728" s="30"/>
      <c r="J728" s="30"/>
      <c r="K728" s="30"/>
      <c r="L728" s="30"/>
      <c r="M728" s="40"/>
      <c r="N728" s="40"/>
      <c r="O728" s="31"/>
      <c r="P728" s="31"/>
      <c r="Q728" s="32"/>
      <c r="R728" s="32"/>
      <c r="S728" s="33"/>
      <c r="T728" s="33"/>
      <c r="U728" s="33"/>
      <c r="V728" s="33"/>
      <c r="W728" s="33"/>
      <c r="X728" s="33"/>
    </row>
    <row r="729" spans="1:24" s="34" customFormat="1">
      <c r="A729" s="29"/>
      <c r="B729" s="29"/>
      <c r="C729" s="29"/>
      <c r="D729" s="29"/>
      <c r="E729" s="29"/>
      <c r="F729" s="29"/>
      <c r="G729" s="29"/>
      <c r="H729" s="29"/>
      <c r="I729" s="30"/>
      <c r="J729" s="30"/>
      <c r="K729" s="30"/>
      <c r="L729" s="30"/>
      <c r="M729" s="40"/>
      <c r="N729" s="40"/>
      <c r="O729" s="31"/>
      <c r="P729" s="31"/>
      <c r="Q729" s="32"/>
      <c r="R729" s="32"/>
      <c r="S729" s="33"/>
      <c r="T729" s="33"/>
      <c r="U729" s="33"/>
      <c r="V729" s="33"/>
      <c r="W729" s="33"/>
      <c r="X729" s="33"/>
    </row>
    <row r="730" spans="1:24" s="34" customFormat="1">
      <c r="A730" s="29"/>
      <c r="B730" s="29"/>
      <c r="C730" s="29"/>
      <c r="D730" s="29"/>
      <c r="E730" s="29"/>
      <c r="F730" s="29"/>
      <c r="G730" s="29"/>
      <c r="H730" s="29"/>
      <c r="I730" s="30"/>
      <c r="J730" s="30"/>
      <c r="K730" s="30"/>
      <c r="L730" s="30"/>
      <c r="M730" s="40"/>
      <c r="N730" s="40"/>
      <c r="O730" s="31"/>
      <c r="P730" s="31"/>
      <c r="Q730" s="32"/>
      <c r="R730" s="32"/>
      <c r="S730" s="33"/>
      <c r="T730" s="33"/>
      <c r="U730" s="33"/>
      <c r="V730" s="33"/>
      <c r="W730" s="33"/>
      <c r="X730" s="33"/>
    </row>
    <row r="731" spans="1:24" s="34" customFormat="1">
      <c r="A731" s="29"/>
      <c r="B731" s="29"/>
      <c r="C731" s="29"/>
      <c r="D731" s="29"/>
      <c r="E731" s="29"/>
      <c r="F731" s="29"/>
      <c r="G731" s="29"/>
      <c r="H731" s="29"/>
      <c r="I731" s="30"/>
      <c r="J731" s="30"/>
      <c r="K731" s="30"/>
      <c r="L731" s="30"/>
      <c r="M731" s="40"/>
      <c r="N731" s="40"/>
      <c r="O731" s="31"/>
      <c r="P731" s="31"/>
      <c r="Q731" s="32"/>
      <c r="R731" s="32"/>
      <c r="S731" s="33"/>
      <c r="T731" s="33"/>
      <c r="U731" s="33"/>
      <c r="V731" s="33"/>
      <c r="W731" s="33"/>
      <c r="X731" s="33"/>
    </row>
    <row r="732" spans="1:24" s="34" customFormat="1">
      <c r="A732" s="29"/>
      <c r="B732" s="29"/>
      <c r="C732" s="29"/>
      <c r="D732" s="29"/>
      <c r="E732" s="29"/>
      <c r="F732" s="29"/>
      <c r="G732" s="29"/>
      <c r="H732" s="29"/>
      <c r="I732" s="30"/>
      <c r="J732" s="30"/>
      <c r="K732" s="30"/>
      <c r="L732" s="30"/>
      <c r="M732" s="40"/>
      <c r="N732" s="40"/>
      <c r="O732" s="31"/>
      <c r="P732" s="31"/>
      <c r="Q732" s="32"/>
      <c r="R732" s="32"/>
      <c r="S732" s="33"/>
      <c r="T732" s="33"/>
      <c r="U732" s="33"/>
      <c r="V732" s="33"/>
      <c r="W732" s="33"/>
      <c r="X732" s="33"/>
    </row>
    <row r="733" spans="1:24" s="34" customFormat="1">
      <c r="A733" s="29"/>
      <c r="B733" s="29"/>
      <c r="C733" s="29"/>
      <c r="D733" s="29"/>
      <c r="E733" s="29"/>
      <c r="F733" s="29"/>
      <c r="G733" s="29"/>
      <c r="H733" s="29"/>
      <c r="I733" s="30"/>
      <c r="J733" s="30"/>
      <c r="K733" s="30"/>
      <c r="L733" s="30"/>
      <c r="M733" s="40"/>
      <c r="N733" s="40"/>
      <c r="O733" s="31"/>
      <c r="P733" s="31"/>
      <c r="Q733" s="32"/>
      <c r="R733" s="32"/>
      <c r="S733" s="33"/>
      <c r="T733" s="33"/>
      <c r="U733" s="33"/>
      <c r="V733" s="33"/>
      <c r="W733" s="33"/>
      <c r="X733" s="33"/>
    </row>
    <row r="734" spans="1:24" s="34" customFormat="1">
      <c r="A734" s="29"/>
      <c r="B734" s="29"/>
      <c r="C734" s="29"/>
      <c r="D734" s="29"/>
      <c r="E734" s="29"/>
      <c r="F734" s="29"/>
      <c r="G734" s="29"/>
      <c r="H734" s="29"/>
      <c r="I734" s="30"/>
      <c r="J734" s="30"/>
      <c r="K734" s="30"/>
      <c r="L734" s="30"/>
      <c r="M734" s="40"/>
      <c r="N734" s="40"/>
      <c r="O734" s="31"/>
      <c r="P734" s="31"/>
      <c r="Q734" s="32"/>
      <c r="R734" s="32"/>
      <c r="S734" s="33"/>
      <c r="T734" s="33"/>
      <c r="U734" s="33"/>
      <c r="V734" s="33"/>
      <c r="W734" s="33"/>
      <c r="X734" s="33"/>
    </row>
    <row r="735" spans="1:24" s="34" customFormat="1">
      <c r="A735" s="29"/>
      <c r="B735" s="29"/>
      <c r="C735" s="29"/>
      <c r="D735" s="29"/>
      <c r="E735" s="29"/>
      <c r="F735" s="29"/>
      <c r="G735" s="29"/>
      <c r="H735" s="29"/>
      <c r="I735" s="30"/>
      <c r="J735" s="30"/>
      <c r="K735" s="30"/>
      <c r="L735" s="30"/>
      <c r="M735" s="40"/>
      <c r="N735" s="40"/>
      <c r="O735" s="31"/>
      <c r="P735" s="31"/>
      <c r="Q735" s="32"/>
      <c r="R735" s="32"/>
      <c r="S735" s="33"/>
      <c r="T735" s="33"/>
      <c r="U735" s="33"/>
      <c r="V735" s="33"/>
      <c r="W735" s="33"/>
      <c r="X735" s="33"/>
    </row>
    <row r="736" spans="1:24" s="34" customFormat="1">
      <c r="A736" s="29"/>
      <c r="B736" s="29"/>
      <c r="C736" s="29"/>
      <c r="D736" s="29"/>
      <c r="E736" s="29"/>
      <c r="F736" s="29"/>
      <c r="G736" s="29"/>
      <c r="H736" s="29"/>
      <c r="I736" s="30"/>
      <c r="J736" s="30"/>
      <c r="K736" s="30"/>
      <c r="L736" s="30"/>
      <c r="M736" s="40"/>
      <c r="N736" s="40"/>
      <c r="O736" s="31"/>
      <c r="P736" s="31"/>
      <c r="Q736" s="32"/>
      <c r="R736" s="32"/>
      <c r="S736" s="33"/>
      <c r="T736" s="33"/>
      <c r="U736" s="33"/>
      <c r="V736" s="33"/>
      <c r="W736" s="33"/>
      <c r="X736" s="33"/>
    </row>
    <row r="737" spans="1:24" s="34" customFormat="1">
      <c r="A737" s="29"/>
      <c r="B737" s="29"/>
      <c r="C737" s="29"/>
      <c r="D737" s="29"/>
      <c r="E737" s="29"/>
      <c r="F737" s="29"/>
      <c r="G737" s="29"/>
      <c r="H737" s="29"/>
      <c r="I737" s="30"/>
      <c r="J737" s="30"/>
      <c r="K737" s="30"/>
      <c r="L737" s="30"/>
      <c r="M737" s="40"/>
      <c r="N737" s="40"/>
      <c r="O737" s="31"/>
      <c r="P737" s="31"/>
      <c r="Q737" s="32"/>
      <c r="R737" s="32"/>
      <c r="S737" s="33"/>
      <c r="T737" s="33"/>
      <c r="U737" s="33"/>
      <c r="V737" s="33"/>
      <c r="W737" s="33"/>
      <c r="X737" s="33"/>
    </row>
    <row r="738" spans="1:24" s="34" customFormat="1">
      <c r="A738" s="29"/>
      <c r="B738" s="29"/>
      <c r="C738" s="29"/>
      <c r="D738" s="29"/>
      <c r="E738" s="29"/>
      <c r="F738" s="29"/>
      <c r="G738" s="29"/>
      <c r="H738" s="29"/>
      <c r="I738" s="30"/>
      <c r="J738" s="30"/>
      <c r="K738" s="30"/>
      <c r="L738" s="30"/>
      <c r="M738" s="40"/>
      <c r="N738" s="40"/>
      <c r="O738" s="31"/>
      <c r="P738" s="31"/>
      <c r="Q738" s="32"/>
      <c r="R738" s="32"/>
      <c r="S738" s="33"/>
      <c r="T738" s="33"/>
      <c r="U738" s="33"/>
      <c r="V738" s="33"/>
      <c r="W738" s="33"/>
      <c r="X738" s="33"/>
    </row>
    <row r="739" spans="1:24" s="34" customFormat="1">
      <c r="A739" s="29"/>
      <c r="B739" s="29"/>
      <c r="C739" s="29"/>
      <c r="D739" s="29"/>
      <c r="E739" s="29"/>
      <c r="F739" s="29"/>
      <c r="G739" s="29"/>
      <c r="H739" s="29"/>
      <c r="I739" s="30"/>
      <c r="J739" s="30"/>
      <c r="K739" s="30"/>
      <c r="L739" s="30"/>
      <c r="M739" s="40"/>
      <c r="N739" s="40"/>
      <c r="O739" s="31"/>
      <c r="P739" s="31"/>
      <c r="Q739" s="32"/>
      <c r="R739" s="32"/>
      <c r="S739" s="33"/>
      <c r="T739" s="33"/>
      <c r="U739" s="33"/>
      <c r="V739" s="33"/>
      <c r="W739" s="33"/>
      <c r="X739" s="33"/>
    </row>
    <row r="740" spans="1:24" s="34" customFormat="1">
      <c r="A740" s="29"/>
      <c r="B740" s="29"/>
      <c r="C740" s="29"/>
      <c r="D740" s="29"/>
      <c r="E740" s="29"/>
      <c r="F740" s="29"/>
      <c r="G740" s="29"/>
      <c r="H740" s="29"/>
      <c r="I740" s="30"/>
      <c r="J740" s="30"/>
      <c r="K740" s="30"/>
      <c r="L740" s="30"/>
      <c r="M740" s="40"/>
      <c r="N740" s="40"/>
      <c r="O740" s="31"/>
      <c r="P740" s="31"/>
      <c r="Q740" s="32"/>
      <c r="R740" s="32"/>
      <c r="S740" s="33"/>
      <c r="T740" s="33"/>
      <c r="U740" s="33"/>
      <c r="V740" s="33"/>
      <c r="W740" s="33"/>
      <c r="X740" s="33"/>
    </row>
    <row r="741" spans="1:24" s="34" customFormat="1">
      <c r="A741" s="29"/>
      <c r="B741" s="29"/>
      <c r="C741" s="29"/>
      <c r="D741" s="29"/>
      <c r="E741" s="29"/>
      <c r="F741" s="29"/>
      <c r="G741" s="29"/>
      <c r="H741" s="29"/>
      <c r="I741" s="30"/>
      <c r="J741" s="30"/>
      <c r="K741" s="30"/>
      <c r="L741" s="30"/>
      <c r="M741" s="40"/>
      <c r="N741" s="40"/>
      <c r="O741" s="31"/>
      <c r="P741" s="31"/>
      <c r="Q741" s="32"/>
      <c r="R741" s="32"/>
      <c r="S741" s="33"/>
      <c r="T741" s="33"/>
      <c r="U741" s="33"/>
      <c r="V741" s="33"/>
      <c r="W741" s="33"/>
      <c r="X741" s="33"/>
    </row>
    <row r="742" spans="1:24" s="34" customFormat="1">
      <c r="A742" s="29"/>
      <c r="B742" s="29"/>
      <c r="C742" s="29"/>
      <c r="D742" s="29"/>
      <c r="E742" s="29"/>
      <c r="F742" s="29"/>
      <c r="G742" s="29"/>
      <c r="H742" s="29"/>
      <c r="I742" s="30"/>
      <c r="J742" s="30"/>
      <c r="K742" s="30"/>
      <c r="L742" s="30"/>
      <c r="M742" s="40"/>
      <c r="N742" s="40"/>
      <c r="O742" s="31"/>
      <c r="P742" s="31"/>
      <c r="Q742" s="32"/>
      <c r="R742" s="32"/>
      <c r="S742" s="33"/>
      <c r="T742" s="33"/>
      <c r="U742" s="33"/>
      <c r="V742" s="33"/>
      <c r="W742" s="33"/>
      <c r="X742" s="33"/>
    </row>
    <row r="743" spans="1:24" s="34" customFormat="1">
      <c r="A743" s="29"/>
      <c r="B743" s="29"/>
      <c r="C743" s="29"/>
      <c r="D743" s="29"/>
      <c r="E743" s="29"/>
      <c r="F743" s="29"/>
      <c r="G743" s="29"/>
      <c r="H743" s="29"/>
      <c r="I743" s="30"/>
      <c r="J743" s="30"/>
      <c r="K743" s="30"/>
      <c r="L743" s="30"/>
      <c r="M743" s="40"/>
      <c r="N743" s="40"/>
      <c r="O743" s="31"/>
      <c r="P743" s="31"/>
      <c r="Q743" s="32"/>
      <c r="R743" s="32"/>
      <c r="S743" s="33"/>
      <c r="T743" s="33"/>
      <c r="U743" s="33"/>
      <c r="V743" s="33"/>
      <c r="W743" s="33"/>
      <c r="X743" s="33"/>
    </row>
    <row r="744" spans="1:24" s="34" customFormat="1">
      <c r="A744" s="29"/>
      <c r="B744" s="29"/>
      <c r="C744" s="29"/>
      <c r="D744" s="29"/>
      <c r="E744" s="29"/>
      <c r="F744" s="29"/>
      <c r="G744" s="29"/>
      <c r="H744" s="29"/>
      <c r="I744" s="30"/>
      <c r="J744" s="30"/>
      <c r="K744" s="30"/>
      <c r="L744" s="30"/>
      <c r="M744" s="40"/>
      <c r="N744" s="40"/>
      <c r="O744" s="31"/>
      <c r="P744" s="31"/>
      <c r="Q744" s="32"/>
      <c r="R744" s="32"/>
      <c r="S744" s="33"/>
      <c r="T744" s="33"/>
      <c r="U744" s="33"/>
      <c r="V744" s="33"/>
      <c r="W744" s="33"/>
      <c r="X744" s="33"/>
    </row>
    <row r="745" spans="1:24" s="34" customFormat="1">
      <c r="A745" s="29"/>
      <c r="B745" s="29"/>
      <c r="C745" s="29"/>
      <c r="D745" s="29"/>
      <c r="E745" s="29"/>
      <c r="F745" s="29"/>
      <c r="G745" s="29"/>
      <c r="H745" s="29"/>
      <c r="I745" s="30"/>
      <c r="J745" s="30"/>
      <c r="K745" s="30"/>
      <c r="L745" s="30"/>
      <c r="M745" s="40"/>
      <c r="N745" s="40"/>
      <c r="O745" s="31"/>
      <c r="P745" s="31"/>
      <c r="Q745" s="32"/>
      <c r="R745" s="32"/>
      <c r="S745" s="33"/>
      <c r="T745" s="33"/>
      <c r="U745" s="33"/>
      <c r="V745" s="33"/>
      <c r="W745" s="33"/>
      <c r="X745" s="33"/>
    </row>
    <row r="746" spans="1:24" s="34" customFormat="1">
      <c r="A746" s="29"/>
      <c r="B746" s="29"/>
      <c r="C746" s="29"/>
      <c r="D746" s="29"/>
      <c r="E746" s="29"/>
      <c r="F746" s="29"/>
      <c r="G746" s="29"/>
      <c r="H746" s="29"/>
      <c r="I746" s="30"/>
      <c r="J746" s="30"/>
      <c r="K746" s="30"/>
      <c r="L746" s="30"/>
      <c r="M746" s="40"/>
      <c r="N746" s="40"/>
      <c r="O746" s="31"/>
      <c r="P746" s="31"/>
      <c r="Q746" s="32"/>
      <c r="R746" s="32"/>
      <c r="S746" s="33"/>
      <c r="T746" s="33"/>
      <c r="U746" s="33"/>
      <c r="V746" s="33"/>
      <c r="W746" s="33"/>
      <c r="X746" s="33"/>
    </row>
    <row r="747" spans="1:24" s="34" customFormat="1">
      <c r="A747" s="29"/>
      <c r="B747" s="29"/>
      <c r="C747" s="29"/>
      <c r="D747" s="29"/>
      <c r="E747" s="29"/>
      <c r="F747" s="29"/>
      <c r="G747" s="29"/>
      <c r="H747" s="29"/>
      <c r="I747" s="30"/>
      <c r="J747" s="30"/>
      <c r="K747" s="30"/>
      <c r="L747" s="30"/>
      <c r="M747" s="40"/>
      <c r="N747" s="40"/>
      <c r="O747" s="31"/>
      <c r="P747" s="31"/>
      <c r="Q747" s="32"/>
      <c r="R747" s="32"/>
      <c r="S747" s="33"/>
      <c r="T747" s="33"/>
      <c r="U747" s="33"/>
      <c r="V747" s="33"/>
      <c r="W747" s="33"/>
      <c r="X747" s="33"/>
    </row>
    <row r="748" spans="1:24" s="34" customFormat="1">
      <c r="A748" s="29"/>
      <c r="B748" s="29"/>
      <c r="C748" s="29"/>
      <c r="D748" s="29"/>
      <c r="E748" s="29"/>
      <c r="F748" s="29"/>
      <c r="G748" s="29"/>
      <c r="H748" s="29"/>
      <c r="I748" s="30"/>
      <c r="J748" s="30"/>
      <c r="K748" s="30"/>
      <c r="L748" s="30"/>
      <c r="M748" s="40"/>
      <c r="N748" s="40"/>
      <c r="O748" s="31"/>
      <c r="P748" s="31"/>
      <c r="Q748" s="32"/>
      <c r="R748" s="32"/>
      <c r="S748" s="33"/>
      <c r="T748" s="33"/>
      <c r="U748" s="33"/>
      <c r="V748" s="33"/>
      <c r="W748" s="33"/>
      <c r="X748" s="33"/>
    </row>
    <row r="749" spans="1:24" s="34" customFormat="1">
      <c r="A749" s="29"/>
      <c r="B749" s="29"/>
      <c r="C749" s="29"/>
      <c r="D749" s="29"/>
      <c r="E749" s="29"/>
      <c r="F749" s="29"/>
      <c r="G749" s="29"/>
      <c r="H749" s="29"/>
      <c r="I749" s="30"/>
      <c r="J749" s="30"/>
      <c r="K749" s="30"/>
      <c r="L749" s="30"/>
      <c r="M749" s="40"/>
      <c r="N749" s="40"/>
      <c r="O749" s="31"/>
      <c r="P749" s="31"/>
      <c r="Q749" s="32"/>
      <c r="R749" s="32"/>
      <c r="S749" s="33"/>
      <c r="T749" s="33"/>
      <c r="U749" s="33"/>
      <c r="V749" s="33"/>
      <c r="W749" s="33"/>
      <c r="X749" s="33"/>
    </row>
    <row r="750" spans="1:24" s="34" customFormat="1">
      <c r="A750" s="29"/>
      <c r="B750" s="29"/>
      <c r="C750" s="29"/>
      <c r="D750" s="29"/>
      <c r="E750" s="29"/>
      <c r="F750" s="29"/>
      <c r="G750" s="29"/>
      <c r="H750" s="29"/>
      <c r="I750" s="30"/>
      <c r="J750" s="30"/>
      <c r="K750" s="30"/>
      <c r="L750" s="30"/>
      <c r="M750" s="40"/>
      <c r="N750" s="40"/>
      <c r="O750" s="31"/>
      <c r="P750" s="31"/>
      <c r="Q750" s="32"/>
      <c r="R750" s="32"/>
      <c r="S750" s="33"/>
      <c r="T750" s="33"/>
      <c r="U750" s="33"/>
      <c r="V750" s="33"/>
      <c r="W750" s="33"/>
      <c r="X750" s="33"/>
    </row>
    <row r="751" spans="1:24" s="34" customFormat="1">
      <c r="A751" s="29"/>
      <c r="B751" s="29"/>
      <c r="C751" s="29"/>
      <c r="D751" s="29"/>
      <c r="E751" s="29"/>
      <c r="F751" s="29"/>
      <c r="G751" s="29"/>
      <c r="H751" s="29"/>
      <c r="I751" s="30"/>
      <c r="J751" s="30"/>
      <c r="K751" s="30"/>
      <c r="L751" s="30"/>
      <c r="M751" s="40"/>
      <c r="N751" s="40"/>
      <c r="O751" s="31"/>
      <c r="P751" s="31"/>
      <c r="Q751" s="32"/>
      <c r="R751" s="32"/>
      <c r="S751" s="33"/>
      <c r="T751" s="33"/>
      <c r="U751" s="33"/>
      <c r="V751" s="33"/>
      <c r="W751" s="33"/>
      <c r="X751" s="33"/>
    </row>
    <row r="752" spans="1:24" s="34" customFormat="1">
      <c r="A752" s="29"/>
      <c r="B752" s="29"/>
      <c r="C752" s="29"/>
      <c r="D752" s="29"/>
      <c r="E752" s="29"/>
      <c r="F752" s="29"/>
      <c r="G752" s="29"/>
      <c r="H752" s="29"/>
      <c r="I752" s="30"/>
      <c r="J752" s="30"/>
      <c r="K752" s="30"/>
      <c r="L752" s="30"/>
      <c r="M752" s="40"/>
      <c r="N752" s="40"/>
      <c r="O752" s="31"/>
      <c r="P752" s="31"/>
      <c r="Q752" s="32"/>
      <c r="R752" s="32"/>
      <c r="S752" s="33"/>
      <c r="T752" s="33"/>
      <c r="U752" s="33"/>
      <c r="V752" s="33"/>
      <c r="W752" s="33"/>
      <c r="X752" s="33"/>
    </row>
    <row r="753" spans="1:24" s="34" customFormat="1">
      <c r="A753" s="29"/>
      <c r="B753" s="29"/>
      <c r="C753" s="29"/>
      <c r="D753" s="29"/>
      <c r="E753" s="29"/>
      <c r="F753" s="29"/>
      <c r="G753" s="29"/>
      <c r="H753" s="29"/>
      <c r="I753" s="30"/>
      <c r="J753" s="30"/>
      <c r="K753" s="30"/>
      <c r="L753" s="30"/>
      <c r="M753" s="40"/>
      <c r="N753" s="40"/>
      <c r="O753" s="31"/>
      <c r="P753" s="31"/>
      <c r="Q753" s="32"/>
      <c r="R753" s="32"/>
      <c r="S753" s="33"/>
      <c r="T753" s="33"/>
      <c r="U753" s="33"/>
      <c r="V753" s="33"/>
      <c r="W753" s="33"/>
      <c r="X753" s="33"/>
    </row>
    <row r="754" spans="1:24" s="34" customFormat="1">
      <c r="A754" s="29"/>
      <c r="B754" s="29"/>
      <c r="C754" s="29"/>
      <c r="D754" s="29"/>
      <c r="E754" s="29"/>
      <c r="F754" s="29"/>
      <c r="G754" s="29"/>
      <c r="H754" s="29"/>
      <c r="I754" s="30"/>
      <c r="J754" s="30"/>
      <c r="K754" s="30"/>
      <c r="L754" s="30"/>
      <c r="M754" s="40"/>
      <c r="N754" s="40"/>
      <c r="O754" s="31"/>
      <c r="P754" s="31"/>
      <c r="Q754" s="32"/>
      <c r="R754" s="32"/>
      <c r="S754" s="33"/>
      <c r="T754" s="33"/>
      <c r="U754" s="33"/>
      <c r="V754" s="33"/>
      <c r="W754" s="33"/>
      <c r="X754" s="33"/>
    </row>
    <row r="755" spans="1:24" s="34" customFormat="1">
      <c r="A755" s="29"/>
      <c r="B755" s="29"/>
      <c r="C755" s="29"/>
      <c r="D755" s="29"/>
      <c r="E755" s="29"/>
      <c r="F755" s="29"/>
      <c r="G755" s="29"/>
      <c r="H755" s="29"/>
      <c r="I755" s="30"/>
      <c r="J755" s="30"/>
      <c r="K755" s="30"/>
      <c r="L755" s="30"/>
      <c r="M755" s="40"/>
      <c r="N755" s="40"/>
      <c r="O755" s="31"/>
      <c r="P755" s="31"/>
      <c r="Q755" s="32"/>
      <c r="R755" s="32"/>
      <c r="S755" s="33"/>
      <c r="T755" s="33"/>
      <c r="U755" s="33"/>
      <c r="V755" s="33"/>
      <c r="W755" s="33"/>
      <c r="X755" s="33"/>
    </row>
    <row r="756" spans="1:24" s="34" customFormat="1">
      <c r="A756" s="29"/>
      <c r="B756" s="29"/>
      <c r="C756" s="29"/>
      <c r="D756" s="29"/>
      <c r="E756" s="29"/>
      <c r="F756" s="29"/>
      <c r="G756" s="29"/>
      <c r="H756" s="29"/>
      <c r="I756" s="30"/>
      <c r="J756" s="30"/>
      <c r="K756" s="30"/>
      <c r="L756" s="30"/>
      <c r="M756" s="40"/>
      <c r="N756" s="40"/>
      <c r="O756" s="31"/>
      <c r="P756" s="31"/>
      <c r="Q756" s="32"/>
      <c r="R756" s="32"/>
      <c r="S756" s="33"/>
      <c r="T756" s="33"/>
      <c r="U756" s="33"/>
      <c r="V756" s="33"/>
      <c r="W756" s="33"/>
      <c r="X756" s="33"/>
    </row>
    <row r="757" spans="1:24" s="34" customFormat="1">
      <c r="A757" s="29"/>
      <c r="B757" s="29"/>
      <c r="C757" s="29"/>
      <c r="D757" s="29"/>
      <c r="E757" s="29"/>
      <c r="F757" s="29"/>
      <c r="G757" s="29"/>
      <c r="H757" s="29"/>
      <c r="I757" s="30"/>
      <c r="J757" s="30"/>
      <c r="K757" s="30"/>
      <c r="L757" s="30"/>
      <c r="M757" s="40"/>
      <c r="N757" s="40"/>
      <c r="O757" s="31"/>
      <c r="P757" s="31"/>
      <c r="Q757" s="32"/>
      <c r="R757" s="32"/>
      <c r="S757" s="33"/>
      <c r="T757" s="33"/>
      <c r="U757" s="33"/>
      <c r="V757" s="33"/>
      <c r="W757" s="33"/>
      <c r="X757" s="33"/>
    </row>
    <row r="758" spans="1:24" s="34" customFormat="1">
      <c r="A758" s="29"/>
      <c r="B758" s="29"/>
      <c r="C758" s="29"/>
      <c r="D758" s="29"/>
      <c r="E758" s="29"/>
      <c r="F758" s="29"/>
      <c r="G758" s="29"/>
      <c r="H758" s="29"/>
      <c r="I758" s="30"/>
      <c r="J758" s="30"/>
      <c r="K758" s="30"/>
      <c r="L758" s="30"/>
      <c r="M758" s="40"/>
      <c r="N758" s="40"/>
      <c r="O758" s="31"/>
      <c r="P758" s="31"/>
      <c r="Q758" s="32"/>
      <c r="R758" s="32"/>
      <c r="S758" s="33"/>
      <c r="T758" s="33"/>
      <c r="U758" s="33"/>
      <c r="V758" s="33"/>
      <c r="W758" s="33"/>
      <c r="X758" s="33"/>
    </row>
    <row r="759" spans="1:24" s="34" customFormat="1">
      <c r="A759" s="29"/>
      <c r="B759" s="29"/>
      <c r="C759" s="29"/>
      <c r="D759" s="29"/>
      <c r="E759" s="29"/>
      <c r="F759" s="29"/>
      <c r="G759" s="29"/>
      <c r="H759" s="29"/>
      <c r="I759" s="30"/>
      <c r="J759" s="30"/>
      <c r="K759" s="30"/>
      <c r="L759" s="30"/>
      <c r="M759" s="40"/>
      <c r="N759" s="40"/>
      <c r="O759" s="31"/>
      <c r="P759" s="31"/>
      <c r="Q759" s="32"/>
      <c r="R759" s="32"/>
      <c r="S759" s="33"/>
      <c r="T759" s="33"/>
      <c r="U759" s="33"/>
      <c r="V759" s="33"/>
      <c r="W759" s="33"/>
      <c r="X759" s="33"/>
    </row>
    <row r="760" spans="1:24" s="34" customFormat="1">
      <c r="A760" s="29"/>
      <c r="B760" s="29"/>
      <c r="C760" s="29"/>
      <c r="D760" s="29"/>
      <c r="E760" s="29"/>
      <c r="F760" s="29"/>
      <c r="G760" s="29"/>
      <c r="H760" s="29"/>
      <c r="I760" s="30"/>
      <c r="J760" s="30"/>
      <c r="K760" s="30"/>
      <c r="L760" s="30"/>
      <c r="M760" s="40"/>
      <c r="N760" s="40"/>
      <c r="O760" s="31"/>
      <c r="P760" s="31"/>
      <c r="Q760" s="32"/>
      <c r="R760" s="32"/>
      <c r="S760" s="33"/>
      <c r="T760" s="33"/>
      <c r="U760" s="33"/>
      <c r="V760" s="33"/>
      <c r="W760" s="33"/>
      <c r="X760" s="33"/>
    </row>
    <row r="761" spans="1:24" s="34" customFormat="1">
      <c r="A761" s="29"/>
      <c r="B761" s="29"/>
      <c r="C761" s="29"/>
      <c r="D761" s="29"/>
      <c r="E761" s="29"/>
      <c r="F761" s="29"/>
      <c r="G761" s="29"/>
      <c r="H761" s="29"/>
      <c r="I761" s="30"/>
      <c r="J761" s="30"/>
      <c r="K761" s="30"/>
      <c r="L761" s="30"/>
      <c r="M761" s="40"/>
      <c r="N761" s="40"/>
      <c r="O761" s="31"/>
      <c r="P761" s="31"/>
      <c r="Q761" s="32"/>
      <c r="R761" s="32"/>
      <c r="S761" s="33"/>
      <c r="T761" s="33"/>
      <c r="U761" s="33"/>
      <c r="V761" s="33"/>
      <c r="W761" s="33"/>
      <c r="X761" s="33"/>
    </row>
    <row r="762" spans="1:24" s="34" customFormat="1">
      <c r="A762" s="29"/>
      <c r="B762" s="29"/>
      <c r="C762" s="29"/>
      <c r="D762" s="29"/>
      <c r="E762" s="29"/>
      <c r="F762" s="29"/>
      <c r="G762" s="29"/>
      <c r="H762" s="29"/>
      <c r="I762" s="30"/>
      <c r="J762" s="30"/>
      <c r="K762" s="30"/>
      <c r="L762" s="30"/>
      <c r="M762" s="40"/>
      <c r="N762" s="40"/>
      <c r="O762" s="31"/>
      <c r="P762" s="31"/>
      <c r="Q762" s="32"/>
      <c r="R762" s="32"/>
      <c r="S762" s="33"/>
      <c r="T762" s="33"/>
      <c r="U762" s="33"/>
      <c r="V762" s="33"/>
      <c r="W762" s="33"/>
      <c r="X762" s="33"/>
    </row>
    <row r="763" spans="1:24" s="34" customFormat="1">
      <c r="A763" s="29"/>
      <c r="B763" s="29"/>
      <c r="C763" s="29"/>
      <c r="D763" s="29"/>
      <c r="E763" s="29"/>
      <c r="F763" s="29"/>
      <c r="G763" s="29"/>
      <c r="H763" s="29"/>
      <c r="I763" s="30"/>
      <c r="J763" s="30"/>
      <c r="K763" s="30"/>
      <c r="L763" s="30"/>
      <c r="M763" s="40"/>
      <c r="N763" s="40"/>
      <c r="O763" s="31"/>
      <c r="P763" s="31"/>
      <c r="Q763" s="32"/>
      <c r="R763" s="32"/>
      <c r="S763" s="33"/>
      <c r="T763" s="33"/>
      <c r="U763" s="33"/>
      <c r="V763" s="33"/>
      <c r="W763" s="33"/>
      <c r="X763" s="33"/>
    </row>
    <row r="764" spans="1:24" s="34" customFormat="1">
      <c r="A764" s="29"/>
      <c r="B764" s="29"/>
      <c r="C764" s="29"/>
      <c r="D764" s="29"/>
      <c r="E764" s="29"/>
      <c r="F764" s="29"/>
      <c r="G764" s="29"/>
      <c r="H764" s="29"/>
      <c r="I764" s="30"/>
      <c r="J764" s="30"/>
      <c r="K764" s="30"/>
      <c r="L764" s="30"/>
      <c r="M764" s="40"/>
      <c r="N764" s="40"/>
      <c r="O764" s="31"/>
      <c r="P764" s="31"/>
      <c r="Q764" s="32"/>
      <c r="R764" s="32"/>
      <c r="S764" s="33"/>
      <c r="T764" s="33"/>
      <c r="U764" s="33"/>
      <c r="V764" s="33"/>
      <c r="W764" s="33"/>
      <c r="X764" s="33"/>
    </row>
    <row r="765" spans="1:24" s="34" customFormat="1">
      <c r="A765" s="29"/>
      <c r="B765" s="29"/>
      <c r="C765" s="29"/>
      <c r="D765" s="29"/>
      <c r="E765" s="29"/>
      <c r="F765" s="29"/>
      <c r="G765" s="29"/>
      <c r="H765" s="29"/>
      <c r="I765" s="30"/>
      <c r="J765" s="30"/>
      <c r="K765" s="30"/>
      <c r="L765" s="30"/>
      <c r="M765" s="40"/>
      <c r="N765" s="40"/>
      <c r="O765" s="31"/>
      <c r="P765" s="31"/>
      <c r="Q765" s="32"/>
      <c r="R765" s="32"/>
      <c r="S765" s="33"/>
      <c r="T765" s="33"/>
      <c r="U765" s="33"/>
      <c r="V765" s="33"/>
      <c r="W765" s="33"/>
      <c r="X765" s="33"/>
    </row>
    <row r="766" spans="1:24" s="34" customFormat="1">
      <c r="A766" s="29"/>
      <c r="B766" s="29"/>
      <c r="C766" s="29"/>
      <c r="D766" s="29"/>
      <c r="E766" s="29"/>
      <c r="F766" s="29"/>
      <c r="G766" s="29"/>
      <c r="H766" s="29"/>
      <c r="I766" s="30"/>
      <c r="J766" s="30"/>
      <c r="K766" s="30"/>
      <c r="L766" s="30"/>
      <c r="M766" s="40"/>
      <c r="N766" s="40"/>
      <c r="O766" s="31"/>
      <c r="P766" s="31"/>
      <c r="Q766" s="32"/>
      <c r="R766" s="32"/>
      <c r="S766" s="33"/>
      <c r="T766" s="33"/>
      <c r="U766" s="33"/>
      <c r="V766" s="33"/>
      <c r="W766" s="33"/>
      <c r="X766" s="33"/>
    </row>
    <row r="767" spans="1:24" s="34" customFormat="1">
      <c r="A767" s="29"/>
      <c r="B767" s="29"/>
      <c r="C767" s="29"/>
      <c r="D767" s="29"/>
      <c r="E767" s="29"/>
      <c r="F767" s="29"/>
      <c r="G767" s="29"/>
      <c r="H767" s="29"/>
      <c r="I767" s="30"/>
      <c r="J767" s="30"/>
      <c r="K767" s="30"/>
      <c r="L767" s="30"/>
      <c r="M767" s="40"/>
      <c r="N767" s="40"/>
      <c r="O767" s="31"/>
      <c r="P767" s="31"/>
      <c r="Q767" s="32"/>
      <c r="R767" s="32"/>
      <c r="S767" s="33"/>
      <c r="T767" s="33"/>
      <c r="U767" s="33"/>
      <c r="V767" s="33"/>
      <c r="W767" s="33"/>
      <c r="X767" s="33"/>
    </row>
    <row r="768" spans="1:24" s="34" customFormat="1">
      <c r="A768" s="29"/>
      <c r="B768" s="29"/>
      <c r="C768" s="29"/>
      <c r="D768" s="29"/>
      <c r="E768" s="29"/>
      <c r="F768" s="29"/>
      <c r="G768" s="29"/>
      <c r="H768" s="29"/>
      <c r="I768" s="30"/>
      <c r="J768" s="30"/>
      <c r="K768" s="30"/>
      <c r="L768" s="30"/>
      <c r="M768" s="40"/>
      <c r="N768" s="40"/>
      <c r="O768" s="31"/>
      <c r="P768" s="31"/>
      <c r="Q768" s="32"/>
      <c r="R768" s="32"/>
      <c r="S768" s="33"/>
      <c r="T768" s="33"/>
      <c r="U768" s="33"/>
      <c r="V768" s="33"/>
      <c r="W768" s="33"/>
      <c r="X768" s="33"/>
    </row>
    <row r="769" spans="1:24" s="34" customFormat="1">
      <c r="A769" s="29"/>
      <c r="B769" s="29"/>
      <c r="C769" s="29"/>
      <c r="D769" s="29"/>
      <c r="E769" s="29"/>
      <c r="F769" s="29"/>
      <c r="G769" s="29"/>
      <c r="H769" s="29"/>
      <c r="I769" s="30"/>
      <c r="J769" s="30"/>
      <c r="K769" s="30"/>
      <c r="L769" s="30"/>
      <c r="M769" s="40"/>
      <c r="N769" s="40"/>
      <c r="O769" s="31"/>
      <c r="P769" s="31"/>
      <c r="Q769" s="32"/>
      <c r="R769" s="32"/>
      <c r="S769" s="33"/>
      <c r="T769" s="33"/>
      <c r="U769" s="33"/>
      <c r="V769" s="33"/>
      <c r="W769" s="33"/>
      <c r="X769" s="33"/>
    </row>
    <row r="770" spans="1:24" s="34" customFormat="1">
      <c r="A770" s="29"/>
      <c r="B770" s="29"/>
      <c r="C770" s="29"/>
      <c r="D770" s="29"/>
      <c r="E770" s="29"/>
      <c r="F770" s="29"/>
      <c r="G770" s="29"/>
      <c r="H770" s="29"/>
      <c r="I770" s="30"/>
      <c r="J770" s="30"/>
      <c r="K770" s="30"/>
      <c r="L770" s="30"/>
      <c r="M770" s="40"/>
      <c r="N770" s="40"/>
      <c r="O770" s="31"/>
      <c r="P770" s="31"/>
      <c r="Q770" s="32"/>
      <c r="R770" s="32"/>
      <c r="S770" s="33"/>
      <c r="T770" s="33"/>
      <c r="U770" s="33"/>
      <c r="V770" s="33"/>
      <c r="W770" s="33"/>
      <c r="X770" s="33"/>
    </row>
    <row r="771" spans="1:24" s="34" customFormat="1">
      <c r="A771" s="29"/>
      <c r="B771" s="29"/>
      <c r="C771" s="29"/>
      <c r="D771" s="29"/>
      <c r="E771" s="29"/>
      <c r="F771" s="29"/>
      <c r="G771" s="29"/>
      <c r="H771" s="29"/>
      <c r="I771" s="30"/>
      <c r="J771" s="30"/>
      <c r="K771" s="30"/>
      <c r="L771" s="30"/>
      <c r="M771" s="40"/>
      <c r="N771" s="40"/>
      <c r="O771" s="31"/>
      <c r="P771" s="31"/>
      <c r="Q771" s="32"/>
      <c r="R771" s="32"/>
      <c r="S771" s="33"/>
      <c r="T771" s="33"/>
      <c r="U771" s="33"/>
      <c r="V771" s="33"/>
      <c r="W771" s="33"/>
      <c r="X771" s="33"/>
    </row>
    <row r="772" spans="1:24" s="34" customFormat="1">
      <c r="A772" s="29"/>
      <c r="B772" s="29"/>
      <c r="C772" s="29"/>
      <c r="D772" s="29"/>
      <c r="E772" s="29"/>
      <c r="F772" s="29"/>
      <c r="G772" s="29"/>
      <c r="H772" s="29"/>
      <c r="I772" s="30"/>
      <c r="J772" s="30"/>
      <c r="K772" s="30"/>
      <c r="L772" s="30"/>
      <c r="M772" s="40"/>
      <c r="N772" s="40"/>
      <c r="O772" s="31"/>
      <c r="P772" s="31"/>
      <c r="Q772" s="32"/>
      <c r="R772" s="32"/>
      <c r="S772" s="33"/>
      <c r="T772" s="33"/>
      <c r="U772" s="33"/>
      <c r="V772" s="33"/>
      <c r="W772" s="33"/>
      <c r="X772" s="33"/>
    </row>
    <row r="773" spans="1:24" s="34" customFormat="1">
      <c r="A773" s="29"/>
      <c r="B773" s="29"/>
      <c r="C773" s="29"/>
      <c r="D773" s="29"/>
      <c r="E773" s="29"/>
      <c r="F773" s="29"/>
      <c r="G773" s="29"/>
      <c r="H773" s="29"/>
      <c r="I773" s="30"/>
      <c r="J773" s="30"/>
      <c r="K773" s="30"/>
      <c r="L773" s="30"/>
      <c r="M773" s="40"/>
      <c r="N773" s="40"/>
      <c r="O773" s="31"/>
      <c r="P773" s="31"/>
      <c r="Q773" s="32"/>
      <c r="R773" s="32"/>
      <c r="S773" s="33"/>
      <c r="T773" s="33"/>
      <c r="U773" s="33"/>
      <c r="V773" s="33"/>
      <c r="W773" s="33"/>
      <c r="X773" s="33"/>
    </row>
    <row r="774" spans="1:24" s="34" customFormat="1">
      <c r="A774" s="29"/>
      <c r="B774" s="29"/>
      <c r="C774" s="29"/>
      <c r="D774" s="29"/>
      <c r="E774" s="29"/>
      <c r="F774" s="29"/>
      <c r="G774" s="29"/>
      <c r="H774" s="29"/>
      <c r="I774" s="30"/>
      <c r="J774" s="30"/>
      <c r="K774" s="30"/>
      <c r="L774" s="30"/>
      <c r="M774" s="40"/>
      <c r="N774" s="40"/>
      <c r="O774" s="31"/>
      <c r="P774" s="31"/>
      <c r="Q774" s="32"/>
      <c r="R774" s="32"/>
      <c r="S774" s="33"/>
      <c r="T774" s="33"/>
      <c r="U774" s="33"/>
      <c r="V774" s="33"/>
      <c r="W774" s="33"/>
      <c r="X774" s="33"/>
    </row>
    <row r="775" spans="1:24" s="34" customFormat="1">
      <c r="A775" s="29"/>
      <c r="B775" s="29"/>
      <c r="C775" s="29"/>
      <c r="D775" s="29"/>
      <c r="E775" s="29"/>
      <c r="F775" s="29"/>
      <c r="G775" s="29"/>
      <c r="H775" s="29"/>
      <c r="I775" s="30"/>
      <c r="J775" s="30"/>
      <c r="K775" s="30"/>
      <c r="L775" s="30"/>
      <c r="M775" s="40"/>
      <c r="N775" s="40"/>
      <c r="O775" s="31"/>
      <c r="P775" s="31"/>
      <c r="Q775" s="32"/>
      <c r="R775" s="32"/>
      <c r="S775" s="33"/>
      <c r="T775" s="33"/>
      <c r="U775" s="33"/>
      <c r="V775" s="33"/>
      <c r="W775" s="33"/>
      <c r="X775" s="33"/>
    </row>
    <row r="776" spans="1:24" s="34" customFormat="1">
      <c r="A776" s="29"/>
      <c r="B776" s="29"/>
      <c r="C776" s="29"/>
      <c r="D776" s="29"/>
      <c r="E776" s="29"/>
      <c r="F776" s="29"/>
      <c r="G776" s="29"/>
      <c r="H776" s="29"/>
      <c r="I776" s="30"/>
      <c r="J776" s="30"/>
      <c r="K776" s="30"/>
      <c r="L776" s="30"/>
      <c r="M776" s="40"/>
      <c r="N776" s="40"/>
      <c r="O776" s="31"/>
      <c r="P776" s="31"/>
      <c r="Q776" s="32"/>
      <c r="R776" s="32"/>
      <c r="S776" s="33"/>
      <c r="T776" s="33"/>
      <c r="U776" s="33"/>
      <c r="V776" s="33"/>
      <c r="W776" s="33"/>
      <c r="X776" s="33"/>
    </row>
    <row r="777" spans="1:24" s="34" customFormat="1">
      <c r="A777" s="29"/>
      <c r="B777" s="29"/>
      <c r="C777" s="29"/>
      <c r="D777" s="29"/>
      <c r="E777" s="29"/>
      <c r="F777" s="29"/>
      <c r="G777" s="29"/>
      <c r="H777" s="29"/>
      <c r="I777" s="30"/>
      <c r="J777" s="30"/>
      <c r="K777" s="30"/>
      <c r="L777" s="30"/>
      <c r="M777" s="40"/>
      <c r="N777" s="40"/>
      <c r="O777" s="31"/>
      <c r="P777" s="31"/>
      <c r="Q777" s="32"/>
      <c r="R777" s="32"/>
      <c r="S777" s="33"/>
      <c r="T777" s="33"/>
      <c r="U777" s="33"/>
      <c r="V777" s="33"/>
      <c r="W777" s="33"/>
      <c r="X777" s="33"/>
    </row>
    <row r="778" spans="1:24" s="34" customFormat="1">
      <c r="A778" s="29"/>
      <c r="B778" s="29"/>
      <c r="C778" s="29"/>
      <c r="D778" s="29"/>
      <c r="E778" s="29"/>
      <c r="F778" s="29"/>
      <c r="G778" s="29"/>
      <c r="H778" s="29"/>
      <c r="I778" s="30"/>
      <c r="J778" s="30"/>
      <c r="K778" s="30"/>
      <c r="L778" s="30"/>
      <c r="M778" s="40"/>
      <c r="N778" s="40"/>
      <c r="O778" s="31"/>
      <c r="P778" s="31"/>
      <c r="Q778" s="32"/>
      <c r="R778" s="32"/>
      <c r="S778" s="33"/>
      <c r="T778" s="33"/>
      <c r="U778" s="33"/>
      <c r="V778" s="33"/>
      <c r="W778" s="33"/>
      <c r="X778" s="33"/>
    </row>
    <row r="779" spans="1:24" s="34" customFormat="1">
      <c r="A779" s="29"/>
      <c r="B779" s="29"/>
      <c r="C779" s="29"/>
      <c r="D779" s="29"/>
      <c r="E779" s="29"/>
      <c r="F779" s="29"/>
      <c r="G779" s="29"/>
      <c r="H779" s="29"/>
      <c r="I779" s="30"/>
      <c r="J779" s="30"/>
      <c r="K779" s="30"/>
      <c r="L779" s="30"/>
      <c r="M779" s="40"/>
      <c r="N779" s="40"/>
      <c r="O779" s="31"/>
      <c r="P779" s="31"/>
      <c r="Q779" s="32"/>
      <c r="R779" s="32"/>
      <c r="S779" s="33"/>
      <c r="T779" s="33"/>
      <c r="U779" s="33"/>
      <c r="V779" s="33"/>
      <c r="W779" s="33"/>
      <c r="X779" s="33"/>
    </row>
    <row r="780" spans="1:24" s="34" customFormat="1">
      <c r="A780" s="29"/>
      <c r="B780" s="29"/>
      <c r="C780" s="29"/>
      <c r="D780" s="29"/>
      <c r="E780" s="29"/>
      <c r="F780" s="29"/>
      <c r="G780" s="29"/>
      <c r="H780" s="29"/>
      <c r="I780" s="30"/>
      <c r="J780" s="30"/>
      <c r="K780" s="30"/>
      <c r="L780" s="30"/>
      <c r="M780" s="40"/>
      <c r="N780" s="40"/>
      <c r="O780" s="31"/>
      <c r="P780" s="31"/>
      <c r="Q780" s="32"/>
      <c r="R780" s="32"/>
      <c r="S780" s="33"/>
      <c r="T780" s="33"/>
      <c r="U780" s="33"/>
      <c r="V780" s="33"/>
      <c r="W780" s="33"/>
      <c r="X780" s="33"/>
    </row>
    <row r="781" spans="1:24" s="34" customFormat="1">
      <c r="A781" s="29"/>
      <c r="B781" s="29"/>
      <c r="C781" s="29"/>
      <c r="D781" s="29"/>
      <c r="E781" s="29"/>
      <c r="F781" s="29"/>
      <c r="G781" s="29"/>
      <c r="H781" s="29"/>
      <c r="I781" s="30"/>
      <c r="J781" s="30"/>
      <c r="K781" s="30"/>
      <c r="L781" s="30"/>
      <c r="M781" s="40"/>
      <c r="N781" s="40"/>
      <c r="O781" s="31"/>
      <c r="P781" s="31"/>
      <c r="Q781" s="32"/>
      <c r="R781" s="32"/>
      <c r="S781" s="33"/>
      <c r="T781" s="33"/>
      <c r="U781" s="33"/>
      <c r="V781" s="33"/>
      <c r="W781" s="33"/>
      <c r="X781" s="33"/>
    </row>
    <row r="782" spans="1:24" s="34" customFormat="1">
      <c r="A782" s="29"/>
      <c r="B782" s="29"/>
      <c r="C782" s="29"/>
      <c r="D782" s="29"/>
      <c r="E782" s="29"/>
      <c r="F782" s="29"/>
      <c r="G782" s="29"/>
      <c r="H782" s="29"/>
      <c r="I782" s="30"/>
      <c r="J782" s="30"/>
      <c r="K782" s="30"/>
      <c r="L782" s="30"/>
      <c r="M782" s="40"/>
      <c r="N782" s="40"/>
      <c r="O782" s="31"/>
      <c r="P782" s="31"/>
      <c r="Q782" s="32"/>
      <c r="R782" s="32"/>
      <c r="S782" s="33"/>
      <c r="T782" s="33"/>
      <c r="U782" s="33"/>
      <c r="V782" s="33"/>
      <c r="W782" s="33"/>
      <c r="X782" s="33"/>
    </row>
    <row r="783" spans="1:24" s="34" customFormat="1">
      <c r="A783" s="29"/>
      <c r="B783" s="29"/>
      <c r="C783" s="29"/>
      <c r="D783" s="29"/>
      <c r="E783" s="29"/>
      <c r="F783" s="29"/>
      <c r="G783" s="29"/>
      <c r="H783" s="29"/>
      <c r="I783" s="30"/>
      <c r="J783" s="30"/>
      <c r="K783" s="30"/>
      <c r="L783" s="30"/>
      <c r="M783" s="40"/>
      <c r="N783" s="40"/>
      <c r="O783" s="31"/>
      <c r="P783" s="31"/>
      <c r="Q783" s="32"/>
      <c r="R783" s="32"/>
      <c r="S783" s="33"/>
      <c r="T783" s="33"/>
      <c r="U783" s="33"/>
      <c r="V783" s="33"/>
      <c r="W783" s="33"/>
      <c r="X783" s="33"/>
    </row>
    <row r="784" spans="1:24" s="34" customFormat="1">
      <c r="A784" s="29"/>
      <c r="B784" s="29"/>
      <c r="C784" s="29"/>
      <c r="D784" s="29"/>
      <c r="E784" s="29"/>
      <c r="F784" s="29"/>
      <c r="G784" s="29"/>
      <c r="H784" s="29"/>
      <c r="I784" s="30"/>
      <c r="J784" s="30"/>
      <c r="K784" s="30"/>
      <c r="L784" s="30"/>
      <c r="M784" s="40"/>
      <c r="N784" s="40"/>
      <c r="O784" s="31"/>
      <c r="P784" s="31"/>
      <c r="Q784" s="32"/>
      <c r="R784" s="32"/>
      <c r="S784" s="33"/>
      <c r="T784" s="33"/>
      <c r="U784" s="33"/>
      <c r="V784" s="33"/>
      <c r="W784" s="33"/>
      <c r="X784" s="33"/>
    </row>
    <row r="785" spans="1:24" s="34" customFormat="1">
      <c r="A785" s="29"/>
      <c r="B785" s="29"/>
      <c r="C785" s="29"/>
      <c r="D785" s="29"/>
      <c r="E785" s="29"/>
      <c r="F785" s="29"/>
      <c r="G785" s="29"/>
      <c r="H785" s="29"/>
      <c r="I785" s="30"/>
      <c r="J785" s="30"/>
      <c r="K785" s="30"/>
      <c r="L785" s="30"/>
      <c r="M785" s="40"/>
      <c r="N785" s="40"/>
      <c r="O785" s="31"/>
      <c r="P785" s="31"/>
      <c r="Q785" s="32"/>
      <c r="R785" s="32"/>
      <c r="S785" s="33"/>
      <c r="T785" s="33"/>
      <c r="U785" s="33"/>
      <c r="V785" s="33"/>
      <c r="W785" s="33"/>
      <c r="X785" s="33"/>
    </row>
    <row r="786" spans="1:24" s="34" customFormat="1">
      <c r="A786" s="29"/>
      <c r="B786" s="29"/>
      <c r="C786" s="29"/>
      <c r="D786" s="29"/>
      <c r="E786" s="29"/>
      <c r="F786" s="29"/>
      <c r="G786" s="29"/>
      <c r="H786" s="29"/>
      <c r="I786" s="30"/>
      <c r="J786" s="30"/>
      <c r="K786" s="30"/>
      <c r="L786" s="30"/>
      <c r="M786" s="40"/>
      <c r="N786" s="40"/>
      <c r="O786" s="31"/>
      <c r="P786" s="31"/>
      <c r="Q786" s="32"/>
      <c r="R786" s="32"/>
      <c r="S786" s="33"/>
      <c r="T786" s="33"/>
      <c r="U786" s="33"/>
      <c r="V786" s="33"/>
      <c r="W786" s="33"/>
      <c r="X786" s="33"/>
    </row>
    <row r="787" spans="1:24" s="34" customFormat="1">
      <c r="A787" s="29"/>
      <c r="B787" s="29"/>
      <c r="C787" s="29"/>
      <c r="D787" s="29"/>
      <c r="E787" s="29"/>
      <c r="F787" s="29"/>
      <c r="G787" s="29"/>
      <c r="H787" s="29"/>
      <c r="I787" s="30"/>
      <c r="J787" s="30"/>
      <c r="K787" s="30"/>
      <c r="L787" s="30"/>
      <c r="M787" s="40"/>
      <c r="N787" s="40"/>
      <c r="O787" s="31"/>
      <c r="P787" s="31"/>
      <c r="Q787" s="32"/>
      <c r="R787" s="32"/>
      <c r="S787" s="33"/>
      <c r="T787" s="33"/>
      <c r="U787" s="33"/>
      <c r="V787" s="33"/>
      <c r="W787" s="33"/>
      <c r="X787" s="33"/>
    </row>
    <row r="788" spans="1:24" s="34" customFormat="1">
      <c r="A788" s="29"/>
      <c r="B788" s="29"/>
      <c r="C788" s="29"/>
      <c r="D788" s="29"/>
      <c r="E788" s="29"/>
      <c r="F788" s="29"/>
      <c r="G788" s="29"/>
      <c r="H788" s="29"/>
      <c r="I788" s="30"/>
      <c r="J788" s="30"/>
      <c r="K788" s="30"/>
      <c r="L788" s="30"/>
      <c r="M788" s="40"/>
      <c r="N788" s="40"/>
      <c r="O788" s="31"/>
      <c r="P788" s="31"/>
      <c r="Q788" s="32"/>
      <c r="R788" s="32"/>
      <c r="S788" s="33"/>
      <c r="T788" s="33"/>
      <c r="U788" s="33"/>
      <c r="V788" s="33"/>
      <c r="W788" s="33"/>
      <c r="X788" s="33"/>
    </row>
    <row r="789" spans="1:24" s="34" customFormat="1">
      <c r="A789" s="29"/>
      <c r="B789" s="29"/>
      <c r="C789" s="29"/>
      <c r="D789" s="29"/>
      <c r="E789" s="29"/>
      <c r="F789" s="29"/>
      <c r="G789" s="29"/>
      <c r="H789" s="29"/>
      <c r="I789" s="30"/>
      <c r="J789" s="30"/>
      <c r="K789" s="30"/>
      <c r="L789" s="30"/>
      <c r="M789" s="40"/>
      <c r="N789" s="40"/>
      <c r="O789" s="31"/>
      <c r="P789" s="31"/>
      <c r="Q789" s="32"/>
      <c r="R789" s="32"/>
      <c r="S789" s="33"/>
      <c r="T789" s="33"/>
      <c r="U789" s="33"/>
      <c r="V789" s="33"/>
      <c r="W789" s="33"/>
      <c r="X789" s="33"/>
    </row>
    <row r="790" spans="1:24" s="34" customFormat="1">
      <c r="A790" s="29"/>
      <c r="B790" s="29"/>
      <c r="C790" s="29"/>
      <c r="D790" s="29"/>
      <c r="E790" s="29"/>
      <c r="F790" s="29"/>
      <c r="G790" s="29"/>
      <c r="H790" s="29"/>
      <c r="I790" s="30"/>
      <c r="J790" s="30"/>
      <c r="K790" s="30"/>
      <c r="L790" s="30"/>
      <c r="M790" s="40"/>
      <c r="N790" s="40"/>
      <c r="O790" s="31"/>
      <c r="P790" s="31"/>
      <c r="Q790" s="32"/>
      <c r="R790" s="32"/>
      <c r="S790" s="33"/>
      <c r="T790" s="33"/>
      <c r="U790" s="33"/>
      <c r="V790" s="33"/>
      <c r="W790" s="33"/>
      <c r="X790" s="33"/>
    </row>
    <row r="791" spans="1:24" s="34" customFormat="1">
      <c r="A791" s="29"/>
      <c r="B791" s="29"/>
      <c r="C791" s="29"/>
      <c r="D791" s="29"/>
      <c r="E791" s="29"/>
      <c r="F791" s="29"/>
      <c r="G791" s="29"/>
      <c r="H791" s="29"/>
      <c r="I791" s="30"/>
      <c r="J791" s="30"/>
      <c r="K791" s="30"/>
      <c r="L791" s="30"/>
      <c r="M791" s="40"/>
      <c r="N791" s="40"/>
      <c r="O791" s="31"/>
      <c r="P791" s="31"/>
      <c r="Q791" s="32"/>
      <c r="R791" s="32"/>
      <c r="S791" s="33"/>
      <c r="T791" s="33"/>
      <c r="U791" s="33"/>
      <c r="V791" s="33"/>
      <c r="W791" s="33"/>
      <c r="X791" s="33"/>
    </row>
    <row r="792" spans="1:24" s="34" customFormat="1">
      <c r="A792" s="29"/>
      <c r="B792" s="29"/>
      <c r="C792" s="29"/>
      <c r="D792" s="29"/>
      <c r="E792" s="29"/>
      <c r="F792" s="29"/>
      <c r="G792" s="29"/>
      <c r="H792" s="29"/>
      <c r="I792" s="30"/>
      <c r="J792" s="30"/>
      <c r="K792" s="30"/>
      <c r="L792" s="30"/>
      <c r="M792" s="40"/>
      <c r="N792" s="40"/>
      <c r="O792" s="31"/>
      <c r="P792" s="31"/>
      <c r="Q792" s="32"/>
      <c r="R792" s="32"/>
      <c r="S792" s="33"/>
      <c r="T792" s="33"/>
      <c r="U792" s="33"/>
      <c r="V792" s="33"/>
      <c r="W792" s="33"/>
      <c r="X792" s="33"/>
    </row>
    <row r="793" spans="1:24" s="34" customFormat="1">
      <c r="A793" s="29"/>
      <c r="B793" s="29"/>
      <c r="C793" s="29"/>
      <c r="D793" s="29"/>
      <c r="E793" s="29"/>
      <c r="F793" s="29"/>
      <c r="G793" s="29"/>
      <c r="H793" s="29"/>
      <c r="I793" s="30"/>
      <c r="J793" s="30"/>
      <c r="K793" s="30"/>
      <c r="L793" s="30"/>
      <c r="M793" s="40"/>
      <c r="N793" s="40"/>
      <c r="O793" s="31"/>
      <c r="P793" s="31"/>
      <c r="Q793" s="32"/>
      <c r="R793" s="32"/>
      <c r="S793" s="33"/>
      <c r="T793" s="33"/>
      <c r="U793" s="33"/>
      <c r="V793" s="33"/>
      <c r="W793" s="33"/>
      <c r="X793" s="33"/>
    </row>
    <row r="794" spans="1:24" s="34" customFormat="1">
      <c r="A794" s="29"/>
      <c r="B794" s="29"/>
      <c r="C794" s="29"/>
      <c r="D794" s="29"/>
      <c r="E794" s="29"/>
      <c r="F794" s="29"/>
      <c r="G794" s="29"/>
      <c r="H794" s="29"/>
      <c r="I794" s="30"/>
      <c r="J794" s="30"/>
      <c r="K794" s="30"/>
      <c r="L794" s="30"/>
      <c r="M794" s="40"/>
      <c r="N794" s="40"/>
      <c r="O794" s="31"/>
      <c r="P794" s="31"/>
      <c r="Q794" s="32"/>
      <c r="R794" s="32"/>
      <c r="S794" s="33"/>
      <c r="T794" s="33"/>
      <c r="U794" s="33"/>
      <c r="V794" s="33"/>
      <c r="W794" s="33"/>
      <c r="X794" s="33"/>
    </row>
    <row r="795" spans="1:24" s="34" customFormat="1">
      <c r="A795" s="29"/>
      <c r="B795" s="29"/>
      <c r="C795" s="29"/>
      <c r="D795" s="29"/>
      <c r="E795" s="29"/>
      <c r="F795" s="29"/>
      <c r="G795" s="29"/>
      <c r="H795" s="29"/>
      <c r="I795" s="30"/>
      <c r="J795" s="30"/>
      <c r="K795" s="30"/>
      <c r="L795" s="30"/>
      <c r="M795" s="40"/>
      <c r="N795" s="40"/>
      <c r="O795" s="31"/>
      <c r="P795" s="31"/>
      <c r="Q795" s="32"/>
      <c r="R795" s="32"/>
      <c r="S795" s="33"/>
      <c r="T795" s="33"/>
      <c r="U795" s="33"/>
      <c r="V795" s="33"/>
      <c r="W795" s="33"/>
      <c r="X795" s="33"/>
    </row>
    <row r="796" spans="1:24" s="34" customFormat="1">
      <c r="A796" s="29"/>
      <c r="B796" s="29"/>
      <c r="C796" s="29"/>
      <c r="D796" s="29"/>
      <c r="E796" s="29"/>
      <c r="F796" s="29"/>
      <c r="G796" s="29"/>
      <c r="H796" s="29"/>
      <c r="I796" s="30"/>
      <c r="J796" s="30"/>
      <c r="K796" s="30"/>
      <c r="L796" s="30"/>
      <c r="M796" s="40"/>
      <c r="N796" s="40"/>
      <c r="O796" s="31"/>
      <c r="P796" s="31"/>
      <c r="Q796" s="32"/>
      <c r="R796" s="32"/>
      <c r="S796" s="33"/>
      <c r="T796" s="33"/>
      <c r="U796" s="33"/>
      <c r="V796" s="33"/>
      <c r="W796" s="33"/>
      <c r="X796" s="33"/>
    </row>
    <row r="797" spans="1:24" s="34" customFormat="1">
      <c r="A797" s="29"/>
      <c r="B797" s="29"/>
      <c r="C797" s="29"/>
      <c r="D797" s="29"/>
      <c r="E797" s="29"/>
      <c r="F797" s="29"/>
      <c r="G797" s="29"/>
      <c r="H797" s="29"/>
      <c r="I797" s="30"/>
      <c r="J797" s="30"/>
      <c r="K797" s="30"/>
      <c r="L797" s="30"/>
      <c r="M797" s="40"/>
      <c r="N797" s="40"/>
      <c r="O797" s="31"/>
      <c r="P797" s="31"/>
      <c r="Q797" s="32"/>
      <c r="R797" s="32"/>
      <c r="S797" s="33"/>
      <c r="T797" s="33"/>
      <c r="U797" s="33"/>
      <c r="V797" s="33"/>
      <c r="W797" s="33"/>
      <c r="X797" s="33"/>
    </row>
    <row r="798" spans="1:24" s="34" customFormat="1">
      <c r="A798" s="29"/>
      <c r="B798" s="29"/>
      <c r="C798" s="29"/>
      <c r="D798" s="29"/>
      <c r="E798" s="29"/>
      <c r="F798" s="29"/>
      <c r="G798" s="29"/>
      <c r="H798" s="29"/>
      <c r="I798" s="30"/>
      <c r="J798" s="30"/>
      <c r="K798" s="30"/>
      <c r="L798" s="30"/>
      <c r="M798" s="40"/>
      <c r="N798" s="40"/>
      <c r="O798" s="31"/>
      <c r="P798" s="31"/>
      <c r="Q798" s="32"/>
      <c r="R798" s="32"/>
      <c r="S798" s="33"/>
      <c r="T798" s="33"/>
      <c r="U798" s="33"/>
      <c r="V798" s="33"/>
      <c r="W798" s="33"/>
      <c r="X798" s="33"/>
    </row>
    <row r="799" spans="1:24" s="34" customFormat="1">
      <c r="A799" s="29"/>
      <c r="B799" s="29"/>
      <c r="C799" s="29"/>
      <c r="D799" s="29"/>
      <c r="E799" s="29"/>
      <c r="F799" s="29"/>
      <c r="G799" s="29"/>
      <c r="H799" s="29"/>
      <c r="I799" s="30"/>
      <c r="J799" s="30"/>
      <c r="K799" s="30"/>
      <c r="L799" s="30"/>
      <c r="M799" s="40"/>
      <c r="N799" s="40"/>
      <c r="O799" s="31"/>
      <c r="P799" s="31"/>
      <c r="Q799" s="32"/>
      <c r="R799" s="32"/>
      <c r="S799" s="33"/>
      <c r="T799" s="33"/>
      <c r="U799" s="33"/>
      <c r="V799" s="33"/>
      <c r="W799" s="33"/>
      <c r="X799" s="33"/>
    </row>
    <row r="800" spans="1:24" s="34" customFormat="1">
      <c r="A800" s="29"/>
      <c r="B800" s="29"/>
      <c r="C800" s="29"/>
      <c r="D800" s="29"/>
      <c r="E800" s="29"/>
      <c r="F800" s="29"/>
      <c r="G800" s="29"/>
      <c r="H800" s="29"/>
      <c r="I800" s="30"/>
      <c r="J800" s="30"/>
      <c r="K800" s="30"/>
      <c r="L800" s="30"/>
      <c r="M800" s="40"/>
      <c r="N800" s="40"/>
      <c r="O800" s="31"/>
      <c r="P800" s="31"/>
      <c r="Q800" s="32"/>
      <c r="R800" s="32"/>
      <c r="S800" s="33"/>
      <c r="T800" s="33"/>
      <c r="U800" s="33"/>
      <c r="V800" s="33"/>
      <c r="W800" s="33"/>
      <c r="X800" s="33"/>
    </row>
    <row r="801" spans="1:24" s="34" customFormat="1">
      <c r="A801" s="29"/>
      <c r="B801" s="29"/>
      <c r="C801" s="29"/>
      <c r="D801" s="29"/>
      <c r="E801" s="29"/>
      <c r="F801" s="29"/>
      <c r="G801" s="29"/>
      <c r="H801" s="29"/>
      <c r="I801" s="30"/>
      <c r="J801" s="30"/>
      <c r="K801" s="30"/>
      <c r="L801" s="30"/>
      <c r="M801" s="40"/>
      <c r="N801" s="40"/>
      <c r="O801" s="31"/>
      <c r="P801" s="31"/>
      <c r="Q801" s="32"/>
      <c r="R801" s="32"/>
      <c r="S801" s="33"/>
      <c r="T801" s="33"/>
      <c r="U801" s="33"/>
      <c r="V801" s="33"/>
      <c r="W801" s="33"/>
      <c r="X801" s="33"/>
    </row>
    <row r="802" spans="1:24" s="34" customFormat="1">
      <c r="A802" s="29"/>
      <c r="B802" s="29"/>
      <c r="C802" s="29"/>
      <c r="D802" s="29"/>
      <c r="E802" s="29"/>
      <c r="F802" s="29"/>
      <c r="G802" s="29"/>
      <c r="H802" s="29"/>
      <c r="I802" s="30"/>
      <c r="J802" s="30"/>
      <c r="K802" s="30"/>
      <c r="L802" s="30"/>
      <c r="M802" s="40"/>
      <c r="N802" s="40"/>
      <c r="O802" s="31"/>
      <c r="P802" s="31"/>
      <c r="Q802" s="32"/>
      <c r="R802" s="32"/>
      <c r="S802" s="33"/>
      <c r="T802" s="33"/>
      <c r="U802" s="33"/>
      <c r="V802" s="33"/>
      <c r="W802" s="33"/>
      <c r="X802" s="33"/>
    </row>
    <row r="803" spans="1:24" s="34" customFormat="1">
      <c r="A803" s="29"/>
      <c r="B803" s="29"/>
      <c r="C803" s="29"/>
      <c r="D803" s="29"/>
      <c r="E803" s="29"/>
      <c r="F803" s="29"/>
      <c r="G803" s="29"/>
      <c r="H803" s="29"/>
      <c r="I803" s="30"/>
      <c r="J803" s="30"/>
      <c r="K803" s="30"/>
      <c r="L803" s="30"/>
      <c r="M803" s="40"/>
      <c r="N803" s="40"/>
      <c r="O803" s="31"/>
      <c r="P803" s="31"/>
      <c r="Q803" s="32"/>
      <c r="R803" s="32"/>
      <c r="S803" s="33"/>
      <c r="T803" s="33"/>
      <c r="U803" s="33"/>
      <c r="V803" s="33"/>
      <c r="W803" s="33"/>
      <c r="X803" s="33"/>
    </row>
    <row r="804" spans="1:24" s="34" customFormat="1">
      <c r="A804" s="29"/>
      <c r="B804" s="29"/>
      <c r="C804" s="29"/>
      <c r="D804" s="29"/>
      <c r="E804" s="29"/>
      <c r="F804" s="29"/>
      <c r="G804" s="29"/>
      <c r="H804" s="29"/>
      <c r="I804" s="30"/>
      <c r="J804" s="30"/>
      <c r="K804" s="30"/>
      <c r="L804" s="30"/>
      <c r="M804" s="40"/>
      <c r="N804" s="40"/>
      <c r="O804" s="31"/>
      <c r="P804" s="31"/>
      <c r="Q804" s="32"/>
      <c r="R804" s="32"/>
      <c r="S804" s="33"/>
      <c r="T804" s="33"/>
      <c r="U804" s="33"/>
      <c r="V804" s="33"/>
      <c r="W804" s="33"/>
      <c r="X804" s="33"/>
    </row>
    <row r="805" spans="1:24" s="34" customFormat="1">
      <c r="A805" s="29"/>
      <c r="B805" s="29"/>
      <c r="C805" s="29"/>
      <c r="D805" s="29"/>
      <c r="E805" s="29"/>
      <c r="F805" s="29"/>
      <c r="G805" s="29"/>
      <c r="H805" s="29"/>
      <c r="I805" s="30"/>
      <c r="J805" s="30"/>
      <c r="K805" s="30"/>
      <c r="L805" s="30"/>
      <c r="M805" s="40"/>
      <c r="N805" s="40"/>
      <c r="O805" s="31"/>
      <c r="P805" s="31"/>
      <c r="Q805" s="32"/>
      <c r="R805" s="32"/>
      <c r="S805" s="33"/>
      <c r="T805" s="33"/>
      <c r="U805" s="33"/>
      <c r="V805" s="33"/>
      <c r="W805" s="33"/>
      <c r="X805" s="33"/>
    </row>
    <row r="806" spans="1:24" s="34" customFormat="1">
      <c r="A806" s="29"/>
      <c r="B806" s="29"/>
      <c r="C806" s="29"/>
      <c r="D806" s="29"/>
      <c r="E806" s="29"/>
      <c r="F806" s="29"/>
      <c r="G806" s="29"/>
      <c r="H806" s="29"/>
      <c r="I806" s="30"/>
      <c r="J806" s="30"/>
      <c r="K806" s="30"/>
      <c r="L806" s="30"/>
      <c r="M806" s="40"/>
      <c r="N806" s="40"/>
      <c r="O806" s="31"/>
      <c r="P806" s="31"/>
      <c r="Q806" s="32"/>
      <c r="R806" s="32"/>
      <c r="S806" s="33"/>
      <c r="T806" s="33"/>
      <c r="U806" s="33"/>
      <c r="V806" s="33"/>
      <c r="W806" s="33"/>
      <c r="X806" s="33"/>
    </row>
    <row r="807" spans="1:24" s="34" customFormat="1">
      <c r="A807" s="29"/>
      <c r="B807" s="29"/>
      <c r="C807" s="29"/>
      <c r="D807" s="29"/>
      <c r="E807" s="29"/>
      <c r="F807" s="29"/>
      <c r="G807" s="29"/>
      <c r="H807" s="29"/>
      <c r="I807" s="30"/>
      <c r="J807" s="30"/>
      <c r="K807" s="30"/>
      <c r="L807" s="30"/>
      <c r="M807" s="40"/>
      <c r="N807" s="40"/>
      <c r="O807" s="31"/>
      <c r="P807" s="31"/>
      <c r="Q807" s="32"/>
      <c r="R807" s="32"/>
      <c r="S807" s="33"/>
      <c r="T807" s="33"/>
      <c r="U807" s="33"/>
      <c r="V807" s="33"/>
      <c r="W807" s="33"/>
      <c r="X807" s="33"/>
    </row>
    <row r="808" spans="1:24" s="34" customFormat="1">
      <c r="A808" s="29"/>
      <c r="B808" s="29"/>
      <c r="C808" s="29"/>
      <c r="D808" s="29"/>
      <c r="E808" s="29"/>
      <c r="F808" s="29"/>
      <c r="G808" s="29"/>
      <c r="H808" s="29"/>
      <c r="I808" s="30"/>
      <c r="J808" s="30"/>
      <c r="K808" s="30"/>
      <c r="L808" s="30"/>
      <c r="M808" s="40"/>
      <c r="N808" s="40"/>
      <c r="O808" s="31"/>
      <c r="P808" s="31"/>
      <c r="Q808" s="32"/>
      <c r="R808" s="32"/>
      <c r="S808" s="33"/>
      <c r="T808" s="33"/>
      <c r="U808" s="33"/>
      <c r="V808" s="33"/>
      <c r="W808" s="33"/>
      <c r="X808" s="33"/>
    </row>
    <row r="809" spans="1:24" s="34" customFormat="1">
      <c r="A809" s="29"/>
      <c r="B809" s="29"/>
      <c r="C809" s="29"/>
      <c r="D809" s="29"/>
      <c r="E809" s="29"/>
      <c r="F809" s="29"/>
      <c r="G809" s="29"/>
      <c r="H809" s="29"/>
      <c r="I809" s="30"/>
      <c r="J809" s="30"/>
      <c r="K809" s="30"/>
      <c r="L809" s="30"/>
      <c r="M809" s="40"/>
      <c r="N809" s="40"/>
      <c r="O809" s="31"/>
      <c r="P809" s="31"/>
      <c r="Q809" s="32"/>
      <c r="R809" s="32"/>
      <c r="S809" s="33"/>
      <c r="T809" s="33"/>
      <c r="U809" s="33"/>
      <c r="V809" s="33"/>
      <c r="W809" s="33"/>
      <c r="X809" s="33"/>
    </row>
    <row r="810" spans="1:24" s="34" customFormat="1">
      <c r="A810" s="29"/>
      <c r="B810" s="29"/>
      <c r="C810" s="29"/>
      <c r="D810" s="29"/>
      <c r="E810" s="29"/>
      <c r="F810" s="29"/>
      <c r="G810" s="29"/>
      <c r="H810" s="29"/>
      <c r="I810" s="30"/>
      <c r="J810" s="30"/>
      <c r="K810" s="30"/>
      <c r="L810" s="30"/>
      <c r="M810" s="40"/>
      <c r="N810" s="40"/>
      <c r="O810" s="31"/>
      <c r="P810" s="31"/>
      <c r="Q810" s="32"/>
      <c r="R810" s="32"/>
      <c r="S810" s="33"/>
      <c r="T810" s="33"/>
      <c r="U810" s="33"/>
      <c r="V810" s="33"/>
      <c r="W810" s="33"/>
      <c r="X810" s="33"/>
    </row>
    <row r="811" spans="1:24" s="34" customFormat="1">
      <c r="A811" s="29"/>
      <c r="B811" s="29"/>
      <c r="C811" s="29"/>
      <c r="D811" s="29"/>
      <c r="E811" s="29"/>
      <c r="F811" s="29"/>
      <c r="G811" s="29"/>
      <c r="H811" s="29"/>
      <c r="I811" s="30"/>
      <c r="J811" s="30"/>
      <c r="K811" s="30"/>
      <c r="L811" s="30"/>
      <c r="M811" s="40"/>
      <c r="N811" s="40"/>
      <c r="O811" s="31"/>
      <c r="P811" s="31"/>
      <c r="Q811" s="32"/>
      <c r="R811" s="32"/>
      <c r="S811" s="33"/>
      <c r="T811" s="33"/>
      <c r="U811" s="33"/>
      <c r="V811" s="33"/>
      <c r="W811" s="33"/>
      <c r="X811" s="33"/>
    </row>
    <row r="812" spans="1:24" s="34" customFormat="1">
      <c r="A812" s="29"/>
      <c r="B812" s="29"/>
      <c r="C812" s="29"/>
      <c r="D812" s="29"/>
      <c r="E812" s="29"/>
      <c r="F812" s="29"/>
      <c r="G812" s="29"/>
      <c r="H812" s="29"/>
      <c r="I812" s="30"/>
      <c r="J812" s="30"/>
      <c r="K812" s="30"/>
      <c r="L812" s="30"/>
      <c r="M812" s="40"/>
      <c r="N812" s="40"/>
      <c r="O812" s="31"/>
      <c r="P812" s="31"/>
      <c r="Q812" s="32"/>
      <c r="R812" s="32"/>
      <c r="S812" s="33"/>
      <c r="T812" s="33"/>
      <c r="U812" s="33"/>
      <c r="V812" s="33"/>
      <c r="W812" s="33"/>
      <c r="X812" s="33"/>
    </row>
    <row r="813" spans="1:24" s="34" customFormat="1">
      <c r="A813" s="29"/>
      <c r="B813" s="29"/>
      <c r="C813" s="29"/>
      <c r="D813" s="29"/>
      <c r="E813" s="29"/>
      <c r="F813" s="29"/>
      <c r="G813" s="29"/>
      <c r="H813" s="29"/>
      <c r="I813" s="30"/>
      <c r="J813" s="30"/>
      <c r="K813" s="30"/>
      <c r="L813" s="30"/>
      <c r="M813" s="40"/>
      <c r="N813" s="40"/>
      <c r="O813" s="31"/>
      <c r="P813" s="31"/>
      <c r="Q813" s="32"/>
      <c r="R813" s="32"/>
      <c r="S813" s="33"/>
      <c r="T813" s="33"/>
      <c r="U813" s="33"/>
      <c r="V813" s="33"/>
      <c r="W813" s="33"/>
      <c r="X813" s="33"/>
    </row>
    <row r="814" spans="1:24" s="34" customFormat="1">
      <c r="A814" s="29"/>
      <c r="B814" s="29"/>
      <c r="C814" s="29"/>
      <c r="D814" s="29"/>
      <c r="E814" s="29"/>
      <c r="F814" s="29"/>
      <c r="G814" s="29"/>
      <c r="H814" s="29"/>
      <c r="I814" s="30"/>
      <c r="J814" s="30"/>
      <c r="K814" s="30"/>
      <c r="L814" s="30"/>
      <c r="M814" s="40"/>
      <c r="N814" s="40"/>
      <c r="O814" s="31"/>
      <c r="P814" s="31"/>
      <c r="Q814" s="32"/>
      <c r="R814" s="32"/>
      <c r="S814" s="33"/>
      <c r="T814" s="33"/>
      <c r="U814" s="33"/>
      <c r="V814" s="33"/>
      <c r="W814" s="33"/>
      <c r="X814" s="33"/>
    </row>
    <row r="815" spans="1:24" s="34" customFormat="1">
      <c r="A815" s="29"/>
      <c r="B815" s="29"/>
      <c r="C815" s="29"/>
      <c r="D815" s="29"/>
      <c r="E815" s="29"/>
      <c r="F815" s="29"/>
      <c r="G815" s="29"/>
      <c r="H815" s="29"/>
      <c r="I815" s="30"/>
      <c r="J815" s="30"/>
      <c r="K815" s="30"/>
      <c r="L815" s="30"/>
      <c r="M815" s="40"/>
      <c r="N815" s="40"/>
      <c r="O815" s="31"/>
      <c r="P815" s="31"/>
      <c r="Q815" s="32"/>
      <c r="R815" s="32"/>
      <c r="S815" s="33"/>
      <c r="T815" s="33"/>
      <c r="U815" s="33"/>
      <c r="V815" s="33"/>
      <c r="W815" s="33"/>
      <c r="X815" s="33"/>
    </row>
    <row r="816" spans="1:24" s="34" customFormat="1">
      <c r="A816" s="29"/>
      <c r="B816" s="29"/>
      <c r="C816" s="29"/>
      <c r="D816" s="29"/>
      <c r="E816" s="29"/>
      <c r="F816" s="29"/>
      <c r="G816" s="29"/>
      <c r="H816" s="29"/>
      <c r="I816" s="30"/>
      <c r="J816" s="30"/>
      <c r="K816" s="30"/>
      <c r="L816" s="30"/>
      <c r="M816" s="40"/>
      <c r="N816" s="40"/>
      <c r="O816" s="31"/>
      <c r="P816" s="31"/>
      <c r="Q816" s="32"/>
      <c r="R816" s="32"/>
      <c r="S816" s="33"/>
      <c r="T816" s="33"/>
      <c r="U816" s="33"/>
      <c r="V816" s="33"/>
      <c r="W816" s="33"/>
      <c r="X816" s="33"/>
    </row>
    <row r="817" spans="1:24" s="34" customFormat="1">
      <c r="A817" s="29"/>
      <c r="B817" s="29"/>
      <c r="C817" s="29"/>
      <c r="D817" s="29"/>
      <c r="E817" s="29"/>
      <c r="F817" s="29"/>
      <c r="G817" s="29"/>
      <c r="H817" s="29"/>
      <c r="I817" s="30"/>
      <c r="J817" s="30"/>
      <c r="K817" s="30"/>
      <c r="L817" s="30"/>
      <c r="M817" s="40"/>
      <c r="N817" s="40"/>
      <c r="O817" s="31"/>
      <c r="P817" s="31"/>
      <c r="Q817" s="32"/>
      <c r="R817" s="32"/>
      <c r="S817" s="33"/>
      <c r="T817" s="33"/>
      <c r="U817" s="33"/>
      <c r="V817" s="33"/>
      <c r="W817" s="33"/>
      <c r="X817" s="33"/>
    </row>
    <row r="818" spans="1:24" s="34" customFormat="1">
      <c r="A818" s="29"/>
      <c r="B818" s="29"/>
      <c r="C818" s="29"/>
      <c r="D818" s="29"/>
      <c r="E818" s="29"/>
      <c r="F818" s="29"/>
      <c r="G818" s="29"/>
      <c r="H818" s="29"/>
      <c r="I818" s="30"/>
      <c r="J818" s="30"/>
      <c r="K818" s="30"/>
      <c r="L818" s="30"/>
      <c r="M818" s="40"/>
      <c r="N818" s="40"/>
      <c r="O818" s="31"/>
      <c r="P818" s="31"/>
      <c r="Q818" s="32"/>
      <c r="R818" s="32"/>
      <c r="S818" s="33"/>
      <c r="T818" s="33"/>
      <c r="U818" s="33"/>
      <c r="V818" s="33"/>
      <c r="W818" s="33"/>
      <c r="X818" s="33"/>
    </row>
    <row r="819" spans="1:24" s="34" customFormat="1">
      <c r="A819" s="29"/>
      <c r="B819" s="29"/>
      <c r="C819" s="29"/>
      <c r="D819" s="29"/>
      <c r="E819" s="29"/>
      <c r="F819" s="29"/>
      <c r="G819" s="29"/>
      <c r="H819" s="29"/>
      <c r="I819" s="30"/>
      <c r="J819" s="30"/>
      <c r="K819" s="30"/>
      <c r="L819" s="30"/>
      <c r="M819" s="40"/>
      <c r="N819" s="40"/>
      <c r="O819" s="31"/>
      <c r="P819" s="31"/>
      <c r="Q819" s="32"/>
      <c r="R819" s="32"/>
      <c r="S819" s="33"/>
      <c r="T819" s="33"/>
      <c r="U819" s="33"/>
      <c r="V819" s="33"/>
      <c r="W819" s="33"/>
      <c r="X819" s="33"/>
    </row>
    <row r="820" spans="1:24" s="34" customFormat="1">
      <c r="A820" s="29"/>
      <c r="B820" s="29"/>
      <c r="C820" s="29"/>
      <c r="D820" s="29"/>
      <c r="E820" s="29"/>
      <c r="F820" s="29"/>
      <c r="G820" s="29"/>
      <c r="H820" s="29"/>
      <c r="I820" s="30"/>
      <c r="J820" s="30"/>
      <c r="K820" s="30"/>
      <c r="L820" s="30"/>
      <c r="M820" s="40"/>
      <c r="N820" s="40"/>
      <c r="O820" s="31"/>
      <c r="P820" s="31"/>
      <c r="Q820" s="32"/>
      <c r="R820" s="32"/>
      <c r="S820" s="33"/>
      <c r="T820" s="33"/>
      <c r="U820" s="33"/>
      <c r="V820" s="33"/>
      <c r="W820" s="33"/>
      <c r="X820" s="33"/>
    </row>
    <row r="821" spans="1:24" s="34" customFormat="1">
      <c r="A821" s="29"/>
      <c r="B821" s="29"/>
      <c r="C821" s="29"/>
      <c r="D821" s="29"/>
      <c r="E821" s="29"/>
      <c r="F821" s="29"/>
      <c r="G821" s="29"/>
      <c r="H821" s="29"/>
      <c r="I821" s="30"/>
      <c r="J821" s="30"/>
      <c r="K821" s="30"/>
      <c r="L821" s="30"/>
      <c r="M821" s="40"/>
      <c r="N821" s="40"/>
      <c r="O821" s="31"/>
      <c r="P821" s="31"/>
      <c r="Q821" s="32"/>
      <c r="R821" s="32"/>
      <c r="S821" s="33"/>
      <c r="T821" s="33"/>
      <c r="U821" s="33"/>
      <c r="V821" s="33"/>
      <c r="W821" s="33"/>
      <c r="X821" s="33"/>
    </row>
    <row r="822" spans="1:24" s="34" customFormat="1">
      <c r="A822" s="29"/>
      <c r="B822" s="29"/>
      <c r="C822" s="29"/>
      <c r="D822" s="29"/>
      <c r="E822" s="29"/>
      <c r="F822" s="29"/>
      <c r="G822" s="29"/>
      <c r="H822" s="29"/>
      <c r="I822" s="30"/>
      <c r="J822" s="30"/>
      <c r="K822" s="30"/>
      <c r="L822" s="30"/>
      <c r="M822" s="40"/>
      <c r="N822" s="40"/>
      <c r="O822" s="31"/>
      <c r="P822" s="31"/>
      <c r="Q822" s="32"/>
      <c r="R822" s="32"/>
      <c r="S822" s="33"/>
      <c r="T822" s="33"/>
      <c r="U822" s="33"/>
      <c r="V822" s="33"/>
      <c r="W822" s="33"/>
      <c r="X822" s="33"/>
    </row>
    <row r="823" spans="1:24" s="34" customFormat="1">
      <c r="A823" s="29"/>
      <c r="B823" s="29"/>
      <c r="C823" s="29"/>
      <c r="D823" s="29"/>
      <c r="E823" s="29"/>
      <c r="F823" s="29"/>
      <c r="G823" s="29"/>
      <c r="H823" s="29"/>
      <c r="I823" s="30"/>
      <c r="J823" s="30"/>
      <c r="K823" s="30"/>
      <c r="L823" s="30"/>
      <c r="M823" s="40"/>
      <c r="N823" s="40"/>
      <c r="O823" s="31"/>
      <c r="P823" s="31"/>
      <c r="Q823" s="32"/>
      <c r="R823" s="32"/>
      <c r="S823" s="33"/>
      <c r="T823" s="33"/>
      <c r="U823" s="33"/>
      <c r="V823" s="33"/>
      <c r="W823" s="33"/>
      <c r="X823" s="33"/>
    </row>
    <row r="824" spans="1:24" s="34" customFormat="1">
      <c r="A824" s="29"/>
      <c r="B824" s="29"/>
      <c r="C824" s="29"/>
      <c r="D824" s="29"/>
      <c r="E824" s="29"/>
      <c r="F824" s="29"/>
      <c r="G824" s="29"/>
      <c r="H824" s="29"/>
      <c r="I824" s="30"/>
      <c r="J824" s="30"/>
      <c r="K824" s="30"/>
      <c r="L824" s="30"/>
      <c r="M824" s="40"/>
      <c r="N824" s="40"/>
      <c r="O824" s="31"/>
      <c r="P824" s="31"/>
      <c r="Q824" s="32"/>
      <c r="R824" s="32"/>
      <c r="S824" s="33"/>
      <c r="T824" s="33"/>
      <c r="U824" s="33"/>
      <c r="V824" s="33"/>
      <c r="W824" s="33"/>
      <c r="X824" s="33"/>
    </row>
    <row r="825" spans="1:24" s="34" customFormat="1">
      <c r="A825" s="29"/>
      <c r="B825" s="29"/>
      <c r="C825" s="29"/>
      <c r="D825" s="29"/>
      <c r="E825" s="29"/>
      <c r="F825" s="29"/>
      <c r="G825" s="29"/>
      <c r="H825" s="29"/>
      <c r="I825" s="30"/>
      <c r="J825" s="30"/>
      <c r="K825" s="30"/>
      <c r="L825" s="30"/>
      <c r="M825" s="40"/>
      <c r="N825" s="40"/>
      <c r="O825" s="31"/>
      <c r="P825" s="31"/>
      <c r="Q825" s="32"/>
      <c r="R825" s="32"/>
      <c r="S825" s="33"/>
      <c r="T825" s="33"/>
      <c r="U825" s="33"/>
      <c r="V825" s="33"/>
      <c r="W825" s="33"/>
      <c r="X825" s="33"/>
    </row>
    <row r="826" spans="1:24" s="34" customFormat="1">
      <c r="A826" s="29"/>
      <c r="B826" s="29"/>
      <c r="C826" s="29"/>
      <c r="D826" s="29"/>
      <c r="E826" s="29"/>
      <c r="F826" s="29"/>
      <c r="G826" s="29"/>
      <c r="H826" s="29"/>
      <c r="I826" s="30"/>
      <c r="J826" s="30"/>
      <c r="K826" s="30"/>
      <c r="L826" s="30"/>
      <c r="M826" s="40"/>
      <c r="N826" s="40"/>
      <c r="O826" s="31"/>
      <c r="P826" s="31"/>
      <c r="Q826" s="32"/>
      <c r="R826" s="32"/>
      <c r="S826" s="33"/>
      <c r="T826" s="33"/>
      <c r="U826" s="33"/>
      <c r="V826" s="33"/>
      <c r="W826" s="33"/>
      <c r="X826" s="33"/>
    </row>
    <row r="827" spans="1:24" s="34" customFormat="1">
      <c r="A827" s="29"/>
      <c r="B827" s="29"/>
      <c r="C827" s="29"/>
      <c r="D827" s="29"/>
      <c r="E827" s="29"/>
      <c r="F827" s="29"/>
      <c r="G827" s="29"/>
      <c r="H827" s="29"/>
      <c r="I827" s="30"/>
      <c r="J827" s="30"/>
      <c r="K827" s="30"/>
      <c r="L827" s="30"/>
      <c r="M827" s="40"/>
      <c r="N827" s="40"/>
      <c r="O827" s="31"/>
      <c r="P827" s="31"/>
      <c r="Q827" s="32"/>
      <c r="R827" s="32"/>
      <c r="S827" s="33"/>
      <c r="T827" s="33"/>
      <c r="U827" s="33"/>
      <c r="V827" s="33"/>
      <c r="W827" s="33"/>
      <c r="X827" s="33"/>
    </row>
    <row r="828" spans="1:24" s="34" customFormat="1">
      <c r="A828" s="29"/>
      <c r="B828" s="29"/>
      <c r="C828" s="29"/>
      <c r="D828" s="29"/>
      <c r="E828" s="29"/>
      <c r="F828" s="29"/>
      <c r="G828" s="29"/>
      <c r="H828" s="29"/>
      <c r="I828" s="30"/>
      <c r="J828" s="30"/>
      <c r="K828" s="30"/>
      <c r="L828" s="30"/>
      <c r="M828" s="40"/>
      <c r="N828" s="40"/>
      <c r="O828" s="31"/>
      <c r="P828" s="31"/>
      <c r="Q828" s="32"/>
      <c r="R828" s="32"/>
      <c r="S828" s="33"/>
      <c r="T828" s="33"/>
      <c r="U828" s="33"/>
      <c r="V828" s="33"/>
      <c r="W828" s="33"/>
      <c r="X828" s="33"/>
    </row>
    <row r="829" spans="1:24" s="34" customFormat="1">
      <c r="A829" s="29"/>
      <c r="B829" s="29"/>
      <c r="C829" s="29"/>
      <c r="D829" s="29"/>
      <c r="E829" s="29"/>
      <c r="F829" s="29"/>
      <c r="G829" s="29"/>
      <c r="H829" s="29"/>
      <c r="I829" s="30"/>
      <c r="J829" s="30"/>
      <c r="K829" s="30"/>
      <c r="L829" s="30"/>
      <c r="M829" s="40"/>
      <c r="N829" s="40"/>
      <c r="O829" s="31"/>
      <c r="P829" s="31"/>
      <c r="Q829" s="32"/>
      <c r="R829" s="32"/>
      <c r="S829" s="33"/>
      <c r="T829" s="33"/>
      <c r="U829" s="33"/>
      <c r="V829" s="33"/>
      <c r="W829" s="33"/>
      <c r="X829" s="33"/>
    </row>
    <row r="830" spans="1:24" s="34" customFormat="1">
      <c r="A830" s="29"/>
      <c r="B830" s="29"/>
      <c r="C830" s="29"/>
      <c r="D830" s="29"/>
      <c r="E830" s="29"/>
      <c r="F830" s="29"/>
      <c r="G830" s="29"/>
      <c r="H830" s="29"/>
      <c r="I830" s="30"/>
      <c r="J830" s="30"/>
      <c r="K830" s="30"/>
      <c r="L830" s="30"/>
      <c r="M830" s="40"/>
      <c r="N830" s="40"/>
      <c r="O830" s="31"/>
      <c r="P830" s="31"/>
      <c r="Q830" s="32"/>
      <c r="R830" s="32"/>
      <c r="S830" s="33"/>
      <c r="T830" s="33"/>
      <c r="U830" s="33"/>
      <c r="V830" s="33"/>
      <c r="W830" s="33"/>
      <c r="X830" s="33"/>
    </row>
    <row r="831" spans="1:24" s="34" customFormat="1">
      <c r="A831" s="29"/>
      <c r="B831" s="29"/>
      <c r="C831" s="29"/>
      <c r="D831" s="29"/>
      <c r="E831" s="29"/>
      <c r="F831" s="29"/>
      <c r="G831" s="29"/>
      <c r="H831" s="29"/>
      <c r="I831" s="30"/>
      <c r="J831" s="30"/>
      <c r="K831" s="30"/>
      <c r="L831" s="30"/>
      <c r="M831" s="40"/>
      <c r="N831" s="40"/>
      <c r="O831" s="31"/>
      <c r="P831" s="31"/>
      <c r="Q831" s="32"/>
      <c r="R831" s="32"/>
      <c r="S831" s="33"/>
      <c r="T831" s="33"/>
      <c r="U831" s="33"/>
      <c r="V831" s="33"/>
      <c r="W831" s="33"/>
      <c r="X831" s="33"/>
    </row>
    <row r="832" spans="1:24" s="34" customFormat="1">
      <c r="A832" s="29"/>
      <c r="B832" s="29"/>
      <c r="C832" s="29"/>
      <c r="D832" s="29"/>
      <c r="E832" s="29"/>
      <c r="F832" s="29"/>
      <c r="G832" s="29"/>
      <c r="H832" s="29"/>
      <c r="I832" s="30"/>
      <c r="J832" s="30"/>
      <c r="K832" s="30"/>
      <c r="L832" s="30"/>
      <c r="M832" s="40"/>
      <c r="N832" s="40"/>
      <c r="O832" s="31"/>
      <c r="P832" s="31"/>
      <c r="Q832" s="32"/>
      <c r="R832" s="32"/>
      <c r="S832" s="33"/>
      <c r="T832" s="33"/>
      <c r="U832" s="33"/>
      <c r="V832" s="33"/>
      <c r="W832" s="33"/>
      <c r="X832" s="33"/>
    </row>
    <row r="833" spans="1:24" s="34" customFormat="1">
      <c r="A833" s="29"/>
      <c r="B833" s="29"/>
      <c r="C833" s="29"/>
      <c r="D833" s="29"/>
      <c r="E833" s="29"/>
      <c r="F833" s="29"/>
      <c r="G833" s="29"/>
      <c r="H833" s="29"/>
      <c r="I833" s="30"/>
      <c r="J833" s="30"/>
      <c r="K833" s="30"/>
      <c r="L833" s="30"/>
      <c r="M833" s="40"/>
      <c r="N833" s="40"/>
      <c r="O833" s="31"/>
      <c r="P833" s="31"/>
      <c r="Q833" s="32"/>
      <c r="R833" s="32"/>
      <c r="S833" s="33"/>
      <c r="T833" s="33"/>
      <c r="U833" s="33"/>
      <c r="V833" s="33"/>
      <c r="W833" s="33"/>
      <c r="X833" s="33"/>
    </row>
    <row r="834" spans="1:24" s="34" customFormat="1">
      <c r="A834" s="29"/>
      <c r="B834" s="29"/>
      <c r="C834" s="29"/>
      <c r="D834" s="29"/>
      <c r="E834" s="29"/>
      <c r="F834" s="29"/>
      <c r="G834" s="29"/>
      <c r="H834" s="29"/>
      <c r="I834" s="30"/>
      <c r="J834" s="30"/>
      <c r="K834" s="30"/>
      <c r="L834" s="30"/>
      <c r="M834" s="40"/>
      <c r="N834" s="40"/>
      <c r="O834" s="31"/>
      <c r="P834" s="31"/>
      <c r="Q834" s="32"/>
      <c r="R834" s="32"/>
      <c r="S834" s="33"/>
      <c r="T834" s="33"/>
      <c r="U834" s="33"/>
      <c r="V834" s="33"/>
      <c r="W834" s="33"/>
      <c r="X834" s="33"/>
    </row>
    <row r="835" spans="1:24" s="34" customFormat="1">
      <c r="A835" s="29"/>
      <c r="B835" s="29"/>
      <c r="C835" s="29"/>
      <c r="D835" s="29"/>
      <c r="E835" s="29"/>
      <c r="F835" s="29"/>
      <c r="G835" s="29"/>
      <c r="H835" s="29"/>
      <c r="I835" s="30"/>
      <c r="J835" s="30"/>
      <c r="K835" s="30"/>
      <c r="L835" s="30"/>
      <c r="M835" s="40"/>
      <c r="N835" s="40"/>
      <c r="O835" s="31"/>
      <c r="P835" s="31"/>
      <c r="Q835" s="32"/>
      <c r="R835" s="32"/>
      <c r="S835" s="33"/>
      <c r="T835" s="33"/>
      <c r="U835" s="33"/>
      <c r="V835" s="33"/>
      <c r="W835" s="33"/>
      <c r="X835" s="33"/>
    </row>
    <row r="836" spans="1:24" s="34" customFormat="1">
      <c r="A836" s="29"/>
      <c r="B836" s="29"/>
      <c r="C836" s="29"/>
      <c r="D836" s="29"/>
      <c r="E836" s="29"/>
      <c r="F836" s="29"/>
      <c r="G836" s="29"/>
      <c r="H836" s="29"/>
      <c r="I836" s="30"/>
      <c r="J836" s="30"/>
      <c r="K836" s="30"/>
      <c r="L836" s="30"/>
      <c r="M836" s="40"/>
      <c r="N836" s="40"/>
      <c r="O836" s="31"/>
      <c r="P836" s="31"/>
      <c r="Q836" s="32"/>
      <c r="R836" s="32"/>
      <c r="S836" s="33"/>
      <c r="T836" s="33"/>
      <c r="U836" s="33"/>
      <c r="V836" s="33"/>
      <c r="W836" s="33"/>
      <c r="X836" s="33"/>
    </row>
    <row r="837" spans="1:24" s="34" customFormat="1">
      <c r="A837" s="29"/>
      <c r="B837" s="29"/>
      <c r="C837" s="29"/>
      <c r="D837" s="29"/>
      <c r="E837" s="29"/>
      <c r="F837" s="29"/>
      <c r="G837" s="29"/>
      <c r="H837" s="29"/>
      <c r="I837" s="30"/>
      <c r="J837" s="30"/>
      <c r="K837" s="30"/>
      <c r="L837" s="30"/>
      <c r="M837" s="40"/>
      <c r="N837" s="40"/>
      <c r="O837" s="31"/>
      <c r="P837" s="31"/>
      <c r="Q837" s="32"/>
      <c r="R837" s="32"/>
      <c r="S837" s="33"/>
      <c r="T837" s="33"/>
      <c r="U837" s="33"/>
      <c r="V837" s="33"/>
      <c r="W837" s="33"/>
      <c r="X837" s="33"/>
    </row>
    <row r="838" spans="1:24" s="34" customFormat="1">
      <c r="A838" s="29"/>
      <c r="B838" s="29"/>
      <c r="C838" s="29"/>
      <c r="D838" s="29"/>
      <c r="E838" s="29"/>
      <c r="F838" s="29"/>
      <c r="G838" s="29"/>
      <c r="H838" s="29"/>
      <c r="I838" s="30"/>
      <c r="J838" s="30"/>
      <c r="K838" s="30"/>
      <c r="L838" s="30"/>
      <c r="M838" s="40"/>
      <c r="N838" s="40"/>
      <c r="O838" s="31"/>
      <c r="P838" s="31"/>
      <c r="Q838" s="32"/>
      <c r="R838" s="32"/>
      <c r="S838" s="33"/>
      <c r="T838" s="33"/>
      <c r="U838" s="33"/>
      <c r="V838" s="33"/>
      <c r="W838" s="33"/>
      <c r="X838" s="33"/>
    </row>
    <row r="839" spans="1:24" s="34" customFormat="1">
      <c r="A839" s="29"/>
      <c r="B839" s="29"/>
      <c r="C839" s="29"/>
      <c r="D839" s="29"/>
      <c r="E839" s="29"/>
      <c r="F839" s="29"/>
      <c r="G839" s="29"/>
      <c r="H839" s="29"/>
      <c r="I839" s="30"/>
      <c r="J839" s="30"/>
      <c r="K839" s="30"/>
      <c r="L839" s="30"/>
      <c r="M839" s="40"/>
      <c r="N839" s="40"/>
      <c r="O839" s="31"/>
      <c r="P839" s="31"/>
      <c r="Q839" s="32"/>
      <c r="R839" s="32"/>
      <c r="S839" s="33"/>
      <c r="T839" s="33"/>
      <c r="U839" s="33"/>
      <c r="V839" s="33"/>
      <c r="W839" s="33"/>
      <c r="X839" s="33"/>
    </row>
    <row r="840" spans="1:24" s="34" customFormat="1">
      <c r="A840" s="29"/>
      <c r="B840" s="29"/>
      <c r="C840" s="29"/>
      <c r="D840" s="29"/>
      <c r="E840" s="29"/>
      <c r="F840" s="29"/>
      <c r="G840" s="29"/>
      <c r="H840" s="29"/>
      <c r="I840" s="30"/>
      <c r="J840" s="30"/>
      <c r="K840" s="30"/>
      <c r="L840" s="30"/>
      <c r="M840" s="40"/>
      <c r="N840" s="40"/>
      <c r="O840" s="31"/>
      <c r="P840" s="31"/>
      <c r="Q840" s="32"/>
      <c r="R840" s="32"/>
      <c r="S840" s="33"/>
      <c r="T840" s="33"/>
      <c r="U840" s="33"/>
      <c r="V840" s="33"/>
      <c r="W840" s="33"/>
      <c r="X840" s="33"/>
    </row>
    <row r="841" spans="1:24" s="34" customFormat="1">
      <c r="A841" s="29"/>
      <c r="B841" s="29"/>
      <c r="C841" s="29"/>
      <c r="D841" s="29"/>
      <c r="E841" s="29"/>
      <c r="F841" s="29"/>
      <c r="G841" s="29"/>
      <c r="H841" s="29"/>
      <c r="I841" s="30"/>
      <c r="J841" s="30"/>
      <c r="K841" s="30"/>
      <c r="L841" s="30"/>
      <c r="M841" s="40"/>
      <c r="N841" s="40"/>
      <c r="O841" s="31"/>
      <c r="P841" s="31"/>
      <c r="Q841" s="32"/>
      <c r="R841" s="32"/>
      <c r="S841" s="33"/>
      <c r="T841" s="33"/>
      <c r="U841" s="33"/>
      <c r="V841" s="33"/>
      <c r="W841" s="33"/>
      <c r="X841" s="33"/>
    </row>
    <row r="842" spans="1:24" s="34" customFormat="1">
      <c r="A842" s="29"/>
      <c r="B842" s="29"/>
      <c r="C842" s="29"/>
      <c r="D842" s="29"/>
      <c r="E842" s="29"/>
      <c r="F842" s="29"/>
      <c r="G842" s="29"/>
      <c r="H842" s="29"/>
      <c r="I842" s="30"/>
      <c r="J842" s="30"/>
      <c r="K842" s="30"/>
      <c r="L842" s="30"/>
      <c r="M842" s="40"/>
      <c r="N842" s="40"/>
      <c r="O842" s="31"/>
      <c r="P842" s="31"/>
      <c r="Q842" s="32"/>
      <c r="R842" s="32"/>
      <c r="S842" s="33"/>
      <c r="T842" s="33"/>
      <c r="U842" s="33"/>
      <c r="V842" s="33"/>
      <c r="W842" s="33"/>
      <c r="X842" s="33"/>
    </row>
    <row r="843" spans="1:24" s="34" customFormat="1">
      <c r="A843" s="29"/>
      <c r="B843" s="29"/>
      <c r="C843" s="29"/>
      <c r="D843" s="29"/>
      <c r="E843" s="29"/>
      <c r="F843" s="29"/>
      <c r="G843" s="29"/>
      <c r="H843" s="29"/>
      <c r="I843" s="30"/>
      <c r="J843" s="30"/>
      <c r="K843" s="30"/>
      <c r="L843" s="30"/>
      <c r="M843" s="40"/>
      <c r="N843" s="40"/>
      <c r="O843" s="31"/>
      <c r="P843" s="31"/>
      <c r="Q843" s="32"/>
      <c r="R843" s="32"/>
      <c r="S843" s="33"/>
      <c r="T843" s="33"/>
      <c r="U843" s="33"/>
      <c r="V843" s="33"/>
      <c r="W843" s="33"/>
      <c r="X843" s="33"/>
    </row>
    <row r="844" spans="1:24" s="34" customFormat="1">
      <c r="A844" s="29"/>
      <c r="B844" s="29"/>
      <c r="C844" s="29"/>
      <c r="D844" s="29"/>
      <c r="E844" s="29"/>
      <c r="F844" s="29"/>
      <c r="G844" s="29"/>
      <c r="H844" s="29"/>
      <c r="I844" s="30"/>
      <c r="J844" s="30"/>
      <c r="K844" s="30"/>
      <c r="L844" s="30"/>
      <c r="M844" s="40"/>
      <c r="N844" s="40"/>
      <c r="O844" s="31"/>
      <c r="P844" s="31"/>
      <c r="Q844" s="32"/>
      <c r="R844" s="32"/>
      <c r="S844" s="33"/>
      <c r="T844" s="33"/>
      <c r="U844" s="33"/>
      <c r="V844" s="33"/>
      <c r="W844" s="33"/>
      <c r="X844" s="33"/>
    </row>
    <row r="845" spans="1:24" s="34" customFormat="1">
      <c r="A845" s="29"/>
      <c r="B845" s="29"/>
      <c r="C845" s="29"/>
      <c r="D845" s="29"/>
      <c r="E845" s="29"/>
      <c r="F845" s="29"/>
      <c r="G845" s="29"/>
      <c r="H845" s="29"/>
      <c r="I845" s="30"/>
      <c r="J845" s="30"/>
      <c r="K845" s="30"/>
      <c r="L845" s="30"/>
      <c r="M845" s="40"/>
      <c r="N845" s="40"/>
      <c r="O845" s="31"/>
      <c r="P845" s="31"/>
      <c r="Q845" s="32"/>
      <c r="R845" s="32"/>
      <c r="S845" s="33"/>
      <c r="T845" s="33"/>
      <c r="U845" s="33"/>
      <c r="V845" s="33"/>
      <c r="W845" s="33"/>
      <c r="X845" s="33"/>
    </row>
    <row r="846" spans="1:24" s="34" customFormat="1">
      <c r="A846" s="29"/>
      <c r="B846" s="29"/>
      <c r="C846" s="29"/>
      <c r="D846" s="29"/>
      <c r="E846" s="29"/>
      <c r="F846" s="29"/>
      <c r="G846" s="29"/>
      <c r="H846" s="29"/>
      <c r="I846" s="30"/>
      <c r="J846" s="30"/>
      <c r="K846" s="30"/>
      <c r="L846" s="30"/>
      <c r="M846" s="40"/>
      <c r="N846" s="40"/>
      <c r="O846" s="31"/>
      <c r="P846" s="31"/>
      <c r="Q846" s="32"/>
      <c r="R846" s="32"/>
      <c r="S846" s="33"/>
      <c r="T846" s="33"/>
      <c r="U846" s="33"/>
      <c r="V846" s="33"/>
      <c r="W846" s="33"/>
      <c r="X846" s="33"/>
    </row>
    <row r="847" spans="1:24" s="34" customFormat="1">
      <c r="A847" s="29"/>
      <c r="B847" s="29"/>
      <c r="C847" s="29"/>
      <c r="D847" s="29"/>
      <c r="E847" s="29"/>
      <c r="F847" s="29"/>
      <c r="G847" s="29"/>
      <c r="H847" s="29"/>
      <c r="I847" s="30"/>
      <c r="J847" s="30"/>
      <c r="K847" s="30"/>
      <c r="L847" s="30"/>
      <c r="M847" s="40"/>
      <c r="N847" s="40"/>
      <c r="O847" s="31"/>
      <c r="P847" s="31"/>
      <c r="Q847" s="32"/>
      <c r="R847" s="32"/>
      <c r="S847" s="33"/>
      <c r="T847" s="33"/>
      <c r="U847" s="33"/>
      <c r="V847" s="33"/>
      <c r="W847" s="33"/>
      <c r="X847" s="33"/>
    </row>
    <row r="848" spans="1:24" s="34" customFormat="1">
      <c r="A848" s="29"/>
      <c r="B848" s="29"/>
      <c r="C848" s="29"/>
      <c r="D848" s="29"/>
      <c r="E848" s="29"/>
      <c r="F848" s="29"/>
      <c r="G848" s="29"/>
      <c r="H848" s="29"/>
      <c r="I848" s="30"/>
      <c r="J848" s="30"/>
      <c r="K848" s="30"/>
      <c r="L848" s="30"/>
      <c r="M848" s="40"/>
      <c r="N848" s="40"/>
      <c r="O848" s="31"/>
      <c r="P848" s="31"/>
      <c r="Q848" s="32"/>
      <c r="R848" s="32"/>
      <c r="S848" s="33"/>
      <c r="T848" s="33"/>
      <c r="U848" s="33"/>
      <c r="V848" s="33"/>
      <c r="W848" s="33"/>
      <c r="X848" s="33"/>
    </row>
    <row r="849" spans="1:24" s="34" customFormat="1">
      <c r="A849" s="29"/>
      <c r="B849" s="29"/>
      <c r="C849" s="29"/>
      <c r="D849" s="29"/>
      <c r="E849" s="29"/>
      <c r="F849" s="29"/>
      <c r="G849" s="29"/>
      <c r="H849" s="29"/>
      <c r="I849" s="30"/>
      <c r="J849" s="30"/>
      <c r="K849" s="30"/>
      <c r="L849" s="30"/>
      <c r="M849" s="40"/>
      <c r="N849" s="40"/>
      <c r="O849" s="31"/>
      <c r="P849" s="31"/>
      <c r="Q849" s="32"/>
      <c r="R849" s="32"/>
      <c r="S849" s="33"/>
      <c r="T849" s="33"/>
      <c r="U849" s="33"/>
      <c r="V849" s="33"/>
      <c r="W849" s="33"/>
      <c r="X849" s="33"/>
    </row>
    <row r="850" spans="1:24" s="34" customFormat="1">
      <c r="A850" s="29"/>
      <c r="B850" s="29"/>
      <c r="C850" s="29"/>
      <c r="D850" s="29"/>
      <c r="E850" s="29"/>
      <c r="F850" s="29"/>
      <c r="G850" s="29"/>
      <c r="H850" s="29"/>
      <c r="I850" s="30"/>
      <c r="J850" s="30"/>
      <c r="K850" s="30"/>
      <c r="L850" s="30"/>
      <c r="M850" s="40"/>
      <c r="N850" s="40"/>
      <c r="O850" s="31"/>
      <c r="P850" s="31"/>
      <c r="Q850" s="32"/>
      <c r="R850" s="32"/>
      <c r="S850" s="33"/>
      <c r="T850" s="33"/>
      <c r="U850" s="33"/>
      <c r="V850" s="33"/>
      <c r="W850" s="33"/>
      <c r="X850" s="33"/>
    </row>
    <row r="851" spans="1:24" s="34" customFormat="1">
      <c r="A851" s="29"/>
      <c r="B851" s="29"/>
      <c r="C851" s="29"/>
      <c r="D851" s="29"/>
      <c r="E851" s="29"/>
      <c r="F851" s="29"/>
      <c r="G851" s="29"/>
      <c r="H851" s="29"/>
      <c r="I851" s="30"/>
      <c r="J851" s="30"/>
      <c r="K851" s="30"/>
      <c r="L851" s="30"/>
      <c r="M851" s="40"/>
      <c r="N851" s="40"/>
      <c r="O851" s="31"/>
      <c r="P851" s="31"/>
      <c r="Q851" s="32"/>
      <c r="R851" s="32"/>
      <c r="S851" s="33"/>
      <c r="T851" s="33"/>
      <c r="U851" s="33"/>
      <c r="V851" s="33"/>
      <c r="W851" s="33"/>
      <c r="X851" s="33"/>
    </row>
    <row r="852" spans="1:24" s="34" customFormat="1">
      <c r="A852" s="29"/>
      <c r="B852" s="29"/>
      <c r="C852" s="29"/>
      <c r="D852" s="29"/>
      <c r="E852" s="29"/>
      <c r="F852" s="29"/>
      <c r="G852" s="29"/>
      <c r="H852" s="29"/>
      <c r="I852" s="30"/>
      <c r="J852" s="30"/>
      <c r="K852" s="30"/>
      <c r="L852" s="30"/>
      <c r="M852" s="40"/>
      <c r="N852" s="40"/>
      <c r="O852" s="31"/>
      <c r="P852" s="31"/>
      <c r="Q852" s="32"/>
      <c r="R852" s="32"/>
      <c r="S852" s="33"/>
      <c r="T852" s="33"/>
      <c r="U852" s="33"/>
      <c r="V852" s="33"/>
      <c r="W852" s="33"/>
      <c r="X852" s="33"/>
    </row>
    <row r="853" spans="1:24" s="34" customFormat="1">
      <c r="A853" s="29"/>
      <c r="B853" s="29"/>
      <c r="C853" s="29"/>
      <c r="D853" s="29"/>
      <c r="E853" s="29"/>
      <c r="F853" s="29"/>
      <c r="G853" s="29"/>
      <c r="H853" s="29"/>
      <c r="I853" s="30"/>
      <c r="J853" s="30"/>
      <c r="K853" s="30"/>
      <c r="L853" s="30"/>
      <c r="M853" s="40"/>
      <c r="N853" s="40"/>
      <c r="O853" s="31"/>
      <c r="P853" s="31"/>
      <c r="Q853" s="32"/>
      <c r="R853" s="32"/>
      <c r="S853" s="33"/>
      <c r="T853" s="33"/>
      <c r="U853" s="33"/>
      <c r="V853" s="33"/>
      <c r="W853" s="33"/>
      <c r="X853" s="33"/>
    </row>
    <row r="854" spans="1:24" s="34" customFormat="1">
      <c r="A854" s="29"/>
      <c r="B854" s="29"/>
      <c r="C854" s="29"/>
      <c r="D854" s="29"/>
      <c r="E854" s="29"/>
      <c r="F854" s="29"/>
      <c r="G854" s="29"/>
      <c r="H854" s="29"/>
      <c r="I854" s="30"/>
      <c r="J854" s="30"/>
      <c r="K854" s="30"/>
      <c r="L854" s="30"/>
      <c r="M854" s="40"/>
      <c r="N854" s="40"/>
      <c r="O854" s="31"/>
      <c r="P854" s="31"/>
      <c r="Q854" s="32"/>
      <c r="R854" s="32"/>
      <c r="S854" s="33"/>
      <c r="T854" s="33"/>
      <c r="U854" s="33"/>
      <c r="V854" s="33"/>
      <c r="W854" s="33"/>
      <c r="X854" s="33"/>
    </row>
    <row r="855" spans="1:24" s="34" customFormat="1">
      <c r="A855" s="29"/>
      <c r="B855" s="29"/>
      <c r="C855" s="29"/>
      <c r="D855" s="29"/>
      <c r="E855" s="29"/>
      <c r="F855" s="29"/>
      <c r="G855" s="29"/>
      <c r="H855" s="29"/>
      <c r="I855" s="30"/>
      <c r="J855" s="30"/>
      <c r="K855" s="30"/>
      <c r="L855" s="30"/>
      <c r="M855" s="40"/>
      <c r="N855" s="40"/>
      <c r="O855" s="31"/>
      <c r="P855" s="31"/>
      <c r="Q855" s="32"/>
      <c r="R855" s="32"/>
      <c r="S855" s="33"/>
      <c r="T855" s="33"/>
      <c r="U855" s="33"/>
      <c r="V855" s="33"/>
      <c r="W855" s="33"/>
      <c r="X855" s="33"/>
    </row>
    <row r="856" spans="1:24" s="34" customFormat="1">
      <c r="A856" s="29"/>
      <c r="B856" s="29"/>
      <c r="C856" s="29"/>
      <c r="D856" s="29"/>
      <c r="E856" s="29"/>
      <c r="F856" s="29"/>
      <c r="G856" s="29"/>
      <c r="H856" s="29"/>
      <c r="I856" s="30"/>
      <c r="J856" s="30"/>
      <c r="K856" s="30"/>
      <c r="L856" s="30"/>
      <c r="M856" s="40"/>
      <c r="N856" s="40"/>
      <c r="O856" s="31"/>
      <c r="P856" s="31"/>
      <c r="Q856" s="32"/>
      <c r="R856" s="32"/>
      <c r="S856" s="33"/>
      <c r="T856" s="33"/>
      <c r="U856" s="33"/>
      <c r="V856" s="33"/>
      <c r="W856" s="33"/>
      <c r="X856" s="33"/>
    </row>
    <row r="857" spans="1:24" s="34" customFormat="1">
      <c r="A857" s="29"/>
      <c r="B857" s="29"/>
      <c r="C857" s="29"/>
      <c r="D857" s="29"/>
      <c r="E857" s="29"/>
      <c r="F857" s="29"/>
      <c r="G857" s="29"/>
      <c r="H857" s="29"/>
      <c r="I857" s="30"/>
      <c r="J857" s="30"/>
      <c r="K857" s="30"/>
      <c r="L857" s="30"/>
      <c r="M857" s="40"/>
      <c r="N857" s="40"/>
      <c r="O857" s="31"/>
      <c r="P857" s="31"/>
      <c r="Q857" s="32"/>
      <c r="R857" s="32"/>
      <c r="S857" s="33"/>
      <c r="T857" s="33"/>
      <c r="U857" s="33"/>
      <c r="V857" s="33"/>
      <c r="W857" s="33"/>
      <c r="X857" s="33"/>
    </row>
    <row r="858" spans="1:24" s="34" customFormat="1">
      <c r="A858" s="29"/>
      <c r="B858" s="29"/>
      <c r="C858" s="29"/>
      <c r="D858" s="29"/>
      <c r="E858" s="29"/>
      <c r="F858" s="29"/>
      <c r="G858" s="29"/>
      <c r="H858" s="29"/>
      <c r="I858" s="30"/>
      <c r="J858" s="30"/>
      <c r="K858" s="30"/>
      <c r="L858" s="30"/>
      <c r="M858" s="40"/>
      <c r="N858" s="40"/>
      <c r="O858" s="31"/>
      <c r="P858" s="31"/>
      <c r="Q858" s="32"/>
      <c r="R858" s="32"/>
      <c r="S858" s="33"/>
      <c r="T858" s="33"/>
      <c r="U858" s="33"/>
      <c r="V858" s="33"/>
      <c r="W858" s="33"/>
      <c r="X858" s="33"/>
    </row>
    <row r="859" spans="1:24" s="34" customFormat="1">
      <c r="A859" s="29"/>
      <c r="B859" s="29"/>
      <c r="C859" s="29"/>
      <c r="D859" s="29"/>
      <c r="E859" s="29"/>
      <c r="F859" s="29"/>
      <c r="G859" s="29"/>
      <c r="H859" s="29"/>
      <c r="I859" s="30"/>
      <c r="J859" s="30"/>
      <c r="K859" s="30"/>
      <c r="L859" s="30"/>
      <c r="M859" s="40"/>
      <c r="N859" s="40"/>
      <c r="O859" s="31"/>
      <c r="P859" s="31"/>
      <c r="Q859" s="32"/>
      <c r="R859" s="32"/>
      <c r="S859" s="33"/>
      <c r="T859" s="33"/>
      <c r="U859" s="33"/>
      <c r="V859" s="33"/>
      <c r="W859" s="33"/>
      <c r="X859" s="33"/>
    </row>
    <row r="860" spans="1:24" s="34" customFormat="1">
      <c r="A860" s="29"/>
      <c r="B860" s="29"/>
      <c r="C860" s="29"/>
      <c r="D860" s="29"/>
      <c r="E860" s="29"/>
      <c r="F860" s="29"/>
      <c r="G860" s="29"/>
      <c r="H860" s="29"/>
      <c r="I860" s="30"/>
      <c r="J860" s="30"/>
      <c r="K860" s="30"/>
      <c r="L860" s="30"/>
      <c r="M860" s="40"/>
      <c r="N860" s="40"/>
      <c r="O860" s="31"/>
      <c r="P860" s="31"/>
      <c r="Q860" s="32"/>
      <c r="R860" s="32"/>
      <c r="S860" s="33"/>
      <c r="T860" s="33"/>
      <c r="U860" s="33"/>
      <c r="V860" s="33"/>
      <c r="W860" s="33"/>
      <c r="X860" s="33"/>
    </row>
    <row r="861" spans="1:24" s="34" customFormat="1">
      <c r="A861" s="29"/>
      <c r="B861" s="29"/>
      <c r="C861" s="29"/>
      <c r="D861" s="29"/>
      <c r="E861" s="29"/>
      <c r="F861" s="29"/>
      <c r="G861" s="29"/>
      <c r="H861" s="29"/>
      <c r="I861" s="30"/>
      <c r="J861" s="30"/>
      <c r="K861" s="30"/>
      <c r="L861" s="30"/>
      <c r="M861" s="40"/>
      <c r="N861" s="40"/>
      <c r="O861" s="31"/>
      <c r="P861" s="31"/>
      <c r="Q861" s="32"/>
      <c r="R861" s="32"/>
      <c r="S861" s="33"/>
      <c r="T861" s="33"/>
      <c r="U861" s="33"/>
      <c r="V861" s="33"/>
      <c r="W861" s="33"/>
      <c r="X861" s="33"/>
    </row>
    <row r="862" spans="1:24" s="34" customFormat="1">
      <c r="A862" s="29"/>
      <c r="B862" s="29"/>
      <c r="C862" s="29"/>
      <c r="D862" s="29"/>
      <c r="E862" s="29"/>
      <c r="F862" s="29"/>
      <c r="G862" s="29"/>
      <c r="H862" s="29"/>
      <c r="I862" s="30"/>
      <c r="J862" s="30"/>
      <c r="K862" s="30"/>
      <c r="L862" s="30"/>
      <c r="M862" s="40"/>
      <c r="N862" s="40"/>
      <c r="O862" s="31"/>
      <c r="P862" s="31"/>
      <c r="Q862" s="32"/>
      <c r="R862" s="32"/>
      <c r="S862" s="33"/>
      <c r="T862" s="33"/>
      <c r="U862" s="33"/>
      <c r="V862" s="33"/>
      <c r="W862" s="33"/>
      <c r="X862" s="33"/>
    </row>
    <row r="863" spans="1:24" s="34" customFormat="1">
      <c r="A863" s="29"/>
      <c r="B863" s="29"/>
      <c r="C863" s="29"/>
      <c r="D863" s="29"/>
      <c r="E863" s="29"/>
      <c r="F863" s="29"/>
      <c r="G863" s="29"/>
      <c r="H863" s="29"/>
      <c r="I863" s="30"/>
      <c r="J863" s="30"/>
      <c r="K863" s="30"/>
      <c r="L863" s="30"/>
      <c r="M863" s="40"/>
      <c r="N863" s="40"/>
      <c r="O863" s="31"/>
      <c r="P863" s="31"/>
      <c r="Q863" s="32"/>
      <c r="R863" s="32"/>
      <c r="S863" s="33"/>
      <c r="T863" s="33"/>
      <c r="U863" s="33"/>
      <c r="V863" s="33"/>
      <c r="W863" s="33"/>
      <c r="X863" s="33"/>
    </row>
    <row r="864" spans="1:24" s="34" customFormat="1">
      <c r="A864" s="29"/>
      <c r="B864" s="29"/>
      <c r="C864" s="29"/>
      <c r="D864" s="29"/>
      <c r="E864" s="29"/>
      <c r="F864" s="29"/>
      <c r="G864" s="29"/>
      <c r="H864" s="29"/>
      <c r="I864" s="30"/>
      <c r="J864" s="30"/>
      <c r="K864" s="30"/>
      <c r="L864" s="30"/>
      <c r="M864" s="40"/>
      <c r="N864" s="40"/>
      <c r="O864" s="31"/>
      <c r="P864" s="31"/>
      <c r="Q864" s="32"/>
      <c r="R864" s="32"/>
      <c r="S864" s="33"/>
      <c r="T864" s="33"/>
      <c r="U864" s="33"/>
      <c r="V864" s="33"/>
      <c r="W864" s="33"/>
      <c r="X864" s="33"/>
    </row>
    <row r="865" spans="1:24" s="34" customFormat="1">
      <c r="A865" s="29"/>
      <c r="B865" s="29"/>
      <c r="C865" s="29"/>
      <c r="D865" s="29"/>
      <c r="E865" s="29"/>
      <c r="F865" s="29"/>
      <c r="G865" s="29"/>
      <c r="H865" s="29"/>
      <c r="I865" s="30"/>
      <c r="J865" s="30"/>
      <c r="K865" s="30"/>
      <c r="L865" s="30"/>
      <c r="M865" s="40"/>
      <c r="N865" s="40"/>
      <c r="O865" s="31"/>
      <c r="P865" s="31"/>
      <c r="Q865" s="32"/>
      <c r="R865" s="32"/>
      <c r="S865" s="33"/>
      <c r="T865" s="33"/>
      <c r="U865" s="33"/>
      <c r="V865" s="33"/>
      <c r="W865" s="33"/>
      <c r="X865" s="33"/>
    </row>
    <row r="866" spans="1:24" s="34" customFormat="1">
      <c r="A866" s="29"/>
      <c r="B866" s="29"/>
      <c r="C866" s="29"/>
      <c r="D866" s="29"/>
      <c r="E866" s="29"/>
      <c r="F866" s="29"/>
      <c r="G866" s="29"/>
      <c r="H866" s="29"/>
      <c r="I866" s="30"/>
      <c r="J866" s="30"/>
      <c r="K866" s="30"/>
      <c r="L866" s="30"/>
      <c r="M866" s="40"/>
      <c r="N866" s="40"/>
      <c r="O866" s="31"/>
      <c r="P866" s="31"/>
      <c r="Q866" s="32"/>
      <c r="R866" s="32"/>
      <c r="S866" s="33"/>
      <c r="T866" s="33"/>
      <c r="U866" s="33"/>
      <c r="V866" s="33"/>
      <c r="W866" s="33"/>
      <c r="X866" s="33"/>
    </row>
    <row r="867" spans="1:24" s="34" customFormat="1">
      <c r="A867" s="29"/>
      <c r="B867" s="29"/>
      <c r="C867" s="29"/>
      <c r="D867" s="29"/>
      <c r="E867" s="29"/>
      <c r="F867" s="29"/>
      <c r="G867" s="29"/>
      <c r="H867" s="29"/>
      <c r="I867" s="30"/>
      <c r="J867" s="30"/>
      <c r="K867" s="30"/>
      <c r="L867" s="30"/>
      <c r="M867" s="40"/>
      <c r="N867" s="40"/>
      <c r="O867" s="31"/>
      <c r="P867" s="31"/>
      <c r="Q867" s="32"/>
      <c r="R867" s="32"/>
      <c r="S867" s="33"/>
      <c r="T867" s="33"/>
      <c r="U867" s="33"/>
      <c r="V867" s="33"/>
      <c r="W867" s="33"/>
      <c r="X867" s="33"/>
    </row>
    <row r="868" spans="1:24" s="34" customFormat="1">
      <c r="A868" s="29"/>
      <c r="B868" s="29"/>
      <c r="C868" s="29"/>
      <c r="D868" s="29"/>
      <c r="E868" s="29"/>
      <c r="F868" s="29"/>
      <c r="G868" s="29"/>
      <c r="H868" s="29"/>
      <c r="I868" s="30"/>
      <c r="J868" s="30"/>
      <c r="K868" s="30"/>
      <c r="L868" s="30"/>
      <c r="M868" s="40"/>
      <c r="N868" s="40"/>
      <c r="O868" s="31"/>
      <c r="P868" s="31"/>
      <c r="Q868" s="32"/>
      <c r="R868" s="32"/>
      <c r="S868" s="33"/>
      <c r="T868" s="33"/>
      <c r="U868" s="33"/>
      <c r="V868" s="33"/>
      <c r="W868" s="33"/>
      <c r="X868" s="33"/>
    </row>
    <row r="869" spans="1:24" s="34" customFormat="1">
      <c r="A869" s="29"/>
      <c r="B869" s="29"/>
      <c r="C869" s="29"/>
      <c r="D869" s="29"/>
      <c r="E869" s="29"/>
      <c r="F869" s="29"/>
      <c r="G869" s="29"/>
      <c r="H869" s="29"/>
      <c r="I869" s="30"/>
      <c r="J869" s="30"/>
      <c r="K869" s="30"/>
      <c r="L869" s="30"/>
      <c r="M869" s="40"/>
      <c r="N869" s="40"/>
      <c r="O869" s="31"/>
      <c r="P869" s="31"/>
      <c r="Q869" s="32"/>
      <c r="R869" s="32"/>
      <c r="S869" s="33"/>
      <c r="T869" s="33"/>
      <c r="U869" s="33"/>
      <c r="V869" s="33"/>
      <c r="W869" s="33"/>
      <c r="X869" s="33"/>
    </row>
    <row r="870" spans="1:24" s="34" customFormat="1">
      <c r="A870" s="29"/>
      <c r="B870" s="29"/>
      <c r="C870" s="29"/>
      <c r="D870" s="29"/>
      <c r="E870" s="29"/>
      <c r="F870" s="29"/>
      <c r="G870" s="29"/>
      <c r="H870" s="29"/>
      <c r="I870" s="30"/>
      <c r="J870" s="30"/>
      <c r="K870" s="30"/>
      <c r="L870" s="30"/>
      <c r="M870" s="40"/>
      <c r="N870" s="40"/>
      <c r="O870" s="31"/>
      <c r="P870" s="31"/>
      <c r="Q870" s="32"/>
      <c r="R870" s="32"/>
      <c r="S870" s="33"/>
      <c r="T870" s="33"/>
      <c r="U870" s="33"/>
      <c r="V870" s="33"/>
      <c r="W870" s="33"/>
      <c r="X870" s="33"/>
    </row>
    <row r="871" spans="1:24" s="34" customFormat="1">
      <c r="A871" s="29"/>
      <c r="B871" s="29"/>
      <c r="C871" s="29"/>
      <c r="D871" s="29"/>
      <c r="E871" s="29"/>
      <c r="F871" s="29"/>
      <c r="G871" s="29"/>
      <c r="H871" s="29"/>
      <c r="I871" s="30"/>
      <c r="J871" s="30"/>
      <c r="K871" s="30"/>
      <c r="L871" s="30"/>
      <c r="M871" s="40"/>
      <c r="N871" s="40"/>
      <c r="O871" s="31"/>
      <c r="P871" s="31"/>
      <c r="Q871" s="32"/>
      <c r="R871" s="32"/>
      <c r="S871" s="33"/>
      <c r="T871" s="33"/>
      <c r="U871" s="33"/>
      <c r="V871" s="33"/>
      <c r="W871" s="33"/>
      <c r="X871" s="33"/>
    </row>
    <row r="872" spans="1:24" s="34" customFormat="1">
      <c r="A872" s="29"/>
      <c r="B872" s="29"/>
      <c r="C872" s="29"/>
      <c r="D872" s="29"/>
      <c r="E872" s="29"/>
      <c r="F872" s="29"/>
      <c r="G872" s="29"/>
      <c r="H872" s="29"/>
      <c r="I872" s="30"/>
      <c r="J872" s="30"/>
      <c r="K872" s="30"/>
      <c r="L872" s="30"/>
      <c r="M872" s="40"/>
      <c r="N872" s="40"/>
      <c r="O872" s="31"/>
      <c r="P872" s="31"/>
      <c r="Q872" s="32"/>
      <c r="R872" s="32"/>
      <c r="S872" s="33"/>
      <c r="T872" s="33"/>
      <c r="U872" s="33"/>
      <c r="V872" s="33"/>
      <c r="W872" s="33"/>
      <c r="X872" s="33"/>
    </row>
    <row r="873" spans="1:24" s="34" customFormat="1">
      <c r="A873" s="29"/>
      <c r="B873" s="29"/>
      <c r="C873" s="29"/>
      <c r="D873" s="29"/>
      <c r="E873" s="29"/>
      <c r="F873" s="29"/>
      <c r="G873" s="29"/>
      <c r="H873" s="29"/>
      <c r="I873" s="30"/>
      <c r="J873" s="30"/>
      <c r="K873" s="30"/>
      <c r="L873" s="30"/>
      <c r="M873" s="40"/>
      <c r="N873" s="40"/>
      <c r="O873" s="31"/>
      <c r="P873" s="31"/>
      <c r="Q873" s="32"/>
      <c r="R873" s="32"/>
      <c r="S873" s="33"/>
      <c r="T873" s="33"/>
      <c r="U873" s="33"/>
      <c r="V873" s="33"/>
      <c r="W873" s="33"/>
      <c r="X873" s="33"/>
    </row>
    <row r="874" spans="1:24" s="34" customFormat="1">
      <c r="A874" s="29"/>
      <c r="B874" s="29"/>
      <c r="C874" s="29"/>
      <c r="D874" s="29"/>
      <c r="E874" s="29"/>
      <c r="F874" s="29"/>
      <c r="G874" s="29"/>
      <c r="H874" s="29"/>
      <c r="I874" s="30"/>
      <c r="J874" s="30"/>
      <c r="K874" s="30"/>
      <c r="L874" s="30"/>
      <c r="M874" s="40"/>
      <c r="N874" s="40"/>
      <c r="O874" s="31"/>
      <c r="P874" s="31"/>
      <c r="Q874" s="32"/>
      <c r="R874" s="32"/>
      <c r="S874" s="33"/>
      <c r="T874" s="33"/>
      <c r="U874" s="33"/>
      <c r="V874" s="33"/>
      <c r="W874" s="33"/>
      <c r="X874" s="33"/>
    </row>
    <row r="875" spans="1:24" s="34" customFormat="1">
      <c r="A875" s="29"/>
      <c r="B875" s="29"/>
      <c r="C875" s="29"/>
      <c r="D875" s="29"/>
      <c r="E875" s="29"/>
      <c r="F875" s="29"/>
      <c r="G875" s="29"/>
      <c r="H875" s="29"/>
      <c r="I875" s="30"/>
      <c r="J875" s="30"/>
      <c r="K875" s="30"/>
      <c r="L875" s="30"/>
      <c r="M875" s="40"/>
      <c r="N875" s="40"/>
      <c r="O875" s="31"/>
      <c r="P875" s="31"/>
      <c r="Q875" s="32"/>
      <c r="R875" s="32"/>
      <c r="S875" s="33"/>
      <c r="T875" s="33"/>
      <c r="U875" s="33"/>
      <c r="V875" s="33"/>
      <c r="W875" s="33"/>
      <c r="X875" s="33"/>
    </row>
    <row r="876" spans="1:24" s="34" customFormat="1">
      <c r="A876" s="29"/>
      <c r="B876" s="29"/>
      <c r="C876" s="29"/>
      <c r="D876" s="29"/>
      <c r="E876" s="29"/>
      <c r="F876" s="29"/>
      <c r="G876" s="29"/>
      <c r="H876" s="29"/>
      <c r="I876" s="30"/>
      <c r="J876" s="30"/>
      <c r="K876" s="30"/>
      <c r="L876" s="30"/>
      <c r="M876" s="40"/>
      <c r="N876" s="40"/>
      <c r="O876" s="31"/>
      <c r="P876" s="31"/>
      <c r="Q876" s="32"/>
      <c r="R876" s="32"/>
      <c r="S876" s="33"/>
      <c r="T876" s="33"/>
      <c r="U876" s="33"/>
      <c r="V876" s="33"/>
      <c r="W876" s="33"/>
      <c r="X876" s="33"/>
    </row>
    <row r="877" spans="1:24" s="34" customFormat="1">
      <c r="A877" s="29"/>
      <c r="B877" s="29"/>
      <c r="C877" s="29"/>
      <c r="D877" s="29"/>
      <c r="E877" s="29"/>
      <c r="F877" s="29"/>
      <c r="G877" s="29"/>
      <c r="H877" s="29"/>
      <c r="I877" s="30"/>
      <c r="J877" s="30"/>
      <c r="K877" s="30"/>
      <c r="L877" s="30"/>
      <c r="M877" s="40"/>
      <c r="N877" s="40"/>
      <c r="O877" s="31"/>
      <c r="P877" s="31"/>
      <c r="Q877" s="32"/>
      <c r="R877" s="32"/>
      <c r="S877" s="33"/>
      <c r="T877" s="33"/>
      <c r="U877" s="33"/>
      <c r="V877" s="33"/>
      <c r="W877" s="33"/>
      <c r="X877" s="33"/>
    </row>
    <row r="878" spans="1:24" s="34" customFormat="1">
      <c r="A878" s="29"/>
      <c r="B878" s="29"/>
      <c r="C878" s="29"/>
      <c r="D878" s="29"/>
      <c r="E878" s="29"/>
      <c r="F878" s="29"/>
      <c r="G878" s="29"/>
      <c r="H878" s="29"/>
      <c r="I878" s="30"/>
      <c r="J878" s="30"/>
      <c r="K878" s="30"/>
      <c r="L878" s="30"/>
      <c r="M878" s="40"/>
      <c r="N878" s="40"/>
      <c r="O878" s="31"/>
      <c r="P878" s="31"/>
      <c r="Q878" s="32"/>
      <c r="R878" s="32"/>
      <c r="S878" s="33"/>
      <c r="T878" s="33"/>
      <c r="U878" s="33"/>
      <c r="V878" s="33"/>
      <c r="W878" s="33"/>
      <c r="X878" s="33"/>
    </row>
    <row r="879" spans="1:24" s="34" customFormat="1">
      <c r="A879" s="29"/>
      <c r="B879" s="29"/>
      <c r="C879" s="29"/>
      <c r="D879" s="29"/>
      <c r="E879" s="29"/>
      <c r="F879" s="29"/>
      <c r="G879" s="29"/>
      <c r="H879" s="29"/>
      <c r="I879" s="30"/>
      <c r="J879" s="30"/>
      <c r="K879" s="30"/>
      <c r="L879" s="30"/>
      <c r="M879" s="40"/>
      <c r="N879" s="40"/>
      <c r="O879" s="31"/>
      <c r="P879" s="31"/>
      <c r="Q879" s="32"/>
      <c r="R879" s="32"/>
      <c r="S879" s="33"/>
      <c r="T879" s="33"/>
      <c r="U879" s="33"/>
      <c r="V879" s="33"/>
      <c r="W879" s="33"/>
      <c r="X879" s="33"/>
    </row>
    <row r="880" spans="1:24" s="34" customFormat="1">
      <c r="A880" s="29"/>
      <c r="B880" s="29"/>
      <c r="C880" s="29"/>
      <c r="D880" s="29"/>
      <c r="E880" s="29"/>
      <c r="F880" s="29"/>
      <c r="G880" s="29"/>
      <c r="H880" s="29"/>
      <c r="I880" s="30"/>
      <c r="J880" s="30"/>
      <c r="K880" s="30"/>
      <c r="L880" s="30"/>
      <c r="M880" s="40"/>
      <c r="N880" s="40"/>
      <c r="O880" s="31"/>
      <c r="P880" s="31"/>
      <c r="Q880" s="32"/>
      <c r="R880" s="32"/>
      <c r="S880" s="33"/>
      <c r="T880" s="33"/>
      <c r="U880" s="33"/>
      <c r="V880" s="33"/>
      <c r="W880" s="33"/>
      <c r="X880" s="33"/>
    </row>
    <row r="881" spans="1:24" s="34" customFormat="1">
      <c r="A881" s="29"/>
      <c r="B881" s="29"/>
      <c r="C881" s="29"/>
      <c r="D881" s="29"/>
      <c r="E881" s="29"/>
      <c r="F881" s="29"/>
      <c r="G881" s="29"/>
      <c r="H881" s="29"/>
      <c r="I881" s="30"/>
      <c r="J881" s="30"/>
      <c r="K881" s="30"/>
      <c r="L881" s="30"/>
      <c r="M881" s="40"/>
      <c r="N881" s="40"/>
      <c r="O881" s="31"/>
      <c r="P881" s="31"/>
      <c r="Q881" s="32"/>
      <c r="R881" s="32"/>
      <c r="S881" s="33"/>
      <c r="T881" s="33"/>
      <c r="U881" s="33"/>
      <c r="V881" s="33"/>
      <c r="W881" s="33"/>
      <c r="X881" s="33"/>
    </row>
    <row r="882" spans="1:24" s="34" customFormat="1">
      <c r="A882" s="29"/>
      <c r="B882" s="29"/>
      <c r="C882" s="29"/>
      <c r="D882" s="29"/>
      <c r="E882" s="29"/>
      <c r="F882" s="29"/>
      <c r="G882" s="29"/>
      <c r="H882" s="29"/>
      <c r="I882" s="30"/>
      <c r="J882" s="30"/>
      <c r="K882" s="30"/>
      <c r="L882" s="30"/>
      <c r="M882" s="40"/>
      <c r="N882" s="40"/>
      <c r="O882" s="31"/>
      <c r="P882" s="31"/>
      <c r="Q882" s="32"/>
      <c r="R882" s="32"/>
      <c r="S882" s="33"/>
      <c r="T882" s="33"/>
      <c r="U882" s="33"/>
      <c r="V882" s="33"/>
      <c r="W882" s="33"/>
      <c r="X882" s="33"/>
    </row>
    <row r="883" spans="1:24" s="34" customFormat="1">
      <c r="A883" s="29"/>
      <c r="B883" s="29"/>
      <c r="C883" s="29"/>
      <c r="D883" s="29"/>
      <c r="E883" s="29"/>
      <c r="F883" s="29"/>
      <c r="G883" s="29"/>
      <c r="H883" s="29"/>
      <c r="I883" s="30"/>
      <c r="J883" s="30"/>
      <c r="K883" s="30"/>
      <c r="L883" s="30"/>
      <c r="M883" s="40"/>
      <c r="N883" s="40"/>
      <c r="O883" s="31"/>
      <c r="P883" s="31"/>
      <c r="Q883" s="32"/>
      <c r="R883" s="32"/>
      <c r="S883" s="33"/>
      <c r="T883" s="33"/>
      <c r="U883" s="33"/>
      <c r="V883" s="33"/>
      <c r="W883" s="33"/>
      <c r="X883" s="33"/>
    </row>
    <row r="884" spans="1:24" s="34" customFormat="1">
      <c r="A884" s="29"/>
      <c r="B884" s="29"/>
      <c r="C884" s="29"/>
      <c r="D884" s="29"/>
      <c r="E884" s="29"/>
      <c r="F884" s="29"/>
      <c r="G884" s="29"/>
      <c r="H884" s="29"/>
      <c r="I884" s="30"/>
      <c r="J884" s="30"/>
      <c r="K884" s="30"/>
      <c r="L884" s="30"/>
      <c r="M884" s="40"/>
      <c r="N884" s="40"/>
      <c r="O884" s="31"/>
      <c r="P884" s="31"/>
      <c r="Q884" s="32"/>
      <c r="R884" s="32"/>
      <c r="S884" s="33"/>
      <c r="T884" s="33"/>
      <c r="U884" s="33"/>
      <c r="V884" s="33"/>
      <c r="W884" s="33"/>
      <c r="X884" s="33"/>
    </row>
    <row r="885" spans="1:24" s="34" customFormat="1">
      <c r="A885" s="29"/>
      <c r="B885" s="29"/>
      <c r="C885" s="29"/>
      <c r="D885" s="29"/>
      <c r="E885" s="29"/>
      <c r="F885" s="29"/>
      <c r="G885" s="29"/>
      <c r="H885" s="29"/>
      <c r="I885" s="30"/>
      <c r="J885" s="30"/>
      <c r="K885" s="30"/>
      <c r="L885" s="30"/>
      <c r="M885" s="40"/>
      <c r="N885" s="40"/>
      <c r="O885" s="31"/>
      <c r="P885" s="31"/>
      <c r="Q885" s="32"/>
      <c r="R885" s="32"/>
      <c r="S885" s="33"/>
      <c r="T885" s="33"/>
      <c r="U885" s="33"/>
      <c r="V885" s="33"/>
      <c r="W885" s="33"/>
      <c r="X885" s="33"/>
    </row>
    <row r="886" spans="1:24" s="34" customFormat="1">
      <c r="A886" s="29"/>
      <c r="B886" s="29"/>
      <c r="C886" s="29"/>
      <c r="D886" s="29"/>
      <c r="E886" s="29"/>
      <c r="F886" s="29"/>
      <c r="G886" s="29"/>
      <c r="H886" s="29"/>
      <c r="I886" s="30"/>
      <c r="J886" s="30"/>
      <c r="K886" s="30"/>
      <c r="L886" s="30"/>
      <c r="M886" s="40"/>
      <c r="N886" s="40"/>
      <c r="O886" s="31"/>
      <c r="P886" s="31"/>
      <c r="Q886" s="32"/>
      <c r="R886" s="32"/>
      <c r="S886" s="33"/>
      <c r="T886" s="33"/>
      <c r="U886" s="33"/>
      <c r="V886" s="33"/>
      <c r="W886" s="33"/>
      <c r="X886" s="33"/>
    </row>
    <row r="887" spans="1:24" s="34" customFormat="1">
      <c r="A887" s="29"/>
      <c r="B887" s="29"/>
      <c r="C887" s="29"/>
      <c r="D887" s="29"/>
      <c r="E887" s="29"/>
      <c r="F887" s="29"/>
      <c r="G887" s="29"/>
      <c r="H887" s="29"/>
      <c r="I887" s="30"/>
      <c r="J887" s="30"/>
      <c r="K887" s="30"/>
      <c r="L887" s="30"/>
      <c r="M887" s="40"/>
      <c r="N887" s="40"/>
      <c r="O887" s="31"/>
      <c r="P887" s="31"/>
      <c r="Q887" s="32"/>
      <c r="R887" s="32"/>
      <c r="S887" s="33"/>
      <c r="T887" s="33"/>
      <c r="U887" s="33"/>
      <c r="V887" s="33"/>
      <c r="W887" s="33"/>
      <c r="X887" s="33"/>
    </row>
    <row r="888" spans="1:24" s="34" customFormat="1">
      <c r="A888" s="29"/>
      <c r="B888" s="29"/>
      <c r="C888" s="29"/>
      <c r="D888" s="29"/>
      <c r="E888" s="29"/>
      <c r="F888" s="29"/>
      <c r="G888" s="29"/>
      <c r="H888" s="29"/>
      <c r="I888" s="30"/>
      <c r="J888" s="30"/>
      <c r="K888" s="30"/>
      <c r="L888" s="30"/>
      <c r="M888" s="40"/>
      <c r="N888" s="40"/>
      <c r="O888" s="31"/>
      <c r="P888" s="31"/>
      <c r="Q888" s="32"/>
      <c r="R888" s="32"/>
      <c r="S888" s="33"/>
      <c r="T888" s="33"/>
      <c r="U888" s="33"/>
      <c r="V888" s="33"/>
      <c r="W888" s="33"/>
      <c r="X888" s="33"/>
    </row>
    <row r="889" spans="1:24" s="34" customFormat="1">
      <c r="A889" s="29"/>
      <c r="B889" s="29"/>
      <c r="C889" s="29"/>
      <c r="D889" s="29"/>
      <c r="E889" s="29"/>
      <c r="F889" s="29"/>
      <c r="G889" s="29"/>
      <c r="H889" s="29"/>
      <c r="I889" s="30"/>
      <c r="J889" s="30"/>
      <c r="K889" s="30"/>
      <c r="L889" s="30"/>
      <c r="M889" s="40"/>
      <c r="N889" s="40"/>
      <c r="O889" s="31"/>
      <c r="P889" s="31"/>
      <c r="Q889" s="32"/>
      <c r="R889" s="32"/>
      <c r="S889" s="33"/>
      <c r="T889" s="33"/>
      <c r="U889" s="33"/>
      <c r="V889" s="33"/>
      <c r="W889" s="33"/>
      <c r="X889" s="33"/>
    </row>
    <row r="890" spans="1:24" s="34" customFormat="1">
      <c r="A890" s="29"/>
      <c r="B890" s="29"/>
      <c r="C890" s="29"/>
      <c r="D890" s="29"/>
      <c r="E890" s="29"/>
      <c r="F890" s="29"/>
      <c r="G890" s="29"/>
      <c r="H890" s="29"/>
      <c r="I890" s="30"/>
      <c r="J890" s="30"/>
      <c r="K890" s="30"/>
      <c r="L890" s="30"/>
      <c r="M890" s="40"/>
      <c r="N890" s="40"/>
      <c r="O890" s="31"/>
      <c r="P890" s="31"/>
      <c r="Q890" s="32"/>
      <c r="R890" s="32"/>
      <c r="S890" s="33"/>
      <c r="T890" s="33"/>
      <c r="U890" s="33"/>
      <c r="V890" s="33"/>
      <c r="W890" s="33"/>
      <c r="X890" s="33"/>
    </row>
    <row r="891" spans="1:24" s="34" customFormat="1">
      <c r="A891" s="29"/>
      <c r="B891" s="29"/>
      <c r="C891" s="29"/>
      <c r="D891" s="29"/>
      <c r="E891" s="29"/>
      <c r="F891" s="29"/>
      <c r="G891" s="29"/>
      <c r="H891" s="29"/>
      <c r="I891" s="30"/>
      <c r="J891" s="30"/>
      <c r="K891" s="30"/>
      <c r="L891" s="30"/>
      <c r="M891" s="40"/>
      <c r="N891" s="40"/>
      <c r="O891" s="31"/>
      <c r="P891" s="31"/>
      <c r="Q891" s="32"/>
      <c r="R891" s="32"/>
      <c r="S891" s="33"/>
      <c r="T891" s="33"/>
      <c r="U891" s="33"/>
      <c r="V891" s="33"/>
      <c r="W891" s="33"/>
      <c r="X891" s="33"/>
    </row>
    <row r="892" spans="1:24" s="34" customFormat="1">
      <c r="A892" s="29"/>
      <c r="B892" s="29"/>
      <c r="C892" s="29"/>
      <c r="D892" s="29"/>
      <c r="E892" s="29"/>
      <c r="F892" s="29"/>
      <c r="G892" s="29"/>
      <c r="H892" s="29"/>
      <c r="I892" s="30"/>
      <c r="J892" s="30"/>
      <c r="K892" s="30"/>
      <c r="L892" s="30"/>
      <c r="M892" s="40"/>
      <c r="N892" s="40"/>
      <c r="O892" s="31"/>
      <c r="P892" s="31"/>
      <c r="Q892" s="32"/>
      <c r="R892" s="32"/>
      <c r="S892" s="33"/>
      <c r="T892" s="33"/>
      <c r="U892" s="33"/>
      <c r="V892" s="33"/>
      <c r="W892" s="33"/>
      <c r="X892" s="33"/>
    </row>
    <row r="893" spans="1:24" s="34" customFormat="1">
      <c r="A893" s="29"/>
      <c r="B893" s="29"/>
      <c r="C893" s="29"/>
      <c r="D893" s="29"/>
      <c r="E893" s="29"/>
      <c r="F893" s="29"/>
      <c r="G893" s="29"/>
      <c r="H893" s="29"/>
      <c r="I893" s="30"/>
      <c r="J893" s="30"/>
      <c r="K893" s="30"/>
      <c r="L893" s="30"/>
      <c r="M893" s="40"/>
      <c r="N893" s="40"/>
      <c r="O893" s="31"/>
      <c r="P893" s="31"/>
      <c r="Q893" s="32"/>
      <c r="R893" s="32"/>
      <c r="S893" s="33"/>
      <c r="T893" s="33"/>
      <c r="U893" s="33"/>
      <c r="V893" s="33"/>
      <c r="W893" s="33"/>
      <c r="X893" s="33"/>
    </row>
    <row r="894" spans="1:24" s="34" customFormat="1">
      <c r="A894" s="29"/>
      <c r="B894" s="29"/>
      <c r="C894" s="29"/>
      <c r="D894" s="29"/>
      <c r="E894" s="29"/>
      <c r="F894" s="29"/>
      <c r="G894" s="29"/>
      <c r="H894" s="29"/>
      <c r="I894" s="30"/>
      <c r="J894" s="30"/>
      <c r="K894" s="30"/>
      <c r="L894" s="30"/>
      <c r="M894" s="40"/>
      <c r="N894" s="40"/>
      <c r="O894" s="31"/>
      <c r="P894" s="31"/>
      <c r="Q894" s="32"/>
      <c r="R894" s="32"/>
      <c r="S894" s="33"/>
      <c r="T894" s="33"/>
      <c r="U894" s="33"/>
      <c r="V894" s="33"/>
      <c r="W894" s="33"/>
      <c r="X894" s="33"/>
    </row>
    <row r="895" spans="1:24" s="34" customFormat="1">
      <c r="A895" s="29"/>
      <c r="B895" s="29"/>
      <c r="C895" s="29"/>
      <c r="D895" s="29"/>
      <c r="E895" s="29"/>
      <c r="F895" s="29"/>
      <c r="G895" s="29"/>
      <c r="H895" s="29"/>
      <c r="I895" s="30"/>
      <c r="J895" s="30"/>
      <c r="K895" s="30"/>
      <c r="L895" s="30"/>
      <c r="M895" s="40"/>
      <c r="N895" s="40"/>
      <c r="O895" s="31"/>
      <c r="P895" s="31"/>
      <c r="Q895" s="32"/>
      <c r="R895" s="32"/>
      <c r="S895" s="33"/>
      <c r="T895" s="33"/>
      <c r="U895" s="33"/>
      <c r="V895" s="33"/>
      <c r="W895" s="33"/>
      <c r="X895" s="33"/>
    </row>
    <row r="896" spans="1:24" s="34" customFormat="1">
      <c r="A896" s="29"/>
      <c r="B896" s="29"/>
      <c r="C896" s="29"/>
      <c r="D896" s="29"/>
      <c r="E896" s="29"/>
      <c r="F896" s="29"/>
      <c r="G896" s="29"/>
      <c r="H896" s="29"/>
      <c r="I896" s="30"/>
      <c r="J896" s="30"/>
      <c r="K896" s="30"/>
      <c r="L896" s="30"/>
      <c r="M896" s="40"/>
      <c r="N896" s="40"/>
      <c r="O896" s="31"/>
      <c r="P896" s="31"/>
      <c r="Q896" s="32"/>
      <c r="R896" s="32"/>
      <c r="S896" s="33"/>
      <c r="T896" s="33"/>
      <c r="U896" s="33"/>
      <c r="V896" s="33"/>
      <c r="W896" s="33"/>
      <c r="X896" s="33"/>
    </row>
    <row r="897" spans="1:24" s="34" customFormat="1">
      <c r="A897" s="29"/>
      <c r="B897" s="29"/>
      <c r="C897" s="29"/>
      <c r="D897" s="29"/>
      <c r="E897" s="29"/>
      <c r="F897" s="29"/>
      <c r="G897" s="29"/>
      <c r="H897" s="29"/>
      <c r="I897" s="30"/>
      <c r="J897" s="30"/>
      <c r="K897" s="30"/>
      <c r="L897" s="30"/>
      <c r="M897" s="40"/>
      <c r="N897" s="40"/>
      <c r="O897" s="31"/>
      <c r="P897" s="31"/>
      <c r="Q897" s="32"/>
      <c r="R897" s="32"/>
      <c r="S897" s="33"/>
      <c r="T897" s="33"/>
      <c r="U897" s="33"/>
      <c r="V897" s="33"/>
      <c r="W897" s="33"/>
      <c r="X897" s="33"/>
    </row>
    <row r="898" spans="1:24" s="34" customFormat="1">
      <c r="A898" s="29"/>
      <c r="B898" s="29"/>
      <c r="C898" s="29"/>
      <c r="D898" s="29"/>
      <c r="E898" s="29"/>
      <c r="F898" s="29"/>
      <c r="G898" s="29"/>
      <c r="H898" s="29"/>
      <c r="I898" s="30"/>
      <c r="J898" s="30"/>
      <c r="K898" s="30"/>
      <c r="L898" s="30"/>
      <c r="M898" s="40"/>
      <c r="N898" s="40"/>
      <c r="O898" s="31"/>
      <c r="P898" s="31"/>
      <c r="Q898" s="32"/>
      <c r="R898" s="32"/>
      <c r="S898" s="33"/>
      <c r="T898" s="33"/>
      <c r="U898" s="33"/>
      <c r="V898" s="33"/>
      <c r="W898" s="33"/>
      <c r="X898" s="33"/>
    </row>
    <row r="899" spans="1:24" s="34" customFormat="1">
      <c r="A899" s="29"/>
      <c r="B899" s="29"/>
      <c r="C899" s="29"/>
      <c r="D899" s="29"/>
      <c r="E899" s="29"/>
      <c r="F899" s="29"/>
      <c r="G899" s="29"/>
      <c r="H899" s="29"/>
      <c r="I899" s="30"/>
      <c r="J899" s="30"/>
      <c r="K899" s="30"/>
      <c r="L899" s="30"/>
      <c r="M899" s="40"/>
      <c r="N899" s="40"/>
      <c r="O899" s="31"/>
      <c r="P899" s="31"/>
      <c r="Q899" s="32"/>
      <c r="R899" s="32"/>
      <c r="S899" s="33"/>
      <c r="T899" s="33"/>
      <c r="U899" s="33"/>
      <c r="V899" s="33"/>
      <c r="W899" s="33"/>
      <c r="X899" s="33"/>
    </row>
    <row r="900" spans="1:24" s="34" customFormat="1">
      <c r="A900" s="29"/>
      <c r="B900" s="29"/>
      <c r="C900" s="29"/>
      <c r="D900" s="29"/>
      <c r="E900" s="29"/>
      <c r="F900" s="29"/>
      <c r="G900" s="29"/>
      <c r="H900" s="29"/>
      <c r="I900" s="30"/>
      <c r="J900" s="30"/>
      <c r="K900" s="30"/>
      <c r="L900" s="30"/>
      <c r="M900" s="40"/>
      <c r="N900" s="40"/>
      <c r="O900" s="31"/>
      <c r="P900" s="31"/>
      <c r="Q900" s="32"/>
      <c r="R900" s="32"/>
      <c r="S900" s="33"/>
      <c r="T900" s="33"/>
      <c r="U900" s="33"/>
      <c r="V900" s="33"/>
      <c r="W900" s="33"/>
      <c r="X900" s="33"/>
    </row>
    <row r="901" spans="1:24" s="34" customFormat="1">
      <c r="A901" s="29"/>
      <c r="B901" s="29"/>
      <c r="C901" s="29"/>
      <c r="D901" s="29"/>
      <c r="E901" s="29"/>
      <c r="F901" s="29"/>
      <c r="G901" s="29"/>
      <c r="H901" s="29"/>
      <c r="I901" s="30"/>
      <c r="J901" s="30"/>
      <c r="K901" s="30"/>
      <c r="L901" s="30"/>
      <c r="M901" s="40"/>
      <c r="N901" s="40"/>
      <c r="O901" s="31"/>
      <c r="P901" s="31"/>
      <c r="Q901" s="32"/>
      <c r="R901" s="32"/>
      <c r="S901" s="33"/>
      <c r="T901" s="33"/>
      <c r="U901" s="33"/>
      <c r="V901" s="33"/>
      <c r="W901" s="33"/>
      <c r="X901" s="33"/>
    </row>
    <row r="902" spans="1:24" s="34" customFormat="1">
      <c r="A902" s="29"/>
      <c r="B902" s="29"/>
      <c r="C902" s="29"/>
      <c r="D902" s="29"/>
      <c r="E902" s="29"/>
      <c r="F902" s="29"/>
      <c r="G902" s="29"/>
      <c r="H902" s="29"/>
      <c r="I902" s="30"/>
      <c r="J902" s="30"/>
      <c r="K902" s="30"/>
      <c r="L902" s="30"/>
      <c r="M902" s="40"/>
      <c r="N902" s="40"/>
      <c r="O902" s="31"/>
      <c r="P902" s="31"/>
      <c r="Q902" s="32"/>
      <c r="R902" s="32"/>
      <c r="S902" s="33"/>
      <c r="T902" s="33"/>
      <c r="U902" s="33"/>
      <c r="V902" s="33"/>
      <c r="W902" s="33"/>
      <c r="X902" s="33"/>
    </row>
    <row r="903" spans="1:24" s="34" customFormat="1">
      <c r="A903" s="29"/>
      <c r="B903" s="29"/>
      <c r="C903" s="29"/>
      <c r="D903" s="29"/>
      <c r="E903" s="29"/>
      <c r="F903" s="29"/>
      <c r="G903" s="29"/>
      <c r="H903" s="29"/>
      <c r="I903" s="30"/>
      <c r="J903" s="30"/>
      <c r="K903" s="30"/>
      <c r="L903" s="30"/>
      <c r="M903" s="40"/>
      <c r="N903" s="40"/>
      <c r="O903" s="31"/>
      <c r="P903" s="31"/>
      <c r="Q903" s="32"/>
      <c r="R903" s="32"/>
      <c r="S903" s="33"/>
      <c r="T903" s="33"/>
      <c r="U903" s="33"/>
      <c r="V903" s="33"/>
      <c r="W903" s="33"/>
      <c r="X903" s="33"/>
    </row>
    <row r="904" spans="1:24" s="34" customFormat="1">
      <c r="A904" s="29"/>
      <c r="B904" s="29"/>
      <c r="C904" s="29"/>
      <c r="D904" s="29"/>
      <c r="E904" s="29"/>
      <c r="F904" s="29"/>
      <c r="G904" s="29"/>
      <c r="H904" s="29"/>
      <c r="I904" s="30"/>
      <c r="J904" s="30"/>
      <c r="K904" s="30"/>
      <c r="L904" s="30"/>
      <c r="M904" s="40"/>
      <c r="N904" s="40"/>
      <c r="O904" s="31"/>
      <c r="P904" s="31"/>
      <c r="Q904" s="32"/>
      <c r="R904" s="32"/>
      <c r="S904" s="33"/>
      <c r="T904" s="33"/>
      <c r="U904" s="33"/>
      <c r="V904" s="33"/>
      <c r="W904" s="33"/>
      <c r="X904" s="33"/>
    </row>
    <row r="905" spans="1:24" s="34" customFormat="1">
      <c r="A905" s="29"/>
      <c r="B905" s="29"/>
      <c r="C905" s="29"/>
      <c r="D905" s="29"/>
      <c r="E905" s="29"/>
      <c r="F905" s="29"/>
      <c r="G905" s="29"/>
      <c r="H905" s="29"/>
      <c r="I905" s="30"/>
      <c r="J905" s="30"/>
      <c r="K905" s="30"/>
      <c r="L905" s="30"/>
      <c r="M905" s="40"/>
      <c r="N905" s="40"/>
      <c r="O905" s="31"/>
      <c r="P905" s="31"/>
      <c r="Q905" s="32"/>
      <c r="R905" s="32"/>
      <c r="S905" s="33"/>
      <c r="T905" s="33"/>
      <c r="U905" s="33"/>
      <c r="V905" s="33"/>
      <c r="W905" s="33"/>
      <c r="X905" s="33"/>
    </row>
    <row r="906" spans="1:24" s="34" customFormat="1">
      <c r="A906" s="29"/>
      <c r="B906" s="29"/>
      <c r="C906" s="29"/>
      <c r="D906" s="29"/>
      <c r="E906" s="29"/>
      <c r="F906" s="29"/>
      <c r="G906" s="29"/>
      <c r="H906" s="29"/>
      <c r="I906" s="30"/>
      <c r="J906" s="30"/>
      <c r="K906" s="30"/>
      <c r="L906" s="30"/>
      <c r="M906" s="40"/>
      <c r="N906" s="40"/>
      <c r="O906" s="31"/>
      <c r="P906" s="31"/>
      <c r="Q906" s="32"/>
      <c r="R906" s="32"/>
      <c r="S906" s="33"/>
      <c r="T906" s="33"/>
      <c r="U906" s="33"/>
      <c r="V906" s="33"/>
      <c r="W906" s="33"/>
      <c r="X906" s="33"/>
    </row>
    <row r="907" spans="1:24" s="34" customFormat="1">
      <c r="A907" s="29"/>
      <c r="B907" s="29"/>
      <c r="C907" s="29"/>
      <c r="D907" s="29"/>
      <c r="E907" s="29"/>
      <c r="F907" s="29"/>
      <c r="G907" s="29"/>
      <c r="H907" s="29"/>
      <c r="I907" s="30"/>
      <c r="J907" s="30"/>
      <c r="K907" s="30"/>
      <c r="L907" s="30"/>
      <c r="M907" s="40"/>
      <c r="N907" s="40"/>
      <c r="O907" s="31"/>
      <c r="P907" s="31"/>
      <c r="Q907" s="32"/>
      <c r="R907" s="32"/>
      <c r="S907" s="33"/>
      <c r="T907" s="33"/>
      <c r="U907" s="33"/>
      <c r="V907" s="33"/>
      <c r="W907" s="33"/>
      <c r="X907" s="33"/>
    </row>
    <row r="908" spans="1:24" s="34" customFormat="1">
      <c r="A908" s="29"/>
      <c r="B908" s="29"/>
      <c r="C908" s="29"/>
      <c r="D908" s="29"/>
      <c r="E908" s="29"/>
      <c r="F908" s="29"/>
      <c r="G908" s="29"/>
      <c r="H908" s="29"/>
      <c r="I908" s="30"/>
      <c r="J908" s="30"/>
      <c r="K908" s="30"/>
      <c r="L908" s="30"/>
      <c r="M908" s="40"/>
      <c r="N908" s="40"/>
      <c r="O908" s="31"/>
      <c r="P908" s="31"/>
      <c r="Q908" s="32"/>
      <c r="R908" s="32"/>
      <c r="S908" s="33"/>
      <c r="T908" s="33"/>
      <c r="U908" s="33"/>
      <c r="V908" s="33"/>
      <c r="W908" s="33"/>
      <c r="X908" s="33"/>
    </row>
    <row r="909" spans="1:24" s="34" customFormat="1">
      <c r="A909" s="29"/>
      <c r="B909" s="29"/>
      <c r="C909" s="29"/>
      <c r="D909" s="29"/>
      <c r="E909" s="29"/>
      <c r="F909" s="29"/>
      <c r="G909" s="29"/>
      <c r="H909" s="29"/>
      <c r="I909" s="30"/>
      <c r="J909" s="30"/>
      <c r="K909" s="30"/>
      <c r="L909" s="30"/>
      <c r="M909" s="40"/>
      <c r="N909" s="40"/>
      <c r="O909" s="31"/>
      <c r="P909" s="31"/>
      <c r="Q909" s="32"/>
      <c r="R909" s="32"/>
      <c r="S909" s="33"/>
      <c r="T909" s="33"/>
      <c r="U909" s="33"/>
      <c r="V909" s="33"/>
      <c r="W909" s="33"/>
      <c r="X909" s="33"/>
    </row>
    <row r="910" spans="1:24" s="34" customFormat="1">
      <c r="A910" s="29"/>
      <c r="B910" s="29"/>
      <c r="C910" s="29"/>
      <c r="D910" s="29"/>
      <c r="E910" s="29"/>
      <c r="F910" s="29"/>
      <c r="G910" s="29"/>
      <c r="H910" s="29"/>
      <c r="I910" s="30"/>
      <c r="J910" s="30"/>
      <c r="K910" s="30"/>
      <c r="L910" s="30"/>
      <c r="M910" s="40"/>
      <c r="N910" s="40"/>
      <c r="O910" s="31"/>
      <c r="P910" s="31"/>
      <c r="Q910" s="32"/>
      <c r="R910" s="32"/>
      <c r="S910" s="33"/>
      <c r="T910" s="33"/>
      <c r="U910" s="33"/>
      <c r="V910" s="33"/>
      <c r="W910" s="33"/>
      <c r="X910" s="33"/>
    </row>
    <row r="911" spans="1:24" s="34" customFormat="1">
      <c r="A911" s="29"/>
      <c r="B911" s="29"/>
      <c r="C911" s="29"/>
      <c r="D911" s="29"/>
      <c r="E911" s="29"/>
      <c r="F911" s="29"/>
      <c r="G911" s="29"/>
      <c r="H911" s="29"/>
      <c r="I911" s="30"/>
      <c r="J911" s="30"/>
      <c r="K911" s="30"/>
      <c r="L911" s="30"/>
      <c r="M911" s="40"/>
      <c r="N911" s="40"/>
      <c r="O911" s="31"/>
      <c r="P911" s="31"/>
      <c r="Q911" s="32"/>
      <c r="R911" s="32"/>
      <c r="S911" s="33"/>
      <c r="T911" s="33"/>
      <c r="U911" s="33"/>
      <c r="V911" s="33"/>
      <c r="W911" s="33"/>
      <c r="X911" s="33"/>
    </row>
    <row r="912" spans="1:24" s="34" customFormat="1">
      <c r="A912" s="29"/>
      <c r="B912" s="29"/>
      <c r="C912" s="29"/>
      <c r="D912" s="29"/>
      <c r="E912" s="29"/>
      <c r="F912" s="29"/>
      <c r="G912" s="29"/>
      <c r="H912" s="29"/>
      <c r="I912" s="30"/>
      <c r="J912" s="30"/>
      <c r="K912" s="30"/>
      <c r="L912" s="30"/>
      <c r="M912" s="40"/>
      <c r="N912" s="40"/>
      <c r="O912" s="31"/>
      <c r="P912" s="31"/>
      <c r="Q912" s="32"/>
      <c r="R912" s="32"/>
      <c r="S912" s="33"/>
      <c r="T912" s="33"/>
      <c r="U912" s="33"/>
      <c r="V912" s="33"/>
      <c r="W912" s="33"/>
      <c r="X912" s="33"/>
    </row>
    <row r="913" spans="1:24" s="34" customFormat="1">
      <c r="A913" s="29"/>
      <c r="B913" s="29"/>
      <c r="C913" s="29"/>
      <c r="D913" s="29"/>
      <c r="E913" s="29"/>
      <c r="F913" s="29"/>
      <c r="G913" s="29"/>
      <c r="H913" s="29"/>
      <c r="I913" s="30"/>
      <c r="J913" s="30"/>
      <c r="K913" s="30"/>
      <c r="L913" s="30"/>
      <c r="M913" s="40"/>
      <c r="N913" s="40"/>
      <c r="O913" s="31"/>
      <c r="P913" s="31"/>
      <c r="Q913" s="32"/>
      <c r="R913" s="32"/>
      <c r="S913" s="33"/>
      <c r="T913" s="33"/>
      <c r="U913" s="33"/>
      <c r="V913" s="33"/>
      <c r="W913" s="33"/>
      <c r="X913" s="33"/>
    </row>
    <row r="914" spans="1:24" s="34" customFormat="1">
      <c r="A914" s="29"/>
      <c r="B914" s="29"/>
      <c r="C914" s="29"/>
      <c r="D914" s="29"/>
      <c r="E914" s="29"/>
      <c r="F914" s="29"/>
      <c r="G914" s="29"/>
      <c r="H914" s="29"/>
      <c r="I914" s="30"/>
      <c r="J914" s="30"/>
      <c r="K914" s="30"/>
      <c r="L914" s="30"/>
      <c r="M914" s="40"/>
      <c r="N914" s="40"/>
      <c r="O914" s="31"/>
      <c r="P914" s="31"/>
      <c r="Q914" s="32"/>
      <c r="R914" s="32"/>
      <c r="S914" s="33"/>
      <c r="T914" s="33"/>
      <c r="U914" s="33"/>
      <c r="V914" s="33"/>
      <c r="W914" s="33"/>
      <c r="X914" s="33"/>
    </row>
    <row r="915" spans="1:24" s="34" customFormat="1">
      <c r="A915" s="29"/>
      <c r="B915" s="29"/>
      <c r="C915" s="29"/>
      <c r="D915" s="29"/>
      <c r="E915" s="29"/>
      <c r="F915" s="29"/>
      <c r="G915" s="29"/>
      <c r="H915" s="29"/>
      <c r="I915" s="30"/>
      <c r="J915" s="30"/>
      <c r="K915" s="30"/>
      <c r="L915" s="30"/>
      <c r="M915" s="40"/>
      <c r="N915" s="40"/>
      <c r="O915" s="31"/>
      <c r="P915" s="31"/>
      <c r="Q915" s="32"/>
      <c r="R915" s="32"/>
      <c r="S915" s="33"/>
      <c r="T915" s="33"/>
      <c r="U915" s="33"/>
      <c r="V915" s="33"/>
      <c r="W915" s="33"/>
      <c r="X915" s="33"/>
    </row>
    <row r="916" spans="1:24" s="34" customFormat="1">
      <c r="A916" s="29"/>
      <c r="B916" s="29"/>
      <c r="C916" s="29"/>
      <c r="D916" s="29"/>
      <c r="E916" s="29"/>
      <c r="F916" s="29"/>
      <c r="G916" s="29"/>
      <c r="H916" s="29"/>
      <c r="I916" s="30"/>
      <c r="J916" s="30"/>
      <c r="K916" s="30"/>
      <c r="L916" s="30"/>
      <c r="M916" s="40"/>
      <c r="N916" s="40"/>
      <c r="O916" s="31"/>
      <c r="P916" s="31"/>
      <c r="Q916" s="32"/>
      <c r="R916" s="32"/>
      <c r="S916" s="33"/>
      <c r="T916" s="33"/>
      <c r="U916" s="33"/>
      <c r="V916" s="33"/>
      <c r="W916" s="33"/>
      <c r="X916" s="33"/>
    </row>
    <row r="917" spans="1:24" s="34" customFormat="1">
      <c r="A917" s="29"/>
      <c r="B917" s="29"/>
      <c r="C917" s="29"/>
      <c r="D917" s="29"/>
      <c r="E917" s="29"/>
      <c r="F917" s="29"/>
      <c r="G917" s="29"/>
      <c r="H917" s="29"/>
      <c r="I917" s="30"/>
      <c r="J917" s="30"/>
      <c r="K917" s="30"/>
      <c r="L917" s="30"/>
      <c r="M917" s="40"/>
      <c r="N917" s="40"/>
      <c r="O917" s="31"/>
      <c r="P917" s="31"/>
      <c r="Q917" s="32"/>
      <c r="R917" s="32"/>
      <c r="S917" s="33"/>
      <c r="T917" s="33"/>
      <c r="U917" s="33"/>
      <c r="V917" s="33"/>
      <c r="W917" s="33"/>
      <c r="X917" s="33"/>
    </row>
    <row r="918" spans="1:24" s="34" customFormat="1">
      <c r="A918" s="29"/>
      <c r="B918" s="29"/>
      <c r="C918" s="29"/>
      <c r="D918" s="29"/>
      <c r="E918" s="29"/>
      <c r="F918" s="29"/>
      <c r="G918" s="29"/>
      <c r="H918" s="29"/>
      <c r="I918" s="30"/>
      <c r="J918" s="30"/>
      <c r="K918" s="30"/>
      <c r="L918" s="30"/>
      <c r="M918" s="40"/>
      <c r="N918" s="40"/>
      <c r="O918" s="31"/>
      <c r="P918" s="31"/>
      <c r="Q918" s="32"/>
      <c r="R918" s="32"/>
      <c r="S918" s="33"/>
      <c r="T918" s="33"/>
      <c r="U918" s="33"/>
      <c r="V918" s="33"/>
      <c r="W918" s="33"/>
      <c r="X918" s="33"/>
    </row>
    <row r="919" spans="1:24" s="34" customFormat="1">
      <c r="A919" s="29"/>
      <c r="B919" s="29"/>
      <c r="C919" s="29"/>
      <c r="D919" s="29"/>
      <c r="E919" s="29"/>
      <c r="F919" s="29"/>
      <c r="G919" s="29"/>
      <c r="H919" s="29"/>
      <c r="I919" s="30"/>
      <c r="J919" s="30"/>
      <c r="K919" s="30"/>
      <c r="L919" s="30"/>
      <c r="M919" s="40"/>
      <c r="N919" s="40"/>
      <c r="O919" s="31"/>
      <c r="P919" s="31"/>
      <c r="Q919" s="32"/>
      <c r="R919" s="32"/>
      <c r="S919" s="33"/>
      <c r="T919" s="33"/>
      <c r="U919" s="33"/>
      <c r="V919" s="33"/>
      <c r="W919" s="33"/>
      <c r="X919" s="33"/>
    </row>
    <row r="920" spans="1:24" s="34" customFormat="1">
      <c r="A920" s="29"/>
      <c r="B920" s="29"/>
      <c r="C920" s="29"/>
      <c r="D920" s="29"/>
      <c r="E920" s="29"/>
      <c r="F920" s="29"/>
      <c r="G920" s="29"/>
      <c r="H920" s="29"/>
      <c r="I920" s="30"/>
      <c r="J920" s="30"/>
      <c r="K920" s="30"/>
      <c r="L920" s="30"/>
      <c r="M920" s="40"/>
      <c r="N920" s="40"/>
      <c r="O920" s="31"/>
      <c r="P920" s="31"/>
      <c r="Q920" s="32"/>
      <c r="R920" s="32"/>
      <c r="S920" s="33"/>
      <c r="T920" s="33"/>
      <c r="U920" s="33"/>
      <c r="V920" s="33"/>
      <c r="W920" s="33"/>
      <c r="X920" s="33"/>
    </row>
    <row r="921" spans="1:24" s="34" customFormat="1">
      <c r="A921" s="29"/>
      <c r="B921" s="29"/>
      <c r="C921" s="29"/>
      <c r="D921" s="29"/>
      <c r="E921" s="29"/>
      <c r="F921" s="29"/>
      <c r="G921" s="29"/>
      <c r="H921" s="29"/>
      <c r="I921" s="30"/>
      <c r="J921" s="30"/>
      <c r="K921" s="30"/>
      <c r="L921" s="30"/>
      <c r="M921" s="40"/>
      <c r="N921" s="40"/>
      <c r="O921" s="31"/>
      <c r="P921" s="31"/>
      <c r="Q921" s="32"/>
      <c r="R921" s="32"/>
      <c r="S921" s="33"/>
      <c r="T921" s="33"/>
      <c r="U921" s="33"/>
      <c r="V921" s="33"/>
      <c r="W921" s="33"/>
      <c r="X921" s="33"/>
    </row>
    <row r="922" spans="1:24" s="34" customFormat="1">
      <c r="A922" s="29"/>
      <c r="B922" s="29"/>
      <c r="C922" s="29"/>
      <c r="D922" s="29"/>
      <c r="E922" s="29"/>
      <c r="F922" s="29"/>
      <c r="G922" s="29"/>
      <c r="H922" s="29"/>
      <c r="I922" s="30"/>
      <c r="J922" s="30"/>
      <c r="K922" s="30"/>
      <c r="L922" s="30"/>
      <c r="M922" s="40"/>
      <c r="N922" s="40"/>
      <c r="O922" s="31"/>
      <c r="P922" s="31"/>
      <c r="Q922" s="32"/>
      <c r="R922" s="32"/>
      <c r="S922" s="33"/>
      <c r="T922" s="33"/>
      <c r="U922" s="33"/>
      <c r="V922" s="33"/>
      <c r="W922" s="33"/>
      <c r="X922" s="33"/>
    </row>
    <row r="923" spans="1:24" s="34" customFormat="1">
      <c r="A923" s="29"/>
      <c r="B923" s="29"/>
      <c r="C923" s="29"/>
      <c r="D923" s="29"/>
      <c r="E923" s="29"/>
      <c r="F923" s="29"/>
      <c r="G923" s="29"/>
      <c r="H923" s="29"/>
      <c r="I923" s="30"/>
      <c r="J923" s="30"/>
      <c r="K923" s="30"/>
      <c r="L923" s="30"/>
      <c r="M923" s="40"/>
      <c r="N923" s="40"/>
      <c r="O923" s="31"/>
      <c r="P923" s="31"/>
      <c r="Q923" s="32"/>
      <c r="R923" s="32"/>
      <c r="S923" s="33"/>
      <c r="T923" s="33"/>
      <c r="U923" s="33"/>
      <c r="V923" s="33"/>
      <c r="W923" s="33"/>
      <c r="X923" s="33"/>
    </row>
    <row r="924" spans="1:24" s="34" customFormat="1">
      <c r="A924" s="29"/>
      <c r="B924" s="29"/>
      <c r="C924" s="29"/>
      <c r="D924" s="29"/>
      <c r="E924" s="29"/>
      <c r="F924" s="29"/>
      <c r="G924" s="29"/>
      <c r="H924" s="29"/>
      <c r="I924" s="30"/>
      <c r="J924" s="30"/>
      <c r="K924" s="30"/>
      <c r="L924" s="30"/>
      <c r="M924" s="40"/>
      <c r="N924" s="40"/>
      <c r="O924" s="31"/>
      <c r="P924" s="31"/>
      <c r="Q924" s="32"/>
      <c r="R924" s="32"/>
      <c r="S924" s="33"/>
      <c r="T924" s="33"/>
      <c r="U924" s="33"/>
      <c r="V924" s="33"/>
      <c r="W924" s="33"/>
      <c r="X924" s="33"/>
    </row>
    <row r="925" spans="1:24" s="34" customFormat="1">
      <c r="A925" s="29"/>
      <c r="B925" s="29"/>
      <c r="C925" s="29"/>
      <c r="D925" s="29"/>
      <c r="E925" s="29"/>
      <c r="F925" s="29"/>
      <c r="G925" s="29"/>
      <c r="H925" s="29"/>
      <c r="I925" s="30"/>
      <c r="J925" s="30"/>
      <c r="K925" s="30"/>
      <c r="L925" s="30"/>
      <c r="M925" s="40"/>
      <c r="N925" s="40"/>
      <c r="O925" s="31"/>
      <c r="P925" s="31"/>
      <c r="Q925" s="32"/>
      <c r="R925" s="32"/>
      <c r="S925" s="33"/>
      <c r="T925" s="33"/>
      <c r="U925" s="33"/>
      <c r="V925" s="33"/>
      <c r="W925" s="33"/>
      <c r="X925" s="33"/>
    </row>
    <row r="926" spans="1:24" s="34" customFormat="1">
      <c r="A926" s="29"/>
      <c r="B926" s="29"/>
      <c r="C926" s="29"/>
      <c r="D926" s="29"/>
      <c r="E926" s="29"/>
      <c r="F926" s="29"/>
      <c r="G926" s="29"/>
      <c r="H926" s="29"/>
      <c r="I926" s="30"/>
      <c r="J926" s="30"/>
      <c r="K926" s="30"/>
      <c r="L926" s="30"/>
      <c r="M926" s="40"/>
      <c r="N926" s="40"/>
      <c r="O926" s="31"/>
      <c r="P926" s="31"/>
      <c r="Q926" s="32"/>
      <c r="R926" s="32"/>
      <c r="S926" s="33"/>
      <c r="T926" s="33"/>
      <c r="U926" s="33"/>
      <c r="V926" s="33"/>
      <c r="W926" s="33"/>
      <c r="X926" s="33"/>
    </row>
    <row r="927" spans="1:24" s="34" customFormat="1">
      <c r="A927" s="29"/>
      <c r="B927" s="29"/>
      <c r="C927" s="29"/>
      <c r="D927" s="29"/>
      <c r="E927" s="29"/>
      <c r="F927" s="29"/>
      <c r="G927" s="29"/>
      <c r="H927" s="29"/>
      <c r="I927" s="30"/>
      <c r="J927" s="30"/>
      <c r="K927" s="30"/>
      <c r="L927" s="30"/>
      <c r="M927" s="40"/>
      <c r="N927" s="40"/>
      <c r="O927" s="31"/>
      <c r="P927" s="31"/>
      <c r="Q927" s="32"/>
      <c r="R927" s="32"/>
      <c r="S927" s="33"/>
      <c r="T927" s="33"/>
      <c r="U927" s="33"/>
      <c r="V927" s="33"/>
      <c r="W927" s="33"/>
      <c r="X927" s="33"/>
    </row>
    <row r="928" spans="1:24" s="34" customFormat="1">
      <c r="A928" s="29"/>
      <c r="B928" s="29"/>
      <c r="C928" s="29"/>
      <c r="D928" s="29"/>
      <c r="E928" s="29"/>
      <c r="F928" s="29"/>
      <c r="G928" s="29"/>
      <c r="H928" s="29"/>
      <c r="I928" s="30"/>
      <c r="J928" s="30"/>
      <c r="K928" s="30"/>
      <c r="L928" s="30"/>
      <c r="M928" s="40"/>
      <c r="N928" s="40"/>
      <c r="O928" s="31"/>
      <c r="P928" s="31"/>
      <c r="Q928" s="32"/>
      <c r="R928" s="32"/>
      <c r="S928" s="33"/>
      <c r="T928" s="33"/>
      <c r="U928" s="33"/>
      <c r="V928" s="33"/>
      <c r="W928" s="33"/>
      <c r="X928" s="33"/>
    </row>
    <row r="929" spans="1:24" s="34" customFormat="1">
      <c r="A929" s="29"/>
      <c r="B929" s="29"/>
      <c r="C929" s="29"/>
      <c r="D929" s="29"/>
      <c r="E929" s="29"/>
      <c r="F929" s="29"/>
      <c r="G929" s="29"/>
      <c r="H929" s="29"/>
      <c r="I929" s="30"/>
      <c r="J929" s="30"/>
      <c r="K929" s="30"/>
      <c r="L929" s="30"/>
      <c r="M929" s="40"/>
      <c r="N929" s="40"/>
      <c r="O929" s="31"/>
      <c r="P929" s="31"/>
      <c r="Q929" s="32"/>
      <c r="R929" s="32"/>
      <c r="S929" s="33"/>
      <c r="T929" s="33"/>
      <c r="U929" s="33"/>
      <c r="V929" s="33"/>
      <c r="W929" s="33"/>
      <c r="X929" s="33"/>
    </row>
    <row r="930" spans="1:24" s="34" customFormat="1">
      <c r="A930" s="29"/>
      <c r="B930" s="29"/>
      <c r="C930" s="29"/>
      <c r="D930" s="29"/>
      <c r="E930" s="29"/>
      <c r="F930" s="29"/>
      <c r="G930" s="29"/>
      <c r="H930" s="29"/>
      <c r="I930" s="30"/>
      <c r="J930" s="30"/>
      <c r="K930" s="30"/>
      <c r="L930" s="30"/>
      <c r="M930" s="40"/>
      <c r="N930" s="40"/>
      <c r="O930" s="31"/>
      <c r="P930" s="31"/>
      <c r="Q930" s="32"/>
      <c r="R930" s="32"/>
      <c r="S930" s="33"/>
      <c r="T930" s="33"/>
      <c r="U930" s="33"/>
      <c r="V930" s="33"/>
      <c r="W930" s="33"/>
      <c r="X930" s="33"/>
    </row>
    <row r="931" spans="1:24" s="34" customFormat="1">
      <c r="A931" s="29"/>
      <c r="B931" s="29"/>
      <c r="C931" s="29"/>
      <c r="D931" s="29"/>
      <c r="E931" s="29"/>
      <c r="F931" s="29"/>
      <c r="G931" s="29"/>
      <c r="H931" s="29"/>
      <c r="I931" s="30"/>
      <c r="J931" s="30"/>
      <c r="K931" s="30"/>
      <c r="L931" s="30"/>
      <c r="M931" s="40"/>
      <c r="N931" s="40"/>
      <c r="O931" s="31"/>
      <c r="P931" s="31"/>
      <c r="Q931" s="32"/>
      <c r="R931" s="32"/>
      <c r="S931" s="33"/>
      <c r="T931" s="33"/>
      <c r="U931" s="33"/>
      <c r="V931" s="33"/>
      <c r="W931" s="33"/>
      <c r="X931" s="33"/>
    </row>
    <row r="932" spans="1:24" s="34" customFormat="1">
      <c r="A932" s="29"/>
      <c r="B932" s="29"/>
      <c r="C932" s="29"/>
      <c r="D932" s="29"/>
      <c r="E932" s="29"/>
      <c r="F932" s="29"/>
      <c r="G932" s="29"/>
      <c r="H932" s="29"/>
      <c r="I932" s="30"/>
      <c r="J932" s="30"/>
      <c r="K932" s="30"/>
      <c r="L932" s="30"/>
      <c r="M932" s="40"/>
      <c r="N932" s="40"/>
      <c r="O932" s="31"/>
      <c r="P932" s="31"/>
      <c r="Q932" s="32"/>
      <c r="R932" s="32"/>
      <c r="S932" s="33"/>
      <c r="T932" s="33"/>
      <c r="U932" s="33"/>
      <c r="V932" s="33"/>
      <c r="W932" s="33"/>
      <c r="X932" s="33"/>
    </row>
    <row r="933" spans="1:24" s="34" customFormat="1">
      <c r="A933" s="29"/>
      <c r="B933" s="29"/>
      <c r="C933" s="29"/>
      <c r="D933" s="29"/>
      <c r="E933" s="29"/>
      <c r="F933" s="29"/>
      <c r="G933" s="29"/>
      <c r="H933" s="29"/>
      <c r="I933" s="30"/>
      <c r="J933" s="30"/>
      <c r="K933" s="30"/>
      <c r="L933" s="30"/>
      <c r="M933" s="40"/>
      <c r="N933" s="40"/>
      <c r="O933" s="31"/>
      <c r="P933" s="31"/>
      <c r="Q933" s="32"/>
      <c r="R933" s="32"/>
      <c r="S933" s="33"/>
      <c r="T933" s="33"/>
      <c r="U933" s="33"/>
      <c r="V933" s="33"/>
      <c r="W933" s="33"/>
      <c r="X933" s="33"/>
    </row>
    <row r="934" spans="1:24" s="34" customFormat="1">
      <c r="A934" s="29"/>
      <c r="B934" s="29"/>
      <c r="C934" s="29"/>
      <c r="D934" s="29"/>
      <c r="E934" s="29"/>
      <c r="F934" s="29"/>
      <c r="G934" s="29"/>
      <c r="H934" s="29"/>
      <c r="I934" s="30"/>
      <c r="J934" s="30"/>
      <c r="K934" s="30"/>
      <c r="L934" s="30"/>
      <c r="M934" s="40"/>
      <c r="N934" s="40"/>
      <c r="O934" s="31"/>
      <c r="P934" s="31"/>
      <c r="Q934" s="32"/>
      <c r="R934" s="32"/>
      <c r="S934" s="33"/>
      <c r="T934" s="33"/>
      <c r="U934" s="33"/>
      <c r="V934" s="33"/>
      <c r="W934" s="33"/>
      <c r="X934" s="33"/>
    </row>
    <row r="935" spans="1:24" s="34" customFormat="1">
      <c r="A935" s="29"/>
      <c r="B935" s="29"/>
      <c r="C935" s="29"/>
      <c r="D935" s="29"/>
      <c r="E935" s="29"/>
      <c r="F935" s="29"/>
      <c r="G935" s="29"/>
      <c r="H935" s="29"/>
      <c r="I935" s="30"/>
      <c r="J935" s="30"/>
      <c r="K935" s="30"/>
      <c r="L935" s="30"/>
      <c r="M935" s="40"/>
      <c r="N935" s="40"/>
      <c r="O935" s="31"/>
      <c r="P935" s="31"/>
      <c r="Q935" s="32"/>
      <c r="R935" s="32"/>
      <c r="S935" s="33"/>
      <c r="T935" s="33"/>
      <c r="U935" s="33"/>
      <c r="V935" s="33"/>
      <c r="W935" s="33"/>
      <c r="X935" s="33"/>
    </row>
    <row r="936" spans="1:24" s="34" customFormat="1">
      <c r="A936" s="29"/>
      <c r="B936" s="29"/>
      <c r="C936" s="29"/>
      <c r="D936" s="29"/>
      <c r="E936" s="29"/>
      <c r="F936" s="29"/>
      <c r="G936" s="29"/>
      <c r="H936" s="29"/>
      <c r="I936" s="30"/>
      <c r="J936" s="30"/>
      <c r="K936" s="30"/>
      <c r="L936" s="30"/>
      <c r="M936" s="40"/>
      <c r="N936" s="40"/>
      <c r="O936" s="31"/>
      <c r="P936" s="31"/>
      <c r="Q936" s="32"/>
      <c r="R936" s="32"/>
      <c r="S936" s="33"/>
      <c r="T936" s="33"/>
      <c r="U936" s="33"/>
      <c r="V936" s="33"/>
      <c r="W936" s="33"/>
      <c r="X936" s="33"/>
    </row>
    <row r="937" spans="1:24" s="34" customFormat="1">
      <c r="A937" s="29"/>
      <c r="B937" s="29"/>
      <c r="C937" s="29"/>
      <c r="D937" s="29"/>
      <c r="E937" s="29"/>
      <c r="F937" s="29"/>
      <c r="G937" s="29"/>
      <c r="H937" s="29"/>
      <c r="I937" s="30"/>
      <c r="J937" s="30"/>
      <c r="K937" s="30"/>
      <c r="L937" s="30"/>
      <c r="M937" s="40"/>
      <c r="N937" s="40"/>
      <c r="O937" s="31"/>
      <c r="P937" s="31"/>
      <c r="Q937" s="32"/>
      <c r="R937" s="32"/>
      <c r="S937" s="33"/>
      <c r="T937" s="33"/>
      <c r="U937" s="33"/>
      <c r="V937" s="33"/>
      <c r="W937" s="33"/>
      <c r="X937" s="33"/>
    </row>
    <row r="938" spans="1:24" s="34" customFormat="1">
      <c r="A938" s="29"/>
      <c r="B938" s="29"/>
      <c r="C938" s="29"/>
      <c r="D938" s="29"/>
      <c r="E938" s="29"/>
      <c r="F938" s="29"/>
      <c r="G938" s="29"/>
      <c r="H938" s="29"/>
      <c r="I938" s="30"/>
      <c r="J938" s="30"/>
      <c r="K938" s="30"/>
      <c r="L938" s="30"/>
      <c r="M938" s="40"/>
      <c r="N938" s="40"/>
      <c r="O938" s="31"/>
      <c r="P938" s="31"/>
      <c r="Q938" s="32"/>
      <c r="R938" s="32"/>
      <c r="S938" s="33"/>
      <c r="T938" s="33"/>
      <c r="U938" s="33"/>
      <c r="V938" s="33"/>
      <c r="W938" s="33"/>
      <c r="X938" s="33"/>
    </row>
    <row r="939" spans="1:24" s="34" customFormat="1">
      <c r="A939" s="29"/>
      <c r="B939" s="29"/>
      <c r="C939" s="29"/>
      <c r="D939" s="29"/>
      <c r="E939" s="29"/>
      <c r="F939" s="29"/>
      <c r="G939" s="29"/>
      <c r="H939" s="29"/>
      <c r="I939" s="30"/>
      <c r="J939" s="30"/>
      <c r="K939" s="30"/>
      <c r="L939" s="30"/>
      <c r="M939" s="40"/>
      <c r="N939" s="40"/>
      <c r="O939" s="31"/>
      <c r="P939" s="31"/>
      <c r="Q939" s="32"/>
      <c r="R939" s="32"/>
      <c r="S939" s="33"/>
      <c r="T939" s="33"/>
      <c r="U939" s="33"/>
      <c r="V939" s="33"/>
      <c r="W939" s="33"/>
      <c r="X939" s="33"/>
    </row>
    <row r="940" spans="1:24" s="34" customFormat="1">
      <c r="A940" s="29"/>
      <c r="B940" s="29"/>
      <c r="C940" s="29"/>
      <c r="D940" s="29"/>
      <c r="E940" s="29"/>
      <c r="F940" s="29"/>
      <c r="G940" s="29"/>
      <c r="H940" s="29"/>
      <c r="I940" s="30"/>
      <c r="J940" s="30"/>
      <c r="K940" s="30"/>
      <c r="L940" s="30"/>
      <c r="M940" s="40"/>
      <c r="N940" s="40"/>
      <c r="O940" s="31"/>
      <c r="P940" s="31"/>
      <c r="Q940" s="32"/>
      <c r="R940" s="32"/>
      <c r="S940" s="33"/>
      <c r="T940" s="33"/>
      <c r="U940" s="33"/>
      <c r="V940" s="33"/>
      <c r="W940" s="33"/>
      <c r="X940" s="33"/>
    </row>
    <row r="941" spans="1:24" s="34" customFormat="1">
      <c r="A941" s="29"/>
      <c r="B941" s="29"/>
      <c r="C941" s="29"/>
      <c r="D941" s="29"/>
      <c r="E941" s="29"/>
      <c r="F941" s="29"/>
      <c r="G941" s="29"/>
      <c r="H941" s="29"/>
      <c r="I941" s="30"/>
      <c r="J941" s="30"/>
      <c r="K941" s="30"/>
      <c r="L941" s="30"/>
      <c r="M941" s="40"/>
      <c r="N941" s="40"/>
      <c r="O941" s="31"/>
      <c r="P941" s="31"/>
      <c r="Q941" s="32"/>
      <c r="R941" s="32"/>
      <c r="S941" s="33"/>
      <c r="T941" s="33"/>
      <c r="U941" s="33"/>
      <c r="V941" s="33"/>
      <c r="W941" s="33"/>
      <c r="X941" s="33"/>
    </row>
    <row r="942" spans="1:24" s="34" customFormat="1">
      <c r="A942" s="29"/>
      <c r="B942" s="29"/>
      <c r="C942" s="29"/>
      <c r="D942" s="29"/>
      <c r="E942" s="29"/>
      <c r="F942" s="29"/>
      <c r="G942" s="29"/>
      <c r="H942" s="29"/>
      <c r="I942" s="30"/>
      <c r="J942" s="30"/>
      <c r="K942" s="30"/>
      <c r="L942" s="30"/>
      <c r="M942" s="40"/>
      <c r="N942" s="40"/>
      <c r="O942" s="31"/>
      <c r="P942" s="31"/>
      <c r="Q942" s="32"/>
      <c r="R942" s="32"/>
      <c r="S942" s="33"/>
      <c r="T942" s="33"/>
      <c r="U942" s="33"/>
      <c r="V942" s="33"/>
      <c r="W942" s="33"/>
      <c r="X942" s="33"/>
    </row>
    <row r="943" spans="1:24" s="34" customFormat="1">
      <c r="A943" s="29"/>
      <c r="B943" s="29"/>
      <c r="C943" s="29"/>
      <c r="D943" s="29"/>
      <c r="E943" s="29"/>
      <c r="F943" s="29"/>
      <c r="G943" s="29"/>
      <c r="H943" s="29"/>
      <c r="I943" s="30"/>
      <c r="J943" s="30"/>
      <c r="K943" s="30"/>
      <c r="L943" s="30"/>
      <c r="M943" s="40"/>
      <c r="N943" s="40"/>
      <c r="O943" s="31"/>
      <c r="P943" s="31"/>
      <c r="Q943" s="32"/>
      <c r="R943" s="32"/>
      <c r="S943" s="33"/>
      <c r="T943" s="33"/>
      <c r="U943" s="33"/>
      <c r="V943" s="33"/>
      <c r="W943" s="33"/>
      <c r="X943" s="33"/>
    </row>
    <row r="944" spans="1:24" s="34" customFormat="1">
      <c r="A944" s="29"/>
      <c r="B944" s="29"/>
      <c r="C944" s="29"/>
      <c r="D944" s="29"/>
      <c r="E944" s="29"/>
      <c r="F944" s="29"/>
      <c r="G944" s="29"/>
      <c r="H944" s="29"/>
      <c r="I944" s="30"/>
      <c r="J944" s="30"/>
      <c r="K944" s="30"/>
      <c r="L944" s="30"/>
      <c r="M944" s="40"/>
      <c r="N944" s="40"/>
      <c r="O944" s="31"/>
      <c r="P944" s="31"/>
      <c r="Q944" s="32"/>
      <c r="R944" s="32"/>
      <c r="S944" s="33"/>
      <c r="T944" s="33"/>
      <c r="U944" s="33"/>
      <c r="V944" s="33"/>
      <c r="W944" s="33"/>
      <c r="X944" s="33"/>
    </row>
    <row r="945" spans="1:24" s="34" customFormat="1">
      <c r="A945" s="29"/>
      <c r="B945" s="29"/>
      <c r="C945" s="29"/>
      <c r="D945" s="29"/>
      <c r="E945" s="29"/>
      <c r="F945" s="29"/>
      <c r="G945" s="29"/>
      <c r="H945" s="29"/>
      <c r="I945" s="30"/>
      <c r="J945" s="30"/>
      <c r="K945" s="30"/>
      <c r="L945" s="30"/>
      <c r="M945" s="40"/>
      <c r="N945" s="40"/>
      <c r="O945" s="31"/>
      <c r="P945" s="31"/>
      <c r="Q945" s="32"/>
      <c r="R945" s="32"/>
      <c r="S945" s="33"/>
      <c r="T945" s="33"/>
      <c r="U945" s="33"/>
      <c r="V945" s="33"/>
      <c r="W945" s="33"/>
      <c r="X945" s="33"/>
    </row>
    <row r="946" spans="1:24" s="34" customFormat="1">
      <c r="A946" s="29"/>
      <c r="B946" s="29"/>
      <c r="C946" s="29"/>
      <c r="D946" s="29"/>
      <c r="E946" s="29"/>
      <c r="F946" s="29"/>
      <c r="G946" s="29"/>
      <c r="H946" s="29"/>
      <c r="I946" s="30"/>
      <c r="J946" s="30"/>
      <c r="K946" s="30"/>
      <c r="L946" s="30"/>
      <c r="M946" s="40"/>
      <c r="N946" s="40"/>
      <c r="O946" s="31"/>
      <c r="P946" s="31"/>
      <c r="Q946" s="32"/>
      <c r="R946" s="32"/>
      <c r="S946" s="33"/>
      <c r="T946" s="33"/>
      <c r="U946" s="33"/>
      <c r="V946" s="33"/>
      <c r="W946" s="33"/>
      <c r="X946" s="33"/>
    </row>
    <row r="947" spans="1:24" s="34" customFormat="1">
      <c r="A947" s="29"/>
      <c r="B947" s="29"/>
      <c r="C947" s="29"/>
      <c r="D947" s="29"/>
      <c r="E947" s="29"/>
      <c r="F947" s="29"/>
      <c r="G947" s="29"/>
      <c r="H947" s="29"/>
      <c r="I947" s="30"/>
      <c r="J947" s="30"/>
      <c r="K947" s="30"/>
      <c r="L947" s="30"/>
      <c r="M947" s="40"/>
      <c r="N947" s="40"/>
      <c r="O947" s="31"/>
      <c r="P947" s="31"/>
      <c r="Q947" s="32"/>
      <c r="R947" s="32"/>
      <c r="S947" s="33"/>
      <c r="T947" s="33"/>
      <c r="U947" s="33"/>
      <c r="V947" s="33"/>
      <c r="W947" s="33"/>
      <c r="X947" s="33"/>
    </row>
    <row r="948" spans="1:24" s="34" customFormat="1">
      <c r="A948" s="29"/>
      <c r="B948" s="29"/>
      <c r="C948" s="29"/>
      <c r="D948" s="29"/>
      <c r="E948" s="29"/>
      <c r="F948" s="29"/>
      <c r="G948" s="29"/>
      <c r="H948" s="29"/>
      <c r="I948" s="30"/>
      <c r="J948" s="30"/>
      <c r="K948" s="30"/>
      <c r="L948" s="30"/>
      <c r="M948" s="40"/>
      <c r="N948" s="40"/>
      <c r="O948" s="31"/>
      <c r="P948" s="31"/>
      <c r="Q948" s="32"/>
      <c r="R948" s="32"/>
      <c r="S948" s="33"/>
      <c r="T948" s="33"/>
      <c r="U948" s="33"/>
      <c r="V948" s="33"/>
      <c r="W948" s="33"/>
      <c r="X948" s="33"/>
    </row>
    <row r="949" spans="1:24" s="34" customFormat="1">
      <c r="A949" s="29"/>
      <c r="B949" s="29"/>
      <c r="C949" s="29"/>
      <c r="D949" s="29"/>
      <c r="E949" s="29"/>
      <c r="F949" s="29"/>
      <c r="G949" s="29"/>
      <c r="H949" s="29"/>
      <c r="I949" s="30"/>
      <c r="J949" s="30"/>
      <c r="K949" s="30"/>
      <c r="L949" s="30"/>
      <c r="M949" s="40"/>
      <c r="N949" s="40"/>
      <c r="O949" s="31"/>
      <c r="P949" s="31"/>
      <c r="Q949" s="32"/>
      <c r="R949" s="32"/>
      <c r="S949" s="33"/>
      <c r="T949" s="33"/>
      <c r="U949" s="33"/>
      <c r="V949" s="33"/>
      <c r="W949" s="33"/>
      <c r="X949" s="33"/>
    </row>
    <row r="950" spans="1:24" s="34" customFormat="1">
      <c r="A950" s="29"/>
      <c r="B950" s="29"/>
      <c r="C950" s="29"/>
      <c r="D950" s="29"/>
      <c r="E950" s="29"/>
      <c r="F950" s="29"/>
      <c r="G950" s="29"/>
      <c r="H950" s="29"/>
      <c r="I950" s="30"/>
      <c r="J950" s="30"/>
      <c r="K950" s="30"/>
      <c r="L950" s="30"/>
      <c r="M950" s="40"/>
      <c r="N950" s="40"/>
      <c r="O950" s="31"/>
      <c r="P950" s="31"/>
      <c r="Q950" s="32"/>
      <c r="R950" s="32"/>
      <c r="S950" s="33"/>
      <c r="T950" s="33"/>
      <c r="U950" s="33"/>
      <c r="V950" s="33"/>
      <c r="W950" s="33"/>
      <c r="X950" s="33"/>
    </row>
    <row r="951" spans="1:24" s="34" customFormat="1">
      <c r="A951" s="29"/>
      <c r="B951" s="29"/>
      <c r="C951" s="29"/>
      <c r="D951" s="29"/>
      <c r="E951" s="29"/>
      <c r="F951" s="29"/>
      <c r="G951" s="29"/>
      <c r="H951" s="29"/>
      <c r="I951" s="30"/>
      <c r="J951" s="30"/>
      <c r="K951" s="30"/>
      <c r="L951" s="30"/>
      <c r="M951" s="40"/>
      <c r="N951" s="40"/>
      <c r="O951" s="31"/>
      <c r="P951" s="31"/>
      <c r="Q951" s="32"/>
      <c r="R951" s="32"/>
      <c r="S951" s="33"/>
      <c r="T951" s="33"/>
      <c r="U951" s="33"/>
      <c r="V951" s="33"/>
      <c r="W951" s="33"/>
      <c r="X951" s="33"/>
    </row>
    <row r="952" spans="1:24" s="34" customFormat="1">
      <c r="A952" s="29"/>
      <c r="B952" s="29"/>
      <c r="C952" s="29"/>
      <c r="D952" s="29"/>
      <c r="E952" s="29"/>
      <c r="F952" s="29"/>
      <c r="G952" s="29"/>
      <c r="H952" s="29"/>
      <c r="I952" s="30"/>
      <c r="J952" s="30"/>
      <c r="K952" s="30"/>
      <c r="L952" s="30"/>
      <c r="M952" s="40"/>
      <c r="N952" s="40"/>
      <c r="O952" s="31"/>
      <c r="P952" s="31"/>
      <c r="Q952" s="32"/>
      <c r="R952" s="32"/>
      <c r="S952" s="33"/>
      <c r="T952" s="33"/>
      <c r="U952" s="33"/>
      <c r="V952" s="33"/>
      <c r="W952" s="33"/>
      <c r="X952" s="33"/>
    </row>
    <row r="953" spans="1:24" s="34" customFormat="1">
      <c r="A953" s="29"/>
      <c r="B953" s="29"/>
      <c r="C953" s="29"/>
      <c r="D953" s="29"/>
      <c r="E953" s="29"/>
      <c r="F953" s="29"/>
      <c r="G953" s="29"/>
      <c r="H953" s="29"/>
      <c r="I953" s="30"/>
      <c r="J953" s="30"/>
      <c r="K953" s="30"/>
      <c r="L953" s="30"/>
      <c r="M953" s="40"/>
      <c r="N953" s="40"/>
      <c r="O953" s="31"/>
      <c r="P953" s="31"/>
      <c r="Q953" s="32"/>
      <c r="R953" s="32"/>
      <c r="S953" s="33"/>
      <c r="T953" s="33"/>
      <c r="U953" s="33"/>
      <c r="V953" s="33"/>
      <c r="W953" s="33"/>
      <c r="X953" s="33"/>
    </row>
    <row r="954" spans="1:24" s="34" customFormat="1">
      <c r="A954" s="29"/>
      <c r="B954" s="29"/>
      <c r="C954" s="29"/>
      <c r="D954" s="29"/>
      <c r="E954" s="29"/>
      <c r="F954" s="29"/>
      <c r="G954" s="29"/>
      <c r="H954" s="29"/>
      <c r="I954" s="30"/>
      <c r="J954" s="30"/>
      <c r="K954" s="30"/>
      <c r="L954" s="30"/>
      <c r="M954" s="40"/>
      <c r="N954" s="40"/>
      <c r="O954" s="31"/>
      <c r="P954" s="31"/>
      <c r="Q954" s="32"/>
      <c r="R954" s="32"/>
      <c r="S954" s="33"/>
      <c r="T954" s="33"/>
      <c r="U954" s="33"/>
      <c r="V954" s="33"/>
      <c r="W954" s="33"/>
      <c r="X954" s="33"/>
    </row>
    <row r="955" spans="1:24" s="34" customFormat="1">
      <c r="A955" s="29"/>
      <c r="B955" s="29"/>
      <c r="C955" s="29"/>
      <c r="D955" s="29"/>
      <c r="E955" s="29"/>
      <c r="F955" s="29"/>
      <c r="G955" s="29"/>
      <c r="H955" s="29"/>
      <c r="I955" s="30"/>
      <c r="J955" s="30"/>
      <c r="K955" s="30"/>
      <c r="L955" s="30"/>
      <c r="M955" s="40"/>
      <c r="N955" s="40"/>
      <c r="O955" s="31"/>
      <c r="P955" s="31"/>
      <c r="Q955" s="32"/>
      <c r="R955" s="32"/>
      <c r="S955" s="33"/>
      <c r="T955" s="33"/>
      <c r="U955" s="33"/>
      <c r="V955" s="33"/>
      <c r="W955" s="33"/>
      <c r="X955" s="33"/>
    </row>
    <row r="956" spans="1:24" s="34" customFormat="1">
      <c r="A956" s="29"/>
      <c r="B956" s="29"/>
      <c r="C956" s="29"/>
      <c r="D956" s="29"/>
      <c r="E956" s="29"/>
      <c r="F956" s="29"/>
      <c r="G956" s="29"/>
      <c r="H956" s="29"/>
      <c r="I956" s="30"/>
      <c r="J956" s="30"/>
      <c r="K956" s="30"/>
      <c r="L956" s="30"/>
      <c r="M956" s="40"/>
      <c r="N956" s="40"/>
      <c r="O956" s="31"/>
      <c r="P956" s="31"/>
      <c r="Q956" s="32"/>
      <c r="R956" s="32"/>
      <c r="S956" s="33"/>
      <c r="T956" s="33"/>
      <c r="U956" s="33"/>
      <c r="V956" s="33"/>
      <c r="W956" s="33"/>
      <c r="X956" s="33"/>
    </row>
    <row r="957" spans="1:24" s="34" customFormat="1">
      <c r="A957" s="29"/>
      <c r="B957" s="29"/>
      <c r="C957" s="29"/>
      <c r="D957" s="29"/>
      <c r="E957" s="29"/>
      <c r="F957" s="29"/>
      <c r="G957" s="29"/>
      <c r="H957" s="29"/>
      <c r="I957" s="30"/>
      <c r="J957" s="30"/>
      <c r="K957" s="30"/>
      <c r="L957" s="30"/>
      <c r="M957" s="40"/>
      <c r="N957" s="40"/>
      <c r="O957" s="31"/>
      <c r="P957" s="31"/>
      <c r="Q957" s="32"/>
      <c r="R957" s="32"/>
      <c r="S957" s="33"/>
      <c r="T957" s="33"/>
      <c r="U957" s="33"/>
      <c r="V957" s="33"/>
      <c r="W957" s="33"/>
      <c r="X957" s="33"/>
    </row>
    <row r="958" spans="1:24" s="34" customFormat="1">
      <c r="A958" s="29"/>
      <c r="B958" s="29"/>
      <c r="C958" s="29"/>
      <c r="D958" s="29"/>
      <c r="E958" s="29"/>
      <c r="F958" s="29"/>
      <c r="G958" s="29"/>
      <c r="H958" s="29"/>
      <c r="I958" s="30"/>
      <c r="J958" s="30"/>
      <c r="K958" s="30"/>
      <c r="L958" s="30"/>
      <c r="M958" s="40"/>
      <c r="N958" s="40"/>
      <c r="O958" s="31"/>
      <c r="P958" s="31"/>
      <c r="Q958" s="32"/>
      <c r="R958" s="32"/>
      <c r="S958" s="33"/>
      <c r="T958" s="33"/>
      <c r="U958" s="33"/>
      <c r="V958" s="33"/>
      <c r="W958" s="33"/>
      <c r="X958" s="33"/>
    </row>
    <row r="959" spans="1:24" s="34" customFormat="1">
      <c r="A959" s="29"/>
      <c r="B959" s="29"/>
      <c r="C959" s="29"/>
      <c r="D959" s="29"/>
      <c r="E959" s="29"/>
      <c r="F959" s="29"/>
      <c r="G959" s="29"/>
      <c r="H959" s="29"/>
      <c r="I959" s="30"/>
      <c r="J959" s="30"/>
      <c r="K959" s="30"/>
      <c r="L959" s="30"/>
      <c r="M959" s="40"/>
      <c r="N959" s="40"/>
      <c r="O959" s="31"/>
      <c r="P959" s="31"/>
      <c r="Q959" s="32"/>
      <c r="R959" s="32"/>
      <c r="S959" s="33"/>
      <c r="T959" s="33"/>
      <c r="U959" s="33"/>
      <c r="V959" s="33"/>
      <c r="W959" s="33"/>
      <c r="X959" s="33"/>
    </row>
    <row r="960" spans="1:24" s="34" customFormat="1">
      <c r="A960" s="29"/>
      <c r="B960" s="29"/>
      <c r="C960" s="29"/>
      <c r="D960" s="29"/>
      <c r="E960" s="29"/>
      <c r="F960" s="29"/>
      <c r="G960" s="29"/>
      <c r="H960" s="29"/>
      <c r="I960" s="30"/>
      <c r="J960" s="30"/>
      <c r="K960" s="30"/>
      <c r="L960" s="30"/>
      <c r="M960" s="40"/>
      <c r="N960" s="40"/>
      <c r="O960" s="31"/>
      <c r="P960" s="31"/>
      <c r="Q960" s="32"/>
      <c r="R960" s="32"/>
      <c r="S960" s="33"/>
      <c r="T960" s="33"/>
      <c r="U960" s="33"/>
      <c r="V960" s="33"/>
      <c r="W960" s="33"/>
      <c r="X960" s="33"/>
    </row>
    <row r="961" spans="1:24" s="34" customFormat="1">
      <c r="A961" s="29"/>
      <c r="B961" s="29"/>
      <c r="C961" s="29"/>
      <c r="D961" s="29"/>
      <c r="E961" s="29"/>
      <c r="F961" s="29"/>
      <c r="G961" s="29"/>
      <c r="H961" s="29"/>
      <c r="I961" s="30"/>
      <c r="J961" s="30"/>
      <c r="K961" s="30"/>
      <c r="L961" s="30"/>
      <c r="M961" s="40"/>
      <c r="N961" s="40"/>
      <c r="O961" s="31"/>
      <c r="P961" s="31"/>
      <c r="Q961" s="32"/>
      <c r="R961" s="32"/>
      <c r="S961" s="33"/>
      <c r="T961" s="33"/>
      <c r="U961" s="33"/>
      <c r="V961" s="33"/>
      <c r="W961" s="33"/>
      <c r="X961" s="33"/>
    </row>
    <row r="962" spans="1:24" s="34" customFormat="1">
      <c r="A962" s="29"/>
      <c r="B962" s="29"/>
      <c r="C962" s="29"/>
      <c r="D962" s="29"/>
      <c r="E962" s="29"/>
      <c r="F962" s="29"/>
      <c r="G962" s="29"/>
      <c r="H962" s="29"/>
      <c r="I962" s="30"/>
      <c r="J962" s="30"/>
      <c r="K962" s="30"/>
      <c r="L962" s="30"/>
      <c r="M962" s="40"/>
      <c r="N962" s="40"/>
      <c r="O962" s="31"/>
      <c r="P962" s="31"/>
      <c r="Q962" s="32"/>
      <c r="R962" s="32"/>
      <c r="S962" s="33"/>
      <c r="T962" s="33"/>
      <c r="U962" s="33"/>
      <c r="V962" s="33"/>
      <c r="W962" s="33"/>
      <c r="X962" s="33"/>
    </row>
    <row r="963" spans="1:24" s="34" customFormat="1">
      <c r="A963" s="29"/>
      <c r="B963" s="29"/>
      <c r="C963" s="29"/>
      <c r="D963" s="29"/>
      <c r="E963" s="29"/>
      <c r="F963" s="29"/>
      <c r="G963" s="29"/>
      <c r="H963" s="29"/>
      <c r="I963" s="30"/>
      <c r="J963" s="30"/>
      <c r="K963" s="30"/>
      <c r="L963" s="30"/>
      <c r="M963" s="40"/>
      <c r="N963" s="40"/>
      <c r="O963" s="31"/>
      <c r="P963" s="31"/>
      <c r="Q963" s="32"/>
      <c r="R963" s="32"/>
      <c r="S963" s="33"/>
      <c r="T963" s="33"/>
      <c r="U963" s="33"/>
      <c r="V963" s="33"/>
      <c r="W963" s="33"/>
      <c r="X963" s="33"/>
    </row>
    <row r="964" spans="1:24" s="34" customFormat="1">
      <c r="A964" s="29"/>
      <c r="B964" s="29"/>
      <c r="C964" s="29"/>
      <c r="D964" s="29"/>
      <c r="E964" s="29"/>
      <c r="F964" s="29"/>
      <c r="G964" s="29"/>
      <c r="H964" s="29"/>
      <c r="I964" s="30"/>
      <c r="J964" s="30"/>
      <c r="K964" s="30"/>
      <c r="L964" s="30"/>
      <c r="M964" s="40"/>
      <c r="N964" s="40"/>
      <c r="O964" s="31"/>
      <c r="P964" s="31"/>
      <c r="Q964" s="32"/>
      <c r="R964" s="32"/>
      <c r="S964" s="33"/>
      <c r="T964" s="33"/>
      <c r="U964" s="33"/>
      <c r="V964" s="33"/>
      <c r="W964" s="33"/>
      <c r="X964" s="33"/>
    </row>
    <row r="965" spans="1:24" s="34" customFormat="1">
      <c r="A965" s="29"/>
      <c r="B965" s="29"/>
      <c r="C965" s="29"/>
      <c r="D965" s="29"/>
      <c r="E965" s="29"/>
      <c r="F965" s="29"/>
      <c r="G965" s="29"/>
      <c r="H965" s="29"/>
      <c r="I965" s="30"/>
      <c r="J965" s="30"/>
      <c r="K965" s="30"/>
      <c r="L965" s="30"/>
      <c r="M965" s="40"/>
      <c r="N965" s="40"/>
      <c r="O965" s="31"/>
      <c r="P965" s="31"/>
      <c r="Q965" s="32"/>
      <c r="R965" s="32"/>
      <c r="S965" s="33"/>
      <c r="T965" s="33"/>
      <c r="U965" s="33"/>
      <c r="V965" s="33"/>
      <c r="W965" s="33"/>
      <c r="X965" s="33"/>
    </row>
    <row r="966" spans="1:24" s="34" customFormat="1">
      <c r="A966" s="29"/>
      <c r="B966" s="29"/>
      <c r="C966" s="29"/>
      <c r="D966" s="29"/>
      <c r="E966" s="29"/>
      <c r="F966" s="29"/>
      <c r="G966" s="29"/>
      <c r="H966" s="29"/>
      <c r="I966" s="30"/>
      <c r="J966" s="30"/>
      <c r="K966" s="30"/>
      <c r="L966" s="30"/>
      <c r="M966" s="40"/>
      <c r="N966" s="40"/>
      <c r="O966" s="31"/>
      <c r="P966" s="31"/>
      <c r="Q966" s="32"/>
      <c r="R966" s="32"/>
      <c r="S966" s="33"/>
      <c r="T966" s="33"/>
      <c r="U966" s="33"/>
      <c r="V966" s="33"/>
      <c r="W966" s="33"/>
      <c r="X966" s="33"/>
    </row>
    <row r="967" spans="1:24" s="34" customFormat="1">
      <c r="A967" s="29"/>
      <c r="B967" s="29"/>
      <c r="C967" s="29"/>
      <c r="D967" s="29"/>
      <c r="E967" s="29"/>
      <c r="F967" s="29"/>
      <c r="G967" s="29"/>
      <c r="H967" s="29"/>
      <c r="I967" s="30"/>
      <c r="J967" s="30"/>
      <c r="K967" s="30"/>
      <c r="L967" s="30"/>
      <c r="M967" s="40"/>
      <c r="N967" s="40"/>
      <c r="O967" s="31"/>
      <c r="P967" s="31"/>
      <c r="Q967" s="32"/>
      <c r="R967" s="32"/>
      <c r="S967" s="33"/>
      <c r="T967" s="33"/>
      <c r="U967" s="33"/>
      <c r="V967" s="33"/>
      <c r="W967" s="33"/>
      <c r="X967" s="33"/>
    </row>
    <row r="968" spans="1:24" s="34" customFormat="1">
      <c r="A968" s="29"/>
      <c r="B968" s="29"/>
      <c r="C968" s="29"/>
      <c r="D968" s="29"/>
      <c r="E968" s="29"/>
      <c r="F968" s="29"/>
      <c r="G968" s="29"/>
      <c r="H968" s="29"/>
      <c r="I968" s="30"/>
      <c r="J968" s="30"/>
      <c r="K968" s="30"/>
      <c r="L968" s="30"/>
      <c r="M968" s="40"/>
      <c r="N968" s="40"/>
      <c r="O968" s="31"/>
      <c r="P968" s="31"/>
      <c r="Q968" s="32"/>
      <c r="R968" s="32"/>
      <c r="S968" s="33"/>
      <c r="T968" s="33"/>
      <c r="U968" s="33"/>
      <c r="V968" s="33"/>
      <c r="W968" s="33"/>
      <c r="X968" s="33"/>
    </row>
    <row r="969" spans="1:24" s="34" customFormat="1">
      <c r="A969" s="29"/>
      <c r="B969" s="29"/>
      <c r="C969" s="29"/>
      <c r="D969" s="29"/>
      <c r="E969" s="29"/>
      <c r="F969" s="29"/>
      <c r="G969" s="29"/>
      <c r="H969" s="29"/>
      <c r="I969" s="30"/>
      <c r="J969" s="30"/>
      <c r="K969" s="30"/>
      <c r="L969" s="30"/>
      <c r="M969" s="40"/>
      <c r="N969" s="40"/>
      <c r="O969" s="31"/>
      <c r="P969" s="31"/>
      <c r="Q969" s="32"/>
      <c r="R969" s="32"/>
      <c r="S969" s="33"/>
      <c r="T969" s="33"/>
      <c r="U969" s="33"/>
      <c r="V969" s="33"/>
      <c r="W969" s="33"/>
      <c r="X969" s="33"/>
    </row>
    <row r="970" spans="1:24" s="34" customFormat="1">
      <c r="A970" s="29"/>
      <c r="B970" s="29"/>
      <c r="C970" s="29"/>
      <c r="D970" s="29"/>
      <c r="E970" s="29"/>
      <c r="F970" s="29"/>
      <c r="G970" s="29"/>
      <c r="H970" s="29"/>
      <c r="I970" s="30"/>
      <c r="J970" s="30"/>
      <c r="K970" s="30"/>
      <c r="L970" s="30"/>
      <c r="M970" s="40"/>
      <c r="N970" s="40"/>
      <c r="O970" s="31"/>
      <c r="P970" s="31"/>
      <c r="Q970" s="32"/>
      <c r="R970" s="32"/>
      <c r="S970" s="33"/>
      <c r="T970" s="33"/>
      <c r="U970" s="33"/>
      <c r="V970" s="33"/>
      <c r="W970" s="33"/>
      <c r="X970" s="33"/>
    </row>
    <row r="971" spans="1:24" s="34" customFormat="1">
      <c r="A971" s="29"/>
      <c r="B971" s="29"/>
      <c r="C971" s="29"/>
      <c r="D971" s="29"/>
      <c r="E971" s="29"/>
      <c r="F971" s="29"/>
      <c r="G971" s="29"/>
      <c r="H971" s="29"/>
      <c r="I971" s="30"/>
      <c r="J971" s="30"/>
      <c r="K971" s="30"/>
      <c r="L971" s="30"/>
      <c r="M971" s="40"/>
      <c r="N971" s="40"/>
      <c r="O971" s="31"/>
      <c r="P971" s="31"/>
      <c r="Q971" s="32"/>
      <c r="R971" s="32"/>
      <c r="S971" s="33"/>
      <c r="T971" s="33"/>
      <c r="U971" s="33"/>
      <c r="V971" s="33"/>
      <c r="W971" s="33"/>
      <c r="X971" s="33"/>
    </row>
    <row r="972" spans="1:24" s="34" customFormat="1">
      <c r="A972" s="29"/>
      <c r="B972" s="29"/>
      <c r="C972" s="29"/>
      <c r="D972" s="29"/>
      <c r="E972" s="29"/>
      <c r="F972" s="29"/>
      <c r="G972" s="29"/>
      <c r="H972" s="29"/>
      <c r="I972" s="30"/>
      <c r="J972" s="30"/>
      <c r="K972" s="30"/>
      <c r="L972" s="30"/>
      <c r="M972" s="40"/>
      <c r="N972" s="40"/>
      <c r="O972" s="31"/>
      <c r="P972" s="31"/>
      <c r="Q972" s="32"/>
      <c r="R972" s="32"/>
      <c r="S972" s="33"/>
      <c r="T972" s="33"/>
      <c r="U972" s="33"/>
      <c r="V972" s="33"/>
      <c r="W972" s="33"/>
      <c r="X972" s="33"/>
    </row>
    <row r="973" spans="1:24" s="34" customFormat="1">
      <c r="A973" s="29"/>
      <c r="B973" s="29"/>
      <c r="C973" s="29"/>
      <c r="D973" s="29"/>
      <c r="E973" s="29"/>
      <c r="F973" s="29"/>
      <c r="G973" s="29"/>
      <c r="H973" s="29"/>
      <c r="I973" s="30"/>
      <c r="J973" s="30"/>
      <c r="K973" s="30"/>
      <c r="L973" s="30"/>
      <c r="M973" s="40"/>
      <c r="N973" s="40"/>
      <c r="O973" s="31"/>
      <c r="P973" s="31"/>
      <c r="Q973" s="32"/>
      <c r="R973" s="32"/>
      <c r="S973" s="33"/>
      <c r="T973" s="33"/>
      <c r="U973" s="33"/>
      <c r="V973" s="33"/>
      <c r="W973" s="33"/>
      <c r="X973" s="33"/>
    </row>
    <row r="974" spans="1:24" s="34" customFormat="1">
      <c r="A974" s="29"/>
      <c r="B974" s="29"/>
      <c r="C974" s="29"/>
      <c r="D974" s="29"/>
      <c r="E974" s="29"/>
      <c r="F974" s="29"/>
      <c r="G974" s="29"/>
      <c r="H974" s="29"/>
      <c r="I974" s="30"/>
      <c r="J974" s="30"/>
      <c r="K974" s="30"/>
      <c r="L974" s="30"/>
      <c r="M974" s="40"/>
      <c r="N974" s="40"/>
      <c r="O974" s="31"/>
      <c r="P974" s="31"/>
      <c r="Q974" s="32"/>
      <c r="R974" s="32"/>
      <c r="S974" s="33"/>
      <c r="T974" s="33"/>
      <c r="U974" s="33"/>
      <c r="V974" s="33"/>
      <c r="W974" s="33"/>
      <c r="X974" s="33"/>
    </row>
    <row r="975" spans="1:24" s="34" customFormat="1">
      <c r="A975" s="29"/>
      <c r="B975" s="29"/>
      <c r="C975" s="29"/>
      <c r="D975" s="29"/>
      <c r="E975" s="29"/>
      <c r="F975" s="29"/>
      <c r="G975" s="29"/>
      <c r="H975" s="29"/>
      <c r="I975" s="30"/>
      <c r="J975" s="30"/>
      <c r="K975" s="30"/>
      <c r="L975" s="30"/>
      <c r="M975" s="40"/>
      <c r="N975" s="40"/>
      <c r="O975" s="31"/>
      <c r="P975" s="31"/>
      <c r="Q975" s="32"/>
      <c r="R975" s="32"/>
      <c r="S975" s="33"/>
      <c r="T975" s="33"/>
      <c r="U975" s="33"/>
      <c r="V975" s="33"/>
      <c r="W975" s="33"/>
      <c r="X975" s="33"/>
    </row>
    <row r="976" spans="1:24" s="34" customFormat="1">
      <c r="A976" s="29"/>
      <c r="B976" s="29"/>
      <c r="C976" s="29"/>
      <c r="D976" s="29"/>
      <c r="E976" s="29"/>
      <c r="F976" s="29"/>
      <c r="G976" s="29"/>
      <c r="H976" s="29"/>
      <c r="I976" s="30"/>
      <c r="J976" s="30"/>
      <c r="K976" s="30"/>
      <c r="L976" s="30"/>
      <c r="M976" s="40"/>
      <c r="N976" s="40"/>
      <c r="O976" s="31"/>
      <c r="P976" s="31"/>
      <c r="Q976" s="32"/>
      <c r="R976" s="32"/>
      <c r="S976" s="33"/>
      <c r="T976" s="33"/>
      <c r="U976" s="33"/>
      <c r="V976" s="33"/>
      <c r="W976" s="33"/>
      <c r="X976" s="33"/>
    </row>
    <row r="977" spans="1:24" s="34" customFormat="1">
      <c r="A977" s="29"/>
      <c r="B977" s="29"/>
      <c r="C977" s="29"/>
      <c r="D977" s="29"/>
      <c r="E977" s="29"/>
      <c r="F977" s="29"/>
      <c r="G977" s="29"/>
      <c r="H977" s="29"/>
      <c r="I977" s="30"/>
      <c r="J977" s="30"/>
      <c r="K977" s="30"/>
      <c r="L977" s="30"/>
      <c r="M977" s="40"/>
      <c r="N977" s="40"/>
      <c r="O977" s="31"/>
      <c r="P977" s="31"/>
      <c r="Q977" s="32"/>
      <c r="R977" s="32"/>
      <c r="S977" s="33"/>
      <c r="T977" s="33"/>
      <c r="U977" s="33"/>
      <c r="V977" s="33"/>
      <c r="W977" s="33"/>
      <c r="X977" s="33"/>
    </row>
    <row r="978" spans="1:24" s="34" customFormat="1">
      <c r="A978" s="29"/>
      <c r="B978" s="29"/>
      <c r="C978" s="29"/>
      <c r="D978" s="29"/>
      <c r="E978" s="29"/>
      <c r="F978" s="29"/>
      <c r="G978" s="29"/>
      <c r="H978" s="29"/>
      <c r="I978" s="30"/>
      <c r="J978" s="30"/>
      <c r="K978" s="30"/>
      <c r="L978" s="30"/>
      <c r="M978" s="40"/>
      <c r="N978" s="40"/>
      <c r="O978" s="31"/>
      <c r="P978" s="31"/>
      <c r="Q978" s="32"/>
      <c r="R978" s="32"/>
      <c r="S978" s="33"/>
      <c r="T978" s="33"/>
      <c r="U978" s="33"/>
      <c r="V978" s="33"/>
      <c r="W978" s="33"/>
      <c r="X978" s="33"/>
    </row>
    <row r="979" spans="1:24" s="34" customFormat="1">
      <c r="A979" s="29"/>
      <c r="B979" s="29"/>
      <c r="C979" s="29"/>
      <c r="D979" s="29"/>
      <c r="E979" s="29"/>
      <c r="F979" s="29"/>
      <c r="G979" s="29"/>
      <c r="H979" s="29"/>
      <c r="I979" s="30"/>
      <c r="J979" s="30"/>
      <c r="K979" s="30"/>
      <c r="L979" s="30"/>
      <c r="M979" s="40"/>
      <c r="N979" s="40"/>
      <c r="O979" s="31"/>
      <c r="P979" s="31"/>
      <c r="Q979" s="32"/>
      <c r="R979" s="32"/>
      <c r="S979" s="33"/>
      <c r="T979" s="33"/>
      <c r="U979" s="33"/>
      <c r="V979" s="33"/>
      <c r="W979" s="33"/>
      <c r="X979" s="33"/>
    </row>
    <row r="980" spans="1:24" s="34" customFormat="1">
      <c r="A980" s="29"/>
      <c r="B980" s="29"/>
      <c r="C980" s="29"/>
      <c r="D980" s="29"/>
      <c r="E980" s="29"/>
      <c r="F980" s="29"/>
      <c r="G980" s="29"/>
      <c r="H980" s="29"/>
      <c r="I980" s="30"/>
      <c r="J980" s="30"/>
      <c r="K980" s="30"/>
      <c r="L980" s="30"/>
      <c r="M980" s="40"/>
      <c r="N980" s="40"/>
      <c r="O980" s="31"/>
      <c r="P980" s="31"/>
      <c r="Q980" s="32"/>
      <c r="R980" s="32"/>
      <c r="S980" s="33"/>
      <c r="T980" s="33"/>
      <c r="U980" s="33"/>
      <c r="V980" s="33"/>
      <c r="W980" s="33"/>
      <c r="X980" s="33"/>
    </row>
    <row r="981" spans="1:24" s="34" customFormat="1">
      <c r="A981" s="29"/>
      <c r="B981" s="29"/>
      <c r="C981" s="29"/>
      <c r="D981" s="29"/>
      <c r="E981" s="29"/>
      <c r="F981" s="29"/>
      <c r="G981" s="29"/>
      <c r="H981" s="29"/>
      <c r="I981" s="30"/>
      <c r="J981" s="30"/>
      <c r="K981" s="30"/>
      <c r="L981" s="30"/>
      <c r="M981" s="40"/>
      <c r="N981" s="40"/>
      <c r="O981" s="31"/>
      <c r="P981" s="31"/>
      <c r="Q981" s="32"/>
      <c r="R981" s="32"/>
      <c r="S981" s="33"/>
      <c r="T981" s="33"/>
      <c r="U981" s="33"/>
      <c r="V981" s="33"/>
      <c r="W981" s="33"/>
      <c r="X981" s="33"/>
    </row>
    <row r="982" spans="1:24" s="34" customFormat="1">
      <c r="A982" s="29"/>
      <c r="B982" s="29"/>
      <c r="C982" s="29"/>
      <c r="D982" s="29"/>
      <c r="E982" s="29"/>
      <c r="F982" s="29"/>
      <c r="G982" s="29"/>
      <c r="H982" s="29"/>
      <c r="I982" s="30"/>
      <c r="J982" s="30"/>
      <c r="K982" s="30"/>
      <c r="L982" s="30"/>
      <c r="M982" s="40"/>
      <c r="N982" s="40"/>
      <c r="O982" s="31"/>
      <c r="P982" s="31"/>
      <c r="Q982" s="32"/>
      <c r="R982" s="32"/>
      <c r="S982" s="33"/>
      <c r="T982" s="33"/>
      <c r="U982" s="33"/>
      <c r="V982" s="33"/>
      <c r="W982" s="33"/>
      <c r="X982" s="33"/>
    </row>
    <row r="983" spans="1:24" s="34" customFormat="1">
      <c r="A983" s="29"/>
      <c r="B983" s="29"/>
      <c r="C983" s="29"/>
      <c r="D983" s="29"/>
      <c r="E983" s="29"/>
      <c r="F983" s="29"/>
      <c r="G983" s="29"/>
      <c r="H983" s="29"/>
      <c r="I983" s="30"/>
      <c r="J983" s="30"/>
      <c r="K983" s="30"/>
      <c r="L983" s="30"/>
      <c r="M983" s="40"/>
      <c r="N983" s="40"/>
      <c r="O983" s="31"/>
      <c r="P983" s="31"/>
      <c r="Q983" s="32"/>
      <c r="R983" s="32"/>
      <c r="S983" s="33"/>
      <c r="T983" s="33"/>
      <c r="U983" s="33"/>
      <c r="V983" s="33"/>
      <c r="W983" s="33"/>
      <c r="X983" s="33"/>
    </row>
    <row r="984" spans="1:24" s="34" customFormat="1">
      <c r="A984" s="29"/>
      <c r="B984" s="29"/>
      <c r="C984" s="29"/>
      <c r="D984" s="29"/>
      <c r="E984" s="29"/>
      <c r="F984" s="29"/>
      <c r="G984" s="29"/>
      <c r="H984" s="29"/>
      <c r="I984" s="30"/>
      <c r="J984" s="30"/>
      <c r="K984" s="30"/>
      <c r="L984" s="30"/>
      <c r="M984" s="40"/>
      <c r="N984" s="40"/>
      <c r="O984" s="31"/>
      <c r="P984" s="31"/>
      <c r="Q984" s="32"/>
      <c r="R984" s="32"/>
      <c r="S984" s="33"/>
      <c r="T984" s="33"/>
      <c r="U984" s="33"/>
      <c r="V984" s="33"/>
      <c r="W984" s="33"/>
      <c r="X984" s="33"/>
    </row>
    <row r="985" spans="1:24" s="34" customFormat="1">
      <c r="A985" s="29"/>
      <c r="B985" s="29"/>
      <c r="C985" s="29"/>
      <c r="D985" s="29"/>
      <c r="E985" s="29"/>
      <c r="F985" s="29"/>
      <c r="G985" s="29"/>
      <c r="H985" s="29"/>
      <c r="I985" s="30"/>
      <c r="J985" s="30"/>
      <c r="K985" s="30"/>
      <c r="L985" s="30"/>
      <c r="M985" s="40"/>
      <c r="N985" s="40"/>
      <c r="O985" s="31"/>
      <c r="P985" s="31"/>
      <c r="Q985" s="32"/>
      <c r="R985" s="32"/>
      <c r="S985" s="33"/>
      <c r="T985" s="33"/>
      <c r="U985" s="33"/>
      <c r="V985" s="33"/>
      <c r="W985" s="33"/>
      <c r="X985" s="33"/>
    </row>
    <row r="986" spans="1:24" s="34" customFormat="1">
      <c r="A986" s="29"/>
      <c r="B986" s="29"/>
      <c r="C986" s="29"/>
      <c r="D986" s="29"/>
      <c r="E986" s="29"/>
      <c r="F986" s="29"/>
      <c r="G986" s="29"/>
      <c r="H986" s="29"/>
      <c r="I986" s="30"/>
      <c r="J986" s="30"/>
      <c r="K986" s="30"/>
      <c r="L986" s="30"/>
      <c r="M986" s="40"/>
      <c r="N986" s="40"/>
      <c r="O986" s="31"/>
      <c r="P986" s="31"/>
      <c r="Q986" s="32"/>
      <c r="R986" s="32"/>
      <c r="S986" s="33"/>
      <c r="T986" s="33"/>
      <c r="U986" s="33"/>
      <c r="V986" s="33"/>
      <c r="W986" s="33"/>
      <c r="X986" s="33"/>
    </row>
    <row r="987" spans="1:24" s="34" customFormat="1">
      <c r="A987" s="29"/>
      <c r="B987" s="29"/>
      <c r="C987" s="29"/>
      <c r="D987" s="29"/>
      <c r="E987" s="29"/>
      <c r="F987" s="29"/>
      <c r="G987" s="29"/>
      <c r="H987" s="29"/>
      <c r="I987" s="30"/>
      <c r="J987" s="30"/>
      <c r="K987" s="30"/>
      <c r="L987" s="30"/>
      <c r="M987" s="40"/>
      <c r="N987" s="40"/>
      <c r="O987" s="31"/>
      <c r="P987" s="31"/>
      <c r="Q987" s="32"/>
      <c r="R987" s="32"/>
      <c r="S987" s="33"/>
      <c r="T987" s="33"/>
      <c r="U987" s="33"/>
      <c r="V987" s="33"/>
      <c r="W987" s="33"/>
      <c r="X987" s="33"/>
    </row>
    <row r="988" spans="1:24" s="34" customFormat="1">
      <c r="A988" s="29"/>
      <c r="B988" s="29"/>
      <c r="C988" s="29"/>
      <c r="D988" s="29"/>
      <c r="E988" s="29"/>
      <c r="F988" s="29"/>
      <c r="G988" s="29"/>
      <c r="H988" s="29"/>
      <c r="I988" s="30"/>
      <c r="J988" s="30"/>
      <c r="K988" s="30"/>
      <c r="L988" s="30"/>
      <c r="M988" s="40"/>
      <c r="N988" s="40"/>
      <c r="O988" s="31"/>
      <c r="P988" s="31"/>
      <c r="Q988" s="32"/>
      <c r="R988" s="32"/>
      <c r="S988" s="33"/>
      <c r="T988" s="33"/>
      <c r="U988" s="33"/>
      <c r="V988" s="33"/>
      <c r="W988" s="33"/>
      <c r="X988" s="33"/>
    </row>
    <row r="989" spans="1:24" s="34" customFormat="1">
      <c r="A989" s="29"/>
      <c r="B989" s="29"/>
      <c r="C989" s="29"/>
      <c r="D989" s="29"/>
      <c r="E989" s="29"/>
      <c r="F989" s="29"/>
      <c r="G989" s="29"/>
      <c r="H989" s="29"/>
      <c r="I989" s="30"/>
      <c r="J989" s="30"/>
      <c r="K989" s="30"/>
      <c r="L989" s="30"/>
      <c r="M989" s="40"/>
      <c r="N989" s="40"/>
      <c r="O989" s="31"/>
      <c r="P989" s="31"/>
      <c r="Q989" s="32"/>
      <c r="R989" s="32"/>
      <c r="S989" s="33"/>
      <c r="T989" s="33"/>
      <c r="U989" s="33"/>
      <c r="V989" s="33"/>
      <c r="W989" s="33"/>
      <c r="X989" s="33"/>
    </row>
    <row r="990" spans="1:24" s="34" customFormat="1">
      <c r="A990" s="29"/>
      <c r="B990" s="29"/>
      <c r="C990" s="29"/>
      <c r="D990" s="29"/>
      <c r="E990" s="29"/>
      <c r="F990" s="29"/>
      <c r="G990" s="29"/>
      <c r="H990" s="29"/>
      <c r="I990" s="30"/>
      <c r="J990" s="30"/>
      <c r="K990" s="30"/>
      <c r="L990" s="30"/>
      <c r="M990" s="40"/>
      <c r="N990" s="40"/>
      <c r="O990" s="31"/>
      <c r="P990" s="31"/>
      <c r="Q990" s="32"/>
      <c r="R990" s="32"/>
      <c r="S990" s="33"/>
      <c r="T990" s="33"/>
      <c r="U990" s="33"/>
      <c r="V990" s="33"/>
      <c r="W990" s="33"/>
      <c r="X990" s="33"/>
    </row>
    <row r="991" spans="1:24" s="34" customFormat="1">
      <c r="A991" s="29"/>
      <c r="B991" s="29"/>
      <c r="C991" s="29"/>
      <c r="D991" s="29"/>
      <c r="E991" s="29"/>
      <c r="F991" s="29"/>
      <c r="G991" s="29"/>
      <c r="H991" s="29"/>
      <c r="I991" s="30"/>
      <c r="J991" s="30"/>
      <c r="K991" s="30"/>
      <c r="L991" s="30"/>
      <c r="M991" s="40"/>
      <c r="N991" s="40"/>
      <c r="O991" s="31"/>
      <c r="P991" s="31"/>
      <c r="Q991" s="32"/>
      <c r="R991" s="32"/>
      <c r="S991" s="33"/>
      <c r="T991" s="33"/>
      <c r="U991" s="33"/>
      <c r="V991" s="33"/>
      <c r="W991" s="33"/>
      <c r="X991" s="33"/>
    </row>
    <row r="992" spans="1:24" s="34" customFormat="1">
      <c r="A992" s="29"/>
      <c r="B992" s="29"/>
      <c r="C992" s="29"/>
      <c r="D992" s="29"/>
      <c r="E992" s="29"/>
      <c r="F992" s="29"/>
      <c r="G992" s="29"/>
      <c r="H992" s="29"/>
      <c r="I992" s="30"/>
      <c r="J992" s="30"/>
      <c r="K992" s="30"/>
      <c r="L992" s="30"/>
      <c r="M992" s="40"/>
      <c r="N992" s="40"/>
      <c r="O992" s="31"/>
      <c r="P992" s="31"/>
      <c r="Q992" s="32"/>
      <c r="R992" s="32"/>
      <c r="S992" s="33"/>
      <c r="T992" s="33"/>
      <c r="U992" s="33"/>
      <c r="V992" s="33"/>
      <c r="W992" s="33"/>
      <c r="X992" s="33"/>
    </row>
    <row r="993" spans="1:24" s="34" customFormat="1">
      <c r="A993" s="29"/>
      <c r="B993" s="29"/>
      <c r="C993" s="29"/>
      <c r="D993" s="29"/>
      <c r="E993" s="29"/>
      <c r="F993" s="29"/>
      <c r="G993" s="29"/>
      <c r="H993" s="29"/>
      <c r="I993" s="30"/>
      <c r="J993" s="30"/>
      <c r="K993" s="30"/>
      <c r="L993" s="30"/>
      <c r="M993" s="40"/>
      <c r="N993" s="40"/>
      <c r="O993" s="31"/>
      <c r="P993" s="31"/>
      <c r="Q993" s="32"/>
      <c r="R993" s="32"/>
      <c r="S993" s="33"/>
      <c r="T993" s="33"/>
      <c r="U993" s="33"/>
      <c r="V993" s="33"/>
      <c r="W993" s="33"/>
      <c r="X993" s="33"/>
    </row>
    <row r="994" spans="1:24" s="34" customFormat="1">
      <c r="A994" s="29"/>
      <c r="B994" s="29"/>
      <c r="C994" s="29"/>
      <c r="D994" s="29"/>
      <c r="E994" s="29"/>
      <c r="F994" s="29"/>
      <c r="G994" s="29"/>
      <c r="H994" s="29"/>
      <c r="I994" s="30"/>
      <c r="J994" s="30"/>
      <c r="K994" s="30"/>
      <c r="L994" s="30"/>
      <c r="M994" s="40"/>
      <c r="N994" s="40"/>
      <c r="O994" s="31"/>
      <c r="P994" s="31"/>
      <c r="Q994" s="32"/>
      <c r="R994" s="32"/>
      <c r="S994" s="33"/>
      <c r="T994" s="33"/>
      <c r="U994" s="33"/>
      <c r="V994" s="33"/>
      <c r="W994" s="33"/>
      <c r="X994" s="33"/>
    </row>
    <row r="995" spans="1:24" s="34" customFormat="1">
      <c r="A995" s="29"/>
      <c r="B995" s="29"/>
      <c r="C995" s="29"/>
      <c r="D995" s="29"/>
      <c r="E995" s="29"/>
      <c r="F995" s="29"/>
      <c r="G995" s="29"/>
      <c r="H995" s="29"/>
      <c r="I995" s="30"/>
      <c r="J995" s="30"/>
      <c r="K995" s="30"/>
      <c r="L995" s="30"/>
      <c r="M995" s="40"/>
      <c r="N995" s="40"/>
      <c r="O995" s="31"/>
      <c r="P995" s="31"/>
      <c r="Q995" s="32"/>
      <c r="R995" s="32"/>
      <c r="S995" s="33"/>
      <c r="T995" s="33"/>
      <c r="U995" s="33"/>
      <c r="V995" s="33"/>
      <c r="W995" s="33"/>
      <c r="X995" s="33"/>
    </row>
    <row r="996" spans="1:24" s="34" customFormat="1">
      <c r="A996" s="29"/>
      <c r="B996" s="29"/>
      <c r="C996" s="29"/>
      <c r="D996" s="29"/>
      <c r="E996" s="29"/>
      <c r="F996" s="29"/>
      <c r="G996" s="29"/>
      <c r="H996" s="29"/>
      <c r="I996" s="30"/>
      <c r="J996" s="30"/>
      <c r="K996" s="30"/>
      <c r="L996" s="30"/>
      <c r="M996" s="40"/>
      <c r="N996" s="40"/>
      <c r="O996" s="31"/>
      <c r="P996" s="31"/>
      <c r="Q996" s="32"/>
      <c r="R996" s="32"/>
      <c r="S996" s="33"/>
      <c r="T996" s="33"/>
      <c r="U996" s="33"/>
      <c r="V996" s="33"/>
      <c r="W996" s="33"/>
      <c r="X996" s="33"/>
    </row>
    <row r="997" spans="1:24" s="34" customFormat="1">
      <c r="A997" s="29"/>
      <c r="B997" s="29"/>
      <c r="C997" s="29"/>
      <c r="D997" s="29"/>
      <c r="E997" s="29"/>
      <c r="F997" s="29"/>
      <c r="G997" s="29"/>
      <c r="H997" s="29"/>
      <c r="I997" s="30"/>
      <c r="J997" s="30"/>
      <c r="K997" s="30"/>
      <c r="L997" s="30"/>
      <c r="M997" s="40"/>
      <c r="N997" s="40"/>
      <c r="O997" s="31"/>
      <c r="P997" s="31"/>
      <c r="Q997" s="32"/>
      <c r="R997" s="32"/>
      <c r="S997" s="33"/>
      <c r="T997" s="33"/>
      <c r="U997" s="33"/>
      <c r="V997" s="33"/>
      <c r="W997" s="33"/>
      <c r="X997" s="33"/>
    </row>
    <row r="998" spans="1:24" s="34" customFormat="1">
      <c r="A998" s="29"/>
      <c r="B998" s="29"/>
      <c r="C998" s="29"/>
      <c r="D998" s="29"/>
      <c r="E998" s="29"/>
      <c r="F998" s="29"/>
      <c r="G998" s="29"/>
      <c r="H998" s="29"/>
      <c r="I998" s="30"/>
      <c r="J998" s="30"/>
      <c r="K998" s="30"/>
      <c r="L998" s="30"/>
      <c r="M998" s="40"/>
      <c r="N998" s="40"/>
      <c r="O998" s="31"/>
      <c r="P998" s="31"/>
      <c r="Q998" s="32"/>
      <c r="R998" s="32"/>
      <c r="S998" s="33"/>
      <c r="T998" s="33"/>
      <c r="U998" s="33"/>
      <c r="V998" s="33"/>
      <c r="W998" s="33"/>
      <c r="X998" s="33"/>
    </row>
    <row r="999" spans="1:24" s="34" customFormat="1">
      <c r="A999" s="29"/>
      <c r="B999" s="29"/>
      <c r="C999" s="29"/>
      <c r="D999" s="29"/>
      <c r="E999" s="29"/>
      <c r="F999" s="29"/>
      <c r="G999" s="29"/>
      <c r="H999" s="29"/>
      <c r="I999" s="30"/>
      <c r="J999" s="30"/>
      <c r="K999" s="30"/>
      <c r="L999" s="30"/>
      <c r="M999" s="40"/>
      <c r="N999" s="40"/>
      <c r="O999" s="31"/>
      <c r="P999" s="31"/>
      <c r="Q999" s="32"/>
      <c r="R999" s="32"/>
      <c r="S999" s="33"/>
      <c r="T999" s="33"/>
      <c r="U999" s="33"/>
      <c r="V999" s="33"/>
      <c r="W999" s="33"/>
      <c r="X999" s="33"/>
    </row>
    <row r="1000" spans="1:24" s="34" customFormat="1">
      <c r="A1000" s="29"/>
      <c r="B1000" s="29"/>
      <c r="C1000" s="29"/>
      <c r="D1000" s="29"/>
      <c r="E1000" s="29"/>
      <c r="F1000" s="29"/>
      <c r="G1000" s="29"/>
      <c r="H1000" s="29"/>
      <c r="I1000" s="30"/>
      <c r="J1000" s="30"/>
      <c r="K1000" s="30"/>
      <c r="L1000" s="30"/>
      <c r="M1000" s="40"/>
      <c r="N1000" s="40"/>
      <c r="O1000" s="31"/>
      <c r="P1000" s="31"/>
      <c r="Q1000" s="32"/>
      <c r="R1000" s="32"/>
      <c r="S1000" s="33"/>
      <c r="T1000" s="33"/>
      <c r="U1000" s="33"/>
      <c r="V1000" s="33"/>
      <c r="W1000" s="33"/>
      <c r="X1000" s="33"/>
    </row>
    <row r="1001" spans="1:24" s="34" customFormat="1">
      <c r="A1001" s="29"/>
      <c r="B1001" s="29"/>
      <c r="C1001" s="29"/>
      <c r="D1001" s="29"/>
      <c r="E1001" s="29"/>
      <c r="F1001" s="29"/>
      <c r="G1001" s="29"/>
      <c r="H1001" s="29"/>
      <c r="I1001" s="30"/>
      <c r="J1001" s="30"/>
      <c r="K1001" s="30"/>
      <c r="L1001" s="30"/>
      <c r="M1001" s="40"/>
      <c r="N1001" s="40"/>
      <c r="O1001" s="31"/>
      <c r="P1001" s="31"/>
      <c r="Q1001" s="32"/>
      <c r="R1001" s="32"/>
      <c r="S1001" s="33"/>
      <c r="T1001" s="33"/>
      <c r="U1001" s="33"/>
      <c r="V1001" s="33"/>
      <c r="W1001" s="33"/>
      <c r="X1001" s="33"/>
    </row>
    <row r="1002" spans="1:24" s="34" customFormat="1">
      <c r="A1002" s="29"/>
      <c r="B1002" s="29"/>
      <c r="C1002" s="29"/>
      <c r="D1002" s="29"/>
      <c r="E1002" s="29"/>
      <c r="F1002" s="29"/>
      <c r="G1002" s="29"/>
      <c r="H1002" s="29"/>
      <c r="I1002" s="30"/>
      <c r="J1002" s="30"/>
      <c r="K1002" s="30"/>
      <c r="L1002" s="30"/>
      <c r="M1002" s="40"/>
      <c r="N1002" s="40"/>
      <c r="O1002" s="31"/>
      <c r="P1002" s="31"/>
      <c r="Q1002" s="32"/>
      <c r="R1002" s="32"/>
      <c r="S1002" s="33"/>
      <c r="T1002" s="33"/>
      <c r="U1002" s="33"/>
      <c r="V1002" s="33"/>
      <c r="W1002" s="33"/>
      <c r="X1002" s="33"/>
    </row>
    <row r="1003" spans="1:24" s="34" customFormat="1">
      <c r="A1003" s="29"/>
      <c r="B1003" s="29"/>
      <c r="C1003" s="29"/>
      <c r="D1003" s="29"/>
      <c r="E1003" s="29"/>
      <c r="F1003" s="29"/>
      <c r="G1003" s="29"/>
      <c r="H1003" s="29"/>
      <c r="I1003" s="30"/>
      <c r="J1003" s="30"/>
      <c r="K1003" s="30"/>
      <c r="L1003" s="30"/>
      <c r="M1003" s="40"/>
      <c r="N1003" s="40"/>
      <c r="O1003" s="31"/>
      <c r="P1003" s="31"/>
      <c r="Q1003" s="32"/>
      <c r="R1003" s="32"/>
      <c r="S1003" s="33"/>
      <c r="T1003" s="33"/>
      <c r="U1003" s="33"/>
      <c r="V1003" s="33"/>
      <c r="W1003" s="33"/>
      <c r="X1003" s="33"/>
    </row>
    <row r="1004" spans="1:24" s="34" customFormat="1">
      <c r="A1004" s="29"/>
      <c r="B1004" s="29"/>
      <c r="C1004" s="29"/>
      <c r="D1004" s="29"/>
      <c r="E1004" s="29"/>
      <c r="F1004" s="29"/>
      <c r="G1004" s="29"/>
      <c r="H1004" s="29"/>
      <c r="I1004" s="30"/>
      <c r="J1004" s="30"/>
      <c r="K1004" s="30"/>
      <c r="L1004" s="30"/>
      <c r="M1004" s="40"/>
      <c r="N1004" s="40"/>
      <c r="O1004" s="31"/>
      <c r="P1004" s="31"/>
      <c r="Q1004" s="32"/>
      <c r="R1004" s="32"/>
      <c r="S1004" s="33"/>
      <c r="T1004" s="33"/>
      <c r="U1004" s="33"/>
      <c r="V1004" s="33"/>
      <c r="W1004" s="33"/>
      <c r="X1004" s="33"/>
    </row>
    <row r="1005" spans="1:24" s="34" customFormat="1">
      <c r="A1005" s="29"/>
      <c r="B1005" s="29"/>
      <c r="C1005" s="29"/>
      <c r="D1005" s="29"/>
      <c r="E1005" s="29"/>
      <c r="F1005" s="29"/>
      <c r="G1005" s="29"/>
      <c r="H1005" s="29"/>
      <c r="I1005" s="30"/>
      <c r="J1005" s="30"/>
      <c r="K1005" s="30"/>
      <c r="L1005" s="30"/>
      <c r="M1005" s="40"/>
      <c r="N1005" s="40"/>
      <c r="O1005" s="31"/>
      <c r="P1005" s="31"/>
      <c r="Q1005" s="32"/>
      <c r="R1005" s="32"/>
      <c r="S1005" s="33"/>
      <c r="T1005" s="33"/>
      <c r="U1005" s="33"/>
      <c r="V1005" s="33"/>
      <c r="W1005" s="33"/>
      <c r="X1005" s="33"/>
    </row>
    <row r="1006" spans="1:24" s="34" customFormat="1">
      <c r="A1006" s="29"/>
      <c r="B1006" s="29"/>
      <c r="C1006" s="29"/>
      <c r="D1006" s="29"/>
      <c r="E1006" s="29"/>
      <c r="F1006" s="29"/>
      <c r="G1006" s="29"/>
      <c r="H1006" s="29"/>
      <c r="I1006" s="30"/>
      <c r="J1006" s="30"/>
      <c r="K1006" s="30"/>
      <c r="L1006" s="30"/>
      <c r="M1006" s="40"/>
      <c r="N1006" s="40"/>
      <c r="O1006" s="31"/>
      <c r="P1006" s="31"/>
      <c r="Q1006" s="32"/>
      <c r="R1006" s="32"/>
      <c r="S1006" s="33"/>
      <c r="T1006" s="33"/>
      <c r="U1006" s="33"/>
      <c r="V1006" s="33"/>
      <c r="W1006" s="33"/>
      <c r="X1006" s="33"/>
    </row>
    <row r="1007" spans="1:24" s="34" customFormat="1">
      <c r="A1007" s="29"/>
      <c r="B1007" s="29"/>
      <c r="C1007" s="29"/>
      <c r="D1007" s="29"/>
      <c r="E1007" s="29"/>
      <c r="F1007" s="29"/>
      <c r="G1007" s="29"/>
      <c r="H1007" s="29"/>
      <c r="I1007" s="30"/>
      <c r="J1007" s="30"/>
      <c r="K1007" s="30"/>
      <c r="L1007" s="30"/>
      <c r="M1007" s="40"/>
      <c r="N1007" s="40"/>
      <c r="O1007" s="31"/>
      <c r="P1007" s="31"/>
      <c r="Q1007" s="32"/>
      <c r="R1007" s="32"/>
      <c r="S1007" s="33"/>
      <c r="T1007" s="33"/>
      <c r="U1007" s="33"/>
      <c r="V1007" s="33"/>
      <c r="W1007" s="33"/>
      <c r="X1007" s="33"/>
    </row>
    <row r="1008" spans="1:24" s="34" customFormat="1">
      <c r="A1008" s="29"/>
      <c r="B1008" s="29"/>
      <c r="C1008" s="29"/>
      <c r="D1008" s="29"/>
      <c r="E1008" s="29"/>
      <c r="F1008" s="29"/>
      <c r="G1008" s="29"/>
      <c r="H1008" s="29"/>
      <c r="I1008" s="30"/>
      <c r="J1008" s="30"/>
      <c r="K1008" s="30"/>
      <c r="L1008" s="30"/>
      <c r="M1008" s="40"/>
      <c r="N1008" s="40"/>
      <c r="O1008" s="31"/>
      <c r="P1008" s="31"/>
      <c r="Q1008" s="32"/>
      <c r="R1008" s="32"/>
      <c r="S1008" s="33"/>
      <c r="T1008" s="33"/>
      <c r="U1008" s="33"/>
      <c r="V1008" s="33"/>
      <c r="W1008" s="33"/>
      <c r="X1008" s="33"/>
    </row>
    <row r="1009" spans="1:24" s="34" customFormat="1">
      <c r="A1009" s="29"/>
      <c r="B1009" s="29"/>
      <c r="C1009" s="29"/>
      <c r="D1009" s="29"/>
      <c r="E1009" s="29"/>
      <c r="F1009" s="29"/>
      <c r="G1009" s="29"/>
      <c r="H1009" s="29"/>
      <c r="I1009" s="30"/>
      <c r="J1009" s="30"/>
      <c r="K1009" s="30"/>
      <c r="L1009" s="30"/>
      <c r="M1009" s="40"/>
      <c r="N1009" s="40"/>
      <c r="O1009" s="31"/>
      <c r="P1009" s="31"/>
      <c r="Q1009" s="32"/>
      <c r="R1009" s="32"/>
      <c r="S1009" s="33"/>
      <c r="T1009" s="33"/>
      <c r="U1009" s="33"/>
      <c r="V1009" s="33"/>
      <c r="W1009" s="33"/>
      <c r="X1009" s="33"/>
    </row>
    <row r="1010" spans="1:24" s="34" customFormat="1">
      <c r="A1010" s="29"/>
      <c r="B1010" s="29"/>
      <c r="C1010" s="29"/>
      <c r="D1010" s="29"/>
      <c r="E1010" s="29"/>
      <c r="F1010" s="29"/>
      <c r="G1010" s="29"/>
      <c r="H1010" s="29"/>
      <c r="I1010" s="30"/>
      <c r="J1010" s="30"/>
      <c r="K1010" s="30"/>
      <c r="L1010" s="30"/>
      <c r="M1010" s="40"/>
      <c r="N1010" s="40"/>
      <c r="O1010" s="31"/>
      <c r="P1010" s="31"/>
      <c r="Q1010" s="32"/>
      <c r="R1010" s="32"/>
      <c r="S1010" s="33"/>
      <c r="T1010" s="33"/>
      <c r="U1010" s="33"/>
      <c r="V1010" s="33"/>
      <c r="W1010" s="33"/>
      <c r="X1010" s="33"/>
    </row>
    <row r="1011" spans="1:24" s="34" customFormat="1">
      <c r="A1011" s="29"/>
      <c r="B1011" s="29"/>
      <c r="C1011" s="29"/>
      <c r="D1011" s="29"/>
      <c r="E1011" s="29"/>
      <c r="F1011" s="29"/>
      <c r="G1011" s="29"/>
      <c r="H1011" s="29"/>
      <c r="I1011" s="30"/>
      <c r="J1011" s="30"/>
      <c r="K1011" s="30"/>
      <c r="L1011" s="30"/>
      <c r="M1011" s="40"/>
      <c r="N1011" s="40"/>
      <c r="O1011" s="31"/>
      <c r="P1011" s="31"/>
      <c r="Q1011" s="32"/>
      <c r="R1011" s="32"/>
      <c r="S1011" s="33"/>
      <c r="T1011" s="33"/>
      <c r="U1011" s="33"/>
      <c r="V1011" s="33"/>
      <c r="W1011" s="33"/>
      <c r="X1011" s="33"/>
    </row>
    <row r="1012" spans="1:24" s="34" customFormat="1">
      <c r="A1012" s="29"/>
      <c r="B1012" s="29"/>
      <c r="C1012" s="29"/>
      <c r="D1012" s="29"/>
      <c r="E1012" s="29"/>
      <c r="F1012" s="29"/>
      <c r="G1012" s="29"/>
      <c r="H1012" s="29"/>
      <c r="I1012" s="30"/>
      <c r="J1012" s="30"/>
      <c r="K1012" s="30"/>
      <c r="L1012" s="30"/>
      <c r="M1012" s="40"/>
      <c r="N1012" s="40"/>
      <c r="O1012" s="31"/>
      <c r="P1012" s="31"/>
      <c r="Q1012" s="32"/>
      <c r="R1012" s="32"/>
      <c r="S1012" s="33"/>
      <c r="T1012" s="33"/>
      <c r="U1012" s="33"/>
      <c r="V1012" s="33"/>
      <c r="W1012" s="33"/>
      <c r="X1012" s="33"/>
    </row>
    <row r="1013" spans="1:24" s="34" customFormat="1">
      <c r="A1013" s="29"/>
      <c r="B1013" s="29"/>
      <c r="C1013" s="29"/>
      <c r="D1013" s="29"/>
      <c r="E1013" s="29"/>
      <c r="F1013" s="29"/>
      <c r="G1013" s="29"/>
      <c r="H1013" s="29"/>
      <c r="I1013" s="30"/>
      <c r="J1013" s="30"/>
      <c r="K1013" s="30"/>
      <c r="L1013" s="30"/>
      <c r="M1013" s="40"/>
      <c r="N1013" s="40"/>
      <c r="O1013" s="31"/>
      <c r="P1013" s="31"/>
      <c r="Q1013" s="32"/>
      <c r="R1013" s="32"/>
      <c r="S1013" s="33"/>
      <c r="T1013" s="33"/>
      <c r="U1013" s="33"/>
      <c r="V1013" s="33"/>
      <c r="W1013" s="33"/>
      <c r="X1013" s="33"/>
    </row>
    <row r="1014" spans="1:24" s="34" customFormat="1">
      <c r="A1014" s="29"/>
      <c r="B1014" s="29"/>
      <c r="C1014" s="29"/>
      <c r="D1014" s="29"/>
      <c r="E1014" s="29"/>
      <c r="F1014" s="29"/>
      <c r="G1014" s="29"/>
      <c r="H1014" s="29"/>
      <c r="I1014" s="30"/>
      <c r="J1014" s="30"/>
      <c r="K1014" s="30"/>
      <c r="L1014" s="30"/>
      <c r="M1014" s="40"/>
      <c r="N1014" s="40"/>
      <c r="O1014" s="31"/>
      <c r="P1014" s="31"/>
      <c r="Q1014" s="32"/>
      <c r="R1014" s="32"/>
      <c r="S1014" s="33"/>
      <c r="T1014" s="33"/>
      <c r="U1014" s="33"/>
      <c r="V1014" s="33"/>
      <c r="W1014" s="33"/>
      <c r="X1014" s="33"/>
    </row>
    <row r="1015" spans="1:24" s="34" customFormat="1">
      <c r="A1015" s="29"/>
      <c r="B1015" s="29"/>
      <c r="C1015" s="29"/>
      <c r="D1015" s="29"/>
      <c r="E1015" s="29"/>
      <c r="F1015" s="29"/>
      <c r="G1015" s="29"/>
      <c r="H1015" s="29"/>
      <c r="I1015" s="30"/>
      <c r="J1015" s="30"/>
      <c r="K1015" s="30"/>
      <c r="L1015" s="30"/>
      <c r="M1015" s="40"/>
      <c r="N1015" s="40"/>
      <c r="O1015" s="31"/>
      <c r="P1015" s="31"/>
      <c r="Q1015" s="32"/>
      <c r="R1015" s="32"/>
      <c r="S1015" s="33"/>
      <c r="T1015" s="33"/>
      <c r="U1015" s="33"/>
      <c r="V1015" s="33"/>
      <c r="W1015" s="33"/>
      <c r="X1015" s="33"/>
    </row>
    <row r="1016" spans="1:24" s="34" customFormat="1">
      <c r="A1016" s="29"/>
      <c r="B1016" s="29"/>
      <c r="C1016" s="29"/>
      <c r="D1016" s="29"/>
      <c r="E1016" s="29"/>
      <c r="F1016" s="29"/>
      <c r="G1016" s="29"/>
      <c r="H1016" s="29"/>
      <c r="I1016" s="30"/>
      <c r="J1016" s="30"/>
      <c r="K1016" s="30"/>
      <c r="L1016" s="30"/>
      <c r="M1016" s="40"/>
      <c r="N1016" s="40"/>
      <c r="O1016" s="31"/>
      <c r="P1016" s="31"/>
      <c r="Q1016" s="32"/>
      <c r="R1016" s="32"/>
      <c r="S1016" s="33"/>
      <c r="T1016" s="33"/>
      <c r="U1016" s="33"/>
      <c r="V1016" s="33"/>
      <c r="W1016" s="33"/>
      <c r="X1016" s="33"/>
    </row>
    <row r="1017" spans="1:24" s="34" customFormat="1">
      <c r="A1017" s="29"/>
      <c r="B1017" s="29"/>
      <c r="C1017" s="29"/>
      <c r="D1017" s="29"/>
      <c r="E1017" s="29"/>
      <c r="F1017" s="29"/>
      <c r="G1017" s="29"/>
      <c r="H1017" s="29"/>
      <c r="I1017" s="30"/>
      <c r="J1017" s="30"/>
      <c r="K1017" s="30"/>
      <c r="L1017" s="30"/>
      <c r="M1017" s="40"/>
      <c r="N1017" s="40"/>
      <c r="O1017" s="31"/>
      <c r="P1017" s="31"/>
      <c r="Q1017" s="32"/>
      <c r="R1017" s="32"/>
      <c r="S1017" s="33"/>
      <c r="T1017" s="33"/>
      <c r="U1017" s="33"/>
      <c r="V1017" s="33"/>
      <c r="W1017" s="33"/>
      <c r="X1017" s="33"/>
    </row>
    <row r="1018" spans="1:24" s="34" customFormat="1">
      <c r="A1018" s="29"/>
      <c r="B1018" s="29"/>
      <c r="C1018" s="29"/>
      <c r="D1018" s="29"/>
      <c r="E1018" s="29"/>
      <c r="F1018" s="29"/>
      <c r="G1018" s="29"/>
      <c r="H1018" s="29"/>
      <c r="I1018" s="30"/>
      <c r="J1018" s="30"/>
      <c r="K1018" s="30"/>
      <c r="L1018" s="30"/>
      <c r="M1018" s="40"/>
      <c r="N1018" s="40"/>
      <c r="O1018" s="31"/>
      <c r="P1018" s="31"/>
      <c r="Q1018" s="32"/>
      <c r="R1018" s="32"/>
      <c r="S1018" s="33"/>
      <c r="T1018" s="33"/>
      <c r="U1018" s="33"/>
      <c r="V1018" s="33"/>
      <c r="W1018" s="33"/>
      <c r="X1018" s="33"/>
    </row>
    <row r="1019" spans="1:24" s="34" customFormat="1">
      <c r="A1019" s="29"/>
      <c r="B1019" s="29"/>
      <c r="C1019" s="29"/>
      <c r="D1019" s="29"/>
      <c r="E1019" s="29"/>
      <c r="F1019" s="29"/>
      <c r="G1019" s="29"/>
      <c r="H1019" s="29"/>
      <c r="I1019" s="30"/>
      <c r="J1019" s="30"/>
      <c r="K1019" s="30"/>
      <c r="L1019" s="30"/>
      <c r="M1019" s="40"/>
      <c r="N1019" s="40"/>
      <c r="O1019" s="31"/>
      <c r="P1019" s="31"/>
      <c r="Q1019" s="32"/>
      <c r="R1019" s="32"/>
      <c r="S1019" s="33"/>
      <c r="T1019" s="33"/>
      <c r="U1019" s="33"/>
      <c r="V1019" s="33"/>
      <c r="W1019" s="33"/>
      <c r="X1019" s="33"/>
    </row>
    <row r="1020" spans="1:24" s="34" customFormat="1">
      <c r="A1020" s="29"/>
      <c r="B1020" s="29"/>
      <c r="C1020" s="29"/>
      <c r="D1020" s="29"/>
      <c r="E1020" s="29"/>
      <c r="F1020" s="29"/>
      <c r="G1020" s="29"/>
      <c r="H1020" s="29"/>
      <c r="I1020" s="30"/>
      <c r="J1020" s="30"/>
      <c r="K1020" s="30"/>
      <c r="L1020" s="30"/>
      <c r="M1020" s="40"/>
      <c r="N1020" s="40"/>
      <c r="O1020" s="31"/>
      <c r="P1020" s="31"/>
      <c r="Q1020" s="32"/>
      <c r="R1020" s="32"/>
      <c r="S1020" s="33"/>
      <c r="T1020" s="33"/>
      <c r="U1020" s="33"/>
      <c r="V1020" s="33"/>
      <c r="W1020" s="33"/>
      <c r="X1020" s="33"/>
    </row>
    <row r="1021" spans="1:24" s="34" customFormat="1">
      <c r="A1021" s="29"/>
      <c r="B1021" s="29"/>
      <c r="C1021" s="29"/>
      <c r="D1021" s="29"/>
      <c r="E1021" s="29"/>
      <c r="F1021" s="29"/>
      <c r="G1021" s="29"/>
      <c r="H1021" s="29"/>
      <c r="I1021" s="30"/>
      <c r="J1021" s="30"/>
      <c r="K1021" s="30"/>
      <c r="L1021" s="30"/>
      <c r="M1021" s="40"/>
      <c r="N1021" s="40"/>
      <c r="O1021" s="31"/>
      <c r="P1021" s="31"/>
      <c r="Q1021" s="32"/>
      <c r="R1021" s="32"/>
      <c r="S1021" s="33"/>
      <c r="T1021" s="33"/>
      <c r="U1021" s="33"/>
      <c r="V1021" s="33"/>
      <c r="W1021" s="33"/>
      <c r="X1021" s="33"/>
    </row>
    <row r="1022" spans="1:24" s="34" customFormat="1">
      <c r="A1022" s="29"/>
      <c r="B1022" s="29"/>
      <c r="C1022" s="29"/>
      <c r="D1022" s="29"/>
      <c r="E1022" s="29"/>
      <c r="F1022" s="29"/>
      <c r="G1022" s="29"/>
      <c r="H1022" s="29"/>
      <c r="I1022" s="30"/>
      <c r="J1022" s="30"/>
      <c r="K1022" s="30"/>
      <c r="L1022" s="30"/>
      <c r="M1022" s="40"/>
      <c r="N1022" s="40"/>
      <c r="O1022" s="31"/>
      <c r="P1022" s="31"/>
      <c r="Q1022" s="32"/>
      <c r="R1022" s="32"/>
      <c r="S1022" s="33"/>
      <c r="T1022" s="33"/>
      <c r="U1022" s="33"/>
      <c r="V1022" s="33"/>
      <c r="W1022" s="33"/>
      <c r="X1022" s="33"/>
    </row>
    <row r="1023" spans="1:24" s="34" customFormat="1">
      <c r="A1023" s="29"/>
      <c r="B1023" s="29"/>
      <c r="C1023" s="29"/>
      <c r="D1023" s="29"/>
      <c r="E1023" s="29"/>
      <c r="F1023" s="29"/>
      <c r="G1023" s="29"/>
      <c r="H1023" s="29"/>
      <c r="I1023" s="30"/>
      <c r="J1023" s="30"/>
      <c r="K1023" s="30"/>
      <c r="L1023" s="30"/>
      <c r="M1023" s="40"/>
      <c r="N1023" s="40"/>
      <c r="O1023" s="31"/>
      <c r="P1023" s="31"/>
      <c r="Q1023" s="32"/>
      <c r="R1023" s="32"/>
      <c r="S1023" s="33"/>
      <c r="T1023" s="33"/>
      <c r="U1023" s="33"/>
      <c r="V1023" s="33"/>
      <c r="W1023" s="33"/>
      <c r="X1023" s="33"/>
    </row>
    <row r="1024" spans="1:24" s="34" customFormat="1">
      <c r="A1024" s="29"/>
      <c r="B1024" s="29"/>
      <c r="C1024" s="29"/>
      <c r="D1024" s="29"/>
      <c r="E1024" s="29"/>
      <c r="F1024" s="29"/>
      <c r="G1024" s="29"/>
      <c r="H1024" s="29"/>
      <c r="I1024" s="30"/>
      <c r="J1024" s="30"/>
      <c r="K1024" s="30"/>
      <c r="L1024" s="30"/>
      <c r="M1024" s="40"/>
      <c r="N1024" s="40"/>
      <c r="O1024" s="31"/>
      <c r="P1024" s="31"/>
      <c r="Q1024" s="32"/>
      <c r="R1024" s="32"/>
      <c r="S1024" s="33"/>
      <c r="T1024" s="33"/>
      <c r="U1024" s="33"/>
      <c r="V1024" s="33"/>
      <c r="W1024" s="33"/>
      <c r="X1024" s="33"/>
    </row>
    <row r="1025" spans="1:24" s="34" customFormat="1">
      <c r="A1025" s="29"/>
      <c r="B1025" s="29"/>
      <c r="C1025" s="29"/>
      <c r="D1025" s="29"/>
      <c r="E1025" s="29"/>
      <c r="F1025" s="29"/>
      <c r="G1025" s="29"/>
      <c r="H1025" s="29"/>
      <c r="I1025" s="30"/>
      <c r="J1025" s="30"/>
      <c r="K1025" s="30"/>
      <c r="L1025" s="30"/>
      <c r="M1025" s="40"/>
      <c r="N1025" s="40"/>
      <c r="O1025" s="31"/>
      <c r="P1025" s="31"/>
      <c r="Q1025" s="32"/>
      <c r="R1025" s="32"/>
      <c r="S1025" s="33"/>
      <c r="T1025" s="33"/>
      <c r="U1025" s="33"/>
      <c r="V1025" s="33"/>
      <c r="W1025" s="33"/>
      <c r="X1025" s="33"/>
    </row>
    <row r="1026" spans="1:24" s="34" customFormat="1">
      <c r="A1026" s="29"/>
      <c r="B1026" s="29"/>
      <c r="C1026" s="29"/>
      <c r="D1026" s="29"/>
      <c r="E1026" s="29"/>
      <c r="F1026" s="29"/>
      <c r="G1026" s="29"/>
      <c r="H1026" s="29"/>
      <c r="I1026" s="30"/>
      <c r="J1026" s="30"/>
      <c r="K1026" s="30"/>
      <c r="L1026" s="30"/>
      <c r="M1026" s="40"/>
      <c r="N1026" s="40"/>
      <c r="O1026" s="31"/>
      <c r="P1026" s="31"/>
      <c r="Q1026" s="32"/>
      <c r="R1026" s="32"/>
      <c r="S1026" s="33"/>
      <c r="T1026" s="33"/>
      <c r="U1026" s="33"/>
      <c r="V1026" s="33"/>
      <c r="W1026" s="33"/>
      <c r="X1026" s="33"/>
    </row>
    <row r="1027" spans="1:24" s="34" customFormat="1">
      <c r="A1027" s="29"/>
      <c r="B1027" s="29"/>
      <c r="C1027" s="29"/>
      <c r="D1027" s="29"/>
      <c r="E1027" s="29"/>
      <c r="F1027" s="29"/>
      <c r="G1027" s="29"/>
      <c r="H1027" s="29"/>
      <c r="I1027" s="30"/>
      <c r="J1027" s="30"/>
      <c r="K1027" s="30"/>
      <c r="L1027" s="30"/>
      <c r="M1027" s="40"/>
      <c r="N1027" s="40"/>
      <c r="O1027" s="31"/>
      <c r="P1027" s="31"/>
      <c r="Q1027" s="32"/>
      <c r="R1027" s="32"/>
      <c r="S1027" s="33"/>
      <c r="T1027" s="33"/>
      <c r="U1027" s="33"/>
      <c r="V1027" s="33"/>
      <c r="W1027" s="33"/>
      <c r="X1027" s="33"/>
    </row>
    <row r="1028" spans="1:24" s="34" customFormat="1">
      <c r="A1028" s="29"/>
      <c r="B1028" s="29"/>
      <c r="C1028" s="29"/>
      <c r="D1028" s="29"/>
      <c r="E1028" s="29"/>
      <c r="F1028" s="29"/>
      <c r="G1028" s="29"/>
      <c r="H1028" s="29"/>
      <c r="I1028" s="30"/>
      <c r="J1028" s="30"/>
      <c r="K1028" s="30"/>
      <c r="L1028" s="30"/>
      <c r="M1028" s="40"/>
      <c r="N1028" s="40"/>
      <c r="O1028" s="31"/>
      <c r="P1028" s="31"/>
      <c r="Q1028" s="32"/>
      <c r="R1028" s="32"/>
      <c r="S1028" s="33"/>
      <c r="T1028" s="33"/>
      <c r="U1028" s="33"/>
      <c r="V1028" s="33"/>
      <c r="W1028" s="33"/>
      <c r="X1028" s="33"/>
    </row>
    <row r="1029" spans="1:24" s="34" customFormat="1">
      <c r="A1029" s="29"/>
      <c r="B1029" s="29"/>
      <c r="C1029" s="29"/>
      <c r="D1029" s="29"/>
      <c r="E1029" s="29"/>
      <c r="F1029" s="29"/>
      <c r="G1029" s="29"/>
      <c r="H1029" s="29"/>
      <c r="I1029" s="30"/>
      <c r="J1029" s="30"/>
      <c r="K1029" s="30"/>
      <c r="L1029" s="30"/>
      <c r="M1029" s="40"/>
      <c r="N1029" s="40"/>
      <c r="O1029" s="31"/>
      <c r="P1029" s="31"/>
      <c r="Q1029" s="32"/>
      <c r="R1029" s="32"/>
      <c r="S1029" s="33"/>
      <c r="T1029" s="33"/>
      <c r="U1029" s="33"/>
      <c r="V1029" s="33"/>
      <c r="W1029" s="33"/>
      <c r="X1029" s="33"/>
    </row>
    <row r="1030" spans="1:24" s="34" customFormat="1">
      <c r="A1030" s="29"/>
      <c r="B1030" s="29"/>
      <c r="C1030" s="29"/>
      <c r="D1030" s="29"/>
      <c r="E1030" s="29"/>
      <c r="F1030" s="29"/>
      <c r="G1030" s="29"/>
      <c r="H1030" s="29"/>
      <c r="I1030" s="30"/>
      <c r="J1030" s="30"/>
      <c r="K1030" s="30"/>
      <c r="L1030" s="30"/>
      <c r="M1030" s="40"/>
      <c r="N1030" s="40"/>
      <c r="O1030" s="31"/>
      <c r="P1030" s="31"/>
      <c r="Q1030" s="32"/>
      <c r="R1030" s="32"/>
      <c r="S1030" s="33"/>
      <c r="T1030" s="33"/>
      <c r="U1030" s="33"/>
      <c r="V1030" s="33"/>
      <c r="W1030" s="33"/>
      <c r="X1030" s="33"/>
    </row>
    <row r="1031" spans="1:24" s="34" customFormat="1">
      <c r="A1031" s="29"/>
      <c r="B1031" s="29"/>
      <c r="C1031" s="29"/>
      <c r="D1031" s="29"/>
      <c r="E1031" s="29"/>
      <c r="F1031" s="29"/>
      <c r="G1031" s="29"/>
      <c r="H1031" s="29"/>
      <c r="I1031" s="30"/>
      <c r="J1031" s="30"/>
      <c r="K1031" s="30"/>
      <c r="L1031" s="30"/>
      <c r="M1031" s="40"/>
      <c r="N1031" s="40"/>
      <c r="O1031" s="31"/>
      <c r="P1031" s="31"/>
      <c r="Q1031" s="32"/>
      <c r="R1031" s="32"/>
      <c r="S1031" s="33"/>
      <c r="T1031" s="33"/>
      <c r="U1031" s="33"/>
      <c r="V1031" s="33"/>
      <c r="W1031" s="33"/>
      <c r="X1031" s="33"/>
    </row>
    <row r="1032" spans="1:24" s="34" customFormat="1">
      <c r="A1032" s="29"/>
      <c r="B1032" s="29"/>
      <c r="C1032" s="29"/>
      <c r="D1032" s="29"/>
      <c r="E1032" s="29"/>
      <c r="F1032" s="29"/>
      <c r="G1032" s="29"/>
      <c r="H1032" s="29"/>
      <c r="I1032" s="30"/>
      <c r="J1032" s="30"/>
      <c r="K1032" s="30"/>
      <c r="L1032" s="30"/>
      <c r="M1032" s="40"/>
      <c r="N1032" s="40"/>
      <c r="O1032" s="31"/>
      <c r="P1032" s="31"/>
      <c r="Q1032" s="32"/>
      <c r="R1032" s="32"/>
      <c r="S1032" s="33"/>
      <c r="T1032" s="33"/>
      <c r="U1032" s="33"/>
      <c r="V1032" s="33"/>
      <c r="W1032" s="33"/>
      <c r="X1032" s="33"/>
    </row>
    <row r="1033" spans="1:24" s="34" customFormat="1">
      <c r="A1033" s="29"/>
      <c r="B1033" s="29"/>
      <c r="C1033" s="29"/>
      <c r="D1033" s="29"/>
      <c r="E1033" s="29"/>
      <c r="F1033" s="29"/>
      <c r="G1033" s="29"/>
      <c r="H1033" s="29"/>
      <c r="I1033" s="30"/>
      <c r="J1033" s="30"/>
      <c r="K1033" s="30"/>
      <c r="L1033" s="30"/>
      <c r="M1033" s="40"/>
      <c r="N1033" s="40"/>
      <c r="O1033" s="31"/>
      <c r="P1033" s="31"/>
      <c r="Q1033" s="32"/>
      <c r="R1033" s="32"/>
      <c r="S1033" s="33"/>
      <c r="T1033" s="33"/>
      <c r="U1033" s="33"/>
      <c r="V1033" s="33"/>
      <c r="W1033" s="33"/>
      <c r="X1033" s="33"/>
    </row>
    <row r="1034" spans="1:24" s="34" customFormat="1">
      <c r="A1034" s="29"/>
      <c r="B1034" s="29"/>
      <c r="C1034" s="29"/>
      <c r="D1034" s="29"/>
      <c r="E1034" s="29"/>
      <c r="F1034" s="29"/>
      <c r="G1034" s="29"/>
      <c r="H1034" s="29"/>
      <c r="I1034" s="30"/>
      <c r="J1034" s="30"/>
      <c r="K1034" s="30"/>
      <c r="L1034" s="30"/>
      <c r="M1034" s="40"/>
      <c r="N1034" s="40"/>
      <c r="O1034" s="31"/>
      <c r="P1034" s="31"/>
      <c r="Q1034" s="32"/>
      <c r="R1034" s="32"/>
      <c r="S1034" s="33"/>
      <c r="T1034" s="33"/>
      <c r="U1034" s="33"/>
      <c r="V1034" s="33"/>
      <c r="W1034" s="33"/>
      <c r="X1034" s="33"/>
    </row>
    <row r="1035" spans="1:24" s="34" customFormat="1">
      <c r="A1035" s="29"/>
      <c r="B1035" s="29"/>
      <c r="C1035" s="29"/>
      <c r="D1035" s="29"/>
      <c r="E1035" s="29"/>
      <c r="F1035" s="29"/>
      <c r="G1035" s="29"/>
      <c r="H1035" s="29"/>
      <c r="I1035" s="30"/>
      <c r="J1035" s="30"/>
      <c r="K1035" s="30"/>
      <c r="L1035" s="30"/>
      <c r="M1035" s="40"/>
      <c r="N1035" s="40"/>
      <c r="O1035" s="31"/>
      <c r="P1035" s="31"/>
      <c r="Q1035" s="32"/>
      <c r="R1035" s="32"/>
      <c r="S1035" s="33"/>
      <c r="T1035" s="33"/>
      <c r="U1035" s="33"/>
      <c r="V1035" s="33"/>
      <c r="W1035" s="33"/>
      <c r="X1035" s="33"/>
    </row>
    <row r="1036" spans="1:24" s="34" customFormat="1">
      <c r="A1036" s="29"/>
      <c r="B1036" s="29"/>
      <c r="C1036" s="29"/>
      <c r="D1036" s="29"/>
      <c r="E1036" s="29"/>
      <c r="F1036" s="29"/>
      <c r="G1036" s="29"/>
      <c r="H1036" s="29"/>
      <c r="I1036" s="30"/>
      <c r="J1036" s="30"/>
      <c r="K1036" s="30"/>
      <c r="L1036" s="30"/>
      <c r="M1036" s="40"/>
      <c r="N1036" s="40"/>
      <c r="O1036" s="31"/>
      <c r="P1036" s="31"/>
      <c r="Q1036" s="32"/>
      <c r="R1036" s="32"/>
      <c r="S1036" s="33"/>
      <c r="T1036" s="33"/>
      <c r="U1036" s="33"/>
      <c r="V1036" s="33"/>
      <c r="W1036" s="33"/>
      <c r="X1036" s="33"/>
    </row>
    <row r="1037" spans="1:24" s="34" customFormat="1">
      <c r="A1037" s="29"/>
      <c r="B1037" s="29"/>
      <c r="C1037" s="29"/>
      <c r="D1037" s="29"/>
      <c r="E1037" s="29"/>
      <c r="F1037" s="29"/>
      <c r="G1037" s="29"/>
      <c r="H1037" s="29"/>
      <c r="I1037" s="30"/>
      <c r="J1037" s="30"/>
      <c r="K1037" s="30"/>
      <c r="L1037" s="30"/>
      <c r="M1037" s="40"/>
      <c r="N1037" s="40"/>
      <c r="O1037" s="31"/>
      <c r="P1037" s="31"/>
      <c r="Q1037" s="32"/>
      <c r="R1037" s="32"/>
      <c r="S1037" s="33"/>
      <c r="T1037" s="33"/>
      <c r="U1037" s="33"/>
      <c r="V1037" s="33"/>
      <c r="W1037" s="33"/>
      <c r="X1037" s="33"/>
    </row>
    <row r="1038" spans="1:24" s="34" customFormat="1">
      <c r="A1038" s="29"/>
      <c r="B1038" s="29"/>
      <c r="C1038" s="29"/>
      <c r="D1038" s="29"/>
      <c r="E1038" s="29"/>
      <c r="F1038" s="29"/>
      <c r="G1038" s="29"/>
      <c r="H1038" s="29"/>
      <c r="I1038" s="30"/>
      <c r="J1038" s="30"/>
      <c r="K1038" s="30"/>
      <c r="L1038" s="30"/>
      <c r="M1038" s="40"/>
      <c r="N1038" s="40"/>
      <c r="O1038" s="31"/>
      <c r="P1038" s="31"/>
      <c r="Q1038" s="32"/>
      <c r="R1038" s="32"/>
      <c r="S1038" s="33"/>
      <c r="T1038" s="33"/>
      <c r="U1038" s="33"/>
      <c r="V1038" s="33"/>
      <c r="W1038" s="33"/>
      <c r="X1038" s="33"/>
    </row>
    <row r="1039" spans="1:24" s="34" customFormat="1">
      <c r="A1039" s="29"/>
      <c r="B1039" s="29"/>
      <c r="C1039" s="29"/>
      <c r="D1039" s="29"/>
      <c r="E1039" s="29"/>
      <c r="F1039" s="29"/>
      <c r="G1039" s="29"/>
      <c r="H1039" s="29"/>
      <c r="I1039" s="30"/>
      <c r="J1039" s="30"/>
      <c r="K1039" s="30"/>
      <c r="L1039" s="30"/>
      <c r="M1039" s="40"/>
      <c r="N1039" s="40"/>
      <c r="O1039" s="31"/>
      <c r="P1039" s="31"/>
      <c r="Q1039" s="32"/>
      <c r="R1039" s="32"/>
      <c r="S1039" s="33"/>
      <c r="T1039" s="33"/>
      <c r="U1039" s="33"/>
      <c r="V1039" s="33"/>
      <c r="W1039" s="33"/>
      <c r="X1039" s="33"/>
    </row>
    <row r="1040" spans="1:24" s="34" customFormat="1">
      <c r="A1040" s="29"/>
      <c r="B1040" s="29"/>
      <c r="C1040" s="29"/>
      <c r="D1040" s="29"/>
      <c r="E1040" s="29"/>
      <c r="F1040" s="29"/>
      <c r="G1040" s="29"/>
      <c r="H1040" s="29"/>
      <c r="I1040" s="30"/>
      <c r="J1040" s="30"/>
      <c r="K1040" s="30"/>
      <c r="L1040" s="30"/>
      <c r="M1040" s="40"/>
      <c r="N1040" s="40"/>
      <c r="O1040" s="31"/>
      <c r="P1040" s="31"/>
      <c r="Q1040" s="32"/>
      <c r="R1040" s="32"/>
      <c r="S1040" s="33"/>
      <c r="T1040" s="33"/>
      <c r="U1040" s="33"/>
      <c r="V1040" s="33"/>
      <c r="W1040" s="33"/>
      <c r="X1040" s="33"/>
    </row>
    <row r="1041" spans="1:24" s="34" customFormat="1">
      <c r="A1041" s="29"/>
      <c r="B1041" s="29"/>
      <c r="C1041" s="29"/>
      <c r="D1041" s="29"/>
      <c r="E1041" s="29"/>
      <c r="F1041" s="29"/>
      <c r="G1041" s="29"/>
      <c r="H1041" s="29"/>
      <c r="I1041" s="30"/>
      <c r="J1041" s="30"/>
      <c r="K1041" s="30"/>
      <c r="L1041" s="30"/>
      <c r="M1041" s="40"/>
      <c r="N1041" s="40"/>
      <c r="O1041" s="31"/>
      <c r="P1041" s="31"/>
      <c r="Q1041" s="32"/>
      <c r="R1041" s="32"/>
      <c r="S1041" s="33"/>
      <c r="T1041" s="33"/>
      <c r="U1041" s="33"/>
      <c r="V1041" s="33"/>
      <c r="W1041" s="33"/>
      <c r="X1041" s="33"/>
    </row>
    <row r="1042" spans="1:24" s="34" customFormat="1">
      <c r="A1042" s="29"/>
      <c r="B1042" s="29"/>
      <c r="C1042" s="29"/>
      <c r="D1042" s="29"/>
      <c r="E1042" s="29"/>
      <c r="F1042" s="29"/>
      <c r="G1042" s="29"/>
      <c r="H1042" s="29"/>
      <c r="I1042" s="30"/>
      <c r="J1042" s="30"/>
      <c r="K1042" s="30"/>
      <c r="L1042" s="30"/>
      <c r="M1042" s="40"/>
      <c r="N1042" s="40"/>
      <c r="O1042" s="31"/>
      <c r="P1042" s="31"/>
      <c r="Q1042" s="32"/>
      <c r="R1042" s="32"/>
      <c r="S1042" s="33"/>
      <c r="T1042" s="33"/>
      <c r="U1042" s="33"/>
      <c r="V1042" s="33"/>
      <c r="W1042" s="33"/>
      <c r="X1042" s="33"/>
    </row>
    <row r="1043" spans="1:24" s="34" customFormat="1">
      <c r="A1043" s="29"/>
      <c r="B1043" s="29"/>
      <c r="C1043" s="29"/>
      <c r="D1043" s="29"/>
      <c r="E1043" s="29"/>
      <c r="F1043" s="29"/>
      <c r="G1043" s="29"/>
      <c r="H1043" s="29"/>
      <c r="I1043" s="30"/>
      <c r="J1043" s="30"/>
      <c r="K1043" s="30"/>
      <c r="L1043" s="30"/>
      <c r="M1043" s="40"/>
      <c r="N1043" s="40"/>
      <c r="O1043" s="31"/>
      <c r="P1043" s="31"/>
      <c r="Q1043" s="32"/>
      <c r="R1043" s="32"/>
      <c r="S1043" s="33"/>
      <c r="T1043" s="33"/>
      <c r="U1043" s="33"/>
      <c r="V1043" s="33"/>
      <c r="W1043" s="33"/>
      <c r="X1043" s="33"/>
    </row>
    <row r="1044" spans="1:24" s="34" customFormat="1">
      <c r="A1044" s="29"/>
      <c r="B1044" s="29"/>
      <c r="C1044" s="29"/>
      <c r="D1044" s="29"/>
      <c r="E1044" s="29"/>
      <c r="F1044" s="29"/>
      <c r="G1044" s="29"/>
      <c r="H1044" s="29"/>
      <c r="I1044" s="30"/>
      <c r="J1044" s="30"/>
      <c r="K1044" s="30"/>
      <c r="L1044" s="30"/>
      <c r="M1044" s="40"/>
      <c r="N1044" s="40"/>
      <c r="O1044" s="31"/>
      <c r="P1044" s="31"/>
      <c r="Q1044" s="32"/>
      <c r="R1044" s="32"/>
      <c r="S1044" s="33"/>
      <c r="T1044" s="33"/>
      <c r="U1044" s="33"/>
      <c r="V1044" s="33"/>
      <c r="W1044" s="33"/>
      <c r="X1044" s="33"/>
    </row>
    <row r="1045" spans="1:24" s="34" customFormat="1">
      <c r="A1045" s="29"/>
      <c r="B1045" s="29"/>
      <c r="C1045" s="29"/>
      <c r="D1045" s="29"/>
      <c r="E1045" s="29"/>
      <c r="F1045" s="29"/>
      <c r="G1045" s="29"/>
      <c r="H1045" s="29"/>
      <c r="I1045" s="30"/>
      <c r="J1045" s="30"/>
      <c r="K1045" s="30"/>
      <c r="L1045" s="30"/>
      <c r="M1045" s="40"/>
      <c r="N1045" s="40"/>
      <c r="O1045" s="31"/>
      <c r="P1045" s="31"/>
      <c r="Q1045" s="32"/>
      <c r="R1045" s="32"/>
      <c r="S1045" s="33"/>
      <c r="T1045" s="33"/>
      <c r="U1045" s="33"/>
      <c r="V1045" s="33"/>
      <c r="W1045" s="33"/>
      <c r="X1045" s="33"/>
    </row>
    <row r="1046" spans="1:24" s="34" customFormat="1">
      <c r="A1046" s="29"/>
      <c r="B1046" s="29"/>
      <c r="C1046" s="29"/>
      <c r="D1046" s="29"/>
      <c r="E1046" s="29"/>
      <c r="F1046" s="29"/>
      <c r="G1046" s="29"/>
      <c r="H1046" s="29"/>
      <c r="I1046" s="30"/>
      <c r="J1046" s="30"/>
      <c r="K1046" s="30"/>
      <c r="L1046" s="30"/>
      <c r="M1046" s="40"/>
      <c r="N1046" s="40"/>
      <c r="O1046" s="31"/>
      <c r="P1046" s="31"/>
      <c r="Q1046" s="32"/>
      <c r="R1046" s="32"/>
      <c r="S1046" s="33"/>
      <c r="T1046" s="33"/>
      <c r="U1046" s="33"/>
      <c r="V1046" s="33"/>
      <c r="W1046" s="33"/>
      <c r="X1046" s="33"/>
    </row>
    <row r="1047" spans="1:24" s="34" customFormat="1">
      <c r="A1047" s="29"/>
      <c r="B1047" s="29"/>
      <c r="C1047" s="29"/>
      <c r="D1047" s="29"/>
      <c r="E1047" s="29"/>
      <c r="F1047" s="29"/>
      <c r="G1047" s="29"/>
      <c r="H1047" s="29"/>
      <c r="I1047" s="30"/>
      <c r="J1047" s="30"/>
      <c r="K1047" s="30"/>
      <c r="L1047" s="30"/>
      <c r="M1047" s="40"/>
      <c r="N1047" s="40"/>
      <c r="O1047" s="31"/>
      <c r="P1047" s="31"/>
      <c r="Q1047" s="32"/>
      <c r="R1047" s="32"/>
      <c r="S1047" s="33"/>
      <c r="T1047" s="33"/>
      <c r="U1047" s="33"/>
      <c r="V1047" s="33"/>
      <c r="W1047" s="33"/>
      <c r="X1047" s="33"/>
    </row>
    <row r="1048" spans="1:24" s="34" customFormat="1">
      <c r="A1048" s="29"/>
      <c r="B1048" s="29"/>
      <c r="C1048" s="29"/>
      <c r="D1048" s="29"/>
      <c r="E1048" s="29"/>
      <c r="F1048" s="29"/>
      <c r="G1048" s="29"/>
      <c r="H1048" s="29"/>
      <c r="I1048" s="30"/>
      <c r="J1048" s="30"/>
      <c r="K1048" s="30"/>
      <c r="L1048" s="30"/>
      <c r="M1048" s="40"/>
      <c r="N1048" s="40"/>
      <c r="O1048" s="31"/>
      <c r="P1048" s="31"/>
      <c r="Q1048" s="32"/>
      <c r="R1048" s="32"/>
      <c r="S1048" s="33"/>
      <c r="T1048" s="33"/>
      <c r="U1048" s="33"/>
      <c r="V1048" s="33"/>
      <c r="W1048" s="33"/>
      <c r="X1048" s="33"/>
    </row>
    <row r="1049" spans="1:24" s="34" customFormat="1">
      <c r="A1049" s="29"/>
      <c r="B1049" s="29"/>
      <c r="C1049" s="29"/>
      <c r="D1049" s="29"/>
      <c r="E1049" s="29"/>
      <c r="F1049" s="29"/>
      <c r="G1049" s="29"/>
      <c r="H1049" s="29"/>
      <c r="I1049" s="30"/>
      <c r="J1049" s="30"/>
      <c r="K1049" s="30"/>
      <c r="L1049" s="30"/>
      <c r="M1049" s="40"/>
      <c r="N1049" s="40"/>
      <c r="O1049" s="31"/>
      <c r="P1049" s="31"/>
      <c r="Q1049" s="32"/>
      <c r="R1049" s="32"/>
      <c r="S1049" s="33"/>
      <c r="T1049" s="33"/>
      <c r="U1049" s="33"/>
      <c r="V1049" s="33"/>
      <c r="W1049" s="33"/>
      <c r="X1049" s="33"/>
    </row>
    <row r="1050" spans="1:24" s="34" customFormat="1">
      <c r="A1050" s="29"/>
      <c r="B1050" s="29"/>
      <c r="C1050" s="29"/>
      <c r="D1050" s="29"/>
      <c r="E1050" s="29"/>
      <c r="F1050" s="29"/>
      <c r="G1050" s="29"/>
      <c r="H1050" s="29"/>
      <c r="I1050" s="30"/>
      <c r="J1050" s="30"/>
      <c r="K1050" s="30"/>
      <c r="L1050" s="30"/>
      <c r="M1050" s="40"/>
      <c r="N1050" s="40"/>
      <c r="O1050" s="31"/>
      <c r="P1050" s="31"/>
      <c r="Q1050" s="32"/>
      <c r="R1050" s="32"/>
      <c r="S1050" s="33"/>
      <c r="T1050" s="33"/>
      <c r="U1050" s="33"/>
      <c r="V1050" s="33"/>
      <c r="W1050" s="33"/>
      <c r="X1050" s="33"/>
    </row>
    <row r="1051" spans="1:24" s="34" customFormat="1">
      <c r="A1051" s="29"/>
      <c r="B1051" s="29"/>
      <c r="C1051" s="29"/>
      <c r="D1051" s="29"/>
      <c r="E1051" s="29"/>
      <c r="F1051" s="29"/>
      <c r="G1051" s="29"/>
      <c r="H1051" s="29"/>
      <c r="I1051" s="30"/>
      <c r="J1051" s="30"/>
      <c r="K1051" s="30"/>
      <c r="L1051" s="30"/>
      <c r="M1051" s="40"/>
      <c r="N1051" s="40"/>
      <c r="O1051" s="31"/>
      <c r="P1051" s="31"/>
      <c r="Q1051" s="32"/>
      <c r="R1051" s="32"/>
      <c r="S1051" s="33"/>
      <c r="T1051" s="33"/>
      <c r="U1051" s="33"/>
      <c r="V1051" s="33"/>
      <c r="W1051" s="33"/>
      <c r="X1051" s="33"/>
    </row>
    <row r="1052" spans="1:24" s="34" customFormat="1">
      <c r="A1052" s="29"/>
      <c r="B1052" s="29"/>
      <c r="C1052" s="29"/>
      <c r="D1052" s="29"/>
      <c r="E1052" s="29"/>
      <c r="F1052" s="29"/>
      <c r="G1052" s="29"/>
      <c r="H1052" s="29"/>
      <c r="I1052" s="30"/>
      <c r="J1052" s="30"/>
      <c r="K1052" s="30"/>
      <c r="L1052" s="30"/>
      <c r="M1052" s="40"/>
      <c r="N1052" s="40"/>
      <c r="O1052" s="31"/>
      <c r="P1052" s="31"/>
      <c r="Q1052" s="32"/>
      <c r="R1052" s="32"/>
      <c r="S1052" s="33"/>
      <c r="T1052" s="33"/>
      <c r="U1052" s="33"/>
      <c r="V1052" s="33"/>
      <c r="W1052" s="33"/>
      <c r="X1052" s="33"/>
    </row>
    <row r="1053" spans="1:24" s="34" customFormat="1">
      <c r="A1053" s="29"/>
      <c r="B1053" s="29"/>
      <c r="C1053" s="29"/>
      <c r="D1053" s="29"/>
      <c r="E1053" s="29"/>
      <c r="F1053" s="29"/>
      <c r="G1053" s="29"/>
      <c r="H1053" s="29"/>
      <c r="I1053" s="30"/>
      <c r="J1053" s="30"/>
      <c r="K1053" s="30"/>
      <c r="L1053" s="30"/>
      <c r="M1053" s="40"/>
      <c r="N1053" s="40"/>
      <c r="O1053" s="31"/>
      <c r="P1053" s="31"/>
      <c r="Q1053" s="32"/>
      <c r="R1053" s="32"/>
      <c r="S1053" s="33"/>
      <c r="T1053" s="33"/>
      <c r="U1053" s="33"/>
      <c r="V1053" s="33"/>
      <c r="W1053" s="33"/>
      <c r="X1053" s="33"/>
    </row>
    <row r="1054" spans="1:24" s="34" customFormat="1">
      <c r="A1054" s="29"/>
      <c r="B1054" s="29"/>
      <c r="C1054" s="29"/>
      <c r="D1054" s="29"/>
      <c r="E1054" s="29"/>
      <c r="F1054" s="29"/>
      <c r="G1054" s="29"/>
      <c r="H1054" s="29"/>
      <c r="I1054" s="30"/>
      <c r="J1054" s="30"/>
      <c r="K1054" s="30"/>
      <c r="L1054" s="30"/>
      <c r="M1054" s="40"/>
      <c r="N1054" s="40"/>
      <c r="O1054" s="31"/>
      <c r="P1054" s="31"/>
      <c r="Q1054" s="32"/>
      <c r="R1054" s="32"/>
      <c r="S1054" s="33"/>
      <c r="T1054" s="33"/>
      <c r="U1054" s="33"/>
      <c r="V1054" s="33"/>
      <c r="W1054" s="33"/>
      <c r="X1054" s="33"/>
    </row>
    <row r="1055" spans="1:24" s="34" customFormat="1">
      <c r="A1055" s="29"/>
      <c r="B1055" s="29"/>
      <c r="C1055" s="29"/>
      <c r="D1055" s="29"/>
      <c r="E1055" s="29"/>
      <c r="F1055" s="29"/>
      <c r="G1055" s="29"/>
      <c r="H1055" s="29"/>
      <c r="I1055" s="30"/>
      <c r="J1055" s="30"/>
      <c r="K1055" s="30"/>
      <c r="L1055" s="30"/>
      <c r="M1055" s="40"/>
      <c r="N1055" s="40"/>
      <c r="O1055" s="31"/>
      <c r="P1055" s="31"/>
      <c r="Q1055" s="32"/>
      <c r="R1055" s="32"/>
      <c r="S1055" s="33"/>
      <c r="T1055" s="33"/>
      <c r="U1055" s="33"/>
      <c r="V1055" s="33"/>
      <c r="W1055" s="33"/>
      <c r="X1055" s="33"/>
    </row>
    <row r="1056" spans="1:24" s="34" customFormat="1">
      <c r="A1056" s="29"/>
      <c r="B1056" s="29"/>
      <c r="C1056" s="29"/>
      <c r="D1056" s="29"/>
      <c r="E1056" s="29"/>
      <c r="F1056" s="29"/>
      <c r="G1056" s="29"/>
      <c r="H1056" s="29"/>
      <c r="I1056" s="30"/>
      <c r="J1056" s="30"/>
      <c r="K1056" s="30"/>
      <c r="L1056" s="30"/>
      <c r="M1056" s="40"/>
      <c r="N1056" s="40"/>
      <c r="O1056" s="31"/>
      <c r="P1056" s="31"/>
      <c r="Q1056" s="32"/>
      <c r="R1056" s="32"/>
      <c r="S1056" s="33"/>
      <c r="T1056" s="33"/>
      <c r="U1056" s="33"/>
      <c r="V1056" s="33"/>
      <c r="W1056" s="33"/>
      <c r="X1056" s="33"/>
    </row>
    <row r="1057" spans="1:24" s="34" customFormat="1">
      <c r="A1057" s="29"/>
      <c r="B1057" s="29"/>
      <c r="C1057" s="29"/>
      <c r="D1057" s="29"/>
      <c r="E1057" s="29"/>
      <c r="F1057" s="29"/>
      <c r="G1057" s="29"/>
      <c r="H1057" s="29"/>
      <c r="I1057" s="30"/>
      <c r="J1057" s="30"/>
      <c r="K1057" s="30"/>
      <c r="L1057" s="30"/>
      <c r="M1057" s="40"/>
      <c r="N1057" s="40"/>
      <c r="O1057" s="31"/>
      <c r="P1057" s="31"/>
      <c r="Q1057" s="32"/>
      <c r="R1057" s="32"/>
      <c r="S1057" s="33"/>
      <c r="T1057" s="33"/>
      <c r="U1057" s="33"/>
      <c r="V1057" s="33"/>
      <c r="W1057" s="33"/>
      <c r="X1057" s="33"/>
    </row>
    <row r="1058" spans="1:24" s="34" customFormat="1">
      <c r="A1058" s="29"/>
      <c r="B1058" s="29"/>
      <c r="C1058" s="29"/>
      <c r="D1058" s="29"/>
      <c r="E1058" s="29"/>
      <c r="F1058" s="29"/>
      <c r="G1058" s="29"/>
      <c r="H1058" s="29"/>
      <c r="I1058" s="30"/>
      <c r="J1058" s="30"/>
      <c r="K1058" s="30"/>
      <c r="L1058" s="30"/>
      <c r="M1058" s="40"/>
      <c r="N1058" s="40"/>
      <c r="O1058" s="31"/>
      <c r="P1058" s="31"/>
      <c r="Q1058" s="32"/>
      <c r="R1058" s="32"/>
      <c r="S1058" s="33"/>
      <c r="T1058" s="33"/>
      <c r="U1058" s="33"/>
      <c r="V1058" s="33"/>
      <c r="W1058" s="33"/>
      <c r="X1058" s="33"/>
    </row>
    <row r="1059" spans="1:24" s="34" customFormat="1">
      <c r="A1059" s="29"/>
      <c r="B1059" s="29"/>
      <c r="C1059" s="29"/>
      <c r="D1059" s="29"/>
      <c r="E1059" s="29"/>
      <c r="F1059" s="29"/>
      <c r="G1059" s="29"/>
      <c r="H1059" s="29"/>
      <c r="I1059" s="30"/>
      <c r="J1059" s="30"/>
      <c r="K1059" s="30"/>
      <c r="L1059" s="30"/>
      <c r="M1059" s="40"/>
      <c r="N1059" s="40"/>
      <c r="O1059" s="31"/>
      <c r="P1059" s="31"/>
      <c r="Q1059" s="32"/>
      <c r="R1059" s="32"/>
      <c r="S1059" s="33"/>
      <c r="T1059" s="33"/>
      <c r="U1059" s="33"/>
      <c r="V1059" s="33"/>
      <c r="W1059" s="33"/>
      <c r="X1059" s="33"/>
    </row>
    <row r="1060" spans="1:24" s="34" customFormat="1">
      <c r="A1060" s="29"/>
      <c r="B1060" s="29"/>
      <c r="C1060" s="29"/>
      <c r="D1060" s="29"/>
      <c r="E1060" s="29"/>
      <c r="F1060" s="29"/>
      <c r="G1060" s="29"/>
      <c r="H1060" s="29"/>
      <c r="I1060" s="30"/>
      <c r="J1060" s="30"/>
      <c r="K1060" s="30"/>
      <c r="L1060" s="30"/>
      <c r="M1060" s="40"/>
      <c r="N1060" s="40"/>
      <c r="O1060" s="31"/>
      <c r="P1060" s="31"/>
      <c r="Q1060" s="32"/>
      <c r="R1060" s="32"/>
      <c r="S1060" s="33"/>
      <c r="T1060" s="33"/>
      <c r="U1060" s="33"/>
      <c r="V1060" s="33"/>
      <c r="W1060" s="33"/>
      <c r="X1060" s="33"/>
    </row>
    <row r="1061" spans="1:24" s="34" customFormat="1">
      <c r="A1061" s="29"/>
      <c r="B1061" s="29"/>
      <c r="C1061" s="29"/>
      <c r="D1061" s="29"/>
      <c r="E1061" s="29"/>
      <c r="F1061" s="29"/>
      <c r="G1061" s="29"/>
      <c r="H1061" s="29"/>
      <c r="I1061" s="30"/>
      <c r="J1061" s="30"/>
      <c r="K1061" s="30"/>
      <c r="L1061" s="30"/>
      <c r="M1061" s="40"/>
      <c r="N1061" s="40"/>
      <c r="O1061" s="31"/>
      <c r="P1061" s="31"/>
      <c r="Q1061" s="32"/>
      <c r="R1061" s="32"/>
      <c r="S1061" s="33"/>
      <c r="T1061" s="33"/>
      <c r="U1061" s="33"/>
      <c r="V1061" s="33"/>
      <c r="W1061" s="33"/>
      <c r="X1061" s="33"/>
    </row>
    <row r="1062" spans="1:24" s="34" customFormat="1">
      <c r="A1062" s="29"/>
      <c r="B1062" s="29"/>
      <c r="C1062" s="29"/>
      <c r="D1062" s="29"/>
      <c r="E1062" s="29"/>
      <c r="F1062" s="29"/>
      <c r="G1062" s="29"/>
      <c r="H1062" s="29"/>
      <c r="I1062" s="30"/>
      <c r="J1062" s="30"/>
      <c r="K1062" s="30"/>
      <c r="L1062" s="30"/>
      <c r="M1062" s="40"/>
      <c r="N1062" s="40"/>
      <c r="O1062" s="31"/>
      <c r="P1062" s="31"/>
      <c r="Q1062" s="32"/>
      <c r="R1062" s="32"/>
      <c r="S1062" s="33"/>
      <c r="T1062" s="33"/>
      <c r="U1062" s="33"/>
      <c r="V1062" s="33"/>
      <c r="W1062" s="33"/>
      <c r="X1062" s="33"/>
    </row>
    <row r="1063" spans="1:24" s="34" customFormat="1">
      <c r="A1063" s="29"/>
      <c r="B1063" s="29"/>
      <c r="C1063" s="29"/>
      <c r="D1063" s="29"/>
      <c r="E1063" s="29"/>
      <c r="F1063" s="29"/>
      <c r="G1063" s="29"/>
      <c r="H1063" s="29"/>
      <c r="I1063" s="30"/>
      <c r="J1063" s="30"/>
      <c r="K1063" s="30"/>
      <c r="L1063" s="30"/>
      <c r="M1063" s="40"/>
      <c r="N1063" s="40"/>
      <c r="O1063" s="31"/>
      <c r="P1063" s="31"/>
      <c r="Q1063" s="32"/>
      <c r="R1063" s="32"/>
      <c r="S1063" s="33"/>
      <c r="T1063" s="33"/>
      <c r="U1063" s="33"/>
      <c r="V1063" s="33"/>
      <c r="W1063" s="33"/>
      <c r="X1063" s="33"/>
    </row>
    <row r="1064" spans="1:24" s="34" customFormat="1">
      <c r="A1064" s="29"/>
      <c r="B1064" s="29"/>
      <c r="C1064" s="29"/>
      <c r="D1064" s="29"/>
      <c r="E1064" s="29"/>
      <c r="F1064" s="29"/>
      <c r="G1064" s="29"/>
      <c r="H1064" s="29"/>
      <c r="I1064" s="30"/>
      <c r="J1064" s="30"/>
      <c r="K1064" s="30"/>
      <c r="L1064" s="30"/>
      <c r="M1064" s="40"/>
      <c r="N1064" s="40"/>
      <c r="O1064" s="31"/>
      <c r="P1064" s="31"/>
      <c r="Q1064" s="32"/>
      <c r="R1064" s="32"/>
      <c r="S1064" s="33"/>
      <c r="T1064" s="33"/>
      <c r="U1064" s="33"/>
      <c r="V1064" s="33"/>
      <c r="W1064" s="33"/>
      <c r="X1064" s="33"/>
    </row>
    <row r="1065" spans="1:24" s="34" customFormat="1">
      <c r="A1065" s="29"/>
      <c r="B1065" s="29"/>
      <c r="C1065" s="29"/>
      <c r="D1065" s="29"/>
      <c r="E1065" s="29"/>
      <c r="F1065" s="29"/>
      <c r="G1065" s="29"/>
      <c r="H1065" s="29"/>
      <c r="I1065" s="30"/>
      <c r="J1065" s="30"/>
      <c r="K1065" s="30"/>
      <c r="L1065" s="30"/>
      <c r="M1065" s="40"/>
      <c r="N1065" s="40"/>
      <c r="O1065" s="31"/>
      <c r="P1065" s="31"/>
      <c r="Q1065" s="32"/>
      <c r="R1065" s="32"/>
      <c r="S1065" s="33"/>
      <c r="T1065" s="33"/>
      <c r="U1065" s="33"/>
      <c r="V1065" s="33"/>
      <c r="W1065" s="33"/>
      <c r="X1065" s="33"/>
    </row>
    <row r="1066" spans="1:24" s="34" customFormat="1">
      <c r="A1066" s="29"/>
      <c r="B1066" s="29"/>
      <c r="C1066" s="29"/>
      <c r="D1066" s="29"/>
      <c r="E1066" s="29"/>
      <c r="F1066" s="29"/>
      <c r="G1066" s="29"/>
      <c r="H1066" s="29"/>
      <c r="I1066" s="30"/>
      <c r="J1066" s="30"/>
      <c r="K1066" s="30"/>
      <c r="L1066" s="30"/>
      <c r="M1066" s="40"/>
      <c r="N1066" s="40"/>
      <c r="O1066" s="31"/>
      <c r="P1066" s="31"/>
      <c r="Q1066" s="32"/>
      <c r="R1066" s="32"/>
      <c r="S1066" s="33"/>
      <c r="T1066" s="33"/>
      <c r="U1066" s="33"/>
      <c r="V1066" s="33"/>
      <c r="W1066" s="33"/>
      <c r="X1066" s="33"/>
    </row>
    <row r="1067" spans="1:24" s="34" customFormat="1">
      <c r="A1067" s="29"/>
      <c r="B1067" s="29"/>
      <c r="C1067" s="29"/>
      <c r="D1067" s="29"/>
      <c r="E1067" s="29"/>
      <c r="F1067" s="29"/>
      <c r="G1067" s="29"/>
      <c r="H1067" s="29"/>
      <c r="I1067" s="30"/>
      <c r="J1067" s="30"/>
      <c r="K1067" s="30"/>
      <c r="L1067" s="30"/>
      <c r="M1067" s="40"/>
      <c r="N1067" s="40"/>
      <c r="O1067" s="31"/>
      <c r="P1067" s="31"/>
      <c r="Q1067" s="32"/>
      <c r="R1067" s="32"/>
      <c r="S1067" s="33"/>
      <c r="T1067" s="33"/>
      <c r="U1067" s="33"/>
      <c r="V1067" s="33"/>
      <c r="W1067" s="33"/>
      <c r="X1067" s="33"/>
    </row>
    <row r="1068" spans="1:24" s="34" customFormat="1">
      <c r="A1068" s="29"/>
      <c r="B1068" s="29"/>
      <c r="C1068" s="29"/>
      <c r="D1068" s="29"/>
      <c r="E1068" s="29"/>
      <c r="F1068" s="29"/>
      <c r="G1068" s="29"/>
      <c r="H1068" s="29"/>
      <c r="I1068" s="30"/>
      <c r="J1068" s="30"/>
      <c r="K1068" s="30"/>
      <c r="L1068" s="30"/>
      <c r="M1068" s="40"/>
      <c r="N1068" s="40"/>
      <c r="O1068" s="31"/>
      <c r="P1068" s="31"/>
      <c r="Q1068" s="32"/>
      <c r="R1068" s="32"/>
      <c r="S1068" s="33"/>
      <c r="T1068" s="33"/>
      <c r="U1068" s="33"/>
      <c r="V1068" s="33"/>
      <c r="W1068" s="33"/>
      <c r="X1068" s="33"/>
    </row>
    <row r="1069" spans="1:24" s="34" customFormat="1">
      <c r="A1069" s="29"/>
      <c r="B1069" s="29"/>
      <c r="C1069" s="29"/>
      <c r="D1069" s="29"/>
      <c r="E1069" s="29"/>
      <c r="F1069" s="29"/>
      <c r="G1069" s="29"/>
      <c r="H1069" s="29"/>
      <c r="I1069" s="30"/>
      <c r="J1069" s="30"/>
      <c r="K1069" s="30"/>
      <c r="L1069" s="30"/>
      <c r="M1069" s="40"/>
      <c r="N1069" s="40"/>
      <c r="O1069" s="31"/>
      <c r="P1069" s="31"/>
      <c r="Q1069" s="32"/>
      <c r="R1069" s="32"/>
      <c r="S1069" s="33"/>
      <c r="T1069" s="33"/>
      <c r="U1069" s="33"/>
      <c r="V1069" s="33"/>
      <c r="W1069" s="33"/>
      <c r="X1069" s="33"/>
    </row>
    <row r="1070" spans="1:24" s="34" customFormat="1">
      <c r="A1070" s="29"/>
      <c r="B1070" s="29"/>
      <c r="C1070" s="29"/>
      <c r="D1070" s="29"/>
      <c r="E1070" s="29"/>
      <c r="F1070" s="29"/>
      <c r="G1070" s="29"/>
      <c r="H1070" s="29"/>
      <c r="I1070" s="30"/>
      <c r="J1070" s="30"/>
      <c r="K1070" s="30"/>
      <c r="L1070" s="30"/>
      <c r="M1070" s="40"/>
      <c r="N1070" s="40"/>
      <c r="O1070" s="31"/>
      <c r="P1070" s="31"/>
      <c r="Q1070" s="32"/>
      <c r="R1070" s="32"/>
      <c r="S1070" s="33"/>
      <c r="T1070" s="33"/>
      <c r="U1070" s="33"/>
      <c r="V1070" s="33"/>
      <c r="W1070" s="33"/>
      <c r="X1070" s="33"/>
    </row>
    <row r="1071" spans="1:24" s="34" customFormat="1">
      <c r="A1071" s="29"/>
      <c r="B1071" s="29"/>
      <c r="C1071" s="29"/>
      <c r="D1071" s="29"/>
      <c r="E1071" s="29"/>
      <c r="F1071" s="29"/>
      <c r="G1071" s="29"/>
      <c r="H1071" s="29"/>
      <c r="I1071" s="30"/>
      <c r="J1071" s="30"/>
      <c r="K1071" s="30"/>
      <c r="L1071" s="30"/>
      <c r="M1071" s="40"/>
      <c r="N1071" s="40"/>
      <c r="O1071" s="31"/>
      <c r="P1071" s="31"/>
      <c r="Q1071" s="32"/>
      <c r="R1071" s="32"/>
      <c r="S1071" s="33"/>
      <c r="T1071" s="33"/>
      <c r="U1071" s="33"/>
      <c r="V1071" s="33"/>
      <c r="W1071" s="33"/>
      <c r="X1071" s="33"/>
    </row>
    <row r="1072" spans="1:24" s="34" customFormat="1">
      <c r="A1072" s="29"/>
      <c r="B1072" s="29"/>
      <c r="C1072" s="29"/>
      <c r="D1072" s="29"/>
      <c r="E1072" s="29"/>
      <c r="F1072" s="29"/>
      <c r="G1072" s="29"/>
      <c r="H1072" s="29"/>
      <c r="I1072" s="30"/>
      <c r="J1072" s="30"/>
      <c r="K1072" s="30"/>
      <c r="L1072" s="30"/>
      <c r="M1072" s="40"/>
      <c r="N1072" s="40"/>
      <c r="O1072" s="31"/>
      <c r="P1072" s="31"/>
      <c r="Q1072" s="32"/>
      <c r="R1072" s="32"/>
      <c r="S1072" s="33"/>
      <c r="T1072" s="33"/>
      <c r="U1072" s="33"/>
      <c r="V1072" s="33"/>
      <c r="W1072" s="33"/>
      <c r="X1072" s="33"/>
    </row>
    <row r="1073" spans="1:24" s="34" customFormat="1">
      <c r="A1073" s="29"/>
      <c r="B1073" s="29"/>
      <c r="C1073" s="29"/>
      <c r="D1073" s="29"/>
      <c r="E1073" s="29"/>
      <c r="F1073" s="29"/>
      <c r="G1073" s="29"/>
      <c r="H1073" s="29"/>
      <c r="I1073" s="30"/>
      <c r="J1073" s="30"/>
      <c r="K1073" s="30"/>
      <c r="L1073" s="30"/>
      <c r="M1073" s="40"/>
      <c r="N1073" s="40"/>
      <c r="O1073" s="31"/>
      <c r="P1073" s="31"/>
      <c r="Q1073" s="32"/>
      <c r="R1073" s="32"/>
      <c r="S1073" s="33"/>
      <c r="T1073" s="33"/>
      <c r="U1073" s="33"/>
      <c r="V1073" s="33"/>
      <c r="W1073" s="33"/>
      <c r="X1073" s="33"/>
    </row>
    <row r="1074" spans="1:24" s="34" customFormat="1">
      <c r="A1074" s="29"/>
      <c r="B1074" s="29"/>
      <c r="C1074" s="29"/>
      <c r="D1074" s="29"/>
      <c r="E1074" s="29"/>
      <c r="F1074" s="29"/>
      <c r="G1074" s="29"/>
      <c r="H1074" s="29"/>
      <c r="I1074" s="30"/>
      <c r="J1074" s="30"/>
      <c r="K1074" s="30"/>
      <c r="L1074" s="30"/>
      <c r="M1074" s="40"/>
      <c r="N1074" s="40"/>
      <c r="O1074" s="31"/>
      <c r="P1074" s="31"/>
      <c r="Q1074" s="32"/>
      <c r="R1074" s="32"/>
      <c r="S1074" s="33"/>
      <c r="T1074" s="33"/>
      <c r="U1074" s="33"/>
      <c r="V1074" s="33"/>
      <c r="W1074" s="33"/>
      <c r="X1074" s="33"/>
    </row>
    <row r="1075" spans="1:24" s="34" customFormat="1">
      <c r="A1075" s="29"/>
      <c r="B1075" s="29"/>
      <c r="C1075" s="29"/>
      <c r="D1075" s="29"/>
      <c r="E1075" s="29"/>
      <c r="F1075" s="29"/>
      <c r="G1075" s="29"/>
      <c r="H1075" s="29"/>
      <c r="I1075" s="30"/>
      <c r="J1075" s="30"/>
      <c r="K1075" s="30"/>
      <c r="L1075" s="30"/>
      <c r="M1075" s="40"/>
      <c r="N1075" s="40"/>
      <c r="O1075" s="31"/>
      <c r="P1075" s="31"/>
      <c r="Q1075" s="32"/>
      <c r="R1075" s="32"/>
      <c r="S1075" s="33"/>
      <c r="T1075" s="33"/>
      <c r="U1075" s="33"/>
      <c r="V1075" s="33"/>
      <c r="W1075" s="33"/>
      <c r="X1075" s="33"/>
    </row>
    <row r="1076" spans="1:24" s="34" customFormat="1">
      <c r="A1076" s="29"/>
      <c r="B1076" s="29"/>
      <c r="C1076" s="29"/>
      <c r="D1076" s="29"/>
      <c r="E1076" s="29"/>
      <c r="F1076" s="29"/>
      <c r="G1076" s="29"/>
      <c r="H1076" s="29"/>
      <c r="I1076" s="30"/>
      <c r="J1076" s="30"/>
      <c r="K1076" s="30"/>
      <c r="L1076" s="30"/>
      <c r="M1076" s="40"/>
      <c r="N1076" s="40"/>
      <c r="O1076" s="31"/>
      <c r="P1076" s="31"/>
      <c r="Q1076" s="32"/>
      <c r="R1076" s="32"/>
      <c r="S1076" s="33"/>
      <c r="T1076" s="33"/>
      <c r="U1076" s="33"/>
      <c r="V1076" s="33"/>
      <c r="W1076" s="33"/>
      <c r="X1076" s="33"/>
    </row>
    <row r="1077" spans="1:24" s="34" customFormat="1">
      <c r="A1077" s="29"/>
      <c r="B1077" s="29"/>
      <c r="C1077" s="29"/>
      <c r="D1077" s="29"/>
      <c r="E1077" s="29"/>
      <c r="F1077" s="29"/>
      <c r="G1077" s="29"/>
      <c r="H1077" s="29"/>
      <c r="I1077" s="30"/>
      <c r="J1077" s="30"/>
      <c r="K1077" s="30"/>
      <c r="L1077" s="30"/>
      <c r="M1077" s="40"/>
      <c r="N1077" s="40"/>
      <c r="O1077" s="31"/>
      <c r="P1077" s="31"/>
      <c r="Q1077" s="32"/>
      <c r="R1077" s="32"/>
      <c r="S1077" s="33"/>
      <c r="T1077" s="33"/>
      <c r="U1077" s="33"/>
      <c r="V1077" s="33"/>
      <c r="W1077" s="33"/>
      <c r="X1077" s="33"/>
    </row>
    <row r="1078" spans="1:24" s="34" customFormat="1">
      <c r="A1078" s="29"/>
      <c r="B1078" s="29"/>
      <c r="C1078" s="29"/>
      <c r="D1078" s="29"/>
      <c r="E1078" s="29"/>
      <c r="F1078" s="29"/>
      <c r="G1078" s="29"/>
      <c r="H1078" s="29"/>
      <c r="I1078" s="30"/>
      <c r="J1078" s="30"/>
      <c r="K1078" s="30"/>
      <c r="L1078" s="30"/>
      <c r="M1078" s="40"/>
      <c r="N1078" s="40"/>
      <c r="O1078" s="31"/>
      <c r="P1078" s="31"/>
      <c r="Q1078" s="32"/>
      <c r="R1078" s="32"/>
      <c r="S1078" s="33"/>
      <c r="T1078" s="33"/>
      <c r="U1078" s="33"/>
      <c r="V1078" s="33"/>
      <c r="W1078" s="33"/>
      <c r="X1078" s="33"/>
    </row>
    <row r="1079" spans="1:24" s="34" customFormat="1">
      <c r="A1079" s="29"/>
      <c r="B1079" s="29"/>
      <c r="C1079" s="29"/>
      <c r="D1079" s="29"/>
      <c r="E1079" s="29"/>
      <c r="F1079" s="29"/>
      <c r="G1079" s="29"/>
      <c r="H1079" s="29"/>
      <c r="I1079" s="30"/>
      <c r="J1079" s="30"/>
      <c r="K1079" s="30"/>
      <c r="L1079" s="30"/>
      <c r="M1079" s="40"/>
      <c r="N1079" s="40"/>
      <c r="O1079" s="31"/>
      <c r="P1079" s="31"/>
      <c r="Q1079" s="32"/>
      <c r="R1079" s="32"/>
      <c r="S1079" s="33"/>
      <c r="T1079" s="33"/>
      <c r="U1079" s="33"/>
      <c r="V1079" s="33"/>
      <c r="W1079" s="33"/>
      <c r="X1079" s="33"/>
    </row>
    <row r="1080" spans="1:24" s="34" customFormat="1">
      <c r="A1080" s="29"/>
      <c r="B1080" s="29"/>
      <c r="C1080" s="29"/>
      <c r="D1080" s="29"/>
      <c r="E1080" s="29"/>
      <c r="F1080" s="29"/>
      <c r="G1080" s="29"/>
      <c r="H1080" s="29"/>
      <c r="I1080" s="30"/>
      <c r="J1080" s="30"/>
      <c r="K1080" s="30"/>
      <c r="L1080" s="30"/>
      <c r="M1080" s="40"/>
      <c r="N1080" s="40"/>
      <c r="O1080" s="31"/>
      <c r="P1080" s="31"/>
      <c r="Q1080" s="32"/>
      <c r="R1080" s="32"/>
      <c r="S1080" s="33"/>
      <c r="T1080" s="33"/>
      <c r="U1080" s="33"/>
      <c r="V1080" s="33"/>
      <c r="W1080" s="33"/>
      <c r="X1080" s="33"/>
    </row>
    <row r="1081" spans="1:24" s="34" customFormat="1">
      <c r="A1081" s="29"/>
      <c r="B1081" s="29"/>
      <c r="C1081" s="29"/>
      <c r="D1081" s="29"/>
      <c r="E1081" s="29"/>
      <c r="F1081" s="29"/>
      <c r="G1081" s="29"/>
      <c r="H1081" s="29"/>
      <c r="I1081" s="30"/>
      <c r="J1081" s="30"/>
      <c r="K1081" s="30"/>
      <c r="L1081" s="30"/>
      <c r="M1081" s="40"/>
      <c r="N1081" s="40"/>
      <c r="O1081" s="31"/>
      <c r="P1081" s="31"/>
      <c r="Q1081" s="32"/>
      <c r="R1081" s="32"/>
      <c r="S1081" s="33"/>
      <c r="T1081" s="33"/>
      <c r="U1081" s="33"/>
      <c r="V1081" s="33"/>
      <c r="W1081" s="33"/>
      <c r="X1081" s="33"/>
    </row>
    <row r="1082" spans="1:24" s="34" customFormat="1">
      <c r="A1082" s="29"/>
      <c r="B1082" s="29"/>
      <c r="C1082" s="29"/>
      <c r="D1082" s="29"/>
      <c r="E1082" s="29"/>
      <c r="F1082" s="29"/>
      <c r="G1082" s="29"/>
      <c r="H1082" s="29"/>
      <c r="I1082" s="30"/>
      <c r="J1082" s="30"/>
      <c r="K1082" s="30"/>
      <c r="L1082" s="30"/>
      <c r="M1082" s="40"/>
      <c r="N1082" s="40"/>
      <c r="O1082" s="31"/>
      <c r="P1082" s="31"/>
      <c r="Q1082" s="32"/>
      <c r="R1082" s="32"/>
      <c r="S1082" s="33"/>
      <c r="T1082" s="33"/>
      <c r="U1082" s="33"/>
      <c r="V1082" s="33"/>
      <c r="W1082" s="33"/>
      <c r="X1082" s="33"/>
    </row>
    <row r="1083" spans="1:24" s="34" customFormat="1">
      <c r="A1083" s="29"/>
      <c r="B1083" s="29"/>
      <c r="C1083" s="29"/>
      <c r="D1083" s="29"/>
      <c r="E1083" s="29"/>
      <c r="F1083" s="29"/>
      <c r="G1083" s="29"/>
      <c r="H1083" s="29"/>
      <c r="I1083" s="30"/>
      <c r="J1083" s="30"/>
      <c r="K1083" s="30"/>
      <c r="L1083" s="30"/>
      <c r="M1083" s="40"/>
      <c r="N1083" s="40"/>
      <c r="O1083" s="31"/>
      <c r="P1083" s="31"/>
      <c r="Q1083" s="32"/>
      <c r="R1083" s="32"/>
      <c r="S1083" s="33"/>
      <c r="T1083" s="33"/>
      <c r="U1083" s="33"/>
      <c r="V1083" s="33"/>
      <c r="W1083" s="33"/>
      <c r="X1083" s="33"/>
    </row>
    <row r="1084" spans="1:24" s="34" customFormat="1">
      <c r="A1084" s="29"/>
      <c r="B1084" s="29"/>
      <c r="C1084" s="29"/>
      <c r="D1084" s="29"/>
      <c r="E1084" s="29"/>
      <c r="F1084" s="29"/>
      <c r="G1084" s="29"/>
      <c r="H1084" s="29"/>
      <c r="I1084" s="30"/>
      <c r="J1084" s="30"/>
      <c r="K1084" s="30"/>
      <c r="L1084" s="30"/>
      <c r="M1084" s="40"/>
      <c r="N1084" s="40"/>
      <c r="O1084" s="31"/>
      <c r="P1084" s="31"/>
      <c r="Q1084" s="32"/>
      <c r="R1084" s="32"/>
      <c r="S1084" s="33"/>
      <c r="T1084" s="33"/>
      <c r="U1084" s="33"/>
      <c r="V1084" s="33"/>
      <c r="W1084" s="33"/>
      <c r="X1084" s="33"/>
    </row>
    <row r="1085" spans="1:24" s="34" customFormat="1">
      <c r="A1085" s="29"/>
      <c r="B1085" s="29"/>
      <c r="C1085" s="29"/>
      <c r="D1085" s="29"/>
      <c r="E1085" s="29"/>
      <c r="F1085" s="29"/>
      <c r="G1085" s="29"/>
      <c r="H1085" s="29"/>
      <c r="I1085" s="30"/>
      <c r="J1085" s="30"/>
      <c r="K1085" s="30"/>
      <c r="L1085" s="30"/>
      <c r="M1085" s="40"/>
      <c r="N1085" s="40"/>
      <c r="O1085" s="31"/>
      <c r="P1085" s="31"/>
      <c r="Q1085" s="32"/>
      <c r="R1085" s="32"/>
      <c r="S1085" s="33"/>
      <c r="T1085" s="33"/>
      <c r="U1085" s="33"/>
      <c r="V1085" s="33"/>
      <c r="W1085" s="33"/>
      <c r="X1085" s="33"/>
    </row>
    <row r="1086" spans="1:24" s="34" customFormat="1">
      <c r="A1086" s="29"/>
      <c r="B1086" s="29"/>
      <c r="C1086" s="29"/>
      <c r="D1086" s="29"/>
      <c r="E1086" s="29"/>
      <c r="F1086" s="29"/>
      <c r="G1086" s="29"/>
      <c r="H1086" s="29"/>
      <c r="I1086" s="30"/>
      <c r="J1086" s="30"/>
      <c r="K1086" s="30"/>
      <c r="L1086" s="30"/>
      <c r="M1086" s="40"/>
      <c r="N1086" s="40"/>
      <c r="O1086" s="31"/>
      <c r="P1086" s="31"/>
      <c r="Q1086" s="32"/>
      <c r="R1086" s="32"/>
      <c r="S1086" s="33"/>
      <c r="T1086" s="33"/>
      <c r="U1086" s="33"/>
      <c r="V1086" s="33"/>
      <c r="W1086" s="33"/>
      <c r="X1086" s="33"/>
    </row>
    <row r="1087" spans="1:24" s="34" customFormat="1">
      <c r="A1087" s="29"/>
      <c r="B1087" s="29"/>
      <c r="C1087" s="29"/>
      <c r="D1087" s="29"/>
      <c r="E1087" s="29"/>
      <c r="F1087" s="29"/>
      <c r="G1087" s="29"/>
      <c r="H1087" s="29"/>
      <c r="I1087" s="30"/>
      <c r="J1087" s="30"/>
      <c r="K1087" s="30"/>
      <c r="L1087" s="30"/>
      <c r="M1087" s="40"/>
      <c r="N1087" s="40"/>
      <c r="O1087" s="31"/>
      <c r="P1087" s="31"/>
      <c r="Q1087" s="32"/>
      <c r="R1087" s="32"/>
      <c r="S1087" s="33"/>
      <c r="T1087" s="33"/>
      <c r="U1087" s="33"/>
      <c r="V1087" s="33"/>
      <c r="W1087" s="33"/>
      <c r="X1087" s="33"/>
    </row>
    <row r="1088" spans="1:24" s="34" customFormat="1">
      <c r="A1088" s="29"/>
      <c r="B1088" s="29"/>
      <c r="C1088" s="29"/>
      <c r="D1088" s="29"/>
      <c r="E1088" s="29"/>
      <c r="F1088" s="29"/>
      <c r="G1088" s="29"/>
      <c r="H1088" s="29"/>
      <c r="I1088" s="30"/>
      <c r="J1088" s="30"/>
      <c r="K1088" s="30"/>
      <c r="L1088" s="30"/>
      <c r="M1088" s="40"/>
      <c r="N1088" s="40"/>
      <c r="O1088" s="31"/>
      <c r="P1088" s="31"/>
      <c r="Q1088" s="32"/>
      <c r="R1088" s="32"/>
      <c r="S1088" s="33"/>
      <c r="T1088" s="33"/>
      <c r="U1088" s="33"/>
      <c r="V1088" s="33"/>
      <c r="W1088" s="33"/>
      <c r="X1088" s="33"/>
    </row>
    <row r="1089" spans="1:24" s="34" customFormat="1">
      <c r="A1089" s="29"/>
      <c r="B1089" s="29"/>
      <c r="C1089" s="29"/>
      <c r="D1089" s="29"/>
      <c r="E1089" s="29"/>
      <c r="F1089" s="29"/>
      <c r="G1089" s="29"/>
      <c r="H1089" s="29"/>
      <c r="I1089" s="30"/>
      <c r="J1089" s="30"/>
      <c r="K1089" s="30"/>
      <c r="L1089" s="30"/>
      <c r="M1089" s="40"/>
      <c r="N1089" s="40"/>
      <c r="O1089" s="31"/>
      <c r="P1089" s="31"/>
      <c r="Q1089" s="32"/>
      <c r="R1089" s="32"/>
      <c r="S1089" s="33"/>
      <c r="T1089" s="33"/>
      <c r="U1089" s="33"/>
      <c r="V1089" s="33"/>
      <c r="W1089" s="33"/>
      <c r="X1089" s="33"/>
    </row>
    <row r="1090" spans="1:24" s="34" customFormat="1">
      <c r="A1090" s="29"/>
      <c r="B1090" s="29"/>
      <c r="C1090" s="29"/>
      <c r="D1090" s="29"/>
      <c r="E1090" s="29"/>
      <c r="F1090" s="29"/>
      <c r="G1090" s="29"/>
      <c r="H1090" s="29"/>
      <c r="I1090" s="30"/>
      <c r="J1090" s="30"/>
      <c r="K1090" s="30"/>
      <c r="L1090" s="30"/>
      <c r="M1090" s="40"/>
      <c r="N1090" s="40"/>
      <c r="O1090" s="31"/>
      <c r="P1090" s="31"/>
      <c r="Q1090" s="32"/>
      <c r="R1090" s="32"/>
      <c r="S1090" s="33"/>
      <c r="T1090" s="33"/>
      <c r="U1090" s="33"/>
      <c r="V1090" s="33"/>
      <c r="W1090" s="33"/>
      <c r="X1090" s="33"/>
    </row>
    <row r="1091" spans="1:24" s="34" customFormat="1">
      <c r="A1091" s="29"/>
      <c r="B1091" s="29"/>
      <c r="C1091" s="29"/>
      <c r="D1091" s="29"/>
      <c r="E1091" s="29"/>
      <c r="F1091" s="29"/>
      <c r="G1091" s="29"/>
      <c r="H1091" s="29"/>
      <c r="I1091" s="30"/>
      <c r="J1091" s="30"/>
      <c r="K1091" s="30"/>
      <c r="L1091" s="30"/>
      <c r="M1091" s="40"/>
      <c r="N1091" s="40"/>
      <c r="O1091" s="31"/>
      <c r="P1091" s="31"/>
      <c r="Q1091" s="32"/>
      <c r="R1091" s="32"/>
      <c r="S1091" s="33"/>
      <c r="T1091" s="33"/>
      <c r="U1091" s="33"/>
      <c r="V1091" s="33"/>
      <c r="W1091" s="33"/>
      <c r="X1091" s="33"/>
    </row>
    <row r="1092" spans="1:24" s="34" customFormat="1">
      <c r="A1092" s="29"/>
      <c r="B1092" s="29"/>
      <c r="C1092" s="29"/>
      <c r="D1092" s="29"/>
      <c r="E1092" s="29"/>
      <c r="F1092" s="29"/>
      <c r="G1092" s="29"/>
      <c r="H1092" s="29"/>
      <c r="I1092" s="30"/>
      <c r="J1092" s="30"/>
      <c r="K1092" s="30"/>
      <c r="L1092" s="30"/>
      <c r="M1092" s="40"/>
      <c r="N1092" s="40"/>
      <c r="O1092" s="31"/>
      <c r="P1092" s="31"/>
      <c r="Q1092" s="32"/>
      <c r="R1092" s="32"/>
      <c r="S1092" s="33"/>
      <c r="T1092" s="33"/>
      <c r="U1092" s="33"/>
      <c r="V1092" s="33"/>
      <c r="W1092" s="33"/>
      <c r="X1092" s="33"/>
    </row>
    <row r="1093" spans="1:24" s="34" customFormat="1">
      <c r="A1093" s="29"/>
      <c r="B1093" s="29"/>
      <c r="C1093" s="29"/>
      <c r="D1093" s="29"/>
      <c r="E1093" s="29"/>
      <c r="F1093" s="29"/>
      <c r="G1093" s="29"/>
      <c r="H1093" s="29"/>
      <c r="I1093" s="30"/>
      <c r="J1093" s="30"/>
      <c r="K1093" s="30"/>
      <c r="L1093" s="30"/>
      <c r="M1093" s="40"/>
      <c r="N1093" s="40"/>
      <c r="O1093" s="31"/>
      <c r="P1093" s="31"/>
      <c r="Q1093" s="32"/>
      <c r="R1093" s="32"/>
      <c r="S1093" s="33"/>
      <c r="T1093" s="33"/>
      <c r="U1093" s="33"/>
      <c r="V1093" s="33"/>
      <c r="W1093" s="33"/>
      <c r="X1093" s="33"/>
    </row>
    <row r="1094" spans="1:24" s="34" customFormat="1">
      <c r="A1094" s="29"/>
      <c r="B1094" s="29"/>
      <c r="C1094" s="29"/>
      <c r="D1094" s="29"/>
      <c r="E1094" s="29"/>
      <c r="F1094" s="29"/>
      <c r="G1094" s="29"/>
      <c r="H1094" s="29"/>
      <c r="I1094" s="30"/>
      <c r="J1094" s="30"/>
      <c r="K1094" s="30"/>
      <c r="L1094" s="30"/>
      <c r="M1094" s="40"/>
      <c r="N1094" s="40"/>
      <c r="O1094" s="31"/>
      <c r="P1094" s="31"/>
      <c r="Q1094" s="32"/>
      <c r="R1094" s="32"/>
      <c r="S1094" s="33"/>
      <c r="T1094" s="33"/>
      <c r="U1094" s="33"/>
      <c r="V1094" s="33"/>
      <c r="W1094" s="33"/>
      <c r="X1094" s="33"/>
    </row>
    <row r="1095" spans="1:24" s="34" customFormat="1">
      <c r="A1095" s="29"/>
      <c r="B1095" s="29"/>
      <c r="C1095" s="29"/>
      <c r="D1095" s="29"/>
      <c r="E1095" s="29"/>
      <c r="F1095" s="29"/>
      <c r="G1095" s="29"/>
      <c r="H1095" s="29"/>
      <c r="I1095" s="30"/>
      <c r="J1095" s="30"/>
      <c r="K1095" s="30"/>
      <c r="L1095" s="30"/>
      <c r="M1095" s="40"/>
      <c r="N1095" s="40"/>
      <c r="O1095" s="31"/>
      <c r="P1095" s="31"/>
      <c r="Q1095" s="32"/>
      <c r="R1095" s="32"/>
      <c r="S1095" s="33"/>
      <c r="T1095" s="33"/>
      <c r="U1095" s="33"/>
      <c r="V1095" s="33"/>
      <c r="W1095" s="33"/>
      <c r="X1095" s="33"/>
    </row>
    <row r="1096" spans="1:24" s="34" customFormat="1">
      <c r="A1096" s="29"/>
      <c r="B1096" s="29"/>
      <c r="C1096" s="29"/>
      <c r="D1096" s="29"/>
      <c r="E1096" s="29"/>
      <c r="F1096" s="29"/>
      <c r="G1096" s="29"/>
      <c r="H1096" s="29"/>
      <c r="I1096" s="30"/>
      <c r="J1096" s="30"/>
      <c r="K1096" s="30"/>
      <c r="L1096" s="30"/>
      <c r="M1096" s="40"/>
      <c r="N1096" s="40"/>
      <c r="O1096" s="31"/>
      <c r="P1096" s="31"/>
      <c r="Q1096" s="32"/>
      <c r="R1096" s="32"/>
      <c r="S1096" s="33"/>
      <c r="T1096" s="33"/>
      <c r="U1096" s="33"/>
      <c r="V1096" s="33"/>
      <c r="W1096" s="33"/>
      <c r="X1096" s="33"/>
    </row>
    <row r="1097" spans="1:24" s="34" customFormat="1">
      <c r="A1097" s="29"/>
      <c r="B1097" s="29"/>
      <c r="C1097" s="29"/>
      <c r="D1097" s="29"/>
      <c r="E1097" s="29"/>
      <c r="F1097" s="29"/>
      <c r="G1097" s="29"/>
      <c r="H1097" s="29"/>
      <c r="I1097" s="30"/>
      <c r="J1097" s="30"/>
      <c r="K1097" s="30"/>
      <c r="L1097" s="30"/>
      <c r="M1097" s="40"/>
      <c r="N1097" s="40"/>
      <c r="O1097" s="31"/>
      <c r="P1097" s="31"/>
      <c r="Q1097" s="32"/>
      <c r="R1097" s="32"/>
      <c r="S1097" s="33"/>
      <c r="T1097" s="33"/>
      <c r="U1097" s="33"/>
      <c r="V1097" s="33"/>
      <c r="W1097" s="33"/>
      <c r="X1097" s="33"/>
    </row>
    <row r="1098" spans="1:24" s="34" customFormat="1">
      <c r="A1098" s="29"/>
      <c r="B1098" s="29"/>
      <c r="C1098" s="29"/>
      <c r="D1098" s="29"/>
      <c r="E1098" s="29"/>
      <c r="F1098" s="29"/>
      <c r="G1098" s="29"/>
      <c r="H1098" s="29"/>
      <c r="I1098" s="30"/>
      <c r="J1098" s="30"/>
      <c r="K1098" s="30"/>
      <c r="L1098" s="30"/>
      <c r="M1098" s="40"/>
      <c r="N1098" s="40"/>
      <c r="O1098" s="31"/>
      <c r="P1098" s="31"/>
      <c r="Q1098" s="32"/>
      <c r="R1098" s="32"/>
      <c r="S1098" s="33"/>
      <c r="T1098" s="33"/>
      <c r="U1098" s="33"/>
      <c r="V1098" s="33"/>
      <c r="W1098" s="33"/>
      <c r="X1098" s="33"/>
    </row>
    <row r="1099" spans="1:24" s="34" customFormat="1">
      <c r="A1099" s="29"/>
      <c r="B1099" s="29"/>
      <c r="C1099" s="29"/>
      <c r="D1099" s="29"/>
      <c r="E1099" s="29"/>
      <c r="F1099" s="29"/>
      <c r="G1099" s="29"/>
      <c r="H1099" s="29"/>
      <c r="I1099" s="30"/>
      <c r="J1099" s="30"/>
      <c r="K1099" s="30"/>
      <c r="L1099" s="30"/>
      <c r="M1099" s="40"/>
      <c r="N1099" s="40"/>
      <c r="O1099" s="31"/>
      <c r="P1099" s="31"/>
      <c r="Q1099" s="32"/>
      <c r="R1099" s="32"/>
      <c r="S1099" s="33"/>
      <c r="T1099" s="33"/>
      <c r="U1099" s="33"/>
      <c r="V1099" s="33"/>
      <c r="W1099" s="33"/>
      <c r="X1099" s="33"/>
    </row>
    <row r="1100" spans="1:24" s="34" customFormat="1">
      <c r="A1100" s="29"/>
      <c r="B1100" s="29"/>
      <c r="C1100" s="29"/>
      <c r="D1100" s="29"/>
      <c r="E1100" s="29"/>
      <c r="F1100" s="29"/>
      <c r="G1100" s="29"/>
      <c r="H1100" s="29"/>
      <c r="I1100" s="30"/>
      <c r="J1100" s="30"/>
      <c r="K1100" s="30"/>
      <c r="L1100" s="30"/>
      <c r="M1100" s="40"/>
      <c r="N1100" s="40"/>
      <c r="O1100" s="31"/>
      <c r="P1100" s="31"/>
      <c r="Q1100" s="32"/>
      <c r="R1100" s="32"/>
      <c r="S1100" s="33"/>
      <c r="T1100" s="33"/>
      <c r="U1100" s="33"/>
      <c r="V1100" s="33"/>
      <c r="W1100" s="33"/>
      <c r="X1100" s="33"/>
    </row>
    <row r="1101" spans="1:24" s="34" customFormat="1">
      <c r="A1101" s="29"/>
      <c r="B1101" s="29"/>
      <c r="C1101" s="29"/>
      <c r="D1101" s="29"/>
      <c r="E1101" s="29"/>
      <c r="F1101" s="29"/>
      <c r="G1101" s="29"/>
      <c r="H1101" s="29"/>
      <c r="I1101" s="30"/>
      <c r="J1101" s="30"/>
      <c r="K1101" s="30"/>
      <c r="L1101" s="30"/>
      <c r="M1101" s="40"/>
      <c r="N1101" s="40"/>
      <c r="O1101" s="31"/>
      <c r="P1101" s="31"/>
      <c r="Q1101" s="32"/>
      <c r="R1101" s="32"/>
      <c r="S1101" s="33"/>
      <c r="T1101" s="33"/>
      <c r="U1101" s="33"/>
      <c r="V1101" s="33"/>
      <c r="W1101" s="33"/>
      <c r="X1101" s="33"/>
    </row>
    <row r="1102" spans="1:24" s="34" customFormat="1">
      <c r="A1102" s="29"/>
      <c r="B1102" s="29"/>
      <c r="C1102" s="29"/>
      <c r="D1102" s="29"/>
      <c r="E1102" s="29"/>
      <c r="F1102" s="29"/>
      <c r="G1102" s="29"/>
      <c r="H1102" s="29"/>
      <c r="I1102" s="30"/>
      <c r="J1102" s="30"/>
      <c r="K1102" s="30"/>
      <c r="L1102" s="30"/>
      <c r="M1102" s="40"/>
      <c r="N1102" s="40"/>
      <c r="O1102" s="31"/>
      <c r="P1102" s="31"/>
      <c r="Q1102" s="32"/>
      <c r="R1102" s="32"/>
      <c r="S1102" s="33"/>
      <c r="T1102" s="33"/>
      <c r="U1102" s="33"/>
      <c r="V1102" s="33"/>
      <c r="W1102" s="33"/>
      <c r="X1102" s="33"/>
    </row>
    <row r="1103" spans="1:24" s="34" customFormat="1">
      <c r="A1103" s="29"/>
      <c r="B1103" s="29"/>
      <c r="C1103" s="29"/>
      <c r="D1103" s="29"/>
      <c r="E1103" s="29"/>
      <c r="F1103" s="29"/>
      <c r="G1103" s="29"/>
      <c r="H1103" s="29"/>
      <c r="I1103" s="30"/>
      <c r="J1103" s="30"/>
      <c r="K1103" s="30"/>
      <c r="L1103" s="30"/>
      <c r="M1103" s="40"/>
      <c r="N1103" s="40"/>
      <c r="O1103" s="31"/>
      <c r="P1103" s="31"/>
      <c r="Q1103" s="32"/>
      <c r="R1103" s="32"/>
      <c r="S1103" s="33"/>
      <c r="T1103" s="33"/>
      <c r="U1103" s="33"/>
      <c r="V1103" s="33"/>
      <c r="W1103" s="33"/>
      <c r="X1103" s="33"/>
    </row>
    <row r="1104" spans="1:24" s="34" customFormat="1">
      <c r="A1104" s="29"/>
      <c r="B1104" s="29"/>
      <c r="C1104" s="29"/>
      <c r="D1104" s="29"/>
      <c r="E1104" s="29"/>
      <c r="F1104" s="29"/>
      <c r="G1104" s="29"/>
      <c r="H1104" s="29"/>
      <c r="I1104" s="30"/>
      <c r="J1104" s="30"/>
      <c r="K1104" s="30"/>
      <c r="L1104" s="30"/>
      <c r="M1104" s="40"/>
      <c r="N1104" s="40"/>
      <c r="O1104" s="31"/>
      <c r="P1104" s="31"/>
      <c r="Q1104" s="32"/>
      <c r="R1104" s="32"/>
      <c r="S1104" s="33"/>
      <c r="T1104" s="33"/>
      <c r="U1104" s="33"/>
      <c r="V1104" s="33"/>
      <c r="W1104" s="33"/>
      <c r="X1104" s="33"/>
    </row>
    <row r="1105" spans="1:24" s="34" customFormat="1">
      <c r="A1105" s="29"/>
      <c r="B1105" s="29"/>
      <c r="C1105" s="29"/>
      <c r="D1105" s="29"/>
      <c r="E1105" s="29"/>
      <c r="F1105" s="29"/>
      <c r="G1105" s="29"/>
      <c r="H1105" s="29"/>
      <c r="I1105" s="30"/>
      <c r="J1105" s="30"/>
      <c r="K1105" s="30"/>
      <c r="L1105" s="30"/>
      <c r="M1105" s="40"/>
      <c r="N1105" s="40"/>
      <c r="O1105" s="31"/>
      <c r="P1105" s="31"/>
      <c r="Q1105" s="32"/>
      <c r="R1105" s="32"/>
      <c r="S1105" s="33"/>
      <c r="T1105" s="33"/>
      <c r="U1105" s="33"/>
      <c r="V1105" s="33"/>
      <c r="W1105" s="33"/>
      <c r="X1105" s="33"/>
    </row>
    <row r="1106" spans="1:24" s="34" customFormat="1">
      <c r="A1106" s="29"/>
      <c r="B1106" s="29"/>
      <c r="C1106" s="29"/>
      <c r="D1106" s="29"/>
      <c r="E1106" s="29"/>
      <c r="F1106" s="29"/>
      <c r="G1106" s="29"/>
      <c r="H1106" s="29"/>
      <c r="I1106" s="30"/>
      <c r="J1106" s="30"/>
      <c r="K1106" s="30"/>
      <c r="L1106" s="30"/>
      <c r="M1106" s="40"/>
      <c r="N1106" s="40"/>
      <c r="O1106" s="31"/>
      <c r="P1106" s="31"/>
      <c r="Q1106" s="32"/>
      <c r="R1106" s="32"/>
      <c r="S1106" s="33"/>
      <c r="T1106" s="33"/>
      <c r="U1106" s="33"/>
      <c r="V1106" s="33"/>
      <c r="W1106" s="33"/>
      <c r="X1106" s="33"/>
    </row>
    <row r="1107" spans="1:24" s="34" customFormat="1">
      <c r="A1107" s="29"/>
      <c r="B1107" s="29"/>
      <c r="C1107" s="29"/>
      <c r="D1107" s="29"/>
      <c r="E1107" s="29"/>
      <c r="F1107" s="29"/>
      <c r="G1107" s="29"/>
      <c r="H1107" s="29"/>
      <c r="I1107" s="30"/>
      <c r="J1107" s="30"/>
      <c r="K1107" s="30"/>
      <c r="L1107" s="30"/>
      <c r="M1107" s="40"/>
      <c r="N1107" s="40"/>
      <c r="O1107" s="31"/>
      <c r="P1107" s="31"/>
      <c r="Q1107" s="32"/>
      <c r="R1107" s="32"/>
      <c r="S1107" s="33"/>
      <c r="T1107" s="33"/>
      <c r="U1107" s="33"/>
      <c r="V1107" s="33"/>
      <c r="W1107" s="33"/>
      <c r="X1107" s="33"/>
    </row>
    <row r="1108" spans="1:24" s="34" customFormat="1">
      <c r="A1108" s="29"/>
      <c r="B1108" s="29"/>
      <c r="C1108" s="29"/>
      <c r="D1108" s="29"/>
      <c r="E1108" s="29"/>
      <c r="F1108" s="29"/>
      <c r="G1108" s="29"/>
      <c r="H1108" s="29"/>
      <c r="I1108" s="30"/>
      <c r="J1108" s="30"/>
      <c r="K1108" s="30"/>
      <c r="L1108" s="30"/>
      <c r="M1108" s="40"/>
      <c r="N1108" s="40"/>
      <c r="O1108" s="31"/>
      <c r="P1108" s="31"/>
      <c r="Q1108" s="32"/>
      <c r="R1108" s="32"/>
      <c r="S1108" s="33"/>
      <c r="T1108" s="33"/>
      <c r="U1108" s="33"/>
      <c r="V1108" s="33"/>
      <c r="W1108" s="33"/>
      <c r="X1108" s="33"/>
    </row>
    <row r="1109" spans="1:24" s="34" customFormat="1">
      <c r="A1109" s="29"/>
      <c r="B1109" s="29"/>
      <c r="C1109" s="29"/>
      <c r="D1109" s="29"/>
      <c r="E1109" s="29"/>
      <c r="F1109" s="29"/>
      <c r="G1109" s="29"/>
      <c r="H1109" s="29"/>
      <c r="I1109" s="30"/>
      <c r="J1109" s="30"/>
      <c r="K1109" s="30"/>
      <c r="L1109" s="30"/>
      <c r="M1109" s="40"/>
      <c r="N1109" s="40"/>
      <c r="O1109" s="31"/>
      <c r="P1109" s="31"/>
      <c r="Q1109" s="32"/>
      <c r="R1109" s="32"/>
      <c r="S1109" s="33"/>
      <c r="T1109" s="33"/>
      <c r="U1109" s="33"/>
      <c r="V1109" s="33"/>
      <c r="W1109" s="33"/>
      <c r="X1109" s="33"/>
    </row>
    <row r="1110" spans="1:24" s="34" customFormat="1">
      <c r="A1110" s="29"/>
      <c r="B1110" s="29"/>
      <c r="C1110" s="29"/>
      <c r="D1110" s="29"/>
      <c r="E1110" s="29"/>
      <c r="F1110" s="29"/>
      <c r="G1110" s="29"/>
      <c r="H1110" s="29"/>
      <c r="I1110" s="30"/>
      <c r="J1110" s="30"/>
      <c r="K1110" s="30"/>
      <c r="L1110" s="30"/>
      <c r="M1110" s="40"/>
      <c r="N1110" s="40"/>
      <c r="O1110" s="31"/>
      <c r="P1110" s="31"/>
      <c r="Q1110" s="32"/>
      <c r="R1110" s="32"/>
      <c r="S1110" s="33"/>
      <c r="T1110" s="33"/>
      <c r="U1110" s="33"/>
      <c r="V1110" s="33"/>
      <c r="W1110" s="33"/>
      <c r="X1110" s="33"/>
    </row>
    <row r="1111" spans="1:24" s="34" customFormat="1">
      <c r="A1111" s="29"/>
      <c r="B1111" s="29"/>
      <c r="C1111" s="29"/>
      <c r="D1111" s="29"/>
      <c r="E1111" s="29"/>
      <c r="F1111" s="29"/>
      <c r="G1111" s="29"/>
      <c r="H1111" s="29"/>
      <c r="I1111" s="30"/>
      <c r="J1111" s="30"/>
      <c r="K1111" s="30"/>
      <c r="L1111" s="30"/>
      <c r="M1111" s="40"/>
      <c r="N1111" s="40"/>
      <c r="O1111" s="31"/>
      <c r="P1111" s="31"/>
      <c r="Q1111" s="32"/>
      <c r="R1111" s="32"/>
      <c r="S1111" s="33"/>
      <c r="T1111" s="33"/>
      <c r="U1111" s="33"/>
      <c r="V1111" s="33"/>
      <c r="W1111" s="33"/>
      <c r="X1111" s="33"/>
    </row>
    <row r="1112" spans="1:24" s="34" customFormat="1">
      <c r="A1112" s="29"/>
      <c r="B1112" s="29"/>
      <c r="C1112" s="29"/>
      <c r="D1112" s="29"/>
      <c r="E1112" s="29"/>
      <c r="F1112" s="29"/>
      <c r="G1112" s="29"/>
      <c r="H1112" s="29"/>
      <c r="I1112" s="30"/>
      <c r="J1112" s="30"/>
      <c r="K1112" s="30"/>
      <c r="L1112" s="30"/>
      <c r="M1112" s="40"/>
      <c r="N1112" s="40"/>
      <c r="O1112" s="31"/>
      <c r="P1112" s="31"/>
      <c r="Q1112" s="32"/>
      <c r="R1112" s="32"/>
      <c r="S1112" s="33"/>
      <c r="T1112" s="33"/>
      <c r="U1112" s="33"/>
      <c r="V1112" s="33"/>
      <c r="W1112" s="33"/>
      <c r="X1112" s="33"/>
    </row>
    <row r="1113" spans="1:24" s="34" customFormat="1">
      <c r="A1113" s="29"/>
      <c r="B1113" s="29"/>
      <c r="C1113" s="29"/>
      <c r="D1113" s="29"/>
      <c r="E1113" s="29"/>
      <c r="F1113" s="29"/>
      <c r="G1113" s="29"/>
      <c r="H1113" s="29"/>
      <c r="I1113" s="30"/>
      <c r="J1113" s="30"/>
      <c r="K1113" s="30"/>
      <c r="L1113" s="30"/>
      <c r="M1113" s="40"/>
      <c r="N1113" s="40"/>
      <c r="O1113" s="31"/>
      <c r="P1113" s="31"/>
      <c r="Q1113" s="32"/>
      <c r="R1113" s="32"/>
      <c r="S1113" s="33"/>
      <c r="T1113" s="33"/>
      <c r="U1113" s="33"/>
      <c r="V1113" s="33"/>
      <c r="W1113" s="33"/>
      <c r="X1113" s="33"/>
    </row>
    <row r="1114" spans="1:24" s="34" customFormat="1">
      <c r="A1114" s="29"/>
      <c r="B1114" s="29"/>
      <c r="C1114" s="29"/>
      <c r="D1114" s="29"/>
      <c r="E1114" s="29"/>
      <c r="F1114" s="29"/>
      <c r="G1114" s="29"/>
      <c r="H1114" s="29"/>
      <c r="I1114" s="30"/>
      <c r="J1114" s="30"/>
      <c r="K1114" s="30"/>
      <c r="L1114" s="30"/>
      <c r="M1114" s="40"/>
      <c r="N1114" s="40"/>
      <c r="O1114" s="31"/>
      <c r="P1114" s="31"/>
      <c r="Q1114" s="32"/>
      <c r="R1114" s="32"/>
      <c r="S1114" s="33"/>
      <c r="T1114" s="33"/>
      <c r="U1114" s="33"/>
      <c r="V1114" s="33"/>
      <c r="W1114" s="33"/>
      <c r="X1114" s="33"/>
    </row>
    <row r="1115" spans="1:24" s="34" customFormat="1">
      <c r="A1115" s="29"/>
      <c r="B1115" s="29"/>
      <c r="C1115" s="29"/>
      <c r="D1115" s="29"/>
      <c r="E1115" s="29"/>
      <c r="F1115" s="29"/>
      <c r="G1115" s="29"/>
      <c r="H1115" s="29"/>
      <c r="I1115" s="30"/>
      <c r="J1115" s="30"/>
      <c r="K1115" s="30"/>
      <c r="L1115" s="30"/>
      <c r="M1115" s="40"/>
      <c r="N1115" s="40"/>
      <c r="O1115" s="31"/>
      <c r="P1115" s="31"/>
      <c r="Q1115" s="32"/>
      <c r="R1115" s="32"/>
      <c r="S1115" s="33"/>
      <c r="T1115" s="33"/>
      <c r="U1115" s="33"/>
      <c r="V1115" s="33"/>
      <c r="W1115" s="33"/>
      <c r="X1115" s="33"/>
    </row>
    <row r="1116" spans="1:24" s="34" customFormat="1">
      <c r="A1116" s="29"/>
      <c r="B1116" s="29"/>
      <c r="C1116" s="29"/>
      <c r="D1116" s="29"/>
      <c r="E1116" s="29"/>
      <c r="F1116" s="29"/>
      <c r="G1116" s="29"/>
      <c r="H1116" s="29"/>
      <c r="I1116" s="30"/>
      <c r="J1116" s="30"/>
      <c r="K1116" s="30"/>
      <c r="L1116" s="30"/>
      <c r="M1116" s="40"/>
      <c r="N1116" s="40"/>
      <c r="O1116" s="31"/>
      <c r="P1116" s="31"/>
      <c r="Q1116" s="32"/>
      <c r="R1116" s="32"/>
      <c r="S1116" s="33"/>
      <c r="T1116" s="33"/>
      <c r="U1116" s="33"/>
      <c r="V1116" s="33"/>
      <c r="W1116" s="33"/>
      <c r="X1116" s="33"/>
    </row>
    <row r="1117" spans="1:24" s="34" customFormat="1">
      <c r="A1117" s="29"/>
      <c r="B1117" s="29"/>
      <c r="C1117" s="29"/>
      <c r="D1117" s="29"/>
      <c r="E1117" s="29"/>
      <c r="F1117" s="29"/>
      <c r="G1117" s="29"/>
      <c r="H1117" s="29"/>
      <c r="I1117" s="30"/>
      <c r="J1117" s="30"/>
      <c r="K1117" s="30"/>
      <c r="L1117" s="30"/>
      <c r="M1117" s="40"/>
      <c r="N1117" s="40"/>
      <c r="O1117" s="31"/>
      <c r="P1117" s="31"/>
      <c r="Q1117" s="32"/>
      <c r="R1117" s="32"/>
      <c r="S1117" s="33"/>
      <c r="T1117" s="33"/>
      <c r="U1117" s="33"/>
      <c r="V1117" s="33"/>
      <c r="W1117" s="33"/>
      <c r="X1117" s="33"/>
    </row>
    <row r="1118" spans="1:24" s="34" customFormat="1">
      <c r="A1118" s="29"/>
      <c r="B1118" s="29"/>
      <c r="C1118" s="29"/>
      <c r="D1118" s="29"/>
      <c r="E1118" s="29"/>
      <c r="F1118" s="29"/>
      <c r="G1118" s="29"/>
      <c r="H1118" s="29"/>
      <c r="I1118" s="30"/>
      <c r="J1118" s="30"/>
      <c r="K1118" s="30"/>
      <c r="L1118" s="30"/>
      <c r="M1118" s="40"/>
      <c r="N1118" s="40"/>
      <c r="O1118" s="31"/>
      <c r="P1118" s="31"/>
      <c r="Q1118" s="32"/>
      <c r="R1118" s="32"/>
      <c r="S1118" s="33"/>
      <c r="T1118" s="33"/>
      <c r="U1118" s="33"/>
      <c r="V1118" s="33"/>
      <c r="W1118" s="33"/>
      <c r="X1118" s="33"/>
    </row>
    <row r="1119" spans="1:24" s="34" customFormat="1">
      <c r="A1119" s="29"/>
      <c r="B1119" s="29"/>
      <c r="C1119" s="29"/>
      <c r="D1119" s="29"/>
      <c r="E1119" s="29"/>
      <c r="F1119" s="29"/>
      <c r="G1119" s="29"/>
      <c r="H1119" s="29"/>
      <c r="I1119" s="30"/>
      <c r="J1119" s="30"/>
      <c r="K1119" s="30"/>
      <c r="L1119" s="30"/>
      <c r="M1119" s="40"/>
      <c r="N1119" s="40"/>
      <c r="O1119" s="31"/>
      <c r="P1119" s="31"/>
      <c r="Q1119" s="32"/>
      <c r="R1119" s="32"/>
      <c r="S1119" s="33"/>
      <c r="T1119" s="33"/>
      <c r="U1119" s="33"/>
      <c r="V1119" s="33"/>
      <c r="W1119" s="33"/>
      <c r="X1119" s="33"/>
    </row>
    <row r="1120" spans="1:24" s="34" customFormat="1">
      <c r="A1120" s="29"/>
      <c r="B1120" s="29"/>
      <c r="C1120" s="29"/>
      <c r="D1120" s="29"/>
      <c r="E1120" s="29"/>
      <c r="F1120" s="29"/>
      <c r="G1120" s="29"/>
      <c r="H1120" s="29"/>
      <c r="I1120" s="30"/>
      <c r="J1120" s="30"/>
      <c r="K1120" s="30"/>
      <c r="L1120" s="30"/>
      <c r="M1120" s="40"/>
      <c r="N1120" s="40"/>
      <c r="O1120" s="31"/>
      <c r="P1120" s="31"/>
      <c r="Q1120" s="32"/>
      <c r="R1120" s="32"/>
      <c r="S1120" s="33"/>
      <c r="T1120" s="33"/>
      <c r="U1120" s="33"/>
      <c r="V1120" s="33"/>
      <c r="W1120" s="33"/>
      <c r="X1120" s="33"/>
    </row>
    <row r="1121" spans="1:24" s="34" customFormat="1">
      <c r="A1121" s="29"/>
      <c r="B1121" s="29"/>
      <c r="C1121" s="29"/>
      <c r="D1121" s="29"/>
      <c r="E1121" s="29"/>
      <c r="F1121" s="29"/>
      <c r="G1121" s="29"/>
      <c r="H1121" s="29"/>
      <c r="I1121" s="30"/>
      <c r="J1121" s="30"/>
      <c r="K1121" s="30"/>
      <c r="L1121" s="30"/>
      <c r="M1121" s="40"/>
      <c r="N1121" s="40"/>
      <c r="O1121" s="31"/>
      <c r="P1121" s="31"/>
      <c r="Q1121" s="32"/>
      <c r="R1121" s="32"/>
      <c r="S1121" s="33"/>
      <c r="T1121" s="33"/>
      <c r="U1121" s="33"/>
      <c r="V1121" s="33"/>
      <c r="W1121" s="33"/>
      <c r="X1121" s="33"/>
    </row>
    <row r="1122" spans="1:24" s="34" customFormat="1">
      <c r="A1122" s="29"/>
      <c r="B1122" s="29"/>
      <c r="C1122" s="29"/>
      <c r="D1122" s="29"/>
      <c r="E1122" s="29"/>
      <c r="F1122" s="29"/>
      <c r="G1122" s="29"/>
      <c r="H1122" s="29"/>
      <c r="I1122" s="30"/>
      <c r="J1122" s="30"/>
      <c r="K1122" s="30"/>
      <c r="L1122" s="30"/>
      <c r="M1122" s="40"/>
      <c r="N1122" s="40"/>
      <c r="O1122" s="31"/>
      <c r="P1122" s="31"/>
      <c r="Q1122" s="32"/>
      <c r="R1122" s="32"/>
      <c r="S1122" s="33"/>
      <c r="T1122" s="33"/>
      <c r="U1122" s="33"/>
      <c r="V1122" s="33"/>
      <c r="W1122" s="33"/>
      <c r="X1122" s="33"/>
    </row>
    <row r="1123" spans="1:24" s="34" customFormat="1">
      <c r="A1123" s="29"/>
      <c r="B1123" s="29"/>
      <c r="C1123" s="29"/>
      <c r="D1123" s="29"/>
      <c r="E1123" s="29"/>
      <c r="F1123" s="29"/>
      <c r="G1123" s="29"/>
      <c r="H1123" s="29"/>
      <c r="I1123" s="30"/>
      <c r="J1123" s="30"/>
      <c r="K1123" s="30"/>
      <c r="L1123" s="30"/>
      <c r="M1123" s="40"/>
      <c r="N1123" s="40"/>
      <c r="O1123" s="31"/>
      <c r="P1123" s="31"/>
      <c r="Q1123" s="32"/>
      <c r="R1123" s="32"/>
      <c r="S1123" s="33"/>
      <c r="T1123" s="33"/>
      <c r="U1123" s="33"/>
      <c r="V1123" s="33"/>
      <c r="W1123" s="33"/>
      <c r="X1123" s="33"/>
    </row>
    <row r="1124" spans="1:24" s="34" customFormat="1">
      <c r="A1124" s="29"/>
      <c r="B1124" s="29"/>
      <c r="C1124" s="29"/>
      <c r="D1124" s="29"/>
      <c r="E1124" s="29"/>
      <c r="F1124" s="29"/>
      <c r="G1124" s="29"/>
      <c r="H1124" s="29"/>
      <c r="I1124" s="30"/>
      <c r="J1124" s="30"/>
      <c r="K1124" s="30"/>
      <c r="L1124" s="30"/>
      <c r="M1124" s="40"/>
      <c r="N1124" s="40"/>
      <c r="O1124" s="31"/>
      <c r="P1124" s="31"/>
      <c r="Q1124" s="32"/>
      <c r="R1124" s="32"/>
      <c r="S1124" s="33"/>
      <c r="T1124" s="33"/>
      <c r="U1124" s="33"/>
      <c r="V1124" s="33"/>
      <c r="W1124" s="33"/>
      <c r="X1124" s="33"/>
    </row>
    <row r="1125" spans="1:24" s="34" customFormat="1">
      <c r="A1125" s="29"/>
      <c r="B1125" s="29"/>
      <c r="C1125" s="29"/>
      <c r="D1125" s="29"/>
      <c r="E1125" s="29"/>
      <c r="F1125" s="29"/>
      <c r="G1125" s="29"/>
      <c r="H1125" s="29"/>
      <c r="I1125" s="30"/>
      <c r="J1125" s="30"/>
      <c r="K1125" s="30"/>
      <c r="L1125" s="30"/>
      <c r="M1125" s="40"/>
      <c r="N1125" s="40"/>
      <c r="O1125" s="31"/>
      <c r="P1125" s="31"/>
      <c r="Q1125" s="32"/>
      <c r="R1125" s="32"/>
      <c r="S1125" s="33"/>
      <c r="T1125" s="33"/>
      <c r="U1125" s="33"/>
      <c r="V1125" s="33"/>
      <c r="W1125" s="33"/>
      <c r="X1125" s="33"/>
    </row>
    <row r="1126" spans="1:24" s="34" customFormat="1">
      <c r="A1126" s="29"/>
      <c r="B1126" s="29"/>
      <c r="C1126" s="29"/>
      <c r="D1126" s="29"/>
      <c r="E1126" s="29"/>
      <c r="F1126" s="29"/>
      <c r="G1126" s="29"/>
      <c r="H1126" s="29"/>
      <c r="I1126" s="30"/>
      <c r="J1126" s="30"/>
      <c r="K1126" s="30"/>
      <c r="L1126" s="30"/>
      <c r="M1126" s="40"/>
      <c r="N1126" s="40"/>
      <c r="O1126" s="31"/>
      <c r="P1126" s="31"/>
      <c r="Q1126" s="32"/>
      <c r="R1126" s="32"/>
      <c r="S1126" s="33"/>
      <c r="T1126" s="33"/>
      <c r="U1126" s="33"/>
      <c r="V1126" s="33"/>
      <c r="W1126" s="33"/>
      <c r="X1126" s="33"/>
    </row>
    <row r="1127" spans="1:24" s="34" customFormat="1">
      <c r="A1127" s="29"/>
      <c r="B1127" s="29"/>
      <c r="C1127" s="29"/>
      <c r="D1127" s="29"/>
      <c r="E1127" s="29"/>
      <c r="F1127" s="29"/>
      <c r="G1127" s="29"/>
      <c r="H1127" s="29"/>
      <c r="I1127" s="30"/>
      <c r="J1127" s="30"/>
      <c r="K1127" s="30"/>
      <c r="L1127" s="30"/>
      <c r="M1127" s="40"/>
      <c r="N1127" s="40"/>
      <c r="O1127" s="31"/>
      <c r="P1127" s="31"/>
      <c r="Q1127" s="32"/>
      <c r="R1127" s="32"/>
      <c r="S1127" s="33"/>
      <c r="T1127" s="33"/>
      <c r="U1127" s="33"/>
      <c r="V1127" s="33"/>
      <c r="W1127" s="33"/>
      <c r="X1127" s="33"/>
    </row>
    <row r="1128" spans="1:24" s="34" customFormat="1">
      <c r="A1128" s="29"/>
      <c r="B1128" s="29"/>
      <c r="C1128" s="29"/>
      <c r="D1128" s="29"/>
      <c r="E1128" s="29"/>
      <c r="F1128" s="29"/>
      <c r="G1128" s="29"/>
      <c r="H1128" s="29"/>
      <c r="I1128" s="30"/>
      <c r="J1128" s="30"/>
      <c r="K1128" s="30"/>
      <c r="L1128" s="30"/>
      <c r="M1128" s="40"/>
      <c r="N1128" s="40"/>
      <c r="O1128" s="31"/>
      <c r="P1128" s="31"/>
      <c r="Q1128" s="32"/>
      <c r="R1128" s="32"/>
      <c r="S1128" s="33"/>
      <c r="T1128" s="33"/>
      <c r="U1128" s="33"/>
      <c r="V1128" s="33"/>
      <c r="W1128" s="33"/>
      <c r="X1128" s="33"/>
    </row>
    <row r="1129" spans="1:24" s="34" customFormat="1">
      <c r="A1129" s="29"/>
      <c r="B1129" s="29"/>
      <c r="C1129" s="29"/>
      <c r="D1129" s="29"/>
      <c r="E1129" s="29"/>
      <c r="F1129" s="29"/>
      <c r="G1129" s="29"/>
      <c r="H1129" s="29"/>
      <c r="I1129" s="30"/>
      <c r="J1129" s="30"/>
      <c r="K1129" s="30"/>
      <c r="L1129" s="30"/>
      <c r="M1129" s="40"/>
      <c r="N1129" s="40"/>
      <c r="O1129" s="31"/>
      <c r="P1129" s="31"/>
      <c r="Q1129" s="32"/>
      <c r="R1129" s="32"/>
      <c r="S1129" s="33"/>
      <c r="T1129" s="33"/>
      <c r="U1129" s="33"/>
      <c r="V1129" s="33"/>
      <c r="W1129" s="33"/>
      <c r="X1129" s="33"/>
    </row>
    <row r="1130" spans="1:24" s="34" customFormat="1">
      <c r="A1130" s="29"/>
      <c r="B1130" s="29"/>
      <c r="C1130" s="29"/>
      <c r="D1130" s="29"/>
      <c r="E1130" s="29"/>
      <c r="F1130" s="29"/>
      <c r="G1130" s="29"/>
      <c r="H1130" s="29"/>
      <c r="I1130" s="30"/>
      <c r="J1130" s="30"/>
      <c r="K1130" s="30"/>
      <c r="L1130" s="30"/>
      <c r="M1130" s="40"/>
      <c r="N1130" s="40"/>
      <c r="O1130" s="31"/>
      <c r="P1130" s="31"/>
      <c r="Q1130" s="32"/>
      <c r="R1130" s="32"/>
      <c r="S1130" s="33"/>
      <c r="T1130" s="33"/>
      <c r="U1130" s="33"/>
      <c r="V1130" s="33"/>
      <c r="W1130" s="33"/>
      <c r="X1130" s="33"/>
    </row>
    <row r="1131" spans="1:24" s="34" customFormat="1">
      <c r="A1131" s="29"/>
      <c r="B1131" s="29"/>
      <c r="C1131" s="29"/>
      <c r="D1131" s="29"/>
      <c r="E1131" s="29"/>
      <c r="F1131" s="29"/>
      <c r="G1131" s="29"/>
      <c r="H1131" s="29"/>
      <c r="I1131" s="30"/>
      <c r="J1131" s="30"/>
      <c r="K1131" s="30"/>
      <c r="L1131" s="30"/>
      <c r="M1131" s="40"/>
      <c r="N1131" s="40"/>
      <c r="O1131" s="31"/>
      <c r="P1131" s="31"/>
      <c r="Q1131" s="32"/>
      <c r="R1131" s="32"/>
      <c r="S1131" s="33"/>
      <c r="T1131" s="33"/>
      <c r="U1131" s="33"/>
      <c r="V1131" s="33"/>
      <c r="W1131" s="33"/>
      <c r="X1131" s="33"/>
    </row>
    <row r="1132" spans="1:24" s="34" customFormat="1">
      <c r="A1132" s="29"/>
      <c r="B1132" s="29"/>
      <c r="C1132" s="29"/>
      <c r="D1132" s="29"/>
      <c r="E1132" s="29"/>
      <c r="F1132" s="29"/>
      <c r="G1132" s="29"/>
      <c r="H1132" s="29"/>
      <c r="I1132" s="30"/>
      <c r="J1132" s="30"/>
      <c r="K1132" s="30"/>
      <c r="L1132" s="30"/>
      <c r="M1132" s="40"/>
      <c r="N1132" s="40"/>
      <c r="O1132" s="31"/>
      <c r="P1132" s="31"/>
      <c r="Q1132" s="32"/>
      <c r="R1132" s="32"/>
      <c r="S1132" s="33"/>
      <c r="T1132" s="33"/>
      <c r="U1132" s="33"/>
      <c r="V1132" s="33"/>
      <c r="W1132" s="33"/>
      <c r="X1132" s="33"/>
    </row>
    <row r="1133" spans="1:24" s="34" customFormat="1">
      <c r="A1133" s="29"/>
      <c r="B1133" s="29"/>
      <c r="C1133" s="29"/>
      <c r="D1133" s="29"/>
      <c r="E1133" s="29"/>
      <c r="F1133" s="29"/>
      <c r="G1133" s="29"/>
      <c r="H1133" s="29"/>
      <c r="I1133" s="30"/>
      <c r="J1133" s="30"/>
      <c r="K1133" s="30"/>
      <c r="L1133" s="30"/>
      <c r="M1133" s="40"/>
      <c r="N1133" s="40"/>
      <c r="O1133" s="31"/>
      <c r="P1133" s="31"/>
      <c r="Q1133" s="32"/>
      <c r="R1133" s="32"/>
      <c r="S1133" s="33"/>
      <c r="T1133" s="33"/>
      <c r="U1133" s="33"/>
      <c r="V1133" s="33"/>
      <c r="W1133" s="33"/>
      <c r="X1133" s="33"/>
    </row>
    <row r="1134" spans="1:24" s="34" customFormat="1">
      <c r="A1134" s="29"/>
      <c r="B1134" s="29"/>
      <c r="C1134" s="29"/>
      <c r="D1134" s="29"/>
      <c r="E1134" s="29"/>
      <c r="F1134" s="29"/>
      <c r="G1134" s="29"/>
      <c r="H1134" s="29"/>
      <c r="I1134" s="30"/>
      <c r="J1134" s="30"/>
      <c r="K1134" s="30"/>
      <c r="L1134" s="30"/>
      <c r="M1134" s="40"/>
      <c r="N1134" s="40"/>
      <c r="O1134" s="31"/>
      <c r="P1134" s="31"/>
      <c r="Q1134" s="32"/>
      <c r="R1134" s="32"/>
      <c r="S1134" s="33"/>
      <c r="T1134" s="33"/>
      <c r="U1134" s="33"/>
      <c r="V1134" s="33"/>
      <c r="W1134" s="33"/>
      <c r="X1134" s="33"/>
    </row>
    <row r="1135" spans="1:24" s="34" customFormat="1">
      <c r="A1135" s="29"/>
      <c r="B1135" s="29"/>
      <c r="C1135" s="29"/>
      <c r="D1135" s="29"/>
      <c r="E1135" s="29"/>
      <c r="F1135" s="29"/>
      <c r="G1135" s="29"/>
      <c r="H1135" s="29"/>
      <c r="I1135" s="30"/>
      <c r="J1135" s="30"/>
      <c r="K1135" s="30"/>
      <c r="L1135" s="30"/>
      <c r="M1135" s="40"/>
      <c r="N1135" s="40"/>
      <c r="O1135" s="31"/>
      <c r="P1135" s="31"/>
      <c r="Q1135" s="32"/>
      <c r="R1135" s="32"/>
      <c r="S1135" s="33"/>
      <c r="T1135" s="33"/>
      <c r="U1135" s="33"/>
      <c r="V1135" s="33"/>
      <c r="W1135" s="33"/>
      <c r="X1135" s="33"/>
    </row>
    <row r="1136" spans="1:24" s="34" customFormat="1">
      <c r="A1136" s="29"/>
      <c r="B1136" s="29"/>
      <c r="C1136" s="29"/>
      <c r="D1136" s="29"/>
      <c r="E1136" s="29"/>
      <c r="F1136" s="29"/>
      <c r="G1136" s="29"/>
      <c r="H1136" s="29"/>
      <c r="I1136" s="30"/>
      <c r="J1136" s="30"/>
      <c r="K1136" s="30"/>
      <c r="L1136" s="30"/>
      <c r="M1136" s="40"/>
      <c r="N1136" s="40"/>
      <c r="O1136" s="31"/>
      <c r="P1136" s="31"/>
      <c r="Q1136" s="32"/>
      <c r="R1136" s="32"/>
      <c r="S1136" s="33"/>
      <c r="T1136" s="33"/>
      <c r="U1136" s="33"/>
      <c r="V1136" s="33"/>
      <c r="W1136" s="33"/>
      <c r="X1136" s="33"/>
    </row>
    <row r="1137" spans="1:24" s="34" customFormat="1">
      <c r="A1137" s="29"/>
      <c r="B1137" s="29"/>
      <c r="C1137" s="29"/>
      <c r="D1137" s="29"/>
      <c r="E1137" s="29"/>
      <c r="F1137" s="29"/>
      <c r="G1137" s="29"/>
      <c r="H1137" s="29"/>
      <c r="I1137" s="30"/>
      <c r="J1137" s="30"/>
      <c r="K1137" s="30"/>
      <c r="L1137" s="30"/>
      <c r="M1137" s="40"/>
      <c r="N1137" s="40"/>
      <c r="O1137" s="31"/>
      <c r="P1137" s="31"/>
      <c r="Q1137" s="32"/>
      <c r="R1137" s="32"/>
      <c r="S1137" s="33"/>
      <c r="T1137" s="33"/>
      <c r="U1137" s="33"/>
      <c r="V1137" s="33"/>
      <c r="W1137" s="33"/>
      <c r="X1137" s="33"/>
    </row>
    <row r="1138" spans="1:24" s="34" customFormat="1">
      <c r="A1138" s="29"/>
      <c r="B1138" s="29"/>
      <c r="C1138" s="29"/>
      <c r="D1138" s="29"/>
      <c r="E1138" s="29"/>
      <c r="F1138" s="29"/>
      <c r="G1138" s="29"/>
      <c r="H1138" s="29"/>
      <c r="I1138" s="30"/>
      <c r="J1138" s="30"/>
      <c r="K1138" s="30"/>
      <c r="L1138" s="30"/>
      <c r="M1138" s="40"/>
      <c r="N1138" s="40"/>
      <c r="O1138" s="31"/>
      <c r="P1138" s="31"/>
      <c r="Q1138" s="32"/>
      <c r="R1138" s="32"/>
      <c r="S1138" s="33"/>
      <c r="T1138" s="33"/>
      <c r="U1138" s="33"/>
      <c r="V1138" s="33"/>
      <c r="W1138" s="33"/>
      <c r="X1138" s="33"/>
    </row>
    <row r="1139" spans="1:24" s="34" customFormat="1">
      <c r="A1139" s="29"/>
      <c r="B1139" s="29"/>
      <c r="C1139" s="29"/>
      <c r="D1139" s="29"/>
      <c r="E1139" s="29"/>
      <c r="F1139" s="29"/>
      <c r="G1139" s="29"/>
      <c r="H1139" s="29"/>
      <c r="I1139" s="30"/>
      <c r="J1139" s="30"/>
      <c r="K1139" s="30"/>
      <c r="L1139" s="30"/>
      <c r="M1139" s="40"/>
      <c r="N1139" s="40"/>
      <c r="O1139" s="31"/>
      <c r="P1139" s="31"/>
      <c r="Q1139" s="32"/>
      <c r="R1139" s="32"/>
      <c r="S1139" s="33"/>
      <c r="T1139" s="33"/>
      <c r="U1139" s="33"/>
      <c r="V1139" s="33"/>
      <c r="W1139" s="33"/>
      <c r="X1139" s="33"/>
    </row>
    <row r="1140" spans="1:24" s="34" customFormat="1">
      <c r="A1140" s="29"/>
      <c r="B1140" s="29"/>
      <c r="C1140" s="29"/>
      <c r="D1140" s="29"/>
      <c r="E1140" s="29"/>
      <c r="F1140" s="29"/>
      <c r="G1140" s="29"/>
      <c r="H1140" s="29"/>
      <c r="I1140" s="30"/>
      <c r="J1140" s="30"/>
      <c r="K1140" s="30"/>
      <c r="L1140" s="30"/>
      <c r="M1140" s="40"/>
      <c r="N1140" s="40"/>
      <c r="O1140" s="31"/>
      <c r="P1140" s="31"/>
      <c r="Q1140" s="32"/>
      <c r="R1140" s="32"/>
      <c r="S1140" s="33"/>
      <c r="T1140" s="33"/>
      <c r="U1140" s="33"/>
      <c r="V1140" s="33"/>
      <c r="W1140" s="33"/>
      <c r="X1140" s="33"/>
    </row>
    <row r="1141" spans="1:24" s="34" customFormat="1">
      <c r="A1141" s="29"/>
      <c r="B1141" s="29"/>
      <c r="C1141" s="29"/>
      <c r="D1141" s="29"/>
      <c r="E1141" s="29"/>
      <c r="F1141" s="29"/>
      <c r="G1141" s="29"/>
      <c r="H1141" s="29"/>
      <c r="I1141" s="30"/>
      <c r="J1141" s="30"/>
      <c r="K1141" s="30"/>
      <c r="L1141" s="30"/>
      <c r="M1141" s="40"/>
      <c r="N1141" s="40"/>
      <c r="O1141" s="31"/>
      <c r="P1141" s="31"/>
      <c r="Q1141" s="32"/>
      <c r="R1141" s="32"/>
      <c r="S1141" s="33"/>
      <c r="T1141" s="33"/>
      <c r="U1141" s="33"/>
      <c r="V1141" s="33"/>
      <c r="W1141" s="33"/>
      <c r="X1141" s="33"/>
    </row>
    <row r="1142" spans="1:24" s="34" customFormat="1">
      <c r="A1142" s="29"/>
      <c r="B1142" s="29"/>
      <c r="C1142" s="29"/>
      <c r="D1142" s="29"/>
      <c r="E1142" s="29"/>
      <c r="F1142" s="29"/>
      <c r="G1142" s="29"/>
      <c r="H1142" s="29"/>
      <c r="I1142" s="30"/>
      <c r="J1142" s="30"/>
      <c r="K1142" s="30"/>
      <c r="L1142" s="30"/>
      <c r="M1142" s="40"/>
      <c r="N1142" s="40"/>
      <c r="O1142" s="31"/>
      <c r="P1142" s="31"/>
      <c r="Q1142" s="32"/>
      <c r="R1142" s="32"/>
      <c r="S1142" s="33"/>
      <c r="T1142" s="33"/>
      <c r="U1142" s="33"/>
      <c r="V1142" s="33"/>
      <c r="W1142" s="33"/>
      <c r="X1142" s="33"/>
    </row>
    <row r="1143" spans="1:24" s="34" customFormat="1">
      <c r="A1143" s="29"/>
      <c r="B1143" s="29"/>
      <c r="C1143" s="29"/>
      <c r="D1143" s="29"/>
      <c r="E1143" s="29"/>
      <c r="F1143" s="29"/>
      <c r="G1143" s="29"/>
      <c r="H1143" s="29"/>
      <c r="I1143" s="30"/>
      <c r="J1143" s="30"/>
      <c r="K1143" s="30"/>
      <c r="L1143" s="30"/>
      <c r="M1143" s="40"/>
      <c r="N1143" s="40"/>
      <c r="O1143" s="31"/>
      <c r="P1143" s="31"/>
      <c r="Q1143" s="32"/>
      <c r="R1143" s="32"/>
      <c r="S1143" s="33"/>
      <c r="T1143" s="33"/>
      <c r="U1143" s="33"/>
      <c r="V1143" s="33"/>
      <c r="W1143" s="33"/>
      <c r="X1143" s="33"/>
    </row>
    <row r="1144" spans="1:24" s="34" customFormat="1">
      <c r="A1144" s="29"/>
      <c r="B1144" s="29"/>
      <c r="C1144" s="29"/>
      <c r="D1144" s="29"/>
      <c r="E1144" s="29"/>
      <c r="F1144" s="29"/>
      <c r="G1144" s="29"/>
      <c r="H1144" s="29"/>
      <c r="I1144" s="30"/>
      <c r="J1144" s="30"/>
      <c r="K1144" s="30"/>
      <c r="L1144" s="30"/>
      <c r="M1144" s="40"/>
      <c r="N1144" s="40"/>
      <c r="O1144" s="31"/>
      <c r="P1144" s="31"/>
      <c r="Q1144" s="32"/>
      <c r="R1144" s="32"/>
      <c r="S1144" s="33"/>
      <c r="T1144" s="33"/>
      <c r="U1144" s="33"/>
      <c r="V1144" s="33"/>
      <c r="W1144" s="33"/>
      <c r="X1144" s="33"/>
    </row>
    <row r="1145" spans="1:24" s="34" customFormat="1">
      <c r="A1145" s="29"/>
      <c r="B1145" s="29"/>
      <c r="C1145" s="29"/>
      <c r="D1145" s="29"/>
      <c r="E1145" s="29"/>
      <c r="F1145" s="29"/>
      <c r="G1145" s="29"/>
      <c r="H1145" s="29"/>
      <c r="I1145" s="30"/>
      <c r="J1145" s="30"/>
      <c r="K1145" s="30"/>
      <c r="L1145" s="30"/>
      <c r="M1145" s="40"/>
      <c r="N1145" s="40"/>
      <c r="O1145" s="31"/>
      <c r="P1145" s="31"/>
      <c r="Q1145" s="32"/>
      <c r="R1145" s="32"/>
      <c r="S1145" s="33"/>
      <c r="T1145" s="33"/>
      <c r="U1145" s="33"/>
      <c r="V1145" s="33"/>
      <c r="W1145" s="33"/>
      <c r="X1145" s="33"/>
    </row>
    <row r="1146" spans="1:24" s="34" customFormat="1">
      <c r="A1146" s="29"/>
      <c r="B1146" s="29"/>
      <c r="C1146" s="29"/>
      <c r="D1146" s="29"/>
      <c r="E1146" s="29"/>
      <c r="F1146" s="29"/>
      <c r="G1146" s="29"/>
      <c r="H1146" s="29"/>
      <c r="I1146" s="30"/>
      <c r="J1146" s="30"/>
      <c r="K1146" s="30"/>
      <c r="L1146" s="30"/>
      <c r="M1146" s="40"/>
      <c r="N1146" s="40"/>
      <c r="O1146" s="31"/>
      <c r="P1146" s="31"/>
      <c r="Q1146" s="32"/>
      <c r="R1146" s="32"/>
      <c r="S1146" s="33"/>
      <c r="T1146" s="33"/>
      <c r="U1146" s="33"/>
      <c r="V1146" s="33"/>
      <c r="W1146" s="33"/>
      <c r="X1146" s="33"/>
    </row>
    <row r="1147" spans="1:24" s="34" customFormat="1">
      <c r="A1147" s="29"/>
      <c r="B1147" s="29"/>
      <c r="C1147" s="29"/>
      <c r="D1147" s="29"/>
      <c r="E1147" s="29"/>
      <c r="F1147" s="29"/>
      <c r="G1147" s="29"/>
      <c r="H1147" s="29"/>
      <c r="I1147" s="30"/>
      <c r="J1147" s="30"/>
      <c r="K1147" s="30"/>
      <c r="L1147" s="30"/>
      <c r="M1147" s="40"/>
      <c r="N1147" s="40"/>
      <c r="O1147" s="31"/>
      <c r="P1147" s="31"/>
      <c r="Q1147" s="32"/>
      <c r="R1147" s="32"/>
      <c r="S1147" s="33"/>
      <c r="T1147" s="33"/>
      <c r="U1147" s="33"/>
      <c r="V1147" s="33"/>
      <c r="W1147" s="33"/>
      <c r="X1147" s="33"/>
    </row>
    <row r="1148" spans="1:24" s="34" customFormat="1">
      <c r="A1148" s="29"/>
      <c r="B1148" s="29"/>
      <c r="C1148" s="29"/>
      <c r="D1148" s="29"/>
      <c r="E1148" s="29"/>
      <c r="F1148" s="29"/>
      <c r="G1148" s="29"/>
      <c r="H1148" s="29"/>
      <c r="I1148" s="30"/>
      <c r="J1148" s="30"/>
      <c r="K1148" s="30"/>
      <c r="L1148" s="30"/>
      <c r="M1148" s="40"/>
      <c r="N1148" s="40"/>
      <c r="O1148" s="31"/>
      <c r="P1148" s="31"/>
      <c r="Q1148" s="32"/>
      <c r="R1148" s="32"/>
      <c r="S1148" s="33"/>
      <c r="T1148" s="33"/>
      <c r="U1148" s="33"/>
      <c r="V1148" s="33"/>
      <c r="W1148" s="33"/>
      <c r="X1148" s="33"/>
    </row>
    <row r="1149" spans="1:24" s="34" customFormat="1">
      <c r="A1149" s="29"/>
      <c r="B1149" s="29"/>
      <c r="C1149" s="29"/>
      <c r="D1149" s="29"/>
      <c r="E1149" s="29"/>
      <c r="F1149" s="29"/>
      <c r="G1149" s="29"/>
      <c r="H1149" s="29"/>
      <c r="I1149" s="30"/>
      <c r="J1149" s="30"/>
      <c r="K1149" s="30"/>
      <c r="L1149" s="30"/>
      <c r="M1149" s="40"/>
      <c r="N1149" s="40"/>
      <c r="O1149" s="31"/>
      <c r="P1149" s="31"/>
      <c r="Q1149" s="32"/>
      <c r="R1149" s="32"/>
      <c r="S1149" s="33"/>
      <c r="T1149" s="33"/>
      <c r="U1149" s="33"/>
      <c r="V1149" s="33"/>
      <c r="W1149" s="33"/>
      <c r="X1149" s="33"/>
    </row>
    <row r="1150" spans="1:24" s="34" customFormat="1">
      <c r="A1150" s="29"/>
      <c r="B1150" s="29"/>
      <c r="C1150" s="29"/>
      <c r="D1150" s="29"/>
      <c r="E1150" s="29"/>
      <c r="F1150" s="29"/>
      <c r="G1150" s="29"/>
      <c r="H1150" s="29"/>
      <c r="I1150" s="30"/>
      <c r="J1150" s="30"/>
      <c r="K1150" s="30"/>
      <c r="L1150" s="30"/>
      <c r="M1150" s="40"/>
      <c r="N1150" s="40"/>
      <c r="O1150" s="31"/>
      <c r="P1150" s="31"/>
      <c r="Q1150" s="32"/>
      <c r="R1150" s="32"/>
      <c r="S1150" s="33"/>
      <c r="T1150" s="33"/>
      <c r="U1150" s="33"/>
      <c r="V1150" s="33"/>
      <c r="W1150" s="33"/>
      <c r="X1150" s="33"/>
    </row>
    <row r="1151" spans="1:24" s="34" customFormat="1">
      <c r="A1151" s="29"/>
      <c r="B1151" s="29"/>
      <c r="C1151" s="29"/>
      <c r="D1151" s="29"/>
      <c r="E1151" s="29"/>
      <c r="F1151" s="29"/>
      <c r="G1151" s="29"/>
      <c r="H1151" s="29"/>
      <c r="I1151" s="30"/>
      <c r="J1151" s="30"/>
      <c r="K1151" s="30"/>
      <c r="L1151" s="30"/>
      <c r="M1151" s="40"/>
      <c r="N1151" s="40"/>
      <c r="O1151" s="31"/>
      <c r="P1151" s="31"/>
      <c r="Q1151" s="32"/>
      <c r="R1151" s="32"/>
      <c r="S1151" s="33"/>
      <c r="T1151" s="33"/>
      <c r="U1151" s="33"/>
      <c r="V1151" s="33"/>
      <c r="W1151" s="33"/>
      <c r="X1151" s="33"/>
    </row>
    <row r="1152" spans="1:24" s="34" customFormat="1">
      <c r="A1152" s="29"/>
      <c r="B1152" s="29"/>
      <c r="C1152" s="29"/>
      <c r="D1152" s="29"/>
      <c r="E1152" s="29"/>
      <c r="F1152" s="29"/>
      <c r="G1152" s="29"/>
      <c r="H1152" s="29"/>
      <c r="I1152" s="30"/>
      <c r="J1152" s="30"/>
      <c r="K1152" s="30"/>
      <c r="L1152" s="30"/>
      <c r="M1152" s="40"/>
      <c r="N1152" s="40"/>
      <c r="O1152" s="31"/>
      <c r="P1152" s="31"/>
      <c r="Q1152" s="32"/>
      <c r="R1152" s="32"/>
      <c r="S1152" s="33"/>
      <c r="T1152" s="33"/>
      <c r="U1152" s="33"/>
      <c r="V1152" s="33"/>
      <c r="W1152" s="33"/>
      <c r="X1152" s="33"/>
    </row>
    <row r="1153" spans="1:24" s="34" customFormat="1">
      <c r="A1153" s="29"/>
      <c r="B1153" s="29"/>
      <c r="C1153" s="29"/>
      <c r="D1153" s="29"/>
      <c r="E1153" s="29"/>
      <c r="F1153" s="29"/>
      <c r="G1153" s="29"/>
      <c r="H1153" s="29"/>
      <c r="I1153" s="30"/>
      <c r="J1153" s="30"/>
      <c r="K1153" s="30"/>
      <c r="L1153" s="30"/>
      <c r="M1153" s="40"/>
      <c r="N1153" s="40"/>
      <c r="O1153" s="31"/>
      <c r="P1153" s="31"/>
      <c r="Q1153" s="32"/>
      <c r="R1153" s="32"/>
      <c r="S1153" s="33"/>
      <c r="T1153" s="33"/>
      <c r="U1153" s="33"/>
      <c r="V1153" s="33"/>
      <c r="W1153" s="33"/>
      <c r="X1153" s="33"/>
    </row>
    <row r="1154" spans="1:24" s="34" customFormat="1">
      <c r="A1154" s="29"/>
      <c r="B1154" s="29"/>
      <c r="C1154" s="29"/>
      <c r="D1154" s="29"/>
      <c r="E1154" s="29"/>
      <c r="F1154" s="29"/>
      <c r="G1154" s="29"/>
      <c r="H1154" s="29"/>
      <c r="I1154" s="30"/>
      <c r="J1154" s="30"/>
      <c r="K1154" s="30"/>
      <c r="L1154" s="30"/>
      <c r="M1154" s="40"/>
      <c r="N1154" s="40"/>
      <c r="O1154" s="31"/>
      <c r="P1154" s="31"/>
      <c r="Q1154" s="32"/>
      <c r="R1154" s="32"/>
      <c r="S1154" s="33"/>
      <c r="T1154" s="33"/>
      <c r="U1154" s="33"/>
      <c r="V1154" s="33"/>
      <c r="W1154" s="33"/>
      <c r="X1154" s="33"/>
    </row>
    <row r="1155" spans="1:24" s="34" customFormat="1">
      <c r="A1155" s="29"/>
      <c r="B1155" s="29"/>
      <c r="C1155" s="29"/>
      <c r="D1155" s="29"/>
      <c r="E1155" s="29"/>
      <c r="F1155" s="29"/>
      <c r="G1155" s="29"/>
      <c r="H1155" s="29"/>
      <c r="I1155" s="30"/>
      <c r="J1155" s="30"/>
      <c r="K1155" s="30"/>
      <c r="L1155" s="30"/>
      <c r="M1155" s="40"/>
      <c r="N1155" s="40"/>
      <c r="O1155" s="31"/>
      <c r="P1155" s="31"/>
      <c r="Q1155" s="32"/>
      <c r="R1155" s="32"/>
      <c r="S1155" s="33"/>
      <c r="T1155" s="33"/>
      <c r="U1155" s="33"/>
      <c r="V1155" s="33"/>
      <c r="W1155" s="33"/>
      <c r="X1155" s="33"/>
    </row>
    <row r="1156" spans="1:24" s="34" customFormat="1">
      <c r="A1156" s="29"/>
      <c r="B1156" s="29"/>
      <c r="C1156" s="29"/>
      <c r="D1156" s="29"/>
      <c r="E1156" s="29"/>
      <c r="F1156" s="29"/>
      <c r="G1156" s="29"/>
      <c r="H1156" s="29"/>
      <c r="I1156" s="30"/>
      <c r="J1156" s="30"/>
      <c r="K1156" s="30"/>
      <c r="L1156" s="30"/>
      <c r="M1156" s="40"/>
      <c r="N1156" s="40"/>
      <c r="O1156" s="31"/>
      <c r="P1156" s="31"/>
      <c r="Q1156" s="32"/>
      <c r="R1156" s="32"/>
      <c r="S1156" s="33"/>
      <c r="T1156" s="33"/>
      <c r="U1156" s="33"/>
      <c r="V1156" s="33"/>
      <c r="W1156" s="33"/>
      <c r="X1156" s="33"/>
    </row>
    <row r="1157" spans="1:24" s="34" customFormat="1">
      <c r="A1157" s="29"/>
      <c r="B1157" s="29"/>
      <c r="C1157" s="29"/>
      <c r="D1157" s="29"/>
      <c r="E1157" s="29"/>
      <c r="F1157" s="29"/>
      <c r="G1157" s="29"/>
      <c r="H1157" s="29"/>
      <c r="I1157" s="30"/>
      <c r="J1157" s="30"/>
      <c r="K1157" s="30"/>
      <c r="L1157" s="30"/>
      <c r="M1157" s="40"/>
      <c r="N1157" s="40"/>
      <c r="O1157" s="31"/>
      <c r="P1157" s="31"/>
      <c r="Q1157" s="32"/>
      <c r="R1157" s="32"/>
      <c r="S1157" s="33"/>
      <c r="T1157" s="33"/>
      <c r="U1157" s="33"/>
      <c r="V1157" s="33"/>
      <c r="W1157" s="33"/>
      <c r="X1157" s="33"/>
    </row>
    <row r="1158" spans="1:24" s="34" customFormat="1">
      <c r="A1158" s="29"/>
      <c r="B1158" s="29"/>
      <c r="C1158" s="29"/>
      <c r="D1158" s="29"/>
      <c r="E1158" s="29"/>
      <c r="F1158" s="29"/>
      <c r="G1158" s="29"/>
      <c r="H1158" s="29"/>
      <c r="I1158" s="30"/>
      <c r="J1158" s="30"/>
      <c r="K1158" s="30"/>
      <c r="L1158" s="30"/>
      <c r="M1158" s="40"/>
      <c r="N1158" s="40"/>
      <c r="O1158" s="31"/>
      <c r="P1158" s="31"/>
      <c r="Q1158" s="32"/>
      <c r="R1158" s="32"/>
      <c r="S1158" s="33"/>
      <c r="T1158" s="33"/>
      <c r="U1158" s="33"/>
      <c r="V1158" s="33"/>
      <c r="W1158" s="33"/>
      <c r="X1158" s="33"/>
    </row>
    <row r="1159" spans="1:24" s="34" customFormat="1">
      <c r="A1159" s="29"/>
      <c r="B1159" s="29"/>
      <c r="C1159" s="29"/>
      <c r="D1159" s="29"/>
      <c r="E1159" s="29"/>
      <c r="F1159" s="29"/>
      <c r="G1159" s="29"/>
      <c r="H1159" s="29"/>
      <c r="I1159" s="30"/>
      <c r="J1159" s="30"/>
      <c r="K1159" s="30"/>
      <c r="L1159" s="30"/>
      <c r="M1159" s="40"/>
      <c r="N1159" s="40"/>
      <c r="O1159" s="31"/>
      <c r="P1159" s="31"/>
      <c r="Q1159" s="32"/>
      <c r="R1159" s="32"/>
      <c r="S1159" s="33"/>
      <c r="T1159" s="33"/>
      <c r="U1159" s="33"/>
      <c r="V1159" s="33"/>
      <c r="W1159" s="33"/>
      <c r="X1159" s="33"/>
    </row>
    <row r="1160" spans="1:24" s="34" customFormat="1">
      <c r="A1160" s="29"/>
      <c r="B1160" s="29"/>
      <c r="C1160" s="29"/>
      <c r="D1160" s="29"/>
      <c r="E1160" s="29"/>
      <c r="F1160" s="29"/>
      <c r="G1160" s="29"/>
      <c r="H1160" s="29"/>
      <c r="I1160" s="30"/>
      <c r="J1160" s="30"/>
      <c r="K1160" s="30"/>
      <c r="L1160" s="30"/>
      <c r="M1160" s="40"/>
      <c r="N1160" s="40"/>
      <c r="O1160" s="31"/>
      <c r="P1160" s="31"/>
      <c r="Q1160" s="32"/>
      <c r="R1160" s="32"/>
      <c r="S1160" s="33"/>
      <c r="T1160" s="33"/>
      <c r="U1160" s="33"/>
      <c r="V1160" s="33"/>
      <c r="W1160" s="33"/>
      <c r="X1160" s="33"/>
    </row>
    <row r="1161" spans="1:24" s="34" customFormat="1">
      <c r="A1161" s="29"/>
      <c r="B1161" s="29"/>
      <c r="C1161" s="29"/>
      <c r="D1161" s="29"/>
      <c r="E1161" s="29"/>
      <c r="F1161" s="29"/>
      <c r="G1161" s="29"/>
      <c r="H1161" s="29"/>
      <c r="I1161" s="30"/>
      <c r="J1161" s="30"/>
      <c r="K1161" s="30"/>
      <c r="L1161" s="30"/>
      <c r="M1161" s="40"/>
      <c r="N1161" s="40"/>
      <c r="O1161" s="31"/>
      <c r="P1161" s="31"/>
      <c r="Q1161" s="32"/>
      <c r="R1161" s="32"/>
      <c r="S1161" s="33"/>
      <c r="T1161" s="33"/>
      <c r="U1161" s="33"/>
      <c r="V1161" s="33"/>
      <c r="W1161" s="33"/>
      <c r="X1161" s="33"/>
    </row>
    <row r="1162" spans="1:24" s="34" customFormat="1">
      <c r="A1162" s="29"/>
      <c r="B1162" s="29"/>
      <c r="C1162" s="29"/>
      <c r="D1162" s="29"/>
      <c r="E1162" s="29"/>
      <c r="F1162" s="29"/>
      <c r="G1162" s="29"/>
      <c r="H1162" s="29"/>
      <c r="I1162" s="30"/>
      <c r="J1162" s="30"/>
      <c r="K1162" s="30"/>
      <c r="L1162" s="30"/>
      <c r="M1162" s="40"/>
      <c r="N1162" s="40"/>
      <c r="O1162" s="31"/>
      <c r="P1162" s="31"/>
      <c r="Q1162" s="32"/>
      <c r="R1162" s="32"/>
      <c r="S1162" s="33"/>
      <c r="T1162" s="33"/>
      <c r="U1162" s="33"/>
      <c r="V1162" s="33"/>
      <c r="W1162" s="33"/>
      <c r="X1162" s="33"/>
    </row>
    <row r="1163" spans="1:24" s="34" customFormat="1">
      <c r="A1163" s="29"/>
      <c r="B1163" s="29"/>
      <c r="C1163" s="29"/>
      <c r="D1163" s="29"/>
      <c r="E1163" s="29"/>
      <c r="F1163" s="29"/>
      <c r="G1163" s="29"/>
      <c r="H1163" s="29"/>
      <c r="I1163" s="30"/>
      <c r="J1163" s="30"/>
      <c r="K1163" s="30"/>
      <c r="L1163" s="30"/>
      <c r="M1163" s="40"/>
      <c r="N1163" s="40"/>
      <c r="O1163" s="31"/>
      <c r="P1163" s="31"/>
      <c r="Q1163" s="32"/>
      <c r="R1163" s="32"/>
      <c r="S1163" s="33"/>
      <c r="T1163" s="33"/>
      <c r="U1163" s="33"/>
      <c r="V1163" s="33"/>
      <c r="W1163" s="33"/>
      <c r="X1163" s="33"/>
    </row>
    <row r="1164" spans="1:24" s="34" customFormat="1">
      <c r="A1164" s="29"/>
      <c r="B1164" s="29"/>
      <c r="C1164" s="29"/>
      <c r="D1164" s="29"/>
      <c r="E1164" s="29"/>
      <c r="F1164" s="29"/>
      <c r="G1164" s="29"/>
      <c r="H1164" s="29"/>
      <c r="I1164" s="30"/>
      <c r="J1164" s="30"/>
      <c r="K1164" s="30"/>
      <c r="L1164" s="30"/>
      <c r="M1164" s="40"/>
      <c r="N1164" s="40"/>
      <c r="O1164" s="31"/>
      <c r="P1164" s="31"/>
      <c r="Q1164" s="32"/>
      <c r="R1164" s="32"/>
      <c r="S1164" s="33"/>
      <c r="T1164" s="33"/>
      <c r="U1164" s="33"/>
      <c r="V1164" s="33"/>
      <c r="W1164" s="33"/>
      <c r="X1164" s="33"/>
    </row>
    <row r="1165" spans="1:24" s="34" customFormat="1">
      <c r="A1165" s="29"/>
      <c r="B1165" s="29"/>
      <c r="C1165" s="29"/>
      <c r="D1165" s="29"/>
      <c r="E1165" s="29"/>
      <c r="F1165" s="29"/>
      <c r="G1165" s="29"/>
      <c r="H1165" s="29"/>
      <c r="I1165" s="30"/>
      <c r="J1165" s="30"/>
      <c r="K1165" s="30"/>
      <c r="L1165" s="30"/>
      <c r="M1165" s="40"/>
      <c r="N1165" s="40"/>
      <c r="O1165" s="31"/>
      <c r="P1165" s="31"/>
      <c r="Q1165" s="32"/>
      <c r="R1165" s="32"/>
      <c r="S1165" s="33"/>
      <c r="T1165" s="33"/>
      <c r="U1165" s="33"/>
      <c r="V1165" s="33"/>
      <c r="W1165" s="33"/>
      <c r="X1165" s="33"/>
    </row>
    <row r="1166" spans="1:24" s="34" customFormat="1">
      <c r="A1166" s="29"/>
      <c r="B1166" s="29"/>
      <c r="C1166" s="29"/>
      <c r="D1166" s="29"/>
      <c r="E1166" s="29"/>
      <c r="F1166" s="29"/>
      <c r="G1166" s="29"/>
      <c r="H1166" s="29"/>
      <c r="I1166" s="30"/>
      <c r="J1166" s="30"/>
      <c r="K1166" s="30"/>
      <c r="L1166" s="30"/>
      <c r="M1166" s="40"/>
      <c r="N1166" s="40"/>
      <c r="O1166" s="31"/>
      <c r="P1166" s="31"/>
      <c r="Q1166" s="32"/>
      <c r="R1166" s="32"/>
      <c r="S1166" s="33"/>
      <c r="T1166" s="33"/>
      <c r="U1166" s="33"/>
      <c r="V1166" s="33"/>
      <c r="W1166" s="33"/>
      <c r="X1166" s="33"/>
    </row>
    <row r="1167" spans="1:24" s="34" customFormat="1">
      <c r="A1167" s="29"/>
      <c r="B1167" s="29"/>
      <c r="C1167" s="29"/>
      <c r="D1167" s="29"/>
      <c r="E1167" s="29"/>
      <c r="F1167" s="29"/>
      <c r="G1167" s="29"/>
      <c r="H1167" s="29"/>
      <c r="I1167" s="30"/>
      <c r="J1167" s="30"/>
      <c r="K1167" s="30"/>
      <c r="L1167" s="30"/>
      <c r="M1167" s="40"/>
      <c r="N1167" s="40"/>
      <c r="O1167" s="31"/>
      <c r="P1167" s="31"/>
      <c r="Q1167" s="32"/>
      <c r="R1167" s="32"/>
      <c r="S1167" s="33"/>
      <c r="T1167" s="33"/>
      <c r="U1167" s="33"/>
      <c r="V1167" s="33"/>
      <c r="W1167" s="33"/>
      <c r="X1167" s="33"/>
    </row>
    <row r="1168" spans="1:24" s="34" customFormat="1">
      <c r="A1168" s="29"/>
      <c r="B1168" s="29"/>
      <c r="C1168" s="29"/>
      <c r="D1168" s="29"/>
      <c r="E1168" s="29"/>
      <c r="F1168" s="29"/>
      <c r="G1168" s="29"/>
      <c r="H1168" s="29"/>
      <c r="I1168" s="30"/>
      <c r="J1168" s="30"/>
      <c r="K1168" s="30"/>
      <c r="L1168" s="30"/>
      <c r="M1168" s="40"/>
      <c r="N1168" s="40"/>
      <c r="O1168" s="31"/>
      <c r="P1168" s="31"/>
      <c r="Q1168" s="32"/>
      <c r="R1168" s="32"/>
      <c r="S1168" s="33"/>
      <c r="T1168" s="33"/>
      <c r="U1168" s="33"/>
      <c r="V1168" s="33"/>
      <c r="W1168" s="33"/>
      <c r="X1168" s="33"/>
    </row>
    <row r="1169" spans="1:24" s="34" customFormat="1">
      <c r="A1169" s="29"/>
      <c r="B1169" s="29"/>
      <c r="C1169" s="29"/>
      <c r="D1169" s="29"/>
      <c r="E1169" s="29"/>
      <c r="F1169" s="29"/>
      <c r="G1169" s="29"/>
      <c r="H1169" s="29"/>
      <c r="I1169" s="30"/>
      <c r="J1169" s="30"/>
      <c r="K1169" s="30"/>
      <c r="L1169" s="30"/>
      <c r="M1169" s="40"/>
      <c r="N1169" s="40"/>
      <c r="O1169" s="31"/>
      <c r="P1169" s="31"/>
      <c r="Q1169" s="32"/>
      <c r="R1169" s="32"/>
      <c r="S1169" s="33"/>
      <c r="T1169" s="33"/>
      <c r="U1169" s="33"/>
      <c r="V1169" s="33"/>
      <c r="W1169" s="33"/>
      <c r="X1169" s="33"/>
    </row>
    <row r="1170" spans="1:24" s="34" customFormat="1">
      <c r="A1170" s="29"/>
      <c r="B1170" s="29"/>
      <c r="C1170" s="29"/>
      <c r="D1170" s="29"/>
      <c r="E1170" s="29"/>
      <c r="F1170" s="29"/>
      <c r="G1170" s="29"/>
      <c r="H1170" s="29"/>
      <c r="I1170" s="30"/>
      <c r="J1170" s="30"/>
      <c r="K1170" s="30"/>
      <c r="L1170" s="30"/>
      <c r="M1170" s="40"/>
      <c r="N1170" s="40"/>
      <c r="O1170" s="31"/>
      <c r="P1170" s="31"/>
      <c r="Q1170" s="32"/>
      <c r="R1170" s="32"/>
      <c r="S1170" s="33"/>
      <c r="T1170" s="33"/>
      <c r="U1170" s="33"/>
      <c r="V1170" s="33"/>
      <c r="W1170" s="33"/>
      <c r="X1170" s="33"/>
    </row>
    <row r="1171" spans="1:24" s="34" customFormat="1">
      <c r="A1171" s="29"/>
      <c r="B1171" s="29"/>
      <c r="C1171" s="29"/>
      <c r="D1171" s="29"/>
      <c r="E1171" s="29"/>
      <c r="F1171" s="29"/>
      <c r="G1171" s="29"/>
      <c r="H1171" s="29"/>
      <c r="I1171" s="30"/>
      <c r="J1171" s="30"/>
      <c r="K1171" s="30"/>
      <c r="L1171" s="30"/>
      <c r="M1171" s="40"/>
      <c r="N1171" s="40"/>
      <c r="O1171" s="31"/>
      <c r="P1171" s="31"/>
      <c r="Q1171" s="32"/>
      <c r="R1171" s="32"/>
      <c r="S1171" s="33"/>
      <c r="T1171" s="33"/>
      <c r="U1171" s="33"/>
      <c r="V1171" s="33"/>
      <c r="W1171" s="33"/>
      <c r="X1171" s="33"/>
    </row>
    <row r="1172" spans="1:24" s="34" customFormat="1">
      <c r="A1172" s="29"/>
      <c r="B1172" s="29"/>
      <c r="C1172" s="29"/>
      <c r="D1172" s="29"/>
      <c r="E1172" s="29"/>
      <c r="F1172" s="29"/>
      <c r="G1172" s="29"/>
      <c r="H1172" s="29"/>
      <c r="I1172" s="30"/>
      <c r="J1172" s="30"/>
      <c r="K1172" s="30"/>
      <c r="L1172" s="30"/>
      <c r="M1172" s="40"/>
      <c r="N1172" s="40"/>
      <c r="O1172" s="31"/>
      <c r="P1172" s="31"/>
      <c r="Q1172" s="32"/>
      <c r="R1172" s="32"/>
      <c r="S1172" s="33"/>
      <c r="T1172" s="33"/>
      <c r="U1172" s="33"/>
      <c r="V1172" s="33"/>
      <c r="W1172" s="33"/>
      <c r="X1172" s="33"/>
    </row>
    <row r="1173" spans="1:24" s="34" customFormat="1">
      <c r="A1173" s="29"/>
      <c r="B1173" s="29"/>
      <c r="C1173" s="29"/>
      <c r="D1173" s="29"/>
      <c r="E1173" s="29"/>
      <c r="F1173" s="29"/>
      <c r="G1173" s="29"/>
      <c r="H1173" s="29"/>
      <c r="I1173" s="30"/>
      <c r="J1173" s="30"/>
      <c r="K1173" s="30"/>
      <c r="L1173" s="30"/>
      <c r="M1173" s="40"/>
      <c r="N1173" s="40"/>
      <c r="O1173" s="31"/>
      <c r="P1173" s="31"/>
      <c r="Q1173" s="32"/>
      <c r="R1173" s="32"/>
      <c r="S1173" s="33"/>
      <c r="T1173" s="33"/>
      <c r="U1173" s="33"/>
      <c r="V1173" s="33"/>
      <c r="W1173" s="33"/>
      <c r="X1173" s="33"/>
    </row>
    <row r="1174" spans="1:24" s="34" customFormat="1">
      <c r="A1174" s="29"/>
      <c r="B1174" s="29"/>
      <c r="C1174" s="29"/>
      <c r="D1174" s="29"/>
      <c r="E1174" s="29"/>
      <c r="F1174" s="29"/>
      <c r="G1174" s="29"/>
      <c r="H1174" s="29"/>
      <c r="I1174" s="30"/>
      <c r="J1174" s="30"/>
      <c r="K1174" s="30"/>
      <c r="L1174" s="30"/>
      <c r="M1174" s="40"/>
      <c r="N1174" s="40"/>
      <c r="O1174" s="31"/>
      <c r="P1174" s="31"/>
      <c r="Q1174" s="32"/>
      <c r="R1174" s="32"/>
      <c r="S1174" s="33"/>
      <c r="T1174" s="33"/>
      <c r="U1174" s="33"/>
      <c r="V1174" s="33"/>
      <c r="W1174" s="33"/>
      <c r="X1174" s="33"/>
    </row>
    <row r="1175" spans="1:24" s="34" customFormat="1">
      <c r="A1175" s="29"/>
      <c r="B1175" s="29"/>
      <c r="C1175" s="29"/>
      <c r="D1175" s="29"/>
      <c r="E1175" s="29"/>
      <c r="F1175" s="29"/>
      <c r="G1175" s="29"/>
      <c r="H1175" s="29"/>
      <c r="I1175" s="30"/>
      <c r="J1175" s="30"/>
      <c r="K1175" s="30"/>
      <c r="L1175" s="30"/>
      <c r="M1175" s="40"/>
      <c r="N1175" s="40"/>
      <c r="O1175" s="31"/>
      <c r="P1175" s="31"/>
      <c r="Q1175" s="32"/>
      <c r="R1175" s="32"/>
      <c r="S1175" s="33"/>
      <c r="T1175" s="33"/>
      <c r="U1175" s="33"/>
      <c r="V1175" s="33"/>
      <c r="W1175" s="33"/>
      <c r="X1175" s="33"/>
    </row>
    <row r="1176" spans="1:24" s="34" customFormat="1">
      <c r="A1176" s="29"/>
      <c r="B1176" s="29"/>
      <c r="C1176" s="29"/>
      <c r="D1176" s="29"/>
      <c r="E1176" s="29"/>
      <c r="F1176" s="29"/>
      <c r="G1176" s="29"/>
      <c r="H1176" s="29"/>
      <c r="I1176" s="30"/>
      <c r="J1176" s="30"/>
      <c r="K1176" s="30"/>
      <c r="L1176" s="30"/>
      <c r="M1176" s="40"/>
      <c r="N1176" s="40"/>
      <c r="O1176" s="31"/>
      <c r="P1176" s="31"/>
      <c r="Q1176" s="32"/>
      <c r="R1176" s="32"/>
      <c r="S1176" s="33"/>
      <c r="T1176" s="33"/>
      <c r="U1176" s="33"/>
      <c r="V1176" s="33"/>
      <c r="W1176" s="33"/>
      <c r="X1176" s="33"/>
    </row>
    <row r="1177" spans="1:24" s="34" customFormat="1">
      <c r="A1177" s="29"/>
      <c r="B1177" s="29"/>
      <c r="C1177" s="29"/>
      <c r="D1177" s="29"/>
      <c r="E1177" s="29"/>
      <c r="F1177" s="29"/>
      <c r="G1177" s="29"/>
      <c r="H1177" s="29"/>
      <c r="I1177" s="30"/>
      <c r="J1177" s="30"/>
      <c r="K1177" s="30"/>
      <c r="L1177" s="30"/>
      <c r="M1177" s="40"/>
      <c r="N1177" s="40"/>
      <c r="O1177" s="31"/>
      <c r="P1177" s="31"/>
      <c r="Q1177" s="32"/>
      <c r="R1177" s="32"/>
      <c r="S1177" s="33"/>
      <c r="T1177" s="33"/>
      <c r="U1177" s="33"/>
      <c r="V1177" s="33"/>
      <c r="W1177" s="33"/>
      <c r="X1177" s="33"/>
    </row>
    <row r="1178" spans="1:24" s="34" customFormat="1">
      <c r="A1178" s="29"/>
      <c r="B1178" s="29"/>
      <c r="C1178" s="29"/>
      <c r="D1178" s="29"/>
      <c r="E1178" s="29"/>
      <c r="F1178" s="29"/>
      <c r="G1178" s="29"/>
      <c r="H1178" s="29"/>
      <c r="I1178" s="30"/>
      <c r="J1178" s="30"/>
      <c r="K1178" s="30"/>
      <c r="L1178" s="30"/>
      <c r="M1178" s="40"/>
      <c r="N1178" s="40"/>
      <c r="O1178" s="31"/>
      <c r="P1178" s="31"/>
      <c r="Q1178" s="32"/>
      <c r="R1178" s="32"/>
      <c r="S1178" s="33"/>
      <c r="T1178" s="33"/>
      <c r="U1178" s="33"/>
      <c r="V1178" s="33"/>
      <c r="W1178" s="33"/>
      <c r="X1178" s="33"/>
    </row>
    <row r="1179" spans="1:24" s="34" customFormat="1">
      <c r="A1179" s="29"/>
      <c r="B1179" s="29"/>
      <c r="C1179" s="29"/>
      <c r="D1179" s="29"/>
      <c r="E1179" s="29"/>
      <c r="F1179" s="29"/>
      <c r="G1179" s="29"/>
      <c r="H1179" s="29"/>
      <c r="I1179" s="30"/>
      <c r="J1179" s="30"/>
      <c r="K1179" s="30"/>
      <c r="L1179" s="30"/>
      <c r="M1179" s="40"/>
      <c r="N1179" s="40"/>
      <c r="O1179" s="31"/>
      <c r="P1179" s="31"/>
      <c r="Q1179" s="32"/>
      <c r="R1179" s="32"/>
      <c r="S1179" s="33"/>
      <c r="T1179" s="33"/>
      <c r="U1179" s="33"/>
      <c r="V1179" s="33"/>
      <c r="W1179" s="33"/>
      <c r="X1179" s="33"/>
    </row>
    <row r="1180" spans="1:24" s="34" customFormat="1">
      <c r="A1180" s="29"/>
      <c r="B1180" s="29"/>
      <c r="C1180" s="29"/>
      <c r="D1180" s="29"/>
      <c r="E1180" s="29"/>
      <c r="F1180" s="29"/>
      <c r="G1180" s="29"/>
      <c r="H1180" s="29"/>
      <c r="I1180" s="30"/>
      <c r="J1180" s="30"/>
      <c r="K1180" s="30"/>
      <c r="L1180" s="30"/>
      <c r="M1180" s="40"/>
      <c r="N1180" s="40"/>
      <c r="O1180" s="31"/>
      <c r="P1180" s="31"/>
      <c r="Q1180" s="32"/>
      <c r="R1180" s="32"/>
      <c r="S1180" s="33"/>
      <c r="T1180" s="33"/>
      <c r="U1180" s="33"/>
      <c r="V1180" s="33"/>
      <c r="W1180" s="33"/>
      <c r="X1180" s="33"/>
    </row>
    <row r="1181" spans="1:24" s="34" customFormat="1">
      <c r="A1181" s="29"/>
      <c r="B1181" s="29"/>
      <c r="C1181" s="29"/>
      <c r="D1181" s="29"/>
      <c r="E1181" s="29"/>
      <c r="F1181" s="29"/>
      <c r="G1181" s="29"/>
      <c r="H1181" s="29"/>
      <c r="I1181" s="30"/>
      <c r="J1181" s="30"/>
      <c r="K1181" s="30"/>
      <c r="L1181" s="30"/>
      <c r="M1181" s="40"/>
      <c r="N1181" s="40"/>
      <c r="O1181" s="31"/>
      <c r="P1181" s="31"/>
      <c r="Q1181" s="32"/>
      <c r="R1181" s="32"/>
      <c r="S1181" s="33"/>
      <c r="T1181" s="33"/>
      <c r="U1181" s="33"/>
      <c r="V1181" s="33"/>
      <c r="W1181" s="33"/>
      <c r="X1181" s="33"/>
    </row>
    <row r="1182" spans="1:24" s="34" customFormat="1">
      <c r="A1182" s="29"/>
      <c r="B1182" s="29"/>
      <c r="C1182" s="29"/>
      <c r="D1182" s="29"/>
      <c r="E1182" s="29"/>
      <c r="F1182" s="29"/>
      <c r="G1182" s="29"/>
      <c r="H1182" s="29"/>
      <c r="I1182" s="30"/>
      <c r="J1182" s="30"/>
      <c r="K1182" s="30"/>
      <c r="L1182" s="30"/>
      <c r="M1182" s="40"/>
      <c r="N1182" s="40"/>
      <c r="O1182" s="31"/>
      <c r="P1182" s="31"/>
      <c r="Q1182" s="32"/>
      <c r="R1182" s="32"/>
      <c r="S1182" s="33"/>
      <c r="T1182" s="33"/>
      <c r="U1182" s="33"/>
      <c r="V1182" s="33"/>
      <c r="W1182" s="33"/>
      <c r="X1182" s="33"/>
    </row>
    <row r="1183" spans="1:24" s="34" customFormat="1">
      <c r="A1183" s="29"/>
      <c r="B1183" s="29"/>
      <c r="C1183" s="29"/>
      <c r="D1183" s="29"/>
      <c r="E1183" s="29"/>
      <c r="F1183" s="29"/>
      <c r="G1183" s="29"/>
      <c r="H1183" s="29"/>
      <c r="I1183" s="30"/>
      <c r="J1183" s="30"/>
      <c r="K1183" s="30"/>
      <c r="L1183" s="30"/>
      <c r="M1183" s="40"/>
      <c r="N1183" s="40"/>
      <c r="O1183" s="31"/>
      <c r="P1183" s="31"/>
      <c r="Q1183" s="32"/>
      <c r="R1183" s="32"/>
      <c r="S1183" s="33"/>
      <c r="T1183" s="33"/>
      <c r="U1183" s="33"/>
      <c r="V1183" s="33"/>
      <c r="W1183" s="33"/>
      <c r="X1183" s="33"/>
    </row>
    <row r="1184" spans="1:24" s="34" customFormat="1">
      <c r="A1184" s="29"/>
      <c r="B1184" s="29"/>
      <c r="C1184" s="29"/>
      <c r="D1184" s="29"/>
      <c r="E1184" s="29"/>
      <c r="F1184" s="29"/>
      <c r="G1184" s="29"/>
      <c r="H1184" s="29"/>
      <c r="I1184" s="30"/>
      <c r="J1184" s="30"/>
      <c r="K1184" s="30"/>
      <c r="L1184" s="30"/>
      <c r="M1184" s="40"/>
      <c r="N1184" s="40"/>
      <c r="O1184" s="31"/>
      <c r="P1184" s="31"/>
      <c r="Q1184" s="32"/>
      <c r="R1184" s="32"/>
      <c r="S1184" s="33"/>
      <c r="T1184" s="33"/>
      <c r="U1184" s="33"/>
      <c r="V1184" s="33"/>
      <c r="W1184" s="33"/>
      <c r="X1184" s="33"/>
    </row>
    <row r="1185" spans="1:24" s="34" customFormat="1">
      <c r="A1185" s="29"/>
      <c r="B1185" s="29"/>
      <c r="C1185" s="29"/>
      <c r="D1185" s="29"/>
      <c r="E1185" s="29"/>
      <c r="F1185" s="29"/>
      <c r="G1185" s="29"/>
      <c r="H1185" s="29"/>
      <c r="I1185" s="30"/>
      <c r="J1185" s="30"/>
      <c r="K1185" s="30"/>
      <c r="L1185" s="30"/>
      <c r="M1185" s="40"/>
      <c r="N1185" s="40"/>
      <c r="O1185" s="31"/>
      <c r="P1185" s="31"/>
      <c r="Q1185" s="32"/>
      <c r="R1185" s="32"/>
      <c r="S1185" s="33"/>
      <c r="T1185" s="33"/>
      <c r="U1185" s="33"/>
      <c r="V1185" s="33"/>
      <c r="W1185" s="33"/>
      <c r="X1185" s="33"/>
    </row>
    <row r="1186" spans="1:24" s="34" customFormat="1">
      <c r="A1186" s="29"/>
      <c r="B1186" s="29"/>
      <c r="C1186" s="29"/>
      <c r="D1186" s="29"/>
      <c r="E1186" s="29"/>
      <c r="F1186" s="29"/>
      <c r="G1186" s="29"/>
      <c r="H1186" s="29"/>
      <c r="I1186" s="30"/>
      <c r="J1186" s="30"/>
      <c r="K1186" s="30"/>
      <c r="L1186" s="30"/>
      <c r="M1186" s="40"/>
      <c r="N1186" s="40"/>
      <c r="O1186" s="31"/>
      <c r="P1186" s="31"/>
      <c r="Q1186" s="32"/>
      <c r="R1186" s="32"/>
      <c r="S1186" s="33"/>
      <c r="T1186" s="33"/>
      <c r="U1186" s="33"/>
      <c r="V1186" s="33"/>
      <c r="W1186" s="33"/>
      <c r="X1186" s="33"/>
    </row>
    <row r="1187" spans="1:24" s="34" customFormat="1">
      <c r="A1187" s="29"/>
      <c r="B1187" s="29"/>
      <c r="C1187" s="29"/>
      <c r="D1187" s="29"/>
      <c r="E1187" s="29"/>
      <c r="F1187" s="29"/>
      <c r="G1187" s="29"/>
      <c r="H1187" s="29"/>
      <c r="I1187" s="30"/>
      <c r="J1187" s="30"/>
      <c r="K1187" s="30"/>
      <c r="L1187" s="30"/>
      <c r="M1187" s="40"/>
      <c r="N1187" s="40"/>
      <c r="O1187" s="31"/>
      <c r="P1187" s="31"/>
      <c r="Q1187" s="32"/>
      <c r="R1187" s="32"/>
      <c r="S1187" s="33"/>
      <c r="T1187" s="33"/>
      <c r="U1187" s="33"/>
      <c r="V1187" s="33"/>
      <c r="W1187" s="33"/>
      <c r="X1187" s="33"/>
    </row>
    <row r="1188" spans="1:24" s="34" customFormat="1">
      <c r="A1188" s="29"/>
      <c r="B1188" s="29"/>
      <c r="C1188" s="29"/>
      <c r="D1188" s="29"/>
      <c r="E1188" s="29"/>
      <c r="F1188" s="29"/>
      <c r="G1188" s="29"/>
      <c r="H1188" s="29"/>
      <c r="I1188" s="30"/>
      <c r="J1188" s="30"/>
      <c r="K1188" s="30"/>
      <c r="L1188" s="30"/>
      <c r="M1188" s="40"/>
      <c r="N1188" s="40"/>
      <c r="O1188" s="31"/>
      <c r="P1188" s="31"/>
      <c r="Q1188" s="32"/>
      <c r="R1188" s="32"/>
      <c r="S1188" s="33"/>
      <c r="T1188" s="33"/>
      <c r="U1188" s="33"/>
      <c r="V1188" s="33"/>
      <c r="W1188" s="33"/>
      <c r="X1188" s="33"/>
    </row>
    <row r="1189" spans="1:24" s="34" customFormat="1">
      <c r="A1189" s="29"/>
      <c r="B1189" s="29"/>
      <c r="C1189" s="29"/>
      <c r="D1189" s="29"/>
      <c r="E1189" s="29"/>
      <c r="F1189" s="29"/>
      <c r="G1189" s="29"/>
      <c r="H1189" s="29"/>
      <c r="I1189" s="30"/>
      <c r="J1189" s="30"/>
      <c r="K1189" s="30"/>
      <c r="L1189" s="30"/>
      <c r="M1189" s="40"/>
      <c r="N1189" s="40"/>
      <c r="O1189" s="31"/>
      <c r="P1189" s="31"/>
      <c r="Q1189" s="32"/>
      <c r="R1189" s="32"/>
      <c r="S1189" s="33"/>
      <c r="T1189" s="33"/>
      <c r="U1189" s="33"/>
      <c r="V1189" s="33"/>
      <c r="W1189" s="33"/>
      <c r="X1189" s="33"/>
    </row>
    <row r="1190" spans="1:24" s="34" customFormat="1">
      <c r="A1190" s="29"/>
      <c r="B1190" s="29"/>
      <c r="C1190" s="29"/>
      <c r="D1190" s="29"/>
      <c r="E1190" s="29"/>
      <c r="F1190" s="29"/>
      <c r="G1190" s="29"/>
      <c r="H1190" s="29"/>
      <c r="I1190" s="30"/>
      <c r="J1190" s="30"/>
      <c r="K1190" s="30"/>
      <c r="L1190" s="30"/>
      <c r="M1190" s="40"/>
      <c r="N1190" s="40"/>
      <c r="O1190" s="31"/>
      <c r="P1190" s="31"/>
      <c r="Q1190" s="32"/>
      <c r="R1190" s="32"/>
      <c r="S1190" s="33"/>
      <c r="T1190" s="33"/>
      <c r="U1190" s="33"/>
      <c r="V1190" s="33"/>
      <c r="W1190" s="33"/>
      <c r="X1190" s="33"/>
    </row>
    <row r="1191" spans="1:24" s="34" customFormat="1">
      <c r="A1191" s="29"/>
      <c r="B1191" s="29"/>
      <c r="C1191" s="29"/>
      <c r="D1191" s="29"/>
      <c r="E1191" s="29"/>
      <c r="F1191" s="29"/>
      <c r="G1191" s="29"/>
      <c r="H1191" s="29"/>
      <c r="I1191" s="30"/>
      <c r="J1191" s="30"/>
      <c r="K1191" s="30"/>
      <c r="L1191" s="30"/>
      <c r="M1191" s="40"/>
      <c r="N1191" s="40"/>
      <c r="O1191" s="31"/>
      <c r="P1191" s="31"/>
      <c r="Q1191" s="32"/>
      <c r="R1191" s="32"/>
      <c r="S1191" s="33"/>
      <c r="T1191" s="33"/>
      <c r="U1191" s="33"/>
      <c r="V1191" s="33"/>
      <c r="W1191" s="33"/>
      <c r="X1191" s="33"/>
    </row>
    <row r="1192" spans="1:24" s="34" customFormat="1">
      <c r="A1192" s="29"/>
      <c r="B1192" s="29"/>
      <c r="C1192" s="29"/>
      <c r="D1192" s="29"/>
      <c r="E1192" s="29"/>
      <c r="F1192" s="29"/>
      <c r="G1192" s="29"/>
      <c r="H1192" s="29"/>
      <c r="I1192" s="30"/>
      <c r="J1192" s="30"/>
      <c r="K1192" s="30"/>
      <c r="L1192" s="30"/>
      <c r="M1192" s="40"/>
      <c r="N1192" s="40"/>
      <c r="O1192" s="31"/>
      <c r="P1192" s="31"/>
      <c r="Q1192" s="32"/>
      <c r="R1192" s="32"/>
      <c r="S1192" s="33"/>
      <c r="T1192" s="33"/>
      <c r="U1192" s="33"/>
      <c r="V1192" s="33"/>
      <c r="W1192" s="33"/>
      <c r="X1192" s="33"/>
    </row>
    <row r="1193" spans="1:24" s="34" customFormat="1">
      <c r="A1193" s="29"/>
      <c r="B1193" s="29"/>
      <c r="C1193" s="29"/>
      <c r="D1193" s="29"/>
      <c r="E1193" s="29"/>
      <c r="F1193" s="29"/>
      <c r="G1193" s="29"/>
      <c r="H1193" s="29"/>
      <c r="I1193" s="30"/>
      <c r="J1193" s="30"/>
      <c r="K1193" s="30"/>
      <c r="L1193" s="30"/>
      <c r="M1193" s="40"/>
      <c r="N1193" s="40"/>
      <c r="O1193" s="31"/>
      <c r="P1193" s="31"/>
      <c r="Q1193" s="32"/>
      <c r="R1193" s="32"/>
      <c r="S1193" s="33"/>
      <c r="T1193" s="33"/>
      <c r="U1193" s="33"/>
      <c r="V1193" s="33"/>
      <c r="W1193" s="33"/>
      <c r="X1193" s="33"/>
    </row>
    <row r="1194" spans="1:24" s="34" customFormat="1">
      <c r="A1194" s="29"/>
      <c r="B1194" s="29"/>
      <c r="C1194" s="29"/>
      <c r="D1194" s="29"/>
      <c r="E1194" s="29"/>
      <c r="F1194" s="29"/>
      <c r="G1194" s="29"/>
      <c r="H1194" s="29"/>
      <c r="I1194" s="30"/>
      <c r="J1194" s="30"/>
      <c r="K1194" s="30"/>
      <c r="L1194" s="30"/>
      <c r="M1194" s="40"/>
      <c r="N1194" s="40"/>
      <c r="O1194" s="31"/>
      <c r="P1194" s="31"/>
      <c r="Q1194" s="32"/>
      <c r="R1194" s="32"/>
      <c r="S1194" s="33"/>
      <c r="T1194" s="33"/>
      <c r="U1194" s="33"/>
      <c r="V1194" s="33"/>
      <c r="W1194" s="33"/>
      <c r="X1194" s="33"/>
    </row>
    <row r="1195" spans="1:24" s="34" customFormat="1">
      <c r="A1195" s="29"/>
      <c r="B1195" s="29"/>
      <c r="C1195" s="29"/>
      <c r="D1195" s="29"/>
      <c r="E1195" s="29"/>
      <c r="F1195" s="29"/>
      <c r="G1195" s="29"/>
      <c r="H1195" s="29"/>
      <c r="I1195" s="30"/>
      <c r="J1195" s="30"/>
      <c r="K1195" s="30"/>
      <c r="L1195" s="30"/>
      <c r="M1195" s="40"/>
      <c r="N1195" s="40"/>
      <c r="O1195" s="31"/>
      <c r="P1195" s="31"/>
      <c r="Q1195" s="32"/>
      <c r="R1195" s="32"/>
      <c r="S1195" s="33"/>
      <c r="T1195" s="33"/>
      <c r="U1195" s="33"/>
      <c r="V1195" s="33"/>
      <c r="W1195" s="33"/>
      <c r="X1195" s="33"/>
    </row>
    <row r="1196" spans="1:24" s="34" customFormat="1">
      <c r="A1196" s="29"/>
      <c r="B1196" s="29"/>
      <c r="C1196" s="29"/>
      <c r="D1196" s="29"/>
      <c r="E1196" s="29"/>
      <c r="F1196" s="29"/>
      <c r="G1196" s="29"/>
      <c r="H1196" s="29"/>
      <c r="I1196" s="30"/>
      <c r="J1196" s="30"/>
      <c r="K1196" s="30"/>
      <c r="L1196" s="30"/>
      <c r="M1196" s="40"/>
      <c r="N1196" s="40"/>
      <c r="O1196" s="31"/>
      <c r="P1196" s="31"/>
      <c r="Q1196" s="32"/>
      <c r="R1196" s="32"/>
      <c r="S1196" s="33"/>
      <c r="T1196" s="33"/>
      <c r="U1196" s="33"/>
      <c r="V1196" s="33"/>
      <c r="W1196" s="33"/>
      <c r="X1196" s="33"/>
    </row>
    <row r="1197" spans="1:24" s="34" customFormat="1">
      <c r="A1197" s="29"/>
      <c r="B1197" s="29"/>
      <c r="C1197" s="29"/>
      <c r="D1197" s="29"/>
      <c r="E1197" s="29"/>
      <c r="F1197" s="29"/>
      <c r="G1197" s="29"/>
      <c r="H1197" s="29"/>
      <c r="I1197" s="30"/>
      <c r="J1197" s="30"/>
      <c r="K1197" s="30"/>
      <c r="L1197" s="30"/>
      <c r="M1197" s="40"/>
      <c r="N1197" s="40"/>
      <c r="O1197" s="31"/>
      <c r="P1197" s="31"/>
      <c r="Q1197" s="32"/>
      <c r="R1197" s="32"/>
      <c r="S1197" s="33"/>
      <c r="T1197" s="33"/>
      <c r="U1197" s="33"/>
      <c r="V1197" s="33"/>
      <c r="W1197" s="33"/>
      <c r="X1197" s="33"/>
    </row>
    <row r="1198" spans="1:24" s="34" customFormat="1">
      <c r="A1198" s="29"/>
      <c r="B1198" s="29"/>
      <c r="C1198" s="29"/>
      <c r="D1198" s="29"/>
      <c r="E1198" s="29"/>
      <c r="F1198" s="29"/>
      <c r="G1198" s="29"/>
      <c r="H1198" s="29"/>
      <c r="I1198" s="30"/>
      <c r="J1198" s="30"/>
      <c r="K1198" s="30"/>
      <c r="L1198" s="30"/>
      <c r="M1198" s="40"/>
      <c r="N1198" s="40"/>
      <c r="O1198" s="31"/>
      <c r="P1198" s="31"/>
      <c r="Q1198" s="32"/>
      <c r="R1198" s="32"/>
      <c r="S1198" s="33"/>
      <c r="T1198" s="33"/>
      <c r="U1198" s="33"/>
      <c r="V1198" s="33"/>
      <c r="W1198" s="33"/>
      <c r="X1198" s="33"/>
    </row>
    <row r="1199" spans="1:24" s="34" customFormat="1">
      <c r="A1199" s="29"/>
      <c r="B1199" s="29"/>
      <c r="C1199" s="29"/>
      <c r="D1199" s="29"/>
      <c r="E1199" s="29"/>
      <c r="F1199" s="29"/>
      <c r="G1199" s="29"/>
      <c r="H1199" s="29"/>
      <c r="I1199" s="30"/>
      <c r="J1199" s="30"/>
      <c r="K1199" s="30"/>
      <c r="L1199" s="30"/>
      <c r="M1199" s="40"/>
      <c r="N1199" s="40"/>
      <c r="O1199" s="31"/>
      <c r="P1199" s="31"/>
      <c r="Q1199" s="32"/>
      <c r="R1199" s="32"/>
      <c r="S1199" s="33"/>
      <c r="T1199" s="33"/>
      <c r="U1199" s="33"/>
      <c r="V1199" s="33"/>
      <c r="W1199" s="33"/>
      <c r="X1199" s="33"/>
    </row>
    <row r="1200" spans="1:24" s="34" customFormat="1">
      <c r="A1200" s="29"/>
      <c r="B1200" s="29"/>
      <c r="C1200" s="29"/>
      <c r="D1200" s="29"/>
      <c r="E1200" s="29"/>
      <c r="F1200" s="29"/>
      <c r="G1200" s="29"/>
      <c r="H1200" s="29"/>
      <c r="I1200" s="30"/>
      <c r="J1200" s="30"/>
      <c r="K1200" s="30"/>
      <c r="L1200" s="30"/>
      <c r="M1200" s="40"/>
      <c r="N1200" s="40"/>
      <c r="O1200" s="31"/>
      <c r="P1200" s="31"/>
      <c r="Q1200" s="32"/>
      <c r="R1200" s="32"/>
      <c r="S1200" s="33"/>
      <c r="T1200" s="33"/>
      <c r="U1200" s="33"/>
      <c r="V1200" s="33"/>
      <c r="W1200" s="33"/>
      <c r="X1200" s="33"/>
    </row>
    <row r="1201" spans="1:24" s="34" customFormat="1">
      <c r="A1201" s="29"/>
      <c r="B1201" s="29"/>
      <c r="C1201" s="29"/>
      <c r="D1201" s="29"/>
      <c r="E1201" s="29"/>
      <c r="F1201" s="29"/>
      <c r="G1201" s="29"/>
      <c r="H1201" s="29"/>
      <c r="I1201" s="30"/>
      <c r="J1201" s="30"/>
      <c r="K1201" s="30"/>
      <c r="L1201" s="30"/>
      <c r="M1201" s="40"/>
      <c r="N1201" s="40"/>
      <c r="O1201" s="31"/>
      <c r="P1201" s="31"/>
      <c r="Q1201" s="32"/>
      <c r="R1201" s="32"/>
      <c r="S1201" s="33"/>
      <c r="T1201" s="33"/>
      <c r="U1201" s="33"/>
      <c r="V1201" s="33"/>
      <c r="W1201" s="33"/>
      <c r="X1201" s="33"/>
    </row>
    <row r="1202" spans="1:24" s="34" customFormat="1">
      <c r="A1202" s="29"/>
      <c r="B1202" s="29"/>
      <c r="C1202" s="29"/>
      <c r="D1202" s="29"/>
      <c r="E1202" s="29"/>
      <c r="F1202" s="29"/>
      <c r="G1202" s="29"/>
      <c r="H1202" s="29"/>
      <c r="I1202" s="30"/>
      <c r="J1202" s="30"/>
      <c r="K1202" s="30"/>
      <c r="L1202" s="30"/>
      <c r="M1202" s="40"/>
      <c r="N1202" s="40"/>
      <c r="O1202" s="31"/>
      <c r="P1202" s="31"/>
      <c r="Q1202" s="32"/>
      <c r="R1202" s="32"/>
      <c r="S1202" s="33"/>
      <c r="T1202" s="33"/>
      <c r="U1202" s="33"/>
      <c r="V1202" s="33"/>
      <c r="W1202" s="33"/>
      <c r="X1202" s="33"/>
    </row>
    <row r="1203" spans="1:24" s="34" customFormat="1">
      <c r="A1203" s="29"/>
      <c r="B1203" s="29"/>
      <c r="C1203" s="29"/>
      <c r="D1203" s="29"/>
      <c r="E1203" s="29"/>
      <c r="F1203" s="29"/>
      <c r="G1203" s="29"/>
      <c r="H1203" s="29"/>
      <c r="I1203" s="30"/>
      <c r="J1203" s="30"/>
      <c r="K1203" s="30"/>
      <c r="L1203" s="30"/>
      <c r="M1203" s="40"/>
      <c r="N1203" s="40"/>
      <c r="O1203" s="31"/>
      <c r="P1203" s="31"/>
      <c r="Q1203" s="32"/>
      <c r="R1203" s="32"/>
      <c r="S1203" s="33"/>
      <c r="T1203" s="33"/>
      <c r="U1203" s="33"/>
      <c r="V1203" s="33"/>
      <c r="W1203" s="33"/>
      <c r="X1203" s="33"/>
    </row>
    <row r="1204" spans="1:24" s="34" customFormat="1">
      <c r="A1204" s="29"/>
      <c r="B1204" s="29"/>
      <c r="C1204" s="29"/>
      <c r="D1204" s="29"/>
      <c r="E1204" s="29"/>
      <c r="F1204" s="29"/>
      <c r="G1204" s="29"/>
      <c r="H1204" s="29"/>
      <c r="I1204" s="30"/>
      <c r="J1204" s="30"/>
      <c r="K1204" s="30"/>
      <c r="L1204" s="30"/>
      <c r="M1204" s="40"/>
      <c r="N1204" s="40"/>
      <c r="O1204" s="31"/>
      <c r="P1204" s="31"/>
      <c r="Q1204" s="32"/>
      <c r="R1204" s="32"/>
      <c r="S1204" s="33"/>
      <c r="T1204" s="33"/>
      <c r="U1204" s="33"/>
      <c r="V1204" s="33"/>
      <c r="W1204" s="33"/>
      <c r="X1204" s="33"/>
    </row>
    <row r="1205" spans="1:24" s="34" customFormat="1">
      <c r="A1205" s="29"/>
      <c r="B1205" s="29"/>
      <c r="C1205" s="29"/>
      <c r="D1205" s="29"/>
      <c r="E1205" s="29"/>
      <c r="F1205" s="29"/>
      <c r="G1205" s="29"/>
      <c r="H1205" s="29"/>
      <c r="I1205" s="30"/>
      <c r="J1205" s="30"/>
      <c r="K1205" s="30"/>
      <c r="L1205" s="30"/>
      <c r="M1205" s="40"/>
      <c r="N1205" s="40"/>
      <c r="O1205" s="31"/>
      <c r="P1205" s="31"/>
      <c r="Q1205" s="32"/>
      <c r="R1205" s="32"/>
      <c r="S1205" s="33"/>
      <c r="T1205" s="33"/>
      <c r="U1205" s="33"/>
      <c r="V1205" s="33"/>
      <c r="W1205" s="33"/>
      <c r="X1205" s="33"/>
    </row>
    <row r="1206" spans="1:24" s="34" customFormat="1">
      <c r="A1206" s="29"/>
      <c r="B1206" s="29"/>
      <c r="C1206" s="29"/>
      <c r="D1206" s="29"/>
      <c r="E1206" s="29"/>
      <c r="F1206" s="29"/>
      <c r="G1206" s="29"/>
      <c r="H1206" s="29"/>
      <c r="I1206" s="30"/>
      <c r="J1206" s="30"/>
      <c r="K1206" s="30"/>
      <c r="L1206" s="30"/>
      <c r="M1206" s="40"/>
      <c r="N1206" s="40"/>
      <c r="O1206" s="31"/>
      <c r="P1206" s="31"/>
      <c r="Q1206" s="32"/>
      <c r="R1206" s="32"/>
      <c r="S1206" s="33"/>
      <c r="T1206" s="33"/>
      <c r="U1206" s="33"/>
      <c r="V1206" s="33"/>
      <c r="W1206" s="33"/>
      <c r="X1206" s="33"/>
    </row>
    <row r="1207" spans="1:24" s="34" customFormat="1">
      <c r="A1207" s="29"/>
      <c r="B1207" s="29"/>
      <c r="C1207" s="29"/>
      <c r="D1207" s="29"/>
      <c r="E1207" s="29"/>
      <c r="F1207" s="29"/>
      <c r="G1207" s="29"/>
      <c r="H1207" s="29"/>
      <c r="I1207" s="30"/>
      <c r="J1207" s="30"/>
      <c r="K1207" s="30"/>
      <c r="L1207" s="30"/>
      <c r="M1207" s="40"/>
      <c r="N1207" s="40"/>
      <c r="O1207" s="31"/>
      <c r="P1207" s="31"/>
      <c r="Q1207" s="32"/>
      <c r="R1207" s="32"/>
      <c r="S1207" s="33"/>
      <c r="T1207" s="33"/>
      <c r="U1207" s="33"/>
      <c r="V1207" s="33"/>
      <c r="W1207" s="33"/>
      <c r="X1207" s="33"/>
    </row>
    <row r="1208" spans="1:24" s="34" customFormat="1">
      <c r="A1208" s="29"/>
      <c r="B1208" s="29"/>
      <c r="C1208" s="29"/>
      <c r="D1208" s="29"/>
      <c r="E1208" s="29"/>
      <c r="F1208" s="29"/>
      <c r="G1208" s="29"/>
      <c r="H1208" s="29"/>
      <c r="I1208" s="30"/>
      <c r="J1208" s="30"/>
      <c r="K1208" s="30"/>
      <c r="L1208" s="30"/>
      <c r="M1208" s="40"/>
      <c r="N1208" s="40"/>
      <c r="O1208" s="31"/>
      <c r="P1208" s="31"/>
      <c r="Q1208" s="32"/>
      <c r="R1208" s="32"/>
      <c r="S1208" s="33"/>
      <c r="T1208" s="33"/>
      <c r="U1208" s="33"/>
      <c r="V1208" s="33"/>
      <c r="W1208" s="33"/>
      <c r="X1208" s="33"/>
    </row>
    <row r="1209" spans="1:24" s="34" customFormat="1">
      <c r="A1209" s="29"/>
      <c r="B1209" s="29"/>
      <c r="C1209" s="29"/>
      <c r="D1209" s="29"/>
      <c r="E1209" s="29"/>
      <c r="F1209" s="29"/>
      <c r="G1209" s="29"/>
      <c r="H1209" s="29"/>
      <c r="I1209" s="30"/>
      <c r="J1209" s="30"/>
      <c r="K1209" s="30"/>
      <c r="L1209" s="30"/>
      <c r="M1209" s="40"/>
      <c r="N1209" s="40"/>
      <c r="O1209" s="31"/>
      <c r="P1209" s="31"/>
      <c r="Q1209" s="32"/>
      <c r="R1209" s="32"/>
      <c r="S1209" s="33"/>
      <c r="T1209" s="33"/>
      <c r="U1209" s="33"/>
      <c r="V1209" s="33"/>
      <c r="W1209" s="33"/>
      <c r="X1209" s="33"/>
    </row>
    <row r="1210" spans="1:24" s="34" customFormat="1">
      <c r="A1210" s="29"/>
      <c r="B1210" s="29"/>
      <c r="C1210" s="29"/>
      <c r="D1210" s="29"/>
      <c r="E1210" s="29"/>
      <c r="F1210" s="29"/>
      <c r="G1210" s="29"/>
      <c r="H1210" s="29"/>
      <c r="I1210" s="30"/>
      <c r="J1210" s="30"/>
      <c r="K1210" s="30"/>
      <c r="L1210" s="30"/>
      <c r="M1210" s="40"/>
      <c r="N1210" s="40"/>
      <c r="O1210" s="31"/>
      <c r="P1210" s="31"/>
      <c r="Q1210" s="32"/>
      <c r="R1210" s="32"/>
      <c r="S1210" s="33"/>
      <c r="T1210" s="33"/>
      <c r="U1210" s="33"/>
      <c r="V1210" s="33"/>
      <c r="W1210" s="33"/>
      <c r="X1210" s="33"/>
    </row>
    <row r="1211" spans="1:24" s="34" customFormat="1">
      <c r="A1211" s="29"/>
      <c r="B1211" s="29"/>
      <c r="C1211" s="29"/>
      <c r="D1211" s="29"/>
      <c r="E1211" s="29"/>
      <c r="F1211" s="29"/>
      <c r="G1211" s="29"/>
      <c r="H1211" s="29"/>
      <c r="I1211" s="30"/>
      <c r="J1211" s="30"/>
      <c r="K1211" s="30"/>
      <c r="L1211" s="30"/>
      <c r="M1211" s="40"/>
      <c r="N1211" s="40"/>
      <c r="O1211" s="31"/>
      <c r="P1211" s="31"/>
      <c r="Q1211" s="32"/>
      <c r="R1211" s="32"/>
      <c r="S1211" s="33"/>
      <c r="T1211" s="33"/>
      <c r="U1211" s="33"/>
      <c r="V1211" s="33"/>
      <c r="W1211" s="33"/>
      <c r="X1211" s="33"/>
    </row>
    <row r="1212" spans="1:24" s="34" customFormat="1">
      <c r="A1212" s="29"/>
      <c r="B1212" s="29"/>
      <c r="C1212" s="29"/>
      <c r="D1212" s="29"/>
      <c r="E1212" s="29"/>
      <c r="F1212" s="29"/>
      <c r="G1212" s="29"/>
      <c r="H1212" s="29"/>
      <c r="I1212" s="30"/>
      <c r="J1212" s="30"/>
      <c r="K1212" s="30"/>
      <c r="L1212" s="30"/>
      <c r="M1212" s="40"/>
      <c r="N1212" s="40"/>
      <c r="O1212" s="31"/>
      <c r="P1212" s="31"/>
      <c r="Q1212" s="32"/>
      <c r="R1212" s="32"/>
      <c r="S1212" s="33"/>
      <c r="T1212" s="33"/>
      <c r="U1212" s="33"/>
      <c r="V1212" s="33"/>
      <c r="W1212" s="33"/>
      <c r="X1212" s="33"/>
    </row>
    <row r="1213" spans="1:24" s="34" customFormat="1">
      <c r="A1213" s="29"/>
      <c r="B1213" s="29"/>
      <c r="C1213" s="29"/>
      <c r="D1213" s="29"/>
      <c r="E1213" s="29"/>
      <c r="F1213" s="29"/>
      <c r="G1213" s="29"/>
      <c r="H1213" s="29"/>
      <c r="I1213" s="30"/>
      <c r="J1213" s="30"/>
      <c r="K1213" s="30"/>
      <c r="L1213" s="30"/>
      <c r="M1213" s="40"/>
      <c r="N1213" s="40"/>
      <c r="O1213" s="31"/>
      <c r="P1213" s="31"/>
      <c r="Q1213" s="32"/>
      <c r="R1213" s="32"/>
      <c r="S1213" s="33"/>
      <c r="T1213" s="33"/>
      <c r="U1213" s="33"/>
      <c r="V1213" s="33"/>
      <c r="W1213" s="33"/>
      <c r="X1213" s="33"/>
    </row>
    <row r="1214" spans="1:24" s="34" customFormat="1">
      <c r="A1214" s="29"/>
      <c r="B1214" s="29"/>
      <c r="C1214" s="29"/>
      <c r="D1214" s="29"/>
      <c r="E1214" s="29"/>
      <c r="F1214" s="29"/>
      <c r="G1214" s="29"/>
      <c r="H1214" s="29"/>
      <c r="I1214" s="30"/>
      <c r="J1214" s="30"/>
      <c r="K1214" s="30"/>
      <c r="L1214" s="30"/>
      <c r="M1214" s="40"/>
      <c r="N1214" s="40"/>
      <c r="O1214" s="31"/>
      <c r="P1214" s="31"/>
      <c r="Q1214" s="32"/>
      <c r="R1214" s="32"/>
      <c r="S1214" s="33"/>
      <c r="T1214" s="33"/>
      <c r="U1214" s="33"/>
      <c r="V1214" s="33"/>
      <c r="W1214" s="33"/>
      <c r="X1214" s="33"/>
    </row>
    <row r="1215" spans="1:24" s="34" customFormat="1">
      <c r="A1215" s="29"/>
      <c r="B1215" s="29"/>
      <c r="C1215" s="29"/>
      <c r="D1215" s="29"/>
      <c r="E1215" s="29"/>
      <c r="F1215" s="29"/>
      <c r="G1215" s="29"/>
      <c r="H1215" s="29"/>
      <c r="I1215" s="30"/>
      <c r="J1215" s="30"/>
      <c r="K1215" s="30"/>
      <c r="L1215" s="30"/>
      <c r="M1215" s="40"/>
      <c r="N1215" s="40"/>
      <c r="O1215" s="31"/>
      <c r="P1215" s="31"/>
      <c r="Q1215" s="32"/>
      <c r="R1215" s="32"/>
      <c r="S1215" s="33"/>
      <c r="T1215" s="33"/>
      <c r="U1215" s="33"/>
      <c r="V1215" s="33"/>
      <c r="W1215" s="33"/>
      <c r="X1215" s="33"/>
    </row>
    <row r="1216" spans="1:24" s="34" customFormat="1">
      <c r="A1216" s="29"/>
      <c r="B1216" s="29"/>
      <c r="C1216" s="29"/>
      <c r="D1216" s="29"/>
      <c r="E1216" s="29"/>
      <c r="F1216" s="29"/>
      <c r="G1216" s="29"/>
      <c r="H1216" s="29"/>
      <c r="I1216" s="30"/>
      <c r="J1216" s="30"/>
      <c r="K1216" s="30"/>
      <c r="L1216" s="30"/>
      <c r="M1216" s="40"/>
      <c r="N1216" s="40"/>
      <c r="O1216" s="31"/>
      <c r="P1216" s="31"/>
      <c r="Q1216" s="32"/>
      <c r="R1216" s="32"/>
      <c r="S1216" s="33"/>
      <c r="T1216" s="33"/>
      <c r="U1216" s="33"/>
      <c r="V1216" s="33"/>
      <c r="W1216" s="33"/>
      <c r="X1216" s="33"/>
    </row>
    <row r="1217" spans="1:24" s="34" customFormat="1">
      <c r="A1217" s="29"/>
      <c r="B1217" s="29"/>
      <c r="C1217" s="29"/>
      <c r="D1217" s="29"/>
      <c r="E1217" s="29"/>
      <c r="F1217" s="29"/>
      <c r="G1217" s="29"/>
      <c r="H1217" s="29"/>
      <c r="I1217" s="30"/>
      <c r="J1217" s="30"/>
      <c r="K1217" s="30"/>
      <c r="L1217" s="30"/>
      <c r="M1217" s="40"/>
      <c r="N1217" s="40"/>
      <c r="O1217" s="31"/>
      <c r="P1217" s="31"/>
      <c r="Q1217" s="32"/>
      <c r="R1217" s="32"/>
      <c r="S1217" s="33"/>
      <c r="T1217" s="33"/>
      <c r="U1217" s="33"/>
      <c r="V1217" s="33"/>
      <c r="W1217" s="33"/>
      <c r="X1217" s="33"/>
    </row>
    <row r="1218" spans="1:24" s="34" customFormat="1">
      <c r="A1218" s="29"/>
      <c r="B1218" s="29"/>
      <c r="C1218" s="29"/>
      <c r="D1218" s="29"/>
      <c r="E1218" s="29"/>
      <c r="F1218" s="29"/>
      <c r="G1218" s="29"/>
      <c r="H1218" s="29"/>
      <c r="I1218" s="30"/>
      <c r="J1218" s="30"/>
      <c r="K1218" s="30"/>
      <c r="L1218" s="30"/>
      <c r="M1218" s="40"/>
      <c r="N1218" s="40"/>
      <c r="O1218" s="31"/>
      <c r="P1218" s="31"/>
      <c r="Q1218" s="32"/>
      <c r="R1218" s="32"/>
      <c r="S1218" s="33"/>
      <c r="T1218" s="33"/>
      <c r="U1218" s="33"/>
      <c r="V1218" s="33"/>
      <c r="W1218" s="33"/>
      <c r="X1218" s="33"/>
    </row>
    <row r="1219" spans="1:24" s="34" customFormat="1">
      <c r="A1219" s="29"/>
      <c r="B1219" s="29"/>
      <c r="C1219" s="29"/>
      <c r="D1219" s="29"/>
      <c r="E1219" s="29"/>
      <c r="F1219" s="29"/>
      <c r="G1219" s="29"/>
      <c r="H1219" s="29"/>
      <c r="I1219" s="30"/>
      <c r="J1219" s="30"/>
      <c r="K1219" s="30"/>
      <c r="L1219" s="30"/>
      <c r="M1219" s="40"/>
      <c r="N1219" s="40"/>
      <c r="O1219" s="31"/>
      <c r="P1219" s="31"/>
      <c r="Q1219" s="32"/>
      <c r="R1219" s="32"/>
      <c r="S1219" s="33"/>
      <c r="T1219" s="33"/>
      <c r="U1219" s="33"/>
      <c r="V1219" s="33"/>
      <c r="W1219" s="33"/>
      <c r="X1219" s="33"/>
    </row>
    <row r="1220" spans="1:24" s="34" customFormat="1">
      <c r="A1220" s="29"/>
      <c r="B1220" s="29"/>
      <c r="C1220" s="29"/>
      <c r="D1220" s="29"/>
      <c r="E1220" s="29"/>
      <c r="F1220" s="29"/>
      <c r="G1220" s="29"/>
      <c r="H1220" s="29"/>
      <c r="I1220" s="30"/>
      <c r="J1220" s="30"/>
      <c r="K1220" s="30"/>
      <c r="L1220" s="30"/>
      <c r="M1220" s="40"/>
      <c r="N1220" s="40"/>
      <c r="O1220" s="31"/>
      <c r="P1220" s="31"/>
      <c r="Q1220" s="32"/>
      <c r="R1220" s="32"/>
      <c r="S1220" s="33"/>
      <c r="T1220" s="33"/>
      <c r="U1220" s="33"/>
      <c r="V1220" s="33"/>
      <c r="W1220" s="33"/>
      <c r="X1220" s="33"/>
    </row>
    <row r="1221" spans="1:24" s="34" customFormat="1">
      <c r="A1221" s="29"/>
      <c r="B1221" s="29"/>
      <c r="C1221" s="29"/>
      <c r="D1221" s="29"/>
      <c r="E1221" s="29"/>
      <c r="F1221" s="29"/>
      <c r="G1221" s="29"/>
      <c r="H1221" s="29"/>
      <c r="I1221" s="30"/>
      <c r="J1221" s="30"/>
      <c r="K1221" s="30"/>
      <c r="L1221" s="30"/>
      <c r="M1221" s="40"/>
      <c r="N1221" s="40"/>
      <c r="O1221" s="31"/>
      <c r="P1221" s="31"/>
      <c r="Q1221" s="32"/>
      <c r="R1221" s="32"/>
      <c r="S1221" s="33"/>
      <c r="T1221" s="33"/>
      <c r="U1221" s="33"/>
      <c r="V1221" s="33"/>
      <c r="W1221" s="33"/>
      <c r="X1221" s="33"/>
    </row>
    <row r="1222" spans="1:24" s="34" customFormat="1">
      <c r="A1222" s="29"/>
      <c r="B1222" s="29"/>
      <c r="C1222" s="29"/>
      <c r="D1222" s="29"/>
      <c r="E1222" s="29"/>
      <c r="F1222" s="29"/>
      <c r="G1222" s="29"/>
      <c r="H1222" s="29"/>
      <c r="I1222" s="30"/>
      <c r="J1222" s="30"/>
      <c r="K1222" s="30"/>
      <c r="L1222" s="30"/>
      <c r="M1222" s="40"/>
      <c r="N1222" s="40"/>
      <c r="O1222" s="31"/>
      <c r="P1222" s="31"/>
      <c r="Q1222" s="32"/>
      <c r="R1222" s="32"/>
      <c r="S1222" s="33"/>
      <c r="T1222" s="33"/>
      <c r="U1222" s="33"/>
      <c r="V1222" s="33"/>
      <c r="W1222" s="33"/>
      <c r="X1222" s="33"/>
    </row>
    <row r="1223" spans="1:24" s="34" customFormat="1">
      <c r="A1223" s="29"/>
      <c r="B1223" s="29"/>
      <c r="C1223" s="29"/>
      <c r="D1223" s="29"/>
      <c r="E1223" s="29"/>
      <c r="F1223" s="29"/>
      <c r="G1223" s="29"/>
      <c r="H1223" s="29"/>
      <c r="I1223" s="30"/>
      <c r="J1223" s="30"/>
      <c r="K1223" s="30"/>
      <c r="L1223" s="30"/>
      <c r="M1223" s="40"/>
      <c r="N1223" s="40"/>
      <c r="O1223" s="31"/>
      <c r="P1223" s="31"/>
      <c r="Q1223" s="32"/>
      <c r="R1223" s="32"/>
      <c r="S1223" s="33"/>
      <c r="T1223" s="33"/>
      <c r="U1223" s="33"/>
      <c r="V1223" s="33"/>
      <c r="W1223" s="33"/>
      <c r="X1223" s="33"/>
    </row>
    <row r="1224" spans="1:24" s="34" customFormat="1">
      <c r="A1224" s="29"/>
      <c r="B1224" s="29"/>
      <c r="C1224" s="29"/>
      <c r="D1224" s="29"/>
      <c r="E1224" s="29"/>
      <c r="F1224" s="29"/>
      <c r="G1224" s="29"/>
      <c r="H1224" s="29"/>
      <c r="I1224" s="30"/>
      <c r="J1224" s="30"/>
      <c r="K1224" s="30"/>
      <c r="L1224" s="30"/>
      <c r="M1224" s="40"/>
      <c r="N1224" s="40"/>
      <c r="O1224" s="31"/>
      <c r="P1224" s="31"/>
      <c r="Q1224" s="32"/>
      <c r="R1224" s="32"/>
      <c r="S1224" s="33"/>
      <c r="T1224" s="33"/>
      <c r="U1224" s="33"/>
      <c r="V1224" s="33"/>
      <c r="W1224" s="33"/>
      <c r="X1224" s="33"/>
    </row>
    <row r="1225" spans="1:24" s="34" customFormat="1">
      <c r="A1225" s="29"/>
      <c r="B1225" s="29"/>
      <c r="C1225" s="29"/>
      <c r="D1225" s="29"/>
      <c r="E1225" s="29"/>
      <c r="F1225" s="29"/>
      <c r="G1225" s="29"/>
      <c r="H1225" s="29"/>
      <c r="I1225" s="30"/>
      <c r="J1225" s="30"/>
      <c r="K1225" s="30"/>
      <c r="L1225" s="30"/>
      <c r="M1225" s="40"/>
      <c r="N1225" s="40"/>
      <c r="O1225" s="31"/>
      <c r="P1225" s="31"/>
      <c r="Q1225" s="32"/>
      <c r="R1225" s="32"/>
      <c r="S1225" s="33"/>
      <c r="T1225" s="33"/>
      <c r="U1225" s="33"/>
      <c r="V1225" s="33"/>
      <c r="W1225" s="33"/>
      <c r="X1225" s="33"/>
    </row>
    <row r="1226" spans="1:24" s="34" customFormat="1">
      <c r="A1226" s="29"/>
      <c r="B1226" s="29"/>
      <c r="C1226" s="29"/>
      <c r="D1226" s="29"/>
      <c r="E1226" s="29"/>
      <c r="F1226" s="29"/>
      <c r="G1226" s="29"/>
      <c r="H1226" s="29"/>
      <c r="I1226" s="30"/>
      <c r="J1226" s="30"/>
      <c r="K1226" s="30"/>
      <c r="L1226" s="30"/>
      <c r="M1226" s="40"/>
      <c r="N1226" s="40"/>
      <c r="O1226" s="31"/>
      <c r="P1226" s="31"/>
      <c r="Q1226" s="32"/>
      <c r="R1226" s="32"/>
      <c r="S1226" s="33"/>
      <c r="T1226" s="33"/>
      <c r="U1226" s="33"/>
      <c r="V1226" s="33"/>
      <c r="W1226" s="33"/>
      <c r="X1226" s="33"/>
    </row>
    <row r="1227" spans="1:24" s="34" customFormat="1">
      <c r="A1227" s="29"/>
      <c r="B1227" s="29"/>
      <c r="C1227" s="29"/>
      <c r="D1227" s="29"/>
      <c r="E1227" s="29"/>
      <c r="F1227" s="29"/>
      <c r="G1227" s="29"/>
      <c r="H1227" s="29"/>
      <c r="I1227" s="30"/>
      <c r="J1227" s="30"/>
      <c r="K1227" s="30"/>
      <c r="L1227" s="30"/>
      <c r="M1227" s="40"/>
      <c r="N1227" s="40"/>
      <c r="O1227" s="31"/>
      <c r="P1227" s="31"/>
      <c r="Q1227" s="32"/>
      <c r="R1227" s="32"/>
      <c r="S1227" s="33"/>
      <c r="T1227" s="33"/>
      <c r="U1227" s="33"/>
      <c r="V1227" s="33"/>
      <c r="W1227" s="33"/>
      <c r="X1227" s="33"/>
    </row>
    <row r="1228" spans="1:24" s="34" customFormat="1">
      <c r="A1228" s="29"/>
      <c r="B1228" s="29"/>
      <c r="C1228" s="29"/>
      <c r="D1228" s="29"/>
      <c r="E1228" s="29"/>
      <c r="F1228" s="29"/>
      <c r="G1228" s="29"/>
      <c r="H1228" s="29"/>
      <c r="I1228" s="30"/>
      <c r="J1228" s="30"/>
      <c r="K1228" s="30"/>
      <c r="L1228" s="30"/>
      <c r="M1228" s="40"/>
      <c r="N1228" s="40"/>
      <c r="O1228" s="31"/>
      <c r="P1228" s="31"/>
      <c r="Q1228" s="32"/>
      <c r="R1228" s="32"/>
      <c r="S1228" s="33"/>
      <c r="T1228" s="33"/>
      <c r="U1228" s="33"/>
      <c r="V1228" s="33"/>
      <c r="W1228" s="33"/>
      <c r="X1228" s="33"/>
    </row>
    <row r="1229" spans="1:24" s="34" customFormat="1">
      <c r="A1229" s="29"/>
      <c r="B1229" s="29"/>
      <c r="C1229" s="29"/>
      <c r="D1229" s="29"/>
      <c r="E1229" s="29"/>
      <c r="F1229" s="29"/>
      <c r="G1229" s="29"/>
      <c r="H1229" s="29"/>
      <c r="I1229" s="30"/>
      <c r="J1229" s="30"/>
      <c r="K1229" s="30"/>
      <c r="L1229" s="30"/>
      <c r="M1229" s="40"/>
      <c r="N1229" s="40"/>
      <c r="O1229" s="31"/>
      <c r="P1229" s="31"/>
      <c r="Q1229" s="32"/>
      <c r="R1229" s="32"/>
      <c r="S1229" s="33"/>
      <c r="T1229" s="33"/>
      <c r="U1229" s="33"/>
      <c r="V1229" s="33"/>
      <c r="W1229" s="33"/>
      <c r="X1229" s="33"/>
    </row>
    <row r="1230" spans="1:24" s="34" customFormat="1">
      <c r="A1230" s="29"/>
      <c r="B1230" s="29"/>
      <c r="C1230" s="29"/>
      <c r="D1230" s="29"/>
      <c r="E1230" s="29"/>
      <c r="F1230" s="29"/>
      <c r="G1230" s="29"/>
      <c r="H1230" s="29"/>
      <c r="I1230" s="30"/>
      <c r="J1230" s="30"/>
      <c r="K1230" s="30"/>
      <c r="L1230" s="30"/>
      <c r="M1230" s="40"/>
      <c r="N1230" s="40"/>
      <c r="O1230" s="31"/>
      <c r="P1230" s="31"/>
      <c r="Q1230" s="32"/>
      <c r="R1230" s="32"/>
      <c r="S1230" s="33"/>
      <c r="T1230" s="33"/>
      <c r="U1230" s="33"/>
      <c r="V1230" s="33"/>
      <c r="W1230" s="33"/>
      <c r="X1230" s="33"/>
    </row>
    <row r="1231" spans="1:24" s="34" customFormat="1">
      <c r="A1231" s="29"/>
      <c r="B1231" s="29"/>
      <c r="C1231" s="29"/>
      <c r="D1231" s="29"/>
      <c r="E1231" s="29"/>
      <c r="F1231" s="29"/>
      <c r="G1231" s="29"/>
      <c r="H1231" s="29"/>
      <c r="I1231" s="30"/>
      <c r="J1231" s="30"/>
      <c r="K1231" s="30"/>
      <c r="L1231" s="30"/>
      <c r="M1231" s="40"/>
      <c r="N1231" s="40"/>
      <c r="O1231" s="31"/>
      <c r="P1231" s="31"/>
      <c r="Q1231" s="32"/>
      <c r="R1231" s="32"/>
      <c r="S1231" s="33"/>
      <c r="T1231" s="33"/>
      <c r="U1231" s="33"/>
      <c r="V1231" s="33"/>
      <c r="W1231" s="33"/>
      <c r="X1231" s="33"/>
    </row>
    <row r="1232" spans="1:24" s="34" customFormat="1">
      <c r="A1232" s="29"/>
      <c r="B1232" s="29"/>
      <c r="C1232" s="29"/>
      <c r="D1232" s="29"/>
      <c r="E1232" s="29"/>
      <c r="F1232" s="29"/>
      <c r="G1232" s="29"/>
      <c r="H1232" s="29"/>
      <c r="I1232" s="30"/>
      <c r="J1232" s="30"/>
      <c r="K1232" s="30"/>
      <c r="L1232" s="30"/>
      <c r="M1232" s="40"/>
      <c r="N1232" s="40"/>
      <c r="O1232" s="31"/>
      <c r="P1232" s="31"/>
      <c r="Q1232" s="32"/>
      <c r="R1232" s="32"/>
      <c r="S1232" s="33"/>
      <c r="T1232" s="33"/>
      <c r="U1232" s="33"/>
      <c r="V1232" s="33"/>
      <c r="W1232" s="33"/>
      <c r="X1232" s="33"/>
    </row>
    <row r="1233" spans="1:24" s="34" customFormat="1">
      <c r="A1233" s="29"/>
      <c r="B1233" s="29"/>
      <c r="C1233" s="29"/>
      <c r="D1233" s="29"/>
      <c r="E1233" s="29"/>
      <c r="F1233" s="29"/>
      <c r="G1233" s="29"/>
      <c r="H1233" s="29"/>
      <c r="I1233" s="30"/>
      <c r="J1233" s="30"/>
      <c r="K1233" s="30"/>
      <c r="L1233" s="30"/>
      <c r="M1233" s="40"/>
      <c r="N1233" s="40"/>
      <c r="O1233" s="31"/>
      <c r="P1233" s="31"/>
      <c r="Q1233" s="32"/>
      <c r="R1233" s="32"/>
      <c r="S1233" s="33"/>
      <c r="T1233" s="33"/>
      <c r="U1233" s="33"/>
      <c r="V1233" s="33"/>
      <c r="W1233" s="33"/>
      <c r="X1233" s="33"/>
    </row>
    <row r="1234" spans="1:24" s="34" customFormat="1">
      <c r="A1234" s="29"/>
      <c r="B1234" s="29"/>
      <c r="C1234" s="29"/>
      <c r="D1234" s="29"/>
      <c r="E1234" s="29"/>
      <c r="F1234" s="29"/>
      <c r="G1234" s="29"/>
      <c r="H1234" s="29"/>
      <c r="I1234" s="30"/>
      <c r="J1234" s="30"/>
      <c r="K1234" s="30"/>
      <c r="L1234" s="30"/>
      <c r="M1234" s="40"/>
      <c r="N1234" s="40"/>
      <c r="O1234" s="31"/>
      <c r="P1234" s="31"/>
      <c r="Q1234" s="32"/>
      <c r="R1234" s="32"/>
      <c r="S1234" s="33"/>
      <c r="T1234" s="33"/>
      <c r="U1234" s="33"/>
      <c r="V1234" s="33"/>
      <c r="W1234" s="33"/>
      <c r="X1234" s="33"/>
    </row>
    <row r="1235" spans="1:24" s="34" customFormat="1">
      <c r="A1235" s="29"/>
      <c r="B1235" s="29"/>
      <c r="C1235" s="29"/>
      <c r="D1235" s="29"/>
      <c r="E1235" s="29"/>
      <c r="F1235" s="29"/>
      <c r="G1235" s="29"/>
      <c r="H1235" s="29"/>
      <c r="I1235" s="30"/>
      <c r="J1235" s="30"/>
      <c r="K1235" s="30"/>
      <c r="L1235" s="30"/>
      <c r="M1235" s="40"/>
      <c r="N1235" s="40"/>
      <c r="O1235" s="31"/>
      <c r="P1235" s="31"/>
      <c r="Q1235" s="32"/>
      <c r="R1235" s="32"/>
      <c r="S1235" s="33"/>
      <c r="T1235" s="33"/>
      <c r="U1235" s="33"/>
      <c r="V1235" s="33"/>
      <c r="W1235" s="33"/>
      <c r="X1235" s="33"/>
    </row>
    <row r="1236" spans="1:24" s="34" customFormat="1">
      <c r="A1236" s="29"/>
      <c r="B1236" s="29"/>
      <c r="C1236" s="29"/>
      <c r="D1236" s="29"/>
      <c r="E1236" s="29"/>
      <c r="F1236" s="29"/>
      <c r="G1236" s="29"/>
      <c r="H1236" s="29"/>
      <c r="I1236" s="30"/>
      <c r="J1236" s="30"/>
      <c r="K1236" s="30"/>
      <c r="L1236" s="30"/>
      <c r="M1236" s="40"/>
      <c r="N1236" s="40"/>
      <c r="O1236" s="31"/>
      <c r="P1236" s="31"/>
      <c r="Q1236" s="32"/>
      <c r="R1236" s="32"/>
      <c r="S1236" s="33"/>
      <c r="T1236" s="33"/>
      <c r="U1236" s="33"/>
      <c r="V1236" s="33"/>
      <c r="W1236" s="33"/>
      <c r="X1236" s="33"/>
    </row>
    <row r="1237" spans="1:24" s="34" customFormat="1">
      <c r="A1237" s="29"/>
      <c r="B1237" s="29"/>
      <c r="C1237" s="29"/>
      <c r="D1237" s="29"/>
      <c r="E1237" s="29"/>
      <c r="F1237" s="29"/>
      <c r="G1237" s="29"/>
      <c r="H1237" s="29"/>
      <c r="I1237" s="30"/>
      <c r="J1237" s="30"/>
      <c r="K1237" s="30"/>
      <c r="L1237" s="30"/>
      <c r="M1237" s="40"/>
      <c r="N1237" s="40"/>
      <c r="O1237" s="31"/>
      <c r="P1237" s="31"/>
      <c r="Q1237" s="32"/>
      <c r="R1237" s="32"/>
      <c r="S1237" s="33"/>
      <c r="T1237" s="33"/>
      <c r="U1237" s="33"/>
      <c r="V1237" s="33"/>
      <c r="W1237" s="33"/>
      <c r="X1237" s="33"/>
    </row>
    <row r="1238" spans="1:24" s="34" customFormat="1">
      <c r="A1238" s="29"/>
      <c r="B1238" s="29"/>
      <c r="C1238" s="29"/>
      <c r="D1238" s="29"/>
      <c r="E1238" s="29"/>
      <c r="F1238" s="29"/>
      <c r="G1238" s="29"/>
      <c r="H1238" s="29"/>
      <c r="I1238" s="30"/>
      <c r="J1238" s="30"/>
      <c r="K1238" s="30"/>
      <c r="L1238" s="30"/>
      <c r="M1238" s="40"/>
      <c r="N1238" s="40"/>
      <c r="O1238" s="31"/>
      <c r="P1238" s="31"/>
      <c r="Q1238" s="32"/>
      <c r="R1238" s="32"/>
      <c r="S1238" s="33"/>
      <c r="T1238" s="33"/>
      <c r="U1238" s="33"/>
      <c r="V1238" s="33"/>
      <c r="W1238" s="33"/>
      <c r="X1238" s="33"/>
    </row>
    <row r="1239" spans="1:24" s="34" customFormat="1">
      <c r="A1239" s="29"/>
      <c r="B1239" s="29"/>
      <c r="C1239" s="29"/>
      <c r="D1239" s="29"/>
      <c r="E1239" s="29"/>
      <c r="F1239" s="29"/>
      <c r="G1239" s="29"/>
      <c r="H1239" s="29"/>
      <c r="I1239" s="30"/>
      <c r="J1239" s="30"/>
      <c r="K1239" s="30"/>
      <c r="L1239" s="30"/>
      <c r="M1239" s="40"/>
      <c r="N1239" s="40"/>
      <c r="O1239" s="31"/>
      <c r="P1239" s="31"/>
      <c r="Q1239" s="32"/>
      <c r="R1239" s="32"/>
      <c r="S1239" s="33"/>
      <c r="T1239" s="33"/>
      <c r="U1239" s="33"/>
      <c r="V1239" s="33"/>
      <c r="W1239" s="33"/>
      <c r="X1239" s="33"/>
    </row>
    <row r="1240" spans="1:24" s="34" customFormat="1">
      <c r="A1240" s="29"/>
      <c r="B1240" s="29"/>
      <c r="C1240" s="29"/>
      <c r="D1240" s="29"/>
      <c r="E1240" s="29"/>
      <c r="F1240" s="29"/>
      <c r="G1240" s="29"/>
      <c r="H1240" s="29"/>
      <c r="I1240" s="30"/>
      <c r="J1240" s="30"/>
      <c r="K1240" s="30"/>
      <c r="L1240" s="30"/>
      <c r="M1240" s="40"/>
      <c r="N1240" s="40"/>
      <c r="O1240" s="31"/>
      <c r="P1240" s="31"/>
      <c r="Q1240" s="32"/>
      <c r="R1240" s="32"/>
      <c r="S1240" s="33"/>
      <c r="T1240" s="33"/>
      <c r="U1240" s="33"/>
      <c r="V1240" s="33"/>
      <c r="W1240" s="33"/>
      <c r="X1240" s="33"/>
    </row>
    <row r="1241" spans="1:24" s="34" customFormat="1">
      <c r="A1241" s="29"/>
      <c r="B1241" s="29"/>
      <c r="C1241" s="29"/>
      <c r="D1241" s="29"/>
      <c r="E1241" s="29"/>
      <c r="F1241" s="29"/>
      <c r="G1241" s="29"/>
      <c r="H1241" s="29"/>
      <c r="I1241" s="30"/>
      <c r="J1241" s="30"/>
      <c r="K1241" s="30"/>
      <c r="L1241" s="30"/>
      <c r="M1241" s="40"/>
      <c r="N1241" s="40"/>
      <c r="O1241" s="31"/>
      <c r="P1241" s="31"/>
      <c r="Q1241" s="32"/>
      <c r="R1241" s="32"/>
      <c r="S1241" s="33"/>
      <c r="T1241" s="33"/>
      <c r="U1241" s="33"/>
      <c r="V1241" s="33"/>
      <c r="W1241" s="33"/>
      <c r="X1241" s="33"/>
    </row>
    <row r="1242" spans="1:24" s="34" customFormat="1">
      <c r="A1242" s="29"/>
      <c r="B1242" s="29"/>
      <c r="C1242" s="29"/>
      <c r="D1242" s="29"/>
      <c r="E1242" s="29"/>
      <c r="F1242" s="29"/>
      <c r="G1242" s="29"/>
      <c r="H1242" s="29"/>
      <c r="I1242" s="30"/>
      <c r="J1242" s="30"/>
      <c r="K1242" s="30"/>
      <c r="L1242" s="30"/>
      <c r="M1242" s="40"/>
      <c r="N1242" s="40"/>
      <c r="O1242" s="31"/>
      <c r="P1242" s="31"/>
      <c r="Q1242" s="32"/>
      <c r="R1242" s="32"/>
      <c r="S1242" s="33"/>
      <c r="T1242" s="33"/>
      <c r="U1242" s="33"/>
      <c r="V1242" s="33"/>
      <c r="W1242" s="33"/>
      <c r="X1242" s="33"/>
    </row>
    <row r="1243" spans="1:24" s="34" customFormat="1">
      <c r="A1243" s="29"/>
      <c r="B1243" s="29"/>
      <c r="C1243" s="29"/>
      <c r="D1243" s="29"/>
      <c r="E1243" s="29"/>
      <c r="F1243" s="29"/>
      <c r="G1243" s="29"/>
      <c r="H1243" s="29"/>
      <c r="I1243" s="30"/>
      <c r="J1243" s="30"/>
      <c r="K1243" s="30"/>
      <c r="L1243" s="30"/>
      <c r="M1243" s="40"/>
      <c r="N1243" s="40"/>
      <c r="O1243" s="31"/>
      <c r="P1243" s="31"/>
      <c r="Q1243" s="32"/>
      <c r="R1243" s="32"/>
      <c r="S1243" s="33"/>
      <c r="T1243" s="33"/>
      <c r="U1243" s="33"/>
      <c r="V1243" s="33"/>
      <c r="W1243" s="33"/>
      <c r="X1243" s="33"/>
    </row>
    <row r="1244" spans="1:24" s="34" customFormat="1">
      <c r="A1244" s="29"/>
      <c r="B1244" s="29"/>
      <c r="C1244" s="29"/>
      <c r="D1244" s="29"/>
      <c r="E1244" s="29"/>
      <c r="F1244" s="29"/>
      <c r="G1244" s="29"/>
      <c r="H1244" s="29"/>
      <c r="I1244" s="30"/>
      <c r="J1244" s="30"/>
      <c r="K1244" s="30"/>
      <c r="L1244" s="30"/>
      <c r="M1244" s="40"/>
      <c r="N1244" s="40"/>
      <c r="O1244" s="31"/>
      <c r="P1244" s="31"/>
      <c r="Q1244" s="32"/>
      <c r="R1244" s="32"/>
      <c r="S1244" s="33"/>
      <c r="T1244" s="33"/>
      <c r="U1244" s="33"/>
      <c r="V1244" s="33"/>
      <c r="W1244" s="33"/>
      <c r="X1244" s="33"/>
    </row>
    <row r="1245" spans="1:24" s="34" customFormat="1">
      <c r="A1245" s="29"/>
      <c r="B1245" s="29"/>
      <c r="C1245" s="29"/>
      <c r="D1245" s="29"/>
      <c r="E1245" s="29"/>
      <c r="F1245" s="29"/>
      <c r="G1245" s="29"/>
      <c r="H1245" s="29"/>
      <c r="I1245" s="30"/>
      <c r="J1245" s="30"/>
      <c r="K1245" s="30"/>
      <c r="L1245" s="30"/>
      <c r="M1245" s="40"/>
      <c r="N1245" s="40"/>
      <c r="O1245" s="31"/>
      <c r="P1245" s="31"/>
      <c r="Q1245" s="32"/>
      <c r="R1245" s="32"/>
      <c r="S1245" s="33"/>
      <c r="T1245" s="33"/>
      <c r="U1245" s="33"/>
      <c r="V1245" s="33"/>
      <c r="W1245" s="33"/>
      <c r="X1245" s="33"/>
    </row>
    <row r="1246" spans="1:24" s="34" customFormat="1">
      <c r="A1246" s="29"/>
      <c r="B1246" s="29"/>
      <c r="C1246" s="29"/>
      <c r="D1246" s="29"/>
      <c r="E1246" s="29"/>
      <c r="F1246" s="29"/>
      <c r="G1246" s="29"/>
      <c r="H1246" s="29"/>
      <c r="I1246" s="30"/>
      <c r="J1246" s="30"/>
      <c r="K1246" s="30"/>
      <c r="L1246" s="30"/>
      <c r="M1246" s="40"/>
      <c r="N1246" s="40"/>
      <c r="O1246" s="31"/>
      <c r="P1246" s="31"/>
      <c r="Q1246" s="32"/>
      <c r="R1246" s="32"/>
      <c r="S1246" s="33"/>
      <c r="T1246" s="33"/>
      <c r="U1246" s="33"/>
      <c r="V1246" s="33"/>
      <c r="W1246" s="33"/>
      <c r="X1246" s="33"/>
    </row>
    <row r="1247" spans="1:24" s="34" customFormat="1">
      <c r="A1247" s="29"/>
      <c r="B1247" s="29"/>
      <c r="C1247" s="29"/>
      <c r="D1247" s="29"/>
      <c r="E1247" s="29"/>
      <c r="F1247" s="29"/>
      <c r="G1247" s="29"/>
      <c r="H1247" s="29"/>
      <c r="I1247" s="30"/>
      <c r="J1247" s="30"/>
      <c r="K1247" s="30"/>
      <c r="L1247" s="30"/>
      <c r="M1247" s="40"/>
      <c r="N1247" s="40"/>
      <c r="O1247" s="31"/>
      <c r="P1247" s="31"/>
      <c r="Q1247" s="32"/>
      <c r="R1247" s="32"/>
      <c r="S1247" s="33"/>
      <c r="T1247" s="33"/>
      <c r="U1247" s="33"/>
      <c r="V1247" s="33"/>
      <c r="W1247" s="33"/>
      <c r="X1247" s="33"/>
    </row>
    <row r="1248" spans="1:24" s="34" customFormat="1">
      <c r="A1248" s="29"/>
      <c r="B1248" s="29"/>
      <c r="C1248" s="29"/>
      <c r="D1248" s="29"/>
      <c r="E1248" s="29"/>
      <c r="F1248" s="29"/>
      <c r="G1248" s="29"/>
      <c r="H1248" s="29"/>
      <c r="I1248" s="30"/>
      <c r="J1248" s="30"/>
      <c r="K1248" s="30"/>
      <c r="L1248" s="30"/>
      <c r="M1248" s="40"/>
      <c r="N1248" s="40"/>
      <c r="O1248" s="31"/>
      <c r="P1248" s="31"/>
      <c r="Q1248" s="32"/>
      <c r="R1248" s="32"/>
      <c r="S1248" s="33"/>
      <c r="T1248" s="33"/>
      <c r="U1248" s="33"/>
      <c r="V1248" s="33"/>
      <c r="W1248" s="33"/>
      <c r="X1248" s="33"/>
    </row>
    <row r="1249" spans="1:24" s="34" customFormat="1">
      <c r="A1249" s="29"/>
      <c r="B1249" s="29"/>
      <c r="C1249" s="29"/>
      <c r="D1249" s="29"/>
      <c r="E1249" s="29"/>
      <c r="F1249" s="29"/>
      <c r="G1249" s="29"/>
      <c r="H1249" s="29"/>
      <c r="I1249" s="30"/>
      <c r="J1249" s="30"/>
      <c r="K1249" s="30"/>
      <c r="L1249" s="30"/>
      <c r="M1249" s="40"/>
      <c r="N1249" s="40"/>
      <c r="O1249" s="31"/>
      <c r="P1249" s="31"/>
      <c r="Q1249" s="32"/>
      <c r="R1249" s="32"/>
      <c r="S1249" s="33"/>
      <c r="T1249" s="33"/>
      <c r="U1249" s="33"/>
      <c r="V1249" s="33"/>
      <c r="W1249" s="33"/>
      <c r="X1249" s="33"/>
    </row>
    <row r="1250" spans="1:24" s="34" customFormat="1">
      <c r="A1250" s="29"/>
      <c r="B1250" s="29"/>
      <c r="C1250" s="29"/>
      <c r="D1250" s="29"/>
      <c r="E1250" s="29"/>
      <c r="F1250" s="29"/>
      <c r="G1250" s="29"/>
      <c r="H1250" s="29"/>
      <c r="I1250" s="30"/>
      <c r="J1250" s="30"/>
      <c r="K1250" s="30"/>
      <c r="L1250" s="30"/>
      <c r="M1250" s="40"/>
      <c r="N1250" s="40"/>
      <c r="O1250" s="31"/>
      <c r="P1250" s="31"/>
      <c r="Q1250" s="32"/>
      <c r="R1250" s="32"/>
      <c r="S1250" s="33"/>
      <c r="T1250" s="33"/>
      <c r="U1250" s="33"/>
      <c r="V1250" s="33"/>
      <c r="W1250" s="33"/>
      <c r="X1250" s="33"/>
    </row>
    <row r="1251" spans="1:24" s="34" customFormat="1">
      <c r="A1251" s="29"/>
      <c r="B1251" s="29"/>
      <c r="C1251" s="29"/>
      <c r="D1251" s="29"/>
      <c r="E1251" s="29"/>
      <c r="F1251" s="29"/>
      <c r="G1251" s="29"/>
      <c r="H1251" s="29"/>
      <c r="I1251" s="30"/>
      <c r="J1251" s="30"/>
      <c r="K1251" s="30"/>
      <c r="L1251" s="30"/>
      <c r="M1251" s="40"/>
      <c r="N1251" s="40"/>
      <c r="O1251" s="31"/>
      <c r="P1251" s="31"/>
      <c r="Q1251" s="32"/>
      <c r="R1251" s="32"/>
      <c r="S1251" s="33"/>
      <c r="T1251" s="33"/>
      <c r="U1251" s="33"/>
      <c r="V1251" s="33"/>
      <c r="W1251" s="33"/>
      <c r="X1251" s="33"/>
    </row>
    <row r="1252" spans="1:24" s="34" customFormat="1">
      <c r="A1252" s="29"/>
      <c r="B1252" s="29"/>
      <c r="C1252" s="29"/>
      <c r="D1252" s="29"/>
      <c r="E1252" s="29"/>
      <c r="F1252" s="29"/>
      <c r="G1252" s="29"/>
      <c r="H1252" s="29"/>
      <c r="I1252" s="30"/>
      <c r="J1252" s="30"/>
      <c r="K1252" s="30"/>
      <c r="L1252" s="30"/>
      <c r="M1252" s="40"/>
      <c r="N1252" s="40"/>
      <c r="O1252" s="31"/>
      <c r="P1252" s="31"/>
      <c r="Q1252" s="32"/>
      <c r="R1252" s="32"/>
      <c r="S1252" s="33"/>
      <c r="T1252" s="33"/>
      <c r="U1252" s="33"/>
      <c r="V1252" s="33"/>
      <c r="W1252" s="33"/>
      <c r="X1252" s="33"/>
    </row>
    <row r="1253" spans="1:24" s="34" customFormat="1">
      <c r="A1253" s="29"/>
      <c r="B1253" s="29"/>
      <c r="C1253" s="29"/>
      <c r="D1253" s="29"/>
      <c r="E1253" s="29"/>
      <c r="F1253" s="29"/>
      <c r="G1253" s="29"/>
      <c r="H1253" s="29"/>
      <c r="I1253" s="30"/>
      <c r="J1253" s="30"/>
      <c r="K1253" s="30"/>
      <c r="L1253" s="30"/>
      <c r="M1253" s="40"/>
      <c r="N1253" s="40"/>
      <c r="O1253" s="31"/>
      <c r="P1253" s="31"/>
      <c r="Q1253" s="32"/>
      <c r="R1253" s="32"/>
      <c r="S1253" s="33"/>
      <c r="T1253" s="33"/>
      <c r="U1253" s="33"/>
      <c r="V1253" s="33"/>
      <c r="W1253" s="33"/>
      <c r="X1253" s="33"/>
    </row>
    <row r="1254" spans="1:24" s="34" customFormat="1">
      <c r="A1254" s="29"/>
      <c r="B1254" s="29"/>
      <c r="C1254" s="29"/>
      <c r="D1254" s="29"/>
      <c r="E1254" s="29"/>
      <c r="F1254" s="29"/>
      <c r="G1254" s="29"/>
      <c r="H1254" s="29"/>
      <c r="I1254" s="30"/>
      <c r="J1254" s="30"/>
      <c r="K1254" s="30"/>
      <c r="L1254" s="30"/>
      <c r="M1254" s="40"/>
      <c r="N1254" s="40"/>
      <c r="O1254" s="31"/>
      <c r="P1254" s="31"/>
      <c r="Q1254" s="32"/>
      <c r="R1254" s="32"/>
      <c r="S1254" s="33"/>
      <c r="T1254" s="33"/>
      <c r="U1254" s="33"/>
      <c r="V1254" s="33"/>
      <c r="W1254" s="33"/>
      <c r="X1254" s="33"/>
    </row>
    <row r="1255" spans="1:24" s="34" customFormat="1">
      <c r="A1255" s="29"/>
      <c r="B1255" s="29"/>
      <c r="C1255" s="29"/>
      <c r="D1255" s="29"/>
      <c r="E1255" s="29"/>
      <c r="F1255" s="29"/>
      <c r="G1255" s="29"/>
      <c r="H1255" s="29"/>
      <c r="I1255" s="30"/>
      <c r="J1255" s="30"/>
      <c r="K1255" s="30"/>
      <c r="L1255" s="30"/>
      <c r="M1255" s="40"/>
      <c r="N1255" s="40"/>
      <c r="O1255" s="31"/>
      <c r="P1255" s="31"/>
      <c r="Q1255" s="32"/>
      <c r="R1255" s="32"/>
      <c r="S1255" s="33"/>
      <c r="T1255" s="33"/>
      <c r="U1255" s="33"/>
      <c r="V1255" s="33"/>
      <c r="W1255" s="33"/>
      <c r="X1255" s="33"/>
    </row>
    <row r="1256" spans="1:24" s="34" customFormat="1">
      <c r="A1256" s="29"/>
      <c r="B1256" s="29"/>
      <c r="C1256" s="29"/>
      <c r="D1256" s="29"/>
      <c r="E1256" s="29"/>
      <c r="F1256" s="29"/>
      <c r="G1256" s="29"/>
      <c r="H1256" s="29"/>
      <c r="I1256" s="30"/>
      <c r="J1256" s="30"/>
      <c r="K1256" s="30"/>
      <c r="L1256" s="30"/>
      <c r="M1256" s="40"/>
      <c r="N1256" s="40"/>
      <c r="O1256" s="31"/>
      <c r="P1256" s="31"/>
      <c r="Q1256" s="32"/>
      <c r="R1256" s="32"/>
      <c r="S1256" s="33"/>
      <c r="T1256" s="33"/>
      <c r="U1256" s="33"/>
      <c r="V1256" s="33"/>
      <c r="W1256" s="33"/>
      <c r="X1256" s="33"/>
    </row>
    <row r="1257" spans="1:24" s="34" customFormat="1">
      <c r="A1257" s="29"/>
      <c r="B1257" s="29"/>
      <c r="C1257" s="29"/>
      <c r="D1257" s="29"/>
      <c r="E1257" s="29"/>
      <c r="F1257" s="29"/>
      <c r="G1257" s="29"/>
      <c r="H1257" s="29"/>
      <c r="I1257" s="30"/>
      <c r="J1257" s="30"/>
      <c r="K1257" s="30"/>
      <c r="L1257" s="30"/>
      <c r="M1257" s="40"/>
      <c r="N1257" s="40"/>
      <c r="O1257" s="31"/>
      <c r="P1257" s="31"/>
      <c r="Q1257" s="32"/>
      <c r="R1257" s="32"/>
      <c r="S1257" s="33"/>
      <c r="T1257" s="33"/>
      <c r="U1257" s="33"/>
      <c r="V1257" s="33"/>
      <c r="W1257" s="33"/>
      <c r="X1257" s="33"/>
    </row>
    <row r="1258" spans="1:24" s="34" customFormat="1">
      <c r="A1258" s="29"/>
      <c r="B1258" s="29"/>
      <c r="C1258" s="29"/>
      <c r="D1258" s="29"/>
      <c r="E1258" s="29"/>
      <c r="F1258" s="29"/>
      <c r="G1258" s="29"/>
      <c r="H1258" s="29"/>
      <c r="I1258" s="30"/>
      <c r="J1258" s="30"/>
      <c r="K1258" s="30"/>
      <c r="L1258" s="30"/>
      <c r="M1258" s="40"/>
      <c r="N1258" s="40"/>
      <c r="O1258" s="31"/>
      <c r="P1258" s="31"/>
      <c r="Q1258" s="32"/>
      <c r="R1258" s="32"/>
      <c r="S1258" s="33"/>
      <c r="T1258" s="33"/>
      <c r="U1258" s="33"/>
      <c r="V1258" s="33"/>
      <c r="W1258" s="33"/>
      <c r="X1258" s="33"/>
    </row>
    <row r="1259" spans="1:24" s="34" customFormat="1">
      <c r="A1259" s="29"/>
      <c r="B1259" s="29"/>
      <c r="C1259" s="29"/>
      <c r="D1259" s="29"/>
      <c r="E1259" s="29"/>
      <c r="F1259" s="29"/>
      <c r="G1259" s="29"/>
      <c r="H1259" s="29"/>
      <c r="I1259" s="30"/>
      <c r="J1259" s="30"/>
      <c r="K1259" s="30"/>
      <c r="L1259" s="30"/>
      <c r="M1259" s="40"/>
      <c r="N1259" s="40"/>
      <c r="O1259" s="31"/>
      <c r="P1259" s="31"/>
      <c r="Q1259" s="32"/>
      <c r="R1259" s="32"/>
      <c r="S1259" s="33"/>
      <c r="T1259" s="33"/>
      <c r="U1259" s="33"/>
      <c r="V1259" s="33"/>
      <c r="W1259" s="33"/>
      <c r="X1259" s="33"/>
    </row>
    <row r="1260" spans="1:24" s="34" customFormat="1">
      <c r="A1260" s="29"/>
      <c r="B1260" s="29"/>
      <c r="C1260" s="29"/>
      <c r="D1260" s="29"/>
      <c r="E1260" s="29"/>
      <c r="F1260" s="29"/>
      <c r="G1260" s="29"/>
      <c r="H1260" s="29"/>
      <c r="I1260" s="30"/>
      <c r="J1260" s="30"/>
      <c r="K1260" s="30"/>
      <c r="L1260" s="30"/>
      <c r="M1260" s="40"/>
      <c r="N1260" s="40"/>
      <c r="O1260" s="31"/>
      <c r="P1260" s="31"/>
      <c r="Q1260" s="32"/>
      <c r="R1260" s="32"/>
      <c r="S1260" s="33"/>
      <c r="T1260" s="33"/>
      <c r="U1260" s="33"/>
      <c r="V1260" s="33"/>
      <c r="W1260" s="33"/>
      <c r="X1260" s="33"/>
    </row>
    <row r="1261" spans="1:24" s="34" customFormat="1">
      <c r="A1261" s="29"/>
      <c r="B1261" s="29"/>
      <c r="C1261" s="29"/>
      <c r="D1261" s="29"/>
      <c r="E1261" s="29"/>
      <c r="F1261" s="29"/>
      <c r="G1261" s="29"/>
      <c r="H1261" s="29"/>
      <c r="I1261" s="30"/>
      <c r="J1261" s="30"/>
      <c r="K1261" s="30"/>
      <c r="L1261" s="30"/>
      <c r="M1261" s="40"/>
      <c r="N1261" s="40"/>
      <c r="O1261" s="31"/>
      <c r="P1261" s="31"/>
      <c r="Q1261" s="32"/>
      <c r="R1261" s="32"/>
      <c r="S1261" s="33"/>
      <c r="T1261" s="33"/>
      <c r="U1261" s="33"/>
      <c r="V1261" s="33"/>
      <c r="W1261" s="33"/>
      <c r="X1261" s="33"/>
    </row>
    <row r="1262" spans="1:24" s="34" customFormat="1">
      <c r="A1262" s="29"/>
      <c r="B1262" s="29"/>
      <c r="C1262" s="29"/>
      <c r="D1262" s="29"/>
      <c r="E1262" s="29"/>
      <c r="F1262" s="29"/>
      <c r="G1262" s="29"/>
      <c r="H1262" s="29"/>
      <c r="I1262" s="30"/>
      <c r="J1262" s="30"/>
      <c r="K1262" s="30"/>
      <c r="L1262" s="30"/>
      <c r="M1262" s="40"/>
      <c r="N1262" s="40"/>
      <c r="O1262" s="31"/>
      <c r="P1262" s="31"/>
      <c r="Q1262" s="32"/>
      <c r="R1262" s="32"/>
      <c r="S1262" s="33"/>
      <c r="T1262" s="33"/>
      <c r="U1262" s="33"/>
      <c r="V1262" s="33"/>
      <c r="W1262" s="33"/>
      <c r="X1262" s="33"/>
    </row>
    <row r="1263" spans="1:24" s="34" customFormat="1">
      <c r="A1263" s="29"/>
      <c r="B1263" s="29"/>
      <c r="C1263" s="29"/>
      <c r="D1263" s="29"/>
      <c r="E1263" s="29"/>
      <c r="F1263" s="29"/>
      <c r="G1263" s="29"/>
      <c r="H1263" s="29"/>
      <c r="I1263" s="30"/>
      <c r="J1263" s="30"/>
      <c r="K1263" s="30"/>
      <c r="L1263" s="30"/>
      <c r="M1263" s="40"/>
      <c r="N1263" s="40"/>
      <c r="O1263" s="31"/>
      <c r="P1263" s="31"/>
      <c r="Q1263" s="32"/>
      <c r="R1263" s="32"/>
      <c r="S1263" s="33"/>
      <c r="T1263" s="33"/>
      <c r="U1263" s="33"/>
      <c r="V1263" s="33"/>
      <c r="W1263" s="33"/>
      <c r="X1263" s="33"/>
    </row>
    <row r="1264" spans="1:24" s="34" customFormat="1">
      <c r="A1264" s="29"/>
      <c r="B1264" s="29"/>
      <c r="C1264" s="29"/>
      <c r="D1264" s="29"/>
      <c r="E1264" s="29"/>
      <c r="F1264" s="29"/>
      <c r="G1264" s="29"/>
      <c r="H1264" s="29"/>
      <c r="I1264" s="30"/>
      <c r="J1264" s="30"/>
      <c r="K1264" s="30"/>
      <c r="L1264" s="30"/>
      <c r="M1264" s="40"/>
      <c r="N1264" s="40"/>
      <c r="O1264" s="31"/>
      <c r="P1264" s="31"/>
      <c r="Q1264" s="32"/>
      <c r="R1264" s="32"/>
      <c r="S1264" s="33"/>
      <c r="T1264" s="33"/>
      <c r="U1264" s="33"/>
      <c r="V1264" s="33"/>
      <c r="W1264" s="33"/>
      <c r="X1264" s="33"/>
    </row>
    <row r="1265" spans="1:24" s="34" customFormat="1">
      <c r="A1265" s="29"/>
      <c r="B1265" s="29"/>
      <c r="C1265" s="29"/>
      <c r="D1265" s="29"/>
      <c r="E1265" s="29"/>
      <c r="F1265" s="29"/>
      <c r="G1265" s="29"/>
      <c r="H1265" s="29"/>
      <c r="I1265" s="30"/>
      <c r="J1265" s="30"/>
      <c r="K1265" s="30"/>
      <c r="L1265" s="30"/>
      <c r="M1265" s="40"/>
      <c r="N1265" s="40"/>
      <c r="O1265" s="31"/>
      <c r="P1265" s="31"/>
      <c r="Q1265" s="32"/>
      <c r="R1265" s="32"/>
      <c r="S1265" s="33"/>
      <c r="T1265" s="33"/>
      <c r="U1265" s="33"/>
      <c r="V1265" s="33"/>
      <c r="W1265" s="33"/>
      <c r="X1265" s="33"/>
    </row>
    <row r="1266" spans="1:24" s="34" customFormat="1">
      <c r="A1266" s="29"/>
      <c r="B1266" s="29"/>
      <c r="C1266" s="29"/>
      <c r="D1266" s="29"/>
      <c r="E1266" s="29"/>
      <c r="F1266" s="29"/>
      <c r="G1266" s="29"/>
      <c r="H1266" s="29"/>
      <c r="I1266" s="30"/>
      <c r="J1266" s="30"/>
      <c r="K1266" s="30"/>
      <c r="L1266" s="30"/>
      <c r="M1266" s="40"/>
      <c r="N1266" s="40"/>
      <c r="O1266" s="31"/>
      <c r="P1266" s="31"/>
      <c r="Q1266" s="32"/>
      <c r="R1266" s="32"/>
      <c r="S1266" s="33"/>
      <c r="T1266" s="33"/>
      <c r="U1266" s="33"/>
      <c r="V1266" s="33"/>
      <c r="W1266" s="33"/>
      <c r="X1266" s="33"/>
    </row>
    <row r="1267" spans="1:24" s="34" customFormat="1">
      <c r="A1267" s="29"/>
      <c r="B1267" s="29"/>
      <c r="C1267" s="29"/>
      <c r="D1267" s="29"/>
      <c r="E1267" s="29"/>
      <c r="F1267" s="29"/>
      <c r="G1267" s="29"/>
      <c r="H1267" s="29"/>
      <c r="I1267" s="30"/>
      <c r="J1267" s="30"/>
      <c r="K1267" s="30"/>
      <c r="L1267" s="30"/>
      <c r="M1267" s="40"/>
      <c r="N1267" s="40"/>
      <c r="O1267" s="31"/>
      <c r="P1267" s="31"/>
      <c r="Q1267" s="32"/>
      <c r="R1267" s="32"/>
      <c r="S1267" s="33"/>
      <c r="T1267" s="33"/>
      <c r="U1267" s="33"/>
      <c r="V1267" s="33"/>
      <c r="W1267" s="33"/>
      <c r="X1267" s="33"/>
    </row>
    <row r="1268" spans="1:24" s="34" customFormat="1">
      <c r="A1268" s="29"/>
      <c r="B1268" s="29"/>
      <c r="C1268" s="29"/>
      <c r="D1268" s="29"/>
      <c r="E1268" s="29"/>
      <c r="F1268" s="29"/>
      <c r="G1268" s="29"/>
      <c r="H1268" s="29"/>
      <c r="I1268" s="30"/>
      <c r="J1268" s="30"/>
      <c r="K1268" s="30"/>
      <c r="L1268" s="30"/>
      <c r="M1268" s="40"/>
      <c r="N1268" s="40"/>
      <c r="O1268" s="31"/>
      <c r="P1268" s="31"/>
      <c r="Q1268" s="32"/>
      <c r="R1268" s="32"/>
      <c r="S1268" s="33"/>
      <c r="T1268" s="33"/>
      <c r="U1268" s="33"/>
      <c r="V1268" s="33"/>
      <c r="W1268" s="33"/>
      <c r="X1268" s="33"/>
    </row>
    <row r="1269" spans="1:24" s="34" customFormat="1">
      <c r="A1269" s="29"/>
      <c r="B1269" s="29"/>
      <c r="C1269" s="29"/>
      <c r="D1269" s="29"/>
      <c r="E1269" s="29"/>
      <c r="F1269" s="29"/>
      <c r="G1269" s="29"/>
      <c r="H1269" s="29"/>
      <c r="I1269" s="30"/>
      <c r="J1269" s="30"/>
      <c r="K1269" s="30"/>
      <c r="L1269" s="30"/>
      <c r="M1269" s="40"/>
      <c r="N1269" s="40"/>
      <c r="O1269" s="31"/>
      <c r="P1269" s="31"/>
      <c r="Q1269" s="32"/>
      <c r="R1269" s="32"/>
      <c r="S1269" s="33"/>
      <c r="T1269" s="33"/>
      <c r="U1269" s="33"/>
      <c r="V1269" s="33"/>
      <c r="W1269" s="33"/>
      <c r="X1269" s="33"/>
    </row>
    <row r="1270" spans="1:24" s="34" customFormat="1">
      <c r="A1270" s="29"/>
      <c r="B1270" s="29"/>
      <c r="C1270" s="29"/>
      <c r="D1270" s="29"/>
      <c r="E1270" s="29"/>
      <c r="F1270" s="29"/>
      <c r="G1270" s="29"/>
      <c r="H1270" s="29"/>
      <c r="I1270" s="30"/>
      <c r="J1270" s="30"/>
      <c r="K1270" s="30"/>
      <c r="L1270" s="30"/>
      <c r="M1270" s="40"/>
      <c r="N1270" s="40"/>
      <c r="O1270" s="31"/>
      <c r="P1270" s="31"/>
      <c r="Q1270" s="32"/>
      <c r="R1270" s="32"/>
      <c r="S1270" s="33"/>
      <c r="T1270" s="33"/>
      <c r="U1270" s="33"/>
      <c r="V1270" s="33"/>
      <c r="W1270" s="33"/>
      <c r="X1270" s="33"/>
    </row>
    <row r="1271" spans="1:24" s="34" customFormat="1">
      <c r="A1271" s="29"/>
      <c r="B1271" s="29"/>
      <c r="C1271" s="29"/>
      <c r="D1271" s="29"/>
      <c r="E1271" s="29"/>
      <c r="F1271" s="29"/>
      <c r="G1271" s="29"/>
      <c r="H1271" s="29"/>
      <c r="I1271" s="30"/>
      <c r="J1271" s="30"/>
      <c r="K1271" s="30"/>
      <c r="L1271" s="30"/>
      <c r="M1271" s="40"/>
      <c r="N1271" s="40"/>
      <c r="O1271" s="31"/>
      <c r="P1271" s="31"/>
      <c r="Q1271" s="32"/>
      <c r="R1271" s="32"/>
      <c r="S1271" s="33"/>
      <c r="T1271" s="33"/>
      <c r="U1271" s="33"/>
      <c r="V1271" s="33"/>
      <c r="W1271" s="33"/>
      <c r="X1271" s="33"/>
    </row>
    <row r="1272" spans="1:24" s="34" customFormat="1">
      <c r="A1272" s="29"/>
      <c r="B1272" s="29"/>
      <c r="C1272" s="29"/>
      <c r="D1272" s="29"/>
      <c r="E1272" s="29"/>
      <c r="F1272" s="29"/>
      <c r="G1272" s="29"/>
      <c r="H1272" s="29"/>
      <c r="I1272" s="30"/>
      <c r="J1272" s="30"/>
      <c r="K1272" s="30"/>
      <c r="L1272" s="30"/>
      <c r="M1272" s="40"/>
      <c r="N1272" s="40"/>
      <c r="O1272" s="31"/>
      <c r="P1272" s="31"/>
      <c r="Q1272" s="32"/>
      <c r="R1272" s="32"/>
      <c r="S1272" s="33"/>
      <c r="T1272" s="33"/>
      <c r="U1272" s="33"/>
      <c r="V1272" s="33"/>
      <c r="W1272" s="33"/>
      <c r="X1272" s="33"/>
    </row>
    <row r="1273" spans="1:24" s="34" customFormat="1">
      <c r="A1273" s="29"/>
      <c r="B1273" s="29"/>
      <c r="C1273" s="29"/>
      <c r="D1273" s="29"/>
      <c r="E1273" s="29"/>
      <c r="F1273" s="29"/>
      <c r="G1273" s="29"/>
      <c r="H1273" s="29"/>
      <c r="I1273" s="30"/>
      <c r="J1273" s="30"/>
      <c r="K1273" s="30"/>
      <c r="L1273" s="30"/>
      <c r="M1273" s="40"/>
      <c r="N1273" s="40"/>
      <c r="O1273" s="31"/>
      <c r="P1273" s="31"/>
      <c r="Q1273" s="32"/>
      <c r="R1273" s="32"/>
      <c r="S1273" s="33"/>
      <c r="T1273" s="33"/>
      <c r="U1273" s="33"/>
      <c r="V1273" s="33"/>
      <c r="W1273" s="33"/>
      <c r="X1273" s="33"/>
    </row>
    <row r="1274" spans="1:24" s="34" customFormat="1">
      <c r="A1274" s="29"/>
      <c r="B1274" s="29"/>
      <c r="C1274" s="29"/>
      <c r="D1274" s="29"/>
      <c r="E1274" s="29"/>
      <c r="F1274" s="29"/>
      <c r="G1274" s="29"/>
      <c r="H1274" s="29"/>
      <c r="I1274" s="30"/>
      <c r="J1274" s="30"/>
      <c r="K1274" s="30"/>
      <c r="L1274" s="30"/>
      <c r="M1274" s="40"/>
      <c r="N1274" s="40"/>
      <c r="O1274" s="31"/>
      <c r="P1274" s="31"/>
      <c r="Q1274" s="32"/>
      <c r="R1274" s="32"/>
      <c r="S1274" s="33"/>
      <c r="T1274" s="33"/>
      <c r="U1274" s="33"/>
      <c r="V1274" s="33"/>
      <c r="W1274" s="33"/>
      <c r="X1274" s="33"/>
    </row>
    <row r="1275" spans="1:24" s="34" customFormat="1">
      <c r="A1275" s="29"/>
      <c r="B1275" s="29"/>
      <c r="C1275" s="29"/>
      <c r="D1275" s="29"/>
      <c r="E1275" s="29"/>
      <c r="F1275" s="29"/>
      <c r="G1275" s="29"/>
      <c r="H1275" s="29"/>
      <c r="I1275" s="30"/>
      <c r="J1275" s="30"/>
      <c r="K1275" s="30"/>
      <c r="L1275" s="30"/>
      <c r="M1275" s="40"/>
      <c r="N1275" s="40"/>
      <c r="O1275" s="31"/>
      <c r="P1275" s="31"/>
      <c r="Q1275" s="32"/>
      <c r="R1275" s="32"/>
      <c r="S1275" s="33"/>
      <c r="T1275" s="33"/>
      <c r="U1275" s="33"/>
      <c r="V1275" s="33"/>
      <c r="W1275" s="33"/>
      <c r="X1275" s="33"/>
    </row>
    <row r="1276" spans="1:24" s="34" customFormat="1">
      <c r="A1276" s="29"/>
      <c r="B1276" s="29"/>
      <c r="C1276" s="29"/>
      <c r="D1276" s="29"/>
      <c r="E1276" s="29"/>
      <c r="F1276" s="29"/>
      <c r="G1276" s="29"/>
      <c r="H1276" s="29"/>
      <c r="I1276" s="30"/>
      <c r="J1276" s="30"/>
      <c r="K1276" s="30"/>
      <c r="L1276" s="30"/>
      <c r="M1276" s="40"/>
      <c r="N1276" s="40"/>
      <c r="O1276" s="31"/>
      <c r="P1276" s="31"/>
      <c r="Q1276" s="32"/>
      <c r="R1276" s="32"/>
      <c r="S1276" s="33"/>
      <c r="T1276" s="33"/>
      <c r="U1276" s="33"/>
      <c r="V1276" s="33"/>
      <c r="W1276" s="33"/>
      <c r="X1276" s="33"/>
    </row>
    <row r="1277" spans="1:24" s="34" customFormat="1">
      <c r="A1277" s="29"/>
      <c r="B1277" s="29"/>
      <c r="C1277" s="29"/>
      <c r="D1277" s="29"/>
      <c r="E1277" s="29"/>
      <c r="F1277" s="29"/>
      <c r="G1277" s="29"/>
      <c r="H1277" s="29"/>
      <c r="I1277" s="30"/>
      <c r="J1277" s="30"/>
      <c r="K1277" s="30"/>
      <c r="L1277" s="30"/>
      <c r="M1277" s="40"/>
      <c r="N1277" s="40"/>
      <c r="O1277" s="31"/>
      <c r="P1277" s="31"/>
      <c r="Q1277" s="32"/>
      <c r="R1277" s="32"/>
      <c r="S1277" s="33"/>
      <c r="T1277" s="33"/>
      <c r="U1277" s="33"/>
      <c r="V1277" s="33"/>
      <c r="W1277" s="33"/>
      <c r="X1277" s="33"/>
    </row>
    <row r="1278" spans="1:24" s="34" customFormat="1">
      <c r="A1278" s="29"/>
      <c r="B1278" s="29"/>
      <c r="C1278" s="29"/>
      <c r="D1278" s="29"/>
      <c r="E1278" s="29"/>
      <c r="F1278" s="29"/>
      <c r="G1278" s="29"/>
      <c r="H1278" s="29"/>
      <c r="I1278" s="30"/>
      <c r="J1278" s="30"/>
      <c r="K1278" s="30"/>
      <c r="L1278" s="30"/>
      <c r="M1278" s="40"/>
      <c r="N1278" s="40"/>
      <c r="O1278" s="31"/>
      <c r="P1278" s="31"/>
      <c r="Q1278" s="32"/>
      <c r="R1278" s="32"/>
      <c r="S1278" s="33"/>
      <c r="T1278" s="33"/>
      <c r="U1278" s="33"/>
      <c r="V1278" s="33"/>
      <c r="W1278" s="33"/>
      <c r="X1278" s="33"/>
    </row>
    <row r="1279" spans="1:24" s="34" customFormat="1">
      <c r="A1279" s="29"/>
      <c r="B1279" s="29"/>
      <c r="C1279" s="29"/>
      <c r="D1279" s="29"/>
      <c r="E1279" s="29"/>
      <c r="F1279" s="29"/>
      <c r="G1279" s="29"/>
      <c r="H1279" s="29"/>
      <c r="I1279" s="30"/>
      <c r="J1279" s="30"/>
      <c r="K1279" s="30"/>
      <c r="L1279" s="30"/>
      <c r="M1279" s="40"/>
      <c r="N1279" s="40"/>
      <c r="O1279" s="31"/>
      <c r="P1279" s="31"/>
      <c r="Q1279" s="32"/>
      <c r="R1279" s="32"/>
      <c r="S1279" s="33"/>
      <c r="T1279" s="33"/>
      <c r="U1279" s="33"/>
      <c r="V1279" s="33"/>
      <c r="W1279" s="33"/>
      <c r="X1279" s="33"/>
    </row>
    <row r="1280" spans="1:24" s="34" customFormat="1">
      <c r="A1280" s="29"/>
      <c r="B1280" s="29"/>
      <c r="C1280" s="29"/>
      <c r="D1280" s="29"/>
      <c r="E1280" s="29"/>
      <c r="F1280" s="29"/>
      <c r="G1280" s="29"/>
      <c r="H1280" s="29"/>
      <c r="I1280" s="30"/>
      <c r="J1280" s="30"/>
      <c r="K1280" s="30"/>
      <c r="L1280" s="30"/>
      <c r="M1280" s="40"/>
      <c r="N1280" s="40"/>
      <c r="O1280" s="31"/>
      <c r="P1280" s="31"/>
      <c r="Q1280" s="32"/>
      <c r="R1280" s="32"/>
      <c r="S1280" s="33"/>
      <c r="T1280" s="33"/>
      <c r="U1280" s="33"/>
      <c r="V1280" s="33"/>
      <c r="W1280" s="33"/>
      <c r="X1280" s="33"/>
    </row>
    <row r="1281" spans="1:24" s="34" customFormat="1">
      <c r="A1281" s="29"/>
      <c r="B1281" s="29"/>
      <c r="C1281" s="29"/>
      <c r="D1281" s="29"/>
      <c r="E1281" s="29"/>
      <c r="F1281" s="29"/>
      <c r="G1281" s="29"/>
      <c r="H1281" s="29"/>
      <c r="I1281" s="30"/>
      <c r="J1281" s="30"/>
      <c r="K1281" s="30"/>
      <c r="L1281" s="30"/>
      <c r="M1281" s="40"/>
      <c r="N1281" s="40"/>
      <c r="O1281" s="31"/>
      <c r="P1281" s="31"/>
      <c r="Q1281" s="32"/>
      <c r="R1281" s="32"/>
      <c r="S1281" s="33"/>
      <c r="T1281" s="33"/>
      <c r="U1281" s="33"/>
      <c r="V1281" s="33"/>
      <c r="W1281" s="33"/>
      <c r="X1281" s="33"/>
    </row>
    <row r="1282" spans="1:24" s="34" customFormat="1">
      <c r="A1282" s="29"/>
      <c r="B1282" s="29"/>
      <c r="C1282" s="29"/>
      <c r="D1282" s="29"/>
      <c r="E1282" s="29"/>
      <c r="F1282" s="29"/>
      <c r="G1282" s="29"/>
      <c r="H1282" s="29"/>
      <c r="I1282" s="30"/>
      <c r="J1282" s="30"/>
      <c r="K1282" s="30"/>
      <c r="L1282" s="30"/>
      <c r="M1282" s="40"/>
      <c r="N1282" s="40"/>
      <c r="O1282" s="31"/>
      <c r="P1282" s="31"/>
      <c r="Q1282" s="32"/>
      <c r="R1282" s="32"/>
      <c r="S1282" s="33"/>
      <c r="T1282" s="33"/>
      <c r="U1282" s="33"/>
      <c r="V1282" s="33"/>
      <c r="W1282" s="33"/>
      <c r="X1282" s="33"/>
    </row>
    <row r="1283" spans="1:24" s="34" customFormat="1">
      <c r="A1283" s="29"/>
      <c r="B1283" s="29"/>
      <c r="C1283" s="29"/>
      <c r="D1283" s="29"/>
      <c r="E1283" s="29"/>
      <c r="F1283" s="29"/>
      <c r="G1283" s="29"/>
      <c r="H1283" s="29"/>
      <c r="I1283" s="30"/>
      <c r="J1283" s="30"/>
      <c r="K1283" s="30"/>
      <c r="L1283" s="30"/>
      <c r="M1283" s="40"/>
      <c r="N1283" s="40"/>
      <c r="O1283" s="31"/>
      <c r="P1283" s="31"/>
      <c r="Q1283" s="32"/>
      <c r="R1283" s="32"/>
      <c r="S1283" s="33"/>
      <c r="T1283" s="33"/>
      <c r="U1283" s="33"/>
      <c r="V1283" s="33"/>
      <c r="W1283" s="33"/>
      <c r="X1283" s="33"/>
    </row>
    <row r="1284" spans="1:24" s="34" customFormat="1">
      <c r="A1284" s="29"/>
      <c r="B1284" s="29"/>
      <c r="C1284" s="29"/>
      <c r="D1284" s="29"/>
      <c r="E1284" s="29"/>
      <c r="F1284" s="29"/>
      <c r="G1284" s="29"/>
      <c r="H1284" s="29"/>
      <c r="I1284" s="30"/>
      <c r="J1284" s="30"/>
      <c r="K1284" s="30"/>
      <c r="L1284" s="30"/>
      <c r="M1284" s="40"/>
      <c r="N1284" s="40"/>
      <c r="O1284" s="31"/>
      <c r="P1284" s="31"/>
      <c r="Q1284" s="32"/>
      <c r="R1284" s="32"/>
      <c r="S1284" s="33"/>
      <c r="T1284" s="33"/>
      <c r="U1284" s="33"/>
      <c r="V1284" s="33"/>
      <c r="W1284" s="33"/>
      <c r="X1284" s="33"/>
    </row>
    <row r="1285" spans="1:24" s="34" customFormat="1">
      <c r="A1285" s="29"/>
      <c r="B1285" s="29"/>
      <c r="C1285" s="29"/>
      <c r="D1285" s="29"/>
      <c r="E1285" s="29"/>
      <c r="F1285" s="29"/>
      <c r="G1285" s="29"/>
      <c r="H1285" s="29"/>
      <c r="I1285" s="30"/>
      <c r="J1285" s="30"/>
      <c r="K1285" s="30"/>
      <c r="L1285" s="30"/>
      <c r="M1285" s="40"/>
      <c r="N1285" s="40"/>
      <c r="O1285" s="31"/>
      <c r="P1285" s="31"/>
      <c r="Q1285" s="32"/>
      <c r="R1285" s="32"/>
      <c r="S1285" s="33"/>
      <c r="T1285" s="33"/>
      <c r="U1285" s="33"/>
      <c r="V1285" s="33"/>
      <c r="W1285" s="33"/>
      <c r="X1285" s="33"/>
    </row>
    <row r="1286" spans="1:24" s="34" customFormat="1">
      <c r="A1286" s="29"/>
      <c r="B1286" s="29"/>
      <c r="C1286" s="29"/>
      <c r="D1286" s="29"/>
      <c r="E1286" s="29"/>
      <c r="F1286" s="29"/>
      <c r="G1286" s="29"/>
      <c r="H1286" s="29"/>
      <c r="I1286" s="30"/>
      <c r="J1286" s="30"/>
      <c r="K1286" s="30"/>
      <c r="L1286" s="30"/>
      <c r="M1286" s="40"/>
      <c r="N1286" s="40"/>
      <c r="O1286" s="31"/>
      <c r="P1286" s="31"/>
      <c r="Q1286" s="32"/>
      <c r="R1286" s="32"/>
      <c r="S1286" s="33"/>
      <c r="T1286" s="33"/>
      <c r="U1286" s="33"/>
      <c r="V1286" s="33"/>
      <c r="W1286" s="33"/>
      <c r="X1286" s="33"/>
    </row>
    <row r="1287" spans="1:24" s="34" customFormat="1">
      <c r="A1287" s="29"/>
      <c r="B1287" s="29"/>
      <c r="C1287" s="29"/>
      <c r="D1287" s="29"/>
      <c r="E1287" s="29"/>
      <c r="F1287" s="29"/>
      <c r="G1287" s="29"/>
      <c r="H1287" s="29"/>
      <c r="I1287" s="30"/>
      <c r="J1287" s="30"/>
      <c r="K1287" s="30"/>
      <c r="L1287" s="30"/>
      <c r="M1287" s="40"/>
      <c r="N1287" s="40"/>
      <c r="O1287" s="31"/>
      <c r="P1287" s="31"/>
      <c r="Q1287" s="32"/>
      <c r="R1287" s="32"/>
      <c r="S1287" s="33"/>
      <c r="T1287" s="33"/>
      <c r="U1287" s="33"/>
      <c r="V1287" s="33"/>
      <c r="W1287" s="33"/>
      <c r="X1287" s="33"/>
    </row>
    <row r="1288" spans="1:24" s="34" customFormat="1">
      <c r="A1288" s="29"/>
      <c r="B1288" s="29"/>
      <c r="C1288" s="29"/>
      <c r="D1288" s="29"/>
      <c r="E1288" s="29"/>
      <c r="F1288" s="29"/>
      <c r="G1288" s="29"/>
      <c r="H1288" s="29"/>
      <c r="I1288" s="30"/>
      <c r="J1288" s="30"/>
      <c r="K1288" s="30"/>
      <c r="L1288" s="30"/>
      <c r="M1288" s="40"/>
      <c r="N1288" s="40"/>
      <c r="O1288" s="31"/>
      <c r="P1288" s="31"/>
      <c r="Q1288" s="32"/>
      <c r="R1288" s="32"/>
      <c r="S1288" s="33"/>
      <c r="T1288" s="33"/>
      <c r="U1288" s="33"/>
      <c r="V1288" s="33"/>
      <c r="W1288" s="33"/>
      <c r="X1288" s="33"/>
    </row>
    <row r="1289" spans="1:24" s="34" customFormat="1">
      <c r="A1289" s="29"/>
      <c r="B1289" s="29"/>
      <c r="C1289" s="29"/>
      <c r="D1289" s="29"/>
      <c r="E1289" s="29"/>
      <c r="F1289" s="29"/>
      <c r="G1289" s="29"/>
      <c r="H1289" s="29"/>
      <c r="I1289" s="30"/>
      <c r="J1289" s="30"/>
      <c r="K1289" s="30"/>
      <c r="L1289" s="30"/>
      <c r="M1289" s="40"/>
      <c r="N1289" s="40"/>
      <c r="O1289" s="31"/>
      <c r="P1289" s="31"/>
      <c r="Q1289" s="32"/>
      <c r="R1289" s="32"/>
      <c r="S1289" s="33"/>
      <c r="T1289" s="33"/>
      <c r="U1289" s="33"/>
      <c r="V1289" s="33"/>
      <c r="W1289" s="33"/>
      <c r="X1289" s="33"/>
    </row>
    <row r="1290" spans="1:24" s="34" customFormat="1">
      <c r="A1290" s="29"/>
      <c r="B1290" s="29"/>
      <c r="C1290" s="29"/>
      <c r="D1290" s="29"/>
      <c r="E1290" s="29"/>
      <c r="F1290" s="29"/>
      <c r="G1290" s="29"/>
      <c r="H1290" s="29"/>
      <c r="I1290" s="30"/>
      <c r="J1290" s="30"/>
      <c r="K1290" s="30"/>
      <c r="L1290" s="30"/>
      <c r="M1290" s="40"/>
      <c r="N1290" s="40"/>
      <c r="O1290" s="31"/>
      <c r="P1290" s="31"/>
      <c r="Q1290" s="32"/>
      <c r="R1290" s="32"/>
      <c r="S1290" s="33"/>
      <c r="T1290" s="33"/>
      <c r="U1290" s="33"/>
      <c r="V1290" s="33"/>
      <c r="W1290" s="33"/>
      <c r="X1290" s="33"/>
    </row>
    <row r="1291" spans="1:24" s="34" customFormat="1">
      <c r="A1291" s="29"/>
      <c r="B1291" s="29"/>
      <c r="C1291" s="29"/>
      <c r="D1291" s="29"/>
      <c r="E1291" s="29"/>
      <c r="F1291" s="29"/>
      <c r="G1291" s="29"/>
      <c r="H1291" s="29"/>
      <c r="I1291" s="30"/>
      <c r="J1291" s="30"/>
      <c r="K1291" s="30"/>
      <c r="L1291" s="30"/>
      <c r="M1291" s="40"/>
      <c r="N1291" s="40"/>
      <c r="O1291" s="31"/>
      <c r="P1291" s="31"/>
      <c r="Q1291" s="32"/>
      <c r="R1291" s="32"/>
      <c r="S1291" s="33"/>
      <c r="T1291" s="33"/>
      <c r="U1291" s="33"/>
      <c r="V1291" s="33"/>
      <c r="W1291" s="33"/>
      <c r="X1291" s="33"/>
    </row>
    <row r="1292" spans="1:24" s="34" customFormat="1">
      <c r="A1292" s="29"/>
      <c r="B1292" s="29"/>
      <c r="C1292" s="29"/>
      <c r="D1292" s="29"/>
      <c r="E1292" s="29"/>
      <c r="F1292" s="29"/>
      <c r="G1292" s="29"/>
      <c r="H1292" s="29"/>
      <c r="I1292" s="30"/>
      <c r="J1292" s="30"/>
      <c r="K1292" s="30"/>
      <c r="L1292" s="30"/>
      <c r="M1292" s="40"/>
      <c r="N1292" s="40"/>
      <c r="O1292" s="31"/>
      <c r="P1292" s="31"/>
      <c r="Q1292" s="32"/>
      <c r="R1292" s="32"/>
      <c r="S1292" s="33"/>
      <c r="T1292" s="33"/>
      <c r="U1292" s="33"/>
      <c r="V1292" s="33"/>
      <c r="W1292" s="33"/>
      <c r="X1292" s="33"/>
    </row>
    <row r="1293" spans="1:24" s="34" customFormat="1">
      <c r="A1293" s="29"/>
      <c r="B1293" s="29"/>
      <c r="C1293" s="29"/>
      <c r="D1293" s="29"/>
      <c r="E1293" s="29"/>
      <c r="F1293" s="29"/>
      <c r="G1293" s="29"/>
      <c r="H1293" s="29"/>
      <c r="I1293" s="30"/>
      <c r="J1293" s="30"/>
      <c r="K1293" s="30"/>
      <c r="L1293" s="30"/>
      <c r="M1293" s="40"/>
      <c r="N1293" s="40"/>
      <c r="O1293" s="31"/>
      <c r="P1293" s="31"/>
      <c r="Q1293" s="32"/>
      <c r="R1293" s="32"/>
      <c r="S1293" s="33"/>
      <c r="T1293" s="33"/>
      <c r="U1293" s="33"/>
      <c r="V1293" s="33"/>
      <c r="W1293" s="33"/>
      <c r="X1293" s="33"/>
    </row>
    <row r="1294" spans="1:24" s="34" customFormat="1">
      <c r="A1294" s="29"/>
      <c r="B1294" s="29"/>
      <c r="C1294" s="29"/>
      <c r="D1294" s="29"/>
      <c r="E1294" s="29"/>
      <c r="F1294" s="29"/>
      <c r="G1294" s="29"/>
      <c r="H1294" s="29"/>
      <c r="I1294" s="30"/>
      <c r="J1294" s="30"/>
      <c r="K1294" s="30"/>
      <c r="L1294" s="30"/>
      <c r="M1294" s="40"/>
      <c r="N1294" s="40"/>
      <c r="O1294" s="31"/>
      <c r="P1294" s="31"/>
      <c r="Q1294" s="32"/>
      <c r="R1294" s="32"/>
      <c r="S1294" s="33"/>
      <c r="T1294" s="33"/>
      <c r="U1294" s="33"/>
      <c r="V1294" s="33"/>
      <c r="W1294" s="33"/>
      <c r="X1294" s="33"/>
    </row>
    <row r="1295" spans="1:24" s="34" customFormat="1">
      <c r="A1295" s="29"/>
      <c r="B1295" s="29"/>
      <c r="C1295" s="29"/>
      <c r="D1295" s="29"/>
      <c r="E1295" s="29"/>
      <c r="F1295" s="29"/>
      <c r="G1295" s="29"/>
      <c r="H1295" s="29"/>
      <c r="I1295" s="30"/>
      <c r="J1295" s="30"/>
      <c r="K1295" s="30"/>
      <c r="L1295" s="30"/>
      <c r="M1295" s="40"/>
      <c r="N1295" s="40"/>
      <c r="O1295" s="31"/>
      <c r="P1295" s="31"/>
      <c r="Q1295" s="32"/>
      <c r="R1295" s="32"/>
      <c r="S1295" s="33"/>
      <c r="T1295" s="33"/>
      <c r="U1295" s="33"/>
      <c r="V1295" s="33"/>
      <c r="W1295" s="33"/>
      <c r="X1295" s="33"/>
    </row>
    <row r="1296" spans="1:24" s="34" customFormat="1">
      <c r="A1296" s="29"/>
      <c r="B1296" s="29"/>
      <c r="C1296" s="29"/>
      <c r="D1296" s="29"/>
      <c r="E1296" s="29"/>
      <c r="F1296" s="29"/>
      <c r="G1296" s="29"/>
      <c r="H1296" s="29"/>
      <c r="I1296" s="30"/>
      <c r="J1296" s="30"/>
      <c r="K1296" s="30"/>
      <c r="L1296" s="30"/>
      <c r="M1296" s="40"/>
      <c r="N1296" s="40"/>
      <c r="O1296" s="31"/>
      <c r="P1296" s="31"/>
      <c r="Q1296" s="32"/>
      <c r="R1296" s="32"/>
      <c r="S1296" s="33"/>
      <c r="T1296" s="33"/>
      <c r="U1296" s="33"/>
      <c r="V1296" s="33"/>
      <c r="W1296" s="33"/>
      <c r="X1296" s="33"/>
    </row>
    <row r="1297" spans="1:24" s="34" customFormat="1">
      <c r="A1297" s="29"/>
      <c r="B1297" s="29"/>
      <c r="C1297" s="29"/>
      <c r="D1297" s="29"/>
      <c r="E1297" s="29"/>
      <c r="F1297" s="29"/>
      <c r="G1297" s="29"/>
      <c r="H1297" s="29"/>
      <c r="I1297" s="30"/>
      <c r="J1297" s="30"/>
      <c r="K1297" s="30"/>
      <c r="L1297" s="30"/>
      <c r="M1297" s="40"/>
      <c r="N1297" s="40"/>
      <c r="O1297" s="31"/>
      <c r="P1297" s="31"/>
      <c r="Q1297" s="32"/>
      <c r="R1297" s="32"/>
      <c r="S1297" s="33"/>
      <c r="T1297" s="33"/>
      <c r="U1297" s="33"/>
      <c r="V1297" s="33"/>
      <c r="W1297" s="33"/>
      <c r="X1297" s="33"/>
    </row>
    <row r="1298" spans="1:24" s="34" customFormat="1">
      <c r="A1298" s="29"/>
      <c r="B1298" s="29"/>
      <c r="C1298" s="29"/>
      <c r="D1298" s="29"/>
      <c r="E1298" s="29"/>
      <c r="F1298" s="29"/>
      <c r="G1298" s="29"/>
      <c r="H1298" s="29"/>
      <c r="I1298" s="30"/>
      <c r="J1298" s="30"/>
      <c r="K1298" s="30"/>
      <c r="L1298" s="30"/>
      <c r="M1298" s="40"/>
      <c r="N1298" s="40"/>
      <c r="O1298" s="31"/>
      <c r="P1298" s="31"/>
      <c r="Q1298" s="32"/>
      <c r="R1298" s="32"/>
      <c r="S1298" s="33"/>
      <c r="T1298" s="33"/>
      <c r="U1298" s="33"/>
      <c r="V1298" s="33"/>
      <c r="W1298" s="33"/>
      <c r="X1298" s="33"/>
    </row>
    <row r="1299" spans="1:24" s="34" customFormat="1">
      <c r="A1299" s="29"/>
      <c r="B1299" s="29"/>
      <c r="C1299" s="29"/>
      <c r="D1299" s="29"/>
      <c r="E1299" s="29"/>
      <c r="F1299" s="29"/>
      <c r="G1299" s="29"/>
      <c r="H1299" s="29"/>
      <c r="I1299" s="30"/>
      <c r="J1299" s="30"/>
      <c r="K1299" s="30"/>
      <c r="L1299" s="30"/>
      <c r="M1299" s="40"/>
      <c r="N1299" s="40"/>
      <c r="O1299" s="31"/>
      <c r="P1299" s="31"/>
      <c r="Q1299" s="32"/>
      <c r="R1299" s="32"/>
      <c r="S1299" s="33"/>
      <c r="T1299" s="33"/>
      <c r="U1299" s="33"/>
      <c r="V1299" s="33"/>
      <c r="W1299" s="33"/>
      <c r="X1299" s="33"/>
    </row>
    <row r="1300" spans="1:24" s="34" customFormat="1">
      <c r="A1300" s="29"/>
      <c r="B1300" s="29"/>
      <c r="C1300" s="29"/>
      <c r="D1300" s="29"/>
      <c r="E1300" s="29"/>
      <c r="F1300" s="29"/>
      <c r="G1300" s="29"/>
      <c r="H1300" s="29"/>
      <c r="I1300" s="30"/>
      <c r="J1300" s="30"/>
      <c r="K1300" s="30"/>
      <c r="L1300" s="30"/>
      <c r="M1300" s="40"/>
      <c r="N1300" s="40"/>
      <c r="O1300" s="31"/>
      <c r="P1300" s="31"/>
      <c r="Q1300" s="32"/>
      <c r="R1300" s="32"/>
      <c r="S1300" s="33"/>
      <c r="T1300" s="33"/>
      <c r="U1300" s="33"/>
      <c r="V1300" s="33"/>
      <c r="W1300" s="33"/>
      <c r="X1300" s="33"/>
    </row>
    <row r="1301" spans="1:24" s="34" customFormat="1">
      <c r="A1301" s="29"/>
      <c r="B1301" s="29"/>
      <c r="C1301" s="29"/>
      <c r="D1301" s="29"/>
      <c r="E1301" s="29"/>
      <c r="F1301" s="29"/>
      <c r="G1301" s="29"/>
      <c r="H1301" s="29"/>
      <c r="I1301" s="30"/>
      <c r="J1301" s="30"/>
      <c r="K1301" s="30"/>
      <c r="L1301" s="30"/>
      <c r="M1301" s="40"/>
      <c r="N1301" s="40"/>
      <c r="O1301" s="31"/>
      <c r="P1301" s="31"/>
      <c r="Q1301" s="32"/>
      <c r="R1301" s="32"/>
      <c r="S1301" s="33"/>
      <c r="T1301" s="33"/>
      <c r="U1301" s="33"/>
      <c r="V1301" s="33"/>
      <c r="W1301" s="33"/>
      <c r="X1301" s="33"/>
    </row>
    <row r="1302" spans="1:24" s="34" customFormat="1">
      <c r="A1302" s="29"/>
      <c r="B1302" s="29"/>
      <c r="C1302" s="29"/>
      <c r="D1302" s="29"/>
      <c r="E1302" s="29"/>
      <c r="F1302" s="29"/>
      <c r="G1302" s="29"/>
      <c r="H1302" s="29"/>
      <c r="I1302" s="30"/>
      <c r="J1302" s="30"/>
      <c r="K1302" s="30"/>
      <c r="L1302" s="30"/>
      <c r="M1302" s="40"/>
      <c r="N1302" s="40"/>
      <c r="O1302" s="31"/>
      <c r="P1302" s="31"/>
      <c r="Q1302" s="32"/>
      <c r="R1302" s="32"/>
      <c r="S1302" s="33"/>
      <c r="T1302" s="33"/>
      <c r="U1302" s="33"/>
      <c r="V1302" s="33"/>
      <c r="W1302" s="33"/>
      <c r="X1302" s="33"/>
    </row>
    <row r="1303" spans="1:24" s="34" customFormat="1">
      <c r="A1303" s="29"/>
      <c r="B1303" s="29"/>
      <c r="C1303" s="29"/>
      <c r="D1303" s="29"/>
      <c r="E1303" s="29"/>
      <c r="F1303" s="29"/>
      <c r="G1303" s="29"/>
      <c r="H1303" s="29"/>
      <c r="I1303" s="30"/>
      <c r="J1303" s="30"/>
      <c r="K1303" s="30"/>
      <c r="L1303" s="30"/>
      <c r="M1303" s="40"/>
      <c r="N1303" s="40"/>
      <c r="O1303" s="31"/>
      <c r="P1303" s="31"/>
      <c r="Q1303" s="32"/>
      <c r="R1303" s="32"/>
      <c r="S1303" s="33"/>
      <c r="T1303" s="33"/>
      <c r="U1303" s="33"/>
      <c r="V1303" s="33"/>
      <c r="W1303" s="33"/>
      <c r="X1303" s="33"/>
    </row>
    <row r="1304" spans="1:24" s="34" customFormat="1">
      <c r="A1304" s="29"/>
      <c r="B1304" s="29"/>
      <c r="C1304" s="29"/>
      <c r="D1304" s="29"/>
      <c r="E1304" s="29"/>
      <c r="F1304" s="29"/>
      <c r="G1304" s="29"/>
      <c r="H1304" s="29"/>
      <c r="I1304" s="30"/>
      <c r="J1304" s="30"/>
      <c r="K1304" s="30"/>
      <c r="L1304" s="30"/>
      <c r="M1304" s="40"/>
      <c r="N1304" s="40"/>
      <c r="O1304" s="31"/>
      <c r="P1304" s="31"/>
      <c r="Q1304" s="32"/>
      <c r="R1304" s="32"/>
      <c r="S1304" s="33"/>
      <c r="T1304" s="33"/>
      <c r="U1304" s="33"/>
      <c r="V1304" s="33"/>
      <c r="W1304" s="33"/>
      <c r="X1304" s="33"/>
    </row>
    <row r="1305" spans="1:24" s="34" customFormat="1">
      <c r="A1305" s="29"/>
      <c r="B1305" s="29"/>
      <c r="C1305" s="29"/>
      <c r="D1305" s="29"/>
      <c r="E1305" s="29"/>
      <c r="F1305" s="29"/>
      <c r="G1305" s="29"/>
      <c r="H1305" s="29"/>
      <c r="I1305" s="30"/>
      <c r="J1305" s="30"/>
      <c r="K1305" s="30"/>
      <c r="L1305" s="30"/>
      <c r="M1305" s="40"/>
      <c r="N1305" s="40"/>
      <c r="O1305" s="31"/>
      <c r="P1305" s="31"/>
      <c r="Q1305" s="32"/>
      <c r="R1305" s="32"/>
      <c r="S1305" s="33"/>
      <c r="T1305" s="33"/>
      <c r="U1305" s="33"/>
      <c r="V1305" s="33"/>
      <c r="W1305" s="33"/>
      <c r="X1305" s="33"/>
    </row>
    <row r="1306" spans="1:24" s="34" customFormat="1">
      <c r="A1306" s="29"/>
      <c r="B1306" s="29"/>
      <c r="C1306" s="29"/>
      <c r="D1306" s="29"/>
      <c r="E1306" s="29"/>
      <c r="F1306" s="29"/>
      <c r="G1306" s="29"/>
      <c r="H1306" s="29"/>
      <c r="I1306" s="30"/>
      <c r="J1306" s="30"/>
      <c r="K1306" s="30"/>
      <c r="L1306" s="30"/>
      <c r="M1306" s="40"/>
      <c r="N1306" s="40"/>
      <c r="O1306" s="31"/>
      <c r="P1306" s="31"/>
      <c r="Q1306" s="32"/>
      <c r="R1306" s="32"/>
      <c r="S1306" s="33"/>
      <c r="T1306" s="33"/>
      <c r="U1306" s="33"/>
      <c r="V1306" s="33"/>
      <c r="W1306" s="33"/>
      <c r="X1306" s="33"/>
    </row>
    <row r="1307" spans="1:24" s="34" customFormat="1">
      <c r="A1307" s="29"/>
      <c r="B1307" s="29"/>
      <c r="C1307" s="29"/>
      <c r="D1307" s="29"/>
      <c r="E1307" s="29"/>
      <c r="F1307" s="29"/>
      <c r="G1307" s="29"/>
      <c r="H1307" s="29"/>
      <c r="I1307" s="30"/>
      <c r="J1307" s="30"/>
      <c r="K1307" s="30"/>
      <c r="L1307" s="30"/>
      <c r="M1307" s="40"/>
      <c r="N1307" s="40"/>
      <c r="O1307" s="31"/>
      <c r="P1307" s="31"/>
      <c r="Q1307" s="32"/>
      <c r="R1307" s="32"/>
      <c r="S1307" s="33"/>
      <c r="T1307" s="33"/>
      <c r="U1307" s="33"/>
      <c r="V1307" s="33"/>
      <c r="W1307" s="33"/>
      <c r="X1307" s="33"/>
    </row>
    <row r="1308" spans="1:24" s="34" customFormat="1">
      <c r="A1308" s="29"/>
      <c r="B1308" s="29"/>
      <c r="C1308" s="29"/>
      <c r="D1308" s="29"/>
      <c r="E1308" s="29"/>
      <c r="F1308" s="29"/>
      <c r="G1308" s="29"/>
      <c r="H1308" s="29"/>
      <c r="I1308" s="30"/>
      <c r="J1308" s="30"/>
      <c r="K1308" s="30"/>
      <c r="L1308" s="30"/>
      <c r="M1308" s="40"/>
      <c r="N1308" s="40"/>
      <c r="O1308" s="31"/>
      <c r="P1308" s="31"/>
      <c r="Q1308" s="32"/>
      <c r="R1308" s="32"/>
      <c r="S1308" s="33"/>
      <c r="T1308" s="33"/>
      <c r="U1308" s="33"/>
      <c r="V1308" s="33"/>
      <c r="W1308" s="33"/>
      <c r="X1308" s="33"/>
    </row>
    <row r="1309" spans="1:24" s="34" customFormat="1">
      <c r="A1309" s="29"/>
      <c r="B1309" s="29"/>
      <c r="C1309" s="29"/>
      <c r="D1309" s="29"/>
      <c r="E1309" s="29"/>
      <c r="F1309" s="29"/>
      <c r="G1309" s="29"/>
      <c r="H1309" s="29"/>
      <c r="I1309" s="30"/>
      <c r="J1309" s="30"/>
      <c r="K1309" s="30"/>
      <c r="L1309" s="30"/>
      <c r="M1309" s="40"/>
      <c r="N1309" s="40"/>
      <c r="O1309" s="31"/>
      <c r="P1309" s="31"/>
      <c r="Q1309" s="32"/>
      <c r="R1309" s="32"/>
      <c r="S1309" s="33"/>
      <c r="T1309" s="33"/>
      <c r="U1309" s="33"/>
      <c r="V1309" s="33"/>
      <c r="W1309" s="33"/>
      <c r="X1309" s="33"/>
    </row>
    <row r="1310" spans="1:24" s="34" customFormat="1">
      <c r="A1310" s="29"/>
      <c r="B1310" s="29"/>
      <c r="C1310" s="29"/>
      <c r="D1310" s="29"/>
      <c r="E1310" s="29"/>
      <c r="F1310" s="29"/>
      <c r="G1310" s="29"/>
      <c r="H1310" s="29"/>
      <c r="I1310" s="30"/>
      <c r="J1310" s="30"/>
      <c r="K1310" s="30"/>
      <c r="L1310" s="30"/>
      <c r="M1310" s="40"/>
      <c r="N1310" s="40"/>
      <c r="O1310" s="31"/>
      <c r="P1310" s="31"/>
      <c r="Q1310" s="32"/>
      <c r="R1310" s="32"/>
      <c r="S1310" s="33"/>
      <c r="T1310" s="33"/>
      <c r="U1310" s="33"/>
      <c r="V1310" s="33"/>
      <c r="W1310" s="33"/>
      <c r="X1310" s="33"/>
    </row>
    <row r="1311" spans="1:24" s="34" customFormat="1">
      <c r="A1311" s="29"/>
      <c r="B1311" s="29"/>
      <c r="C1311" s="29"/>
      <c r="D1311" s="29"/>
      <c r="E1311" s="29"/>
      <c r="F1311" s="29"/>
      <c r="G1311" s="29"/>
      <c r="H1311" s="29"/>
      <c r="I1311" s="30"/>
      <c r="J1311" s="30"/>
      <c r="K1311" s="30"/>
      <c r="L1311" s="30"/>
      <c r="M1311" s="40"/>
      <c r="N1311" s="40"/>
      <c r="O1311" s="31"/>
      <c r="P1311" s="31"/>
      <c r="Q1311" s="32"/>
      <c r="R1311" s="32"/>
      <c r="S1311" s="33"/>
      <c r="T1311" s="33"/>
      <c r="U1311" s="33"/>
      <c r="V1311" s="33"/>
      <c r="W1311" s="33"/>
      <c r="X1311" s="33"/>
    </row>
    <row r="1312" spans="1:24" s="34" customFormat="1">
      <c r="A1312" s="29"/>
      <c r="B1312" s="29"/>
      <c r="C1312" s="29"/>
      <c r="D1312" s="29"/>
      <c r="E1312" s="29"/>
      <c r="F1312" s="29"/>
      <c r="G1312" s="29"/>
      <c r="H1312" s="29"/>
      <c r="I1312" s="30"/>
      <c r="J1312" s="30"/>
      <c r="K1312" s="30"/>
      <c r="L1312" s="30"/>
      <c r="M1312" s="40"/>
      <c r="N1312" s="40"/>
      <c r="O1312" s="31"/>
      <c r="P1312" s="31"/>
      <c r="Q1312" s="32"/>
      <c r="R1312" s="32"/>
      <c r="S1312" s="33"/>
      <c r="T1312" s="33"/>
      <c r="U1312" s="33"/>
      <c r="V1312" s="33"/>
      <c r="W1312" s="33"/>
      <c r="X1312" s="33"/>
    </row>
    <row r="1313" spans="1:24" s="34" customFormat="1">
      <c r="A1313" s="29"/>
      <c r="B1313" s="29"/>
      <c r="C1313" s="29"/>
      <c r="D1313" s="29"/>
      <c r="E1313" s="29"/>
      <c r="F1313" s="29"/>
      <c r="G1313" s="29"/>
      <c r="H1313" s="29"/>
      <c r="I1313" s="30"/>
      <c r="J1313" s="30"/>
      <c r="K1313" s="30"/>
      <c r="L1313" s="30"/>
      <c r="M1313" s="40"/>
      <c r="N1313" s="40"/>
      <c r="O1313" s="31"/>
      <c r="P1313" s="31"/>
      <c r="Q1313" s="32"/>
      <c r="R1313" s="32"/>
      <c r="S1313" s="33"/>
      <c r="T1313" s="33"/>
      <c r="U1313" s="33"/>
      <c r="V1313" s="33"/>
      <c r="W1313" s="33"/>
      <c r="X1313" s="33"/>
    </row>
    <row r="1314" spans="1:24" s="34" customFormat="1">
      <c r="A1314" s="29"/>
      <c r="B1314" s="29"/>
      <c r="C1314" s="29"/>
      <c r="D1314" s="29"/>
      <c r="E1314" s="29"/>
      <c r="F1314" s="29"/>
      <c r="G1314" s="29"/>
      <c r="H1314" s="29"/>
      <c r="I1314" s="30"/>
      <c r="J1314" s="30"/>
      <c r="K1314" s="30"/>
      <c r="L1314" s="30"/>
      <c r="M1314" s="40"/>
      <c r="N1314" s="40"/>
      <c r="O1314" s="31"/>
      <c r="P1314" s="31"/>
      <c r="Q1314" s="32"/>
      <c r="R1314" s="32"/>
      <c r="S1314" s="33"/>
      <c r="T1314" s="33"/>
      <c r="U1314" s="33"/>
      <c r="V1314" s="33"/>
      <c r="W1314" s="33"/>
      <c r="X1314" s="33"/>
    </row>
    <row r="1315" spans="1:24" s="34" customFormat="1">
      <c r="A1315" s="29"/>
      <c r="B1315" s="29"/>
      <c r="C1315" s="29"/>
      <c r="D1315" s="29"/>
      <c r="E1315" s="29"/>
      <c r="F1315" s="29"/>
      <c r="G1315" s="29"/>
      <c r="H1315" s="29"/>
      <c r="I1315" s="30"/>
      <c r="J1315" s="30"/>
      <c r="K1315" s="30"/>
      <c r="L1315" s="30"/>
      <c r="M1315" s="40"/>
      <c r="N1315" s="40"/>
      <c r="O1315" s="31"/>
      <c r="P1315" s="31"/>
      <c r="Q1315" s="32"/>
      <c r="R1315" s="32"/>
      <c r="S1315" s="33"/>
      <c r="T1315" s="33"/>
      <c r="U1315" s="33"/>
      <c r="V1315" s="33"/>
      <c r="W1315" s="33"/>
      <c r="X1315" s="33"/>
    </row>
    <row r="1316" spans="1:24" s="34" customFormat="1">
      <c r="A1316" s="29"/>
      <c r="B1316" s="29"/>
      <c r="C1316" s="29"/>
      <c r="D1316" s="29"/>
      <c r="E1316" s="29"/>
      <c r="F1316" s="29"/>
      <c r="G1316" s="29"/>
      <c r="H1316" s="29"/>
      <c r="I1316" s="30"/>
      <c r="J1316" s="30"/>
      <c r="K1316" s="30"/>
      <c r="L1316" s="30"/>
      <c r="M1316" s="40"/>
      <c r="N1316" s="40"/>
      <c r="O1316" s="31"/>
      <c r="P1316" s="31"/>
      <c r="Q1316" s="32"/>
      <c r="R1316" s="32"/>
      <c r="S1316" s="33"/>
      <c r="T1316" s="33"/>
      <c r="U1316" s="33"/>
      <c r="V1316" s="33"/>
      <c r="W1316" s="33"/>
      <c r="X1316" s="33"/>
    </row>
    <row r="1317" spans="1:24" s="34" customFormat="1">
      <c r="A1317" s="29"/>
      <c r="B1317" s="29"/>
      <c r="C1317" s="29"/>
      <c r="D1317" s="29"/>
      <c r="E1317" s="29"/>
      <c r="F1317" s="29"/>
      <c r="G1317" s="29"/>
      <c r="H1317" s="29"/>
      <c r="I1317" s="30"/>
      <c r="J1317" s="30"/>
      <c r="K1317" s="30"/>
      <c r="L1317" s="30"/>
      <c r="M1317" s="40"/>
      <c r="N1317" s="40"/>
      <c r="O1317" s="31"/>
      <c r="P1317" s="31"/>
      <c r="Q1317" s="32"/>
      <c r="R1317" s="32"/>
      <c r="S1317" s="33"/>
      <c r="T1317" s="33"/>
      <c r="U1317" s="33"/>
      <c r="V1317" s="33"/>
      <c r="W1317" s="33"/>
      <c r="X1317" s="33"/>
    </row>
    <row r="1318" spans="1:24" s="34" customFormat="1">
      <c r="A1318" s="29"/>
      <c r="B1318" s="29"/>
      <c r="C1318" s="29"/>
      <c r="D1318" s="29"/>
      <c r="E1318" s="29"/>
      <c r="F1318" s="29"/>
      <c r="G1318" s="29"/>
      <c r="H1318" s="29"/>
      <c r="I1318" s="30"/>
      <c r="J1318" s="30"/>
      <c r="K1318" s="30"/>
      <c r="L1318" s="30"/>
      <c r="M1318" s="40"/>
      <c r="N1318" s="40"/>
      <c r="O1318" s="31"/>
      <c r="P1318" s="31"/>
      <c r="Q1318" s="32"/>
      <c r="R1318" s="32"/>
      <c r="S1318" s="33"/>
      <c r="T1318" s="33"/>
      <c r="U1318" s="33"/>
      <c r="V1318" s="33"/>
      <c r="W1318" s="33"/>
      <c r="X1318" s="33"/>
    </row>
    <row r="1319" spans="1:24" s="34" customFormat="1">
      <c r="A1319" s="29"/>
      <c r="B1319" s="29"/>
      <c r="C1319" s="29"/>
      <c r="D1319" s="29"/>
      <c r="E1319" s="29"/>
      <c r="F1319" s="29"/>
      <c r="G1319" s="29"/>
      <c r="H1319" s="29"/>
      <c r="I1319" s="30"/>
      <c r="J1319" s="30"/>
      <c r="K1319" s="30"/>
      <c r="L1319" s="30"/>
      <c r="M1319" s="40"/>
      <c r="N1319" s="40"/>
      <c r="O1319" s="31"/>
      <c r="P1319" s="31"/>
      <c r="Q1319" s="32"/>
      <c r="R1319" s="32"/>
      <c r="S1319" s="33"/>
      <c r="T1319" s="33"/>
      <c r="U1319" s="33"/>
      <c r="V1319" s="33"/>
      <c r="W1319" s="33"/>
      <c r="X1319" s="33"/>
    </row>
    <row r="1320" spans="1:24" s="34" customFormat="1">
      <c r="A1320" s="29"/>
      <c r="B1320" s="29"/>
      <c r="C1320" s="29"/>
      <c r="D1320" s="29"/>
      <c r="E1320" s="29"/>
      <c r="F1320" s="29"/>
      <c r="G1320" s="29"/>
      <c r="H1320" s="29"/>
      <c r="I1320" s="30"/>
      <c r="J1320" s="30"/>
      <c r="K1320" s="30"/>
      <c r="L1320" s="30"/>
      <c r="M1320" s="40"/>
      <c r="N1320" s="40"/>
      <c r="O1320" s="31"/>
      <c r="P1320" s="31"/>
      <c r="Q1320" s="32"/>
      <c r="R1320" s="32"/>
      <c r="S1320" s="33"/>
      <c r="T1320" s="33"/>
      <c r="U1320" s="33"/>
      <c r="V1320" s="33"/>
      <c r="W1320" s="33"/>
      <c r="X1320" s="33"/>
    </row>
    <row r="1321" spans="1:24" s="34" customFormat="1">
      <c r="A1321" s="29"/>
      <c r="B1321" s="29"/>
      <c r="C1321" s="29"/>
      <c r="D1321" s="29"/>
      <c r="E1321" s="29"/>
      <c r="F1321" s="29"/>
      <c r="G1321" s="29"/>
      <c r="H1321" s="29"/>
      <c r="I1321" s="30"/>
      <c r="J1321" s="30"/>
      <c r="K1321" s="30"/>
      <c r="L1321" s="30"/>
      <c r="M1321" s="40"/>
      <c r="N1321" s="40"/>
      <c r="O1321" s="31"/>
      <c r="P1321" s="31"/>
      <c r="Q1321" s="32"/>
      <c r="R1321" s="32"/>
      <c r="S1321" s="33"/>
      <c r="T1321" s="33"/>
      <c r="U1321" s="33"/>
      <c r="V1321" s="33"/>
      <c r="W1321" s="33"/>
      <c r="X1321" s="33"/>
    </row>
    <row r="1322" spans="1:24" s="34" customFormat="1">
      <c r="A1322" s="29"/>
      <c r="B1322" s="29"/>
      <c r="C1322" s="29"/>
      <c r="D1322" s="29"/>
      <c r="E1322" s="29"/>
      <c r="F1322" s="29"/>
      <c r="G1322" s="29"/>
      <c r="H1322" s="29"/>
      <c r="I1322" s="30"/>
      <c r="J1322" s="30"/>
      <c r="K1322" s="30"/>
      <c r="L1322" s="30"/>
      <c r="M1322" s="40"/>
      <c r="N1322" s="40"/>
      <c r="O1322" s="31"/>
      <c r="P1322" s="31"/>
      <c r="Q1322" s="32"/>
      <c r="R1322" s="32"/>
      <c r="S1322" s="33"/>
      <c r="T1322" s="33"/>
      <c r="U1322" s="33"/>
      <c r="V1322" s="33"/>
      <c r="W1322" s="33"/>
      <c r="X1322" s="33"/>
    </row>
    <row r="1323" spans="1:24" s="34" customFormat="1">
      <c r="A1323" s="29"/>
      <c r="B1323" s="29"/>
      <c r="C1323" s="29"/>
      <c r="D1323" s="29"/>
      <c r="E1323" s="29"/>
      <c r="F1323" s="29"/>
      <c r="G1323" s="29"/>
      <c r="H1323" s="29"/>
      <c r="I1323" s="30"/>
      <c r="J1323" s="30"/>
      <c r="K1323" s="30"/>
      <c r="L1323" s="30"/>
      <c r="M1323" s="40"/>
      <c r="N1323" s="40"/>
      <c r="O1323" s="31"/>
      <c r="P1323" s="31"/>
      <c r="Q1323" s="32"/>
      <c r="R1323" s="32"/>
      <c r="S1323" s="33"/>
      <c r="T1323" s="33"/>
      <c r="U1323" s="33"/>
      <c r="V1323" s="33"/>
      <c r="W1323" s="33"/>
      <c r="X1323" s="33"/>
    </row>
    <row r="1324" spans="1:24" s="34" customFormat="1">
      <c r="A1324" s="29"/>
      <c r="B1324" s="29"/>
      <c r="C1324" s="29"/>
      <c r="D1324" s="29"/>
      <c r="E1324" s="29"/>
      <c r="F1324" s="29"/>
      <c r="G1324" s="29"/>
      <c r="H1324" s="29"/>
      <c r="I1324" s="30"/>
      <c r="J1324" s="30"/>
      <c r="K1324" s="30"/>
      <c r="L1324" s="30"/>
      <c r="M1324" s="40"/>
      <c r="N1324" s="40"/>
      <c r="O1324" s="31"/>
      <c r="P1324" s="31"/>
      <c r="Q1324" s="32"/>
      <c r="R1324" s="32"/>
      <c r="S1324" s="33"/>
      <c r="T1324" s="33"/>
      <c r="U1324" s="33"/>
      <c r="V1324" s="33"/>
      <c r="W1324" s="33"/>
      <c r="X1324" s="33"/>
    </row>
    <row r="1325" spans="1:24" s="34" customFormat="1">
      <c r="A1325" s="29"/>
      <c r="B1325" s="29"/>
      <c r="C1325" s="29"/>
      <c r="D1325" s="29"/>
      <c r="E1325" s="29"/>
      <c r="F1325" s="29"/>
      <c r="G1325" s="29"/>
      <c r="H1325" s="29"/>
      <c r="I1325" s="30"/>
      <c r="J1325" s="30"/>
      <c r="K1325" s="30"/>
      <c r="L1325" s="30"/>
      <c r="M1325" s="40"/>
      <c r="N1325" s="40"/>
      <c r="O1325" s="31"/>
      <c r="P1325" s="31"/>
      <c r="Q1325" s="32"/>
      <c r="R1325" s="32"/>
      <c r="S1325" s="33"/>
      <c r="T1325" s="33"/>
      <c r="U1325" s="33"/>
      <c r="V1325" s="33"/>
      <c r="W1325" s="33"/>
      <c r="X1325" s="33"/>
    </row>
    <row r="1326" spans="1:24" s="34" customFormat="1">
      <c r="A1326" s="29"/>
      <c r="B1326" s="29"/>
      <c r="C1326" s="29"/>
      <c r="D1326" s="29"/>
      <c r="E1326" s="29"/>
      <c r="F1326" s="29"/>
      <c r="G1326" s="29"/>
      <c r="H1326" s="29"/>
      <c r="I1326" s="30"/>
      <c r="J1326" s="30"/>
      <c r="K1326" s="30"/>
      <c r="L1326" s="30"/>
      <c r="M1326" s="40"/>
      <c r="N1326" s="40"/>
      <c r="O1326" s="31"/>
      <c r="P1326" s="31"/>
      <c r="Q1326" s="32"/>
      <c r="R1326" s="32"/>
      <c r="S1326" s="33"/>
      <c r="T1326" s="33"/>
      <c r="U1326" s="33"/>
      <c r="V1326" s="33"/>
      <c r="W1326" s="33"/>
      <c r="X1326" s="33"/>
    </row>
    <row r="1327" spans="1:24" s="34" customFormat="1">
      <c r="A1327" s="29"/>
      <c r="B1327" s="29"/>
      <c r="C1327" s="29"/>
      <c r="D1327" s="29"/>
      <c r="E1327" s="29"/>
      <c r="F1327" s="29"/>
      <c r="G1327" s="29"/>
      <c r="H1327" s="29"/>
      <c r="I1327" s="30"/>
      <c r="J1327" s="30"/>
      <c r="K1327" s="30"/>
      <c r="L1327" s="30"/>
      <c r="M1327" s="40"/>
      <c r="N1327" s="40"/>
      <c r="O1327" s="31"/>
      <c r="P1327" s="31"/>
      <c r="Q1327" s="32"/>
      <c r="R1327" s="32"/>
      <c r="S1327" s="33"/>
      <c r="T1327" s="33"/>
      <c r="U1327" s="33"/>
      <c r="V1327" s="33"/>
      <c r="W1327" s="33"/>
      <c r="X1327" s="33"/>
    </row>
    <row r="1328" spans="1:24" s="34" customFormat="1">
      <c r="A1328" s="29"/>
      <c r="B1328" s="29"/>
      <c r="C1328" s="29"/>
      <c r="D1328" s="29"/>
      <c r="E1328" s="29"/>
      <c r="F1328" s="29"/>
      <c r="G1328" s="29"/>
      <c r="H1328" s="29"/>
      <c r="I1328" s="30"/>
      <c r="J1328" s="30"/>
      <c r="K1328" s="30"/>
      <c r="L1328" s="30"/>
      <c r="M1328" s="40"/>
      <c r="N1328" s="40"/>
      <c r="O1328" s="31"/>
      <c r="P1328" s="31"/>
      <c r="Q1328" s="32"/>
      <c r="R1328" s="32"/>
      <c r="S1328" s="33"/>
      <c r="T1328" s="33"/>
      <c r="U1328" s="33"/>
      <c r="V1328" s="33"/>
      <c r="W1328" s="33"/>
      <c r="X1328" s="33"/>
    </row>
    <row r="1329" spans="1:24" s="34" customFormat="1">
      <c r="A1329" s="29"/>
      <c r="B1329" s="29"/>
      <c r="C1329" s="29"/>
      <c r="D1329" s="29"/>
      <c r="E1329" s="29"/>
      <c r="F1329" s="29"/>
      <c r="G1329" s="29"/>
      <c r="H1329" s="29"/>
      <c r="I1329" s="30"/>
      <c r="J1329" s="30"/>
      <c r="K1329" s="30"/>
      <c r="L1329" s="30"/>
      <c r="M1329" s="40"/>
      <c r="N1329" s="40"/>
      <c r="O1329" s="31"/>
      <c r="P1329" s="31"/>
      <c r="Q1329" s="32"/>
      <c r="R1329" s="32"/>
      <c r="S1329" s="33"/>
      <c r="T1329" s="33"/>
      <c r="U1329" s="33"/>
      <c r="V1329" s="33"/>
      <c r="W1329" s="33"/>
      <c r="X1329" s="33"/>
    </row>
    <row r="1330" spans="1:24" s="34" customFormat="1">
      <c r="A1330" s="29"/>
      <c r="B1330" s="29"/>
      <c r="C1330" s="29"/>
      <c r="D1330" s="29"/>
      <c r="E1330" s="29"/>
      <c r="F1330" s="29"/>
      <c r="G1330" s="29"/>
      <c r="H1330" s="29"/>
      <c r="I1330" s="30"/>
      <c r="J1330" s="30"/>
      <c r="K1330" s="30"/>
      <c r="L1330" s="30"/>
      <c r="M1330" s="40"/>
      <c r="N1330" s="40"/>
      <c r="O1330" s="31"/>
      <c r="P1330" s="31"/>
      <c r="Q1330" s="32"/>
      <c r="R1330" s="32"/>
      <c r="S1330" s="33"/>
      <c r="T1330" s="33"/>
      <c r="U1330" s="33"/>
      <c r="V1330" s="33"/>
      <c r="W1330" s="33"/>
      <c r="X1330" s="33"/>
    </row>
    <row r="1331" spans="1:24" s="34" customFormat="1">
      <c r="A1331" s="29"/>
      <c r="B1331" s="29"/>
      <c r="C1331" s="29"/>
      <c r="D1331" s="29"/>
      <c r="E1331" s="29"/>
      <c r="F1331" s="29"/>
      <c r="G1331" s="29"/>
      <c r="H1331" s="29"/>
      <c r="I1331" s="30"/>
      <c r="J1331" s="30"/>
      <c r="K1331" s="30"/>
      <c r="L1331" s="30"/>
      <c r="M1331" s="40"/>
      <c r="N1331" s="40"/>
      <c r="O1331" s="31"/>
      <c r="P1331" s="31"/>
      <c r="Q1331" s="32"/>
      <c r="R1331" s="32"/>
      <c r="S1331" s="33"/>
      <c r="T1331" s="33"/>
      <c r="U1331" s="33"/>
      <c r="V1331" s="33"/>
      <c r="W1331" s="33"/>
      <c r="X1331" s="33"/>
    </row>
    <row r="1332" spans="1:24" s="34" customFormat="1">
      <c r="A1332" s="29"/>
      <c r="B1332" s="29"/>
      <c r="C1332" s="29"/>
      <c r="D1332" s="29"/>
      <c r="E1332" s="29"/>
      <c r="F1332" s="29"/>
      <c r="G1332" s="29"/>
      <c r="H1332" s="29"/>
      <c r="I1332" s="30"/>
      <c r="J1332" s="30"/>
      <c r="K1332" s="30"/>
      <c r="L1332" s="30"/>
      <c r="M1332" s="40"/>
      <c r="N1332" s="40"/>
      <c r="O1332" s="31"/>
      <c r="P1332" s="31"/>
      <c r="Q1332" s="32"/>
      <c r="R1332" s="32"/>
      <c r="S1332" s="33"/>
      <c r="T1332" s="33"/>
      <c r="U1332" s="33"/>
      <c r="V1332" s="33"/>
      <c r="W1332" s="33"/>
      <c r="X1332" s="33"/>
    </row>
    <row r="1333" spans="1:24" s="34" customFormat="1">
      <c r="A1333" s="29"/>
      <c r="B1333" s="29"/>
      <c r="C1333" s="29"/>
      <c r="D1333" s="29"/>
      <c r="E1333" s="29"/>
      <c r="F1333" s="29"/>
      <c r="G1333" s="29"/>
      <c r="H1333" s="29"/>
      <c r="I1333" s="30"/>
      <c r="J1333" s="30"/>
      <c r="K1333" s="30"/>
      <c r="L1333" s="30"/>
      <c r="M1333" s="40"/>
      <c r="N1333" s="40"/>
      <c r="O1333" s="31"/>
      <c r="P1333" s="31"/>
      <c r="Q1333" s="32"/>
      <c r="R1333" s="32"/>
      <c r="S1333" s="33"/>
      <c r="T1333" s="33"/>
      <c r="U1333" s="33"/>
      <c r="V1333" s="33"/>
      <c r="W1333" s="33"/>
      <c r="X1333" s="33"/>
    </row>
    <row r="1334" spans="1:24" s="34" customFormat="1">
      <c r="A1334" s="29"/>
      <c r="B1334" s="29"/>
      <c r="C1334" s="29"/>
      <c r="D1334" s="29"/>
      <c r="E1334" s="29"/>
      <c r="F1334" s="29"/>
      <c r="G1334" s="29"/>
      <c r="H1334" s="29"/>
      <c r="I1334" s="30"/>
      <c r="J1334" s="30"/>
      <c r="K1334" s="30"/>
      <c r="L1334" s="30"/>
      <c r="M1334" s="40"/>
      <c r="N1334" s="40"/>
      <c r="O1334" s="31"/>
      <c r="P1334" s="31"/>
      <c r="Q1334" s="32"/>
      <c r="R1334" s="32"/>
      <c r="S1334" s="33"/>
      <c r="T1334" s="33"/>
      <c r="U1334" s="33"/>
      <c r="V1334" s="33"/>
      <c r="W1334" s="33"/>
      <c r="X1334" s="33"/>
    </row>
    <row r="1335" spans="1:24" s="34" customFormat="1">
      <c r="A1335" s="29"/>
      <c r="B1335" s="29"/>
      <c r="C1335" s="29"/>
      <c r="D1335" s="29"/>
      <c r="E1335" s="29"/>
      <c r="F1335" s="29"/>
      <c r="G1335" s="29"/>
      <c r="H1335" s="29"/>
      <c r="I1335" s="30"/>
      <c r="J1335" s="30"/>
      <c r="K1335" s="30"/>
      <c r="L1335" s="30"/>
      <c r="M1335" s="40"/>
      <c r="N1335" s="40"/>
      <c r="O1335" s="31"/>
      <c r="P1335" s="31"/>
      <c r="Q1335" s="32"/>
      <c r="R1335" s="32"/>
      <c r="S1335" s="33"/>
      <c r="T1335" s="33"/>
      <c r="U1335" s="33"/>
      <c r="V1335" s="33"/>
      <c r="W1335" s="33"/>
      <c r="X1335" s="33"/>
    </row>
    <row r="1336" spans="1:24" s="34" customFormat="1">
      <c r="A1336" s="29"/>
      <c r="B1336" s="29"/>
      <c r="C1336" s="29"/>
      <c r="D1336" s="29"/>
      <c r="E1336" s="29"/>
      <c r="F1336" s="29"/>
      <c r="G1336" s="29"/>
      <c r="H1336" s="29"/>
      <c r="I1336" s="30"/>
      <c r="J1336" s="30"/>
      <c r="K1336" s="30"/>
      <c r="L1336" s="30"/>
      <c r="M1336" s="40"/>
      <c r="N1336" s="40"/>
      <c r="O1336" s="31"/>
      <c r="P1336" s="31"/>
      <c r="Q1336" s="32"/>
      <c r="R1336" s="32"/>
      <c r="S1336" s="33"/>
      <c r="T1336" s="33"/>
      <c r="U1336" s="33"/>
      <c r="V1336" s="33"/>
      <c r="W1336" s="33"/>
      <c r="X1336" s="33"/>
    </row>
    <row r="1337" spans="1:24" s="34" customFormat="1">
      <c r="A1337" s="29"/>
      <c r="B1337" s="29"/>
      <c r="C1337" s="29"/>
      <c r="D1337" s="29"/>
      <c r="E1337" s="29"/>
      <c r="F1337" s="29"/>
      <c r="G1337" s="29"/>
      <c r="H1337" s="29"/>
      <c r="I1337" s="30"/>
      <c r="J1337" s="30"/>
      <c r="K1337" s="30"/>
      <c r="L1337" s="30"/>
      <c r="M1337" s="40"/>
      <c r="N1337" s="40"/>
      <c r="O1337" s="31"/>
      <c r="P1337" s="31"/>
      <c r="Q1337" s="32"/>
      <c r="R1337" s="32"/>
      <c r="S1337" s="33"/>
      <c r="T1337" s="33"/>
      <c r="U1337" s="33"/>
      <c r="V1337" s="33"/>
      <c r="W1337" s="33"/>
      <c r="X1337" s="33"/>
    </row>
    <row r="1338" spans="1:24" s="34" customFormat="1">
      <c r="A1338" s="29"/>
      <c r="B1338" s="29"/>
      <c r="C1338" s="29"/>
      <c r="D1338" s="29"/>
      <c r="E1338" s="29"/>
      <c r="F1338" s="29"/>
      <c r="G1338" s="29"/>
      <c r="H1338" s="29"/>
      <c r="I1338" s="30"/>
      <c r="J1338" s="30"/>
      <c r="K1338" s="30"/>
      <c r="L1338" s="30"/>
      <c r="M1338" s="40"/>
      <c r="N1338" s="40"/>
      <c r="O1338" s="31"/>
      <c r="P1338" s="31"/>
      <c r="Q1338" s="32"/>
      <c r="R1338" s="32"/>
      <c r="S1338" s="33"/>
      <c r="T1338" s="33"/>
      <c r="U1338" s="33"/>
      <c r="V1338" s="33"/>
      <c r="W1338" s="33"/>
      <c r="X1338" s="33"/>
    </row>
    <row r="1339" spans="1:24" s="34" customFormat="1">
      <c r="A1339" s="29"/>
      <c r="B1339" s="29"/>
      <c r="C1339" s="29"/>
      <c r="D1339" s="29"/>
      <c r="E1339" s="29"/>
      <c r="F1339" s="29"/>
      <c r="G1339" s="29"/>
      <c r="H1339" s="29"/>
      <c r="I1339" s="30"/>
      <c r="J1339" s="30"/>
      <c r="K1339" s="30"/>
      <c r="L1339" s="30"/>
      <c r="M1339" s="40"/>
      <c r="N1339" s="40"/>
      <c r="O1339" s="31"/>
      <c r="P1339" s="31"/>
      <c r="Q1339" s="32"/>
      <c r="R1339" s="32"/>
      <c r="S1339" s="33"/>
      <c r="T1339" s="33"/>
      <c r="U1339" s="33"/>
      <c r="V1339" s="33"/>
      <c r="W1339" s="33"/>
      <c r="X1339" s="33"/>
    </row>
    <row r="1340" spans="1:24" s="34" customFormat="1">
      <c r="A1340" s="29"/>
      <c r="B1340" s="29"/>
      <c r="C1340" s="29"/>
      <c r="D1340" s="29"/>
      <c r="E1340" s="29"/>
      <c r="F1340" s="29"/>
      <c r="G1340" s="29"/>
      <c r="H1340" s="29"/>
      <c r="I1340" s="30"/>
      <c r="J1340" s="30"/>
      <c r="K1340" s="30"/>
      <c r="L1340" s="30"/>
      <c r="M1340" s="40"/>
      <c r="N1340" s="40"/>
      <c r="O1340" s="31"/>
      <c r="P1340" s="31"/>
      <c r="Q1340" s="32"/>
      <c r="R1340" s="32"/>
      <c r="S1340" s="33"/>
      <c r="T1340" s="33"/>
      <c r="U1340" s="33"/>
      <c r="V1340" s="33"/>
      <c r="W1340" s="33"/>
      <c r="X1340" s="33"/>
    </row>
    <row r="1341" spans="1:24" s="34" customFormat="1">
      <c r="A1341" s="29"/>
      <c r="B1341" s="29"/>
      <c r="C1341" s="29"/>
      <c r="D1341" s="29"/>
      <c r="E1341" s="29"/>
      <c r="F1341" s="29"/>
      <c r="G1341" s="29"/>
      <c r="H1341" s="29"/>
      <c r="I1341" s="30"/>
      <c r="J1341" s="30"/>
      <c r="K1341" s="30"/>
      <c r="L1341" s="30"/>
      <c r="M1341" s="40"/>
      <c r="N1341" s="40"/>
      <c r="O1341" s="31"/>
      <c r="P1341" s="31"/>
      <c r="Q1341" s="32"/>
      <c r="R1341" s="32"/>
      <c r="S1341" s="33"/>
      <c r="T1341" s="33"/>
      <c r="U1341" s="33"/>
      <c r="V1341" s="33"/>
      <c r="W1341" s="33"/>
      <c r="X1341" s="33"/>
    </row>
    <row r="1342" spans="1:24" s="34" customFormat="1">
      <c r="A1342" s="29"/>
      <c r="B1342" s="29"/>
      <c r="C1342" s="29"/>
      <c r="D1342" s="29"/>
      <c r="E1342" s="29"/>
      <c r="F1342" s="29"/>
      <c r="G1342" s="29"/>
      <c r="H1342" s="29"/>
      <c r="I1342" s="30"/>
      <c r="J1342" s="30"/>
      <c r="K1342" s="30"/>
      <c r="L1342" s="30"/>
      <c r="M1342" s="40"/>
      <c r="N1342" s="40"/>
      <c r="O1342" s="31"/>
      <c r="P1342" s="31"/>
      <c r="Q1342" s="32"/>
      <c r="R1342" s="32"/>
      <c r="S1342" s="33"/>
      <c r="T1342" s="33"/>
      <c r="U1342" s="33"/>
      <c r="V1342" s="33"/>
      <c r="W1342" s="33"/>
      <c r="X1342" s="33"/>
    </row>
    <row r="1343" spans="1:24" s="34" customFormat="1">
      <c r="A1343" s="29"/>
      <c r="B1343" s="29"/>
      <c r="C1343" s="29"/>
      <c r="D1343" s="29"/>
      <c r="E1343" s="29"/>
      <c r="F1343" s="29"/>
      <c r="G1343" s="29"/>
      <c r="H1343" s="29"/>
      <c r="I1343" s="30"/>
      <c r="J1343" s="30"/>
      <c r="K1343" s="30"/>
      <c r="L1343" s="30"/>
      <c r="M1343" s="40"/>
      <c r="N1343" s="40"/>
      <c r="O1343" s="31"/>
      <c r="P1343" s="31"/>
      <c r="Q1343" s="32"/>
      <c r="R1343" s="32"/>
      <c r="S1343" s="33"/>
      <c r="T1343" s="33"/>
      <c r="U1343" s="33"/>
      <c r="V1343" s="33"/>
      <c r="W1343" s="33"/>
      <c r="X1343" s="33"/>
    </row>
    <row r="1344" spans="1:24" s="34" customFormat="1">
      <c r="A1344" s="29"/>
      <c r="B1344" s="29"/>
      <c r="C1344" s="29"/>
      <c r="D1344" s="29"/>
      <c r="E1344" s="29"/>
      <c r="F1344" s="29"/>
      <c r="G1344" s="29"/>
      <c r="H1344" s="29"/>
      <c r="I1344" s="30"/>
      <c r="J1344" s="30"/>
      <c r="K1344" s="30"/>
      <c r="L1344" s="30"/>
      <c r="M1344" s="40"/>
      <c r="N1344" s="40"/>
      <c r="O1344" s="31"/>
      <c r="P1344" s="31"/>
      <c r="Q1344" s="32"/>
      <c r="R1344" s="32"/>
      <c r="S1344" s="33"/>
      <c r="T1344" s="33"/>
      <c r="U1344" s="33"/>
      <c r="V1344" s="33"/>
      <c r="W1344" s="33"/>
      <c r="X1344" s="33"/>
    </row>
    <row r="1345" spans="1:24" s="34" customFormat="1">
      <c r="A1345" s="29"/>
      <c r="B1345" s="29"/>
      <c r="C1345" s="29"/>
      <c r="D1345" s="29"/>
      <c r="E1345" s="29"/>
      <c r="F1345" s="29"/>
      <c r="G1345" s="29"/>
      <c r="H1345" s="29"/>
      <c r="I1345" s="30"/>
      <c r="J1345" s="30"/>
      <c r="K1345" s="30"/>
      <c r="L1345" s="30"/>
      <c r="M1345" s="40"/>
      <c r="N1345" s="40"/>
      <c r="O1345" s="31"/>
      <c r="P1345" s="31"/>
      <c r="Q1345" s="32"/>
      <c r="R1345" s="32"/>
      <c r="S1345" s="33"/>
      <c r="T1345" s="33"/>
      <c r="U1345" s="33"/>
      <c r="V1345" s="33"/>
      <c r="W1345" s="33"/>
      <c r="X1345" s="33"/>
    </row>
    <row r="1346" spans="1:24" s="34" customFormat="1">
      <c r="A1346" s="29"/>
      <c r="B1346" s="29"/>
      <c r="C1346" s="29"/>
      <c r="D1346" s="29"/>
      <c r="E1346" s="29"/>
      <c r="F1346" s="29"/>
      <c r="G1346" s="29"/>
      <c r="H1346" s="29"/>
      <c r="I1346" s="30"/>
      <c r="J1346" s="30"/>
      <c r="K1346" s="30"/>
      <c r="L1346" s="30"/>
      <c r="M1346" s="40"/>
      <c r="N1346" s="40"/>
      <c r="O1346" s="31"/>
      <c r="P1346" s="31"/>
      <c r="Q1346" s="32"/>
      <c r="R1346" s="32"/>
      <c r="S1346" s="33"/>
      <c r="T1346" s="33"/>
      <c r="U1346" s="33"/>
      <c r="V1346" s="33"/>
      <c r="W1346" s="33"/>
      <c r="X1346" s="33"/>
    </row>
    <row r="1347" spans="1:24" s="34" customFormat="1">
      <c r="A1347" s="29"/>
      <c r="B1347" s="29"/>
      <c r="C1347" s="29"/>
      <c r="D1347" s="29"/>
      <c r="E1347" s="29"/>
      <c r="F1347" s="29"/>
      <c r="G1347" s="29"/>
      <c r="H1347" s="29"/>
      <c r="I1347" s="30"/>
      <c r="J1347" s="30"/>
      <c r="K1347" s="30"/>
      <c r="L1347" s="30"/>
      <c r="M1347" s="40"/>
      <c r="N1347" s="40"/>
      <c r="O1347" s="31"/>
      <c r="P1347" s="31"/>
      <c r="Q1347" s="32"/>
      <c r="R1347" s="32"/>
      <c r="S1347" s="33"/>
      <c r="T1347" s="33"/>
      <c r="U1347" s="33"/>
      <c r="V1347" s="33"/>
      <c r="W1347" s="33"/>
      <c r="X1347" s="33"/>
    </row>
    <row r="1348" spans="1:24" s="34" customFormat="1">
      <c r="A1348" s="29"/>
      <c r="B1348" s="29"/>
      <c r="C1348" s="29"/>
      <c r="D1348" s="29"/>
      <c r="E1348" s="29"/>
      <c r="F1348" s="29"/>
      <c r="G1348" s="29"/>
      <c r="H1348" s="29"/>
      <c r="I1348" s="30"/>
      <c r="J1348" s="30"/>
      <c r="K1348" s="30"/>
      <c r="L1348" s="30"/>
      <c r="M1348" s="40"/>
      <c r="N1348" s="40"/>
      <c r="O1348" s="31"/>
      <c r="P1348" s="31"/>
      <c r="Q1348" s="32"/>
      <c r="R1348" s="32"/>
      <c r="S1348" s="33"/>
      <c r="T1348" s="33"/>
      <c r="U1348" s="33"/>
      <c r="V1348" s="33"/>
      <c r="W1348" s="33"/>
      <c r="X1348" s="33"/>
    </row>
    <row r="1349" spans="1:24" s="34" customFormat="1">
      <c r="A1349" s="29"/>
      <c r="B1349" s="29"/>
      <c r="C1349" s="29"/>
      <c r="D1349" s="29"/>
      <c r="E1349" s="29"/>
      <c r="F1349" s="29"/>
      <c r="G1349" s="29"/>
      <c r="H1349" s="29"/>
      <c r="I1349" s="30"/>
      <c r="J1349" s="30"/>
      <c r="K1349" s="30"/>
      <c r="L1349" s="30"/>
      <c r="M1349" s="40"/>
      <c r="N1349" s="40"/>
      <c r="O1349" s="31"/>
      <c r="P1349" s="31"/>
      <c r="Q1349" s="32"/>
      <c r="R1349" s="32"/>
      <c r="S1349" s="33"/>
      <c r="T1349" s="33"/>
      <c r="U1349" s="33"/>
      <c r="V1349" s="33"/>
      <c r="W1349" s="33"/>
      <c r="X1349" s="33"/>
    </row>
    <row r="1350" spans="1:24" s="34" customFormat="1">
      <c r="A1350" s="29"/>
      <c r="B1350" s="29"/>
      <c r="C1350" s="29"/>
      <c r="D1350" s="29"/>
      <c r="E1350" s="29"/>
      <c r="F1350" s="29"/>
      <c r="G1350" s="29"/>
      <c r="H1350" s="29"/>
      <c r="I1350" s="30"/>
      <c r="J1350" s="30"/>
      <c r="K1350" s="30"/>
      <c r="L1350" s="30"/>
      <c r="M1350" s="40"/>
      <c r="N1350" s="40"/>
      <c r="O1350" s="31"/>
      <c r="P1350" s="31"/>
      <c r="Q1350" s="32"/>
      <c r="R1350" s="32"/>
      <c r="S1350" s="33"/>
      <c r="T1350" s="33"/>
      <c r="U1350" s="33"/>
      <c r="V1350" s="33"/>
      <c r="W1350" s="33"/>
      <c r="X1350" s="33"/>
    </row>
    <row r="1351" spans="1:24" s="34" customFormat="1">
      <c r="A1351" s="29"/>
      <c r="B1351" s="29"/>
      <c r="C1351" s="29"/>
      <c r="D1351" s="29"/>
      <c r="E1351" s="29"/>
      <c r="F1351" s="29"/>
      <c r="G1351" s="29"/>
      <c r="H1351" s="29"/>
      <c r="I1351" s="30"/>
      <c r="J1351" s="30"/>
      <c r="K1351" s="30"/>
      <c r="L1351" s="30"/>
      <c r="M1351" s="40"/>
      <c r="N1351" s="40"/>
      <c r="O1351" s="31"/>
      <c r="P1351" s="31"/>
      <c r="Q1351" s="32"/>
      <c r="R1351" s="32"/>
      <c r="S1351" s="33"/>
      <c r="T1351" s="33"/>
      <c r="U1351" s="33"/>
      <c r="V1351" s="33"/>
      <c r="W1351" s="33"/>
      <c r="X1351" s="33"/>
    </row>
    <row r="1352" spans="1:24" s="34" customFormat="1">
      <c r="A1352" s="29"/>
      <c r="B1352" s="29"/>
      <c r="C1352" s="29"/>
      <c r="D1352" s="29"/>
      <c r="E1352" s="29"/>
      <c r="F1352" s="29"/>
      <c r="G1352" s="29"/>
      <c r="H1352" s="29"/>
      <c r="I1352" s="30"/>
      <c r="J1352" s="30"/>
      <c r="K1352" s="30"/>
      <c r="L1352" s="30"/>
      <c r="M1352" s="40"/>
      <c r="N1352" s="40"/>
      <c r="O1352" s="31"/>
      <c r="P1352" s="31"/>
      <c r="Q1352" s="32"/>
      <c r="R1352" s="32"/>
      <c r="S1352" s="33"/>
      <c r="T1352" s="33"/>
      <c r="U1352" s="33"/>
      <c r="V1352" s="33"/>
      <c r="W1352" s="33"/>
      <c r="X1352" s="33"/>
    </row>
    <row r="1353" spans="1:24" s="34" customFormat="1">
      <c r="A1353" s="29"/>
      <c r="B1353" s="29"/>
      <c r="C1353" s="29"/>
      <c r="D1353" s="29"/>
      <c r="E1353" s="29"/>
      <c r="F1353" s="29"/>
      <c r="G1353" s="29"/>
      <c r="H1353" s="29"/>
      <c r="I1353" s="30"/>
      <c r="J1353" s="30"/>
      <c r="K1353" s="30"/>
      <c r="L1353" s="30"/>
      <c r="M1353" s="40"/>
      <c r="N1353" s="40"/>
      <c r="O1353" s="31"/>
      <c r="P1353" s="31"/>
      <c r="Q1353" s="32"/>
      <c r="R1353" s="32"/>
      <c r="S1353" s="33"/>
      <c r="T1353" s="33"/>
      <c r="U1353" s="33"/>
      <c r="V1353" s="33"/>
      <c r="W1353" s="33"/>
      <c r="X1353" s="33"/>
    </row>
    <row r="1354" spans="1:24" s="34" customFormat="1">
      <c r="A1354" s="29"/>
      <c r="B1354" s="29"/>
      <c r="C1354" s="29"/>
      <c r="D1354" s="29"/>
      <c r="E1354" s="29"/>
      <c r="F1354" s="29"/>
      <c r="G1354" s="29"/>
      <c r="H1354" s="29"/>
      <c r="I1354" s="30"/>
      <c r="J1354" s="30"/>
      <c r="K1354" s="30"/>
      <c r="L1354" s="30"/>
      <c r="M1354" s="40"/>
      <c r="N1354" s="40"/>
      <c r="O1354" s="31"/>
      <c r="P1354" s="31"/>
      <c r="Q1354" s="32"/>
      <c r="R1354" s="32"/>
      <c r="S1354" s="33"/>
      <c r="T1354" s="33"/>
      <c r="U1354" s="33"/>
      <c r="V1354" s="33"/>
      <c r="W1354" s="33"/>
      <c r="X1354" s="33"/>
    </row>
    <row r="1355" spans="1:24" s="34" customFormat="1">
      <c r="A1355" s="29"/>
      <c r="B1355" s="29"/>
      <c r="C1355" s="29"/>
      <c r="D1355" s="29"/>
      <c r="E1355" s="29"/>
      <c r="F1355" s="29"/>
      <c r="G1355" s="29"/>
      <c r="H1355" s="29"/>
      <c r="I1355" s="30"/>
      <c r="J1355" s="30"/>
      <c r="K1355" s="30"/>
      <c r="L1355" s="30"/>
      <c r="M1355" s="40"/>
      <c r="N1355" s="40"/>
      <c r="O1355" s="31"/>
      <c r="P1355" s="31"/>
      <c r="Q1355" s="32"/>
      <c r="R1355" s="32"/>
      <c r="S1355" s="33"/>
      <c r="T1355" s="33"/>
      <c r="U1355" s="33"/>
      <c r="V1355" s="33"/>
      <c r="W1355" s="33"/>
      <c r="X1355" s="33"/>
    </row>
    <row r="1356" spans="1:24" s="34" customFormat="1">
      <c r="A1356" s="29"/>
      <c r="B1356" s="29"/>
      <c r="C1356" s="29"/>
      <c r="D1356" s="29"/>
      <c r="E1356" s="29"/>
      <c r="F1356" s="29"/>
      <c r="G1356" s="29"/>
      <c r="H1356" s="29"/>
      <c r="I1356" s="30"/>
      <c r="J1356" s="30"/>
      <c r="K1356" s="30"/>
      <c r="L1356" s="30"/>
      <c r="M1356" s="40"/>
      <c r="N1356" s="40"/>
      <c r="O1356" s="31"/>
      <c r="P1356" s="31"/>
      <c r="Q1356" s="32"/>
      <c r="R1356" s="32"/>
      <c r="S1356" s="33"/>
      <c r="T1356" s="33"/>
      <c r="U1356" s="33"/>
      <c r="V1356" s="33"/>
      <c r="W1356" s="33"/>
      <c r="X1356" s="33"/>
    </row>
    <row r="1357" spans="1:24" s="34" customFormat="1">
      <c r="A1357" s="29"/>
      <c r="B1357" s="29"/>
      <c r="C1357" s="29"/>
      <c r="D1357" s="29"/>
      <c r="E1357" s="29"/>
      <c r="F1357" s="29"/>
      <c r="G1357" s="29"/>
      <c r="H1357" s="29"/>
      <c r="I1357" s="30"/>
      <c r="J1357" s="30"/>
      <c r="K1357" s="30"/>
      <c r="L1357" s="30"/>
      <c r="M1357" s="40"/>
      <c r="N1357" s="40"/>
      <c r="O1357" s="31"/>
      <c r="P1357" s="31"/>
      <c r="Q1357" s="32"/>
      <c r="R1357" s="32"/>
      <c r="S1357" s="33"/>
      <c r="T1357" s="33"/>
      <c r="U1357" s="33"/>
      <c r="V1357" s="33"/>
      <c r="W1357" s="33"/>
      <c r="X1357" s="33"/>
    </row>
    <row r="1358" spans="1:24" s="34" customFormat="1">
      <c r="A1358" s="29"/>
      <c r="B1358" s="29"/>
      <c r="C1358" s="29"/>
      <c r="D1358" s="29"/>
      <c r="E1358" s="29"/>
      <c r="F1358" s="29"/>
      <c r="G1358" s="29"/>
      <c r="H1358" s="29"/>
      <c r="I1358" s="30"/>
      <c r="J1358" s="30"/>
      <c r="K1358" s="30"/>
      <c r="L1358" s="30"/>
      <c r="M1358" s="40"/>
      <c r="N1358" s="40"/>
      <c r="O1358" s="31"/>
      <c r="P1358" s="31"/>
      <c r="Q1358" s="32"/>
      <c r="R1358" s="32"/>
      <c r="S1358" s="33"/>
      <c r="T1358" s="33"/>
      <c r="U1358" s="33"/>
      <c r="V1358" s="33"/>
      <c r="W1358" s="33"/>
      <c r="X1358" s="33"/>
    </row>
    <row r="1359" spans="1:24" s="34" customFormat="1">
      <c r="A1359" s="29"/>
      <c r="B1359" s="29"/>
      <c r="C1359" s="29"/>
      <c r="D1359" s="29"/>
      <c r="E1359" s="29"/>
      <c r="F1359" s="29"/>
      <c r="G1359" s="29"/>
      <c r="H1359" s="29"/>
      <c r="I1359" s="30"/>
      <c r="J1359" s="30"/>
      <c r="K1359" s="30"/>
      <c r="L1359" s="30"/>
      <c r="M1359" s="40"/>
      <c r="N1359" s="40"/>
      <c r="O1359" s="31"/>
      <c r="P1359" s="31"/>
      <c r="Q1359" s="32"/>
      <c r="R1359" s="32"/>
      <c r="S1359" s="33"/>
      <c r="T1359" s="33"/>
      <c r="U1359" s="33"/>
      <c r="V1359" s="33"/>
      <c r="W1359" s="33"/>
      <c r="X1359" s="33"/>
    </row>
    <row r="1360" spans="1:24" s="34" customFormat="1">
      <c r="A1360" s="29"/>
      <c r="B1360" s="29"/>
      <c r="C1360" s="29"/>
      <c r="D1360" s="29"/>
      <c r="E1360" s="29"/>
      <c r="F1360" s="29"/>
      <c r="G1360" s="29"/>
      <c r="H1360" s="29"/>
      <c r="I1360" s="30"/>
      <c r="J1360" s="30"/>
      <c r="K1360" s="30"/>
      <c r="L1360" s="30"/>
      <c r="M1360" s="40"/>
      <c r="N1360" s="40"/>
      <c r="O1360" s="31"/>
      <c r="P1360" s="31"/>
      <c r="Q1360" s="32"/>
      <c r="R1360" s="32"/>
      <c r="S1360" s="33"/>
      <c r="T1360" s="33"/>
      <c r="U1360" s="33"/>
      <c r="V1360" s="33"/>
      <c r="W1360" s="33"/>
      <c r="X1360" s="33"/>
    </row>
    <row r="1361" spans="1:24" s="34" customFormat="1">
      <c r="A1361" s="29"/>
      <c r="B1361" s="29"/>
      <c r="C1361" s="29"/>
      <c r="D1361" s="29"/>
      <c r="E1361" s="29"/>
      <c r="F1361" s="29"/>
      <c r="G1361" s="29"/>
      <c r="H1361" s="29"/>
      <c r="I1361" s="30"/>
      <c r="J1361" s="30"/>
      <c r="K1361" s="30"/>
      <c r="L1361" s="30"/>
      <c r="M1361" s="40"/>
      <c r="N1361" s="40"/>
      <c r="O1361" s="31"/>
      <c r="P1361" s="31"/>
      <c r="Q1361" s="32"/>
      <c r="R1361" s="32"/>
      <c r="S1361" s="33"/>
      <c r="T1361" s="33"/>
      <c r="U1361" s="33"/>
      <c r="V1361" s="33"/>
      <c r="W1361" s="33"/>
      <c r="X1361" s="33"/>
    </row>
    <row r="1362" spans="1:24" s="34" customFormat="1">
      <c r="A1362" s="29"/>
      <c r="B1362" s="29"/>
      <c r="C1362" s="29"/>
      <c r="D1362" s="29"/>
      <c r="E1362" s="29"/>
      <c r="F1362" s="29"/>
      <c r="G1362" s="29"/>
      <c r="H1362" s="29"/>
      <c r="I1362" s="30"/>
      <c r="J1362" s="30"/>
      <c r="K1362" s="30"/>
      <c r="L1362" s="30"/>
      <c r="M1362" s="40"/>
      <c r="N1362" s="40"/>
      <c r="O1362" s="31"/>
      <c r="P1362" s="31"/>
      <c r="Q1362" s="32"/>
      <c r="R1362" s="32"/>
      <c r="S1362" s="33"/>
      <c r="T1362" s="33"/>
      <c r="U1362" s="33"/>
      <c r="V1362" s="33"/>
      <c r="W1362" s="33"/>
      <c r="X1362" s="33"/>
    </row>
    <row r="1363" spans="1:24" s="34" customFormat="1">
      <c r="A1363" s="29"/>
      <c r="B1363" s="29"/>
      <c r="C1363" s="29"/>
      <c r="D1363" s="29"/>
      <c r="E1363" s="29"/>
      <c r="F1363" s="29"/>
      <c r="G1363" s="29"/>
      <c r="H1363" s="29"/>
      <c r="I1363" s="30"/>
      <c r="J1363" s="30"/>
      <c r="K1363" s="30"/>
      <c r="L1363" s="30"/>
      <c r="M1363" s="40"/>
      <c r="N1363" s="40"/>
      <c r="O1363" s="31"/>
      <c r="P1363" s="31"/>
      <c r="Q1363" s="32"/>
      <c r="R1363" s="32"/>
      <c r="S1363" s="33"/>
      <c r="T1363" s="33"/>
      <c r="U1363" s="33"/>
      <c r="V1363" s="33"/>
      <c r="W1363" s="33"/>
      <c r="X1363" s="33"/>
    </row>
    <row r="1364" spans="1:24" s="34" customFormat="1">
      <c r="A1364" s="29"/>
      <c r="B1364" s="29"/>
      <c r="C1364" s="29"/>
      <c r="D1364" s="29"/>
      <c r="E1364" s="29"/>
      <c r="F1364" s="29"/>
      <c r="G1364" s="29"/>
      <c r="H1364" s="29"/>
      <c r="I1364" s="30"/>
      <c r="J1364" s="30"/>
      <c r="K1364" s="30"/>
      <c r="L1364" s="30"/>
      <c r="M1364" s="40"/>
      <c r="N1364" s="40"/>
      <c r="O1364" s="31"/>
      <c r="P1364" s="31"/>
      <c r="Q1364" s="32"/>
      <c r="R1364" s="32"/>
      <c r="S1364" s="33"/>
      <c r="T1364" s="33"/>
      <c r="U1364" s="33"/>
      <c r="V1364" s="33"/>
      <c r="W1364" s="33"/>
      <c r="X1364" s="33"/>
    </row>
    <row r="1365" spans="1:24" s="34" customFormat="1">
      <c r="A1365" s="29"/>
      <c r="B1365" s="29"/>
      <c r="C1365" s="29"/>
      <c r="D1365" s="29"/>
      <c r="E1365" s="29"/>
      <c r="F1365" s="29"/>
      <c r="G1365" s="29"/>
      <c r="H1365" s="29"/>
      <c r="I1365" s="30"/>
      <c r="J1365" s="30"/>
      <c r="K1365" s="30"/>
      <c r="L1365" s="30"/>
      <c r="M1365" s="40"/>
      <c r="N1365" s="40"/>
      <c r="O1365" s="31"/>
      <c r="P1365" s="31"/>
      <c r="Q1365" s="32"/>
      <c r="R1365" s="32"/>
      <c r="S1365" s="33"/>
      <c r="T1365" s="33"/>
      <c r="U1365" s="33"/>
      <c r="V1365" s="33"/>
      <c r="W1365" s="33"/>
      <c r="X1365" s="33"/>
    </row>
    <row r="1366" spans="1:24" s="34" customFormat="1">
      <c r="A1366" s="29"/>
      <c r="B1366" s="29"/>
      <c r="C1366" s="29"/>
      <c r="D1366" s="29"/>
      <c r="E1366" s="29"/>
      <c r="F1366" s="29"/>
      <c r="G1366" s="29"/>
      <c r="H1366" s="29"/>
      <c r="I1366" s="30"/>
      <c r="J1366" s="30"/>
      <c r="K1366" s="30"/>
      <c r="L1366" s="30"/>
      <c r="M1366" s="40"/>
      <c r="N1366" s="40"/>
      <c r="O1366" s="31"/>
      <c r="P1366" s="31"/>
      <c r="Q1366" s="32"/>
      <c r="R1366" s="32"/>
      <c r="S1366" s="33"/>
      <c r="T1366" s="33"/>
      <c r="U1366" s="33"/>
      <c r="V1366" s="33"/>
      <c r="W1366" s="33"/>
      <c r="X1366" s="33"/>
    </row>
    <row r="1367" spans="1:24" s="34" customFormat="1">
      <c r="A1367" s="29"/>
      <c r="B1367" s="29"/>
      <c r="C1367" s="29"/>
      <c r="D1367" s="29"/>
      <c r="E1367" s="29"/>
      <c r="F1367" s="29"/>
      <c r="G1367" s="29"/>
      <c r="H1367" s="29"/>
      <c r="I1367" s="30"/>
      <c r="J1367" s="30"/>
      <c r="K1367" s="30"/>
      <c r="L1367" s="30"/>
      <c r="M1367" s="40"/>
      <c r="N1367" s="40"/>
      <c r="O1367" s="31"/>
      <c r="P1367" s="31"/>
      <c r="Q1367" s="32"/>
      <c r="R1367" s="32"/>
      <c r="S1367" s="33"/>
      <c r="T1367" s="33"/>
      <c r="U1367" s="33"/>
      <c r="V1367" s="33"/>
      <c r="W1367" s="33"/>
      <c r="X1367" s="33"/>
    </row>
    <row r="1368" spans="1:24" s="34" customFormat="1">
      <c r="A1368" s="29"/>
      <c r="B1368" s="29"/>
      <c r="C1368" s="29"/>
      <c r="D1368" s="29"/>
      <c r="E1368" s="29"/>
      <c r="F1368" s="29"/>
      <c r="G1368" s="29"/>
      <c r="H1368" s="29"/>
      <c r="I1368" s="30"/>
      <c r="J1368" s="30"/>
      <c r="K1368" s="30"/>
      <c r="L1368" s="30"/>
      <c r="M1368" s="40"/>
      <c r="N1368" s="40"/>
      <c r="O1368" s="31"/>
      <c r="P1368" s="31"/>
      <c r="Q1368" s="32"/>
      <c r="R1368" s="32"/>
      <c r="S1368" s="33"/>
      <c r="T1368" s="33"/>
      <c r="U1368" s="33"/>
      <c r="V1368" s="33"/>
      <c r="W1368" s="33"/>
      <c r="X1368" s="33"/>
    </row>
    <row r="1369" spans="1:24" s="34" customFormat="1">
      <c r="A1369" s="29"/>
      <c r="B1369" s="29"/>
      <c r="C1369" s="29"/>
      <c r="D1369" s="29"/>
      <c r="E1369" s="29"/>
      <c r="F1369" s="29"/>
      <c r="G1369" s="29"/>
      <c r="H1369" s="29"/>
      <c r="I1369" s="30"/>
      <c r="J1369" s="30"/>
      <c r="K1369" s="30"/>
      <c r="L1369" s="30"/>
      <c r="M1369" s="40"/>
      <c r="N1369" s="40"/>
      <c r="O1369" s="31"/>
      <c r="P1369" s="31"/>
      <c r="Q1369" s="32"/>
      <c r="R1369" s="32"/>
      <c r="S1369" s="33"/>
      <c r="T1369" s="33"/>
      <c r="U1369" s="33"/>
      <c r="V1369" s="33"/>
      <c r="W1369" s="33"/>
      <c r="X1369" s="33"/>
    </row>
    <row r="1370" spans="1:24" s="34" customFormat="1">
      <c r="A1370" s="29"/>
      <c r="B1370" s="29"/>
      <c r="C1370" s="29"/>
      <c r="D1370" s="29"/>
      <c r="E1370" s="29"/>
      <c r="F1370" s="29"/>
      <c r="G1370" s="29"/>
      <c r="H1370" s="29"/>
      <c r="I1370" s="30"/>
      <c r="J1370" s="30"/>
      <c r="K1370" s="30"/>
      <c r="L1370" s="30"/>
      <c r="M1370" s="40"/>
      <c r="N1370" s="40"/>
      <c r="O1370" s="31"/>
      <c r="P1370" s="31"/>
      <c r="Q1370" s="32"/>
      <c r="R1370" s="32"/>
      <c r="S1370" s="33"/>
      <c r="T1370" s="33"/>
      <c r="U1370" s="33"/>
      <c r="V1370" s="33"/>
      <c r="W1370" s="33"/>
      <c r="X1370" s="33"/>
    </row>
    <row r="1371" spans="1:24" s="34" customFormat="1">
      <c r="A1371" s="29"/>
      <c r="B1371" s="29"/>
      <c r="C1371" s="29"/>
      <c r="D1371" s="29"/>
      <c r="E1371" s="29"/>
      <c r="F1371" s="29"/>
      <c r="G1371" s="29"/>
      <c r="H1371" s="29"/>
      <c r="I1371" s="30"/>
      <c r="J1371" s="30"/>
      <c r="K1371" s="30"/>
      <c r="L1371" s="30"/>
      <c r="M1371" s="40"/>
      <c r="N1371" s="40"/>
      <c r="O1371" s="31"/>
      <c r="P1371" s="31"/>
      <c r="Q1371" s="32"/>
      <c r="R1371" s="32"/>
      <c r="S1371" s="33"/>
      <c r="T1371" s="33"/>
      <c r="U1371" s="33"/>
      <c r="V1371" s="33"/>
      <c r="W1371" s="33"/>
      <c r="X1371" s="33"/>
    </row>
    <row r="1372" spans="1:24" s="34" customFormat="1">
      <c r="A1372" s="29"/>
      <c r="B1372" s="29"/>
      <c r="C1372" s="29"/>
      <c r="D1372" s="29"/>
      <c r="E1372" s="29"/>
      <c r="F1372" s="29"/>
      <c r="G1372" s="29"/>
      <c r="H1372" s="29"/>
      <c r="I1372" s="30"/>
      <c r="J1372" s="30"/>
      <c r="K1372" s="30"/>
      <c r="L1372" s="30"/>
      <c r="M1372" s="40"/>
      <c r="N1372" s="40"/>
      <c r="O1372" s="31"/>
      <c r="P1372" s="31"/>
      <c r="Q1372" s="32"/>
      <c r="R1372" s="32"/>
      <c r="S1372" s="33"/>
      <c r="T1372" s="33"/>
      <c r="U1372" s="33"/>
      <c r="V1372" s="33"/>
      <c r="W1372" s="33"/>
      <c r="X1372" s="33"/>
    </row>
    <row r="1373" spans="1:24" s="34" customFormat="1">
      <c r="A1373" s="29"/>
      <c r="B1373" s="29"/>
      <c r="C1373" s="29"/>
      <c r="D1373" s="29"/>
      <c r="E1373" s="29"/>
      <c r="F1373" s="29"/>
      <c r="G1373" s="29"/>
      <c r="H1373" s="29"/>
      <c r="I1373" s="30"/>
      <c r="J1373" s="30"/>
      <c r="K1373" s="30"/>
      <c r="L1373" s="30"/>
      <c r="M1373" s="40"/>
      <c r="N1373" s="40"/>
      <c r="O1373" s="31"/>
      <c r="P1373" s="31"/>
      <c r="Q1373" s="32"/>
      <c r="R1373" s="32"/>
      <c r="S1373" s="33"/>
      <c r="T1373" s="33"/>
      <c r="U1373" s="33"/>
      <c r="V1373" s="33"/>
      <c r="W1373" s="33"/>
      <c r="X1373" s="33"/>
    </row>
    <row r="1374" spans="1:24" s="34" customFormat="1">
      <c r="A1374" s="29"/>
      <c r="B1374" s="29"/>
      <c r="C1374" s="29"/>
      <c r="D1374" s="29"/>
      <c r="E1374" s="29"/>
      <c r="F1374" s="29"/>
      <c r="G1374" s="29"/>
      <c r="H1374" s="29"/>
      <c r="I1374" s="30"/>
      <c r="J1374" s="30"/>
      <c r="K1374" s="30"/>
      <c r="L1374" s="30"/>
      <c r="M1374" s="40"/>
      <c r="N1374" s="40"/>
      <c r="O1374" s="31"/>
      <c r="P1374" s="31"/>
      <c r="Q1374" s="32"/>
      <c r="R1374" s="32"/>
      <c r="S1374" s="33"/>
      <c r="T1374" s="33"/>
      <c r="U1374" s="33"/>
      <c r="V1374" s="33"/>
      <c r="W1374" s="33"/>
      <c r="X1374" s="33"/>
    </row>
    <row r="1375" spans="1:24" s="34" customFormat="1">
      <c r="A1375" s="29"/>
      <c r="B1375" s="29"/>
      <c r="C1375" s="29"/>
      <c r="D1375" s="29"/>
      <c r="E1375" s="29"/>
      <c r="F1375" s="29"/>
      <c r="G1375" s="29"/>
      <c r="H1375" s="29"/>
      <c r="I1375" s="30"/>
      <c r="J1375" s="30"/>
      <c r="K1375" s="30"/>
      <c r="L1375" s="30"/>
      <c r="M1375" s="40"/>
      <c r="N1375" s="40"/>
      <c r="O1375" s="31"/>
      <c r="P1375" s="31"/>
      <c r="Q1375" s="32"/>
      <c r="R1375" s="32"/>
      <c r="S1375" s="33"/>
      <c r="T1375" s="33"/>
      <c r="U1375" s="33"/>
      <c r="V1375" s="33"/>
      <c r="W1375" s="33"/>
      <c r="X1375" s="33"/>
    </row>
    <row r="1376" spans="1:24" s="34" customFormat="1">
      <c r="A1376" s="29"/>
      <c r="B1376" s="29"/>
      <c r="C1376" s="29"/>
      <c r="D1376" s="29"/>
      <c r="E1376" s="29"/>
      <c r="F1376" s="29"/>
      <c r="G1376" s="29"/>
      <c r="H1376" s="29"/>
      <c r="I1376" s="30"/>
      <c r="J1376" s="30"/>
      <c r="K1376" s="30"/>
      <c r="L1376" s="30"/>
      <c r="M1376" s="40"/>
      <c r="N1376" s="40"/>
      <c r="O1376" s="31"/>
      <c r="P1376" s="31"/>
      <c r="Q1376" s="32"/>
      <c r="R1376" s="32"/>
      <c r="S1376" s="33"/>
      <c r="T1376" s="33"/>
      <c r="U1376" s="33"/>
      <c r="V1376" s="33"/>
      <c r="W1376" s="33"/>
      <c r="X1376" s="33"/>
    </row>
    <row r="1377" spans="1:24" s="34" customFormat="1">
      <c r="A1377" s="29"/>
      <c r="B1377" s="29"/>
      <c r="C1377" s="29"/>
      <c r="D1377" s="29"/>
      <c r="E1377" s="29"/>
      <c r="F1377" s="29"/>
      <c r="G1377" s="29"/>
      <c r="H1377" s="29"/>
      <c r="I1377" s="30"/>
      <c r="J1377" s="30"/>
      <c r="K1377" s="30"/>
      <c r="L1377" s="30"/>
      <c r="M1377" s="40"/>
      <c r="N1377" s="40"/>
      <c r="O1377" s="31"/>
      <c r="P1377" s="31"/>
      <c r="Q1377" s="32"/>
      <c r="R1377" s="32"/>
      <c r="S1377" s="33"/>
      <c r="T1377" s="33"/>
      <c r="U1377" s="33"/>
      <c r="V1377" s="33"/>
      <c r="W1377" s="33"/>
      <c r="X1377" s="33"/>
    </row>
    <row r="1378" spans="1:24" s="34" customFormat="1">
      <c r="A1378" s="29"/>
      <c r="B1378" s="29"/>
      <c r="C1378" s="29"/>
      <c r="D1378" s="29"/>
      <c r="E1378" s="29"/>
      <c r="F1378" s="29"/>
      <c r="G1378" s="29"/>
      <c r="H1378" s="29"/>
      <c r="I1378" s="30"/>
      <c r="J1378" s="30"/>
      <c r="K1378" s="30"/>
      <c r="L1378" s="30"/>
      <c r="M1378" s="40"/>
      <c r="N1378" s="40"/>
      <c r="O1378" s="31"/>
      <c r="P1378" s="31"/>
      <c r="Q1378" s="32"/>
      <c r="R1378" s="32"/>
      <c r="S1378" s="33"/>
      <c r="T1378" s="33"/>
      <c r="U1378" s="33"/>
      <c r="V1378" s="33"/>
      <c r="W1378" s="33"/>
      <c r="X1378" s="33"/>
    </row>
    <row r="1379" spans="1:24" s="34" customFormat="1">
      <c r="A1379" s="29"/>
      <c r="B1379" s="29"/>
      <c r="C1379" s="29"/>
      <c r="D1379" s="29"/>
      <c r="E1379" s="29"/>
      <c r="F1379" s="29"/>
      <c r="G1379" s="29"/>
      <c r="H1379" s="29"/>
      <c r="I1379" s="30"/>
      <c r="J1379" s="30"/>
      <c r="K1379" s="30"/>
      <c r="L1379" s="30"/>
      <c r="M1379" s="40"/>
      <c r="N1379" s="40"/>
      <c r="O1379" s="31"/>
      <c r="P1379" s="31"/>
      <c r="Q1379" s="32"/>
      <c r="R1379" s="32"/>
      <c r="S1379" s="33"/>
      <c r="T1379" s="33"/>
      <c r="U1379" s="33"/>
      <c r="V1379" s="33"/>
      <c r="W1379" s="33"/>
      <c r="X1379" s="33"/>
    </row>
    <row r="1380" spans="1:24" s="34" customFormat="1">
      <c r="A1380" s="29"/>
      <c r="B1380" s="29"/>
      <c r="C1380" s="29"/>
      <c r="D1380" s="29"/>
      <c r="E1380" s="29"/>
      <c r="F1380" s="29"/>
      <c r="G1380" s="29"/>
      <c r="H1380" s="29"/>
      <c r="I1380" s="30"/>
      <c r="J1380" s="30"/>
      <c r="K1380" s="30"/>
      <c r="L1380" s="30"/>
      <c r="M1380" s="40"/>
      <c r="N1380" s="40"/>
      <c r="O1380" s="31"/>
      <c r="P1380" s="31"/>
      <c r="Q1380" s="32"/>
      <c r="R1380" s="32"/>
      <c r="S1380" s="33"/>
      <c r="T1380" s="33"/>
      <c r="U1380" s="33"/>
      <c r="V1380" s="33"/>
      <c r="W1380" s="33"/>
      <c r="X1380" s="33"/>
    </row>
    <row r="1381" spans="1:24" s="34" customFormat="1">
      <c r="A1381" s="29"/>
      <c r="B1381" s="29"/>
      <c r="C1381" s="29"/>
      <c r="D1381" s="29"/>
      <c r="E1381" s="29"/>
      <c r="F1381" s="29"/>
      <c r="G1381" s="29"/>
      <c r="H1381" s="29"/>
      <c r="I1381" s="30"/>
      <c r="J1381" s="30"/>
      <c r="K1381" s="30"/>
      <c r="L1381" s="30"/>
      <c r="M1381" s="40"/>
      <c r="N1381" s="40"/>
      <c r="O1381" s="31"/>
      <c r="P1381" s="31"/>
      <c r="Q1381" s="32"/>
      <c r="R1381" s="32"/>
      <c r="S1381" s="33"/>
      <c r="T1381" s="33"/>
      <c r="U1381" s="33"/>
      <c r="V1381" s="33"/>
      <c r="W1381" s="33"/>
      <c r="X1381" s="33"/>
    </row>
    <row r="1382" spans="1:24" s="34" customFormat="1">
      <c r="A1382" s="29"/>
      <c r="B1382" s="29"/>
      <c r="C1382" s="29"/>
      <c r="D1382" s="29"/>
      <c r="E1382" s="29"/>
      <c r="F1382" s="29"/>
      <c r="G1382" s="29"/>
      <c r="H1382" s="29"/>
      <c r="I1382" s="30"/>
      <c r="J1382" s="30"/>
      <c r="K1382" s="30"/>
      <c r="L1382" s="30"/>
      <c r="M1382" s="40"/>
      <c r="N1382" s="40"/>
      <c r="O1382" s="31"/>
      <c r="P1382" s="31"/>
      <c r="Q1382" s="32"/>
      <c r="R1382" s="32"/>
      <c r="S1382" s="33"/>
      <c r="T1382" s="33"/>
      <c r="U1382" s="33"/>
      <c r="V1382" s="33"/>
      <c r="W1382" s="33"/>
      <c r="X1382" s="33"/>
    </row>
    <row r="1383" spans="1:24" s="34" customFormat="1">
      <c r="A1383" s="29"/>
      <c r="B1383" s="29"/>
      <c r="C1383" s="29"/>
      <c r="D1383" s="29"/>
      <c r="E1383" s="29"/>
      <c r="F1383" s="29"/>
      <c r="G1383" s="29"/>
      <c r="H1383" s="29"/>
      <c r="I1383" s="30"/>
      <c r="J1383" s="30"/>
      <c r="K1383" s="30"/>
      <c r="L1383" s="30"/>
      <c r="M1383" s="40"/>
      <c r="N1383" s="40"/>
      <c r="O1383" s="31"/>
      <c r="P1383" s="31"/>
      <c r="Q1383" s="32"/>
      <c r="R1383" s="32"/>
      <c r="S1383" s="33"/>
      <c r="T1383" s="33"/>
      <c r="U1383" s="33"/>
      <c r="V1383" s="33"/>
      <c r="W1383" s="33"/>
      <c r="X1383" s="33"/>
    </row>
    <row r="1384" spans="1:24" s="34" customFormat="1">
      <c r="A1384" s="29"/>
      <c r="B1384" s="29"/>
      <c r="C1384" s="29"/>
      <c r="D1384" s="29"/>
      <c r="E1384" s="29"/>
      <c r="F1384" s="29"/>
      <c r="G1384" s="29"/>
      <c r="H1384" s="29"/>
      <c r="I1384" s="30"/>
      <c r="J1384" s="30"/>
      <c r="K1384" s="30"/>
      <c r="L1384" s="30"/>
      <c r="M1384" s="40"/>
      <c r="N1384" s="40"/>
      <c r="O1384" s="31"/>
      <c r="P1384" s="31"/>
      <c r="Q1384" s="32"/>
      <c r="R1384" s="32"/>
      <c r="S1384" s="33"/>
      <c r="T1384" s="33"/>
      <c r="U1384" s="33"/>
      <c r="V1384" s="33"/>
      <c r="W1384" s="33"/>
      <c r="X1384" s="33"/>
    </row>
    <row r="1385" spans="1:24" s="34" customFormat="1">
      <c r="A1385" s="29"/>
      <c r="B1385" s="29"/>
      <c r="C1385" s="29"/>
      <c r="D1385" s="29"/>
      <c r="E1385" s="29"/>
      <c r="F1385" s="29"/>
      <c r="G1385" s="29"/>
      <c r="H1385" s="29"/>
      <c r="I1385" s="30"/>
      <c r="J1385" s="30"/>
      <c r="K1385" s="30"/>
      <c r="L1385" s="30"/>
      <c r="M1385" s="40"/>
      <c r="N1385" s="40"/>
      <c r="O1385" s="31"/>
      <c r="P1385" s="31"/>
      <c r="Q1385" s="32"/>
      <c r="R1385" s="32"/>
      <c r="S1385" s="33"/>
      <c r="T1385" s="33"/>
      <c r="U1385" s="33"/>
      <c r="V1385" s="33"/>
      <c r="W1385" s="33"/>
      <c r="X1385" s="33"/>
    </row>
    <row r="1386" spans="1:24" s="34" customFormat="1">
      <c r="A1386" s="29"/>
      <c r="B1386" s="29"/>
      <c r="C1386" s="29"/>
      <c r="D1386" s="29"/>
      <c r="E1386" s="29"/>
      <c r="F1386" s="29"/>
      <c r="G1386" s="29"/>
      <c r="H1386" s="29"/>
      <c r="I1386" s="30"/>
      <c r="J1386" s="30"/>
      <c r="K1386" s="30"/>
      <c r="L1386" s="30"/>
      <c r="M1386" s="40"/>
      <c r="N1386" s="40"/>
      <c r="O1386" s="31"/>
      <c r="P1386" s="31"/>
      <c r="Q1386" s="32"/>
      <c r="R1386" s="32"/>
      <c r="S1386" s="33"/>
      <c r="T1386" s="33"/>
      <c r="U1386" s="33"/>
      <c r="V1386" s="33"/>
      <c r="W1386" s="33"/>
      <c r="X1386" s="33"/>
    </row>
    <row r="1387" spans="1:24" s="34" customFormat="1">
      <c r="A1387" s="29"/>
      <c r="B1387" s="29"/>
      <c r="C1387" s="29"/>
      <c r="D1387" s="29"/>
      <c r="E1387" s="29"/>
      <c r="F1387" s="29"/>
      <c r="G1387" s="29"/>
      <c r="H1387" s="29"/>
      <c r="I1387" s="30"/>
      <c r="J1387" s="30"/>
      <c r="K1387" s="30"/>
      <c r="L1387" s="30"/>
      <c r="M1387" s="40"/>
      <c r="N1387" s="40"/>
      <c r="O1387" s="31"/>
      <c r="P1387" s="31"/>
      <c r="Q1387" s="32"/>
      <c r="R1387" s="32"/>
      <c r="S1387" s="33"/>
      <c r="T1387" s="33"/>
      <c r="U1387" s="33"/>
      <c r="V1387" s="33"/>
      <c r="W1387" s="33"/>
      <c r="X1387" s="33"/>
    </row>
    <row r="1388" spans="1:24" s="34" customFormat="1">
      <c r="A1388" s="29"/>
      <c r="B1388" s="29"/>
      <c r="C1388" s="29"/>
      <c r="D1388" s="29"/>
      <c r="E1388" s="29"/>
      <c r="F1388" s="29"/>
      <c r="G1388" s="29"/>
      <c r="H1388" s="29"/>
      <c r="I1388" s="30"/>
      <c r="J1388" s="30"/>
      <c r="K1388" s="30"/>
      <c r="L1388" s="30"/>
      <c r="M1388" s="40"/>
      <c r="N1388" s="40"/>
      <c r="O1388" s="31"/>
      <c r="P1388" s="31"/>
      <c r="Q1388" s="32"/>
      <c r="R1388" s="32"/>
      <c r="S1388" s="33"/>
      <c r="T1388" s="33"/>
      <c r="U1388" s="33"/>
      <c r="V1388" s="33"/>
      <c r="W1388" s="33"/>
      <c r="X1388" s="33"/>
    </row>
    <row r="1389" spans="1:24" s="34" customFormat="1">
      <c r="A1389" s="29"/>
      <c r="B1389" s="29"/>
      <c r="C1389" s="29"/>
      <c r="D1389" s="29"/>
      <c r="E1389" s="29"/>
      <c r="F1389" s="29"/>
      <c r="G1389" s="29"/>
      <c r="H1389" s="29"/>
      <c r="I1389" s="30"/>
      <c r="J1389" s="30"/>
      <c r="K1389" s="30"/>
      <c r="L1389" s="30"/>
      <c r="M1389" s="40"/>
      <c r="N1389" s="40"/>
      <c r="O1389" s="31"/>
      <c r="P1389" s="31"/>
      <c r="Q1389" s="32"/>
      <c r="R1389" s="32"/>
      <c r="S1389" s="33"/>
      <c r="T1389" s="33"/>
      <c r="U1389" s="33"/>
      <c r="V1389" s="33"/>
      <c r="W1389" s="33"/>
      <c r="X1389" s="33"/>
    </row>
    <row r="1390" spans="1:24" s="34" customFormat="1">
      <c r="A1390" s="29"/>
      <c r="B1390" s="29"/>
      <c r="C1390" s="29"/>
      <c r="D1390" s="29"/>
      <c r="E1390" s="29"/>
      <c r="F1390" s="29"/>
      <c r="G1390" s="29"/>
      <c r="H1390" s="29"/>
      <c r="I1390" s="30"/>
      <c r="J1390" s="30"/>
      <c r="K1390" s="30"/>
      <c r="L1390" s="30"/>
      <c r="M1390" s="40"/>
      <c r="N1390" s="40"/>
      <c r="O1390" s="31"/>
      <c r="P1390" s="31"/>
      <c r="Q1390" s="32"/>
      <c r="R1390" s="32"/>
      <c r="S1390" s="33"/>
      <c r="T1390" s="33"/>
      <c r="U1390" s="33"/>
      <c r="V1390" s="33"/>
      <c r="W1390" s="33"/>
      <c r="X1390" s="33"/>
    </row>
    <row r="1391" spans="1:24" s="34" customFormat="1">
      <c r="A1391" s="29"/>
      <c r="B1391" s="29"/>
      <c r="C1391" s="29"/>
      <c r="D1391" s="29"/>
      <c r="E1391" s="29"/>
      <c r="F1391" s="29"/>
      <c r="G1391" s="29"/>
      <c r="H1391" s="29"/>
      <c r="I1391" s="30"/>
      <c r="J1391" s="30"/>
      <c r="K1391" s="30"/>
      <c r="L1391" s="30"/>
      <c r="M1391" s="40"/>
      <c r="N1391" s="40"/>
      <c r="O1391" s="31"/>
      <c r="P1391" s="31"/>
      <c r="Q1391" s="32"/>
      <c r="R1391" s="32"/>
      <c r="S1391" s="33"/>
      <c r="T1391" s="33"/>
      <c r="U1391" s="33"/>
      <c r="V1391" s="33"/>
      <c r="W1391" s="33"/>
      <c r="X1391" s="33"/>
    </row>
    <row r="1392" spans="1:24" s="34" customFormat="1">
      <c r="A1392" s="29"/>
      <c r="B1392" s="29"/>
      <c r="C1392" s="29"/>
      <c r="D1392" s="29"/>
      <c r="E1392" s="29"/>
      <c r="F1392" s="29"/>
      <c r="G1392" s="29"/>
      <c r="H1392" s="29"/>
      <c r="I1392" s="30"/>
      <c r="J1392" s="30"/>
      <c r="K1392" s="30"/>
      <c r="L1392" s="30"/>
      <c r="M1392" s="40"/>
      <c r="N1392" s="40"/>
      <c r="O1392" s="31"/>
      <c r="P1392" s="31"/>
      <c r="Q1392" s="32"/>
      <c r="R1392" s="32"/>
      <c r="S1392" s="33"/>
      <c r="T1392" s="33"/>
      <c r="U1392" s="33"/>
      <c r="V1392" s="33"/>
      <c r="W1392" s="33"/>
      <c r="X1392" s="33"/>
    </row>
    <row r="1393" spans="1:24" s="34" customFormat="1">
      <c r="A1393" s="29"/>
      <c r="B1393" s="29"/>
      <c r="C1393" s="29"/>
      <c r="D1393" s="29"/>
      <c r="E1393" s="29"/>
      <c r="F1393" s="29"/>
      <c r="G1393" s="29"/>
      <c r="H1393" s="29"/>
      <c r="I1393" s="30"/>
      <c r="J1393" s="30"/>
      <c r="K1393" s="30"/>
      <c r="L1393" s="30"/>
      <c r="M1393" s="40"/>
      <c r="N1393" s="40"/>
      <c r="O1393" s="31"/>
      <c r="P1393" s="31"/>
      <c r="Q1393" s="32"/>
      <c r="R1393" s="32"/>
      <c r="S1393" s="33"/>
      <c r="T1393" s="33"/>
      <c r="U1393" s="33"/>
      <c r="V1393" s="33"/>
      <c r="W1393" s="33"/>
      <c r="X1393" s="33"/>
    </row>
    <row r="1394" spans="1:24" s="34" customFormat="1">
      <c r="A1394" s="29"/>
      <c r="B1394" s="29"/>
      <c r="C1394" s="29"/>
      <c r="D1394" s="29"/>
      <c r="E1394" s="29"/>
      <c r="F1394" s="29"/>
      <c r="G1394" s="29"/>
      <c r="H1394" s="29"/>
      <c r="I1394" s="30"/>
      <c r="J1394" s="30"/>
      <c r="K1394" s="30"/>
      <c r="L1394" s="30"/>
      <c r="M1394" s="40"/>
      <c r="N1394" s="40"/>
      <c r="O1394" s="31"/>
      <c r="P1394" s="31"/>
      <c r="Q1394" s="32"/>
      <c r="R1394" s="32"/>
      <c r="S1394" s="33"/>
      <c r="T1394" s="33"/>
      <c r="U1394" s="33"/>
      <c r="V1394" s="33"/>
      <c r="W1394" s="33"/>
      <c r="X1394" s="33"/>
    </row>
    <row r="1395" spans="1:24" s="34" customFormat="1">
      <c r="A1395" s="29"/>
      <c r="B1395" s="29"/>
      <c r="C1395" s="29"/>
      <c r="D1395" s="29"/>
      <c r="E1395" s="29"/>
      <c r="F1395" s="29"/>
      <c r="G1395" s="29"/>
      <c r="H1395" s="29"/>
      <c r="I1395" s="30"/>
      <c r="J1395" s="30"/>
      <c r="K1395" s="30"/>
      <c r="L1395" s="30"/>
      <c r="M1395" s="40"/>
      <c r="N1395" s="40"/>
      <c r="O1395" s="31"/>
      <c r="P1395" s="31"/>
      <c r="Q1395" s="32"/>
      <c r="R1395" s="32"/>
      <c r="S1395" s="33"/>
      <c r="T1395" s="33"/>
      <c r="U1395" s="33"/>
      <c r="V1395" s="33"/>
      <c r="W1395" s="33"/>
      <c r="X1395" s="33"/>
    </row>
    <row r="1396" spans="1:24" s="34" customFormat="1">
      <c r="A1396" s="29"/>
      <c r="B1396" s="29"/>
      <c r="C1396" s="29"/>
      <c r="D1396" s="29"/>
      <c r="E1396" s="29"/>
      <c r="F1396" s="29"/>
      <c r="G1396" s="29"/>
      <c r="H1396" s="29"/>
      <c r="I1396" s="30"/>
      <c r="J1396" s="30"/>
      <c r="K1396" s="30"/>
      <c r="L1396" s="30"/>
      <c r="M1396" s="40"/>
      <c r="N1396" s="40"/>
      <c r="O1396" s="31"/>
      <c r="P1396" s="31"/>
      <c r="Q1396" s="32"/>
      <c r="R1396" s="32"/>
      <c r="S1396" s="33"/>
      <c r="T1396" s="33"/>
      <c r="U1396" s="33"/>
      <c r="V1396" s="33"/>
      <c r="W1396" s="33"/>
      <c r="X1396" s="33"/>
    </row>
    <row r="1397" spans="1:24" s="34" customFormat="1">
      <c r="A1397" s="29"/>
      <c r="B1397" s="29"/>
      <c r="C1397" s="29"/>
      <c r="D1397" s="29"/>
      <c r="E1397" s="29"/>
      <c r="F1397" s="29"/>
      <c r="G1397" s="29"/>
      <c r="H1397" s="29"/>
      <c r="I1397" s="30"/>
      <c r="J1397" s="30"/>
      <c r="K1397" s="30"/>
      <c r="L1397" s="30"/>
      <c r="M1397" s="40"/>
      <c r="N1397" s="40"/>
      <c r="O1397" s="31"/>
      <c r="P1397" s="31"/>
      <c r="Q1397" s="32"/>
      <c r="R1397" s="32"/>
      <c r="S1397" s="33"/>
      <c r="T1397" s="33"/>
      <c r="U1397" s="33"/>
      <c r="V1397" s="33"/>
      <c r="W1397" s="33"/>
      <c r="X1397" s="33"/>
    </row>
    <row r="1398" spans="1:24" s="34" customFormat="1">
      <c r="A1398" s="29"/>
      <c r="B1398" s="29"/>
      <c r="C1398" s="29"/>
      <c r="D1398" s="29"/>
      <c r="E1398" s="29"/>
      <c r="F1398" s="29"/>
      <c r="G1398" s="29"/>
      <c r="H1398" s="29"/>
      <c r="I1398" s="30"/>
      <c r="J1398" s="30"/>
      <c r="K1398" s="30"/>
      <c r="L1398" s="30"/>
      <c r="M1398" s="40"/>
      <c r="N1398" s="40"/>
      <c r="O1398" s="31"/>
      <c r="P1398" s="31"/>
      <c r="Q1398" s="32"/>
      <c r="R1398" s="32"/>
      <c r="S1398" s="33"/>
      <c r="T1398" s="33"/>
      <c r="U1398" s="33"/>
      <c r="V1398" s="33"/>
      <c r="W1398" s="33"/>
      <c r="X1398" s="33"/>
    </row>
    <row r="1399" spans="1:24" s="34" customFormat="1">
      <c r="A1399" s="29"/>
      <c r="B1399" s="29"/>
      <c r="C1399" s="29"/>
      <c r="D1399" s="29"/>
      <c r="E1399" s="29"/>
      <c r="F1399" s="29"/>
      <c r="G1399" s="29"/>
      <c r="H1399" s="29"/>
      <c r="I1399" s="30"/>
      <c r="J1399" s="30"/>
      <c r="K1399" s="30"/>
      <c r="L1399" s="30"/>
      <c r="M1399" s="40"/>
      <c r="N1399" s="40"/>
      <c r="O1399" s="31"/>
      <c r="P1399" s="31"/>
      <c r="Q1399" s="32"/>
      <c r="R1399" s="32"/>
      <c r="S1399" s="33"/>
      <c r="T1399" s="33"/>
      <c r="U1399" s="33"/>
      <c r="V1399" s="33"/>
      <c r="W1399" s="33"/>
      <c r="X1399" s="33"/>
    </row>
    <row r="1400" spans="1:24" s="34" customFormat="1">
      <c r="A1400" s="29"/>
      <c r="B1400" s="29"/>
      <c r="C1400" s="29"/>
      <c r="D1400" s="29"/>
      <c r="E1400" s="29"/>
      <c r="F1400" s="29"/>
      <c r="G1400" s="29"/>
      <c r="H1400" s="29"/>
      <c r="I1400" s="30"/>
      <c r="J1400" s="30"/>
      <c r="K1400" s="30"/>
      <c r="L1400" s="30"/>
      <c r="M1400" s="40"/>
      <c r="N1400" s="40"/>
      <c r="O1400" s="31"/>
      <c r="P1400" s="31"/>
      <c r="Q1400" s="32"/>
      <c r="R1400" s="32"/>
      <c r="S1400" s="33"/>
      <c r="T1400" s="33"/>
      <c r="U1400" s="33"/>
      <c r="V1400" s="33"/>
      <c r="W1400" s="33"/>
      <c r="X1400" s="33"/>
    </row>
    <row r="1401" spans="1:24" s="34" customFormat="1">
      <c r="A1401" s="29"/>
      <c r="B1401" s="29"/>
      <c r="C1401" s="29"/>
      <c r="D1401" s="29"/>
      <c r="E1401" s="29"/>
      <c r="F1401" s="29"/>
      <c r="G1401" s="29"/>
      <c r="H1401" s="29"/>
      <c r="I1401" s="30"/>
      <c r="J1401" s="30"/>
      <c r="K1401" s="30"/>
      <c r="L1401" s="30"/>
      <c r="M1401" s="40"/>
      <c r="N1401" s="40"/>
      <c r="O1401" s="31"/>
      <c r="P1401" s="31"/>
      <c r="Q1401" s="32"/>
      <c r="R1401" s="32"/>
      <c r="S1401" s="33"/>
      <c r="T1401" s="33"/>
      <c r="U1401" s="33"/>
      <c r="V1401" s="33"/>
      <c r="W1401" s="33"/>
      <c r="X1401" s="33"/>
    </row>
    <row r="1402" spans="1:24" s="34" customFormat="1">
      <c r="A1402" s="29"/>
      <c r="B1402" s="29"/>
      <c r="C1402" s="29"/>
      <c r="D1402" s="29"/>
      <c r="E1402" s="29"/>
      <c r="F1402" s="29"/>
      <c r="G1402" s="29"/>
      <c r="H1402" s="29"/>
      <c r="I1402" s="30"/>
      <c r="J1402" s="30"/>
      <c r="K1402" s="30"/>
      <c r="L1402" s="30"/>
      <c r="M1402" s="40"/>
      <c r="N1402" s="40"/>
      <c r="O1402" s="31"/>
      <c r="P1402" s="31"/>
      <c r="Q1402" s="32"/>
      <c r="R1402" s="32"/>
      <c r="S1402" s="33"/>
      <c r="T1402" s="33"/>
      <c r="U1402" s="33"/>
      <c r="V1402" s="33"/>
      <c r="W1402" s="33"/>
      <c r="X1402" s="33"/>
    </row>
    <row r="1403" spans="1:24" s="34" customFormat="1">
      <c r="A1403" s="29"/>
      <c r="B1403" s="29"/>
      <c r="C1403" s="29"/>
      <c r="D1403" s="29"/>
      <c r="E1403" s="29"/>
      <c r="F1403" s="29"/>
      <c r="G1403" s="29"/>
      <c r="H1403" s="29"/>
      <c r="I1403" s="30"/>
      <c r="J1403" s="30"/>
      <c r="K1403" s="30"/>
      <c r="L1403" s="30"/>
      <c r="M1403" s="40"/>
      <c r="N1403" s="40"/>
      <c r="O1403" s="31"/>
      <c r="P1403" s="31"/>
      <c r="Q1403" s="32"/>
      <c r="R1403" s="32"/>
      <c r="S1403" s="33"/>
      <c r="T1403" s="33"/>
      <c r="U1403" s="33"/>
      <c r="V1403" s="33"/>
      <c r="W1403" s="33"/>
      <c r="X1403" s="33"/>
    </row>
    <row r="1404" spans="1:24" s="34" customFormat="1">
      <c r="A1404" s="29"/>
      <c r="B1404" s="29"/>
      <c r="C1404" s="29"/>
      <c r="D1404" s="29"/>
      <c r="E1404" s="29"/>
      <c r="F1404" s="29"/>
      <c r="G1404" s="29"/>
      <c r="H1404" s="29"/>
      <c r="I1404" s="30"/>
      <c r="J1404" s="30"/>
      <c r="K1404" s="30"/>
      <c r="L1404" s="30"/>
      <c r="M1404" s="40"/>
      <c r="N1404" s="40"/>
      <c r="O1404" s="31"/>
      <c r="P1404" s="31"/>
      <c r="Q1404" s="32"/>
      <c r="R1404" s="32"/>
      <c r="S1404" s="33"/>
      <c r="T1404" s="33"/>
      <c r="U1404" s="33"/>
      <c r="V1404" s="33"/>
      <c r="W1404" s="33"/>
      <c r="X1404" s="33"/>
    </row>
    <row r="1405" spans="1:24" s="34" customFormat="1">
      <c r="A1405" s="29"/>
      <c r="B1405" s="29"/>
      <c r="C1405" s="29"/>
      <c r="D1405" s="29"/>
      <c r="E1405" s="29"/>
      <c r="F1405" s="29"/>
      <c r="G1405" s="29"/>
      <c r="H1405" s="29"/>
      <c r="I1405" s="30"/>
      <c r="J1405" s="30"/>
      <c r="K1405" s="30"/>
      <c r="L1405" s="30"/>
      <c r="M1405" s="40"/>
      <c r="N1405" s="40"/>
      <c r="O1405" s="31"/>
      <c r="P1405" s="31"/>
      <c r="Q1405" s="32"/>
      <c r="R1405" s="32"/>
      <c r="S1405" s="33"/>
      <c r="T1405" s="33"/>
      <c r="U1405" s="33"/>
      <c r="V1405" s="33"/>
      <c r="W1405" s="33"/>
      <c r="X1405" s="33"/>
    </row>
    <row r="1406" spans="1:24" s="34" customFormat="1">
      <c r="A1406" s="29"/>
      <c r="B1406" s="29"/>
      <c r="C1406" s="29"/>
      <c r="D1406" s="29"/>
      <c r="E1406" s="29"/>
      <c r="F1406" s="29"/>
      <c r="G1406" s="29"/>
      <c r="H1406" s="29"/>
      <c r="I1406" s="30"/>
      <c r="J1406" s="30"/>
      <c r="K1406" s="30"/>
      <c r="L1406" s="30"/>
      <c r="M1406" s="40"/>
      <c r="N1406" s="40"/>
      <c r="O1406" s="31"/>
      <c r="P1406" s="31"/>
      <c r="Q1406" s="32"/>
      <c r="R1406" s="32"/>
      <c r="S1406" s="33"/>
      <c r="T1406" s="33"/>
      <c r="U1406" s="33"/>
      <c r="V1406" s="33"/>
      <c r="W1406" s="33"/>
      <c r="X1406" s="33"/>
    </row>
    <row r="1407" spans="1:24" s="34" customFormat="1">
      <c r="A1407" s="29"/>
      <c r="B1407" s="29"/>
      <c r="C1407" s="29"/>
      <c r="D1407" s="29"/>
      <c r="E1407" s="29"/>
      <c r="F1407" s="29"/>
      <c r="G1407" s="29"/>
      <c r="H1407" s="29"/>
      <c r="I1407" s="30"/>
      <c r="J1407" s="30"/>
      <c r="K1407" s="30"/>
      <c r="L1407" s="30"/>
      <c r="M1407" s="40"/>
      <c r="N1407" s="40"/>
      <c r="O1407" s="31"/>
      <c r="P1407" s="31"/>
      <c r="Q1407" s="32"/>
      <c r="R1407" s="32"/>
      <c r="S1407" s="33"/>
      <c r="T1407" s="33"/>
      <c r="U1407" s="33"/>
      <c r="V1407" s="33"/>
      <c r="W1407" s="33"/>
      <c r="X1407" s="33"/>
    </row>
    <row r="1408" spans="1:24" s="34" customFormat="1">
      <c r="A1408" s="29"/>
      <c r="B1408" s="29"/>
      <c r="C1408" s="29"/>
      <c r="D1408" s="29"/>
      <c r="E1408" s="29"/>
      <c r="F1408" s="29"/>
      <c r="G1408" s="29"/>
      <c r="H1408" s="29"/>
      <c r="I1408" s="30"/>
      <c r="J1408" s="30"/>
      <c r="K1408" s="30"/>
      <c r="L1408" s="30"/>
      <c r="M1408" s="40"/>
      <c r="N1408" s="40"/>
      <c r="O1408" s="31"/>
      <c r="P1408" s="31"/>
      <c r="Q1408" s="32"/>
      <c r="R1408" s="32"/>
      <c r="S1408" s="33"/>
      <c r="T1408" s="33"/>
      <c r="U1408" s="33"/>
      <c r="V1408" s="33"/>
      <c r="W1408" s="33"/>
      <c r="X1408" s="33"/>
    </row>
    <row r="1409" spans="1:24" s="34" customFormat="1">
      <c r="A1409" s="29"/>
      <c r="B1409" s="29"/>
      <c r="C1409" s="29"/>
      <c r="D1409" s="29"/>
      <c r="E1409" s="29"/>
      <c r="F1409" s="29"/>
      <c r="G1409" s="29"/>
      <c r="H1409" s="29"/>
      <c r="I1409" s="30"/>
      <c r="J1409" s="30"/>
      <c r="K1409" s="30"/>
      <c r="L1409" s="30"/>
      <c r="M1409" s="40"/>
      <c r="N1409" s="40"/>
      <c r="O1409" s="31"/>
      <c r="P1409" s="31"/>
      <c r="Q1409" s="32"/>
      <c r="R1409" s="32"/>
      <c r="S1409" s="33"/>
      <c r="T1409" s="33"/>
      <c r="U1409" s="33"/>
      <c r="V1409" s="33"/>
      <c r="W1409" s="33"/>
      <c r="X1409" s="33"/>
    </row>
    <row r="1410" spans="1:24" s="34" customFormat="1">
      <c r="A1410" s="29"/>
      <c r="B1410" s="29"/>
      <c r="C1410" s="29"/>
      <c r="D1410" s="29"/>
      <c r="E1410" s="29"/>
      <c r="F1410" s="29"/>
      <c r="G1410" s="29"/>
      <c r="H1410" s="29"/>
      <c r="I1410" s="30"/>
      <c r="J1410" s="30"/>
      <c r="K1410" s="30"/>
      <c r="L1410" s="30"/>
      <c r="M1410" s="40"/>
      <c r="N1410" s="40"/>
      <c r="O1410" s="31"/>
      <c r="P1410" s="31"/>
      <c r="Q1410" s="32"/>
      <c r="R1410" s="32"/>
      <c r="S1410" s="33"/>
      <c r="T1410" s="33"/>
      <c r="U1410" s="33"/>
      <c r="V1410" s="33"/>
      <c r="W1410" s="33"/>
      <c r="X1410" s="33"/>
    </row>
    <row r="1411" spans="1:24" s="34" customFormat="1">
      <c r="A1411" s="29"/>
      <c r="B1411" s="29"/>
      <c r="C1411" s="29"/>
      <c r="D1411" s="29"/>
      <c r="E1411" s="29"/>
      <c r="F1411" s="29"/>
      <c r="G1411" s="29"/>
      <c r="H1411" s="29"/>
      <c r="I1411" s="30"/>
      <c r="J1411" s="30"/>
      <c r="K1411" s="30"/>
      <c r="L1411" s="30"/>
      <c r="M1411" s="40"/>
      <c r="N1411" s="40"/>
      <c r="O1411" s="31"/>
      <c r="P1411" s="31"/>
      <c r="Q1411" s="32"/>
      <c r="R1411" s="32"/>
      <c r="S1411" s="33"/>
      <c r="T1411" s="33"/>
      <c r="U1411" s="33"/>
      <c r="V1411" s="33"/>
      <c r="W1411" s="33"/>
      <c r="X1411" s="33"/>
    </row>
    <row r="1412" spans="1:24" s="34" customFormat="1">
      <c r="A1412" s="29"/>
      <c r="B1412" s="29"/>
      <c r="C1412" s="29"/>
      <c r="D1412" s="29"/>
      <c r="E1412" s="29"/>
      <c r="F1412" s="29"/>
      <c r="G1412" s="29"/>
      <c r="H1412" s="29"/>
      <c r="I1412" s="30"/>
      <c r="J1412" s="30"/>
      <c r="K1412" s="30"/>
      <c r="L1412" s="30"/>
      <c r="M1412" s="40"/>
      <c r="N1412" s="40"/>
      <c r="O1412" s="31"/>
      <c r="P1412" s="31"/>
      <c r="Q1412" s="32"/>
      <c r="R1412" s="32"/>
      <c r="S1412" s="33"/>
      <c r="T1412" s="33"/>
      <c r="U1412" s="33"/>
      <c r="V1412" s="33"/>
      <c r="W1412" s="33"/>
      <c r="X1412" s="33"/>
    </row>
    <row r="1413" spans="1:24" s="34" customFormat="1">
      <c r="A1413" s="29"/>
      <c r="B1413" s="29"/>
      <c r="C1413" s="29"/>
      <c r="D1413" s="29"/>
      <c r="E1413" s="29"/>
      <c r="F1413" s="29"/>
      <c r="G1413" s="29"/>
      <c r="H1413" s="29"/>
      <c r="I1413" s="30"/>
      <c r="J1413" s="30"/>
      <c r="K1413" s="30"/>
      <c r="L1413" s="30"/>
      <c r="M1413" s="40"/>
      <c r="N1413" s="40"/>
      <c r="O1413" s="31"/>
      <c r="P1413" s="31"/>
      <c r="Q1413" s="32"/>
      <c r="R1413" s="32"/>
      <c r="S1413" s="33"/>
      <c r="T1413" s="33"/>
      <c r="U1413" s="33"/>
      <c r="V1413" s="33"/>
      <c r="W1413" s="33"/>
      <c r="X1413" s="33"/>
    </row>
    <row r="1414" spans="1:24" s="34" customFormat="1">
      <c r="A1414" s="29"/>
      <c r="B1414" s="29"/>
      <c r="C1414" s="29"/>
      <c r="D1414" s="29"/>
      <c r="E1414" s="29"/>
      <c r="F1414" s="29"/>
      <c r="G1414" s="29"/>
      <c r="H1414" s="29"/>
      <c r="I1414" s="30"/>
      <c r="J1414" s="30"/>
      <c r="K1414" s="30"/>
      <c r="L1414" s="30"/>
      <c r="M1414" s="40"/>
      <c r="N1414" s="40"/>
      <c r="O1414" s="31"/>
      <c r="P1414" s="31"/>
      <c r="Q1414" s="32"/>
      <c r="R1414" s="32"/>
      <c r="S1414" s="33"/>
      <c r="T1414" s="33"/>
      <c r="U1414" s="33"/>
      <c r="V1414" s="33"/>
      <c r="W1414" s="33"/>
      <c r="X1414" s="33"/>
    </row>
    <row r="1415" spans="1:24" s="34" customFormat="1">
      <c r="A1415" s="29"/>
      <c r="B1415" s="29"/>
      <c r="C1415" s="29"/>
      <c r="D1415" s="29"/>
      <c r="E1415" s="29"/>
      <c r="F1415" s="29"/>
      <c r="G1415" s="29"/>
      <c r="H1415" s="29"/>
      <c r="I1415" s="30"/>
      <c r="J1415" s="30"/>
      <c r="K1415" s="30"/>
      <c r="L1415" s="30"/>
      <c r="M1415" s="40"/>
      <c r="N1415" s="40"/>
      <c r="O1415" s="31"/>
      <c r="P1415" s="31"/>
      <c r="Q1415" s="32"/>
      <c r="R1415" s="32"/>
      <c r="S1415" s="33"/>
      <c r="T1415" s="33"/>
      <c r="U1415" s="33"/>
      <c r="V1415" s="33"/>
      <c r="W1415" s="33"/>
      <c r="X1415" s="33"/>
    </row>
    <row r="1416" spans="1:24" s="34" customFormat="1">
      <c r="A1416" s="29"/>
      <c r="B1416" s="29"/>
      <c r="C1416" s="29"/>
      <c r="D1416" s="29"/>
      <c r="E1416" s="29"/>
      <c r="F1416" s="29"/>
      <c r="G1416" s="29"/>
      <c r="H1416" s="29"/>
      <c r="I1416" s="30"/>
      <c r="J1416" s="30"/>
      <c r="K1416" s="30"/>
      <c r="L1416" s="30"/>
      <c r="M1416" s="40"/>
      <c r="N1416" s="40"/>
      <c r="O1416" s="31"/>
      <c r="P1416" s="31"/>
      <c r="Q1416" s="32"/>
      <c r="R1416" s="32"/>
      <c r="S1416" s="33"/>
      <c r="T1416" s="33"/>
      <c r="U1416" s="33"/>
      <c r="V1416" s="33"/>
      <c r="W1416" s="33"/>
      <c r="X1416" s="33"/>
    </row>
    <row r="1417" spans="1:24" s="34" customFormat="1">
      <c r="A1417" s="29"/>
      <c r="B1417" s="29"/>
      <c r="C1417" s="29"/>
      <c r="D1417" s="29"/>
      <c r="E1417" s="29"/>
      <c r="F1417" s="29"/>
      <c r="G1417" s="29"/>
      <c r="H1417" s="29"/>
      <c r="I1417" s="30"/>
      <c r="J1417" s="30"/>
      <c r="K1417" s="30"/>
      <c r="L1417" s="30"/>
      <c r="M1417" s="40"/>
      <c r="N1417" s="40"/>
      <c r="O1417" s="31"/>
      <c r="P1417" s="31"/>
      <c r="Q1417" s="32"/>
      <c r="R1417" s="32"/>
      <c r="S1417" s="33"/>
      <c r="T1417" s="33"/>
      <c r="U1417" s="33"/>
      <c r="V1417" s="33"/>
      <c r="W1417" s="33"/>
      <c r="X1417" s="33"/>
    </row>
    <row r="1418" spans="1:24" s="34" customFormat="1">
      <c r="A1418" s="29"/>
      <c r="B1418" s="29"/>
      <c r="C1418" s="29"/>
      <c r="D1418" s="29"/>
      <c r="E1418" s="29"/>
      <c r="F1418" s="29"/>
      <c r="G1418" s="29"/>
      <c r="H1418" s="29"/>
      <c r="I1418" s="30"/>
      <c r="J1418" s="30"/>
      <c r="K1418" s="30"/>
      <c r="L1418" s="30"/>
      <c r="M1418" s="40"/>
      <c r="N1418" s="40"/>
      <c r="O1418" s="31"/>
      <c r="P1418" s="31"/>
      <c r="Q1418" s="32"/>
      <c r="R1418" s="32"/>
      <c r="S1418" s="33"/>
      <c r="T1418" s="33"/>
      <c r="U1418" s="33"/>
      <c r="V1418" s="33"/>
      <c r="W1418" s="33"/>
      <c r="X1418" s="33"/>
    </row>
    <row r="1419" spans="1:24" s="34" customFormat="1">
      <c r="A1419" s="29"/>
      <c r="B1419" s="29"/>
      <c r="C1419" s="29"/>
      <c r="D1419" s="29"/>
      <c r="E1419" s="29"/>
      <c r="F1419" s="29"/>
      <c r="G1419" s="29"/>
      <c r="H1419" s="29"/>
      <c r="I1419" s="30"/>
      <c r="J1419" s="30"/>
      <c r="K1419" s="30"/>
      <c r="L1419" s="30"/>
      <c r="M1419" s="40"/>
      <c r="N1419" s="40"/>
      <c r="O1419" s="31"/>
      <c r="P1419" s="31"/>
      <c r="Q1419" s="32"/>
      <c r="R1419" s="32"/>
      <c r="S1419" s="33"/>
      <c r="T1419" s="33"/>
      <c r="U1419" s="33"/>
      <c r="V1419" s="33"/>
      <c r="W1419" s="33"/>
      <c r="X1419" s="33"/>
    </row>
    <row r="1420" spans="1:24" s="34" customFormat="1">
      <c r="A1420" s="29"/>
      <c r="B1420" s="29"/>
      <c r="C1420" s="29"/>
      <c r="D1420" s="29"/>
      <c r="E1420" s="29"/>
      <c r="F1420" s="29"/>
      <c r="G1420" s="29"/>
      <c r="H1420" s="29"/>
      <c r="I1420" s="30"/>
      <c r="J1420" s="30"/>
      <c r="K1420" s="30"/>
      <c r="L1420" s="30"/>
      <c r="M1420" s="40"/>
      <c r="N1420" s="40"/>
      <c r="O1420" s="31"/>
      <c r="P1420" s="31"/>
      <c r="Q1420" s="32"/>
      <c r="R1420" s="32"/>
      <c r="S1420" s="33"/>
      <c r="T1420" s="33"/>
      <c r="U1420" s="33"/>
      <c r="V1420" s="33"/>
      <c r="W1420" s="33"/>
      <c r="X1420" s="33"/>
    </row>
    <row r="1421" spans="1:24" s="34" customFormat="1">
      <c r="A1421" s="29"/>
      <c r="B1421" s="29"/>
      <c r="C1421" s="29"/>
      <c r="D1421" s="29"/>
      <c r="E1421" s="29"/>
      <c r="F1421" s="29"/>
      <c r="G1421" s="29"/>
      <c r="H1421" s="29"/>
      <c r="I1421" s="30"/>
      <c r="J1421" s="30"/>
      <c r="K1421" s="30"/>
      <c r="L1421" s="30"/>
      <c r="M1421" s="40"/>
      <c r="N1421" s="40"/>
      <c r="O1421" s="31"/>
      <c r="P1421" s="31"/>
      <c r="Q1421" s="32"/>
      <c r="R1421" s="32"/>
      <c r="S1421" s="33"/>
      <c r="T1421" s="33"/>
      <c r="U1421" s="33"/>
      <c r="V1421" s="33"/>
      <c r="W1421" s="33"/>
      <c r="X1421" s="33"/>
    </row>
    <row r="1422" spans="1:24" s="34" customFormat="1">
      <c r="A1422" s="29"/>
      <c r="B1422" s="29"/>
      <c r="C1422" s="29"/>
      <c r="D1422" s="29"/>
      <c r="E1422" s="29"/>
      <c r="F1422" s="29"/>
      <c r="G1422" s="29"/>
      <c r="H1422" s="29"/>
      <c r="I1422" s="30"/>
      <c r="J1422" s="30"/>
      <c r="K1422" s="30"/>
      <c r="L1422" s="30"/>
      <c r="M1422" s="40"/>
      <c r="N1422" s="40"/>
      <c r="O1422" s="31"/>
      <c r="P1422" s="31"/>
      <c r="Q1422" s="32"/>
      <c r="R1422" s="32"/>
      <c r="S1422" s="33"/>
      <c r="T1422" s="33"/>
      <c r="U1422" s="33"/>
      <c r="V1422" s="33"/>
      <c r="W1422" s="33"/>
      <c r="X1422" s="33"/>
    </row>
    <row r="1423" spans="1:24" s="34" customFormat="1">
      <c r="A1423" s="29"/>
      <c r="B1423" s="29"/>
      <c r="C1423" s="29"/>
      <c r="D1423" s="29"/>
      <c r="E1423" s="29"/>
      <c r="F1423" s="29"/>
      <c r="G1423" s="29"/>
      <c r="H1423" s="29"/>
      <c r="I1423" s="30"/>
      <c r="J1423" s="30"/>
      <c r="K1423" s="30"/>
      <c r="L1423" s="30"/>
      <c r="M1423" s="40"/>
      <c r="N1423" s="40"/>
      <c r="O1423" s="31"/>
      <c r="P1423" s="31"/>
      <c r="Q1423" s="32"/>
      <c r="R1423" s="32"/>
      <c r="S1423" s="33"/>
      <c r="T1423" s="33"/>
      <c r="U1423" s="33"/>
      <c r="V1423" s="33"/>
      <c r="W1423" s="33"/>
      <c r="X1423" s="33"/>
    </row>
    <row r="1424" spans="1:24" s="34" customFormat="1">
      <c r="A1424" s="29"/>
      <c r="B1424" s="29"/>
      <c r="C1424" s="29"/>
      <c r="D1424" s="29"/>
      <c r="E1424" s="29"/>
      <c r="F1424" s="29"/>
      <c r="G1424" s="29"/>
      <c r="H1424" s="29"/>
      <c r="I1424" s="30"/>
      <c r="J1424" s="30"/>
      <c r="K1424" s="30"/>
      <c r="L1424" s="30"/>
      <c r="M1424" s="40"/>
      <c r="N1424" s="40"/>
      <c r="O1424" s="31"/>
      <c r="P1424" s="31"/>
      <c r="Q1424" s="32"/>
      <c r="R1424" s="32"/>
      <c r="S1424" s="33"/>
      <c r="T1424" s="33"/>
      <c r="U1424" s="33"/>
      <c r="V1424" s="33"/>
      <c r="W1424" s="33"/>
      <c r="X1424" s="33"/>
    </row>
    <row r="1425" spans="1:24" s="34" customFormat="1">
      <c r="A1425" s="29"/>
      <c r="B1425" s="29"/>
      <c r="C1425" s="29"/>
      <c r="D1425" s="29"/>
      <c r="E1425" s="29"/>
      <c r="F1425" s="29"/>
      <c r="G1425" s="29"/>
      <c r="H1425" s="29"/>
      <c r="I1425" s="30"/>
      <c r="J1425" s="30"/>
      <c r="K1425" s="30"/>
      <c r="L1425" s="30"/>
      <c r="M1425" s="40"/>
      <c r="N1425" s="40"/>
      <c r="O1425" s="31"/>
      <c r="P1425" s="31"/>
      <c r="Q1425" s="32"/>
      <c r="R1425" s="32"/>
      <c r="S1425" s="33"/>
      <c r="T1425" s="33"/>
      <c r="U1425" s="33"/>
      <c r="V1425" s="33"/>
      <c r="W1425" s="33"/>
      <c r="X1425" s="33"/>
    </row>
    <row r="1426" spans="1:24" s="34" customFormat="1">
      <c r="A1426" s="29"/>
      <c r="B1426" s="29"/>
      <c r="C1426" s="29"/>
      <c r="D1426" s="29"/>
      <c r="E1426" s="29"/>
      <c r="F1426" s="29"/>
      <c r="G1426" s="29"/>
      <c r="H1426" s="29"/>
      <c r="I1426" s="30"/>
      <c r="J1426" s="30"/>
      <c r="K1426" s="30"/>
      <c r="L1426" s="30"/>
      <c r="M1426" s="40"/>
      <c r="N1426" s="40"/>
      <c r="O1426" s="31"/>
      <c r="P1426" s="31"/>
      <c r="Q1426" s="32"/>
      <c r="R1426" s="32"/>
      <c r="S1426" s="33"/>
      <c r="T1426" s="33"/>
      <c r="U1426" s="33"/>
      <c r="V1426" s="33"/>
      <c r="W1426" s="33"/>
      <c r="X1426" s="33"/>
    </row>
    <row r="1427" spans="1:24" s="34" customFormat="1">
      <c r="A1427" s="29"/>
      <c r="B1427" s="29"/>
      <c r="C1427" s="29"/>
      <c r="D1427" s="29"/>
      <c r="E1427" s="29"/>
      <c r="F1427" s="29"/>
      <c r="G1427" s="29"/>
      <c r="H1427" s="29"/>
      <c r="I1427" s="30"/>
      <c r="J1427" s="30"/>
      <c r="K1427" s="30"/>
      <c r="L1427" s="30"/>
      <c r="M1427" s="40"/>
      <c r="N1427" s="40"/>
      <c r="O1427" s="31"/>
      <c r="P1427" s="31"/>
      <c r="Q1427" s="32"/>
      <c r="R1427" s="32"/>
      <c r="S1427" s="33"/>
      <c r="T1427" s="33"/>
      <c r="U1427" s="33"/>
      <c r="V1427" s="33"/>
      <c r="W1427" s="33"/>
      <c r="X1427" s="33"/>
    </row>
    <row r="1428" spans="1:24" s="34" customFormat="1">
      <c r="A1428" s="29"/>
      <c r="B1428" s="29"/>
      <c r="C1428" s="29"/>
      <c r="D1428" s="29"/>
      <c r="E1428" s="29"/>
      <c r="F1428" s="29"/>
      <c r="G1428" s="29"/>
      <c r="H1428" s="29"/>
      <c r="I1428" s="30"/>
      <c r="J1428" s="30"/>
      <c r="K1428" s="30"/>
      <c r="L1428" s="30"/>
      <c r="M1428" s="40"/>
      <c r="N1428" s="40"/>
      <c r="O1428" s="31"/>
      <c r="P1428" s="31"/>
      <c r="Q1428" s="32"/>
      <c r="R1428" s="32"/>
      <c r="S1428" s="33"/>
      <c r="T1428" s="33"/>
      <c r="U1428" s="33"/>
      <c r="V1428" s="33"/>
      <c r="W1428" s="33"/>
      <c r="X1428" s="33"/>
    </row>
    <row r="1429" spans="1:24" s="34" customFormat="1">
      <c r="A1429" s="29"/>
      <c r="B1429" s="29"/>
      <c r="C1429" s="29"/>
      <c r="D1429" s="29"/>
      <c r="E1429" s="29"/>
      <c r="F1429" s="29"/>
      <c r="G1429" s="29"/>
      <c r="H1429" s="29"/>
      <c r="I1429" s="30"/>
      <c r="J1429" s="30"/>
      <c r="K1429" s="30"/>
      <c r="L1429" s="30"/>
      <c r="M1429" s="40"/>
      <c r="N1429" s="40"/>
      <c r="O1429" s="31"/>
      <c r="P1429" s="31"/>
      <c r="Q1429" s="32"/>
      <c r="R1429" s="32"/>
      <c r="S1429" s="33"/>
      <c r="T1429" s="33"/>
      <c r="U1429" s="33"/>
      <c r="V1429" s="33"/>
      <c r="W1429" s="33"/>
      <c r="X1429" s="33"/>
    </row>
    <row r="1430" spans="1:24" s="34" customFormat="1">
      <c r="A1430" s="29"/>
      <c r="B1430" s="29"/>
      <c r="C1430" s="29"/>
      <c r="D1430" s="29"/>
      <c r="E1430" s="29"/>
      <c r="F1430" s="29"/>
      <c r="G1430" s="29"/>
      <c r="H1430" s="29"/>
      <c r="I1430" s="30"/>
      <c r="J1430" s="30"/>
      <c r="K1430" s="30"/>
      <c r="L1430" s="30"/>
      <c r="M1430" s="40"/>
      <c r="N1430" s="40"/>
      <c r="O1430" s="31"/>
      <c r="P1430" s="31"/>
      <c r="Q1430" s="32"/>
      <c r="R1430" s="32"/>
      <c r="S1430" s="33"/>
      <c r="T1430" s="33"/>
      <c r="U1430" s="33"/>
      <c r="V1430" s="33"/>
      <c r="W1430" s="33"/>
      <c r="X1430" s="33"/>
    </row>
    <row r="1431" spans="1:24" s="34" customFormat="1">
      <c r="A1431" s="29"/>
      <c r="B1431" s="29"/>
      <c r="C1431" s="29"/>
      <c r="D1431" s="29"/>
      <c r="E1431" s="29"/>
      <c r="F1431" s="29"/>
      <c r="G1431" s="29"/>
      <c r="H1431" s="29"/>
      <c r="I1431" s="30"/>
      <c r="J1431" s="30"/>
      <c r="K1431" s="30"/>
      <c r="L1431" s="30"/>
      <c r="M1431" s="40"/>
      <c r="N1431" s="40"/>
      <c r="O1431" s="31"/>
      <c r="P1431" s="31"/>
      <c r="Q1431" s="32"/>
      <c r="R1431" s="32"/>
      <c r="S1431" s="33"/>
      <c r="T1431" s="33"/>
      <c r="U1431" s="33"/>
      <c r="V1431" s="33"/>
      <c r="W1431" s="33"/>
      <c r="X1431" s="33"/>
    </row>
    <row r="1432" spans="1:24" s="34" customFormat="1">
      <c r="A1432" s="29"/>
      <c r="B1432" s="29"/>
      <c r="C1432" s="29"/>
      <c r="D1432" s="29"/>
      <c r="E1432" s="29"/>
      <c r="F1432" s="29"/>
      <c r="G1432" s="29"/>
      <c r="H1432" s="29"/>
      <c r="I1432" s="30"/>
      <c r="J1432" s="30"/>
      <c r="K1432" s="30"/>
      <c r="L1432" s="30"/>
      <c r="M1432" s="40"/>
      <c r="N1432" s="40"/>
      <c r="O1432" s="31"/>
      <c r="P1432" s="31"/>
      <c r="Q1432" s="32"/>
      <c r="R1432" s="32"/>
      <c r="S1432" s="33"/>
      <c r="T1432" s="33"/>
      <c r="U1432" s="33"/>
      <c r="V1432" s="33"/>
      <c r="W1432" s="33"/>
      <c r="X1432" s="33"/>
    </row>
    <row r="1433" spans="1:24" s="34" customFormat="1">
      <c r="A1433" s="29"/>
      <c r="B1433" s="29"/>
      <c r="C1433" s="29"/>
      <c r="D1433" s="29"/>
      <c r="E1433" s="29"/>
      <c r="F1433" s="29"/>
      <c r="G1433" s="29"/>
      <c r="H1433" s="29"/>
      <c r="I1433" s="30"/>
      <c r="J1433" s="30"/>
      <c r="K1433" s="30"/>
      <c r="L1433" s="30"/>
      <c r="M1433" s="40"/>
      <c r="N1433" s="40"/>
      <c r="O1433" s="31"/>
      <c r="P1433" s="31"/>
      <c r="Q1433" s="32"/>
      <c r="R1433" s="32"/>
      <c r="S1433" s="33"/>
      <c r="T1433" s="33"/>
      <c r="U1433" s="33"/>
      <c r="V1433" s="33"/>
      <c r="W1433" s="33"/>
      <c r="X1433" s="33"/>
    </row>
    <row r="1434" spans="1:24" s="34" customFormat="1">
      <c r="A1434" s="29"/>
      <c r="B1434" s="29"/>
      <c r="C1434" s="29"/>
      <c r="D1434" s="29"/>
      <c r="E1434" s="29"/>
      <c r="F1434" s="29"/>
      <c r="G1434" s="29"/>
      <c r="H1434" s="29"/>
      <c r="I1434" s="30"/>
      <c r="J1434" s="30"/>
      <c r="K1434" s="30"/>
      <c r="L1434" s="30"/>
      <c r="M1434" s="40"/>
      <c r="N1434" s="40"/>
      <c r="O1434" s="31"/>
      <c r="P1434" s="31"/>
      <c r="Q1434" s="32"/>
      <c r="R1434" s="32"/>
      <c r="S1434" s="33"/>
      <c r="T1434" s="33"/>
      <c r="U1434" s="33"/>
      <c r="V1434" s="33"/>
      <c r="W1434" s="33"/>
      <c r="X1434" s="33"/>
    </row>
    <row r="1435" spans="1:24" s="34" customFormat="1">
      <c r="A1435" s="29"/>
      <c r="B1435" s="29"/>
      <c r="C1435" s="29"/>
      <c r="D1435" s="29"/>
      <c r="E1435" s="29"/>
      <c r="F1435" s="29"/>
      <c r="G1435" s="29"/>
      <c r="H1435" s="29"/>
      <c r="I1435" s="30"/>
      <c r="J1435" s="30"/>
      <c r="K1435" s="30"/>
      <c r="L1435" s="30"/>
      <c r="M1435" s="40"/>
      <c r="N1435" s="40"/>
      <c r="O1435" s="31"/>
      <c r="P1435" s="31"/>
      <c r="Q1435" s="32"/>
      <c r="R1435" s="32"/>
      <c r="S1435" s="33"/>
      <c r="T1435" s="33"/>
      <c r="U1435" s="33"/>
      <c r="V1435" s="33"/>
      <c r="W1435" s="33"/>
      <c r="X1435" s="33"/>
    </row>
    <row r="1436" spans="1:24" s="34" customFormat="1">
      <c r="A1436" s="29"/>
      <c r="B1436" s="29"/>
      <c r="C1436" s="29"/>
      <c r="D1436" s="29"/>
      <c r="E1436" s="29"/>
      <c r="F1436" s="29"/>
      <c r="G1436" s="29"/>
      <c r="H1436" s="29"/>
      <c r="I1436" s="30"/>
      <c r="J1436" s="30"/>
      <c r="K1436" s="30"/>
      <c r="L1436" s="30"/>
      <c r="M1436" s="40"/>
      <c r="N1436" s="40"/>
      <c r="O1436" s="31"/>
      <c r="P1436" s="31"/>
      <c r="Q1436" s="32"/>
      <c r="R1436" s="32"/>
      <c r="S1436" s="33"/>
      <c r="T1436" s="33"/>
      <c r="U1436" s="33"/>
      <c r="V1436" s="33"/>
      <c r="W1436" s="33"/>
      <c r="X1436" s="33"/>
    </row>
    <row r="1437" spans="1:24" s="34" customFormat="1">
      <c r="A1437" s="29"/>
      <c r="B1437" s="29"/>
      <c r="C1437" s="29"/>
      <c r="D1437" s="29"/>
      <c r="E1437" s="29"/>
      <c r="F1437" s="29"/>
      <c r="G1437" s="29"/>
      <c r="H1437" s="29"/>
      <c r="I1437" s="30"/>
      <c r="J1437" s="30"/>
      <c r="K1437" s="30"/>
      <c r="L1437" s="30"/>
      <c r="M1437" s="40"/>
      <c r="N1437" s="40"/>
      <c r="O1437" s="31"/>
      <c r="P1437" s="31"/>
      <c r="Q1437" s="32"/>
      <c r="R1437" s="32"/>
      <c r="S1437" s="33"/>
      <c r="T1437" s="33"/>
      <c r="U1437" s="33"/>
      <c r="V1437" s="33"/>
      <c r="W1437" s="33"/>
      <c r="X1437" s="33"/>
    </row>
    <row r="1438" spans="1:24" s="34" customFormat="1">
      <c r="A1438" s="29"/>
      <c r="B1438" s="29"/>
      <c r="C1438" s="29"/>
      <c r="D1438" s="29"/>
      <c r="E1438" s="29"/>
      <c r="F1438" s="29"/>
      <c r="G1438" s="29"/>
      <c r="H1438" s="29"/>
      <c r="I1438" s="30"/>
      <c r="J1438" s="30"/>
      <c r="K1438" s="30"/>
      <c r="L1438" s="30"/>
      <c r="M1438" s="40"/>
      <c r="N1438" s="40"/>
      <c r="O1438" s="31"/>
      <c r="P1438" s="31"/>
      <c r="Q1438" s="32"/>
      <c r="R1438" s="32"/>
      <c r="S1438" s="33"/>
      <c r="T1438" s="33"/>
      <c r="U1438" s="33"/>
      <c r="V1438" s="33"/>
      <c r="W1438" s="33"/>
      <c r="X1438" s="33"/>
    </row>
    <row r="1439" spans="1:24" s="34" customFormat="1">
      <c r="A1439" s="29"/>
      <c r="B1439" s="29"/>
      <c r="C1439" s="29"/>
      <c r="D1439" s="29"/>
      <c r="E1439" s="29"/>
      <c r="F1439" s="29"/>
      <c r="G1439" s="29"/>
      <c r="H1439" s="29"/>
      <c r="I1439" s="30"/>
      <c r="J1439" s="30"/>
      <c r="K1439" s="30"/>
      <c r="L1439" s="30"/>
      <c r="M1439" s="40"/>
      <c r="N1439" s="40"/>
      <c r="O1439" s="31"/>
      <c r="P1439" s="31"/>
      <c r="Q1439" s="32"/>
      <c r="R1439" s="32"/>
      <c r="S1439" s="33"/>
      <c r="T1439" s="33"/>
      <c r="U1439" s="33"/>
      <c r="V1439" s="33"/>
      <c r="W1439" s="33"/>
      <c r="X1439" s="33"/>
    </row>
    <row r="1440" spans="1:24" s="34" customFormat="1">
      <c r="A1440" s="29"/>
      <c r="B1440" s="29"/>
      <c r="C1440" s="29"/>
      <c r="D1440" s="29"/>
      <c r="E1440" s="29"/>
      <c r="F1440" s="29"/>
      <c r="G1440" s="29"/>
      <c r="H1440" s="29"/>
      <c r="I1440" s="30"/>
      <c r="J1440" s="30"/>
      <c r="K1440" s="30"/>
      <c r="L1440" s="30"/>
      <c r="M1440" s="40"/>
      <c r="N1440" s="40"/>
      <c r="O1440" s="31"/>
      <c r="P1440" s="31"/>
      <c r="Q1440" s="32"/>
      <c r="R1440" s="32"/>
      <c r="S1440" s="33"/>
      <c r="T1440" s="33"/>
      <c r="U1440" s="33"/>
      <c r="V1440" s="33"/>
      <c r="W1440" s="33"/>
      <c r="X1440" s="33"/>
    </row>
    <row r="1441" spans="1:24" s="34" customFormat="1">
      <c r="A1441" s="29"/>
      <c r="B1441" s="29"/>
      <c r="C1441" s="29"/>
      <c r="D1441" s="29"/>
      <c r="E1441" s="29"/>
      <c r="F1441" s="29"/>
      <c r="G1441" s="29"/>
      <c r="H1441" s="29"/>
      <c r="I1441" s="30"/>
      <c r="J1441" s="30"/>
      <c r="K1441" s="30"/>
      <c r="L1441" s="30"/>
      <c r="M1441" s="40"/>
      <c r="N1441" s="40"/>
      <c r="O1441" s="31"/>
      <c r="P1441" s="31"/>
      <c r="Q1441" s="32"/>
      <c r="R1441" s="32"/>
      <c r="S1441" s="33"/>
      <c r="T1441" s="33"/>
      <c r="U1441" s="33"/>
      <c r="V1441" s="33"/>
      <c r="W1441" s="33"/>
      <c r="X1441" s="33"/>
    </row>
    <row r="1442" spans="1:24" s="34" customFormat="1">
      <c r="A1442" s="29"/>
      <c r="B1442" s="29"/>
      <c r="C1442" s="29"/>
      <c r="D1442" s="29"/>
      <c r="E1442" s="29"/>
      <c r="F1442" s="29"/>
      <c r="G1442" s="29"/>
      <c r="H1442" s="29"/>
      <c r="I1442" s="30"/>
      <c r="J1442" s="30"/>
      <c r="K1442" s="30"/>
      <c r="L1442" s="30"/>
      <c r="M1442" s="40"/>
      <c r="N1442" s="40"/>
      <c r="O1442" s="31"/>
      <c r="P1442" s="31"/>
      <c r="Q1442" s="32"/>
      <c r="R1442" s="32"/>
      <c r="S1442" s="33"/>
      <c r="T1442" s="33"/>
      <c r="U1442" s="33"/>
      <c r="V1442" s="33"/>
      <c r="W1442" s="33"/>
      <c r="X1442" s="33"/>
    </row>
    <row r="1443" spans="1:24" s="34" customFormat="1">
      <c r="A1443" s="29"/>
      <c r="B1443" s="29"/>
      <c r="C1443" s="29"/>
      <c r="D1443" s="29"/>
      <c r="E1443" s="29"/>
      <c r="F1443" s="29"/>
      <c r="G1443" s="29"/>
      <c r="H1443" s="29"/>
      <c r="I1443" s="30"/>
      <c r="J1443" s="30"/>
      <c r="K1443" s="30"/>
      <c r="L1443" s="30"/>
      <c r="M1443" s="40"/>
      <c r="N1443" s="40"/>
      <c r="O1443" s="31"/>
      <c r="P1443" s="31"/>
      <c r="Q1443" s="32"/>
      <c r="R1443" s="32"/>
      <c r="S1443" s="33"/>
      <c r="T1443" s="33"/>
      <c r="U1443" s="33"/>
      <c r="V1443" s="33"/>
      <c r="W1443" s="33"/>
      <c r="X1443" s="33"/>
    </row>
    <row r="1444" spans="1:24" s="34" customFormat="1">
      <c r="A1444" s="29"/>
      <c r="B1444" s="29"/>
      <c r="C1444" s="29"/>
      <c r="D1444" s="29"/>
      <c r="E1444" s="29"/>
      <c r="F1444" s="29"/>
      <c r="G1444" s="29"/>
      <c r="H1444" s="29"/>
      <c r="I1444" s="30"/>
      <c r="J1444" s="30"/>
      <c r="K1444" s="30"/>
      <c r="L1444" s="30"/>
      <c r="M1444" s="40"/>
      <c r="N1444" s="40"/>
      <c r="O1444" s="31"/>
      <c r="P1444" s="31"/>
      <c r="Q1444" s="32"/>
      <c r="R1444" s="32"/>
      <c r="S1444" s="33"/>
      <c r="T1444" s="33"/>
      <c r="U1444" s="33"/>
      <c r="V1444" s="33"/>
      <c r="W1444" s="33"/>
      <c r="X1444" s="33"/>
    </row>
    <row r="1445" spans="1:24" s="34" customFormat="1">
      <c r="A1445" s="29"/>
      <c r="B1445" s="29"/>
      <c r="C1445" s="29"/>
      <c r="D1445" s="29"/>
      <c r="E1445" s="29"/>
      <c r="F1445" s="29"/>
      <c r="G1445" s="29"/>
      <c r="H1445" s="29"/>
      <c r="I1445" s="30"/>
      <c r="J1445" s="30"/>
      <c r="K1445" s="30"/>
      <c r="L1445" s="30"/>
      <c r="M1445" s="40"/>
      <c r="N1445" s="40"/>
      <c r="O1445" s="31"/>
      <c r="P1445" s="31"/>
      <c r="Q1445" s="32"/>
      <c r="R1445" s="32"/>
      <c r="S1445" s="33"/>
      <c r="T1445" s="33"/>
      <c r="U1445" s="33"/>
      <c r="V1445" s="33"/>
      <c r="W1445" s="33"/>
      <c r="X1445" s="33"/>
    </row>
    <row r="1446" spans="1:24" s="34" customFormat="1">
      <c r="A1446" s="29"/>
      <c r="B1446" s="29"/>
      <c r="C1446" s="29"/>
      <c r="D1446" s="29"/>
      <c r="E1446" s="29"/>
      <c r="F1446" s="29"/>
      <c r="G1446" s="29"/>
      <c r="H1446" s="29"/>
      <c r="I1446" s="30"/>
      <c r="J1446" s="30"/>
      <c r="K1446" s="30"/>
      <c r="L1446" s="30"/>
      <c r="M1446" s="40"/>
      <c r="N1446" s="40"/>
      <c r="O1446" s="31"/>
      <c r="P1446" s="31"/>
      <c r="Q1446" s="32"/>
      <c r="R1446" s="32"/>
      <c r="S1446" s="33"/>
      <c r="T1446" s="33"/>
      <c r="U1446" s="33"/>
      <c r="V1446" s="33"/>
      <c r="W1446" s="33"/>
      <c r="X1446" s="33"/>
    </row>
    <row r="1447" spans="1:24" s="34" customFormat="1">
      <c r="A1447" s="29"/>
      <c r="B1447" s="29"/>
      <c r="C1447" s="29"/>
      <c r="D1447" s="29"/>
      <c r="E1447" s="29"/>
      <c r="F1447" s="29"/>
      <c r="G1447" s="29"/>
      <c r="H1447" s="29"/>
      <c r="I1447" s="30"/>
      <c r="J1447" s="30"/>
      <c r="K1447" s="30"/>
      <c r="L1447" s="30"/>
      <c r="M1447" s="40"/>
      <c r="N1447" s="40"/>
      <c r="O1447" s="31"/>
      <c r="P1447" s="31"/>
      <c r="Q1447" s="32"/>
      <c r="R1447" s="32"/>
      <c r="S1447" s="33"/>
      <c r="T1447" s="33"/>
      <c r="U1447" s="33"/>
      <c r="V1447" s="33"/>
      <c r="W1447" s="33"/>
      <c r="X1447" s="33"/>
    </row>
    <row r="1448" spans="1:24" s="34" customFormat="1">
      <c r="A1448" s="29"/>
      <c r="B1448" s="29"/>
      <c r="C1448" s="29"/>
      <c r="D1448" s="29"/>
      <c r="E1448" s="29"/>
      <c r="F1448" s="29"/>
      <c r="G1448" s="29"/>
      <c r="H1448" s="29"/>
      <c r="I1448" s="30"/>
      <c r="J1448" s="30"/>
      <c r="K1448" s="30"/>
      <c r="L1448" s="30"/>
      <c r="M1448" s="40"/>
      <c r="N1448" s="40"/>
      <c r="O1448" s="31"/>
      <c r="P1448" s="31"/>
      <c r="Q1448" s="32"/>
      <c r="R1448" s="32"/>
      <c r="S1448" s="33"/>
      <c r="T1448" s="33"/>
      <c r="U1448" s="33"/>
      <c r="V1448" s="33"/>
      <c r="W1448" s="33"/>
      <c r="X1448" s="33"/>
    </row>
    <row r="1449" spans="1:24" s="34" customFormat="1">
      <c r="A1449" s="29"/>
      <c r="B1449" s="29"/>
      <c r="C1449" s="29"/>
      <c r="D1449" s="29"/>
      <c r="E1449" s="29"/>
      <c r="F1449" s="29"/>
      <c r="G1449" s="29"/>
      <c r="H1449" s="29"/>
      <c r="I1449" s="30"/>
      <c r="J1449" s="30"/>
      <c r="K1449" s="30"/>
      <c r="L1449" s="30"/>
      <c r="M1449" s="40"/>
      <c r="N1449" s="40"/>
      <c r="O1449" s="31"/>
      <c r="P1449" s="31"/>
      <c r="Q1449" s="32"/>
      <c r="R1449" s="32"/>
      <c r="S1449" s="33"/>
      <c r="T1449" s="33"/>
      <c r="U1449" s="33"/>
      <c r="V1449" s="33"/>
      <c r="W1449" s="33"/>
      <c r="X1449" s="33"/>
    </row>
    <row r="1450" spans="1:24" s="34" customFormat="1">
      <c r="A1450" s="29"/>
      <c r="B1450" s="29"/>
      <c r="C1450" s="29"/>
      <c r="D1450" s="29"/>
      <c r="E1450" s="29"/>
      <c r="F1450" s="29"/>
      <c r="G1450" s="29"/>
      <c r="H1450" s="29"/>
      <c r="I1450" s="30"/>
      <c r="J1450" s="30"/>
      <c r="K1450" s="30"/>
      <c r="L1450" s="30"/>
      <c r="M1450" s="40"/>
      <c r="N1450" s="40"/>
      <c r="O1450" s="31"/>
      <c r="P1450" s="31"/>
      <c r="Q1450" s="32"/>
      <c r="R1450" s="32"/>
      <c r="S1450" s="33"/>
      <c r="T1450" s="33"/>
      <c r="U1450" s="33"/>
      <c r="V1450" s="33"/>
      <c r="W1450" s="33"/>
      <c r="X1450" s="33"/>
    </row>
    <row r="1451" spans="1:24" s="34" customFormat="1">
      <c r="A1451" s="29"/>
      <c r="B1451" s="29"/>
      <c r="C1451" s="29"/>
      <c r="D1451" s="29"/>
      <c r="E1451" s="29"/>
      <c r="F1451" s="29"/>
      <c r="G1451" s="29"/>
      <c r="H1451" s="29"/>
      <c r="I1451" s="30"/>
      <c r="J1451" s="30"/>
      <c r="K1451" s="30"/>
      <c r="L1451" s="30"/>
      <c r="M1451" s="40"/>
      <c r="N1451" s="40"/>
      <c r="O1451" s="31"/>
      <c r="P1451" s="31"/>
      <c r="Q1451" s="32"/>
      <c r="R1451" s="32"/>
      <c r="S1451" s="33"/>
      <c r="T1451" s="33"/>
      <c r="U1451" s="33"/>
      <c r="V1451" s="33"/>
      <c r="W1451" s="33"/>
      <c r="X1451" s="33"/>
    </row>
    <row r="1452" spans="1:24" s="34" customFormat="1">
      <c r="A1452" s="29"/>
      <c r="B1452" s="29"/>
      <c r="C1452" s="29"/>
      <c r="D1452" s="29"/>
      <c r="E1452" s="29"/>
      <c r="F1452" s="29"/>
      <c r="G1452" s="29"/>
      <c r="H1452" s="29"/>
      <c r="I1452" s="30"/>
      <c r="J1452" s="30"/>
      <c r="K1452" s="30"/>
      <c r="L1452" s="30"/>
      <c r="M1452" s="40"/>
      <c r="N1452" s="40"/>
      <c r="O1452" s="31"/>
      <c r="P1452" s="31"/>
      <c r="Q1452" s="32"/>
      <c r="R1452" s="32"/>
      <c r="S1452" s="33"/>
      <c r="T1452" s="33"/>
      <c r="U1452" s="33"/>
      <c r="V1452" s="33"/>
      <c r="W1452" s="33"/>
      <c r="X1452" s="33"/>
    </row>
    <row r="1453" spans="1:24" s="34" customFormat="1">
      <c r="A1453" s="29"/>
      <c r="B1453" s="29"/>
      <c r="C1453" s="29"/>
      <c r="D1453" s="29"/>
      <c r="E1453" s="29"/>
      <c r="F1453" s="29"/>
      <c r="G1453" s="29"/>
      <c r="H1453" s="29"/>
      <c r="I1453" s="30"/>
      <c r="J1453" s="30"/>
      <c r="K1453" s="30"/>
      <c r="L1453" s="30"/>
      <c r="M1453" s="40"/>
      <c r="N1453" s="40"/>
      <c r="O1453" s="31"/>
      <c r="P1453" s="31"/>
      <c r="Q1453" s="32"/>
      <c r="R1453" s="32"/>
      <c r="S1453" s="33"/>
      <c r="T1453" s="33"/>
      <c r="U1453" s="33"/>
      <c r="V1453" s="33"/>
      <c r="W1453" s="33"/>
      <c r="X1453" s="33"/>
    </row>
  </sheetData>
  <autoFilter ref="A8:AH62"/>
  <mergeCells count="163">
    <mergeCell ref="AF3:AG3"/>
    <mergeCell ref="B51:B52"/>
    <mergeCell ref="A43:A44"/>
    <mergeCell ref="B43:B44"/>
    <mergeCell ref="A45:A46"/>
    <mergeCell ref="B45:B46"/>
    <mergeCell ref="A61:A62"/>
    <mergeCell ref="B61:B62"/>
    <mergeCell ref="A9:B10"/>
    <mergeCell ref="A59:A60"/>
    <mergeCell ref="B59:B60"/>
    <mergeCell ref="A53:A54"/>
    <mergeCell ref="B53:B54"/>
    <mergeCell ref="A55:A56"/>
    <mergeCell ref="B55:B56"/>
    <mergeCell ref="A57:A58"/>
    <mergeCell ref="B57:B58"/>
    <mergeCell ref="A47:A48"/>
    <mergeCell ref="B47:B48"/>
    <mergeCell ref="A49:A50"/>
    <mergeCell ref="B49:B50"/>
    <mergeCell ref="A51:A52"/>
    <mergeCell ref="A29:A30"/>
    <mergeCell ref="B29:B30"/>
    <mergeCell ref="A31:A32"/>
    <mergeCell ref="B31:B32"/>
    <mergeCell ref="A33:A34"/>
    <mergeCell ref="B33:B34"/>
    <mergeCell ref="A41:A42"/>
    <mergeCell ref="B41:B42"/>
    <mergeCell ref="A35:A36"/>
    <mergeCell ref="B35:B36"/>
    <mergeCell ref="A37:A38"/>
    <mergeCell ref="B37:B38"/>
    <mergeCell ref="A39:A40"/>
    <mergeCell ref="B39:B40"/>
    <mergeCell ref="A15:A16"/>
    <mergeCell ref="B15:B16"/>
    <mergeCell ref="A17:A18"/>
    <mergeCell ref="B17:B18"/>
    <mergeCell ref="A19:A20"/>
    <mergeCell ref="B19:B20"/>
    <mergeCell ref="A27:A28"/>
    <mergeCell ref="B27:B28"/>
    <mergeCell ref="A21:A22"/>
    <mergeCell ref="B21:B22"/>
    <mergeCell ref="A23:A24"/>
    <mergeCell ref="B23:B24"/>
    <mergeCell ref="A25:A26"/>
    <mergeCell ref="B25:B26"/>
    <mergeCell ref="A13:A14"/>
    <mergeCell ref="B13:B14"/>
    <mergeCell ref="A11:A12"/>
    <mergeCell ref="B11:B12"/>
    <mergeCell ref="A1:F1"/>
    <mergeCell ref="A2:F2"/>
    <mergeCell ref="A4:AE4"/>
    <mergeCell ref="A5:AA5"/>
    <mergeCell ref="C7:C8"/>
    <mergeCell ref="D7:D8"/>
    <mergeCell ref="E7:E8"/>
    <mergeCell ref="C11:C12"/>
    <mergeCell ref="D11:D12"/>
    <mergeCell ref="E11:E12"/>
    <mergeCell ref="C13:C14"/>
    <mergeCell ref="D13:D14"/>
    <mergeCell ref="E13:E14"/>
    <mergeCell ref="I6:AH6"/>
    <mergeCell ref="I7:J7"/>
    <mergeCell ref="K7:L7"/>
    <mergeCell ref="M7:N7"/>
    <mergeCell ref="O7:P7"/>
    <mergeCell ref="Q7:R7"/>
    <mergeCell ref="S7:T7"/>
    <mergeCell ref="C21:C22"/>
    <mergeCell ref="D21:D22"/>
    <mergeCell ref="E21:E22"/>
    <mergeCell ref="C23:C24"/>
    <mergeCell ref="D23:D24"/>
    <mergeCell ref="E23:E24"/>
    <mergeCell ref="D17:D18"/>
    <mergeCell ref="E17:E18"/>
    <mergeCell ref="C19:C20"/>
    <mergeCell ref="D19:D20"/>
    <mergeCell ref="E19:E20"/>
    <mergeCell ref="C17:C18"/>
    <mergeCell ref="C29:C30"/>
    <mergeCell ref="D29:D30"/>
    <mergeCell ref="E29:E30"/>
    <mergeCell ref="C31:C32"/>
    <mergeCell ref="D31:D32"/>
    <mergeCell ref="E31:E32"/>
    <mergeCell ref="C25:C26"/>
    <mergeCell ref="D25:D26"/>
    <mergeCell ref="E25:E26"/>
    <mergeCell ref="C27:C28"/>
    <mergeCell ref="D27:D28"/>
    <mergeCell ref="E27:E28"/>
    <mergeCell ref="C37:C38"/>
    <mergeCell ref="D37:D38"/>
    <mergeCell ref="E37:E38"/>
    <mergeCell ref="C39:C40"/>
    <mergeCell ref="D39:D40"/>
    <mergeCell ref="E39:E40"/>
    <mergeCell ref="C33:C34"/>
    <mergeCell ref="D33:D34"/>
    <mergeCell ref="E33:E34"/>
    <mergeCell ref="C35:C36"/>
    <mergeCell ref="D35:D36"/>
    <mergeCell ref="E35:E36"/>
    <mergeCell ref="E45:E46"/>
    <mergeCell ref="C47:C48"/>
    <mergeCell ref="D47:D48"/>
    <mergeCell ref="E47:E48"/>
    <mergeCell ref="C41:C42"/>
    <mergeCell ref="D41:D42"/>
    <mergeCell ref="E41:E42"/>
    <mergeCell ref="C43:C44"/>
    <mergeCell ref="D43:D44"/>
    <mergeCell ref="E43:E44"/>
    <mergeCell ref="C45:C46"/>
    <mergeCell ref="D45:D46"/>
    <mergeCell ref="C57:C58"/>
    <mergeCell ref="D57:D58"/>
    <mergeCell ref="E57:E58"/>
    <mergeCell ref="C59:C60"/>
    <mergeCell ref="D59:D60"/>
    <mergeCell ref="E59:E60"/>
    <mergeCell ref="C61:C62"/>
    <mergeCell ref="D61:D62"/>
    <mergeCell ref="E61:E62"/>
    <mergeCell ref="C53:C54"/>
    <mergeCell ref="D53:D54"/>
    <mergeCell ref="E53:E54"/>
    <mergeCell ref="C55:C56"/>
    <mergeCell ref="D55:D56"/>
    <mergeCell ref="E55:E56"/>
    <mergeCell ref="C49:C50"/>
    <mergeCell ref="D49:D50"/>
    <mergeCell ref="E49:E50"/>
    <mergeCell ref="C51:C52"/>
    <mergeCell ref="D51:D52"/>
    <mergeCell ref="E51:E52"/>
    <mergeCell ref="A6:A8"/>
    <mergeCell ref="B6:B8"/>
    <mergeCell ref="C6:E6"/>
    <mergeCell ref="F6:F8"/>
    <mergeCell ref="G6:H6"/>
    <mergeCell ref="G7:G8"/>
    <mergeCell ref="H7:H8"/>
    <mergeCell ref="C9:C10"/>
    <mergeCell ref="D9:D10"/>
    <mergeCell ref="E9:E10"/>
    <mergeCell ref="U7:V7"/>
    <mergeCell ref="W7:X7"/>
    <mergeCell ref="Y7:Z7"/>
    <mergeCell ref="AA7:AB7"/>
    <mergeCell ref="AC7:AD7"/>
    <mergeCell ref="AE7:AF7"/>
    <mergeCell ref="AG7:AH7"/>
    <mergeCell ref="C15:C16"/>
    <mergeCell ref="D15:D16"/>
    <mergeCell ref="E15:E16"/>
  </mergeCells>
  <pageMargins left="0.23489583333333333" right="9.4791666666666705E-2" top="0.297916666666667" bottom="0.52" header="0.31496062992126" footer="0.31496062992126"/>
  <pageSetup paperSize="9" scale="55" orientation="landscape" r:id="rId1"/>
  <headerFooter>
    <oddFooter>&amp;C&amp;P</oddFooter>
  </headerFooter>
</worksheet>
</file>

<file path=xl/worksheets/sheet26.xml><?xml version="1.0" encoding="utf-8"?>
<worksheet xmlns="http://schemas.openxmlformats.org/spreadsheetml/2006/main" xmlns:r="http://schemas.openxmlformats.org/officeDocument/2006/relationships">
  <dimension ref="O22"/>
  <sheetViews>
    <sheetView workbookViewId="0">
      <selection activeCell="G13" sqref="G13"/>
    </sheetView>
  </sheetViews>
  <sheetFormatPr defaultRowHeight="12.75"/>
  <sheetData>
    <row r="22" spans="15:15">
      <c r="O22">
        <f>706/501</f>
        <v>1.4091816367265468</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BJ1456"/>
  <sheetViews>
    <sheetView showZeros="0" view="pageLayout" topLeftCell="A7" workbookViewId="0">
      <selection activeCell="A9" sqref="A9:B11"/>
    </sheetView>
  </sheetViews>
  <sheetFormatPr defaultRowHeight="15.75"/>
  <cols>
    <col min="1" max="1" width="4" style="35" bestFit="1" customWidth="1"/>
    <col min="2" max="2" width="23" style="35" customWidth="1"/>
    <col min="3" max="5" width="7" style="35" customWidth="1"/>
    <col min="6" max="6" width="12.140625" style="35" customWidth="1"/>
    <col min="7" max="7" width="9.140625" style="35" customWidth="1"/>
    <col min="8" max="8" width="7.28515625" style="35" customWidth="1"/>
    <col min="9" max="12" width="6.5703125" style="36" customWidth="1"/>
    <col min="13" max="14" width="6.5703125" style="41" customWidth="1"/>
    <col min="15" max="16" width="6.5703125" style="37" customWidth="1"/>
    <col min="17" max="18" width="6.5703125" style="38" customWidth="1"/>
    <col min="19" max="24" width="6.5703125" style="24" customWidth="1"/>
    <col min="25" max="62" width="6.5703125" style="14" customWidth="1"/>
    <col min="63" max="16384" width="9.140625" style="14"/>
  </cols>
  <sheetData>
    <row r="1" spans="1:62">
      <c r="A1" s="439" t="s">
        <v>364</v>
      </c>
      <c r="B1" s="439"/>
      <c r="C1" s="439"/>
      <c r="D1" s="439"/>
      <c r="E1" s="439"/>
      <c r="F1" s="439"/>
      <c r="G1" s="174"/>
      <c r="H1" s="174"/>
    </row>
    <row r="2" spans="1:62">
      <c r="A2" s="439"/>
      <c r="B2" s="439"/>
      <c r="C2" s="439"/>
      <c r="D2" s="439"/>
      <c r="E2" s="439"/>
      <c r="F2" s="439"/>
      <c r="G2" s="175"/>
      <c r="H2" s="175"/>
      <c r="BH2" s="623" t="s">
        <v>312</v>
      </c>
      <c r="BI2" s="623"/>
    </row>
    <row r="3" spans="1:62" s="8" customFormat="1">
      <c r="A3" s="17"/>
      <c r="B3" s="17"/>
      <c r="C3" s="17"/>
      <c r="D3" s="17"/>
      <c r="E3" s="17"/>
      <c r="F3" s="17"/>
      <c r="G3" s="17"/>
      <c r="H3" s="17"/>
      <c r="I3" s="17"/>
      <c r="J3" s="17"/>
      <c r="K3" s="17"/>
      <c r="L3" s="17"/>
      <c r="M3" s="18"/>
      <c r="N3" s="18"/>
      <c r="O3" s="17"/>
      <c r="P3" s="17"/>
      <c r="Q3" s="17"/>
      <c r="R3" s="17"/>
      <c r="S3" s="19"/>
      <c r="T3" s="19"/>
      <c r="U3" s="19"/>
      <c r="V3" s="19"/>
      <c r="W3" s="19"/>
      <c r="X3" s="19"/>
      <c r="Y3" s="19"/>
      <c r="Z3" s="19"/>
      <c r="AE3" s="20"/>
      <c r="AF3" s="20"/>
    </row>
    <row r="4" spans="1:62" s="8" customFormat="1" ht="36" customHeight="1">
      <c r="A4" s="627" t="s">
        <v>172</v>
      </c>
      <c r="B4" s="627"/>
      <c r="C4" s="627"/>
      <c r="D4" s="627"/>
      <c r="E4" s="627"/>
      <c r="F4" s="627"/>
      <c r="G4" s="627"/>
      <c r="H4" s="627"/>
      <c r="I4" s="627"/>
      <c r="J4" s="627"/>
      <c r="K4" s="627"/>
      <c r="L4" s="627"/>
      <c r="M4" s="627"/>
      <c r="N4" s="627"/>
      <c r="O4" s="627"/>
      <c r="P4" s="627"/>
      <c r="Q4" s="627"/>
      <c r="R4" s="627"/>
      <c r="S4" s="627"/>
      <c r="T4" s="627"/>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c r="AT4" s="627"/>
      <c r="AU4" s="627"/>
      <c r="AV4" s="627"/>
      <c r="AW4" s="627"/>
      <c r="AX4" s="627"/>
      <c r="AY4" s="627"/>
      <c r="AZ4" s="627"/>
      <c r="BA4" s="627"/>
      <c r="BB4" s="627"/>
      <c r="BC4" s="627"/>
      <c r="BD4" s="627"/>
      <c r="BE4" s="627"/>
      <c r="BF4" s="627"/>
      <c r="BG4" s="627"/>
      <c r="BH4" s="627"/>
      <c r="BI4" s="627"/>
      <c r="BJ4" s="627"/>
    </row>
    <row r="5" spans="1:62" s="8" customFormat="1" ht="24.75" customHeight="1">
      <c r="A5" s="457" t="str">
        <f>'Biểu 5'!A4:H4</f>
        <v>(Kèm theo Quyết định số 668  /QĐ-UBND ngày 03  /11/2021 của Ủy ban nhân dân tỉnh)</v>
      </c>
      <c r="B5" s="457"/>
      <c r="C5" s="457"/>
      <c r="D5" s="457"/>
      <c r="E5" s="457"/>
      <c r="F5" s="457"/>
      <c r="G5" s="457"/>
      <c r="H5" s="457"/>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c r="AQ5" s="479"/>
      <c r="AR5" s="479"/>
      <c r="AS5" s="479"/>
      <c r="AT5" s="191"/>
      <c r="AU5" s="22"/>
      <c r="AV5" s="176"/>
      <c r="AW5" s="22"/>
      <c r="AX5" s="176"/>
      <c r="AY5" s="22"/>
      <c r="AZ5" s="176"/>
      <c r="BA5" s="22"/>
      <c r="BB5" s="176"/>
      <c r="BC5" s="22"/>
      <c r="BD5" s="176"/>
      <c r="BE5" s="22"/>
      <c r="BF5" s="176"/>
      <c r="BG5" s="22"/>
      <c r="BH5" s="176"/>
      <c r="BI5" s="176"/>
      <c r="BJ5" s="22"/>
    </row>
    <row r="6" spans="1:62" s="8" customFormat="1" ht="43.5" customHeight="1">
      <c r="A6" s="425" t="s">
        <v>10</v>
      </c>
      <c r="B6" s="425" t="s">
        <v>77</v>
      </c>
      <c r="C6" s="425" t="s">
        <v>193</v>
      </c>
      <c r="D6" s="425"/>
      <c r="E6" s="425"/>
      <c r="F6" s="425" t="s">
        <v>164</v>
      </c>
      <c r="G6" s="425" t="s">
        <v>281</v>
      </c>
      <c r="H6" s="425"/>
      <c r="I6" s="425" t="s">
        <v>189</v>
      </c>
      <c r="J6" s="425"/>
      <c r="K6" s="425"/>
      <c r="L6" s="425"/>
      <c r="M6" s="425"/>
      <c r="N6" s="425"/>
      <c r="O6" s="425"/>
      <c r="P6" s="425"/>
      <c r="Q6" s="425"/>
      <c r="R6" s="425"/>
      <c r="S6" s="425"/>
      <c r="T6" s="425"/>
      <c r="U6" s="425"/>
      <c r="V6" s="425"/>
      <c r="W6" s="425"/>
      <c r="X6" s="425"/>
      <c r="Y6" s="425"/>
      <c r="Z6" s="425"/>
      <c r="AA6" s="425"/>
      <c r="AB6" s="425"/>
      <c r="AC6" s="425"/>
      <c r="AD6" s="425"/>
      <c r="AE6" s="425"/>
      <c r="AF6" s="425"/>
      <c r="AG6" s="425"/>
      <c r="AH6" s="425"/>
      <c r="AI6" s="425"/>
      <c r="AJ6" s="425"/>
      <c r="AK6" s="425"/>
      <c r="AL6" s="425"/>
      <c r="AM6" s="425"/>
      <c r="AN6" s="425"/>
      <c r="AO6" s="425"/>
      <c r="AP6" s="425"/>
      <c r="AQ6" s="425"/>
      <c r="AR6" s="425"/>
      <c r="AS6" s="425"/>
      <c r="AT6" s="425"/>
      <c r="AU6" s="425"/>
      <c r="AV6" s="425"/>
      <c r="AW6" s="425"/>
      <c r="AX6" s="425"/>
      <c r="AY6" s="425"/>
      <c r="AZ6" s="425"/>
      <c r="BA6" s="425"/>
      <c r="BB6" s="425"/>
      <c r="BC6" s="425"/>
      <c r="BD6" s="425"/>
      <c r="BE6" s="425"/>
      <c r="BF6" s="425"/>
      <c r="BG6" s="425"/>
      <c r="BH6" s="425"/>
      <c r="BI6" s="425"/>
      <c r="BJ6" s="425"/>
    </row>
    <row r="7" spans="1:62" ht="65.25" customHeight="1">
      <c r="A7" s="425"/>
      <c r="B7" s="425"/>
      <c r="C7" s="474" t="s">
        <v>213</v>
      </c>
      <c r="D7" s="474" t="s">
        <v>214</v>
      </c>
      <c r="E7" s="474" t="s">
        <v>192</v>
      </c>
      <c r="F7" s="425"/>
      <c r="G7" s="474" t="s">
        <v>239</v>
      </c>
      <c r="H7" s="474" t="s">
        <v>182</v>
      </c>
      <c r="I7" s="473" t="s">
        <v>254</v>
      </c>
      <c r="J7" s="473"/>
      <c r="K7" s="473" t="s">
        <v>256</v>
      </c>
      <c r="L7" s="473"/>
      <c r="M7" s="473" t="s">
        <v>257</v>
      </c>
      <c r="N7" s="473"/>
      <c r="O7" s="475" t="s">
        <v>258</v>
      </c>
      <c r="P7" s="475"/>
      <c r="Q7" s="475" t="s">
        <v>255</v>
      </c>
      <c r="R7" s="475"/>
      <c r="S7" s="473" t="s">
        <v>259</v>
      </c>
      <c r="T7" s="473"/>
      <c r="U7" s="473" t="s">
        <v>260</v>
      </c>
      <c r="V7" s="473"/>
      <c r="W7" s="473" t="s">
        <v>261</v>
      </c>
      <c r="X7" s="473"/>
      <c r="Y7" s="473" t="s">
        <v>262</v>
      </c>
      <c r="Z7" s="473"/>
      <c r="AA7" s="472" t="s">
        <v>263</v>
      </c>
      <c r="AB7" s="472"/>
      <c r="AC7" s="472" t="s">
        <v>264</v>
      </c>
      <c r="AD7" s="472"/>
      <c r="AE7" s="472" t="s">
        <v>265</v>
      </c>
      <c r="AF7" s="472"/>
      <c r="AG7" s="478" t="s">
        <v>266</v>
      </c>
      <c r="AH7" s="478"/>
      <c r="AI7" s="478" t="s">
        <v>267</v>
      </c>
      <c r="AJ7" s="478"/>
      <c r="AK7" s="478" t="s">
        <v>268</v>
      </c>
      <c r="AL7" s="478"/>
      <c r="AM7" s="478" t="s">
        <v>270</v>
      </c>
      <c r="AN7" s="478"/>
      <c r="AO7" s="478" t="s">
        <v>269</v>
      </c>
      <c r="AP7" s="478"/>
      <c r="AQ7" s="478" t="s">
        <v>271</v>
      </c>
      <c r="AR7" s="478"/>
      <c r="AS7" s="478" t="s">
        <v>272</v>
      </c>
      <c r="AT7" s="478"/>
      <c r="AU7" s="478" t="s">
        <v>273</v>
      </c>
      <c r="AV7" s="478"/>
      <c r="AW7" s="478" t="s">
        <v>275</v>
      </c>
      <c r="AX7" s="478"/>
      <c r="AY7" s="478" t="s">
        <v>274</v>
      </c>
      <c r="AZ7" s="478"/>
      <c r="BA7" s="478" t="s">
        <v>276</v>
      </c>
      <c r="BB7" s="478"/>
      <c r="BC7" s="478" t="s">
        <v>277</v>
      </c>
      <c r="BD7" s="478"/>
      <c r="BE7" s="478" t="s">
        <v>278</v>
      </c>
      <c r="BF7" s="478"/>
      <c r="BG7" s="478" t="s">
        <v>280</v>
      </c>
      <c r="BH7" s="478"/>
      <c r="BI7" s="478" t="s">
        <v>279</v>
      </c>
      <c r="BJ7" s="478"/>
    </row>
    <row r="8" spans="1:62" ht="73.5" customHeight="1">
      <c r="A8" s="425"/>
      <c r="B8" s="425"/>
      <c r="C8" s="474"/>
      <c r="D8" s="474"/>
      <c r="E8" s="474"/>
      <c r="F8" s="425"/>
      <c r="G8" s="474"/>
      <c r="H8" s="474"/>
      <c r="I8" s="149" t="s">
        <v>240</v>
      </c>
      <c r="J8" s="149" t="s">
        <v>182</v>
      </c>
      <c r="K8" s="149" t="s">
        <v>240</v>
      </c>
      <c r="L8" s="149" t="s">
        <v>182</v>
      </c>
      <c r="M8" s="149" t="s">
        <v>240</v>
      </c>
      <c r="N8" s="149" t="s">
        <v>182</v>
      </c>
      <c r="O8" s="149" t="s">
        <v>240</v>
      </c>
      <c r="P8" s="149" t="s">
        <v>182</v>
      </c>
      <c r="Q8" s="149" t="s">
        <v>240</v>
      </c>
      <c r="R8" s="149" t="s">
        <v>182</v>
      </c>
      <c r="S8" s="149" t="s">
        <v>240</v>
      </c>
      <c r="T8" s="149" t="s">
        <v>182</v>
      </c>
      <c r="U8" s="149" t="s">
        <v>240</v>
      </c>
      <c r="V8" s="149" t="s">
        <v>182</v>
      </c>
      <c r="W8" s="149" t="s">
        <v>240</v>
      </c>
      <c r="X8" s="149" t="s">
        <v>182</v>
      </c>
      <c r="Y8" s="149" t="s">
        <v>240</v>
      </c>
      <c r="Z8" s="149" t="s">
        <v>182</v>
      </c>
      <c r="AA8" s="149" t="s">
        <v>240</v>
      </c>
      <c r="AB8" s="149" t="s">
        <v>182</v>
      </c>
      <c r="AC8" s="149" t="s">
        <v>240</v>
      </c>
      <c r="AD8" s="149" t="s">
        <v>182</v>
      </c>
      <c r="AE8" s="149" t="s">
        <v>240</v>
      </c>
      <c r="AF8" s="149" t="s">
        <v>182</v>
      </c>
      <c r="AG8" s="149" t="s">
        <v>240</v>
      </c>
      <c r="AH8" s="149" t="s">
        <v>182</v>
      </c>
      <c r="AI8" s="149" t="s">
        <v>240</v>
      </c>
      <c r="AJ8" s="149" t="s">
        <v>182</v>
      </c>
      <c r="AK8" s="149" t="s">
        <v>240</v>
      </c>
      <c r="AL8" s="149" t="s">
        <v>182</v>
      </c>
      <c r="AM8" s="149" t="s">
        <v>240</v>
      </c>
      <c r="AN8" s="149" t="s">
        <v>182</v>
      </c>
      <c r="AO8" s="149" t="s">
        <v>240</v>
      </c>
      <c r="AP8" s="149" t="s">
        <v>182</v>
      </c>
      <c r="AQ8" s="149" t="s">
        <v>240</v>
      </c>
      <c r="AR8" s="149" t="s">
        <v>182</v>
      </c>
      <c r="AS8" s="149" t="s">
        <v>240</v>
      </c>
      <c r="AT8" s="149" t="s">
        <v>182</v>
      </c>
      <c r="AU8" s="149" t="s">
        <v>240</v>
      </c>
      <c r="AV8" s="149" t="s">
        <v>182</v>
      </c>
      <c r="AW8" s="149" t="s">
        <v>240</v>
      </c>
      <c r="AX8" s="149" t="s">
        <v>182</v>
      </c>
      <c r="AY8" s="149" t="s">
        <v>240</v>
      </c>
      <c r="AZ8" s="149" t="s">
        <v>182</v>
      </c>
      <c r="BA8" s="149" t="s">
        <v>240</v>
      </c>
      <c r="BB8" s="149" t="s">
        <v>182</v>
      </c>
      <c r="BC8" s="149" t="s">
        <v>240</v>
      </c>
      <c r="BD8" s="149" t="s">
        <v>182</v>
      </c>
      <c r="BE8" s="149" t="s">
        <v>240</v>
      </c>
      <c r="BF8" s="149" t="s">
        <v>182</v>
      </c>
      <c r="BG8" s="149" t="s">
        <v>240</v>
      </c>
      <c r="BH8" s="149" t="s">
        <v>182</v>
      </c>
      <c r="BI8" s="149" t="s">
        <v>240</v>
      </c>
      <c r="BJ8" s="149" t="s">
        <v>182</v>
      </c>
    </row>
    <row r="9" spans="1:62" ht="27" customHeight="1">
      <c r="A9" s="425" t="s">
        <v>367</v>
      </c>
      <c r="B9" s="425"/>
      <c r="C9" s="171"/>
      <c r="D9" s="171"/>
      <c r="E9" s="171"/>
      <c r="F9" s="73" t="s">
        <v>167</v>
      </c>
      <c r="G9" s="171"/>
      <c r="H9" s="171"/>
      <c r="I9" s="149"/>
      <c r="J9" s="149"/>
      <c r="K9" s="149"/>
      <c r="L9" s="149"/>
      <c r="M9" s="150"/>
      <c r="N9" s="150"/>
      <c r="O9" s="151"/>
      <c r="P9" s="151"/>
      <c r="Q9" s="150"/>
      <c r="R9" s="150"/>
      <c r="S9" s="150"/>
      <c r="T9" s="150"/>
      <c r="U9" s="150"/>
      <c r="V9" s="150"/>
      <c r="W9" s="152"/>
      <c r="X9" s="152"/>
      <c r="Y9" s="150"/>
      <c r="Z9" s="150"/>
      <c r="AA9" s="150"/>
      <c r="AB9" s="150"/>
      <c r="AC9" s="150"/>
      <c r="AD9" s="150"/>
      <c r="AE9" s="150"/>
      <c r="AF9" s="150"/>
      <c r="AG9" s="150"/>
      <c r="AH9" s="150"/>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row>
    <row r="10" spans="1:62" ht="27" customHeight="1">
      <c r="A10" s="425"/>
      <c r="B10" s="425"/>
      <c r="C10" s="171"/>
      <c r="D10" s="171"/>
      <c r="E10" s="171"/>
      <c r="F10" s="73" t="s">
        <v>80</v>
      </c>
      <c r="G10" s="165">
        <f>I10+K10+M10+O10+Q10+S10+U10+W10+Y10+AA10+AC10+AE10+AG10+AI10+AK10+AM10+AO10+AQ10+AS10+AU10+AW10+AY10+BA10+BC10+BE10+BG10+BI10</f>
        <v>1250</v>
      </c>
      <c r="H10" s="165"/>
      <c r="I10" s="158">
        <f>I12+I14+I16+I18+I20+I22+I24+I26+I28+I30+I32+I34+I36+I38+I40+I42+I44+I46+I48+I50+I52+I54+I56+I58+I60+I62</f>
        <v>310</v>
      </c>
      <c r="J10" s="158"/>
      <c r="K10" s="158">
        <f t="shared" ref="K10:BG10" si="0">K12+K14+K16+K18+K20+K22+K24+K26+K28+K30+K32+K34+K36+K38+K40+K42+K44+K46+K48+K50+K52+K54+K56+K58+K60+K62</f>
        <v>145</v>
      </c>
      <c r="L10" s="158"/>
      <c r="M10" s="158">
        <f t="shared" si="0"/>
        <v>74</v>
      </c>
      <c r="N10" s="158"/>
      <c r="O10" s="158">
        <f t="shared" si="0"/>
        <v>88</v>
      </c>
      <c r="P10" s="158"/>
      <c r="Q10" s="158">
        <f t="shared" si="0"/>
        <v>429</v>
      </c>
      <c r="R10" s="158"/>
      <c r="S10" s="158">
        <f t="shared" si="0"/>
        <v>5</v>
      </c>
      <c r="T10" s="158"/>
      <c r="U10" s="158">
        <f t="shared" si="0"/>
        <v>12</v>
      </c>
      <c r="V10" s="158"/>
      <c r="W10" s="158">
        <f t="shared" si="0"/>
        <v>9</v>
      </c>
      <c r="X10" s="158"/>
      <c r="Y10" s="158">
        <f t="shared" si="0"/>
        <v>7</v>
      </c>
      <c r="Z10" s="158"/>
      <c r="AA10" s="158">
        <f t="shared" si="0"/>
        <v>24</v>
      </c>
      <c r="AB10" s="158"/>
      <c r="AC10" s="158">
        <f t="shared" si="0"/>
        <v>17</v>
      </c>
      <c r="AD10" s="158"/>
      <c r="AE10" s="158">
        <f t="shared" si="0"/>
        <v>14</v>
      </c>
      <c r="AF10" s="158"/>
      <c r="AG10" s="158">
        <f t="shared" si="0"/>
        <v>10</v>
      </c>
      <c r="AH10" s="158"/>
      <c r="AI10" s="158">
        <f t="shared" si="0"/>
        <v>12</v>
      </c>
      <c r="AJ10" s="158"/>
      <c r="AK10" s="158">
        <f t="shared" si="0"/>
        <v>11</v>
      </c>
      <c r="AL10" s="158"/>
      <c r="AM10" s="158">
        <f t="shared" si="0"/>
        <v>4</v>
      </c>
      <c r="AN10" s="158"/>
      <c r="AO10" s="158">
        <f t="shared" si="0"/>
        <v>7</v>
      </c>
      <c r="AP10" s="158"/>
      <c r="AQ10" s="158">
        <f t="shared" si="0"/>
        <v>8</v>
      </c>
      <c r="AR10" s="158"/>
      <c r="AS10" s="158">
        <f t="shared" si="0"/>
        <v>6</v>
      </c>
      <c r="AT10" s="158"/>
      <c r="AU10" s="158">
        <f t="shared" si="0"/>
        <v>8</v>
      </c>
      <c r="AV10" s="158"/>
      <c r="AW10" s="158">
        <f t="shared" si="0"/>
        <v>6</v>
      </c>
      <c r="AX10" s="158"/>
      <c r="AY10" s="158">
        <f t="shared" si="0"/>
        <v>18</v>
      </c>
      <c r="AZ10" s="158"/>
      <c r="BA10" s="158">
        <f t="shared" si="0"/>
        <v>4</v>
      </c>
      <c r="BB10" s="158"/>
      <c r="BC10" s="158">
        <f t="shared" si="0"/>
        <v>8</v>
      </c>
      <c r="BD10" s="158"/>
      <c r="BE10" s="158">
        <f t="shared" si="0"/>
        <v>5</v>
      </c>
      <c r="BF10" s="158"/>
      <c r="BG10" s="158">
        <f t="shared" si="0"/>
        <v>3</v>
      </c>
      <c r="BH10" s="158"/>
      <c r="BI10" s="158">
        <f t="shared" ref="BI10:BJ11" si="1">BI12+BI14+BI16+BI18+BI20+BI22+BI24+BI26+BI28+BI30+BI32+BI34+BI36+BI38+BI40+BI42+BI44+BI46+BI48+BI50+BI52+BI54+BI56+BI58+BI60+BI62</f>
        <v>6</v>
      </c>
      <c r="BJ10" s="158"/>
    </row>
    <row r="11" spans="1:62" ht="29.25" customHeight="1">
      <c r="A11" s="425"/>
      <c r="B11" s="425"/>
      <c r="C11" s="165">
        <f>SUM(C12:C63)</f>
        <v>541</v>
      </c>
      <c r="D11" s="165">
        <f t="shared" ref="D11:E11" si="2">SUM(D12:D63)</f>
        <v>11448</v>
      </c>
      <c r="E11" s="165">
        <f t="shared" si="2"/>
        <v>3200</v>
      </c>
      <c r="F11" s="73" t="s">
        <v>81</v>
      </c>
      <c r="G11" s="165">
        <f t="shared" ref="G11:G63" si="3">I11+K11+M11+O11+Q11+S11+U11+W11+Y11+AA11+AC11+AE11+AG11+AI11+AK11+AM11+AO11+AQ11+AS11+AU11+AW11+AY11+BA11+BC11+BE11+BG11+BI11</f>
        <v>8024</v>
      </c>
      <c r="H11" s="165">
        <f>J11+L11+N11+P11+R11+T11+V11+X11+Z11+AB11+AD11+AF11+AH11+AJ11+AL11+AN11+AP11+AR11+AT11+AV11+AX11+AZ11+BB11+BD11+BF11+BH11+BJ11</f>
        <v>21081.4</v>
      </c>
      <c r="I11" s="158">
        <f>I13+I15+I17+I19+I21+I23+I25+I27+I29+I31+I33+I35+I37+I39+I41+I43+I45+I47+I49+I51+I53+I55+I57+I59+I61+I63</f>
        <v>1266</v>
      </c>
      <c r="J11" s="158">
        <f t="shared" ref="J11:BH11" si="4">J13+J15+J17+J19+J21+J23+J25+J27+J29+J31+J33+J35+J37+J39+J41+J43+J45+J47+J49+J51+J53+J55+J57+J59+J61+J63</f>
        <v>7839</v>
      </c>
      <c r="K11" s="158">
        <f t="shared" si="4"/>
        <v>505</v>
      </c>
      <c r="L11" s="158">
        <f t="shared" si="4"/>
        <v>2272.5</v>
      </c>
      <c r="M11" s="158">
        <f t="shared" si="4"/>
        <v>1482</v>
      </c>
      <c r="N11" s="158">
        <f t="shared" si="4"/>
        <v>889.19999999999993</v>
      </c>
      <c r="O11" s="158">
        <f t="shared" si="4"/>
        <v>482</v>
      </c>
      <c r="P11" s="158">
        <f t="shared" si="4"/>
        <v>2410</v>
      </c>
      <c r="Q11" s="158">
        <f t="shared" si="4"/>
        <v>3190</v>
      </c>
      <c r="R11" s="158">
        <f t="shared" si="4"/>
        <v>638</v>
      </c>
      <c r="S11" s="158">
        <f t="shared" si="4"/>
        <v>57</v>
      </c>
      <c r="T11" s="158">
        <f t="shared" si="4"/>
        <v>570</v>
      </c>
      <c r="U11" s="158">
        <f t="shared" si="4"/>
        <v>56</v>
      </c>
      <c r="V11" s="158">
        <f t="shared" si="4"/>
        <v>100.79999999999995</v>
      </c>
      <c r="W11" s="158">
        <f t="shared" si="4"/>
        <v>23</v>
      </c>
      <c r="X11" s="158">
        <f t="shared" si="4"/>
        <v>667</v>
      </c>
      <c r="Y11" s="158">
        <f t="shared" si="4"/>
        <v>21</v>
      </c>
      <c r="Z11" s="158">
        <f t="shared" si="4"/>
        <v>67.200000000000017</v>
      </c>
      <c r="AA11" s="158">
        <f t="shared" si="4"/>
        <v>54</v>
      </c>
      <c r="AB11" s="158">
        <f t="shared" si="4"/>
        <v>270</v>
      </c>
      <c r="AC11" s="158">
        <f t="shared" si="4"/>
        <v>44</v>
      </c>
      <c r="AD11" s="158">
        <f t="shared" si="4"/>
        <v>88</v>
      </c>
      <c r="AE11" s="158">
        <f t="shared" si="4"/>
        <v>29</v>
      </c>
      <c r="AF11" s="158">
        <f t="shared" si="4"/>
        <v>72.5</v>
      </c>
      <c r="AG11" s="158">
        <f t="shared" si="4"/>
        <v>44</v>
      </c>
      <c r="AH11" s="158">
        <f t="shared" si="4"/>
        <v>39.599999999999994</v>
      </c>
      <c r="AI11" s="158">
        <f t="shared" si="4"/>
        <v>85</v>
      </c>
      <c r="AJ11" s="158">
        <f t="shared" si="4"/>
        <v>59.5</v>
      </c>
      <c r="AK11" s="158">
        <f t="shared" si="4"/>
        <v>111</v>
      </c>
      <c r="AL11" s="158">
        <f t="shared" si="4"/>
        <v>44.400000000000006</v>
      </c>
      <c r="AM11" s="158">
        <f t="shared" si="4"/>
        <v>160</v>
      </c>
      <c r="AN11" s="158">
        <f t="shared" si="4"/>
        <v>46.999999999999986</v>
      </c>
      <c r="AO11" s="158">
        <f t="shared" si="4"/>
        <v>42</v>
      </c>
      <c r="AP11" s="158">
        <f t="shared" si="4"/>
        <v>1176</v>
      </c>
      <c r="AQ11" s="158">
        <f t="shared" si="4"/>
        <v>28</v>
      </c>
      <c r="AR11" s="158">
        <f t="shared" si="4"/>
        <v>518</v>
      </c>
      <c r="AS11" s="158">
        <f t="shared" si="4"/>
        <v>28</v>
      </c>
      <c r="AT11" s="158">
        <f t="shared" si="4"/>
        <v>252</v>
      </c>
      <c r="AU11" s="158">
        <f t="shared" si="4"/>
        <v>28</v>
      </c>
      <c r="AV11" s="158">
        <f t="shared" si="4"/>
        <v>294</v>
      </c>
      <c r="AW11" s="158">
        <f t="shared" si="4"/>
        <v>25</v>
      </c>
      <c r="AX11" s="158">
        <f t="shared" si="4"/>
        <v>462.5</v>
      </c>
      <c r="AY11" s="158">
        <f t="shared" si="4"/>
        <v>50</v>
      </c>
      <c r="AZ11" s="158">
        <f t="shared" si="4"/>
        <v>500</v>
      </c>
      <c r="BA11" s="158">
        <f t="shared" si="4"/>
        <v>46</v>
      </c>
      <c r="BB11" s="158">
        <f t="shared" si="4"/>
        <v>276</v>
      </c>
      <c r="BC11" s="158">
        <f t="shared" si="4"/>
        <v>42</v>
      </c>
      <c r="BD11" s="158">
        <f t="shared" si="4"/>
        <v>441</v>
      </c>
      <c r="BE11" s="158">
        <f t="shared" si="4"/>
        <v>28</v>
      </c>
      <c r="BF11" s="158">
        <f t="shared" si="4"/>
        <v>210</v>
      </c>
      <c r="BG11" s="158">
        <f t="shared" si="4"/>
        <v>52</v>
      </c>
      <c r="BH11" s="158">
        <f t="shared" si="4"/>
        <v>187.19999999999993</v>
      </c>
      <c r="BI11" s="158">
        <f t="shared" si="1"/>
        <v>46</v>
      </c>
      <c r="BJ11" s="158">
        <f t="shared" si="1"/>
        <v>690</v>
      </c>
    </row>
    <row r="12" spans="1:62" s="34" customFormat="1" ht="24.75" customHeight="1">
      <c r="A12" s="436">
        <v>1</v>
      </c>
      <c r="B12" s="437" t="s">
        <v>112</v>
      </c>
      <c r="C12" s="451">
        <v>8</v>
      </c>
      <c r="D12" s="451">
        <v>232</v>
      </c>
      <c r="E12" s="451">
        <v>128</v>
      </c>
      <c r="F12" s="97" t="s">
        <v>80</v>
      </c>
      <c r="G12" s="57">
        <f t="shared" si="3"/>
        <v>83</v>
      </c>
      <c r="H12" s="57"/>
      <c r="I12" s="98">
        <v>24</v>
      </c>
      <c r="J12" s="47"/>
      <c r="K12" s="98">
        <v>0</v>
      </c>
      <c r="L12" s="47"/>
      <c r="M12" s="120"/>
      <c r="N12" s="47"/>
      <c r="O12" s="100"/>
      <c r="P12" s="47"/>
      <c r="Q12" s="99">
        <v>49</v>
      </c>
      <c r="R12" s="47"/>
      <c r="S12" s="99">
        <v>1</v>
      </c>
      <c r="T12" s="47"/>
      <c r="U12" s="99"/>
      <c r="V12" s="47"/>
      <c r="W12" s="101">
        <v>0</v>
      </c>
      <c r="X12" s="47"/>
      <c r="Y12" s="125">
        <v>0</v>
      </c>
      <c r="Z12" s="47"/>
      <c r="AA12" s="99">
        <v>1</v>
      </c>
      <c r="AB12" s="47"/>
      <c r="AC12" s="99">
        <v>1</v>
      </c>
      <c r="AD12" s="47"/>
      <c r="AE12" s="101">
        <v>1</v>
      </c>
      <c r="AF12" s="47"/>
      <c r="AG12" s="99">
        <v>1</v>
      </c>
      <c r="AH12" s="47"/>
      <c r="AI12" s="99">
        <v>0</v>
      </c>
      <c r="AJ12" s="47"/>
      <c r="AK12" s="101">
        <v>1</v>
      </c>
      <c r="AL12" s="47"/>
      <c r="AM12" s="99">
        <v>0</v>
      </c>
      <c r="AN12" s="47"/>
      <c r="AO12" s="99">
        <v>1</v>
      </c>
      <c r="AP12" s="47"/>
      <c r="AQ12" s="101">
        <v>0</v>
      </c>
      <c r="AR12" s="47"/>
      <c r="AS12" s="99">
        <v>0</v>
      </c>
      <c r="AT12" s="47"/>
      <c r="AU12" s="99"/>
      <c r="AV12" s="47"/>
      <c r="AW12" s="101">
        <v>0</v>
      </c>
      <c r="AX12" s="47"/>
      <c r="AY12" s="99" t="s">
        <v>142</v>
      </c>
      <c r="AZ12" s="47"/>
      <c r="BA12" s="99">
        <v>0</v>
      </c>
      <c r="BB12" s="47"/>
      <c r="BC12" s="101" t="s">
        <v>144</v>
      </c>
      <c r="BD12" s="47"/>
      <c r="BE12" s="99">
        <v>0</v>
      </c>
      <c r="BF12" s="47"/>
      <c r="BG12" s="99">
        <v>0</v>
      </c>
      <c r="BH12" s="47"/>
      <c r="BI12" s="101">
        <v>2</v>
      </c>
      <c r="BJ12" s="47"/>
    </row>
    <row r="13" spans="1:62" s="34" customFormat="1" ht="24.75" customHeight="1">
      <c r="A13" s="436"/>
      <c r="B13" s="437"/>
      <c r="C13" s="453"/>
      <c r="D13" s="453"/>
      <c r="E13" s="453"/>
      <c r="F13" s="97" t="s">
        <v>81</v>
      </c>
      <c r="G13" s="225">
        <f t="shared" si="3"/>
        <v>269</v>
      </c>
      <c r="H13" s="226">
        <f>J13+L13+N13+P13+R13+T13+V13+X13+Z13+AB13+AD13+AF13+AH13+AJ13+AL13+AN13+AP13+AR13+AT13+AV13+AX13+AZ13+BB13+BD13+BF13+BH13+BJ13</f>
        <v>783.1</v>
      </c>
      <c r="I13" s="227">
        <v>40</v>
      </c>
      <c r="J13" s="227">
        <f t="shared" ref="J13:J15" si="5">I13*6.5</f>
        <v>260</v>
      </c>
      <c r="K13" s="227">
        <v>22</v>
      </c>
      <c r="L13" s="227">
        <f t="shared" ref="L13:L63" si="6">K13*4.5</f>
        <v>99</v>
      </c>
      <c r="M13" s="225">
        <v>64</v>
      </c>
      <c r="N13" s="227">
        <f t="shared" ref="N13:N63" si="7">M13*0.6</f>
        <v>38.4</v>
      </c>
      <c r="O13" s="228">
        <v>22</v>
      </c>
      <c r="P13" s="227">
        <f t="shared" ref="P13:P63" si="8">O13*5</f>
        <v>110</v>
      </c>
      <c r="Q13" s="225">
        <v>80</v>
      </c>
      <c r="R13" s="227">
        <f t="shared" ref="R13:R63" si="9">Q13*0.2</f>
        <v>16</v>
      </c>
      <c r="S13" s="225">
        <v>2</v>
      </c>
      <c r="T13" s="227">
        <f t="shared" ref="T13:T63" si="10">S13*10</f>
        <v>20</v>
      </c>
      <c r="U13" s="225">
        <v>2</v>
      </c>
      <c r="V13" s="227">
        <f t="shared" ref="V13:V63" si="11">U13*1.8</f>
        <v>3.6</v>
      </c>
      <c r="W13" s="229">
        <v>1</v>
      </c>
      <c r="X13" s="227">
        <f t="shared" ref="X13:X63" si="12">W13*29</f>
        <v>29</v>
      </c>
      <c r="Y13" s="225">
        <v>1</v>
      </c>
      <c r="Z13" s="227">
        <f t="shared" ref="Z13:Z63" si="13">Y13*3.2</f>
        <v>3.2</v>
      </c>
      <c r="AA13" s="230">
        <v>2</v>
      </c>
      <c r="AB13" s="227">
        <f t="shared" ref="AB13:AB63" si="14">AA13*5</f>
        <v>10</v>
      </c>
      <c r="AC13" s="225">
        <v>2</v>
      </c>
      <c r="AD13" s="227">
        <f t="shared" ref="AD13:AD63" si="15">AC13*2</f>
        <v>4</v>
      </c>
      <c r="AE13" s="225">
        <v>1</v>
      </c>
      <c r="AF13" s="227">
        <f t="shared" ref="AF13:AF63" si="16">AE13*2.5</f>
        <v>2.5</v>
      </c>
      <c r="AG13" s="229">
        <v>1</v>
      </c>
      <c r="AH13" s="227">
        <f t="shared" ref="AH13:AH63" si="17">AG13*0.9</f>
        <v>0.9</v>
      </c>
      <c r="AI13" s="225">
        <v>4</v>
      </c>
      <c r="AJ13" s="227">
        <f t="shared" ref="AJ13:AJ63" si="18">AI13*0.7</f>
        <v>2.8</v>
      </c>
      <c r="AK13" s="230">
        <v>5</v>
      </c>
      <c r="AL13" s="227">
        <f t="shared" ref="AL13:AL63" si="19">AK13*0.4</f>
        <v>2</v>
      </c>
      <c r="AM13" s="225">
        <v>5</v>
      </c>
      <c r="AN13" s="227">
        <f t="shared" ref="AN13:AN63" si="20">AM13*0.3</f>
        <v>1.5</v>
      </c>
      <c r="AO13" s="225">
        <v>2</v>
      </c>
      <c r="AP13" s="227">
        <f t="shared" ref="AP13:AP63" si="21">AO13*28</f>
        <v>56</v>
      </c>
      <c r="AQ13" s="229">
        <v>1</v>
      </c>
      <c r="AR13" s="227">
        <f t="shared" ref="AR13:AR63" si="22">AQ13*18.5</f>
        <v>18.5</v>
      </c>
      <c r="AS13" s="225">
        <v>1</v>
      </c>
      <c r="AT13" s="227">
        <f t="shared" ref="AT13:AT63" si="23">AS13*9</f>
        <v>9</v>
      </c>
      <c r="AU13" s="230">
        <v>1</v>
      </c>
      <c r="AV13" s="227">
        <f t="shared" ref="AV13:AV63" si="24">AU13*10.5</f>
        <v>10.5</v>
      </c>
      <c r="AW13" s="225">
        <v>1</v>
      </c>
      <c r="AX13" s="227">
        <f t="shared" ref="AX13:AX63" si="25">AW13*18.5</f>
        <v>18.5</v>
      </c>
      <c r="AY13" s="225">
        <v>2</v>
      </c>
      <c r="AZ13" s="227">
        <f t="shared" ref="AZ13:AZ63" si="26">AY13*10</f>
        <v>20</v>
      </c>
      <c r="BA13" s="229">
        <v>2</v>
      </c>
      <c r="BB13" s="227">
        <f t="shared" ref="BB13:BB63" si="27">BA13*6</f>
        <v>12</v>
      </c>
      <c r="BC13" s="225">
        <v>2</v>
      </c>
      <c r="BD13" s="227">
        <f t="shared" ref="BD13:BD63" si="28">BC13*10.5</f>
        <v>21</v>
      </c>
      <c r="BE13" s="230">
        <v>1</v>
      </c>
      <c r="BF13" s="227">
        <f t="shared" ref="BF13:BF63" si="29">BE13*7.5</f>
        <v>7.5</v>
      </c>
      <c r="BG13" s="225">
        <v>2</v>
      </c>
      <c r="BH13" s="227">
        <f t="shared" ref="BH13:BH63" si="30">BG13*3.6</f>
        <v>7.2</v>
      </c>
      <c r="BI13" s="225"/>
      <c r="BJ13" s="227">
        <f t="shared" ref="BJ13:BJ63" si="31">BI13*15</f>
        <v>0</v>
      </c>
    </row>
    <row r="14" spans="1:62" ht="24.75" customHeight="1">
      <c r="A14" s="436">
        <v>2</v>
      </c>
      <c r="B14" s="437" t="s">
        <v>113</v>
      </c>
      <c r="C14" s="451">
        <v>21</v>
      </c>
      <c r="D14" s="451">
        <v>385</v>
      </c>
      <c r="E14" s="451">
        <v>112</v>
      </c>
      <c r="F14" s="97" t="s">
        <v>80</v>
      </c>
      <c r="G14" s="57">
        <f t="shared" si="3"/>
        <v>41</v>
      </c>
      <c r="H14" s="57"/>
      <c r="I14" s="98">
        <v>36</v>
      </c>
      <c r="J14" s="47"/>
      <c r="K14" s="98">
        <v>0</v>
      </c>
      <c r="L14" s="47"/>
      <c r="M14" s="120">
        <v>0</v>
      </c>
      <c r="N14" s="47"/>
      <c r="O14" s="143">
        <v>0</v>
      </c>
      <c r="P14" s="47"/>
      <c r="Q14" s="113">
        <v>0</v>
      </c>
      <c r="R14" s="47"/>
      <c r="S14" s="113"/>
      <c r="T14" s="47"/>
      <c r="U14" s="113"/>
      <c r="V14" s="47"/>
      <c r="W14" s="99">
        <v>1</v>
      </c>
      <c r="X14" s="47"/>
      <c r="Y14" s="192"/>
      <c r="Z14" s="47"/>
      <c r="AA14" s="192"/>
      <c r="AB14" s="47"/>
      <c r="AC14" s="99">
        <v>2</v>
      </c>
      <c r="AD14" s="47"/>
      <c r="AE14" s="99">
        <v>1</v>
      </c>
      <c r="AF14" s="47"/>
      <c r="AG14" s="99"/>
      <c r="AH14" s="47"/>
      <c r="AI14" s="99">
        <v>1</v>
      </c>
      <c r="AJ14" s="47"/>
      <c r="AK14" s="199"/>
      <c r="AL14" s="47"/>
      <c r="AM14" s="199"/>
      <c r="AN14" s="47"/>
      <c r="AO14" s="199"/>
      <c r="AP14" s="47"/>
      <c r="AQ14" s="199"/>
      <c r="AR14" s="47"/>
      <c r="AS14" s="199"/>
      <c r="AT14" s="47"/>
      <c r="AU14" s="199"/>
      <c r="AV14" s="47"/>
      <c r="AW14" s="199"/>
      <c r="AX14" s="47"/>
      <c r="AY14" s="117"/>
      <c r="AZ14" s="47"/>
      <c r="BA14" s="199"/>
      <c r="BB14" s="47"/>
      <c r="BC14" s="199"/>
      <c r="BD14" s="47"/>
      <c r="BE14" s="199"/>
      <c r="BF14" s="47"/>
      <c r="BG14" s="199"/>
      <c r="BH14" s="47"/>
      <c r="BI14" s="199"/>
      <c r="BJ14" s="47"/>
    </row>
    <row r="15" spans="1:62" ht="24.75" customHeight="1">
      <c r="A15" s="436"/>
      <c r="B15" s="437"/>
      <c r="C15" s="453"/>
      <c r="D15" s="453"/>
      <c r="E15" s="453"/>
      <c r="F15" s="97" t="s">
        <v>81</v>
      </c>
      <c r="G15" s="57">
        <f t="shared" si="3"/>
        <v>313</v>
      </c>
      <c r="H15" s="165">
        <f>J15+L15+N15+P15+R15+T15+V15+X15+Z15+AB15+AD15+AF15+AH15+AJ15+AL15+AN15+AP15+AR15+AT15+AV15+AX15+AZ15+BB15+BD15+BF15+BH15+BJ15</f>
        <v>829.30000000000007</v>
      </c>
      <c r="I15" s="227">
        <v>20</v>
      </c>
      <c r="J15" s="47">
        <f t="shared" si="5"/>
        <v>130</v>
      </c>
      <c r="K15" s="227">
        <v>45</v>
      </c>
      <c r="L15" s="227">
        <f t="shared" si="6"/>
        <v>202.5</v>
      </c>
      <c r="M15" s="225">
        <v>56</v>
      </c>
      <c r="N15" s="227">
        <f t="shared" si="7"/>
        <v>33.6</v>
      </c>
      <c r="O15" s="100">
        <v>30</v>
      </c>
      <c r="P15" s="47">
        <f t="shared" si="8"/>
        <v>150</v>
      </c>
      <c r="Q15" s="225">
        <v>120</v>
      </c>
      <c r="R15" s="227">
        <f t="shared" si="9"/>
        <v>24</v>
      </c>
      <c r="S15" s="225">
        <v>2</v>
      </c>
      <c r="T15" s="47">
        <f t="shared" si="10"/>
        <v>20</v>
      </c>
      <c r="U15" s="225">
        <v>2</v>
      </c>
      <c r="V15" s="47">
        <f t="shared" si="11"/>
        <v>3.6</v>
      </c>
      <c r="W15" s="229">
        <v>1</v>
      </c>
      <c r="X15" s="47">
        <f t="shared" si="12"/>
        <v>29</v>
      </c>
      <c r="Y15" s="225">
        <v>1</v>
      </c>
      <c r="Z15" s="47">
        <f t="shared" si="13"/>
        <v>3.2</v>
      </c>
      <c r="AA15" s="225">
        <v>2</v>
      </c>
      <c r="AB15" s="47">
        <f t="shared" si="14"/>
        <v>10</v>
      </c>
      <c r="AC15" s="225">
        <v>2</v>
      </c>
      <c r="AD15" s="47">
        <f t="shared" si="15"/>
        <v>4</v>
      </c>
      <c r="AE15" s="225">
        <v>1</v>
      </c>
      <c r="AF15" s="47">
        <f t="shared" si="16"/>
        <v>2.5</v>
      </c>
      <c r="AG15" s="225">
        <v>2</v>
      </c>
      <c r="AH15" s="47">
        <f t="shared" si="17"/>
        <v>1.8</v>
      </c>
      <c r="AI15" s="225">
        <v>2</v>
      </c>
      <c r="AJ15" s="47">
        <f t="shared" si="18"/>
        <v>1.4</v>
      </c>
      <c r="AK15" s="231">
        <v>5</v>
      </c>
      <c r="AL15" s="47">
        <f t="shared" si="19"/>
        <v>2</v>
      </c>
      <c r="AM15" s="231">
        <v>5</v>
      </c>
      <c r="AN15" s="47">
        <f t="shared" si="20"/>
        <v>1.5</v>
      </c>
      <c r="AO15" s="231">
        <v>2</v>
      </c>
      <c r="AP15" s="47">
        <f t="shared" si="21"/>
        <v>56</v>
      </c>
      <c r="AQ15" s="231">
        <v>1</v>
      </c>
      <c r="AR15" s="47">
        <f t="shared" si="22"/>
        <v>18.5</v>
      </c>
      <c r="AS15" s="231">
        <v>1</v>
      </c>
      <c r="AT15" s="47">
        <f t="shared" si="23"/>
        <v>9</v>
      </c>
      <c r="AU15" s="231">
        <v>1</v>
      </c>
      <c r="AV15" s="47">
        <f t="shared" si="24"/>
        <v>10.5</v>
      </c>
      <c r="AW15" s="231">
        <v>1</v>
      </c>
      <c r="AX15" s="47">
        <f t="shared" si="25"/>
        <v>18.5</v>
      </c>
      <c r="AY15" s="231">
        <v>2</v>
      </c>
      <c r="AZ15" s="47">
        <f t="shared" si="26"/>
        <v>20</v>
      </c>
      <c r="BA15" s="231">
        <v>2</v>
      </c>
      <c r="BB15" s="47">
        <f t="shared" si="27"/>
        <v>12</v>
      </c>
      <c r="BC15" s="231">
        <v>2</v>
      </c>
      <c r="BD15" s="47">
        <f t="shared" si="28"/>
        <v>21</v>
      </c>
      <c r="BE15" s="231">
        <v>1</v>
      </c>
      <c r="BF15" s="47">
        <f t="shared" si="29"/>
        <v>7.5</v>
      </c>
      <c r="BG15" s="231">
        <v>2</v>
      </c>
      <c r="BH15" s="47">
        <f t="shared" si="30"/>
        <v>7.2</v>
      </c>
      <c r="BI15" s="231">
        <v>2</v>
      </c>
      <c r="BJ15" s="47">
        <f t="shared" si="31"/>
        <v>30</v>
      </c>
    </row>
    <row r="16" spans="1:62" ht="24.75" customHeight="1">
      <c r="A16" s="436">
        <v>3</v>
      </c>
      <c r="B16" s="437" t="s">
        <v>194</v>
      </c>
      <c r="C16" s="451">
        <v>8</v>
      </c>
      <c r="D16" s="451">
        <v>327</v>
      </c>
      <c r="E16" s="451">
        <v>120</v>
      </c>
      <c r="F16" s="97" t="s">
        <v>80</v>
      </c>
      <c r="G16" s="57">
        <f t="shared" si="3"/>
        <v>0</v>
      </c>
      <c r="H16" s="57"/>
      <c r="I16" s="98"/>
      <c r="J16" s="98"/>
      <c r="K16" s="98"/>
      <c r="L16" s="47"/>
      <c r="M16" s="120"/>
      <c r="N16" s="47"/>
      <c r="O16" s="143"/>
      <c r="P16" s="47"/>
      <c r="Q16" s="113"/>
      <c r="R16" s="47"/>
      <c r="S16" s="113"/>
      <c r="T16" s="47"/>
      <c r="U16" s="113"/>
      <c r="V16" s="47"/>
      <c r="W16" s="117"/>
      <c r="X16" s="47"/>
      <c r="Y16" s="192"/>
      <c r="Z16" s="47"/>
      <c r="AA16" s="192"/>
      <c r="AB16" s="47"/>
      <c r="AC16" s="192"/>
      <c r="AD16" s="47"/>
      <c r="AE16" s="192"/>
      <c r="AF16" s="47"/>
      <c r="AG16" s="192"/>
      <c r="AH16" s="47"/>
      <c r="AI16" s="199"/>
      <c r="AJ16" s="47"/>
      <c r="AK16" s="199"/>
      <c r="AL16" s="47"/>
      <c r="AM16" s="199"/>
      <c r="AN16" s="47"/>
      <c r="AO16" s="199"/>
      <c r="AP16" s="47"/>
      <c r="AQ16" s="199"/>
      <c r="AR16" s="47"/>
      <c r="AS16" s="199"/>
      <c r="AT16" s="47"/>
      <c r="AU16" s="199"/>
      <c r="AV16" s="47"/>
      <c r="AW16" s="199"/>
      <c r="AX16" s="47"/>
      <c r="AY16" s="99"/>
      <c r="AZ16" s="47"/>
      <c r="BA16" s="99"/>
      <c r="BB16" s="47"/>
      <c r="BC16" s="199"/>
      <c r="BD16" s="47"/>
      <c r="BE16" s="199"/>
      <c r="BF16" s="47"/>
      <c r="BG16" s="199"/>
      <c r="BH16" s="47"/>
      <c r="BI16" s="199"/>
      <c r="BJ16" s="47"/>
    </row>
    <row r="17" spans="1:62" ht="24.75" customHeight="1">
      <c r="A17" s="436"/>
      <c r="B17" s="437"/>
      <c r="C17" s="453"/>
      <c r="D17" s="453"/>
      <c r="E17" s="453"/>
      <c r="F17" s="97" t="s">
        <v>81</v>
      </c>
      <c r="G17" s="57">
        <f t="shared" si="3"/>
        <v>350</v>
      </c>
      <c r="H17" s="165">
        <f>J17+L17+N17+P17+R17+T17+V17+X17+Z17+AB17+AD17+AF17+AH17+AJ17+AL17+AN17+AP17+AR17+AT17+AV17+AX17+AZ17+BB17+BD17+BF17+BH17+BJ17</f>
        <v>944.40000000000009</v>
      </c>
      <c r="I17" s="227">
        <v>60</v>
      </c>
      <c r="J17" s="98">
        <f>I17*6.5</f>
        <v>390</v>
      </c>
      <c r="K17" s="227">
        <v>22</v>
      </c>
      <c r="L17" s="47">
        <f t="shared" si="6"/>
        <v>99</v>
      </c>
      <c r="M17" s="225">
        <f>15*4</f>
        <v>60</v>
      </c>
      <c r="N17" s="47">
        <f t="shared" si="7"/>
        <v>36</v>
      </c>
      <c r="O17" s="228">
        <v>20</v>
      </c>
      <c r="P17" s="47">
        <f t="shared" si="8"/>
        <v>100</v>
      </c>
      <c r="Q17" s="225">
        <v>130</v>
      </c>
      <c r="R17" s="47">
        <f t="shared" si="9"/>
        <v>26</v>
      </c>
      <c r="S17" s="225">
        <v>2</v>
      </c>
      <c r="T17" s="47">
        <f t="shared" si="10"/>
        <v>20</v>
      </c>
      <c r="U17" s="225">
        <v>2</v>
      </c>
      <c r="V17" s="47">
        <f t="shared" si="11"/>
        <v>3.6</v>
      </c>
      <c r="W17" s="229">
        <v>1</v>
      </c>
      <c r="X17" s="47">
        <f t="shared" si="12"/>
        <v>29</v>
      </c>
      <c r="Y17" s="225">
        <v>1</v>
      </c>
      <c r="Z17" s="47">
        <f t="shared" si="13"/>
        <v>3.2</v>
      </c>
      <c r="AA17" s="229">
        <v>2</v>
      </c>
      <c r="AB17" s="47">
        <f t="shared" si="14"/>
        <v>10</v>
      </c>
      <c r="AC17" s="225">
        <v>2</v>
      </c>
      <c r="AD17" s="47">
        <f t="shared" si="15"/>
        <v>4</v>
      </c>
      <c r="AE17" s="229">
        <v>1</v>
      </c>
      <c r="AF17" s="47">
        <f t="shared" si="16"/>
        <v>2.5</v>
      </c>
      <c r="AG17" s="225">
        <v>2</v>
      </c>
      <c r="AH17" s="47">
        <f t="shared" si="17"/>
        <v>1.8</v>
      </c>
      <c r="AI17" s="225">
        <v>3</v>
      </c>
      <c r="AJ17" s="47">
        <f t="shared" si="18"/>
        <v>2.0999999999999996</v>
      </c>
      <c r="AK17" s="99">
        <v>5</v>
      </c>
      <c r="AL17" s="227">
        <f t="shared" si="19"/>
        <v>2</v>
      </c>
      <c r="AM17" s="99">
        <v>20</v>
      </c>
      <c r="AN17" s="47">
        <v>5</v>
      </c>
      <c r="AO17" s="225">
        <v>2</v>
      </c>
      <c r="AP17" s="47">
        <f t="shared" si="21"/>
        <v>56</v>
      </c>
      <c r="AQ17" s="225">
        <v>1</v>
      </c>
      <c r="AR17" s="47">
        <f t="shared" si="22"/>
        <v>18.5</v>
      </c>
      <c r="AS17" s="225">
        <v>1</v>
      </c>
      <c r="AT17" s="47">
        <f t="shared" si="23"/>
        <v>9</v>
      </c>
      <c r="AU17" s="225">
        <v>1</v>
      </c>
      <c r="AV17" s="47">
        <f t="shared" si="24"/>
        <v>10.5</v>
      </c>
      <c r="AW17" s="225">
        <v>1</v>
      </c>
      <c r="AX17" s="47">
        <f t="shared" si="25"/>
        <v>18.5</v>
      </c>
      <c r="AY17" s="225">
        <v>2</v>
      </c>
      <c r="AZ17" s="47">
        <f t="shared" si="26"/>
        <v>20</v>
      </c>
      <c r="BA17" s="225">
        <v>2</v>
      </c>
      <c r="BB17" s="47">
        <f t="shared" si="27"/>
        <v>12</v>
      </c>
      <c r="BC17" s="225">
        <v>2</v>
      </c>
      <c r="BD17" s="47">
        <f t="shared" si="28"/>
        <v>21</v>
      </c>
      <c r="BE17" s="225">
        <v>1</v>
      </c>
      <c r="BF17" s="47">
        <f t="shared" si="29"/>
        <v>7.5</v>
      </c>
      <c r="BG17" s="99">
        <v>2</v>
      </c>
      <c r="BH17" s="47">
        <f t="shared" si="30"/>
        <v>7.2</v>
      </c>
      <c r="BI17" s="99">
        <v>2</v>
      </c>
      <c r="BJ17" s="47">
        <f t="shared" si="31"/>
        <v>30</v>
      </c>
    </row>
    <row r="18" spans="1:62" ht="24.75" customHeight="1">
      <c r="A18" s="436">
        <v>4</v>
      </c>
      <c r="B18" s="437" t="s">
        <v>195</v>
      </c>
      <c r="C18" s="451">
        <v>26</v>
      </c>
      <c r="D18" s="451">
        <v>571</v>
      </c>
      <c r="E18" s="451">
        <v>120</v>
      </c>
      <c r="F18" s="97" t="s">
        <v>80</v>
      </c>
      <c r="G18" s="57">
        <f t="shared" si="3"/>
        <v>0</v>
      </c>
      <c r="H18" s="57"/>
      <c r="I18" s="124" t="s">
        <v>144</v>
      </c>
      <c r="J18" s="124"/>
      <c r="K18" s="98">
        <v>0</v>
      </c>
      <c r="L18" s="47"/>
      <c r="M18" s="98"/>
      <c r="N18" s="47"/>
      <c r="O18" s="98"/>
      <c r="P18" s="47"/>
      <c r="Q18" s="98"/>
      <c r="R18" s="47"/>
      <c r="S18" s="98"/>
      <c r="T18" s="47"/>
      <c r="U18" s="98"/>
      <c r="V18" s="47"/>
      <c r="W18" s="98"/>
      <c r="X18" s="47"/>
      <c r="Y18" s="98"/>
      <c r="Z18" s="47"/>
      <c r="AA18" s="98"/>
      <c r="AB18" s="47"/>
      <c r="AC18" s="98"/>
      <c r="AD18" s="47"/>
      <c r="AE18" s="98"/>
      <c r="AF18" s="47"/>
      <c r="AG18" s="98"/>
      <c r="AH18" s="47"/>
      <c r="AI18" s="98"/>
      <c r="AJ18" s="47"/>
      <c r="AK18" s="98"/>
      <c r="AL18" s="47"/>
      <c r="AM18" s="98"/>
      <c r="AN18" s="47"/>
      <c r="AO18" s="98"/>
      <c r="AP18" s="47"/>
      <c r="AQ18" s="98"/>
      <c r="AR18" s="47"/>
      <c r="AS18" s="98"/>
      <c r="AT18" s="47"/>
      <c r="AU18" s="98"/>
      <c r="AV18" s="47"/>
      <c r="AW18" s="98"/>
      <c r="AX18" s="47"/>
      <c r="AY18" s="98"/>
      <c r="AZ18" s="47"/>
      <c r="BA18" s="98"/>
      <c r="BB18" s="47"/>
      <c r="BC18" s="98"/>
      <c r="BD18" s="47"/>
      <c r="BE18" s="98"/>
      <c r="BF18" s="47"/>
      <c r="BG18" s="98"/>
      <c r="BH18" s="47"/>
      <c r="BI18" s="98"/>
      <c r="BJ18" s="47"/>
    </row>
    <row r="19" spans="1:62" ht="24.75" customHeight="1">
      <c r="A19" s="436"/>
      <c r="B19" s="437"/>
      <c r="C19" s="453"/>
      <c r="D19" s="453"/>
      <c r="E19" s="453"/>
      <c r="F19" s="97" t="s">
        <v>81</v>
      </c>
      <c r="G19" s="57">
        <f t="shared" si="3"/>
        <v>335</v>
      </c>
      <c r="H19" s="165">
        <f>J19+L19+N19+P19+R19+T19+V19+X19+Z19+AB19+AD19+AF19+AH19+AJ19+AL19+AN19+AP19+AR19+AT19+AV19+AX19+AZ19+BB19+BD19+BF19+BH19+BJ19</f>
        <v>550.90000000000009</v>
      </c>
      <c r="I19" s="227">
        <v>60</v>
      </c>
      <c r="J19" s="98"/>
      <c r="K19" s="227">
        <v>22</v>
      </c>
      <c r="L19" s="47">
        <f t="shared" si="6"/>
        <v>99</v>
      </c>
      <c r="M19" s="227">
        <v>60</v>
      </c>
      <c r="N19" s="47">
        <f t="shared" si="7"/>
        <v>36</v>
      </c>
      <c r="O19" s="227">
        <v>20</v>
      </c>
      <c r="P19" s="47">
        <f t="shared" si="8"/>
        <v>100</v>
      </c>
      <c r="Q19" s="227">
        <v>130</v>
      </c>
      <c r="R19" s="47">
        <f t="shared" si="9"/>
        <v>26</v>
      </c>
      <c r="S19" s="227">
        <v>2</v>
      </c>
      <c r="T19" s="47">
        <f t="shared" si="10"/>
        <v>20</v>
      </c>
      <c r="U19" s="227">
        <v>2</v>
      </c>
      <c r="V19" s="47">
        <f t="shared" si="11"/>
        <v>3.6</v>
      </c>
      <c r="W19" s="227">
        <v>1</v>
      </c>
      <c r="X19" s="47">
        <f t="shared" si="12"/>
        <v>29</v>
      </c>
      <c r="Y19" s="227">
        <v>1</v>
      </c>
      <c r="Z19" s="47">
        <f t="shared" si="13"/>
        <v>3.2</v>
      </c>
      <c r="AA19" s="98">
        <v>2</v>
      </c>
      <c r="AB19" s="47">
        <f t="shared" si="14"/>
        <v>10</v>
      </c>
      <c r="AC19" s="227">
        <v>2</v>
      </c>
      <c r="AD19" s="47">
        <f t="shared" si="15"/>
        <v>4</v>
      </c>
      <c r="AE19" s="227">
        <v>1</v>
      </c>
      <c r="AF19" s="47">
        <f t="shared" si="16"/>
        <v>2.5</v>
      </c>
      <c r="AG19" s="227">
        <v>2</v>
      </c>
      <c r="AH19" s="47">
        <f t="shared" si="17"/>
        <v>1.8</v>
      </c>
      <c r="AI19" s="227">
        <v>3</v>
      </c>
      <c r="AJ19" s="47">
        <f t="shared" si="18"/>
        <v>2.0999999999999996</v>
      </c>
      <c r="AK19" s="98">
        <v>5</v>
      </c>
      <c r="AL19" s="47">
        <f t="shared" si="19"/>
        <v>2</v>
      </c>
      <c r="AM19" s="98">
        <v>5</v>
      </c>
      <c r="AN19" s="47">
        <f t="shared" si="20"/>
        <v>1.5</v>
      </c>
      <c r="AO19" s="227">
        <v>2</v>
      </c>
      <c r="AP19" s="47">
        <f t="shared" si="21"/>
        <v>56</v>
      </c>
      <c r="AQ19" s="227">
        <v>1</v>
      </c>
      <c r="AR19" s="47">
        <f t="shared" si="22"/>
        <v>18.5</v>
      </c>
      <c r="AS19" s="227">
        <v>1</v>
      </c>
      <c r="AT19" s="47">
        <f t="shared" si="23"/>
        <v>9</v>
      </c>
      <c r="AU19" s="227">
        <v>1</v>
      </c>
      <c r="AV19" s="47">
        <f t="shared" si="24"/>
        <v>10.5</v>
      </c>
      <c r="AW19" s="227">
        <v>1</v>
      </c>
      <c r="AX19" s="47">
        <f t="shared" si="25"/>
        <v>18.5</v>
      </c>
      <c r="AY19" s="227">
        <v>2</v>
      </c>
      <c r="AZ19" s="47">
        <f t="shared" si="26"/>
        <v>20</v>
      </c>
      <c r="BA19" s="227">
        <v>2</v>
      </c>
      <c r="BB19" s="47">
        <f t="shared" si="27"/>
        <v>12</v>
      </c>
      <c r="BC19" s="98">
        <v>2</v>
      </c>
      <c r="BD19" s="47">
        <f t="shared" si="28"/>
        <v>21</v>
      </c>
      <c r="BE19" s="227">
        <v>1</v>
      </c>
      <c r="BF19" s="47">
        <f t="shared" si="29"/>
        <v>7.5</v>
      </c>
      <c r="BG19" s="227">
        <v>2</v>
      </c>
      <c r="BH19" s="47">
        <f t="shared" si="30"/>
        <v>7.2</v>
      </c>
      <c r="BI19" s="227">
        <v>2</v>
      </c>
      <c r="BJ19" s="47">
        <f t="shared" si="31"/>
        <v>30</v>
      </c>
    </row>
    <row r="20" spans="1:62" ht="24.75" customHeight="1">
      <c r="A20" s="436">
        <v>5</v>
      </c>
      <c r="B20" s="437" t="s">
        <v>196</v>
      </c>
      <c r="C20" s="451">
        <v>38</v>
      </c>
      <c r="D20" s="451">
        <v>612</v>
      </c>
      <c r="E20" s="451">
        <v>240</v>
      </c>
      <c r="F20" s="97" t="s">
        <v>80</v>
      </c>
      <c r="G20" s="57">
        <f t="shared" si="3"/>
        <v>0</v>
      </c>
      <c r="H20" s="57"/>
      <c r="I20" s="98"/>
      <c r="J20" s="98"/>
      <c r="K20" s="98"/>
      <c r="L20" s="47"/>
      <c r="M20" s="120"/>
      <c r="N20" s="47"/>
      <c r="O20" s="143"/>
      <c r="P20" s="47"/>
      <c r="Q20" s="113"/>
      <c r="R20" s="47"/>
      <c r="S20" s="113"/>
      <c r="T20" s="47"/>
      <c r="U20" s="113"/>
      <c r="V20" s="47"/>
      <c r="W20" s="117"/>
      <c r="X20" s="47"/>
      <c r="Y20" s="192"/>
      <c r="Z20" s="47"/>
      <c r="AA20" s="192"/>
      <c r="AB20" s="47"/>
      <c r="AC20" s="192"/>
      <c r="AD20" s="47"/>
      <c r="AE20" s="192"/>
      <c r="AF20" s="47"/>
      <c r="AG20" s="192"/>
      <c r="AH20" s="47"/>
      <c r="AI20" s="199"/>
      <c r="AJ20" s="47"/>
      <c r="AK20" s="199"/>
      <c r="AL20" s="47"/>
      <c r="AM20" s="199"/>
      <c r="AN20" s="47"/>
      <c r="AO20" s="199"/>
      <c r="AP20" s="47"/>
      <c r="AQ20" s="199"/>
      <c r="AR20" s="47"/>
      <c r="AS20" s="199"/>
      <c r="AT20" s="47"/>
      <c r="AU20" s="199"/>
      <c r="AV20" s="47"/>
      <c r="AW20" s="199"/>
      <c r="AX20" s="47"/>
      <c r="AY20" s="199"/>
      <c r="AZ20" s="47"/>
      <c r="BA20" s="199"/>
      <c r="BB20" s="47"/>
      <c r="BC20" s="199"/>
      <c r="BD20" s="47"/>
      <c r="BE20" s="199"/>
      <c r="BF20" s="47"/>
      <c r="BG20" s="199"/>
      <c r="BH20" s="47"/>
      <c r="BI20" s="199"/>
      <c r="BJ20" s="47"/>
    </row>
    <row r="21" spans="1:62" ht="24.75" customHeight="1">
      <c r="A21" s="436"/>
      <c r="B21" s="437"/>
      <c r="C21" s="453"/>
      <c r="D21" s="453"/>
      <c r="E21" s="453"/>
      <c r="F21" s="97" t="s">
        <v>81</v>
      </c>
      <c r="G21" s="57">
        <f t="shared" si="3"/>
        <v>641</v>
      </c>
      <c r="H21" s="165">
        <f>J21+L21+N21+P21+R21+T21+V21+X21+Z21+AB21+AD21+AF21+AH21+AJ21+AL21+AN21+AP21+AR21+AT21+AV21+AX21+AZ21+BB21+BD21+BF21+BH21+BJ21</f>
        <v>1764.6000000000004</v>
      </c>
      <c r="I21" s="232">
        <v>120</v>
      </c>
      <c r="J21" s="98">
        <f>I21*6.5</f>
        <v>780</v>
      </c>
      <c r="K21" s="227">
        <v>40</v>
      </c>
      <c r="L21" s="47">
        <f t="shared" si="6"/>
        <v>180</v>
      </c>
      <c r="M21" s="227">
        <v>120</v>
      </c>
      <c r="N21" s="47">
        <f t="shared" si="7"/>
        <v>72</v>
      </c>
      <c r="O21" s="227">
        <v>40</v>
      </c>
      <c r="P21" s="47">
        <f t="shared" si="8"/>
        <v>200</v>
      </c>
      <c r="Q21" s="227">
        <v>250</v>
      </c>
      <c r="R21" s="47">
        <f t="shared" si="9"/>
        <v>50</v>
      </c>
      <c r="S21" s="227">
        <v>4</v>
      </c>
      <c r="T21" s="47">
        <f t="shared" si="10"/>
        <v>40</v>
      </c>
      <c r="U21" s="227">
        <v>4</v>
      </c>
      <c r="V21" s="47">
        <f t="shared" si="11"/>
        <v>7.2</v>
      </c>
      <c r="W21" s="227">
        <v>1</v>
      </c>
      <c r="X21" s="47">
        <f t="shared" si="12"/>
        <v>29</v>
      </c>
      <c r="Y21" s="227">
        <v>1</v>
      </c>
      <c r="Z21" s="47">
        <f t="shared" si="13"/>
        <v>3.2</v>
      </c>
      <c r="AA21" s="227">
        <v>4</v>
      </c>
      <c r="AB21" s="47">
        <f t="shared" si="14"/>
        <v>20</v>
      </c>
      <c r="AC21" s="227">
        <v>4</v>
      </c>
      <c r="AD21" s="47">
        <f t="shared" si="15"/>
        <v>8</v>
      </c>
      <c r="AE21" s="227">
        <v>2</v>
      </c>
      <c r="AF21" s="47">
        <f t="shared" si="16"/>
        <v>5</v>
      </c>
      <c r="AG21" s="227">
        <v>2</v>
      </c>
      <c r="AH21" s="47">
        <f t="shared" si="17"/>
        <v>1.8</v>
      </c>
      <c r="AI21" s="227">
        <v>6</v>
      </c>
      <c r="AJ21" s="47">
        <f t="shared" si="18"/>
        <v>4.1999999999999993</v>
      </c>
      <c r="AK21" s="227">
        <v>6</v>
      </c>
      <c r="AL21" s="47">
        <f t="shared" si="19"/>
        <v>2.4000000000000004</v>
      </c>
      <c r="AM21" s="98">
        <v>8</v>
      </c>
      <c r="AN21" s="47">
        <f t="shared" si="20"/>
        <v>2.4</v>
      </c>
      <c r="AO21" s="227">
        <v>3</v>
      </c>
      <c r="AP21" s="47">
        <f t="shared" si="21"/>
        <v>84</v>
      </c>
      <c r="AQ21" s="227">
        <v>2</v>
      </c>
      <c r="AR21" s="47">
        <f t="shared" si="22"/>
        <v>37</v>
      </c>
      <c r="AS21" s="227">
        <v>2</v>
      </c>
      <c r="AT21" s="47">
        <f t="shared" si="23"/>
        <v>18</v>
      </c>
      <c r="AU21" s="227">
        <v>2</v>
      </c>
      <c r="AV21" s="47">
        <f t="shared" si="24"/>
        <v>21</v>
      </c>
      <c r="AW21" s="227">
        <v>2</v>
      </c>
      <c r="AX21" s="47">
        <f t="shared" si="25"/>
        <v>37</v>
      </c>
      <c r="AY21" s="227">
        <v>4</v>
      </c>
      <c r="AZ21" s="47">
        <f t="shared" si="26"/>
        <v>40</v>
      </c>
      <c r="BA21" s="227">
        <v>2</v>
      </c>
      <c r="BB21" s="47">
        <f t="shared" si="27"/>
        <v>12</v>
      </c>
      <c r="BC21" s="227">
        <v>2</v>
      </c>
      <c r="BD21" s="47">
        <f t="shared" si="28"/>
        <v>21</v>
      </c>
      <c r="BE21" s="227">
        <v>2</v>
      </c>
      <c r="BF21" s="47">
        <f t="shared" si="29"/>
        <v>15</v>
      </c>
      <c r="BG21" s="227">
        <v>4</v>
      </c>
      <c r="BH21" s="47">
        <f t="shared" si="30"/>
        <v>14.4</v>
      </c>
      <c r="BI21" s="227">
        <v>4</v>
      </c>
      <c r="BJ21" s="47">
        <f t="shared" si="31"/>
        <v>60</v>
      </c>
    </row>
    <row r="22" spans="1:62" ht="24.75" customHeight="1">
      <c r="A22" s="436">
        <v>6</v>
      </c>
      <c r="B22" s="437" t="s">
        <v>168</v>
      </c>
      <c r="C22" s="451">
        <v>30</v>
      </c>
      <c r="D22" s="451">
        <v>459</v>
      </c>
      <c r="E22" s="451">
        <v>160</v>
      </c>
      <c r="F22" s="97" t="s">
        <v>80</v>
      </c>
      <c r="G22" s="57">
        <f t="shared" si="3"/>
        <v>331</v>
      </c>
      <c r="H22" s="57"/>
      <c r="I22" s="98">
        <v>60</v>
      </c>
      <c r="J22" s="98"/>
      <c r="K22" s="98">
        <v>11</v>
      </c>
      <c r="L22" s="47"/>
      <c r="M22" s="98">
        <v>10</v>
      </c>
      <c r="N22" s="47"/>
      <c r="O22" s="98">
        <v>25</v>
      </c>
      <c r="P22" s="47"/>
      <c r="Q22" s="98">
        <v>200</v>
      </c>
      <c r="R22" s="47"/>
      <c r="S22" s="98"/>
      <c r="T22" s="47"/>
      <c r="U22" s="98">
        <v>2</v>
      </c>
      <c r="V22" s="47"/>
      <c r="W22" s="98">
        <v>1</v>
      </c>
      <c r="X22" s="47"/>
      <c r="Y22" s="98">
        <v>1</v>
      </c>
      <c r="Z22" s="47"/>
      <c r="AA22" s="98">
        <v>4</v>
      </c>
      <c r="AB22" s="47"/>
      <c r="AC22" s="98">
        <v>2</v>
      </c>
      <c r="AD22" s="47"/>
      <c r="AE22" s="98">
        <v>1</v>
      </c>
      <c r="AF22" s="47"/>
      <c r="AG22" s="98">
        <v>1</v>
      </c>
      <c r="AH22" s="47"/>
      <c r="AI22" s="98">
        <v>2</v>
      </c>
      <c r="AJ22" s="47"/>
      <c r="AK22" s="98">
        <v>2</v>
      </c>
      <c r="AL22" s="47"/>
      <c r="AM22" s="98"/>
      <c r="AN22" s="47"/>
      <c r="AO22" s="98">
        <v>1</v>
      </c>
      <c r="AP22" s="47"/>
      <c r="AQ22" s="98">
        <v>1</v>
      </c>
      <c r="AR22" s="47"/>
      <c r="AS22" s="98">
        <v>1</v>
      </c>
      <c r="AT22" s="47"/>
      <c r="AU22" s="98">
        <v>1</v>
      </c>
      <c r="AV22" s="47"/>
      <c r="AW22" s="98">
        <v>1</v>
      </c>
      <c r="AX22" s="47"/>
      <c r="AY22" s="98">
        <v>3</v>
      </c>
      <c r="AZ22" s="47"/>
      <c r="BA22" s="98"/>
      <c r="BB22" s="47"/>
      <c r="BC22" s="98">
        <v>1</v>
      </c>
      <c r="BD22" s="47"/>
      <c r="BE22" s="98"/>
      <c r="BF22" s="47"/>
      <c r="BG22" s="98"/>
      <c r="BH22" s="47"/>
      <c r="BI22" s="98"/>
      <c r="BJ22" s="47"/>
    </row>
    <row r="23" spans="1:62" ht="24.75" customHeight="1">
      <c r="A23" s="436"/>
      <c r="B23" s="437"/>
      <c r="C23" s="453"/>
      <c r="D23" s="453"/>
      <c r="E23" s="453"/>
      <c r="F23" s="97" t="s">
        <v>81</v>
      </c>
      <c r="G23" s="57">
        <f t="shared" si="3"/>
        <v>142</v>
      </c>
      <c r="H23" s="165">
        <f>J23+L23+N23+P23+R23+T23+V23+X23+Z23+AB23+AD23+AF23+AH23+AJ23+AL23+AN23+AP23+AR23+AT23+AV23+AX23+AZ23+BB23+BD23+BF23+BH23+BJ23</f>
        <v>426</v>
      </c>
      <c r="I23" s="227">
        <v>20</v>
      </c>
      <c r="J23" s="98">
        <f>I23*6.5</f>
        <v>130</v>
      </c>
      <c r="K23" s="227">
        <v>16</v>
      </c>
      <c r="L23" s="47">
        <f t="shared" si="6"/>
        <v>72</v>
      </c>
      <c r="M23" s="227">
        <v>70</v>
      </c>
      <c r="N23" s="47">
        <f t="shared" si="7"/>
        <v>42</v>
      </c>
      <c r="O23" s="227">
        <v>3</v>
      </c>
      <c r="P23" s="47">
        <f t="shared" si="8"/>
        <v>15</v>
      </c>
      <c r="Q23" s="98"/>
      <c r="R23" s="47">
        <f t="shared" si="9"/>
        <v>0</v>
      </c>
      <c r="S23" s="227">
        <v>2</v>
      </c>
      <c r="T23" s="47">
        <f t="shared" si="10"/>
        <v>20</v>
      </c>
      <c r="U23" s="227">
        <v>2</v>
      </c>
      <c r="V23" s="47">
        <f t="shared" si="11"/>
        <v>3.6</v>
      </c>
      <c r="W23" s="98"/>
      <c r="X23" s="47">
        <f t="shared" si="12"/>
        <v>0</v>
      </c>
      <c r="Y23" s="98"/>
      <c r="Z23" s="47">
        <f t="shared" si="13"/>
        <v>0</v>
      </c>
      <c r="AA23" s="227">
        <v>2</v>
      </c>
      <c r="AB23" s="47">
        <f t="shared" si="14"/>
        <v>10</v>
      </c>
      <c r="AC23" s="227">
        <v>1</v>
      </c>
      <c r="AD23" s="47">
        <f t="shared" si="15"/>
        <v>2</v>
      </c>
      <c r="AE23" s="227">
        <v>1</v>
      </c>
      <c r="AF23" s="47">
        <f t="shared" si="16"/>
        <v>2.5</v>
      </c>
      <c r="AG23" s="227">
        <v>1</v>
      </c>
      <c r="AH23" s="47">
        <f t="shared" si="17"/>
        <v>0.9</v>
      </c>
      <c r="AI23" s="227">
        <v>2</v>
      </c>
      <c r="AJ23" s="47">
        <f t="shared" si="18"/>
        <v>1.4</v>
      </c>
      <c r="AK23" s="98">
        <v>4</v>
      </c>
      <c r="AL23" s="47">
        <f t="shared" si="19"/>
        <v>1.6</v>
      </c>
      <c r="AM23" s="98">
        <v>6</v>
      </c>
      <c r="AN23" s="47">
        <f t="shared" si="20"/>
        <v>1.7999999999999998</v>
      </c>
      <c r="AO23" s="227">
        <v>1</v>
      </c>
      <c r="AP23" s="47">
        <f t="shared" si="21"/>
        <v>28</v>
      </c>
      <c r="AQ23" s="227">
        <v>1</v>
      </c>
      <c r="AR23" s="47">
        <f t="shared" si="22"/>
        <v>18.5</v>
      </c>
      <c r="AS23" s="227">
        <v>1</v>
      </c>
      <c r="AT23" s="47">
        <f t="shared" si="23"/>
        <v>9</v>
      </c>
      <c r="AU23" s="227">
        <v>1</v>
      </c>
      <c r="AV23" s="47">
        <f t="shared" si="24"/>
        <v>10.5</v>
      </c>
      <c r="AW23" s="98"/>
      <c r="AX23" s="47">
        <f t="shared" si="25"/>
        <v>0</v>
      </c>
      <c r="AY23" s="227">
        <v>2</v>
      </c>
      <c r="AZ23" s="47">
        <f t="shared" si="26"/>
        <v>20</v>
      </c>
      <c r="BA23" s="227">
        <v>2</v>
      </c>
      <c r="BB23" s="47">
        <f t="shared" si="27"/>
        <v>12</v>
      </c>
      <c r="BC23" s="227">
        <v>1</v>
      </c>
      <c r="BD23" s="47">
        <f t="shared" si="28"/>
        <v>10.5</v>
      </c>
      <c r="BE23" s="227">
        <v>1</v>
      </c>
      <c r="BF23" s="47">
        <f t="shared" si="29"/>
        <v>7.5</v>
      </c>
      <c r="BG23" s="227">
        <v>2</v>
      </c>
      <c r="BH23" s="47">
        <f t="shared" si="30"/>
        <v>7.2</v>
      </c>
      <c r="BI23" s="98"/>
      <c r="BJ23" s="47">
        <f t="shared" si="31"/>
        <v>0</v>
      </c>
    </row>
    <row r="24" spans="1:62" ht="24.75" customHeight="1">
      <c r="A24" s="436">
        <v>7</v>
      </c>
      <c r="B24" s="437" t="s">
        <v>169</v>
      </c>
      <c r="C24" s="451">
        <v>26</v>
      </c>
      <c r="D24" s="451">
        <v>471</v>
      </c>
      <c r="E24" s="451">
        <v>128</v>
      </c>
      <c r="F24" s="97" t="s">
        <v>80</v>
      </c>
      <c r="G24" s="57">
        <f t="shared" si="3"/>
        <v>134</v>
      </c>
      <c r="H24" s="57"/>
      <c r="I24" s="98">
        <v>61</v>
      </c>
      <c r="J24" s="98"/>
      <c r="K24" s="98">
        <v>10</v>
      </c>
      <c r="L24" s="47"/>
      <c r="M24" s="99">
        <v>10</v>
      </c>
      <c r="N24" s="47"/>
      <c r="O24" s="100">
        <v>28</v>
      </c>
      <c r="P24" s="47"/>
      <c r="Q24" s="99"/>
      <c r="R24" s="47"/>
      <c r="S24" s="99">
        <v>0</v>
      </c>
      <c r="T24" s="47"/>
      <c r="U24" s="99">
        <v>2</v>
      </c>
      <c r="V24" s="47"/>
      <c r="W24" s="101">
        <v>1</v>
      </c>
      <c r="X24" s="47"/>
      <c r="Y24" s="99">
        <v>1</v>
      </c>
      <c r="Z24" s="47"/>
      <c r="AA24" s="99">
        <v>5</v>
      </c>
      <c r="AB24" s="47"/>
      <c r="AC24" s="99">
        <v>4</v>
      </c>
      <c r="AD24" s="47"/>
      <c r="AE24" s="99">
        <v>0</v>
      </c>
      <c r="AF24" s="47"/>
      <c r="AG24" s="99">
        <v>1</v>
      </c>
      <c r="AH24" s="47"/>
      <c r="AI24" s="135">
        <v>0</v>
      </c>
      <c r="AJ24" s="47"/>
      <c r="AK24" s="135">
        <v>2</v>
      </c>
      <c r="AL24" s="47"/>
      <c r="AM24" s="135">
        <v>0</v>
      </c>
      <c r="AN24" s="47"/>
      <c r="AO24" s="135">
        <v>1</v>
      </c>
      <c r="AP24" s="47"/>
      <c r="AQ24" s="135">
        <v>1</v>
      </c>
      <c r="AR24" s="47"/>
      <c r="AS24" s="135">
        <v>1</v>
      </c>
      <c r="AT24" s="47"/>
      <c r="AU24" s="135">
        <v>1</v>
      </c>
      <c r="AV24" s="47"/>
      <c r="AW24" s="135">
        <v>1</v>
      </c>
      <c r="AX24" s="47"/>
      <c r="AY24" s="135">
        <v>2</v>
      </c>
      <c r="AZ24" s="47"/>
      <c r="BA24" s="135">
        <v>0</v>
      </c>
      <c r="BB24" s="47"/>
      <c r="BC24" s="135">
        <v>0</v>
      </c>
      <c r="BD24" s="47"/>
      <c r="BE24" s="135">
        <v>1</v>
      </c>
      <c r="BF24" s="47"/>
      <c r="BG24" s="135">
        <v>0</v>
      </c>
      <c r="BH24" s="47"/>
      <c r="BI24" s="135">
        <v>1</v>
      </c>
      <c r="BJ24" s="47"/>
    </row>
    <row r="25" spans="1:62" ht="24.75" customHeight="1">
      <c r="A25" s="436"/>
      <c r="B25" s="437"/>
      <c r="C25" s="453"/>
      <c r="D25" s="453"/>
      <c r="E25" s="453"/>
      <c r="F25" s="97" t="s">
        <v>81</v>
      </c>
      <c r="G25" s="57">
        <f t="shared" si="3"/>
        <v>244</v>
      </c>
      <c r="H25" s="165">
        <f>J25+L25+N25+P25+R25+T25+V25+X25+Z25+AB25+AD25+AF25+AH25+AJ25+AL25+AN25+AP25+AR25+AT25+AV25+AX25+AZ25+BB25+BD25+BF25+BH25+BJ25</f>
        <v>404.4</v>
      </c>
      <c r="I25" s="227">
        <v>5</v>
      </c>
      <c r="J25" s="98">
        <f>I25*6.5</f>
        <v>32.5</v>
      </c>
      <c r="K25" s="227">
        <v>12</v>
      </c>
      <c r="L25" s="47">
        <f t="shared" si="6"/>
        <v>54</v>
      </c>
      <c r="M25" s="225">
        <v>54</v>
      </c>
      <c r="N25" s="47">
        <f t="shared" si="7"/>
        <v>32.4</v>
      </c>
      <c r="O25" s="100"/>
      <c r="P25" s="47">
        <f t="shared" si="8"/>
        <v>0</v>
      </c>
      <c r="Q25" s="225">
        <v>140</v>
      </c>
      <c r="R25" s="47">
        <f t="shared" si="9"/>
        <v>28</v>
      </c>
      <c r="S25" s="225">
        <v>2</v>
      </c>
      <c r="T25" s="47">
        <f t="shared" si="10"/>
        <v>20</v>
      </c>
      <c r="U25" s="99">
        <v>2</v>
      </c>
      <c r="V25" s="47">
        <f t="shared" si="11"/>
        <v>3.6</v>
      </c>
      <c r="W25" s="229">
        <v>1</v>
      </c>
      <c r="X25" s="47">
        <f t="shared" si="12"/>
        <v>29</v>
      </c>
      <c r="Y25" s="225">
        <v>1</v>
      </c>
      <c r="Z25" s="47">
        <f t="shared" si="13"/>
        <v>3.2</v>
      </c>
      <c r="AA25" s="99"/>
      <c r="AB25" s="47">
        <f t="shared" si="14"/>
        <v>0</v>
      </c>
      <c r="AC25" s="99"/>
      <c r="AD25" s="47">
        <f t="shared" si="15"/>
        <v>0</v>
      </c>
      <c r="AE25" s="225">
        <v>1</v>
      </c>
      <c r="AF25" s="47">
        <f t="shared" si="16"/>
        <v>2.5</v>
      </c>
      <c r="AG25" s="225">
        <v>1</v>
      </c>
      <c r="AH25" s="47">
        <f t="shared" si="17"/>
        <v>0.9</v>
      </c>
      <c r="AI25" s="135"/>
      <c r="AJ25" s="47">
        <f t="shared" si="18"/>
        <v>0</v>
      </c>
      <c r="AK25" s="231">
        <v>4</v>
      </c>
      <c r="AL25" s="47">
        <f t="shared" si="19"/>
        <v>1.6</v>
      </c>
      <c r="AM25" s="231">
        <v>5</v>
      </c>
      <c r="AN25" s="47">
        <f t="shared" si="20"/>
        <v>1.5</v>
      </c>
      <c r="AO25" s="231">
        <v>2</v>
      </c>
      <c r="AP25" s="47">
        <f t="shared" si="21"/>
        <v>56</v>
      </c>
      <c r="AQ25" s="231">
        <v>1</v>
      </c>
      <c r="AR25" s="47">
        <f t="shared" si="22"/>
        <v>18.5</v>
      </c>
      <c r="AS25" s="231">
        <v>1</v>
      </c>
      <c r="AT25" s="47">
        <f t="shared" si="23"/>
        <v>9</v>
      </c>
      <c r="AU25" s="231">
        <v>1</v>
      </c>
      <c r="AV25" s="47">
        <f t="shared" si="24"/>
        <v>10.5</v>
      </c>
      <c r="AW25" s="231">
        <v>1</v>
      </c>
      <c r="AX25" s="47">
        <f t="shared" si="25"/>
        <v>18.5</v>
      </c>
      <c r="AY25" s="231">
        <v>2</v>
      </c>
      <c r="AZ25" s="47">
        <f t="shared" si="26"/>
        <v>20</v>
      </c>
      <c r="BA25" s="231">
        <v>2</v>
      </c>
      <c r="BB25" s="47">
        <f t="shared" si="27"/>
        <v>12</v>
      </c>
      <c r="BC25" s="231">
        <v>2</v>
      </c>
      <c r="BD25" s="47">
        <f t="shared" si="28"/>
        <v>21</v>
      </c>
      <c r="BE25" s="231">
        <v>1</v>
      </c>
      <c r="BF25" s="47">
        <f t="shared" si="29"/>
        <v>7.5</v>
      </c>
      <c r="BG25" s="231">
        <v>2</v>
      </c>
      <c r="BH25" s="47">
        <f t="shared" si="30"/>
        <v>7.2</v>
      </c>
      <c r="BI25" s="231">
        <v>1</v>
      </c>
      <c r="BJ25" s="47">
        <f t="shared" si="31"/>
        <v>15</v>
      </c>
    </row>
    <row r="26" spans="1:62" ht="24.75" customHeight="1">
      <c r="A26" s="436">
        <v>8</v>
      </c>
      <c r="B26" s="437" t="s">
        <v>170</v>
      </c>
      <c r="C26" s="451">
        <v>27</v>
      </c>
      <c r="D26" s="451">
        <v>401</v>
      </c>
      <c r="E26" s="451">
        <v>120</v>
      </c>
      <c r="F26" s="97" t="s">
        <v>80</v>
      </c>
      <c r="G26" s="57">
        <f t="shared" si="3"/>
        <v>31</v>
      </c>
      <c r="H26" s="57"/>
      <c r="I26" s="98"/>
      <c r="J26" s="98"/>
      <c r="K26" s="98"/>
      <c r="L26" s="47"/>
      <c r="M26" s="120"/>
      <c r="N26" s="47"/>
      <c r="O26" s="143"/>
      <c r="P26" s="47"/>
      <c r="Q26" s="113"/>
      <c r="R26" s="47"/>
      <c r="S26" s="113"/>
      <c r="T26" s="47"/>
      <c r="U26" s="99">
        <v>2</v>
      </c>
      <c r="V26" s="47"/>
      <c r="W26" s="99">
        <v>1</v>
      </c>
      <c r="X26" s="47"/>
      <c r="Y26" s="99">
        <v>1</v>
      </c>
      <c r="Z26" s="47"/>
      <c r="AA26" s="99">
        <v>1</v>
      </c>
      <c r="AB26" s="47"/>
      <c r="AC26" s="99">
        <v>2</v>
      </c>
      <c r="AD26" s="47"/>
      <c r="AE26" s="99">
        <v>2</v>
      </c>
      <c r="AF26" s="47"/>
      <c r="AG26" s="99">
        <v>2</v>
      </c>
      <c r="AH26" s="47"/>
      <c r="AI26" s="99">
        <v>2</v>
      </c>
      <c r="AJ26" s="47"/>
      <c r="AK26" s="99">
        <v>2</v>
      </c>
      <c r="AL26" s="47"/>
      <c r="AM26" s="99">
        <v>2</v>
      </c>
      <c r="AN26" s="47"/>
      <c r="AO26" s="99">
        <v>1</v>
      </c>
      <c r="AP26" s="47"/>
      <c r="AQ26" s="99">
        <v>1</v>
      </c>
      <c r="AR26" s="47"/>
      <c r="AS26" s="99">
        <v>1</v>
      </c>
      <c r="AT26" s="47"/>
      <c r="AU26" s="99">
        <v>2</v>
      </c>
      <c r="AV26" s="47"/>
      <c r="AW26" s="99">
        <v>1</v>
      </c>
      <c r="AX26" s="47"/>
      <c r="AY26" s="99">
        <v>1</v>
      </c>
      <c r="AZ26" s="47"/>
      <c r="BA26" s="99">
        <v>2</v>
      </c>
      <c r="BB26" s="47"/>
      <c r="BC26" s="99">
        <v>1</v>
      </c>
      <c r="BD26" s="47"/>
      <c r="BE26" s="99">
        <v>1</v>
      </c>
      <c r="BF26" s="47"/>
      <c r="BG26" s="99">
        <v>1</v>
      </c>
      <c r="BH26" s="47"/>
      <c r="BI26" s="99">
        <v>2</v>
      </c>
      <c r="BJ26" s="47"/>
    </row>
    <row r="27" spans="1:62" ht="24.75" customHeight="1">
      <c r="A27" s="436"/>
      <c r="B27" s="437"/>
      <c r="C27" s="453"/>
      <c r="D27" s="453"/>
      <c r="E27" s="453"/>
      <c r="F27" s="97" t="s">
        <v>81</v>
      </c>
      <c r="G27" s="57">
        <f t="shared" si="3"/>
        <v>265</v>
      </c>
      <c r="H27" s="165">
        <f>J27+L27+N27+P27+R27+T27+V27+X27+Z27+AB27+AD27+AF27+AH27+AJ27+AL27+AN27+AP27+AR27+AT27+AV27+AX27+AZ27+BB27+BD27+BF27+BH27+BJ27</f>
        <v>476.80000000000007</v>
      </c>
      <c r="I27" s="227">
        <v>20</v>
      </c>
      <c r="J27" s="98">
        <f>I27*6.5</f>
        <v>130</v>
      </c>
      <c r="K27" s="227">
        <v>20</v>
      </c>
      <c r="L27" s="47">
        <f t="shared" si="6"/>
        <v>90</v>
      </c>
      <c r="M27" s="225">
        <v>60</v>
      </c>
      <c r="N27" s="47">
        <f t="shared" si="7"/>
        <v>36</v>
      </c>
      <c r="O27" s="227">
        <v>20</v>
      </c>
      <c r="P27" s="47">
        <f t="shared" si="8"/>
        <v>100</v>
      </c>
      <c r="Q27" s="227">
        <v>130</v>
      </c>
      <c r="R27" s="47">
        <f t="shared" si="9"/>
        <v>26</v>
      </c>
      <c r="S27" s="227">
        <v>2</v>
      </c>
      <c r="T27" s="47">
        <f t="shared" si="10"/>
        <v>20</v>
      </c>
      <c r="U27" s="225">
        <v>2</v>
      </c>
      <c r="V27" s="47">
        <f t="shared" si="11"/>
        <v>3.6</v>
      </c>
      <c r="W27" s="117"/>
      <c r="X27" s="47">
        <f t="shared" si="12"/>
        <v>0</v>
      </c>
      <c r="Y27" s="192"/>
      <c r="Z27" s="47">
        <f t="shared" si="13"/>
        <v>0</v>
      </c>
      <c r="AA27" s="225">
        <v>2</v>
      </c>
      <c r="AB27" s="47">
        <f t="shared" si="14"/>
        <v>10</v>
      </c>
      <c r="AC27" s="192"/>
      <c r="AD27" s="47">
        <f t="shared" si="15"/>
        <v>0</v>
      </c>
      <c r="AE27" s="192"/>
      <c r="AF27" s="47">
        <f t="shared" si="16"/>
        <v>0</v>
      </c>
      <c r="AG27" s="192"/>
      <c r="AH27" s="47">
        <f t="shared" si="17"/>
        <v>0</v>
      </c>
      <c r="AI27" s="199"/>
      <c r="AJ27" s="47">
        <f t="shared" si="18"/>
        <v>0</v>
      </c>
      <c r="AK27" s="231">
        <v>4</v>
      </c>
      <c r="AL27" s="47">
        <f t="shared" si="19"/>
        <v>1.6</v>
      </c>
      <c r="AM27" s="135"/>
      <c r="AN27" s="47">
        <f t="shared" si="20"/>
        <v>0</v>
      </c>
      <c r="AO27" s="231">
        <v>1</v>
      </c>
      <c r="AP27" s="47">
        <f t="shared" si="21"/>
        <v>28</v>
      </c>
      <c r="AQ27" s="135"/>
      <c r="AR27" s="47">
        <f t="shared" si="22"/>
        <v>0</v>
      </c>
      <c r="AS27" s="135"/>
      <c r="AT27" s="47">
        <f t="shared" si="23"/>
        <v>0</v>
      </c>
      <c r="AU27" s="231"/>
      <c r="AV27" s="47">
        <f t="shared" si="24"/>
        <v>0</v>
      </c>
      <c r="AW27" s="135"/>
      <c r="AX27" s="47">
        <f t="shared" si="25"/>
        <v>0</v>
      </c>
      <c r="AY27" s="231">
        <v>1</v>
      </c>
      <c r="AZ27" s="47">
        <f t="shared" si="26"/>
        <v>10</v>
      </c>
      <c r="BA27" s="135"/>
      <c r="BB27" s="47">
        <f t="shared" si="27"/>
        <v>0</v>
      </c>
      <c r="BC27" s="231">
        <v>1</v>
      </c>
      <c r="BD27" s="47">
        <f t="shared" si="28"/>
        <v>10.5</v>
      </c>
      <c r="BE27" s="231">
        <v>1</v>
      </c>
      <c r="BF27" s="47">
        <f t="shared" si="29"/>
        <v>7.5</v>
      </c>
      <c r="BG27" s="231">
        <v>1</v>
      </c>
      <c r="BH27" s="47">
        <f t="shared" si="30"/>
        <v>3.6</v>
      </c>
      <c r="BI27" s="135"/>
      <c r="BJ27" s="47">
        <f t="shared" si="31"/>
        <v>0</v>
      </c>
    </row>
    <row r="28" spans="1:62" ht="24.75" customHeight="1">
      <c r="A28" s="436">
        <v>9</v>
      </c>
      <c r="B28" s="625" t="s">
        <v>197</v>
      </c>
      <c r="C28" s="451">
        <v>20</v>
      </c>
      <c r="D28" s="451">
        <v>414</v>
      </c>
      <c r="E28" s="451">
        <v>88</v>
      </c>
      <c r="F28" s="96" t="s">
        <v>80</v>
      </c>
      <c r="G28" s="57">
        <f t="shared" si="3"/>
        <v>1</v>
      </c>
      <c r="H28" s="57"/>
      <c r="I28" s="193">
        <v>0</v>
      </c>
      <c r="J28" s="193"/>
      <c r="K28" s="193">
        <v>0</v>
      </c>
      <c r="L28" s="47"/>
      <c r="M28" s="193">
        <v>0</v>
      </c>
      <c r="N28" s="47"/>
      <c r="O28" s="193">
        <v>0</v>
      </c>
      <c r="P28" s="47"/>
      <c r="Q28" s="193">
        <v>0</v>
      </c>
      <c r="R28" s="47"/>
      <c r="S28" s="194">
        <v>0</v>
      </c>
      <c r="T28" s="47"/>
      <c r="U28" s="194">
        <v>0</v>
      </c>
      <c r="V28" s="47"/>
      <c r="W28" s="194">
        <v>0</v>
      </c>
      <c r="X28" s="47"/>
      <c r="Y28" s="194">
        <v>0</v>
      </c>
      <c r="Z28" s="47"/>
      <c r="AA28" s="194">
        <v>0</v>
      </c>
      <c r="AB28" s="47"/>
      <c r="AC28" s="194">
        <v>0</v>
      </c>
      <c r="AD28" s="47"/>
      <c r="AE28" s="194">
        <v>0</v>
      </c>
      <c r="AF28" s="47"/>
      <c r="AG28" s="194">
        <v>0</v>
      </c>
      <c r="AH28" s="47"/>
      <c r="AI28" s="194">
        <v>0</v>
      </c>
      <c r="AJ28" s="47"/>
      <c r="AK28" s="194">
        <v>0</v>
      </c>
      <c r="AL28" s="47"/>
      <c r="AM28" s="194">
        <v>0</v>
      </c>
      <c r="AN28" s="47"/>
      <c r="AO28" s="194">
        <v>0</v>
      </c>
      <c r="AP28" s="47"/>
      <c r="AQ28" s="194">
        <v>0</v>
      </c>
      <c r="AR28" s="47"/>
      <c r="AS28" s="194">
        <v>0</v>
      </c>
      <c r="AT28" s="47"/>
      <c r="AU28" s="194">
        <v>0</v>
      </c>
      <c r="AV28" s="47"/>
      <c r="AW28" s="194">
        <v>0</v>
      </c>
      <c r="AX28" s="47"/>
      <c r="AY28" s="194">
        <v>1</v>
      </c>
      <c r="AZ28" s="47"/>
      <c r="BA28" s="194">
        <v>0</v>
      </c>
      <c r="BB28" s="47"/>
      <c r="BC28" s="194">
        <v>0</v>
      </c>
      <c r="BD28" s="47"/>
      <c r="BE28" s="194">
        <v>0</v>
      </c>
      <c r="BF28" s="47"/>
      <c r="BG28" s="194">
        <v>0</v>
      </c>
      <c r="BH28" s="47"/>
      <c r="BI28" s="194">
        <v>0</v>
      </c>
      <c r="BJ28" s="47"/>
    </row>
    <row r="29" spans="1:62" ht="24.75" customHeight="1">
      <c r="A29" s="436"/>
      <c r="B29" s="626"/>
      <c r="C29" s="453"/>
      <c r="D29" s="453"/>
      <c r="E29" s="453"/>
      <c r="F29" s="96" t="s">
        <v>81</v>
      </c>
      <c r="G29" s="57">
        <f t="shared" si="3"/>
        <v>212</v>
      </c>
      <c r="H29" s="165">
        <f>J29+L29+N29+P29+R29+T29+V29+X29+Z29+AB29+AD29+AF29+AH29+AJ29+AL29+AN29+AP29+AR29+AT29+AV29+AX29+AZ29+BB29+BD29+BF29+BH29+BJ29</f>
        <v>688.69999999999993</v>
      </c>
      <c r="I29" s="233">
        <v>45</v>
      </c>
      <c r="J29" s="193">
        <f>I29*6.5</f>
        <v>292.5</v>
      </c>
      <c r="K29" s="233">
        <v>15</v>
      </c>
      <c r="L29" s="47">
        <f t="shared" si="6"/>
        <v>67.5</v>
      </c>
      <c r="M29" s="193"/>
      <c r="N29" s="47">
        <f t="shared" si="7"/>
        <v>0</v>
      </c>
      <c r="O29" s="233">
        <v>15</v>
      </c>
      <c r="P29" s="47">
        <f t="shared" si="8"/>
        <v>75</v>
      </c>
      <c r="Q29" s="233">
        <v>100</v>
      </c>
      <c r="R29" s="47">
        <f t="shared" si="9"/>
        <v>20</v>
      </c>
      <c r="S29" s="234">
        <v>2</v>
      </c>
      <c r="T29" s="47">
        <f t="shared" si="10"/>
        <v>20</v>
      </c>
      <c r="U29" s="234">
        <v>2</v>
      </c>
      <c r="V29" s="47">
        <f t="shared" si="11"/>
        <v>3.6</v>
      </c>
      <c r="W29" s="234">
        <v>1</v>
      </c>
      <c r="X29" s="47">
        <f t="shared" si="12"/>
        <v>29</v>
      </c>
      <c r="Y29" s="234">
        <v>1</v>
      </c>
      <c r="Z29" s="47">
        <f t="shared" si="13"/>
        <v>3.2</v>
      </c>
      <c r="AA29" s="234">
        <v>2</v>
      </c>
      <c r="AB29" s="47">
        <f t="shared" si="14"/>
        <v>10</v>
      </c>
      <c r="AC29" s="234">
        <v>2</v>
      </c>
      <c r="AD29" s="47">
        <f t="shared" si="15"/>
        <v>4</v>
      </c>
      <c r="AE29" s="234">
        <v>1</v>
      </c>
      <c r="AF29" s="47">
        <f t="shared" si="16"/>
        <v>2.5</v>
      </c>
      <c r="AG29" s="234">
        <v>1</v>
      </c>
      <c r="AH29" s="47">
        <f t="shared" si="17"/>
        <v>0.9</v>
      </c>
      <c r="AI29" s="234">
        <v>2</v>
      </c>
      <c r="AJ29" s="47">
        <f t="shared" si="18"/>
        <v>1.4</v>
      </c>
      <c r="AK29" s="234">
        <v>4</v>
      </c>
      <c r="AL29" s="47">
        <f t="shared" si="19"/>
        <v>1.6</v>
      </c>
      <c r="AM29" s="234">
        <v>6</v>
      </c>
      <c r="AN29" s="47">
        <f t="shared" si="20"/>
        <v>1.7999999999999998</v>
      </c>
      <c r="AO29" s="234">
        <v>1</v>
      </c>
      <c r="AP29" s="47">
        <f t="shared" si="21"/>
        <v>28</v>
      </c>
      <c r="AQ29" s="234">
        <v>1</v>
      </c>
      <c r="AR29" s="47">
        <f t="shared" si="22"/>
        <v>18.5</v>
      </c>
      <c r="AS29" s="234">
        <v>1</v>
      </c>
      <c r="AT29" s="47">
        <f t="shared" si="23"/>
        <v>9</v>
      </c>
      <c r="AU29" s="234">
        <v>1</v>
      </c>
      <c r="AV29" s="47">
        <f t="shared" si="24"/>
        <v>10.5</v>
      </c>
      <c r="AW29" s="234">
        <v>1</v>
      </c>
      <c r="AX29" s="47">
        <f t="shared" si="25"/>
        <v>18.5</v>
      </c>
      <c r="AY29" s="234">
        <v>1</v>
      </c>
      <c r="AZ29" s="47">
        <f t="shared" si="26"/>
        <v>10</v>
      </c>
      <c r="BA29" s="234">
        <v>1</v>
      </c>
      <c r="BB29" s="47">
        <f t="shared" si="27"/>
        <v>6</v>
      </c>
      <c r="BC29" s="234">
        <v>1</v>
      </c>
      <c r="BD29" s="47">
        <f t="shared" si="28"/>
        <v>10.5</v>
      </c>
      <c r="BE29" s="234">
        <v>1</v>
      </c>
      <c r="BF29" s="47">
        <f t="shared" si="29"/>
        <v>7.5</v>
      </c>
      <c r="BG29" s="234">
        <v>2</v>
      </c>
      <c r="BH29" s="47">
        <f t="shared" si="30"/>
        <v>7.2</v>
      </c>
      <c r="BI29" s="194">
        <v>2</v>
      </c>
      <c r="BJ29" s="47">
        <f t="shared" si="31"/>
        <v>30</v>
      </c>
    </row>
    <row r="30" spans="1:62" ht="24.75" customHeight="1">
      <c r="A30" s="436">
        <v>10</v>
      </c>
      <c r="B30" s="625" t="s">
        <v>198</v>
      </c>
      <c r="C30" s="451">
        <v>17</v>
      </c>
      <c r="D30" s="451">
        <v>368</v>
      </c>
      <c r="E30" s="451">
        <v>136</v>
      </c>
      <c r="F30" s="96" t="s">
        <v>80</v>
      </c>
      <c r="G30" s="57">
        <f t="shared" si="3"/>
        <v>9</v>
      </c>
      <c r="H30" s="57"/>
      <c r="I30" s="193">
        <v>0</v>
      </c>
      <c r="J30" s="193"/>
      <c r="K30" s="193">
        <v>0</v>
      </c>
      <c r="L30" s="47"/>
      <c r="M30" s="193">
        <v>0</v>
      </c>
      <c r="N30" s="47"/>
      <c r="O30" s="193">
        <v>0</v>
      </c>
      <c r="P30" s="47"/>
      <c r="Q30" s="193">
        <v>0</v>
      </c>
      <c r="R30" s="47"/>
      <c r="S30" s="194">
        <v>0</v>
      </c>
      <c r="T30" s="47"/>
      <c r="U30" s="194">
        <v>0</v>
      </c>
      <c r="V30" s="47"/>
      <c r="W30" s="194">
        <v>1</v>
      </c>
      <c r="X30" s="47"/>
      <c r="Y30" s="194">
        <v>1</v>
      </c>
      <c r="Z30" s="47"/>
      <c r="AA30" s="194">
        <v>1</v>
      </c>
      <c r="AB30" s="47"/>
      <c r="AC30" s="194">
        <v>1</v>
      </c>
      <c r="AD30" s="47"/>
      <c r="AE30" s="194">
        <v>1</v>
      </c>
      <c r="AF30" s="47"/>
      <c r="AG30" s="194">
        <v>1</v>
      </c>
      <c r="AH30" s="47"/>
      <c r="AI30" s="194">
        <v>1</v>
      </c>
      <c r="AJ30" s="47"/>
      <c r="AK30" s="194">
        <v>0</v>
      </c>
      <c r="AL30" s="47"/>
      <c r="AM30" s="194">
        <v>0</v>
      </c>
      <c r="AN30" s="47"/>
      <c r="AO30" s="194">
        <v>0</v>
      </c>
      <c r="AP30" s="47"/>
      <c r="AQ30" s="194">
        <v>1</v>
      </c>
      <c r="AR30" s="47"/>
      <c r="AS30" s="194">
        <v>0</v>
      </c>
      <c r="AT30" s="47"/>
      <c r="AU30" s="194">
        <v>0</v>
      </c>
      <c r="AV30" s="47"/>
      <c r="AW30" s="194">
        <v>0</v>
      </c>
      <c r="AX30" s="47"/>
      <c r="AY30" s="194">
        <v>0</v>
      </c>
      <c r="AZ30" s="47"/>
      <c r="BA30" s="194">
        <v>0</v>
      </c>
      <c r="BB30" s="47"/>
      <c r="BC30" s="194">
        <v>1</v>
      </c>
      <c r="BD30" s="47"/>
      <c r="BE30" s="194">
        <v>0</v>
      </c>
      <c r="BF30" s="47"/>
      <c r="BG30" s="194">
        <v>0</v>
      </c>
      <c r="BH30" s="47"/>
      <c r="BI30" s="194">
        <v>0</v>
      </c>
      <c r="BJ30" s="47"/>
    </row>
    <row r="31" spans="1:62" ht="24.75" customHeight="1">
      <c r="A31" s="436"/>
      <c r="B31" s="626"/>
      <c r="C31" s="453"/>
      <c r="D31" s="453"/>
      <c r="E31" s="453"/>
      <c r="F31" s="96" t="s">
        <v>81</v>
      </c>
      <c r="G31" s="57">
        <f t="shared" si="3"/>
        <v>374</v>
      </c>
      <c r="H31" s="165">
        <f>J31+L31+N31+P31+R31+T31+V31+X31+Z31+AB31+AD31+AF31+AH31+AJ31+AL31+AN31+AP31+AR31+AT31+AV31+AX31+AZ31+BB31+BD31+BF31+BH31+BJ31</f>
        <v>994.9</v>
      </c>
      <c r="I31" s="233">
        <v>70</v>
      </c>
      <c r="J31" s="193">
        <f>I31*6.5</f>
        <v>455</v>
      </c>
      <c r="K31" s="233">
        <v>23</v>
      </c>
      <c r="L31" s="47">
        <f t="shared" si="6"/>
        <v>103.5</v>
      </c>
      <c r="M31" s="233">
        <v>68</v>
      </c>
      <c r="N31" s="47">
        <f t="shared" si="7"/>
        <v>40.799999999999997</v>
      </c>
      <c r="O31" s="233">
        <v>23</v>
      </c>
      <c r="P31" s="47">
        <f t="shared" si="8"/>
        <v>115</v>
      </c>
      <c r="Q31" s="233">
        <v>150</v>
      </c>
      <c r="R31" s="47">
        <f t="shared" si="9"/>
        <v>30</v>
      </c>
      <c r="S31" s="234">
        <v>2</v>
      </c>
      <c r="T31" s="47">
        <f t="shared" si="10"/>
        <v>20</v>
      </c>
      <c r="U31" s="234">
        <v>2</v>
      </c>
      <c r="V31" s="47">
        <f t="shared" si="11"/>
        <v>3.6</v>
      </c>
      <c r="W31" s="234">
        <v>1</v>
      </c>
      <c r="X31" s="47">
        <f t="shared" si="12"/>
        <v>29</v>
      </c>
      <c r="Y31" s="234">
        <v>1</v>
      </c>
      <c r="Z31" s="47">
        <f t="shared" si="13"/>
        <v>3.2</v>
      </c>
      <c r="AA31" s="234">
        <v>2</v>
      </c>
      <c r="AB31" s="47">
        <f t="shared" si="14"/>
        <v>10</v>
      </c>
      <c r="AC31" s="234">
        <v>2</v>
      </c>
      <c r="AD31" s="47">
        <f t="shared" si="15"/>
        <v>4</v>
      </c>
      <c r="AE31" s="234">
        <v>1</v>
      </c>
      <c r="AF31" s="47">
        <f t="shared" si="16"/>
        <v>2.5</v>
      </c>
      <c r="AG31" s="234">
        <v>2</v>
      </c>
      <c r="AH31" s="47">
        <f t="shared" si="17"/>
        <v>1.8</v>
      </c>
      <c r="AI31" s="234">
        <v>2</v>
      </c>
      <c r="AJ31" s="47">
        <f t="shared" si="18"/>
        <v>1.4</v>
      </c>
      <c r="AK31" s="234">
        <v>4</v>
      </c>
      <c r="AL31" s="47">
        <f t="shared" si="19"/>
        <v>1.6</v>
      </c>
      <c r="AM31" s="234">
        <v>6</v>
      </c>
      <c r="AN31" s="47">
        <f t="shared" si="20"/>
        <v>1.7999999999999998</v>
      </c>
      <c r="AO31" s="234">
        <v>1</v>
      </c>
      <c r="AP31" s="47">
        <f t="shared" si="21"/>
        <v>28</v>
      </c>
      <c r="AQ31" s="234">
        <v>1</v>
      </c>
      <c r="AR31" s="47">
        <f t="shared" si="22"/>
        <v>18.5</v>
      </c>
      <c r="AS31" s="234">
        <v>1</v>
      </c>
      <c r="AT31" s="47">
        <f t="shared" si="23"/>
        <v>9</v>
      </c>
      <c r="AU31" s="234">
        <v>1</v>
      </c>
      <c r="AV31" s="47">
        <f t="shared" si="24"/>
        <v>10.5</v>
      </c>
      <c r="AW31" s="234">
        <v>1</v>
      </c>
      <c r="AX31" s="47">
        <f t="shared" si="25"/>
        <v>18.5</v>
      </c>
      <c r="AY31" s="194">
        <v>2</v>
      </c>
      <c r="AZ31" s="47">
        <f t="shared" si="26"/>
        <v>20</v>
      </c>
      <c r="BA31" s="234">
        <v>2</v>
      </c>
      <c r="BB31" s="47">
        <f t="shared" si="27"/>
        <v>12</v>
      </c>
      <c r="BC31" s="234">
        <v>1</v>
      </c>
      <c r="BD31" s="47">
        <f t="shared" si="28"/>
        <v>10.5</v>
      </c>
      <c r="BE31" s="234">
        <v>1</v>
      </c>
      <c r="BF31" s="47">
        <f t="shared" si="29"/>
        <v>7.5</v>
      </c>
      <c r="BG31" s="234">
        <v>2</v>
      </c>
      <c r="BH31" s="47">
        <f t="shared" si="30"/>
        <v>7.2</v>
      </c>
      <c r="BI31" s="234">
        <v>2</v>
      </c>
      <c r="BJ31" s="47">
        <f t="shared" si="31"/>
        <v>30</v>
      </c>
    </row>
    <row r="32" spans="1:62" ht="24.75" customHeight="1">
      <c r="A32" s="436">
        <v>11</v>
      </c>
      <c r="B32" s="625" t="s">
        <v>122</v>
      </c>
      <c r="C32" s="451">
        <v>20</v>
      </c>
      <c r="D32" s="451">
        <v>175</v>
      </c>
      <c r="E32" s="451">
        <v>160</v>
      </c>
      <c r="F32" s="96" t="s">
        <v>80</v>
      </c>
      <c r="G32" s="57">
        <f t="shared" si="3"/>
        <v>56</v>
      </c>
      <c r="H32" s="57"/>
      <c r="I32" s="193">
        <v>19</v>
      </c>
      <c r="J32" s="193"/>
      <c r="K32" s="193">
        <v>5</v>
      </c>
      <c r="L32" s="47"/>
      <c r="M32" s="193">
        <v>10</v>
      </c>
      <c r="N32" s="47"/>
      <c r="O32" s="193">
        <v>5</v>
      </c>
      <c r="P32" s="47"/>
      <c r="Q32" s="193">
        <v>0</v>
      </c>
      <c r="R32" s="47"/>
      <c r="S32" s="194">
        <v>0</v>
      </c>
      <c r="T32" s="47"/>
      <c r="U32" s="194">
        <v>1</v>
      </c>
      <c r="V32" s="47"/>
      <c r="W32" s="194">
        <v>1</v>
      </c>
      <c r="X32" s="47"/>
      <c r="Y32" s="194">
        <v>1</v>
      </c>
      <c r="Z32" s="47"/>
      <c r="AA32" s="194">
        <v>2</v>
      </c>
      <c r="AB32" s="47"/>
      <c r="AC32" s="194">
        <v>0</v>
      </c>
      <c r="AD32" s="47"/>
      <c r="AE32" s="194">
        <v>2</v>
      </c>
      <c r="AF32" s="47"/>
      <c r="AG32" s="194">
        <v>1</v>
      </c>
      <c r="AH32" s="47"/>
      <c r="AI32" s="194">
        <v>1</v>
      </c>
      <c r="AJ32" s="47"/>
      <c r="AK32" s="194">
        <v>0</v>
      </c>
      <c r="AL32" s="47"/>
      <c r="AM32" s="194">
        <v>0</v>
      </c>
      <c r="AN32" s="47"/>
      <c r="AO32" s="194">
        <v>0</v>
      </c>
      <c r="AP32" s="47"/>
      <c r="AQ32" s="194">
        <v>1</v>
      </c>
      <c r="AR32" s="47"/>
      <c r="AS32" s="194">
        <v>1</v>
      </c>
      <c r="AT32" s="47"/>
      <c r="AU32" s="194">
        <v>1</v>
      </c>
      <c r="AV32" s="47"/>
      <c r="AW32" s="194">
        <v>1</v>
      </c>
      <c r="AX32" s="47"/>
      <c r="AY32" s="194">
        <v>2</v>
      </c>
      <c r="AZ32" s="47"/>
      <c r="BA32" s="194">
        <v>0</v>
      </c>
      <c r="BB32" s="47"/>
      <c r="BC32" s="194">
        <v>1</v>
      </c>
      <c r="BD32" s="47"/>
      <c r="BE32" s="194">
        <v>1</v>
      </c>
      <c r="BF32" s="47"/>
      <c r="BG32" s="194">
        <v>0</v>
      </c>
      <c r="BH32" s="47"/>
      <c r="BI32" s="194">
        <v>0</v>
      </c>
      <c r="BJ32" s="47"/>
    </row>
    <row r="33" spans="1:62" ht="24.75" customHeight="1">
      <c r="A33" s="436"/>
      <c r="B33" s="626"/>
      <c r="C33" s="453"/>
      <c r="D33" s="453"/>
      <c r="E33" s="453"/>
      <c r="F33" s="96" t="s">
        <v>81</v>
      </c>
      <c r="G33" s="57">
        <f t="shared" si="3"/>
        <v>368</v>
      </c>
      <c r="H33" s="165">
        <f>J33+L33+N33+P33+R33+T33+V33+X33+Z33+AB33+AD33+AF33+AH33+AJ33+AL33+AN33+AP33+AR33+AT33+AV33+AX33+AZ33+BB33+BD33+BF33+BH33+BJ33</f>
        <v>859.90000000000009</v>
      </c>
      <c r="I33" s="233">
        <v>63</v>
      </c>
      <c r="J33" s="193">
        <f>I33*6.5</f>
        <v>409.5</v>
      </c>
      <c r="K33" s="233">
        <v>22</v>
      </c>
      <c r="L33" s="47">
        <f t="shared" si="6"/>
        <v>99</v>
      </c>
      <c r="M33" s="233">
        <v>70</v>
      </c>
      <c r="N33" s="47">
        <f t="shared" si="7"/>
        <v>42</v>
      </c>
      <c r="O33" s="193">
        <v>22</v>
      </c>
      <c r="P33" s="47">
        <f t="shared" si="8"/>
        <v>110</v>
      </c>
      <c r="Q33" s="233">
        <v>160</v>
      </c>
      <c r="R33" s="47">
        <f t="shared" si="9"/>
        <v>32</v>
      </c>
      <c r="S33" s="234">
        <v>3</v>
      </c>
      <c r="T33" s="47">
        <f t="shared" si="10"/>
        <v>30</v>
      </c>
      <c r="U33" s="234">
        <v>2</v>
      </c>
      <c r="V33" s="47">
        <f t="shared" si="11"/>
        <v>3.6</v>
      </c>
      <c r="W33" s="194">
        <v>0</v>
      </c>
      <c r="X33" s="47">
        <f t="shared" si="12"/>
        <v>0</v>
      </c>
      <c r="Y33" s="194">
        <v>0</v>
      </c>
      <c r="Z33" s="47">
        <f t="shared" si="13"/>
        <v>0</v>
      </c>
      <c r="AA33" s="234">
        <v>2</v>
      </c>
      <c r="AB33" s="47">
        <f t="shared" si="14"/>
        <v>10</v>
      </c>
      <c r="AC33" s="234">
        <v>2</v>
      </c>
      <c r="AD33" s="47">
        <f t="shared" si="15"/>
        <v>4</v>
      </c>
      <c r="AE33" s="234">
        <v>2</v>
      </c>
      <c r="AF33" s="47">
        <f t="shared" si="16"/>
        <v>5</v>
      </c>
      <c r="AG33" s="234">
        <v>2</v>
      </c>
      <c r="AH33" s="47">
        <f t="shared" si="17"/>
        <v>1.8</v>
      </c>
      <c r="AI33" s="234">
        <v>1</v>
      </c>
      <c r="AJ33" s="47">
        <f t="shared" si="18"/>
        <v>0.7</v>
      </c>
      <c r="AK33" s="234">
        <v>4</v>
      </c>
      <c r="AL33" s="47">
        <f t="shared" si="19"/>
        <v>1.6</v>
      </c>
      <c r="AM33" s="234">
        <v>5</v>
      </c>
      <c r="AN33" s="47">
        <f t="shared" si="20"/>
        <v>1.5</v>
      </c>
      <c r="AO33" s="234">
        <v>2</v>
      </c>
      <c r="AP33" s="47">
        <f t="shared" si="21"/>
        <v>56</v>
      </c>
      <c r="AQ33" s="194">
        <v>0</v>
      </c>
      <c r="AR33" s="47">
        <f t="shared" si="22"/>
        <v>0</v>
      </c>
      <c r="AS33" s="194">
        <v>0</v>
      </c>
      <c r="AT33" s="47">
        <f t="shared" si="23"/>
        <v>0</v>
      </c>
      <c r="AU33" s="194">
        <v>0</v>
      </c>
      <c r="AV33" s="47">
        <f t="shared" si="24"/>
        <v>0</v>
      </c>
      <c r="AW33" s="194">
        <v>0</v>
      </c>
      <c r="AX33" s="47">
        <f t="shared" si="25"/>
        <v>0</v>
      </c>
      <c r="AY33" s="234">
        <v>1</v>
      </c>
      <c r="AZ33" s="47">
        <f t="shared" si="26"/>
        <v>10</v>
      </c>
      <c r="BA33" s="234">
        <v>1</v>
      </c>
      <c r="BB33" s="47">
        <f t="shared" si="27"/>
        <v>6</v>
      </c>
      <c r="BC33" s="194">
        <v>0</v>
      </c>
      <c r="BD33" s="47">
        <f t="shared" si="28"/>
        <v>0</v>
      </c>
      <c r="BE33" s="194">
        <v>0</v>
      </c>
      <c r="BF33" s="47">
        <f t="shared" si="29"/>
        <v>0</v>
      </c>
      <c r="BG33" s="234">
        <v>2</v>
      </c>
      <c r="BH33" s="47">
        <f t="shared" si="30"/>
        <v>7.2</v>
      </c>
      <c r="BI33" s="234">
        <v>2</v>
      </c>
      <c r="BJ33" s="47">
        <f t="shared" si="31"/>
        <v>30</v>
      </c>
    </row>
    <row r="34" spans="1:62" ht="24.75" customHeight="1">
      <c r="A34" s="436">
        <v>12</v>
      </c>
      <c r="B34" s="625" t="s">
        <v>199</v>
      </c>
      <c r="C34" s="451">
        <v>30</v>
      </c>
      <c r="D34" s="451">
        <v>425</v>
      </c>
      <c r="E34" s="451">
        <v>128</v>
      </c>
      <c r="F34" s="96" t="s">
        <v>80</v>
      </c>
      <c r="G34" s="57">
        <f t="shared" si="3"/>
        <v>2</v>
      </c>
      <c r="H34" s="57"/>
      <c r="I34" s="193">
        <v>0</v>
      </c>
      <c r="J34" s="193"/>
      <c r="K34" s="193">
        <v>0</v>
      </c>
      <c r="L34" s="47"/>
      <c r="M34" s="193">
        <v>0</v>
      </c>
      <c r="N34" s="47"/>
      <c r="O34" s="193">
        <v>0</v>
      </c>
      <c r="P34" s="47"/>
      <c r="Q34" s="193">
        <v>0</v>
      </c>
      <c r="R34" s="47"/>
      <c r="S34" s="194">
        <v>0</v>
      </c>
      <c r="T34" s="47"/>
      <c r="U34" s="194">
        <v>0</v>
      </c>
      <c r="V34" s="47"/>
      <c r="W34" s="194">
        <v>0</v>
      </c>
      <c r="X34" s="47"/>
      <c r="Y34" s="194">
        <v>0</v>
      </c>
      <c r="Z34" s="47"/>
      <c r="AA34" s="194">
        <v>0</v>
      </c>
      <c r="AB34" s="47"/>
      <c r="AC34" s="194">
        <v>0</v>
      </c>
      <c r="AD34" s="47"/>
      <c r="AE34" s="194">
        <v>0</v>
      </c>
      <c r="AF34" s="47"/>
      <c r="AG34" s="194">
        <v>0</v>
      </c>
      <c r="AH34" s="47"/>
      <c r="AI34" s="194">
        <v>0</v>
      </c>
      <c r="AJ34" s="47"/>
      <c r="AK34" s="194">
        <v>0</v>
      </c>
      <c r="AL34" s="47"/>
      <c r="AM34" s="194">
        <v>0</v>
      </c>
      <c r="AN34" s="47"/>
      <c r="AO34" s="194">
        <v>0</v>
      </c>
      <c r="AP34" s="47"/>
      <c r="AQ34" s="194">
        <v>0</v>
      </c>
      <c r="AR34" s="47"/>
      <c r="AS34" s="194">
        <v>0</v>
      </c>
      <c r="AT34" s="47"/>
      <c r="AU34" s="194">
        <v>0</v>
      </c>
      <c r="AV34" s="47"/>
      <c r="AW34" s="194">
        <v>0</v>
      </c>
      <c r="AX34" s="47"/>
      <c r="AY34" s="194">
        <v>2</v>
      </c>
      <c r="AZ34" s="47"/>
      <c r="BA34" s="194">
        <v>0</v>
      </c>
      <c r="BB34" s="47"/>
      <c r="BC34" s="194">
        <v>0</v>
      </c>
      <c r="BD34" s="47"/>
      <c r="BE34" s="194">
        <v>0</v>
      </c>
      <c r="BF34" s="47"/>
      <c r="BG34" s="194">
        <v>0</v>
      </c>
      <c r="BH34" s="47"/>
      <c r="BI34" s="194">
        <v>0</v>
      </c>
      <c r="BJ34" s="47"/>
    </row>
    <row r="35" spans="1:62" ht="24.75" customHeight="1">
      <c r="A35" s="436"/>
      <c r="B35" s="626"/>
      <c r="C35" s="453"/>
      <c r="D35" s="453"/>
      <c r="E35" s="453"/>
      <c r="F35" s="96" t="s">
        <v>81</v>
      </c>
      <c r="G35" s="57">
        <f t="shared" si="3"/>
        <v>338</v>
      </c>
      <c r="H35" s="165">
        <f>J35+L35+N35+P35+R35+T35+V35+X35+Z35+AB35+AD35+AF35+AH35+AJ35+AL35+AN35+AP35+AR35+AT35+AV35+AX35+AZ35+BB35+BD35+BF35+BH35+BJ35</f>
        <v>976.5</v>
      </c>
      <c r="I35" s="233">
        <v>64</v>
      </c>
      <c r="J35" s="193">
        <f>I35*6.5</f>
        <v>416</v>
      </c>
      <c r="K35" s="233">
        <v>22</v>
      </c>
      <c r="L35" s="47">
        <f t="shared" si="6"/>
        <v>99</v>
      </c>
      <c r="M35" s="233">
        <v>64</v>
      </c>
      <c r="N35" s="47">
        <f t="shared" si="7"/>
        <v>38.4</v>
      </c>
      <c r="O35" s="233">
        <v>22</v>
      </c>
      <c r="P35" s="47">
        <f t="shared" si="8"/>
        <v>110</v>
      </c>
      <c r="Q35" s="233">
        <v>130</v>
      </c>
      <c r="R35" s="47">
        <f t="shared" si="9"/>
        <v>26</v>
      </c>
      <c r="S35" s="234">
        <v>2</v>
      </c>
      <c r="T35" s="47">
        <f t="shared" si="10"/>
        <v>20</v>
      </c>
      <c r="U35" s="234">
        <v>2</v>
      </c>
      <c r="V35" s="47">
        <f t="shared" si="11"/>
        <v>3.6</v>
      </c>
      <c r="W35" s="234">
        <v>1</v>
      </c>
      <c r="X35" s="47">
        <f t="shared" si="12"/>
        <v>29</v>
      </c>
      <c r="Y35" s="234">
        <v>1</v>
      </c>
      <c r="Z35" s="47">
        <f t="shared" si="13"/>
        <v>3.2</v>
      </c>
      <c r="AA35" s="234">
        <v>2</v>
      </c>
      <c r="AB35" s="47">
        <f t="shared" si="14"/>
        <v>10</v>
      </c>
      <c r="AC35" s="234">
        <v>2</v>
      </c>
      <c r="AD35" s="47">
        <f t="shared" si="15"/>
        <v>4</v>
      </c>
      <c r="AE35" s="234">
        <v>1</v>
      </c>
      <c r="AF35" s="47">
        <f t="shared" si="16"/>
        <v>2.5</v>
      </c>
      <c r="AG35" s="234">
        <v>2</v>
      </c>
      <c r="AH35" s="47">
        <f t="shared" si="17"/>
        <v>1.8</v>
      </c>
      <c r="AI35" s="234">
        <v>2</v>
      </c>
      <c r="AJ35" s="47">
        <f t="shared" si="18"/>
        <v>1.4</v>
      </c>
      <c r="AK35" s="234">
        <v>2</v>
      </c>
      <c r="AL35" s="47">
        <f t="shared" si="19"/>
        <v>0.8</v>
      </c>
      <c r="AM35" s="234">
        <v>2</v>
      </c>
      <c r="AN35" s="47">
        <f t="shared" si="20"/>
        <v>0.6</v>
      </c>
      <c r="AO35" s="234">
        <v>2</v>
      </c>
      <c r="AP35" s="47">
        <f t="shared" si="21"/>
        <v>56</v>
      </c>
      <c r="AQ35" s="234">
        <v>1</v>
      </c>
      <c r="AR35" s="47">
        <f t="shared" si="22"/>
        <v>18.5</v>
      </c>
      <c r="AS35" s="234">
        <v>1</v>
      </c>
      <c r="AT35" s="47">
        <f t="shared" si="23"/>
        <v>9</v>
      </c>
      <c r="AU35" s="234">
        <v>1</v>
      </c>
      <c r="AV35" s="47">
        <f t="shared" si="24"/>
        <v>10.5</v>
      </c>
      <c r="AW35" s="234">
        <v>1</v>
      </c>
      <c r="AX35" s="47">
        <f t="shared" si="25"/>
        <v>18.5</v>
      </c>
      <c r="AY35" s="234">
        <v>2</v>
      </c>
      <c r="AZ35" s="47">
        <f t="shared" si="26"/>
        <v>20</v>
      </c>
      <c r="BA35" s="234">
        <v>2</v>
      </c>
      <c r="BB35" s="47">
        <f t="shared" si="27"/>
        <v>12</v>
      </c>
      <c r="BC35" s="234">
        <v>2</v>
      </c>
      <c r="BD35" s="47">
        <f t="shared" si="28"/>
        <v>21</v>
      </c>
      <c r="BE35" s="234">
        <v>1</v>
      </c>
      <c r="BF35" s="47">
        <f t="shared" si="29"/>
        <v>7.5</v>
      </c>
      <c r="BG35" s="234">
        <v>2</v>
      </c>
      <c r="BH35" s="47">
        <f t="shared" si="30"/>
        <v>7.2</v>
      </c>
      <c r="BI35" s="234">
        <v>2</v>
      </c>
      <c r="BJ35" s="47">
        <f t="shared" si="31"/>
        <v>30</v>
      </c>
    </row>
    <row r="36" spans="1:62" ht="24.75" customHeight="1">
      <c r="A36" s="436">
        <v>13</v>
      </c>
      <c r="B36" s="625" t="s">
        <v>200</v>
      </c>
      <c r="C36" s="451">
        <v>33</v>
      </c>
      <c r="D36" s="451">
        <v>799</v>
      </c>
      <c r="E36" s="451">
        <v>192</v>
      </c>
      <c r="F36" s="96" t="s">
        <v>80</v>
      </c>
      <c r="G36" s="57">
        <f t="shared" si="3"/>
        <v>0</v>
      </c>
      <c r="H36" s="57"/>
      <c r="I36" s="193">
        <v>0</v>
      </c>
      <c r="J36" s="193"/>
      <c r="K36" s="193">
        <v>0</v>
      </c>
      <c r="L36" s="47"/>
      <c r="M36" s="195">
        <v>0</v>
      </c>
      <c r="N36" s="47"/>
      <c r="O36" s="195">
        <v>0</v>
      </c>
      <c r="P36" s="47"/>
      <c r="Q36" s="195">
        <v>0</v>
      </c>
      <c r="R36" s="47"/>
      <c r="S36" s="196">
        <v>0</v>
      </c>
      <c r="T36" s="47"/>
      <c r="U36" s="196">
        <v>0</v>
      </c>
      <c r="V36" s="47"/>
      <c r="W36" s="196">
        <v>0</v>
      </c>
      <c r="X36" s="47"/>
      <c r="Y36" s="196">
        <v>0</v>
      </c>
      <c r="Z36" s="47"/>
      <c r="AA36" s="196">
        <v>0</v>
      </c>
      <c r="AB36" s="47"/>
      <c r="AC36" s="196">
        <v>0</v>
      </c>
      <c r="AD36" s="47"/>
      <c r="AE36" s="196">
        <v>0</v>
      </c>
      <c r="AF36" s="47"/>
      <c r="AG36" s="196">
        <v>0</v>
      </c>
      <c r="AH36" s="47"/>
      <c r="AI36" s="196">
        <v>0</v>
      </c>
      <c r="AJ36" s="47"/>
      <c r="AK36" s="196">
        <v>0</v>
      </c>
      <c r="AL36" s="47"/>
      <c r="AM36" s="196">
        <v>0</v>
      </c>
      <c r="AN36" s="47"/>
      <c r="AO36" s="196">
        <v>0</v>
      </c>
      <c r="AP36" s="47"/>
      <c r="AQ36" s="196">
        <v>0</v>
      </c>
      <c r="AR36" s="47"/>
      <c r="AS36" s="196">
        <v>0</v>
      </c>
      <c r="AT36" s="47"/>
      <c r="AU36" s="196">
        <v>0</v>
      </c>
      <c r="AV36" s="47"/>
      <c r="AW36" s="196">
        <v>0</v>
      </c>
      <c r="AX36" s="47"/>
      <c r="AY36" s="196">
        <v>0</v>
      </c>
      <c r="AZ36" s="47"/>
      <c r="BA36" s="196">
        <v>0</v>
      </c>
      <c r="BB36" s="47"/>
      <c r="BC36" s="196">
        <v>0</v>
      </c>
      <c r="BD36" s="47"/>
      <c r="BE36" s="196">
        <v>0</v>
      </c>
      <c r="BF36" s="47"/>
      <c r="BG36" s="196">
        <v>0</v>
      </c>
      <c r="BH36" s="47"/>
      <c r="BI36" s="196">
        <v>0</v>
      </c>
      <c r="BJ36" s="47"/>
    </row>
    <row r="37" spans="1:62" ht="24.75" customHeight="1">
      <c r="A37" s="436"/>
      <c r="B37" s="626"/>
      <c r="C37" s="453"/>
      <c r="D37" s="453"/>
      <c r="E37" s="453"/>
      <c r="F37" s="96" t="s">
        <v>81</v>
      </c>
      <c r="G37" s="57">
        <f t="shared" si="3"/>
        <v>531</v>
      </c>
      <c r="H37" s="165">
        <f>J37+L37+N37+P37+R37+T37+V37+X37+Z37+AB37+AD37+AF37+AH37+AJ37+AL37+AN37+AP37+AR37+AT37+AV37+AX37+AZ37+BB37+BD37+BF37+BH37+BJ37</f>
        <v>1454.9</v>
      </c>
      <c r="I37" s="233">
        <v>98</v>
      </c>
      <c r="J37" s="193">
        <f>I37*6.5</f>
        <v>637</v>
      </c>
      <c r="K37" s="233">
        <v>32</v>
      </c>
      <c r="L37" s="47">
        <f t="shared" si="6"/>
        <v>144</v>
      </c>
      <c r="M37" s="233">
        <v>96</v>
      </c>
      <c r="N37" s="47">
        <f t="shared" si="7"/>
        <v>57.599999999999994</v>
      </c>
      <c r="O37" s="233">
        <v>32</v>
      </c>
      <c r="P37" s="47">
        <f t="shared" si="8"/>
        <v>160</v>
      </c>
      <c r="Q37" s="233">
        <v>210</v>
      </c>
      <c r="R37" s="47">
        <f t="shared" si="9"/>
        <v>42</v>
      </c>
      <c r="S37" s="234">
        <v>4</v>
      </c>
      <c r="T37" s="47">
        <f t="shared" si="10"/>
        <v>40</v>
      </c>
      <c r="U37" s="234">
        <v>4</v>
      </c>
      <c r="V37" s="47">
        <f t="shared" si="11"/>
        <v>7.2</v>
      </c>
      <c r="W37" s="234">
        <v>1</v>
      </c>
      <c r="X37" s="47">
        <f t="shared" si="12"/>
        <v>29</v>
      </c>
      <c r="Y37" s="234">
        <v>1</v>
      </c>
      <c r="Z37" s="47">
        <f t="shared" si="13"/>
        <v>3.2</v>
      </c>
      <c r="AA37" s="234">
        <v>4</v>
      </c>
      <c r="AB37" s="47">
        <f t="shared" si="14"/>
        <v>20</v>
      </c>
      <c r="AC37" s="234">
        <v>3</v>
      </c>
      <c r="AD37" s="47">
        <f t="shared" si="15"/>
        <v>6</v>
      </c>
      <c r="AE37" s="234">
        <v>2</v>
      </c>
      <c r="AF37" s="47">
        <f t="shared" si="16"/>
        <v>5</v>
      </c>
      <c r="AG37" s="234">
        <v>2</v>
      </c>
      <c r="AH37" s="47">
        <f t="shared" si="17"/>
        <v>1.8</v>
      </c>
      <c r="AI37" s="234">
        <v>5</v>
      </c>
      <c r="AJ37" s="47">
        <f t="shared" si="18"/>
        <v>3.5</v>
      </c>
      <c r="AK37" s="234">
        <v>5</v>
      </c>
      <c r="AL37" s="47">
        <f t="shared" si="19"/>
        <v>2</v>
      </c>
      <c r="AM37" s="234">
        <v>8</v>
      </c>
      <c r="AN37" s="47">
        <f t="shared" si="20"/>
        <v>2.4</v>
      </c>
      <c r="AO37" s="234">
        <v>2</v>
      </c>
      <c r="AP37" s="47">
        <f t="shared" si="21"/>
        <v>56</v>
      </c>
      <c r="AQ37" s="234">
        <v>2</v>
      </c>
      <c r="AR37" s="47">
        <f t="shared" si="22"/>
        <v>37</v>
      </c>
      <c r="AS37" s="234">
        <v>2</v>
      </c>
      <c r="AT37" s="47">
        <f t="shared" si="23"/>
        <v>18</v>
      </c>
      <c r="AU37" s="234">
        <v>2</v>
      </c>
      <c r="AV37" s="47">
        <f t="shared" si="24"/>
        <v>21</v>
      </c>
      <c r="AW37" s="234">
        <v>2</v>
      </c>
      <c r="AX37" s="47">
        <f t="shared" si="25"/>
        <v>37</v>
      </c>
      <c r="AY37" s="234">
        <v>4</v>
      </c>
      <c r="AZ37" s="47">
        <f t="shared" si="26"/>
        <v>40</v>
      </c>
      <c r="BA37" s="234">
        <v>2</v>
      </c>
      <c r="BB37" s="47">
        <f t="shared" si="27"/>
        <v>12</v>
      </c>
      <c r="BC37" s="234">
        <v>2</v>
      </c>
      <c r="BD37" s="47">
        <f t="shared" si="28"/>
        <v>21</v>
      </c>
      <c r="BE37" s="234">
        <v>2</v>
      </c>
      <c r="BF37" s="47">
        <f t="shared" si="29"/>
        <v>15</v>
      </c>
      <c r="BG37" s="234">
        <v>2</v>
      </c>
      <c r="BH37" s="47">
        <f t="shared" si="30"/>
        <v>7.2</v>
      </c>
      <c r="BI37" s="234">
        <v>2</v>
      </c>
      <c r="BJ37" s="47">
        <f t="shared" si="31"/>
        <v>30</v>
      </c>
    </row>
    <row r="38" spans="1:62" ht="24.75" customHeight="1">
      <c r="A38" s="436">
        <v>14</v>
      </c>
      <c r="B38" s="625" t="s">
        <v>201</v>
      </c>
      <c r="C38" s="451">
        <v>27</v>
      </c>
      <c r="D38" s="451">
        <v>601</v>
      </c>
      <c r="E38" s="451">
        <v>160</v>
      </c>
      <c r="F38" s="96" t="s">
        <v>80</v>
      </c>
      <c r="G38" s="57">
        <f t="shared" si="3"/>
        <v>3</v>
      </c>
      <c r="H38" s="57"/>
      <c r="I38" s="193">
        <v>0</v>
      </c>
      <c r="J38" s="193"/>
      <c r="K38" s="193">
        <v>0</v>
      </c>
      <c r="L38" s="47"/>
      <c r="M38" s="193">
        <v>0</v>
      </c>
      <c r="N38" s="47"/>
      <c r="O38" s="193">
        <v>0</v>
      </c>
      <c r="P38" s="47"/>
      <c r="Q38" s="193">
        <v>0</v>
      </c>
      <c r="R38" s="47"/>
      <c r="S38" s="194">
        <v>0</v>
      </c>
      <c r="T38" s="47"/>
      <c r="U38" s="194">
        <v>0</v>
      </c>
      <c r="V38" s="47"/>
      <c r="W38" s="194">
        <v>0</v>
      </c>
      <c r="X38" s="47"/>
      <c r="Y38" s="194">
        <v>0</v>
      </c>
      <c r="Z38" s="47"/>
      <c r="AA38" s="194">
        <v>0</v>
      </c>
      <c r="AB38" s="47"/>
      <c r="AC38" s="194">
        <v>0</v>
      </c>
      <c r="AD38" s="47"/>
      <c r="AE38" s="194">
        <v>0</v>
      </c>
      <c r="AF38" s="47"/>
      <c r="AG38" s="194">
        <v>0</v>
      </c>
      <c r="AH38" s="47"/>
      <c r="AI38" s="194">
        <v>0</v>
      </c>
      <c r="AJ38" s="47"/>
      <c r="AK38" s="194">
        <v>0</v>
      </c>
      <c r="AL38" s="47"/>
      <c r="AM38" s="194">
        <v>0</v>
      </c>
      <c r="AN38" s="47"/>
      <c r="AO38" s="194">
        <v>0</v>
      </c>
      <c r="AP38" s="47"/>
      <c r="AQ38" s="194">
        <v>0</v>
      </c>
      <c r="AR38" s="47"/>
      <c r="AS38" s="194">
        <v>0</v>
      </c>
      <c r="AT38" s="47"/>
      <c r="AU38" s="194">
        <v>0</v>
      </c>
      <c r="AV38" s="47"/>
      <c r="AW38" s="194">
        <v>0</v>
      </c>
      <c r="AX38" s="47"/>
      <c r="AY38" s="194">
        <v>3</v>
      </c>
      <c r="AZ38" s="47"/>
      <c r="BA38" s="194">
        <v>0</v>
      </c>
      <c r="BB38" s="47"/>
      <c r="BC38" s="194">
        <v>0</v>
      </c>
      <c r="BD38" s="47"/>
      <c r="BE38" s="194">
        <v>0</v>
      </c>
      <c r="BF38" s="47"/>
      <c r="BG38" s="194">
        <v>0</v>
      </c>
      <c r="BH38" s="47"/>
      <c r="BI38" s="194">
        <v>0</v>
      </c>
      <c r="BJ38" s="47"/>
    </row>
    <row r="39" spans="1:62" ht="24.75" customHeight="1">
      <c r="A39" s="436"/>
      <c r="B39" s="626"/>
      <c r="C39" s="453"/>
      <c r="D39" s="453"/>
      <c r="E39" s="453"/>
      <c r="F39" s="96" t="s">
        <v>81</v>
      </c>
      <c r="G39" s="57">
        <f t="shared" si="3"/>
        <v>447</v>
      </c>
      <c r="H39" s="165">
        <f>J39+L39+N39+P39+R39+T39+V39+X39+Z39+AB39+AD39+AF39+AH39+AJ39+AL39+AN39+AP39+AR39+AT39+AV39+AX39+AZ39+BB39+BD39+BF39+BH39+BJ39</f>
        <v>1223.6000000000001</v>
      </c>
      <c r="I39" s="233">
        <v>80</v>
      </c>
      <c r="J39" s="193">
        <f>I39*6.5</f>
        <v>520</v>
      </c>
      <c r="K39" s="193">
        <v>27</v>
      </c>
      <c r="L39" s="47">
        <f t="shared" si="6"/>
        <v>121.5</v>
      </c>
      <c r="M39" s="233">
        <v>80</v>
      </c>
      <c r="N39" s="47">
        <f t="shared" si="7"/>
        <v>48</v>
      </c>
      <c r="O39" s="233">
        <v>27</v>
      </c>
      <c r="P39" s="47">
        <f t="shared" si="8"/>
        <v>135</v>
      </c>
      <c r="Q39" s="233">
        <v>180</v>
      </c>
      <c r="R39" s="47">
        <f t="shared" si="9"/>
        <v>36</v>
      </c>
      <c r="S39" s="234">
        <v>2</v>
      </c>
      <c r="T39" s="47">
        <f t="shared" si="10"/>
        <v>20</v>
      </c>
      <c r="U39" s="234">
        <v>2</v>
      </c>
      <c r="V39" s="47">
        <f t="shared" si="11"/>
        <v>3.6</v>
      </c>
      <c r="W39" s="234">
        <v>1</v>
      </c>
      <c r="X39" s="47">
        <f t="shared" si="12"/>
        <v>29</v>
      </c>
      <c r="Y39" s="234">
        <v>1</v>
      </c>
      <c r="Z39" s="47">
        <f t="shared" si="13"/>
        <v>3.2</v>
      </c>
      <c r="AA39" s="234">
        <v>3</v>
      </c>
      <c r="AB39" s="47">
        <f t="shared" si="14"/>
        <v>15</v>
      </c>
      <c r="AC39" s="234">
        <v>2</v>
      </c>
      <c r="AD39" s="47">
        <f t="shared" si="15"/>
        <v>4</v>
      </c>
      <c r="AE39" s="234">
        <v>2</v>
      </c>
      <c r="AF39" s="47">
        <f t="shared" si="16"/>
        <v>5</v>
      </c>
      <c r="AG39" s="234">
        <v>2</v>
      </c>
      <c r="AH39" s="47">
        <f t="shared" si="17"/>
        <v>1.8</v>
      </c>
      <c r="AI39" s="234">
        <v>5</v>
      </c>
      <c r="AJ39" s="47">
        <f t="shared" si="18"/>
        <v>3.5</v>
      </c>
      <c r="AK39" s="234">
        <v>5</v>
      </c>
      <c r="AL39" s="47">
        <f t="shared" si="19"/>
        <v>2</v>
      </c>
      <c r="AM39" s="234">
        <v>6</v>
      </c>
      <c r="AN39" s="47">
        <f t="shared" si="20"/>
        <v>1.7999999999999998</v>
      </c>
      <c r="AO39" s="234">
        <v>2</v>
      </c>
      <c r="AP39" s="47">
        <f t="shared" si="21"/>
        <v>56</v>
      </c>
      <c r="AQ39" s="234">
        <v>2</v>
      </c>
      <c r="AR39" s="47">
        <f t="shared" si="22"/>
        <v>37</v>
      </c>
      <c r="AS39" s="234">
        <v>2</v>
      </c>
      <c r="AT39" s="47">
        <f t="shared" si="23"/>
        <v>18</v>
      </c>
      <c r="AU39" s="234">
        <v>2</v>
      </c>
      <c r="AV39" s="47">
        <f t="shared" si="24"/>
        <v>21</v>
      </c>
      <c r="AW39" s="234">
        <v>2</v>
      </c>
      <c r="AX39" s="47">
        <f t="shared" si="25"/>
        <v>37</v>
      </c>
      <c r="AY39" s="234">
        <v>2</v>
      </c>
      <c r="AZ39" s="47">
        <f t="shared" si="26"/>
        <v>20</v>
      </c>
      <c r="BA39" s="234">
        <v>2</v>
      </c>
      <c r="BB39" s="47">
        <f t="shared" si="27"/>
        <v>12</v>
      </c>
      <c r="BC39" s="234">
        <v>2</v>
      </c>
      <c r="BD39" s="47">
        <f t="shared" si="28"/>
        <v>21</v>
      </c>
      <c r="BE39" s="234">
        <v>2</v>
      </c>
      <c r="BF39" s="47">
        <f t="shared" si="29"/>
        <v>15</v>
      </c>
      <c r="BG39" s="234">
        <v>2</v>
      </c>
      <c r="BH39" s="47">
        <f t="shared" si="30"/>
        <v>7.2</v>
      </c>
      <c r="BI39" s="234">
        <v>2</v>
      </c>
      <c r="BJ39" s="47">
        <f t="shared" si="31"/>
        <v>30</v>
      </c>
    </row>
    <row r="40" spans="1:62" ht="24.75" customHeight="1">
      <c r="A40" s="436">
        <v>15</v>
      </c>
      <c r="B40" s="625" t="s">
        <v>126</v>
      </c>
      <c r="C40" s="451">
        <v>11</v>
      </c>
      <c r="D40" s="451">
        <v>372</v>
      </c>
      <c r="E40" s="451">
        <v>120</v>
      </c>
      <c r="F40" s="96" t="s">
        <v>80</v>
      </c>
      <c r="G40" s="57">
        <f t="shared" si="3"/>
        <v>0</v>
      </c>
      <c r="H40" s="57"/>
      <c r="I40" s="193">
        <v>0</v>
      </c>
      <c r="J40" s="193"/>
      <c r="K40" s="193">
        <v>0</v>
      </c>
      <c r="L40" s="47"/>
      <c r="M40" s="193">
        <v>0</v>
      </c>
      <c r="N40" s="47"/>
      <c r="O40" s="193">
        <v>0</v>
      </c>
      <c r="P40" s="47"/>
      <c r="Q40" s="193">
        <v>0</v>
      </c>
      <c r="R40" s="47"/>
      <c r="S40" s="194">
        <v>0</v>
      </c>
      <c r="T40" s="47"/>
      <c r="U40" s="194">
        <v>0</v>
      </c>
      <c r="V40" s="47"/>
      <c r="W40" s="194">
        <v>0</v>
      </c>
      <c r="X40" s="47"/>
      <c r="Y40" s="194">
        <v>0</v>
      </c>
      <c r="Z40" s="47"/>
      <c r="AA40" s="194">
        <v>0</v>
      </c>
      <c r="AB40" s="47"/>
      <c r="AC40" s="194">
        <v>0</v>
      </c>
      <c r="AD40" s="47"/>
      <c r="AE40" s="194">
        <v>0</v>
      </c>
      <c r="AF40" s="47"/>
      <c r="AG40" s="194">
        <v>0</v>
      </c>
      <c r="AH40" s="47"/>
      <c r="AI40" s="194">
        <v>0</v>
      </c>
      <c r="AJ40" s="47"/>
      <c r="AK40" s="194">
        <v>0</v>
      </c>
      <c r="AL40" s="47"/>
      <c r="AM40" s="194">
        <v>0</v>
      </c>
      <c r="AN40" s="47"/>
      <c r="AO40" s="194">
        <v>0</v>
      </c>
      <c r="AP40" s="47"/>
      <c r="AQ40" s="194">
        <v>0</v>
      </c>
      <c r="AR40" s="47"/>
      <c r="AS40" s="194">
        <v>0</v>
      </c>
      <c r="AT40" s="47"/>
      <c r="AU40" s="194">
        <v>0</v>
      </c>
      <c r="AV40" s="47"/>
      <c r="AW40" s="194">
        <v>0</v>
      </c>
      <c r="AX40" s="47"/>
      <c r="AY40" s="194">
        <v>0</v>
      </c>
      <c r="AZ40" s="47"/>
      <c r="BA40" s="194">
        <v>0</v>
      </c>
      <c r="BB40" s="47"/>
      <c r="BC40" s="194">
        <v>0</v>
      </c>
      <c r="BD40" s="47"/>
      <c r="BE40" s="194">
        <v>0</v>
      </c>
      <c r="BF40" s="47"/>
      <c r="BG40" s="194">
        <v>0</v>
      </c>
      <c r="BH40" s="47"/>
      <c r="BI40" s="194">
        <v>0</v>
      </c>
      <c r="BJ40" s="47"/>
    </row>
    <row r="41" spans="1:62" ht="24.75" customHeight="1">
      <c r="A41" s="436"/>
      <c r="B41" s="626"/>
      <c r="C41" s="453"/>
      <c r="D41" s="453"/>
      <c r="E41" s="453"/>
      <c r="F41" s="96" t="s">
        <v>81</v>
      </c>
      <c r="G41" s="57">
        <f t="shared" si="3"/>
        <v>345</v>
      </c>
      <c r="H41" s="165">
        <f>J41+L41+N41+P41+R41+T41+V41+X41+Z41+AB41+AD41+AF41+AH41+AJ41+AL41+AN41+AP41+AR41+AT41+AV41+AX41+AZ41+BB41+BD41+BF41+BH41+BJ41</f>
        <v>933.6</v>
      </c>
      <c r="I41" s="233">
        <v>60</v>
      </c>
      <c r="J41" s="193">
        <f>I41*6.5</f>
        <v>390</v>
      </c>
      <c r="K41" s="193">
        <v>20</v>
      </c>
      <c r="L41" s="47">
        <f t="shared" si="6"/>
        <v>90</v>
      </c>
      <c r="M41" s="233">
        <v>60</v>
      </c>
      <c r="N41" s="47">
        <f t="shared" si="7"/>
        <v>36</v>
      </c>
      <c r="O41" s="233">
        <v>20</v>
      </c>
      <c r="P41" s="47">
        <f t="shared" si="8"/>
        <v>100</v>
      </c>
      <c r="Q41" s="233">
        <v>140</v>
      </c>
      <c r="R41" s="47">
        <f t="shared" si="9"/>
        <v>28</v>
      </c>
      <c r="S41" s="234">
        <v>2</v>
      </c>
      <c r="T41" s="47">
        <f t="shared" si="10"/>
        <v>20</v>
      </c>
      <c r="U41" s="234">
        <v>2</v>
      </c>
      <c r="V41" s="47">
        <f t="shared" si="11"/>
        <v>3.6</v>
      </c>
      <c r="W41" s="234">
        <v>1</v>
      </c>
      <c r="X41" s="47">
        <f t="shared" si="12"/>
        <v>29</v>
      </c>
      <c r="Y41" s="234">
        <v>1</v>
      </c>
      <c r="Z41" s="47">
        <f t="shared" si="13"/>
        <v>3.2</v>
      </c>
      <c r="AA41" s="234">
        <v>2</v>
      </c>
      <c r="AB41" s="47">
        <f t="shared" si="14"/>
        <v>10</v>
      </c>
      <c r="AC41" s="234">
        <v>1</v>
      </c>
      <c r="AD41" s="47">
        <f t="shared" si="15"/>
        <v>2</v>
      </c>
      <c r="AE41" s="234">
        <v>1</v>
      </c>
      <c r="AF41" s="47">
        <f t="shared" si="16"/>
        <v>2.5</v>
      </c>
      <c r="AG41" s="234">
        <v>2</v>
      </c>
      <c r="AH41" s="47">
        <f t="shared" si="17"/>
        <v>1.8</v>
      </c>
      <c r="AI41" s="234">
        <v>5</v>
      </c>
      <c r="AJ41" s="47">
        <f t="shared" si="18"/>
        <v>3.5</v>
      </c>
      <c r="AK41" s="234">
        <v>5</v>
      </c>
      <c r="AL41" s="47">
        <f t="shared" si="19"/>
        <v>2</v>
      </c>
      <c r="AM41" s="234">
        <v>6</v>
      </c>
      <c r="AN41" s="47">
        <f t="shared" si="20"/>
        <v>1.7999999999999998</v>
      </c>
      <c r="AO41" s="234">
        <v>2</v>
      </c>
      <c r="AP41" s="47">
        <f t="shared" si="21"/>
        <v>56</v>
      </c>
      <c r="AQ41" s="234">
        <v>1</v>
      </c>
      <c r="AR41" s="47">
        <f t="shared" si="22"/>
        <v>18.5</v>
      </c>
      <c r="AS41" s="234">
        <v>1</v>
      </c>
      <c r="AT41" s="47">
        <f t="shared" si="23"/>
        <v>9</v>
      </c>
      <c r="AU41" s="234">
        <v>1</v>
      </c>
      <c r="AV41" s="47">
        <f t="shared" si="24"/>
        <v>10.5</v>
      </c>
      <c r="AW41" s="234">
        <v>1</v>
      </c>
      <c r="AX41" s="47">
        <f t="shared" si="25"/>
        <v>18.5</v>
      </c>
      <c r="AY41" s="234">
        <v>2</v>
      </c>
      <c r="AZ41" s="47">
        <f t="shared" si="26"/>
        <v>20</v>
      </c>
      <c r="BA41" s="234">
        <v>2</v>
      </c>
      <c r="BB41" s="47">
        <f t="shared" si="27"/>
        <v>12</v>
      </c>
      <c r="BC41" s="234">
        <v>2</v>
      </c>
      <c r="BD41" s="47">
        <f t="shared" si="28"/>
        <v>21</v>
      </c>
      <c r="BE41" s="234">
        <v>1</v>
      </c>
      <c r="BF41" s="47">
        <f t="shared" si="29"/>
        <v>7.5</v>
      </c>
      <c r="BG41" s="234">
        <v>2</v>
      </c>
      <c r="BH41" s="47">
        <f t="shared" si="30"/>
        <v>7.2</v>
      </c>
      <c r="BI41" s="234">
        <v>2</v>
      </c>
      <c r="BJ41" s="47">
        <f t="shared" si="31"/>
        <v>30</v>
      </c>
    </row>
    <row r="42" spans="1:62" ht="24.75" customHeight="1">
      <c r="A42" s="436">
        <v>16</v>
      </c>
      <c r="B42" s="625" t="s">
        <v>202</v>
      </c>
      <c r="C42" s="451">
        <v>31</v>
      </c>
      <c r="D42" s="451">
        <v>766</v>
      </c>
      <c r="E42" s="451">
        <v>160</v>
      </c>
      <c r="F42" s="96" t="s">
        <v>80</v>
      </c>
      <c r="G42" s="57">
        <f t="shared" si="3"/>
        <v>0</v>
      </c>
      <c r="H42" s="57"/>
      <c r="I42" s="193">
        <v>0</v>
      </c>
      <c r="J42" s="193"/>
      <c r="K42" s="193">
        <v>0</v>
      </c>
      <c r="L42" s="47"/>
      <c r="M42" s="193">
        <v>0</v>
      </c>
      <c r="N42" s="47"/>
      <c r="O42" s="193">
        <v>0</v>
      </c>
      <c r="P42" s="47"/>
      <c r="Q42" s="193">
        <v>0</v>
      </c>
      <c r="R42" s="47"/>
      <c r="S42" s="193">
        <v>0</v>
      </c>
      <c r="T42" s="47"/>
      <c r="U42" s="193">
        <v>0</v>
      </c>
      <c r="V42" s="47"/>
      <c r="W42" s="193">
        <v>0</v>
      </c>
      <c r="X42" s="47"/>
      <c r="Y42" s="193">
        <v>0</v>
      </c>
      <c r="Z42" s="47"/>
      <c r="AA42" s="193">
        <v>0</v>
      </c>
      <c r="AB42" s="47"/>
      <c r="AC42" s="193">
        <v>0</v>
      </c>
      <c r="AD42" s="47"/>
      <c r="AE42" s="193">
        <v>0</v>
      </c>
      <c r="AF42" s="47"/>
      <c r="AG42" s="193">
        <v>0</v>
      </c>
      <c r="AH42" s="47"/>
      <c r="AI42" s="193">
        <v>0</v>
      </c>
      <c r="AJ42" s="47"/>
      <c r="AK42" s="193">
        <v>0</v>
      </c>
      <c r="AL42" s="47"/>
      <c r="AM42" s="193">
        <v>0</v>
      </c>
      <c r="AN42" s="47"/>
      <c r="AO42" s="193">
        <v>0</v>
      </c>
      <c r="AP42" s="47"/>
      <c r="AQ42" s="193">
        <v>0</v>
      </c>
      <c r="AR42" s="47"/>
      <c r="AS42" s="193">
        <v>0</v>
      </c>
      <c r="AT42" s="47"/>
      <c r="AU42" s="193">
        <v>0</v>
      </c>
      <c r="AV42" s="47"/>
      <c r="AW42" s="193">
        <v>0</v>
      </c>
      <c r="AX42" s="47"/>
      <c r="AY42" s="193">
        <v>0</v>
      </c>
      <c r="AZ42" s="47"/>
      <c r="BA42" s="193">
        <v>0</v>
      </c>
      <c r="BB42" s="47"/>
      <c r="BC42" s="193">
        <v>0</v>
      </c>
      <c r="BD42" s="47"/>
      <c r="BE42" s="193">
        <v>0</v>
      </c>
      <c r="BF42" s="47"/>
      <c r="BG42" s="193">
        <v>0</v>
      </c>
      <c r="BH42" s="47"/>
      <c r="BI42" s="193">
        <v>0</v>
      </c>
      <c r="BJ42" s="47"/>
    </row>
    <row r="43" spans="1:62" ht="24.75" customHeight="1">
      <c r="A43" s="436"/>
      <c r="B43" s="626"/>
      <c r="C43" s="453"/>
      <c r="D43" s="453"/>
      <c r="E43" s="453"/>
      <c r="F43" s="96" t="s">
        <v>81</v>
      </c>
      <c r="G43" s="57">
        <f t="shared" si="3"/>
        <v>438</v>
      </c>
      <c r="H43" s="165">
        <f>J43+L43+N43+P43+R43+T43+V43+X43+Z43+AB43+AD43+AF43+AH43+AJ43+AL43+AN43+AP43+AR43+AT43+AV43+AX43+AZ43+BB43+BD43+BF43+BH43+BJ43</f>
        <v>1221.5</v>
      </c>
      <c r="I43" s="193">
        <v>80</v>
      </c>
      <c r="J43" s="193">
        <f>I43*6.5</f>
        <v>520</v>
      </c>
      <c r="K43" s="233">
        <v>27</v>
      </c>
      <c r="L43" s="47">
        <f t="shared" si="6"/>
        <v>121.5</v>
      </c>
      <c r="M43" s="233">
        <v>80</v>
      </c>
      <c r="N43" s="47">
        <f t="shared" si="7"/>
        <v>48</v>
      </c>
      <c r="O43" s="233">
        <v>27</v>
      </c>
      <c r="P43" s="47">
        <f t="shared" si="8"/>
        <v>135</v>
      </c>
      <c r="Q43" s="233">
        <v>170</v>
      </c>
      <c r="R43" s="47">
        <f t="shared" si="9"/>
        <v>34</v>
      </c>
      <c r="S43" s="234">
        <v>2</v>
      </c>
      <c r="T43" s="47">
        <f t="shared" si="10"/>
        <v>20</v>
      </c>
      <c r="U43" s="234">
        <v>2</v>
      </c>
      <c r="V43" s="47">
        <f t="shared" si="11"/>
        <v>3.6</v>
      </c>
      <c r="W43" s="234">
        <v>1</v>
      </c>
      <c r="X43" s="47">
        <f t="shared" si="12"/>
        <v>29</v>
      </c>
      <c r="Y43" s="234">
        <v>1</v>
      </c>
      <c r="Z43" s="47">
        <f t="shared" si="13"/>
        <v>3.2</v>
      </c>
      <c r="AA43" s="234">
        <v>3</v>
      </c>
      <c r="AB43" s="47">
        <f t="shared" si="14"/>
        <v>15</v>
      </c>
      <c r="AC43" s="234">
        <v>2</v>
      </c>
      <c r="AD43" s="47">
        <f t="shared" si="15"/>
        <v>4</v>
      </c>
      <c r="AE43" s="234">
        <v>2</v>
      </c>
      <c r="AF43" s="47">
        <f t="shared" si="16"/>
        <v>5</v>
      </c>
      <c r="AG43" s="234">
        <v>2</v>
      </c>
      <c r="AH43" s="47">
        <f t="shared" si="17"/>
        <v>1.8</v>
      </c>
      <c r="AI43" s="234">
        <v>4</v>
      </c>
      <c r="AJ43" s="47">
        <f t="shared" si="18"/>
        <v>2.8</v>
      </c>
      <c r="AK43" s="234">
        <v>5</v>
      </c>
      <c r="AL43" s="47">
        <f t="shared" si="19"/>
        <v>2</v>
      </c>
      <c r="AM43" s="234">
        <v>8</v>
      </c>
      <c r="AN43" s="47">
        <f t="shared" si="20"/>
        <v>2.4</v>
      </c>
      <c r="AO43" s="234">
        <v>2</v>
      </c>
      <c r="AP43" s="47">
        <f t="shared" si="21"/>
        <v>56</v>
      </c>
      <c r="AQ43" s="234">
        <v>2</v>
      </c>
      <c r="AR43" s="47">
        <f t="shared" si="22"/>
        <v>37</v>
      </c>
      <c r="AS43" s="234">
        <v>2</v>
      </c>
      <c r="AT43" s="47">
        <f t="shared" si="23"/>
        <v>18</v>
      </c>
      <c r="AU43" s="234">
        <v>2</v>
      </c>
      <c r="AV43" s="47">
        <f t="shared" si="24"/>
        <v>21</v>
      </c>
      <c r="AW43" s="234">
        <v>2</v>
      </c>
      <c r="AX43" s="47">
        <f t="shared" si="25"/>
        <v>37</v>
      </c>
      <c r="AY43" s="234">
        <v>2</v>
      </c>
      <c r="AZ43" s="47">
        <f t="shared" si="26"/>
        <v>20</v>
      </c>
      <c r="BA43" s="234">
        <v>2</v>
      </c>
      <c r="BB43" s="47">
        <f t="shared" si="27"/>
        <v>12</v>
      </c>
      <c r="BC43" s="234">
        <v>2</v>
      </c>
      <c r="BD43" s="47">
        <f t="shared" si="28"/>
        <v>21</v>
      </c>
      <c r="BE43" s="234">
        <v>2</v>
      </c>
      <c r="BF43" s="47">
        <f t="shared" si="29"/>
        <v>15</v>
      </c>
      <c r="BG43" s="234">
        <v>2</v>
      </c>
      <c r="BH43" s="47">
        <f t="shared" si="30"/>
        <v>7.2</v>
      </c>
      <c r="BI43" s="234">
        <v>2</v>
      </c>
      <c r="BJ43" s="47">
        <f t="shared" si="31"/>
        <v>30</v>
      </c>
    </row>
    <row r="44" spans="1:62" ht="24.75" customHeight="1">
      <c r="A44" s="436">
        <v>17</v>
      </c>
      <c r="B44" s="437" t="s">
        <v>131</v>
      </c>
      <c r="C44" s="451">
        <v>8</v>
      </c>
      <c r="D44" s="451">
        <v>238</v>
      </c>
      <c r="E44" s="451">
        <v>80</v>
      </c>
      <c r="F44" s="97" t="s">
        <v>80</v>
      </c>
      <c r="G44" s="57">
        <f t="shared" si="3"/>
        <v>168</v>
      </c>
      <c r="H44" s="57"/>
      <c r="I44" s="98">
        <v>40</v>
      </c>
      <c r="J44" s="98"/>
      <c r="K44" s="98">
        <v>10</v>
      </c>
      <c r="L44" s="47"/>
      <c r="M44" s="99">
        <v>0</v>
      </c>
      <c r="N44" s="47"/>
      <c r="O44" s="100">
        <v>12</v>
      </c>
      <c r="P44" s="47"/>
      <c r="Q44" s="99">
        <v>80</v>
      </c>
      <c r="R44" s="47"/>
      <c r="S44" s="99">
        <v>2</v>
      </c>
      <c r="T44" s="47"/>
      <c r="U44" s="99">
        <v>2</v>
      </c>
      <c r="V44" s="47"/>
      <c r="W44" s="101">
        <v>1</v>
      </c>
      <c r="X44" s="47"/>
      <c r="Y44" s="101">
        <v>1</v>
      </c>
      <c r="Z44" s="47"/>
      <c r="AA44" s="100">
        <v>4</v>
      </c>
      <c r="AB44" s="47"/>
      <c r="AC44" s="99">
        <v>2</v>
      </c>
      <c r="AD44" s="47"/>
      <c r="AE44" s="99">
        <v>2</v>
      </c>
      <c r="AF44" s="47"/>
      <c r="AG44" s="99">
        <v>1</v>
      </c>
      <c r="AH44" s="47"/>
      <c r="AI44" s="99">
        <v>1</v>
      </c>
      <c r="AJ44" s="47"/>
      <c r="AK44" s="99">
        <v>0</v>
      </c>
      <c r="AL44" s="47"/>
      <c r="AM44" s="99">
        <v>0</v>
      </c>
      <c r="AN44" s="47"/>
      <c r="AO44" s="99">
        <v>2</v>
      </c>
      <c r="AP44" s="47"/>
      <c r="AQ44" s="99">
        <v>1</v>
      </c>
      <c r="AR44" s="47"/>
      <c r="AS44" s="135"/>
      <c r="AT44" s="47"/>
      <c r="AU44" s="99">
        <v>1</v>
      </c>
      <c r="AV44" s="47"/>
      <c r="AW44" s="99">
        <v>1</v>
      </c>
      <c r="AX44" s="47"/>
      <c r="AY44" s="99">
        <v>1</v>
      </c>
      <c r="AZ44" s="47"/>
      <c r="BA44" s="99">
        <v>1</v>
      </c>
      <c r="BB44" s="47"/>
      <c r="BC44" s="99">
        <v>2</v>
      </c>
      <c r="BD44" s="47"/>
      <c r="BE44" s="99"/>
      <c r="BF44" s="47"/>
      <c r="BG44" s="135"/>
      <c r="BH44" s="47"/>
      <c r="BI44" s="99">
        <v>1</v>
      </c>
      <c r="BJ44" s="47"/>
    </row>
    <row r="45" spans="1:62" ht="24.75" customHeight="1">
      <c r="A45" s="436"/>
      <c r="B45" s="437"/>
      <c r="C45" s="453"/>
      <c r="D45" s="453"/>
      <c r="E45" s="453"/>
      <c r="F45" s="97" t="s">
        <v>81</v>
      </c>
      <c r="G45" s="57">
        <f t="shared" si="3"/>
        <v>161</v>
      </c>
      <c r="H45" s="165">
        <f>J45+L45+N45+P45+R45+T45+V45+X45+Z45+AB45+AD45+AF45+AH45+AJ45+AL45+AN45+AP45+AR45+AT45+AV45+AX45+AZ45+BB45+BD45+BF45+BH45+BJ45</f>
        <v>268.79999999999995</v>
      </c>
      <c r="I45" s="98"/>
      <c r="J45" s="98"/>
      <c r="K45" s="98">
        <v>4</v>
      </c>
      <c r="L45" s="47">
        <f t="shared" si="6"/>
        <v>18</v>
      </c>
      <c r="M45" s="225">
        <v>40</v>
      </c>
      <c r="N45" s="47">
        <f t="shared" si="7"/>
        <v>24</v>
      </c>
      <c r="O45" s="228">
        <v>14</v>
      </c>
      <c r="P45" s="47">
        <f t="shared" si="8"/>
        <v>70</v>
      </c>
      <c r="Q45" s="225">
        <v>80</v>
      </c>
      <c r="R45" s="47">
        <f t="shared" si="9"/>
        <v>16</v>
      </c>
      <c r="S45" s="225">
        <v>2</v>
      </c>
      <c r="T45" s="47">
        <f t="shared" si="10"/>
        <v>20</v>
      </c>
      <c r="U45" s="225">
        <v>2</v>
      </c>
      <c r="V45" s="47">
        <f t="shared" si="11"/>
        <v>3.6</v>
      </c>
      <c r="W45" s="229">
        <v>1</v>
      </c>
      <c r="X45" s="47">
        <f t="shared" si="12"/>
        <v>29</v>
      </c>
      <c r="Y45" s="192"/>
      <c r="Z45" s="47">
        <f t="shared" si="13"/>
        <v>0</v>
      </c>
      <c r="AA45" s="100"/>
      <c r="AB45" s="47">
        <f t="shared" si="14"/>
        <v>0</v>
      </c>
      <c r="AC45" s="225">
        <v>1</v>
      </c>
      <c r="AD45" s="47">
        <f t="shared" si="15"/>
        <v>2</v>
      </c>
      <c r="AE45" s="225">
        <v>1</v>
      </c>
      <c r="AF45" s="47">
        <f t="shared" si="16"/>
        <v>2.5</v>
      </c>
      <c r="AG45" s="225">
        <v>1</v>
      </c>
      <c r="AH45" s="47">
        <f t="shared" si="17"/>
        <v>0.9</v>
      </c>
      <c r="AI45" s="225">
        <v>1</v>
      </c>
      <c r="AJ45" s="47">
        <f t="shared" si="18"/>
        <v>0.7</v>
      </c>
      <c r="AK45" s="231">
        <v>2</v>
      </c>
      <c r="AL45" s="47">
        <f t="shared" si="19"/>
        <v>0.8</v>
      </c>
      <c r="AM45" s="231">
        <v>4</v>
      </c>
      <c r="AN45" s="47">
        <f t="shared" si="20"/>
        <v>1.2</v>
      </c>
      <c r="AO45" s="135"/>
      <c r="AP45" s="47">
        <f t="shared" si="21"/>
        <v>0</v>
      </c>
      <c r="AQ45" s="231">
        <v>1</v>
      </c>
      <c r="AR45" s="47">
        <f t="shared" si="22"/>
        <v>18.5</v>
      </c>
      <c r="AS45" s="231">
        <v>1</v>
      </c>
      <c r="AT45" s="47">
        <f t="shared" si="23"/>
        <v>9</v>
      </c>
      <c r="AU45" s="231">
        <v>1</v>
      </c>
      <c r="AV45" s="47">
        <f t="shared" si="24"/>
        <v>10.5</v>
      </c>
      <c r="AW45" s="135"/>
      <c r="AX45" s="47">
        <f t="shared" si="25"/>
        <v>0</v>
      </c>
      <c r="AY45" s="231">
        <v>1</v>
      </c>
      <c r="AZ45" s="47">
        <f t="shared" si="26"/>
        <v>10</v>
      </c>
      <c r="BA45" s="231">
        <v>1</v>
      </c>
      <c r="BB45" s="47">
        <f t="shared" si="27"/>
        <v>6</v>
      </c>
      <c r="BC45" s="231"/>
      <c r="BD45" s="47">
        <f t="shared" si="28"/>
        <v>0</v>
      </c>
      <c r="BE45" s="231">
        <v>1</v>
      </c>
      <c r="BF45" s="47">
        <f t="shared" si="29"/>
        <v>7.5</v>
      </c>
      <c r="BG45" s="231">
        <v>1</v>
      </c>
      <c r="BH45" s="47">
        <f t="shared" si="30"/>
        <v>3.6</v>
      </c>
      <c r="BI45" s="231">
        <v>1</v>
      </c>
      <c r="BJ45" s="47">
        <f t="shared" si="31"/>
        <v>15</v>
      </c>
    </row>
    <row r="46" spans="1:62" ht="24.75" customHeight="1">
      <c r="A46" s="436">
        <v>18</v>
      </c>
      <c r="B46" s="437" t="s">
        <v>203</v>
      </c>
      <c r="C46" s="451">
        <v>28</v>
      </c>
      <c r="D46" s="451">
        <v>535</v>
      </c>
      <c r="E46" s="451">
        <v>96</v>
      </c>
      <c r="F46" s="97" t="s">
        <v>80</v>
      </c>
      <c r="G46" s="57">
        <f t="shared" si="3"/>
        <v>0</v>
      </c>
      <c r="H46" s="57"/>
      <c r="I46" s="98">
        <v>0</v>
      </c>
      <c r="J46" s="98"/>
      <c r="K46" s="98"/>
      <c r="L46" s="47"/>
      <c r="M46" s="120"/>
      <c r="N46" s="47"/>
      <c r="O46" s="143"/>
      <c r="P46" s="47"/>
      <c r="Q46" s="113"/>
      <c r="R46" s="47"/>
      <c r="S46" s="113"/>
      <c r="T46" s="47"/>
      <c r="U46" s="113"/>
      <c r="V46" s="47"/>
      <c r="W46" s="117"/>
      <c r="X46" s="47"/>
      <c r="Y46" s="192"/>
      <c r="Z46" s="47"/>
      <c r="AA46" s="192"/>
      <c r="AB46" s="47"/>
      <c r="AC46" s="192"/>
      <c r="AD46" s="47"/>
      <c r="AE46" s="192"/>
      <c r="AF46" s="47"/>
      <c r="AG46" s="192"/>
      <c r="AH46" s="47"/>
      <c r="AI46" s="199"/>
      <c r="AJ46" s="47"/>
      <c r="AK46" s="199"/>
      <c r="AL46" s="47"/>
      <c r="AM46" s="199"/>
      <c r="AN46" s="47"/>
      <c r="AO46" s="199"/>
      <c r="AP46" s="47"/>
      <c r="AQ46" s="199"/>
      <c r="AR46" s="47"/>
      <c r="AS46" s="199"/>
      <c r="AT46" s="47"/>
      <c r="AU46" s="199"/>
      <c r="AV46" s="47"/>
      <c r="AW46" s="199"/>
      <c r="AX46" s="47"/>
      <c r="AY46" s="199"/>
      <c r="AZ46" s="47"/>
      <c r="BA46" s="199"/>
      <c r="BB46" s="47"/>
      <c r="BC46" s="199"/>
      <c r="BD46" s="47"/>
      <c r="BE46" s="199"/>
      <c r="BF46" s="47"/>
      <c r="BG46" s="199"/>
      <c r="BH46" s="47"/>
      <c r="BI46" s="199"/>
      <c r="BJ46" s="47"/>
    </row>
    <row r="47" spans="1:62" ht="24.75" customHeight="1">
      <c r="A47" s="436"/>
      <c r="B47" s="437"/>
      <c r="C47" s="453"/>
      <c r="D47" s="453"/>
      <c r="E47" s="453"/>
      <c r="F47" s="97" t="s">
        <v>81</v>
      </c>
      <c r="G47" s="57">
        <f t="shared" si="3"/>
        <v>269</v>
      </c>
      <c r="H47" s="165">
        <f>J47+L47+N47+P47+R47+T47+V47+X47+Z47+AB47+AD47+AF47+AH47+AJ47+AL47+AN47+AP47+AR47+AT47+AV47+AX47+AZ47+BB47+BD47+BF47+BH47+BJ47</f>
        <v>799.7</v>
      </c>
      <c r="I47" s="98">
        <v>48</v>
      </c>
      <c r="J47" s="98">
        <f>I47*6.5</f>
        <v>312</v>
      </c>
      <c r="K47" s="98">
        <v>16</v>
      </c>
      <c r="L47" s="47">
        <f t="shared" si="6"/>
        <v>72</v>
      </c>
      <c r="M47" s="225">
        <v>48</v>
      </c>
      <c r="N47" s="47">
        <f t="shared" si="7"/>
        <v>28.799999999999997</v>
      </c>
      <c r="O47" s="235">
        <v>16</v>
      </c>
      <c r="P47" s="47">
        <f t="shared" si="8"/>
        <v>80</v>
      </c>
      <c r="Q47" s="236">
        <v>100</v>
      </c>
      <c r="R47" s="47">
        <f t="shared" si="9"/>
        <v>20</v>
      </c>
      <c r="S47" s="225">
        <v>2</v>
      </c>
      <c r="T47" s="47">
        <f t="shared" si="10"/>
        <v>20</v>
      </c>
      <c r="U47" s="225">
        <v>2</v>
      </c>
      <c r="V47" s="47">
        <f t="shared" si="11"/>
        <v>3.6</v>
      </c>
      <c r="W47" s="229">
        <v>1</v>
      </c>
      <c r="X47" s="47">
        <f t="shared" si="12"/>
        <v>29</v>
      </c>
      <c r="Y47" s="229">
        <v>1</v>
      </c>
      <c r="Z47" s="47">
        <f t="shared" si="13"/>
        <v>3.2</v>
      </c>
      <c r="AA47" s="229">
        <v>2</v>
      </c>
      <c r="AB47" s="47">
        <f t="shared" si="14"/>
        <v>10</v>
      </c>
      <c r="AC47" s="101">
        <v>1</v>
      </c>
      <c r="AD47" s="47">
        <f t="shared" si="15"/>
        <v>2</v>
      </c>
      <c r="AE47" s="229">
        <v>1</v>
      </c>
      <c r="AF47" s="47">
        <f t="shared" si="16"/>
        <v>2.5</v>
      </c>
      <c r="AG47" s="229">
        <v>1</v>
      </c>
      <c r="AH47" s="47">
        <f t="shared" si="17"/>
        <v>0.9</v>
      </c>
      <c r="AI47" s="229">
        <v>3</v>
      </c>
      <c r="AJ47" s="47">
        <f t="shared" si="18"/>
        <v>2.0999999999999996</v>
      </c>
      <c r="AK47" s="229">
        <v>4</v>
      </c>
      <c r="AL47" s="47">
        <f t="shared" si="19"/>
        <v>1.6</v>
      </c>
      <c r="AM47" s="229">
        <v>6</v>
      </c>
      <c r="AN47" s="47">
        <f t="shared" si="20"/>
        <v>1.7999999999999998</v>
      </c>
      <c r="AO47" s="229">
        <v>2</v>
      </c>
      <c r="AP47" s="47">
        <f t="shared" si="21"/>
        <v>56</v>
      </c>
      <c r="AQ47" s="229">
        <v>1</v>
      </c>
      <c r="AR47" s="47">
        <f t="shared" si="22"/>
        <v>18.5</v>
      </c>
      <c r="AS47" s="229">
        <v>1</v>
      </c>
      <c r="AT47" s="47">
        <f t="shared" si="23"/>
        <v>9</v>
      </c>
      <c r="AU47" s="229">
        <v>1</v>
      </c>
      <c r="AV47" s="47">
        <f t="shared" si="24"/>
        <v>10.5</v>
      </c>
      <c r="AW47" s="229">
        <v>1</v>
      </c>
      <c r="AX47" s="47">
        <f t="shared" si="25"/>
        <v>18.5</v>
      </c>
      <c r="AY47" s="229">
        <v>2</v>
      </c>
      <c r="AZ47" s="47">
        <f t="shared" si="26"/>
        <v>20</v>
      </c>
      <c r="BA47" s="229">
        <v>2</v>
      </c>
      <c r="BB47" s="47">
        <f t="shared" si="27"/>
        <v>12</v>
      </c>
      <c r="BC47" s="229">
        <v>2</v>
      </c>
      <c r="BD47" s="47">
        <f t="shared" si="28"/>
        <v>21</v>
      </c>
      <c r="BE47" s="229">
        <v>1</v>
      </c>
      <c r="BF47" s="47">
        <f t="shared" si="29"/>
        <v>7.5</v>
      </c>
      <c r="BG47" s="229">
        <v>2</v>
      </c>
      <c r="BH47" s="47">
        <f t="shared" si="30"/>
        <v>7.2</v>
      </c>
      <c r="BI47" s="229">
        <v>2</v>
      </c>
      <c r="BJ47" s="47">
        <f t="shared" si="31"/>
        <v>30</v>
      </c>
    </row>
    <row r="48" spans="1:62" ht="24.75" customHeight="1">
      <c r="A48" s="436">
        <v>19</v>
      </c>
      <c r="B48" s="437" t="s">
        <v>204</v>
      </c>
      <c r="C48" s="451">
        <v>19</v>
      </c>
      <c r="D48" s="451">
        <v>545</v>
      </c>
      <c r="E48" s="451">
        <v>120</v>
      </c>
      <c r="F48" s="97" t="s">
        <v>80</v>
      </c>
      <c r="G48" s="57">
        <f t="shared" si="3"/>
        <v>0</v>
      </c>
      <c r="H48" s="57"/>
      <c r="I48" s="98">
        <v>0</v>
      </c>
      <c r="J48" s="98"/>
      <c r="K48" s="98"/>
      <c r="L48" s="47"/>
      <c r="M48" s="120"/>
      <c r="N48" s="47"/>
      <c r="O48" s="143"/>
      <c r="P48" s="47"/>
      <c r="Q48" s="113"/>
      <c r="R48" s="47"/>
      <c r="S48" s="113"/>
      <c r="T48" s="47"/>
      <c r="U48" s="113"/>
      <c r="V48" s="47"/>
      <c r="W48" s="117"/>
      <c r="X48" s="47"/>
      <c r="Y48" s="192"/>
      <c r="Z48" s="47"/>
      <c r="AA48" s="192"/>
      <c r="AB48" s="47"/>
      <c r="AC48" s="192"/>
      <c r="AD48" s="47"/>
      <c r="AE48" s="192"/>
      <c r="AF48" s="47"/>
      <c r="AG48" s="192"/>
      <c r="AH48" s="47"/>
      <c r="AI48" s="199"/>
      <c r="AJ48" s="47"/>
      <c r="AK48" s="199"/>
      <c r="AL48" s="47"/>
      <c r="AM48" s="199"/>
      <c r="AN48" s="47"/>
      <c r="AO48" s="199"/>
      <c r="AP48" s="47"/>
      <c r="AQ48" s="199"/>
      <c r="AR48" s="47"/>
      <c r="AS48" s="199"/>
      <c r="AT48" s="47"/>
      <c r="AU48" s="199"/>
      <c r="AV48" s="47"/>
      <c r="AW48" s="199"/>
      <c r="AX48" s="47"/>
      <c r="AY48" s="199"/>
      <c r="AZ48" s="47"/>
      <c r="BA48" s="199"/>
      <c r="BB48" s="47"/>
      <c r="BC48" s="199"/>
      <c r="BD48" s="47"/>
      <c r="BE48" s="199"/>
      <c r="BF48" s="47"/>
      <c r="BG48" s="199"/>
      <c r="BH48" s="47"/>
      <c r="BI48" s="199"/>
      <c r="BJ48" s="47"/>
    </row>
    <row r="49" spans="1:62" ht="24.75" customHeight="1">
      <c r="A49" s="436"/>
      <c r="B49" s="437"/>
      <c r="C49" s="453"/>
      <c r="D49" s="453"/>
      <c r="E49" s="453"/>
      <c r="F49" s="97" t="s">
        <v>81</v>
      </c>
      <c r="G49" s="57">
        <f t="shared" si="3"/>
        <v>343</v>
      </c>
      <c r="H49" s="165">
        <f>J49+L49+N49+P49+R49+T49+V49+X49+Z49+AB49+AD49+AF49+AH49+AJ49+AL49+AN49+AP49+AR49+AT49+AV49+AX49+AZ49+BB49+BD49+BF49+BH49+BJ49</f>
        <v>928.7</v>
      </c>
      <c r="I49" s="227">
        <v>60</v>
      </c>
      <c r="J49" s="98">
        <f>I49*6.5</f>
        <v>390</v>
      </c>
      <c r="K49" s="227">
        <v>20</v>
      </c>
      <c r="L49" s="47">
        <f t="shared" si="6"/>
        <v>90</v>
      </c>
      <c r="M49" s="225">
        <v>60</v>
      </c>
      <c r="N49" s="47">
        <f t="shared" si="7"/>
        <v>36</v>
      </c>
      <c r="O49" s="228">
        <v>20</v>
      </c>
      <c r="P49" s="47">
        <f t="shared" si="8"/>
        <v>100</v>
      </c>
      <c r="Q49" s="225">
        <v>140</v>
      </c>
      <c r="R49" s="47">
        <f t="shared" si="9"/>
        <v>28</v>
      </c>
      <c r="S49" s="225">
        <v>2</v>
      </c>
      <c r="T49" s="47">
        <f t="shared" si="10"/>
        <v>20</v>
      </c>
      <c r="U49" s="225">
        <v>2</v>
      </c>
      <c r="V49" s="47">
        <f t="shared" si="11"/>
        <v>3.6</v>
      </c>
      <c r="W49" s="229">
        <v>1</v>
      </c>
      <c r="X49" s="47">
        <f t="shared" si="12"/>
        <v>29</v>
      </c>
      <c r="Y49" s="225">
        <v>1</v>
      </c>
      <c r="Z49" s="47">
        <f t="shared" si="13"/>
        <v>3.2</v>
      </c>
      <c r="AA49" s="225">
        <v>2</v>
      </c>
      <c r="AB49" s="47">
        <f t="shared" si="14"/>
        <v>10</v>
      </c>
      <c r="AC49" s="99"/>
      <c r="AD49" s="47">
        <f t="shared" si="15"/>
        <v>0</v>
      </c>
      <c r="AE49" s="99"/>
      <c r="AF49" s="47">
        <f t="shared" si="16"/>
        <v>0</v>
      </c>
      <c r="AG49" s="225">
        <v>2</v>
      </c>
      <c r="AH49" s="47">
        <f t="shared" si="17"/>
        <v>1.8</v>
      </c>
      <c r="AI49" s="231">
        <v>4</v>
      </c>
      <c r="AJ49" s="47">
        <f t="shared" si="18"/>
        <v>2.8</v>
      </c>
      <c r="AK49" s="231">
        <v>5</v>
      </c>
      <c r="AL49" s="47">
        <f t="shared" si="19"/>
        <v>2</v>
      </c>
      <c r="AM49" s="231">
        <v>7</v>
      </c>
      <c r="AN49" s="47">
        <f t="shared" si="20"/>
        <v>2.1</v>
      </c>
      <c r="AO49" s="231">
        <v>2</v>
      </c>
      <c r="AP49" s="47">
        <f t="shared" si="21"/>
        <v>56</v>
      </c>
      <c r="AQ49" s="135">
        <v>1</v>
      </c>
      <c r="AR49" s="47">
        <f t="shared" si="22"/>
        <v>18.5</v>
      </c>
      <c r="AS49" s="231">
        <v>1</v>
      </c>
      <c r="AT49" s="47">
        <f t="shared" si="23"/>
        <v>9</v>
      </c>
      <c r="AU49" s="231">
        <v>1</v>
      </c>
      <c r="AV49" s="47">
        <f t="shared" si="24"/>
        <v>10.5</v>
      </c>
      <c r="AW49" s="231">
        <v>1</v>
      </c>
      <c r="AX49" s="47">
        <f t="shared" si="25"/>
        <v>18.5</v>
      </c>
      <c r="AY49" s="231">
        <v>2</v>
      </c>
      <c r="AZ49" s="47">
        <f t="shared" si="26"/>
        <v>20</v>
      </c>
      <c r="BA49" s="231">
        <v>2</v>
      </c>
      <c r="BB49" s="47">
        <f t="shared" si="27"/>
        <v>12</v>
      </c>
      <c r="BC49" s="231">
        <v>2</v>
      </c>
      <c r="BD49" s="47">
        <f t="shared" si="28"/>
        <v>21</v>
      </c>
      <c r="BE49" s="231">
        <v>1</v>
      </c>
      <c r="BF49" s="47">
        <f t="shared" si="29"/>
        <v>7.5</v>
      </c>
      <c r="BG49" s="231">
        <v>2</v>
      </c>
      <c r="BH49" s="47">
        <f t="shared" si="30"/>
        <v>7.2</v>
      </c>
      <c r="BI49" s="231">
        <v>2</v>
      </c>
      <c r="BJ49" s="47">
        <f t="shared" si="31"/>
        <v>30</v>
      </c>
    </row>
    <row r="50" spans="1:62" ht="24.75" customHeight="1">
      <c r="A50" s="436">
        <v>20</v>
      </c>
      <c r="B50" s="437" t="s">
        <v>205</v>
      </c>
      <c r="C50" s="451">
        <v>21</v>
      </c>
      <c r="D50" s="451">
        <v>554</v>
      </c>
      <c r="E50" s="451">
        <v>104</v>
      </c>
      <c r="F50" s="97" t="s">
        <v>80</v>
      </c>
      <c r="G50" s="57">
        <f t="shared" si="3"/>
        <v>0</v>
      </c>
      <c r="H50" s="57"/>
      <c r="I50" s="124" t="s">
        <v>144</v>
      </c>
      <c r="J50" s="124"/>
      <c r="K50" s="124" t="s">
        <v>144</v>
      </c>
      <c r="L50" s="47"/>
      <c r="M50" s="124" t="s">
        <v>144</v>
      </c>
      <c r="N50" s="47"/>
      <c r="O50" s="124" t="s">
        <v>144</v>
      </c>
      <c r="P50" s="47"/>
      <c r="Q50" s="124" t="s">
        <v>144</v>
      </c>
      <c r="R50" s="47"/>
      <c r="S50" s="124" t="s">
        <v>144</v>
      </c>
      <c r="T50" s="47"/>
      <c r="U50" s="124" t="s">
        <v>144</v>
      </c>
      <c r="V50" s="47"/>
      <c r="W50" s="124" t="s">
        <v>144</v>
      </c>
      <c r="X50" s="47"/>
      <c r="Y50" s="124" t="s">
        <v>144</v>
      </c>
      <c r="Z50" s="47"/>
      <c r="AA50" s="124" t="s">
        <v>144</v>
      </c>
      <c r="AB50" s="47"/>
      <c r="AC50" s="124" t="s">
        <v>144</v>
      </c>
      <c r="AD50" s="47"/>
      <c r="AE50" s="124" t="s">
        <v>144</v>
      </c>
      <c r="AF50" s="47"/>
      <c r="AG50" s="124" t="s">
        <v>144</v>
      </c>
      <c r="AH50" s="47"/>
      <c r="AI50" s="124" t="s">
        <v>144</v>
      </c>
      <c r="AJ50" s="47"/>
      <c r="AK50" s="124" t="s">
        <v>144</v>
      </c>
      <c r="AL50" s="47"/>
      <c r="AM50" s="124" t="s">
        <v>144</v>
      </c>
      <c r="AN50" s="47"/>
      <c r="AO50" s="124" t="s">
        <v>144</v>
      </c>
      <c r="AP50" s="47"/>
      <c r="AQ50" s="124" t="s">
        <v>144</v>
      </c>
      <c r="AR50" s="47"/>
      <c r="AS50" s="124" t="s">
        <v>144</v>
      </c>
      <c r="AT50" s="47"/>
      <c r="AU50" s="124" t="s">
        <v>144</v>
      </c>
      <c r="AV50" s="47"/>
      <c r="AW50" s="124" t="s">
        <v>144</v>
      </c>
      <c r="AX50" s="47"/>
      <c r="AY50" s="124" t="s">
        <v>144</v>
      </c>
      <c r="AZ50" s="47"/>
      <c r="BA50" s="124" t="s">
        <v>144</v>
      </c>
      <c r="BB50" s="47"/>
      <c r="BC50" s="124" t="s">
        <v>144</v>
      </c>
      <c r="BD50" s="47"/>
      <c r="BE50" s="124" t="s">
        <v>144</v>
      </c>
      <c r="BF50" s="47"/>
      <c r="BG50" s="124" t="s">
        <v>144</v>
      </c>
      <c r="BH50" s="47"/>
      <c r="BI50" s="124" t="s">
        <v>144</v>
      </c>
      <c r="BJ50" s="47"/>
    </row>
    <row r="51" spans="1:62" ht="24.75" customHeight="1">
      <c r="A51" s="436"/>
      <c r="B51" s="437"/>
      <c r="C51" s="453"/>
      <c r="D51" s="453"/>
      <c r="E51" s="453"/>
      <c r="F51" s="97" t="s">
        <v>81</v>
      </c>
      <c r="G51" s="57">
        <f t="shared" si="3"/>
        <v>295</v>
      </c>
      <c r="H51" s="165">
        <f>J51+L51+N51+P51+R51+T51+V51+X51+Z51+AB51+AD51+AF51+AH51+AJ51+AL51+AN51+AP51+AR51+AT51+AV51+AX51+AZ51+BB51+BD51+BF51+BH51+BJ51</f>
        <v>842.50000000000011</v>
      </c>
      <c r="I51" s="227">
        <v>52</v>
      </c>
      <c r="J51" s="98">
        <f>I51*6.5</f>
        <v>338</v>
      </c>
      <c r="K51" s="227">
        <v>18</v>
      </c>
      <c r="L51" s="47">
        <f t="shared" si="6"/>
        <v>81</v>
      </c>
      <c r="M51" s="99">
        <v>52</v>
      </c>
      <c r="N51" s="47">
        <f t="shared" si="7"/>
        <v>31.2</v>
      </c>
      <c r="O51" s="228">
        <v>18</v>
      </c>
      <c r="P51" s="47">
        <f t="shared" si="8"/>
        <v>90</v>
      </c>
      <c r="Q51" s="225">
        <v>110</v>
      </c>
      <c r="R51" s="47">
        <f t="shared" si="9"/>
        <v>22</v>
      </c>
      <c r="S51" s="225">
        <v>2</v>
      </c>
      <c r="T51" s="47">
        <f t="shared" si="10"/>
        <v>20</v>
      </c>
      <c r="U51" s="225">
        <v>2</v>
      </c>
      <c r="V51" s="47">
        <f t="shared" si="11"/>
        <v>3.6</v>
      </c>
      <c r="W51" s="229">
        <v>1</v>
      </c>
      <c r="X51" s="47">
        <f t="shared" si="12"/>
        <v>29</v>
      </c>
      <c r="Y51" s="230" t="s">
        <v>142</v>
      </c>
      <c r="Z51" s="47">
        <f t="shared" si="13"/>
        <v>3.2</v>
      </c>
      <c r="AA51" s="237">
        <v>2</v>
      </c>
      <c r="AB51" s="47">
        <f t="shared" si="14"/>
        <v>10</v>
      </c>
      <c r="AC51" s="230">
        <v>1</v>
      </c>
      <c r="AD51" s="47">
        <f t="shared" si="15"/>
        <v>2</v>
      </c>
      <c r="AE51" s="225">
        <v>1</v>
      </c>
      <c r="AF51" s="47">
        <f t="shared" si="16"/>
        <v>2.5</v>
      </c>
      <c r="AG51" s="238">
        <v>2</v>
      </c>
      <c r="AH51" s="47">
        <f t="shared" si="17"/>
        <v>1.8</v>
      </c>
      <c r="AI51" s="231">
        <v>6</v>
      </c>
      <c r="AJ51" s="47">
        <f t="shared" si="18"/>
        <v>4.1999999999999993</v>
      </c>
      <c r="AK51" s="231">
        <v>5</v>
      </c>
      <c r="AL51" s="47">
        <f t="shared" si="19"/>
        <v>2</v>
      </c>
      <c r="AM51" s="231">
        <v>6</v>
      </c>
      <c r="AN51" s="47">
        <f t="shared" si="20"/>
        <v>1.7999999999999998</v>
      </c>
      <c r="AO51" s="231">
        <v>2</v>
      </c>
      <c r="AP51" s="47">
        <f t="shared" si="21"/>
        <v>56</v>
      </c>
      <c r="AQ51" s="231">
        <v>1</v>
      </c>
      <c r="AR51" s="47">
        <f t="shared" si="22"/>
        <v>18.5</v>
      </c>
      <c r="AS51" s="231">
        <v>1</v>
      </c>
      <c r="AT51" s="47">
        <f t="shared" si="23"/>
        <v>9</v>
      </c>
      <c r="AU51" s="231">
        <v>1</v>
      </c>
      <c r="AV51" s="47">
        <f t="shared" si="24"/>
        <v>10.5</v>
      </c>
      <c r="AW51" s="231">
        <v>1</v>
      </c>
      <c r="AX51" s="47">
        <f t="shared" si="25"/>
        <v>18.5</v>
      </c>
      <c r="AY51" s="231">
        <v>1</v>
      </c>
      <c r="AZ51" s="47">
        <f t="shared" si="26"/>
        <v>10</v>
      </c>
      <c r="BA51" s="231">
        <v>2</v>
      </c>
      <c r="BB51" s="47">
        <f t="shared" si="27"/>
        <v>12</v>
      </c>
      <c r="BC51" s="231">
        <v>2</v>
      </c>
      <c r="BD51" s="47">
        <f t="shared" si="28"/>
        <v>21</v>
      </c>
      <c r="BE51" s="231">
        <v>1</v>
      </c>
      <c r="BF51" s="47">
        <f t="shared" si="29"/>
        <v>7.5</v>
      </c>
      <c r="BG51" s="231">
        <v>2</v>
      </c>
      <c r="BH51" s="47">
        <f t="shared" si="30"/>
        <v>7.2</v>
      </c>
      <c r="BI51" s="231">
        <v>2</v>
      </c>
      <c r="BJ51" s="47">
        <f t="shared" si="31"/>
        <v>30</v>
      </c>
    </row>
    <row r="52" spans="1:62" ht="24.75" customHeight="1">
      <c r="A52" s="436">
        <v>21</v>
      </c>
      <c r="B52" s="437" t="s">
        <v>206</v>
      </c>
      <c r="C52" s="451">
        <v>32</v>
      </c>
      <c r="D52" s="451">
        <v>670</v>
      </c>
      <c r="E52" s="451">
        <v>120</v>
      </c>
      <c r="F52" s="97" t="s">
        <v>80</v>
      </c>
      <c r="G52" s="57">
        <f t="shared" si="3"/>
        <v>8</v>
      </c>
      <c r="H52" s="57"/>
      <c r="I52" s="98">
        <v>8</v>
      </c>
      <c r="J52" s="98"/>
      <c r="K52" s="98" t="s">
        <v>144</v>
      </c>
      <c r="L52" s="47"/>
      <c r="M52" s="99" t="s">
        <v>144</v>
      </c>
      <c r="N52" s="47"/>
      <c r="O52" s="100" t="s">
        <v>144</v>
      </c>
      <c r="P52" s="47"/>
      <c r="Q52" s="99" t="s">
        <v>144</v>
      </c>
      <c r="R52" s="47"/>
      <c r="S52" s="99" t="s">
        <v>144</v>
      </c>
      <c r="T52" s="47"/>
      <c r="U52" s="99" t="s">
        <v>144</v>
      </c>
      <c r="V52" s="47"/>
      <c r="W52" s="101" t="s">
        <v>144</v>
      </c>
      <c r="X52" s="47"/>
      <c r="Y52" s="99" t="s">
        <v>144</v>
      </c>
      <c r="Z52" s="47"/>
      <c r="AA52" s="99" t="s">
        <v>144</v>
      </c>
      <c r="AB52" s="47"/>
      <c r="AC52" s="99" t="s">
        <v>144</v>
      </c>
      <c r="AD52" s="47"/>
      <c r="AE52" s="99" t="s">
        <v>144</v>
      </c>
      <c r="AF52" s="47"/>
      <c r="AG52" s="99" t="s">
        <v>144</v>
      </c>
      <c r="AH52" s="47"/>
      <c r="AI52" s="135" t="s">
        <v>144</v>
      </c>
      <c r="AJ52" s="47"/>
      <c r="AK52" s="135" t="s">
        <v>144</v>
      </c>
      <c r="AL52" s="47"/>
      <c r="AM52" s="135" t="s">
        <v>144</v>
      </c>
      <c r="AN52" s="47"/>
      <c r="AO52" s="135" t="s">
        <v>144</v>
      </c>
      <c r="AP52" s="47"/>
      <c r="AQ52" s="135" t="s">
        <v>144</v>
      </c>
      <c r="AR52" s="47"/>
      <c r="AS52" s="135" t="s">
        <v>144</v>
      </c>
      <c r="AT52" s="47"/>
      <c r="AU52" s="135" t="s">
        <v>144</v>
      </c>
      <c r="AV52" s="47"/>
      <c r="AW52" s="135" t="s">
        <v>144</v>
      </c>
      <c r="AX52" s="47"/>
      <c r="AY52" s="135" t="s">
        <v>144</v>
      </c>
      <c r="AZ52" s="47"/>
      <c r="BA52" s="135" t="s">
        <v>144</v>
      </c>
      <c r="BB52" s="47"/>
      <c r="BC52" s="135" t="s">
        <v>144</v>
      </c>
      <c r="BD52" s="47"/>
      <c r="BE52" s="135" t="s">
        <v>144</v>
      </c>
      <c r="BF52" s="47"/>
      <c r="BG52" s="135" t="s">
        <v>144</v>
      </c>
      <c r="BH52" s="47"/>
      <c r="BI52" s="135" t="s">
        <v>144</v>
      </c>
      <c r="BJ52" s="47"/>
    </row>
    <row r="53" spans="1:62" ht="24.75" customHeight="1">
      <c r="A53" s="436"/>
      <c r="B53" s="437"/>
      <c r="C53" s="453"/>
      <c r="D53" s="453"/>
      <c r="E53" s="453"/>
      <c r="F53" s="97" t="s">
        <v>81</v>
      </c>
      <c r="G53" s="57">
        <f t="shared" si="3"/>
        <v>340</v>
      </c>
      <c r="H53" s="165">
        <f>J53+L53+N53+P53+R53+T53+V53+X53+Z53+AB53+AD53+AF53+AH53+AJ53+AL53+AN53+AP53+AR53+AT53+AV53+AX53+AZ53+BB53+BD53+BF53+BH53+BJ53</f>
        <v>896.90000000000009</v>
      </c>
      <c r="I53" s="227">
        <v>54</v>
      </c>
      <c r="J53" s="98">
        <f>I53*6.5</f>
        <v>351</v>
      </c>
      <c r="K53" s="227">
        <v>20</v>
      </c>
      <c r="L53" s="47">
        <f t="shared" si="6"/>
        <v>90</v>
      </c>
      <c r="M53" s="225">
        <v>60</v>
      </c>
      <c r="N53" s="47">
        <f t="shared" si="7"/>
        <v>36</v>
      </c>
      <c r="O53" s="228">
        <v>20</v>
      </c>
      <c r="P53" s="47">
        <f t="shared" si="8"/>
        <v>100</v>
      </c>
      <c r="Q53" s="225">
        <v>140</v>
      </c>
      <c r="R53" s="47">
        <f t="shared" si="9"/>
        <v>28</v>
      </c>
      <c r="S53" s="225">
        <v>2</v>
      </c>
      <c r="T53" s="47">
        <f t="shared" si="10"/>
        <v>20</v>
      </c>
      <c r="U53" s="225">
        <v>2</v>
      </c>
      <c r="V53" s="47">
        <f t="shared" si="11"/>
        <v>3.6</v>
      </c>
      <c r="W53" s="229">
        <v>1</v>
      </c>
      <c r="X53" s="47">
        <f t="shared" si="12"/>
        <v>29</v>
      </c>
      <c r="Y53" s="225">
        <v>1</v>
      </c>
      <c r="Z53" s="47">
        <f t="shared" si="13"/>
        <v>3.2</v>
      </c>
      <c r="AA53" s="225">
        <v>2</v>
      </c>
      <c r="AB53" s="47">
        <f t="shared" si="14"/>
        <v>10</v>
      </c>
      <c r="AC53" s="231">
        <v>2</v>
      </c>
      <c r="AD53" s="47">
        <f t="shared" si="15"/>
        <v>4</v>
      </c>
      <c r="AE53" s="231">
        <v>1</v>
      </c>
      <c r="AF53" s="47">
        <f t="shared" si="16"/>
        <v>2.5</v>
      </c>
      <c r="AG53" s="225">
        <v>2</v>
      </c>
      <c r="AH53" s="47">
        <f t="shared" si="17"/>
        <v>1.8</v>
      </c>
      <c r="AI53" s="231" t="s">
        <v>161</v>
      </c>
      <c r="AJ53" s="47">
        <f t="shared" si="18"/>
        <v>4.1999999999999993</v>
      </c>
      <c r="AK53" s="231">
        <v>4</v>
      </c>
      <c r="AL53" s="47">
        <f t="shared" si="19"/>
        <v>1.6</v>
      </c>
      <c r="AM53" s="231">
        <v>6</v>
      </c>
      <c r="AN53" s="47">
        <f t="shared" si="20"/>
        <v>1.7999999999999998</v>
      </c>
      <c r="AO53" s="231">
        <v>2</v>
      </c>
      <c r="AP53" s="47">
        <f t="shared" si="21"/>
        <v>56</v>
      </c>
      <c r="AQ53" s="231">
        <v>1</v>
      </c>
      <c r="AR53" s="47">
        <f t="shared" si="22"/>
        <v>18.5</v>
      </c>
      <c r="AS53" s="231">
        <v>1</v>
      </c>
      <c r="AT53" s="47">
        <f t="shared" si="23"/>
        <v>9</v>
      </c>
      <c r="AU53" s="231">
        <v>1</v>
      </c>
      <c r="AV53" s="47">
        <f t="shared" si="24"/>
        <v>10.5</v>
      </c>
      <c r="AW53" s="231">
        <v>1</v>
      </c>
      <c r="AX53" s="47">
        <f t="shared" si="25"/>
        <v>18.5</v>
      </c>
      <c r="AY53" s="231">
        <v>2</v>
      </c>
      <c r="AZ53" s="47">
        <f t="shared" si="26"/>
        <v>20</v>
      </c>
      <c r="BA53" s="231">
        <v>2</v>
      </c>
      <c r="BB53" s="47">
        <f t="shared" si="27"/>
        <v>12</v>
      </c>
      <c r="BC53" s="231">
        <v>2</v>
      </c>
      <c r="BD53" s="47">
        <f t="shared" si="28"/>
        <v>21</v>
      </c>
      <c r="BE53" s="231">
        <v>1</v>
      </c>
      <c r="BF53" s="47">
        <f t="shared" si="29"/>
        <v>7.5</v>
      </c>
      <c r="BG53" s="231">
        <v>2</v>
      </c>
      <c r="BH53" s="47">
        <f t="shared" si="30"/>
        <v>7.2</v>
      </c>
      <c r="BI53" s="231">
        <v>2</v>
      </c>
      <c r="BJ53" s="47">
        <f t="shared" si="31"/>
        <v>30</v>
      </c>
    </row>
    <row r="54" spans="1:62" ht="24.75" customHeight="1">
      <c r="A54" s="436">
        <v>22</v>
      </c>
      <c r="B54" s="437" t="s">
        <v>207</v>
      </c>
      <c r="C54" s="451">
        <v>35</v>
      </c>
      <c r="D54" s="451">
        <v>760</v>
      </c>
      <c r="E54" s="451">
        <v>120</v>
      </c>
      <c r="F54" s="97" t="s">
        <v>80</v>
      </c>
      <c r="G54" s="57">
        <f t="shared" si="3"/>
        <v>135</v>
      </c>
      <c r="H54" s="57"/>
      <c r="I54" s="98">
        <v>15</v>
      </c>
      <c r="J54" s="98"/>
      <c r="K54" s="98">
        <v>100</v>
      </c>
      <c r="L54" s="47"/>
      <c r="M54" s="99">
        <v>20</v>
      </c>
      <c r="N54" s="47"/>
      <c r="O54" s="100"/>
      <c r="P54" s="47"/>
      <c r="Q54" s="99"/>
      <c r="R54" s="47"/>
      <c r="S54" s="99"/>
      <c r="T54" s="47"/>
      <c r="U54" s="99"/>
      <c r="V54" s="47"/>
      <c r="W54" s="101"/>
      <c r="X54" s="47"/>
      <c r="Y54" s="99"/>
      <c r="Z54" s="47"/>
      <c r="AA54" s="99"/>
      <c r="AB54" s="47"/>
      <c r="AC54" s="99"/>
      <c r="AD54" s="47"/>
      <c r="AE54" s="99"/>
      <c r="AF54" s="47"/>
      <c r="AG54" s="99"/>
      <c r="AH54" s="47"/>
      <c r="AI54" s="135"/>
      <c r="AJ54" s="47"/>
      <c r="AK54" s="135"/>
      <c r="AL54" s="47"/>
      <c r="AM54" s="135"/>
      <c r="AN54" s="47"/>
      <c r="AO54" s="135"/>
      <c r="AP54" s="47"/>
      <c r="AQ54" s="135"/>
      <c r="AR54" s="47"/>
      <c r="AS54" s="135"/>
      <c r="AT54" s="47"/>
      <c r="AU54" s="135"/>
      <c r="AV54" s="47"/>
      <c r="AW54" s="135"/>
      <c r="AX54" s="47"/>
      <c r="AY54" s="135"/>
      <c r="AZ54" s="47"/>
      <c r="BA54" s="135"/>
      <c r="BB54" s="47"/>
      <c r="BC54" s="135"/>
      <c r="BD54" s="47"/>
      <c r="BE54" s="135"/>
      <c r="BF54" s="47"/>
      <c r="BG54" s="135"/>
      <c r="BH54" s="47"/>
      <c r="BI54" s="135"/>
      <c r="BJ54" s="47"/>
    </row>
    <row r="55" spans="1:62" ht="24.75" customHeight="1">
      <c r="A55" s="436"/>
      <c r="B55" s="437"/>
      <c r="C55" s="453"/>
      <c r="D55" s="453"/>
      <c r="E55" s="453"/>
      <c r="F55" s="97" t="s">
        <v>81</v>
      </c>
      <c r="G55" s="57">
        <f t="shared" si="3"/>
        <v>294</v>
      </c>
      <c r="H55" s="165">
        <f>J55+L55+N55+P55+R55+T55+V55+X55+Z55+AB55+AD55+AF55+AH55+AJ55+AL55+AN55+AP55+AR55+AT55+AV55+AX55+AZ55+BB55+BD55+BF55+BH55+BJ55</f>
        <v>737.4</v>
      </c>
      <c r="I55" s="227">
        <v>45</v>
      </c>
      <c r="J55" s="98">
        <f>I55*6.5</f>
        <v>292.5</v>
      </c>
      <c r="K55" s="98"/>
      <c r="L55" s="47">
        <f t="shared" si="6"/>
        <v>0</v>
      </c>
      <c r="M55" s="225">
        <v>40</v>
      </c>
      <c r="N55" s="47">
        <f t="shared" si="7"/>
        <v>24</v>
      </c>
      <c r="O55" s="228">
        <v>20</v>
      </c>
      <c r="P55" s="47">
        <f t="shared" si="8"/>
        <v>100</v>
      </c>
      <c r="Q55" s="225">
        <v>140</v>
      </c>
      <c r="R55" s="47">
        <f t="shared" si="9"/>
        <v>28</v>
      </c>
      <c r="S55" s="225">
        <v>2</v>
      </c>
      <c r="T55" s="47">
        <f t="shared" si="10"/>
        <v>20</v>
      </c>
      <c r="U55" s="225">
        <v>2</v>
      </c>
      <c r="V55" s="47">
        <f t="shared" si="11"/>
        <v>3.6</v>
      </c>
      <c r="W55" s="229">
        <v>1</v>
      </c>
      <c r="X55" s="47">
        <f t="shared" si="12"/>
        <v>29</v>
      </c>
      <c r="Y55" s="225">
        <v>1</v>
      </c>
      <c r="Z55" s="47">
        <f t="shared" si="13"/>
        <v>3.2</v>
      </c>
      <c r="AA55" s="225">
        <v>2</v>
      </c>
      <c r="AB55" s="47">
        <f t="shared" si="14"/>
        <v>10</v>
      </c>
      <c r="AC55" s="225">
        <v>2</v>
      </c>
      <c r="AD55" s="47">
        <f t="shared" si="15"/>
        <v>4</v>
      </c>
      <c r="AE55" s="225">
        <v>1</v>
      </c>
      <c r="AF55" s="47">
        <f t="shared" si="16"/>
        <v>2.5</v>
      </c>
      <c r="AG55" s="225">
        <v>2</v>
      </c>
      <c r="AH55" s="47">
        <f t="shared" si="17"/>
        <v>1.8</v>
      </c>
      <c r="AI55" s="225">
        <v>6</v>
      </c>
      <c r="AJ55" s="47">
        <f t="shared" si="18"/>
        <v>4.1999999999999993</v>
      </c>
      <c r="AK55" s="225">
        <v>5</v>
      </c>
      <c r="AL55" s="47">
        <f t="shared" si="19"/>
        <v>2</v>
      </c>
      <c r="AM55" s="225">
        <v>8</v>
      </c>
      <c r="AN55" s="47">
        <f t="shared" si="20"/>
        <v>2.4</v>
      </c>
      <c r="AO55" s="225">
        <v>2</v>
      </c>
      <c r="AP55" s="47">
        <f t="shared" si="21"/>
        <v>56</v>
      </c>
      <c r="AQ55" s="225">
        <v>1</v>
      </c>
      <c r="AR55" s="47">
        <f t="shared" si="22"/>
        <v>18.5</v>
      </c>
      <c r="AS55" s="225">
        <v>1</v>
      </c>
      <c r="AT55" s="47">
        <f t="shared" si="23"/>
        <v>9</v>
      </c>
      <c r="AU55" s="225">
        <v>1</v>
      </c>
      <c r="AV55" s="47">
        <f t="shared" si="24"/>
        <v>10.5</v>
      </c>
      <c r="AW55" s="225">
        <v>1</v>
      </c>
      <c r="AX55" s="47">
        <f t="shared" si="25"/>
        <v>18.5</v>
      </c>
      <c r="AY55" s="225">
        <v>2</v>
      </c>
      <c r="AZ55" s="47">
        <f t="shared" si="26"/>
        <v>20</v>
      </c>
      <c r="BA55" s="225">
        <v>2</v>
      </c>
      <c r="BB55" s="47">
        <f t="shared" si="27"/>
        <v>12</v>
      </c>
      <c r="BC55" s="231">
        <v>2</v>
      </c>
      <c r="BD55" s="47">
        <f t="shared" si="28"/>
        <v>21</v>
      </c>
      <c r="BE55" s="231">
        <v>1</v>
      </c>
      <c r="BF55" s="47">
        <f t="shared" si="29"/>
        <v>7.5</v>
      </c>
      <c r="BG55" s="225">
        <v>2</v>
      </c>
      <c r="BH55" s="47">
        <f t="shared" si="30"/>
        <v>7.2</v>
      </c>
      <c r="BI55" s="231">
        <v>2</v>
      </c>
      <c r="BJ55" s="47">
        <f t="shared" si="31"/>
        <v>30</v>
      </c>
    </row>
    <row r="56" spans="1:62" ht="24.75" customHeight="1">
      <c r="A56" s="436">
        <v>23</v>
      </c>
      <c r="B56" s="437" t="s">
        <v>134</v>
      </c>
      <c r="C56" s="451">
        <v>7</v>
      </c>
      <c r="D56" s="451">
        <v>207</v>
      </c>
      <c r="E56" s="451">
        <v>72</v>
      </c>
      <c r="F56" s="97" t="s">
        <v>80</v>
      </c>
      <c r="G56" s="57">
        <f t="shared" si="3"/>
        <v>131</v>
      </c>
      <c r="H56" s="57"/>
      <c r="I56" s="98">
        <v>20</v>
      </c>
      <c r="J56" s="98"/>
      <c r="K56" s="98">
        <v>3</v>
      </c>
      <c r="L56" s="47"/>
      <c r="M56" s="99">
        <v>12</v>
      </c>
      <c r="N56" s="47"/>
      <c r="O56" s="100">
        <v>8</v>
      </c>
      <c r="P56" s="47"/>
      <c r="Q56" s="99">
        <v>50</v>
      </c>
      <c r="R56" s="47"/>
      <c r="S56" s="99">
        <v>2</v>
      </c>
      <c r="T56" s="47"/>
      <c r="U56" s="99">
        <v>2</v>
      </c>
      <c r="V56" s="47"/>
      <c r="W56" s="101">
        <v>1</v>
      </c>
      <c r="X56" s="47"/>
      <c r="Y56" s="101">
        <v>1</v>
      </c>
      <c r="Z56" s="47"/>
      <c r="AA56" s="101">
        <v>4</v>
      </c>
      <c r="AB56" s="47"/>
      <c r="AC56" s="101">
        <v>2</v>
      </c>
      <c r="AD56" s="47"/>
      <c r="AE56" s="101">
        <v>2</v>
      </c>
      <c r="AF56" s="47"/>
      <c r="AG56" s="101">
        <v>2</v>
      </c>
      <c r="AH56" s="47"/>
      <c r="AI56" s="101">
        <v>2</v>
      </c>
      <c r="AJ56" s="47"/>
      <c r="AK56" s="101">
        <v>2</v>
      </c>
      <c r="AL56" s="47"/>
      <c r="AM56" s="101">
        <v>2</v>
      </c>
      <c r="AN56" s="47"/>
      <c r="AO56" s="101">
        <v>1</v>
      </c>
      <c r="AP56" s="47"/>
      <c r="AQ56" s="101">
        <v>2</v>
      </c>
      <c r="AR56" s="47"/>
      <c r="AS56" s="101">
        <v>2</v>
      </c>
      <c r="AT56" s="47"/>
      <c r="AU56" s="101">
        <v>2</v>
      </c>
      <c r="AV56" s="47"/>
      <c r="AW56" s="101">
        <v>1</v>
      </c>
      <c r="AX56" s="47"/>
      <c r="AY56" s="101">
        <v>1</v>
      </c>
      <c r="AZ56" s="47"/>
      <c r="BA56" s="101">
        <v>1</v>
      </c>
      <c r="BB56" s="47"/>
      <c r="BC56" s="101">
        <v>2</v>
      </c>
      <c r="BD56" s="47"/>
      <c r="BE56" s="101">
        <v>2</v>
      </c>
      <c r="BF56" s="47"/>
      <c r="BG56" s="101">
        <v>2</v>
      </c>
      <c r="BH56" s="47"/>
      <c r="BI56" s="101"/>
      <c r="BJ56" s="47"/>
    </row>
    <row r="57" spans="1:62" ht="24.75" customHeight="1">
      <c r="A57" s="436"/>
      <c r="B57" s="437"/>
      <c r="C57" s="453"/>
      <c r="D57" s="453"/>
      <c r="E57" s="453"/>
      <c r="F57" s="97" t="s">
        <v>81</v>
      </c>
      <c r="G57" s="57">
        <f t="shared" si="3"/>
        <v>122</v>
      </c>
      <c r="H57" s="165">
        <f>J57+L57+N57+P57+R57+T57+V57+X57+Z57+AB57+AD57+AF57+AH57+AJ57+AL57+AN57+AP57+AR57+AT57+AV57+AX57+AZ57+BB57+BD57+BF57+BH57+BJ57</f>
        <v>364.8</v>
      </c>
      <c r="I57" s="227">
        <v>18</v>
      </c>
      <c r="J57" s="98">
        <f>I57*6.5</f>
        <v>117</v>
      </c>
      <c r="K57" s="227">
        <v>9</v>
      </c>
      <c r="L57" s="47">
        <f t="shared" si="6"/>
        <v>40.5</v>
      </c>
      <c r="M57" s="225">
        <v>24</v>
      </c>
      <c r="N57" s="47">
        <f t="shared" si="7"/>
        <v>14.399999999999999</v>
      </c>
      <c r="O57" s="228">
        <v>4</v>
      </c>
      <c r="P57" s="47">
        <f t="shared" si="8"/>
        <v>20</v>
      </c>
      <c r="Q57" s="225">
        <v>40</v>
      </c>
      <c r="R57" s="47">
        <f t="shared" si="9"/>
        <v>8</v>
      </c>
      <c r="S57" s="225">
        <v>2</v>
      </c>
      <c r="T57" s="47">
        <f t="shared" si="10"/>
        <v>20</v>
      </c>
      <c r="U57" s="225">
        <v>2</v>
      </c>
      <c r="V57" s="47">
        <f t="shared" si="11"/>
        <v>3.6</v>
      </c>
      <c r="W57" s="229">
        <v>1</v>
      </c>
      <c r="X57" s="47">
        <f t="shared" si="12"/>
        <v>29</v>
      </c>
      <c r="Y57" s="101"/>
      <c r="Z57" s="47">
        <f t="shared" si="13"/>
        <v>0</v>
      </c>
      <c r="AA57" s="229">
        <v>2</v>
      </c>
      <c r="AB57" s="47">
        <f t="shared" si="14"/>
        <v>10</v>
      </c>
      <c r="AC57" s="229">
        <v>2</v>
      </c>
      <c r="AD57" s="47">
        <f t="shared" si="15"/>
        <v>4</v>
      </c>
      <c r="AE57" s="229">
        <v>1</v>
      </c>
      <c r="AF57" s="47">
        <f t="shared" si="16"/>
        <v>2.5</v>
      </c>
      <c r="AG57" s="229">
        <v>2</v>
      </c>
      <c r="AH57" s="47">
        <f t="shared" si="17"/>
        <v>1.8</v>
      </c>
      <c r="AI57" s="229">
        <v>2</v>
      </c>
      <c r="AJ57" s="47">
        <f t="shared" si="18"/>
        <v>1.4</v>
      </c>
      <c r="AK57" s="229">
        <v>2</v>
      </c>
      <c r="AL57" s="47">
        <f t="shared" si="19"/>
        <v>0.8</v>
      </c>
      <c r="AM57" s="229">
        <v>2</v>
      </c>
      <c r="AN57" s="47">
        <f t="shared" si="20"/>
        <v>0.6</v>
      </c>
      <c r="AO57" s="101"/>
      <c r="AP57" s="47">
        <f t="shared" si="21"/>
        <v>0</v>
      </c>
      <c r="AQ57" s="229">
        <v>1</v>
      </c>
      <c r="AR57" s="47">
        <f t="shared" si="22"/>
        <v>18.5</v>
      </c>
      <c r="AS57" s="229">
        <v>1</v>
      </c>
      <c r="AT57" s="47">
        <f t="shared" si="23"/>
        <v>9</v>
      </c>
      <c r="AU57" s="229">
        <v>1</v>
      </c>
      <c r="AV57" s="47">
        <f t="shared" si="24"/>
        <v>10.5</v>
      </c>
      <c r="AW57" s="101"/>
      <c r="AX57" s="47">
        <f t="shared" si="25"/>
        <v>0</v>
      </c>
      <c r="AY57" s="229">
        <v>1</v>
      </c>
      <c r="AZ57" s="47">
        <f t="shared" si="26"/>
        <v>10</v>
      </c>
      <c r="BA57" s="229">
        <v>1</v>
      </c>
      <c r="BB57" s="47">
        <f t="shared" si="27"/>
        <v>6</v>
      </c>
      <c r="BC57" s="101"/>
      <c r="BD57" s="47">
        <f t="shared" si="28"/>
        <v>0</v>
      </c>
      <c r="BE57" s="229"/>
      <c r="BF57" s="47">
        <f t="shared" si="29"/>
        <v>0</v>
      </c>
      <c r="BG57" s="229">
        <v>2</v>
      </c>
      <c r="BH57" s="47">
        <f t="shared" si="30"/>
        <v>7.2</v>
      </c>
      <c r="BI57" s="229">
        <v>2</v>
      </c>
      <c r="BJ57" s="47">
        <f t="shared" si="31"/>
        <v>30</v>
      </c>
    </row>
    <row r="58" spans="1:62" ht="24.75" customHeight="1">
      <c r="A58" s="436">
        <v>24</v>
      </c>
      <c r="B58" s="437" t="s">
        <v>175</v>
      </c>
      <c r="C58" s="451">
        <v>5</v>
      </c>
      <c r="D58" s="451">
        <v>168</v>
      </c>
      <c r="E58" s="451">
        <v>72</v>
      </c>
      <c r="F58" s="97" t="s">
        <v>80</v>
      </c>
      <c r="G58" s="57">
        <f t="shared" si="3"/>
        <v>117</v>
      </c>
      <c r="H58" s="57"/>
      <c r="I58" s="98">
        <v>27</v>
      </c>
      <c r="J58" s="98"/>
      <c r="K58" s="98">
        <v>6</v>
      </c>
      <c r="L58" s="47"/>
      <c r="M58" s="99">
        <v>12</v>
      </c>
      <c r="N58" s="47"/>
      <c r="O58" s="99">
        <v>10</v>
      </c>
      <c r="P58" s="47"/>
      <c r="Q58" s="99">
        <v>50</v>
      </c>
      <c r="R58" s="47"/>
      <c r="S58" s="99"/>
      <c r="T58" s="47"/>
      <c r="U58" s="99">
        <v>1</v>
      </c>
      <c r="V58" s="47"/>
      <c r="W58" s="101">
        <v>1</v>
      </c>
      <c r="X58" s="47"/>
      <c r="Y58" s="99"/>
      <c r="Z58" s="47"/>
      <c r="AA58" s="101">
        <v>2</v>
      </c>
      <c r="AB58" s="47"/>
      <c r="AC58" s="101">
        <v>1</v>
      </c>
      <c r="AD58" s="47"/>
      <c r="AE58" s="101">
        <v>2</v>
      </c>
      <c r="AF58" s="47"/>
      <c r="AG58" s="146"/>
      <c r="AH58" s="47"/>
      <c r="AI58" s="101">
        <v>2</v>
      </c>
      <c r="AJ58" s="47"/>
      <c r="AK58" s="135">
        <v>2</v>
      </c>
      <c r="AL58" s="47"/>
      <c r="AM58" s="135"/>
      <c r="AN58" s="47"/>
      <c r="AO58" s="135"/>
      <c r="AP58" s="47"/>
      <c r="AQ58" s="135"/>
      <c r="AR58" s="47"/>
      <c r="AS58" s="135"/>
      <c r="AT58" s="47"/>
      <c r="AU58" s="135"/>
      <c r="AV58" s="47"/>
      <c r="AW58" s="135"/>
      <c r="AX58" s="47"/>
      <c r="AY58" s="135">
        <v>1</v>
      </c>
      <c r="AZ58" s="47"/>
      <c r="BA58" s="135"/>
      <c r="BB58" s="47"/>
      <c r="BC58" s="135"/>
      <c r="BD58" s="47"/>
      <c r="BE58" s="135"/>
      <c r="BF58" s="47"/>
      <c r="BG58" s="135"/>
      <c r="BH58" s="47"/>
      <c r="BI58" s="135"/>
      <c r="BJ58" s="47"/>
    </row>
    <row r="59" spans="1:62" ht="24.75" customHeight="1">
      <c r="A59" s="436"/>
      <c r="B59" s="437"/>
      <c r="C59" s="453"/>
      <c r="D59" s="453"/>
      <c r="E59" s="453"/>
      <c r="F59" s="97" t="s">
        <v>81</v>
      </c>
      <c r="G59" s="57">
        <f t="shared" si="3"/>
        <v>126</v>
      </c>
      <c r="H59" s="165">
        <f>J59+L59+N59+P59+R59+T59+V59+X59+Z59+AB59+AD59+AF59+AH59+AJ59+AL59+AN59+AP59+AR59+AT59+AV59+AX59+AZ59+BB59+BD59+BF59+BH59+BJ59</f>
        <v>386.8</v>
      </c>
      <c r="I59" s="227">
        <v>10</v>
      </c>
      <c r="J59" s="98">
        <f>I59*6.5</f>
        <v>65</v>
      </c>
      <c r="K59" s="227">
        <v>6</v>
      </c>
      <c r="L59" s="47">
        <f t="shared" si="6"/>
        <v>27</v>
      </c>
      <c r="M59" s="225">
        <v>24</v>
      </c>
      <c r="N59" s="47">
        <f t="shared" si="7"/>
        <v>14.399999999999999</v>
      </c>
      <c r="O59" s="225">
        <v>2</v>
      </c>
      <c r="P59" s="47">
        <f t="shared" si="8"/>
        <v>10</v>
      </c>
      <c r="Q59" s="225">
        <v>40</v>
      </c>
      <c r="R59" s="47">
        <f t="shared" si="9"/>
        <v>8</v>
      </c>
      <c r="S59" s="225">
        <v>2</v>
      </c>
      <c r="T59" s="47">
        <f t="shared" si="10"/>
        <v>20</v>
      </c>
      <c r="U59" s="225">
        <v>2</v>
      </c>
      <c r="V59" s="47">
        <f t="shared" si="11"/>
        <v>3.6</v>
      </c>
      <c r="W59" s="229">
        <v>1</v>
      </c>
      <c r="X59" s="47">
        <f t="shared" si="12"/>
        <v>29</v>
      </c>
      <c r="Y59" s="229">
        <v>1</v>
      </c>
      <c r="Z59" s="47">
        <f t="shared" si="13"/>
        <v>3.2</v>
      </c>
      <c r="AA59" s="225">
        <v>2</v>
      </c>
      <c r="AB59" s="47">
        <f t="shared" si="14"/>
        <v>10</v>
      </c>
      <c r="AC59" s="225">
        <v>2</v>
      </c>
      <c r="AD59" s="47">
        <f t="shared" si="15"/>
        <v>4</v>
      </c>
      <c r="AE59" s="225">
        <v>1</v>
      </c>
      <c r="AF59" s="47">
        <f t="shared" si="16"/>
        <v>2.5</v>
      </c>
      <c r="AG59" s="225">
        <v>2</v>
      </c>
      <c r="AH59" s="47">
        <f t="shared" si="17"/>
        <v>1.8</v>
      </c>
      <c r="AI59" s="231">
        <v>3</v>
      </c>
      <c r="AJ59" s="47">
        <f t="shared" si="18"/>
        <v>2.0999999999999996</v>
      </c>
      <c r="AK59" s="231">
        <v>4</v>
      </c>
      <c r="AL59" s="47">
        <f t="shared" si="19"/>
        <v>1.6</v>
      </c>
      <c r="AM59" s="231">
        <v>8</v>
      </c>
      <c r="AN59" s="47">
        <f t="shared" si="20"/>
        <v>2.4</v>
      </c>
      <c r="AO59" s="231">
        <v>1</v>
      </c>
      <c r="AP59" s="47">
        <f t="shared" si="21"/>
        <v>28</v>
      </c>
      <c r="AQ59" s="231">
        <v>1</v>
      </c>
      <c r="AR59" s="47">
        <f t="shared" si="22"/>
        <v>18.5</v>
      </c>
      <c r="AS59" s="231">
        <v>1</v>
      </c>
      <c r="AT59" s="47">
        <f t="shared" si="23"/>
        <v>9</v>
      </c>
      <c r="AU59" s="231">
        <v>1</v>
      </c>
      <c r="AV59" s="47">
        <f t="shared" si="24"/>
        <v>10.5</v>
      </c>
      <c r="AW59" s="231">
        <v>1</v>
      </c>
      <c r="AX59" s="47">
        <f t="shared" si="25"/>
        <v>18.5</v>
      </c>
      <c r="AY59" s="231">
        <v>2</v>
      </c>
      <c r="AZ59" s="47">
        <f t="shared" si="26"/>
        <v>20</v>
      </c>
      <c r="BA59" s="231">
        <v>2</v>
      </c>
      <c r="BB59" s="47">
        <f t="shared" si="27"/>
        <v>12</v>
      </c>
      <c r="BC59" s="231">
        <v>2</v>
      </c>
      <c r="BD59" s="47">
        <f t="shared" si="28"/>
        <v>21</v>
      </c>
      <c r="BE59" s="231">
        <v>1</v>
      </c>
      <c r="BF59" s="47">
        <f t="shared" si="29"/>
        <v>7.5</v>
      </c>
      <c r="BG59" s="231">
        <v>2</v>
      </c>
      <c r="BH59" s="47">
        <f t="shared" si="30"/>
        <v>7.2</v>
      </c>
      <c r="BI59" s="231">
        <v>2</v>
      </c>
      <c r="BJ59" s="47">
        <f t="shared" si="31"/>
        <v>30</v>
      </c>
    </row>
    <row r="60" spans="1:62" ht="24.75" customHeight="1">
      <c r="A60" s="436">
        <v>25</v>
      </c>
      <c r="B60" s="437" t="s">
        <v>171</v>
      </c>
      <c r="C60" s="451">
        <v>5</v>
      </c>
      <c r="D60" s="451">
        <v>153</v>
      </c>
      <c r="E60" s="451">
        <v>80</v>
      </c>
      <c r="F60" s="97" t="s">
        <v>80</v>
      </c>
      <c r="G60" s="57">
        <f t="shared" si="3"/>
        <v>0</v>
      </c>
      <c r="H60" s="57"/>
      <c r="I60" s="98">
        <v>0</v>
      </c>
      <c r="J60" s="98"/>
      <c r="K60" s="98"/>
      <c r="L60" s="47"/>
      <c r="M60" s="99"/>
      <c r="N60" s="47"/>
      <c r="O60" s="100"/>
      <c r="P60" s="47"/>
      <c r="Q60" s="99"/>
      <c r="R60" s="47"/>
      <c r="S60" s="99"/>
      <c r="T60" s="47"/>
      <c r="U60" s="99"/>
      <c r="V60" s="47"/>
      <c r="W60" s="101"/>
      <c r="X60" s="47"/>
      <c r="Y60" s="99"/>
      <c r="Z60" s="47"/>
      <c r="AA60" s="99"/>
      <c r="AB60" s="47"/>
      <c r="AC60" s="99"/>
      <c r="AD60" s="47"/>
      <c r="AE60" s="99"/>
      <c r="AF60" s="47"/>
      <c r="AG60" s="99"/>
      <c r="AH60" s="47"/>
      <c r="AI60" s="135"/>
      <c r="AJ60" s="47"/>
      <c r="AK60" s="135"/>
      <c r="AL60" s="47"/>
      <c r="AM60" s="135"/>
      <c r="AN60" s="47"/>
      <c r="AO60" s="135"/>
      <c r="AP60" s="47"/>
      <c r="AQ60" s="135"/>
      <c r="AR60" s="47"/>
      <c r="AS60" s="135"/>
      <c r="AT60" s="47"/>
      <c r="AU60" s="135"/>
      <c r="AV60" s="47"/>
      <c r="AW60" s="135"/>
      <c r="AX60" s="47"/>
      <c r="AY60" s="135"/>
      <c r="AZ60" s="47"/>
      <c r="BA60" s="135"/>
      <c r="BB60" s="47"/>
      <c r="BC60" s="135"/>
      <c r="BD60" s="47"/>
      <c r="BE60" s="135"/>
      <c r="BF60" s="47"/>
      <c r="BG60" s="135"/>
      <c r="BH60" s="47"/>
      <c r="BI60" s="135"/>
      <c r="BJ60" s="47"/>
    </row>
    <row r="61" spans="1:62" ht="24.75" customHeight="1">
      <c r="A61" s="436"/>
      <c r="B61" s="437"/>
      <c r="C61" s="453"/>
      <c r="D61" s="453"/>
      <c r="E61" s="453"/>
      <c r="F61" s="97" t="s">
        <v>81</v>
      </c>
      <c r="G61" s="57">
        <f t="shared" si="3"/>
        <v>251</v>
      </c>
      <c r="H61" s="165">
        <f>J61+L61+N61+P61+R61+T61+V61+X61+Z61+AB61+AD61+AF61+AH61+AJ61+AL61+AN61+AP61+AR61+AT61+AV61+AX61+AZ61+BB61+BD61+BF61+BH61+BJ61</f>
        <v>699.5</v>
      </c>
      <c r="I61" s="227">
        <v>40</v>
      </c>
      <c r="J61" s="98">
        <f>I61*6.5</f>
        <v>260</v>
      </c>
      <c r="K61" s="227">
        <v>14</v>
      </c>
      <c r="L61" s="47">
        <f t="shared" si="6"/>
        <v>63</v>
      </c>
      <c r="M61" s="225">
        <v>40</v>
      </c>
      <c r="N61" s="47">
        <f t="shared" si="7"/>
        <v>24</v>
      </c>
      <c r="O61" s="228">
        <v>14</v>
      </c>
      <c r="P61" s="47">
        <f t="shared" si="8"/>
        <v>70</v>
      </c>
      <c r="Q61" s="225">
        <v>100</v>
      </c>
      <c r="R61" s="47">
        <f t="shared" si="9"/>
        <v>20</v>
      </c>
      <c r="S61" s="225">
        <v>2</v>
      </c>
      <c r="T61" s="47">
        <f t="shared" si="10"/>
        <v>20</v>
      </c>
      <c r="U61" s="225">
        <v>2</v>
      </c>
      <c r="V61" s="47">
        <f t="shared" si="11"/>
        <v>3.6</v>
      </c>
      <c r="W61" s="229">
        <v>1</v>
      </c>
      <c r="X61" s="47">
        <f t="shared" si="12"/>
        <v>29</v>
      </c>
      <c r="Y61" s="225">
        <v>1</v>
      </c>
      <c r="Z61" s="47">
        <f t="shared" si="13"/>
        <v>3.2</v>
      </c>
      <c r="AA61" s="225">
        <v>2</v>
      </c>
      <c r="AB61" s="47">
        <f t="shared" si="14"/>
        <v>10</v>
      </c>
      <c r="AC61" s="225">
        <v>2</v>
      </c>
      <c r="AD61" s="47">
        <f t="shared" si="15"/>
        <v>4</v>
      </c>
      <c r="AE61" s="225">
        <v>1</v>
      </c>
      <c r="AF61" s="47">
        <f t="shared" si="16"/>
        <v>2.5</v>
      </c>
      <c r="AG61" s="225">
        <v>2</v>
      </c>
      <c r="AH61" s="47">
        <f t="shared" si="17"/>
        <v>1.8</v>
      </c>
      <c r="AI61" s="231">
        <v>4</v>
      </c>
      <c r="AJ61" s="47">
        <f t="shared" si="18"/>
        <v>2.8</v>
      </c>
      <c r="AK61" s="231">
        <v>4</v>
      </c>
      <c r="AL61" s="47">
        <f t="shared" si="19"/>
        <v>1.6</v>
      </c>
      <c r="AM61" s="231">
        <v>6</v>
      </c>
      <c r="AN61" s="47">
        <f t="shared" si="20"/>
        <v>1.7999999999999998</v>
      </c>
      <c r="AO61" s="231">
        <v>1</v>
      </c>
      <c r="AP61" s="47">
        <f t="shared" si="21"/>
        <v>28</v>
      </c>
      <c r="AQ61" s="231">
        <v>1</v>
      </c>
      <c r="AR61" s="47">
        <f t="shared" si="22"/>
        <v>18.5</v>
      </c>
      <c r="AS61" s="231">
        <v>1</v>
      </c>
      <c r="AT61" s="47">
        <f t="shared" si="23"/>
        <v>9</v>
      </c>
      <c r="AU61" s="231">
        <v>1</v>
      </c>
      <c r="AV61" s="47">
        <f t="shared" si="24"/>
        <v>10.5</v>
      </c>
      <c r="AW61" s="231">
        <v>1</v>
      </c>
      <c r="AX61" s="47">
        <f t="shared" si="25"/>
        <v>18.5</v>
      </c>
      <c r="AY61" s="231">
        <v>2</v>
      </c>
      <c r="AZ61" s="47">
        <f t="shared" si="26"/>
        <v>20</v>
      </c>
      <c r="BA61" s="231">
        <v>2</v>
      </c>
      <c r="BB61" s="47">
        <f t="shared" si="27"/>
        <v>12</v>
      </c>
      <c r="BC61" s="231">
        <v>2</v>
      </c>
      <c r="BD61" s="47">
        <f t="shared" si="28"/>
        <v>21</v>
      </c>
      <c r="BE61" s="231">
        <v>1</v>
      </c>
      <c r="BF61" s="47">
        <f t="shared" si="29"/>
        <v>7.5</v>
      </c>
      <c r="BG61" s="231">
        <v>2</v>
      </c>
      <c r="BH61" s="47">
        <f t="shared" si="30"/>
        <v>7.2</v>
      </c>
      <c r="BI61" s="231">
        <v>2</v>
      </c>
      <c r="BJ61" s="47">
        <f t="shared" si="31"/>
        <v>30</v>
      </c>
    </row>
    <row r="62" spans="1:62" ht="24.75" customHeight="1">
      <c r="A62" s="436">
        <v>26</v>
      </c>
      <c r="B62" s="437" t="s">
        <v>135</v>
      </c>
      <c r="C62" s="451">
        <v>8</v>
      </c>
      <c r="D62" s="451">
        <v>240</v>
      </c>
      <c r="E62" s="451">
        <v>64</v>
      </c>
      <c r="F62" s="97" t="s">
        <v>80</v>
      </c>
      <c r="G62" s="57">
        <f t="shared" si="3"/>
        <v>0</v>
      </c>
      <c r="H62" s="57"/>
      <c r="I62" s="98"/>
      <c r="J62" s="98"/>
      <c r="K62" s="98"/>
      <c r="L62" s="47"/>
      <c r="M62" s="99"/>
      <c r="N62" s="47"/>
      <c r="O62" s="100"/>
      <c r="P62" s="47"/>
      <c r="Q62" s="99"/>
      <c r="R62" s="47"/>
      <c r="S62" s="99"/>
      <c r="T62" s="47"/>
      <c r="U62" s="99"/>
      <c r="V62" s="47"/>
      <c r="W62" s="101"/>
      <c r="X62" s="47"/>
      <c r="Y62" s="99"/>
      <c r="Z62" s="47"/>
      <c r="AA62" s="99"/>
      <c r="AB62" s="47"/>
      <c r="AC62" s="99"/>
      <c r="AD62" s="47"/>
      <c r="AE62" s="99"/>
      <c r="AF62" s="47"/>
      <c r="AG62" s="99"/>
      <c r="AH62" s="47"/>
      <c r="AI62" s="135"/>
      <c r="AJ62" s="47"/>
      <c r="AK62" s="135"/>
      <c r="AL62" s="47"/>
      <c r="AM62" s="135"/>
      <c r="AN62" s="47"/>
      <c r="AO62" s="135"/>
      <c r="AP62" s="47"/>
      <c r="AQ62" s="135"/>
      <c r="AR62" s="47"/>
      <c r="AS62" s="135"/>
      <c r="AT62" s="47"/>
      <c r="AU62" s="135"/>
      <c r="AV62" s="47"/>
      <c r="AW62" s="135"/>
      <c r="AX62" s="47"/>
      <c r="AY62" s="135"/>
      <c r="AZ62" s="47"/>
      <c r="BA62" s="135"/>
      <c r="BB62" s="47"/>
      <c r="BC62" s="135"/>
      <c r="BD62" s="47"/>
      <c r="BE62" s="135"/>
      <c r="BF62" s="47"/>
      <c r="BG62" s="135"/>
      <c r="BH62" s="47"/>
      <c r="BI62" s="135"/>
      <c r="BJ62" s="47"/>
    </row>
    <row r="63" spans="1:62" ht="24.75" customHeight="1">
      <c r="A63" s="436"/>
      <c r="B63" s="437"/>
      <c r="C63" s="453"/>
      <c r="D63" s="453"/>
      <c r="E63" s="453"/>
      <c r="F63" s="97" t="s">
        <v>81</v>
      </c>
      <c r="G63" s="57">
        <f t="shared" si="3"/>
        <v>211</v>
      </c>
      <c r="H63" s="165">
        <f>J63+L63+N63+P63+R63+T63+V63+X63+Z63+AB63+AD63+AF63+AH63+AJ63+AL63+AN63+AP63+AR63+AT63+AV63+AX63+AZ63+BB63+BD63+BF63+BH63+BJ63</f>
        <v>623.20000000000005</v>
      </c>
      <c r="I63" s="227">
        <v>34</v>
      </c>
      <c r="J63" s="98">
        <f>I63*6.5</f>
        <v>221</v>
      </c>
      <c r="K63" s="227">
        <v>11</v>
      </c>
      <c r="L63" s="47">
        <f t="shared" si="6"/>
        <v>49.5</v>
      </c>
      <c r="M63" s="227">
        <v>32</v>
      </c>
      <c r="N63" s="47">
        <f t="shared" si="7"/>
        <v>19.2</v>
      </c>
      <c r="O63" s="227">
        <v>11</v>
      </c>
      <c r="P63" s="47">
        <f t="shared" si="8"/>
        <v>55</v>
      </c>
      <c r="Q63" s="225">
        <v>80</v>
      </c>
      <c r="R63" s="47">
        <f t="shared" si="9"/>
        <v>16</v>
      </c>
      <c r="S63" s="225">
        <v>2</v>
      </c>
      <c r="T63" s="47">
        <f t="shared" si="10"/>
        <v>20</v>
      </c>
      <c r="U63" s="225">
        <v>2</v>
      </c>
      <c r="V63" s="47">
        <f t="shared" si="11"/>
        <v>3.6</v>
      </c>
      <c r="W63" s="227">
        <v>1</v>
      </c>
      <c r="X63" s="47">
        <f t="shared" si="12"/>
        <v>29</v>
      </c>
      <c r="Y63" s="229">
        <v>1</v>
      </c>
      <c r="Z63" s="47">
        <f t="shared" si="13"/>
        <v>3.2</v>
      </c>
      <c r="AA63" s="227">
        <v>2</v>
      </c>
      <c r="AB63" s="47">
        <f t="shared" si="14"/>
        <v>10</v>
      </c>
      <c r="AC63" s="227">
        <v>2</v>
      </c>
      <c r="AD63" s="47">
        <f t="shared" si="15"/>
        <v>4</v>
      </c>
      <c r="AE63" s="227">
        <v>1</v>
      </c>
      <c r="AF63" s="47">
        <f t="shared" si="16"/>
        <v>2.5</v>
      </c>
      <c r="AG63" s="227">
        <v>2</v>
      </c>
      <c r="AH63" s="47">
        <f t="shared" si="17"/>
        <v>1.8</v>
      </c>
      <c r="AI63" s="227">
        <v>4</v>
      </c>
      <c r="AJ63" s="47">
        <f t="shared" si="18"/>
        <v>2.8</v>
      </c>
      <c r="AK63" s="227">
        <v>4</v>
      </c>
      <c r="AL63" s="47">
        <f t="shared" si="19"/>
        <v>1.6</v>
      </c>
      <c r="AM63" s="227">
        <v>6</v>
      </c>
      <c r="AN63" s="47">
        <f t="shared" si="20"/>
        <v>1.7999999999999998</v>
      </c>
      <c r="AO63" s="227">
        <v>1</v>
      </c>
      <c r="AP63" s="47">
        <f t="shared" si="21"/>
        <v>28</v>
      </c>
      <c r="AQ63" s="227">
        <v>1</v>
      </c>
      <c r="AR63" s="47">
        <f t="shared" si="22"/>
        <v>18.5</v>
      </c>
      <c r="AS63" s="227">
        <v>1</v>
      </c>
      <c r="AT63" s="47">
        <f t="shared" si="23"/>
        <v>9</v>
      </c>
      <c r="AU63" s="227">
        <v>1</v>
      </c>
      <c r="AV63" s="47">
        <f t="shared" si="24"/>
        <v>10.5</v>
      </c>
      <c r="AW63" s="227">
        <v>1</v>
      </c>
      <c r="AX63" s="47">
        <f t="shared" si="25"/>
        <v>18.5</v>
      </c>
      <c r="AY63" s="227">
        <v>2</v>
      </c>
      <c r="AZ63" s="47">
        <f t="shared" si="26"/>
        <v>20</v>
      </c>
      <c r="BA63" s="227">
        <v>2</v>
      </c>
      <c r="BB63" s="47">
        <f t="shared" si="27"/>
        <v>12</v>
      </c>
      <c r="BC63" s="227">
        <v>2</v>
      </c>
      <c r="BD63" s="47">
        <f t="shared" si="28"/>
        <v>21</v>
      </c>
      <c r="BE63" s="227">
        <v>1</v>
      </c>
      <c r="BF63" s="47">
        <f t="shared" si="29"/>
        <v>7.5</v>
      </c>
      <c r="BG63" s="227">
        <v>2</v>
      </c>
      <c r="BH63" s="47">
        <f t="shared" si="30"/>
        <v>7.2</v>
      </c>
      <c r="BI63" s="227">
        <v>2</v>
      </c>
      <c r="BJ63" s="47">
        <f t="shared" si="31"/>
        <v>30</v>
      </c>
    </row>
    <row r="251" spans="1:24" s="34" customFormat="1">
      <c r="A251" s="29"/>
      <c r="B251" s="29"/>
      <c r="C251" s="29"/>
      <c r="D251" s="29"/>
      <c r="E251" s="29"/>
      <c r="F251" s="29"/>
      <c r="G251" s="29"/>
      <c r="H251" s="29"/>
      <c r="I251" s="30"/>
      <c r="J251" s="30"/>
      <c r="K251" s="30"/>
      <c r="L251" s="30"/>
      <c r="M251" s="40"/>
      <c r="N251" s="40"/>
      <c r="O251" s="31"/>
      <c r="P251" s="31"/>
      <c r="Q251" s="32"/>
      <c r="R251" s="32"/>
      <c r="S251" s="33"/>
      <c r="T251" s="33"/>
      <c r="U251" s="33"/>
      <c r="V251" s="33"/>
      <c r="W251" s="33"/>
      <c r="X251" s="33"/>
    </row>
    <row r="252" spans="1:24" s="34" customFormat="1">
      <c r="A252" s="29"/>
      <c r="B252" s="29"/>
      <c r="C252" s="29"/>
      <c r="D252" s="29"/>
      <c r="E252" s="29"/>
      <c r="F252" s="29"/>
      <c r="G252" s="29"/>
      <c r="H252" s="29"/>
      <c r="I252" s="30"/>
      <c r="J252" s="30"/>
      <c r="K252" s="30"/>
      <c r="L252" s="30"/>
      <c r="M252" s="40"/>
      <c r="N252" s="40"/>
      <c r="O252" s="31"/>
      <c r="P252" s="31"/>
      <c r="Q252" s="32"/>
      <c r="R252" s="32"/>
      <c r="S252" s="33"/>
      <c r="T252" s="33"/>
      <c r="U252" s="33"/>
      <c r="V252" s="33"/>
      <c r="W252" s="33"/>
      <c r="X252" s="33"/>
    </row>
    <row r="253" spans="1:24" s="34" customFormat="1">
      <c r="A253" s="29"/>
      <c r="B253" s="29"/>
      <c r="C253" s="29"/>
      <c r="D253" s="29"/>
      <c r="E253" s="29"/>
      <c r="F253" s="29"/>
      <c r="G253" s="29"/>
      <c r="H253" s="29"/>
      <c r="I253" s="30"/>
      <c r="J253" s="30"/>
      <c r="K253" s="30"/>
      <c r="L253" s="30"/>
      <c r="M253" s="40"/>
      <c r="N253" s="40"/>
      <c r="O253" s="31"/>
      <c r="P253" s="31"/>
      <c r="Q253" s="32"/>
      <c r="R253" s="32"/>
      <c r="S253" s="33"/>
      <c r="T253" s="33"/>
      <c r="U253" s="33"/>
      <c r="V253" s="33"/>
      <c r="W253" s="33"/>
      <c r="X253" s="33"/>
    </row>
    <row r="254" spans="1:24" s="34" customFormat="1">
      <c r="A254" s="29"/>
      <c r="B254" s="29"/>
      <c r="C254" s="29"/>
      <c r="D254" s="29"/>
      <c r="E254" s="29"/>
      <c r="F254" s="29"/>
      <c r="G254" s="29"/>
      <c r="H254" s="29"/>
      <c r="I254" s="30"/>
      <c r="J254" s="30"/>
      <c r="K254" s="30"/>
      <c r="L254" s="30"/>
      <c r="M254" s="40"/>
      <c r="N254" s="40"/>
      <c r="O254" s="31"/>
      <c r="P254" s="31"/>
      <c r="Q254" s="32"/>
      <c r="R254" s="32"/>
      <c r="S254" s="33"/>
      <c r="T254" s="33"/>
      <c r="U254" s="33"/>
      <c r="V254" s="33"/>
      <c r="W254" s="33"/>
      <c r="X254" s="33"/>
    </row>
    <row r="255" spans="1:24" s="34" customFormat="1">
      <c r="A255" s="29"/>
      <c r="B255" s="29"/>
      <c r="C255" s="29"/>
      <c r="D255" s="29"/>
      <c r="E255" s="29"/>
      <c r="F255" s="29"/>
      <c r="G255" s="29"/>
      <c r="H255" s="29"/>
      <c r="I255" s="30"/>
      <c r="J255" s="30"/>
      <c r="K255" s="30"/>
      <c r="L255" s="30"/>
      <c r="M255" s="40"/>
      <c r="N255" s="40"/>
      <c r="O255" s="31"/>
      <c r="P255" s="31"/>
      <c r="Q255" s="32"/>
      <c r="R255" s="32"/>
      <c r="S255" s="33"/>
      <c r="T255" s="33"/>
      <c r="U255" s="33"/>
      <c r="V255" s="33"/>
      <c r="W255" s="33"/>
      <c r="X255" s="33"/>
    </row>
    <row r="256" spans="1:24" s="34" customFormat="1">
      <c r="A256" s="29"/>
      <c r="B256" s="29"/>
      <c r="C256" s="29"/>
      <c r="D256" s="29"/>
      <c r="E256" s="29"/>
      <c r="F256" s="29"/>
      <c r="G256" s="29"/>
      <c r="H256" s="29"/>
      <c r="I256" s="30"/>
      <c r="J256" s="30"/>
      <c r="K256" s="30"/>
      <c r="L256" s="30"/>
      <c r="M256" s="40"/>
      <c r="N256" s="40"/>
      <c r="O256" s="31"/>
      <c r="P256" s="31"/>
      <c r="Q256" s="32"/>
      <c r="R256" s="32"/>
      <c r="S256" s="33"/>
      <c r="T256" s="33"/>
      <c r="U256" s="33"/>
      <c r="V256" s="33"/>
      <c r="W256" s="33"/>
      <c r="X256" s="33"/>
    </row>
    <row r="257" spans="1:24" s="34" customFormat="1">
      <c r="A257" s="29"/>
      <c r="B257" s="29"/>
      <c r="C257" s="29"/>
      <c r="D257" s="29"/>
      <c r="E257" s="29"/>
      <c r="F257" s="29"/>
      <c r="G257" s="29"/>
      <c r="H257" s="29"/>
      <c r="I257" s="30"/>
      <c r="J257" s="30"/>
      <c r="K257" s="30"/>
      <c r="L257" s="30"/>
      <c r="M257" s="40"/>
      <c r="N257" s="40"/>
      <c r="O257" s="31"/>
      <c r="P257" s="31"/>
      <c r="Q257" s="32"/>
      <c r="R257" s="32"/>
      <c r="S257" s="33"/>
      <c r="T257" s="33"/>
      <c r="U257" s="33"/>
      <c r="V257" s="33"/>
      <c r="W257" s="33"/>
      <c r="X257" s="33"/>
    </row>
    <row r="258" spans="1:24" s="34" customFormat="1">
      <c r="A258" s="29"/>
      <c r="B258" s="29"/>
      <c r="C258" s="29"/>
      <c r="D258" s="29"/>
      <c r="E258" s="29"/>
      <c r="F258" s="29"/>
      <c r="G258" s="29"/>
      <c r="H258" s="29"/>
      <c r="I258" s="30"/>
      <c r="J258" s="30"/>
      <c r="K258" s="30"/>
      <c r="L258" s="30"/>
      <c r="M258" s="40"/>
      <c r="N258" s="40"/>
      <c r="O258" s="31"/>
      <c r="P258" s="31"/>
      <c r="Q258" s="32"/>
      <c r="R258" s="32"/>
      <c r="S258" s="33"/>
      <c r="T258" s="33"/>
      <c r="U258" s="33"/>
      <c r="V258" s="33"/>
      <c r="W258" s="33"/>
      <c r="X258" s="33"/>
    </row>
    <row r="259" spans="1:24" s="34" customFormat="1">
      <c r="A259" s="29"/>
      <c r="B259" s="29"/>
      <c r="C259" s="29"/>
      <c r="D259" s="29"/>
      <c r="E259" s="29"/>
      <c r="F259" s="29"/>
      <c r="G259" s="29"/>
      <c r="H259" s="29"/>
      <c r="I259" s="30"/>
      <c r="J259" s="30"/>
      <c r="K259" s="30"/>
      <c r="L259" s="30"/>
      <c r="M259" s="40"/>
      <c r="N259" s="40"/>
      <c r="O259" s="31"/>
      <c r="P259" s="31"/>
      <c r="Q259" s="32"/>
      <c r="R259" s="32"/>
      <c r="S259" s="33"/>
      <c r="T259" s="33"/>
      <c r="U259" s="33"/>
      <c r="V259" s="33"/>
      <c r="W259" s="33"/>
      <c r="X259" s="33"/>
    </row>
    <row r="260" spans="1:24" s="34" customFormat="1">
      <c r="A260" s="29"/>
      <c r="B260" s="29"/>
      <c r="C260" s="29"/>
      <c r="D260" s="29"/>
      <c r="E260" s="29"/>
      <c r="F260" s="29"/>
      <c r="G260" s="29"/>
      <c r="H260" s="29"/>
      <c r="I260" s="30"/>
      <c r="J260" s="30"/>
      <c r="K260" s="30"/>
      <c r="L260" s="30"/>
      <c r="M260" s="40"/>
      <c r="N260" s="40"/>
      <c r="O260" s="31"/>
      <c r="P260" s="31"/>
      <c r="Q260" s="32"/>
      <c r="R260" s="32"/>
      <c r="S260" s="33"/>
      <c r="T260" s="33"/>
      <c r="U260" s="33"/>
      <c r="V260" s="33"/>
      <c r="W260" s="33"/>
      <c r="X260" s="33"/>
    </row>
    <row r="261" spans="1:24" s="34" customFormat="1">
      <c r="A261" s="29"/>
      <c r="B261" s="29"/>
      <c r="C261" s="29"/>
      <c r="D261" s="29"/>
      <c r="E261" s="29"/>
      <c r="F261" s="29"/>
      <c r="G261" s="29"/>
      <c r="H261" s="29"/>
      <c r="I261" s="30"/>
      <c r="J261" s="30"/>
      <c r="K261" s="30"/>
      <c r="L261" s="30"/>
      <c r="M261" s="40"/>
      <c r="N261" s="40"/>
      <c r="O261" s="31"/>
      <c r="P261" s="31"/>
      <c r="Q261" s="32"/>
      <c r="R261" s="32"/>
      <c r="S261" s="33"/>
      <c r="T261" s="33"/>
      <c r="U261" s="33"/>
      <c r="V261" s="33"/>
      <c r="W261" s="33"/>
      <c r="X261" s="33"/>
    </row>
    <row r="262" spans="1:24" s="34" customFormat="1">
      <c r="A262" s="29"/>
      <c r="B262" s="29"/>
      <c r="C262" s="29"/>
      <c r="D262" s="29"/>
      <c r="E262" s="29"/>
      <c r="F262" s="29"/>
      <c r="G262" s="29"/>
      <c r="H262" s="29"/>
      <c r="I262" s="30"/>
      <c r="J262" s="30"/>
      <c r="K262" s="30"/>
      <c r="L262" s="30"/>
      <c r="M262" s="40"/>
      <c r="N262" s="40"/>
      <c r="O262" s="31"/>
      <c r="P262" s="31"/>
      <c r="Q262" s="32"/>
      <c r="R262" s="32"/>
      <c r="S262" s="33"/>
      <c r="T262" s="33"/>
      <c r="U262" s="33"/>
      <c r="V262" s="33"/>
      <c r="W262" s="33"/>
      <c r="X262" s="33"/>
    </row>
    <row r="263" spans="1:24" s="34" customFormat="1">
      <c r="A263" s="29"/>
      <c r="B263" s="29"/>
      <c r="C263" s="29"/>
      <c r="D263" s="29"/>
      <c r="E263" s="29"/>
      <c r="F263" s="29"/>
      <c r="G263" s="29"/>
      <c r="H263" s="29"/>
      <c r="I263" s="30"/>
      <c r="J263" s="30"/>
      <c r="K263" s="30"/>
      <c r="L263" s="30"/>
      <c r="M263" s="40"/>
      <c r="N263" s="40"/>
      <c r="O263" s="31"/>
      <c r="P263" s="31"/>
      <c r="Q263" s="32"/>
      <c r="R263" s="32"/>
      <c r="S263" s="33"/>
      <c r="T263" s="33"/>
      <c r="U263" s="33"/>
      <c r="V263" s="33"/>
      <c r="W263" s="33"/>
      <c r="X263" s="33"/>
    </row>
    <row r="264" spans="1:24" s="34" customFormat="1">
      <c r="A264" s="29"/>
      <c r="B264" s="29"/>
      <c r="C264" s="29"/>
      <c r="D264" s="29"/>
      <c r="E264" s="29"/>
      <c r="F264" s="29"/>
      <c r="G264" s="29"/>
      <c r="H264" s="29"/>
      <c r="I264" s="30"/>
      <c r="J264" s="30"/>
      <c r="K264" s="30"/>
      <c r="L264" s="30"/>
      <c r="M264" s="40"/>
      <c r="N264" s="40"/>
      <c r="O264" s="31"/>
      <c r="P264" s="31"/>
      <c r="Q264" s="32"/>
      <c r="R264" s="32"/>
      <c r="S264" s="33"/>
      <c r="T264" s="33"/>
      <c r="U264" s="33"/>
      <c r="V264" s="33"/>
      <c r="W264" s="33"/>
      <c r="X264" s="33"/>
    </row>
    <row r="265" spans="1:24" s="34" customFormat="1">
      <c r="A265" s="29"/>
      <c r="B265" s="29"/>
      <c r="C265" s="29"/>
      <c r="D265" s="29"/>
      <c r="E265" s="29"/>
      <c r="F265" s="29"/>
      <c r="G265" s="29"/>
      <c r="H265" s="29"/>
      <c r="I265" s="30"/>
      <c r="J265" s="30"/>
      <c r="K265" s="30"/>
      <c r="L265" s="30"/>
      <c r="M265" s="40"/>
      <c r="N265" s="40"/>
      <c r="O265" s="31"/>
      <c r="P265" s="31"/>
      <c r="Q265" s="32"/>
      <c r="R265" s="32"/>
      <c r="S265" s="33"/>
      <c r="T265" s="33"/>
      <c r="U265" s="33"/>
      <c r="V265" s="33"/>
      <c r="W265" s="33"/>
      <c r="X265" s="33"/>
    </row>
    <row r="266" spans="1:24" s="34" customFormat="1">
      <c r="A266" s="29"/>
      <c r="B266" s="29"/>
      <c r="C266" s="29"/>
      <c r="D266" s="29"/>
      <c r="E266" s="29"/>
      <c r="F266" s="29"/>
      <c r="G266" s="29"/>
      <c r="H266" s="29"/>
      <c r="I266" s="30"/>
      <c r="J266" s="30"/>
      <c r="K266" s="30"/>
      <c r="L266" s="30"/>
      <c r="M266" s="40"/>
      <c r="N266" s="40"/>
      <c r="O266" s="31"/>
      <c r="P266" s="31"/>
      <c r="Q266" s="32"/>
      <c r="R266" s="32"/>
      <c r="S266" s="33"/>
      <c r="T266" s="33"/>
      <c r="U266" s="33"/>
      <c r="V266" s="33"/>
      <c r="W266" s="33"/>
      <c r="X266" s="33"/>
    </row>
    <row r="267" spans="1:24" s="34" customFormat="1">
      <c r="A267" s="29"/>
      <c r="B267" s="29"/>
      <c r="C267" s="29"/>
      <c r="D267" s="29"/>
      <c r="E267" s="29"/>
      <c r="F267" s="29"/>
      <c r="G267" s="29"/>
      <c r="H267" s="29"/>
      <c r="I267" s="30"/>
      <c r="J267" s="30"/>
      <c r="K267" s="30"/>
      <c r="L267" s="30"/>
      <c r="M267" s="40"/>
      <c r="N267" s="40"/>
      <c r="O267" s="31"/>
      <c r="P267" s="31"/>
      <c r="Q267" s="32"/>
      <c r="R267" s="32"/>
      <c r="S267" s="33"/>
      <c r="T267" s="33"/>
      <c r="U267" s="33"/>
      <c r="V267" s="33"/>
      <c r="W267" s="33"/>
      <c r="X267" s="33"/>
    </row>
    <row r="268" spans="1:24" s="34" customFormat="1">
      <c r="A268" s="29"/>
      <c r="B268" s="29"/>
      <c r="C268" s="29"/>
      <c r="D268" s="29"/>
      <c r="E268" s="29"/>
      <c r="F268" s="29"/>
      <c r="G268" s="29"/>
      <c r="H268" s="29"/>
      <c r="I268" s="30"/>
      <c r="J268" s="30"/>
      <c r="K268" s="30"/>
      <c r="L268" s="30"/>
      <c r="M268" s="40"/>
      <c r="N268" s="40"/>
      <c r="O268" s="31"/>
      <c r="P268" s="31"/>
      <c r="Q268" s="32"/>
      <c r="R268" s="32"/>
      <c r="S268" s="33"/>
      <c r="T268" s="33"/>
      <c r="U268" s="33"/>
      <c r="V268" s="33"/>
      <c r="W268" s="33"/>
      <c r="X268" s="33"/>
    </row>
    <row r="269" spans="1:24" s="34" customFormat="1">
      <c r="A269" s="29"/>
      <c r="B269" s="29"/>
      <c r="C269" s="29"/>
      <c r="D269" s="29"/>
      <c r="E269" s="29"/>
      <c r="F269" s="29"/>
      <c r="G269" s="29"/>
      <c r="H269" s="29"/>
      <c r="I269" s="30"/>
      <c r="J269" s="30"/>
      <c r="K269" s="30"/>
      <c r="L269" s="30"/>
      <c r="M269" s="40"/>
      <c r="N269" s="40"/>
      <c r="O269" s="31"/>
      <c r="P269" s="31"/>
      <c r="Q269" s="32"/>
      <c r="R269" s="32"/>
      <c r="S269" s="33"/>
      <c r="T269" s="33"/>
      <c r="U269" s="33"/>
      <c r="V269" s="33"/>
      <c r="W269" s="33"/>
      <c r="X269" s="33"/>
    </row>
    <row r="270" spans="1:24" s="34" customFormat="1">
      <c r="A270" s="29"/>
      <c r="B270" s="29"/>
      <c r="C270" s="29"/>
      <c r="D270" s="29"/>
      <c r="E270" s="29"/>
      <c r="F270" s="29"/>
      <c r="G270" s="29"/>
      <c r="H270" s="29"/>
      <c r="I270" s="30"/>
      <c r="J270" s="30"/>
      <c r="K270" s="30"/>
      <c r="L270" s="30"/>
      <c r="M270" s="40"/>
      <c r="N270" s="40"/>
      <c r="O270" s="31"/>
      <c r="P270" s="31"/>
      <c r="Q270" s="32"/>
      <c r="R270" s="32"/>
      <c r="S270" s="33"/>
      <c r="T270" s="33"/>
      <c r="U270" s="33"/>
      <c r="V270" s="33"/>
      <c r="W270" s="33"/>
      <c r="X270" s="33"/>
    </row>
    <row r="271" spans="1:24" s="34" customFormat="1">
      <c r="A271" s="29"/>
      <c r="B271" s="29"/>
      <c r="C271" s="29"/>
      <c r="D271" s="29"/>
      <c r="E271" s="29"/>
      <c r="F271" s="29"/>
      <c r="G271" s="29"/>
      <c r="H271" s="29"/>
      <c r="I271" s="30"/>
      <c r="J271" s="30"/>
      <c r="K271" s="30"/>
      <c r="L271" s="30"/>
      <c r="M271" s="40"/>
      <c r="N271" s="40"/>
      <c r="O271" s="31"/>
      <c r="P271" s="31"/>
      <c r="Q271" s="32"/>
      <c r="R271" s="32"/>
      <c r="S271" s="33"/>
      <c r="T271" s="33"/>
      <c r="U271" s="33"/>
      <c r="V271" s="33"/>
      <c r="W271" s="33"/>
      <c r="X271" s="33"/>
    </row>
    <row r="272" spans="1:24" s="34" customFormat="1">
      <c r="A272" s="29"/>
      <c r="B272" s="29"/>
      <c r="C272" s="29"/>
      <c r="D272" s="29"/>
      <c r="E272" s="29"/>
      <c r="F272" s="29"/>
      <c r="G272" s="29"/>
      <c r="H272" s="29"/>
      <c r="I272" s="30"/>
      <c r="J272" s="30"/>
      <c r="K272" s="30"/>
      <c r="L272" s="30"/>
      <c r="M272" s="40"/>
      <c r="N272" s="40"/>
      <c r="O272" s="31"/>
      <c r="P272" s="31"/>
      <c r="Q272" s="32"/>
      <c r="R272" s="32"/>
      <c r="S272" s="33"/>
      <c r="T272" s="33"/>
      <c r="U272" s="33"/>
      <c r="V272" s="33"/>
      <c r="W272" s="33"/>
      <c r="X272" s="33"/>
    </row>
    <row r="273" spans="1:24" s="34" customFormat="1">
      <c r="A273" s="29"/>
      <c r="B273" s="29"/>
      <c r="C273" s="29"/>
      <c r="D273" s="29"/>
      <c r="E273" s="29"/>
      <c r="F273" s="29"/>
      <c r="G273" s="29"/>
      <c r="H273" s="29"/>
      <c r="I273" s="30"/>
      <c r="J273" s="30"/>
      <c r="K273" s="30"/>
      <c r="L273" s="30"/>
      <c r="M273" s="40"/>
      <c r="N273" s="40"/>
      <c r="O273" s="31"/>
      <c r="P273" s="31"/>
      <c r="Q273" s="32"/>
      <c r="R273" s="32"/>
      <c r="S273" s="33"/>
      <c r="T273" s="33"/>
      <c r="U273" s="33"/>
      <c r="V273" s="33"/>
      <c r="W273" s="33"/>
      <c r="X273" s="33"/>
    </row>
    <row r="274" spans="1:24" s="34" customFormat="1">
      <c r="A274" s="29"/>
      <c r="B274" s="29"/>
      <c r="C274" s="29"/>
      <c r="D274" s="29"/>
      <c r="E274" s="29"/>
      <c r="F274" s="29"/>
      <c r="G274" s="29"/>
      <c r="H274" s="29"/>
      <c r="I274" s="30"/>
      <c r="J274" s="30"/>
      <c r="K274" s="30"/>
      <c r="L274" s="30"/>
      <c r="M274" s="40"/>
      <c r="N274" s="40"/>
      <c r="O274" s="31"/>
      <c r="P274" s="31"/>
      <c r="Q274" s="32"/>
      <c r="R274" s="32"/>
      <c r="S274" s="33"/>
      <c r="T274" s="33"/>
      <c r="U274" s="33"/>
      <c r="V274" s="33"/>
      <c r="W274" s="33"/>
      <c r="X274" s="33"/>
    </row>
    <row r="275" spans="1:24" s="34" customFormat="1">
      <c r="A275" s="29"/>
      <c r="B275" s="29"/>
      <c r="C275" s="29"/>
      <c r="D275" s="29"/>
      <c r="E275" s="29"/>
      <c r="F275" s="29"/>
      <c r="G275" s="29"/>
      <c r="H275" s="29"/>
      <c r="I275" s="30"/>
      <c r="J275" s="30"/>
      <c r="K275" s="30"/>
      <c r="L275" s="30"/>
      <c r="M275" s="40"/>
      <c r="N275" s="40"/>
      <c r="O275" s="31"/>
      <c r="P275" s="31"/>
      <c r="Q275" s="32"/>
      <c r="R275" s="32"/>
      <c r="S275" s="33"/>
      <c r="T275" s="33"/>
      <c r="U275" s="33"/>
      <c r="V275" s="33"/>
      <c r="W275" s="33"/>
      <c r="X275" s="33"/>
    </row>
    <row r="276" spans="1:24" s="34" customFormat="1">
      <c r="A276" s="29"/>
      <c r="B276" s="29"/>
      <c r="C276" s="29"/>
      <c r="D276" s="29"/>
      <c r="E276" s="29"/>
      <c r="F276" s="29"/>
      <c r="G276" s="29"/>
      <c r="H276" s="29"/>
      <c r="I276" s="30"/>
      <c r="J276" s="30"/>
      <c r="K276" s="30"/>
      <c r="L276" s="30"/>
      <c r="M276" s="40"/>
      <c r="N276" s="40"/>
      <c r="O276" s="31"/>
      <c r="P276" s="31"/>
      <c r="Q276" s="32"/>
      <c r="R276" s="32"/>
      <c r="S276" s="33"/>
      <c r="T276" s="33"/>
      <c r="U276" s="33"/>
      <c r="V276" s="33"/>
      <c r="W276" s="33"/>
      <c r="X276" s="33"/>
    </row>
    <row r="277" spans="1:24" s="34" customFormat="1">
      <c r="A277" s="29"/>
      <c r="B277" s="29"/>
      <c r="C277" s="29"/>
      <c r="D277" s="29"/>
      <c r="E277" s="29"/>
      <c r="F277" s="29"/>
      <c r="G277" s="29"/>
      <c r="H277" s="29"/>
      <c r="I277" s="30"/>
      <c r="J277" s="30"/>
      <c r="K277" s="30"/>
      <c r="L277" s="30"/>
      <c r="M277" s="40"/>
      <c r="N277" s="40"/>
      <c r="O277" s="31"/>
      <c r="P277" s="31"/>
      <c r="Q277" s="32"/>
      <c r="R277" s="32"/>
      <c r="S277" s="33"/>
      <c r="T277" s="33"/>
      <c r="U277" s="33"/>
      <c r="V277" s="33"/>
      <c r="W277" s="33"/>
      <c r="X277" s="33"/>
    </row>
    <row r="278" spans="1:24" s="34" customFormat="1">
      <c r="A278" s="29"/>
      <c r="B278" s="29"/>
      <c r="C278" s="29"/>
      <c r="D278" s="29"/>
      <c r="E278" s="29"/>
      <c r="F278" s="29"/>
      <c r="G278" s="29"/>
      <c r="H278" s="29"/>
      <c r="I278" s="30"/>
      <c r="J278" s="30"/>
      <c r="K278" s="30"/>
      <c r="L278" s="30"/>
      <c r="M278" s="40"/>
      <c r="N278" s="40"/>
      <c r="O278" s="31"/>
      <c r="P278" s="31"/>
      <c r="Q278" s="32"/>
      <c r="R278" s="32"/>
      <c r="S278" s="33"/>
      <c r="T278" s="33"/>
      <c r="U278" s="33"/>
      <c r="V278" s="33"/>
      <c r="W278" s="33"/>
      <c r="X278" s="33"/>
    </row>
    <row r="279" spans="1:24" s="34" customFormat="1">
      <c r="A279" s="29"/>
      <c r="B279" s="29"/>
      <c r="C279" s="29"/>
      <c r="D279" s="29"/>
      <c r="E279" s="29"/>
      <c r="F279" s="29"/>
      <c r="G279" s="29"/>
      <c r="H279" s="29"/>
      <c r="I279" s="30"/>
      <c r="J279" s="30"/>
      <c r="K279" s="30"/>
      <c r="L279" s="30"/>
      <c r="M279" s="40"/>
      <c r="N279" s="40"/>
      <c r="O279" s="31"/>
      <c r="P279" s="31"/>
      <c r="Q279" s="32"/>
      <c r="R279" s="32"/>
      <c r="S279" s="33"/>
      <c r="T279" s="33"/>
      <c r="U279" s="33"/>
      <c r="V279" s="33"/>
      <c r="W279" s="33"/>
      <c r="X279" s="33"/>
    </row>
    <row r="280" spans="1:24" s="34" customFormat="1">
      <c r="A280" s="29"/>
      <c r="B280" s="29"/>
      <c r="C280" s="29"/>
      <c r="D280" s="29"/>
      <c r="E280" s="29"/>
      <c r="F280" s="29"/>
      <c r="G280" s="29"/>
      <c r="H280" s="29"/>
      <c r="I280" s="30"/>
      <c r="J280" s="30"/>
      <c r="K280" s="30"/>
      <c r="L280" s="30"/>
      <c r="M280" s="40"/>
      <c r="N280" s="40"/>
      <c r="O280" s="31"/>
      <c r="P280" s="31"/>
      <c r="Q280" s="32"/>
      <c r="R280" s="32"/>
      <c r="S280" s="33"/>
      <c r="T280" s="33"/>
      <c r="U280" s="33"/>
      <c r="V280" s="33"/>
      <c r="W280" s="33"/>
      <c r="X280" s="33"/>
    </row>
    <row r="281" spans="1:24" s="34" customFormat="1">
      <c r="A281" s="29"/>
      <c r="B281" s="29"/>
      <c r="C281" s="29"/>
      <c r="D281" s="29"/>
      <c r="E281" s="29"/>
      <c r="F281" s="29"/>
      <c r="G281" s="29"/>
      <c r="H281" s="29"/>
      <c r="I281" s="30"/>
      <c r="J281" s="30"/>
      <c r="K281" s="30"/>
      <c r="L281" s="30"/>
      <c r="M281" s="40"/>
      <c r="N281" s="40"/>
      <c r="O281" s="31"/>
      <c r="P281" s="31"/>
      <c r="Q281" s="32"/>
      <c r="R281" s="32"/>
      <c r="S281" s="33"/>
      <c r="T281" s="33"/>
      <c r="U281" s="33"/>
      <c r="V281" s="33"/>
      <c r="W281" s="33"/>
      <c r="X281" s="33"/>
    </row>
    <row r="282" spans="1:24" s="34" customFormat="1">
      <c r="A282" s="29"/>
      <c r="B282" s="29"/>
      <c r="C282" s="29"/>
      <c r="D282" s="29"/>
      <c r="E282" s="29"/>
      <c r="F282" s="29"/>
      <c r="G282" s="29"/>
      <c r="H282" s="29"/>
      <c r="I282" s="30"/>
      <c r="J282" s="30"/>
      <c r="K282" s="30"/>
      <c r="L282" s="30"/>
      <c r="M282" s="40"/>
      <c r="N282" s="40"/>
      <c r="O282" s="31"/>
      <c r="P282" s="31"/>
      <c r="Q282" s="32"/>
      <c r="R282" s="32"/>
      <c r="S282" s="33"/>
      <c r="T282" s="33"/>
      <c r="U282" s="33"/>
      <c r="V282" s="33"/>
      <c r="W282" s="33"/>
      <c r="X282" s="33"/>
    </row>
    <row r="283" spans="1:24" s="34" customFormat="1">
      <c r="A283" s="29"/>
      <c r="B283" s="29"/>
      <c r="C283" s="29"/>
      <c r="D283" s="29"/>
      <c r="E283" s="29"/>
      <c r="F283" s="29"/>
      <c r="G283" s="29"/>
      <c r="H283" s="29"/>
      <c r="I283" s="30"/>
      <c r="J283" s="30"/>
      <c r="K283" s="30"/>
      <c r="L283" s="30"/>
      <c r="M283" s="40"/>
      <c r="N283" s="40"/>
      <c r="O283" s="31"/>
      <c r="P283" s="31"/>
      <c r="Q283" s="32"/>
      <c r="R283" s="32"/>
      <c r="S283" s="33"/>
      <c r="T283" s="33"/>
      <c r="U283" s="33"/>
      <c r="V283" s="33"/>
      <c r="W283" s="33"/>
      <c r="X283" s="33"/>
    </row>
    <row r="284" spans="1:24" s="34" customFormat="1">
      <c r="A284" s="29"/>
      <c r="B284" s="29"/>
      <c r="C284" s="29"/>
      <c r="D284" s="29"/>
      <c r="E284" s="29"/>
      <c r="F284" s="29"/>
      <c r="G284" s="29"/>
      <c r="H284" s="29"/>
      <c r="I284" s="30"/>
      <c r="J284" s="30"/>
      <c r="K284" s="30"/>
      <c r="L284" s="30"/>
      <c r="M284" s="40"/>
      <c r="N284" s="40"/>
      <c r="O284" s="31"/>
      <c r="P284" s="31"/>
      <c r="Q284" s="32"/>
      <c r="R284" s="32"/>
      <c r="S284" s="33"/>
      <c r="T284" s="33"/>
      <c r="U284" s="33"/>
      <c r="V284" s="33"/>
      <c r="W284" s="33"/>
      <c r="X284" s="33"/>
    </row>
    <row r="285" spans="1:24" s="34" customFormat="1">
      <c r="A285" s="29"/>
      <c r="B285" s="29"/>
      <c r="C285" s="29"/>
      <c r="D285" s="29"/>
      <c r="E285" s="29"/>
      <c r="F285" s="29"/>
      <c r="G285" s="29"/>
      <c r="H285" s="29"/>
      <c r="I285" s="30"/>
      <c r="J285" s="30"/>
      <c r="K285" s="30"/>
      <c r="L285" s="30"/>
      <c r="M285" s="40"/>
      <c r="N285" s="40"/>
      <c r="O285" s="31"/>
      <c r="P285" s="31"/>
      <c r="Q285" s="32"/>
      <c r="R285" s="32"/>
      <c r="S285" s="33"/>
      <c r="T285" s="33"/>
      <c r="U285" s="33"/>
      <c r="V285" s="33"/>
      <c r="W285" s="33"/>
      <c r="X285" s="33"/>
    </row>
    <row r="286" spans="1:24" s="34" customFormat="1">
      <c r="A286" s="29"/>
      <c r="B286" s="29"/>
      <c r="C286" s="29"/>
      <c r="D286" s="29"/>
      <c r="E286" s="29"/>
      <c r="F286" s="29"/>
      <c r="G286" s="29"/>
      <c r="H286" s="29"/>
      <c r="I286" s="30"/>
      <c r="J286" s="30"/>
      <c r="K286" s="30"/>
      <c r="L286" s="30"/>
      <c r="M286" s="40"/>
      <c r="N286" s="40"/>
      <c r="O286" s="31"/>
      <c r="P286" s="31"/>
      <c r="Q286" s="32"/>
      <c r="R286" s="32"/>
      <c r="S286" s="33"/>
      <c r="T286" s="33"/>
      <c r="U286" s="33"/>
      <c r="V286" s="33"/>
      <c r="W286" s="33"/>
      <c r="X286" s="33"/>
    </row>
    <row r="287" spans="1:24" s="34" customFormat="1">
      <c r="A287" s="29"/>
      <c r="B287" s="29"/>
      <c r="C287" s="29"/>
      <c r="D287" s="29"/>
      <c r="E287" s="29"/>
      <c r="F287" s="29"/>
      <c r="G287" s="29"/>
      <c r="H287" s="29"/>
      <c r="I287" s="30"/>
      <c r="J287" s="30"/>
      <c r="K287" s="30"/>
      <c r="L287" s="30"/>
      <c r="M287" s="40"/>
      <c r="N287" s="40"/>
      <c r="O287" s="31"/>
      <c r="P287" s="31"/>
      <c r="Q287" s="32"/>
      <c r="R287" s="32"/>
      <c r="S287" s="33"/>
      <c r="T287" s="33"/>
      <c r="U287" s="33"/>
      <c r="V287" s="33"/>
      <c r="W287" s="33"/>
      <c r="X287" s="33"/>
    </row>
    <row r="288" spans="1:24" s="34" customFormat="1">
      <c r="A288" s="29"/>
      <c r="B288" s="29"/>
      <c r="C288" s="29"/>
      <c r="D288" s="29"/>
      <c r="E288" s="29"/>
      <c r="F288" s="29"/>
      <c r="G288" s="29"/>
      <c r="H288" s="29"/>
      <c r="I288" s="30"/>
      <c r="J288" s="30"/>
      <c r="K288" s="30"/>
      <c r="L288" s="30"/>
      <c r="M288" s="40"/>
      <c r="N288" s="40"/>
      <c r="O288" s="31"/>
      <c r="P288" s="31"/>
      <c r="Q288" s="32"/>
      <c r="R288" s="32"/>
      <c r="S288" s="33"/>
      <c r="T288" s="33"/>
      <c r="U288" s="33"/>
      <c r="V288" s="33"/>
      <c r="W288" s="33"/>
      <c r="X288" s="33"/>
    </row>
    <row r="289" spans="1:24" s="34" customFormat="1">
      <c r="A289" s="29"/>
      <c r="B289" s="29"/>
      <c r="C289" s="29"/>
      <c r="D289" s="29"/>
      <c r="E289" s="29"/>
      <c r="F289" s="29"/>
      <c r="G289" s="29"/>
      <c r="H289" s="29"/>
      <c r="I289" s="30"/>
      <c r="J289" s="30"/>
      <c r="K289" s="30"/>
      <c r="L289" s="30"/>
      <c r="M289" s="40"/>
      <c r="N289" s="40"/>
      <c r="O289" s="31"/>
      <c r="P289" s="31"/>
      <c r="Q289" s="32"/>
      <c r="R289" s="32"/>
      <c r="S289" s="33"/>
      <c r="T289" s="33"/>
      <c r="U289" s="33"/>
      <c r="V289" s="33"/>
      <c r="W289" s="33"/>
      <c r="X289" s="33"/>
    </row>
    <row r="290" spans="1:24" s="34" customFormat="1">
      <c r="A290" s="29"/>
      <c r="B290" s="29"/>
      <c r="C290" s="29"/>
      <c r="D290" s="29"/>
      <c r="E290" s="29"/>
      <c r="F290" s="29"/>
      <c r="G290" s="29"/>
      <c r="H290" s="29"/>
      <c r="I290" s="30"/>
      <c r="J290" s="30"/>
      <c r="K290" s="30"/>
      <c r="L290" s="30"/>
      <c r="M290" s="40"/>
      <c r="N290" s="40"/>
      <c r="O290" s="31"/>
      <c r="P290" s="31"/>
      <c r="Q290" s="32"/>
      <c r="R290" s="32"/>
      <c r="S290" s="33"/>
      <c r="T290" s="33"/>
      <c r="U290" s="33"/>
      <c r="V290" s="33"/>
      <c r="W290" s="33"/>
      <c r="X290" s="33"/>
    </row>
    <row r="291" spans="1:24" s="34" customFormat="1">
      <c r="A291" s="29"/>
      <c r="B291" s="29"/>
      <c r="C291" s="29"/>
      <c r="D291" s="29"/>
      <c r="E291" s="29"/>
      <c r="F291" s="29"/>
      <c r="G291" s="29"/>
      <c r="H291" s="29"/>
      <c r="I291" s="30"/>
      <c r="J291" s="30"/>
      <c r="K291" s="30"/>
      <c r="L291" s="30"/>
      <c r="M291" s="40"/>
      <c r="N291" s="40"/>
      <c r="O291" s="31"/>
      <c r="P291" s="31"/>
      <c r="Q291" s="32"/>
      <c r="R291" s="32"/>
      <c r="S291" s="33"/>
      <c r="T291" s="33"/>
      <c r="U291" s="33"/>
      <c r="V291" s="33"/>
      <c r="W291" s="33"/>
      <c r="X291" s="33"/>
    </row>
    <row r="292" spans="1:24" s="34" customFormat="1">
      <c r="A292" s="29"/>
      <c r="B292" s="29"/>
      <c r="C292" s="29"/>
      <c r="D292" s="29"/>
      <c r="E292" s="29"/>
      <c r="F292" s="29"/>
      <c r="G292" s="29"/>
      <c r="H292" s="29"/>
      <c r="I292" s="30"/>
      <c r="J292" s="30"/>
      <c r="K292" s="30"/>
      <c r="L292" s="30"/>
      <c r="M292" s="40"/>
      <c r="N292" s="40"/>
      <c r="O292" s="31"/>
      <c r="P292" s="31"/>
      <c r="Q292" s="32"/>
      <c r="R292" s="32"/>
      <c r="S292" s="33"/>
      <c r="T292" s="33"/>
      <c r="U292" s="33"/>
      <c r="V292" s="33"/>
      <c r="W292" s="33"/>
      <c r="X292" s="33"/>
    </row>
    <row r="293" spans="1:24" s="34" customFormat="1">
      <c r="A293" s="29"/>
      <c r="B293" s="29"/>
      <c r="C293" s="29"/>
      <c r="D293" s="29"/>
      <c r="E293" s="29"/>
      <c r="F293" s="29"/>
      <c r="G293" s="29"/>
      <c r="H293" s="29"/>
      <c r="I293" s="30"/>
      <c r="J293" s="30"/>
      <c r="K293" s="30"/>
      <c r="L293" s="30"/>
      <c r="M293" s="40"/>
      <c r="N293" s="40"/>
      <c r="O293" s="31"/>
      <c r="P293" s="31"/>
      <c r="Q293" s="32"/>
      <c r="R293" s="32"/>
      <c r="S293" s="33"/>
      <c r="T293" s="33"/>
      <c r="U293" s="33"/>
      <c r="V293" s="33"/>
      <c r="W293" s="33"/>
      <c r="X293" s="33"/>
    </row>
    <row r="294" spans="1:24" s="34" customFormat="1">
      <c r="A294" s="29"/>
      <c r="B294" s="29"/>
      <c r="C294" s="29"/>
      <c r="D294" s="29"/>
      <c r="E294" s="29"/>
      <c r="F294" s="29"/>
      <c r="G294" s="29"/>
      <c r="H294" s="29"/>
      <c r="I294" s="30"/>
      <c r="J294" s="30"/>
      <c r="K294" s="30"/>
      <c r="L294" s="30"/>
      <c r="M294" s="40"/>
      <c r="N294" s="40"/>
      <c r="O294" s="31"/>
      <c r="P294" s="31"/>
      <c r="Q294" s="32"/>
      <c r="R294" s="32"/>
      <c r="S294" s="33"/>
      <c r="T294" s="33"/>
      <c r="U294" s="33"/>
      <c r="V294" s="33"/>
      <c r="W294" s="33"/>
      <c r="X294" s="33"/>
    </row>
    <row r="295" spans="1:24" s="34" customFormat="1">
      <c r="A295" s="29"/>
      <c r="B295" s="29"/>
      <c r="C295" s="29"/>
      <c r="D295" s="29"/>
      <c r="E295" s="29"/>
      <c r="F295" s="29"/>
      <c r="G295" s="29"/>
      <c r="H295" s="29"/>
      <c r="I295" s="30"/>
      <c r="J295" s="30"/>
      <c r="K295" s="30"/>
      <c r="L295" s="30"/>
      <c r="M295" s="40"/>
      <c r="N295" s="40"/>
      <c r="O295" s="31"/>
      <c r="P295" s="31"/>
      <c r="Q295" s="32"/>
      <c r="R295" s="32"/>
      <c r="S295" s="33"/>
      <c r="T295" s="33"/>
      <c r="U295" s="33"/>
      <c r="V295" s="33"/>
      <c r="W295" s="33"/>
      <c r="X295" s="33"/>
    </row>
    <row r="296" spans="1:24" s="34" customFormat="1">
      <c r="A296" s="29"/>
      <c r="B296" s="29"/>
      <c r="C296" s="29"/>
      <c r="D296" s="29"/>
      <c r="E296" s="29"/>
      <c r="F296" s="29"/>
      <c r="G296" s="29"/>
      <c r="H296" s="29"/>
      <c r="I296" s="30"/>
      <c r="J296" s="30"/>
      <c r="K296" s="30"/>
      <c r="L296" s="30"/>
      <c r="M296" s="40"/>
      <c r="N296" s="40"/>
      <c r="O296" s="31"/>
      <c r="P296" s="31"/>
      <c r="Q296" s="32"/>
      <c r="R296" s="32"/>
      <c r="S296" s="33"/>
      <c r="T296" s="33"/>
      <c r="U296" s="33"/>
      <c r="V296" s="33"/>
      <c r="W296" s="33"/>
      <c r="X296" s="33"/>
    </row>
    <row r="297" spans="1:24" s="34" customFormat="1">
      <c r="A297" s="29"/>
      <c r="B297" s="29"/>
      <c r="C297" s="29"/>
      <c r="D297" s="29"/>
      <c r="E297" s="29"/>
      <c r="F297" s="29"/>
      <c r="G297" s="29"/>
      <c r="H297" s="29"/>
      <c r="I297" s="30"/>
      <c r="J297" s="30"/>
      <c r="K297" s="30"/>
      <c r="L297" s="30"/>
      <c r="M297" s="40"/>
      <c r="N297" s="40"/>
      <c r="O297" s="31"/>
      <c r="P297" s="31"/>
      <c r="Q297" s="32"/>
      <c r="R297" s="32"/>
      <c r="S297" s="33"/>
      <c r="T297" s="33"/>
      <c r="U297" s="33"/>
      <c r="V297" s="33"/>
      <c r="W297" s="33"/>
      <c r="X297" s="33"/>
    </row>
    <row r="298" spans="1:24" s="34" customFormat="1">
      <c r="A298" s="29"/>
      <c r="B298" s="29"/>
      <c r="C298" s="29"/>
      <c r="D298" s="29"/>
      <c r="E298" s="29"/>
      <c r="F298" s="29"/>
      <c r="G298" s="29"/>
      <c r="H298" s="29"/>
      <c r="I298" s="30"/>
      <c r="J298" s="30"/>
      <c r="K298" s="30"/>
      <c r="L298" s="30"/>
      <c r="M298" s="40"/>
      <c r="N298" s="40"/>
      <c r="O298" s="31"/>
      <c r="P298" s="31"/>
      <c r="Q298" s="32"/>
      <c r="R298" s="32"/>
      <c r="S298" s="33"/>
      <c r="T298" s="33"/>
      <c r="U298" s="33"/>
      <c r="V298" s="33"/>
      <c r="W298" s="33"/>
      <c r="X298" s="33"/>
    </row>
    <row r="299" spans="1:24" s="34" customFormat="1">
      <c r="A299" s="29"/>
      <c r="B299" s="29"/>
      <c r="C299" s="29"/>
      <c r="D299" s="29"/>
      <c r="E299" s="29"/>
      <c r="F299" s="29"/>
      <c r="G299" s="29"/>
      <c r="H299" s="29"/>
      <c r="I299" s="30"/>
      <c r="J299" s="30"/>
      <c r="K299" s="30"/>
      <c r="L299" s="30"/>
      <c r="M299" s="40"/>
      <c r="N299" s="40"/>
      <c r="O299" s="31"/>
      <c r="P299" s="31"/>
      <c r="Q299" s="32"/>
      <c r="R299" s="32"/>
      <c r="S299" s="33"/>
      <c r="T299" s="33"/>
      <c r="U299" s="33"/>
      <c r="V299" s="33"/>
      <c r="W299" s="33"/>
      <c r="X299" s="33"/>
    </row>
    <row r="300" spans="1:24" s="34" customFormat="1">
      <c r="A300" s="29"/>
      <c r="B300" s="29"/>
      <c r="C300" s="29"/>
      <c r="D300" s="29"/>
      <c r="E300" s="29"/>
      <c r="F300" s="29"/>
      <c r="G300" s="29"/>
      <c r="H300" s="29"/>
      <c r="I300" s="30"/>
      <c r="J300" s="30"/>
      <c r="K300" s="30"/>
      <c r="L300" s="30"/>
      <c r="M300" s="40"/>
      <c r="N300" s="40"/>
      <c r="O300" s="31"/>
      <c r="P300" s="31"/>
      <c r="Q300" s="32"/>
      <c r="R300" s="32"/>
      <c r="S300" s="33"/>
      <c r="T300" s="33"/>
      <c r="U300" s="33"/>
      <c r="V300" s="33"/>
      <c r="W300" s="33"/>
      <c r="X300" s="33"/>
    </row>
    <row r="301" spans="1:24" s="34" customFormat="1">
      <c r="A301" s="29"/>
      <c r="B301" s="29"/>
      <c r="C301" s="29"/>
      <c r="D301" s="29"/>
      <c r="E301" s="29"/>
      <c r="F301" s="29"/>
      <c r="G301" s="29"/>
      <c r="H301" s="29"/>
      <c r="I301" s="30"/>
      <c r="J301" s="30"/>
      <c r="K301" s="30"/>
      <c r="L301" s="30"/>
      <c r="M301" s="40"/>
      <c r="N301" s="40"/>
      <c r="O301" s="31"/>
      <c r="P301" s="31"/>
      <c r="Q301" s="32"/>
      <c r="R301" s="32"/>
      <c r="S301" s="33"/>
      <c r="T301" s="33"/>
      <c r="U301" s="33"/>
      <c r="V301" s="33"/>
      <c r="W301" s="33"/>
      <c r="X301" s="33"/>
    </row>
    <row r="302" spans="1:24" s="34" customFormat="1">
      <c r="A302" s="29"/>
      <c r="B302" s="29"/>
      <c r="C302" s="29"/>
      <c r="D302" s="29"/>
      <c r="E302" s="29"/>
      <c r="F302" s="29"/>
      <c r="G302" s="29"/>
      <c r="H302" s="29"/>
      <c r="I302" s="30"/>
      <c r="J302" s="30"/>
      <c r="K302" s="30"/>
      <c r="L302" s="30"/>
      <c r="M302" s="40"/>
      <c r="N302" s="40"/>
      <c r="O302" s="31"/>
      <c r="P302" s="31"/>
      <c r="Q302" s="32"/>
      <c r="R302" s="32"/>
      <c r="S302" s="33"/>
      <c r="T302" s="33"/>
      <c r="U302" s="33"/>
      <c r="V302" s="33"/>
      <c r="W302" s="33"/>
      <c r="X302" s="33"/>
    </row>
    <row r="303" spans="1:24" s="34" customFormat="1">
      <c r="A303" s="29"/>
      <c r="B303" s="29"/>
      <c r="C303" s="29"/>
      <c r="D303" s="29"/>
      <c r="E303" s="29"/>
      <c r="F303" s="29"/>
      <c r="G303" s="29"/>
      <c r="H303" s="29"/>
      <c r="I303" s="30"/>
      <c r="J303" s="30"/>
      <c r="K303" s="30"/>
      <c r="L303" s="30"/>
      <c r="M303" s="40"/>
      <c r="N303" s="40"/>
      <c r="O303" s="31"/>
      <c r="P303" s="31"/>
      <c r="Q303" s="32"/>
      <c r="R303" s="32"/>
      <c r="S303" s="33"/>
      <c r="T303" s="33"/>
      <c r="U303" s="33"/>
      <c r="V303" s="33"/>
      <c r="W303" s="33"/>
      <c r="X303" s="33"/>
    </row>
    <row r="304" spans="1:24" s="34" customFormat="1">
      <c r="A304" s="29"/>
      <c r="B304" s="29"/>
      <c r="C304" s="29"/>
      <c r="D304" s="29"/>
      <c r="E304" s="29"/>
      <c r="F304" s="29"/>
      <c r="G304" s="29"/>
      <c r="H304" s="29"/>
      <c r="I304" s="30"/>
      <c r="J304" s="30"/>
      <c r="K304" s="30"/>
      <c r="L304" s="30"/>
      <c r="M304" s="40"/>
      <c r="N304" s="40"/>
      <c r="O304" s="31"/>
      <c r="P304" s="31"/>
      <c r="Q304" s="32"/>
      <c r="R304" s="32"/>
      <c r="S304" s="33"/>
      <c r="T304" s="33"/>
      <c r="U304" s="33"/>
      <c r="V304" s="33"/>
      <c r="W304" s="33"/>
      <c r="X304" s="33"/>
    </row>
    <row r="305" spans="1:24" s="34" customFormat="1">
      <c r="A305" s="29"/>
      <c r="B305" s="29"/>
      <c r="C305" s="29"/>
      <c r="D305" s="29"/>
      <c r="E305" s="29"/>
      <c r="F305" s="29"/>
      <c r="G305" s="29"/>
      <c r="H305" s="29"/>
      <c r="I305" s="30"/>
      <c r="J305" s="30"/>
      <c r="K305" s="30"/>
      <c r="L305" s="30"/>
      <c r="M305" s="40"/>
      <c r="N305" s="40"/>
      <c r="O305" s="31"/>
      <c r="P305" s="31"/>
      <c r="Q305" s="32"/>
      <c r="R305" s="32"/>
      <c r="S305" s="33"/>
      <c r="T305" s="33"/>
      <c r="U305" s="33"/>
      <c r="V305" s="33"/>
      <c r="W305" s="33"/>
      <c r="X305" s="33"/>
    </row>
    <row r="306" spans="1:24" s="34" customFormat="1">
      <c r="A306" s="29"/>
      <c r="B306" s="29"/>
      <c r="C306" s="29"/>
      <c r="D306" s="29"/>
      <c r="E306" s="29"/>
      <c r="F306" s="29"/>
      <c r="G306" s="29"/>
      <c r="H306" s="29"/>
      <c r="I306" s="30"/>
      <c r="J306" s="30"/>
      <c r="K306" s="30"/>
      <c r="L306" s="30"/>
      <c r="M306" s="40"/>
      <c r="N306" s="40"/>
      <c r="O306" s="31"/>
      <c r="P306" s="31"/>
      <c r="Q306" s="32"/>
      <c r="R306" s="32"/>
      <c r="S306" s="33"/>
      <c r="T306" s="33"/>
      <c r="U306" s="33"/>
      <c r="V306" s="33"/>
      <c r="W306" s="33"/>
      <c r="X306" s="33"/>
    </row>
    <row r="307" spans="1:24" s="34" customFormat="1">
      <c r="A307" s="29"/>
      <c r="B307" s="29"/>
      <c r="C307" s="29"/>
      <c r="D307" s="29"/>
      <c r="E307" s="29"/>
      <c r="F307" s="29"/>
      <c r="G307" s="29"/>
      <c r="H307" s="29"/>
      <c r="I307" s="30"/>
      <c r="J307" s="30"/>
      <c r="K307" s="30"/>
      <c r="L307" s="30"/>
      <c r="M307" s="40"/>
      <c r="N307" s="40"/>
      <c r="O307" s="31"/>
      <c r="P307" s="31"/>
      <c r="Q307" s="32"/>
      <c r="R307" s="32"/>
      <c r="S307" s="33"/>
      <c r="T307" s="33"/>
      <c r="U307" s="33"/>
      <c r="V307" s="33"/>
      <c r="W307" s="33"/>
      <c r="X307" s="33"/>
    </row>
    <row r="308" spans="1:24" s="34" customFormat="1">
      <c r="A308" s="29"/>
      <c r="B308" s="29"/>
      <c r="C308" s="29"/>
      <c r="D308" s="29"/>
      <c r="E308" s="29"/>
      <c r="F308" s="29"/>
      <c r="G308" s="29"/>
      <c r="H308" s="29"/>
      <c r="I308" s="30"/>
      <c r="J308" s="30"/>
      <c r="K308" s="30"/>
      <c r="L308" s="30"/>
      <c r="M308" s="40"/>
      <c r="N308" s="40"/>
      <c r="O308" s="31"/>
      <c r="P308" s="31"/>
      <c r="Q308" s="32"/>
      <c r="R308" s="32"/>
      <c r="S308" s="33"/>
      <c r="T308" s="33"/>
      <c r="U308" s="33"/>
      <c r="V308" s="33"/>
      <c r="W308" s="33"/>
      <c r="X308" s="33"/>
    </row>
    <row r="309" spans="1:24" s="34" customFormat="1">
      <c r="A309" s="29"/>
      <c r="B309" s="29"/>
      <c r="C309" s="29"/>
      <c r="D309" s="29"/>
      <c r="E309" s="29"/>
      <c r="F309" s="29"/>
      <c r="G309" s="29"/>
      <c r="H309" s="29"/>
      <c r="I309" s="30"/>
      <c r="J309" s="30"/>
      <c r="K309" s="30"/>
      <c r="L309" s="30"/>
      <c r="M309" s="40"/>
      <c r="N309" s="40"/>
      <c r="O309" s="31"/>
      <c r="P309" s="31"/>
      <c r="Q309" s="32"/>
      <c r="R309" s="32"/>
      <c r="S309" s="33"/>
      <c r="T309" s="33"/>
      <c r="U309" s="33"/>
      <c r="V309" s="33"/>
      <c r="W309" s="33"/>
      <c r="X309" s="33"/>
    </row>
    <row r="310" spans="1:24" s="34" customFormat="1">
      <c r="A310" s="29"/>
      <c r="B310" s="29"/>
      <c r="C310" s="29"/>
      <c r="D310" s="29"/>
      <c r="E310" s="29"/>
      <c r="F310" s="29"/>
      <c r="G310" s="29"/>
      <c r="H310" s="29"/>
      <c r="I310" s="30"/>
      <c r="J310" s="30"/>
      <c r="K310" s="30"/>
      <c r="L310" s="30"/>
      <c r="M310" s="40"/>
      <c r="N310" s="40"/>
      <c r="O310" s="31"/>
      <c r="P310" s="31"/>
      <c r="Q310" s="32"/>
      <c r="R310" s="32"/>
      <c r="S310" s="33"/>
      <c r="T310" s="33"/>
      <c r="U310" s="33"/>
      <c r="V310" s="33"/>
      <c r="W310" s="33"/>
      <c r="X310" s="33"/>
    </row>
    <row r="311" spans="1:24" s="34" customFormat="1">
      <c r="A311" s="29"/>
      <c r="B311" s="29"/>
      <c r="C311" s="29"/>
      <c r="D311" s="29"/>
      <c r="E311" s="29"/>
      <c r="F311" s="29"/>
      <c r="G311" s="29"/>
      <c r="H311" s="29"/>
      <c r="I311" s="30"/>
      <c r="J311" s="30"/>
      <c r="K311" s="30"/>
      <c r="L311" s="30"/>
      <c r="M311" s="40"/>
      <c r="N311" s="40"/>
      <c r="O311" s="31"/>
      <c r="P311" s="31"/>
      <c r="Q311" s="32"/>
      <c r="R311" s="32"/>
      <c r="S311" s="33"/>
      <c r="T311" s="33"/>
      <c r="U311" s="33"/>
      <c r="V311" s="33"/>
      <c r="W311" s="33"/>
      <c r="X311" s="33"/>
    </row>
    <row r="312" spans="1:24" s="34" customFormat="1">
      <c r="A312" s="29"/>
      <c r="B312" s="29"/>
      <c r="C312" s="29"/>
      <c r="D312" s="29"/>
      <c r="E312" s="29"/>
      <c r="F312" s="29"/>
      <c r="G312" s="29"/>
      <c r="H312" s="29"/>
      <c r="I312" s="30"/>
      <c r="J312" s="30"/>
      <c r="K312" s="30"/>
      <c r="L312" s="30"/>
      <c r="M312" s="40"/>
      <c r="N312" s="40"/>
      <c r="O312" s="31"/>
      <c r="P312" s="31"/>
      <c r="Q312" s="32"/>
      <c r="R312" s="32"/>
      <c r="S312" s="33"/>
      <c r="T312" s="33"/>
      <c r="U312" s="33"/>
      <c r="V312" s="33"/>
      <c r="W312" s="33"/>
      <c r="X312" s="33"/>
    </row>
    <row r="313" spans="1:24" s="34" customFormat="1">
      <c r="A313" s="29"/>
      <c r="B313" s="29"/>
      <c r="C313" s="29"/>
      <c r="D313" s="29"/>
      <c r="E313" s="29"/>
      <c r="F313" s="29"/>
      <c r="G313" s="29"/>
      <c r="H313" s="29"/>
      <c r="I313" s="30"/>
      <c r="J313" s="30"/>
      <c r="K313" s="30"/>
      <c r="L313" s="30"/>
      <c r="M313" s="40"/>
      <c r="N313" s="40"/>
      <c r="O313" s="31"/>
      <c r="P313" s="31"/>
      <c r="Q313" s="32"/>
      <c r="R313" s="32"/>
      <c r="S313" s="33"/>
      <c r="T313" s="33"/>
      <c r="U313" s="33"/>
      <c r="V313" s="33"/>
      <c r="W313" s="33"/>
      <c r="X313" s="33"/>
    </row>
    <row r="314" spans="1:24" s="34" customFormat="1">
      <c r="A314" s="29"/>
      <c r="B314" s="29"/>
      <c r="C314" s="29"/>
      <c r="D314" s="29"/>
      <c r="E314" s="29"/>
      <c r="F314" s="29"/>
      <c r="G314" s="29"/>
      <c r="H314" s="29"/>
      <c r="I314" s="30"/>
      <c r="J314" s="30"/>
      <c r="K314" s="30"/>
      <c r="L314" s="30"/>
      <c r="M314" s="40"/>
      <c r="N314" s="40"/>
      <c r="O314" s="31"/>
      <c r="P314" s="31"/>
      <c r="Q314" s="32"/>
      <c r="R314" s="32"/>
      <c r="S314" s="33"/>
      <c r="T314" s="33"/>
      <c r="U314" s="33"/>
      <c r="V314" s="33"/>
      <c r="W314" s="33"/>
      <c r="X314" s="33"/>
    </row>
    <row r="315" spans="1:24" s="34" customFormat="1">
      <c r="A315" s="29"/>
      <c r="B315" s="29"/>
      <c r="C315" s="29"/>
      <c r="D315" s="29"/>
      <c r="E315" s="29"/>
      <c r="F315" s="29"/>
      <c r="G315" s="29"/>
      <c r="H315" s="29"/>
      <c r="I315" s="30"/>
      <c r="J315" s="30"/>
      <c r="K315" s="30"/>
      <c r="L315" s="30"/>
      <c r="M315" s="40"/>
      <c r="N315" s="40"/>
      <c r="O315" s="31"/>
      <c r="P315" s="31"/>
      <c r="Q315" s="32"/>
      <c r="R315" s="32"/>
      <c r="S315" s="33"/>
      <c r="T315" s="33"/>
      <c r="U315" s="33"/>
      <c r="V315" s="33"/>
      <c r="W315" s="33"/>
      <c r="X315" s="33"/>
    </row>
    <row r="316" spans="1:24" s="34" customFormat="1">
      <c r="A316" s="29"/>
      <c r="B316" s="29"/>
      <c r="C316" s="29"/>
      <c r="D316" s="29"/>
      <c r="E316" s="29"/>
      <c r="F316" s="29"/>
      <c r="G316" s="29"/>
      <c r="H316" s="29"/>
      <c r="I316" s="30"/>
      <c r="J316" s="30"/>
      <c r="K316" s="30"/>
      <c r="L316" s="30"/>
      <c r="M316" s="40"/>
      <c r="N316" s="40"/>
      <c r="O316" s="31"/>
      <c r="P316" s="31"/>
      <c r="Q316" s="32"/>
      <c r="R316" s="32"/>
      <c r="S316" s="33"/>
      <c r="T316" s="33"/>
      <c r="U316" s="33"/>
      <c r="V316" s="33"/>
      <c r="W316" s="33"/>
      <c r="X316" s="33"/>
    </row>
    <row r="317" spans="1:24" s="34" customFormat="1">
      <c r="A317" s="29"/>
      <c r="B317" s="29"/>
      <c r="C317" s="29"/>
      <c r="D317" s="29"/>
      <c r="E317" s="29"/>
      <c r="F317" s="29"/>
      <c r="G317" s="29"/>
      <c r="H317" s="29"/>
      <c r="I317" s="30"/>
      <c r="J317" s="30"/>
      <c r="K317" s="30"/>
      <c r="L317" s="30"/>
      <c r="M317" s="40"/>
      <c r="N317" s="40"/>
      <c r="O317" s="31"/>
      <c r="P317" s="31"/>
      <c r="Q317" s="32"/>
      <c r="R317" s="32"/>
      <c r="S317" s="33"/>
      <c r="T317" s="33"/>
      <c r="U317" s="33"/>
      <c r="V317" s="33"/>
      <c r="W317" s="33"/>
      <c r="X317" s="33"/>
    </row>
    <row r="318" spans="1:24" s="34" customFormat="1">
      <c r="A318" s="29"/>
      <c r="B318" s="29"/>
      <c r="C318" s="29"/>
      <c r="D318" s="29"/>
      <c r="E318" s="29"/>
      <c r="F318" s="29"/>
      <c r="G318" s="29"/>
      <c r="H318" s="29"/>
      <c r="I318" s="30"/>
      <c r="J318" s="30"/>
      <c r="K318" s="30"/>
      <c r="L318" s="30"/>
      <c r="M318" s="40"/>
      <c r="N318" s="40"/>
      <c r="O318" s="31"/>
      <c r="P318" s="31"/>
      <c r="Q318" s="32"/>
      <c r="R318" s="32"/>
      <c r="S318" s="33"/>
      <c r="T318" s="33"/>
      <c r="U318" s="33"/>
      <c r="V318" s="33"/>
      <c r="W318" s="33"/>
      <c r="X318" s="33"/>
    </row>
    <row r="319" spans="1:24" s="34" customFormat="1">
      <c r="A319" s="29"/>
      <c r="B319" s="29"/>
      <c r="C319" s="29"/>
      <c r="D319" s="29"/>
      <c r="E319" s="29"/>
      <c r="F319" s="29"/>
      <c r="G319" s="29"/>
      <c r="H319" s="29"/>
      <c r="I319" s="30"/>
      <c r="J319" s="30"/>
      <c r="K319" s="30"/>
      <c r="L319" s="30"/>
      <c r="M319" s="40"/>
      <c r="N319" s="40"/>
      <c r="O319" s="31"/>
      <c r="P319" s="31"/>
      <c r="Q319" s="32"/>
      <c r="R319" s="32"/>
      <c r="S319" s="33"/>
      <c r="T319" s="33"/>
      <c r="U319" s="33"/>
      <c r="V319" s="33"/>
      <c r="W319" s="33"/>
      <c r="X319" s="33"/>
    </row>
    <row r="320" spans="1:24" s="34" customFormat="1">
      <c r="A320" s="29"/>
      <c r="B320" s="29"/>
      <c r="C320" s="29"/>
      <c r="D320" s="29"/>
      <c r="E320" s="29"/>
      <c r="F320" s="29"/>
      <c r="G320" s="29"/>
      <c r="H320" s="29"/>
      <c r="I320" s="30"/>
      <c r="J320" s="30"/>
      <c r="K320" s="30"/>
      <c r="L320" s="30"/>
      <c r="M320" s="40"/>
      <c r="N320" s="40"/>
      <c r="O320" s="31"/>
      <c r="P320" s="31"/>
      <c r="Q320" s="32"/>
      <c r="R320" s="32"/>
      <c r="S320" s="33"/>
      <c r="T320" s="33"/>
      <c r="U320" s="33"/>
      <c r="V320" s="33"/>
      <c r="W320" s="33"/>
      <c r="X320" s="33"/>
    </row>
    <row r="321" spans="1:24" s="34" customFormat="1">
      <c r="A321" s="29"/>
      <c r="B321" s="29"/>
      <c r="C321" s="29"/>
      <c r="D321" s="29"/>
      <c r="E321" s="29"/>
      <c r="F321" s="29"/>
      <c r="G321" s="29"/>
      <c r="H321" s="29"/>
      <c r="I321" s="30"/>
      <c r="J321" s="30"/>
      <c r="K321" s="30"/>
      <c r="L321" s="30"/>
      <c r="M321" s="40"/>
      <c r="N321" s="40"/>
      <c r="O321" s="31"/>
      <c r="P321" s="31"/>
      <c r="Q321" s="32"/>
      <c r="R321" s="32"/>
      <c r="S321" s="33"/>
      <c r="T321" s="33"/>
      <c r="U321" s="33"/>
      <c r="V321" s="33"/>
      <c r="W321" s="33"/>
      <c r="X321" s="33"/>
    </row>
    <row r="322" spans="1:24" s="34" customFormat="1">
      <c r="A322" s="29"/>
      <c r="B322" s="29"/>
      <c r="C322" s="29"/>
      <c r="D322" s="29"/>
      <c r="E322" s="29"/>
      <c r="F322" s="29"/>
      <c r="G322" s="29"/>
      <c r="H322" s="29"/>
      <c r="I322" s="30"/>
      <c r="J322" s="30"/>
      <c r="K322" s="30"/>
      <c r="L322" s="30"/>
      <c r="M322" s="40"/>
      <c r="N322" s="40"/>
      <c r="O322" s="31"/>
      <c r="P322" s="31"/>
      <c r="Q322" s="32"/>
      <c r="R322" s="32"/>
      <c r="S322" s="33"/>
      <c r="T322" s="33"/>
      <c r="U322" s="33"/>
      <c r="V322" s="33"/>
      <c r="W322" s="33"/>
      <c r="X322" s="33"/>
    </row>
    <row r="323" spans="1:24" s="34" customFormat="1">
      <c r="A323" s="29"/>
      <c r="B323" s="29"/>
      <c r="C323" s="29"/>
      <c r="D323" s="29"/>
      <c r="E323" s="29"/>
      <c r="F323" s="29"/>
      <c r="G323" s="29"/>
      <c r="H323" s="29"/>
      <c r="I323" s="30"/>
      <c r="J323" s="30"/>
      <c r="K323" s="30"/>
      <c r="L323" s="30"/>
      <c r="M323" s="40"/>
      <c r="N323" s="40"/>
      <c r="O323" s="31"/>
      <c r="P323" s="31"/>
      <c r="Q323" s="32"/>
      <c r="R323" s="32"/>
      <c r="S323" s="33"/>
      <c r="T323" s="33"/>
      <c r="U323" s="33"/>
      <c r="V323" s="33"/>
      <c r="W323" s="33"/>
      <c r="X323" s="33"/>
    </row>
    <row r="324" spans="1:24" s="34" customFormat="1">
      <c r="A324" s="29"/>
      <c r="B324" s="29"/>
      <c r="C324" s="29"/>
      <c r="D324" s="29"/>
      <c r="E324" s="29"/>
      <c r="F324" s="29"/>
      <c r="G324" s="29"/>
      <c r="H324" s="29"/>
      <c r="I324" s="30"/>
      <c r="J324" s="30"/>
      <c r="K324" s="30"/>
      <c r="L324" s="30"/>
      <c r="M324" s="40"/>
      <c r="N324" s="40"/>
      <c r="O324" s="31"/>
      <c r="P324" s="31"/>
      <c r="Q324" s="32"/>
      <c r="R324" s="32"/>
      <c r="S324" s="33"/>
      <c r="T324" s="33"/>
      <c r="U324" s="33"/>
      <c r="V324" s="33"/>
      <c r="W324" s="33"/>
      <c r="X324" s="33"/>
    </row>
    <row r="325" spans="1:24" s="34" customFormat="1">
      <c r="A325" s="29"/>
      <c r="B325" s="29"/>
      <c r="C325" s="29"/>
      <c r="D325" s="29"/>
      <c r="E325" s="29"/>
      <c r="F325" s="29"/>
      <c r="G325" s="29"/>
      <c r="H325" s="29"/>
      <c r="I325" s="30"/>
      <c r="J325" s="30"/>
      <c r="K325" s="30"/>
      <c r="L325" s="30"/>
      <c r="M325" s="40"/>
      <c r="N325" s="40"/>
      <c r="O325" s="31"/>
      <c r="P325" s="31"/>
      <c r="Q325" s="32"/>
      <c r="R325" s="32"/>
      <c r="S325" s="33"/>
      <c r="T325" s="33"/>
      <c r="U325" s="33"/>
      <c r="V325" s="33"/>
      <c r="W325" s="33"/>
      <c r="X325" s="33"/>
    </row>
    <row r="326" spans="1:24" s="34" customFormat="1">
      <c r="A326" s="29"/>
      <c r="B326" s="29"/>
      <c r="C326" s="29"/>
      <c r="D326" s="29"/>
      <c r="E326" s="29"/>
      <c r="F326" s="29"/>
      <c r="G326" s="29"/>
      <c r="H326" s="29"/>
      <c r="I326" s="30"/>
      <c r="J326" s="30"/>
      <c r="K326" s="30"/>
      <c r="L326" s="30"/>
      <c r="M326" s="40"/>
      <c r="N326" s="40"/>
      <c r="O326" s="31"/>
      <c r="P326" s="31"/>
      <c r="Q326" s="32"/>
      <c r="R326" s="32"/>
      <c r="S326" s="33"/>
      <c r="T326" s="33"/>
      <c r="U326" s="33"/>
      <c r="V326" s="33"/>
      <c r="W326" s="33"/>
      <c r="X326" s="33"/>
    </row>
    <row r="327" spans="1:24" s="34" customFormat="1">
      <c r="A327" s="29"/>
      <c r="B327" s="29"/>
      <c r="C327" s="29"/>
      <c r="D327" s="29"/>
      <c r="E327" s="29"/>
      <c r="F327" s="29"/>
      <c r="G327" s="29"/>
      <c r="H327" s="29"/>
      <c r="I327" s="30"/>
      <c r="J327" s="30"/>
      <c r="K327" s="30"/>
      <c r="L327" s="30"/>
      <c r="M327" s="40"/>
      <c r="N327" s="40"/>
      <c r="O327" s="31"/>
      <c r="P327" s="31"/>
      <c r="Q327" s="32"/>
      <c r="R327" s="32"/>
      <c r="S327" s="33"/>
      <c r="T327" s="33"/>
      <c r="U327" s="33"/>
      <c r="V327" s="33"/>
      <c r="W327" s="33"/>
      <c r="X327" s="33"/>
    </row>
    <row r="328" spans="1:24" s="34" customFormat="1">
      <c r="A328" s="29"/>
      <c r="B328" s="29"/>
      <c r="C328" s="29"/>
      <c r="D328" s="29"/>
      <c r="E328" s="29"/>
      <c r="F328" s="29"/>
      <c r="G328" s="29"/>
      <c r="H328" s="29"/>
      <c r="I328" s="30"/>
      <c r="J328" s="30"/>
      <c r="K328" s="30"/>
      <c r="L328" s="30"/>
      <c r="M328" s="40"/>
      <c r="N328" s="40"/>
      <c r="O328" s="31"/>
      <c r="P328" s="31"/>
      <c r="Q328" s="32"/>
      <c r="R328" s="32"/>
      <c r="S328" s="33"/>
      <c r="T328" s="33"/>
      <c r="U328" s="33"/>
      <c r="V328" s="33"/>
      <c r="W328" s="33"/>
      <c r="X328" s="33"/>
    </row>
    <row r="329" spans="1:24" s="34" customFormat="1">
      <c r="A329" s="29"/>
      <c r="B329" s="29"/>
      <c r="C329" s="29"/>
      <c r="D329" s="29"/>
      <c r="E329" s="29"/>
      <c r="F329" s="29"/>
      <c r="G329" s="29"/>
      <c r="H329" s="29"/>
      <c r="I329" s="30"/>
      <c r="J329" s="30"/>
      <c r="K329" s="30"/>
      <c r="L329" s="30"/>
      <c r="M329" s="40"/>
      <c r="N329" s="40"/>
      <c r="O329" s="31"/>
      <c r="P329" s="31"/>
      <c r="Q329" s="32"/>
      <c r="R329" s="32"/>
      <c r="S329" s="33"/>
      <c r="T329" s="33"/>
      <c r="U329" s="33"/>
      <c r="V329" s="33"/>
      <c r="W329" s="33"/>
      <c r="X329" s="33"/>
    </row>
    <row r="330" spans="1:24" s="34" customFormat="1">
      <c r="A330" s="29"/>
      <c r="B330" s="29"/>
      <c r="C330" s="29"/>
      <c r="D330" s="29"/>
      <c r="E330" s="29"/>
      <c r="F330" s="29"/>
      <c r="G330" s="29"/>
      <c r="H330" s="29"/>
      <c r="I330" s="30"/>
      <c r="J330" s="30"/>
      <c r="K330" s="30"/>
      <c r="L330" s="30"/>
      <c r="M330" s="40"/>
      <c r="N330" s="40"/>
      <c r="O330" s="31"/>
      <c r="P330" s="31"/>
      <c r="Q330" s="32"/>
      <c r="R330" s="32"/>
      <c r="S330" s="33"/>
      <c r="T330" s="33"/>
      <c r="U330" s="33"/>
      <c r="V330" s="33"/>
      <c r="W330" s="33"/>
      <c r="X330" s="33"/>
    </row>
    <row r="331" spans="1:24" s="34" customFormat="1">
      <c r="A331" s="29"/>
      <c r="B331" s="29"/>
      <c r="C331" s="29"/>
      <c r="D331" s="29"/>
      <c r="E331" s="29"/>
      <c r="F331" s="29"/>
      <c r="G331" s="29"/>
      <c r="H331" s="29"/>
      <c r="I331" s="30"/>
      <c r="J331" s="30"/>
      <c r="K331" s="30"/>
      <c r="L331" s="30"/>
      <c r="M331" s="40"/>
      <c r="N331" s="40"/>
      <c r="O331" s="31"/>
      <c r="P331" s="31"/>
      <c r="Q331" s="32"/>
      <c r="R331" s="32"/>
      <c r="S331" s="33"/>
      <c r="T331" s="33"/>
      <c r="U331" s="33"/>
      <c r="V331" s="33"/>
      <c r="W331" s="33"/>
      <c r="X331" s="33"/>
    </row>
    <row r="332" spans="1:24" s="34" customFormat="1">
      <c r="A332" s="29"/>
      <c r="B332" s="29"/>
      <c r="C332" s="29"/>
      <c r="D332" s="29"/>
      <c r="E332" s="29"/>
      <c r="F332" s="29"/>
      <c r="G332" s="29"/>
      <c r="H332" s="29"/>
      <c r="I332" s="30"/>
      <c r="J332" s="30"/>
      <c r="K332" s="30"/>
      <c r="L332" s="30"/>
      <c r="M332" s="40"/>
      <c r="N332" s="40"/>
      <c r="O332" s="31"/>
      <c r="P332" s="31"/>
      <c r="Q332" s="32"/>
      <c r="R332" s="32"/>
      <c r="S332" s="33"/>
      <c r="T332" s="33"/>
      <c r="U332" s="33"/>
      <c r="V332" s="33"/>
      <c r="W332" s="33"/>
      <c r="X332" s="33"/>
    </row>
    <row r="333" spans="1:24" s="34" customFormat="1">
      <c r="A333" s="29"/>
      <c r="B333" s="29"/>
      <c r="C333" s="29"/>
      <c r="D333" s="29"/>
      <c r="E333" s="29"/>
      <c r="F333" s="29"/>
      <c r="G333" s="29"/>
      <c r="H333" s="29"/>
      <c r="I333" s="30"/>
      <c r="J333" s="30"/>
      <c r="K333" s="30"/>
      <c r="L333" s="30"/>
      <c r="M333" s="40"/>
      <c r="N333" s="40"/>
      <c r="O333" s="31"/>
      <c r="P333" s="31"/>
      <c r="Q333" s="32"/>
      <c r="R333" s="32"/>
      <c r="S333" s="33"/>
      <c r="T333" s="33"/>
      <c r="U333" s="33"/>
      <c r="V333" s="33"/>
      <c r="W333" s="33"/>
      <c r="X333" s="33"/>
    </row>
    <row r="334" spans="1:24" s="34" customFormat="1">
      <c r="A334" s="29"/>
      <c r="B334" s="29"/>
      <c r="C334" s="29"/>
      <c r="D334" s="29"/>
      <c r="E334" s="29"/>
      <c r="F334" s="29"/>
      <c r="G334" s="29"/>
      <c r="H334" s="29"/>
      <c r="I334" s="30"/>
      <c r="J334" s="30"/>
      <c r="K334" s="30"/>
      <c r="L334" s="30"/>
      <c r="M334" s="40"/>
      <c r="N334" s="40"/>
      <c r="O334" s="31"/>
      <c r="P334" s="31"/>
      <c r="Q334" s="32"/>
      <c r="R334" s="32"/>
      <c r="S334" s="33"/>
      <c r="T334" s="33"/>
      <c r="U334" s="33"/>
      <c r="V334" s="33"/>
      <c r="W334" s="33"/>
      <c r="X334" s="33"/>
    </row>
    <row r="335" spans="1:24" s="34" customFormat="1">
      <c r="A335" s="29"/>
      <c r="B335" s="29"/>
      <c r="C335" s="29"/>
      <c r="D335" s="29"/>
      <c r="E335" s="29"/>
      <c r="F335" s="29"/>
      <c r="G335" s="29"/>
      <c r="H335" s="29"/>
      <c r="I335" s="30"/>
      <c r="J335" s="30"/>
      <c r="K335" s="30"/>
      <c r="L335" s="30"/>
      <c r="M335" s="40"/>
      <c r="N335" s="40"/>
      <c r="O335" s="31"/>
      <c r="P335" s="31"/>
      <c r="Q335" s="32"/>
      <c r="R335" s="32"/>
      <c r="S335" s="33"/>
      <c r="T335" s="33"/>
      <c r="U335" s="33"/>
      <c r="V335" s="33"/>
      <c r="W335" s="33"/>
      <c r="X335" s="33"/>
    </row>
    <row r="336" spans="1:24" s="34" customFormat="1">
      <c r="A336" s="29"/>
      <c r="B336" s="29"/>
      <c r="C336" s="29"/>
      <c r="D336" s="29"/>
      <c r="E336" s="29"/>
      <c r="F336" s="29"/>
      <c r="G336" s="29"/>
      <c r="H336" s="29"/>
      <c r="I336" s="30"/>
      <c r="J336" s="30"/>
      <c r="K336" s="30"/>
      <c r="L336" s="30"/>
      <c r="M336" s="40"/>
      <c r="N336" s="40"/>
      <c r="O336" s="31"/>
      <c r="P336" s="31"/>
      <c r="Q336" s="32"/>
      <c r="R336" s="32"/>
      <c r="S336" s="33"/>
      <c r="T336" s="33"/>
      <c r="U336" s="33"/>
      <c r="V336" s="33"/>
      <c r="W336" s="33"/>
      <c r="X336" s="33"/>
    </row>
    <row r="337" spans="1:24" s="34" customFormat="1">
      <c r="A337" s="29"/>
      <c r="B337" s="29"/>
      <c r="C337" s="29"/>
      <c r="D337" s="29"/>
      <c r="E337" s="29"/>
      <c r="F337" s="29"/>
      <c r="G337" s="29"/>
      <c r="H337" s="29"/>
      <c r="I337" s="30"/>
      <c r="J337" s="30"/>
      <c r="K337" s="30"/>
      <c r="L337" s="30"/>
      <c r="M337" s="40"/>
      <c r="N337" s="40"/>
      <c r="O337" s="31"/>
      <c r="P337" s="31"/>
      <c r="Q337" s="32"/>
      <c r="R337" s="32"/>
      <c r="S337" s="33"/>
      <c r="T337" s="33"/>
      <c r="U337" s="33"/>
      <c r="V337" s="33"/>
      <c r="W337" s="33"/>
      <c r="X337" s="33"/>
    </row>
    <row r="338" spans="1:24" s="34" customFormat="1">
      <c r="A338" s="29"/>
      <c r="B338" s="29"/>
      <c r="C338" s="29"/>
      <c r="D338" s="29"/>
      <c r="E338" s="29"/>
      <c r="F338" s="29"/>
      <c r="G338" s="29"/>
      <c r="H338" s="29"/>
      <c r="I338" s="30"/>
      <c r="J338" s="30"/>
      <c r="K338" s="30"/>
      <c r="L338" s="30"/>
      <c r="M338" s="40"/>
      <c r="N338" s="40"/>
      <c r="O338" s="31"/>
      <c r="P338" s="31"/>
      <c r="Q338" s="32"/>
      <c r="R338" s="32"/>
      <c r="S338" s="33"/>
      <c r="T338" s="33"/>
      <c r="U338" s="33"/>
      <c r="V338" s="33"/>
      <c r="W338" s="33"/>
      <c r="X338" s="33"/>
    </row>
    <row r="339" spans="1:24" s="34" customFormat="1">
      <c r="A339" s="29"/>
      <c r="B339" s="29"/>
      <c r="C339" s="29"/>
      <c r="D339" s="29"/>
      <c r="E339" s="29"/>
      <c r="F339" s="29"/>
      <c r="G339" s="29"/>
      <c r="H339" s="29"/>
      <c r="I339" s="30"/>
      <c r="J339" s="30"/>
      <c r="K339" s="30"/>
      <c r="L339" s="30"/>
      <c r="M339" s="40"/>
      <c r="N339" s="40"/>
      <c r="O339" s="31"/>
      <c r="P339" s="31"/>
      <c r="Q339" s="32"/>
      <c r="R339" s="32"/>
      <c r="S339" s="33"/>
      <c r="T339" s="33"/>
      <c r="U339" s="33"/>
      <c r="V339" s="33"/>
      <c r="W339" s="33"/>
      <c r="X339" s="33"/>
    </row>
    <row r="340" spans="1:24" s="34" customFormat="1">
      <c r="A340" s="29"/>
      <c r="B340" s="29"/>
      <c r="C340" s="29"/>
      <c r="D340" s="29"/>
      <c r="E340" s="29"/>
      <c r="F340" s="29"/>
      <c r="G340" s="29"/>
      <c r="H340" s="29"/>
      <c r="I340" s="30"/>
      <c r="J340" s="30"/>
      <c r="K340" s="30"/>
      <c r="L340" s="30"/>
      <c r="M340" s="40"/>
      <c r="N340" s="40"/>
      <c r="O340" s="31"/>
      <c r="P340" s="31"/>
      <c r="Q340" s="32"/>
      <c r="R340" s="32"/>
      <c r="S340" s="33"/>
      <c r="T340" s="33"/>
      <c r="U340" s="33"/>
      <c r="V340" s="33"/>
      <c r="W340" s="33"/>
      <c r="X340" s="33"/>
    </row>
    <row r="341" spans="1:24" s="34" customFormat="1">
      <c r="A341" s="29"/>
      <c r="B341" s="29"/>
      <c r="C341" s="29"/>
      <c r="D341" s="29"/>
      <c r="E341" s="29"/>
      <c r="F341" s="29"/>
      <c r="G341" s="29"/>
      <c r="H341" s="29"/>
      <c r="I341" s="30"/>
      <c r="J341" s="30"/>
      <c r="K341" s="30"/>
      <c r="L341" s="30"/>
      <c r="M341" s="40"/>
      <c r="N341" s="40"/>
      <c r="O341" s="31"/>
      <c r="P341" s="31"/>
      <c r="Q341" s="32"/>
      <c r="R341" s="32"/>
      <c r="S341" s="33"/>
      <c r="T341" s="33"/>
      <c r="U341" s="33"/>
      <c r="V341" s="33"/>
      <c r="W341" s="33"/>
      <c r="X341" s="33"/>
    </row>
    <row r="342" spans="1:24" s="34" customFormat="1">
      <c r="A342" s="29"/>
      <c r="B342" s="29"/>
      <c r="C342" s="29"/>
      <c r="D342" s="29"/>
      <c r="E342" s="29"/>
      <c r="F342" s="29"/>
      <c r="G342" s="29"/>
      <c r="H342" s="29"/>
      <c r="I342" s="30"/>
      <c r="J342" s="30"/>
      <c r="K342" s="30"/>
      <c r="L342" s="30"/>
      <c r="M342" s="40"/>
      <c r="N342" s="40"/>
      <c r="O342" s="31"/>
      <c r="P342" s="31"/>
      <c r="Q342" s="32"/>
      <c r="R342" s="32"/>
      <c r="S342" s="33"/>
      <c r="T342" s="33"/>
      <c r="U342" s="33"/>
      <c r="V342" s="33"/>
      <c r="W342" s="33"/>
      <c r="X342" s="33"/>
    </row>
    <row r="343" spans="1:24" s="34" customFormat="1">
      <c r="A343" s="29"/>
      <c r="B343" s="29"/>
      <c r="C343" s="29"/>
      <c r="D343" s="29"/>
      <c r="E343" s="29"/>
      <c r="F343" s="29"/>
      <c r="G343" s="29"/>
      <c r="H343" s="29"/>
      <c r="I343" s="30"/>
      <c r="J343" s="30"/>
      <c r="K343" s="30"/>
      <c r="L343" s="30"/>
      <c r="M343" s="40"/>
      <c r="N343" s="40"/>
      <c r="O343" s="31"/>
      <c r="P343" s="31"/>
      <c r="Q343" s="32"/>
      <c r="R343" s="32"/>
      <c r="S343" s="33"/>
      <c r="T343" s="33"/>
      <c r="U343" s="33"/>
      <c r="V343" s="33"/>
      <c r="W343" s="33"/>
      <c r="X343" s="33"/>
    </row>
    <row r="344" spans="1:24" s="34" customFormat="1">
      <c r="A344" s="29"/>
      <c r="B344" s="29"/>
      <c r="C344" s="29"/>
      <c r="D344" s="29"/>
      <c r="E344" s="29"/>
      <c r="F344" s="29"/>
      <c r="G344" s="29"/>
      <c r="H344" s="29"/>
      <c r="I344" s="30"/>
      <c r="J344" s="30"/>
      <c r="K344" s="30"/>
      <c r="L344" s="30"/>
      <c r="M344" s="40"/>
      <c r="N344" s="40"/>
      <c r="O344" s="31"/>
      <c r="P344" s="31"/>
      <c r="Q344" s="32"/>
      <c r="R344" s="32"/>
      <c r="S344" s="33"/>
      <c r="T344" s="33"/>
      <c r="U344" s="33"/>
      <c r="V344" s="33"/>
      <c r="W344" s="33"/>
      <c r="X344" s="33"/>
    </row>
    <row r="345" spans="1:24" s="34" customFormat="1">
      <c r="A345" s="29"/>
      <c r="B345" s="29"/>
      <c r="C345" s="29"/>
      <c r="D345" s="29"/>
      <c r="E345" s="29"/>
      <c r="F345" s="29"/>
      <c r="G345" s="29"/>
      <c r="H345" s="29"/>
      <c r="I345" s="30"/>
      <c r="J345" s="30"/>
      <c r="K345" s="30"/>
      <c r="L345" s="30"/>
      <c r="M345" s="40"/>
      <c r="N345" s="40"/>
      <c r="O345" s="31"/>
      <c r="P345" s="31"/>
      <c r="Q345" s="32"/>
      <c r="R345" s="32"/>
      <c r="S345" s="33"/>
      <c r="T345" s="33"/>
      <c r="U345" s="33"/>
      <c r="V345" s="33"/>
      <c r="W345" s="33"/>
      <c r="X345" s="33"/>
    </row>
    <row r="346" spans="1:24" s="34" customFormat="1">
      <c r="A346" s="29"/>
      <c r="B346" s="29"/>
      <c r="C346" s="29"/>
      <c r="D346" s="29"/>
      <c r="E346" s="29"/>
      <c r="F346" s="29"/>
      <c r="G346" s="29"/>
      <c r="H346" s="29"/>
      <c r="I346" s="30"/>
      <c r="J346" s="30"/>
      <c r="K346" s="30"/>
      <c r="L346" s="30"/>
      <c r="M346" s="40"/>
      <c r="N346" s="40"/>
      <c r="O346" s="31"/>
      <c r="P346" s="31"/>
      <c r="Q346" s="32"/>
      <c r="R346" s="32"/>
      <c r="S346" s="33"/>
      <c r="T346" s="33"/>
      <c r="U346" s="33"/>
      <c r="V346" s="33"/>
      <c r="W346" s="33"/>
      <c r="X346" s="33"/>
    </row>
    <row r="347" spans="1:24" s="34" customFormat="1">
      <c r="A347" s="29"/>
      <c r="B347" s="29"/>
      <c r="C347" s="29"/>
      <c r="D347" s="29"/>
      <c r="E347" s="29"/>
      <c r="F347" s="29"/>
      <c r="G347" s="29"/>
      <c r="H347" s="29"/>
      <c r="I347" s="30"/>
      <c r="J347" s="30"/>
      <c r="K347" s="30"/>
      <c r="L347" s="30"/>
      <c r="M347" s="40"/>
      <c r="N347" s="40"/>
      <c r="O347" s="31"/>
      <c r="P347" s="31"/>
      <c r="Q347" s="32"/>
      <c r="R347" s="32"/>
      <c r="S347" s="33"/>
      <c r="T347" s="33"/>
      <c r="U347" s="33"/>
      <c r="V347" s="33"/>
      <c r="W347" s="33"/>
      <c r="X347" s="33"/>
    </row>
    <row r="348" spans="1:24" s="34" customFormat="1">
      <c r="A348" s="29"/>
      <c r="B348" s="29"/>
      <c r="C348" s="29"/>
      <c r="D348" s="29"/>
      <c r="E348" s="29"/>
      <c r="F348" s="29"/>
      <c r="G348" s="29"/>
      <c r="H348" s="29"/>
      <c r="I348" s="30"/>
      <c r="J348" s="30"/>
      <c r="K348" s="30"/>
      <c r="L348" s="30"/>
      <c r="M348" s="40"/>
      <c r="N348" s="40"/>
      <c r="O348" s="31"/>
      <c r="P348" s="31"/>
      <c r="Q348" s="32"/>
      <c r="R348" s="32"/>
      <c r="S348" s="33"/>
      <c r="T348" s="33"/>
      <c r="U348" s="33"/>
      <c r="V348" s="33"/>
      <c r="W348" s="33"/>
      <c r="X348" s="33"/>
    </row>
    <row r="349" spans="1:24" s="34" customFormat="1">
      <c r="A349" s="29"/>
      <c r="B349" s="29"/>
      <c r="C349" s="29"/>
      <c r="D349" s="29"/>
      <c r="E349" s="29"/>
      <c r="F349" s="29"/>
      <c r="G349" s="29"/>
      <c r="H349" s="29"/>
      <c r="I349" s="30"/>
      <c r="J349" s="30"/>
      <c r="K349" s="30"/>
      <c r="L349" s="30"/>
      <c r="M349" s="40"/>
      <c r="N349" s="40"/>
      <c r="O349" s="31"/>
      <c r="P349" s="31"/>
      <c r="Q349" s="32"/>
      <c r="R349" s="32"/>
      <c r="S349" s="33"/>
      <c r="T349" s="33"/>
      <c r="U349" s="33"/>
      <c r="V349" s="33"/>
      <c r="W349" s="33"/>
      <c r="X349" s="33"/>
    </row>
    <row r="350" spans="1:24" s="34" customFormat="1">
      <c r="A350" s="29"/>
      <c r="B350" s="29"/>
      <c r="C350" s="29"/>
      <c r="D350" s="29"/>
      <c r="E350" s="29"/>
      <c r="F350" s="29"/>
      <c r="G350" s="29"/>
      <c r="H350" s="29"/>
      <c r="I350" s="30"/>
      <c r="J350" s="30"/>
      <c r="K350" s="30"/>
      <c r="L350" s="30"/>
      <c r="M350" s="40"/>
      <c r="N350" s="40"/>
      <c r="O350" s="31"/>
      <c r="P350" s="31"/>
      <c r="Q350" s="32"/>
      <c r="R350" s="32"/>
      <c r="S350" s="33"/>
      <c r="T350" s="33"/>
      <c r="U350" s="33"/>
      <c r="V350" s="33"/>
      <c r="W350" s="33"/>
      <c r="X350" s="33"/>
    </row>
    <row r="351" spans="1:24" s="34" customFormat="1">
      <c r="A351" s="29"/>
      <c r="B351" s="29"/>
      <c r="C351" s="29"/>
      <c r="D351" s="29"/>
      <c r="E351" s="29"/>
      <c r="F351" s="29"/>
      <c r="G351" s="29"/>
      <c r="H351" s="29"/>
      <c r="I351" s="30"/>
      <c r="J351" s="30"/>
      <c r="K351" s="30"/>
      <c r="L351" s="30"/>
      <c r="M351" s="40"/>
      <c r="N351" s="40"/>
      <c r="O351" s="31"/>
      <c r="P351" s="31"/>
      <c r="Q351" s="32"/>
      <c r="R351" s="32"/>
      <c r="S351" s="33"/>
      <c r="T351" s="33"/>
      <c r="U351" s="33"/>
      <c r="V351" s="33"/>
      <c r="W351" s="33"/>
      <c r="X351" s="33"/>
    </row>
    <row r="352" spans="1:24" s="34" customFormat="1">
      <c r="A352" s="29"/>
      <c r="B352" s="29"/>
      <c r="C352" s="29"/>
      <c r="D352" s="29"/>
      <c r="E352" s="29"/>
      <c r="F352" s="29"/>
      <c r="G352" s="29"/>
      <c r="H352" s="29"/>
      <c r="I352" s="30"/>
      <c r="J352" s="30"/>
      <c r="K352" s="30"/>
      <c r="L352" s="30"/>
      <c r="M352" s="40"/>
      <c r="N352" s="40"/>
      <c r="O352" s="31"/>
      <c r="P352" s="31"/>
      <c r="Q352" s="32"/>
      <c r="R352" s="32"/>
      <c r="S352" s="33"/>
      <c r="T352" s="33"/>
      <c r="U352" s="33"/>
      <c r="V352" s="33"/>
      <c r="W352" s="33"/>
      <c r="X352" s="33"/>
    </row>
    <row r="353" spans="1:24" s="34" customFormat="1">
      <c r="A353" s="29"/>
      <c r="B353" s="29"/>
      <c r="C353" s="29"/>
      <c r="D353" s="29"/>
      <c r="E353" s="29"/>
      <c r="F353" s="29"/>
      <c r="G353" s="29"/>
      <c r="H353" s="29"/>
      <c r="I353" s="30"/>
      <c r="J353" s="30"/>
      <c r="K353" s="30"/>
      <c r="L353" s="30"/>
      <c r="M353" s="40"/>
      <c r="N353" s="40"/>
      <c r="O353" s="31"/>
      <c r="P353" s="31"/>
      <c r="Q353" s="32"/>
      <c r="R353" s="32"/>
      <c r="S353" s="33"/>
      <c r="T353" s="33"/>
      <c r="U353" s="33"/>
      <c r="V353" s="33"/>
      <c r="W353" s="33"/>
      <c r="X353" s="33"/>
    </row>
    <row r="354" spans="1:24" s="34" customFormat="1">
      <c r="A354" s="29"/>
      <c r="B354" s="29"/>
      <c r="C354" s="29"/>
      <c r="D354" s="29"/>
      <c r="E354" s="29"/>
      <c r="F354" s="29"/>
      <c r="G354" s="29"/>
      <c r="H354" s="29"/>
      <c r="I354" s="30"/>
      <c r="J354" s="30"/>
      <c r="K354" s="30"/>
      <c r="L354" s="30"/>
      <c r="M354" s="40"/>
      <c r="N354" s="40"/>
      <c r="O354" s="31"/>
      <c r="P354" s="31"/>
      <c r="Q354" s="32"/>
      <c r="R354" s="32"/>
      <c r="S354" s="33"/>
      <c r="T354" s="33"/>
      <c r="U354" s="33"/>
      <c r="V354" s="33"/>
      <c r="W354" s="33"/>
      <c r="X354" s="33"/>
    </row>
    <row r="355" spans="1:24" s="34" customFormat="1">
      <c r="A355" s="29"/>
      <c r="B355" s="29"/>
      <c r="C355" s="29"/>
      <c r="D355" s="29"/>
      <c r="E355" s="29"/>
      <c r="F355" s="29"/>
      <c r="G355" s="29"/>
      <c r="H355" s="29"/>
      <c r="I355" s="30"/>
      <c r="J355" s="30"/>
      <c r="K355" s="30"/>
      <c r="L355" s="30"/>
      <c r="M355" s="40"/>
      <c r="N355" s="40"/>
      <c r="O355" s="31"/>
      <c r="P355" s="31"/>
      <c r="Q355" s="32"/>
      <c r="R355" s="32"/>
      <c r="S355" s="33"/>
      <c r="T355" s="33"/>
      <c r="U355" s="33"/>
      <c r="V355" s="33"/>
      <c r="W355" s="33"/>
      <c r="X355" s="33"/>
    </row>
    <row r="356" spans="1:24" s="34" customFormat="1">
      <c r="A356" s="29"/>
      <c r="B356" s="29"/>
      <c r="C356" s="29"/>
      <c r="D356" s="29"/>
      <c r="E356" s="29"/>
      <c r="F356" s="29"/>
      <c r="G356" s="29"/>
      <c r="H356" s="29"/>
      <c r="I356" s="30"/>
      <c r="J356" s="30"/>
      <c r="K356" s="30"/>
      <c r="L356" s="30"/>
      <c r="M356" s="40"/>
      <c r="N356" s="40"/>
      <c r="O356" s="31"/>
      <c r="P356" s="31"/>
      <c r="Q356" s="32"/>
      <c r="R356" s="32"/>
      <c r="S356" s="33"/>
      <c r="T356" s="33"/>
      <c r="U356" s="33"/>
      <c r="V356" s="33"/>
      <c r="W356" s="33"/>
      <c r="X356" s="33"/>
    </row>
    <row r="357" spans="1:24" s="34" customFormat="1">
      <c r="A357" s="29"/>
      <c r="B357" s="29"/>
      <c r="C357" s="29"/>
      <c r="D357" s="29"/>
      <c r="E357" s="29"/>
      <c r="F357" s="29"/>
      <c r="G357" s="29"/>
      <c r="H357" s="29"/>
      <c r="I357" s="30"/>
      <c r="J357" s="30"/>
      <c r="K357" s="30"/>
      <c r="L357" s="30"/>
      <c r="M357" s="40"/>
      <c r="N357" s="40"/>
      <c r="O357" s="31"/>
      <c r="P357" s="31"/>
      <c r="Q357" s="32"/>
      <c r="R357" s="32"/>
      <c r="S357" s="33"/>
      <c r="T357" s="33"/>
      <c r="U357" s="33"/>
      <c r="V357" s="33"/>
      <c r="W357" s="33"/>
      <c r="X357" s="33"/>
    </row>
    <row r="358" spans="1:24" s="34" customFormat="1">
      <c r="A358" s="29"/>
      <c r="B358" s="29"/>
      <c r="C358" s="29"/>
      <c r="D358" s="29"/>
      <c r="E358" s="29"/>
      <c r="F358" s="29"/>
      <c r="G358" s="29"/>
      <c r="H358" s="29"/>
      <c r="I358" s="30"/>
      <c r="J358" s="30"/>
      <c r="K358" s="30"/>
      <c r="L358" s="30"/>
      <c r="M358" s="40"/>
      <c r="N358" s="40"/>
      <c r="O358" s="31"/>
      <c r="P358" s="31"/>
      <c r="Q358" s="32"/>
      <c r="R358" s="32"/>
      <c r="S358" s="33"/>
      <c r="T358" s="33"/>
      <c r="U358" s="33"/>
      <c r="V358" s="33"/>
      <c r="W358" s="33"/>
      <c r="X358" s="33"/>
    </row>
    <row r="359" spans="1:24" s="34" customFormat="1">
      <c r="A359" s="29"/>
      <c r="B359" s="29"/>
      <c r="C359" s="29"/>
      <c r="D359" s="29"/>
      <c r="E359" s="29"/>
      <c r="F359" s="29"/>
      <c r="G359" s="29"/>
      <c r="H359" s="29"/>
      <c r="I359" s="30"/>
      <c r="J359" s="30"/>
      <c r="K359" s="30"/>
      <c r="L359" s="30"/>
      <c r="M359" s="40"/>
      <c r="N359" s="40"/>
      <c r="O359" s="31"/>
      <c r="P359" s="31"/>
      <c r="Q359" s="32"/>
      <c r="R359" s="32"/>
      <c r="S359" s="33"/>
      <c r="T359" s="33"/>
      <c r="U359" s="33"/>
      <c r="V359" s="33"/>
      <c r="W359" s="33"/>
      <c r="X359" s="33"/>
    </row>
    <row r="360" spans="1:24" s="34" customFormat="1">
      <c r="A360" s="29"/>
      <c r="B360" s="29"/>
      <c r="C360" s="29"/>
      <c r="D360" s="29"/>
      <c r="E360" s="29"/>
      <c r="F360" s="29"/>
      <c r="G360" s="29"/>
      <c r="H360" s="29"/>
      <c r="I360" s="30"/>
      <c r="J360" s="30"/>
      <c r="K360" s="30"/>
      <c r="L360" s="30"/>
      <c r="M360" s="40"/>
      <c r="N360" s="40"/>
      <c r="O360" s="31"/>
      <c r="P360" s="31"/>
      <c r="Q360" s="32"/>
      <c r="R360" s="32"/>
      <c r="S360" s="33"/>
      <c r="T360" s="33"/>
      <c r="U360" s="33"/>
      <c r="V360" s="33"/>
      <c r="W360" s="33"/>
      <c r="X360" s="33"/>
    </row>
    <row r="361" spans="1:24" s="34" customFormat="1">
      <c r="A361" s="29"/>
      <c r="B361" s="29"/>
      <c r="C361" s="29"/>
      <c r="D361" s="29"/>
      <c r="E361" s="29"/>
      <c r="F361" s="29"/>
      <c r="G361" s="29"/>
      <c r="H361" s="29"/>
      <c r="I361" s="30"/>
      <c r="J361" s="30"/>
      <c r="K361" s="30"/>
      <c r="L361" s="30"/>
      <c r="M361" s="40"/>
      <c r="N361" s="40"/>
      <c r="O361" s="31"/>
      <c r="P361" s="31"/>
      <c r="Q361" s="32"/>
      <c r="R361" s="32"/>
      <c r="S361" s="33"/>
      <c r="T361" s="33"/>
      <c r="U361" s="33"/>
      <c r="V361" s="33"/>
      <c r="W361" s="33"/>
      <c r="X361" s="33"/>
    </row>
    <row r="362" spans="1:24" s="34" customFormat="1">
      <c r="A362" s="29"/>
      <c r="B362" s="29"/>
      <c r="C362" s="29"/>
      <c r="D362" s="29"/>
      <c r="E362" s="29"/>
      <c r="F362" s="29"/>
      <c r="G362" s="29"/>
      <c r="H362" s="29"/>
      <c r="I362" s="30"/>
      <c r="J362" s="30"/>
      <c r="K362" s="30"/>
      <c r="L362" s="30"/>
      <c r="M362" s="40"/>
      <c r="N362" s="40"/>
      <c r="O362" s="31"/>
      <c r="P362" s="31"/>
      <c r="Q362" s="32"/>
      <c r="R362" s="32"/>
      <c r="S362" s="33"/>
      <c r="T362" s="33"/>
      <c r="U362" s="33"/>
      <c r="V362" s="33"/>
      <c r="W362" s="33"/>
      <c r="X362" s="33"/>
    </row>
    <row r="363" spans="1:24" s="34" customFormat="1">
      <c r="A363" s="29"/>
      <c r="B363" s="29"/>
      <c r="C363" s="29"/>
      <c r="D363" s="29"/>
      <c r="E363" s="29"/>
      <c r="F363" s="29"/>
      <c r="G363" s="29"/>
      <c r="H363" s="29"/>
      <c r="I363" s="30"/>
      <c r="J363" s="30"/>
      <c r="K363" s="30"/>
      <c r="L363" s="30"/>
      <c r="M363" s="40"/>
      <c r="N363" s="40"/>
      <c r="O363" s="31"/>
      <c r="P363" s="31"/>
      <c r="Q363" s="32"/>
      <c r="R363" s="32"/>
      <c r="S363" s="33"/>
      <c r="T363" s="33"/>
      <c r="U363" s="33"/>
      <c r="V363" s="33"/>
      <c r="W363" s="33"/>
      <c r="X363" s="33"/>
    </row>
    <row r="364" spans="1:24" s="34" customFormat="1">
      <c r="A364" s="29"/>
      <c r="B364" s="29"/>
      <c r="C364" s="29"/>
      <c r="D364" s="29"/>
      <c r="E364" s="29"/>
      <c r="F364" s="29"/>
      <c r="G364" s="29"/>
      <c r="H364" s="29"/>
      <c r="I364" s="30"/>
      <c r="J364" s="30"/>
      <c r="K364" s="30"/>
      <c r="L364" s="30"/>
      <c r="M364" s="40"/>
      <c r="N364" s="40"/>
      <c r="O364" s="31"/>
      <c r="P364" s="31"/>
      <c r="Q364" s="32"/>
      <c r="R364" s="32"/>
      <c r="S364" s="33"/>
      <c r="T364" s="33"/>
      <c r="U364" s="33"/>
      <c r="V364" s="33"/>
      <c r="W364" s="33"/>
      <c r="X364" s="33"/>
    </row>
    <row r="365" spans="1:24" s="34" customFormat="1">
      <c r="A365" s="29"/>
      <c r="B365" s="29"/>
      <c r="C365" s="29"/>
      <c r="D365" s="29"/>
      <c r="E365" s="29"/>
      <c r="F365" s="29"/>
      <c r="G365" s="29"/>
      <c r="H365" s="29"/>
      <c r="I365" s="30"/>
      <c r="J365" s="30"/>
      <c r="K365" s="30"/>
      <c r="L365" s="30"/>
      <c r="M365" s="40"/>
      <c r="N365" s="40"/>
      <c r="O365" s="31"/>
      <c r="P365" s="31"/>
      <c r="Q365" s="32"/>
      <c r="R365" s="32"/>
      <c r="S365" s="33"/>
      <c r="T365" s="33"/>
      <c r="U365" s="33"/>
      <c r="V365" s="33"/>
      <c r="W365" s="33"/>
      <c r="X365" s="33"/>
    </row>
    <row r="366" spans="1:24" s="34" customFormat="1">
      <c r="A366" s="29"/>
      <c r="B366" s="29"/>
      <c r="C366" s="29"/>
      <c r="D366" s="29"/>
      <c r="E366" s="29"/>
      <c r="F366" s="29"/>
      <c r="G366" s="29"/>
      <c r="H366" s="29"/>
      <c r="I366" s="30"/>
      <c r="J366" s="30"/>
      <c r="K366" s="30"/>
      <c r="L366" s="30"/>
      <c r="M366" s="40"/>
      <c r="N366" s="40"/>
      <c r="O366" s="31"/>
      <c r="P366" s="31"/>
      <c r="Q366" s="32"/>
      <c r="R366" s="32"/>
      <c r="S366" s="33"/>
      <c r="T366" s="33"/>
      <c r="U366" s="33"/>
      <c r="V366" s="33"/>
      <c r="W366" s="33"/>
      <c r="X366" s="33"/>
    </row>
    <row r="367" spans="1:24" s="34" customFormat="1">
      <c r="A367" s="29"/>
      <c r="B367" s="29"/>
      <c r="C367" s="29"/>
      <c r="D367" s="29"/>
      <c r="E367" s="29"/>
      <c r="F367" s="29"/>
      <c r="G367" s="29"/>
      <c r="H367" s="29"/>
      <c r="I367" s="30"/>
      <c r="J367" s="30"/>
      <c r="K367" s="30"/>
      <c r="L367" s="30"/>
      <c r="M367" s="40"/>
      <c r="N367" s="40"/>
      <c r="O367" s="31"/>
      <c r="P367" s="31"/>
      <c r="Q367" s="32"/>
      <c r="R367" s="32"/>
      <c r="S367" s="33"/>
      <c r="T367" s="33"/>
      <c r="U367" s="33"/>
      <c r="V367" s="33"/>
      <c r="W367" s="33"/>
      <c r="X367" s="33"/>
    </row>
    <row r="368" spans="1:24" s="34" customFormat="1">
      <c r="A368" s="29"/>
      <c r="B368" s="29"/>
      <c r="C368" s="29"/>
      <c r="D368" s="29"/>
      <c r="E368" s="29"/>
      <c r="F368" s="29"/>
      <c r="G368" s="29"/>
      <c r="H368" s="29"/>
      <c r="I368" s="30"/>
      <c r="J368" s="30"/>
      <c r="K368" s="30"/>
      <c r="L368" s="30"/>
      <c r="M368" s="40"/>
      <c r="N368" s="40"/>
      <c r="O368" s="31"/>
      <c r="P368" s="31"/>
      <c r="Q368" s="32"/>
      <c r="R368" s="32"/>
      <c r="S368" s="33"/>
      <c r="T368" s="33"/>
      <c r="U368" s="33"/>
      <c r="V368" s="33"/>
      <c r="W368" s="33"/>
      <c r="X368" s="33"/>
    </row>
    <row r="369" spans="1:24" s="34" customFormat="1">
      <c r="A369" s="29"/>
      <c r="B369" s="29"/>
      <c r="C369" s="29"/>
      <c r="D369" s="29"/>
      <c r="E369" s="29"/>
      <c r="F369" s="29"/>
      <c r="G369" s="29"/>
      <c r="H369" s="29"/>
      <c r="I369" s="30"/>
      <c r="J369" s="30"/>
      <c r="K369" s="30"/>
      <c r="L369" s="30"/>
      <c r="M369" s="40"/>
      <c r="N369" s="40"/>
      <c r="O369" s="31"/>
      <c r="P369" s="31"/>
      <c r="Q369" s="32"/>
      <c r="R369" s="32"/>
      <c r="S369" s="33"/>
      <c r="T369" s="33"/>
      <c r="U369" s="33"/>
      <c r="V369" s="33"/>
      <c r="W369" s="33"/>
      <c r="X369" s="33"/>
    </row>
    <row r="370" spans="1:24" s="34" customFormat="1">
      <c r="A370" s="29"/>
      <c r="B370" s="29"/>
      <c r="C370" s="29"/>
      <c r="D370" s="29"/>
      <c r="E370" s="29"/>
      <c r="F370" s="29"/>
      <c r="G370" s="29"/>
      <c r="H370" s="29"/>
      <c r="I370" s="30"/>
      <c r="J370" s="30"/>
      <c r="K370" s="30"/>
      <c r="L370" s="30"/>
      <c r="M370" s="40"/>
      <c r="N370" s="40"/>
      <c r="O370" s="31"/>
      <c r="P370" s="31"/>
      <c r="Q370" s="32"/>
      <c r="R370" s="32"/>
      <c r="S370" s="33"/>
      <c r="T370" s="33"/>
      <c r="U370" s="33"/>
      <c r="V370" s="33"/>
      <c r="W370" s="33"/>
      <c r="X370" s="33"/>
    </row>
    <row r="371" spans="1:24" s="34" customFormat="1">
      <c r="A371" s="29"/>
      <c r="B371" s="29"/>
      <c r="C371" s="29"/>
      <c r="D371" s="29"/>
      <c r="E371" s="29"/>
      <c r="F371" s="29"/>
      <c r="G371" s="29"/>
      <c r="H371" s="29"/>
      <c r="I371" s="30"/>
      <c r="J371" s="30"/>
      <c r="K371" s="30"/>
      <c r="L371" s="30"/>
      <c r="M371" s="40"/>
      <c r="N371" s="40"/>
      <c r="O371" s="31"/>
      <c r="P371" s="31"/>
      <c r="Q371" s="32"/>
      <c r="R371" s="32"/>
      <c r="S371" s="33"/>
      <c r="T371" s="33"/>
      <c r="U371" s="33"/>
      <c r="V371" s="33"/>
      <c r="W371" s="33"/>
      <c r="X371" s="33"/>
    </row>
    <row r="372" spans="1:24" s="34" customFormat="1">
      <c r="A372" s="29"/>
      <c r="B372" s="29"/>
      <c r="C372" s="29"/>
      <c r="D372" s="29"/>
      <c r="E372" s="29"/>
      <c r="F372" s="29"/>
      <c r="G372" s="29"/>
      <c r="H372" s="29"/>
      <c r="I372" s="30"/>
      <c r="J372" s="30"/>
      <c r="K372" s="30"/>
      <c r="L372" s="30"/>
      <c r="M372" s="40"/>
      <c r="N372" s="40"/>
      <c r="O372" s="31"/>
      <c r="P372" s="31"/>
      <c r="Q372" s="32"/>
      <c r="R372" s="32"/>
      <c r="S372" s="33"/>
      <c r="T372" s="33"/>
      <c r="U372" s="33"/>
      <c r="V372" s="33"/>
      <c r="W372" s="33"/>
      <c r="X372" s="33"/>
    </row>
    <row r="373" spans="1:24" s="34" customFormat="1">
      <c r="A373" s="29"/>
      <c r="B373" s="29"/>
      <c r="C373" s="29"/>
      <c r="D373" s="29"/>
      <c r="E373" s="29"/>
      <c r="F373" s="29"/>
      <c r="G373" s="29"/>
      <c r="H373" s="29"/>
      <c r="I373" s="30"/>
      <c r="J373" s="30"/>
      <c r="K373" s="30"/>
      <c r="L373" s="30"/>
      <c r="M373" s="40"/>
      <c r="N373" s="40"/>
      <c r="O373" s="31"/>
      <c r="P373" s="31"/>
      <c r="Q373" s="32"/>
      <c r="R373" s="32"/>
      <c r="S373" s="33"/>
      <c r="T373" s="33"/>
      <c r="U373" s="33"/>
      <c r="V373" s="33"/>
      <c r="W373" s="33"/>
      <c r="X373" s="33"/>
    </row>
    <row r="374" spans="1:24" s="34" customFormat="1">
      <c r="A374" s="29"/>
      <c r="B374" s="29"/>
      <c r="C374" s="29"/>
      <c r="D374" s="29"/>
      <c r="E374" s="29"/>
      <c r="F374" s="29"/>
      <c r="G374" s="29"/>
      <c r="H374" s="29"/>
      <c r="I374" s="30"/>
      <c r="J374" s="30"/>
      <c r="K374" s="30"/>
      <c r="L374" s="30"/>
      <c r="M374" s="40"/>
      <c r="N374" s="40"/>
      <c r="O374" s="31"/>
      <c r="P374" s="31"/>
      <c r="Q374" s="32"/>
      <c r="R374" s="32"/>
      <c r="S374" s="33"/>
      <c r="T374" s="33"/>
      <c r="U374" s="33"/>
      <c r="V374" s="33"/>
      <c r="W374" s="33"/>
      <c r="X374" s="33"/>
    </row>
    <row r="375" spans="1:24" s="34" customFormat="1">
      <c r="A375" s="29"/>
      <c r="B375" s="29"/>
      <c r="C375" s="29"/>
      <c r="D375" s="29"/>
      <c r="E375" s="29"/>
      <c r="F375" s="29"/>
      <c r="G375" s="29"/>
      <c r="H375" s="29"/>
      <c r="I375" s="30"/>
      <c r="J375" s="30"/>
      <c r="K375" s="30"/>
      <c r="L375" s="30"/>
      <c r="M375" s="40"/>
      <c r="N375" s="40"/>
      <c r="O375" s="31"/>
      <c r="P375" s="31"/>
      <c r="Q375" s="32"/>
      <c r="R375" s="32"/>
      <c r="S375" s="33"/>
      <c r="T375" s="33"/>
      <c r="U375" s="33"/>
      <c r="V375" s="33"/>
      <c r="W375" s="33"/>
      <c r="X375" s="33"/>
    </row>
    <row r="376" spans="1:24" s="34" customFormat="1">
      <c r="A376" s="29"/>
      <c r="B376" s="29"/>
      <c r="C376" s="29"/>
      <c r="D376" s="29"/>
      <c r="E376" s="29"/>
      <c r="F376" s="29"/>
      <c r="G376" s="29"/>
      <c r="H376" s="29"/>
      <c r="I376" s="30"/>
      <c r="J376" s="30"/>
      <c r="K376" s="30"/>
      <c r="L376" s="30"/>
      <c r="M376" s="40"/>
      <c r="N376" s="40"/>
      <c r="O376" s="31"/>
      <c r="P376" s="31"/>
      <c r="Q376" s="32"/>
      <c r="R376" s="32"/>
      <c r="S376" s="33"/>
      <c r="T376" s="33"/>
      <c r="U376" s="33"/>
      <c r="V376" s="33"/>
      <c r="W376" s="33"/>
      <c r="X376" s="33"/>
    </row>
    <row r="377" spans="1:24" s="34" customFormat="1">
      <c r="A377" s="29"/>
      <c r="B377" s="29"/>
      <c r="C377" s="29"/>
      <c r="D377" s="29"/>
      <c r="E377" s="29"/>
      <c r="F377" s="29"/>
      <c r="G377" s="29"/>
      <c r="H377" s="29"/>
      <c r="I377" s="30"/>
      <c r="J377" s="30"/>
      <c r="K377" s="30"/>
      <c r="L377" s="30"/>
      <c r="M377" s="40"/>
      <c r="N377" s="40"/>
      <c r="O377" s="31"/>
      <c r="P377" s="31"/>
      <c r="Q377" s="32"/>
      <c r="R377" s="32"/>
      <c r="S377" s="33"/>
      <c r="T377" s="33"/>
      <c r="U377" s="33"/>
      <c r="V377" s="33"/>
      <c r="W377" s="33"/>
      <c r="X377" s="33"/>
    </row>
    <row r="378" spans="1:24" s="34" customFormat="1">
      <c r="A378" s="29"/>
      <c r="B378" s="29"/>
      <c r="C378" s="29"/>
      <c r="D378" s="29"/>
      <c r="E378" s="29"/>
      <c r="F378" s="29"/>
      <c r="G378" s="29"/>
      <c r="H378" s="29"/>
      <c r="I378" s="30"/>
      <c r="J378" s="30"/>
      <c r="K378" s="30"/>
      <c r="L378" s="30"/>
      <c r="M378" s="40"/>
      <c r="N378" s="40"/>
      <c r="O378" s="31"/>
      <c r="P378" s="31"/>
      <c r="Q378" s="32"/>
      <c r="R378" s="32"/>
      <c r="S378" s="33"/>
      <c r="T378" s="33"/>
      <c r="U378" s="33"/>
      <c r="V378" s="33"/>
      <c r="W378" s="33"/>
      <c r="X378" s="33"/>
    </row>
    <row r="379" spans="1:24" s="34" customFormat="1">
      <c r="A379" s="29"/>
      <c r="B379" s="29"/>
      <c r="C379" s="29"/>
      <c r="D379" s="29"/>
      <c r="E379" s="29"/>
      <c r="F379" s="29"/>
      <c r="G379" s="29"/>
      <c r="H379" s="29"/>
      <c r="I379" s="30"/>
      <c r="J379" s="30"/>
      <c r="K379" s="30"/>
      <c r="L379" s="30"/>
      <c r="M379" s="40"/>
      <c r="N379" s="40"/>
      <c r="O379" s="31"/>
      <c r="P379" s="31"/>
      <c r="Q379" s="32"/>
      <c r="R379" s="32"/>
      <c r="S379" s="33"/>
      <c r="T379" s="33"/>
      <c r="U379" s="33"/>
      <c r="V379" s="33"/>
      <c r="W379" s="33"/>
      <c r="X379" s="33"/>
    </row>
    <row r="380" spans="1:24" s="34" customFormat="1">
      <c r="A380" s="29"/>
      <c r="B380" s="29"/>
      <c r="C380" s="29"/>
      <c r="D380" s="29"/>
      <c r="E380" s="29"/>
      <c r="F380" s="29"/>
      <c r="G380" s="29"/>
      <c r="H380" s="29"/>
      <c r="I380" s="30"/>
      <c r="J380" s="30"/>
      <c r="K380" s="30"/>
      <c r="L380" s="30"/>
      <c r="M380" s="40"/>
      <c r="N380" s="40"/>
      <c r="O380" s="31"/>
      <c r="P380" s="31"/>
      <c r="Q380" s="32"/>
      <c r="R380" s="32"/>
      <c r="S380" s="33"/>
      <c r="T380" s="33"/>
      <c r="U380" s="33"/>
      <c r="V380" s="33"/>
      <c r="W380" s="33"/>
      <c r="X380" s="33"/>
    </row>
    <row r="381" spans="1:24" s="34" customFormat="1">
      <c r="A381" s="29"/>
      <c r="B381" s="29"/>
      <c r="C381" s="29"/>
      <c r="D381" s="29"/>
      <c r="E381" s="29"/>
      <c r="F381" s="29"/>
      <c r="G381" s="29"/>
      <c r="H381" s="29"/>
      <c r="I381" s="30"/>
      <c r="J381" s="30"/>
      <c r="K381" s="30"/>
      <c r="L381" s="30"/>
      <c r="M381" s="40"/>
      <c r="N381" s="40"/>
      <c r="O381" s="31"/>
      <c r="P381" s="31"/>
      <c r="Q381" s="32"/>
      <c r="R381" s="32"/>
      <c r="S381" s="33"/>
      <c r="T381" s="33"/>
      <c r="U381" s="33"/>
      <c r="V381" s="33"/>
      <c r="W381" s="33"/>
      <c r="X381" s="33"/>
    </row>
    <row r="382" spans="1:24" s="34" customFormat="1">
      <c r="A382" s="29"/>
      <c r="B382" s="29"/>
      <c r="C382" s="29"/>
      <c r="D382" s="29"/>
      <c r="E382" s="29"/>
      <c r="F382" s="29"/>
      <c r="G382" s="29"/>
      <c r="H382" s="29"/>
      <c r="I382" s="30"/>
      <c r="J382" s="30"/>
      <c r="K382" s="30"/>
      <c r="L382" s="30"/>
      <c r="M382" s="40"/>
      <c r="N382" s="40"/>
      <c r="O382" s="31"/>
      <c r="P382" s="31"/>
      <c r="Q382" s="32"/>
      <c r="R382" s="32"/>
      <c r="S382" s="33"/>
      <c r="T382" s="33"/>
      <c r="U382" s="33"/>
      <c r="V382" s="33"/>
      <c r="W382" s="33"/>
      <c r="X382" s="33"/>
    </row>
    <row r="383" spans="1:24" s="34" customFormat="1">
      <c r="A383" s="29"/>
      <c r="B383" s="29"/>
      <c r="C383" s="29"/>
      <c r="D383" s="29"/>
      <c r="E383" s="29"/>
      <c r="F383" s="29"/>
      <c r="G383" s="29"/>
      <c r="H383" s="29"/>
      <c r="I383" s="30"/>
      <c r="J383" s="30"/>
      <c r="K383" s="30"/>
      <c r="L383" s="30"/>
      <c r="M383" s="40"/>
      <c r="N383" s="40"/>
      <c r="O383" s="31"/>
      <c r="P383" s="31"/>
      <c r="Q383" s="32"/>
      <c r="R383" s="32"/>
      <c r="S383" s="33"/>
      <c r="T383" s="33"/>
      <c r="U383" s="33"/>
      <c r="V383" s="33"/>
      <c r="W383" s="33"/>
      <c r="X383" s="33"/>
    </row>
    <row r="384" spans="1:24" s="34" customFormat="1">
      <c r="A384" s="29"/>
      <c r="B384" s="29"/>
      <c r="C384" s="29"/>
      <c r="D384" s="29"/>
      <c r="E384" s="29"/>
      <c r="F384" s="29"/>
      <c r="G384" s="29"/>
      <c r="H384" s="29"/>
      <c r="I384" s="30"/>
      <c r="J384" s="30"/>
      <c r="K384" s="30"/>
      <c r="L384" s="30"/>
      <c r="M384" s="40"/>
      <c r="N384" s="40"/>
      <c r="O384" s="31"/>
      <c r="P384" s="31"/>
      <c r="Q384" s="32"/>
      <c r="R384" s="32"/>
      <c r="S384" s="33"/>
      <c r="T384" s="33"/>
      <c r="U384" s="33"/>
      <c r="V384" s="33"/>
      <c r="W384" s="33"/>
      <c r="X384" s="33"/>
    </row>
    <row r="385" spans="1:24" s="34" customFormat="1">
      <c r="A385" s="29"/>
      <c r="B385" s="29"/>
      <c r="C385" s="29"/>
      <c r="D385" s="29"/>
      <c r="E385" s="29"/>
      <c r="F385" s="29"/>
      <c r="G385" s="29"/>
      <c r="H385" s="29"/>
      <c r="I385" s="30"/>
      <c r="J385" s="30"/>
      <c r="K385" s="30"/>
      <c r="L385" s="30"/>
      <c r="M385" s="40"/>
      <c r="N385" s="40"/>
      <c r="O385" s="31"/>
      <c r="P385" s="31"/>
      <c r="Q385" s="32"/>
      <c r="R385" s="32"/>
      <c r="S385" s="33"/>
      <c r="T385" s="33"/>
      <c r="U385" s="33"/>
      <c r="V385" s="33"/>
      <c r="W385" s="33"/>
      <c r="X385" s="33"/>
    </row>
    <row r="386" spans="1:24" s="34" customFormat="1">
      <c r="A386" s="29"/>
      <c r="B386" s="29"/>
      <c r="C386" s="29"/>
      <c r="D386" s="29"/>
      <c r="E386" s="29"/>
      <c r="F386" s="29"/>
      <c r="G386" s="29"/>
      <c r="H386" s="29"/>
      <c r="I386" s="30"/>
      <c r="J386" s="30"/>
      <c r="K386" s="30"/>
      <c r="L386" s="30"/>
      <c r="M386" s="40"/>
      <c r="N386" s="40"/>
      <c r="O386" s="31"/>
      <c r="P386" s="31"/>
      <c r="Q386" s="32"/>
      <c r="R386" s="32"/>
      <c r="S386" s="33"/>
      <c r="T386" s="33"/>
      <c r="U386" s="33"/>
      <c r="V386" s="33"/>
      <c r="W386" s="33"/>
      <c r="X386" s="33"/>
    </row>
    <row r="387" spans="1:24" s="34" customFormat="1">
      <c r="A387" s="29"/>
      <c r="B387" s="29"/>
      <c r="C387" s="29"/>
      <c r="D387" s="29"/>
      <c r="E387" s="29"/>
      <c r="F387" s="29"/>
      <c r="G387" s="29"/>
      <c r="H387" s="29"/>
      <c r="I387" s="30"/>
      <c r="J387" s="30"/>
      <c r="K387" s="30"/>
      <c r="L387" s="30"/>
      <c r="M387" s="40"/>
      <c r="N387" s="40"/>
      <c r="O387" s="31"/>
      <c r="P387" s="31"/>
      <c r="Q387" s="32"/>
      <c r="R387" s="32"/>
      <c r="S387" s="33"/>
      <c r="T387" s="33"/>
      <c r="U387" s="33"/>
      <c r="V387" s="33"/>
      <c r="W387" s="33"/>
      <c r="X387" s="33"/>
    </row>
    <row r="388" spans="1:24" s="34" customFormat="1">
      <c r="A388" s="29"/>
      <c r="B388" s="29"/>
      <c r="C388" s="29"/>
      <c r="D388" s="29"/>
      <c r="E388" s="29"/>
      <c r="F388" s="29"/>
      <c r="G388" s="29"/>
      <c r="H388" s="29"/>
      <c r="I388" s="30"/>
      <c r="J388" s="30"/>
      <c r="K388" s="30"/>
      <c r="L388" s="30"/>
      <c r="M388" s="40"/>
      <c r="N388" s="40"/>
      <c r="O388" s="31"/>
      <c r="P388" s="31"/>
      <c r="Q388" s="32"/>
      <c r="R388" s="32"/>
      <c r="S388" s="33"/>
      <c r="T388" s="33"/>
      <c r="U388" s="33"/>
      <c r="V388" s="33"/>
      <c r="W388" s="33"/>
      <c r="X388" s="33"/>
    </row>
    <row r="389" spans="1:24" s="34" customFormat="1">
      <c r="A389" s="29"/>
      <c r="B389" s="29"/>
      <c r="C389" s="29"/>
      <c r="D389" s="29"/>
      <c r="E389" s="29"/>
      <c r="F389" s="29"/>
      <c r="G389" s="29"/>
      <c r="H389" s="29"/>
      <c r="I389" s="30"/>
      <c r="J389" s="30"/>
      <c r="K389" s="30"/>
      <c r="L389" s="30"/>
      <c r="M389" s="40"/>
      <c r="N389" s="40"/>
      <c r="O389" s="31"/>
      <c r="P389" s="31"/>
      <c r="Q389" s="32"/>
      <c r="R389" s="32"/>
      <c r="S389" s="33"/>
      <c r="T389" s="33"/>
      <c r="U389" s="33"/>
      <c r="V389" s="33"/>
      <c r="W389" s="33"/>
      <c r="X389" s="33"/>
    </row>
    <row r="390" spans="1:24" s="34" customFormat="1">
      <c r="A390" s="29"/>
      <c r="B390" s="29"/>
      <c r="C390" s="29"/>
      <c r="D390" s="29"/>
      <c r="E390" s="29"/>
      <c r="F390" s="29"/>
      <c r="G390" s="29"/>
      <c r="H390" s="29"/>
      <c r="I390" s="30"/>
      <c r="J390" s="30"/>
      <c r="K390" s="30"/>
      <c r="L390" s="30"/>
      <c r="M390" s="40"/>
      <c r="N390" s="40"/>
      <c r="O390" s="31"/>
      <c r="P390" s="31"/>
      <c r="Q390" s="32"/>
      <c r="R390" s="32"/>
      <c r="S390" s="33"/>
      <c r="T390" s="33"/>
      <c r="U390" s="33"/>
      <c r="V390" s="33"/>
      <c r="W390" s="33"/>
      <c r="X390" s="33"/>
    </row>
    <row r="391" spans="1:24" s="34" customFormat="1">
      <c r="A391" s="29"/>
      <c r="B391" s="29"/>
      <c r="C391" s="29"/>
      <c r="D391" s="29"/>
      <c r="E391" s="29"/>
      <c r="F391" s="29"/>
      <c r="G391" s="29"/>
      <c r="H391" s="29"/>
      <c r="I391" s="30"/>
      <c r="J391" s="30"/>
      <c r="K391" s="30"/>
      <c r="L391" s="30"/>
      <c r="M391" s="40"/>
      <c r="N391" s="40"/>
      <c r="O391" s="31"/>
      <c r="P391" s="31"/>
      <c r="Q391" s="32"/>
      <c r="R391" s="32"/>
      <c r="S391" s="33"/>
      <c r="T391" s="33"/>
      <c r="U391" s="33"/>
      <c r="V391" s="33"/>
      <c r="W391" s="33"/>
      <c r="X391" s="33"/>
    </row>
    <row r="392" spans="1:24" s="34" customFormat="1">
      <c r="A392" s="29"/>
      <c r="B392" s="29"/>
      <c r="C392" s="29"/>
      <c r="D392" s="29"/>
      <c r="E392" s="29"/>
      <c r="F392" s="29"/>
      <c r="G392" s="29"/>
      <c r="H392" s="29"/>
      <c r="I392" s="30"/>
      <c r="J392" s="30"/>
      <c r="K392" s="30"/>
      <c r="L392" s="30"/>
      <c r="M392" s="40"/>
      <c r="N392" s="40"/>
      <c r="O392" s="31"/>
      <c r="P392" s="31"/>
      <c r="Q392" s="32"/>
      <c r="R392" s="32"/>
      <c r="S392" s="33"/>
      <c r="T392" s="33"/>
      <c r="U392" s="33"/>
      <c r="V392" s="33"/>
      <c r="W392" s="33"/>
      <c r="X392" s="33"/>
    </row>
    <row r="393" spans="1:24" s="34" customFormat="1">
      <c r="A393" s="29"/>
      <c r="B393" s="29"/>
      <c r="C393" s="29"/>
      <c r="D393" s="29"/>
      <c r="E393" s="29"/>
      <c r="F393" s="29"/>
      <c r="G393" s="29"/>
      <c r="H393" s="29"/>
      <c r="I393" s="30"/>
      <c r="J393" s="30"/>
      <c r="K393" s="30"/>
      <c r="L393" s="30"/>
      <c r="M393" s="40"/>
      <c r="N393" s="40"/>
      <c r="O393" s="31"/>
      <c r="P393" s="31"/>
      <c r="Q393" s="32"/>
      <c r="R393" s="32"/>
      <c r="S393" s="33"/>
      <c r="T393" s="33"/>
      <c r="U393" s="33"/>
      <c r="V393" s="33"/>
      <c r="W393" s="33"/>
      <c r="X393" s="33"/>
    </row>
    <row r="394" spans="1:24" s="34" customFormat="1">
      <c r="A394" s="29"/>
      <c r="B394" s="29"/>
      <c r="C394" s="29"/>
      <c r="D394" s="29"/>
      <c r="E394" s="29"/>
      <c r="F394" s="29"/>
      <c r="G394" s="29"/>
      <c r="H394" s="29"/>
      <c r="I394" s="30"/>
      <c r="J394" s="30"/>
      <c r="K394" s="30"/>
      <c r="L394" s="30"/>
      <c r="M394" s="40"/>
      <c r="N394" s="40"/>
      <c r="O394" s="31"/>
      <c r="P394" s="31"/>
      <c r="Q394" s="32"/>
      <c r="R394" s="32"/>
      <c r="S394" s="33"/>
      <c r="T394" s="33"/>
      <c r="U394" s="33"/>
      <c r="V394" s="33"/>
      <c r="W394" s="33"/>
      <c r="X394" s="33"/>
    </row>
    <row r="395" spans="1:24" s="34" customFormat="1">
      <c r="A395" s="29"/>
      <c r="B395" s="29"/>
      <c r="C395" s="29"/>
      <c r="D395" s="29"/>
      <c r="E395" s="29"/>
      <c r="F395" s="29"/>
      <c r="G395" s="29"/>
      <c r="H395" s="29"/>
      <c r="I395" s="30"/>
      <c r="J395" s="30"/>
      <c r="K395" s="30"/>
      <c r="L395" s="30"/>
      <c r="M395" s="40"/>
      <c r="N395" s="40"/>
      <c r="O395" s="31"/>
      <c r="P395" s="31"/>
      <c r="Q395" s="32"/>
      <c r="R395" s="32"/>
      <c r="S395" s="33"/>
      <c r="T395" s="33"/>
      <c r="U395" s="33"/>
      <c r="V395" s="33"/>
      <c r="W395" s="33"/>
      <c r="X395" s="33"/>
    </row>
    <row r="396" spans="1:24" s="34" customFormat="1">
      <c r="A396" s="29"/>
      <c r="B396" s="29"/>
      <c r="C396" s="29"/>
      <c r="D396" s="29"/>
      <c r="E396" s="29"/>
      <c r="F396" s="29"/>
      <c r="G396" s="29"/>
      <c r="H396" s="29"/>
      <c r="I396" s="30"/>
      <c r="J396" s="30"/>
      <c r="K396" s="30"/>
      <c r="L396" s="30"/>
      <c r="M396" s="40"/>
      <c r="N396" s="40"/>
      <c r="O396" s="31"/>
      <c r="P396" s="31"/>
      <c r="Q396" s="32"/>
      <c r="R396" s="32"/>
      <c r="S396" s="33"/>
      <c r="T396" s="33"/>
      <c r="U396" s="33"/>
      <c r="V396" s="33"/>
      <c r="W396" s="33"/>
      <c r="X396" s="33"/>
    </row>
    <row r="397" spans="1:24" s="34" customFormat="1">
      <c r="A397" s="29"/>
      <c r="B397" s="29"/>
      <c r="C397" s="29"/>
      <c r="D397" s="29"/>
      <c r="E397" s="29"/>
      <c r="F397" s="29"/>
      <c r="G397" s="29"/>
      <c r="H397" s="29"/>
      <c r="I397" s="30"/>
      <c r="J397" s="30"/>
      <c r="K397" s="30"/>
      <c r="L397" s="30"/>
      <c r="M397" s="40"/>
      <c r="N397" s="40"/>
      <c r="O397" s="31"/>
      <c r="P397" s="31"/>
      <c r="Q397" s="32"/>
      <c r="R397" s="32"/>
      <c r="S397" s="33"/>
      <c r="T397" s="33"/>
      <c r="U397" s="33"/>
      <c r="V397" s="33"/>
      <c r="W397" s="33"/>
      <c r="X397" s="33"/>
    </row>
    <row r="398" spans="1:24" s="34" customFormat="1">
      <c r="A398" s="29"/>
      <c r="B398" s="29"/>
      <c r="C398" s="29"/>
      <c r="D398" s="29"/>
      <c r="E398" s="29"/>
      <c r="F398" s="29"/>
      <c r="G398" s="29"/>
      <c r="H398" s="29"/>
      <c r="I398" s="30"/>
      <c r="J398" s="30"/>
      <c r="K398" s="30"/>
      <c r="L398" s="30"/>
      <c r="M398" s="40"/>
      <c r="N398" s="40"/>
      <c r="O398" s="31"/>
      <c r="P398" s="31"/>
      <c r="Q398" s="32"/>
      <c r="R398" s="32"/>
      <c r="S398" s="33"/>
      <c r="T398" s="33"/>
      <c r="U398" s="33"/>
      <c r="V398" s="33"/>
      <c r="W398" s="33"/>
      <c r="X398" s="33"/>
    </row>
    <row r="399" spans="1:24" s="34" customFormat="1">
      <c r="A399" s="29"/>
      <c r="B399" s="29"/>
      <c r="C399" s="29"/>
      <c r="D399" s="29"/>
      <c r="E399" s="29"/>
      <c r="F399" s="29"/>
      <c r="G399" s="29"/>
      <c r="H399" s="29"/>
      <c r="I399" s="30"/>
      <c r="J399" s="30"/>
      <c r="K399" s="30"/>
      <c r="L399" s="30"/>
      <c r="M399" s="40"/>
      <c r="N399" s="40"/>
      <c r="O399" s="31"/>
      <c r="P399" s="31"/>
      <c r="Q399" s="32"/>
      <c r="R399" s="32"/>
      <c r="S399" s="33"/>
      <c r="T399" s="33"/>
      <c r="U399" s="33"/>
      <c r="V399" s="33"/>
      <c r="W399" s="33"/>
      <c r="X399" s="33"/>
    </row>
    <row r="400" spans="1:24" s="34" customFormat="1">
      <c r="A400" s="29"/>
      <c r="B400" s="29"/>
      <c r="C400" s="29"/>
      <c r="D400" s="29"/>
      <c r="E400" s="29"/>
      <c r="F400" s="29"/>
      <c r="G400" s="29"/>
      <c r="H400" s="29"/>
      <c r="I400" s="30"/>
      <c r="J400" s="30"/>
      <c r="K400" s="30"/>
      <c r="L400" s="30"/>
      <c r="M400" s="40"/>
      <c r="N400" s="40"/>
      <c r="O400" s="31"/>
      <c r="P400" s="31"/>
      <c r="Q400" s="32"/>
      <c r="R400" s="32"/>
      <c r="S400" s="33"/>
      <c r="T400" s="33"/>
      <c r="U400" s="33"/>
      <c r="V400" s="33"/>
      <c r="W400" s="33"/>
      <c r="X400" s="33"/>
    </row>
    <row r="401" spans="1:24" s="34" customFormat="1">
      <c r="A401" s="29"/>
      <c r="B401" s="29"/>
      <c r="C401" s="29"/>
      <c r="D401" s="29"/>
      <c r="E401" s="29"/>
      <c r="F401" s="29"/>
      <c r="G401" s="29"/>
      <c r="H401" s="29"/>
      <c r="I401" s="30"/>
      <c r="J401" s="30"/>
      <c r="K401" s="30"/>
      <c r="L401" s="30"/>
      <c r="M401" s="40"/>
      <c r="N401" s="40"/>
      <c r="O401" s="31"/>
      <c r="P401" s="31"/>
      <c r="Q401" s="32"/>
      <c r="R401" s="32"/>
      <c r="S401" s="33"/>
      <c r="T401" s="33"/>
      <c r="U401" s="33"/>
      <c r="V401" s="33"/>
      <c r="W401" s="33"/>
      <c r="X401" s="33"/>
    </row>
    <row r="402" spans="1:24" s="34" customFormat="1">
      <c r="A402" s="29"/>
      <c r="B402" s="29"/>
      <c r="C402" s="29"/>
      <c r="D402" s="29"/>
      <c r="E402" s="29"/>
      <c r="F402" s="29"/>
      <c r="G402" s="29"/>
      <c r="H402" s="29"/>
      <c r="I402" s="30"/>
      <c r="J402" s="30"/>
      <c r="K402" s="30"/>
      <c r="L402" s="30"/>
      <c r="M402" s="40"/>
      <c r="N402" s="40"/>
      <c r="O402" s="31"/>
      <c r="P402" s="31"/>
      <c r="Q402" s="32"/>
      <c r="R402" s="32"/>
      <c r="S402" s="33"/>
      <c r="T402" s="33"/>
      <c r="U402" s="33"/>
      <c r="V402" s="33"/>
      <c r="W402" s="33"/>
      <c r="X402" s="33"/>
    </row>
    <row r="403" spans="1:24" s="34" customFormat="1">
      <c r="A403" s="29"/>
      <c r="B403" s="29"/>
      <c r="C403" s="29"/>
      <c r="D403" s="29"/>
      <c r="E403" s="29"/>
      <c r="F403" s="29"/>
      <c r="G403" s="29"/>
      <c r="H403" s="29"/>
      <c r="I403" s="30"/>
      <c r="J403" s="30"/>
      <c r="K403" s="30"/>
      <c r="L403" s="30"/>
      <c r="M403" s="40"/>
      <c r="N403" s="40"/>
      <c r="O403" s="31"/>
      <c r="P403" s="31"/>
      <c r="Q403" s="32"/>
      <c r="R403" s="32"/>
      <c r="S403" s="33"/>
      <c r="T403" s="33"/>
      <c r="U403" s="33"/>
      <c r="V403" s="33"/>
      <c r="W403" s="33"/>
      <c r="X403" s="33"/>
    </row>
    <row r="404" spans="1:24" s="34" customFormat="1">
      <c r="A404" s="29"/>
      <c r="B404" s="29"/>
      <c r="C404" s="29"/>
      <c r="D404" s="29"/>
      <c r="E404" s="29"/>
      <c r="F404" s="29"/>
      <c r="G404" s="29"/>
      <c r="H404" s="29"/>
      <c r="I404" s="30"/>
      <c r="J404" s="30"/>
      <c r="K404" s="30"/>
      <c r="L404" s="30"/>
      <c r="M404" s="40"/>
      <c r="N404" s="40"/>
      <c r="O404" s="31"/>
      <c r="P404" s="31"/>
      <c r="Q404" s="32"/>
      <c r="R404" s="32"/>
      <c r="S404" s="33"/>
      <c r="T404" s="33"/>
      <c r="U404" s="33"/>
      <c r="V404" s="33"/>
      <c r="W404" s="33"/>
      <c r="X404" s="33"/>
    </row>
    <row r="405" spans="1:24" s="34" customFormat="1">
      <c r="A405" s="29"/>
      <c r="B405" s="29"/>
      <c r="C405" s="29"/>
      <c r="D405" s="29"/>
      <c r="E405" s="29"/>
      <c r="F405" s="29"/>
      <c r="G405" s="29"/>
      <c r="H405" s="29"/>
      <c r="I405" s="30"/>
      <c r="J405" s="30"/>
      <c r="K405" s="30"/>
      <c r="L405" s="30"/>
      <c r="M405" s="40"/>
      <c r="N405" s="40"/>
      <c r="O405" s="31"/>
      <c r="P405" s="31"/>
      <c r="Q405" s="32"/>
      <c r="R405" s="32"/>
      <c r="S405" s="33"/>
      <c r="T405" s="33"/>
      <c r="U405" s="33"/>
      <c r="V405" s="33"/>
      <c r="W405" s="33"/>
      <c r="X405" s="33"/>
    </row>
    <row r="406" spans="1:24" s="34" customFormat="1">
      <c r="A406" s="29"/>
      <c r="B406" s="29"/>
      <c r="C406" s="29"/>
      <c r="D406" s="29"/>
      <c r="E406" s="29"/>
      <c r="F406" s="29"/>
      <c r="G406" s="29"/>
      <c r="H406" s="29"/>
      <c r="I406" s="30"/>
      <c r="J406" s="30"/>
      <c r="K406" s="30"/>
      <c r="L406" s="30"/>
      <c r="M406" s="40"/>
      <c r="N406" s="40"/>
      <c r="O406" s="31"/>
      <c r="P406" s="31"/>
      <c r="Q406" s="32"/>
      <c r="R406" s="32"/>
      <c r="S406" s="33"/>
      <c r="T406" s="33"/>
      <c r="U406" s="33"/>
      <c r="V406" s="33"/>
      <c r="W406" s="33"/>
      <c r="X406" s="33"/>
    </row>
    <row r="407" spans="1:24" s="34" customFormat="1">
      <c r="A407" s="29"/>
      <c r="B407" s="29"/>
      <c r="C407" s="29"/>
      <c r="D407" s="29"/>
      <c r="E407" s="29"/>
      <c r="F407" s="29"/>
      <c r="G407" s="29"/>
      <c r="H407" s="29"/>
      <c r="I407" s="30"/>
      <c r="J407" s="30"/>
      <c r="K407" s="30"/>
      <c r="L407" s="30"/>
      <c r="M407" s="40"/>
      <c r="N407" s="40"/>
      <c r="O407" s="31"/>
      <c r="P407" s="31"/>
      <c r="Q407" s="32"/>
      <c r="R407" s="32"/>
      <c r="S407" s="33"/>
      <c r="T407" s="33"/>
      <c r="U407" s="33"/>
      <c r="V407" s="33"/>
      <c r="W407" s="33"/>
      <c r="X407" s="33"/>
    </row>
    <row r="408" spans="1:24" s="34" customFormat="1">
      <c r="A408" s="29"/>
      <c r="B408" s="29"/>
      <c r="C408" s="29"/>
      <c r="D408" s="29"/>
      <c r="E408" s="29"/>
      <c r="F408" s="29"/>
      <c r="G408" s="29"/>
      <c r="H408" s="29"/>
      <c r="I408" s="30"/>
      <c r="J408" s="30"/>
      <c r="K408" s="30"/>
      <c r="L408" s="30"/>
      <c r="M408" s="40"/>
      <c r="N408" s="40"/>
      <c r="O408" s="31"/>
      <c r="P408" s="31"/>
      <c r="Q408" s="32"/>
      <c r="R408" s="32"/>
      <c r="S408" s="33"/>
      <c r="T408" s="33"/>
      <c r="U408" s="33"/>
      <c r="V408" s="33"/>
      <c r="W408" s="33"/>
      <c r="X408" s="33"/>
    </row>
    <row r="409" spans="1:24" s="34" customFormat="1">
      <c r="A409" s="29"/>
      <c r="B409" s="29"/>
      <c r="C409" s="29"/>
      <c r="D409" s="29"/>
      <c r="E409" s="29"/>
      <c r="F409" s="29"/>
      <c r="G409" s="29"/>
      <c r="H409" s="29"/>
      <c r="I409" s="30"/>
      <c r="J409" s="30"/>
      <c r="K409" s="30"/>
      <c r="L409" s="30"/>
      <c r="M409" s="40"/>
      <c r="N409" s="40"/>
      <c r="O409" s="31"/>
      <c r="P409" s="31"/>
      <c r="Q409" s="32"/>
      <c r="R409" s="32"/>
      <c r="S409" s="33"/>
      <c r="T409" s="33"/>
      <c r="U409" s="33"/>
      <c r="V409" s="33"/>
      <c r="W409" s="33"/>
      <c r="X409" s="33"/>
    </row>
    <row r="410" spans="1:24" s="34" customFormat="1">
      <c r="A410" s="29"/>
      <c r="B410" s="29"/>
      <c r="C410" s="29"/>
      <c r="D410" s="29"/>
      <c r="E410" s="29"/>
      <c r="F410" s="29"/>
      <c r="G410" s="29"/>
      <c r="H410" s="29"/>
      <c r="I410" s="30"/>
      <c r="J410" s="30"/>
      <c r="K410" s="30"/>
      <c r="L410" s="30"/>
      <c r="M410" s="40"/>
      <c r="N410" s="40"/>
      <c r="O410" s="31"/>
      <c r="P410" s="31"/>
      <c r="Q410" s="32"/>
      <c r="R410" s="32"/>
      <c r="S410" s="33"/>
      <c r="T410" s="33"/>
      <c r="U410" s="33"/>
      <c r="V410" s="33"/>
      <c r="W410" s="33"/>
      <c r="X410" s="33"/>
    </row>
    <row r="411" spans="1:24" s="34" customFormat="1">
      <c r="A411" s="29"/>
      <c r="B411" s="29"/>
      <c r="C411" s="29"/>
      <c r="D411" s="29"/>
      <c r="E411" s="29"/>
      <c r="F411" s="29"/>
      <c r="G411" s="29"/>
      <c r="H411" s="29"/>
      <c r="I411" s="30"/>
      <c r="J411" s="30"/>
      <c r="K411" s="30"/>
      <c r="L411" s="30"/>
      <c r="M411" s="40"/>
      <c r="N411" s="40"/>
      <c r="O411" s="31"/>
      <c r="P411" s="31"/>
      <c r="Q411" s="32"/>
      <c r="R411" s="32"/>
      <c r="S411" s="33"/>
      <c r="T411" s="33"/>
      <c r="U411" s="33"/>
      <c r="V411" s="33"/>
      <c r="W411" s="33"/>
      <c r="X411" s="33"/>
    </row>
    <row r="412" spans="1:24" s="34" customFormat="1">
      <c r="A412" s="29"/>
      <c r="B412" s="29"/>
      <c r="C412" s="29"/>
      <c r="D412" s="29"/>
      <c r="E412" s="29"/>
      <c r="F412" s="29"/>
      <c r="G412" s="29"/>
      <c r="H412" s="29"/>
      <c r="I412" s="30"/>
      <c r="J412" s="30"/>
      <c r="K412" s="30"/>
      <c r="L412" s="30"/>
      <c r="M412" s="40"/>
      <c r="N412" s="40"/>
      <c r="O412" s="31"/>
      <c r="P412" s="31"/>
      <c r="Q412" s="32"/>
      <c r="R412" s="32"/>
      <c r="S412" s="33"/>
      <c r="T412" s="33"/>
      <c r="U412" s="33"/>
      <c r="V412" s="33"/>
      <c r="W412" s="33"/>
      <c r="X412" s="33"/>
    </row>
    <row r="413" spans="1:24" s="34" customFormat="1">
      <c r="A413" s="29"/>
      <c r="B413" s="29"/>
      <c r="C413" s="29"/>
      <c r="D413" s="29"/>
      <c r="E413" s="29"/>
      <c r="F413" s="29"/>
      <c r="G413" s="29"/>
      <c r="H413" s="29"/>
      <c r="I413" s="30"/>
      <c r="J413" s="30"/>
      <c r="K413" s="30"/>
      <c r="L413" s="30"/>
      <c r="M413" s="40"/>
      <c r="N413" s="40"/>
      <c r="O413" s="31"/>
      <c r="P413" s="31"/>
      <c r="Q413" s="32"/>
      <c r="R413" s="32"/>
      <c r="S413" s="33"/>
      <c r="T413" s="33"/>
      <c r="U413" s="33"/>
      <c r="V413" s="33"/>
      <c r="W413" s="33"/>
      <c r="X413" s="33"/>
    </row>
    <row r="414" spans="1:24" s="34" customFormat="1">
      <c r="A414" s="29"/>
      <c r="B414" s="29"/>
      <c r="C414" s="29"/>
      <c r="D414" s="29"/>
      <c r="E414" s="29"/>
      <c r="F414" s="29"/>
      <c r="G414" s="29"/>
      <c r="H414" s="29"/>
      <c r="I414" s="30"/>
      <c r="J414" s="30"/>
      <c r="K414" s="30"/>
      <c r="L414" s="30"/>
      <c r="M414" s="40"/>
      <c r="N414" s="40"/>
      <c r="O414" s="31"/>
      <c r="P414" s="31"/>
      <c r="Q414" s="32"/>
      <c r="R414" s="32"/>
      <c r="S414" s="33"/>
      <c r="T414" s="33"/>
      <c r="U414" s="33"/>
      <c r="V414" s="33"/>
      <c r="W414" s="33"/>
      <c r="X414" s="33"/>
    </row>
    <row r="415" spans="1:24" s="34" customFormat="1">
      <c r="A415" s="29"/>
      <c r="B415" s="29"/>
      <c r="C415" s="29"/>
      <c r="D415" s="29"/>
      <c r="E415" s="29"/>
      <c r="F415" s="29"/>
      <c r="G415" s="29"/>
      <c r="H415" s="29"/>
      <c r="I415" s="30"/>
      <c r="J415" s="30"/>
      <c r="K415" s="30"/>
      <c r="L415" s="30"/>
      <c r="M415" s="40"/>
      <c r="N415" s="40"/>
      <c r="O415" s="31"/>
      <c r="P415" s="31"/>
      <c r="Q415" s="32"/>
      <c r="R415" s="32"/>
      <c r="S415" s="33"/>
      <c r="T415" s="33"/>
      <c r="U415" s="33"/>
      <c r="V415" s="33"/>
      <c r="W415" s="33"/>
      <c r="X415" s="33"/>
    </row>
    <row r="416" spans="1:24" s="34" customFormat="1">
      <c r="A416" s="29"/>
      <c r="B416" s="29"/>
      <c r="C416" s="29"/>
      <c r="D416" s="29"/>
      <c r="E416" s="29"/>
      <c r="F416" s="29"/>
      <c r="G416" s="29"/>
      <c r="H416" s="29"/>
      <c r="I416" s="30"/>
      <c r="J416" s="30"/>
      <c r="K416" s="30"/>
      <c r="L416" s="30"/>
      <c r="M416" s="40"/>
      <c r="N416" s="40"/>
      <c r="O416" s="31"/>
      <c r="P416" s="31"/>
      <c r="Q416" s="32"/>
      <c r="R416" s="32"/>
      <c r="S416" s="33"/>
      <c r="T416" s="33"/>
      <c r="U416" s="33"/>
      <c r="V416" s="33"/>
      <c r="W416" s="33"/>
      <c r="X416" s="33"/>
    </row>
    <row r="417" spans="1:24" s="34" customFormat="1">
      <c r="A417" s="29"/>
      <c r="B417" s="29"/>
      <c r="C417" s="29"/>
      <c r="D417" s="29"/>
      <c r="E417" s="29"/>
      <c r="F417" s="29"/>
      <c r="G417" s="29"/>
      <c r="H417" s="29"/>
      <c r="I417" s="30"/>
      <c r="J417" s="30"/>
      <c r="K417" s="30"/>
      <c r="L417" s="30"/>
      <c r="M417" s="40"/>
      <c r="N417" s="40"/>
      <c r="O417" s="31"/>
      <c r="P417" s="31"/>
      <c r="Q417" s="32"/>
      <c r="R417" s="32"/>
      <c r="S417" s="33"/>
      <c r="T417" s="33"/>
      <c r="U417" s="33"/>
      <c r="V417" s="33"/>
      <c r="W417" s="33"/>
      <c r="X417" s="33"/>
    </row>
    <row r="418" spans="1:24" s="34" customFormat="1">
      <c r="A418" s="29"/>
      <c r="B418" s="29"/>
      <c r="C418" s="29"/>
      <c r="D418" s="29"/>
      <c r="E418" s="29"/>
      <c r="F418" s="29"/>
      <c r="G418" s="29"/>
      <c r="H418" s="29"/>
      <c r="I418" s="30"/>
      <c r="J418" s="30"/>
      <c r="K418" s="30"/>
      <c r="L418" s="30"/>
      <c r="M418" s="40"/>
      <c r="N418" s="40"/>
      <c r="O418" s="31"/>
      <c r="P418" s="31"/>
      <c r="Q418" s="32"/>
      <c r="R418" s="32"/>
      <c r="S418" s="33"/>
      <c r="T418" s="33"/>
      <c r="U418" s="33"/>
      <c r="V418" s="33"/>
      <c r="W418" s="33"/>
      <c r="X418" s="33"/>
    </row>
    <row r="419" spans="1:24" s="34" customFormat="1">
      <c r="A419" s="29"/>
      <c r="B419" s="29"/>
      <c r="C419" s="29"/>
      <c r="D419" s="29"/>
      <c r="E419" s="29"/>
      <c r="F419" s="29"/>
      <c r="G419" s="29"/>
      <c r="H419" s="29"/>
      <c r="I419" s="30"/>
      <c r="J419" s="30"/>
      <c r="K419" s="30"/>
      <c r="L419" s="30"/>
      <c r="M419" s="40"/>
      <c r="N419" s="40"/>
      <c r="O419" s="31"/>
      <c r="P419" s="31"/>
      <c r="Q419" s="32"/>
      <c r="R419" s="32"/>
      <c r="S419" s="33"/>
      <c r="T419" s="33"/>
      <c r="U419" s="33"/>
      <c r="V419" s="33"/>
      <c r="W419" s="33"/>
      <c r="X419" s="33"/>
    </row>
    <row r="420" spans="1:24" s="34" customFormat="1">
      <c r="A420" s="29"/>
      <c r="B420" s="29"/>
      <c r="C420" s="29"/>
      <c r="D420" s="29"/>
      <c r="E420" s="29"/>
      <c r="F420" s="29"/>
      <c r="G420" s="29"/>
      <c r="H420" s="29"/>
      <c r="I420" s="30"/>
      <c r="J420" s="30"/>
      <c r="K420" s="30"/>
      <c r="L420" s="30"/>
      <c r="M420" s="40"/>
      <c r="N420" s="40"/>
      <c r="O420" s="31"/>
      <c r="P420" s="31"/>
      <c r="Q420" s="32"/>
      <c r="R420" s="32"/>
      <c r="S420" s="33"/>
      <c r="T420" s="33"/>
      <c r="U420" s="33"/>
      <c r="V420" s="33"/>
      <c r="W420" s="33"/>
      <c r="X420" s="33"/>
    </row>
    <row r="421" spans="1:24" s="34" customFormat="1">
      <c r="A421" s="29"/>
      <c r="B421" s="29"/>
      <c r="C421" s="29"/>
      <c r="D421" s="29"/>
      <c r="E421" s="29"/>
      <c r="F421" s="29"/>
      <c r="G421" s="29"/>
      <c r="H421" s="29"/>
      <c r="I421" s="30"/>
      <c r="J421" s="30"/>
      <c r="K421" s="30"/>
      <c r="L421" s="30"/>
      <c r="M421" s="40"/>
      <c r="N421" s="40"/>
      <c r="O421" s="31"/>
      <c r="P421" s="31"/>
      <c r="Q421" s="32"/>
      <c r="R421" s="32"/>
      <c r="S421" s="33"/>
      <c r="T421" s="33"/>
      <c r="U421" s="33"/>
      <c r="V421" s="33"/>
      <c r="W421" s="33"/>
      <c r="X421" s="33"/>
    </row>
    <row r="422" spans="1:24" s="34" customFormat="1">
      <c r="A422" s="29"/>
      <c r="B422" s="29"/>
      <c r="C422" s="29"/>
      <c r="D422" s="29"/>
      <c r="E422" s="29"/>
      <c r="F422" s="29"/>
      <c r="G422" s="29"/>
      <c r="H422" s="29"/>
      <c r="I422" s="30"/>
      <c r="J422" s="30"/>
      <c r="K422" s="30"/>
      <c r="L422" s="30"/>
      <c r="M422" s="40"/>
      <c r="N422" s="40"/>
      <c r="O422" s="31"/>
      <c r="P422" s="31"/>
      <c r="Q422" s="32"/>
      <c r="R422" s="32"/>
      <c r="S422" s="33"/>
      <c r="T422" s="33"/>
      <c r="U422" s="33"/>
      <c r="V422" s="33"/>
      <c r="W422" s="33"/>
      <c r="X422" s="33"/>
    </row>
    <row r="423" spans="1:24" s="34" customFormat="1">
      <c r="A423" s="29"/>
      <c r="B423" s="29"/>
      <c r="C423" s="29"/>
      <c r="D423" s="29"/>
      <c r="E423" s="29"/>
      <c r="F423" s="29"/>
      <c r="G423" s="29"/>
      <c r="H423" s="29"/>
      <c r="I423" s="30"/>
      <c r="J423" s="30"/>
      <c r="K423" s="30"/>
      <c r="L423" s="30"/>
      <c r="M423" s="40"/>
      <c r="N423" s="40"/>
      <c r="O423" s="31"/>
      <c r="P423" s="31"/>
      <c r="Q423" s="32"/>
      <c r="R423" s="32"/>
      <c r="S423" s="33"/>
      <c r="T423" s="33"/>
      <c r="U423" s="33"/>
      <c r="V423" s="33"/>
      <c r="W423" s="33"/>
      <c r="X423" s="33"/>
    </row>
    <row r="424" spans="1:24" s="34" customFormat="1">
      <c r="A424" s="29"/>
      <c r="B424" s="29"/>
      <c r="C424" s="29"/>
      <c r="D424" s="29"/>
      <c r="E424" s="29"/>
      <c r="F424" s="29"/>
      <c r="G424" s="29"/>
      <c r="H424" s="29"/>
      <c r="I424" s="30"/>
      <c r="J424" s="30"/>
      <c r="K424" s="30"/>
      <c r="L424" s="30"/>
      <c r="M424" s="40"/>
      <c r="N424" s="40"/>
      <c r="O424" s="31"/>
      <c r="P424" s="31"/>
      <c r="Q424" s="32"/>
      <c r="R424" s="32"/>
      <c r="S424" s="33"/>
      <c r="T424" s="33"/>
      <c r="U424" s="33"/>
      <c r="V424" s="33"/>
      <c r="W424" s="33"/>
      <c r="X424" s="33"/>
    </row>
    <row r="425" spans="1:24" s="34" customFormat="1">
      <c r="A425" s="29"/>
      <c r="B425" s="29"/>
      <c r="C425" s="29"/>
      <c r="D425" s="29"/>
      <c r="E425" s="29"/>
      <c r="F425" s="29"/>
      <c r="G425" s="29"/>
      <c r="H425" s="29"/>
      <c r="I425" s="30"/>
      <c r="J425" s="30"/>
      <c r="K425" s="30"/>
      <c r="L425" s="30"/>
      <c r="M425" s="40"/>
      <c r="N425" s="40"/>
      <c r="O425" s="31"/>
      <c r="P425" s="31"/>
      <c r="Q425" s="32"/>
      <c r="R425" s="32"/>
      <c r="S425" s="33"/>
      <c r="T425" s="33"/>
      <c r="U425" s="33"/>
      <c r="V425" s="33"/>
      <c r="W425" s="33"/>
      <c r="X425" s="33"/>
    </row>
    <row r="426" spans="1:24" s="34" customFormat="1">
      <c r="A426" s="29"/>
      <c r="B426" s="29"/>
      <c r="C426" s="29"/>
      <c r="D426" s="29"/>
      <c r="E426" s="29"/>
      <c r="F426" s="29"/>
      <c r="G426" s="29"/>
      <c r="H426" s="29"/>
      <c r="I426" s="30"/>
      <c r="J426" s="30"/>
      <c r="K426" s="30"/>
      <c r="L426" s="30"/>
      <c r="M426" s="40"/>
      <c r="N426" s="40"/>
      <c r="O426" s="31"/>
      <c r="P426" s="31"/>
      <c r="Q426" s="32"/>
      <c r="R426" s="32"/>
      <c r="S426" s="33"/>
      <c r="T426" s="33"/>
      <c r="U426" s="33"/>
      <c r="V426" s="33"/>
      <c r="W426" s="33"/>
      <c r="X426" s="33"/>
    </row>
    <row r="427" spans="1:24" s="34" customFormat="1">
      <c r="A427" s="29"/>
      <c r="B427" s="29"/>
      <c r="C427" s="29"/>
      <c r="D427" s="29"/>
      <c r="E427" s="29"/>
      <c r="F427" s="29"/>
      <c r="G427" s="29"/>
      <c r="H427" s="29"/>
      <c r="I427" s="30"/>
      <c r="J427" s="30"/>
      <c r="K427" s="30"/>
      <c r="L427" s="30"/>
      <c r="M427" s="40"/>
      <c r="N427" s="40"/>
      <c r="O427" s="31"/>
      <c r="P427" s="31"/>
      <c r="Q427" s="32"/>
      <c r="R427" s="32"/>
      <c r="S427" s="33"/>
      <c r="T427" s="33"/>
      <c r="U427" s="33"/>
      <c r="V427" s="33"/>
      <c r="W427" s="33"/>
      <c r="X427" s="33"/>
    </row>
    <row r="428" spans="1:24" s="34" customFormat="1">
      <c r="A428" s="29"/>
      <c r="B428" s="29"/>
      <c r="C428" s="29"/>
      <c r="D428" s="29"/>
      <c r="E428" s="29"/>
      <c r="F428" s="29"/>
      <c r="G428" s="29"/>
      <c r="H428" s="29"/>
      <c r="I428" s="30"/>
      <c r="J428" s="30"/>
      <c r="K428" s="30"/>
      <c r="L428" s="30"/>
      <c r="M428" s="40"/>
      <c r="N428" s="40"/>
      <c r="O428" s="31"/>
      <c r="P428" s="31"/>
      <c r="Q428" s="32"/>
      <c r="R428" s="32"/>
      <c r="S428" s="33"/>
      <c r="T428" s="33"/>
      <c r="U428" s="33"/>
      <c r="V428" s="33"/>
      <c r="W428" s="33"/>
      <c r="X428" s="33"/>
    </row>
    <row r="429" spans="1:24" s="34" customFormat="1">
      <c r="A429" s="29"/>
      <c r="B429" s="29"/>
      <c r="C429" s="29"/>
      <c r="D429" s="29"/>
      <c r="E429" s="29"/>
      <c r="F429" s="29"/>
      <c r="G429" s="29"/>
      <c r="H429" s="29"/>
      <c r="I429" s="30"/>
      <c r="J429" s="30"/>
      <c r="K429" s="30"/>
      <c r="L429" s="30"/>
      <c r="M429" s="40"/>
      <c r="N429" s="40"/>
      <c r="O429" s="31"/>
      <c r="P429" s="31"/>
      <c r="Q429" s="32"/>
      <c r="R429" s="32"/>
      <c r="S429" s="33"/>
      <c r="T429" s="33"/>
      <c r="U429" s="33"/>
      <c r="V429" s="33"/>
      <c r="W429" s="33"/>
      <c r="X429" s="33"/>
    </row>
    <row r="430" spans="1:24" s="34" customFormat="1">
      <c r="A430" s="29"/>
      <c r="B430" s="29"/>
      <c r="C430" s="29"/>
      <c r="D430" s="29"/>
      <c r="E430" s="29"/>
      <c r="F430" s="29"/>
      <c r="G430" s="29"/>
      <c r="H430" s="29"/>
      <c r="I430" s="30"/>
      <c r="J430" s="30"/>
      <c r="K430" s="30"/>
      <c r="L430" s="30"/>
      <c r="M430" s="40"/>
      <c r="N430" s="40"/>
      <c r="O430" s="31"/>
      <c r="P430" s="31"/>
      <c r="Q430" s="32"/>
      <c r="R430" s="32"/>
      <c r="S430" s="33"/>
      <c r="T430" s="33"/>
      <c r="U430" s="33"/>
      <c r="V430" s="33"/>
      <c r="W430" s="33"/>
      <c r="X430" s="33"/>
    </row>
    <row r="431" spans="1:24" s="34" customFormat="1">
      <c r="A431" s="29"/>
      <c r="B431" s="29"/>
      <c r="C431" s="29"/>
      <c r="D431" s="29"/>
      <c r="E431" s="29"/>
      <c r="F431" s="29"/>
      <c r="G431" s="29"/>
      <c r="H431" s="29"/>
      <c r="I431" s="30"/>
      <c r="J431" s="30"/>
      <c r="K431" s="30"/>
      <c r="L431" s="30"/>
      <c r="M431" s="40"/>
      <c r="N431" s="40"/>
      <c r="O431" s="31"/>
      <c r="P431" s="31"/>
      <c r="Q431" s="32"/>
      <c r="R431" s="32"/>
      <c r="S431" s="33"/>
      <c r="T431" s="33"/>
      <c r="U431" s="33"/>
      <c r="V431" s="33"/>
      <c r="W431" s="33"/>
      <c r="X431" s="33"/>
    </row>
    <row r="432" spans="1:24" s="34" customFormat="1">
      <c r="A432" s="29"/>
      <c r="B432" s="29"/>
      <c r="C432" s="29"/>
      <c r="D432" s="29"/>
      <c r="E432" s="29"/>
      <c r="F432" s="29"/>
      <c r="G432" s="29"/>
      <c r="H432" s="29"/>
      <c r="I432" s="30"/>
      <c r="J432" s="30"/>
      <c r="K432" s="30"/>
      <c r="L432" s="30"/>
      <c r="M432" s="40"/>
      <c r="N432" s="40"/>
      <c r="O432" s="31"/>
      <c r="P432" s="31"/>
      <c r="Q432" s="32"/>
      <c r="R432" s="32"/>
      <c r="S432" s="33"/>
      <c r="T432" s="33"/>
      <c r="U432" s="33"/>
      <c r="V432" s="33"/>
      <c r="W432" s="33"/>
      <c r="X432" s="33"/>
    </row>
    <row r="433" spans="1:24" s="34" customFormat="1">
      <c r="A433" s="29"/>
      <c r="B433" s="29"/>
      <c r="C433" s="29"/>
      <c r="D433" s="29"/>
      <c r="E433" s="29"/>
      <c r="F433" s="29"/>
      <c r="G433" s="29"/>
      <c r="H433" s="29"/>
      <c r="I433" s="30"/>
      <c r="J433" s="30"/>
      <c r="K433" s="30"/>
      <c r="L433" s="30"/>
      <c r="M433" s="40"/>
      <c r="N433" s="40"/>
      <c r="O433" s="31"/>
      <c r="P433" s="31"/>
      <c r="Q433" s="32"/>
      <c r="R433" s="32"/>
      <c r="S433" s="33"/>
      <c r="T433" s="33"/>
      <c r="U433" s="33"/>
      <c r="V433" s="33"/>
      <c r="W433" s="33"/>
      <c r="X433" s="33"/>
    </row>
    <row r="434" spans="1:24" s="34" customFormat="1">
      <c r="A434" s="29"/>
      <c r="B434" s="29"/>
      <c r="C434" s="29"/>
      <c r="D434" s="29"/>
      <c r="E434" s="29"/>
      <c r="F434" s="29"/>
      <c r="G434" s="29"/>
      <c r="H434" s="29"/>
      <c r="I434" s="30"/>
      <c r="J434" s="30"/>
      <c r="K434" s="30"/>
      <c r="L434" s="30"/>
      <c r="M434" s="40"/>
      <c r="N434" s="40"/>
      <c r="O434" s="31"/>
      <c r="P434" s="31"/>
      <c r="Q434" s="32"/>
      <c r="R434" s="32"/>
      <c r="S434" s="33"/>
      <c r="T434" s="33"/>
      <c r="U434" s="33"/>
      <c r="V434" s="33"/>
      <c r="W434" s="33"/>
      <c r="X434" s="33"/>
    </row>
    <row r="435" spans="1:24" s="34" customFormat="1">
      <c r="A435" s="29"/>
      <c r="B435" s="29"/>
      <c r="C435" s="29"/>
      <c r="D435" s="29"/>
      <c r="E435" s="29"/>
      <c r="F435" s="29"/>
      <c r="G435" s="29"/>
      <c r="H435" s="29"/>
      <c r="I435" s="30"/>
      <c r="J435" s="30"/>
      <c r="K435" s="30"/>
      <c r="L435" s="30"/>
      <c r="M435" s="40"/>
      <c r="N435" s="40"/>
      <c r="O435" s="31"/>
      <c r="P435" s="31"/>
      <c r="Q435" s="32"/>
      <c r="R435" s="32"/>
      <c r="S435" s="33"/>
      <c r="T435" s="33"/>
      <c r="U435" s="33"/>
      <c r="V435" s="33"/>
      <c r="W435" s="33"/>
      <c r="X435" s="33"/>
    </row>
    <row r="436" spans="1:24" s="34" customFormat="1">
      <c r="A436" s="29"/>
      <c r="B436" s="29"/>
      <c r="C436" s="29"/>
      <c r="D436" s="29"/>
      <c r="E436" s="29"/>
      <c r="F436" s="29"/>
      <c r="G436" s="29"/>
      <c r="H436" s="29"/>
      <c r="I436" s="30"/>
      <c r="J436" s="30"/>
      <c r="K436" s="30"/>
      <c r="L436" s="30"/>
      <c r="M436" s="40"/>
      <c r="N436" s="40"/>
      <c r="O436" s="31"/>
      <c r="P436" s="31"/>
      <c r="Q436" s="32"/>
      <c r="R436" s="32"/>
      <c r="S436" s="33"/>
      <c r="T436" s="33"/>
      <c r="U436" s="33"/>
      <c r="V436" s="33"/>
      <c r="W436" s="33"/>
      <c r="X436" s="33"/>
    </row>
    <row r="437" spans="1:24" s="34" customFormat="1">
      <c r="A437" s="29"/>
      <c r="B437" s="29"/>
      <c r="C437" s="29"/>
      <c r="D437" s="29"/>
      <c r="E437" s="29"/>
      <c r="F437" s="29"/>
      <c r="G437" s="29"/>
      <c r="H437" s="29"/>
      <c r="I437" s="30"/>
      <c r="J437" s="30"/>
      <c r="K437" s="30"/>
      <c r="L437" s="30"/>
      <c r="M437" s="40"/>
      <c r="N437" s="40"/>
      <c r="O437" s="31"/>
      <c r="P437" s="31"/>
      <c r="Q437" s="32"/>
      <c r="R437" s="32"/>
      <c r="S437" s="33"/>
      <c r="T437" s="33"/>
      <c r="U437" s="33"/>
      <c r="V437" s="33"/>
      <c r="W437" s="33"/>
      <c r="X437" s="33"/>
    </row>
    <row r="438" spans="1:24" s="34" customFormat="1">
      <c r="A438" s="29"/>
      <c r="B438" s="29"/>
      <c r="C438" s="29"/>
      <c r="D438" s="29"/>
      <c r="E438" s="29"/>
      <c r="F438" s="29"/>
      <c r="G438" s="29"/>
      <c r="H438" s="29"/>
      <c r="I438" s="30"/>
      <c r="J438" s="30"/>
      <c r="K438" s="30"/>
      <c r="L438" s="30"/>
      <c r="M438" s="40"/>
      <c r="N438" s="40"/>
      <c r="O438" s="31"/>
      <c r="P438" s="31"/>
      <c r="Q438" s="32"/>
      <c r="R438" s="32"/>
      <c r="S438" s="33"/>
      <c r="T438" s="33"/>
      <c r="U438" s="33"/>
      <c r="V438" s="33"/>
      <c r="W438" s="33"/>
      <c r="X438" s="33"/>
    </row>
    <row r="439" spans="1:24" s="34" customFormat="1">
      <c r="A439" s="29"/>
      <c r="B439" s="29"/>
      <c r="C439" s="29"/>
      <c r="D439" s="29"/>
      <c r="E439" s="29"/>
      <c r="F439" s="29"/>
      <c r="G439" s="29"/>
      <c r="H439" s="29"/>
      <c r="I439" s="30"/>
      <c r="J439" s="30"/>
      <c r="K439" s="30"/>
      <c r="L439" s="30"/>
      <c r="M439" s="40"/>
      <c r="N439" s="40"/>
      <c r="O439" s="31"/>
      <c r="P439" s="31"/>
      <c r="Q439" s="32"/>
      <c r="R439" s="32"/>
      <c r="S439" s="33"/>
      <c r="T439" s="33"/>
      <c r="U439" s="33"/>
      <c r="V439" s="33"/>
      <c r="W439" s="33"/>
      <c r="X439" s="33"/>
    </row>
    <row r="440" spans="1:24" s="34" customFormat="1">
      <c r="A440" s="29"/>
      <c r="B440" s="29"/>
      <c r="C440" s="29"/>
      <c r="D440" s="29"/>
      <c r="E440" s="29"/>
      <c r="F440" s="29"/>
      <c r="G440" s="29"/>
      <c r="H440" s="29"/>
      <c r="I440" s="30"/>
      <c r="J440" s="30"/>
      <c r="K440" s="30"/>
      <c r="L440" s="30"/>
      <c r="M440" s="40"/>
      <c r="N440" s="40"/>
      <c r="O440" s="31"/>
      <c r="P440" s="31"/>
      <c r="Q440" s="32"/>
      <c r="R440" s="32"/>
      <c r="S440" s="33"/>
      <c r="T440" s="33"/>
      <c r="U440" s="33"/>
      <c r="V440" s="33"/>
      <c r="W440" s="33"/>
      <c r="X440" s="33"/>
    </row>
    <row r="441" spans="1:24" s="34" customFormat="1">
      <c r="A441" s="29"/>
      <c r="B441" s="29"/>
      <c r="C441" s="29"/>
      <c r="D441" s="29"/>
      <c r="E441" s="29"/>
      <c r="F441" s="29"/>
      <c r="G441" s="29"/>
      <c r="H441" s="29"/>
      <c r="I441" s="30"/>
      <c r="J441" s="30"/>
      <c r="K441" s="30"/>
      <c r="L441" s="30"/>
      <c r="M441" s="40"/>
      <c r="N441" s="40"/>
      <c r="O441" s="31"/>
      <c r="P441" s="31"/>
      <c r="Q441" s="32"/>
      <c r="R441" s="32"/>
      <c r="S441" s="33"/>
      <c r="T441" s="33"/>
      <c r="U441" s="33"/>
      <c r="V441" s="33"/>
      <c r="W441" s="33"/>
      <c r="X441" s="33"/>
    </row>
    <row r="442" spans="1:24" s="34" customFormat="1">
      <c r="A442" s="29"/>
      <c r="B442" s="29"/>
      <c r="C442" s="29"/>
      <c r="D442" s="29"/>
      <c r="E442" s="29"/>
      <c r="F442" s="29"/>
      <c r="G442" s="29"/>
      <c r="H442" s="29"/>
      <c r="I442" s="30"/>
      <c r="J442" s="30"/>
      <c r="K442" s="30"/>
      <c r="L442" s="30"/>
      <c r="M442" s="40"/>
      <c r="N442" s="40"/>
      <c r="O442" s="31"/>
      <c r="P442" s="31"/>
      <c r="Q442" s="32"/>
      <c r="R442" s="32"/>
      <c r="S442" s="33"/>
      <c r="T442" s="33"/>
      <c r="U442" s="33"/>
      <c r="V442" s="33"/>
      <c r="W442" s="33"/>
      <c r="X442" s="33"/>
    </row>
    <row r="443" spans="1:24" s="34" customFormat="1">
      <c r="A443" s="29"/>
      <c r="B443" s="29"/>
      <c r="C443" s="29"/>
      <c r="D443" s="29"/>
      <c r="E443" s="29"/>
      <c r="F443" s="29"/>
      <c r="G443" s="29"/>
      <c r="H443" s="29"/>
      <c r="I443" s="30"/>
      <c r="J443" s="30"/>
      <c r="K443" s="30"/>
      <c r="L443" s="30"/>
      <c r="M443" s="40"/>
      <c r="N443" s="40"/>
      <c r="O443" s="31"/>
      <c r="P443" s="31"/>
      <c r="Q443" s="32"/>
      <c r="R443" s="32"/>
      <c r="S443" s="33"/>
      <c r="T443" s="33"/>
      <c r="U443" s="33"/>
      <c r="V443" s="33"/>
      <c r="W443" s="33"/>
      <c r="X443" s="33"/>
    </row>
    <row r="444" spans="1:24" s="34" customFormat="1">
      <c r="A444" s="29"/>
      <c r="B444" s="29"/>
      <c r="C444" s="29"/>
      <c r="D444" s="29"/>
      <c r="E444" s="29"/>
      <c r="F444" s="29"/>
      <c r="G444" s="29"/>
      <c r="H444" s="29"/>
      <c r="I444" s="30"/>
      <c r="J444" s="30"/>
      <c r="K444" s="30"/>
      <c r="L444" s="30"/>
      <c r="M444" s="40"/>
      <c r="N444" s="40"/>
      <c r="O444" s="31"/>
      <c r="P444" s="31"/>
      <c r="Q444" s="32"/>
      <c r="R444" s="32"/>
      <c r="S444" s="33"/>
      <c r="T444" s="33"/>
      <c r="U444" s="33"/>
      <c r="V444" s="33"/>
      <c r="W444" s="33"/>
      <c r="X444" s="33"/>
    </row>
    <row r="445" spans="1:24" s="34" customFormat="1">
      <c r="A445" s="29"/>
      <c r="B445" s="29"/>
      <c r="C445" s="29"/>
      <c r="D445" s="29"/>
      <c r="E445" s="29"/>
      <c r="F445" s="29"/>
      <c r="G445" s="29"/>
      <c r="H445" s="29"/>
      <c r="I445" s="30"/>
      <c r="J445" s="30"/>
      <c r="K445" s="30"/>
      <c r="L445" s="30"/>
      <c r="M445" s="40"/>
      <c r="N445" s="40"/>
      <c r="O445" s="31"/>
      <c r="P445" s="31"/>
      <c r="Q445" s="32"/>
      <c r="R445" s="32"/>
      <c r="S445" s="33"/>
      <c r="T445" s="33"/>
      <c r="U445" s="33"/>
      <c r="V445" s="33"/>
      <c r="W445" s="33"/>
      <c r="X445" s="33"/>
    </row>
    <row r="446" spans="1:24" s="34" customFormat="1">
      <c r="A446" s="29"/>
      <c r="B446" s="29"/>
      <c r="C446" s="29"/>
      <c r="D446" s="29"/>
      <c r="E446" s="29"/>
      <c r="F446" s="29"/>
      <c r="G446" s="29"/>
      <c r="H446" s="29"/>
      <c r="I446" s="30"/>
      <c r="J446" s="30"/>
      <c r="K446" s="30"/>
      <c r="L446" s="30"/>
      <c r="M446" s="40"/>
      <c r="N446" s="40"/>
      <c r="O446" s="31"/>
      <c r="P446" s="31"/>
      <c r="Q446" s="32"/>
      <c r="R446" s="32"/>
      <c r="S446" s="33"/>
      <c r="T446" s="33"/>
      <c r="U446" s="33"/>
      <c r="V446" s="33"/>
      <c r="W446" s="33"/>
      <c r="X446" s="33"/>
    </row>
    <row r="447" spans="1:24" s="34" customFormat="1">
      <c r="A447" s="29"/>
      <c r="B447" s="29"/>
      <c r="C447" s="29"/>
      <c r="D447" s="29"/>
      <c r="E447" s="29"/>
      <c r="F447" s="29"/>
      <c r="G447" s="29"/>
      <c r="H447" s="29"/>
      <c r="I447" s="30"/>
      <c r="J447" s="30"/>
      <c r="K447" s="30"/>
      <c r="L447" s="30"/>
      <c r="M447" s="40"/>
      <c r="N447" s="40"/>
      <c r="O447" s="31"/>
      <c r="P447" s="31"/>
      <c r="Q447" s="32"/>
      <c r="R447" s="32"/>
      <c r="S447" s="33"/>
      <c r="T447" s="33"/>
      <c r="U447" s="33"/>
      <c r="V447" s="33"/>
      <c r="W447" s="33"/>
      <c r="X447" s="33"/>
    </row>
    <row r="448" spans="1:24" s="34" customFormat="1">
      <c r="A448" s="29"/>
      <c r="B448" s="29"/>
      <c r="C448" s="29"/>
      <c r="D448" s="29"/>
      <c r="E448" s="29"/>
      <c r="F448" s="29"/>
      <c r="G448" s="29"/>
      <c r="H448" s="29"/>
      <c r="I448" s="30"/>
      <c r="J448" s="30"/>
      <c r="K448" s="30"/>
      <c r="L448" s="30"/>
      <c r="M448" s="40"/>
      <c r="N448" s="40"/>
      <c r="O448" s="31"/>
      <c r="P448" s="31"/>
      <c r="Q448" s="32"/>
      <c r="R448" s="32"/>
      <c r="S448" s="33"/>
      <c r="T448" s="33"/>
      <c r="U448" s="33"/>
      <c r="V448" s="33"/>
      <c r="W448" s="33"/>
      <c r="X448" s="33"/>
    </row>
    <row r="449" spans="1:24" s="34" customFormat="1">
      <c r="A449" s="29"/>
      <c r="B449" s="29"/>
      <c r="C449" s="29"/>
      <c r="D449" s="29"/>
      <c r="E449" s="29"/>
      <c r="F449" s="29"/>
      <c r="G449" s="29"/>
      <c r="H449" s="29"/>
      <c r="I449" s="30"/>
      <c r="J449" s="30"/>
      <c r="K449" s="30"/>
      <c r="L449" s="30"/>
      <c r="M449" s="40"/>
      <c r="N449" s="40"/>
      <c r="O449" s="31"/>
      <c r="P449" s="31"/>
      <c r="Q449" s="32"/>
      <c r="R449" s="32"/>
      <c r="S449" s="33"/>
      <c r="T449" s="33"/>
      <c r="U449" s="33"/>
      <c r="V449" s="33"/>
      <c r="W449" s="33"/>
      <c r="X449" s="33"/>
    </row>
    <row r="450" spans="1:24" s="34" customFormat="1">
      <c r="A450" s="29"/>
      <c r="B450" s="29"/>
      <c r="C450" s="29"/>
      <c r="D450" s="29"/>
      <c r="E450" s="29"/>
      <c r="F450" s="29"/>
      <c r="G450" s="29"/>
      <c r="H450" s="29"/>
      <c r="I450" s="30"/>
      <c r="J450" s="30"/>
      <c r="K450" s="30"/>
      <c r="L450" s="30"/>
      <c r="M450" s="40"/>
      <c r="N450" s="40"/>
      <c r="O450" s="31"/>
      <c r="P450" s="31"/>
      <c r="Q450" s="32"/>
      <c r="R450" s="32"/>
      <c r="S450" s="33"/>
      <c r="T450" s="33"/>
      <c r="U450" s="33"/>
      <c r="V450" s="33"/>
      <c r="W450" s="33"/>
      <c r="X450" s="33"/>
    </row>
    <row r="451" spans="1:24" s="34" customFormat="1">
      <c r="A451" s="29"/>
      <c r="B451" s="29"/>
      <c r="C451" s="29"/>
      <c r="D451" s="29"/>
      <c r="E451" s="29"/>
      <c r="F451" s="29"/>
      <c r="G451" s="29"/>
      <c r="H451" s="29"/>
      <c r="I451" s="30"/>
      <c r="J451" s="30"/>
      <c r="K451" s="30"/>
      <c r="L451" s="30"/>
      <c r="M451" s="40"/>
      <c r="N451" s="40"/>
      <c r="O451" s="31"/>
      <c r="P451" s="31"/>
      <c r="Q451" s="32"/>
      <c r="R451" s="32"/>
      <c r="S451" s="33"/>
      <c r="T451" s="33"/>
      <c r="U451" s="33"/>
      <c r="V451" s="33"/>
      <c r="W451" s="33"/>
      <c r="X451" s="33"/>
    </row>
    <row r="452" spans="1:24" s="34" customFormat="1">
      <c r="A452" s="29"/>
      <c r="B452" s="29"/>
      <c r="C452" s="29"/>
      <c r="D452" s="29"/>
      <c r="E452" s="29"/>
      <c r="F452" s="29"/>
      <c r="G452" s="29"/>
      <c r="H452" s="29"/>
      <c r="I452" s="30"/>
      <c r="J452" s="30"/>
      <c r="K452" s="30"/>
      <c r="L452" s="30"/>
      <c r="M452" s="40"/>
      <c r="N452" s="40"/>
      <c r="O452" s="31"/>
      <c r="P452" s="31"/>
      <c r="Q452" s="32"/>
      <c r="R452" s="32"/>
      <c r="S452" s="33"/>
      <c r="T452" s="33"/>
      <c r="U452" s="33"/>
      <c r="V452" s="33"/>
      <c r="W452" s="33"/>
      <c r="X452" s="33"/>
    </row>
    <row r="453" spans="1:24" s="34" customFormat="1">
      <c r="A453" s="29"/>
      <c r="B453" s="29"/>
      <c r="C453" s="29"/>
      <c r="D453" s="29"/>
      <c r="E453" s="29"/>
      <c r="F453" s="29"/>
      <c r="G453" s="29"/>
      <c r="H453" s="29"/>
      <c r="I453" s="30"/>
      <c r="J453" s="30"/>
      <c r="K453" s="30"/>
      <c r="L453" s="30"/>
      <c r="M453" s="40"/>
      <c r="N453" s="40"/>
      <c r="O453" s="31"/>
      <c r="P453" s="31"/>
      <c r="Q453" s="32"/>
      <c r="R453" s="32"/>
      <c r="S453" s="33"/>
      <c r="T453" s="33"/>
      <c r="U453" s="33"/>
      <c r="V453" s="33"/>
      <c r="W453" s="33"/>
      <c r="X453" s="33"/>
    </row>
    <row r="454" spans="1:24" s="34" customFormat="1">
      <c r="A454" s="29"/>
      <c r="B454" s="29"/>
      <c r="C454" s="29"/>
      <c r="D454" s="29"/>
      <c r="E454" s="29"/>
      <c r="F454" s="29"/>
      <c r="G454" s="29"/>
      <c r="H454" s="29"/>
      <c r="I454" s="30"/>
      <c r="J454" s="30"/>
      <c r="K454" s="30"/>
      <c r="L454" s="30"/>
      <c r="M454" s="40"/>
      <c r="N454" s="40"/>
      <c r="O454" s="31"/>
      <c r="P454" s="31"/>
      <c r="Q454" s="32"/>
      <c r="R454" s="32"/>
      <c r="S454" s="33"/>
      <c r="T454" s="33"/>
      <c r="U454" s="33"/>
      <c r="V454" s="33"/>
      <c r="W454" s="33"/>
      <c r="X454" s="33"/>
    </row>
    <row r="455" spans="1:24" s="34" customFormat="1">
      <c r="A455" s="29"/>
      <c r="B455" s="29"/>
      <c r="C455" s="29"/>
      <c r="D455" s="29"/>
      <c r="E455" s="29"/>
      <c r="F455" s="29"/>
      <c r="G455" s="29"/>
      <c r="H455" s="29"/>
      <c r="I455" s="30"/>
      <c r="J455" s="30"/>
      <c r="K455" s="30"/>
      <c r="L455" s="30"/>
      <c r="M455" s="40"/>
      <c r="N455" s="40"/>
      <c r="O455" s="31"/>
      <c r="P455" s="31"/>
      <c r="Q455" s="32"/>
      <c r="R455" s="32"/>
      <c r="S455" s="33"/>
      <c r="T455" s="33"/>
      <c r="U455" s="33"/>
      <c r="V455" s="33"/>
      <c r="W455" s="33"/>
      <c r="X455" s="33"/>
    </row>
    <row r="456" spans="1:24" s="34" customFormat="1">
      <c r="A456" s="29"/>
      <c r="B456" s="29"/>
      <c r="C456" s="29"/>
      <c r="D456" s="29"/>
      <c r="E456" s="29"/>
      <c r="F456" s="29"/>
      <c r="G456" s="29"/>
      <c r="H456" s="29"/>
      <c r="I456" s="30"/>
      <c r="J456" s="30"/>
      <c r="K456" s="30"/>
      <c r="L456" s="30"/>
      <c r="M456" s="40"/>
      <c r="N456" s="40"/>
      <c r="O456" s="31"/>
      <c r="P456" s="31"/>
      <c r="Q456" s="32"/>
      <c r="R456" s="32"/>
      <c r="S456" s="33"/>
      <c r="T456" s="33"/>
      <c r="U456" s="33"/>
      <c r="V456" s="33"/>
      <c r="W456" s="33"/>
      <c r="X456" s="33"/>
    </row>
    <row r="457" spans="1:24" s="34" customFormat="1">
      <c r="A457" s="29"/>
      <c r="B457" s="29"/>
      <c r="C457" s="29"/>
      <c r="D457" s="29"/>
      <c r="E457" s="29"/>
      <c r="F457" s="29"/>
      <c r="G457" s="29"/>
      <c r="H457" s="29"/>
      <c r="I457" s="30"/>
      <c r="J457" s="30"/>
      <c r="K457" s="30"/>
      <c r="L457" s="30"/>
      <c r="M457" s="40"/>
      <c r="N457" s="40"/>
      <c r="O457" s="31"/>
      <c r="P457" s="31"/>
      <c r="Q457" s="32"/>
      <c r="R457" s="32"/>
      <c r="S457" s="33"/>
      <c r="T457" s="33"/>
      <c r="U457" s="33"/>
      <c r="V457" s="33"/>
      <c r="W457" s="33"/>
      <c r="X457" s="33"/>
    </row>
    <row r="458" spans="1:24" s="34" customFormat="1">
      <c r="A458" s="29"/>
      <c r="B458" s="29"/>
      <c r="C458" s="29"/>
      <c r="D458" s="29"/>
      <c r="E458" s="29"/>
      <c r="F458" s="29"/>
      <c r="G458" s="29"/>
      <c r="H458" s="29"/>
      <c r="I458" s="30"/>
      <c r="J458" s="30"/>
      <c r="K458" s="30"/>
      <c r="L458" s="30"/>
      <c r="M458" s="40"/>
      <c r="N458" s="40"/>
      <c r="O458" s="31"/>
      <c r="P458" s="31"/>
      <c r="Q458" s="32"/>
      <c r="R458" s="32"/>
      <c r="S458" s="33"/>
      <c r="T458" s="33"/>
      <c r="U458" s="33"/>
      <c r="V458" s="33"/>
      <c r="W458" s="33"/>
      <c r="X458" s="33"/>
    </row>
    <row r="459" spans="1:24" s="34" customFormat="1">
      <c r="A459" s="29"/>
      <c r="B459" s="29"/>
      <c r="C459" s="29"/>
      <c r="D459" s="29"/>
      <c r="E459" s="29"/>
      <c r="F459" s="29"/>
      <c r="G459" s="29"/>
      <c r="H459" s="29"/>
      <c r="I459" s="30"/>
      <c r="J459" s="30"/>
      <c r="K459" s="30"/>
      <c r="L459" s="30"/>
      <c r="M459" s="40"/>
      <c r="N459" s="40"/>
      <c r="O459" s="31"/>
      <c r="P459" s="31"/>
      <c r="Q459" s="32"/>
      <c r="R459" s="32"/>
      <c r="S459" s="33"/>
      <c r="T459" s="33"/>
      <c r="U459" s="33"/>
      <c r="V459" s="33"/>
      <c r="W459" s="33"/>
      <c r="X459" s="33"/>
    </row>
    <row r="460" spans="1:24" s="34" customFormat="1">
      <c r="A460" s="29"/>
      <c r="B460" s="29"/>
      <c r="C460" s="29"/>
      <c r="D460" s="29"/>
      <c r="E460" s="29"/>
      <c r="F460" s="29"/>
      <c r="G460" s="29"/>
      <c r="H460" s="29"/>
      <c r="I460" s="30"/>
      <c r="J460" s="30"/>
      <c r="K460" s="30"/>
      <c r="L460" s="30"/>
      <c r="M460" s="40"/>
      <c r="N460" s="40"/>
      <c r="O460" s="31"/>
      <c r="P460" s="31"/>
      <c r="Q460" s="32"/>
      <c r="R460" s="32"/>
      <c r="S460" s="33"/>
      <c r="T460" s="33"/>
      <c r="U460" s="33"/>
      <c r="V460" s="33"/>
      <c r="W460" s="33"/>
      <c r="X460" s="33"/>
    </row>
    <row r="461" spans="1:24" s="34" customFormat="1">
      <c r="A461" s="29"/>
      <c r="B461" s="29"/>
      <c r="C461" s="29"/>
      <c r="D461" s="29"/>
      <c r="E461" s="29"/>
      <c r="F461" s="29"/>
      <c r="G461" s="29"/>
      <c r="H461" s="29"/>
      <c r="I461" s="30"/>
      <c r="J461" s="30"/>
      <c r="K461" s="30"/>
      <c r="L461" s="30"/>
      <c r="M461" s="40"/>
      <c r="N461" s="40"/>
      <c r="O461" s="31"/>
      <c r="P461" s="31"/>
      <c r="Q461" s="32"/>
      <c r="R461" s="32"/>
      <c r="S461" s="33"/>
      <c r="T461" s="33"/>
      <c r="U461" s="33"/>
      <c r="V461" s="33"/>
      <c r="W461" s="33"/>
      <c r="X461" s="33"/>
    </row>
    <row r="462" spans="1:24" s="34" customFormat="1">
      <c r="A462" s="29"/>
      <c r="B462" s="29"/>
      <c r="C462" s="29"/>
      <c r="D462" s="29"/>
      <c r="E462" s="29"/>
      <c r="F462" s="29"/>
      <c r="G462" s="29"/>
      <c r="H462" s="29"/>
      <c r="I462" s="30"/>
      <c r="J462" s="30"/>
      <c r="K462" s="30"/>
      <c r="L462" s="30"/>
      <c r="M462" s="40"/>
      <c r="N462" s="40"/>
      <c r="O462" s="31"/>
      <c r="P462" s="31"/>
      <c r="Q462" s="32"/>
      <c r="R462" s="32"/>
      <c r="S462" s="33"/>
      <c r="T462" s="33"/>
      <c r="U462" s="33"/>
      <c r="V462" s="33"/>
      <c r="W462" s="33"/>
      <c r="X462" s="33"/>
    </row>
    <row r="463" spans="1:24" s="34" customFormat="1">
      <c r="A463" s="29"/>
      <c r="B463" s="29"/>
      <c r="C463" s="29"/>
      <c r="D463" s="29"/>
      <c r="E463" s="29"/>
      <c r="F463" s="29"/>
      <c r="G463" s="29"/>
      <c r="H463" s="29"/>
      <c r="I463" s="30"/>
      <c r="J463" s="30"/>
      <c r="K463" s="30"/>
      <c r="L463" s="30"/>
      <c r="M463" s="40"/>
      <c r="N463" s="40"/>
      <c r="O463" s="31"/>
      <c r="P463" s="31"/>
      <c r="Q463" s="32"/>
      <c r="R463" s="32"/>
      <c r="S463" s="33"/>
      <c r="T463" s="33"/>
      <c r="U463" s="33"/>
      <c r="V463" s="33"/>
      <c r="W463" s="33"/>
      <c r="X463" s="33"/>
    </row>
    <row r="464" spans="1:24" s="34" customFormat="1">
      <c r="A464" s="29"/>
      <c r="B464" s="29"/>
      <c r="C464" s="29"/>
      <c r="D464" s="29"/>
      <c r="E464" s="29"/>
      <c r="F464" s="29"/>
      <c r="G464" s="29"/>
      <c r="H464" s="29"/>
      <c r="I464" s="30"/>
      <c r="J464" s="30"/>
      <c r="K464" s="30"/>
      <c r="L464" s="30"/>
      <c r="M464" s="40"/>
      <c r="N464" s="40"/>
      <c r="O464" s="31"/>
      <c r="P464" s="31"/>
      <c r="Q464" s="32"/>
      <c r="R464" s="32"/>
      <c r="S464" s="33"/>
      <c r="T464" s="33"/>
      <c r="U464" s="33"/>
      <c r="V464" s="33"/>
      <c r="W464" s="33"/>
      <c r="X464" s="33"/>
    </row>
    <row r="465" spans="1:24" s="34" customFormat="1">
      <c r="A465" s="29"/>
      <c r="B465" s="29"/>
      <c r="C465" s="29"/>
      <c r="D465" s="29"/>
      <c r="E465" s="29"/>
      <c r="F465" s="29"/>
      <c r="G465" s="29"/>
      <c r="H465" s="29"/>
      <c r="I465" s="30"/>
      <c r="J465" s="30"/>
      <c r="K465" s="30"/>
      <c r="L465" s="30"/>
      <c r="M465" s="40"/>
      <c r="N465" s="40"/>
      <c r="O465" s="31"/>
      <c r="P465" s="31"/>
      <c r="Q465" s="32"/>
      <c r="R465" s="32"/>
      <c r="S465" s="33"/>
      <c r="T465" s="33"/>
      <c r="U465" s="33"/>
      <c r="V465" s="33"/>
      <c r="W465" s="33"/>
      <c r="X465" s="33"/>
    </row>
    <row r="466" spans="1:24" s="34" customFormat="1">
      <c r="A466" s="29"/>
      <c r="B466" s="29"/>
      <c r="C466" s="29"/>
      <c r="D466" s="29"/>
      <c r="E466" s="29"/>
      <c r="F466" s="29"/>
      <c r="G466" s="29"/>
      <c r="H466" s="29"/>
      <c r="I466" s="30"/>
      <c r="J466" s="30"/>
      <c r="K466" s="30"/>
      <c r="L466" s="30"/>
      <c r="M466" s="40"/>
      <c r="N466" s="40"/>
      <c r="O466" s="31"/>
      <c r="P466" s="31"/>
      <c r="Q466" s="32"/>
      <c r="R466" s="32"/>
      <c r="S466" s="33"/>
      <c r="T466" s="33"/>
      <c r="U466" s="33"/>
      <c r="V466" s="33"/>
      <c r="W466" s="33"/>
      <c r="X466" s="33"/>
    </row>
    <row r="467" spans="1:24" s="34" customFormat="1">
      <c r="A467" s="29"/>
      <c r="B467" s="29"/>
      <c r="C467" s="29"/>
      <c r="D467" s="29"/>
      <c r="E467" s="29"/>
      <c r="F467" s="29"/>
      <c r="G467" s="29"/>
      <c r="H467" s="29"/>
      <c r="I467" s="30"/>
      <c r="J467" s="30"/>
      <c r="K467" s="30"/>
      <c r="L467" s="30"/>
      <c r="M467" s="40"/>
      <c r="N467" s="40"/>
      <c r="O467" s="31"/>
      <c r="P467" s="31"/>
      <c r="Q467" s="32"/>
      <c r="R467" s="32"/>
      <c r="S467" s="33"/>
      <c r="T467" s="33"/>
      <c r="U467" s="33"/>
      <c r="V467" s="33"/>
      <c r="W467" s="33"/>
      <c r="X467" s="33"/>
    </row>
    <row r="468" spans="1:24" s="34" customFormat="1">
      <c r="A468" s="29"/>
      <c r="B468" s="29"/>
      <c r="C468" s="29"/>
      <c r="D468" s="29"/>
      <c r="E468" s="29"/>
      <c r="F468" s="29"/>
      <c r="G468" s="29"/>
      <c r="H468" s="29"/>
      <c r="I468" s="30"/>
      <c r="J468" s="30"/>
      <c r="K468" s="30"/>
      <c r="L468" s="30"/>
      <c r="M468" s="40"/>
      <c r="N468" s="40"/>
      <c r="O468" s="31"/>
      <c r="P468" s="31"/>
      <c r="Q468" s="32"/>
      <c r="R468" s="32"/>
      <c r="S468" s="33"/>
      <c r="T468" s="33"/>
      <c r="U468" s="33"/>
      <c r="V468" s="33"/>
      <c r="W468" s="33"/>
      <c r="X468" s="33"/>
    </row>
    <row r="469" spans="1:24" s="34" customFormat="1">
      <c r="A469" s="29"/>
      <c r="B469" s="29"/>
      <c r="C469" s="29"/>
      <c r="D469" s="29"/>
      <c r="E469" s="29"/>
      <c r="F469" s="29"/>
      <c r="G469" s="29"/>
      <c r="H469" s="29"/>
      <c r="I469" s="30"/>
      <c r="J469" s="30"/>
      <c r="K469" s="30"/>
      <c r="L469" s="30"/>
      <c r="M469" s="40"/>
      <c r="N469" s="40"/>
      <c r="O469" s="31"/>
      <c r="P469" s="31"/>
      <c r="Q469" s="32"/>
      <c r="R469" s="32"/>
      <c r="S469" s="33"/>
      <c r="T469" s="33"/>
      <c r="U469" s="33"/>
      <c r="V469" s="33"/>
      <c r="W469" s="33"/>
      <c r="X469" s="33"/>
    </row>
    <row r="470" spans="1:24" s="34" customFormat="1">
      <c r="A470" s="29"/>
      <c r="B470" s="29"/>
      <c r="C470" s="29"/>
      <c r="D470" s="29"/>
      <c r="E470" s="29"/>
      <c r="F470" s="29"/>
      <c r="G470" s="29"/>
      <c r="H470" s="29"/>
      <c r="I470" s="30"/>
      <c r="J470" s="30"/>
      <c r="K470" s="30"/>
      <c r="L470" s="30"/>
      <c r="M470" s="40"/>
      <c r="N470" s="40"/>
      <c r="O470" s="31"/>
      <c r="P470" s="31"/>
      <c r="Q470" s="32"/>
      <c r="R470" s="32"/>
      <c r="S470" s="33"/>
      <c r="T470" s="33"/>
      <c r="U470" s="33"/>
      <c r="V470" s="33"/>
      <c r="W470" s="33"/>
      <c r="X470" s="33"/>
    </row>
    <row r="471" spans="1:24" s="34" customFormat="1">
      <c r="A471" s="29"/>
      <c r="B471" s="29"/>
      <c r="C471" s="29"/>
      <c r="D471" s="29"/>
      <c r="E471" s="29"/>
      <c r="F471" s="29"/>
      <c r="G471" s="29"/>
      <c r="H471" s="29"/>
      <c r="I471" s="30"/>
      <c r="J471" s="30"/>
      <c r="K471" s="30"/>
      <c r="L471" s="30"/>
      <c r="M471" s="40"/>
      <c r="N471" s="40"/>
      <c r="O471" s="31"/>
      <c r="P471" s="31"/>
      <c r="Q471" s="32"/>
      <c r="R471" s="32"/>
      <c r="S471" s="33"/>
      <c r="T471" s="33"/>
      <c r="U471" s="33"/>
      <c r="V471" s="33"/>
      <c r="W471" s="33"/>
      <c r="X471" s="33"/>
    </row>
    <row r="472" spans="1:24" s="34" customFormat="1">
      <c r="A472" s="29"/>
      <c r="B472" s="29"/>
      <c r="C472" s="29"/>
      <c r="D472" s="29"/>
      <c r="E472" s="29"/>
      <c r="F472" s="29"/>
      <c r="G472" s="29"/>
      <c r="H472" s="29"/>
      <c r="I472" s="30"/>
      <c r="J472" s="30"/>
      <c r="K472" s="30"/>
      <c r="L472" s="30"/>
      <c r="M472" s="40"/>
      <c r="N472" s="40"/>
      <c r="O472" s="31"/>
      <c r="P472" s="31"/>
      <c r="Q472" s="32"/>
      <c r="R472" s="32"/>
      <c r="S472" s="33"/>
      <c r="T472" s="33"/>
      <c r="U472" s="33"/>
      <c r="V472" s="33"/>
      <c r="W472" s="33"/>
      <c r="X472" s="33"/>
    </row>
    <row r="473" spans="1:24" s="34" customFormat="1">
      <c r="A473" s="29"/>
      <c r="B473" s="29"/>
      <c r="C473" s="29"/>
      <c r="D473" s="29"/>
      <c r="E473" s="29"/>
      <c r="F473" s="29"/>
      <c r="G473" s="29"/>
      <c r="H473" s="29"/>
      <c r="I473" s="30"/>
      <c r="J473" s="30"/>
      <c r="K473" s="30"/>
      <c r="L473" s="30"/>
      <c r="M473" s="40"/>
      <c r="N473" s="40"/>
      <c r="O473" s="31"/>
      <c r="P473" s="31"/>
      <c r="Q473" s="32"/>
      <c r="R473" s="32"/>
      <c r="S473" s="33"/>
      <c r="T473" s="33"/>
      <c r="U473" s="33"/>
      <c r="V473" s="33"/>
      <c r="W473" s="33"/>
      <c r="X473" s="33"/>
    </row>
    <row r="474" spans="1:24" s="34" customFormat="1">
      <c r="A474" s="29"/>
      <c r="B474" s="29"/>
      <c r="C474" s="29"/>
      <c r="D474" s="29"/>
      <c r="E474" s="29"/>
      <c r="F474" s="29"/>
      <c r="G474" s="29"/>
      <c r="H474" s="29"/>
      <c r="I474" s="30"/>
      <c r="J474" s="30"/>
      <c r="K474" s="30"/>
      <c r="L474" s="30"/>
      <c r="M474" s="40"/>
      <c r="N474" s="40"/>
      <c r="O474" s="31"/>
      <c r="P474" s="31"/>
      <c r="Q474" s="32"/>
      <c r="R474" s="32"/>
      <c r="S474" s="33"/>
      <c r="T474" s="33"/>
      <c r="U474" s="33"/>
      <c r="V474" s="33"/>
      <c r="W474" s="33"/>
      <c r="X474" s="33"/>
    </row>
    <row r="475" spans="1:24" s="34" customFormat="1">
      <c r="A475" s="29"/>
      <c r="B475" s="29"/>
      <c r="C475" s="29"/>
      <c r="D475" s="29"/>
      <c r="E475" s="29"/>
      <c r="F475" s="29"/>
      <c r="G475" s="29"/>
      <c r="H475" s="29"/>
      <c r="I475" s="30"/>
      <c r="J475" s="30"/>
      <c r="K475" s="30"/>
      <c r="L475" s="30"/>
      <c r="M475" s="40"/>
      <c r="N475" s="40"/>
      <c r="O475" s="31"/>
      <c r="P475" s="31"/>
      <c r="Q475" s="32"/>
      <c r="R475" s="32"/>
      <c r="S475" s="33"/>
      <c r="T475" s="33"/>
      <c r="U475" s="33"/>
      <c r="V475" s="33"/>
      <c r="W475" s="33"/>
      <c r="X475" s="33"/>
    </row>
    <row r="476" spans="1:24" s="34" customFormat="1">
      <c r="A476" s="29"/>
      <c r="B476" s="29"/>
      <c r="C476" s="29"/>
      <c r="D476" s="29"/>
      <c r="E476" s="29"/>
      <c r="F476" s="29"/>
      <c r="G476" s="29"/>
      <c r="H476" s="29"/>
      <c r="I476" s="30"/>
      <c r="J476" s="30"/>
      <c r="K476" s="30"/>
      <c r="L476" s="30"/>
      <c r="M476" s="40"/>
      <c r="N476" s="40"/>
      <c r="O476" s="31"/>
      <c r="P476" s="31"/>
      <c r="Q476" s="32"/>
      <c r="R476" s="32"/>
      <c r="S476" s="33"/>
      <c r="T476" s="33"/>
      <c r="U476" s="33"/>
      <c r="V476" s="33"/>
      <c r="W476" s="33"/>
      <c r="X476" s="33"/>
    </row>
    <row r="477" spans="1:24" s="34" customFormat="1">
      <c r="A477" s="29"/>
      <c r="B477" s="29"/>
      <c r="C477" s="29"/>
      <c r="D477" s="29"/>
      <c r="E477" s="29"/>
      <c r="F477" s="29"/>
      <c r="G477" s="29"/>
      <c r="H477" s="29"/>
      <c r="I477" s="30"/>
      <c r="J477" s="30"/>
      <c r="K477" s="30"/>
      <c r="L477" s="30"/>
      <c r="M477" s="40"/>
      <c r="N477" s="40"/>
      <c r="O477" s="31"/>
      <c r="P477" s="31"/>
      <c r="Q477" s="32"/>
      <c r="R477" s="32"/>
      <c r="S477" s="33"/>
      <c r="T477" s="33"/>
      <c r="U477" s="33"/>
      <c r="V477" s="33"/>
      <c r="W477" s="33"/>
      <c r="X477" s="33"/>
    </row>
    <row r="478" spans="1:24" s="34" customFormat="1">
      <c r="A478" s="29"/>
      <c r="B478" s="29"/>
      <c r="C478" s="29"/>
      <c r="D478" s="29"/>
      <c r="E478" s="29"/>
      <c r="F478" s="29"/>
      <c r="G478" s="29"/>
      <c r="H478" s="29"/>
      <c r="I478" s="30"/>
      <c r="J478" s="30"/>
      <c r="K478" s="30"/>
      <c r="L478" s="30"/>
      <c r="M478" s="40"/>
      <c r="N478" s="40"/>
      <c r="O478" s="31"/>
      <c r="P478" s="31"/>
      <c r="Q478" s="32"/>
      <c r="R478" s="32"/>
      <c r="S478" s="33"/>
      <c r="T478" s="33"/>
      <c r="U478" s="33"/>
      <c r="V478" s="33"/>
      <c r="W478" s="33"/>
      <c r="X478" s="33"/>
    </row>
    <row r="479" spans="1:24" s="34" customFormat="1">
      <c r="A479" s="29"/>
      <c r="B479" s="29"/>
      <c r="C479" s="29"/>
      <c r="D479" s="29"/>
      <c r="E479" s="29"/>
      <c r="F479" s="29"/>
      <c r="G479" s="29"/>
      <c r="H479" s="29"/>
      <c r="I479" s="30"/>
      <c r="J479" s="30"/>
      <c r="K479" s="30"/>
      <c r="L479" s="30"/>
      <c r="M479" s="40"/>
      <c r="N479" s="40"/>
      <c r="O479" s="31"/>
      <c r="P479" s="31"/>
      <c r="Q479" s="32"/>
      <c r="R479" s="32"/>
      <c r="S479" s="33"/>
      <c r="T479" s="33"/>
      <c r="U479" s="33"/>
      <c r="V479" s="33"/>
      <c r="W479" s="33"/>
      <c r="X479" s="33"/>
    </row>
    <row r="480" spans="1:24" s="34" customFormat="1">
      <c r="A480" s="29"/>
      <c r="B480" s="29"/>
      <c r="C480" s="29"/>
      <c r="D480" s="29"/>
      <c r="E480" s="29"/>
      <c r="F480" s="29"/>
      <c r="G480" s="29"/>
      <c r="H480" s="29"/>
      <c r="I480" s="30"/>
      <c r="J480" s="30"/>
      <c r="K480" s="30"/>
      <c r="L480" s="30"/>
      <c r="M480" s="40"/>
      <c r="N480" s="40"/>
      <c r="O480" s="31"/>
      <c r="P480" s="31"/>
      <c r="Q480" s="32"/>
      <c r="R480" s="32"/>
      <c r="S480" s="33"/>
      <c r="T480" s="33"/>
      <c r="U480" s="33"/>
      <c r="V480" s="33"/>
      <c r="W480" s="33"/>
      <c r="X480" s="33"/>
    </row>
    <row r="481" spans="1:24" s="34" customFormat="1">
      <c r="A481" s="29"/>
      <c r="B481" s="29"/>
      <c r="C481" s="29"/>
      <c r="D481" s="29"/>
      <c r="E481" s="29"/>
      <c r="F481" s="29"/>
      <c r="G481" s="29"/>
      <c r="H481" s="29"/>
      <c r="I481" s="30"/>
      <c r="J481" s="30"/>
      <c r="K481" s="30"/>
      <c r="L481" s="30"/>
      <c r="M481" s="40"/>
      <c r="N481" s="40"/>
      <c r="O481" s="31"/>
      <c r="P481" s="31"/>
      <c r="Q481" s="32"/>
      <c r="R481" s="32"/>
      <c r="S481" s="33"/>
      <c r="T481" s="33"/>
      <c r="U481" s="33"/>
      <c r="V481" s="33"/>
      <c r="W481" s="33"/>
      <c r="X481" s="33"/>
    </row>
    <row r="482" spans="1:24" s="34" customFormat="1">
      <c r="A482" s="29"/>
      <c r="B482" s="29"/>
      <c r="C482" s="29"/>
      <c r="D482" s="29"/>
      <c r="E482" s="29"/>
      <c r="F482" s="29"/>
      <c r="G482" s="29"/>
      <c r="H482" s="29"/>
      <c r="I482" s="30"/>
      <c r="J482" s="30"/>
      <c r="K482" s="30"/>
      <c r="L482" s="30"/>
      <c r="M482" s="40"/>
      <c r="N482" s="40"/>
      <c r="O482" s="31"/>
      <c r="P482" s="31"/>
      <c r="Q482" s="32"/>
      <c r="R482" s="32"/>
      <c r="S482" s="33"/>
      <c r="T482" s="33"/>
      <c r="U482" s="33"/>
      <c r="V482" s="33"/>
      <c r="W482" s="33"/>
      <c r="X482" s="33"/>
    </row>
    <row r="483" spans="1:24" s="34" customFormat="1">
      <c r="A483" s="29"/>
      <c r="B483" s="29"/>
      <c r="C483" s="29"/>
      <c r="D483" s="29"/>
      <c r="E483" s="29"/>
      <c r="F483" s="29"/>
      <c r="G483" s="29"/>
      <c r="H483" s="29"/>
      <c r="I483" s="30"/>
      <c r="J483" s="30"/>
      <c r="K483" s="30"/>
      <c r="L483" s="30"/>
      <c r="M483" s="40"/>
      <c r="N483" s="40"/>
      <c r="O483" s="31"/>
      <c r="P483" s="31"/>
      <c r="Q483" s="32"/>
      <c r="R483" s="32"/>
      <c r="S483" s="33"/>
      <c r="T483" s="33"/>
      <c r="U483" s="33"/>
      <c r="V483" s="33"/>
      <c r="W483" s="33"/>
      <c r="X483" s="33"/>
    </row>
    <row r="484" spans="1:24" s="34" customFormat="1">
      <c r="A484" s="29"/>
      <c r="B484" s="29"/>
      <c r="C484" s="29"/>
      <c r="D484" s="29"/>
      <c r="E484" s="29"/>
      <c r="F484" s="29"/>
      <c r="G484" s="29"/>
      <c r="H484" s="29"/>
      <c r="I484" s="30"/>
      <c r="J484" s="30"/>
      <c r="K484" s="30"/>
      <c r="L484" s="30"/>
      <c r="M484" s="40"/>
      <c r="N484" s="40"/>
      <c r="O484" s="31"/>
      <c r="P484" s="31"/>
      <c r="Q484" s="32"/>
      <c r="R484" s="32"/>
      <c r="S484" s="33"/>
      <c r="T484" s="33"/>
      <c r="U484" s="33"/>
      <c r="V484" s="33"/>
      <c r="W484" s="33"/>
      <c r="X484" s="33"/>
    </row>
    <row r="485" spans="1:24" s="34" customFormat="1">
      <c r="A485" s="29"/>
      <c r="B485" s="29"/>
      <c r="C485" s="29"/>
      <c r="D485" s="29"/>
      <c r="E485" s="29"/>
      <c r="F485" s="29"/>
      <c r="G485" s="29"/>
      <c r="H485" s="29"/>
      <c r="I485" s="30"/>
      <c r="J485" s="30"/>
      <c r="K485" s="30"/>
      <c r="L485" s="30"/>
      <c r="M485" s="40"/>
      <c r="N485" s="40"/>
      <c r="O485" s="31"/>
      <c r="P485" s="31"/>
      <c r="Q485" s="32"/>
      <c r="R485" s="32"/>
      <c r="S485" s="33"/>
      <c r="T485" s="33"/>
      <c r="U485" s="33"/>
      <c r="V485" s="33"/>
      <c r="W485" s="33"/>
      <c r="X485" s="33"/>
    </row>
    <row r="486" spans="1:24" s="34" customFormat="1">
      <c r="A486" s="29"/>
      <c r="B486" s="29"/>
      <c r="C486" s="29"/>
      <c r="D486" s="29"/>
      <c r="E486" s="29"/>
      <c r="F486" s="29"/>
      <c r="G486" s="29"/>
      <c r="H486" s="29"/>
      <c r="I486" s="30"/>
      <c r="J486" s="30"/>
      <c r="K486" s="30"/>
      <c r="L486" s="30"/>
      <c r="M486" s="40"/>
      <c r="N486" s="40"/>
      <c r="O486" s="31"/>
      <c r="P486" s="31"/>
      <c r="Q486" s="32"/>
      <c r="R486" s="32"/>
      <c r="S486" s="33"/>
      <c r="T486" s="33"/>
      <c r="U486" s="33"/>
      <c r="V486" s="33"/>
      <c r="W486" s="33"/>
      <c r="X486" s="33"/>
    </row>
    <row r="487" spans="1:24" s="34" customFormat="1">
      <c r="A487" s="29"/>
      <c r="B487" s="29"/>
      <c r="C487" s="29"/>
      <c r="D487" s="29"/>
      <c r="E487" s="29"/>
      <c r="F487" s="29"/>
      <c r="G487" s="29"/>
      <c r="H487" s="29"/>
      <c r="I487" s="30"/>
      <c r="J487" s="30"/>
      <c r="K487" s="30"/>
      <c r="L487" s="30"/>
      <c r="M487" s="40"/>
      <c r="N487" s="40"/>
      <c r="O487" s="31"/>
      <c r="P487" s="31"/>
      <c r="Q487" s="32"/>
      <c r="R487" s="32"/>
      <c r="S487" s="33"/>
      <c r="T487" s="33"/>
      <c r="U487" s="33"/>
      <c r="V487" s="33"/>
      <c r="W487" s="33"/>
      <c r="X487" s="33"/>
    </row>
    <row r="488" spans="1:24" s="34" customFormat="1">
      <c r="A488" s="29"/>
      <c r="B488" s="29"/>
      <c r="C488" s="29"/>
      <c r="D488" s="29"/>
      <c r="E488" s="29"/>
      <c r="F488" s="29"/>
      <c r="G488" s="29"/>
      <c r="H488" s="29"/>
      <c r="I488" s="30"/>
      <c r="J488" s="30"/>
      <c r="K488" s="30"/>
      <c r="L488" s="30"/>
      <c r="M488" s="40"/>
      <c r="N488" s="40"/>
      <c r="O488" s="31"/>
      <c r="P488" s="31"/>
      <c r="Q488" s="32"/>
      <c r="R488" s="32"/>
      <c r="S488" s="33"/>
      <c r="T488" s="33"/>
      <c r="U488" s="33"/>
      <c r="V488" s="33"/>
      <c r="W488" s="33"/>
      <c r="X488" s="33"/>
    </row>
    <row r="489" spans="1:24" s="34" customFormat="1">
      <c r="A489" s="29"/>
      <c r="B489" s="29"/>
      <c r="C489" s="29"/>
      <c r="D489" s="29"/>
      <c r="E489" s="29"/>
      <c r="F489" s="29"/>
      <c r="G489" s="29"/>
      <c r="H489" s="29"/>
      <c r="I489" s="30"/>
      <c r="J489" s="30"/>
      <c r="K489" s="30"/>
      <c r="L489" s="30"/>
      <c r="M489" s="40"/>
      <c r="N489" s="40"/>
      <c r="O489" s="31"/>
      <c r="P489" s="31"/>
      <c r="Q489" s="32"/>
      <c r="R489" s="32"/>
      <c r="S489" s="33"/>
      <c r="T489" s="33"/>
      <c r="U489" s="33"/>
      <c r="V489" s="33"/>
      <c r="W489" s="33"/>
      <c r="X489" s="33"/>
    </row>
    <row r="490" spans="1:24" s="34" customFormat="1">
      <c r="A490" s="29"/>
      <c r="B490" s="29"/>
      <c r="C490" s="29"/>
      <c r="D490" s="29"/>
      <c r="E490" s="29"/>
      <c r="F490" s="29"/>
      <c r="G490" s="29"/>
      <c r="H490" s="29"/>
      <c r="I490" s="30"/>
      <c r="J490" s="30"/>
      <c r="K490" s="30"/>
      <c r="L490" s="30"/>
      <c r="M490" s="40"/>
      <c r="N490" s="40"/>
      <c r="O490" s="31"/>
      <c r="P490" s="31"/>
      <c r="Q490" s="32"/>
      <c r="R490" s="32"/>
      <c r="S490" s="33"/>
      <c r="T490" s="33"/>
      <c r="U490" s="33"/>
      <c r="V490" s="33"/>
      <c r="W490" s="33"/>
      <c r="X490" s="33"/>
    </row>
    <row r="491" spans="1:24" s="34" customFormat="1">
      <c r="A491" s="29"/>
      <c r="B491" s="29"/>
      <c r="C491" s="29"/>
      <c r="D491" s="29"/>
      <c r="E491" s="29"/>
      <c r="F491" s="29"/>
      <c r="G491" s="29"/>
      <c r="H491" s="29"/>
      <c r="I491" s="30"/>
      <c r="J491" s="30"/>
      <c r="K491" s="30"/>
      <c r="L491" s="30"/>
      <c r="M491" s="40"/>
      <c r="N491" s="40"/>
      <c r="O491" s="31"/>
      <c r="P491" s="31"/>
      <c r="Q491" s="32"/>
      <c r="R491" s="32"/>
      <c r="S491" s="33"/>
      <c r="T491" s="33"/>
      <c r="U491" s="33"/>
      <c r="V491" s="33"/>
      <c r="W491" s="33"/>
      <c r="X491" s="33"/>
    </row>
    <row r="492" spans="1:24" s="34" customFormat="1">
      <c r="A492" s="29"/>
      <c r="B492" s="29"/>
      <c r="C492" s="29"/>
      <c r="D492" s="29"/>
      <c r="E492" s="29"/>
      <c r="F492" s="29"/>
      <c r="G492" s="29"/>
      <c r="H492" s="29"/>
      <c r="I492" s="30"/>
      <c r="J492" s="30"/>
      <c r="K492" s="30"/>
      <c r="L492" s="30"/>
      <c r="M492" s="40"/>
      <c r="N492" s="40"/>
      <c r="O492" s="31"/>
      <c r="P492" s="31"/>
      <c r="Q492" s="32"/>
      <c r="R492" s="32"/>
      <c r="S492" s="33"/>
      <c r="T492" s="33"/>
      <c r="U492" s="33"/>
      <c r="V492" s="33"/>
      <c r="W492" s="33"/>
      <c r="X492" s="33"/>
    </row>
    <row r="493" spans="1:24" s="34" customFormat="1">
      <c r="A493" s="29"/>
      <c r="B493" s="29"/>
      <c r="C493" s="29"/>
      <c r="D493" s="29"/>
      <c r="E493" s="29"/>
      <c r="F493" s="29"/>
      <c r="G493" s="29"/>
      <c r="H493" s="29"/>
      <c r="I493" s="30"/>
      <c r="J493" s="30"/>
      <c r="K493" s="30"/>
      <c r="L493" s="30"/>
      <c r="M493" s="40"/>
      <c r="N493" s="40"/>
      <c r="O493" s="31"/>
      <c r="P493" s="31"/>
      <c r="Q493" s="32"/>
      <c r="R493" s="32"/>
      <c r="S493" s="33"/>
      <c r="T493" s="33"/>
      <c r="U493" s="33"/>
      <c r="V493" s="33"/>
      <c r="W493" s="33"/>
      <c r="X493" s="33"/>
    </row>
    <row r="494" spans="1:24" s="34" customFormat="1">
      <c r="A494" s="29"/>
      <c r="B494" s="29"/>
      <c r="C494" s="29"/>
      <c r="D494" s="29"/>
      <c r="E494" s="29"/>
      <c r="F494" s="29"/>
      <c r="G494" s="29"/>
      <c r="H494" s="29"/>
      <c r="I494" s="30"/>
      <c r="J494" s="30"/>
      <c r="K494" s="30"/>
      <c r="L494" s="30"/>
      <c r="M494" s="40"/>
      <c r="N494" s="40"/>
      <c r="O494" s="31"/>
      <c r="P494" s="31"/>
      <c r="Q494" s="32"/>
      <c r="R494" s="32"/>
      <c r="S494" s="33"/>
      <c r="T494" s="33"/>
      <c r="U494" s="33"/>
      <c r="V494" s="33"/>
      <c r="W494" s="33"/>
      <c r="X494" s="33"/>
    </row>
    <row r="495" spans="1:24" s="34" customFormat="1">
      <c r="A495" s="29"/>
      <c r="B495" s="29"/>
      <c r="C495" s="29"/>
      <c r="D495" s="29"/>
      <c r="E495" s="29"/>
      <c r="F495" s="29"/>
      <c r="G495" s="29"/>
      <c r="H495" s="29"/>
      <c r="I495" s="30"/>
      <c r="J495" s="30"/>
      <c r="K495" s="30"/>
      <c r="L495" s="30"/>
      <c r="M495" s="40"/>
      <c r="N495" s="40"/>
      <c r="O495" s="31"/>
      <c r="P495" s="31"/>
      <c r="Q495" s="32"/>
      <c r="R495" s="32"/>
      <c r="S495" s="33"/>
      <c r="T495" s="33"/>
      <c r="U495" s="33"/>
      <c r="V495" s="33"/>
      <c r="W495" s="33"/>
      <c r="X495" s="33"/>
    </row>
    <row r="496" spans="1:24" s="34" customFormat="1">
      <c r="A496" s="29"/>
      <c r="B496" s="29"/>
      <c r="C496" s="29"/>
      <c r="D496" s="29"/>
      <c r="E496" s="29"/>
      <c r="F496" s="29"/>
      <c r="G496" s="29"/>
      <c r="H496" s="29"/>
      <c r="I496" s="30"/>
      <c r="J496" s="30"/>
      <c r="K496" s="30"/>
      <c r="L496" s="30"/>
      <c r="M496" s="40"/>
      <c r="N496" s="40"/>
      <c r="O496" s="31"/>
      <c r="P496" s="31"/>
      <c r="Q496" s="32"/>
      <c r="R496" s="32"/>
      <c r="S496" s="33"/>
      <c r="T496" s="33"/>
      <c r="U496" s="33"/>
      <c r="V496" s="33"/>
      <c r="W496" s="33"/>
      <c r="X496" s="33"/>
    </row>
    <row r="497" spans="1:24" s="34" customFormat="1">
      <c r="A497" s="29"/>
      <c r="B497" s="29"/>
      <c r="C497" s="29"/>
      <c r="D497" s="29"/>
      <c r="E497" s="29"/>
      <c r="F497" s="29"/>
      <c r="G497" s="29"/>
      <c r="H497" s="29"/>
      <c r="I497" s="30"/>
      <c r="J497" s="30"/>
      <c r="K497" s="30"/>
      <c r="L497" s="30"/>
      <c r="M497" s="40"/>
      <c r="N497" s="40"/>
      <c r="O497" s="31"/>
      <c r="P497" s="31"/>
      <c r="Q497" s="32"/>
      <c r="R497" s="32"/>
      <c r="S497" s="33"/>
      <c r="T497" s="33"/>
      <c r="U497" s="33"/>
      <c r="V497" s="33"/>
      <c r="W497" s="33"/>
      <c r="X497" s="33"/>
    </row>
    <row r="498" spans="1:24" s="34" customFormat="1">
      <c r="A498" s="29"/>
      <c r="B498" s="29"/>
      <c r="C498" s="29"/>
      <c r="D498" s="29"/>
      <c r="E498" s="29"/>
      <c r="F498" s="29"/>
      <c r="G498" s="29"/>
      <c r="H498" s="29"/>
      <c r="I498" s="30"/>
      <c r="J498" s="30"/>
      <c r="K498" s="30"/>
      <c r="L498" s="30"/>
      <c r="M498" s="40"/>
      <c r="N498" s="40"/>
      <c r="O498" s="31"/>
      <c r="P498" s="31"/>
      <c r="Q498" s="32"/>
      <c r="R498" s="32"/>
      <c r="S498" s="33"/>
      <c r="T498" s="33"/>
      <c r="U498" s="33"/>
      <c r="V498" s="33"/>
      <c r="W498" s="33"/>
      <c r="X498" s="33"/>
    </row>
    <row r="499" spans="1:24" s="34" customFormat="1">
      <c r="A499" s="29"/>
      <c r="B499" s="29"/>
      <c r="C499" s="29"/>
      <c r="D499" s="29"/>
      <c r="E499" s="29"/>
      <c r="F499" s="29"/>
      <c r="G499" s="29"/>
      <c r="H499" s="29"/>
      <c r="I499" s="30"/>
      <c r="J499" s="30"/>
      <c r="K499" s="30"/>
      <c r="L499" s="30"/>
      <c r="M499" s="40"/>
      <c r="N499" s="40"/>
      <c r="O499" s="31"/>
      <c r="P499" s="31"/>
      <c r="Q499" s="32"/>
      <c r="R499" s="32"/>
      <c r="S499" s="33"/>
      <c r="T499" s="33"/>
      <c r="U499" s="33"/>
      <c r="V499" s="33"/>
      <c r="W499" s="33"/>
      <c r="X499" s="33"/>
    </row>
    <row r="500" spans="1:24" s="34" customFormat="1">
      <c r="A500" s="29"/>
      <c r="B500" s="29"/>
      <c r="C500" s="29"/>
      <c r="D500" s="29"/>
      <c r="E500" s="29"/>
      <c r="F500" s="29"/>
      <c r="G500" s="29"/>
      <c r="H500" s="29"/>
      <c r="I500" s="30"/>
      <c r="J500" s="30"/>
      <c r="K500" s="30"/>
      <c r="L500" s="30"/>
      <c r="M500" s="40"/>
      <c r="N500" s="40"/>
      <c r="O500" s="31"/>
      <c r="P500" s="31"/>
      <c r="Q500" s="32"/>
      <c r="R500" s="32"/>
      <c r="S500" s="33"/>
      <c r="T500" s="33"/>
      <c r="U500" s="33"/>
      <c r="V500" s="33"/>
      <c r="W500" s="33"/>
      <c r="X500" s="33"/>
    </row>
    <row r="501" spans="1:24" s="34" customFormat="1">
      <c r="A501" s="29"/>
      <c r="B501" s="29"/>
      <c r="C501" s="29"/>
      <c r="D501" s="29"/>
      <c r="E501" s="29"/>
      <c r="F501" s="29"/>
      <c r="G501" s="29"/>
      <c r="H501" s="29"/>
      <c r="I501" s="30"/>
      <c r="J501" s="30"/>
      <c r="K501" s="30"/>
      <c r="L501" s="30"/>
      <c r="M501" s="40"/>
      <c r="N501" s="40"/>
      <c r="O501" s="31"/>
      <c r="P501" s="31"/>
      <c r="Q501" s="32"/>
      <c r="R501" s="32"/>
      <c r="S501" s="33"/>
      <c r="T501" s="33"/>
      <c r="U501" s="33"/>
      <c r="V501" s="33"/>
      <c r="W501" s="33"/>
      <c r="X501" s="33"/>
    </row>
    <row r="502" spans="1:24" s="34" customFormat="1">
      <c r="A502" s="29"/>
      <c r="B502" s="29"/>
      <c r="C502" s="29"/>
      <c r="D502" s="29"/>
      <c r="E502" s="29"/>
      <c r="F502" s="29"/>
      <c r="G502" s="29"/>
      <c r="H502" s="29"/>
      <c r="I502" s="30"/>
      <c r="J502" s="30"/>
      <c r="K502" s="30"/>
      <c r="L502" s="30"/>
      <c r="M502" s="40"/>
      <c r="N502" s="40"/>
      <c r="O502" s="31"/>
      <c r="P502" s="31"/>
      <c r="Q502" s="32"/>
      <c r="R502" s="32"/>
      <c r="S502" s="33"/>
      <c r="T502" s="33"/>
      <c r="U502" s="33"/>
      <c r="V502" s="33"/>
      <c r="W502" s="33"/>
      <c r="X502" s="33"/>
    </row>
    <row r="503" spans="1:24" s="34" customFormat="1">
      <c r="A503" s="29"/>
      <c r="B503" s="29"/>
      <c r="C503" s="29"/>
      <c r="D503" s="29"/>
      <c r="E503" s="29"/>
      <c r="F503" s="29"/>
      <c r="G503" s="29"/>
      <c r="H503" s="29"/>
      <c r="I503" s="30"/>
      <c r="J503" s="30"/>
      <c r="K503" s="30"/>
      <c r="L503" s="30"/>
      <c r="M503" s="40"/>
      <c r="N503" s="40"/>
      <c r="O503" s="31"/>
      <c r="P503" s="31"/>
      <c r="Q503" s="32"/>
      <c r="R503" s="32"/>
      <c r="S503" s="33"/>
      <c r="T503" s="33"/>
      <c r="U503" s="33"/>
      <c r="V503" s="33"/>
      <c r="W503" s="33"/>
      <c r="X503" s="33"/>
    </row>
    <row r="504" spans="1:24" s="34" customFormat="1">
      <c r="A504" s="29"/>
      <c r="B504" s="29"/>
      <c r="C504" s="29"/>
      <c r="D504" s="29"/>
      <c r="E504" s="29"/>
      <c r="F504" s="29"/>
      <c r="G504" s="29"/>
      <c r="H504" s="29"/>
      <c r="I504" s="30"/>
      <c r="J504" s="30"/>
      <c r="K504" s="30"/>
      <c r="L504" s="30"/>
      <c r="M504" s="40"/>
      <c r="N504" s="40"/>
      <c r="O504" s="31"/>
      <c r="P504" s="31"/>
      <c r="Q504" s="32"/>
      <c r="R504" s="32"/>
      <c r="S504" s="33"/>
      <c r="T504" s="33"/>
      <c r="U504" s="33"/>
      <c r="V504" s="33"/>
      <c r="W504" s="33"/>
      <c r="X504" s="33"/>
    </row>
    <row r="505" spans="1:24" s="34" customFormat="1">
      <c r="A505" s="29"/>
      <c r="B505" s="29"/>
      <c r="C505" s="29"/>
      <c r="D505" s="29"/>
      <c r="E505" s="29"/>
      <c r="F505" s="29"/>
      <c r="G505" s="29"/>
      <c r="H505" s="29"/>
      <c r="I505" s="30"/>
      <c r="J505" s="30"/>
      <c r="K505" s="30"/>
      <c r="L505" s="30"/>
      <c r="M505" s="40"/>
      <c r="N505" s="40"/>
      <c r="O505" s="31"/>
      <c r="P505" s="31"/>
      <c r="Q505" s="32"/>
      <c r="R505" s="32"/>
      <c r="S505" s="33"/>
      <c r="T505" s="33"/>
      <c r="U505" s="33"/>
      <c r="V505" s="33"/>
      <c r="W505" s="33"/>
      <c r="X505" s="33"/>
    </row>
    <row r="506" spans="1:24" s="34" customFormat="1">
      <c r="A506" s="29"/>
      <c r="B506" s="29"/>
      <c r="C506" s="29"/>
      <c r="D506" s="29"/>
      <c r="E506" s="29"/>
      <c r="F506" s="29"/>
      <c r="G506" s="29"/>
      <c r="H506" s="29"/>
      <c r="I506" s="30"/>
      <c r="J506" s="30"/>
      <c r="K506" s="30"/>
      <c r="L506" s="30"/>
      <c r="M506" s="40"/>
      <c r="N506" s="40"/>
      <c r="O506" s="31"/>
      <c r="P506" s="31"/>
      <c r="Q506" s="32"/>
      <c r="R506" s="32"/>
      <c r="S506" s="33"/>
      <c r="T506" s="33"/>
      <c r="U506" s="33"/>
      <c r="V506" s="33"/>
      <c r="W506" s="33"/>
      <c r="X506" s="33"/>
    </row>
    <row r="507" spans="1:24" s="34" customFormat="1">
      <c r="A507" s="29"/>
      <c r="B507" s="29"/>
      <c r="C507" s="29"/>
      <c r="D507" s="29"/>
      <c r="E507" s="29"/>
      <c r="F507" s="29"/>
      <c r="G507" s="29"/>
      <c r="H507" s="29"/>
      <c r="I507" s="30"/>
      <c r="J507" s="30"/>
      <c r="K507" s="30"/>
      <c r="L507" s="30"/>
      <c r="M507" s="40"/>
      <c r="N507" s="40"/>
      <c r="O507" s="31"/>
      <c r="P507" s="31"/>
      <c r="Q507" s="32"/>
      <c r="R507" s="32"/>
      <c r="S507" s="33"/>
      <c r="T507" s="33"/>
      <c r="U507" s="33"/>
      <c r="V507" s="33"/>
      <c r="W507" s="33"/>
      <c r="X507" s="33"/>
    </row>
    <row r="508" spans="1:24" s="34" customFormat="1">
      <c r="A508" s="29"/>
      <c r="B508" s="29"/>
      <c r="C508" s="29"/>
      <c r="D508" s="29"/>
      <c r="E508" s="29"/>
      <c r="F508" s="29"/>
      <c r="G508" s="29"/>
      <c r="H508" s="29"/>
      <c r="I508" s="30"/>
      <c r="J508" s="30"/>
      <c r="K508" s="30"/>
      <c r="L508" s="30"/>
      <c r="M508" s="40"/>
      <c r="N508" s="40"/>
      <c r="O508" s="31"/>
      <c r="P508" s="31"/>
      <c r="Q508" s="32"/>
      <c r="R508" s="32"/>
      <c r="S508" s="33"/>
      <c r="T508" s="33"/>
      <c r="U508" s="33"/>
      <c r="V508" s="33"/>
      <c r="W508" s="33"/>
      <c r="X508" s="33"/>
    </row>
    <row r="509" spans="1:24" s="34" customFormat="1">
      <c r="A509" s="29"/>
      <c r="B509" s="29"/>
      <c r="C509" s="29"/>
      <c r="D509" s="29"/>
      <c r="E509" s="29"/>
      <c r="F509" s="29"/>
      <c r="G509" s="29"/>
      <c r="H509" s="29"/>
      <c r="I509" s="30"/>
      <c r="J509" s="30"/>
      <c r="K509" s="30"/>
      <c r="L509" s="30"/>
      <c r="M509" s="40"/>
      <c r="N509" s="40"/>
      <c r="O509" s="31"/>
      <c r="P509" s="31"/>
      <c r="Q509" s="32"/>
      <c r="R509" s="32"/>
      <c r="S509" s="33"/>
      <c r="T509" s="33"/>
      <c r="U509" s="33"/>
      <c r="V509" s="33"/>
      <c r="W509" s="33"/>
      <c r="X509" s="33"/>
    </row>
    <row r="510" spans="1:24" s="34" customFormat="1">
      <c r="A510" s="29"/>
      <c r="B510" s="29"/>
      <c r="C510" s="29"/>
      <c r="D510" s="29"/>
      <c r="E510" s="29"/>
      <c r="F510" s="29"/>
      <c r="G510" s="29"/>
      <c r="H510" s="29"/>
      <c r="I510" s="30"/>
      <c r="J510" s="30"/>
      <c r="K510" s="30"/>
      <c r="L510" s="30"/>
      <c r="M510" s="40"/>
      <c r="N510" s="40"/>
      <c r="O510" s="31"/>
      <c r="P510" s="31"/>
      <c r="Q510" s="32"/>
      <c r="R510" s="32"/>
      <c r="S510" s="33"/>
      <c r="T510" s="33"/>
      <c r="U510" s="33"/>
      <c r="V510" s="33"/>
      <c r="W510" s="33"/>
      <c r="X510" s="33"/>
    </row>
    <row r="511" spans="1:24" s="34" customFormat="1">
      <c r="A511" s="29"/>
      <c r="B511" s="29"/>
      <c r="C511" s="29"/>
      <c r="D511" s="29"/>
      <c r="E511" s="29"/>
      <c r="F511" s="29"/>
      <c r="G511" s="29"/>
      <c r="H511" s="29"/>
      <c r="I511" s="30"/>
      <c r="J511" s="30"/>
      <c r="K511" s="30"/>
      <c r="L511" s="30"/>
      <c r="M511" s="40"/>
      <c r="N511" s="40"/>
      <c r="O511" s="31"/>
      <c r="P511" s="31"/>
      <c r="Q511" s="32"/>
      <c r="R511" s="32"/>
      <c r="S511" s="33"/>
      <c r="T511" s="33"/>
      <c r="U511" s="33"/>
      <c r="V511" s="33"/>
      <c r="W511" s="33"/>
      <c r="X511" s="33"/>
    </row>
    <row r="512" spans="1:24" s="34" customFormat="1">
      <c r="A512" s="29"/>
      <c r="B512" s="29"/>
      <c r="C512" s="29"/>
      <c r="D512" s="29"/>
      <c r="E512" s="29"/>
      <c r="F512" s="29"/>
      <c r="G512" s="29"/>
      <c r="H512" s="29"/>
      <c r="I512" s="30"/>
      <c r="J512" s="30"/>
      <c r="K512" s="30"/>
      <c r="L512" s="30"/>
      <c r="M512" s="40"/>
      <c r="N512" s="40"/>
      <c r="O512" s="31"/>
      <c r="P512" s="31"/>
      <c r="Q512" s="32"/>
      <c r="R512" s="32"/>
      <c r="S512" s="33"/>
      <c r="T512" s="33"/>
      <c r="U512" s="33"/>
      <c r="V512" s="33"/>
      <c r="W512" s="33"/>
      <c r="X512" s="33"/>
    </row>
    <row r="513" spans="1:24" s="34" customFormat="1">
      <c r="A513" s="29"/>
      <c r="B513" s="29"/>
      <c r="C513" s="29"/>
      <c r="D513" s="29"/>
      <c r="E513" s="29"/>
      <c r="F513" s="29"/>
      <c r="G513" s="29"/>
      <c r="H513" s="29"/>
      <c r="I513" s="30"/>
      <c r="J513" s="30"/>
      <c r="K513" s="30"/>
      <c r="L513" s="30"/>
      <c r="M513" s="40"/>
      <c r="N513" s="40"/>
      <c r="O513" s="31"/>
      <c r="P513" s="31"/>
      <c r="Q513" s="32"/>
      <c r="R513" s="32"/>
      <c r="S513" s="33"/>
      <c r="T513" s="33"/>
      <c r="U513" s="33"/>
      <c r="V513" s="33"/>
      <c r="W513" s="33"/>
      <c r="X513" s="33"/>
    </row>
    <row r="514" spans="1:24" s="34" customFormat="1">
      <c r="A514" s="29"/>
      <c r="B514" s="29"/>
      <c r="C514" s="29"/>
      <c r="D514" s="29"/>
      <c r="E514" s="29"/>
      <c r="F514" s="29"/>
      <c r="G514" s="29"/>
      <c r="H514" s="29"/>
      <c r="I514" s="30"/>
      <c r="J514" s="30"/>
      <c r="K514" s="30"/>
      <c r="L514" s="30"/>
      <c r="M514" s="40"/>
      <c r="N514" s="40"/>
      <c r="O514" s="31"/>
      <c r="P514" s="31"/>
      <c r="Q514" s="32"/>
      <c r="R514" s="32"/>
      <c r="S514" s="33"/>
      <c r="T514" s="33"/>
      <c r="U514" s="33"/>
      <c r="V514" s="33"/>
      <c r="W514" s="33"/>
      <c r="X514" s="33"/>
    </row>
    <row r="515" spans="1:24" s="34" customFormat="1">
      <c r="A515" s="29"/>
      <c r="B515" s="29"/>
      <c r="C515" s="29"/>
      <c r="D515" s="29"/>
      <c r="E515" s="29"/>
      <c r="F515" s="29"/>
      <c r="G515" s="29"/>
      <c r="H515" s="29"/>
      <c r="I515" s="30"/>
      <c r="J515" s="30"/>
      <c r="K515" s="30"/>
      <c r="L515" s="30"/>
      <c r="M515" s="40"/>
      <c r="N515" s="40"/>
      <c r="O515" s="31"/>
      <c r="P515" s="31"/>
      <c r="Q515" s="32"/>
      <c r="R515" s="32"/>
      <c r="S515" s="33"/>
      <c r="T515" s="33"/>
      <c r="U515" s="33"/>
      <c r="V515" s="33"/>
      <c r="W515" s="33"/>
      <c r="X515" s="33"/>
    </row>
    <row r="516" spans="1:24" s="34" customFormat="1">
      <c r="A516" s="29"/>
      <c r="B516" s="29"/>
      <c r="C516" s="29"/>
      <c r="D516" s="29"/>
      <c r="E516" s="29"/>
      <c r="F516" s="29"/>
      <c r="G516" s="29"/>
      <c r="H516" s="29"/>
      <c r="I516" s="30"/>
      <c r="J516" s="30"/>
      <c r="K516" s="30"/>
      <c r="L516" s="30"/>
      <c r="M516" s="40"/>
      <c r="N516" s="40"/>
      <c r="O516" s="31"/>
      <c r="P516" s="31"/>
      <c r="Q516" s="32"/>
      <c r="R516" s="32"/>
      <c r="S516" s="33"/>
      <c r="T516" s="33"/>
      <c r="U516" s="33"/>
      <c r="V516" s="33"/>
      <c r="W516" s="33"/>
      <c r="X516" s="33"/>
    </row>
    <row r="517" spans="1:24" s="34" customFormat="1">
      <c r="A517" s="29"/>
      <c r="B517" s="29"/>
      <c r="C517" s="29"/>
      <c r="D517" s="29"/>
      <c r="E517" s="29"/>
      <c r="F517" s="29"/>
      <c r="G517" s="29"/>
      <c r="H517" s="29"/>
      <c r="I517" s="30"/>
      <c r="J517" s="30"/>
      <c r="K517" s="30"/>
      <c r="L517" s="30"/>
      <c r="M517" s="40"/>
      <c r="N517" s="40"/>
      <c r="O517" s="31"/>
      <c r="P517" s="31"/>
      <c r="Q517" s="32"/>
      <c r="R517" s="32"/>
      <c r="S517" s="33"/>
      <c r="T517" s="33"/>
      <c r="U517" s="33"/>
      <c r="V517" s="33"/>
      <c r="W517" s="33"/>
      <c r="X517" s="33"/>
    </row>
    <row r="518" spans="1:24" s="34" customFormat="1">
      <c r="A518" s="29"/>
      <c r="B518" s="29"/>
      <c r="C518" s="29"/>
      <c r="D518" s="29"/>
      <c r="E518" s="29"/>
      <c r="F518" s="29"/>
      <c r="G518" s="29"/>
      <c r="H518" s="29"/>
      <c r="I518" s="30"/>
      <c r="J518" s="30"/>
      <c r="K518" s="30"/>
      <c r="L518" s="30"/>
      <c r="M518" s="40"/>
      <c r="N518" s="40"/>
      <c r="O518" s="31"/>
      <c r="P518" s="31"/>
      <c r="Q518" s="32"/>
      <c r="R518" s="32"/>
      <c r="S518" s="33"/>
      <c r="T518" s="33"/>
      <c r="U518" s="33"/>
      <c r="V518" s="33"/>
      <c r="W518" s="33"/>
      <c r="X518" s="33"/>
    </row>
    <row r="519" spans="1:24" s="34" customFormat="1">
      <c r="A519" s="29"/>
      <c r="B519" s="29"/>
      <c r="C519" s="29"/>
      <c r="D519" s="29"/>
      <c r="E519" s="29"/>
      <c r="F519" s="29"/>
      <c r="G519" s="29"/>
      <c r="H519" s="29"/>
      <c r="I519" s="30"/>
      <c r="J519" s="30"/>
      <c r="K519" s="30"/>
      <c r="L519" s="30"/>
      <c r="M519" s="40"/>
      <c r="N519" s="40"/>
      <c r="O519" s="31"/>
      <c r="P519" s="31"/>
      <c r="Q519" s="32"/>
      <c r="R519" s="32"/>
      <c r="S519" s="33"/>
      <c r="T519" s="33"/>
      <c r="U519" s="33"/>
      <c r="V519" s="33"/>
      <c r="W519" s="33"/>
      <c r="X519" s="33"/>
    </row>
    <row r="520" spans="1:24" s="34" customFormat="1">
      <c r="A520" s="29"/>
      <c r="B520" s="29"/>
      <c r="C520" s="29"/>
      <c r="D520" s="29"/>
      <c r="E520" s="29"/>
      <c r="F520" s="29"/>
      <c r="G520" s="29"/>
      <c r="H520" s="29"/>
      <c r="I520" s="30"/>
      <c r="J520" s="30"/>
      <c r="K520" s="30"/>
      <c r="L520" s="30"/>
      <c r="M520" s="40"/>
      <c r="N520" s="40"/>
      <c r="O520" s="31"/>
      <c r="P520" s="31"/>
      <c r="Q520" s="32"/>
      <c r="R520" s="32"/>
      <c r="S520" s="33"/>
      <c r="T520" s="33"/>
      <c r="U520" s="33"/>
      <c r="V520" s="33"/>
      <c r="W520" s="33"/>
      <c r="X520" s="33"/>
    </row>
    <row r="521" spans="1:24" s="34" customFormat="1">
      <c r="A521" s="29"/>
      <c r="B521" s="29"/>
      <c r="C521" s="29"/>
      <c r="D521" s="29"/>
      <c r="E521" s="29"/>
      <c r="F521" s="29"/>
      <c r="G521" s="29"/>
      <c r="H521" s="29"/>
      <c r="I521" s="30"/>
      <c r="J521" s="30"/>
      <c r="K521" s="30"/>
      <c r="L521" s="30"/>
      <c r="M521" s="40"/>
      <c r="N521" s="40"/>
      <c r="O521" s="31"/>
      <c r="P521" s="31"/>
      <c r="Q521" s="32"/>
      <c r="R521" s="32"/>
      <c r="S521" s="33"/>
      <c r="T521" s="33"/>
      <c r="U521" s="33"/>
      <c r="V521" s="33"/>
      <c r="W521" s="33"/>
      <c r="X521" s="33"/>
    </row>
    <row r="522" spans="1:24" s="34" customFormat="1">
      <c r="A522" s="29"/>
      <c r="B522" s="29"/>
      <c r="C522" s="29"/>
      <c r="D522" s="29"/>
      <c r="E522" s="29"/>
      <c r="F522" s="29"/>
      <c r="G522" s="29"/>
      <c r="H522" s="29"/>
      <c r="I522" s="30"/>
      <c r="J522" s="30"/>
      <c r="K522" s="30"/>
      <c r="L522" s="30"/>
      <c r="M522" s="40"/>
      <c r="N522" s="40"/>
      <c r="O522" s="31"/>
      <c r="P522" s="31"/>
      <c r="Q522" s="32"/>
      <c r="R522" s="32"/>
      <c r="S522" s="33"/>
      <c r="T522" s="33"/>
      <c r="U522" s="33"/>
      <c r="V522" s="33"/>
      <c r="W522" s="33"/>
      <c r="X522" s="33"/>
    </row>
    <row r="523" spans="1:24" s="34" customFormat="1">
      <c r="A523" s="29"/>
      <c r="B523" s="29"/>
      <c r="C523" s="29"/>
      <c r="D523" s="29"/>
      <c r="E523" s="29"/>
      <c r="F523" s="29"/>
      <c r="G523" s="29"/>
      <c r="H523" s="29"/>
      <c r="I523" s="30"/>
      <c r="J523" s="30"/>
      <c r="K523" s="30"/>
      <c r="L523" s="30"/>
      <c r="M523" s="40"/>
      <c r="N523" s="40"/>
      <c r="O523" s="31"/>
      <c r="P523" s="31"/>
      <c r="Q523" s="32"/>
      <c r="R523" s="32"/>
      <c r="S523" s="33"/>
      <c r="T523" s="33"/>
      <c r="U523" s="33"/>
      <c r="V523" s="33"/>
      <c r="W523" s="33"/>
      <c r="X523" s="33"/>
    </row>
    <row r="524" spans="1:24" s="34" customFormat="1">
      <c r="A524" s="29"/>
      <c r="B524" s="29"/>
      <c r="C524" s="29"/>
      <c r="D524" s="29"/>
      <c r="E524" s="29"/>
      <c r="F524" s="29"/>
      <c r="G524" s="29"/>
      <c r="H524" s="29"/>
      <c r="I524" s="30"/>
      <c r="J524" s="30"/>
      <c r="K524" s="30"/>
      <c r="L524" s="30"/>
      <c r="M524" s="40"/>
      <c r="N524" s="40"/>
      <c r="O524" s="31"/>
      <c r="P524" s="31"/>
      <c r="Q524" s="32"/>
      <c r="R524" s="32"/>
      <c r="S524" s="33"/>
      <c r="T524" s="33"/>
      <c r="U524" s="33"/>
      <c r="V524" s="33"/>
      <c r="W524" s="33"/>
      <c r="X524" s="33"/>
    </row>
    <row r="525" spans="1:24" s="34" customFormat="1">
      <c r="A525" s="29"/>
      <c r="B525" s="29"/>
      <c r="C525" s="29"/>
      <c r="D525" s="29"/>
      <c r="E525" s="29"/>
      <c r="F525" s="29"/>
      <c r="G525" s="29"/>
      <c r="H525" s="29"/>
      <c r="I525" s="30"/>
      <c r="J525" s="30"/>
      <c r="K525" s="30"/>
      <c r="L525" s="30"/>
      <c r="M525" s="40"/>
      <c r="N525" s="40"/>
      <c r="O525" s="31"/>
      <c r="P525" s="31"/>
      <c r="Q525" s="32"/>
      <c r="R525" s="32"/>
      <c r="S525" s="33"/>
      <c r="T525" s="33"/>
      <c r="U525" s="33"/>
      <c r="V525" s="33"/>
      <c r="W525" s="33"/>
      <c r="X525" s="33"/>
    </row>
    <row r="526" spans="1:24" s="34" customFormat="1">
      <c r="A526" s="29"/>
      <c r="B526" s="29"/>
      <c r="C526" s="29"/>
      <c r="D526" s="29"/>
      <c r="E526" s="29"/>
      <c r="F526" s="29"/>
      <c r="G526" s="29"/>
      <c r="H526" s="29"/>
      <c r="I526" s="30"/>
      <c r="J526" s="30"/>
      <c r="K526" s="30"/>
      <c r="L526" s="30"/>
      <c r="M526" s="40"/>
      <c r="N526" s="40"/>
      <c r="O526" s="31"/>
      <c r="P526" s="31"/>
      <c r="Q526" s="32"/>
      <c r="R526" s="32"/>
      <c r="S526" s="33"/>
      <c r="T526" s="33"/>
      <c r="U526" s="33"/>
      <c r="V526" s="33"/>
      <c r="W526" s="33"/>
      <c r="X526" s="33"/>
    </row>
    <row r="527" spans="1:24" s="34" customFormat="1">
      <c r="A527" s="29"/>
      <c r="B527" s="29"/>
      <c r="C527" s="29"/>
      <c r="D527" s="29"/>
      <c r="E527" s="29"/>
      <c r="F527" s="29"/>
      <c r="G527" s="29"/>
      <c r="H527" s="29"/>
      <c r="I527" s="30"/>
      <c r="J527" s="30"/>
      <c r="K527" s="30"/>
      <c r="L527" s="30"/>
      <c r="M527" s="40"/>
      <c r="N527" s="40"/>
      <c r="O527" s="31"/>
      <c r="P527" s="31"/>
      <c r="Q527" s="32"/>
      <c r="R527" s="32"/>
      <c r="S527" s="33"/>
      <c r="T527" s="33"/>
      <c r="U527" s="33"/>
      <c r="V527" s="33"/>
      <c r="W527" s="33"/>
      <c r="X527" s="33"/>
    </row>
    <row r="528" spans="1:24" s="34" customFormat="1">
      <c r="A528" s="29"/>
      <c r="B528" s="29"/>
      <c r="C528" s="29"/>
      <c r="D528" s="29"/>
      <c r="E528" s="29"/>
      <c r="F528" s="29"/>
      <c r="G528" s="29"/>
      <c r="H528" s="29"/>
      <c r="I528" s="30"/>
      <c r="J528" s="30"/>
      <c r="K528" s="30"/>
      <c r="L528" s="30"/>
      <c r="M528" s="40"/>
      <c r="N528" s="40"/>
      <c r="O528" s="31"/>
      <c r="P528" s="31"/>
      <c r="Q528" s="32"/>
      <c r="R528" s="32"/>
      <c r="S528" s="33"/>
      <c r="T528" s="33"/>
      <c r="U528" s="33"/>
      <c r="V528" s="33"/>
      <c r="W528" s="33"/>
      <c r="X528" s="33"/>
    </row>
    <row r="529" spans="1:24" s="34" customFormat="1">
      <c r="A529" s="29"/>
      <c r="B529" s="29"/>
      <c r="C529" s="29"/>
      <c r="D529" s="29"/>
      <c r="E529" s="29"/>
      <c r="F529" s="29"/>
      <c r="G529" s="29"/>
      <c r="H529" s="29"/>
      <c r="I529" s="30"/>
      <c r="J529" s="30"/>
      <c r="K529" s="30"/>
      <c r="L529" s="30"/>
      <c r="M529" s="40"/>
      <c r="N529" s="40"/>
      <c r="O529" s="31"/>
      <c r="P529" s="31"/>
      <c r="Q529" s="32"/>
      <c r="R529" s="32"/>
      <c r="S529" s="33"/>
      <c r="T529" s="33"/>
      <c r="U529" s="33"/>
      <c r="V529" s="33"/>
      <c r="W529" s="33"/>
      <c r="X529" s="33"/>
    </row>
    <row r="530" spans="1:24" s="34" customFormat="1">
      <c r="A530" s="29"/>
      <c r="B530" s="29"/>
      <c r="C530" s="29"/>
      <c r="D530" s="29"/>
      <c r="E530" s="29"/>
      <c r="F530" s="29"/>
      <c r="G530" s="29"/>
      <c r="H530" s="29"/>
      <c r="I530" s="30"/>
      <c r="J530" s="30"/>
      <c r="K530" s="30"/>
      <c r="L530" s="30"/>
      <c r="M530" s="40"/>
      <c r="N530" s="40"/>
      <c r="O530" s="31"/>
      <c r="P530" s="31"/>
      <c r="Q530" s="32"/>
      <c r="R530" s="32"/>
      <c r="S530" s="33"/>
      <c r="T530" s="33"/>
      <c r="U530" s="33"/>
      <c r="V530" s="33"/>
      <c r="W530" s="33"/>
      <c r="X530" s="33"/>
    </row>
    <row r="531" spans="1:24" s="34" customFormat="1">
      <c r="A531" s="29"/>
      <c r="B531" s="29"/>
      <c r="C531" s="29"/>
      <c r="D531" s="29"/>
      <c r="E531" s="29"/>
      <c r="F531" s="29"/>
      <c r="G531" s="29"/>
      <c r="H531" s="29"/>
      <c r="I531" s="30"/>
      <c r="J531" s="30"/>
      <c r="K531" s="30"/>
      <c r="L531" s="30"/>
      <c r="M531" s="40"/>
      <c r="N531" s="40"/>
      <c r="O531" s="31"/>
      <c r="P531" s="31"/>
      <c r="Q531" s="32"/>
      <c r="R531" s="32"/>
      <c r="S531" s="33"/>
      <c r="T531" s="33"/>
      <c r="U531" s="33"/>
      <c r="V531" s="33"/>
      <c r="W531" s="33"/>
      <c r="X531" s="33"/>
    </row>
    <row r="532" spans="1:24" s="34" customFormat="1">
      <c r="A532" s="29"/>
      <c r="B532" s="29"/>
      <c r="C532" s="29"/>
      <c r="D532" s="29"/>
      <c r="E532" s="29"/>
      <c r="F532" s="29"/>
      <c r="G532" s="29"/>
      <c r="H532" s="29"/>
      <c r="I532" s="30"/>
      <c r="J532" s="30"/>
      <c r="K532" s="30"/>
      <c r="L532" s="30"/>
      <c r="M532" s="40"/>
      <c r="N532" s="40"/>
      <c r="O532" s="31"/>
      <c r="P532" s="31"/>
      <c r="Q532" s="32"/>
      <c r="R532" s="32"/>
      <c r="S532" s="33"/>
      <c r="T532" s="33"/>
      <c r="U532" s="33"/>
      <c r="V532" s="33"/>
      <c r="W532" s="33"/>
      <c r="X532" s="33"/>
    </row>
    <row r="533" spans="1:24" s="34" customFormat="1">
      <c r="A533" s="29"/>
      <c r="B533" s="29"/>
      <c r="C533" s="29"/>
      <c r="D533" s="29"/>
      <c r="E533" s="29"/>
      <c r="F533" s="29"/>
      <c r="G533" s="29"/>
      <c r="H533" s="29"/>
      <c r="I533" s="30"/>
      <c r="J533" s="30"/>
      <c r="K533" s="30"/>
      <c r="L533" s="30"/>
      <c r="M533" s="40"/>
      <c r="N533" s="40"/>
      <c r="O533" s="31"/>
      <c r="P533" s="31"/>
      <c r="Q533" s="32"/>
      <c r="R533" s="32"/>
      <c r="S533" s="33"/>
      <c r="T533" s="33"/>
      <c r="U533" s="33"/>
      <c r="V533" s="33"/>
      <c r="W533" s="33"/>
      <c r="X533" s="33"/>
    </row>
    <row r="534" spans="1:24" s="34" customFormat="1">
      <c r="A534" s="29"/>
      <c r="B534" s="29"/>
      <c r="C534" s="29"/>
      <c r="D534" s="29"/>
      <c r="E534" s="29"/>
      <c r="F534" s="29"/>
      <c r="G534" s="29"/>
      <c r="H534" s="29"/>
      <c r="I534" s="30"/>
      <c r="J534" s="30"/>
      <c r="K534" s="30"/>
      <c r="L534" s="30"/>
      <c r="M534" s="40"/>
      <c r="N534" s="40"/>
      <c r="O534" s="31"/>
      <c r="P534" s="31"/>
      <c r="Q534" s="32"/>
      <c r="R534" s="32"/>
      <c r="S534" s="33"/>
      <c r="T534" s="33"/>
      <c r="U534" s="33"/>
      <c r="V534" s="33"/>
      <c r="W534" s="33"/>
      <c r="X534" s="33"/>
    </row>
    <row r="535" spans="1:24" s="34" customFormat="1">
      <c r="A535" s="29"/>
      <c r="B535" s="29"/>
      <c r="C535" s="29"/>
      <c r="D535" s="29"/>
      <c r="E535" s="29"/>
      <c r="F535" s="29"/>
      <c r="G535" s="29"/>
      <c r="H535" s="29"/>
      <c r="I535" s="30"/>
      <c r="J535" s="30"/>
      <c r="K535" s="30"/>
      <c r="L535" s="30"/>
      <c r="M535" s="40"/>
      <c r="N535" s="40"/>
      <c r="O535" s="31"/>
      <c r="P535" s="31"/>
      <c r="Q535" s="32"/>
      <c r="R535" s="32"/>
      <c r="S535" s="33"/>
      <c r="T535" s="33"/>
      <c r="U535" s="33"/>
      <c r="V535" s="33"/>
      <c r="W535" s="33"/>
      <c r="X535" s="33"/>
    </row>
    <row r="536" spans="1:24" s="34" customFormat="1">
      <c r="A536" s="29"/>
      <c r="B536" s="29"/>
      <c r="C536" s="29"/>
      <c r="D536" s="29"/>
      <c r="E536" s="29"/>
      <c r="F536" s="29"/>
      <c r="G536" s="29"/>
      <c r="H536" s="29"/>
      <c r="I536" s="30"/>
      <c r="J536" s="30"/>
      <c r="K536" s="30"/>
      <c r="L536" s="30"/>
      <c r="M536" s="40"/>
      <c r="N536" s="40"/>
      <c r="O536" s="31"/>
      <c r="P536" s="31"/>
      <c r="Q536" s="32"/>
      <c r="R536" s="32"/>
      <c r="S536" s="33"/>
      <c r="T536" s="33"/>
      <c r="U536" s="33"/>
      <c r="V536" s="33"/>
      <c r="W536" s="33"/>
      <c r="X536" s="33"/>
    </row>
    <row r="537" spans="1:24" s="34" customFormat="1">
      <c r="A537" s="29"/>
      <c r="B537" s="29"/>
      <c r="C537" s="29"/>
      <c r="D537" s="29"/>
      <c r="E537" s="29"/>
      <c r="F537" s="29"/>
      <c r="G537" s="29"/>
      <c r="H537" s="29"/>
      <c r="I537" s="30"/>
      <c r="J537" s="30"/>
      <c r="K537" s="30"/>
      <c r="L537" s="30"/>
      <c r="M537" s="40"/>
      <c r="N537" s="40"/>
      <c r="O537" s="31"/>
      <c r="P537" s="31"/>
      <c r="Q537" s="32"/>
      <c r="R537" s="32"/>
      <c r="S537" s="33"/>
      <c r="T537" s="33"/>
      <c r="U537" s="33"/>
      <c r="V537" s="33"/>
      <c r="W537" s="33"/>
      <c r="X537" s="33"/>
    </row>
    <row r="538" spans="1:24" s="34" customFormat="1">
      <c r="A538" s="29"/>
      <c r="B538" s="29"/>
      <c r="C538" s="29"/>
      <c r="D538" s="29"/>
      <c r="E538" s="29"/>
      <c r="F538" s="29"/>
      <c r="G538" s="29"/>
      <c r="H538" s="29"/>
      <c r="I538" s="30"/>
      <c r="J538" s="30"/>
      <c r="K538" s="30"/>
      <c r="L538" s="30"/>
      <c r="M538" s="40"/>
      <c r="N538" s="40"/>
      <c r="O538" s="31"/>
      <c r="P538" s="31"/>
      <c r="Q538" s="32"/>
      <c r="R538" s="32"/>
      <c r="S538" s="33"/>
      <c r="T538" s="33"/>
      <c r="U538" s="33"/>
      <c r="V538" s="33"/>
      <c r="W538" s="33"/>
      <c r="X538" s="33"/>
    </row>
    <row r="539" spans="1:24" s="34" customFormat="1">
      <c r="A539" s="29"/>
      <c r="B539" s="29"/>
      <c r="C539" s="29"/>
      <c r="D539" s="29"/>
      <c r="E539" s="29"/>
      <c r="F539" s="29"/>
      <c r="G539" s="29"/>
      <c r="H539" s="29"/>
      <c r="I539" s="30"/>
      <c r="J539" s="30"/>
      <c r="K539" s="30"/>
      <c r="L539" s="30"/>
      <c r="M539" s="40"/>
      <c r="N539" s="40"/>
      <c r="O539" s="31"/>
      <c r="P539" s="31"/>
      <c r="Q539" s="32"/>
      <c r="R539" s="32"/>
      <c r="S539" s="33"/>
      <c r="T539" s="33"/>
      <c r="U539" s="33"/>
      <c r="V539" s="33"/>
      <c r="W539" s="33"/>
      <c r="X539" s="33"/>
    </row>
    <row r="540" spans="1:24" s="34" customFormat="1">
      <c r="A540" s="29"/>
      <c r="B540" s="29"/>
      <c r="C540" s="29"/>
      <c r="D540" s="29"/>
      <c r="E540" s="29"/>
      <c r="F540" s="29"/>
      <c r="G540" s="29"/>
      <c r="H540" s="29"/>
      <c r="I540" s="30"/>
      <c r="J540" s="30"/>
      <c r="K540" s="30"/>
      <c r="L540" s="30"/>
      <c r="M540" s="40"/>
      <c r="N540" s="40"/>
      <c r="O540" s="31"/>
      <c r="P540" s="31"/>
      <c r="Q540" s="32"/>
      <c r="R540" s="32"/>
      <c r="S540" s="33"/>
      <c r="T540" s="33"/>
      <c r="U540" s="33"/>
      <c r="V540" s="33"/>
      <c r="W540" s="33"/>
      <c r="X540" s="33"/>
    </row>
    <row r="541" spans="1:24" s="34" customFormat="1">
      <c r="A541" s="29"/>
      <c r="B541" s="29"/>
      <c r="C541" s="29"/>
      <c r="D541" s="29"/>
      <c r="E541" s="29"/>
      <c r="F541" s="29"/>
      <c r="G541" s="29"/>
      <c r="H541" s="29"/>
      <c r="I541" s="30"/>
      <c r="J541" s="30"/>
      <c r="K541" s="30"/>
      <c r="L541" s="30"/>
      <c r="M541" s="40"/>
      <c r="N541" s="40"/>
      <c r="O541" s="31"/>
      <c r="P541" s="31"/>
      <c r="Q541" s="32"/>
      <c r="R541" s="32"/>
      <c r="S541" s="33"/>
      <c r="T541" s="33"/>
      <c r="U541" s="33"/>
      <c r="V541" s="33"/>
      <c r="W541" s="33"/>
      <c r="X541" s="33"/>
    </row>
    <row r="542" spans="1:24" s="34" customFormat="1">
      <c r="A542" s="29"/>
      <c r="B542" s="29"/>
      <c r="C542" s="29"/>
      <c r="D542" s="29"/>
      <c r="E542" s="29"/>
      <c r="F542" s="29"/>
      <c r="G542" s="29"/>
      <c r="H542" s="29"/>
      <c r="I542" s="30"/>
      <c r="J542" s="30"/>
      <c r="K542" s="30"/>
      <c r="L542" s="30"/>
      <c r="M542" s="40"/>
      <c r="N542" s="40"/>
      <c r="O542" s="31"/>
      <c r="P542" s="31"/>
      <c r="Q542" s="32"/>
      <c r="R542" s="32"/>
      <c r="S542" s="33"/>
      <c r="T542" s="33"/>
      <c r="U542" s="33"/>
      <c r="V542" s="33"/>
      <c r="W542" s="33"/>
      <c r="X542" s="33"/>
    </row>
    <row r="543" spans="1:24" s="34" customFormat="1">
      <c r="A543" s="29"/>
      <c r="B543" s="29"/>
      <c r="C543" s="29"/>
      <c r="D543" s="29"/>
      <c r="E543" s="29"/>
      <c r="F543" s="29"/>
      <c r="G543" s="29"/>
      <c r="H543" s="29"/>
      <c r="I543" s="30"/>
      <c r="J543" s="30"/>
      <c r="K543" s="30"/>
      <c r="L543" s="30"/>
      <c r="M543" s="40"/>
      <c r="N543" s="40"/>
      <c r="O543" s="31"/>
      <c r="P543" s="31"/>
      <c r="Q543" s="32"/>
      <c r="R543" s="32"/>
      <c r="S543" s="33"/>
      <c r="T543" s="33"/>
      <c r="U543" s="33"/>
      <c r="V543" s="33"/>
      <c r="W543" s="33"/>
      <c r="X543" s="33"/>
    </row>
    <row r="544" spans="1:24" s="34" customFormat="1">
      <c r="A544" s="29"/>
      <c r="B544" s="29"/>
      <c r="C544" s="29"/>
      <c r="D544" s="29"/>
      <c r="E544" s="29"/>
      <c r="F544" s="29"/>
      <c r="G544" s="29"/>
      <c r="H544" s="29"/>
      <c r="I544" s="30"/>
      <c r="J544" s="30"/>
      <c r="K544" s="30"/>
      <c r="L544" s="30"/>
      <c r="M544" s="40"/>
      <c r="N544" s="40"/>
      <c r="O544" s="31"/>
      <c r="P544" s="31"/>
      <c r="Q544" s="32"/>
      <c r="R544" s="32"/>
      <c r="S544" s="33"/>
      <c r="T544" s="33"/>
      <c r="U544" s="33"/>
      <c r="V544" s="33"/>
      <c r="W544" s="33"/>
      <c r="X544" s="33"/>
    </row>
    <row r="545" spans="1:24" s="34" customFormat="1">
      <c r="A545" s="29"/>
      <c r="B545" s="29"/>
      <c r="C545" s="29"/>
      <c r="D545" s="29"/>
      <c r="E545" s="29"/>
      <c r="F545" s="29"/>
      <c r="G545" s="29"/>
      <c r="H545" s="29"/>
      <c r="I545" s="30"/>
      <c r="J545" s="30"/>
      <c r="K545" s="30"/>
      <c r="L545" s="30"/>
      <c r="M545" s="40"/>
      <c r="N545" s="40"/>
      <c r="O545" s="31"/>
      <c r="P545" s="31"/>
      <c r="Q545" s="32"/>
      <c r="R545" s="32"/>
      <c r="S545" s="33"/>
      <c r="T545" s="33"/>
      <c r="U545" s="33"/>
      <c r="V545" s="33"/>
      <c r="W545" s="33"/>
      <c r="X545" s="33"/>
    </row>
    <row r="546" spans="1:24" s="34" customFormat="1">
      <c r="A546" s="29"/>
      <c r="B546" s="29"/>
      <c r="C546" s="29"/>
      <c r="D546" s="29"/>
      <c r="E546" s="29"/>
      <c r="F546" s="29"/>
      <c r="G546" s="29"/>
      <c r="H546" s="29"/>
      <c r="I546" s="30"/>
      <c r="J546" s="30"/>
      <c r="K546" s="30"/>
      <c r="L546" s="30"/>
      <c r="M546" s="40"/>
      <c r="N546" s="40"/>
      <c r="O546" s="31"/>
      <c r="P546" s="31"/>
      <c r="Q546" s="32"/>
      <c r="R546" s="32"/>
      <c r="S546" s="33"/>
      <c r="T546" s="33"/>
      <c r="U546" s="33"/>
      <c r="V546" s="33"/>
      <c r="W546" s="33"/>
      <c r="X546" s="33"/>
    </row>
    <row r="547" spans="1:24" s="34" customFormat="1">
      <c r="A547" s="29"/>
      <c r="B547" s="29"/>
      <c r="C547" s="29"/>
      <c r="D547" s="29"/>
      <c r="E547" s="29"/>
      <c r="F547" s="29"/>
      <c r="G547" s="29"/>
      <c r="H547" s="29"/>
      <c r="I547" s="30"/>
      <c r="J547" s="30"/>
      <c r="K547" s="30"/>
      <c r="L547" s="30"/>
      <c r="M547" s="40"/>
      <c r="N547" s="40"/>
      <c r="O547" s="31"/>
      <c r="P547" s="31"/>
      <c r="Q547" s="32"/>
      <c r="R547" s="32"/>
      <c r="S547" s="33"/>
      <c r="T547" s="33"/>
      <c r="U547" s="33"/>
      <c r="V547" s="33"/>
      <c r="W547" s="33"/>
      <c r="X547" s="33"/>
    </row>
    <row r="548" spans="1:24" s="34" customFormat="1">
      <c r="A548" s="29"/>
      <c r="B548" s="29"/>
      <c r="C548" s="29"/>
      <c r="D548" s="29"/>
      <c r="E548" s="29"/>
      <c r="F548" s="29"/>
      <c r="G548" s="29"/>
      <c r="H548" s="29"/>
      <c r="I548" s="30"/>
      <c r="J548" s="30"/>
      <c r="K548" s="30"/>
      <c r="L548" s="30"/>
      <c r="M548" s="40"/>
      <c r="N548" s="40"/>
      <c r="O548" s="31"/>
      <c r="P548" s="31"/>
      <c r="Q548" s="32"/>
      <c r="R548" s="32"/>
      <c r="S548" s="33"/>
      <c r="T548" s="33"/>
      <c r="U548" s="33"/>
      <c r="V548" s="33"/>
      <c r="W548" s="33"/>
      <c r="X548" s="33"/>
    </row>
    <row r="549" spans="1:24" s="34" customFormat="1">
      <c r="A549" s="29"/>
      <c r="B549" s="29"/>
      <c r="C549" s="29"/>
      <c r="D549" s="29"/>
      <c r="E549" s="29"/>
      <c r="F549" s="29"/>
      <c r="G549" s="29"/>
      <c r="H549" s="29"/>
      <c r="I549" s="30"/>
      <c r="J549" s="30"/>
      <c r="K549" s="30"/>
      <c r="L549" s="30"/>
      <c r="M549" s="40"/>
      <c r="N549" s="40"/>
      <c r="O549" s="31"/>
      <c r="P549" s="31"/>
      <c r="Q549" s="32"/>
      <c r="R549" s="32"/>
      <c r="S549" s="33"/>
      <c r="T549" s="33"/>
      <c r="U549" s="33"/>
      <c r="V549" s="33"/>
      <c r="W549" s="33"/>
      <c r="X549" s="33"/>
    </row>
    <row r="550" spans="1:24" s="34" customFormat="1">
      <c r="A550" s="29"/>
      <c r="B550" s="29"/>
      <c r="C550" s="29"/>
      <c r="D550" s="29"/>
      <c r="E550" s="29"/>
      <c r="F550" s="29"/>
      <c r="G550" s="29"/>
      <c r="H550" s="29"/>
      <c r="I550" s="30"/>
      <c r="J550" s="30"/>
      <c r="K550" s="30"/>
      <c r="L550" s="30"/>
      <c r="M550" s="40"/>
      <c r="N550" s="40"/>
      <c r="O550" s="31"/>
      <c r="P550" s="31"/>
      <c r="Q550" s="32"/>
      <c r="R550" s="32"/>
      <c r="S550" s="33"/>
      <c r="T550" s="33"/>
      <c r="U550" s="33"/>
      <c r="V550" s="33"/>
      <c r="W550" s="33"/>
      <c r="X550" s="33"/>
    </row>
    <row r="551" spans="1:24" s="34" customFormat="1">
      <c r="A551" s="29"/>
      <c r="B551" s="29"/>
      <c r="C551" s="29"/>
      <c r="D551" s="29"/>
      <c r="E551" s="29"/>
      <c r="F551" s="29"/>
      <c r="G551" s="29"/>
      <c r="H551" s="29"/>
      <c r="I551" s="30"/>
      <c r="J551" s="30"/>
      <c r="K551" s="30"/>
      <c r="L551" s="30"/>
      <c r="M551" s="40"/>
      <c r="N551" s="40"/>
      <c r="O551" s="31"/>
      <c r="P551" s="31"/>
      <c r="Q551" s="32"/>
      <c r="R551" s="32"/>
      <c r="S551" s="33"/>
      <c r="T551" s="33"/>
      <c r="U551" s="33"/>
      <c r="V551" s="33"/>
      <c r="W551" s="33"/>
      <c r="X551" s="33"/>
    </row>
    <row r="552" spans="1:24" s="34" customFormat="1">
      <c r="A552" s="29"/>
      <c r="B552" s="29"/>
      <c r="C552" s="29"/>
      <c r="D552" s="29"/>
      <c r="E552" s="29"/>
      <c r="F552" s="29"/>
      <c r="G552" s="29"/>
      <c r="H552" s="29"/>
      <c r="I552" s="30"/>
      <c r="J552" s="30"/>
      <c r="K552" s="30"/>
      <c r="L552" s="30"/>
      <c r="M552" s="40"/>
      <c r="N552" s="40"/>
      <c r="O552" s="31"/>
      <c r="P552" s="31"/>
      <c r="Q552" s="32"/>
      <c r="R552" s="32"/>
      <c r="S552" s="33"/>
      <c r="T552" s="33"/>
      <c r="U552" s="33"/>
      <c r="V552" s="33"/>
      <c r="W552" s="33"/>
      <c r="X552" s="33"/>
    </row>
    <row r="553" spans="1:24" s="34" customFormat="1">
      <c r="A553" s="29"/>
      <c r="B553" s="29"/>
      <c r="C553" s="29"/>
      <c r="D553" s="29"/>
      <c r="E553" s="29"/>
      <c r="F553" s="29"/>
      <c r="G553" s="29"/>
      <c r="H553" s="29"/>
      <c r="I553" s="30"/>
      <c r="J553" s="30"/>
      <c r="K553" s="30"/>
      <c r="L553" s="30"/>
      <c r="M553" s="40"/>
      <c r="N553" s="40"/>
      <c r="O553" s="31"/>
      <c r="P553" s="31"/>
      <c r="Q553" s="32"/>
      <c r="R553" s="32"/>
      <c r="S553" s="33"/>
      <c r="T553" s="33"/>
      <c r="U553" s="33"/>
      <c r="V553" s="33"/>
      <c r="W553" s="33"/>
      <c r="X553" s="33"/>
    </row>
    <row r="554" spans="1:24" s="34" customFormat="1">
      <c r="A554" s="29"/>
      <c r="B554" s="29"/>
      <c r="C554" s="29"/>
      <c r="D554" s="29"/>
      <c r="E554" s="29"/>
      <c r="F554" s="29"/>
      <c r="G554" s="29"/>
      <c r="H554" s="29"/>
      <c r="I554" s="30"/>
      <c r="J554" s="30"/>
      <c r="K554" s="30"/>
      <c r="L554" s="30"/>
      <c r="M554" s="40"/>
      <c r="N554" s="40"/>
      <c r="O554" s="31"/>
      <c r="P554" s="31"/>
      <c r="Q554" s="32"/>
      <c r="R554" s="32"/>
      <c r="S554" s="33"/>
      <c r="T554" s="33"/>
      <c r="U554" s="33"/>
      <c r="V554" s="33"/>
      <c r="W554" s="33"/>
      <c r="X554" s="33"/>
    </row>
    <row r="555" spans="1:24" s="34" customFormat="1">
      <c r="A555" s="29"/>
      <c r="B555" s="29"/>
      <c r="C555" s="29"/>
      <c r="D555" s="29"/>
      <c r="E555" s="29"/>
      <c r="F555" s="29"/>
      <c r="G555" s="29"/>
      <c r="H555" s="29"/>
      <c r="I555" s="30"/>
      <c r="J555" s="30"/>
      <c r="K555" s="30"/>
      <c r="L555" s="30"/>
      <c r="M555" s="40"/>
      <c r="N555" s="40"/>
      <c r="O555" s="31"/>
      <c r="P555" s="31"/>
      <c r="Q555" s="32"/>
      <c r="R555" s="32"/>
      <c r="S555" s="33"/>
      <c r="T555" s="33"/>
      <c r="U555" s="33"/>
      <c r="V555" s="33"/>
      <c r="W555" s="33"/>
      <c r="X555" s="33"/>
    </row>
    <row r="556" spans="1:24" s="34" customFormat="1">
      <c r="A556" s="29"/>
      <c r="B556" s="29"/>
      <c r="C556" s="29"/>
      <c r="D556" s="29"/>
      <c r="E556" s="29"/>
      <c r="F556" s="29"/>
      <c r="G556" s="29"/>
      <c r="H556" s="29"/>
      <c r="I556" s="30"/>
      <c r="J556" s="30"/>
      <c r="K556" s="30"/>
      <c r="L556" s="30"/>
      <c r="M556" s="40"/>
      <c r="N556" s="40"/>
      <c r="O556" s="31"/>
      <c r="P556" s="31"/>
      <c r="Q556" s="32"/>
      <c r="R556" s="32"/>
      <c r="S556" s="33"/>
      <c r="T556" s="33"/>
      <c r="U556" s="33"/>
      <c r="V556" s="33"/>
      <c r="W556" s="33"/>
      <c r="X556" s="33"/>
    </row>
    <row r="557" spans="1:24" s="34" customFormat="1">
      <c r="A557" s="29"/>
      <c r="B557" s="29"/>
      <c r="C557" s="29"/>
      <c r="D557" s="29"/>
      <c r="E557" s="29"/>
      <c r="F557" s="29"/>
      <c r="G557" s="29"/>
      <c r="H557" s="29"/>
      <c r="I557" s="30"/>
      <c r="J557" s="30"/>
      <c r="K557" s="30"/>
      <c r="L557" s="30"/>
      <c r="M557" s="40"/>
      <c r="N557" s="40"/>
      <c r="O557" s="31"/>
      <c r="P557" s="31"/>
      <c r="Q557" s="32"/>
      <c r="R557" s="32"/>
      <c r="S557" s="33"/>
      <c r="T557" s="33"/>
      <c r="U557" s="33"/>
      <c r="V557" s="33"/>
      <c r="W557" s="33"/>
      <c r="X557" s="33"/>
    </row>
    <row r="558" spans="1:24" s="34" customFormat="1">
      <c r="A558" s="29"/>
      <c r="B558" s="29"/>
      <c r="C558" s="29"/>
      <c r="D558" s="29"/>
      <c r="E558" s="29"/>
      <c r="F558" s="29"/>
      <c r="G558" s="29"/>
      <c r="H558" s="29"/>
      <c r="I558" s="30"/>
      <c r="J558" s="30"/>
      <c r="K558" s="30"/>
      <c r="L558" s="30"/>
      <c r="M558" s="40"/>
      <c r="N558" s="40"/>
      <c r="O558" s="31"/>
      <c r="P558" s="31"/>
      <c r="Q558" s="32"/>
      <c r="R558" s="32"/>
      <c r="S558" s="33"/>
      <c r="T558" s="33"/>
      <c r="U558" s="33"/>
      <c r="V558" s="33"/>
      <c r="W558" s="33"/>
      <c r="X558" s="33"/>
    </row>
    <row r="559" spans="1:24" s="34" customFormat="1">
      <c r="A559" s="29"/>
      <c r="B559" s="29"/>
      <c r="C559" s="29"/>
      <c r="D559" s="29"/>
      <c r="E559" s="29"/>
      <c r="F559" s="29"/>
      <c r="G559" s="29"/>
      <c r="H559" s="29"/>
      <c r="I559" s="30"/>
      <c r="J559" s="30"/>
      <c r="K559" s="30"/>
      <c r="L559" s="30"/>
      <c r="M559" s="40"/>
      <c r="N559" s="40"/>
      <c r="O559" s="31"/>
      <c r="P559" s="31"/>
      <c r="Q559" s="32"/>
      <c r="R559" s="32"/>
      <c r="S559" s="33"/>
      <c r="T559" s="33"/>
      <c r="U559" s="33"/>
      <c r="V559" s="33"/>
      <c r="W559" s="33"/>
      <c r="X559" s="33"/>
    </row>
    <row r="560" spans="1:24" s="34" customFormat="1">
      <c r="A560" s="29"/>
      <c r="B560" s="29"/>
      <c r="C560" s="29"/>
      <c r="D560" s="29"/>
      <c r="E560" s="29"/>
      <c r="F560" s="29"/>
      <c r="G560" s="29"/>
      <c r="H560" s="29"/>
      <c r="I560" s="30"/>
      <c r="J560" s="30"/>
      <c r="K560" s="30"/>
      <c r="L560" s="30"/>
      <c r="M560" s="40"/>
      <c r="N560" s="40"/>
      <c r="O560" s="31"/>
      <c r="P560" s="31"/>
      <c r="Q560" s="32"/>
      <c r="R560" s="32"/>
      <c r="S560" s="33"/>
      <c r="T560" s="33"/>
      <c r="U560" s="33"/>
      <c r="V560" s="33"/>
      <c r="W560" s="33"/>
      <c r="X560" s="33"/>
    </row>
    <row r="561" spans="1:24" s="34" customFormat="1">
      <c r="A561" s="29"/>
      <c r="B561" s="29"/>
      <c r="C561" s="29"/>
      <c r="D561" s="29"/>
      <c r="E561" s="29"/>
      <c r="F561" s="29"/>
      <c r="G561" s="29"/>
      <c r="H561" s="29"/>
      <c r="I561" s="30"/>
      <c r="J561" s="30"/>
      <c r="K561" s="30"/>
      <c r="L561" s="30"/>
      <c r="M561" s="40"/>
      <c r="N561" s="40"/>
      <c r="O561" s="31"/>
      <c r="P561" s="31"/>
      <c r="Q561" s="32"/>
      <c r="R561" s="32"/>
      <c r="S561" s="33"/>
      <c r="T561" s="33"/>
      <c r="U561" s="33"/>
      <c r="V561" s="33"/>
      <c r="W561" s="33"/>
      <c r="X561" s="33"/>
    </row>
    <row r="562" spans="1:24" s="34" customFormat="1">
      <c r="A562" s="29"/>
      <c r="B562" s="29"/>
      <c r="C562" s="29"/>
      <c r="D562" s="29"/>
      <c r="E562" s="29"/>
      <c r="F562" s="29"/>
      <c r="G562" s="29"/>
      <c r="H562" s="29"/>
      <c r="I562" s="30"/>
      <c r="J562" s="30"/>
      <c r="K562" s="30"/>
      <c r="L562" s="30"/>
      <c r="M562" s="40"/>
      <c r="N562" s="40"/>
      <c r="O562" s="31"/>
      <c r="P562" s="31"/>
      <c r="Q562" s="32"/>
      <c r="R562" s="32"/>
      <c r="S562" s="33"/>
      <c r="T562" s="33"/>
      <c r="U562" s="33"/>
      <c r="V562" s="33"/>
      <c r="W562" s="33"/>
      <c r="X562" s="33"/>
    </row>
    <row r="563" spans="1:24" s="34" customFormat="1">
      <c r="A563" s="29"/>
      <c r="B563" s="29"/>
      <c r="C563" s="29"/>
      <c r="D563" s="29"/>
      <c r="E563" s="29"/>
      <c r="F563" s="29"/>
      <c r="G563" s="29"/>
      <c r="H563" s="29"/>
      <c r="I563" s="30"/>
      <c r="J563" s="30"/>
      <c r="K563" s="30"/>
      <c r="L563" s="30"/>
      <c r="M563" s="40"/>
      <c r="N563" s="40"/>
      <c r="O563" s="31"/>
      <c r="P563" s="31"/>
      <c r="Q563" s="32"/>
      <c r="R563" s="32"/>
      <c r="S563" s="33"/>
      <c r="T563" s="33"/>
      <c r="U563" s="33"/>
      <c r="V563" s="33"/>
      <c r="W563" s="33"/>
      <c r="X563" s="33"/>
    </row>
    <row r="564" spans="1:24" s="34" customFormat="1">
      <c r="A564" s="29"/>
      <c r="B564" s="29"/>
      <c r="C564" s="29"/>
      <c r="D564" s="29"/>
      <c r="E564" s="29"/>
      <c r="F564" s="29"/>
      <c r="G564" s="29"/>
      <c r="H564" s="29"/>
      <c r="I564" s="30"/>
      <c r="J564" s="30"/>
      <c r="K564" s="30"/>
      <c r="L564" s="30"/>
      <c r="M564" s="40"/>
      <c r="N564" s="40"/>
      <c r="O564" s="31"/>
      <c r="P564" s="31"/>
      <c r="Q564" s="32"/>
      <c r="R564" s="32"/>
      <c r="S564" s="33"/>
      <c r="T564" s="33"/>
      <c r="U564" s="33"/>
      <c r="V564" s="33"/>
      <c r="W564" s="33"/>
      <c r="X564" s="33"/>
    </row>
    <row r="565" spans="1:24" s="34" customFormat="1">
      <c r="A565" s="29"/>
      <c r="B565" s="29"/>
      <c r="C565" s="29"/>
      <c r="D565" s="29"/>
      <c r="E565" s="29"/>
      <c r="F565" s="29"/>
      <c r="G565" s="29"/>
      <c r="H565" s="29"/>
      <c r="I565" s="30"/>
      <c r="J565" s="30"/>
      <c r="K565" s="30"/>
      <c r="L565" s="30"/>
      <c r="M565" s="40"/>
      <c r="N565" s="40"/>
      <c r="O565" s="31"/>
      <c r="P565" s="31"/>
      <c r="Q565" s="32"/>
      <c r="R565" s="32"/>
      <c r="S565" s="33"/>
      <c r="T565" s="33"/>
      <c r="U565" s="33"/>
      <c r="V565" s="33"/>
      <c r="W565" s="33"/>
      <c r="X565" s="33"/>
    </row>
    <row r="566" spans="1:24" s="34" customFormat="1">
      <c r="A566" s="29"/>
      <c r="B566" s="29"/>
      <c r="C566" s="29"/>
      <c r="D566" s="29"/>
      <c r="E566" s="29"/>
      <c r="F566" s="29"/>
      <c r="G566" s="29"/>
      <c r="H566" s="29"/>
      <c r="I566" s="30"/>
      <c r="J566" s="30"/>
      <c r="K566" s="30"/>
      <c r="L566" s="30"/>
      <c r="M566" s="40"/>
      <c r="N566" s="40"/>
      <c r="O566" s="31"/>
      <c r="P566" s="31"/>
      <c r="Q566" s="32"/>
      <c r="R566" s="32"/>
      <c r="S566" s="33"/>
      <c r="T566" s="33"/>
      <c r="U566" s="33"/>
      <c r="V566" s="33"/>
      <c r="W566" s="33"/>
      <c r="X566" s="33"/>
    </row>
    <row r="567" spans="1:24" s="34" customFormat="1">
      <c r="A567" s="29"/>
      <c r="B567" s="29"/>
      <c r="C567" s="29"/>
      <c r="D567" s="29"/>
      <c r="E567" s="29"/>
      <c r="F567" s="29"/>
      <c r="G567" s="29"/>
      <c r="H567" s="29"/>
      <c r="I567" s="30"/>
      <c r="J567" s="30"/>
      <c r="K567" s="30"/>
      <c r="L567" s="30"/>
      <c r="M567" s="40"/>
      <c r="N567" s="40"/>
      <c r="O567" s="31"/>
      <c r="P567" s="31"/>
      <c r="Q567" s="32"/>
      <c r="R567" s="32"/>
      <c r="S567" s="33"/>
      <c r="T567" s="33"/>
      <c r="U567" s="33"/>
      <c r="V567" s="33"/>
      <c r="W567" s="33"/>
      <c r="X567" s="33"/>
    </row>
    <row r="568" spans="1:24" s="34" customFormat="1">
      <c r="A568" s="29"/>
      <c r="B568" s="29"/>
      <c r="C568" s="29"/>
      <c r="D568" s="29"/>
      <c r="E568" s="29"/>
      <c r="F568" s="29"/>
      <c r="G568" s="29"/>
      <c r="H568" s="29"/>
      <c r="I568" s="30"/>
      <c r="J568" s="30"/>
      <c r="K568" s="30"/>
      <c r="L568" s="30"/>
      <c r="M568" s="40"/>
      <c r="N568" s="40"/>
      <c r="O568" s="31"/>
      <c r="P568" s="31"/>
      <c r="Q568" s="32"/>
      <c r="R568" s="32"/>
      <c r="S568" s="33"/>
      <c r="T568" s="33"/>
      <c r="U568" s="33"/>
      <c r="V568" s="33"/>
      <c r="W568" s="33"/>
      <c r="X568" s="33"/>
    </row>
    <row r="569" spans="1:24" s="34" customFormat="1">
      <c r="A569" s="29"/>
      <c r="B569" s="29"/>
      <c r="C569" s="29"/>
      <c r="D569" s="29"/>
      <c r="E569" s="29"/>
      <c r="F569" s="29"/>
      <c r="G569" s="29"/>
      <c r="H569" s="29"/>
      <c r="I569" s="30"/>
      <c r="J569" s="30"/>
      <c r="K569" s="30"/>
      <c r="L569" s="30"/>
      <c r="M569" s="40"/>
      <c r="N569" s="40"/>
      <c r="O569" s="31"/>
      <c r="P569" s="31"/>
      <c r="Q569" s="32"/>
      <c r="R569" s="32"/>
      <c r="S569" s="33"/>
      <c r="T569" s="33"/>
      <c r="U569" s="33"/>
      <c r="V569" s="33"/>
      <c r="W569" s="33"/>
      <c r="X569" s="33"/>
    </row>
    <row r="570" spans="1:24" s="34" customFormat="1">
      <c r="A570" s="29"/>
      <c r="B570" s="29"/>
      <c r="C570" s="29"/>
      <c r="D570" s="29"/>
      <c r="E570" s="29"/>
      <c r="F570" s="29"/>
      <c r="G570" s="29"/>
      <c r="H570" s="29"/>
      <c r="I570" s="30"/>
      <c r="J570" s="30"/>
      <c r="K570" s="30"/>
      <c r="L570" s="30"/>
      <c r="M570" s="40"/>
      <c r="N570" s="40"/>
      <c r="O570" s="31"/>
      <c r="P570" s="31"/>
      <c r="Q570" s="32"/>
      <c r="R570" s="32"/>
      <c r="S570" s="33"/>
      <c r="T570" s="33"/>
      <c r="U570" s="33"/>
      <c r="V570" s="33"/>
      <c r="W570" s="33"/>
      <c r="X570" s="33"/>
    </row>
    <row r="571" spans="1:24" s="34" customFormat="1">
      <c r="A571" s="29"/>
      <c r="B571" s="29"/>
      <c r="C571" s="29"/>
      <c r="D571" s="29"/>
      <c r="E571" s="29"/>
      <c r="F571" s="29"/>
      <c r="G571" s="29"/>
      <c r="H571" s="29"/>
      <c r="I571" s="30"/>
      <c r="J571" s="30"/>
      <c r="K571" s="30"/>
      <c r="L571" s="30"/>
      <c r="M571" s="40"/>
      <c r="N571" s="40"/>
      <c r="O571" s="31"/>
      <c r="P571" s="31"/>
      <c r="Q571" s="32"/>
      <c r="R571" s="32"/>
      <c r="S571" s="33"/>
      <c r="T571" s="33"/>
      <c r="U571" s="33"/>
      <c r="V571" s="33"/>
      <c r="W571" s="33"/>
      <c r="X571" s="33"/>
    </row>
    <row r="572" spans="1:24" s="34" customFormat="1">
      <c r="A572" s="29"/>
      <c r="B572" s="29"/>
      <c r="C572" s="29"/>
      <c r="D572" s="29"/>
      <c r="E572" s="29"/>
      <c r="F572" s="29"/>
      <c r="G572" s="29"/>
      <c r="H572" s="29"/>
      <c r="I572" s="30"/>
      <c r="J572" s="30"/>
      <c r="K572" s="30"/>
      <c r="L572" s="30"/>
      <c r="M572" s="40"/>
      <c r="N572" s="40"/>
      <c r="O572" s="31"/>
      <c r="P572" s="31"/>
      <c r="Q572" s="32"/>
      <c r="R572" s="32"/>
      <c r="S572" s="33"/>
      <c r="T572" s="33"/>
      <c r="U572" s="33"/>
      <c r="V572" s="33"/>
      <c r="W572" s="33"/>
      <c r="X572" s="33"/>
    </row>
    <row r="573" spans="1:24" s="34" customFormat="1">
      <c r="A573" s="29"/>
      <c r="B573" s="29"/>
      <c r="C573" s="29"/>
      <c r="D573" s="29"/>
      <c r="E573" s="29"/>
      <c r="F573" s="29"/>
      <c r="G573" s="29"/>
      <c r="H573" s="29"/>
      <c r="I573" s="30"/>
      <c r="J573" s="30"/>
      <c r="K573" s="30"/>
      <c r="L573" s="30"/>
      <c r="M573" s="40"/>
      <c r="N573" s="40"/>
      <c r="O573" s="31"/>
      <c r="P573" s="31"/>
      <c r="Q573" s="32"/>
      <c r="R573" s="32"/>
      <c r="S573" s="33"/>
      <c r="T573" s="33"/>
      <c r="U573" s="33"/>
      <c r="V573" s="33"/>
      <c r="W573" s="33"/>
      <c r="X573" s="33"/>
    </row>
    <row r="574" spans="1:24" s="34" customFormat="1">
      <c r="A574" s="29"/>
      <c r="B574" s="29"/>
      <c r="C574" s="29"/>
      <c r="D574" s="29"/>
      <c r="E574" s="29"/>
      <c r="F574" s="29"/>
      <c r="G574" s="29"/>
      <c r="H574" s="29"/>
      <c r="I574" s="30"/>
      <c r="J574" s="30"/>
      <c r="K574" s="30"/>
      <c r="L574" s="30"/>
      <c r="M574" s="40"/>
      <c r="N574" s="40"/>
      <c r="O574" s="31"/>
      <c r="P574" s="31"/>
      <c r="Q574" s="32"/>
      <c r="R574" s="32"/>
      <c r="S574" s="33"/>
      <c r="T574" s="33"/>
      <c r="U574" s="33"/>
      <c r="V574" s="33"/>
      <c r="W574" s="33"/>
      <c r="X574" s="33"/>
    </row>
    <row r="575" spans="1:24" s="34" customFormat="1">
      <c r="A575" s="29"/>
      <c r="B575" s="29"/>
      <c r="C575" s="29"/>
      <c r="D575" s="29"/>
      <c r="E575" s="29"/>
      <c r="F575" s="29"/>
      <c r="G575" s="29"/>
      <c r="H575" s="29"/>
      <c r="I575" s="30"/>
      <c r="J575" s="30"/>
      <c r="K575" s="30"/>
      <c r="L575" s="30"/>
      <c r="M575" s="40"/>
      <c r="N575" s="40"/>
      <c r="O575" s="31"/>
      <c r="P575" s="31"/>
      <c r="Q575" s="32"/>
      <c r="R575" s="32"/>
      <c r="S575" s="33"/>
      <c r="T575" s="33"/>
      <c r="U575" s="33"/>
      <c r="V575" s="33"/>
      <c r="W575" s="33"/>
      <c r="X575" s="33"/>
    </row>
    <row r="576" spans="1:24" s="34" customFormat="1">
      <c r="A576" s="29"/>
      <c r="B576" s="29"/>
      <c r="C576" s="29"/>
      <c r="D576" s="29"/>
      <c r="E576" s="29"/>
      <c r="F576" s="29"/>
      <c r="G576" s="29"/>
      <c r="H576" s="29"/>
      <c r="I576" s="30"/>
      <c r="J576" s="30"/>
      <c r="K576" s="30"/>
      <c r="L576" s="30"/>
      <c r="M576" s="40"/>
      <c r="N576" s="40"/>
      <c r="O576" s="31"/>
      <c r="P576" s="31"/>
      <c r="Q576" s="32"/>
      <c r="R576" s="32"/>
      <c r="S576" s="33"/>
      <c r="T576" s="33"/>
      <c r="U576" s="33"/>
      <c r="V576" s="33"/>
      <c r="W576" s="33"/>
      <c r="X576" s="33"/>
    </row>
    <row r="577" spans="1:24" s="34" customFormat="1">
      <c r="A577" s="29"/>
      <c r="B577" s="29"/>
      <c r="C577" s="29"/>
      <c r="D577" s="29"/>
      <c r="E577" s="29"/>
      <c r="F577" s="29"/>
      <c r="G577" s="29"/>
      <c r="H577" s="29"/>
      <c r="I577" s="30"/>
      <c r="J577" s="30"/>
      <c r="K577" s="30"/>
      <c r="L577" s="30"/>
      <c r="M577" s="40"/>
      <c r="N577" s="40"/>
      <c r="O577" s="31"/>
      <c r="P577" s="31"/>
      <c r="Q577" s="32"/>
      <c r="R577" s="32"/>
      <c r="S577" s="33"/>
      <c r="T577" s="33"/>
      <c r="U577" s="33"/>
      <c r="V577" s="33"/>
      <c r="W577" s="33"/>
      <c r="X577" s="33"/>
    </row>
    <row r="578" spans="1:24" s="34" customFormat="1">
      <c r="A578" s="29"/>
      <c r="B578" s="29"/>
      <c r="C578" s="29"/>
      <c r="D578" s="29"/>
      <c r="E578" s="29"/>
      <c r="F578" s="29"/>
      <c r="G578" s="29"/>
      <c r="H578" s="29"/>
      <c r="I578" s="30"/>
      <c r="J578" s="30"/>
      <c r="K578" s="30"/>
      <c r="L578" s="30"/>
      <c r="M578" s="40"/>
      <c r="N578" s="40"/>
      <c r="O578" s="31"/>
      <c r="P578" s="31"/>
      <c r="Q578" s="32"/>
      <c r="R578" s="32"/>
      <c r="S578" s="33"/>
      <c r="T578" s="33"/>
      <c r="U578" s="33"/>
      <c r="V578" s="33"/>
      <c r="W578" s="33"/>
      <c r="X578" s="33"/>
    </row>
    <row r="579" spans="1:24" s="34" customFormat="1">
      <c r="A579" s="29"/>
      <c r="B579" s="29"/>
      <c r="C579" s="29"/>
      <c r="D579" s="29"/>
      <c r="E579" s="29"/>
      <c r="F579" s="29"/>
      <c r="G579" s="29"/>
      <c r="H579" s="29"/>
      <c r="I579" s="30"/>
      <c r="J579" s="30"/>
      <c r="K579" s="30"/>
      <c r="L579" s="30"/>
      <c r="M579" s="40"/>
      <c r="N579" s="40"/>
      <c r="O579" s="31"/>
      <c r="P579" s="31"/>
      <c r="Q579" s="32"/>
      <c r="R579" s="32"/>
      <c r="S579" s="33"/>
      <c r="T579" s="33"/>
      <c r="U579" s="33"/>
      <c r="V579" s="33"/>
      <c r="W579" s="33"/>
      <c r="X579" s="33"/>
    </row>
    <row r="580" spans="1:24" s="34" customFormat="1">
      <c r="A580" s="29"/>
      <c r="B580" s="29"/>
      <c r="C580" s="29"/>
      <c r="D580" s="29"/>
      <c r="E580" s="29"/>
      <c r="F580" s="29"/>
      <c r="G580" s="29"/>
      <c r="H580" s="29"/>
      <c r="I580" s="30"/>
      <c r="J580" s="30"/>
      <c r="K580" s="30"/>
      <c r="L580" s="30"/>
      <c r="M580" s="40"/>
      <c r="N580" s="40"/>
      <c r="O580" s="31"/>
      <c r="P580" s="31"/>
      <c r="Q580" s="32"/>
      <c r="R580" s="32"/>
      <c r="S580" s="33"/>
      <c r="T580" s="33"/>
      <c r="U580" s="33"/>
      <c r="V580" s="33"/>
      <c r="W580" s="33"/>
      <c r="X580" s="33"/>
    </row>
    <row r="581" spans="1:24" s="34" customFormat="1">
      <c r="A581" s="29"/>
      <c r="B581" s="29"/>
      <c r="C581" s="29"/>
      <c r="D581" s="29"/>
      <c r="E581" s="29"/>
      <c r="F581" s="29"/>
      <c r="G581" s="29"/>
      <c r="H581" s="29"/>
      <c r="I581" s="30"/>
      <c r="J581" s="30"/>
      <c r="K581" s="30"/>
      <c r="L581" s="30"/>
      <c r="M581" s="40"/>
      <c r="N581" s="40"/>
      <c r="O581" s="31"/>
      <c r="P581" s="31"/>
      <c r="Q581" s="32"/>
      <c r="R581" s="32"/>
      <c r="S581" s="33"/>
      <c r="T581" s="33"/>
      <c r="U581" s="33"/>
      <c r="V581" s="33"/>
      <c r="W581" s="33"/>
      <c r="X581" s="33"/>
    </row>
    <row r="582" spans="1:24" s="34" customFormat="1">
      <c r="A582" s="29"/>
      <c r="B582" s="29"/>
      <c r="C582" s="29"/>
      <c r="D582" s="29"/>
      <c r="E582" s="29"/>
      <c r="F582" s="29"/>
      <c r="G582" s="29"/>
      <c r="H582" s="29"/>
      <c r="I582" s="30"/>
      <c r="J582" s="30"/>
      <c r="K582" s="30"/>
      <c r="L582" s="30"/>
      <c r="M582" s="40"/>
      <c r="N582" s="40"/>
      <c r="O582" s="31"/>
      <c r="P582" s="31"/>
      <c r="Q582" s="32"/>
      <c r="R582" s="32"/>
      <c r="S582" s="33"/>
      <c r="T582" s="33"/>
      <c r="U582" s="33"/>
      <c r="V582" s="33"/>
      <c r="W582" s="33"/>
      <c r="X582" s="33"/>
    </row>
    <row r="583" spans="1:24" s="34" customFormat="1">
      <c r="A583" s="29"/>
      <c r="B583" s="29"/>
      <c r="C583" s="29"/>
      <c r="D583" s="29"/>
      <c r="E583" s="29"/>
      <c r="F583" s="29"/>
      <c r="G583" s="29"/>
      <c r="H583" s="29"/>
      <c r="I583" s="30"/>
      <c r="J583" s="30"/>
      <c r="K583" s="30"/>
      <c r="L583" s="30"/>
      <c r="M583" s="40"/>
      <c r="N583" s="40"/>
      <c r="O583" s="31"/>
      <c r="P583" s="31"/>
      <c r="Q583" s="32"/>
      <c r="R583" s="32"/>
      <c r="S583" s="33"/>
      <c r="T583" s="33"/>
      <c r="U583" s="33"/>
      <c r="V583" s="33"/>
      <c r="W583" s="33"/>
      <c r="X583" s="33"/>
    </row>
    <row r="584" spans="1:24" s="34" customFormat="1">
      <c r="A584" s="29"/>
      <c r="B584" s="29"/>
      <c r="C584" s="29"/>
      <c r="D584" s="29"/>
      <c r="E584" s="29"/>
      <c r="F584" s="29"/>
      <c r="G584" s="29"/>
      <c r="H584" s="29"/>
      <c r="I584" s="30"/>
      <c r="J584" s="30"/>
      <c r="K584" s="30"/>
      <c r="L584" s="30"/>
      <c r="M584" s="40"/>
      <c r="N584" s="40"/>
      <c r="O584" s="31"/>
      <c r="P584" s="31"/>
      <c r="Q584" s="32"/>
      <c r="R584" s="32"/>
      <c r="S584" s="33"/>
      <c r="T584" s="33"/>
      <c r="U584" s="33"/>
      <c r="V584" s="33"/>
      <c r="W584" s="33"/>
      <c r="X584" s="33"/>
    </row>
    <row r="585" spans="1:24" s="34" customFormat="1">
      <c r="A585" s="29"/>
      <c r="B585" s="29"/>
      <c r="C585" s="29"/>
      <c r="D585" s="29"/>
      <c r="E585" s="29"/>
      <c r="F585" s="29"/>
      <c r="G585" s="29"/>
      <c r="H585" s="29"/>
      <c r="I585" s="30"/>
      <c r="J585" s="30"/>
      <c r="K585" s="30"/>
      <c r="L585" s="30"/>
      <c r="M585" s="40"/>
      <c r="N585" s="40"/>
      <c r="O585" s="31"/>
      <c r="P585" s="31"/>
      <c r="Q585" s="32"/>
      <c r="R585" s="32"/>
      <c r="S585" s="33"/>
      <c r="T585" s="33"/>
      <c r="U585" s="33"/>
      <c r="V585" s="33"/>
      <c r="W585" s="33"/>
      <c r="X585" s="33"/>
    </row>
    <row r="586" spans="1:24" s="34" customFormat="1">
      <c r="A586" s="29"/>
      <c r="B586" s="29"/>
      <c r="C586" s="29"/>
      <c r="D586" s="29"/>
      <c r="E586" s="29"/>
      <c r="F586" s="29"/>
      <c r="G586" s="29"/>
      <c r="H586" s="29"/>
      <c r="I586" s="30"/>
      <c r="J586" s="30"/>
      <c r="K586" s="30"/>
      <c r="L586" s="30"/>
      <c r="M586" s="40"/>
      <c r="N586" s="40"/>
      <c r="O586" s="31"/>
      <c r="P586" s="31"/>
      <c r="Q586" s="32"/>
      <c r="R586" s="32"/>
      <c r="S586" s="33"/>
      <c r="T586" s="33"/>
      <c r="U586" s="33"/>
      <c r="V586" s="33"/>
      <c r="W586" s="33"/>
      <c r="X586" s="33"/>
    </row>
    <row r="587" spans="1:24" s="34" customFormat="1">
      <c r="A587" s="29"/>
      <c r="B587" s="29"/>
      <c r="C587" s="29"/>
      <c r="D587" s="29"/>
      <c r="E587" s="29"/>
      <c r="F587" s="29"/>
      <c r="G587" s="29"/>
      <c r="H587" s="29"/>
      <c r="I587" s="30"/>
      <c r="J587" s="30"/>
      <c r="K587" s="30"/>
      <c r="L587" s="30"/>
      <c r="M587" s="40"/>
      <c r="N587" s="40"/>
      <c r="O587" s="31"/>
      <c r="P587" s="31"/>
      <c r="Q587" s="32"/>
      <c r="R587" s="32"/>
      <c r="S587" s="33"/>
      <c r="T587" s="33"/>
      <c r="U587" s="33"/>
      <c r="V587" s="33"/>
      <c r="W587" s="33"/>
      <c r="X587" s="33"/>
    </row>
    <row r="588" spans="1:24" s="34" customFormat="1">
      <c r="A588" s="29"/>
      <c r="B588" s="29"/>
      <c r="C588" s="29"/>
      <c r="D588" s="29"/>
      <c r="E588" s="29"/>
      <c r="F588" s="29"/>
      <c r="G588" s="29"/>
      <c r="H588" s="29"/>
      <c r="I588" s="30"/>
      <c r="J588" s="30"/>
      <c r="K588" s="30"/>
      <c r="L588" s="30"/>
      <c r="M588" s="40"/>
      <c r="N588" s="40"/>
      <c r="O588" s="31"/>
      <c r="P588" s="31"/>
      <c r="Q588" s="32"/>
      <c r="R588" s="32"/>
      <c r="S588" s="33"/>
      <c r="T588" s="33"/>
      <c r="U588" s="33"/>
      <c r="V588" s="33"/>
      <c r="W588" s="33"/>
      <c r="X588" s="33"/>
    </row>
    <row r="589" spans="1:24" s="34" customFormat="1">
      <c r="A589" s="29"/>
      <c r="B589" s="29"/>
      <c r="C589" s="29"/>
      <c r="D589" s="29"/>
      <c r="E589" s="29"/>
      <c r="F589" s="29"/>
      <c r="G589" s="29"/>
      <c r="H589" s="29"/>
      <c r="I589" s="30"/>
      <c r="J589" s="30"/>
      <c r="K589" s="30"/>
      <c r="L589" s="30"/>
      <c r="M589" s="40"/>
      <c r="N589" s="40"/>
      <c r="O589" s="31"/>
      <c r="P589" s="31"/>
      <c r="Q589" s="32"/>
      <c r="R589" s="32"/>
      <c r="S589" s="33"/>
      <c r="T589" s="33"/>
      <c r="U589" s="33"/>
      <c r="V589" s="33"/>
      <c r="W589" s="33"/>
      <c r="X589" s="33"/>
    </row>
    <row r="590" spans="1:24" s="34" customFormat="1">
      <c r="A590" s="29"/>
      <c r="B590" s="29"/>
      <c r="C590" s="29"/>
      <c r="D590" s="29"/>
      <c r="E590" s="29"/>
      <c r="F590" s="29"/>
      <c r="G590" s="29"/>
      <c r="H590" s="29"/>
      <c r="I590" s="30"/>
      <c r="J590" s="30"/>
      <c r="K590" s="30"/>
      <c r="L590" s="30"/>
      <c r="M590" s="40"/>
      <c r="N590" s="40"/>
      <c r="O590" s="31"/>
      <c r="P590" s="31"/>
      <c r="Q590" s="32"/>
      <c r="R590" s="32"/>
      <c r="S590" s="33"/>
      <c r="T590" s="33"/>
      <c r="U590" s="33"/>
      <c r="V590" s="33"/>
      <c r="W590" s="33"/>
      <c r="X590" s="33"/>
    </row>
    <row r="591" spans="1:24" s="34" customFormat="1">
      <c r="A591" s="29"/>
      <c r="B591" s="29"/>
      <c r="C591" s="29"/>
      <c r="D591" s="29"/>
      <c r="E591" s="29"/>
      <c r="F591" s="29"/>
      <c r="G591" s="29"/>
      <c r="H591" s="29"/>
      <c r="I591" s="30"/>
      <c r="J591" s="30"/>
      <c r="K591" s="30"/>
      <c r="L591" s="30"/>
      <c r="M591" s="40"/>
      <c r="N591" s="40"/>
      <c r="O591" s="31"/>
      <c r="P591" s="31"/>
      <c r="Q591" s="32"/>
      <c r="R591" s="32"/>
      <c r="S591" s="33"/>
      <c r="T591" s="33"/>
      <c r="U591" s="33"/>
      <c r="V591" s="33"/>
      <c r="W591" s="33"/>
      <c r="X591" s="33"/>
    </row>
    <row r="592" spans="1:24" s="34" customFormat="1">
      <c r="A592" s="29"/>
      <c r="B592" s="29"/>
      <c r="C592" s="29"/>
      <c r="D592" s="29"/>
      <c r="E592" s="29"/>
      <c r="F592" s="29"/>
      <c r="G592" s="29"/>
      <c r="H592" s="29"/>
      <c r="I592" s="30"/>
      <c r="J592" s="30"/>
      <c r="K592" s="30"/>
      <c r="L592" s="30"/>
      <c r="M592" s="40"/>
      <c r="N592" s="40"/>
      <c r="O592" s="31"/>
      <c r="P592" s="31"/>
      <c r="Q592" s="32"/>
      <c r="R592" s="32"/>
      <c r="S592" s="33"/>
      <c r="T592" s="33"/>
      <c r="U592" s="33"/>
      <c r="V592" s="33"/>
      <c r="W592" s="33"/>
      <c r="X592" s="33"/>
    </row>
    <row r="593" spans="1:24" s="34" customFormat="1">
      <c r="A593" s="29"/>
      <c r="B593" s="29"/>
      <c r="C593" s="29"/>
      <c r="D593" s="29"/>
      <c r="E593" s="29"/>
      <c r="F593" s="29"/>
      <c r="G593" s="29"/>
      <c r="H593" s="29"/>
      <c r="I593" s="30"/>
      <c r="J593" s="30"/>
      <c r="K593" s="30"/>
      <c r="L593" s="30"/>
      <c r="M593" s="40"/>
      <c r="N593" s="40"/>
      <c r="O593" s="31"/>
      <c r="P593" s="31"/>
      <c r="Q593" s="32"/>
      <c r="R593" s="32"/>
      <c r="S593" s="33"/>
      <c r="T593" s="33"/>
      <c r="U593" s="33"/>
      <c r="V593" s="33"/>
      <c r="W593" s="33"/>
      <c r="X593" s="33"/>
    </row>
    <row r="594" spans="1:24" s="34" customFormat="1">
      <c r="A594" s="29"/>
      <c r="B594" s="29"/>
      <c r="C594" s="29"/>
      <c r="D594" s="29"/>
      <c r="E594" s="29"/>
      <c r="F594" s="29"/>
      <c r="G594" s="29"/>
      <c r="H594" s="29"/>
      <c r="I594" s="30"/>
      <c r="J594" s="30"/>
      <c r="K594" s="30"/>
      <c r="L594" s="30"/>
      <c r="M594" s="40"/>
      <c r="N594" s="40"/>
      <c r="O594" s="31"/>
      <c r="P594" s="31"/>
      <c r="Q594" s="32"/>
      <c r="R594" s="32"/>
      <c r="S594" s="33"/>
      <c r="T594" s="33"/>
      <c r="U594" s="33"/>
      <c r="V594" s="33"/>
      <c r="W594" s="33"/>
      <c r="X594" s="33"/>
    </row>
    <row r="595" spans="1:24" s="34" customFormat="1">
      <c r="A595" s="29"/>
      <c r="B595" s="29"/>
      <c r="C595" s="29"/>
      <c r="D595" s="29"/>
      <c r="E595" s="29"/>
      <c r="F595" s="29"/>
      <c r="G595" s="29"/>
      <c r="H595" s="29"/>
      <c r="I595" s="30"/>
      <c r="J595" s="30"/>
      <c r="K595" s="30"/>
      <c r="L595" s="30"/>
      <c r="M595" s="40"/>
      <c r="N595" s="40"/>
      <c r="O595" s="31"/>
      <c r="P595" s="31"/>
      <c r="Q595" s="32"/>
      <c r="R595" s="32"/>
      <c r="S595" s="33"/>
      <c r="T595" s="33"/>
      <c r="U595" s="33"/>
      <c r="V595" s="33"/>
      <c r="W595" s="33"/>
      <c r="X595" s="33"/>
    </row>
    <row r="596" spans="1:24" s="34" customFormat="1">
      <c r="A596" s="29"/>
      <c r="B596" s="29"/>
      <c r="C596" s="29"/>
      <c r="D596" s="29"/>
      <c r="E596" s="29"/>
      <c r="F596" s="29"/>
      <c r="G596" s="29"/>
      <c r="H596" s="29"/>
      <c r="I596" s="30"/>
      <c r="J596" s="30"/>
      <c r="K596" s="30"/>
      <c r="L596" s="30"/>
      <c r="M596" s="40"/>
      <c r="N596" s="40"/>
      <c r="O596" s="31"/>
      <c r="P596" s="31"/>
      <c r="Q596" s="32"/>
      <c r="R596" s="32"/>
      <c r="S596" s="33"/>
      <c r="T596" s="33"/>
      <c r="U596" s="33"/>
      <c r="V596" s="33"/>
      <c r="W596" s="33"/>
      <c r="X596" s="33"/>
    </row>
    <row r="597" spans="1:24" s="34" customFormat="1">
      <c r="A597" s="29"/>
      <c r="B597" s="29"/>
      <c r="C597" s="29"/>
      <c r="D597" s="29"/>
      <c r="E597" s="29"/>
      <c r="F597" s="29"/>
      <c r="G597" s="29"/>
      <c r="H597" s="29"/>
      <c r="I597" s="30"/>
      <c r="J597" s="30"/>
      <c r="K597" s="30"/>
      <c r="L597" s="30"/>
      <c r="M597" s="40"/>
      <c r="N597" s="40"/>
      <c r="O597" s="31"/>
      <c r="P597" s="31"/>
      <c r="Q597" s="32"/>
      <c r="R597" s="32"/>
      <c r="S597" s="33"/>
      <c r="T597" s="33"/>
      <c r="U597" s="33"/>
      <c r="V597" s="33"/>
      <c r="W597" s="33"/>
      <c r="X597" s="33"/>
    </row>
    <row r="598" spans="1:24" s="34" customFormat="1">
      <c r="A598" s="29"/>
      <c r="B598" s="29"/>
      <c r="C598" s="29"/>
      <c r="D598" s="29"/>
      <c r="E598" s="29"/>
      <c r="F598" s="29"/>
      <c r="G598" s="29"/>
      <c r="H598" s="29"/>
      <c r="I598" s="30"/>
      <c r="J598" s="30"/>
      <c r="K598" s="30"/>
      <c r="L598" s="30"/>
      <c r="M598" s="40"/>
      <c r="N598" s="40"/>
      <c r="O598" s="31"/>
      <c r="P598" s="31"/>
      <c r="Q598" s="32"/>
      <c r="R598" s="32"/>
      <c r="S598" s="33"/>
      <c r="T598" s="33"/>
      <c r="U598" s="33"/>
      <c r="V598" s="33"/>
      <c r="W598" s="33"/>
      <c r="X598" s="33"/>
    </row>
    <row r="599" spans="1:24" s="34" customFormat="1">
      <c r="A599" s="29"/>
      <c r="B599" s="29"/>
      <c r="C599" s="29"/>
      <c r="D599" s="29"/>
      <c r="E599" s="29"/>
      <c r="F599" s="29"/>
      <c r="G599" s="29"/>
      <c r="H599" s="29"/>
      <c r="I599" s="30"/>
      <c r="J599" s="30"/>
      <c r="K599" s="30"/>
      <c r="L599" s="30"/>
      <c r="M599" s="40"/>
      <c r="N599" s="40"/>
      <c r="O599" s="31"/>
      <c r="P599" s="31"/>
      <c r="Q599" s="32"/>
      <c r="R599" s="32"/>
      <c r="S599" s="33"/>
      <c r="T599" s="33"/>
      <c r="U599" s="33"/>
      <c r="V599" s="33"/>
      <c r="W599" s="33"/>
      <c r="X599" s="33"/>
    </row>
    <row r="600" spans="1:24" s="34" customFormat="1">
      <c r="A600" s="29"/>
      <c r="B600" s="29"/>
      <c r="C600" s="29"/>
      <c r="D600" s="29"/>
      <c r="E600" s="29"/>
      <c r="F600" s="29"/>
      <c r="G600" s="29"/>
      <c r="H600" s="29"/>
      <c r="I600" s="30"/>
      <c r="J600" s="30"/>
      <c r="K600" s="30"/>
      <c r="L600" s="30"/>
      <c r="M600" s="40"/>
      <c r="N600" s="40"/>
      <c r="O600" s="31"/>
      <c r="P600" s="31"/>
      <c r="Q600" s="32"/>
      <c r="R600" s="32"/>
      <c r="S600" s="33"/>
      <c r="T600" s="33"/>
      <c r="U600" s="33"/>
      <c r="V600" s="33"/>
      <c r="W600" s="33"/>
      <c r="X600" s="33"/>
    </row>
    <row r="601" spans="1:24" s="34" customFormat="1">
      <c r="A601" s="29"/>
      <c r="B601" s="29"/>
      <c r="C601" s="29"/>
      <c r="D601" s="29"/>
      <c r="E601" s="29"/>
      <c r="F601" s="29"/>
      <c r="G601" s="29"/>
      <c r="H601" s="29"/>
      <c r="I601" s="30"/>
      <c r="J601" s="30"/>
      <c r="K601" s="30"/>
      <c r="L601" s="30"/>
      <c r="M601" s="40"/>
      <c r="N601" s="40"/>
      <c r="O601" s="31"/>
      <c r="P601" s="31"/>
      <c r="Q601" s="32"/>
      <c r="R601" s="32"/>
      <c r="S601" s="33"/>
      <c r="T601" s="33"/>
      <c r="U601" s="33"/>
      <c r="V601" s="33"/>
      <c r="W601" s="33"/>
      <c r="X601" s="33"/>
    </row>
    <row r="602" spans="1:24" s="34" customFormat="1">
      <c r="A602" s="29"/>
      <c r="B602" s="29"/>
      <c r="C602" s="29"/>
      <c r="D602" s="29"/>
      <c r="E602" s="29"/>
      <c r="F602" s="29"/>
      <c r="G602" s="29"/>
      <c r="H602" s="29"/>
      <c r="I602" s="30"/>
      <c r="J602" s="30"/>
      <c r="K602" s="30"/>
      <c r="L602" s="30"/>
      <c r="M602" s="40"/>
      <c r="N602" s="40"/>
      <c r="O602" s="31"/>
      <c r="P602" s="31"/>
      <c r="Q602" s="32"/>
      <c r="R602" s="32"/>
      <c r="S602" s="33"/>
      <c r="T602" s="33"/>
      <c r="U602" s="33"/>
      <c r="V602" s="33"/>
      <c r="W602" s="33"/>
      <c r="X602" s="33"/>
    </row>
    <row r="603" spans="1:24" s="34" customFormat="1">
      <c r="A603" s="29"/>
      <c r="B603" s="29"/>
      <c r="C603" s="29"/>
      <c r="D603" s="29"/>
      <c r="E603" s="29"/>
      <c r="F603" s="29"/>
      <c r="G603" s="29"/>
      <c r="H603" s="29"/>
      <c r="I603" s="30"/>
      <c r="J603" s="30"/>
      <c r="K603" s="30"/>
      <c r="L603" s="30"/>
      <c r="M603" s="40"/>
      <c r="N603" s="40"/>
      <c r="O603" s="31"/>
      <c r="P603" s="31"/>
      <c r="Q603" s="32"/>
      <c r="R603" s="32"/>
      <c r="S603" s="33"/>
      <c r="T603" s="33"/>
      <c r="U603" s="33"/>
      <c r="V603" s="33"/>
      <c r="W603" s="33"/>
      <c r="X603" s="33"/>
    </row>
    <row r="604" spans="1:24" s="34" customFormat="1">
      <c r="A604" s="29"/>
      <c r="B604" s="29"/>
      <c r="C604" s="29"/>
      <c r="D604" s="29"/>
      <c r="E604" s="29"/>
      <c r="F604" s="29"/>
      <c r="G604" s="29"/>
      <c r="H604" s="29"/>
      <c r="I604" s="30"/>
      <c r="J604" s="30"/>
      <c r="K604" s="30"/>
      <c r="L604" s="30"/>
      <c r="M604" s="40"/>
      <c r="N604" s="40"/>
      <c r="O604" s="31"/>
      <c r="P604" s="31"/>
      <c r="Q604" s="32"/>
      <c r="R604" s="32"/>
      <c r="S604" s="33"/>
      <c r="T604" s="33"/>
      <c r="U604" s="33"/>
      <c r="V604" s="33"/>
      <c r="W604" s="33"/>
      <c r="X604" s="33"/>
    </row>
    <row r="605" spans="1:24" s="34" customFormat="1">
      <c r="A605" s="29"/>
      <c r="B605" s="29"/>
      <c r="C605" s="29"/>
      <c r="D605" s="29"/>
      <c r="E605" s="29"/>
      <c r="F605" s="29"/>
      <c r="G605" s="29"/>
      <c r="H605" s="29"/>
      <c r="I605" s="30"/>
      <c r="J605" s="30"/>
      <c r="K605" s="30"/>
      <c r="L605" s="30"/>
      <c r="M605" s="40"/>
      <c r="N605" s="40"/>
      <c r="O605" s="31"/>
      <c r="P605" s="31"/>
      <c r="Q605" s="32"/>
      <c r="R605" s="32"/>
      <c r="S605" s="33"/>
      <c r="T605" s="33"/>
      <c r="U605" s="33"/>
      <c r="V605" s="33"/>
      <c r="W605" s="33"/>
      <c r="X605" s="33"/>
    </row>
    <row r="606" spans="1:24" s="34" customFormat="1">
      <c r="A606" s="29"/>
      <c r="B606" s="29"/>
      <c r="C606" s="29"/>
      <c r="D606" s="29"/>
      <c r="E606" s="29"/>
      <c r="F606" s="29"/>
      <c r="G606" s="29"/>
      <c r="H606" s="29"/>
      <c r="I606" s="30"/>
      <c r="J606" s="30"/>
      <c r="K606" s="30"/>
      <c r="L606" s="30"/>
      <c r="M606" s="40"/>
      <c r="N606" s="40"/>
      <c r="O606" s="31"/>
      <c r="P606" s="31"/>
      <c r="Q606" s="32"/>
      <c r="R606" s="32"/>
      <c r="S606" s="33"/>
      <c r="T606" s="33"/>
      <c r="U606" s="33"/>
      <c r="V606" s="33"/>
      <c r="W606" s="33"/>
      <c r="X606" s="33"/>
    </row>
    <row r="607" spans="1:24" s="34" customFormat="1">
      <c r="A607" s="29"/>
      <c r="B607" s="29"/>
      <c r="C607" s="29"/>
      <c r="D607" s="29"/>
      <c r="E607" s="29"/>
      <c r="F607" s="29"/>
      <c r="G607" s="29"/>
      <c r="H607" s="29"/>
      <c r="I607" s="30"/>
      <c r="J607" s="30"/>
      <c r="K607" s="30"/>
      <c r="L607" s="30"/>
      <c r="M607" s="40"/>
      <c r="N607" s="40"/>
      <c r="O607" s="31"/>
      <c r="P607" s="31"/>
      <c r="Q607" s="32"/>
      <c r="R607" s="32"/>
      <c r="S607" s="33"/>
      <c r="T607" s="33"/>
      <c r="U607" s="33"/>
      <c r="V607" s="33"/>
      <c r="W607" s="33"/>
      <c r="X607" s="33"/>
    </row>
    <row r="608" spans="1:24" s="34" customFormat="1">
      <c r="A608" s="29"/>
      <c r="B608" s="29"/>
      <c r="C608" s="29"/>
      <c r="D608" s="29"/>
      <c r="E608" s="29"/>
      <c r="F608" s="29"/>
      <c r="G608" s="29"/>
      <c r="H608" s="29"/>
      <c r="I608" s="30"/>
      <c r="J608" s="30"/>
      <c r="K608" s="30"/>
      <c r="L608" s="30"/>
      <c r="M608" s="40"/>
      <c r="N608" s="40"/>
      <c r="O608" s="31"/>
      <c r="P608" s="31"/>
      <c r="Q608" s="32"/>
      <c r="R608" s="32"/>
      <c r="S608" s="33"/>
      <c r="T608" s="33"/>
      <c r="U608" s="33"/>
      <c r="V608" s="33"/>
      <c r="W608" s="33"/>
      <c r="X608" s="33"/>
    </row>
    <row r="609" spans="1:24" s="34" customFormat="1">
      <c r="A609" s="29"/>
      <c r="B609" s="29"/>
      <c r="C609" s="29"/>
      <c r="D609" s="29"/>
      <c r="E609" s="29"/>
      <c r="F609" s="29"/>
      <c r="G609" s="29"/>
      <c r="H609" s="29"/>
      <c r="I609" s="30"/>
      <c r="J609" s="30"/>
      <c r="K609" s="30"/>
      <c r="L609" s="30"/>
      <c r="M609" s="40"/>
      <c r="N609" s="40"/>
      <c r="O609" s="31"/>
      <c r="P609" s="31"/>
      <c r="Q609" s="32"/>
      <c r="R609" s="32"/>
      <c r="S609" s="33"/>
      <c r="T609" s="33"/>
      <c r="U609" s="33"/>
      <c r="V609" s="33"/>
      <c r="W609" s="33"/>
      <c r="X609" s="33"/>
    </row>
    <row r="610" spans="1:24" s="34" customFormat="1">
      <c r="A610" s="29"/>
      <c r="B610" s="29"/>
      <c r="C610" s="29"/>
      <c r="D610" s="29"/>
      <c r="E610" s="29"/>
      <c r="F610" s="29"/>
      <c r="G610" s="29"/>
      <c r="H610" s="29"/>
      <c r="I610" s="30"/>
      <c r="J610" s="30"/>
      <c r="K610" s="30"/>
      <c r="L610" s="30"/>
      <c r="M610" s="40"/>
      <c r="N610" s="40"/>
      <c r="O610" s="31"/>
      <c r="P610" s="31"/>
      <c r="Q610" s="32"/>
      <c r="R610" s="32"/>
      <c r="S610" s="33"/>
      <c r="T610" s="33"/>
      <c r="U610" s="33"/>
      <c r="V610" s="33"/>
      <c r="W610" s="33"/>
      <c r="X610" s="33"/>
    </row>
    <row r="611" spans="1:24" s="34" customFormat="1">
      <c r="A611" s="29"/>
      <c r="B611" s="29"/>
      <c r="C611" s="29"/>
      <c r="D611" s="29"/>
      <c r="E611" s="29"/>
      <c r="F611" s="29"/>
      <c r="G611" s="29"/>
      <c r="H611" s="29"/>
      <c r="I611" s="30"/>
      <c r="J611" s="30"/>
      <c r="K611" s="30"/>
      <c r="L611" s="30"/>
      <c r="M611" s="40"/>
      <c r="N611" s="40"/>
      <c r="O611" s="31"/>
      <c r="P611" s="31"/>
      <c r="Q611" s="32"/>
      <c r="R611" s="32"/>
      <c r="S611" s="33"/>
      <c r="T611" s="33"/>
      <c r="U611" s="33"/>
      <c r="V611" s="33"/>
      <c r="W611" s="33"/>
      <c r="X611" s="33"/>
    </row>
    <row r="612" spans="1:24" s="34" customFormat="1">
      <c r="A612" s="29"/>
      <c r="B612" s="29"/>
      <c r="C612" s="29"/>
      <c r="D612" s="29"/>
      <c r="E612" s="29"/>
      <c r="F612" s="29"/>
      <c r="G612" s="29"/>
      <c r="H612" s="29"/>
      <c r="I612" s="30"/>
      <c r="J612" s="30"/>
      <c r="K612" s="30"/>
      <c r="L612" s="30"/>
      <c r="M612" s="40"/>
      <c r="N612" s="40"/>
      <c r="O612" s="31"/>
      <c r="P612" s="31"/>
      <c r="Q612" s="32"/>
      <c r="R612" s="32"/>
      <c r="S612" s="33"/>
      <c r="T612" s="33"/>
      <c r="U612" s="33"/>
      <c r="V612" s="33"/>
      <c r="W612" s="33"/>
      <c r="X612" s="33"/>
    </row>
    <row r="613" spans="1:24" s="34" customFormat="1">
      <c r="A613" s="29"/>
      <c r="B613" s="29"/>
      <c r="C613" s="29"/>
      <c r="D613" s="29"/>
      <c r="E613" s="29"/>
      <c r="F613" s="29"/>
      <c r="G613" s="29"/>
      <c r="H613" s="29"/>
      <c r="I613" s="30"/>
      <c r="J613" s="30"/>
      <c r="K613" s="30"/>
      <c r="L613" s="30"/>
      <c r="M613" s="40"/>
      <c r="N613" s="40"/>
      <c r="O613" s="31"/>
      <c r="P613" s="31"/>
      <c r="Q613" s="32"/>
      <c r="R613" s="32"/>
      <c r="S613" s="33"/>
      <c r="T613" s="33"/>
      <c r="U613" s="33"/>
      <c r="V613" s="33"/>
      <c r="W613" s="33"/>
      <c r="X613" s="33"/>
    </row>
    <row r="614" spans="1:24" s="34" customFormat="1">
      <c r="A614" s="29"/>
      <c r="B614" s="29"/>
      <c r="C614" s="29"/>
      <c r="D614" s="29"/>
      <c r="E614" s="29"/>
      <c r="F614" s="29"/>
      <c r="G614" s="29"/>
      <c r="H614" s="29"/>
      <c r="I614" s="30"/>
      <c r="J614" s="30"/>
      <c r="K614" s="30"/>
      <c r="L614" s="30"/>
      <c r="M614" s="40"/>
      <c r="N614" s="40"/>
      <c r="O614" s="31"/>
      <c r="P614" s="31"/>
      <c r="Q614" s="32"/>
      <c r="R614" s="32"/>
      <c r="S614" s="33"/>
      <c r="T614" s="33"/>
      <c r="U614" s="33"/>
      <c r="V614" s="33"/>
      <c r="W614" s="33"/>
      <c r="X614" s="33"/>
    </row>
    <row r="615" spans="1:24" s="34" customFormat="1">
      <c r="A615" s="29"/>
      <c r="B615" s="29"/>
      <c r="C615" s="29"/>
      <c r="D615" s="29"/>
      <c r="E615" s="29"/>
      <c r="F615" s="29"/>
      <c r="G615" s="29"/>
      <c r="H615" s="29"/>
      <c r="I615" s="30"/>
      <c r="J615" s="30"/>
      <c r="K615" s="30"/>
      <c r="L615" s="30"/>
      <c r="M615" s="40"/>
      <c r="N615" s="40"/>
      <c r="O615" s="31"/>
      <c r="P615" s="31"/>
      <c r="Q615" s="32"/>
      <c r="R615" s="32"/>
      <c r="S615" s="33"/>
      <c r="T615" s="33"/>
      <c r="U615" s="33"/>
      <c r="V615" s="33"/>
      <c r="W615" s="33"/>
      <c r="X615" s="33"/>
    </row>
    <row r="616" spans="1:24" s="34" customFormat="1">
      <c r="A616" s="29"/>
      <c r="B616" s="29"/>
      <c r="C616" s="29"/>
      <c r="D616" s="29"/>
      <c r="E616" s="29"/>
      <c r="F616" s="29"/>
      <c r="G616" s="29"/>
      <c r="H616" s="29"/>
      <c r="I616" s="30"/>
      <c r="J616" s="30"/>
      <c r="K616" s="30"/>
      <c r="L616" s="30"/>
      <c r="M616" s="40"/>
      <c r="N616" s="40"/>
      <c r="O616" s="31"/>
      <c r="P616" s="31"/>
      <c r="Q616" s="32"/>
      <c r="R616" s="32"/>
      <c r="S616" s="33"/>
      <c r="T616" s="33"/>
      <c r="U616" s="33"/>
      <c r="V616" s="33"/>
      <c r="W616" s="33"/>
      <c r="X616" s="33"/>
    </row>
    <row r="617" spans="1:24" s="34" customFormat="1">
      <c r="A617" s="29"/>
      <c r="B617" s="29"/>
      <c r="C617" s="29"/>
      <c r="D617" s="29"/>
      <c r="E617" s="29"/>
      <c r="F617" s="29"/>
      <c r="G617" s="29"/>
      <c r="H617" s="29"/>
      <c r="I617" s="30"/>
      <c r="J617" s="30"/>
      <c r="K617" s="30"/>
      <c r="L617" s="30"/>
      <c r="M617" s="40"/>
      <c r="N617" s="40"/>
      <c r="O617" s="31"/>
      <c r="P617" s="31"/>
      <c r="Q617" s="32"/>
      <c r="R617" s="32"/>
      <c r="S617" s="33"/>
      <c r="T617" s="33"/>
      <c r="U617" s="33"/>
      <c r="V617" s="33"/>
      <c r="W617" s="33"/>
      <c r="X617" s="33"/>
    </row>
    <row r="618" spans="1:24" s="34" customFormat="1">
      <c r="A618" s="29"/>
      <c r="B618" s="29"/>
      <c r="C618" s="29"/>
      <c r="D618" s="29"/>
      <c r="E618" s="29"/>
      <c r="F618" s="29"/>
      <c r="G618" s="29"/>
      <c r="H618" s="29"/>
      <c r="I618" s="30"/>
      <c r="J618" s="30"/>
      <c r="K618" s="30"/>
      <c r="L618" s="30"/>
      <c r="M618" s="40"/>
      <c r="N618" s="40"/>
      <c r="O618" s="31"/>
      <c r="P618" s="31"/>
      <c r="Q618" s="32"/>
      <c r="R618" s="32"/>
      <c r="S618" s="33"/>
      <c r="T618" s="33"/>
      <c r="U618" s="33"/>
      <c r="V618" s="33"/>
      <c r="W618" s="33"/>
      <c r="X618" s="33"/>
    </row>
    <row r="619" spans="1:24" s="34" customFormat="1">
      <c r="A619" s="29"/>
      <c r="B619" s="29"/>
      <c r="C619" s="29"/>
      <c r="D619" s="29"/>
      <c r="E619" s="29"/>
      <c r="F619" s="29"/>
      <c r="G619" s="29"/>
      <c r="H619" s="29"/>
      <c r="I619" s="30"/>
      <c r="J619" s="30"/>
      <c r="K619" s="30"/>
      <c r="L619" s="30"/>
      <c r="M619" s="40"/>
      <c r="N619" s="40"/>
      <c r="O619" s="31"/>
      <c r="P619" s="31"/>
      <c r="Q619" s="32"/>
      <c r="R619" s="32"/>
      <c r="S619" s="33"/>
      <c r="T619" s="33"/>
      <c r="U619" s="33"/>
      <c r="V619" s="33"/>
      <c r="W619" s="33"/>
      <c r="X619" s="33"/>
    </row>
    <row r="620" spans="1:24" s="34" customFormat="1">
      <c r="A620" s="29"/>
      <c r="B620" s="29"/>
      <c r="C620" s="29"/>
      <c r="D620" s="29"/>
      <c r="E620" s="29"/>
      <c r="F620" s="29"/>
      <c r="G620" s="29"/>
      <c r="H620" s="29"/>
      <c r="I620" s="30"/>
      <c r="J620" s="30"/>
      <c r="K620" s="30"/>
      <c r="L620" s="30"/>
      <c r="M620" s="40"/>
      <c r="N620" s="40"/>
      <c r="O620" s="31"/>
      <c r="P620" s="31"/>
      <c r="Q620" s="32"/>
      <c r="R620" s="32"/>
      <c r="S620" s="33"/>
      <c r="T620" s="33"/>
      <c r="U620" s="33"/>
      <c r="V620" s="33"/>
      <c r="W620" s="33"/>
      <c r="X620" s="33"/>
    </row>
    <row r="621" spans="1:24" s="34" customFormat="1">
      <c r="A621" s="29"/>
      <c r="B621" s="29"/>
      <c r="C621" s="29"/>
      <c r="D621" s="29"/>
      <c r="E621" s="29"/>
      <c r="F621" s="29"/>
      <c r="G621" s="29"/>
      <c r="H621" s="29"/>
      <c r="I621" s="30"/>
      <c r="J621" s="30"/>
      <c r="K621" s="30"/>
      <c r="L621" s="30"/>
      <c r="M621" s="40"/>
      <c r="N621" s="40"/>
      <c r="O621" s="31"/>
      <c r="P621" s="31"/>
      <c r="Q621" s="32"/>
      <c r="R621" s="32"/>
      <c r="S621" s="33"/>
      <c r="T621" s="33"/>
      <c r="U621" s="33"/>
      <c r="V621" s="33"/>
      <c r="W621" s="33"/>
      <c r="X621" s="33"/>
    </row>
    <row r="622" spans="1:24" s="34" customFormat="1">
      <c r="A622" s="29"/>
      <c r="B622" s="29"/>
      <c r="C622" s="29"/>
      <c r="D622" s="29"/>
      <c r="E622" s="29"/>
      <c r="F622" s="29"/>
      <c r="G622" s="29"/>
      <c r="H622" s="29"/>
      <c r="I622" s="30"/>
      <c r="J622" s="30"/>
      <c r="K622" s="30"/>
      <c r="L622" s="30"/>
      <c r="M622" s="40"/>
      <c r="N622" s="40"/>
      <c r="O622" s="31"/>
      <c r="P622" s="31"/>
      <c r="Q622" s="32"/>
      <c r="R622" s="32"/>
      <c r="S622" s="33"/>
      <c r="T622" s="33"/>
      <c r="U622" s="33"/>
      <c r="V622" s="33"/>
      <c r="W622" s="33"/>
      <c r="X622" s="33"/>
    </row>
    <row r="623" spans="1:24" s="34" customFormat="1">
      <c r="A623" s="29"/>
      <c r="B623" s="29"/>
      <c r="C623" s="29"/>
      <c r="D623" s="29"/>
      <c r="E623" s="29"/>
      <c r="F623" s="29"/>
      <c r="G623" s="29"/>
      <c r="H623" s="29"/>
      <c r="I623" s="30"/>
      <c r="J623" s="30"/>
      <c r="K623" s="30"/>
      <c r="L623" s="30"/>
      <c r="M623" s="40"/>
      <c r="N623" s="40"/>
      <c r="O623" s="31"/>
      <c r="P623" s="31"/>
      <c r="Q623" s="32"/>
      <c r="R623" s="32"/>
      <c r="S623" s="33"/>
      <c r="T623" s="33"/>
      <c r="U623" s="33"/>
      <c r="V623" s="33"/>
      <c r="W623" s="33"/>
      <c r="X623" s="33"/>
    </row>
    <row r="624" spans="1:24" s="34" customFormat="1">
      <c r="A624" s="29"/>
      <c r="B624" s="29"/>
      <c r="C624" s="29"/>
      <c r="D624" s="29"/>
      <c r="E624" s="29"/>
      <c r="F624" s="29"/>
      <c r="G624" s="29"/>
      <c r="H624" s="29"/>
      <c r="I624" s="30"/>
      <c r="J624" s="30"/>
      <c r="K624" s="30"/>
      <c r="L624" s="30"/>
      <c r="M624" s="40"/>
      <c r="N624" s="40"/>
      <c r="O624" s="31"/>
      <c r="P624" s="31"/>
      <c r="Q624" s="32"/>
      <c r="R624" s="32"/>
      <c r="S624" s="33"/>
      <c r="T624" s="33"/>
      <c r="U624" s="33"/>
      <c r="V624" s="33"/>
      <c r="W624" s="33"/>
      <c r="X624" s="33"/>
    </row>
    <row r="625" spans="1:24" s="34" customFormat="1">
      <c r="A625" s="29"/>
      <c r="B625" s="29"/>
      <c r="C625" s="29"/>
      <c r="D625" s="29"/>
      <c r="E625" s="29"/>
      <c r="F625" s="29"/>
      <c r="G625" s="29"/>
      <c r="H625" s="29"/>
      <c r="I625" s="30"/>
      <c r="J625" s="30"/>
      <c r="K625" s="30"/>
      <c r="L625" s="30"/>
      <c r="M625" s="40"/>
      <c r="N625" s="40"/>
      <c r="O625" s="31"/>
      <c r="P625" s="31"/>
      <c r="Q625" s="32"/>
      <c r="R625" s="32"/>
      <c r="S625" s="33"/>
      <c r="T625" s="33"/>
      <c r="U625" s="33"/>
      <c r="V625" s="33"/>
      <c r="W625" s="33"/>
      <c r="X625" s="33"/>
    </row>
    <row r="626" spans="1:24" s="34" customFormat="1">
      <c r="A626" s="29"/>
      <c r="B626" s="29"/>
      <c r="C626" s="29"/>
      <c r="D626" s="29"/>
      <c r="E626" s="29"/>
      <c r="F626" s="29"/>
      <c r="G626" s="29"/>
      <c r="H626" s="29"/>
      <c r="I626" s="30"/>
      <c r="J626" s="30"/>
      <c r="K626" s="30"/>
      <c r="L626" s="30"/>
      <c r="M626" s="40"/>
      <c r="N626" s="40"/>
      <c r="O626" s="31"/>
      <c r="P626" s="31"/>
      <c r="Q626" s="32"/>
      <c r="R626" s="32"/>
      <c r="S626" s="33"/>
      <c r="T626" s="33"/>
      <c r="U626" s="33"/>
      <c r="V626" s="33"/>
      <c r="W626" s="33"/>
      <c r="X626" s="33"/>
    </row>
    <row r="627" spans="1:24" s="34" customFormat="1">
      <c r="A627" s="29"/>
      <c r="B627" s="29"/>
      <c r="C627" s="29"/>
      <c r="D627" s="29"/>
      <c r="E627" s="29"/>
      <c r="F627" s="29"/>
      <c r="G627" s="29"/>
      <c r="H627" s="29"/>
      <c r="I627" s="30"/>
      <c r="J627" s="30"/>
      <c r="K627" s="30"/>
      <c r="L627" s="30"/>
      <c r="M627" s="40"/>
      <c r="N627" s="40"/>
      <c r="O627" s="31"/>
      <c r="P627" s="31"/>
      <c r="Q627" s="32"/>
      <c r="R627" s="32"/>
      <c r="S627" s="33"/>
      <c r="T627" s="33"/>
      <c r="U627" s="33"/>
      <c r="V627" s="33"/>
      <c r="W627" s="33"/>
      <c r="X627" s="33"/>
    </row>
    <row r="628" spans="1:24" s="34" customFormat="1">
      <c r="A628" s="29"/>
      <c r="B628" s="29"/>
      <c r="C628" s="29"/>
      <c r="D628" s="29"/>
      <c r="E628" s="29"/>
      <c r="F628" s="29"/>
      <c r="G628" s="29"/>
      <c r="H628" s="29"/>
      <c r="I628" s="30"/>
      <c r="J628" s="30"/>
      <c r="K628" s="30"/>
      <c r="L628" s="30"/>
      <c r="M628" s="40"/>
      <c r="N628" s="40"/>
      <c r="O628" s="31"/>
      <c r="P628" s="31"/>
      <c r="Q628" s="32"/>
      <c r="R628" s="32"/>
      <c r="S628" s="33"/>
      <c r="T628" s="33"/>
      <c r="U628" s="33"/>
      <c r="V628" s="33"/>
      <c r="W628" s="33"/>
      <c r="X628" s="33"/>
    </row>
    <row r="629" spans="1:24" s="34" customFormat="1">
      <c r="A629" s="29"/>
      <c r="B629" s="29"/>
      <c r="C629" s="29"/>
      <c r="D629" s="29"/>
      <c r="E629" s="29"/>
      <c r="F629" s="29"/>
      <c r="G629" s="29"/>
      <c r="H629" s="29"/>
      <c r="I629" s="30"/>
      <c r="J629" s="30"/>
      <c r="K629" s="30"/>
      <c r="L629" s="30"/>
      <c r="M629" s="40"/>
      <c r="N629" s="40"/>
      <c r="O629" s="31"/>
      <c r="P629" s="31"/>
      <c r="Q629" s="32"/>
      <c r="R629" s="32"/>
      <c r="S629" s="33"/>
      <c r="T629" s="33"/>
      <c r="U629" s="33"/>
      <c r="V629" s="33"/>
      <c r="W629" s="33"/>
      <c r="X629" s="33"/>
    </row>
    <row r="630" spans="1:24" s="34" customFormat="1">
      <c r="A630" s="29"/>
      <c r="B630" s="29"/>
      <c r="C630" s="29"/>
      <c r="D630" s="29"/>
      <c r="E630" s="29"/>
      <c r="F630" s="29"/>
      <c r="G630" s="29"/>
      <c r="H630" s="29"/>
      <c r="I630" s="30"/>
      <c r="J630" s="30"/>
      <c r="K630" s="30"/>
      <c r="L630" s="30"/>
      <c r="M630" s="40"/>
      <c r="N630" s="40"/>
      <c r="O630" s="31"/>
      <c r="P630" s="31"/>
      <c r="Q630" s="32"/>
      <c r="R630" s="32"/>
      <c r="S630" s="33"/>
      <c r="T630" s="33"/>
      <c r="U630" s="33"/>
      <c r="V630" s="33"/>
      <c r="W630" s="33"/>
      <c r="X630" s="33"/>
    </row>
    <row r="631" spans="1:24" s="34" customFormat="1">
      <c r="A631" s="29"/>
      <c r="B631" s="29"/>
      <c r="C631" s="29"/>
      <c r="D631" s="29"/>
      <c r="E631" s="29"/>
      <c r="F631" s="29"/>
      <c r="G631" s="29"/>
      <c r="H631" s="29"/>
      <c r="I631" s="30"/>
      <c r="J631" s="30"/>
      <c r="K631" s="30"/>
      <c r="L631" s="30"/>
      <c r="M631" s="40"/>
      <c r="N631" s="40"/>
      <c r="O631" s="31"/>
      <c r="P631" s="31"/>
      <c r="Q631" s="32"/>
      <c r="R631" s="32"/>
      <c r="S631" s="33"/>
      <c r="T631" s="33"/>
      <c r="U631" s="33"/>
      <c r="V631" s="33"/>
      <c r="W631" s="33"/>
      <c r="X631" s="33"/>
    </row>
    <row r="632" spans="1:24" s="34" customFormat="1">
      <c r="A632" s="29"/>
      <c r="B632" s="29"/>
      <c r="C632" s="29"/>
      <c r="D632" s="29"/>
      <c r="E632" s="29"/>
      <c r="F632" s="29"/>
      <c r="G632" s="29"/>
      <c r="H632" s="29"/>
      <c r="I632" s="30"/>
      <c r="J632" s="30"/>
      <c r="K632" s="30"/>
      <c r="L632" s="30"/>
      <c r="M632" s="40"/>
      <c r="N632" s="40"/>
      <c r="O632" s="31"/>
      <c r="P632" s="31"/>
      <c r="Q632" s="32"/>
      <c r="R632" s="32"/>
      <c r="S632" s="33"/>
      <c r="T632" s="33"/>
      <c r="U632" s="33"/>
      <c r="V632" s="33"/>
      <c r="W632" s="33"/>
      <c r="X632" s="33"/>
    </row>
    <row r="633" spans="1:24" s="34" customFormat="1">
      <c r="A633" s="29"/>
      <c r="B633" s="29"/>
      <c r="C633" s="29"/>
      <c r="D633" s="29"/>
      <c r="E633" s="29"/>
      <c r="F633" s="29"/>
      <c r="G633" s="29"/>
      <c r="H633" s="29"/>
      <c r="I633" s="30"/>
      <c r="J633" s="30"/>
      <c r="K633" s="30"/>
      <c r="L633" s="30"/>
      <c r="M633" s="40"/>
      <c r="N633" s="40"/>
      <c r="O633" s="31"/>
      <c r="P633" s="31"/>
      <c r="Q633" s="32"/>
      <c r="R633" s="32"/>
      <c r="S633" s="33"/>
      <c r="T633" s="33"/>
      <c r="U633" s="33"/>
      <c r="V633" s="33"/>
      <c r="W633" s="33"/>
      <c r="X633" s="33"/>
    </row>
    <row r="634" spans="1:24" s="34" customFormat="1">
      <c r="A634" s="29"/>
      <c r="B634" s="29"/>
      <c r="C634" s="29"/>
      <c r="D634" s="29"/>
      <c r="E634" s="29"/>
      <c r="F634" s="29"/>
      <c r="G634" s="29"/>
      <c r="H634" s="29"/>
      <c r="I634" s="30"/>
      <c r="J634" s="30"/>
      <c r="K634" s="30"/>
      <c r="L634" s="30"/>
      <c r="M634" s="40"/>
      <c r="N634" s="40"/>
      <c r="O634" s="31"/>
      <c r="P634" s="31"/>
      <c r="Q634" s="32"/>
      <c r="R634" s="32"/>
      <c r="S634" s="33"/>
      <c r="T634" s="33"/>
      <c r="U634" s="33"/>
      <c r="V634" s="33"/>
      <c r="W634" s="33"/>
      <c r="X634" s="33"/>
    </row>
    <row r="635" spans="1:24" s="34" customFormat="1">
      <c r="A635" s="29"/>
      <c r="B635" s="29"/>
      <c r="C635" s="29"/>
      <c r="D635" s="29"/>
      <c r="E635" s="29"/>
      <c r="F635" s="29"/>
      <c r="G635" s="29"/>
      <c r="H635" s="29"/>
      <c r="I635" s="30"/>
      <c r="J635" s="30"/>
      <c r="K635" s="30"/>
      <c r="L635" s="30"/>
      <c r="M635" s="40"/>
      <c r="N635" s="40"/>
      <c r="O635" s="31"/>
      <c r="P635" s="31"/>
      <c r="Q635" s="32"/>
      <c r="R635" s="32"/>
      <c r="S635" s="33"/>
      <c r="T635" s="33"/>
      <c r="U635" s="33"/>
      <c r="V635" s="33"/>
      <c r="W635" s="33"/>
      <c r="X635" s="33"/>
    </row>
    <row r="636" spans="1:24" s="34" customFormat="1">
      <c r="A636" s="29"/>
      <c r="B636" s="29"/>
      <c r="C636" s="29"/>
      <c r="D636" s="29"/>
      <c r="E636" s="29"/>
      <c r="F636" s="29"/>
      <c r="G636" s="29"/>
      <c r="H636" s="29"/>
      <c r="I636" s="30"/>
      <c r="J636" s="30"/>
      <c r="K636" s="30"/>
      <c r="L636" s="30"/>
      <c r="M636" s="40"/>
      <c r="N636" s="40"/>
      <c r="O636" s="31"/>
      <c r="P636" s="31"/>
      <c r="Q636" s="32"/>
      <c r="R636" s="32"/>
      <c r="S636" s="33"/>
      <c r="T636" s="33"/>
      <c r="U636" s="33"/>
      <c r="V636" s="33"/>
      <c r="W636" s="33"/>
      <c r="X636" s="33"/>
    </row>
    <row r="637" spans="1:24" s="34" customFormat="1">
      <c r="A637" s="29"/>
      <c r="B637" s="29"/>
      <c r="C637" s="29"/>
      <c r="D637" s="29"/>
      <c r="E637" s="29"/>
      <c r="F637" s="29"/>
      <c r="G637" s="29"/>
      <c r="H637" s="29"/>
      <c r="I637" s="30"/>
      <c r="J637" s="30"/>
      <c r="K637" s="30"/>
      <c r="L637" s="30"/>
      <c r="M637" s="40"/>
      <c r="N637" s="40"/>
      <c r="O637" s="31"/>
      <c r="P637" s="31"/>
      <c r="Q637" s="32"/>
      <c r="R637" s="32"/>
      <c r="S637" s="33"/>
      <c r="T637" s="33"/>
      <c r="U637" s="33"/>
      <c r="V637" s="33"/>
      <c r="W637" s="33"/>
      <c r="X637" s="33"/>
    </row>
    <row r="638" spans="1:24" s="34" customFormat="1">
      <c r="A638" s="29"/>
      <c r="B638" s="29"/>
      <c r="C638" s="29"/>
      <c r="D638" s="29"/>
      <c r="E638" s="29"/>
      <c r="F638" s="29"/>
      <c r="G638" s="29"/>
      <c r="H638" s="29"/>
      <c r="I638" s="30"/>
      <c r="J638" s="30"/>
      <c r="K638" s="30"/>
      <c r="L638" s="30"/>
      <c r="M638" s="40"/>
      <c r="N638" s="40"/>
      <c r="O638" s="31"/>
      <c r="P638" s="31"/>
      <c r="Q638" s="32"/>
      <c r="R638" s="32"/>
      <c r="S638" s="33"/>
      <c r="T638" s="33"/>
      <c r="U638" s="33"/>
      <c r="V638" s="33"/>
      <c r="W638" s="33"/>
      <c r="X638" s="33"/>
    </row>
    <row r="639" spans="1:24" s="34" customFormat="1">
      <c r="A639" s="29"/>
      <c r="B639" s="29"/>
      <c r="C639" s="29"/>
      <c r="D639" s="29"/>
      <c r="E639" s="29"/>
      <c r="F639" s="29"/>
      <c r="G639" s="29"/>
      <c r="H639" s="29"/>
      <c r="I639" s="30"/>
      <c r="J639" s="30"/>
      <c r="K639" s="30"/>
      <c r="L639" s="30"/>
      <c r="M639" s="40"/>
      <c r="N639" s="40"/>
      <c r="O639" s="31"/>
      <c r="P639" s="31"/>
      <c r="Q639" s="32"/>
      <c r="R639" s="32"/>
      <c r="S639" s="33"/>
      <c r="T639" s="33"/>
      <c r="U639" s="33"/>
      <c r="V639" s="33"/>
      <c r="W639" s="33"/>
      <c r="X639" s="33"/>
    </row>
    <row r="640" spans="1:24" s="34" customFormat="1">
      <c r="A640" s="29"/>
      <c r="B640" s="29"/>
      <c r="C640" s="29"/>
      <c r="D640" s="29"/>
      <c r="E640" s="29"/>
      <c r="F640" s="29"/>
      <c r="G640" s="29"/>
      <c r="H640" s="29"/>
      <c r="I640" s="30"/>
      <c r="J640" s="30"/>
      <c r="K640" s="30"/>
      <c r="L640" s="30"/>
      <c r="M640" s="40"/>
      <c r="N640" s="40"/>
      <c r="O640" s="31"/>
      <c r="P640" s="31"/>
      <c r="Q640" s="32"/>
      <c r="R640" s="32"/>
      <c r="S640" s="33"/>
      <c r="T640" s="33"/>
      <c r="U640" s="33"/>
      <c r="V640" s="33"/>
      <c r="W640" s="33"/>
      <c r="X640" s="33"/>
    </row>
    <row r="641" spans="1:24" s="34" customFormat="1">
      <c r="A641" s="29"/>
      <c r="B641" s="29"/>
      <c r="C641" s="29"/>
      <c r="D641" s="29"/>
      <c r="E641" s="29"/>
      <c r="F641" s="29"/>
      <c r="G641" s="29"/>
      <c r="H641" s="29"/>
      <c r="I641" s="30"/>
      <c r="J641" s="30"/>
      <c r="K641" s="30"/>
      <c r="L641" s="30"/>
      <c r="M641" s="40"/>
      <c r="N641" s="40"/>
      <c r="O641" s="31"/>
      <c r="P641" s="31"/>
      <c r="Q641" s="32"/>
      <c r="R641" s="32"/>
      <c r="S641" s="33"/>
      <c r="T641" s="33"/>
      <c r="U641" s="33"/>
      <c r="V641" s="33"/>
      <c r="W641" s="33"/>
      <c r="X641" s="33"/>
    </row>
    <row r="642" spans="1:24" s="34" customFormat="1">
      <c r="A642" s="29"/>
      <c r="B642" s="29"/>
      <c r="C642" s="29"/>
      <c r="D642" s="29"/>
      <c r="E642" s="29"/>
      <c r="F642" s="29"/>
      <c r="G642" s="29"/>
      <c r="H642" s="29"/>
      <c r="I642" s="30"/>
      <c r="J642" s="30"/>
      <c r="K642" s="30"/>
      <c r="L642" s="30"/>
      <c r="M642" s="40"/>
      <c r="N642" s="40"/>
      <c r="O642" s="31"/>
      <c r="P642" s="31"/>
      <c r="Q642" s="32"/>
      <c r="R642" s="32"/>
      <c r="S642" s="33"/>
      <c r="T642" s="33"/>
      <c r="U642" s="33"/>
      <c r="V642" s="33"/>
      <c r="W642" s="33"/>
      <c r="X642" s="33"/>
    </row>
    <row r="643" spans="1:24" s="34" customFormat="1">
      <c r="A643" s="29"/>
      <c r="B643" s="29"/>
      <c r="C643" s="29"/>
      <c r="D643" s="29"/>
      <c r="E643" s="29"/>
      <c r="F643" s="29"/>
      <c r="G643" s="29"/>
      <c r="H643" s="29"/>
      <c r="I643" s="30"/>
      <c r="J643" s="30"/>
      <c r="K643" s="30"/>
      <c r="L643" s="30"/>
      <c r="M643" s="40"/>
      <c r="N643" s="40"/>
      <c r="O643" s="31"/>
      <c r="P643" s="31"/>
      <c r="Q643" s="32"/>
      <c r="R643" s="32"/>
      <c r="S643" s="33"/>
      <c r="T643" s="33"/>
      <c r="U643" s="33"/>
      <c r="V643" s="33"/>
      <c r="W643" s="33"/>
      <c r="X643" s="33"/>
    </row>
    <row r="644" spans="1:24" s="34" customFormat="1">
      <c r="A644" s="29"/>
      <c r="B644" s="29"/>
      <c r="C644" s="29"/>
      <c r="D644" s="29"/>
      <c r="E644" s="29"/>
      <c r="F644" s="29"/>
      <c r="G644" s="29"/>
      <c r="H644" s="29"/>
      <c r="I644" s="30"/>
      <c r="J644" s="30"/>
      <c r="K644" s="30"/>
      <c r="L644" s="30"/>
      <c r="M644" s="40"/>
      <c r="N644" s="40"/>
      <c r="O644" s="31"/>
      <c r="P644" s="31"/>
      <c r="Q644" s="32"/>
      <c r="R644" s="32"/>
      <c r="S644" s="33"/>
      <c r="T644" s="33"/>
      <c r="U644" s="33"/>
      <c r="V644" s="33"/>
      <c r="W644" s="33"/>
      <c r="X644" s="33"/>
    </row>
    <row r="645" spans="1:24" s="34" customFormat="1">
      <c r="A645" s="29"/>
      <c r="B645" s="29"/>
      <c r="C645" s="29"/>
      <c r="D645" s="29"/>
      <c r="E645" s="29"/>
      <c r="F645" s="29"/>
      <c r="G645" s="29"/>
      <c r="H645" s="29"/>
      <c r="I645" s="30"/>
      <c r="J645" s="30"/>
      <c r="K645" s="30"/>
      <c r="L645" s="30"/>
      <c r="M645" s="40"/>
      <c r="N645" s="40"/>
      <c r="O645" s="31"/>
      <c r="P645" s="31"/>
      <c r="Q645" s="32"/>
      <c r="R645" s="32"/>
      <c r="S645" s="33"/>
      <c r="T645" s="33"/>
      <c r="U645" s="33"/>
      <c r="V645" s="33"/>
      <c r="W645" s="33"/>
      <c r="X645" s="33"/>
    </row>
    <row r="646" spans="1:24" s="34" customFormat="1">
      <c r="A646" s="29"/>
      <c r="B646" s="29"/>
      <c r="C646" s="29"/>
      <c r="D646" s="29"/>
      <c r="E646" s="29"/>
      <c r="F646" s="29"/>
      <c r="G646" s="29"/>
      <c r="H646" s="29"/>
      <c r="I646" s="30"/>
      <c r="J646" s="30"/>
      <c r="K646" s="30"/>
      <c r="L646" s="30"/>
      <c r="M646" s="40"/>
      <c r="N646" s="40"/>
      <c r="O646" s="31"/>
      <c r="P646" s="31"/>
      <c r="Q646" s="32"/>
      <c r="R646" s="32"/>
      <c r="S646" s="33"/>
      <c r="T646" s="33"/>
      <c r="U646" s="33"/>
      <c r="V646" s="33"/>
      <c r="W646" s="33"/>
      <c r="X646" s="33"/>
    </row>
    <row r="647" spans="1:24" s="34" customFormat="1">
      <c r="A647" s="29"/>
      <c r="B647" s="29"/>
      <c r="C647" s="29"/>
      <c r="D647" s="29"/>
      <c r="E647" s="29"/>
      <c r="F647" s="29"/>
      <c r="G647" s="29"/>
      <c r="H647" s="29"/>
      <c r="I647" s="30"/>
      <c r="J647" s="30"/>
      <c r="K647" s="30"/>
      <c r="L647" s="30"/>
      <c r="M647" s="40"/>
      <c r="N647" s="40"/>
      <c r="O647" s="31"/>
      <c r="P647" s="31"/>
      <c r="Q647" s="32"/>
      <c r="R647" s="32"/>
      <c r="S647" s="33"/>
      <c r="T647" s="33"/>
      <c r="U647" s="33"/>
      <c r="V647" s="33"/>
      <c r="W647" s="33"/>
      <c r="X647" s="33"/>
    </row>
    <row r="648" spans="1:24" s="34" customFormat="1">
      <c r="A648" s="29"/>
      <c r="B648" s="29"/>
      <c r="C648" s="29"/>
      <c r="D648" s="29"/>
      <c r="E648" s="29"/>
      <c r="F648" s="29"/>
      <c r="G648" s="29"/>
      <c r="H648" s="29"/>
      <c r="I648" s="30"/>
      <c r="J648" s="30"/>
      <c r="K648" s="30"/>
      <c r="L648" s="30"/>
      <c r="M648" s="40"/>
      <c r="N648" s="40"/>
      <c r="O648" s="31"/>
      <c r="P648" s="31"/>
      <c r="Q648" s="32"/>
      <c r="R648" s="32"/>
      <c r="S648" s="33"/>
      <c r="T648" s="33"/>
      <c r="U648" s="33"/>
      <c r="V648" s="33"/>
      <c r="W648" s="33"/>
      <c r="X648" s="33"/>
    </row>
    <row r="649" spans="1:24" s="34" customFormat="1">
      <c r="A649" s="29"/>
      <c r="B649" s="29"/>
      <c r="C649" s="29"/>
      <c r="D649" s="29"/>
      <c r="E649" s="29"/>
      <c r="F649" s="29"/>
      <c r="G649" s="29"/>
      <c r="H649" s="29"/>
      <c r="I649" s="30"/>
      <c r="J649" s="30"/>
      <c r="K649" s="30"/>
      <c r="L649" s="30"/>
      <c r="M649" s="40"/>
      <c r="N649" s="40"/>
      <c r="O649" s="31"/>
      <c r="P649" s="31"/>
      <c r="Q649" s="32"/>
      <c r="R649" s="32"/>
      <c r="S649" s="33"/>
      <c r="T649" s="33"/>
      <c r="U649" s="33"/>
      <c r="V649" s="33"/>
      <c r="W649" s="33"/>
      <c r="X649" s="33"/>
    </row>
    <row r="650" spans="1:24" s="34" customFormat="1">
      <c r="A650" s="29"/>
      <c r="B650" s="29"/>
      <c r="C650" s="29"/>
      <c r="D650" s="29"/>
      <c r="E650" s="29"/>
      <c r="F650" s="29"/>
      <c r="G650" s="29"/>
      <c r="H650" s="29"/>
      <c r="I650" s="30"/>
      <c r="J650" s="30"/>
      <c r="K650" s="30"/>
      <c r="L650" s="30"/>
      <c r="M650" s="40"/>
      <c r="N650" s="40"/>
      <c r="O650" s="31"/>
      <c r="P650" s="31"/>
      <c r="Q650" s="32"/>
      <c r="R650" s="32"/>
      <c r="S650" s="33"/>
      <c r="T650" s="33"/>
      <c r="U650" s="33"/>
      <c r="V650" s="33"/>
      <c r="W650" s="33"/>
      <c r="X650" s="33"/>
    </row>
    <row r="651" spans="1:24" s="34" customFormat="1">
      <c r="A651" s="29"/>
      <c r="B651" s="29"/>
      <c r="C651" s="29"/>
      <c r="D651" s="29"/>
      <c r="E651" s="29"/>
      <c r="F651" s="29"/>
      <c r="G651" s="29"/>
      <c r="H651" s="29"/>
      <c r="I651" s="30"/>
      <c r="J651" s="30"/>
      <c r="K651" s="30"/>
      <c r="L651" s="30"/>
      <c r="M651" s="40"/>
      <c r="N651" s="40"/>
      <c r="O651" s="31"/>
      <c r="P651" s="31"/>
      <c r="Q651" s="32"/>
      <c r="R651" s="32"/>
      <c r="S651" s="33"/>
      <c r="T651" s="33"/>
      <c r="U651" s="33"/>
      <c r="V651" s="33"/>
      <c r="W651" s="33"/>
      <c r="X651" s="33"/>
    </row>
    <row r="652" spans="1:24" s="34" customFormat="1">
      <c r="A652" s="29"/>
      <c r="B652" s="29"/>
      <c r="C652" s="29"/>
      <c r="D652" s="29"/>
      <c r="E652" s="29"/>
      <c r="F652" s="29"/>
      <c r="G652" s="29"/>
      <c r="H652" s="29"/>
      <c r="I652" s="30"/>
      <c r="J652" s="30"/>
      <c r="K652" s="30"/>
      <c r="L652" s="30"/>
      <c r="M652" s="40"/>
      <c r="N652" s="40"/>
      <c r="O652" s="31"/>
      <c r="P652" s="31"/>
      <c r="Q652" s="32"/>
      <c r="R652" s="32"/>
      <c r="S652" s="33"/>
      <c r="T652" s="33"/>
      <c r="U652" s="33"/>
      <c r="V652" s="33"/>
      <c r="W652" s="33"/>
      <c r="X652" s="33"/>
    </row>
    <row r="653" spans="1:24" s="34" customFormat="1">
      <c r="A653" s="29"/>
      <c r="B653" s="29"/>
      <c r="C653" s="29"/>
      <c r="D653" s="29"/>
      <c r="E653" s="29"/>
      <c r="F653" s="29"/>
      <c r="G653" s="29"/>
      <c r="H653" s="29"/>
      <c r="I653" s="30"/>
      <c r="J653" s="30"/>
      <c r="K653" s="30"/>
      <c r="L653" s="30"/>
      <c r="M653" s="40"/>
      <c r="N653" s="40"/>
      <c r="O653" s="31"/>
      <c r="P653" s="31"/>
      <c r="Q653" s="32"/>
      <c r="R653" s="32"/>
      <c r="S653" s="33"/>
      <c r="T653" s="33"/>
      <c r="U653" s="33"/>
      <c r="V653" s="33"/>
      <c r="W653" s="33"/>
      <c r="X653" s="33"/>
    </row>
    <row r="654" spans="1:24" s="34" customFormat="1">
      <c r="A654" s="29"/>
      <c r="B654" s="29"/>
      <c r="C654" s="29"/>
      <c r="D654" s="29"/>
      <c r="E654" s="29"/>
      <c r="F654" s="29"/>
      <c r="G654" s="29"/>
      <c r="H654" s="29"/>
      <c r="I654" s="30"/>
      <c r="J654" s="30"/>
      <c r="K654" s="30"/>
      <c r="L654" s="30"/>
      <c r="M654" s="40"/>
      <c r="N654" s="40"/>
      <c r="O654" s="31"/>
      <c r="P654" s="31"/>
      <c r="Q654" s="32"/>
      <c r="R654" s="32"/>
      <c r="S654" s="33"/>
      <c r="T654" s="33"/>
      <c r="U654" s="33"/>
      <c r="V654" s="33"/>
      <c r="W654" s="33"/>
      <c r="X654" s="33"/>
    </row>
    <row r="655" spans="1:24" s="34" customFormat="1">
      <c r="A655" s="29"/>
      <c r="B655" s="29"/>
      <c r="C655" s="29"/>
      <c r="D655" s="29"/>
      <c r="E655" s="29"/>
      <c r="F655" s="29"/>
      <c r="G655" s="29"/>
      <c r="H655" s="29"/>
      <c r="I655" s="30"/>
      <c r="J655" s="30"/>
      <c r="K655" s="30"/>
      <c r="L655" s="30"/>
      <c r="M655" s="40"/>
      <c r="N655" s="40"/>
      <c r="O655" s="31"/>
      <c r="P655" s="31"/>
      <c r="Q655" s="32"/>
      <c r="R655" s="32"/>
      <c r="S655" s="33"/>
      <c r="T655" s="33"/>
      <c r="U655" s="33"/>
      <c r="V655" s="33"/>
      <c r="W655" s="33"/>
      <c r="X655" s="33"/>
    </row>
    <row r="656" spans="1:24" s="34" customFormat="1">
      <c r="A656" s="29"/>
      <c r="B656" s="29"/>
      <c r="C656" s="29"/>
      <c r="D656" s="29"/>
      <c r="E656" s="29"/>
      <c r="F656" s="29"/>
      <c r="G656" s="29"/>
      <c r="H656" s="29"/>
      <c r="I656" s="30"/>
      <c r="J656" s="30"/>
      <c r="K656" s="30"/>
      <c r="L656" s="30"/>
      <c r="M656" s="40"/>
      <c r="N656" s="40"/>
      <c r="O656" s="31"/>
      <c r="P656" s="31"/>
      <c r="Q656" s="32"/>
      <c r="R656" s="32"/>
      <c r="S656" s="33"/>
      <c r="T656" s="33"/>
      <c r="U656" s="33"/>
      <c r="V656" s="33"/>
      <c r="W656" s="33"/>
      <c r="X656" s="33"/>
    </row>
    <row r="657" spans="1:24" s="34" customFormat="1">
      <c r="A657" s="29"/>
      <c r="B657" s="29"/>
      <c r="C657" s="29"/>
      <c r="D657" s="29"/>
      <c r="E657" s="29"/>
      <c r="F657" s="29"/>
      <c r="G657" s="29"/>
      <c r="H657" s="29"/>
      <c r="I657" s="30"/>
      <c r="J657" s="30"/>
      <c r="K657" s="30"/>
      <c r="L657" s="30"/>
      <c r="M657" s="40"/>
      <c r="N657" s="40"/>
      <c r="O657" s="31"/>
      <c r="P657" s="31"/>
      <c r="Q657" s="32"/>
      <c r="R657" s="32"/>
      <c r="S657" s="33"/>
      <c r="T657" s="33"/>
      <c r="U657" s="33"/>
      <c r="V657" s="33"/>
      <c r="W657" s="33"/>
      <c r="X657" s="33"/>
    </row>
    <row r="658" spans="1:24" s="34" customFormat="1">
      <c r="A658" s="29"/>
      <c r="B658" s="29"/>
      <c r="C658" s="29"/>
      <c r="D658" s="29"/>
      <c r="E658" s="29"/>
      <c r="F658" s="29"/>
      <c r="G658" s="29"/>
      <c r="H658" s="29"/>
      <c r="I658" s="30"/>
      <c r="J658" s="30"/>
      <c r="K658" s="30"/>
      <c r="L658" s="30"/>
      <c r="M658" s="40"/>
      <c r="N658" s="40"/>
      <c r="O658" s="31"/>
      <c r="P658" s="31"/>
      <c r="Q658" s="32"/>
      <c r="R658" s="32"/>
      <c r="S658" s="33"/>
      <c r="T658" s="33"/>
      <c r="U658" s="33"/>
      <c r="V658" s="33"/>
      <c r="W658" s="33"/>
      <c r="X658" s="33"/>
    </row>
    <row r="659" spans="1:24" s="34" customFormat="1">
      <c r="A659" s="29"/>
      <c r="B659" s="29"/>
      <c r="C659" s="29"/>
      <c r="D659" s="29"/>
      <c r="E659" s="29"/>
      <c r="F659" s="29"/>
      <c r="G659" s="29"/>
      <c r="H659" s="29"/>
      <c r="I659" s="30"/>
      <c r="J659" s="30"/>
      <c r="K659" s="30"/>
      <c r="L659" s="30"/>
      <c r="M659" s="40"/>
      <c r="N659" s="40"/>
      <c r="O659" s="31"/>
      <c r="P659" s="31"/>
      <c r="Q659" s="32"/>
      <c r="R659" s="32"/>
      <c r="S659" s="33"/>
      <c r="T659" s="33"/>
      <c r="U659" s="33"/>
      <c r="V659" s="33"/>
      <c r="W659" s="33"/>
      <c r="X659" s="33"/>
    </row>
    <row r="660" spans="1:24" s="34" customFormat="1">
      <c r="A660" s="29"/>
      <c r="B660" s="29"/>
      <c r="C660" s="29"/>
      <c r="D660" s="29"/>
      <c r="E660" s="29"/>
      <c r="F660" s="29"/>
      <c r="G660" s="29"/>
      <c r="H660" s="29"/>
      <c r="I660" s="30"/>
      <c r="J660" s="30"/>
      <c r="K660" s="30"/>
      <c r="L660" s="30"/>
      <c r="M660" s="40"/>
      <c r="N660" s="40"/>
      <c r="O660" s="31"/>
      <c r="P660" s="31"/>
      <c r="Q660" s="32"/>
      <c r="R660" s="32"/>
      <c r="S660" s="33"/>
      <c r="T660" s="33"/>
      <c r="U660" s="33"/>
      <c r="V660" s="33"/>
      <c r="W660" s="33"/>
      <c r="X660" s="33"/>
    </row>
    <row r="661" spans="1:24" s="34" customFormat="1">
      <c r="A661" s="29"/>
      <c r="B661" s="29"/>
      <c r="C661" s="29"/>
      <c r="D661" s="29"/>
      <c r="E661" s="29"/>
      <c r="F661" s="29"/>
      <c r="G661" s="29"/>
      <c r="H661" s="29"/>
      <c r="I661" s="30"/>
      <c r="J661" s="30"/>
      <c r="K661" s="30"/>
      <c r="L661" s="30"/>
      <c r="M661" s="40"/>
      <c r="N661" s="40"/>
      <c r="O661" s="31"/>
      <c r="P661" s="31"/>
      <c r="Q661" s="32"/>
      <c r="R661" s="32"/>
      <c r="S661" s="33"/>
      <c r="T661" s="33"/>
      <c r="U661" s="33"/>
      <c r="V661" s="33"/>
      <c r="W661" s="33"/>
      <c r="X661" s="33"/>
    </row>
    <row r="662" spans="1:24" s="34" customFormat="1">
      <c r="A662" s="29"/>
      <c r="B662" s="29"/>
      <c r="C662" s="29"/>
      <c r="D662" s="29"/>
      <c r="E662" s="29"/>
      <c r="F662" s="29"/>
      <c r="G662" s="29"/>
      <c r="H662" s="29"/>
      <c r="I662" s="30"/>
      <c r="J662" s="30"/>
      <c r="K662" s="30"/>
      <c r="L662" s="30"/>
      <c r="M662" s="40"/>
      <c r="N662" s="40"/>
      <c r="O662" s="31"/>
      <c r="P662" s="31"/>
      <c r="Q662" s="32"/>
      <c r="R662" s="32"/>
      <c r="S662" s="33"/>
      <c r="T662" s="33"/>
      <c r="U662" s="33"/>
      <c r="V662" s="33"/>
      <c r="W662" s="33"/>
      <c r="X662" s="33"/>
    </row>
    <row r="663" spans="1:24" s="34" customFormat="1">
      <c r="A663" s="29"/>
      <c r="B663" s="29"/>
      <c r="C663" s="29"/>
      <c r="D663" s="29"/>
      <c r="E663" s="29"/>
      <c r="F663" s="29"/>
      <c r="G663" s="29"/>
      <c r="H663" s="29"/>
      <c r="I663" s="30"/>
      <c r="J663" s="30"/>
      <c r="K663" s="30"/>
      <c r="L663" s="30"/>
      <c r="M663" s="40"/>
      <c r="N663" s="40"/>
      <c r="O663" s="31"/>
      <c r="P663" s="31"/>
      <c r="Q663" s="32"/>
      <c r="R663" s="32"/>
      <c r="S663" s="33"/>
      <c r="T663" s="33"/>
      <c r="U663" s="33"/>
      <c r="V663" s="33"/>
      <c r="W663" s="33"/>
      <c r="X663" s="33"/>
    </row>
    <row r="664" spans="1:24" s="34" customFormat="1">
      <c r="A664" s="29"/>
      <c r="B664" s="29"/>
      <c r="C664" s="29"/>
      <c r="D664" s="29"/>
      <c r="E664" s="29"/>
      <c r="F664" s="29"/>
      <c r="G664" s="29"/>
      <c r="H664" s="29"/>
      <c r="I664" s="30"/>
      <c r="J664" s="30"/>
      <c r="K664" s="30"/>
      <c r="L664" s="30"/>
      <c r="M664" s="40"/>
      <c r="N664" s="40"/>
      <c r="O664" s="31"/>
      <c r="P664" s="31"/>
      <c r="Q664" s="32"/>
      <c r="R664" s="32"/>
      <c r="S664" s="33"/>
      <c r="T664" s="33"/>
      <c r="U664" s="33"/>
      <c r="V664" s="33"/>
      <c r="W664" s="33"/>
      <c r="X664" s="33"/>
    </row>
    <row r="665" spans="1:24" s="34" customFormat="1">
      <c r="A665" s="29"/>
      <c r="B665" s="29"/>
      <c r="C665" s="29"/>
      <c r="D665" s="29"/>
      <c r="E665" s="29"/>
      <c r="F665" s="29"/>
      <c r="G665" s="29"/>
      <c r="H665" s="29"/>
      <c r="I665" s="30"/>
      <c r="J665" s="30"/>
      <c r="K665" s="30"/>
      <c r="L665" s="30"/>
      <c r="M665" s="40"/>
      <c r="N665" s="40"/>
      <c r="O665" s="31"/>
      <c r="P665" s="31"/>
      <c r="Q665" s="32"/>
      <c r="R665" s="32"/>
      <c r="S665" s="33"/>
      <c r="T665" s="33"/>
      <c r="U665" s="33"/>
      <c r="V665" s="33"/>
      <c r="W665" s="33"/>
      <c r="X665" s="33"/>
    </row>
    <row r="666" spans="1:24" s="34" customFormat="1">
      <c r="A666" s="29"/>
      <c r="B666" s="29"/>
      <c r="C666" s="29"/>
      <c r="D666" s="29"/>
      <c r="E666" s="29"/>
      <c r="F666" s="29"/>
      <c r="G666" s="29"/>
      <c r="H666" s="29"/>
      <c r="I666" s="30"/>
      <c r="J666" s="30"/>
      <c r="K666" s="30"/>
      <c r="L666" s="30"/>
      <c r="M666" s="40"/>
      <c r="N666" s="40"/>
      <c r="O666" s="31"/>
      <c r="P666" s="31"/>
      <c r="Q666" s="32"/>
      <c r="R666" s="32"/>
      <c r="S666" s="33"/>
      <c r="T666" s="33"/>
      <c r="U666" s="33"/>
      <c r="V666" s="33"/>
      <c r="W666" s="33"/>
      <c r="X666" s="33"/>
    </row>
    <row r="667" spans="1:24" s="34" customFormat="1">
      <c r="A667" s="29"/>
      <c r="B667" s="29"/>
      <c r="C667" s="29"/>
      <c r="D667" s="29"/>
      <c r="E667" s="29"/>
      <c r="F667" s="29"/>
      <c r="G667" s="29"/>
      <c r="H667" s="29"/>
      <c r="I667" s="30"/>
      <c r="J667" s="30"/>
      <c r="K667" s="30"/>
      <c r="L667" s="30"/>
      <c r="M667" s="40"/>
      <c r="N667" s="40"/>
      <c r="O667" s="31"/>
      <c r="P667" s="31"/>
      <c r="Q667" s="32"/>
      <c r="R667" s="32"/>
      <c r="S667" s="33"/>
      <c r="T667" s="33"/>
      <c r="U667" s="33"/>
      <c r="V667" s="33"/>
      <c r="W667" s="33"/>
      <c r="X667" s="33"/>
    </row>
    <row r="668" spans="1:24" s="34" customFormat="1">
      <c r="A668" s="29"/>
      <c r="B668" s="29"/>
      <c r="C668" s="29"/>
      <c r="D668" s="29"/>
      <c r="E668" s="29"/>
      <c r="F668" s="29"/>
      <c r="G668" s="29"/>
      <c r="H668" s="29"/>
      <c r="I668" s="30"/>
      <c r="J668" s="30"/>
      <c r="K668" s="30"/>
      <c r="L668" s="30"/>
      <c r="M668" s="40"/>
      <c r="N668" s="40"/>
      <c r="O668" s="31"/>
      <c r="P668" s="31"/>
      <c r="Q668" s="32"/>
      <c r="R668" s="32"/>
      <c r="S668" s="33"/>
      <c r="T668" s="33"/>
      <c r="U668" s="33"/>
      <c r="V668" s="33"/>
      <c r="W668" s="33"/>
      <c r="X668" s="33"/>
    </row>
    <row r="669" spans="1:24" s="34" customFormat="1">
      <c r="A669" s="29"/>
      <c r="B669" s="29"/>
      <c r="C669" s="29"/>
      <c r="D669" s="29"/>
      <c r="E669" s="29"/>
      <c r="F669" s="29"/>
      <c r="G669" s="29"/>
      <c r="H669" s="29"/>
      <c r="I669" s="30"/>
      <c r="J669" s="30"/>
      <c r="K669" s="30"/>
      <c r="L669" s="30"/>
      <c r="M669" s="40"/>
      <c r="N669" s="40"/>
      <c r="O669" s="31"/>
      <c r="P669" s="31"/>
      <c r="Q669" s="32"/>
      <c r="R669" s="32"/>
      <c r="S669" s="33"/>
      <c r="T669" s="33"/>
      <c r="U669" s="33"/>
      <c r="V669" s="33"/>
      <c r="W669" s="33"/>
      <c r="X669" s="33"/>
    </row>
    <row r="670" spans="1:24" s="34" customFormat="1">
      <c r="A670" s="29"/>
      <c r="B670" s="29"/>
      <c r="C670" s="29"/>
      <c r="D670" s="29"/>
      <c r="E670" s="29"/>
      <c r="F670" s="29"/>
      <c r="G670" s="29"/>
      <c r="H670" s="29"/>
      <c r="I670" s="30"/>
      <c r="J670" s="30"/>
      <c r="K670" s="30"/>
      <c r="L670" s="30"/>
      <c r="M670" s="40"/>
      <c r="N670" s="40"/>
      <c r="O670" s="31"/>
      <c r="P670" s="31"/>
      <c r="Q670" s="32"/>
      <c r="R670" s="32"/>
      <c r="S670" s="33"/>
      <c r="T670" s="33"/>
      <c r="U670" s="33"/>
      <c r="V670" s="33"/>
      <c r="W670" s="33"/>
      <c r="X670" s="33"/>
    </row>
    <row r="671" spans="1:24" s="34" customFormat="1">
      <c r="A671" s="29"/>
      <c r="B671" s="29"/>
      <c r="C671" s="29"/>
      <c r="D671" s="29"/>
      <c r="E671" s="29"/>
      <c r="F671" s="29"/>
      <c r="G671" s="29"/>
      <c r="H671" s="29"/>
      <c r="I671" s="30"/>
      <c r="J671" s="30"/>
      <c r="K671" s="30"/>
      <c r="L671" s="30"/>
      <c r="M671" s="40"/>
      <c r="N671" s="40"/>
      <c r="O671" s="31"/>
      <c r="P671" s="31"/>
      <c r="Q671" s="32"/>
      <c r="R671" s="32"/>
      <c r="S671" s="33"/>
      <c r="T671" s="33"/>
      <c r="U671" s="33"/>
      <c r="V671" s="33"/>
      <c r="W671" s="33"/>
      <c r="X671" s="33"/>
    </row>
    <row r="672" spans="1:24" s="34" customFormat="1">
      <c r="A672" s="29"/>
      <c r="B672" s="29"/>
      <c r="C672" s="29"/>
      <c r="D672" s="29"/>
      <c r="E672" s="29"/>
      <c r="F672" s="29"/>
      <c r="G672" s="29"/>
      <c r="H672" s="29"/>
      <c r="I672" s="30"/>
      <c r="J672" s="30"/>
      <c r="K672" s="30"/>
      <c r="L672" s="30"/>
      <c r="M672" s="40"/>
      <c r="N672" s="40"/>
      <c r="O672" s="31"/>
      <c r="P672" s="31"/>
      <c r="Q672" s="32"/>
      <c r="R672" s="32"/>
      <c r="S672" s="33"/>
      <c r="T672" s="33"/>
      <c r="U672" s="33"/>
      <c r="V672" s="33"/>
      <c r="W672" s="33"/>
      <c r="X672" s="33"/>
    </row>
    <row r="673" spans="1:24" s="34" customFormat="1">
      <c r="A673" s="29"/>
      <c r="B673" s="29"/>
      <c r="C673" s="29"/>
      <c r="D673" s="29"/>
      <c r="E673" s="29"/>
      <c r="F673" s="29"/>
      <c r="G673" s="29"/>
      <c r="H673" s="29"/>
      <c r="I673" s="30"/>
      <c r="J673" s="30"/>
      <c r="K673" s="30"/>
      <c r="L673" s="30"/>
      <c r="M673" s="40"/>
      <c r="N673" s="40"/>
      <c r="O673" s="31"/>
      <c r="P673" s="31"/>
      <c r="Q673" s="32"/>
      <c r="R673" s="32"/>
      <c r="S673" s="33"/>
      <c r="T673" s="33"/>
      <c r="U673" s="33"/>
      <c r="V673" s="33"/>
      <c r="W673" s="33"/>
      <c r="X673" s="33"/>
    </row>
    <row r="674" spans="1:24" s="34" customFormat="1">
      <c r="A674" s="29"/>
      <c r="B674" s="29"/>
      <c r="C674" s="29"/>
      <c r="D674" s="29"/>
      <c r="E674" s="29"/>
      <c r="F674" s="29"/>
      <c r="G674" s="29"/>
      <c r="H674" s="29"/>
      <c r="I674" s="30"/>
      <c r="J674" s="30"/>
      <c r="K674" s="30"/>
      <c r="L674" s="30"/>
      <c r="M674" s="40"/>
      <c r="N674" s="40"/>
      <c r="O674" s="31"/>
      <c r="P674" s="31"/>
      <c r="Q674" s="32"/>
      <c r="R674" s="32"/>
      <c r="S674" s="33"/>
      <c r="T674" s="33"/>
      <c r="U674" s="33"/>
      <c r="V674" s="33"/>
      <c r="W674" s="33"/>
      <c r="X674" s="33"/>
    </row>
    <row r="675" spans="1:24" s="34" customFormat="1">
      <c r="A675" s="29"/>
      <c r="B675" s="29"/>
      <c r="C675" s="29"/>
      <c r="D675" s="29"/>
      <c r="E675" s="29"/>
      <c r="F675" s="29"/>
      <c r="G675" s="29"/>
      <c r="H675" s="29"/>
      <c r="I675" s="30"/>
      <c r="J675" s="30"/>
      <c r="K675" s="30"/>
      <c r="L675" s="30"/>
      <c r="M675" s="40"/>
      <c r="N675" s="40"/>
      <c r="O675" s="31"/>
      <c r="P675" s="31"/>
      <c r="Q675" s="32"/>
      <c r="R675" s="32"/>
      <c r="S675" s="33"/>
      <c r="T675" s="33"/>
      <c r="U675" s="33"/>
      <c r="V675" s="33"/>
      <c r="W675" s="33"/>
      <c r="X675" s="33"/>
    </row>
    <row r="676" spans="1:24" s="34" customFormat="1">
      <c r="A676" s="29"/>
      <c r="B676" s="29"/>
      <c r="C676" s="29"/>
      <c r="D676" s="29"/>
      <c r="E676" s="29"/>
      <c r="F676" s="29"/>
      <c r="G676" s="29"/>
      <c r="H676" s="29"/>
      <c r="I676" s="30"/>
      <c r="J676" s="30"/>
      <c r="K676" s="30"/>
      <c r="L676" s="30"/>
      <c r="M676" s="40"/>
      <c r="N676" s="40"/>
      <c r="O676" s="31"/>
      <c r="P676" s="31"/>
      <c r="Q676" s="32"/>
      <c r="R676" s="32"/>
      <c r="S676" s="33"/>
      <c r="T676" s="33"/>
      <c r="U676" s="33"/>
      <c r="V676" s="33"/>
      <c r="W676" s="33"/>
      <c r="X676" s="33"/>
    </row>
    <row r="677" spans="1:24" s="34" customFormat="1">
      <c r="A677" s="29"/>
      <c r="B677" s="29"/>
      <c r="C677" s="29"/>
      <c r="D677" s="29"/>
      <c r="E677" s="29"/>
      <c r="F677" s="29"/>
      <c r="G677" s="29"/>
      <c r="H677" s="29"/>
      <c r="I677" s="30"/>
      <c r="J677" s="30"/>
      <c r="K677" s="30"/>
      <c r="L677" s="30"/>
      <c r="M677" s="40"/>
      <c r="N677" s="40"/>
      <c r="O677" s="31"/>
      <c r="P677" s="31"/>
      <c r="Q677" s="32"/>
      <c r="R677" s="32"/>
      <c r="S677" s="33"/>
      <c r="T677" s="33"/>
      <c r="U677" s="33"/>
      <c r="V677" s="33"/>
      <c r="W677" s="33"/>
      <c r="X677" s="33"/>
    </row>
    <row r="678" spans="1:24" s="34" customFormat="1">
      <c r="A678" s="29"/>
      <c r="B678" s="29"/>
      <c r="C678" s="29"/>
      <c r="D678" s="29"/>
      <c r="E678" s="29"/>
      <c r="F678" s="29"/>
      <c r="G678" s="29"/>
      <c r="H678" s="29"/>
      <c r="I678" s="30"/>
      <c r="J678" s="30"/>
      <c r="K678" s="30"/>
      <c r="L678" s="30"/>
      <c r="M678" s="40"/>
      <c r="N678" s="40"/>
      <c r="O678" s="31"/>
      <c r="P678" s="31"/>
      <c r="Q678" s="32"/>
      <c r="R678" s="32"/>
      <c r="S678" s="33"/>
      <c r="T678" s="33"/>
      <c r="U678" s="33"/>
      <c r="V678" s="33"/>
      <c r="W678" s="33"/>
      <c r="X678" s="33"/>
    </row>
    <row r="679" spans="1:24" s="34" customFormat="1">
      <c r="A679" s="29"/>
      <c r="B679" s="29"/>
      <c r="C679" s="29"/>
      <c r="D679" s="29"/>
      <c r="E679" s="29"/>
      <c r="F679" s="29"/>
      <c r="G679" s="29"/>
      <c r="H679" s="29"/>
      <c r="I679" s="30"/>
      <c r="J679" s="30"/>
      <c r="K679" s="30"/>
      <c r="L679" s="30"/>
      <c r="M679" s="40"/>
      <c r="N679" s="40"/>
      <c r="O679" s="31"/>
      <c r="P679" s="31"/>
      <c r="Q679" s="32"/>
      <c r="R679" s="32"/>
      <c r="S679" s="33"/>
      <c r="T679" s="33"/>
      <c r="U679" s="33"/>
      <c r="V679" s="33"/>
      <c r="W679" s="33"/>
      <c r="X679" s="33"/>
    </row>
    <row r="680" spans="1:24" s="34" customFormat="1">
      <c r="A680" s="29"/>
      <c r="B680" s="29"/>
      <c r="C680" s="29"/>
      <c r="D680" s="29"/>
      <c r="E680" s="29"/>
      <c r="F680" s="29"/>
      <c r="G680" s="29"/>
      <c r="H680" s="29"/>
      <c r="I680" s="30"/>
      <c r="J680" s="30"/>
      <c r="K680" s="30"/>
      <c r="L680" s="30"/>
      <c r="M680" s="40"/>
      <c r="N680" s="40"/>
      <c r="O680" s="31"/>
      <c r="P680" s="31"/>
      <c r="Q680" s="32"/>
      <c r="R680" s="32"/>
      <c r="S680" s="33"/>
      <c r="T680" s="33"/>
      <c r="U680" s="33"/>
      <c r="V680" s="33"/>
      <c r="W680" s="33"/>
      <c r="X680" s="33"/>
    </row>
    <row r="681" spans="1:24" s="34" customFormat="1">
      <c r="A681" s="29"/>
      <c r="B681" s="29"/>
      <c r="C681" s="29"/>
      <c r="D681" s="29"/>
      <c r="E681" s="29"/>
      <c r="F681" s="29"/>
      <c r="G681" s="29"/>
      <c r="H681" s="29"/>
      <c r="I681" s="30"/>
      <c r="J681" s="30"/>
      <c r="K681" s="30"/>
      <c r="L681" s="30"/>
      <c r="M681" s="40"/>
      <c r="N681" s="40"/>
      <c r="O681" s="31"/>
      <c r="P681" s="31"/>
      <c r="Q681" s="32"/>
      <c r="R681" s="32"/>
      <c r="S681" s="33"/>
      <c r="T681" s="33"/>
      <c r="U681" s="33"/>
      <c r="V681" s="33"/>
      <c r="W681" s="33"/>
      <c r="X681" s="33"/>
    </row>
    <row r="682" spans="1:24" s="34" customFormat="1">
      <c r="A682" s="29"/>
      <c r="B682" s="29"/>
      <c r="C682" s="29"/>
      <c r="D682" s="29"/>
      <c r="E682" s="29"/>
      <c r="F682" s="29"/>
      <c r="G682" s="29"/>
      <c r="H682" s="29"/>
      <c r="I682" s="30"/>
      <c r="J682" s="30"/>
      <c r="K682" s="30"/>
      <c r="L682" s="30"/>
      <c r="M682" s="40"/>
      <c r="N682" s="40"/>
      <c r="O682" s="31"/>
      <c r="P682" s="31"/>
      <c r="Q682" s="32"/>
      <c r="R682" s="32"/>
      <c r="S682" s="33"/>
      <c r="T682" s="33"/>
      <c r="U682" s="33"/>
      <c r="V682" s="33"/>
      <c r="W682" s="33"/>
      <c r="X682" s="33"/>
    </row>
    <row r="683" spans="1:24" s="34" customFormat="1">
      <c r="A683" s="29"/>
      <c r="B683" s="29"/>
      <c r="C683" s="29"/>
      <c r="D683" s="29"/>
      <c r="E683" s="29"/>
      <c r="F683" s="29"/>
      <c r="G683" s="29"/>
      <c r="H683" s="29"/>
      <c r="I683" s="30"/>
      <c r="J683" s="30"/>
      <c r="K683" s="30"/>
      <c r="L683" s="30"/>
      <c r="M683" s="40"/>
      <c r="N683" s="40"/>
      <c r="O683" s="31"/>
      <c r="P683" s="31"/>
      <c r="Q683" s="32"/>
      <c r="R683" s="32"/>
      <c r="S683" s="33"/>
      <c r="T683" s="33"/>
      <c r="U683" s="33"/>
      <c r="V683" s="33"/>
      <c r="W683" s="33"/>
      <c r="X683" s="33"/>
    </row>
    <row r="684" spans="1:24" s="34" customFormat="1">
      <c r="A684" s="29"/>
      <c r="B684" s="29"/>
      <c r="C684" s="29"/>
      <c r="D684" s="29"/>
      <c r="E684" s="29"/>
      <c r="F684" s="29"/>
      <c r="G684" s="29"/>
      <c r="H684" s="29"/>
      <c r="I684" s="30"/>
      <c r="J684" s="30"/>
      <c r="K684" s="30"/>
      <c r="L684" s="30"/>
      <c r="M684" s="40"/>
      <c r="N684" s="40"/>
      <c r="O684" s="31"/>
      <c r="P684" s="31"/>
      <c r="Q684" s="32"/>
      <c r="R684" s="32"/>
      <c r="S684" s="33"/>
      <c r="T684" s="33"/>
      <c r="U684" s="33"/>
      <c r="V684" s="33"/>
      <c r="W684" s="33"/>
      <c r="X684" s="33"/>
    </row>
    <row r="685" spans="1:24" s="34" customFormat="1">
      <c r="A685" s="29"/>
      <c r="B685" s="29"/>
      <c r="C685" s="29"/>
      <c r="D685" s="29"/>
      <c r="E685" s="29"/>
      <c r="F685" s="29"/>
      <c r="G685" s="29"/>
      <c r="H685" s="29"/>
      <c r="I685" s="30"/>
      <c r="J685" s="30"/>
      <c r="K685" s="30"/>
      <c r="L685" s="30"/>
      <c r="M685" s="40"/>
      <c r="N685" s="40"/>
      <c r="O685" s="31"/>
      <c r="P685" s="31"/>
      <c r="Q685" s="32"/>
      <c r="R685" s="32"/>
      <c r="S685" s="33"/>
      <c r="T685" s="33"/>
      <c r="U685" s="33"/>
      <c r="V685" s="33"/>
      <c r="W685" s="33"/>
      <c r="X685" s="33"/>
    </row>
    <row r="686" spans="1:24" s="34" customFormat="1">
      <c r="A686" s="29"/>
      <c r="B686" s="29"/>
      <c r="C686" s="29"/>
      <c r="D686" s="29"/>
      <c r="E686" s="29"/>
      <c r="F686" s="29"/>
      <c r="G686" s="29"/>
      <c r="H686" s="29"/>
      <c r="I686" s="30"/>
      <c r="J686" s="30"/>
      <c r="K686" s="30"/>
      <c r="L686" s="30"/>
      <c r="M686" s="40"/>
      <c r="N686" s="40"/>
      <c r="O686" s="31"/>
      <c r="P686" s="31"/>
      <c r="Q686" s="32"/>
      <c r="R686" s="32"/>
      <c r="S686" s="33"/>
      <c r="T686" s="33"/>
      <c r="U686" s="33"/>
      <c r="V686" s="33"/>
      <c r="W686" s="33"/>
      <c r="X686" s="33"/>
    </row>
    <row r="687" spans="1:24" s="34" customFormat="1">
      <c r="A687" s="29"/>
      <c r="B687" s="29"/>
      <c r="C687" s="29"/>
      <c r="D687" s="29"/>
      <c r="E687" s="29"/>
      <c r="F687" s="29"/>
      <c r="G687" s="29"/>
      <c r="H687" s="29"/>
      <c r="I687" s="30"/>
      <c r="J687" s="30"/>
      <c r="K687" s="30"/>
      <c r="L687" s="30"/>
      <c r="M687" s="40"/>
      <c r="N687" s="40"/>
      <c r="O687" s="31"/>
      <c r="P687" s="31"/>
      <c r="Q687" s="32"/>
      <c r="R687" s="32"/>
      <c r="S687" s="33"/>
      <c r="T687" s="33"/>
      <c r="U687" s="33"/>
      <c r="V687" s="33"/>
      <c r="W687" s="33"/>
      <c r="X687" s="33"/>
    </row>
    <row r="688" spans="1:24" s="34" customFormat="1">
      <c r="A688" s="29"/>
      <c r="B688" s="29"/>
      <c r="C688" s="29"/>
      <c r="D688" s="29"/>
      <c r="E688" s="29"/>
      <c r="F688" s="29"/>
      <c r="G688" s="29"/>
      <c r="H688" s="29"/>
      <c r="I688" s="30"/>
      <c r="J688" s="30"/>
      <c r="K688" s="30"/>
      <c r="L688" s="30"/>
      <c r="M688" s="40"/>
      <c r="N688" s="40"/>
      <c r="O688" s="31"/>
      <c r="P688" s="31"/>
      <c r="Q688" s="32"/>
      <c r="R688" s="32"/>
      <c r="S688" s="33"/>
      <c r="T688" s="33"/>
      <c r="U688" s="33"/>
      <c r="V688" s="33"/>
      <c r="W688" s="33"/>
      <c r="X688" s="33"/>
    </row>
    <row r="689" spans="1:24" s="34" customFormat="1">
      <c r="A689" s="29"/>
      <c r="B689" s="29"/>
      <c r="C689" s="29"/>
      <c r="D689" s="29"/>
      <c r="E689" s="29"/>
      <c r="F689" s="29"/>
      <c r="G689" s="29"/>
      <c r="H689" s="29"/>
      <c r="I689" s="30"/>
      <c r="J689" s="30"/>
      <c r="K689" s="30"/>
      <c r="L689" s="30"/>
      <c r="M689" s="40"/>
      <c r="N689" s="40"/>
      <c r="O689" s="31"/>
      <c r="P689" s="31"/>
      <c r="Q689" s="32"/>
      <c r="R689" s="32"/>
      <c r="S689" s="33"/>
      <c r="T689" s="33"/>
      <c r="U689" s="33"/>
      <c r="V689" s="33"/>
      <c r="W689" s="33"/>
      <c r="X689" s="33"/>
    </row>
    <row r="690" spans="1:24" s="34" customFormat="1">
      <c r="A690" s="29"/>
      <c r="B690" s="29"/>
      <c r="C690" s="29"/>
      <c r="D690" s="29"/>
      <c r="E690" s="29"/>
      <c r="F690" s="29"/>
      <c r="G690" s="29"/>
      <c r="H690" s="29"/>
      <c r="I690" s="30"/>
      <c r="J690" s="30"/>
      <c r="K690" s="30"/>
      <c r="L690" s="30"/>
      <c r="M690" s="40"/>
      <c r="N690" s="40"/>
      <c r="O690" s="31"/>
      <c r="P690" s="31"/>
      <c r="Q690" s="32"/>
      <c r="R690" s="32"/>
      <c r="S690" s="33"/>
      <c r="T690" s="33"/>
      <c r="U690" s="33"/>
      <c r="V690" s="33"/>
      <c r="W690" s="33"/>
      <c r="X690" s="33"/>
    </row>
    <row r="691" spans="1:24" s="34" customFormat="1">
      <c r="A691" s="29"/>
      <c r="B691" s="29"/>
      <c r="C691" s="29"/>
      <c r="D691" s="29"/>
      <c r="E691" s="29"/>
      <c r="F691" s="29"/>
      <c r="G691" s="29"/>
      <c r="H691" s="29"/>
      <c r="I691" s="30"/>
      <c r="J691" s="30"/>
      <c r="K691" s="30"/>
      <c r="L691" s="30"/>
      <c r="M691" s="40"/>
      <c r="N691" s="40"/>
      <c r="O691" s="31"/>
      <c r="P691" s="31"/>
      <c r="Q691" s="32"/>
      <c r="R691" s="32"/>
      <c r="S691" s="33"/>
      <c r="T691" s="33"/>
      <c r="U691" s="33"/>
      <c r="V691" s="33"/>
      <c r="W691" s="33"/>
      <c r="X691" s="33"/>
    </row>
    <row r="692" spans="1:24" s="34" customFormat="1">
      <c r="A692" s="29"/>
      <c r="B692" s="29"/>
      <c r="C692" s="29"/>
      <c r="D692" s="29"/>
      <c r="E692" s="29"/>
      <c r="F692" s="29"/>
      <c r="G692" s="29"/>
      <c r="H692" s="29"/>
      <c r="I692" s="30"/>
      <c r="J692" s="30"/>
      <c r="K692" s="30"/>
      <c r="L692" s="30"/>
      <c r="M692" s="40"/>
      <c r="N692" s="40"/>
      <c r="O692" s="31"/>
      <c r="P692" s="31"/>
      <c r="Q692" s="32"/>
      <c r="R692" s="32"/>
      <c r="S692" s="33"/>
      <c r="T692" s="33"/>
      <c r="U692" s="33"/>
      <c r="V692" s="33"/>
      <c r="W692" s="33"/>
      <c r="X692" s="33"/>
    </row>
    <row r="693" spans="1:24" s="34" customFormat="1">
      <c r="A693" s="29"/>
      <c r="B693" s="29"/>
      <c r="C693" s="29"/>
      <c r="D693" s="29"/>
      <c r="E693" s="29"/>
      <c r="F693" s="29"/>
      <c r="G693" s="29"/>
      <c r="H693" s="29"/>
      <c r="I693" s="30"/>
      <c r="J693" s="30"/>
      <c r="K693" s="30"/>
      <c r="L693" s="30"/>
      <c r="M693" s="40"/>
      <c r="N693" s="40"/>
      <c r="O693" s="31"/>
      <c r="P693" s="31"/>
      <c r="Q693" s="32"/>
      <c r="R693" s="32"/>
      <c r="S693" s="33"/>
      <c r="T693" s="33"/>
      <c r="U693" s="33"/>
      <c r="V693" s="33"/>
      <c r="W693" s="33"/>
      <c r="X693" s="33"/>
    </row>
    <row r="694" spans="1:24" s="34" customFormat="1">
      <c r="A694" s="29"/>
      <c r="B694" s="29"/>
      <c r="C694" s="29"/>
      <c r="D694" s="29"/>
      <c r="E694" s="29"/>
      <c r="F694" s="29"/>
      <c r="G694" s="29"/>
      <c r="H694" s="29"/>
      <c r="I694" s="30"/>
      <c r="J694" s="30"/>
      <c r="K694" s="30"/>
      <c r="L694" s="30"/>
      <c r="M694" s="40"/>
      <c r="N694" s="40"/>
      <c r="O694" s="31"/>
      <c r="P694" s="31"/>
      <c r="Q694" s="32"/>
      <c r="R694" s="32"/>
      <c r="S694" s="33"/>
      <c r="T694" s="33"/>
      <c r="U694" s="33"/>
      <c r="V694" s="33"/>
      <c r="W694" s="33"/>
      <c r="X694" s="33"/>
    </row>
    <row r="695" spans="1:24" s="34" customFormat="1">
      <c r="A695" s="29"/>
      <c r="B695" s="29"/>
      <c r="C695" s="29"/>
      <c r="D695" s="29"/>
      <c r="E695" s="29"/>
      <c r="F695" s="29"/>
      <c r="G695" s="29"/>
      <c r="H695" s="29"/>
      <c r="I695" s="30"/>
      <c r="J695" s="30"/>
      <c r="K695" s="30"/>
      <c r="L695" s="30"/>
      <c r="M695" s="40"/>
      <c r="N695" s="40"/>
      <c r="O695" s="31"/>
      <c r="P695" s="31"/>
      <c r="Q695" s="32"/>
      <c r="R695" s="32"/>
      <c r="S695" s="33"/>
      <c r="T695" s="33"/>
      <c r="U695" s="33"/>
      <c r="V695" s="33"/>
      <c r="W695" s="33"/>
      <c r="X695" s="33"/>
    </row>
    <row r="696" spans="1:24" s="34" customFormat="1">
      <c r="A696" s="29"/>
      <c r="B696" s="29"/>
      <c r="C696" s="29"/>
      <c r="D696" s="29"/>
      <c r="E696" s="29"/>
      <c r="F696" s="29"/>
      <c r="G696" s="29"/>
      <c r="H696" s="29"/>
      <c r="I696" s="30"/>
      <c r="J696" s="30"/>
      <c r="K696" s="30"/>
      <c r="L696" s="30"/>
      <c r="M696" s="40"/>
      <c r="N696" s="40"/>
      <c r="O696" s="31"/>
      <c r="P696" s="31"/>
      <c r="Q696" s="32"/>
      <c r="R696" s="32"/>
      <c r="S696" s="33"/>
      <c r="T696" s="33"/>
      <c r="U696" s="33"/>
      <c r="V696" s="33"/>
      <c r="W696" s="33"/>
      <c r="X696" s="33"/>
    </row>
    <row r="697" spans="1:24" s="34" customFormat="1">
      <c r="A697" s="29"/>
      <c r="B697" s="29"/>
      <c r="C697" s="29"/>
      <c r="D697" s="29"/>
      <c r="E697" s="29"/>
      <c r="F697" s="29"/>
      <c r="G697" s="29"/>
      <c r="H697" s="29"/>
      <c r="I697" s="30"/>
      <c r="J697" s="30"/>
      <c r="K697" s="30"/>
      <c r="L697" s="30"/>
      <c r="M697" s="40"/>
      <c r="N697" s="40"/>
      <c r="O697" s="31"/>
      <c r="P697" s="31"/>
      <c r="Q697" s="32"/>
      <c r="R697" s="32"/>
      <c r="S697" s="33"/>
      <c r="T697" s="33"/>
      <c r="U697" s="33"/>
      <c r="V697" s="33"/>
      <c r="W697" s="33"/>
      <c r="X697" s="33"/>
    </row>
    <row r="698" spans="1:24" s="34" customFormat="1">
      <c r="A698" s="29"/>
      <c r="B698" s="29"/>
      <c r="C698" s="29"/>
      <c r="D698" s="29"/>
      <c r="E698" s="29"/>
      <c r="F698" s="29"/>
      <c r="G698" s="29"/>
      <c r="H698" s="29"/>
      <c r="I698" s="30"/>
      <c r="J698" s="30"/>
      <c r="K698" s="30"/>
      <c r="L698" s="30"/>
      <c r="M698" s="40"/>
      <c r="N698" s="40"/>
      <c r="O698" s="31"/>
      <c r="P698" s="31"/>
      <c r="Q698" s="32"/>
      <c r="R698" s="32"/>
      <c r="S698" s="33"/>
      <c r="T698" s="33"/>
      <c r="U698" s="33"/>
      <c r="V698" s="33"/>
      <c r="W698" s="33"/>
      <c r="X698" s="33"/>
    </row>
    <row r="699" spans="1:24" s="34" customFormat="1">
      <c r="A699" s="29"/>
      <c r="B699" s="29"/>
      <c r="C699" s="29"/>
      <c r="D699" s="29"/>
      <c r="E699" s="29"/>
      <c r="F699" s="29"/>
      <c r="G699" s="29"/>
      <c r="H699" s="29"/>
      <c r="I699" s="30"/>
      <c r="J699" s="30"/>
      <c r="K699" s="30"/>
      <c r="L699" s="30"/>
      <c r="M699" s="40"/>
      <c r="N699" s="40"/>
      <c r="O699" s="31"/>
      <c r="P699" s="31"/>
      <c r="Q699" s="32"/>
      <c r="R699" s="32"/>
      <c r="S699" s="33"/>
      <c r="T699" s="33"/>
      <c r="U699" s="33"/>
      <c r="V699" s="33"/>
      <c r="W699" s="33"/>
      <c r="X699" s="33"/>
    </row>
    <row r="700" spans="1:24" s="34" customFormat="1">
      <c r="A700" s="29"/>
      <c r="B700" s="29"/>
      <c r="C700" s="29"/>
      <c r="D700" s="29"/>
      <c r="E700" s="29"/>
      <c r="F700" s="29"/>
      <c r="G700" s="29"/>
      <c r="H700" s="29"/>
      <c r="I700" s="30"/>
      <c r="J700" s="30"/>
      <c r="K700" s="30"/>
      <c r="L700" s="30"/>
      <c r="M700" s="40"/>
      <c r="N700" s="40"/>
      <c r="O700" s="31"/>
      <c r="P700" s="31"/>
      <c r="Q700" s="32"/>
      <c r="R700" s="32"/>
      <c r="S700" s="33"/>
      <c r="T700" s="33"/>
      <c r="U700" s="33"/>
      <c r="V700" s="33"/>
      <c r="W700" s="33"/>
      <c r="X700" s="33"/>
    </row>
    <row r="701" spans="1:24" s="34" customFormat="1">
      <c r="A701" s="29"/>
      <c r="B701" s="29"/>
      <c r="C701" s="29"/>
      <c r="D701" s="29"/>
      <c r="E701" s="29"/>
      <c r="F701" s="29"/>
      <c r="G701" s="29"/>
      <c r="H701" s="29"/>
      <c r="I701" s="30"/>
      <c r="J701" s="30"/>
      <c r="K701" s="30"/>
      <c r="L701" s="30"/>
      <c r="M701" s="40"/>
      <c r="N701" s="40"/>
      <c r="O701" s="31"/>
      <c r="P701" s="31"/>
      <c r="Q701" s="32"/>
      <c r="R701" s="32"/>
      <c r="S701" s="33"/>
      <c r="T701" s="33"/>
      <c r="U701" s="33"/>
      <c r="V701" s="33"/>
      <c r="W701" s="33"/>
      <c r="X701" s="33"/>
    </row>
    <row r="702" spans="1:24" s="34" customFormat="1">
      <c r="A702" s="29"/>
      <c r="B702" s="29"/>
      <c r="C702" s="29"/>
      <c r="D702" s="29"/>
      <c r="E702" s="29"/>
      <c r="F702" s="29"/>
      <c r="G702" s="29"/>
      <c r="H702" s="29"/>
      <c r="I702" s="30"/>
      <c r="J702" s="30"/>
      <c r="K702" s="30"/>
      <c r="L702" s="30"/>
      <c r="M702" s="40"/>
      <c r="N702" s="40"/>
      <c r="O702" s="31"/>
      <c r="P702" s="31"/>
      <c r="Q702" s="32"/>
      <c r="R702" s="32"/>
      <c r="S702" s="33"/>
      <c r="T702" s="33"/>
      <c r="U702" s="33"/>
      <c r="V702" s="33"/>
      <c r="W702" s="33"/>
      <c r="X702" s="33"/>
    </row>
    <row r="703" spans="1:24" s="34" customFormat="1">
      <c r="A703" s="29"/>
      <c r="B703" s="29"/>
      <c r="C703" s="29"/>
      <c r="D703" s="29"/>
      <c r="E703" s="29"/>
      <c r="F703" s="29"/>
      <c r="G703" s="29"/>
      <c r="H703" s="29"/>
      <c r="I703" s="30"/>
      <c r="J703" s="30"/>
      <c r="K703" s="30"/>
      <c r="L703" s="30"/>
      <c r="M703" s="40"/>
      <c r="N703" s="40"/>
      <c r="O703" s="31"/>
      <c r="P703" s="31"/>
      <c r="Q703" s="32"/>
      <c r="R703" s="32"/>
      <c r="S703" s="33"/>
      <c r="T703" s="33"/>
      <c r="U703" s="33"/>
      <c r="V703" s="33"/>
      <c r="W703" s="33"/>
      <c r="X703" s="33"/>
    </row>
    <row r="704" spans="1:24" s="34" customFormat="1">
      <c r="A704" s="29"/>
      <c r="B704" s="29"/>
      <c r="C704" s="29"/>
      <c r="D704" s="29"/>
      <c r="E704" s="29"/>
      <c r="F704" s="29"/>
      <c r="G704" s="29"/>
      <c r="H704" s="29"/>
      <c r="I704" s="30"/>
      <c r="J704" s="30"/>
      <c r="K704" s="30"/>
      <c r="L704" s="30"/>
      <c r="M704" s="40"/>
      <c r="N704" s="40"/>
      <c r="O704" s="31"/>
      <c r="P704" s="31"/>
      <c r="Q704" s="32"/>
      <c r="R704" s="32"/>
      <c r="S704" s="33"/>
      <c r="T704" s="33"/>
      <c r="U704" s="33"/>
      <c r="V704" s="33"/>
      <c r="W704" s="33"/>
      <c r="X704" s="33"/>
    </row>
    <row r="705" spans="1:24" s="34" customFormat="1">
      <c r="A705" s="29"/>
      <c r="B705" s="29"/>
      <c r="C705" s="29"/>
      <c r="D705" s="29"/>
      <c r="E705" s="29"/>
      <c r="F705" s="29"/>
      <c r="G705" s="29"/>
      <c r="H705" s="29"/>
      <c r="I705" s="30"/>
      <c r="J705" s="30"/>
      <c r="K705" s="30"/>
      <c r="L705" s="30"/>
      <c r="M705" s="40"/>
      <c r="N705" s="40"/>
      <c r="O705" s="31"/>
      <c r="P705" s="31"/>
      <c r="Q705" s="32"/>
      <c r="R705" s="32"/>
      <c r="S705" s="33"/>
      <c r="T705" s="33"/>
      <c r="U705" s="33"/>
      <c r="V705" s="33"/>
      <c r="W705" s="33"/>
      <c r="X705" s="33"/>
    </row>
    <row r="706" spans="1:24" s="34" customFormat="1">
      <c r="A706" s="29"/>
      <c r="B706" s="29"/>
      <c r="C706" s="29"/>
      <c r="D706" s="29"/>
      <c r="E706" s="29"/>
      <c r="F706" s="29"/>
      <c r="G706" s="29"/>
      <c r="H706" s="29"/>
      <c r="I706" s="30"/>
      <c r="J706" s="30"/>
      <c r="K706" s="30"/>
      <c r="L706" s="30"/>
      <c r="M706" s="40"/>
      <c r="N706" s="40"/>
      <c r="O706" s="31"/>
      <c r="P706" s="31"/>
      <c r="Q706" s="32"/>
      <c r="R706" s="32"/>
      <c r="S706" s="33"/>
      <c r="T706" s="33"/>
      <c r="U706" s="33"/>
      <c r="V706" s="33"/>
      <c r="W706" s="33"/>
      <c r="X706" s="33"/>
    </row>
    <row r="707" spans="1:24" s="34" customFormat="1">
      <c r="A707" s="29"/>
      <c r="B707" s="29"/>
      <c r="C707" s="29"/>
      <c r="D707" s="29"/>
      <c r="E707" s="29"/>
      <c r="F707" s="29"/>
      <c r="G707" s="29"/>
      <c r="H707" s="29"/>
      <c r="I707" s="30"/>
      <c r="J707" s="30"/>
      <c r="K707" s="30"/>
      <c r="L707" s="30"/>
      <c r="M707" s="40"/>
      <c r="N707" s="40"/>
      <c r="O707" s="31"/>
      <c r="P707" s="31"/>
      <c r="Q707" s="32"/>
      <c r="R707" s="32"/>
      <c r="S707" s="33"/>
      <c r="T707" s="33"/>
      <c r="U707" s="33"/>
      <c r="V707" s="33"/>
      <c r="W707" s="33"/>
      <c r="X707" s="33"/>
    </row>
    <row r="708" spans="1:24" s="34" customFormat="1">
      <c r="A708" s="29"/>
      <c r="B708" s="29"/>
      <c r="C708" s="29"/>
      <c r="D708" s="29"/>
      <c r="E708" s="29"/>
      <c r="F708" s="29"/>
      <c r="G708" s="29"/>
      <c r="H708" s="29"/>
      <c r="I708" s="30"/>
      <c r="J708" s="30"/>
      <c r="K708" s="30"/>
      <c r="L708" s="30"/>
      <c r="M708" s="40"/>
      <c r="N708" s="40"/>
      <c r="O708" s="31"/>
      <c r="P708" s="31"/>
      <c r="Q708" s="32"/>
      <c r="R708" s="32"/>
      <c r="S708" s="33"/>
      <c r="T708" s="33"/>
      <c r="U708" s="33"/>
      <c r="V708" s="33"/>
      <c r="W708" s="33"/>
      <c r="X708" s="33"/>
    </row>
    <row r="709" spans="1:24" s="34" customFormat="1">
      <c r="A709" s="29"/>
      <c r="B709" s="29"/>
      <c r="C709" s="29"/>
      <c r="D709" s="29"/>
      <c r="E709" s="29"/>
      <c r="F709" s="29"/>
      <c r="G709" s="29"/>
      <c r="H709" s="29"/>
      <c r="I709" s="30"/>
      <c r="J709" s="30"/>
      <c r="K709" s="30"/>
      <c r="L709" s="30"/>
      <c r="M709" s="40"/>
      <c r="N709" s="40"/>
      <c r="O709" s="31"/>
      <c r="P709" s="31"/>
      <c r="Q709" s="32"/>
      <c r="R709" s="32"/>
      <c r="S709" s="33"/>
      <c r="T709" s="33"/>
      <c r="U709" s="33"/>
      <c r="V709" s="33"/>
      <c r="W709" s="33"/>
      <c r="X709" s="33"/>
    </row>
    <row r="710" spans="1:24" s="34" customFormat="1">
      <c r="A710" s="29"/>
      <c r="B710" s="29"/>
      <c r="C710" s="29"/>
      <c r="D710" s="29"/>
      <c r="E710" s="29"/>
      <c r="F710" s="29"/>
      <c r="G710" s="29"/>
      <c r="H710" s="29"/>
      <c r="I710" s="30"/>
      <c r="J710" s="30"/>
      <c r="K710" s="30"/>
      <c r="L710" s="30"/>
      <c r="M710" s="40"/>
      <c r="N710" s="40"/>
      <c r="O710" s="31"/>
      <c r="P710" s="31"/>
      <c r="Q710" s="32"/>
      <c r="R710" s="32"/>
      <c r="S710" s="33"/>
      <c r="T710" s="33"/>
      <c r="U710" s="33"/>
      <c r="V710" s="33"/>
      <c r="W710" s="33"/>
      <c r="X710" s="33"/>
    </row>
    <row r="711" spans="1:24" s="34" customFormat="1">
      <c r="A711" s="29"/>
      <c r="B711" s="29"/>
      <c r="C711" s="29"/>
      <c r="D711" s="29"/>
      <c r="E711" s="29"/>
      <c r="F711" s="29"/>
      <c r="G711" s="29"/>
      <c r="H711" s="29"/>
      <c r="I711" s="30"/>
      <c r="J711" s="30"/>
      <c r="K711" s="30"/>
      <c r="L711" s="30"/>
      <c r="M711" s="40"/>
      <c r="N711" s="40"/>
      <c r="O711" s="31"/>
      <c r="P711" s="31"/>
      <c r="Q711" s="32"/>
      <c r="R711" s="32"/>
      <c r="S711" s="33"/>
      <c r="T711" s="33"/>
      <c r="U711" s="33"/>
      <c r="V711" s="33"/>
      <c r="W711" s="33"/>
      <c r="X711" s="33"/>
    </row>
    <row r="712" spans="1:24" s="34" customFormat="1">
      <c r="A712" s="29"/>
      <c r="B712" s="29"/>
      <c r="C712" s="29"/>
      <c r="D712" s="29"/>
      <c r="E712" s="29"/>
      <c r="F712" s="29"/>
      <c r="G712" s="29"/>
      <c r="H712" s="29"/>
      <c r="I712" s="30"/>
      <c r="J712" s="30"/>
      <c r="K712" s="30"/>
      <c r="L712" s="30"/>
      <c r="M712" s="40"/>
      <c r="N712" s="40"/>
      <c r="O712" s="31"/>
      <c r="P712" s="31"/>
      <c r="Q712" s="32"/>
      <c r="R712" s="32"/>
      <c r="S712" s="33"/>
      <c r="T712" s="33"/>
      <c r="U712" s="33"/>
      <c r="V712" s="33"/>
      <c r="W712" s="33"/>
      <c r="X712" s="33"/>
    </row>
    <row r="713" spans="1:24" s="34" customFormat="1">
      <c r="A713" s="29"/>
      <c r="B713" s="29"/>
      <c r="C713" s="29"/>
      <c r="D713" s="29"/>
      <c r="E713" s="29"/>
      <c r="F713" s="29"/>
      <c r="G713" s="29"/>
      <c r="H713" s="29"/>
      <c r="I713" s="30"/>
      <c r="J713" s="30"/>
      <c r="K713" s="30"/>
      <c r="L713" s="30"/>
      <c r="M713" s="40"/>
      <c r="N713" s="40"/>
      <c r="O713" s="31"/>
      <c r="P713" s="31"/>
      <c r="Q713" s="32"/>
      <c r="R713" s="32"/>
      <c r="S713" s="33"/>
      <c r="T713" s="33"/>
      <c r="U713" s="33"/>
      <c r="V713" s="33"/>
      <c r="W713" s="33"/>
      <c r="X713" s="33"/>
    </row>
    <row r="714" spans="1:24" s="34" customFormat="1">
      <c r="A714" s="29"/>
      <c r="B714" s="29"/>
      <c r="C714" s="29"/>
      <c r="D714" s="29"/>
      <c r="E714" s="29"/>
      <c r="F714" s="29"/>
      <c r="G714" s="29"/>
      <c r="H714" s="29"/>
      <c r="I714" s="30"/>
      <c r="J714" s="30"/>
      <c r="K714" s="30"/>
      <c r="L714" s="30"/>
      <c r="M714" s="40"/>
      <c r="N714" s="40"/>
      <c r="O714" s="31"/>
      <c r="P714" s="31"/>
      <c r="Q714" s="32"/>
      <c r="R714" s="32"/>
      <c r="S714" s="33"/>
      <c r="T714" s="33"/>
      <c r="U714" s="33"/>
      <c r="V714" s="33"/>
      <c r="W714" s="33"/>
      <c r="X714" s="33"/>
    </row>
    <row r="715" spans="1:24" s="34" customFormat="1">
      <c r="A715" s="29"/>
      <c r="B715" s="29"/>
      <c r="C715" s="29"/>
      <c r="D715" s="29"/>
      <c r="E715" s="29"/>
      <c r="F715" s="29"/>
      <c r="G715" s="29"/>
      <c r="H715" s="29"/>
      <c r="I715" s="30"/>
      <c r="J715" s="30"/>
      <c r="K715" s="30"/>
      <c r="L715" s="30"/>
      <c r="M715" s="40"/>
      <c r="N715" s="40"/>
      <c r="O715" s="31"/>
      <c r="P715" s="31"/>
      <c r="Q715" s="32"/>
      <c r="R715" s="32"/>
      <c r="S715" s="33"/>
      <c r="T715" s="33"/>
      <c r="U715" s="33"/>
      <c r="V715" s="33"/>
      <c r="W715" s="33"/>
      <c r="X715" s="33"/>
    </row>
    <row r="716" spans="1:24" s="34" customFormat="1">
      <c r="A716" s="29"/>
      <c r="B716" s="29"/>
      <c r="C716" s="29"/>
      <c r="D716" s="29"/>
      <c r="E716" s="29"/>
      <c r="F716" s="29"/>
      <c r="G716" s="29"/>
      <c r="H716" s="29"/>
      <c r="I716" s="30"/>
      <c r="J716" s="30"/>
      <c r="K716" s="30"/>
      <c r="L716" s="30"/>
      <c r="M716" s="40"/>
      <c r="N716" s="40"/>
      <c r="O716" s="31"/>
      <c r="P716" s="31"/>
      <c r="Q716" s="32"/>
      <c r="R716" s="32"/>
      <c r="S716" s="33"/>
      <c r="T716" s="33"/>
      <c r="U716" s="33"/>
      <c r="V716" s="33"/>
      <c r="W716" s="33"/>
      <c r="X716" s="33"/>
    </row>
    <row r="717" spans="1:24" s="34" customFormat="1">
      <c r="A717" s="29"/>
      <c r="B717" s="29"/>
      <c r="C717" s="29"/>
      <c r="D717" s="29"/>
      <c r="E717" s="29"/>
      <c r="F717" s="29"/>
      <c r="G717" s="29"/>
      <c r="H717" s="29"/>
      <c r="I717" s="30"/>
      <c r="J717" s="30"/>
      <c r="K717" s="30"/>
      <c r="L717" s="30"/>
      <c r="M717" s="40"/>
      <c r="N717" s="40"/>
      <c r="O717" s="31"/>
      <c r="P717" s="31"/>
      <c r="Q717" s="32"/>
      <c r="R717" s="32"/>
      <c r="S717" s="33"/>
      <c r="T717" s="33"/>
      <c r="U717" s="33"/>
      <c r="V717" s="33"/>
      <c r="W717" s="33"/>
      <c r="X717" s="33"/>
    </row>
    <row r="718" spans="1:24" s="34" customFormat="1">
      <c r="A718" s="29"/>
      <c r="B718" s="29"/>
      <c r="C718" s="29"/>
      <c r="D718" s="29"/>
      <c r="E718" s="29"/>
      <c r="F718" s="29"/>
      <c r="G718" s="29"/>
      <c r="H718" s="29"/>
      <c r="I718" s="30"/>
      <c r="J718" s="30"/>
      <c r="K718" s="30"/>
      <c r="L718" s="30"/>
      <c r="M718" s="40"/>
      <c r="N718" s="40"/>
      <c r="O718" s="31"/>
      <c r="P718" s="31"/>
      <c r="Q718" s="32"/>
      <c r="R718" s="32"/>
      <c r="S718" s="33"/>
      <c r="T718" s="33"/>
      <c r="U718" s="33"/>
      <c r="V718" s="33"/>
      <c r="W718" s="33"/>
      <c r="X718" s="33"/>
    </row>
    <row r="719" spans="1:24" s="34" customFormat="1">
      <c r="A719" s="29"/>
      <c r="B719" s="29"/>
      <c r="C719" s="29"/>
      <c r="D719" s="29"/>
      <c r="E719" s="29"/>
      <c r="F719" s="29"/>
      <c r="G719" s="29"/>
      <c r="H719" s="29"/>
      <c r="I719" s="30"/>
      <c r="J719" s="30"/>
      <c r="K719" s="30"/>
      <c r="L719" s="30"/>
      <c r="M719" s="40"/>
      <c r="N719" s="40"/>
      <c r="O719" s="31"/>
      <c r="P719" s="31"/>
      <c r="Q719" s="32"/>
      <c r="R719" s="32"/>
      <c r="S719" s="33"/>
      <c r="T719" s="33"/>
      <c r="U719" s="33"/>
      <c r="V719" s="33"/>
      <c r="W719" s="33"/>
      <c r="X719" s="33"/>
    </row>
    <row r="720" spans="1:24" s="34" customFormat="1">
      <c r="A720" s="29"/>
      <c r="B720" s="29"/>
      <c r="C720" s="29"/>
      <c r="D720" s="29"/>
      <c r="E720" s="29"/>
      <c r="F720" s="29"/>
      <c r="G720" s="29"/>
      <c r="H720" s="29"/>
      <c r="I720" s="30"/>
      <c r="J720" s="30"/>
      <c r="K720" s="30"/>
      <c r="L720" s="30"/>
      <c r="M720" s="40"/>
      <c r="N720" s="40"/>
      <c r="O720" s="31"/>
      <c r="P720" s="31"/>
      <c r="Q720" s="32"/>
      <c r="R720" s="32"/>
      <c r="S720" s="33"/>
      <c r="T720" s="33"/>
      <c r="U720" s="33"/>
      <c r="V720" s="33"/>
      <c r="W720" s="33"/>
      <c r="X720" s="33"/>
    </row>
    <row r="721" spans="1:24" s="34" customFormat="1">
      <c r="A721" s="29"/>
      <c r="B721" s="29"/>
      <c r="C721" s="29"/>
      <c r="D721" s="29"/>
      <c r="E721" s="29"/>
      <c r="F721" s="29"/>
      <c r="G721" s="29"/>
      <c r="H721" s="29"/>
      <c r="I721" s="30"/>
      <c r="J721" s="30"/>
      <c r="K721" s="30"/>
      <c r="L721" s="30"/>
      <c r="M721" s="40"/>
      <c r="N721" s="40"/>
      <c r="O721" s="31"/>
      <c r="P721" s="31"/>
      <c r="Q721" s="32"/>
      <c r="R721" s="32"/>
      <c r="S721" s="33"/>
      <c r="T721" s="33"/>
      <c r="U721" s="33"/>
      <c r="V721" s="33"/>
      <c r="W721" s="33"/>
      <c r="X721" s="33"/>
    </row>
    <row r="722" spans="1:24" s="34" customFormat="1">
      <c r="A722" s="29"/>
      <c r="B722" s="29"/>
      <c r="C722" s="29"/>
      <c r="D722" s="29"/>
      <c r="E722" s="29"/>
      <c r="F722" s="29"/>
      <c r="G722" s="29"/>
      <c r="H722" s="29"/>
      <c r="I722" s="30"/>
      <c r="J722" s="30"/>
      <c r="K722" s="30"/>
      <c r="L722" s="30"/>
      <c r="M722" s="40"/>
      <c r="N722" s="40"/>
      <c r="O722" s="31"/>
      <c r="P722" s="31"/>
      <c r="Q722" s="32"/>
      <c r="R722" s="32"/>
      <c r="S722" s="33"/>
      <c r="T722" s="33"/>
      <c r="U722" s="33"/>
      <c r="V722" s="33"/>
      <c r="W722" s="33"/>
      <c r="X722" s="33"/>
    </row>
    <row r="723" spans="1:24" s="34" customFormat="1">
      <c r="A723" s="29"/>
      <c r="B723" s="29"/>
      <c r="C723" s="29"/>
      <c r="D723" s="29"/>
      <c r="E723" s="29"/>
      <c r="F723" s="29"/>
      <c r="G723" s="29"/>
      <c r="H723" s="29"/>
      <c r="I723" s="30"/>
      <c r="J723" s="30"/>
      <c r="K723" s="30"/>
      <c r="L723" s="30"/>
      <c r="M723" s="40"/>
      <c r="N723" s="40"/>
      <c r="O723" s="31"/>
      <c r="P723" s="31"/>
      <c r="Q723" s="32"/>
      <c r="R723" s="32"/>
      <c r="S723" s="33"/>
      <c r="T723" s="33"/>
      <c r="U723" s="33"/>
      <c r="V723" s="33"/>
      <c r="W723" s="33"/>
      <c r="X723" s="33"/>
    </row>
    <row r="724" spans="1:24" s="34" customFormat="1">
      <c r="A724" s="29"/>
      <c r="B724" s="29"/>
      <c r="C724" s="29"/>
      <c r="D724" s="29"/>
      <c r="E724" s="29"/>
      <c r="F724" s="29"/>
      <c r="G724" s="29"/>
      <c r="H724" s="29"/>
      <c r="I724" s="30"/>
      <c r="J724" s="30"/>
      <c r="K724" s="30"/>
      <c r="L724" s="30"/>
      <c r="M724" s="40"/>
      <c r="N724" s="40"/>
      <c r="O724" s="31"/>
      <c r="P724" s="31"/>
      <c r="Q724" s="32"/>
      <c r="R724" s="32"/>
      <c r="S724" s="33"/>
      <c r="T724" s="33"/>
      <c r="U724" s="33"/>
      <c r="V724" s="33"/>
      <c r="W724" s="33"/>
      <c r="X724" s="33"/>
    </row>
    <row r="725" spans="1:24" s="34" customFormat="1">
      <c r="A725" s="29"/>
      <c r="B725" s="29"/>
      <c r="C725" s="29"/>
      <c r="D725" s="29"/>
      <c r="E725" s="29"/>
      <c r="F725" s="29"/>
      <c r="G725" s="29"/>
      <c r="H725" s="29"/>
      <c r="I725" s="30"/>
      <c r="J725" s="30"/>
      <c r="K725" s="30"/>
      <c r="L725" s="30"/>
      <c r="M725" s="40"/>
      <c r="N725" s="40"/>
      <c r="O725" s="31"/>
      <c r="P725" s="31"/>
      <c r="Q725" s="32"/>
      <c r="R725" s="32"/>
      <c r="S725" s="33"/>
      <c r="T725" s="33"/>
      <c r="U725" s="33"/>
      <c r="V725" s="33"/>
      <c r="W725" s="33"/>
      <c r="X725" s="33"/>
    </row>
    <row r="726" spans="1:24" s="34" customFormat="1">
      <c r="A726" s="29"/>
      <c r="B726" s="29"/>
      <c r="C726" s="29"/>
      <c r="D726" s="29"/>
      <c r="E726" s="29"/>
      <c r="F726" s="29"/>
      <c r="G726" s="29"/>
      <c r="H726" s="29"/>
      <c r="I726" s="30"/>
      <c r="J726" s="30"/>
      <c r="K726" s="30"/>
      <c r="L726" s="30"/>
      <c r="M726" s="40"/>
      <c r="N726" s="40"/>
      <c r="O726" s="31"/>
      <c r="P726" s="31"/>
      <c r="Q726" s="32"/>
      <c r="R726" s="32"/>
      <c r="S726" s="33"/>
      <c r="T726" s="33"/>
      <c r="U726" s="33"/>
      <c r="V726" s="33"/>
      <c r="W726" s="33"/>
      <c r="X726" s="33"/>
    </row>
    <row r="727" spans="1:24" s="34" customFormat="1">
      <c r="A727" s="29"/>
      <c r="B727" s="29"/>
      <c r="C727" s="29"/>
      <c r="D727" s="29"/>
      <c r="E727" s="29"/>
      <c r="F727" s="29"/>
      <c r="G727" s="29"/>
      <c r="H727" s="29"/>
      <c r="I727" s="30"/>
      <c r="J727" s="30"/>
      <c r="K727" s="30"/>
      <c r="L727" s="30"/>
      <c r="M727" s="40"/>
      <c r="N727" s="40"/>
      <c r="O727" s="31"/>
      <c r="P727" s="31"/>
      <c r="Q727" s="32"/>
      <c r="R727" s="32"/>
      <c r="S727" s="33"/>
      <c r="T727" s="33"/>
      <c r="U727" s="33"/>
      <c r="V727" s="33"/>
      <c r="W727" s="33"/>
      <c r="X727" s="33"/>
    </row>
    <row r="728" spans="1:24" s="34" customFormat="1">
      <c r="A728" s="29"/>
      <c r="B728" s="29"/>
      <c r="C728" s="29"/>
      <c r="D728" s="29"/>
      <c r="E728" s="29"/>
      <c r="F728" s="29"/>
      <c r="G728" s="29"/>
      <c r="H728" s="29"/>
      <c r="I728" s="30"/>
      <c r="J728" s="30"/>
      <c r="K728" s="30"/>
      <c r="L728" s="30"/>
      <c r="M728" s="40"/>
      <c r="N728" s="40"/>
      <c r="O728" s="31"/>
      <c r="P728" s="31"/>
      <c r="Q728" s="32"/>
      <c r="R728" s="32"/>
      <c r="S728" s="33"/>
      <c r="T728" s="33"/>
      <c r="U728" s="33"/>
      <c r="V728" s="33"/>
      <c r="W728" s="33"/>
      <c r="X728" s="33"/>
    </row>
    <row r="729" spans="1:24" s="34" customFormat="1">
      <c r="A729" s="29"/>
      <c r="B729" s="29"/>
      <c r="C729" s="29"/>
      <c r="D729" s="29"/>
      <c r="E729" s="29"/>
      <c r="F729" s="29"/>
      <c r="G729" s="29"/>
      <c r="H729" s="29"/>
      <c r="I729" s="30"/>
      <c r="J729" s="30"/>
      <c r="K729" s="30"/>
      <c r="L729" s="30"/>
      <c r="M729" s="40"/>
      <c r="N729" s="40"/>
      <c r="O729" s="31"/>
      <c r="P729" s="31"/>
      <c r="Q729" s="32"/>
      <c r="R729" s="32"/>
      <c r="S729" s="33"/>
      <c r="T729" s="33"/>
      <c r="U729" s="33"/>
      <c r="V729" s="33"/>
      <c r="W729" s="33"/>
      <c r="X729" s="33"/>
    </row>
    <row r="730" spans="1:24" s="34" customFormat="1">
      <c r="A730" s="29"/>
      <c r="B730" s="29"/>
      <c r="C730" s="29"/>
      <c r="D730" s="29"/>
      <c r="E730" s="29"/>
      <c r="F730" s="29"/>
      <c r="G730" s="29"/>
      <c r="H730" s="29"/>
      <c r="I730" s="30"/>
      <c r="J730" s="30"/>
      <c r="K730" s="30"/>
      <c r="L730" s="30"/>
      <c r="M730" s="40"/>
      <c r="N730" s="40"/>
      <c r="O730" s="31"/>
      <c r="P730" s="31"/>
      <c r="Q730" s="32"/>
      <c r="R730" s="32"/>
      <c r="S730" s="33"/>
      <c r="T730" s="33"/>
      <c r="U730" s="33"/>
      <c r="V730" s="33"/>
      <c r="W730" s="33"/>
      <c r="X730" s="33"/>
    </row>
    <row r="731" spans="1:24" s="34" customFormat="1">
      <c r="A731" s="29"/>
      <c r="B731" s="29"/>
      <c r="C731" s="29"/>
      <c r="D731" s="29"/>
      <c r="E731" s="29"/>
      <c r="F731" s="29"/>
      <c r="G731" s="29"/>
      <c r="H731" s="29"/>
      <c r="I731" s="30"/>
      <c r="J731" s="30"/>
      <c r="K731" s="30"/>
      <c r="L731" s="30"/>
      <c r="M731" s="40"/>
      <c r="N731" s="40"/>
      <c r="O731" s="31"/>
      <c r="P731" s="31"/>
      <c r="Q731" s="32"/>
      <c r="R731" s="32"/>
      <c r="S731" s="33"/>
      <c r="T731" s="33"/>
      <c r="U731" s="33"/>
      <c r="V731" s="33"/>
      <c r="W731" s="33"/>
      <c r="X731" s="33"/>
    </row>
    <row r="732" spans="1:24" s="34" customFormat="1">
      <c r="A732" s="29"/>
      <c r="B732" s="29"/>
      <c r="C732" s="29"/>
      <c r="D732" s="29"/>
      <c r="E732" s="29"/>
      <c r="F732" s="29"/>
      <c r="G732" s="29"/>
      <c r="H732" s="29"/>
      <c r="I732" s="30"/>
      <c r="J732" s="30"/>
      <c r="K732" s="30"/>
      <c r="L732" s="30"/>
      <c r="M732" s="40"/>
      <c r="N732" s="40"/>
      <c r="O732" s="31"/>
      <c r="P732" s="31"/>
      <c r="Q732" s="32"/>
      <c r="R732" s="32"/>
      <c r="S732" s="33"/>
      <c r="T732" s="33"/>
      <c r="U732" s="33"/>
      <c r="V732" s="33"/>
      <c r="W732" s="33"/>
      <c r="X732" s="33"/>
    </row>
    <row r="733" spans="1:24" s="34" customFormat="1">
      <c r="A733" s="29"/>
      <c r="B733" s="29"/>
      <c r="C733" s="29"/>
      <c r="D733" s="29"/>
      <c r="E733" s="29"/>
      <c r="F733" s="29"/>
      <c r="G733" s="29"/>
      <c r="H733" s="29"/>
      <c r="I733" s="30"/>
      <c r="J733" s="30"/>
      <c r="K733" s="30"/>
      <c r="L733" s="30"/>
      <c r="M733" s="40"/>
      <c r="N733" s="40"/>
      <c r="O733" s="31"/>
      <c r="P733" s="31"/>
      <c r="Q733" s="32"/>
      <c r="R733" s="32"/>
      <c r="S733" s="33"/>
      <c r="T733" s="33"/>
      <c r="U733" s="33"/>
      <c r="V733" s="33"/>
      <c r="W733" s="33"/>
      <c r="X733" s="33"/>
    </row>
    <row r="734" spans="1:24" s="34" customFormat="1">
      <c r="A734" s="29"/>
      <c r="B734" s="29"/>
      <c r="C734" s="29"/>
      <c r="D734" s="29"/>
      <c r="E734" s="29"/>
      <c r="F734" s="29"/>
      <c r="G734" s="29"/>
      <c r="H734" s="29"/>
      <c r="I734" s="30"/>
      <c r="J734" s="30"/>
      <c r="K734" s="30"/>
      <c r="L734" s="30"/>
      <c r="M734" s="40"/>
      <c r="N734" s="40"/>
      <c r="O734" s="31"/>
      <c r="P734" s="31"/>
      <c r="Q734" s="32"/>
      <c r="R734" s="32"/>
      <c r="S734" s="33"/>
      <c r="T734" s="33"/>
      <c r="U734" s="33"/>
      <c r="V734" s="33"/>
      <c r="W734" s="33"/>
      <c r="X734" s="33"/>
    </row>
    <row r="735" spans="1:24" s="34" customFormat="1">
      <c r="A735" s="29"/>
      <c r="B735" s="29"/>
      <c r="C735" s="29"/>
      <c r="D735" s="29"/>
      <c r="E735" s="29"/>
      <c r="F735" s="29"/>
      <c r="G735" s="29"/>
      <c r="H735" s="29"/>
      <c r="I735" s="30"/>
      <c r="J735" s="30"/>
      <c r="K735" s="30"/>
      <c r="L735" s="30"/>
      <c r="M735" s="40"/>
      <c r="N735" s="40"/>
      <c r="O735" s="31"/>
      <c r="P735" s="31"/>
      <c r="Q735" s="32"/>
      <c r="R735" s="32"/>
      <c r="S735" s="33"/>
      <c r="T735" s="33"/>
      <c r="U735" s="33"/>
      <c r="V735" s="33"/>
      <c r="W735" s="33"/>
      <c r="X735" s="33"/>
    </row>
    <row r="736" spans="1:24" s="34" customFormat="1">
      <c r="A736" s="29"/>
      <c r="B736" s="29"/>
      <c r="C736" s="29"/>
      <c r="D736" s="29"/>
      <c r="E736" s="29"/>
      <c r="F736" s="29"/>
      <c r="G736" s="29"/>
      <c r="H736" s="29"/>
      <c r="I736" s="30"/>
      <c r="J736" s="30"/>
      <c r="K736" s="30"/>
      <c r="L736" s="30"/>
      <c r="M736" s="40"/>
      <c r="N736" s="40"/>
      <c r="O736" s="31"/>
      <c r="P736" s="31"/>
      <c r="Q736" s="32"/>
      <c r="R736" s="32"/>
      <c r="S736" s="33"/>
      <c r="T736" s="33"/>
      <c r="U736" s="33"/>
      <c r="V736" s="33"/>
      <c r="W736" s="33"/>
      <c r="X736" s="33"/>
    </row>
    <row r="737" spans="1:24" s="34" customFormat="1">
      <c r="A737" s="29"/>
      <c r="B737" s="29"/>
      <c r="C737" s="29"/>
      <c r="D737" s="29"/>
      <c r="E737" s="29"/>
      <c r="F737" s="29"/>
      <c r="G737" s="29"/>
      <c r="H737" s="29"/>
      <c r="I737" s="30"/>
      <c r="J737" s="30"/>
      <c r="K737" s="30"/>
      <c r="L737" s="30"/>
      <c r="M737" s="40"/>
      <c r="N737" s="40"/>
      <c r="O737" s="31"/>
      <c r="P737" s="31"/>
      <c r="Q737" s="32"/>
      <c r="R737" s="32"/>
      <c r="S737" s="33"/>
      <c r="T737" s="33"/>
      <c r="U737" s="33"/>
      <c r="V737" s="33"/>
      <c r="W737" s="33"/>
      <c r="X737" s="33"/>
    </row>
    <row r="738" spans="1:24" s="34" customFormat="1">
      <c r="A738" s="29"/>
      <c r="B738" s="29"/>
      <c r="C738" s="29"/>
      <c r="D738" s="29"/>
      <c r="E738" s="29"/>
      <c r="F738" s="29"/>
      <c r="G738" s="29"/>
      <c r="H738" s="29"/>
      <c r="I738" s="30"/>
      <c r="J738" s="30"/>
      <c r="K738" s="30"/>
      <c r="L738" s="30"/>
      <c r="M738" s="40"/>
      <c r="N738" s="40"/>
      <c r="O738" s="31"/>
      <c r="P738" s="31"/>
      <c r="Q738" s="32"/>
      <c r="R738" s="32"/>
      <c r="S738" s="33"/>
      <c r="T738" s="33"/>
      <c r="U738" s="33"/>
      <c r="V738" s="33"/>
      <c r="W738" s="33"/>
      <c r="X738" s="33"/>
    </row>
    <row r="739" spans="1:24" s="34" customFormat="1">
      <c r="A739" s="29"/>
      <c r="B739" s="29"/>
      <c r="C739" s="29"/>
      <c r="D739" s="29"/>
      <c r="E739" s="29"/>
      <c r="F739" s="29"/>
      <c r="G739" s="29"/>
      <c r="H739" s="29"/>
      <c r="I739" s="30"/>
      <c r="J739" s="30"/>
      <c r="K739" s="30"/>
      <c r="L739" s="30"/>
      <c r="M739" s="40"/>
      <c r="N739" s="40"/>
      <c r="O739" s="31"/>
      <c r="P739" s="31"/>
      <c r="Q739" s="32"/>
      <c r="R739" s="32"/>
      <c r="S739" s="33"/>
      <c r="T739" s="33"/>
      <c r="U739" s="33"/>
      <c r="V739" s="33"/>
      <c r="W739" s="33"/>
      <c r="X739" s="33"/>
    </row>
    <row r="740" spans="1:24" s="34" customFormat="1">
      <c r="A740" s="29"/>
      <c r="B740" s="29"/>
      <c r="C740" s="29"/>
      <c r="D740" s="29"/>
      <c r="E740" s="29"/>
      <c r="F740" s="29"/>
      <c r="G740" s="29"/>
      <c r="H740" s="29"/>
      <c r="I740" s="30"/>
      <c r="J740" s="30"/>
      <c r="K740" s="30"/>
      <c r="L740" s="30"/>
      <c r="M740" s="40"/>
      <c r="N740" s="40"/>
      <c r="O740" s="31"/>
      <c r="P740" s="31"/>
      <c r="Q740" s="32"/>
      <c r="R740" s="32"/>
      <c r="S740" s="33"/>
      <c r="T740" s="33"/>
      <c r="U740" s="33"/>
      <c r="V740" s="33"/>
      <c r="W740" s="33"/>
      <c r="X740" s="33"/>
    </row>
    <row r="741" spans="1:24" s="34" customFormat="1">
      <c r="A741" s="29"/>
      <c r="B741" s="29"/>
      <c r="C741" s="29"/>
      <c r="D741" s="29"/>
      <c r="E741" s="29"/>
      <c r="F741" s="29"/>
      <c r="G741" s="29"/>
      <c r="H741" s="29"/>
      <c r="I741" s="30"/>
      <c r="J741" s="30"/>
      <c r="K741" s="30"/>
      <c r="L741" s="30"/>
      <c r="M741" s="40"/>
      <c r="N741" s="40"/>
      <c r="O741" s="31"/>
      <c r="P741" s="31"/>
      <c r="Q741" s="32"/>
      <c r="R741" s="32"/>
      <c r="S741" s="33"/>
      <c r="T741" s="33"/>
      <c r="U741" s="33"/>
      <c r="V741" s="33"/>
      <c r="W741" s="33"/>
      <c r="X741" s="33"/>
    </row>
    <row r="742" spans="1:24" s="34" customFormat="1">
      <c r="A742" s="29"/>
      <c r="B742" s="29"/>
      <c r="C742" s="29"/>
      <c r="D742" s="29"/>
      <c r="E742" s="29"/>
      <c r="F742" s="29"/>
      <c r="G742" s="29"/>
      <c r="H742" s="29"/>
      <c r="I742" s="30"/>
      <c r="J742" s="30"/>
      <c r="K742" s="30"/>
      <c r="L742" s="30"/>
      <c r="M742" s="40"/>
      <c r="N742" s="40"/>
      <c r="O742" s="31"/>
      <c r="P742" s="31"/>
      <c r="Q742" s="32"/>
      <c r="R742" s="32"/>
      <c r="S742" s="33"/>
      <c r="T742" s="33"/>
      <c r="U742" s="33"/>
      <c r="V742" s="33"/>
      <c r="W742" s="33"/>
      <c r="X742" s="33"/>
    </row>
    <row r="743" spans="1:24" s="34" customFormat="1">
      <c r="A743" s="29"/>
      <c r="B743" s="29"/>
      <c r="C743" s="29"/>
      <c r="D743" s="29"/>
      <c r="E743" s="29"/>
      <c r="F743" s="29"/>
      <c r="G743" s="29"/>
      <c r="H743" s="29"/>
      <c r="I743" s="30"/>
      <c r="J743" s="30"/>
      <c r="K743" s="30"/>
      <c r="L743" s="30"/>
      <c r="M743" s="40"/>
      <c r="N743" s="40"/>
      <c r="O743" s="31"/>
      <c r="P743" s="31"/>
      <c r="Q743" s="32"/>
      <c r="R743" s="32"/>
      <c r="S743" s="33"/>
      <c r="T743" s="33"/>
      <c r="U743" s="33"/>
      <c r="V743" s="33"/>
      <c r="W743" s="33"/>
      <c r="X743" s="33"/>
    </row>
    <row r="744" spans="1:24" s="34" customFormat="1">
      <c r="A744" s="29"/>
      <c r="B744" s="29"/>
      <c r="C744" s="29"/>
      <c r="D744" s="29"/>
      <c r="E744" s="29"/>
      <c r="F744" s="29"/>
      <c r="G744" s="29"/>
      <c r="H744" s="29"/>
      <c r="I744" s="30"/>
      <c r="J744" s="30"/>
      <c r="K744" s="30"/>
      <c r="L744" s="30"/>
      <c r="M744" s="40"/>
      <c r="N744" s="40"/>
      <c r="O744" s="31"/>
      <c r="P744" s="31"/>
      <c r="Q744" s="32"/>
      <c r="R744" s="32"/>
      <c r="S744" s="33"/>
      <c r="T744" s="33"/>
      <c r="U744" s="33"/>
      <c r="V744" s="33"/>
      <c r="W744" s="33"/>
      <c r="X744" s="33"/>
    </row>
    <row r="745" spans="1:24" s="34" customFormat="1">
      <c r="A745" s="29"/>
      <c r="B745" s="29"/>
      <c r="C745" s="29"/>
      <c r="D745" s="29"/>
      <c r="E745" s="29"/>
      <c r="F745" s="29"/>
      <c r="G745" s="29"/>
      <c r="H745" s="29"/>
      <c r="I745" s="30"/>
      <c r="J745" s="30"/>
      <c r="K745" s="30"/>
      <c r="L745" s="30"/>
      <c r="M745" s="40"/>
      <c r="N745" s="40"/>
      <c r="O745" s="31"/>
      <c r="P745" s="31"/>
      <c r="Q745" s="32"/>
      <c r="R745" s="32"/>
      <c r="S745" s="33"/>
      <c r="T745" s="33"/>
      <c r="U745" s="33"/>
      <c r="V745" s="33"/>
      <c r="W745" s="33"/>
      <c r="X745" s="33"/>
    </row>
    <row r="746" spans="1:24" s="34" customFormat="1">
      <c r="A746" s="29"/>
      <c r="B746" s="29"/>
      <c r="C746" s="29"/>
      <c r="D746" s="29"/>
      <c r="E746" s="29"/>
      <c r="F746" s="29"/>
      <c r="G746" s="29"/>
      <c r="H746" s="29"/>
      <c r="I746" s="30"/>
      <c r="J746" s="30"/>
      <c r="K746" s="30"/>
      <c r="L746" s="30"/>
      <c r="M746" s="40"/>
      <c r="N746" s="40"/>
      <c r="O746" s="31"/>
      <c r="P746" s="31"/>
      <c r="Q746" s="32"/>
      <c r="R746" s="32"/>
      <c r="S746" s="33"/>
      <c r="T746" s="33"/>
      <c r="U746" s="33"/>
      <c r="V746" s="33"/>
      <c r="W746" s="33"/>
      <c r="X746" s="33"/>
    </row>
    <row r="747" spans="1:24" s="34" customFormat="1">
      <c r="A747" s="29"/>
      <c r="B747" s="29"/>
      <c r="C747" s="29"/>
      <c r="D747" s="29"/>
      <c r="E747" s="29"/>
      <c r="F747" s="29"/>
      <c r="G747" s="29"/>
      <c r="H747" s="29"/>
      <c r="I747" s="30"/>
      <c r="J747" s="30"/>
      <c r="K747" s="30"/>
      <c r="L747" s="30"/>
      <c r="M747" s="40"/>
      <c r="N747" s="40"/>
      <c r="O747" s="31"/>
      <c r="P747" s="31"/>
      <c r="Q747" s="32"/>
      <c r="R747" s="32"/>
      <c r="S747" s="33"/>
      <c r="T747" s="33"/>
      <c r="U747" s="33"/>
      <c r="V747" s="33"/>
      <c r="W747" s="33"/>
      <c r="X747" s="33"/>
    </row>
    <row r="748" spans="1:24" s="34" customFormat="1">
      <c r="A748" s="29"/>
      <c r="B748" s="29"/>
      <c r="C748" s="29"/>
      <c r="D748" s="29"/>
      <c r="E748" s="29"/>
      <c r="F748" s="29"/>
      <c r="G748" s="29"/>
      <c r="H748" s="29"/>
      <c r="I748" s="30"/>
      <c r="J748" s="30"/>
      <c r="K748" s="30"/>
      <c r="L748" s="30"/>
      <c r="M748" s="40"/>
      <c r="N748" s="40"/>
      <c r="O748" s="31"/>
      <c r="P748" s="31"/>
      <c r="Q748" s="32"/>
      <c r="R748" s="32"/>
      <c r="S748" s="33"/>
      <c r="T748" s="33"/>
      <c r="U748" s="33"/>
      <c r="V748" s="33"/>
      <c r="W748" s="33"/>
      <c r="X748" s="33"/>
    </row>
    <row r="749" spans="1:24" s="34" customFormat="1">
      <c r="A749" s="29"/>
      <c r="B749" s="29"/>
      <c r="C749" s="29"/>
      <c r="D749" s="29"/>
      <c r="E749" s="29"/>
      <c r="F749" s="29"/>
      <c r="G749" s="29"/>
      <c r="H749" s="29"/>
      <c r="I749" s="30"/>
      <c r="J749" s="30"/>
      <c r="K749" s="30"/>
      <c r="L749" s="30"/>
      <c r="M749" s="40"/>
      <c r="N749" s="40"/>
      <c r="O749" s="31"/>
      <c r="P749" s="31"/>
      <c r="Q749" s="32"/>
      <c r="R749" s="32"/>
      <c r="S749" s="33"/>
      <c r="T749" s="33"/>
      <c r="U749" s="33"/>
      <c r="V749" s="33"/>
      <c r="W749" s="33"/>
      <c r="X749" s="33"/>
    </row>
    <row r="750" spans="1:24" s="34" customFormat="1">
      <c r="A750" s="29"/>
      <c r="B750" s="29"/>
      <c r="C750" s="29"/>
      <c r="D750" s="29"/>
      <c r="E750" s="29"/>
      <c r="F750" s="29"/>
      <c r="G750" s="29"/>
      <c r="H750" s="29"/>
      <c r="I750" s="30"/>
      <c r="J750" s="30"/>
      <c r="K750" s="30"/>
      <c r="L750" s="30"/>
      <c r="M750" s="40"/>
      <c r="N750" s="40"/>
      <c r="O750" s="31"/>
      <c r="P750" s="31"/>
      <c r="Q750" s="32"/>
      <c r="R750" s="32"/>
      <c r="S750" s="33"/>
      <c r="T750" s="33"/>
      <c r="U750" s="33"/>
      <c r="V750" s="33"/>
      <c r="W750" s="33"/>
      <c r="X750" s="33"/>
    </row>
    <row r="751" spans="1:24" s="34" customFormat="1">
      <c r="A751" s="29"/>
      <c r="B751" s="29"/>
      <c r="C751" s="29"/>
      <c r="D751" s="29"/>
      <c r="E751" s="29"/>
      <c r="F751" s="29"/>
      <c r="G751" s="29"/>
      <c r="H751" s="29"/>
      <c r="I751" s="30"/>
      <c r="J751" s="30"/>
      <c r="K751" s="30"/>
      <c r="L751" s="30"/>
      <c r="M751" s="40"/>
      <c r="N751" s="40"/>
      <c r="O751" s="31"/>
      <c r="P751" s="31"/>
      <c r="Q751" s="32"/>
      <c r="R751" s="32"/>
      <c r="S751" s="33"/>
      <c r="T751" s="33"/>
      <c r="U751" s="33"/>
      <c r="V751" s="33"/>
      <c r="W751" s="33"/>
      <c r="X751" s="33"/>
    </row>
    <row r="752" spans="1:24" s="34" customFormat="1">
      <c r="A752" s="29"/>
      <c r="B752" s="29"/>
      <c r="C752" s="29"/>
      <c r="D752" s="29"/>
      <c r="E752" s="29"/>
      <c r="F752" s="29"/>
      <c r="G752" s="29"/>
      <c r="H752" s="29"/>
      <c r="I752" s="30"/>
      <c r="J752" s="30"/>
      <c r="K752" s="30"/>
      <c r="L752" s="30"/>
      <c r="M752" s="40"/>
      <c r="N752" s="40"/>
      <c r="O752" s="31"/>
      <c r="P752" s="31"/>
      <c r="Q752" s="32"/>
      <c r="R752" s="32"/>
      <c r="S752" s="33"/>
      <c r="T752" s="33"/>
      <c r="U752" s="33"/>
      <c r="V752" s="33"/>
      <c r="W752" s="33"/>
      <c r="X752" s="33"/>
    </row>
    <row r="753" spans="1:24" s="34" customFormat="1">
      <c r="A753" s="29"/>
      <c r="B753" s="29"/>
      <c r="C753" s="29"/>
      <c r="D753" s="29"/>
      <c r="E753" s="29"/>
      <c r="F753" s="29"/>
      <c r="G753" s="29"/>
      <c r="H753" s="29"/>
      <c r="I753" s="30"/>
      <c r="J753" s="30"/>
      <c r="K753" s="30"/>
      <c r="L753" s="30"/>
      <c r="M753" s="40"/>
      <c r="N753" s="40"/>
      <c r="O753" s="31"/>
      <c r="P753" s="31"/>
      <c r="Q753" s="32"/>
      <c r="R753" s="32"/>
      <c r="S753" s="33"/>
      <c r="T753" s="33"/>
      <c r="U753" s="33"/>
      <c r="V753" s="33"/>
      <c r="W753" s="33"/>
      <c r="X753" s="33"/>
    </row>
    <row r="754" spans="1:24" s="34" customFormat="1">
      <c r="A754" s="29"/>
      <c r="B754" s="29"/>
      <c r="C754" s="29"/>
      <c r="D754" s="29"/>
      <c r="E754" s="29"/>
      <c r="F754" s="29"/>
      <c r="G754" s="29"/>
      <c r="H754" s="29"/>
      <c r="I754" s="30"/>
      <c r="J754" s="30"/>
      <c r="K754" s="30"/>
      <c r="L754" s="30"/>
      <c r="M754" s="40"/>
      <c r="N754" s="40"/>
      <c r="O754" s="31"/>
      <c r="P754" s="31"/>
      <c r="Q754" s="32"/>
      <c r="R754" s="32"/>
      <c r="S754" s="33"/>
      <c r="T754" s="33"/>
      <c r="U754" s="33"/>
      <c r="V754" s="33"/>
      <c r="W754" s="33"/>
      <c r="X754" s="33"/>
    </row>
    <row r="755" spans="1:24" s="34" customFormat="1">
      <c r="A755" s="29"/>
      <c r="B755" s="29"/>
      <c r="C755" s="29"/>
      <c r="D755" s="29"/>
      <c r="E755" s="29"/>
      <c r="F755" s="29"/>
      <c r="G755" s="29"/>
      <c r="H755" s="29"/>
      <c r="I755" s="30"/>
      <c r="J755" s="30"/>
      <c r="K755" s="30"/>
      <c r="L755" s="30"/>
      <c r="M755" s="40"/>
      <c r="N755" s="40"/>
      <c r="O755" s="31"/>
      <c r="P755" s="31"/>
      <c r="Q755" s="32"/>
      <c r="R755" s="32"/>
      <c r="S755" s="33"/>
      <c r="T755" s="33"/>
      <c r="U755" s="33"/>
      <c r="V755" s="33"/>
      <c r="W755" s="33"/>
      <c r="X755" s="33"/>
    </row>
    <row r="756" spans="1:24" s="34" customFormat="1">
      <c r="A756" s="29"/>
      <c r="B756" s="29"/>
      <c r="C756" s="29"/>
      <c r="D756" s="29"/>
      <c r="E756" s="29"/>
      <c r="F756" s="29"/>
      <c r="G756" s="29"/>
      <c r="H756" s="29"/>
      <c r="I756" s="30"/>
      <c r="J756" s="30"/>
      <c r="K756" s="30"/>
      <c r="L756" s="30"/>
      <c r="M756" s="40"/>
      <c r="N756" s="40"/>
      <c r="O756" s="31"/>
      <c r="P756" s="31"/>
      <c r="Q756" s="32"/>
      <c r="R756" s="32"/>
      <c r="S756" s="33"/>
      <c r="T756" s="33"/>
      <c r="U756" s="33"/>
      <c r="V756" s="33"/>
      <c r="W756" s="33"/>
      <c r="X756" s="33"/>
    </row>
    <row r="757" spans="1:24" s="34" customFormat="1">
      <c r="A757" s="29"/>
      <c r="B757" s="29"/>
      <c r="C757" s="29"/>
      <c r="D757" s="29"/>
      <c r="E757" s="29"/>
      <c r="F757" s="29"/>
      <c r="G757" s="29"/>
      <c r="H757" s="29"/>
      <c r="I757" s="30"/>
      <c r="J757" s="30"/>
      <c r="K757" s="30"/>
      <c r="L757" s="30"/>
      <c r="M757" s="40"/>
      <c r="N757" s="40"/>
      <c r="O757" s="31"/>
      <c r="P757" s="31"/>
      <c r="Q757" s="32"/>
      <c r="R757" s="32"/>
      <c r="S757" s="33"/>
      <c r="T757" s="33"/>
      <c r="U757" s="33"/>
      <c r="V757" s="33"/>
      <c r="W757" s="33"/>
      <c r="X757" s="33"/>
    </row>
    <row r="758" spans="1:24" s="34" customFormat="1">
      <c r="A758" s="29"/>
      <c r="B758" s="29"/>
      <c r="C758" s="29"/>
      <c r="D758" s="29"/>
      <c r="E758" s="29"/>
      <c r="F758" s="29"/>
      <c r="G758" s="29"/>
      <c r="H758" s="29"/>
      <c r="I758" s="30"/>
      <c r="J758" s="30"/>
      <c r="K758" s="30"/>
      <c r="L758" s="30"/>
      <c r="M758" s="40"/>
      <c r="N758" s="40"/>
      <c r="O758" s="31"/>
      <c r="P758" s="31"/>
      <c r="Q758" s="32"/>
      <c r="R758" s="32"/>
      <c r="S758" s="33"/>
      <c r="T758" s="33"/>
      <c r="U758" s="33"/>
      <c r="V758" s="33"/>
      <c r="W758" s="33"/>
      <c r="X758" s="33"/>
    </row>
    <row r="759" spans="1:24" s="34" customFormat="1">
      <c r="A759" s="29"/>
      <c r="B759" s="29"/>
      <c r="C759" s="29"/>
      <c r="D759" s="29"/>
      <c r="E759" s="29"/>
      <c r="F759" s="29"/>
      <c r="G759" s="29"/>
      <c r="H759" s="29"/>
      <c r="I759" s="30"/>
      <c r="J759" s="30"/>
      <c r="K759" s="30"/>
      <c r="L759" s="30"/>
      <c r="M759" s="40"/>
      <c r="N759" s="40"/>
      <c r="O759" s="31"/>
      <c r="P759" s="31"/>
      <c r="Q759" s="32"/>
      <c r="R759" s="32"/>
      <c r="S759" s="33"/>
      <c r="T759" s="33"/>
      <c r="U759" s="33"/>
      <c r="V759" s="33"/>
      <c r="W759" s="33"/>
      <c r="X759" s="33"/>
    </row>
    <row r="760" spans="1:24" s="34" customFormat="1">
      <c r="A760" s="29"/>
      <c r="B760" s="29"/>
      <c r="C760" s="29"/>
      <c r="D760" s="29"/>
      <c r="E760" s="29"/>
      <c r="F760" s="29"/>
      <c r="G760" s="29"/>
      <c r="H760" s="29"/>
      <c r="I760" s="30"/>
      <c r="J760" s="30"/>
      <c r="K760" s="30"/>
      <c r="L760" s="30"/>
      <c r="M760" s="40"/>
      <c r="N760" s="40"/>
      <c r="O760" s="31"/>
      <c r="P760" s="31"/>
      <c r="Q760" s="32"/>
      <c r="R760" s="32"/>
      <c r="S760" s="33"/>
      <c r="T760" s="33"/>
      <c r="U760" s="33"/>
      <c r="V760" s="33"/>
      <c r="W760" s="33"/>
      <c r="X760" s="33"/>
    </row>
    <row r="761" spans="1:24" s="34" customFormat="1">
      <c r="A761" s="29"/>
      <c r="B761" s="29"/>
      <c r="C761" s="29"/>
      <c r="D761" s="29"/>
      <c r="E761" s="29"/>
      <c r="F761" s="29"/>
      <c r="G761" s="29"/>
      <c r="H761" s="29"/>
      <c r="I761" s="30"/>
      <c r="J761" s="30"/>
      <c r="K761" s="30"/>
      <c r="L761" s="30"/>
      <c r="M761" s="40"/>
      <c r="N761" s="40"/>
      <c r="O761" s="31"/>
      <c r="P761" s="31"/>
      <c r="Q761" s="32"/>
      <c r="R761" s="32"/>
      <c r="S761" s="33"/>
      <c r="T761" s="33"/>
      <c r="U761" s="33"/>
      <c r="V761" s="33"/>
      <c r="W761" s="33"/>
      <c r="X761" s="33"/>
    </row>
    <row r="762" spans="1:24" s="34" customFormat="1">
      <c r="A762" s="29"/>
      <c r="B762" s="29"/>
      <c r="C762" s="29"/>
      <c r="D762" s="29"/>
      <c r="E762" s="29"/>
      <c r="F762" s="29"/>
      <c r="G762" s="29"/>
      <c r="H762" s="29"/>
      <c r="I762" s="30"/>
      <c r="J762" s="30"/>
      <c r="K762" s="30"/>
      <c r="L762" s="30"/>
      <c r="M762" s="40"/>
      <c r="N762" s="40"/>
      <c r="O762" s="31"/>
      <c r="P762" s="31"/>
      <c r="Q762" s="32"/>
      <c r="R762" s="32"/>
      <c r="S762" s="33"/>
      <c r="T762" s="33"/>
      <c r="U762" s="33"/>
      <c r="V762" s="33"/>
      <c r="W762" s="33"/>
      <c r="X762" s="33"/>
    </row>
    <row r="763" spans="1:24" s="34" customFormat="1">
      <c r="A763" s="29"/>
      <c r="B763" s="29"/>
      <c r="C763" s="29"/>
      <c r="D763" s="29"/>
      <c r="E763" s="29"/>
      <c r="F763" s="29"/>
      <c r="G763" s="29"/>
      <c r="H763" s="29"/>
      <c r="I763" s="30"/>
      <c r="J763" s="30"/>
      <c r="K763" s="30"/>
      <c r="L763" s="30"/>
      <c r="M763" s="40"/>
      <c r="N763" s="40"/>
      <c r="O763" s="31"/>
      <c r="P763" s="31"/>
      <c r="Q763" s="32"/>
      <c r="R763" s="32"/>
      <c r="S763" s="33"/>
      <c r="T763" s="33"/>
      <c r="U763" s="33"/>
      <c r="V763" s="33"/>
      <c r="W763" s="33"/>
      <c r="X763" s="33"/>
    </row>
    <row r="764" spans="1:24" s="34" customFormat="1">
      <c r="A764" s="29"/>
      <c r="B764" s="29"/>
      <c r="C764" s="29"/>
      <c r="D764" s="29"/>
      <c r="E764" s="29"/>
      <c r="F764" s="29"/>
      <c r="G764" s="29"/>
      <c r="H764" s="29"/>
      <c r="I764" s="30"/>
      <c r="J764" s="30"/>
      <c r="K764" s="30"/>
      <c r="L764" s="30"/>
      <c r="M764" s="40"/>
      <c r="N764" s="40"/>
      <c r="O764" s="31"/>
      <c r="P764" s="31"/>
      <c r="Q764" s="32"/>
      <c r="R764" s="32"/>
      <c r="S764" s="33"/>
      <c r="T764" s="33"/>
      <c r="U764" s="33"/>
      <c r="V764" s="33"/>
      <c r="W764" s="33"/>
      <c r="X764" s="33"/>
    </row>
    <row r="765" spans="1:24" s="34" customFormat="1">
      <c r="A765" s="29"/>
      <c r="B765" s="29"/>
      <c r="C765" s="29"/>
      <c r="D765" s="29"/>
      <c r="E765" s="29"/>
      <c r="F765" s="29"/>
      <c r="G765" s="29"/>
      <c r="H765" s="29"/>
      <c r="I765" s="30"/>
      <c r="J765" s="30"/>
      <c r="K765" s="30"/>
      <c r="L765" s="30"/>
      <c r="M765" s="40"/>
      <c r="N765" s="40"/>
      <c r="O765" s="31"/>
      <c r="P765" s="31"/>
      <c r="Q765" s="32"/>
      <c r="R765" s="32"/>
      <c r="S765" s="33"/>
      <c r="T765" s="33"/>
      <c r="U765" s="33"/>
      <c r="V765" s="33"/>
      <c r="W765" s="33"/>
      <c r="X765" s="33"/>
    </row>
    <row r="766" spans="1:24" s="34" customFormat="1">
      <c r="A766" s="29"/>
      <c r="B766" s="29"/>
      <c r="C766" s="29"/>
      <c r="D766" s="29"/>
      <c r="E766" s="29"/>
      <c r="F766" s="29"/>
      <c r="G766" s="29"/>
      <c r="H766" s="29"/>
      <c r="I766" s="30"/>
      <c r="J766" s="30"/>
      <c r="K766" s="30"/>
      <c r="L766" s="30"/>
      <c r="M766" s="40"/>
      <c r="N766" s="40"/>
      <c r="O766" s="31"/>
      <c r="P766" s="31"/>
      <c r="Q766" s="32"/>
      <c r="R766" s="32"/>
      <c r="S766" s="33"/>
      <c r="T766" s="33"/>
      <c r="U766" s="33"/>
      <c r="V766" s="33"/>
      <c r="W766" s="33"/>
      <c r="X766" s="33"/>
    </row>
    <row r="767" spans="1:24" s="34" customFormat="1">
      <c r="A767" s="29"/>
      <c r="B767" s="29"/>
      <c r="C767" s="29"/>
      <c r="D767" s="29"/>
      <c r="E767" s="29"/>
      <c r="F767" s="29"/>
      <c r="G767" s="29"/>
      <c r="H767" s="29"/>
      <c r="I767" s="30"/>
      <c r="J767" s="30"/>
      <c r="K767" s="30"/>
      <c r="L767" s="30"/>
      <c r="M767" s="40"/>
      <c r="N767" s="40"/>
      <c r="O767" s="31"/>
      <c r="P767" s="31"/>
      <c r="Q767" s="32"/>
      <c r="R767" s="32"/>
      <c r="S767" s="33"/>
      <c r="T767" s="33"/>
      <c r="U767" s="33"/>
      <c r="V767" s="33"/>
      <c r="W767" s="33"/>
      <c r="X767" s="33"/>
    </row>
    <row r="768" spans="1:24" s="34" customFormat="1">
      <c r="A768" s="29"/>
      <c r="B768" s="29"/>
      <c r="C768" s="29"/>
      <c r="D768" s="29"/>
      <c r="E768" s="29"/>
      <c r="F768" s="29"/>
      <c r="G768" s="29"/>
      <c r="H768" s="29"/>
      <c r="I768" s="30"/>
      <c r="J768" s="30"/>
      <c r="K768" s="30"/>
      <c r="L768" s="30"/>
      <c r="M768" s="40"/>
      <c r="N768" s="40"/>
      <c r="O768" s="31"/>
      <c r="P768" s="31"/>
      <c r="Q768" s="32"/>
      <c r="R768" s="32"/>
      <c r="S768" s="33"/>
      <c r="T768" s="33"/>
      <c r="U768" s="33"/>
      <c r="V768" s="33"/>
      <c r="W768" s="33"/>
      <c r="X768" s="33"/>
    </row>
    <row r="769" spans="1:24" s="34" customFormat="1">
      <c r="A769" s="29"/>
      <c r="B769" s="29"/>
      <c r="C769" s="29"/>
      <c r="D769" s="29"/>
      <c r="E769" s="29"/>
      <c r="F769" s="29"/>
      <c r="G769" s="29"/>
      <c r="H769" s="29"/>
      <c r="I769" s="30"/>
      <c r="J769" s="30"/>
      <c r="K769" s="30"/>
      <c r="L769" s="30"/>
      <c r="M769" s="40"/>
      <c r="N769" s="40"/>
      <c r="O769" s="31"/>
      <c r="P769" s="31"/>
      <c r="Q769" s="32"/>
      <c r="R769" s="32"/>
      <c r="S769" s="33"/>
      <c r="T769" s="33"/>
      <c r="U769" s="33"/>
      <c r="V769" s="33"/>
      <c r="W769" s="33"/>
      <c r="X769" s="33"/>
    </row>
    <row r="770" spans="1:24" s="34" customFormat="1">
      <c r="A770" s="29"/>
      <c r="B770" s="29"/>
      <c r="C770" s="29"/>
      <c r="D770" s="29"/>
      <c r="E770" s="29"/>
      <c r="F770" s="29"/>
      <c r="G770" s="29"/>
      <c r="H770" s="29"/>
      <c r="I770" s="30"/>
      <c r="J770" s="30"/>
      <c r="K770" s="30"/>
      <c r="L770" s="30"/>
      <c r="M770" s="40"/>
      <c r="N770" s="40"/>
      <c r="O770" s="31"/>
      <c r="P770" s="31"/>
      <c r="Q770" s="32"/>
      <c r="R770" s="32"/>
      <c r="S770" s="33"/>
      <c r="T770" s="33"/>
      <c r="U770" s="33"/>
      <c r="V770" s="33"/>
      <c r="W770" s="33"/>
      <c r="X770" s="33"/>
    </row>
    <row r="771" spans="1:24" s="34" customFormat="1">
      <c r="A771" s="29"/>
      <c r="B771" s="29"/>
      <c r="C771" s="29"/>
      <c r="D771" s="29"/>
      <c r="E771" s="29"/>
      <c r="F771" s="29"/>
      <c r="G771" s="29"/>
      <c r="H771" s="29"/>
      <c r="I771" s="30"/>
      <c r="J771" s="30"/>
      <c r="K771" s="30"/>
      <c r="L771" s="30"/>
      <c r="M771" s="40"/>
      <c r="N771" s="40"/>
      <c r="O771" s="31"/>
      <c r="P771" s="31"/>
      <c r="Q771" s="32"/>
      <c r="R771" s="32"/>
      <c r="S771" s="33"/>
      <c r="T771" s="33"/>
      <c r="U771" s="33"/>
      <c r="V771" s="33"/>
      <c r="W771" s="33"/>
      <c r="X771" s="33"/>
    </row>
    <row r="772" spans="1:24" s="34" customFormat="1">
      <c r="A772" s="29"/>
      <c r="B772" s="29"/>
      <c r="C772" s="29"/>
      <c r="D772" s="29"/>
      <c r="E772" s="29"/>
      <c r="F772" s="29"/>
      <c r="G772" s="29"/>
      <c r="H772" s="29"/>
      <c r="I772" s="30"/>
      <c r="J772" s="30"/>
      <c r="K772" s="30"/>
      <c r="L772" s="30"/>
      <c r="M772" s="40"/>
      <c r="N772" s="40"/>
      <c r="O772" s="31"/>
      <c r="P772" s="31"/>
      <c r="Q772" s="32"/>
      <c r="R772" s="32"/>
      <c r="S772" s="33"/>
      <c r="T772" s="33"/>
      <c r="U772" s="33"/>
      <c r="V772" s="33"/>
      <c r="W772" s="33"/>
      <c r="X772" s="33"/>
    </row>
    <row r="773" spans="1:24" s="34" customFormat="1">
      <c r="A773" s="29"/>
      <c r="B773" s="29"/>
      <c r="C773" s="29"/>
      <c r="D773" s="29"/>
      <c r="E773" s="29"/>
      <c r="F773" s="29"/>
      <c r="G773" s="29"/>
      <c r="H773" s="29"/>
      <c r="I773" s="30"/>
      <c r="J773" s="30"/>
      <c r="K773" s="30"/>
      <c r="L773" s="30"/>
      <c r="M773" s="40"/>
      <c r="N773" s="40"/>
      <c r="O773" s="31"/>
      <c r="P773" s="31"/>
      <c r="Q773" s="32"/>
      <c r="R773" s="32"/>
      <c r="S773" s="33"/>
      <c r="T773" s="33"/>
      <c r="U773" s="33"/>
      <c r="V773" s="33"/>
      <c r="W773" s="33"/>
      <c r="X773" s="33"/>
    </row>
    <row r="774" spans="1:24" s="34" customFormat="1">
      <c r="A774" s="29"/>
      <c r="B774" s="29"/>
      <c r="C774" s="29"/>
      <c r="D774" s="29"/>
      <c r="E774" s="29"/>
      <c r="F774" s="29"/>
      <c r="G774" s="29"/>
      <c r="H774" s="29"/>
      <c r="I774" s="30"/>
      <c r="J774" s="30"/>
      <c r="K774" s="30"/>
      <c r="L774" s="30"/>
      <c r="M774" s="40"/>
      <c r="N774" s="40"/>
      <c r="O774" s="31"/>
      <c r="P774" s="31"/>
      <c r="Q774" s="32"/>
      <c r="R774" s="32"/>
      <c r="S774" s="33"/>
      <c r="T774" s="33"/>
      <c r="U774" s="33"/>
      <c r="V774" s="33"/>
      <c r="W774" s="33"/>
      <c r="X774" s="33"/>
    </row>
    <row r="775" spans="1:24" s="34" customFormat="1">
      <c r="A775" s="29"/>
      <c r="B775" s="29"/>
      <c r="C775" s="29"/>
      <c r="D775" s="29"/>
      <c r="E775" s="29"/>
      <c r="F775" s="29"/>
      <c r="G775" s="29"/>
      <c r="H775" s="29"/>
      <c r="I775" s="30"/>
      <c r="J775" s="30"/>
      <c r="K775" s="30"/>
      <c r="L775" s="30"/>
      <c r="M775" s="40"/>
      <c r="N775" s="40"/>
      <c r="O775" s="31"/>
      <c r="P775" s="31"/>
      <c r="Q775" s="32"/>
      <c r="R775" s="32"/>
      <c r="S775" s="33"/>
      <c r="T775" s="33"/>
      <c r="U775" s="33"/>
      <c r="V775" s="33"/>
      <c r="W775" s="33"/>
      <c r="X775" s="33"/>
    </row>
    <row r="776" spans="1:24" s="34" customFormat="1">
      <c r="A776" s="29"/>
      <c r="B776" s="29"/>
      <c r="C776" s="29"/>
      <c r="D776" s="29"/>
      <c r="E776" s="29"/>
      <c r="F776" s="29"/>
      <c r="G776" s="29"/>
      <c r="H776" s="29"/>
      <c r="I776" s="30"/>
      <c r="J776" s="30"/>
      <c r="K776" s="30"/>
      <c r="L776" s="30"/>
      <c r="M776" s="40"/>
      <c r="N776" s="40"/>
      <c r="O776" s="31"/>
      <c r="P776" s="31"/>
      <c r="Q776" s="32"/>
      <c r="R776" s="32"/>
      <c r="S776" s="33"/>
      <c r="T776" s="33"/>
      <c r="U776" s="33"/>
      <c r="V776" s="33"/>
      <c r="W776" s="33"/>
      <c r="X776" s="33"/>
    </row>
    <row r="777" spans="1:24" s="34" customFormat="1">
      <c r="A777" s="29"/>
      <c r="B777" s="29"/>
      <c r="C777" s="29"/>
      <c r="D777" s="29"/>
      <c r="E777" s="29"/>
      <c r="F777" s="29"/>
      <c r="G777" s="29"/>
      <c r="H777" s="29"/>
      <c r="I777" s="30"/>
      <c r="J777" s="30"/>
      <c r="K777" s="30"/>
      <c r="L777" s="30"/>
      <c r="M777" s="40"/>
      <c r="N777" s="40"/>
      <c r="O777" s="31"/>
      <c r="P777" s="31"/>
      <c r="Q777" s="32"/>
      <c r="R777" s="32"/>
      <c r="S777" s="33"/>
      <c r="T777" s="33"/>
      <c r="U777" s="33"/>
      <c r="V777" s="33"/>
      <c r="W777" s="33"/>
      <c r="X777" s="33"/>
    </row>
    <row r="778" spans="1:24" s="34" customFormat="1">
      <c r="A778" s="29"/>
      <c r="B778" s="29"/>
      <c r="C778" s="29"/>
      <c r="D778" s="29"/>
      <c r="E778" s="29"/>
      <c r="F778" s="29"/>
      <c r="G778" s="29"/>
      <c r="H778" s="29"/>
      <c r="I778" s="30"/>
      <c r="J778" s="30"/>
      <c r="K778" s="30"/>
      <c r="L778" s="30"/>
      <c r="M778" s="40"/>
      <c r="N778" s="40"/>
      <c r="O778" s="31"/>
      <c r="P778" s="31"/>
      <c r="Q778" s="32"/>
      <c r="R778" s="32"/>
      <c r="S778" s="33"/>
      <c r="T778" s="33"/>
      <c r="U778" s="33"/>
      <c r="V778" s="33"/>
      <c r="W778" s="33"/>
      <c r="X778" s="33"/>
    </row>
    <row r="779" spans="1:24" s="34" customFormat="1">
      <c r="A779" s="29"/>
      <c r="B779" s="29"/>
      <c r="C779" s="29"/>
      <c r="D779" s="29"/>
      <c r="E779" s="29"/>
      <c r="F779" s="29"/>
      <c r="G779" s="29"/>
      <c r="H779" s="29"/>
      <c r="I779" s="30"/>
      <c r="J779" s="30"/>
      <c r="K779" s="30"/>
      <c r="L779" s="30"/>
      <c r="M779" s="40"/>
      <c r="N779" s="40"/>
      <c r="O779" s="31"/>
      <c r="P779" s="31"/>
      <c r="Q779" s="32"/>
      <c r="R779" s="32"/>
      <c r="S779" s="33"/>
      <c r="T779" s="33"/>
      <c r="U779" s="33"/>
      <c r="V779" s="33"/>
      <c r="W779" s="33"/>
      <c r="X779" s="33"/>
    </row>
    <row r="780" spans="1:24" s="34" customFormat="1">
      <c r="A780" s="29"/>
      <c r="B780" s="29"/>
      <c r="C780" s="29"/>
      <c r="D780" s="29"/>
      <c r="E780" s="29"/>
      <c r="F780" s="29"/>
      <c r="G780" s="29"/>
      <c r="H780" s="29"/>
      <c r="I780" s="30"/>
      <c r="J780" s="30"/>
      <c r="K780" s="30"/>
      <c r="L780" s="30"/>
      <c r="M780" s="40"/>
      <c r="N780" s="40"/>
      <c r="O780" s="31"/>
      <c r="P780" s="31"/>
      <c r="Q780" s="32"/>
      <c r="R780" s="32"/>
      <c r="S780" s="33"/>
      <c r="T780" s="33"/>
      <c r="U780" s="33"/>
      <c r="V780" s="33"/>
      <c r="W780" s="33"/>
      <c r="X780" s="33"/>
    </row>
    <row r="781" spans="1:24" s="34" customFormat="1">
      <c r="A781" s="29"/>
      <c r="B781" s="29"/>
      <c r="C781" s="29"/>
      <c r="D781" s="29"/>
      <c r="E781" s="29"/>
      <c r="F781" s="29"/>
      <c r="G781" s="29"/>
      <c r="H781" s="29"/>
      <c r="I781" s="30"/>
      <c r="J781" s="30"/>
      <c r="K781" s="30"/>
      <c r="L781" s="30"/>
      <c r="M781" s="40"/>
      <c r="N781" s="40"/>
      <c r="O781" s="31"/>
      <c r="P781" s="31"/>
      <c r="Q781" s="32"/>
      <c r="R781" s="32"/>
      <c r="S781" s="33"/>
      <c r="T781" s="33"/>
      <c r="U781" s="33"/>
      <c r="V781" s="33"/>
      <c r="W781" s="33"/>
      <c r="X781" s="33"/>
    </row>
    <row r="782" spans="1:24" s="34" customFormat="1">
      <c r="A782" s="29"/>
      <c r="B782" s="29"/>
      <c r="C782" s="29"/>
      <c r="D782" s="29"/>
      <c r="E782" s="29"/>
      <c r="F782" s="29"/>
      <c r="G782" s="29"/>
      <c r="H782" s="29"/>
      <c r="I782" s="30"/>
      <c r="J782" s="30"/>
      <c r="K782" s="30"/>
      <c r="L782" s="30"/>
      <c r="M782" s="40"/>
      <c r="N782" s="40"/>
      <c r="O782" s="31"/>
      <c r="P782" s="31"/>
      <c r="Q782" s="32"/>
      <c r="R782" s="32"/>
      <c r="S782" s="33"/>
      <c r="T782" s="33"/>
      <c r="U782" s="33"/>
      <c r="V782" s="33"/>
      <c r="W782" s="33"/>
      <c r="X782" s="33"/>
    </row>
    <row r="783" spans="1:24" s="34" customFormat="1">
      <c r="A783" s="29"/>
      <c r="B783" s="29"/>
      <c r="C783" s="29"/>
      <c r="D783" s="29"/>
      <c r="E783" s="29"/>
      <c r="F783" s="29"/>
      <c r="G783" s="29"/>
      <c r="H783" s="29"/>
      <c r="I783" s="30"/>
      <c r="J783" s="30"/>
      <c r="K783" s="30"/>
      <c r="L783" s="30"/>
      <c r="M783" s="40"/>
      <c r="N783" s="40"/>
      <c r="O783" s="31"/>
      <c r="P783" s="31"/>
      <c r="Q783" s="32"/>
      <c r="R783" s="32"/>
      <c r="S783" s="33"/>
      <c r="T783" s="33"/>
      <c r="U783" s="33"/>
      <c r="V783" s="33"/>
      <c r="W783" s="33"/>
      <c r="X783" s="33"/>
    </row>
    <row r="784" spans="1:24" s="34" customFormat="1">
      <c r="A784" s="29"/>
      <c r="B784" s="29"/>
      <c r="C784" s="29"/>
      <c r="D784" s="29"/>
      <c r="E784" s="29"/>
      <c r="F784" s="29"/>
      <c r="G784" s="29"/>
      <c r="H784" s="29"/>
      <c r="I784" s="30"/>
      <c r="J784" s="30"/>
      <c r="K784" s="30"/>
      <c r="L784" s="30"/>
      <c r="M784" s="40"/>
      <c r="N784" s="40"/>
      <c r="O784" s="31"/>
      <c r="P784" s="31"/>
      <c r="Q784" s="32"/>
      <c r="R784" s="32"/>
      <c r="S784" s="33"/>
      <c r="T784" s="33"/>
      <c r="U784" s="33"/>
      <c r="V784" s="33"/>
      <c r="W784" s="33"/>
      <c r="X784" s="33"/>
    </row>
    <row r="785" spans="1:24" s="34" customFormat="1">
      <c r="A785" s="29"/>
      <c r="B785" s="29"/>
      <c r="C785" s="29"/>
      <c r="D785" s="29"/>
      <c r="E785" s="29"/>
      <c r="F785" s="29"/>
      <c r="G785" s="29"/>
      <c r="H785" s="29"/>
      <c r="I785" s="30"/>
      <c r="J785" s="30"/>
      <c r="K785" s="30"/>
      <c r="L785" s="30"/>
      <c r="M785" s="40"/>
      <c r="N785" s="40"/>
      <c r="O785" s="31"/>
      <c r="P785" s="31"/>
      <c r="Q785" s="32"/>
      <c r="R785" s="32"/>
      <c r="S785" s="33"/>
      <c r="T785" s="33"/>
      <c r="U785" s="33"/>
      <c r="V785" s="33"/>
      <c r="W785" s="33"/>
      <c r="X785" s="33"/>
    </row>
    <row r="786" spans="1:24" s="34" customFormat="1">
      <c r="A786" s="29"/>
      <c r="B786" s="29"/>
      <c r="C786" s="29"/>
      <c r="D786" s="29"/>
      <c r="E786" s="29"/>
      <c r="F786" s="29"/>
      <c r="G786" s="29"/>
      <c r="H786" s="29"/>
      <c r="I786" s="30"/>
      <c r="J786" s="30"/>
      <c r="K786" s="30"/>
      <c r="L786" s="30"/>
      <c r="M786" s="40"/>
      <c r="N786" s="40"/>
      <c r="O786" s="31"/>
      <c r="P786" s="31"/>
      <c r="Q786" s="32"/>
      <c r="R786" s="32"/>
      <c r="S786" s="33"/>
      <c r="T786" s="33"/>
      <c r="U786" s="33"/>
      <c r="V786" s="33"/>
      <c r="W786" s="33"/>
      <c r="X786" s="33"/>
    </row>
    <row r="787" spans="1:24" s="34" customFormat="1">
      <c r="A787" s="29"/>
      <c r="B787" s="29"/>
      <c r="C787" s="29"/>
      <c r="D787" s="29"/>
      <c r="E787" s="29"/>
      <c r="F787" s="29"/>
      <c r="G787" s="29"/>
      <c r="H787" s="29"/>
      <c r="I787" s="30"/>
      <c r="J787" s="30"/>
      <c r="K787" s="30"/>
      <c r="L787" s="30"/>
      <c r="M787" s="40"/>
      <c r="N787" s="40"/>
      <c r="O787" s="31"/>
      <c r="P787" s="31"/>
      <c r="Q787" s="32"/>
      <c r="R787" s="32"/>
      <c r="S787" s="33"/>
      <c r="T787" s="33"/>
      <c r="U787" s="33"/>
      <c r="V787" s="33"/>
      <c r="W787" s="33"/>
      <c r="X787" s="33"/>
    </row>
    <row r="788" spans="1:24" s="34" customFormat="1">
      <c r="A788" s="29"/>
      <c r="B788" s="29"/>
      <c r="C788" s="29"/>
      <c r="D788" s="29"/>
      <c r="E788" s="29"/>
      <c r="F788" s="29"/>
      <c r="G788" s="29"/>
      <c r="H788" s="29"/>
      <c r="I788" s="30"/>
      <c r="J788" s="30"/>
      <c r="K788" s="30"/>
      <c r="L788" s="30"/>
      <c r="M788" s="40"/>
      <c r="N788" s="40"/>
      <c r="O788" s="31"/>
      <c r="P788" s="31"/>
      <c r="Q788" s="32"/>
      <c r="R788" s="32"/>
      <c r="S788" s="33"/>
      <c r="T788" s="33"/>
      <c r="U788" s="33"/>
      <c r="V788" s="33"/>
      <c r="W788" s="33"/>
      <c r="X788" s="33"/>
    </row>
    <row r="789" spans="1:24" s="34" customFormat="1">
      <c r="A789" s="29"/>
      <c r="B789" s="29"/>
      <c r="C789" s="29"/>
      <c r="D789" s="29"/>
      <c r="E789" s="29"/>
      <c r="F789" s="29"/>
      <c r="G789" s="29"/>
      <c r="H789" s="29"/>
      <c r="I789" s="30"/>
      <c r="J789" s="30"/>
      <c r="K789" s="30"/>
      <c r="L789" s="30"/>
      <c r="M789" s="40"/>
      <c r="N789" s="40"/>
      <c r="O789" s="31"/>
      <c r="P789" s="31"/>
      <c r="Q789" s="32"/>
      <c r="R789" s="32"/>
      <c r="S789" s="33"/>
      <c r="T789" s="33"/>
      <c r="U789" s="33"/>
      <c r="V789" s="33"/>
      <c r="W789" s="33"/>
      <c r="X789" s="33"/>
    </row>
    <row r="790" spans="1:24" s="34" customFormat="1">
      <c r="A790" s="29"/>
      <c r="B790" s="29"/>
      <c r="C790" s="29"/>
      <c r="D790" s="29"/>
      <c r="E790" s="29"/>
      <c r="F790" s="29"/>
      <c r="G790" s="29"/>
      <c r="H790" s="29"/>
      <c r="I790" s="30"/>
      <c r="J790" s="30"/>
      <c r="K790" s="30"/>
      <c r="L790" s="30"/>
      <c r="M790" s="40"/>
      <c r="N790" s="40"/>
      <c r="O790" s="31"/>
      <c r="P790" s="31"/>
      <c r="Q790" s="32"/>
      <c r="R790" s="32"/>
      <c r="S790" s="33"/>
      <c r="T790" s="33"/>
      <c r="U790" s="33"/>
      <c r="V790" s="33"/>
      <c r="W790" s="33"/>
      <c r="X790" s="33"/>
    </row>
    <row r="791" spans="1:24" s="34" customFormat="1">
      <c r="A791" s="29"/>
      <c r="B791" s="29"/>
      <c r="C791" s="29"/>
      <c r="D791" s="29"/>
      <c r="E791" s="29"/>
      <c r="F791" s="29"/>
      <c r="G791" s="29"/>
      <c r="H791" s="29"/>
      <c r="I791" s="30"/>
      <c r="J791" s="30"/>
      <c r="K791" s="30"/>
      <c r="L791" s="30"/>
      <c r="M791" s="40"/>
      <c r="N791" s="40"/>
      <c r="O791" s="31"/>
      <c r="P791" s="31"/>
      <c r="Q791" s="32"/>
      <c r="R791" s="32"/>
      <c r="S791" s="33"/>
      <c r="T791" s="33"/>
      <c r="U791" s="33"/>
      <c r="V791" s="33"/>
      <c r="W791" s="33"/>
      <c r="X791" s="33"/>
    </row>
    <row r="792" spans="1:24" s="34" customFormat="1">
      <c r="A792" s="29"/>
      <c r="B792" s="29"/>
      <c r="C792" s="29"/>
      <c r="D792" s="29"/>
      <c r="E792" s="29"/>
      <c r="F792" s="29"/>
      <c r="G792" s="29"/>
      <c r="H792" s="29"/>
      <c r="I792" s="30"/>
      <c r="J792" s="30"/>
      <c r="K792" s="30"/>
      <c r="L792" s="30"/>
      <c r="M792" s="40"/>
      <c r="N792" s="40"/>
      <c r="O792" s="31"/>
      <c r="P792" s="31"/>
      <c r="Q792" s="32"/>
      <c r="R792" s="32"/>
      <c r="S792" s="33"/>
      <c r="T792" s="33"/>
      <c r="U792" s="33"/>
      <c r="V792" s="33"/>
      <c r="W792" s="33"/>
      <c r="X792" s="33"/>
    </row>
    <row r="793" spans="1:24" s="34" customFormat="1">
      <c r="A793" s="29"/>
      <c r="B793" s="29"/>
      <c r="C793" s="29"/>
      <c r="D793" s="29"/>
      <c r="E793" s="29"/>
      <c r="F793" s="29"/>
      <c r="G793" s="29"/>
      <c r="H793" s="29"/>
      <c r="I793" s="30"/>
      <c r="J793" s="30"/>
      <c r="K793" s="30"/>
      <c r="L793" s="30"/>
      <c r="M793" s="40"/>
      <c r="N793" s="40"/>
      <c r="O793" s="31"/>
      <c r="P793" s="31"/>
      <c r="Q793" s="32"/>
      <c r="R793" s="32"/>
      <c r="S793" s="33"/>
      <c r="T793" s="33"/>
      <c r="U793" s="33"/>
      <c r="V793" s="33"/>
      <c r="W793" s="33"/>
      <c r="X793" s="33"/>
    </row>
    <row r="794" spans="1:24" s="34" customFormat="1">
      <c r="A794" s="29"/>
      <c r="B794" s="29"/>
      <c r="C794" s="29"/>
      <c r="D794" s="29"/>
      <c r="E794" s="29"/>
      <c r="F794" s="29"/>
      <c r="G794" s="29"/>
      <c r="H794" s="29"/>
      <c r="I794" s="30"/>
      <c r="J794" s="30"/>
      <c r="K794" s="30"/>
      <c r="L794" s="30"/>
      <c r="M794" s="40"/>
      <c r="N794" s="40"/>
      <c r="O794" s="31"/>
      <c r="P794" s="31"/>
      <c r="Q794" s="32"/>
      <c r="R794" s="32"/>
      <c r="S794" s="33"/>
      <c r="T794" s="33"/>
      <c r="U794" s="33"/>
      <c r="V794" s="33"/>
      <c r="W794" s="33"/>
      <c r="X794" s="33"/>
    </row>
    <row r="795" spans="1:24" s="34" customFormat="1">
      <c r="A795" s="29"/>
      <c r="B795" s="29"/>
      <c r="C795" s="29"/>
      <c r="D795" s="29"/>
      <c r="E795" s="29"/>
      <c r="F795" s="29"/>
      <c r="G795" s="29"/>
      <c r="H795" s="29"/>
      <c r="I795" s="30"/>
      <c r="J795" s="30"/>
      <c r="K795" s="30"/>
      <c r="L795" s="30"/>
      <c r="M795" s="40"/>
      <c r="N795" s="40"/>
      <c r="O795" s="31"/>
      <c r="P795" s="31"/>
      <c r="Q795" s="32"/>
      <c r="R795" s="32"/>
      <c r="S795" s="33"/>
      <c r="T795" s="33"/>
      <c r="U795" s="33"/>
      <c r="V795" s="33"/>
      <c r="W795" s="33"/>
      <c r="X795" s="33"/>
    </row>
    <row r="796" spans="1:24" s="34" customFormat="1">
      <c r="A796" s="29"/>
      <c r="B796" s="29"/>
      <c r="C796" s="29"/>
      <c r="D796" s="29"/>
      <c r="E796" s="29"/>
      <c r="F796" s="29"/>
      <c r="G796" s="29"/>
      <c r="H796" s="29"/>
      <c r="I796" s="30"/>
      <c r="J796" s="30"/>
      <c r="K796" s="30"/>
      <c r="L796" s="30"/>
      <c r="M796" s="40"/>
      <c r="N796" s="40"/>
      <c r="O796" s="31"/>
      <c r="P796" s="31"/>
      <c r="Q796" s="32"/>
      <c r="R796" s="32"/>
      <c r="S796" s="33"/>
      <c r="T796" s="33"/>
      <c r="U796" s="33"/>
      <c r="V796" s="33"/>
      <c r="W796" s="33"/>
      <c r="X796" s="33"/>
    </row>
    <row r="797" spans="1:24" s="34" customFormat="1">
      <c r="A797" s="29"/>
      <c r="B797" s="29"/>
      <c r="C797" s="29"/>
      <c r="D797" s="29"/>
      <c r="E797" s="29"/>
      <c r="F797" s="29"/>
      <c r="G797" s="29"/>
      <c r="H797" s="29"/>
      <c r="I797" s="30"/>
      <c r="J797" s="30"/>
      <c r="K797" s="30"/>
      <c r="L797" s="30"/>
      <c r="M797" s="40"/>
      <c r="N797" s="40"/>
      <c r="O797" s="31"/>
      <c r="P797" s="31"/>
      <c r="Q797" s="32"/>
      <c r="R797" s="32"/>
      <c r="S797" s="33"/>
      <c r="T797" s="33"/>
      <c r="U797" s="33"/>
      <c r="V797" s="33"/>
      <c r="W797" s="33"/>
      <c r="X797" s="33"/>
    </row>
    <row r="798" spans="1:24" s="34" customFormat="1">
      <c r="A798" s="29"/>
      <c r="B798" s="29"/>
      <c r="C798" s="29"/>
      <c r="D798" s="29"/>
      <c r="E798" s="29"/>
      <c r="F798" s="29"/>
      <c r="G798" s="29"/>
      <c r="H798" s="29"/>
      <c r="I798" s="30"/>
      <c r="J798" s="30"/>
      <c r="K798" s="30"/>
      <c r="L798" s="30"/>
      <c r="M798" s="40"/>
      <c r="N798" s="40"/>
      <c r="O798" s="31"/>
      <c r="P798" s="31"/>
      <c r="Q798" s="32"/>
      <c r="R798" s="32"/>
      <c r="S798" s="33"/>
      <c r="T798" s="33"/>
      <c r="U798" s="33"/>
      <c r="V798" s="33"/>
      <c r="W798" s="33"/>
      <c r="X798" s="33"/>
    </row>
    <row r="799" spans="1:24" s="34" customFormat="1">
      <c r="A799" s="29"/>
      <c r="B799" s="29"/>
      <c r="C799" s="29"/>
      <c r="D799" s="29"/>
      <c r="E799" s="29"/>
      <c r="F799" s="29"/>
      <c r="G799" s="29"/>
      <c r="H799" s="29"/>
      <c r="I799" s="30"/>
      <c r="J799" s="30"/>
      <c r="K799" s="30"/>
      <c r="L799" s="30"/>
      <c r="M799" s="40"/>
      <c r="N799" s="40"/>
      <c r="O799" s="31"/>
      <c r="P799" s="31"/>
      <c r="Q799" s="32"/>
      <c r="R799" s="32"/>
      <c r="S799" s="33"/>
      <c r="T799" s="33"/>
      <c r="U799" s="33"/>
      <c r="V799" s="33"/>
      <c r="W799" s="33"/>
      <c r="X799" s="33"/>
    </row>
    <row r="800" spans="1:24" s="34" customFormat="1">
      <c r="A800" s="29"/>
      <c r="B800" s="29"/>
      <c r="C800" s="29"/>
      <c r="D800" s="29"/>
      <c r="E800" s="29"/>
      <c r="F800" s="29"/>
      <c r="G800" s="29"/>
      <c r="H800" s="29"/>
      <c r="I800" s="30"/>
      <c r="J800" s="30"/>
      <c r="K800" s="30"/>
      <c r="L800" s="30"/>
      <c r="M800" s="40"/>
      <c r="N800" s="40"/>
      <c r="O800" s="31"/>
      <c r="P800" s="31"/>
      <c r="Q800" s="32"/>
      <c r="R800" s="32"/>
      <c r="S800" s="33"/>
      <c r="T800" s="33"/>
      <c r="U800" s="33"/>
      <c r="V800" s="33"/>
      <c r="W800" s="33"/>
      <c r="X800" s="33"/>
    </row>
    <row r="801" spans="1:24" s="34" customFormat="1">
      <c r="A801" s="29"/>
      <c r="B801" s="29"/>
      <c r="C801" s="29"/>
      <c r="D801" s="29"/>
      <c r="E801" s="29"/>
      <c r="F801" s="29"/>
      <c r="G801" s="29"/>
      <c r="H801" s="29"/>
      <c r="I801" s="30"/>
      <c r="J801" s="30"/>
      <c r="K801" s="30"/>
      <c r="L801" s="30"/>
      <c r="M801" s="40"/>
      <c r="N801" s="40"/>
      <c r="O801" s="31"/>
      <c r="P801" s="31"/>
      <c r="Q801" s="32"/>
      <c r="R801" s="32"/>
      <c r="S801" s="33"/>
      <c r="T801" s="33"/>
      <c r="U801" s="33"/>
      <c r="V801" s="33"/>
      <c r="W801" s="33"/>
      <c r="X801" s="33"/>
    </row>
    <row r="802" spans="1:24" s="34" customFormat="1">
      <c r="A802" s="29"/>
      <c r="B802" s="29"/>
      <c r="C802" s="29"/>
      <c r="D802" s="29"/>
      <c r="E802" s="29"/>
      <c r="F802" s="29"/>
      <c r="G802" s="29"/>
      <c r="H802" s="29"/>
      <c r="I802" s="30"/>
      <c r="J802" s="30"/>
      <c r="K802" s="30"/>
      <c r="L802" s="30"/>
      <c r="M802" s="40"/>
      <c r="N802" s="40"/>
      <c r="O802" s="31"/>
      <c r="P802" s="31"/>
      <c r="Q802" s="32"/>
      <c r="R802" s="32"/>
      <c r="S802" s="33"/>
      <c r="T802" s="33"/>
      <c r="U802" s="33"/>
      <c r="V802" s="33"/>
      <c r="W802" s="33"/>
      <c r="X802" s="33"/>
    </row>
    <row r="803" spans="1:24" s="34" customFormat="1">
      <c r="A803" s="29"/>
      <c r="B803" s="29"/>
      <c r="C803" s="29"/>
      <c r="D803" s="29"/>
      <c r="E803" s="29"/>
      <c r="F803" s="29"/>
      <c r="G803" s="29"/>
      <c r="H803" s="29"/>
      <c r="I803" s="30"/>
      <c r="J803" s="30"/>
      <c r="K803" s="30"/>
      <c r="L803" s="30"/>
      <c r="M803" s="40"/>
      <c r="N803" s="40"/>
      <c r="O803" s="31"/>
      <c r="P803" s="31"/>
      <c r="Q803" s="32"/>
      <c r="R803" s="32"/>
      <c r="S803" s="33"/>
      <c r="T803" s="33"/>
      <c r="U803" s="33"/>
      <c r="V803" s="33"/>
      <c r="W803" s="33"/>
      <c r="X803" s="33"/>
    </row>
    <row r="804" spans="1:24" s="34" customFormat="1">
      <c r="A804" s="29"/>
      <c r="B804" s="29"/>
      <c r="C804" s="29"/>
      <c r="D804" s="29"/>
      <c r="E804" s="29"/>
      <c r="F804" s="29"/>
      <c r="G804" s="29"/>
      <c r="H804" s="29"/>
      <c r="I804" s="30"/>
      <c r="J804" s="30"/>
      <c r="K804" s="30"/>
      <c r="L804" s="30"/>
      <c r="M804" s="40"/>
      <c r="N804" s="40"/>
      <c r="O804" s="31"/>
      <c r="P804" s="31"/>
      <c r="Q804" s="32"/>
      <c r="R804" s="32"/>
      <c r="S804" s="33"/>
      <c r="T804" s="33"/>
      <c r="U804" s="33"/>
      <c r="V804" s="33"/>
      <c r="W804" s="33"/>
      <c r="X804" s="33"/>
    </row>
    <row r="805" spans="1:24" s="34" customFormat="1">
      <c r="A805" s="29"/>
      <c r="B805" s="29"/>
      <c r="C805" s="29"/>
      <c r="D805" s="29"/>
      <c r="E805" s="29"/>
      <c r="F805" s="29"/>
      <c r="G805" s="29"/>
      <c r="H805" s="29"/>
      <c r="I805" s="30"/>
      <c r="J805" s="30"/>
      <c r="K805" s="30"/>
      <c r="L805" s="30"/>
      <c r="M805" s="40"/>
      <c r="N805" s="40"/>
      <c r="O805" s="31"/>
      <c r="P805" s="31"/>
      <c r="Q805" s="32"/>
      <c r="R805" s="32"/>
      <c r="S805" s="33"/>
      <c r="T805" s="33"/>
      <c r="U805" s="33"/>
      <c r="V805" s="33"/>
      <c r="W805" s="33"/>
      <c r="X805" s="33"/>
    </row>
    <row r="806" spans="1:24" s="34" customFormat="1">
      <c r="A806" s="29"/>
      <c r="B806" s="29"/>
      <c r="C806" s="29"/>
      <c r="D806" s="29"/>
      <c r="E806" s="29"/>
      <c r="F806" s="29"/>
      <c r="G806" s="29"/>
      <c r="H806" s="29"/>
      <c r="I806" s="30"/>
      <c r="J806" s="30"/>
      <c r="K806" s="30"/>
      <c r="L806" s="30"/>
      <c r="M806" s="40"/>
      <c r="N806" s="40"/>
      <c r="O806" s="31"/>
      <c r="P806" s="31"/>
      <c r="Q806" s="32"/>
      <c r="R806" s="32"/>
      <c r="S806" s="33"/>
      <c r="T806" s="33"/>
      <c r="U806" s="33"/>
      <c r="V806" s="33"/>
      <c r="W806" s="33"/>
      <c r="X806" s="33"/>
    </row>
    <row r="807" spans="1:24" s="34" customFormat="1">
      <c r="A807" s="29"/>
      <c r="B807" s="29"/>
      <c r="C807" s="29"/>
      <c r="D807" s="29"/>
      <c r="E807" s="29"/>
      <c r="F807" s="29"/>
      <c r="G807" s="29"/>
      <c r="H807" s="29"/>
      <c r="I807" s="30"/>
      <c r="J807" s="30"/>
      <c r="K807" s="30"/>
      <c r="L807" s="30"/>
      <c r="M807" s="40"/>
      <c r="N807" s="40"/>
      <c r="O807" s="31"/>
      <c r="P807" s="31"/>
      <c r="Q807" s="32"/>
      <c r="R807" s="32"/>
      <c r="S807" s="33"/>
      <c r="T807" s="33"/>
      <c r="U807" s="33"/>
      <c r="V807" s="33"/>
      <c r="W807" s="33"/>
      <c r="X807" s="33"/>
    </row>
    <row r="808" spans="1:24" s="34" customFormat="1">
      <c r="A808" s="29"/>
      <c r="B808" s="29"/>
      <c r="C808" s="29"/>
      <c r="D808" s="29"/>
      <c r="E808" s="29"/>
      <c r="F808" s="29"/>
      <c r="G808" s="29"/>
      <c r="H808" s="29"/>
      <c r="I808" s="30"/>
      <c r="J808" s="30"/>
      <c r="K808" s="30"/>
      <c r="L808" s="30"/>
      <c r="M808" s="40"/>
      <c r="N808" s="40"/>
      <c r="O808" s="31"/>
      <c r="P808" s="31"/>
      <c r="Q808" s="32"/>
      <c r="R808" s="32"/>
      <c r="S808" s="33"/>
      <c r="T808" s="33"/>
      <c r="U808" s="33"/>
      <c r="V808" s="33"/>
      <c r="W808" s="33"/>
      <c r="X808" s="33"/>
    </row>
    <row r="809" spans="1:24" s="34" customFormat="1">
      <c r="A809" s="29"/>
      <c r="B809" s="29"/>
      <c r="C809" s="29"/>
      <c r="D809" s="29"/>
      <c r="E809" s="29"/>
      <c r="F809" s="29"/>
      <c r="G809" s="29"/>
      <c r="H809" s="29"/>
      <c r="I809" s="30"/>
      <c r="J809" s="30"/>
      <c r="K809" s="30"/>
      <c r="L809" s="30"/>
      <c r="M809" s="40"/>
      <c r="N809" s="40"/>
      <c r="O809" s="31"/>
      <c r="P809" s="31"/>
      <c r="Q809" s="32"/>
      <c r="R809" s="32"/>
      <c r="S809" s="33"/>
      <c r="T809" s="33"/>
      <c r="U809" s="33"/>
      <c r="V809" s="33"/>
      <c r="W809" s="33"/>
      <c r="X809" s="33"/>
    </row>
    <row r="810" spans="1:24" s="34" customFormat="1">
      <c r="A810" s="29"/>
      <c r="B810" s="29"/>
      <c r="C810" s="29"/>
      <c r="D810" s="29"/>
      <c r="E810" s="29"/>
      <c r="F810" s="29"/>
      <c r="G810" s="29"/>
      <c r="H810" s="29"/>
      <c r="I810" s="30"/>
      <c r="J810" s="30"/>
      <c r="K810" s="30"/>
      <c r="L810" s="30"/>
      <c r="M810" s="40"/>
      <c r="N810" s="40"/>
      <c r="O810" s="31"/>
      <c r="P810" s="31"/>
      <c r="Q810" s="32"/>
      <c r="R810" s="32"/>
      <c r="S810" s="33"/>
      <c r="T810" s="33"/>
      <c r="U810" s="33"/>
      <c r="V810" s="33"/>
      <c r="W810" s="33"/>
      <c r="X810" s="33"/>
    </row>
    <row r="811" spans="1:24" s="34" customFormat="1">
      <c r="A811" s="29"/>
      <c r="B811" s="29"/>
      <c r="C811" s="29"/>
      <c r="D811" s="29"/>
      <c r="E811" s="29"/>
      <c r="F811" s="29"/>
      <c r="G811" s="29"/>
      <c r="H811" s="29"/>
      <c r="I811" s="30"/>
      <c r="J811" s="30"/>
      <c r="K811" s="30"/>
      <c r="L811" s="30"/>
      <c r="M811" s="40"/>
      <c r="N811" s="40"/>
      <c r="O811" s="31"/>
      <c r="P811" s="31"/>
      <c r="Q811" s="32"/>
      <c r="R811" s="32"/>
      <c r="S811" s="33"/>
      <c r="T811" s="33"/>
      <c r="U811" s="33"/>
      <c r="V811" s="33"/>
      <c r="W811" s="33"/>
      <c r="X811" s="33"/>
    </row>
    <row r="812" spans="1:24" s="34" customFormat="1">
      <c r="A812" s="29"/>
      <c r="B812" s="29"/>
      <c r="C812" s="29"/>
      <c r="D812" s="29"/>
      <c r="E812" s="29"/>
      <c r="F812" s="29"/>
      <c r="G812" s="29"/>
      <c r="H812" s="29"/>
      <c r="I812" s="30"/>
      <c r="J812" s="30"/>
      <c r="K812" s="30"/>
      <c r="L812" s="30"/>
      <c r="M812" s="40"/>
      <c r="N812" s="40"/>
      <c r="O812" s="31"/>
      <c r="P812" s="31"/>
      <c r="Q812" s="32"/>
      <c r="R812" s="32"/>
      <c r="S812" s="33"/>
      <c r="T812" s="33"/>
      <c r="U812" s="33"/>
      <c r="V812" s="33"/>
      <c r="W812" s="33"/>
      <c r="X812" s="33"/>
    </row>
    <row r="813" spans="1:24" s="34" customFormat="1">
      <c r="A813" s="29"/>
      <c r="B813" s="29"/>
      <c r="C813" s="29"/>
      <c r="D813" s="29"/>
      <c r="E813" s="29"/>
      <c r="F813" s="29"/>
      <c r="G813" s="29"/>
      <c r="H813" s="29"/>
      <c r="I813" s="30"/>
      <c r="J813" s="30"/>
      <c r="K813" s="30"/>
      <c r="L813" s="30"/>
      <c r="M813" s="40"/>
      <c r="N813" s="40"/>
      <c r="O813" s="31"/>
      <c r="P813" s="31"/>
      <c r="Q813" s="32"/>
      <c r="R813" s="32"/>
      <c r="S813" s="33"/>
      <c r="T813" s="33"/>
      <c r="U813" s="33"/>
      <c r="V813" s="33"/>
      <c r="W813" s="33"/>
      <c r="X813" s="33"/>
    </row>
    <row r="814" spans="1:24" s="34" customFormat="1">
      <c r="A814" s="29"/>
      <c r="B814" s="29"/>
      <c r="C814" s="29"/>
      <c r="D814" s="29"/>
      <c r="E814" s="29"/>
      <c r="F814" s="29"/>
      <c r="G814" s="29"/>
      <c r="H814" s="29"/>
      <c r="I814" s="30"/>
      <c r="J814" s="30"/>
      <c r="K814" s="30"/>
      <c r="L814" s="30"/>
      <c r="M814" s="40"/>
      <c r="N814" s="40"/>
      <c r="O814" s="31"/>
      <c r="P814" s="31"/>
      <c r="Q814" s="32"/>
      <c r="R814" s="32"/>
      <c r="S814" s="33"/>
      <c r="T814" s="33"/>
      <c r="U814" s="33"/>
      <c r="V814" s="33"/>
      <c r="W814" s="33"/>
      <c r="X814" s="33"/>
    </row>
    <row r="815" spans="1:24" s="34" customFormat="1">
      <c r="A815" s="29"/>
      <c r="B815" s="29"/>
      <c r="C815" s="29"/>
      <c r="D815" s="29"/>
      <c r="E815" s="29"/>
      <c r="F815" s="29"/>
      <c r="G815" s="29"/>
      <c r="H815" s="29"/>
      <c r="I815" s="30"/>
      <c r="J815" s="30"/>
      <c r="K815" s="30"/>
      <c r="L815" s="30"/>
      <c r="M815" s="40"/>
      <c r="N815" s="40"/>
      <c r="O815" s="31"/>
      <c r="P815" s="31"/>
      <c r="Q815" s="32"/>
      <c r="R815" s="32"/>
      <c r="S815" s="33"/>
      <c r="T815" s="33"/>
      <c r="U815" s="33"/>
      <c r="V815" s="33"/>
      <c r="W815" s="33"/>
      <c r="X815" s="33"/>
    </row>
    <row r="816" spans="1:24" s="34" customFormat="1">
      <c r="A816" s="29"/>
      <c r="B816" s="29"/>
      <c r="C816" s="29"/>
      <c r="D816" s="29"/>
      <c r="E816" s="29"/>
      <c r="F816" s="29"/>
      <c r="G816" s="29"/>
      <c r="H816" s="29"/>
      <c r="I816" s="30"/>
      <c r="J816" s="30"/>
      <c r="K816" s="30"/>
      <c r="L816" s="30"/>
      <c r="M816" s="40"/>
      <c r="N816" s="40"/>
      <c r="O816" s="31"/>
      <c r="P816" s="31"/>
      <c r="Q816" s="32"/>
      <c r="R816" s="32"/>
      <c r="S816" s="33"/>
      <c r="T816" s="33"/>
      <c r="U816" s="33"/>
      <c r="V816" s="33"/>
      <c r="W816" s="33"/>
      <c r="X816" s="33"/>
    </row>
    <row r="817" spans="1:24" s="34" customFormat="1">
      <c r="A817" s="29"/>
      <c r="B817" s="29"/>
      <c r="C817" s="29"/>
      <c r="D817" s="29"/>
      <c r="E817" s="29"/>
      <c r="F817" s="29"/>
      <c r="G817" s="29"/>
      <c r="H817" s="29"/>
      <c r="I817" s="30"/>
      <c r="J817" s="30"/>
      <c r="K817" s="30"/>
      <c r="L817" s="30"/>
      <c r="M817" s="40"/>
      <c r="N817" s="40"/>
      <c r="O817" s="31"/>
      <c r="P817" s="31"/>
      <c r="Q817" s="32"/>
      <c r="R817" s="32"/>
      <c r="S817" s="33"/>
      <c r="T817" s="33"/>
      <c r="U817" s="33"/>
      <c r="V817" s="33"/>
      <c r="W817" s="33"/>
      <c r="X817" s="33"/>
    </row>
    <row r="818" spans="1:24" s="34" customFormat="1">
      <c r="A818" s="29"/>
      <c r="B818" s="29"/>
      <c r="C818" s="29"/>
      <c r="D818" s="29"/>
      <c r="E818" s="29"/>
      <c r="F818" s="29"/>
      <c r="G818" s="29"/>
      <c r="H818" s="29"/>
      <c r="I818" s="30"/>
      <c r="J818" s="30"/>
      <c r="K818" s="30"/>
      <c r="L818" s="30"/>
      <c r="M818" s="40"/>
      <c r="N818" s="40"/>
      <c r="O818" s="31"/>
      <c r="P818" s="31"/>
      <c r="Q818" s="32"/>
      <c r="R818" s="32"/>
      <c r="S818" s="33"/>
      <c r="T818" s="33"/>
      <c r="U818" s="33"/>
      <c r="V818" s="33"/>
      <c r="W818" s="33"/>
      <c r="X818" s="33"/>
    </row>
    <row r="819" spans="1:24" s="34" customFormat="1">
      <c r="A819" s="29"/>
      <c r="B819" s="29"/>
      <c r="C819" s="29"/>
      <c r="D819" s="29"/>
      <c r="E819" s="29"/>
      <c r="F819" s="29"/>
      <c r="G819" s="29"/>
      <c r="H819" s="29"/>
      <c r="I819" s="30"/>
      <c r="J819" s="30"/>
      <c r="K819" s="30"/>
      <c r="L819" s="30"/>
      <c r="M819" s="40"/>
      <c r="N819" s="40"/>
      <c r="O819" s="31"/>
      <c r="P819" s="31"/>
      <c r="Q819" s="32"/>
      <c r="R819" s="32"/>
      <c r="S819" s="33"/>
      <c r="T819" s="33"/>
      <c r="U819" s="33"/>
      <c r="V819" s="33"/>
      <c r="W819" s="33"/>
      <c r="X819" s="33"/>
    </row>
    <row r="820" spans="1:24" s="34" customFormat="1">
      <c r="A820" s="29"/>
      <c r="B820" s="29"/>
      <c r="C820" s="29"/>
      <c r="D820" s="29"/>
      <c r="E820" s="29"/>
      <c r="F820" s="29"/>
      <c r="G820" s="29"/>
      <c r="H820" s="29"/>
      <c r="I820" s="30"/>
      <c r="J820" s="30"/>
      <c r="K820" s="30"/>
      <c r="L820" s="30"/>
      <c r="M820" s="40"/>
      <c r="N820" s="40"/>
      <c r="O820" s="31"/>
      <c r="P820" s="31"/>
      <c r="Q820" s="32"/>
      <c r="R820" s="32"/>
      <c r="S820" s="33"/>
      <c r="T820" s="33"/>
      <c r="U820" s="33"/>
      <c r="V820" s="33"/>
      <c r="W820" s="33"/>
      <c r="X820" s="33"/>
    </row>
    <row r="821" spans="1:24" s="34" customFormat="1">
      <c r="A821" s="29"/>
      <c r="B821" s="29"/>
      <c r="C821" s="29"/>
      <c r="D821" s="29"/>
      <c r="E821" s="29"/>
      <c r="F821" s="29"/>
      <c r="G821" s="29"/>
      <c r="H821" s="29"/>
      <c r="I821" s="30"/>
      <c r="J821" s="30"/>
      <c r="K821" s="30"/>
      <c r="L821" s="30"/>
      <c r="M821" s="40"/>
      <c r="N821" s="40"/>
      <c r="O821" s="31"/>
      <c r="P821" s="31"/>
      <c r="Q821" s="32"/>
      <c r="R821" s="32"/>
      <c r="S821" s="33"/>
      <c r="T821" s="33"/>
      <c r="U821" s="33"/>
      <c r="V821" s="33"/>
      <c r="W821" s="33"/>
      <c r="X821" s="33"/>
    </row>
    <row r="822" spans="1:24" s="34" customFormat="1">
      <c r="A822" s="29"/>
      <c r="B822" s="29"/>
      <c r="C822" s="29"/>
      <c r="D822" s="29"/>
      <c r="E822" s="29"/>
      <c r="F822" s="29"/>
      <c r="G822" s="29"/>
      <c r="H822" s="29"/>
      <c r="I822" s="30"/>
      <c r="J822" s="30"/>
      <c r="K822" s="30"/>
      <c r="L822" s="30"/>
      <c r="M822" s="40"/>
      <c r="N822" s="40"/>
      <c r="O822" s="31"/>
      <c r="P822" s="31"/>
      <c r="Q822" s="32"/>
      <c r="R822" s="32"/>
      <c r="S822" s="33"/>
      <c r="T822" s="33"/>
      <c r="U822" s="33"/>
      <c r="V822" s="33"/>
      <c r="W822" s="33"/>
      <c r="X822" s="33"/>
    </row>
    <row r="823" spans="1:24" s="34" customFormat="1">
      <c r="A823" s="29"/>
      <c r="B823" s="29"/>
      <c r="C823" s="29"/>
      <c r="D823" s="29"/>
      <c r="E823" s="29"/>
      <c r="F823" s="29"/>
      <c r="G823" s="29"/>
      <c r="H823" s="29"/>
      <c r="I823" s="30"/>
      <c r="J823" s="30"/>
      <c r="K823" s="30"/>
      <c r="L823" s="30"/>
      <c r="M823" s="40"/>
      <c r="N823" s="40"/>
      <c r="O823" s="31"/>
      <c r="P823" s="31"/>
      <c r="Q823" s="32"/>
      <c r="R823" s="32"/>
      <c r="S823" s="33"/>
      <c r="T823" s="33"/>
      <c r="U823" s="33"/>
      <c r="V823" s="33"/>
      <c r="W823" s="33"/>
      <c r="X823" s="33"/>
    </row>
    <row r="824" spans="1:24" s="34" customFormat="1">
      <c r="A824" s="29"/>
      <c r="B824" s="29"/>
      <c r="C824" s="29"/>
      <c r="D824" s="29"/>
      <c r="E824" s="29"/>
      <c r="F824" s="29"/>
      <c r="G824" s="29"/>
      <c r="H824" s="29"/>
      <c r="I824" s="30"/>
      <c r="J824" s="30"/>
      <c r="K824" s="30"/>
      <c r="L824" s="30"/>
      <c r="M824" s="40"/>
      <c r="N824" s="40"/>
      <c r="O824" s="31"/>
      <c r="P824" s="31"/>
      <c r="Q824" s="32"/>
      <c r="R824" s="32"/>
      <c r="S824" s="33"/>
      <c r="T824" s="33"/>
      <c r="U824" s="33"/>
      <c r="V824" s="33"/>
      <c r="W824" s="33"/>
      <c r="X824" s="33"/>
    </row>
    <row r="825" spans="1:24" s="34" customFormat="1">
      <c r="A825" s="29"/>
      <c r="B825" s="29"/>
      <c r="C825" s="29"/>
      <c r="D825" s="29"/>
      <c r="E825" s="29"/>
      <c r="F825" s="29"/>
      <c r="G825" s="29"/>
      <c r="H825" s="29"/>
      <c r="I825" s="30"/>
      <c r="J825" s="30"/>
      <c r="K825" s="30"/>
      <c r="L825" s="30"/>
      <c r="M825" s="40"/>
      <c r="N825" s="40"/>
      <c r="O825" s="31"/>
      <c r="P825" s="31"/>
      <c r="Q825" s="32"/>
      <c r="R825" s="32"/>
      <c r="S825" s="33"/>
      <c r="T825" s="33"/>
      <c r="U825" s="33"/>
      <c r="V825" s="33"/>
      <c r="W825" s="33"/>
      <c r="X825" s="33"/>
    </row>
    <row r="826" spans="1:24" s="34" customFormat="1">
      <c r="A826" s="29"/>
      <c r="B826" s="29"/>
      <c r="C826" s="29"/>
      <c r="D826" s="29"/>
      <c r="E826" s="29"/>
      <c r="F826" s="29"/>
      <c r="G826" s="29"/>
      <c r="H826" s="29"/>
      <c r="I826" s="30"/>
      <c r="J826" s="30"/>
      <c r="K826" s="30"/>
      <c r="L826" s="30"/>
      <c r="M826" s="40"/>
      <c r="N826" s="40"/>
      <c r="O826" s="31"/>
      <c r="P826" s="31"/>
      <c r="Q826" s="32"/>
      <c r="R826" s="32"/>
      <c r="S826" s="33"/>
      <c r="T826" s="33"/>
      <c r="U826" s="33"/>
      <c r="V826" s="33"/>
      <c r="W826" s="33"/>
      <c r="X826" s="33"/>
    </row>
    <row r="827" spans="1:24" s="34" customFormat="1">
      <c r="A827" s="29"/>
      <c r="B827" s="29"/>
      <c r="C827" s="29"/>
      <c r="D827" s="29"/>
      <c r="E827" s="29"/>
      <c r="F827" s="29"/>
      <c r="G827" s="29"/>
      <c r="H827" s="29"/>
      <c r="I827" s="30"/>
      <c r="J827" s="30"/>
      <c r="K827" s="30"/>
      <c r="L827" s="30"/>
      <c r="M827" s="40"/>
      <c r="N827" s="40"/>
      <c r="O827" s="31"/>
      <c r="P827" s="31"/>
      <c r="Q827" s="32"/>
      <c r="R827" s="32"/>
      <c r="S827" s="33"/>
      <c r="T827" s="33"/>
      <c r="U827" s="33"/>
      <c r="V827" s="33"/>
      <c r="W827" s="33"/>
      <c r="X827" s="33"/>
    </row>
    <row r="828" spans="1:24" s="34" customFormat="1">
      <c r="A828" s="29"/>
      <c r="B828" s="29"/>
      <c r="C828" s="29"/>
      <c r="D828" s="29"/>
      <c r="E828" s="29"/>
      <c r="F828" s="29"/>
      <c r="G828" s="29"/>
      <c r="H828" s="29"/>
      <c r="I828" s="30"/>
      <c r="J828" s="30"/>
      <c r="K828" s="30"/>
      <c r="L828" s="30"/>
      <c r="M828" s="40"/>
      <c r="N828" s="40"/>
      <c r="O828" s="31"/>
      <c r="P828" s="31"/>
      <c r="Q828" s="32"/>
      <c r="R828" s="32"/>
      <c r="S828" s="33"/>
      <c r="T828" s="33"/>
      <c r="U828" s="33"/>
      <c r="V828" s="33"/>
      <c r="W828" s="33"/>
      <c r="X828" s="33"/>
    </row>
    <row r="829" spans="1:24" s="34" customFormat="1">
      <c r="A829" s="29"/>
      <c r="B829" s="29"/>
      <c r="C829" s="29"/>
      <c r="D829" s="29"/>
      <c r="E829" s="29"/>
      <c r="F829" s="29"/>
      <c r="G829" s="29"/>
      <c r="H829" s="29"/>
      <c r="I829" s="30"/>
      <c r="J829" s="30"/>
      <c r="K829" s="30"/>
      <c r="L829" s="30"/>
      <c r="M829" s="40"/>
      <c r="N829" s="40"/>
      <c r="O829" s="31"/>
      <c r="P829" s="31"/>
      <c r="Q829" s="32"/>
      <c r="R829" s="32"/>
      <c r="S829" s="33"/>
      <c r="T829" s="33"/>
      <c r="U829" s="33"/>
      <c r="V829" s="33"/>
      <c r="W829" s="33"/>
      <c r="X829" s="33"/>
    </row>
    <row r="830" spans="1:24" s="34" customFormat="1">
      <c r="A830" s="29"/>
      <c r="B830" s="29"/>
      <c r="C830" s="29"/>
      <c r="D830" s="29"/>
      <c r="E830" s="29"/>
      <c r="F830" s="29"/>
      <c r="G830" s="29"/>
      <c r="H830" s="29"/>
      <c r="I830" s="30"/>
      <c r="J830" s="30"/>
      <c r="K830" s="30"/>
      <c r="L830" s="30"/>
      <c r="M830" s="40"/>
      <c r="N830" s="40"/>
      <c r="O830" s="31"/>
      <c r="P830" s="31"/>
      <c r="Q830" s="32"/>
      <c r="R830" s="32"/>
      <c r="S830" s="33"/>
      <c r="T830" s="33"/>
      <c r="U830" s="33"/>
      <c r="V830" s="33"/>
      <c r="W830" s="33"/>
      <c r="X830" s="33"/>
    </row>
    <row r="831" spans="1:24" s="34" customFormat="1">
      <c r="A831" s="29"/>
      <c r="B831" s="29"/>
      <c r="C831" s="29"/>
      <c r="D831" s="29"/>
      <c r="E831" s="29"/>
      <c r="F831" s="29"/>
      <c r="G831" s="29"/>
      <c r="H831" s="29"/>
      <c r="I831" s="30"/>
      <c r="J831" s="30"/>
      <c r="K831" s="30"/>
      <c r="L831" s="30"/>
      <c r="M831" s="40"/>
      <c r="N831" s="40"/>
      <c r="O831" s="31"/>
      <c r="P831" s="31"/>
      <c r="Q831" s="32"/>
      <c r="R831" s="32"/>
      <c r="S831" s="33"/>
      <c r="T831" s="33"/>
      <c r="U831" s="33"/>
      <c r="V831" s="33"/>
      <c r="W831" s="33"/>
      <c r="X831" s="33"/>
    </row>
    <row r="832" spans="1:24" s="34" customFormat="1">
      <c r="A832" s="29"/>
      <c r="B832" s="29"/>
      <c r="C832" s="29"/>
      <c r="D832" s="29"/>
      <c r="E832" s="29"/>
      <c r="F832" s="29"/>
      <c r="G832" s="29"/>
      <c r="H832" s="29"/>
      <c r="I832" s="30"/>
      <c r="J832" s="30"/>
      <c r="K832" s="30"/>
      <c r="L832" s="30"/>
      <c r="M832" s="40"/>
      <c r="N832" s="40"/>
      <c r="O832" s="31"/>
      <c r="P832" s="31"/>
      <c r="Q832" s="32"/>
      <c r="R832" s="32"/>
      <c r="S832" s="33"/>
      <c r="T832" s="33"/>
      <c r="U832" s="33"/>
      <c r="V832" s="33"/>
      <c r="W832" s="33"/>
      <c r="X832" s="33"/>
    </row>
    <row r="833" spans="1:24" s="34" customFormat="1">
      <c r="A833" s="29"/>
      <c r="B833" s="29"/>
      <c r="C833" s="29"/>
      <c r="D833" s="29"/>
      <c r="E833" s="29"/>
      <c r="F833" s="29"/>
      <c r="G833" s="29"/>
      <c r="H833" s="29"/>
      <c r="I833" s="30"/>
      <c r="J833" s="30"/>
      <c r="K833" s="30"/>
      <c r="L833" s="30"/>
      <c r="M833" s="40"/>
      <c r="N833" s="40"/>
      <c r="O833" s="31"/>
      <c r="P833" s="31"/>
      <c r="Q833" s="32"/>
      <c r="R833" s="32"/>
      <c r="S833" s="33"/>
      <c r="T833" s="33"/>
      <c r="U833" s="33"/>
      <c r="V833" s="33"/>
      <c r="W833" s="33"/>
      <c r="X833" s="33"/>
    </row>
    <row r="834" spans="1:24" s="34" customFormat="1">
      <c r="A834" s="29"/>
      <c r="B834" s="29"/>
      <c r="C834" s="29"/>
      <c r="D834" s="29"/>
      <c r="E834" s="29"/>
      <c r="F834" s="29"/>
      <c r="G834" s="29"/>
      <c r="H834" s="29"/>
      <c r="I834" s="30"/>
      <c r="J834" s="30"/>
      <c r="K834" s="30"/>
      <c r="L834" s="30"/>
      <c r="M834" s="40"/>
      <c r="N834" s="40"/>
      <c r="O834" s="31"/>
      <c r="P834" s="31"/>
      <c r="Q834" s="32"/>
      <c r="R834" s="32"/>
      <c r="S834" s="33"/>
      <c r="T834" s="33"/>
      <c r="U834" s="33"/>
      <c r="V834" s="33"/>
      <c r="W834" s="33"/>
      <c r="X834" s="33"/>
    </row>
    <row r="835" spans="1:24" s="34" customFormat="1">
      <c r="A835" s="29"/>
      <c r="B835" s="29"/>
      <c r="C835" s="29"/>
      <c r="D835" s="29"/>
      <c r="E835" s="29"/>
      <c r="F835" s="29"/>
      <c r="G835" s="29"/>
      <c r="H835" s="29"/>
      <c r="I835" s="30"/>
      <c r="J835" s="30"/>
      <c r="K835" s="30"/>
      <c r="L835" s="30"/>
      <c r="M835" s="40"/>
      <c r="N835" s="40"/>
      <c r="O835" s="31"/>
      <c r="P835" s="31"/>
      <c r="Q835" s="32"/>
      <c r="R835" s="32"/>
      <c r="S835" s="33"/>
      <c r="T835" s="33"/>
      <c r="U835" s="33"/>
      <c r="V835" s="33"/>
      <c r="W835" s="33"/>
      <c r="X835" s="33"/>
    </row>
    <row r="836" spans="1:24" s="34" customFormat="1">
      <c r="A836" s="29"/>
      <c r="B836" s="29"/>
      <c r="C836" s="29"/>
      <c r="D836" s="29"/>
      <c r="E836" s="29"/>
      <c r="F836" s="29"/>
      <c r="G836" s="29"/>
      <c r="H836" s="29"/>
      <c r="I836" s="30"/>
      <c r="J836" s="30"/>
      <c r="K836" s="30"/>
      <c r="L836" s="30"/>
      <c r="M836" s="40"/>
      <c r="N836" s="40"/>
      <c r="O836" s="31"/>
      <c r="P836" s="31"/>
      <c r="Q836" s="32"/>
      <c r="R836" s="32"/>
      <c r="S836" s="33"/>
      <c r="T836" s="33"/>
      <c r="U836" s="33"/>
      <c r="V836" s="33"/>
      <c r="W836" s="33"/>
      <c r="X836" s="33"/>
    </row>
    <row r="837" spans="1:24" s="34" customFormat="1">
      <c r="A837" s="29"/>
      <c r="B837" s="29"/>
      <c r="C837" s="29"/>
      <c r="D837" s="29"/>
      <c r="E837" s="29"/>
      <c r="F837" s="29"/>
      <c r="G837" s="29"/>
      <c r="H837" s="29"/>
      <c r="I837" s="30"/>
      <c r="J837" s="30"/>
      <c r="K837" s="30"/>
      <c r="L837" s="30"/>
      <c r="M837" s="40"/>
      <c r="N837" s="40"/>
      <c r="O837" s="31"/>
      <c r="P837" s="31"/>
      <c r="Q837" s="32"/>
      <c r="R837" s="32"/>
      <c r="S837" s="33"/>
      <c r="T837" s="33"/>
      <c r="U837" s="33"/>
      <c r="V837" s="33"/>
      <c r="W837" s="33"/>
      <c r="X837" s="33"/>
    </row>
    <row r="838" spans="1:24" s="34" customFormat="1">
      <c r="A838" s="29"/>
      <c r="B838" s="29"/>
      <c r="C838" s="29"/>
      <c r="D838" s="29"/>
      <c r="E838" s="29"/>
      <c r="F838" s="29"/>
      <c r="G838" s="29"/>
      <c r="H838" s="29"/>
      <c r="I838" s="30"/>
      <c r="J838" s="30"/>
      <c r="K838" s="30"/>
      <c r="L838" s="30"/>
      <c r="M838" s="40"/>
      <c r="N838" s="40"/>
      <c r="O838" s="31"/>
      <c r="P838" s="31"/>
      <c r="Q838" s="32"/>
      <c r="R838" s="32"/>
      <c r="S838" s="33"/>
      <c r="T838" s="33"/>
      <c r="U838" s="33"/>
      <c r="V838" s="33"/>
      <c r="W838" s="33"/>
      <c r="X838" s="33"/>
    </row>
    <row r="839" spans="1:24" s="34" customFormat="1">
      <c r="A839" s="29"/>
      <c r="B839" s="29"/>
      <c r="C839" s="29"/>
      <c r="D839" s="29"/>
      <c r="E839" s="29"/>
      <c r="F839" s="29"/>
      <c r="G839" s="29"/>
      <c r="H839" s="29"/>
      <c r="I839" s="30"/>
      <c r="J839" s="30"/>
      <c r="K839" s="30"/>
      <c r="L839" s="30"/>
      <c r="M839" s="40"/>
      <c r="N839" s="40"/>
      <c r="O839" s="31"/>
      <c r="P839" s="31"/>
      <c r="Q839" s="32"/>
      <c r="R839" s="32"/>
      <c r="S839" s="33"/>
      <c r="T839" s="33"/>
      <c r="U839" s="33"/>
      <c r="V839" s="33"/>
      <c r="W839" s="33"/>
      <c r="X839" s="33"/>
    </row>
    <row r="840" spans="1:24" s="34" customFormat="1">
      <c r="A840" s="29"/>
      <c r="B840" s="29"/>
      <c r="C840" s="29"/>
      <c r="D840" s="29"/>
      <c r="E840" s="29"/>
      <c r="F840" s="29"/>
      <c r="G840" s="29"/>
      <c r="H840" s="29"/>
      <c r="I840" s="30"/>
      <c r="J840" s="30"/>
      <c r="K840" s="30"/>
      <c r="L840" s="30"/>
      <c r="M840" s="40"/>
      <c r="N840" s="40"/>
      <c r="O840" s="31"/>
      <c r="P840" s="31"/>
      <c r="Q840" s="32"/>
      <c r="R840" s="32"/>
      <c r="S840" s="33"/>
      <c r="T840" s="33"/>
      <c r="U840" s="33"/>
      <c r="V840" s="33"/>
      <c r="W840" s="33"/>
      <c r="X840" s="33"/>
    </row>
    <row r="841" spans="1:24" s="34" customFormat="1">
      <c r="A841" s="29"/>
      <c r="B841" s="29"/>
      <c r="C841" s="29"/>
      <c r="D841" s="29"/>
      <c r="E841" s="29"/>
      <c r="F841" s="29"/>
      <c r="G841" s="29"/>
      <c r="H841" s="29"/>
      <c r="I841" s="30"/>
      <c r="J841" s="30"/>
      <c r="K841" s="30"/>
      <c r="L841" s="30"/>
      <c r="M841" s="40"/>
      <c r="N841" s="40"/>
      <c r="O841" s="31"/>
      <c r="P841" s="31"/>
      <c r="Q841" s="32"/>
      <c r="R841" s="32"/>
      <c r="S841" s="33"/>
      <c r="T841" s="33"/>
      <c r="U841" s="33"/>
      <c r="V841" s="33"/>
      <c r="W841" s="33"/>
      <c r="X841" s="33"/>
    </row>
    <row r="842" spans="1:24" s="34" customFormat="1">
      <c r="A842" s="29"/>
      <c r="B842" s="29"/>
      <c r="C842" s="29"/>
      <c r="D842" s="29"/>
      <c r="E842" s="29"/>
      <c r="F842" s="29"/>
      <c r="G842" s="29"/>
      <c r="H842" s="29"/>
      <c r="I842" s="30"/>
      <c r="J842" s="30"/>
      <c r="K842" s="30"/>
      <c r="L842" s="30"/>
      <c r="M842" s="40"/>
      <c r="N842" s="40"/>
      <c r="O842" s="31"/>
      <c r="P842" s="31"/>
      <c r="Q842" s="32"/>
      <c r="R842" s="32"/>
      <c r="S842" s="33"/>
      <c r="T842" s="33"/>
      <c r="U842" s="33"/>
      <c r="V842" s="33"/>
      <c r="W842" s="33"/>
      <c r="X842" s="33"/>
    </row>
    <row r="843" spans="1:24" s="34" customFormat="1">
      <c r="A843" s="29"/>
      <c r="B843" s="29"/>
      <c r="C843" s="29"/>
      <c r="D843" s="29"/>
      <c r="E843" s="29"/>
      <c r="F843" s="29"/>
      <c r="G843" s="29"/>
      <c r="H843" s="29"/>
      <c r="I843" s="30"/>
      <c r="J843" s="30"/>
      <c r="K843" s="30"/>
      <c r="L843" s="30"/>
      <c r="M843" s="40"/>
      <c r="N843" s="40"/>
      <c r="O843" s="31"/>
      <c r="P843" s="31"/>
      <c r="Q843" s="32"/>
      <c r="R843" s="32"/>
      <c r="S843" s="33"/>
      <c r="T843" s="33"/>
      <c r="U843" s="33"/>
      <c r="V843" s="33"/>
      <c r="W843" s="33"/>
      <c r="X843" s="33"/>
    </row>
    <row r="844" spans="1:24" s="34" customFormat="1">
      <c r="A844" s="29"/>
      <c r="B844" s="29"/>
      <c r="C844" s="29"/>
      <c r="D844" s="29"/>
      <c r="E844" s="29"/>
      <c r="F844" s="29"/>
      <c r="G844" s="29"/>
      <c r="H844" s="29"/>
      <c r="I844" s="30"/>
      <c r="J844" s="30"/>
      <c r="K844" s="30"/>
      <c r="L844" s="30"/>
      <c r="M844" s="40"/>
      <c r="N844" s="40"/>
      <c r="O844" s="31"/>
      <c r="P844" s="31"/>
      <c r="Q844" s="32"/>
      <c r="R844" s="32"/>
      <c r="S844" s="33"/>
      <c r="T844" s="33"/>
      <c r="U844" s="33"/>
      <c r="V844" s="33"/>
      <c r="W844" s="33"/>
      <c r="X844" s="33"/>
    </row>
    <row r="845" spans="1:24" s="34" customFormat="1">
      <c r="A845" s="29"/>
      <c r="B845" s="29"/>
      <c r="C845" s="29"/>
      <c r="D845" s="29"/>
      <c r="E845" s="29"/>
      <c r="F845" s="29"/>
      <c r="G845" s="29"/>
      <c r="H845" s="29"/>
      <c r="I845" s="30"/>
      <c r="J845" s="30"/>
      <c r="K845" s="30"/>
      <c r="L845" s="30"/>
      <c r="M845" s="40"/>
      <c r="N845" s="40"/>
      <c r="O845" s="31"/>
      <c r="P845" s="31"/>
      <c r="Q845" s="32"/>
      <c r="R845" s="32"/>
      <c r="S845" s="33"/>
      <c r="T845" s="33"/>
      <c r="U845" s="33"/>
      <c r="V845" s="33"/>
      <c r="W845" s="33"/>
      <c r="X845" s="33"/>
    </row>
    <row r="846" spans="1:24" s="34" customFormat="1">
      <c r="A846" s="29"/>
      <c r="B846" s="29"/>
      <c r="C846" s="29"/>
      <c r="D846" s="29"/>
      <c r="E846" s="29"/>
      <c r="F846" s="29"/>
      <c r="G846" s="29"/>
      <c r="H846" s="29"/>
      <c r="I846" s="30"/>
      <c r="J846" s="30"/>
      <c r="K846" s="30"/>
      <c r="L846" s="30"/>
      <c r="M846" s="40"/>
      <c r="N846" s="40"/>
      <c r="O846" s="31"/>
      <c r="P846" s="31"/>
      <c r="Q846" s="32"/>
      <c r="R846" s="32"/>
      <c r="S846" s="33"/>
      <c r="T846" s="33"/>
      <c r="U846" s="33"/>
      <c r="V846" s="33"/>
      <c r="W846" s="33"/>
      <c r="X846" s="33"/>
    </row>
    <row r="847" spans="1:24" s="34" customFormat="1">
      <c r="A847" s="29"/>
      <c r="B847" s="29"/>
      <c r="C847" s="29"/>
      <c r="D847" s="29"/>
      <c r="E847" s="29"/>
      <c r="F847" s="29"/>
      <c r="G847" s="29"/>
      <c r="H847" s="29"/>
      <c r="I847" s="30"/>
      <c r="J847" s="30"/>
      <c r="K847" s="30"/>
      <c r="L847" s="30"/>
      <c r="M847" s="40"/>
      <c r="N847" s="40"/>
      <c r="O847" s="31"/>
      <c r="P847" s="31"/>
      <c r="Q847" s="32"/>
      <c r="R847" s="32"/>
      <c r="S847" s="33"/>
      <c r="T847" s="33"/>
      <c r="U847" s="33"/>
      <c r="V847" s="33"/>
      <c r="W847" s="33"/>
      <c r="X847" s="33"/>
    </row>
    <row r="848" spans="1:24" s="34" customFormat="1">
      <c r="A848" s="29"/>
      <c r="B848" s="29"/>
      <c r="C848" s="29"/>
      <c r="D848" s="29"/>
      <c r="E848" s="29"/>
      <c r="F848" s="29"/>
      <c r="G848" s="29"/>
      <c r="H848" s="29"/>
      <c r="I848" s="30"/>
      <c r="J848" s="30"/>
      <c r="K848" s="30"/>
      <c r="L848" s="30"/>
      <c r="M848" s="40"/>
      <c r="N848" s="40"/>
      <c r="O848" s="31"/>
      <c r="P848" s="31"/>
      <c r="Q848" s="32"/>
      <c r="R848" s="32"/>
      <c r="S848" s="33"/>
      <c r="T848" s="33"/>
      <c r="U848" s="33"/>
      <c r="V848" s="33"/>
      <c r="W848" s="33"/>
      <c r="X848" s="33"/>
    </row>
    <row r="849" spans="1:24" s="34" customFormat="1">
      <c r="A849" s="29"/>
      <c r="B849" s="29"/>
      <c r="C849" s="29"/>
      <c r="D849" s="29"/>
      <c r="E849" s="29"/>
      <c r="F849" s="29"/>
      <c r="G849" s="29"/>
      <c r="H849" s="29"/>
      <c r="I849" s="30"/>
      <c r="J849" s="30"/>
      <c r="K849" s="30"/>
      <c r="L849" s="30"/>
      <c r="M849" s="40"/>
      <c r="N849" s="40"/>
      <c r="O849" s="31"/>
      <c r="P849" s="31"/>
      <c r="Q849" s="32"/>
      <c r="R849" s="32"/>
      <c r="S849" s="33"/>
      <c r="T849" s="33"/>
      <c r="U849" s="33"/>
      <c r="V849" s="33"/>
      <c r="W849" s="33"/>
      <c r="X849" s="33"/>
    </row>
    <row r="850" spans="1:24" s="34" customFormat="1">
      <c r="A850" s="29"/>
      <c r="B850" s="29"/>
      <c r="C850" s="29"/>
      <c r="D850" s="29"/>
      <c r="E850" s="29"/>
      <c r="F850" s="29"/>
      <c r="G850" s="29"/>
      <c r="H850" s="29"/>
      <c r="I850" s="30"/>
      <c r="J850" s="30"/>
      <c r="K850" s="30"/>
      <c r="L850" s="30"/>
      <c r="M850" s="40"/>
      <c r="N850" s="40"/>
      <c r="O850" s="31"/>
      <c r="P850" s="31"/>
      <c r="Q850" s="32"/>
      <c r="R850" s="32"/>
      <c r="S850" s="33"/>
      <c r="T850" s="33"/>
      <c r="U850" s="33"/>
      <c r="V850" s="33"/>
      <c r="W850" s="33"/>
      <c r="X850" s="33"/>
    </row>
    <row r="851" spans="1:24" s="34" customFormat="1">
      <c r="A851" s="29"/>
      <c r="B851" s="29"/>
      <c r="C851" s="29"/>
      <c r="D851" s="29"/>
      <c r="E851" s="29"/>
      <c r="F851" s="29"/>
      <c r="G851" s="29"/>
      <c r="H851" s="29"/>
      <c r="I851" s="30"/>
      <c r="J851" s="30"/>
      <c r="K851" s="30"/>
      <c r="L851" s="30"/>
      <c r="M851" s="40"/>
      <c r="N851" s="40"/>
      <c r="O851" s="31"/>
      <c r="P851" s="31"/>
      <c r="Q851" s="32"/>
      <c r="R851" s="32"/>
      <c r="S851" s="33"/>
      <c r="T851" s="33"/>
      <c r="U851" s="33"/>
      <c r="V851" s="33"/>
      <c r="W851" s="33"/>
      <c r="X851" s="33"/>
    </row>
    <row r="852" spans="1:24" s="34" customFormat="1">
      <c r="A852" s="29"/>
      <c r="B852" s="29"/>
      <c r="C852" s="29"/>
      <c r="D852" s="29"/>
      <c r="E852" s="29"/>
      <c r="F852" s="29"/>
      <c r="G852" s="29"/>
      <c r="H852" s="29"/>
      <c r="I852" s="30"/>
      <c r="J852" s="30"/>
      <c r="K852" s="30"/>
      <c r="L852" s="30"/>
      <c r="M852" s="40"/>
      <c r="N852" s="40"/>
      <c r="O852" s="31"/>
      <c r="P852" s="31"/>
      <c r="Q852" s="32"/>
      <c r="R852" s="32"/>
      <c r="S852" s="33"/>
      <c r="T852" s="33"/>
      <c r="U852" s="33"/>
      <c r="V852" s="33"/>
      <c r="W852" s="33"/>
      <c r="X852" s="33"/>
    </row>
    <row r="853" spans="1:24" s="34" customFormat="1">
      <c r="A853" s="29"/>
      <c r="B853" s="29"/>
      <c r="C853" s="29"/>
      <c r="D853" s="29"/>
      <c r="E853" s="29"/>
      <c r="F853" s="29"/>
      <c r="G853" s="29"/>
      <c r="H853" s="29"/>
      <c r="I853" s="30"/>
      <c r="J853" s="30"/>
      <c r="K853" s="30"/>
      <c r="L853" s="30"/>
      <c r="M853" s="40"/>
      <c r="N853" s="40"/>
      <c r="O853" s="31"/>
      <c r="P853" s="31"/>
      <c r="Q853" s="32"/>
      <c r="R853" s="32"/>
      <c r="S853" s="33"/>
      <c r="T853" s="33"/>
      <c r="U853" s="33"/>
      <c r="V853" s="33"/>
      <c r="W853" s="33"/>
      <c r="X853" s="33"/>
    </row>
    <row r="854" spans="1:24" s="34" customFormat="1">
      <c r="A854" s="29"/>
      <c r="B854" s="29"/>
      <c r="C854" s="29"/>
      <c r="D854" s="29"/>
      <c r="E854" s="29"/>
      <c r="F854" s="29"/>
      <c r="G854" s="29"/>
      <c r="H854" s="29"/>
      <c r="I854" s="30"/>
      <c r="J854" s="30"/>
      <c r="K854" s="30"/>
      <c r="L854" s="30"/>
      <c r="M854" s="40"/>
      <c r="N854" s="40"/>
      <c r="O854" s="31"/>
      <c r="P854" s="31"/>
      <c r="Q854" s="32"/>
      <c r="R854" s="32"/>
      <c r="S854" s="33"/>
      <c r="T854" s="33"/>
      <c r="U854" s="33"/>
      <c r="V854" s="33"/>
      <c r="W854" s="33"/>
      <c r="X854" s="33"/>
    </row>
    <row r="855" spans="1:24" s="34" customFormat="1">
      <c r="A855" s="29"/>
      <c r="B855" s="29"/>
      <c r="C855" s="29"/>
      <c r="D855" s="29"/>
      <c r="E855" s="29"/>
      <c r="F855" s="29"/>
      <c r="G855" s="29"/>
      <c r="H855" s="29"/>
      <c r="I855" s="30"/>
      <c r="J855" s="30"/>
      <c r="K855" s="30"/>
      <c r="L855" s="30"/>
      <c r="M855" s="40"/>
      <c r="N855" s="40"/>
      <c r="O855" s="31"/>
      <c r="P855" s="31"/>
      <c r="Q855" s="32"/>
      <c r="R855" s="32"/>
      <c r="S855" s="33"/>
      <c r="T855" s="33"/>
      <c r="U855" s="33"/>
      <c r="V855" s="33"/>
      <c r="W855" s="33"/>
      <c r="X855" s="33"/>
    </row>
    <row r="856" spans="1:24" s="34" customFormat="1">
      <c r="A856" s="29"/>
      <c r="B856" s="29"/>
      <c r="C856" s="29"/>
      <c r="D856" s="29"/>
      <c r="E856" s="29"/>
      <c r="F856" s="29"/>
      <c r="G856" s="29"/>
      <c r="H856" s="29"/>
      <c r="I856" s="30"/>
      <c r="J856" s="30"/>
      <c r="K856" s="30"/>
      <c r="L856" s="30"/>
      <c r="M856" s="40"/>
      <c r="N856" s="40"/>
      <c r="O856" s="31"/>
      <c r="P856" s="31"/>
      <c r="Q856" s="32"/>
      <c r="R856" s="32"/>
      <c r="S856" s="33"/>
      <c r="T856" s="33"/>
      <c r="U856" s="33"/>
      <c r="V856" s="33"/>
      <c r="W856" s="33"/>
      <c r="X856" s="33"/>
    </row>
    <row r="857" spans="1:24" s="34" customFormat="1">
      <c r="A857" s="29"/>
      <c r="B857" s="29"/>
      <c r="C857" s="29"/>
      <c r="D857" s="29"/>
      <c r="E857" s="29"/>
      <c r="F857" s="29"/>
      <c r="G857" s="29"/>
      <c r="H857" s="29"/>
      <c r="I857" s="30"/>
      <c r="J857" s="30"/>
      <c r="K857" s="30"/>
      <c r="L857" s="30"/>
      <c r="M857" s="40"/>
      <c r="N857" s="40"/>
      <c r="O857" s="31"/>
      <c r="P857" s="31"/>
      <c r="Q857" s="32"/>
      <c r="R857" s="32"/>
      <c r="S857" s="33"/>
      <c r="T857" s="33"/>
      <c r="U857" s="33"/>
      <c r="V857" s="33"/>
      <c r="W857" s="33"/>
      <c r="X857" s="33"/>
    </row>
    <row r="858" spans="1:24" s="34" customFormat="1">
      <c r="A858" s="29"/>
      <c r="B858" s="29"/>
      <c r="C858" s="29"/>
      <c r="D858" s="29"/>
      <c r="E858" s="29"/>
      <c r="F858" s="29"/>
      <c r="G858" s="29"/>
      <c r="H858" s="29"/>
      <c r="I858" s="30"/>
      <c r="J858" s="30"/>
      <c r="K858" s="30"/>
      <c r="L858" s="30"/>
      <c r="M858" s="40"/>
      <c r="N858" s="40"/>
      <c r="O858" s="31"/>
      <c r="P858" s="31"/>
      <c r="Q858" s="32"/>
      <c r="R858" s="32"/>
      <c r="S858" s="33"/>
      <c r="T858" s="33"/>
      <c r="U858" s="33"/>
      <c r="V858" s="33"/>
      <c r="W858" s="33"/>
      <c r="X858" s="33"/>
    </row>
    <row r="859" spans="1:24" s="34" customFormat="1">
      <c r="A859" s="29"/>
      <c r="B859" s="29"/>
      <c r="C859" s="29"/>
      <c r="D859" s="29"/>
      <c r="E859" s="29"/>
      <c r="F859" s="29"/>
      <c r="G859" s="29"/>
      <c r="H859" s="29"/>
      <c r="I859" s="30"/>
      <c r="J859" s="30"/>
      <c r="K859" s="30"/>
      <c r="L859" s="30"/>
      <c r="M859" s="40"/>
      <c r="N859" s="40"/>
      <c r="O859" s="31"/>
      <c r="P859" s="31"/>
      <c r="Q859" s="32"/>
      <c r="R859" s="32"/>
      <c r="S859" s="33"/>
      <c r="T859" s="33"/>
      <c r="U859" s="33"/>
      <c r="V859" s="33"/>
      <c r="W859" s="33"/>
      <c r="X859" s="33"/>
    </row>
    <row r="860" spans="1:24" s="34" customFormat="1">
      <c r="A860" s="29"/>
      <c r="B860" s="29"/>
      <c r="C860" s="29"/>
      <c r="D860" s="29"/>
      <c r="E860" s="29"/>
      <c r="F860" s="29"/>
      <c r="G860" s="29"/>
      <c r="H860" s="29"/>
      <c r="I860" s="30"/>
      <c r="J860" s="30"/>
      <c r="K860" s="30"/>
      <c r="L860" s="30"/>
      <c r="M860" s="40"/>
      <c r="N860" s="40"/>
      <c r="O860" s="31"/>
      <c r="P860" s="31"/>
      <c r="Q860" s="32"/>
      <c r="R860" s="32"/>
      <c r="S860" s="33"/>
      <c r="T860" s="33"/>
      <c r="U860" s="33"/>
      <c r="V860" s="33"/>
      <c r="W860" s="33"/>
      <c r="X860" s="33"/>
    </row>
    <row r="861" spans="1:24" s="34" customFormat="1">
      <c r="A861" s="29"/>
      <c r="B861" s="29"/>
      <c r="C861" s="29"/>
      <c r="D861" s="29"/>
      <c r="E861" s="29"/>
      <c r="F861" s="29"/>
      <c r="G861" s="29"/>
      <c r="H861" s="29"/>
      <c r="I861" s="30"/>
      <c r="J861" s="30"/>
      <c r="K861" s="30"/>
      <c r="L861" s="30"/>
      <c r="M861" s="40"/>
      <c r="N861" s="40"/>
      <c r="O861" s="31"/>
      <c r="P861" s="31"/>
      <c r="Q861" s="32"/>
      <c r="R861" s="32"/>
      <c r="S861" s="33"/>
      <c r="T861" s="33"/>
      <c r="U861" s="33"/>
      <c r="V861" s="33"/>
      <c r="W861" s="33"/>
      <c r="X861" s="33"/>
    </row>
    <row r="862" spans="1:24" s="34" customFormat="1">
      <c r="A862" s="29"/>
      <c r="B862" s="29"/>
      <c r="C862" s="29"/>
      <c r="D862" s="29"/>
      <c r="E862" s="29"/>
      <c r="F862" s="29"/>
      <c r="G862" s="29"/>
      <c r="H862" s="29"/>
      <c r="I862" s="30"/>
      <c r="J862" s="30"/>
      <c r="K862" s="30"/>
      <c r="L862" s="30"/>
      <c r="M862" s="40"/>
      <c r="N862" s="40"/>
      <c r="O862" s="31"/>
      <c r="P862" s="31"/>
      <c r="Q862" s="32"/>
      <c r="R862" s="32"/>
      <c r="S862" s="33"/>
      <c r="T862" s="33"/>
      <c r="U862" s="33"/>
      <c r="V862" s="33"/>
      <c r="W862" s="33"/>
      <c r="X862" s="33"/>
    </row>
    <row r="863" spans="1:24" s="34" customFormat="1">
      <c r="A863" s="29"/>
      <c r="B863" s="29"/>
      <c r="C863" s="29"/>
      <c r="D863" s="29"/>
      <c r="E863" s="29"/>
      <c r="F863" s="29"/>
      <c r="G863" s="29"/>
      <c r="H863" s="29"/>
      <c r="I863" s="30"/>
      <c r="J863" s="30"/>
      <c r="K863" s="30"/>
      <c r="L863" s="30"/>
      <c r="M863" s="40"/>
      <c r="N863" s="40"/>
      <c r="O863" s="31"/>
      <c r="P863" s="31"/>
      <c r="Q863" s="32"/>
      <c r="R863" s="32"/>
      <c r="S863" s="33"/>
      <c r="T863" s="33"/>
      <c r="U863" s="33"/>
      <c r="V863" s="33"/>
      <c r="W863" s="33"/>
      <c r="X863" s="33"/>
    </row>
    <row r="864" spans="1:24" s="34" customFormat="1">
      <c r="A864" s="29"/>
      <c r="B864" s="29"/>
      <c r="C864" s="29"/>
      <c r="D864" s="29"/>
      <c r="E864" s="29"/>
      <c r="F864" s="29"/>
      <c r="G864" s="29"/>
      <c r="H864" s="29"/>
      <c r="I864" s="30"/>
      <c r="J864" s="30"/>
      <c r="K864" s="30"/>
      <c r="L864" s="30"/>
      <c r="M864" s="40"/>
      <c r="N864" s="40"/>
      <c r="O864" s="31"/>
      <c r="P864" s="31"/>
      <c r="Q864" s="32"/>
      <c r="R864" s="32"/>
      <c r="S864" s="33"/>
      <c r="T864" s="33"/>
      <c r="U864" s="33"/>
      <c r="V864" s="33"/>
      <c r="W864" s="33"/>
      <c r="X864" s="33"/>
    </row>
    <row r="865" spans="1:24" s="34" customFormat="1">
      <c r="A865" s="29"/>
      <c r="B865" s="29"/>
      <c r="C865" s="29"/>
      <c r="D865" s="29"/>
      <c r="E865" s="29"/>
      <c r="F865" s="29"/>
      <c r="G865" s="29"/>
      <c r="H865" s="29"/>
      <c r="I865" s="30"/>
      <c r="J865" s="30"/>
      <c r="K865" s="30"/>
      <c r="L865" s="30"/>
      <c r="M865" s="40"/>
      <c r="N865" s="40"/>
      <c r="O865" s="31"/>
      <c r="P865" s="31"/>
      <c r="Q865" s="32"/>
      <c r="R865" s="32"/>
      <c r="S865" s="33"/>
      <c r="T865" s="33"/>
      <c r="U865" s="33"/>
      <c r="V865" s="33"/>
      <c r="W865" s="33"/>
      <c r="X865" s="33"/>
    </row>
    <row r="866" spans="1:24" s="34" customFormat="1">
      <c r="A866" s="29"/>
      <c r="B866" s="29"/>
      <c r="C866" s="29"/>
      <c r="D866" s="29"/>
      <c r="E866" s="29"/>
      <c r="F866" s="29"/>
      <c r="G866" s="29"/>
      <c r="H866" s="29"/>
      <c r="I866" s="30"/>
      <c r="J866" s="30"/>
      <c r="K866" s="30"/>
      <c r="L866" s="30"/>
      <c r="M866" s="40"/>
      <c r="N866" s="40"/>
      <c r="O866" s="31"/>
      <c r="P866" s="31"/>
      <c r="Q866" s="32"/>
      <c r="R866" s="32"/>
      <c r="S866" s="33"/>
      <c r="T866" s="33"/>
      <c r="U866" s="33"/>
      <c r="V866" s="33"/>
      <c r="W866" s="33"/>
      <c r="X866" s="33"/>
    </row>
    <row r="867" spans="1:24" s="34" customFormat="1">
      <c r="A867" s="29"/>
      <c r="B867" s="29"/>
      <c r="C867" s="29"/>
      <c r="D867" s="29"/>
      <c r="E867" s="29"/>
      <c r="F867" s="29"/>
      <c r="G867" s="29"/>
      <c r="H867" s="29"/>
      <c r="I867" s="30"/>
      <c r="J867" s="30"/>
      <c r="K867" s="30"/>
      <c r="L867" s="30"/>
      <c r="M867" s="40"/>
      <c r="N867" s="40"/>
      <c r="O867" s="31"/>
      <c r="P867" s="31"/>
      <c r="Q867" s="32"/>
      <c r="R867" s="32"/>
      <c r="S867" s="33"/>
      <c r="T867" s="33"/>
      <c r="U867" s="33"/>
      <c r="V867" s="33"/>
      <c r="W867" s="33"/>
      <c r="X867" s="33"/>
    </row>
    <row r="868" spans="1:24" s="34" customFormat="1">
      <c r="A868" s="29"/>
      <c r="B868" s="29"/>
      <c r="C868" s="29"/>
      <c r="D868" s="29"/>
      <c r="E868" s="29"/>
      <c r="F868" s="29"/>
      <c r="G868" s="29"/>
      <c r="H868" s="29"/>
      <c r="I868" s="30"/>
      <c r="J868" s="30"/>
      <c r="K868" s="30"/>
      <c r="L868" s="30"/>
      <c r="M868" s="40"/>
      <c r="N868" s="40"/>
      <c r="O868" s="31"/>
      <c r="P868" s="31"/>
      <c r="Q868" s="32"/>
      <c r="R868" s="32"/>
      <c r="S868" s="33"/>
      <c r="T868" s="33"/>
      <c r="U868" s="33"/>
      <c r="V868" s="33"/>
      <c r="W868" s="33"/>
      <c r="X868" s="33"/>
    </row>
    <row r="869" spans="1:24" s="34" customFormat="1">
      <c r="A869" s="29"/>
      <c r="B869" s="29"/>
      <c r="C869" s="29"/>
      <c r="D869" s="29"/>
      <c r="E869" s="29"/>
      <c r="F869" s="29"/>
      <c r="G869" s="29"/>
      <c r="H869" s="29"/>
      <c r="I869" s="30"/>
      <c r="J869" s="30"/>
      <c r="K869" s="30"/>
      <c r="L869" s="30"/>
      <c r="M869" s="40"/>
      <c r="N869" s="40"/>
      <c r="O869" s="31"/>
      <c r="P869" s="31"/>
      <c r="Q869" s="32"/>
      <c r="R869" s="32"/>
      <c r="S869" s="33"/>
      <c r="T869" s="33"/>
      <c r="U869" s="33"/>
      <c r="V869" s="33"/>
      <c r="W869" s="33"/>
      <c r="X869" s="33"/>
    </row>
    <row r="870" spans="1:24" s="34" customFormat="1">
      <c r="A870" s="29"/>
      <c r="B870" s="29"/>
      <c r="C870" s="29"/>
      <c r="D870" s="29"/>
      <c r="E870" s="29"/>
      <c r="F870" s="29"/>
      <c r="G870" s="29"/>
      <c r="H870" s="29"/>
      <c r="I870" s="30"/>
      <c r="J870" s="30"/>
      <c r="K870" s="30"/>
      <c r="L870" s="30"/>
      <c r="M870" s="40"/>
      <c r="N870" s="40"/>
      <c r="O870" s="31"/>
      <c r="P870" s="31"/>
      <c r="Q870" s="32"/>
      <c r="R870" s="32"/>
      <c r="S870" s="33"/>
      <c r="T870" s="33"/>
      <c r="U870" s="33"/>
      <c r="V870" s="33"/>
      <c r="W870" s="33"/>
      <c r="X870" s="33"/>
    </row>
    <row r="871" spans="1:24" s="34" customFormat="1">
      <c r="A871" s="29"/>
      <c r="B871" s="29"/>
      <c r="C871" s="29"/>
      <c r="D871" s="29"/>
      <c r="E871" s="29"/>
      <c r="F871" s="29"/>
      <c r="G871" s="29"/>
      <c r="H871" s="29"/>
      <c r="I871" s="30"/>
      <c r="J871" s="30"/>
      <c r="K871" s="30"/>
      <c r="L871" s="30"/>
      <c r="M871" s="40"/>
      <c r="N871" s="40"/>
      <c r="O871" s="31"/>
      <c r="P871" s="31"/>
      <c r="Q871" s="32"/>
      <c r="R871" s="32"/>
      <c r="S871" s="33"/>
      <c r="T871" s="33"/>
      <c r="U871" s="33"/>
      <c r="V871" s="33"/>
      <c r="W871" s="33"/>
      <c r="X871" s="33"/>
    </row>
    <row r="872" spans="1:24" s="34" customFormat="1">
      <c r="A872" s="29"/>
      <c r="B872" s="29"/>
      <c r="C872" s="29"/>
      <c r="D872" s="29"/>
      <c r="E872" s="29"/>
      <c r="F872" s="29"/>
      <c r="G872" s="29"/>
      <c r="H872" s="29"/>
      <c r="I872" s="30"/>
      <c r="J872" s="30"/>
      <c r="K872" s="30"/>
      <c r="L872" s="30"/>
      <c r="M872" s="40"/>
      <c r="N872" s="40"/>
      <c r="O872" s="31"/>
      <c r="P872" s="31"/>
      <c r="Q872" s="32"/>
      <c r="R872" s="32"/>
      <c r="S872" s="33"/>
      <c r="T872" s="33"/>
      <c r="U872" s="33"/>
      <c r="V872" s="33"/>
      <c r="W872" s="33"/>
      <c r="X872" s="33"/>
    </row>
    <row r="873" spans="1:24" s="34" customFormat="1">
      <c r="A873" s="29"/>
      <c r="B873" s="29"/>
      <c r="C873" s="29"/>
      <c r="D873" s="29"/>
      <c r="E873" s="29"/>
      <c r="F873" s="29"/>
      <c r="G873" s="29"/>
      <c r="H873" s="29"/>
      <c r="I873" s="30"/>
      <c r="J873" s="30"/>
      <c r="K873" s="30"/>
      <c r="L873" s="30"/>
      <c r="M873" s="40"/>
      <c r="N873" s="40"/>
      <c r="O873" s="31"/>
      <c r="P873" s="31"/>
      <c r="Q873" s="32"/>
      <c r="R873" s="32"/>
      <c r="S873" s="33"/>
      <c r="T873" s="33"/>
      <c r="U873" s="33"/>
      <c r="V873" s="33"/>
      <c r="W873" s="33"/>
      <c r="X873" s="33"/>
    </row>
    <row r="874" spans="1:24" s="34" customFormat="1">
      <c r="A874" s="29"/>
      <c r="B874" s="29"/>
      <c r="C874" s="29"/>
      <c r="D874" s="29"/>
      <c r="E874" s="29"/>
      <c r="F874" s="29"/>
      <c r="G874" s="29"/>
      <c r="H874" s="29"/>
      <c r="I874" s="30"/>
      <c r="J874" s="30"/>
      <c r="K874" s="30"/>
      <c r="L874" s="30"/>
      <c r="M874" s="40"/>
      <c r="N874" s="40"/>
      <c r="O874" s="31"/>
      <c r="P874" s="31"/>
      <c r="Q874" s="32"/>
      <c r="R874" s="32"/>
      <c r="S874" s="33"/>
      <c r="T874" s="33"/>
      <c r="U874" s="33"/>
      <c r="V874" s="33"/>
      <c r="W874" s="33"/>
      <c r="X874" s="33"/>
    </row>
    <row r="875" spans="1:24" s="34" customFormat="1">
      <c r="A875" s="29"/>
      <c r="B875" s="29"/>
      <c r="C875" s="29"/>
      <c r="D875" s="29"/>
      <c r="E875" s="29"/>
      <c r="F875" s="29"/>
      <c r="G875" s="29"/>
      <c r="H875" s="29"/>
      <c r="I875" s="30"/>
      <c r="J875" s="30"/>
      <c r="K875" s="30"/>
      <c r="L875" s="30"/>
      <c r="M875" s="40"/>
      <c r="N875" s="40"/>
      <c r="O875" s="31"/>
      <c r="P875" s="31"/>
      <c r="Q875" s="32"/>
      <c r="R875" s="32"/>
      <c r="S875" s="33"/>
      <c r="T875" s="33"/>
      <c r="U875" s="33"/>
      <c r="V875" s="33"/>
      <c r="W875" s="33"/>
      <c r="X875" s="33"/>
    </row>
    <row r="876" spans="1:24" s="34" customFormat="1">
      <c r="A876" s="29"/>
      <c r="B876" s="29"/>
      <c r="C876" s="29"/>
      <c r="D876" s="29"/>
      <c r="E876" s="29"/>
      <c r="F876" s="29"/>
      <c r="G876" s="29"/>
      <c r="H876" s="29"/>
      <c r="I876" s="30"/>
      <c r="J876" s="30"/>
      <c r="K876" s="30"/>
      <c r="L876" s="30"/>
      <c r="M876" s="40"/>
      <c r="N876" s="40"/>
      <c r="O876" s="31"/>
      <c r="P876" s="31"/>
      <c r="Q876" s="32"/>
      <c r="R876" s="32"/>
      <c r="S876" s="33"/>
      <c r="T876" s="33"/>
      <c r="U876" s="33"/>
      <c r="V876" s="33"/>
      <c r="W876" s="33"/>
      <c r="X876" s="33"/>
    </row>
    <row r="877" spans="1:24" s="34" customFormat="1">
      <c r="A877" s="29"/>
      <c r="B877" s="29"/>
      <c r="C877" s="29"/>
      <c r="D877" s="29"/>
      <c r="E877" s="29"/>
      <c r="F877" s="29"/>
      <c r="G877" s="29"/>
      <c r="H877" s="29"/>
      <c r="I877" s="30"/>
      <c r="J877" s="30"/>
      <c r="K877" s="30"/>
      <c r="L877" s="30"/>
      <c r="M877" s="40"/>
      <c r="N877" s="40"/>
      <c r="O877" s="31"/>
      <c r="P877" s="31"/>
      <c r="Q877" s="32"/>
      <c r="R877" s="32"/>
      <c r="S877" s="33"/>
      <c r="T877" s="33"/>
      <c r="U877" s="33"/>
      <c r="V877" s="33"/>
      <c r="W877" s="33"/>
      <c r="X877" s="33"/>
    </row>
    <row r="878" spans="1:24" s="34" customFormat="1">
      <c r="A878" s="29"/>
      <c r="B878" s="29"/>
      <c r="C878" s="29"/>
      <c r="D878" s="29"/>
      <c r="E878" s="29"/>
      <c r="F878" s="29"/>
      <c r="G878" s="29"/>
      <c r="H878" s="29"/>
      <c r="I878" s="30"/>
      <c r="J878" s="30"/>
      <c r="K878" s="30"/>
      <c r="L878" s="30"/>
      <c r="M878" s="40"/>
      <c r="N878" s="40"/>
      <c r="O878" s="31"/>
      <c r="P878" s="31"/>
      <c r="Q878" s="32"/>
      <c r="R878" s="32"/>
      <c r="S878" s="33"/>
      <c r="T878" s="33"/>
      <c r="U878" s="33"/>
      <c r="V878" s="33"/>
      <c r="W878" s="33"/>
      <c r="X878" s="33"/>
    </row>
    <row r="879" spans="1:24" s="34" customFormat="1">
      <c r="A879" s="29"/>
      <c r="B879" s="29"/>
      <c r="C879" s="29"/>
      <c r="D879" s="29"/>
      <c r="E879" s="29"/>
      <c r="F879" s="29"/>
      <c r="G879" s="29"/>
      <c r="H879" s="29"/>
      <c r="I879" s="30"/>
      <c r="J879" s="30"/>
      <c r="K879" s="30"/>
      <c r="L879" s="30"/>
      <c r="M879" s="40"/>
      <c r="N879" s="40"/>
      <c r="O879" s="31"/>
      <c r="P879" s="31"/>
      <c r="Q879" s="32"/>
      <c r="R879" s="32"/>
      <c r="S879" s="33"/>
      <c r="T879" s="33"/>
      <c r="U879" s="33"/>
      <c r="V879" s="33"/>
      <c r="W879" s="33"/>
      <c r="X879" s="33"/>
    </row>
    <row r="880" spans="1:24" s="34" customFormat="1">
      <c r="A880" s="29"/>
      <c r="B880" s="29"/>
      <c r="C880" s="29"/>
      <c r="D880" s="29"/>
      <c r="E880" s="29"/>
      <c r="F880" s="29"/>
      <c r="G880" s="29"/>
      <c r="H880" s="29"/>
      <c r="I880" s="30"/>
      <c r="J880" s="30"/>
      <c r="K880" s="30"/>
      <c r="L880" s="30"/>
      <c r="M880" s="40"/>
      <c r="N880" s="40"/>
      <c r="O880" s="31"/>
      <c r="P880" s="31"/>
      <c r="Q880" s="32"/>
      <c r="R880" s="32"/>
      <c r="S880" s="33"/>
      <c r="T880" s="33"/>
      <c r="U880" s="33"/>
      <c r="V880" s="33"/>
      <c r="W880" s="33"/>
      <c r="X880" s="33"/>
    </row>
    <row r="881" spans="1:24" s="34" customFormat="1">
      <c r="A881" s="29"/>
      <c r="B881" s="29"/>
      <c r="C881" s="29"/>
      <c r="D881" s="29"/>
      <c r="E881" s="29"/>
      <c r="F881" s="29"/>
      <c r="G881" s="29"/>
      <c r="H881" s="29"/>
      <c r="I881" s="30"/>
      <c r="J881" s="30"/>
      <c r="K881" s="30"/>
      <c r="L881" s="30"/>
      <c r="M881" s="40"/>
      <c r="N881" s="40"/>
      <c r="O881" s="31"/>
      <c r="P881" s="31"/>
      <c r="Q881" s="32"/>
      <c r="R881" s="32"/>
      <c r="S881" s="33"/>
      <c r="T881" s="33"/>
      <c r="U881" s="33"/>
      <c r="V881" s="33"/>
      <c r="W881" s="33"/>
      <c r="X881" s="33"/>
    </row>
    <row r="882" spans="1:24" s="34" customFormat="1">
      <c r="A882" s="29"/>
      <c r="B882" s="29"/>
      <c r="C882" s="29"/>
      <c r="D882" s="29"/>
      <c r="E882" s="29"/>
      <c r="F882" s="29"/>
      <c r="G882" s="29"/>
      <c r="H882" s="29"/>
      <c r="I882" s="30"/>
      <c r="J882" s="30"/>
      <c r="K882" s="30"/>
      <c r="L882" s="30"/>
      <c r="M882" s="40"/>
      <c r="N882" s="40"/>
      <c r="O882" s="31"/>
      <c r="P882" s="31"/>
      <c r="Q882" s="32"/>
      <c r="R882" s="32"/>
      <c r="S882" s="33"/>
      <c r="T882" s="33"/>
      <c r="U882" s="33"/>
      <c r="V882" s="33"/>
      <c r="W882" s="33"/>
      <c r="X882" s="33"/>
    </row>
    <row r="883" spans="1:24" s="34" customFormat="1">
      <c r="A883" s="29"/>
      <c r="B883" s="29"/>
      <c r="C883" s="29"/>
      <c r="D883" s="29"/>
      <c r="E883" s="29"/>
      <c r="F883" s="29"/>
      <c r="G883" s="29"/>
      <c r="H883" s="29"/>
      <c r="I883" s="30"/>
      <c r="J883" s="30"/>
      <c r="K883" s="30"/>
      <c r="L883" s="30"/>
      <c r="M883" s="40"/>
      <c r="N883" s="40"/>
      <c r="O883" s="31"/>
      <c r="P883" s="31"/>
      <c r="Q883" s="32"/>
      <c r="R883" s="32"/>
      <c r="S883" s="33"/>
      <c r="T883" s="33"/>
      <c r="U883" s="33"/>
      <c r="V883" s="33"/>
      <c r="W883" s="33"/>
      <c r="X883" s="33"/>
    </row>
    <row r="884" spans="1:24" s="34" customFormat="1">
      <c r="A884" s="29"/>
      <c r="B884" s="29"/>
      <c r="C884" s="29"/>
      <c r="D884" s="29"/>
      <c r="E884" s="29"/>
      <c r="F884" s="29"/>
      <c r="G884" s="29"/>
      <c r="H884" s="29"/>
      <c r="I884" s="30"/>
      <c r="J884" s="30"/>
      <c r="K884" s="30"/>
      <c r="L884" s="30"/>
      <c r="M884" s="40"/>
      <c r="N884" s="40"/>
      <c r="O884" s="31"/>
      <c r="P884" s="31"/>
      <c r="Q884" s="32"/>
      <c r="R884" s="32"/>
      <c r="S884" s="33"/>
      <c r="T884" s="33"/>
      <c r="U884" s="33"/>
      <c r="V884" s="33"/>
      <c r="W884" s="33"/>
      <c r="X884" s="33"/>
    </row>
    <row r="885" spans="1:24" s="34" customFormat="1">
      <c r="A885" s="29"/>
      <c r="B885" s="29"/>
      <c r="C885" s="29"/>
      <c r="D885" s="29"/>
      <c r="E885" s="29"/>
      <c r="F885" s="29"/>
      <c r="G885" s="29"/>
      <c r="H885" s="29"/>
      <c r="I885" s="30"/>
      <c r="J885" s="30"/>
      <c r="K885" s="30"/>
      <c r="L885" s="30"/>
      <c r="M885" s="40"/>
      <c r="N885" s="40"/>
      <c r="O885" s="31"/>
      <c r="P885" s="31"/>
      <c r="Q885" s="32"/>
      <c r="R885" s="32"/>
      <c r="S885" s="33"/>
      <c r="T885" s="33"/>
      <c r="U885" s="33"/>
      <c r="V885" s="33"/>
      <c r="W885" s="33"/>
      <c r="X885" s="33"/>
    </row>
    <row r="886" spans="1:24" s="34" customFormat="1">
      <c r="A886" s="29"/>
      <c r="B886" s="29"/>
      <c r="C886" s="29"/>
      <c r="D886" s="29"/>
      <c r="E886" s="29"/>
      <c r="F886" s="29"/>
      <c r="G886" s="29"/>
      <c r="H886" s="29"/>
      <c r="I886" s="30"/>
      <c r="J886" s="30"/>
      <c r="K886" s="30"/>
      <c r="L886" s="30"/>
      <c r="M886" s="40"/>
      <c r="N886" s="40"/>
      <c r="O886" s="31"/>
      <c r="P886" s="31"/>
      <c r="Q886" s="32"/>
      <c r="R886" s="32"/>
      <c r="S886" s="33"/>
      <c r="T886" s="33"/>
      <c r="U886" s="33"/>
      <c r="V886" s="33"/>
      <c r="W886" s="33"/>
      <c r="X886" s="33"/>
    </row>
    <row r="887" spans="1:24" s="34" customFormat="1">
      <c r="A887" s="29"/>
      <c r="B887" s="29"/>
      <c r="C887" s="29"/>
      <c r="D887" s="29"/>
      <c r="E887" s="29"/>
      <c r="F887" s="29"/>
      <c r="G887" s="29"/>
      <c r="H887" s="29"/>
      <c r="I887" s="30"/>
      <c r="J887" s="30"/>
      <c r="K887" s="30"/>
      <c r="L887" s="30"/>
      <c r="M887" s="40"/>
      <c r="N887" s="40"/>
      <c r="O887" s="31"/>
      <c r="P887" s="31"/>
      <c r="Q887" s="32"/>
      <c r="R887" s="32"/>
      <c r="S887" s="33"/>
      <c r="T887" s="33"/>
      <c r="U887" s="33"/>
      <c r="V887" s="33"/>
      <c r="W887" s="33"/>
      <c r="X887" s="33"/>
    </row>
    <row r="888" spans="1:24" s="34" customFormat="1">
      <c r="A888" s="29"/>
      <c r="B888" s="29"/>
      <c r="C888" s="29"/>
      <c r="D888" s="29"/>
      <c r="E888" s="29"/>
      <c r="F888" s="29"/>
      <c r="G888" s="29"/>
      <c r="H888" s="29"/>
      <c r="I888" s="30"/>
      <c r="J888" s="30"/>
      <c r="K888" s="30"/>
      <c r="L888" s="30"/>
      <c r="M888" s="40"/>
      <c r="N888" s="40"/>
      <c r="O888" s="31"/>
      <c r="P888" s="31"/>
      <c r="Q888" s="32"/>
      <c r="R888" s="32"/>
      <c r="S888" s="33"/>
      <c r="T888" s="33"/>
      <c r="U888" s="33"/>
      <c r="V888" s="33"/>
      <c r="W888" s="33"/>
      <c r="X888" s="33"/>
    </row>
    <row r="889" spans="1:24" s="34" customFormat="1">
      <c r="A889" s="29"/>
      <c r="B889" s="29"/>
      <c r="C889" s="29"/>
      <c r="D889" s="29"/>
      <c r="E889" s="29"/>
      <c r="F889" s="29"/>
      <c r="G889" s="29"/>
      <c r="H889" s="29"/>
      <c r="I889" s="30"/>
      <c r="J889" s="30"/>
      <c r="K889" s="30"/>
      <c r="L889" s="30"/>
      <c r="M889" s="40"/>
      <c r="N889" s="40"/>
      <c r="O889" s="31"/>
      <c r="P889" s="31"/>
      <c r="Q889" s="32"/>
      <c r="R889" s="32"/>
      <c r="S889" s="33"/>
      <c r="T889" s="33"/>
      <c r="U889" s="33"/>
      <c r="V889" s="33"/>
      <c r="W889" s="33"/>
      <c r="X889" s="33"/>
    </row>
    <row r="890" spans="1:24" s="34" customFormat="1">
      <c r="A890" s="29"/>
      <c r="B890" s="29"/>
      <c r="C890" s="29"/>
      <c r="D890" s="29"/>
      <c r="E890" s="29"/>
      <c r="F890" s="29"/>
      <c r="G890" s="29"/>
      <c r="H890" s="29"/>
      <c r="I890" s="30"/>
      <c r="J890" s="30"/>
      <c r="K890" s="30"/>
      <c r="L890" s="30"/>
      <c r="M890" s="40"/>
      <c r="N890" s="40"/>
      <c r="O890" s="31"/>
      <c r="P890" s="31"/>
      <c r="Q890" s="32"/>
      <c r="R890" s="32"/>
      <c r="S890" s="33"/>
      <c r="T890" s="33"/>
      <c r="U890" s="33"/>
      <c r="V890" s="33"/>
      <c r="W890" s="33"/>
      <c r="X890" s="33"/>
    </row>
    <row r="891" spans="1:24" s="34" customFormat="1">
      <c r="A891" s="29"/>
      <c r="B891" s="29"/>
      <c r="C891" s="29"/>
      <c r="D891" s="29"/>
      <c r="E891" s="29"/>
      <c r="F891" s="29"/>
      <c r="G891" s="29"/>
      <c r="H891" s="29"/>
      <c r="I891" s="30"/>
      <c r="J891" s="30"/>
      <c r="K891" s="30"/>
      <c r="L891" s="30"/>
      <c r="M891" s="40"/>
      <c r="N891" s="40"/>
      <c r="O891" s="31"/>
      <c r="P891" s="31"/>
      <c r="Q891" s="32"/>
      <c r="R891" s="32"/>
      <c r="S891" s="33"/>
      <c r="T891" s="33"/>
      <c r="U891" s="33"/>
      <c r="V891" s="33"/>
      <c r="W891" s="33"/>
      <c r="X891" s="33"/>
    </row>
    <row r="892" spans="1:24" s="34" customFormat="1">
      <c r="A892" s="29"/>
      <c r="B892" s="29"/>
      <c r="C892" s="29"/>
      <c r="D892" s="29"/>
      <c r="E892" s="29"/>
      <c r="F892" s="29"/>
      <c r="G892" s="29"/>
      <c r="H892" s="29"/>
      <c r="I892" s="30"/>
      <c r="J892" s="30"/>
      <c r="K892" s="30"/>
      <c r="L892" s="30"/>
      <c r="M892" s="40"/>
      <c r="N892" s="40"/>
      <c r="O892" s="31"/>
      <c r="P892" s="31"/>
      <c r="Q892" s="32"/>
      <c r="R892" s="32"/>
      <c r="S892" s="33"/>
      <c r="T892" s="33"/>
      <c r="U892" s="33"/>
      <c r="V892" s="33"/>
      <c r="W892" s="33"/>
      <c r="X892" s="33"/>
    </row>
    <row r="893" spans="1:24" s="34" customFormat="1">
      <c r="A893" s="29"/>
      <c r="B893" s="29"/>
      <c r="C893" s="29"/>
      <c r="D893" s="29"/>
      <c r="E893" s="29"/>
      <c r="F893" s="29"/>
      <c r="G893" s="29"/>
      <c r="H893" s="29"/>
      <c r="I893" s="30"/>
      <c r="J893" s="30"/>
      <c r="K893" s="30"/>
      <c r="L893" s="30"/>
      <c r="M893" s="40"/>
      <c r="N893" s="40"/>
      <c r="O893" s="31"/>
      <c r="P893" s="31"/>
      <c r="Q893" s="32"/>
      <c r="R893" s="32"/>
      <c r="S893" s="33"/>
      <c r="T893" s="33"/>
      <c r="U893" s="33"/>
      <c r="V893" s="33"/>
      <c r="W893" s="33"/>
      <c r="X893" s="33"/>
    </row>
    <row r="894" spans="1:24" s="34" customFormat="1">
      <c r="A894" s="29"/>
      <c r="B894" s="29"/>
      <c r="C894" s="29"/>
      <c r="D894" s="29"/>
      <c r="E894" s="29"/>
      <c r="F894" s="29"/>
      <c r="G894" s="29"/>
      <c r="H894" s="29"/>
      <c r="I894" s="30"/>
      <c r="J894" s="30"/>
      <c r="K894" s="30"/>
      <c r="L894" s="30"/>
      <c r="M894" s="40"/>
      <c r="N894" s="40"/>
      <c r="O894" s="31"/>
      <c r="P894" s="31"/>
      <c r="Q894" s="32"/>
      <c r="R894" s="32"/>
      <c r="S894" s="33"/>
      <c r="T894" s="33"/>
      <c r="U894" s="33"/>
      <c r="V894" s="33"/>
      <c r="W894" s="33"/>
      <c r="X894" s="33"/>
    </row>
    <row r="895" spans="1:24" s="34" customFormat="1">
      <c r="A895" s="29"/>
      <c r="B895" s="29"/>
      <c r="C895" s="29"/>
      <c r="D895" s="29"/>
      <c r="E895" s="29"/>
      <c r="F895" s="29"/>
      <c r="G895" s="29"/>
      <c r="H895" s="29"/>
      <c r="I895" s="30"/>
      <c r="J895" s="30"/>
      <c r="K895" s="30"/>
      <c r="L895" s="30"/>
      <c r="M895" s="40"/>
      <c r="N895" s="40"/>
      <c r="O895" s="31"/>
      <c r="P895" s="31"/>
      <c r="Q895" s="32"/>
      <c r="R895" s="32"/>
      <c r="S895" s="33"/>
      <c r="T895" s="33"/>
      <c r="U895" s="33"/>
      <c r="V895" s="33"/>
      <c r="W895" s="33"/>
      <c r="X895" s="33"/>
    </row>
    <row r="896" spans="1:24" s="34" customFormat="1">
      <c r="A896" s="29"/>
      <c r="B896" s="29"/>
      <c r="C896" s="29"/>
      <c r="D896" s="29"/>
      <c r="E896" s="29"/>
      <c r="F896" s="29"/>
      <c r="G896" s="29"/>
      <c r="H896" s="29"/>
      <c r="I896" s="30"/>
      <c r="J896" s="30"/>
      <c r="K896" s="30"/>
      <c r="L896" s="30"/>
      <c r="M896" s="40"/>
      <c r="N896" s="40"/>
      <c r="O896" s="31"/>
      <c r="P896" s="31"/>
      <c r="Q896" s="32"/>
      <c r="R896" s="32"/>
      <c r="S896" s="33"/>
      <c r="T896" s="33"/>
      <c r="U896" s="33"/>
      <c r="V896" s="33"/>
      <c r="W896" s="33"/>
      <c r="X896" s="33"/>
    </row>
    <row r="897" spans="1:24" s="34" customFormat="1">
      <c r="A897" s="29"/>
      <c r="B897" s="29"/>
      <c r="C897" s="29"/>
      <c r="D897" s="29"/>
      <c r="E897" s="29"/>
      <c r="F897" s="29"/>
      <c r="G897" s="29"/>
      <c r="H897" s="29"/>
      <c r="I897" s="30"/>
      <c r="J897" s="30"/>
      <c r="K897" s="30"/>
      <c r="L897" s="30"/>
      <c r="M897" s="40"/>
      <c r="N897" s="40"/>
      <c r="O897" s="31"/>
      <c r="P897" s="31"/>
      <c r="Q897" s="32"/>
      <c r="R897" s="32"/>
      <c r="S897" s="33"/>
      <c r="T897" s="33"/>
      <c r="U897" s="33"/>
      <c r="V897" s="33"/>
      <c r="W897" s="33"/>
      <c r="X897" s="33"/>
    </row>
    <row r="898" spans="1:24" s="34" customFormat="1">
      <c r="A898" s="29"/>
      <c r="B898" s="29"/>
      <c r="C898" s="29"/>
      <c r="D898" s="29"/>
      <c r="E898" s="29"/>
      <c r="F898" s="29"/>
      <c r="G898" s="29"/>
      <c r="H898" s="29"/>
      <c r="I898" s="30"/>
      <c r="J898" s="30"/>
      <c r="K898" s="30"/>
      <c r="L898" s="30"/>
      <c r="M898" s="40"/>
      <c r="N898" s="40"/>
      <c r="O898" s="31"/>
      <c r="P898" s="31"/>
      <c r="Q898" s="32"/>
      <c r="R898" s="32"/>
      <c r="S898" s="33"/>
      <c r="T898" s="33"/>
      <c r="U898" s="33"/>
      <c r="V898" s="33"/>
      <c r="W898" s="33"/>
      <c r="X898" s="33"/>
    </row>
    <row r="899" spans="1:24" s="34" customFormat="1">
      <c r="A899" s="29"/>
      <c r="B899" s="29"/>
      <c r="C899" s="29"/>
      <c r="D899" s="29"/>
      <c r="E899" s="29"/>
      <c r="F899" s="29"/>
      <c r="G899" s="29"/>
      <c r="H899" s="29"/>
      <c r="I899" s="30"/>
      <c r="J899" s="30"/>
      <c r="K899" s="30"/>
      <c r="L899" s="30"/>
      <c r="M899" s="40"/>
      <c r="N899" s="40"/>
      <c r="O899" s="31"/>
      <c r="P899" s="31"/>
      <c r="Q899" s="32"/>
      <c r="R899" s="32"/>
      <c r="S899" s="33"/>
      <c r="T899" s="33"/>
      <c r="U899" s="33"/>
      <c r="V899" s="33"/>
      <c r="W899" s="33"/>
      <c r="X899" s="33"/>
    </row>
    <row r="900" spans="1:24" s="34" customFormat="1">
      <c r="A900" s="29"/>
      <c r="B900" s="29"/>
      <c r="C900" s="29"/>
      <c r="D900" s="29"/>
      <c r="E900" s="29"/>
      <c r="F900" s="29"/>
      <c r="G900" s="29"/>
      <c r="H900" s="29"/>
      <c r="I900" s="30"/>
      <c r="J900" s="30"/>
      <c r="K900" s="30"/>
      <c r="L900" s="30"/>
      <c r="M900" s="40"/>
      <c r="N900" s="40"/>
      <c r="O900" s="31"/>
      <c r="P900" s="31"/>
      <c r="Q900" s="32"/>
      <c r="R900" s="32"/>
      <c r="S900" s="33"/>
      <c r="T900" s="33"/>
      <c r="U900" s="33"/>
      <c r="V900" s="33"/>
      <c r="W900" s="33"/>
      <c r="X900" s="33"/>
    </row>
    <row r="901" spans="1:24" s="34" customFormat="1">
      <c r="A901" s="29"/>
      <c r="B901" s="29"/>
      <c r="C901" s="29"/>
      <c r="D901" s="29"/>
      <c r="E901" s="29"/>
      <c r="F901" s="29"/>
      <c r="G901" s="29"/>
      <c r="H901" s="29"/>
      <c r="I901" s="30"/>
      <c r="J901" s="30"/>
      <c r="K901" s="30"/>
      <c r="L901" s="30"/>
      <c r="M901" s="40"/>
      <c r="N901" s="40"/>
      <c r="O901" s="31"/>
      <c r="P901" s="31"/>
      <c r="Q901" s="32"/>
      <c r="R901" s="32"/>
      <c r="S901" s="33"/>
      <c r="T901" s="33"/>
      <c r="U901" s="33"/>
      <c r="V901" s="33"/>
      <c r="W901" s="33"/>
      <c r="X901" s="33"/>
    </row>
    <row r="902" spans="1:24" s="34" customFormat="1">
      <c r="A902" s="29"/>
      <c r="B902" s="29"/>
      <c r="C902" s="29"/>
      <c r="D902" s="29"/>
      <c r="E902" s="29"/>
      <c r="F902" s="29"/>
      <c r="G902" s="29"/>
      <c r="H902" s="29"/>
      <c r="I902" s="30"/>
      <c r="J902" s="30"/>
      <c r="K902" s="30"/>
      <c r="L902" s="30"/>
      <c r="M902" s="40"/>
      <c r="N902" s="40"/>
      <c r="O902" s="31"/>
      <c r="P902" s="31"/>
      <c r="Q902" s="32"/>
      <c r="R902" s="32"/>
      <c r="S902" s="33"/>
      <c r="T902" s="33"/>
      <c r="U902" s="33"/>
      <c r="V902" s="33"/>
      <c r="W902" s="33"/>
      <c r="X902" s="33"/>
    </row>
    <row r="903" spans="1:24" s="34" customFormat="1">
      <c r="A903" s="29"/>
      <c r="B903" s="29"/>
      <c r="C903" s="29"/>
      <c r="D903" s="29"/>
      <c r="E903" s="29"/>
      <c r="F903" s="29"/>
      <c r="G903" s="29"/>
      <c r="H903" s="29"/>
      <c r="I903" s="30"/>
      <c r="J903" s="30"/>
      <c r="K903" s="30"/>
      <c r="L903" s="30"/>
      <c r="M903" s="40"/>
      <c r="N903" s="40"/>
      <c r="O903" s="31"/>
      <c r="P903" s="31"/>
      <c r="Q903" s="32"/>
      <c r="R903" s="32"/>
      <c r="S903" s="33"/>
      <c r="T903" s="33"/>
      <c r="U903" s="33"/>
      <c r="V903" s="33"/>
      <c r="W903" s="33"/>
      <c r="X903" s="33"/>
    </row>
    <row r="904" spans="1:24" s="34" customFormat="1">
      <c r="A904" s="29"/>
      <c r="B904" s="29"/>
      <c r="C904" s="29"/>
      <c r="D904" s="29"/>
      <c r="E904" s="29"/>
      <c r="F904" s="29"/>
      <c r="G904" s="29"/>
      <c r="H904" s="29"/>
      <c r="I904" s="30"/>
      <c r="J904" s="30"/>
      <c r="K904" s="30"/>
      <c r="L904" s="30"/>
      <c r="M904" s="40"/>
      <c r="N904" s="40"/>
      <c r="O904" s="31"/>
      <c r="P904" s="31"/>
      <c r="Q904" s="32"/>
      <c r="R904" s="32"/>
      <c r="S904" s="33"/>
      <c r="T904" s="33"/>
      <c r="U904" s="33"/>
      <c r="V904" s="33"/>
      <c r="W904" s="33"/>
      <c r="X904" s="33"/>
    </row>
    <row r="905" spans="1:24" s="34" customFormat="1">
      <c r="A905" s="29"/>
      <c r="B905" s="29"/>
      <c r="C905" s="29"/>
      <c r="D905" s="29"/>
      <c r="E905" s="29"/>
      <c r="F905" s="29"/>
      <c r="G905" s="29"/>
      <c r="H905" s="29"/>
      <c r="I905" s="30"/>
      <c r="J905" s="30"/>
      <c r="K905" s="30"/>
      <c r="L905" s="30"/>
      <c r="M905" s="40"/>
      <c r="N905" s="40"/>
      <c r="O905" s="31"/>
      <c r="P905" s="31"/>
      <c r="Q905" s="32"/>
      <c r="R905" s="32"/>
      <c r="S905" s="33"/>
      <c r="T905" s="33"/>
      <c r="U905" s="33"/>
      <c r="V905" s="33"/>
      <c r="W905" s="33"/>
      <c r="X905" s="33"/>
    </row>
    <row r="906" spans="1:24" s="34" customFormat="1">
      <c r="A906" s="29"/>
      <c r="B906" s="29"/>
      <c r="C906" s="29"/>
      <c r="D906" s="29"/>
      <c r="E906" s="29"/>
      <c r="F906" s="29"/>
      <c r="G906" s="29"/>
      <c r="H906" s="29"/>
      <c r="I906" s="30"/>
      <c r="J906" s="30"/>
      <c r="K906" s="30"/>
      <c r="L906" s="30"/>
      <c r="M906" s="40"/>
      <c r="N906" s="40"/>
      <c r="O906" s="31"/>
      <c r="P906" s="31"/>
      <c r="Q906" s="32"/>
      <c r="R906" s="32"/>
      <c r="S906" s="33"/>
      <c r="T906" s="33"/>
      <c r="U906" s="33"/>
      <c r="V906" s="33"/>
      <c r="W906" s="33"/>
      <c r="X906" s="33"/>
    </row>
    <row r="907" spans="1:24" s="34" customFormat="1">
      <c r="A907" s="29"/>
      <c r="B907" s="29"/>
      <c r="C907" s="29"/>
      <c r="D907" s="29"/>
      <c r="E907" s="29"/>
      <c r="F907" s="29"/>
      <c r="G907" s="29"/>
      <c r="H907" s="29"/>
      <c r="I907" s="30"/>
      <c r="J907" s="30"/>
      <c r="K907" s="30"/>
      <c r="L907" s="30"/>
      <c r="M907" s="40"/>
      <c r="N907" s="40"/>
      <c r="O907" s="31"/>
      <c r="P907" s="31"/>
      <c r="Q907" s="32"/>
      <c r="R907" s="32"/>
      <c r="S907" s="33"/>
      <c r="T907" s="33"/>
      <c r="U907" s="33"/>
      <c r="V907" s="33"/>
      <c r="W907" s="33"/>
      <c r="X907" s="33"/>
    </row>
    <row r="908" spans="1:24" s="34" customFormat="1">
      <c r="A908" s="29"/>
      <c r="B908" s="29"/>
      <c r="C908" s="29"/>
      <c r="D908" s="29"/>
      <c r="E908" s="29"/>
      <c r="F908" s="29"/>
      <c r="G908" s="29"/>
      <c r="H908" s="29"/>
      <c r="I908" s="30"/>
      <c r="J908" s="30"/>
      <c r="K908" s="30"/>
      <c r="L908" s="30"/>
      <c r="M908" s="40"/>
      <c r="N908" s="40"/>
      <c r="O908" s="31"/>
      <c r="P908" s="31"/>
      <c r="Q908" s="32"/>
      <c r="R908" s="32"/>
      <c r="S908" s="33"/>
      <c r="T908" s="33"/>
      <c r="U908" s="33"/>
      <c r="V908" s="33"/>
      <c r="W908" s="33"/>
      <c r="X908" s="33"/>
    </row>
    <row r="909" spans="1:24" s="34" customFormat="1">
      <c r="A909" s="29"/>
      <c r="B909" s="29"/>
      <c r="C909" s="29"/>
      <c r="D909" s="29"/>
      <c r="E909" s="29"/>
      <c r="F909" s="29"/>
      <c r="G909" s="29"/>
      <c r="H909" s="29"/>
      <c r="I909" s="30"/>
      <c r="J909" s="30"/>
      <c r="K909" s="30"/>
      <c r="L909" s="30"/>
      <c r="M909" s="40"/>
      <c r="N909" s="40"/>
      <c r="O909" s="31"/>
      <c r="P909" s="31"/>
      <c r="Q909" s="32"/>
      <c r="R909" s="32"/>
      <c r="S909" s="33"/>
      <c r="T909" s="33"/>
      <c r="U909" s="33"/>
      <c r="V909" s="33"/>
      <c r="W909" s="33"/>
      <c r="X909" s="33"/>
    </row>
    <row r="910" spans="1:24" s="34" customFormat="1">
      <c r="A910" s="29"/>
      <c r="B910" s="29"/>
      <c r="C910" s="29"/>
      <c r="D910" s="29"/>
      <c r="E910" s="29"/>
      <c r="F910" s="29"/>
      <c r="G910" s="29"/>
      <c r="H910" s="29"/>
      <c r="I910" s="30"/>
      <c r="J910" s="30"/>
      <c r="K910" s="30"/>
      <c r="L910" s="30"/>
      <c r="M910" s="40"/>
      <c r="N910" s="40"/>
      <c r="O910" s="31"/>
      <c r="P910" s="31"/>
      <c r="Q910" s="32"/>
      <c r="R910" s="32"/>
      <c r="S910" s="33"/>
      <c r="T910" s="33"/>
      <c r="U910" s="33"/>
      <c r="V910" s="33"/>
      <c r="W910" s="33"/>
      <c r="X910" s="33"/>
    </row>
    <row r="911" spans="1:24" s="34" customFormat="1">
      <c r="A911" s="29"/>
      <c r="B911" s="29"/>
      <c r="C911" s="29"/>
      <c r="D911" s="29"/>
      <c r="E911" s="29"/>
      <c r="F911" s="29"/>
      <c r="G911" s="29"/>
      <c r="H911" s="29"/>
      <c r="I911" s="30"/>
      <c r="J911" s="30"/>
      <c r="K911" s="30"/>
      <c r="L911" s="30"/>
      <c r="M911" s="40"/>
      <c r="N911" s="40"/>
      <c r="O911" s="31"/>
      <c r="P911" s="31"/>
      <c r="Q911" s="32"/>
      <c r="R911" s="32"/>
      <c r="S911" s="33"/>
      <c r="T911" s="33"/>
      <c r="U911" s="33"/>
      <c r="V911" s="33"/>
      <c r="W911" s="33"/>
      <c r="X911" s="33"/>
    </row>
    <row r="912" spans="1:24" s="34" customFormat="1">
      <c r="A912" s="29"/>
      <c r="B912" s="29"/>
      <c r="C912" s="29"/>
      <c r="D912" s="29"/>
      <c r="E912" s="29"/>
      <c r="F912" s="29"/>
      <c r="G912" s="29"/>
      <c r="H912" s="29"/>
      <c r="I912" s="30"/>
      <c r="J912" s="30"/>
      <c r="K912" s="30"/>
      <c r="L912" s="30"/>
      <c r="M912" s="40"/>
      <c r="N912" s="40"/>
      <c r="O912" s="31"/>
      <c r="P912" s="31"/>
      <c r="Q912" s="32"/>
      <c r="R912" s="32"/>
      <c r="S912" s="33"/>
      <c r="T912" s="33"/>
      <c r="U912" s="33"/>
      <c r="V912" s="33"/>
      <c r="W912" s="33"/>
      <c r="X912" s="33"/>
    </row>
    <row r="913" spans="1:24" s="34" customFormat="1">
      <c r="A913" s="29"/>
      <c r="B913" s="29"/>
      <c r="C913" s="29"/>
      <c r="D913" s="29"/>
      <c r="E913" s="29"/>
      <c r="F913" s="29"/>
      <c r="G913" s="29"/>
      <c r="H913" s="29"/>
      <c r="I913" s="30"/>
      <c r="J913" s="30"/>
      <c r="K913" s="30"/>
      <c r="L913" s="30"/>
      <c r="M913" s="40"/>
      <c r="N913" s="40"/>
      <c r="O913" s="31"/>
      <c r="P913" s="31"/>
      <c r="Q913" s="32"/>
      <c r="R913" s="32"/>
      <c r="S913" s="33"/>
      <c r="T913" s="33"/>
      <c r="U913" s="33"/>
      <c r="V913" s="33"/>
      <c r="W913" s="33"/>
      <c r="X913" s="33"/>
    </row>
    <row r="914" spans="1:24" s="34" customFormat="1">
      <c r="A914" s="29"/>
      <c r="B914" s="29"/>
      <c r="C914" s="29"/>
      <c r="D914" s="29"/>
      <c r="E914" s="29"/>
      <c r="F914" s="29"/>
      <c r="G914" s="29"/>
      <c r="H914" s="29"/>
      <c r="I914" s="30"/>
      <c r="J914" s="30"/>
      <c r="K914" s="30"/>
      <c r="L914" s="30"/>
      <c r="M914" s="40"/>
      <c r="N914" s="40"/>
      <c r="O914" s="31"/>
      <c r="P914" s="31"/>
      <c r="Q914" s="32"/>
      <c r="R914" s="32"/>
      <c r="S914" s="33"/>
      <c r="T914" s="33"/>
      <c r="U914" s="33"/>
      <c r="V914" s="33"/>
      <c r="W914" s="33"/>
      <c r="X914" s="33"/>
    </row>
    <row r="915" spans="1:24" s="34" customFormat="1">
      <c r="A915" s="29"/>
      <c r="B915" s="29"/>
      <c r="C915" s="29"/>
      <c r="D915" s="29"/>
      <c r="E915" s="29"/>
      <c r="F915" s="29"/>
      <c r="G915" s="29"/>
      <c r="H915" s="29"/>
      <c r="I915" s="30"/>
      <c r="J915" s="30"/>
      <c r="K915" s="30"/>
      <c r="L915" s="30"/>
      <c r="M915" s="40"/>
      <c r="N915" s="40"/>
      <c r="O915" s="31"/>
      <c r="P915" s="31"/>
      <c r="Q915" s="32"/>
      <c r="R915" s="32"/>
      <c r="S915" s="33"/>
      <c r="T915" s="33"/>
      <c r="U915" s="33"/>
      <c r="V915" s="33"/>
      <c r="W915" s="33"/>
      <c r="X915" s="33"/>
    </row>
    <row r="916" spans="1:24" s="34" customFormat="1">
      <c r="A916" s="29"/>
      <c r="B916" s="29"/>
      <c r="C916" s="29"/>
      <c r="D916" s="29"/>
      <c r="E916" s="29"/>
      <c r="F916" s="29"/>
      <c r="G916" s="29"/>
      <c r="H916" s="29"/>
      <c r="I916" s="30"/>
      <c r="J916" s="30"/>
      <c r="K916" s="30"/>
      <c r="L916" s="30"/>
      <c r="M916" s="40"/>
      <c r="N916" s="40"/>
      <c r="O916" s="31"/>
      <c r="P916" s="31"/>
      <c r="Q916" s="32"/>
      <c r="R916" s="32"/>
      <c r="S916" s="33"/>
      <c r="T916" s="33"/>
      <c r="U916" s="33"/>
      <c r="V916" s="33"/>
      <c r="W916" s="33"/>
      <c r="X916" s="33"/>
    </row>
    <row r="917" spans="1:24" s="34" customFormat="1">
      <c r="A917" s="29"/>
      <c r="B917" s="29"/>
      <c r="C917" s="29"/>
      <c r="D917" s="29"/>
      <c r="E917" s="29"/>
      <c r="F917" s="29"/>
      <c r="G917" s="29"/>
      <c r="H917" s="29"/>
      <c r="I917" s="30"/>
      <c r="J917" s="30"/>
      <c r="K917" s="30"/>
      <c r="L917" s="30"/>
      <c r="M917" s="40"/>
      <c r="N917" s="40"/>
      <c r="O917" s="31"/>
      <c r="P917" s="31"/>
      <c r="Q917" s="32"/>
      <c r="R917" s="32"/>
      <c r="S917" s="33"/>
      <c r="T917" s="33"/>
      <c r="U917" s="33"/>
      <c r="V917" s="33"/>
      <c r="W917" s="33"/>
      <c r="X917" s="33"/>
    </row>
    <row r="918" spans="1:24" s="34" customFormat="1">
      <c r="A918" s="29"/>
      <c r="B918" s="29"/>
      <c r="C918" s="29"/>
      <c r="D918" s="29"/>
      <c r="E918" s="29"/>
      <c r="F918" s="29"/>
      <c r="G918" s="29"/>
      <c r="H918" s="29"/>
      <c r="I918" s="30"/>
      <c r="J918" s="30"/>
      <c r="K918" s="30"/>
      <c r="L918" s="30"/>
      <c r="M918" s="40"/>
      <c r="N918" s="40"/>
      <c r="O918" s="31"/>
      <c r="P918" s="31"/>
      <c r="Q918" s="32"/>
      <c r="R918" s="32"/>
      <c r="S918" s="33"/>
      <c r="T918" s="33"/>
      <c r="U918" s="33"/>
      <c r="V918" s="33"/>
      <c r="W918" s="33"/>
      <c r="X918" s="33"/>
    </row>
    <row r="919" spans="1:24" s="34" customFormat="1">
      <c r="A919" s="29"/>
      <c r="B919" s="29"/>
      <c r="C919" s="29"/>
      <c r="D919" s="29"/>
      <c r="E919" s="29"/>
      <c r="F919" s="29"/>
      <c r="G919" s="29"/>
      <c r="H919" s="29"/>
      <c r="I919" s="30"/>
      <c r="J919" s="30"/>
      <c r="K919" s="30"/>
      <c r="L919" s="30"/>
      <c r="M919" s="40"/>
      <c r="N919" s="40"/>
      <c r="O919" s="31"/>
      <c r="P919" s="31"/>
      <c r="Q919" s="32"/>
      <c r="R919" s="32"/>
      <c r="S919" s="33"/>
      <c r="T919" s="33"/>
      <c r="U919" s="33"/>
      <c r="V919" s="33"/>
      <c r="W919" s="33"/>
      <c r="X919" s="33"/>
    </row>
    <row r="920" spans="1:24" s="34" customFormat="1">
      <c r="A920" s="29"/>
      <c r="B920" s="29"/>
      <c r="C920" s="29"/>
      <c r="D920" s="29"/>
      <c r="E920" s="29"/>
      <c r="F920" s="29"/>
      <c r="G920" s="29"/>
      <c r="H920" s="29"/>
      <c r="I920" s="30"/>
      <c r="J920" s="30"/>
      <c r="K920" s="30"/>
      <c r="L920" s="30"/>
      <c r="M920" s="40"/>
      <c r="N920" s="40"/>
      <c r="O920" s="31"/>
      <c r="P920" s="31"/>
      <c r="Q920" s="32"/>
      <c r="R920" s="32"/>
      <c r="S920" s="33"/>
      <c r="T920" s="33"/>
      <c r="U920" s="33"/>
      <c r="V920" s="33"/>
      <c r="W920" s="33"/>
      <c r="X920" s="33"/>
    </row>
    <row r="921" spans="1:24" s="34" customFormat="1">
      <c r="A921" s="29"/>
      <c r="B921" s="29"/>
      <c r="C921" s="29"/>
      <c r="D921" s="29"/>
      <c r="E921" s="29"/>
      <c r="F921" s="29"/>
      <c r="G921" s="29"/>
      <c r="H921" s="29"/>
      <c r="I921" s="30"/>
      <c r="J921" s="30"/>
      <c r="K921" s="30"/>
      <c r="L921" s="30"/>
      <c r="M921" s="40"/>
      <c r="N921" s="40"/>
      <c r="O921" s="31"/>
      <c r="P921" s="31"/>
      <c r="Q921" s="32"/>
      <c r="R921" s="32"/>
      <c r="S921" s="33"/>
      <c r="T921" s="33"/>
      <c r="U921" s="33"/>
      <c r="V921" s="33"/>
      <c r="W921" s="33"/>
      <c r="X921" s="33"/>
    </row>
    <row r="922" spans="1:24" s="34" customFormat="1">
      <c r="A922" s="29"/>
      <c r="B922" s="29"/>
      <c r="C922" s="29"/>
      <c r="D922" s="29"/>
      <c r="E922" s="29"/>
      <c r="F922" s="29"/>
      <c r="G922" s="29"/>
      <c r="H922" s="29"/>
      <c r="I922" s="30"/>
      <c r="J922" s="30"/>
      <c r="K922" s="30"/>
      <c r="L922" s="30"/>
      <c r="M922" s="40"/>
      <c r="N922" s="40"/>
      <c r="O922" s="31"/>
      <c r="P922" s="31"/>
      <c r="Q922" s="32"/>
      <c r="R922" s="32"/>
      <c r="S922" s="33"/>
      <c r="T922" s="33"/>
      <c r="U922" s="33"/>
      <c r="V922" s="33"/>
      <c r="W922" s="33"/>
      <c r="X922" s="33"/>
    </row>
    <row r="923" spans="1:24" s="34" customFormat="1">
      <c r="A923" s="29"/>
      <c r="B923" s="29"/>
      <c r="C923" s="29"/>
      <c r="D923" s="29"/>
      <c r="E923" s="29"/>
      <c r="F923" s="29"/>
      <c r="G923" s="29"/>
      <c r="H923" s="29"/>
      <c r="I923" s="30"/>
      <c r="J923" s="30"/>
      <c r="K923" s="30"/>
      <c r="L923" s="30"/>
      <c r="M923" s="40"/>
      <c r="N923" s="40"/>
      <c r="O923" s="31"/>
      <c r="P923" s="31"/>
      <c r="Q923" s="32"/>
      <c r="R923" s="32"/>
      <c r="S923" s="33"/>
      <c r="T923" s="33"/>
      <c r="U923" s="33"/>
      <c r="V923" s="33"/>
      <c r="W923" s="33"/>
      <c r="X923" s="33"/>
    </row>
    <row r="924" spans="1:24" s="34" customFormat="1">
      <c r="A924" s="29"/>
      <c r="B924" s="29"/>
      <c r="C924" s="29"/>
      <c r="D924" s="29"/>
      <c r="E924" s="29"/>
      <c r="F924" s="29"/>
      <c r="G924" s="29"/>
      <c r="H924" s="29"/>
      <c r="I924" s="30"/>
      <c r="J924" s="30"/>
      <c r="K924" s="30"/>
      <c r="L924" s="30"/>
      <c r="M924" s="40"/>
      <c r="N924" s="40"/>
      <c r="O924" s="31"/>
      <c r="P924" s="31"/>
      <c r="Q924" s="32"/>
      <c r="R924" s="32"/>
      <c r="S924" s="33"/>
      <c r="T924" s="33"/>
      <c r="U924" s="33"/>
      <c r="V924" s="33"/>
      <c r="W924" s="33"/>
      <c r="X924" s="33"/>
    </row>
    <row r="925" spans="1:24" s="34" customFormat="1">
      <c r="A925" s="29"/>
      <c r="B925" s="29"/>
      <c r="C925" s="29"/>
      <c r="D925" s="29"/>
      <c r="E925" s="29"/>
      <c r="F925" s="29"/>
      <c r="G925" s="29"/>
      <c r="H925" s="29"/>
      <c r="I925" s="30"/>
      <c r="J925" s="30"/>
      <c r="K925" s="30"/>
      <c r="L925" s="30"/>
      <c r="M925" s="40"/>
      <c r="N925" s="40"/>
      <c r="O925" s="31"/>
      <c r="P925" s="31"/>
      <c r="Q925" s="32"/>
      <c r="R925" s="32"/>
      <c r="S925" s="33"/>
      <c r="T925" s="33"/>
      <c r="U925" s="33"/>
      <c r="V925" s="33"/>
      <c r="W925" s="33"/>
      <c r="X925" s="33"/>
    </row>
    <row r="926" spans="1:24" s="34" customFormat="1">
      <c r="A926" s="29"/>
      <c r="B926" s="29"/>
      <c r="C926" s="29"/>
      <c r="D926" s="29"/>
      <c r="E926" s="29"/>
      <c r="F926" s="29"/>
      <c r="G926" s="29"/>
      <c r="H926" s="29"/>
      <c r="I926" s="30"/>
      <c r="J926" s="30"/>
      <c r="K926" s="30"/>
      <c r="L926" s="30"/>
      <c r="M926" s="40"/>
      <c r="N926" s="40"/>
      <c r="O926" s="31"/>
      <c r="P926" s="31"/>
      <c r="Q926" s="32"/>
      <c r="R926" s="32"/>
      <c r="S926" s="33"/>
      <c r="T926" s="33"/>
      <c r="U926" s="33"/>
      <c r="V926" s="33"/>
      <c r="W926" s="33"/>
      <c r="X926" s="33"/>
    </row>
    <row r="927" spans="1:24" s="34" customFormat="1">
      <c r="A927" s="29"/>
      <c r="B927" s="29"/>
      <c r="C927" s="29"/>
      <c r="D927" s="29"/>
      <c r="E927" s="29"/>
      <c r="F927" s="29"/>
      <c r="G927" s="29"/>
      <c r="H927" s="29"/>
      <c r="I927" s="30"/>
      <c r="J927" s="30"/>
      <c r="K927" s="30"/>
      <c r="L927" s="30"/>
      <c r="M927" s="40"/>
      <c r="N927" s="40"/>
      <c r="O927" s="31"/>
      <c r="P927" s="31"/>
      <c r="Q927" s="32"/>
      <c r="R927" s="32"/>
      <c r="S927" s="33"/>
      <c r="T927" s="33"/>
      <c r="U927" s="33"/>
      <c r="V927" s="33"/>
      <c r="W927" s="33"/>
      <c r="X927" s="33"/>
    </row>
    <row r="928" spans="1:24" s="34" customFormat="1">
      <c r="A928" s="29"/>
      <c r="B928" s="29"/>
      <c r="C928" s="29"/>
      <c r="D928" s="29"/>
      <c r="E928" s="29"/>
      <c r="F928" s="29"/>
      <c r="G928" s="29"/>
      <c r="H928" s="29"/>
      <c r="I928" s="30"/>
      <c r="J928" s="30"/>
      <c r="K928" s="30"/>
      <c r="L928" s="30"/>
      <c r="M928" s="40"/>
      <c r="N928" s="40"/>
      <c r="O928" s="31"/>
      <c r="P928" s="31"/>
      <c r="Q928" s="32"/>
      <c r="R928" s="32"/>
      <c r="S928" s="33"/>
      <c r="T928" s="33"/>
      <c r="U928" s="33"/>
      <c r="V928" s="33"/>
      <c r="W928" s="33"/>
      <c r="X928" s="33"/>
    </row>
    <row r="929" spans="1:24" s="34" customFormat="1">
      <c r="A929" s="29"/>
      <c r="B929" s="29"/>
      <c r="C929" s="29"/>
      <c r="D929" s="29"/>
      <c r="E929" s="29"/>
      <c r="F929" s="29"/>
      <c r="G929" s="29"/>
      <c r="H929" s="29"/>
      <c r="I929" s="30"/>
      <c r="J929" s="30"/>
      <c r="K929" s="30"/>
      <c r="L929" s="30"/>
      <c r="M929" s="40"/>
      <c r="N929" s="40"/>
      <c r="O929" s="31"/>
      <c r="P929" s="31"/>
      <c r="Q929" s="32"/>
      <c r="R929" s="32"/>
      <c r="S929" s="33"/>
      <c r="T929" s="33"/>
      <c r="U929" s="33"/>
      <c r="V929" s="33"/>
      <c r="W929" s="33"/>
      <c r="X929" s="33"/>
    </row>
    <row r="930" spans="1:24" s="34" customFormat="1">
      <c r="A930" s="29"/>
      <c r="B930" s="29"/>
      <c r="C930" s="29"/>
      <c r="D930" s="29"/>
      <c r="E930" s="29"/>
      <c r="F930" s="29"/>
      <c r="G930" s="29"/>
      <c r="H930" s="29"/>
      <c r="I930" s="30"/>
      <c r="J930" s="30"/>
      <c r="K930" s="30"/>
      <c r="L930" s="30"/>
      <c r="M930" s="40"/>
      <c r="N930" s="40"/>
      <c r="O930" s="31"/>
      <c r="P930" s="31"/>
      <c r="Q930" s="32"/>
      <c r="R930" s="32"/>
      <c r="S930" s="33"/>
      <c r="T930" s="33"/>
      <c r="U930" s="33"/>
      <c r="V930" s="33"/>
      <c r="W930" s="33"/>
      <c r="X930" s="33"/>
    </row>
    <row r="931" spans="1:24" s="34" customFormat="1">
      <c r="A931" s="29"/>
      <c r="B931" s="29"/>
      <c r="C931" s="29"/>
      <c r="D931" s="29"/>
      <c r="E931" s="29"/>
      <c r="F931" s="29"/>
      <c r="G931" s="29"/>
      <c r="H931" s="29"/>
      <c r="I931" s="30"/>
      <c r="J931" s="30"/>
      <c r="K931" s="30"/>
      <c r="L931" s="30"/>
      <c r="M931" s="40"/>
      <c r="N931" s="40"/>
      <c r="O931" s="31"/>
      <c r="P931" s="31"/>
      <c r="Q931" s="32"/>
      <c r="R931" s="32"/>
      <c r="S931" s="33"/>
      <c r="T931" s="33"/>
      <c r="U931" s="33"/>
      <c r="V931" s="33"/>
      <c r="W931" s="33"/>
      <c r="X931" s="33"/>
    </row>
    <row r="932" spans="1:24" s="34" customFormat="1">
      <c r="A932" s="29"/>
      <c r="B932" s="29"/>
      <c r="C932" s="29"/>
      <c r="D932" s="29"/>
      <c r="E932" s="29"/>
      <c r="F932" s="29"/>
      <c r="G932" s="29"/>
      <c r="H932" s="29"/>
      <c r="I932" s="30"/>
      <c r="J932" s="30"/>
      <c r="K932" s="30"/>
      <c r="L932" s="30"/>
      <c r="M932" s="40"/>
      <c r="N932" s="40"/>
      <c r="O932" s="31"/>
      <c r="P932" s="31"/>
      <c r="Q932" s="32"/>
      <c r="R932" s="32"/>
      <c r="S932" s="33"/>
      <c r="T932" s="33"/>
      <c r="U932" s="33"/>
      <c r="V932" s="33"/>
      <c r="W932" s="33"/>
      <c r="X932" s="33"/>
    </row>
    <row r="933" spans="1:24" s="34" customFormat="1">
      <c r="A933" s="29"/>
      <c r="B933" s="29"/>
      <c r="C933" s="29"/>
      <c r="D933" s="29"/>
      <c r="E933" s="29"/>
      <c r="F933" s="29"/>
      <c r="G933" s="29"/>
      <c r="H933" s="29"/>
      <c r="I933" s="30"/>
      <c r="J933" s="30"/>
      <c r="K933" s="30"/>
      <c r="L933" s="30"/>
      <c r="M933" s="40"/>
      <c r="N933" s="40"/>
      <c r="O933" s="31"/>
      <c r="P933" s="31"/>
      <c r="Q933" s="32"/>
      <c r="R933" s="32"/>
      <c r="S933" s="33"/>
      <c r="T933" s="33"/>
      <c r="U933" s="33"/>
      <c r="V933" s="33"/>
      <c r="W933" s="33"/>
      <c r="X933" s="33"/>
    </row>
    <row r="934" spans="1:24" s="34" customFormat="1">
      <c r="A934" s="29"/>
      <c r="B934" s="29"/>
      <c r="C934" s="29"/>
      <c r="D934" s="29"/>
      <c r="E934" s="29"/>
      <c r="F934" s="29"/>
      <c r="G934" s="29"/>
      <c r="H934" s="29"/>
      <c r="I934" s="30"/>
      <c r="J934" s="30"/>
      <c r="K934" s="30"/>
      <c r="L934" s="30"/>
      <c r="M934" s="40"/>
      <c r="N934" s="40"/>
      <c r="O934" s="31"/>
      <c r="P934" s="31"/>
      <c r="Q934" s="32"/>
      <c r="R934" s="32"/>
      <c r="S934" s="33"/>
      <c r="T934" s="33"/>
      <c r="U934" s="33"/>
      <c r="V934" s="33"/>
      <c r="W934" s="33"/>
      <c r="X934" s="33"/>
    </row>
    <row r="935" spans="1:24" s="34" customFormat="1">
      <c r="A935" s="29"/>
      <c r="B935" s="29"/>
      <c r="C935" s="29"/>
      <c r="D935" s="29"/>
      <c r="E935" s="29"/>
      <c r="F935" s="29"/>
      <c r="G935" s="29"/>
      <c r="H935" s="29"/>
      <c r="I935" s="30"/>
      <c r="J935" s="30"/>
      <c r="K935" s="30"/>
      <c r="L935" s="30"/>
      <c r="M935" s="40"/>
      <c r="N935" s="40"/>
      <c r="O935" s="31"/>
      <c r="P935" s="31"/>
      <c r="Q935" s="32"/>
      <c r="R935" s="32"/>
      <c r="S935" s="33"/>
      <c r="T935" s="33"/>
      <c r="U935" s="33"/>
      <c r="V935" s="33"/>
      <c r="W935" s="33"/>
      <c r="X935" s="33"/>
    </row>
    <row r="936" spans="1:24" s="34" customFormat="1">
      <c r="A936" s="29"/>
      <c r="B936" s="29"/>
      <c r="C936" s="29"/>
      <c r="D936" s="29"/>
      <c r="E936" s="29"/>
      <c r="F936" s="29"/>
      <c r="G936" s="29"/>
      <c r="H936" s="29"/>
      <c r="I936" s="30"/>
      <c r="J936" s="30"/>
      <c r="K936" s="30"/>
      <c r="L936" s="30"/>
      <c r="M936" s="40"/>
      <c r="N936" s="40"/>
      <c r="O936" s="31"/>
      <c r="P936" s="31"/>
      <c r="Q936" s="32"/>
      <c r="R936" s="32"/>
      <c r="S936" s="33"/>
      <c r="T936" s="33"/>
      <c r="U936" s="33"/>
      <c r="V936" s="33"/>
      <c r="W936" s="33"/>
      <c r="X936" s="33"/>
    </row>
    <row r="937" spans="1:24" s="34" customFormat="1">
      <c r="A937" s="29"/>
      <c r="B937" s="29"/>
      <c r="C937" s="29"/>
      <c r="D937" s="29"/>
      <c r="E937" s="29"/>
      <c r="F937" s="29"/>
      <c r="G937" s="29"/>
      <c r="H937" s="29"/>
      <c r="I937" s="30"/>
      <c r="J937" s="30"/>
      <c r="K937" s="30"/>
      <c r="L937" s="30"/>
      <c r="M937" s="40"/>
      <c r="N937" s="40"/>
      <c r="O937" s="31"/>
      <c r="P937" s="31"/>
      <c r="Q937" s="32"/>
      <c r="R937" s="32"/>
      <c r="S937" s="33"/>
      <c r="T937" s="33"/>
      <c r="U937" s="33"/>
      <c r="V937" s="33"/>
      <c r="W937" s="33"/>
      <c r="X937" s="33"/>
    </row>
    <row r="938" spans="1:24" s="34" customFormat="1">
      <c r="A938" s="29"/>
      <c r="B938" s="29"/>
      <c r="C938" s="29"/>
      <c r="D938" s="29"/>
      <c r="E938" s="29"/>
      <c r="F938" s="29"/>
      <c r="G938" s="29"/>
      <c r="H938" s="29"/>
      <c r="I938" s="30"/>
      <c r="J938" s="30"/>
      <c r="K938" s="30"/>
      <c r="L938" s="30"/>
      <c r="M938" s="40"/>
      <c r="N938" s="40"/>
      <c r="O938" s="31"/>
      <c r="P938" s="31"/>
      <c r="Q938" s="32"/>
      <c r="R938" s="32"/>
      <c r="S938" s="33"/>
      <c r="T938" s="33"/>
      <c r="U938" s="33"/>
      <c r="V938" s="33"/>
      <c r="W938" s="33"/>
      <c r="X938" s="33"/>
    </row>
    <row r="939" spans="1:24" s="34" customFormat="1">
      <c r="A939" s="29"/>
      <c r="B939" s="29"/>
      <c r="C939" s="29"/>
      <c r="D939" s="29"/>
      <c r="E939" s="29"/>
      <c r="F939" s="29"/>
      <c r="G939" s="29"/>
      <c r="H939" s="29"/>
      <c r="I939" s="30"/>
      <c r="J939" s="30"/>
      <c r="K939" s="30"/>
      <c r="L939" s="30"/>
      <c r="M939" s="40"/>
      <c r="N939" s="40"/>
      <c r="O939" s="31"/>
      <c r="P939" s="31"/>
      <c r="Q939" s="32"/>
      <c r="R939" s="32"/>
      <c r="S939" s="33"/>
      <c r="T939" s="33"/>
      <c r="U939" s="33"/>
      <c r="V939" s="33"/>
      <c r="W939" s="33"/>
      <c r="X939" s="33"/>
    </row>
    <row r="940" spans="1:24" s="34" customFormat="1">
      <c r="A940" s="29"/>
      <c r="B940" s="29"/>
      <c r="C940" s="29"/>
      <c r="D940" s="29"/>
      <c r="E940" s="29"/>
      <c r="F940" s="29"/>
      <c r="G940" s="29"/>
      <c r="H940" s="29"/>
      <c r="I940" s="30"/>
      <c r="J940" s="30"/>
      <c r="K940" s="30"/>
      <c r="L940" s="30"/>
      <c r="M940" s="40"/>
      <c r="N940" s="40"/>
      <c r="O940" s="31"/>
      <c r="P940" s="31"/>
      <c r="Q940" s="32"/>
      <c r="R940" s="32"/>
      <c r="S940" s="33"/>
      <c r="T940" s="33"/>
      <c r="U940" s="33"/>
      <c r="V940" s="33"/>
      <c r="W940" s="33"/>
      <c r="X940" s="33"/>
    </row>
    <row r="941" spans="1:24" s="34" customFormat="1">
      <c r="A941" s="29"/>
      <c r="B941" s="29"/>
      <c r="C941" s="29"/>
      <c r="D941" s="29"/>
      <c r="E941" s="29"/>
      <c r="F941" s="29"/>
      <c r="G941" s="29"/>
      <c r="H941" s="29"/>
      <c r="I941" s="30"/>
      <c r="J941" s="30"/>
      <c r="K941" s="30"/>
      <c r="L941" s="30"/>
      <c r="M941" s="40"/>
      <c r="N941" s="40"/>
      <c r="O941" s="31"/>
      <c r="P941" s="31"/>
      <c r="Q941" s="32"/>
      <c r="R941" s="32"/>
      <c r="S941" s="33"/>
      <c r="T941" s="33"/>
      <c r="U941" s="33"/>
      <c r="V941" s="33"/>
      <c r="W941" s="33"/>
      <c r="X941" s="33"/>
    </row>
    <row r="942" spans="1:24" s="34" customFormat="1">
      <c r="A942" s="29"/>
      <c r="B942" s="29"/>
      <c r="C942" s="29"/>
      <c r="D942" s="29"/>
      <c r="E942" s="29"/>
      <c r="F942" s="29"/>
      <c r="G942" s="29"/>
      <c r="H942" s="29"/>
      <c r="I942" s="30"/>
      <c r="J942" s="30"/>
      <c r="K942" s="30"/>
      <c r="L942" s="30"/>
      <c r="M942" s="40"/>
      <c r="N942" s="40"/>
      <c r="O942" s="31"/>
      <c r="P942" s="31"/>
      <c r="Q942" s="32"/>
      <c r="R942" s="32"/>
      <c r="S942" s="33"/>
      <c r="T942" s="33"/>
      <c r="U942" s="33"/>
      <c r="V942" s="33"/>
      <c r="W942" s="33"/>
      <c r="X942" s="33"/>
    </row>
    <row r="943" spans="1:24" s="34" customFormat="1">
      <c r="A943" s="29"/>
      <c r="B943" s="29"/>
      <c r="C943" s="29"/>
      <c r="D943" s="29"/>
      <c r="E943" s="29"/>
      <c r="F943" s="29"/>
      <c r="G943" s="29"/>
      <c r="H943" s="29"/>
      <c r="I943" s="30"/>
      <c r="J943" s="30"/>
      <c r="K943" s="30"/>
      <c r="L943" s="30"/>
      <c r="M943" s="40"/>
      <c r="N943" s="40"/>
      <c r="O943" s="31"/>
      <c r="P943" s="31"/>
      <c r="Q943" s="32"/>
      <c r="R943" s="32"/>
      <c r="S943" s="33"/>
      <c r="T943" s="33"/>
      <c r="U943" s="33"/>
      <c r="V943" s="33"/>
      <c r="W943" s="33"/>
      <c r="X943" s="33"/>
    </row>
    <row r="944" spans="1:24" s="34" customFormat="1">
      <c r="A944" s="29"/>
      <c r="B944" s="29"/>
      <c r="C944" s="29"/>
      <c r="D944" s="29"/>
      <c r="E944" s="29"/>
      <c r="F944" s="29"/>
      <c r="G944" s="29"/>
      <c r="H944" s="29"/>
      <c r="I944" s="30"/>
      <c r="J944" s="30"/>
      <c r="K944" s="30"/>
      <c r="L944" s="30"/>
      <c r="M944" s="40"/>
      <c r="N944" s="40"/>
      <c r="O944" s="31"/>
      <c r="P944" s="31"/>
      <c r="Q944" s="32"/>
      <c r="R944" s="32"/>
      <c r="S944" s="33"/>
      <c r="T944" s="33"/>
      <c r="U944" s="33"/>
      <c r="V944" s="33"/>
      <c r="W944" s="33"/>
      <c r="X944" s="33"/>
    </row>
    <row r="945" spans="1:24" s="34" customFormat="1">
      <c r="A945" s="29"/>
      <c r="B945" s="29"/>
      <c r="C945" s="29"/>
      <c r="D945" s="29"/>
      <c r="E945" s="29"/>
      <c r="F945" s="29"/>
      <c r="G945" s="29"/>
      <c r="H945" s="29"/>
      <c r="I945" s="30"/>
      <c r="J945" s="30"/>
      <c r="K945" s="30"/>
      <c r="L945" s="30"/>
      <c r="M945" s="40"/>
      <c r="N945" s="40"/>
      <c r="O945" s="31"/>
      <c r="P945" s="31"/>
      <c r="Q945" s="32"/>
      <c r="R945" s="32"/>
      <c r="S945" s="33"/>
      <c r="T945" s="33"/>
      <c r="U945" s="33"/>
      <c r="V945" s="33"/>
      <c r="W945" s="33"/>
      <c r="X945" s="33"/>
    </row>
    <row r="946" spans="1:24" s="34" customFormat="1">
      <c r="A946" s="29"/>
      <c r="B946" s="29"/>
      <c r="C946" s="29"/>
      <c r="D946" s="29"/>
      <c r="E946" s="29"/>
      <c r="F946" s="29"/>
      <c r="G946" s="29"/>
      <c r="H946" s="29"/>
      <c r="I946" s="30"/>
      <c r="J946" s="30"/>
      <c r="K946" s="30"/>
      <c r="L946" s="30"/>
      <c r="M946" s="40"/>
      <c r="N946" s="40"/>
      <c r="O946" s="31"/>
      <c r="P946" s="31"/>
      <c r="Q946" s="32"/>
      <c r="R946" s="32"/>
      <c r="S946" s="33"/>
      <c r="T946" s="33"/>
      <c r="U946" s="33"/>
      <c r="V946" s="33"/>
      <c r="W946" s="33"/>
      <c r="X946" s="33"/>
    </row>
    <row r="947" spans="1:24" s="34" customFormat="1">
      <c r="A947" s="29"/>
      <c r="B947" s="29"/>
      <c r="C947" s="29"/>
      <c r="D947" s="29"/>
      <c r="E947" s="29"/>
      <c r="F947" s="29"/>
      <c r="G947" s="29"/>
      <c r="H947" s="29"/>
      <c r="I947" s="30"/>
      <c r="J947" s="30"/>
      <c r="K947" s="30"/>
      <c r="L947" s="30"/>
      <c r="M947" s="40"/>
      <c r="N947" s="40"/>
      <c r="O947" s="31"/>
      <c r="P947" s="31"/>
      <c r="Q947" s="32"/>
      <c r="R947" s="32"/>
      <c r="S947" s="33"/>
      <c r="T947" s="33"/>
      <c r="U947" s="33"/>
      <c r="V947" s="33"/>
      <c r="W947" s="33"/>
      <c r="X947" s="33"/>
    </row>
    <row r="948" spans="1:24" s="34" customFormat="1">
      <c r="A948" s="29"/>
      <c r="B948" s="29"/>
      <c r="C948" s="29"/>
      <c r="D948" s="29"/>
      <c r="E948" s="29"/>
      <c r="F948" s="29"/>
      <c r="G948" s="29"/>
      <c r="H948" s="29"/>
      <c r="I948" s="30"/>
      <c r="J948" s="30"/>
      <c r="K948" s="30"/>
      <c r="L948" s="30"/>
      <c r="M948" s="40"/>
      <c r="N948" s="40"/>
      <c r="O948" s="31"/>
      <c r="P948" s="31"/>
      <c r="Q948" s="32"/>
      <c r="R948" s="32"/>
      <c r="S948" s="33"/>
      <c r="T948" s="33"/>
      <c r="U948" s="33"/>
      <c r="V948" s="33"/>
      <c r="W948" s="33"/>
      <c r="X948" s="33"/>
    </row>
    <row r="949" spans="1:24" s="34" customFormat="1">
      <c r="A949" s="29"/>
      <c r="B949" s="29"/>
      <c r="C949" s="29"/>
      <c r="D949" s="29"/>
      <c r="E949" s="29"/>
      <c r="F949" s="29"/>
      <c r="G949" s="29"/>
      <c r="H949" s="29"/>
      <c r="I949" s="30"/>
      <c r="J949" s="30"/>
      <c r="K949" s="30"/>
      <c r="L949" s="30"/>
      <c r="M949" s="40"/>
      <c r="N949" s="40"/>
      <c r="O949" s="31"/>
      <c r="P949" s="31"/>
      <c r="Q949" s="32"/>
      <c r="R949" s="32"/>
      <c r="S949" s="33"/>
      <c r="T949" s="33"/>
      <c r="U949" s="33"/>
      <c r="V949" s="33"/>
      <c r="W949" s="33"/>
      <c r="X949" s="33"/>
    </row>
    <row r="950" spans="1:24" s="34" customFormat="1">
      <c r="A950" s="29"/>
      <c r="B950" s="29"/>
      <c r="C950" s="29"/>
      <c r="D950" s="29"/>
      <c r="E950" s="29"/>
      <c r="F950" s="29"/>
      <c r="G950" s="29"/>
      <c r="H950" s="29"/>
      <c r="I950" s="30"/>
      <c r="J950" s="30"/>
      <c r="K950" s="30"/>
      <c r="L950" s="30"/>
      <c r="M950" s="40"/>
      <c r="N950" s="40"/>
      <c r="O950" s="31"/>
      <c r="P950" s="31"/>
      <c r="Q950" s="32"/>
      <c r="R950" s="32"/>
      <c r="S950" s="33"/>
      <c r="T950" s="33"/>
      <c r="U950" s="33"/>
      <c r="V950" s="33"/>
      <c r="W950" s="33"/>
      <c r="X950" s="33"/>
    </row>
    <row r="951" spans="1:24" s="34" customFormat="1">
      <c r="A951" s="29"/>
      <c r="B951" s="29"/>
      <c r="C951" s="29"/>
      <c r="D951" s="29"/>
      <c r="E951" s="29"/>
      <c r="F951" s="29"/>
      <c r="G951" s="29"/>
      <c r="H951" s="29"/>
      <c r="I951" s="30"/>
      <c r="J951" s="30"/>
      <c r="K951" s="30"/>
      <c r="L951" s="30"/>
      <c r="M951" s="40"/>
      <c r="N951" s="40"/>
      <c r="O951" s="31"/>
      <c r="P951" s="31"/>
      <c r="Q951" s="32"/>
      <c r="R951" s="32"/>
      <c r="S951" s="33"/>
      <c r="T951" s="33"/>
      <c r="U951" s="33"/>
      <c r="V951" s="33"/>
      <c r="W951" s="33"/>
      <c r="X951" s="33"/>
    </row>
    <row r="952" spans="1:24" s="34" customFormat="1">
      <c r="A952" s="29"/>
      <c r="B952" s="29"/>
      <c r="C952" s="29"/>
      <c r="D952" s="29"/>
      <c r="E952" s="29"/>
      <c r="F952" s="29"/>
      <c r="G952" s="29"/>
      <c r="H952" s="29"/>
      <c r="I952" s="30"/>
      <c r="J952" s="30"/>
      <c r="K952" s="30"/>
      <c r="L952" s="30"/>
      <c r="M952" s="40"/>
      <c r="N952" s="40"/>
      <c r="O952" s="31"/>
      <c r="P952" s="31"/>
      <c r="Q952" s="32"/>
      <c r="R952" s="32"/>
      <c r="S952" s="33"/>
      <c r="T952" s="33"/>
      <c r="U952" s="33"/>
      <c r="V952" s="33"/>
      <c r="W952" s="33"/>
      <c r="X952" s="33"/>
    </row>
    <row r="953" spans="1:24" s="34" customFormat="1">
      <c r="A953" s="29"/>
      <c r="B953" s="29"/>
      <c r="C953" s="29"/>
      <c r="D953" s="29"/>
      <c r="E953" s="29"/>
      <c r="F953" s="29"/>
      <c r="G953" s="29"/>
      <c r="H953" s="29"/>
      <c r="I953" s="30"/>
      <c r="J953" s="30"/>
      <c r="K953" s="30"/>
      <c r="L953" s="30"/>
      <c r="M953" s="40"/>
      <c r="N953" s="40"/>
      <c r="O953" s="31"/>
      <c r="P953" s="31"/>
      <c r="Q953" s="32"/>
      <c r="R953" s="32"/>
      <c r="S953" s="33"/>
      <c r="T953" s="33"/>
      <c r="U953" s="33"/>
      <c r="V953" s="33"/>
      <c r="W953" s="33"/>
      <c r="X953" s="33"/>
    </row>
    <row r="954" spans="1:24" s="34" customFormat="1">
      <c r="A954" s="29"/>
      <c r="B954" s="29"/>
      <c r="C954" s="29"/>
      <c r="D954" s="29"/>
      <c r="E954" s="29"/>
      <c r="F954" s="29"/>
      <c r="G954" s="29"/>
      <c r="H954" s="29"/>
      <c r="I954" s="30"/>
      <c r="J954" s="30"/>
      <c r="K954" s="30"/>
      <c r="L954" s="30"/>
      <c r="M954" s="40"/>
      <c r="N954" s="40"/>
      <c r="O954" s="31"/>
      <c r="P954" s="31"/>
      <c r="Q954" s="32"/>
      <c r="R954" s="32"/>
      <c r="S954" s="33"/>
      <c r="T954" s="33"/>
      <c r="U954" s="33"/>
      <c r="V954" s="33"/>
      <c r="W954" s="33"/>
      <c r="X954" s="33"/>
    </row>
    <row r="955" spans="1:24" s="34" customFormat="1">
      <c r="A955" s="29"/>
      <c r="B955" s="29"/>
      <c r="C955" s="29"/>
      <c r="D955" s="29"/>
      <c r="E955" s="29"/>
      <c r="F955" s="29"/>
      <c r="G955" s="29"/>
      <c r="H955" s="29"/>
      <c r="I955" s="30"/>
      <c r="J955" s="30"/>
      <c r="K955" s="30"/>
      <c r="L955" s="30"/>
      <c r="M955" s="40"/>
      <c r="N955" s="40"/>
      <c r="O955" s="31"/>
      <c r="P955" s="31"/>
      <c r="Q955" s="32"/>
      <c r="R955" s="32"/>
      <c r="S955" s="33"/>
      <c r="T955" s="33"/>
      <c r="U955" s="33"/>
      <c r="V955" s="33"/>
      <c r="W955" s="33"/>
      <c r="X955" s="33"/>
    </row>
    <row r="956" spans="1:24" s="34" customFormat="1">
      <c r="A956" s="29"/>
      <c r="B956" s="29"/>
      <c r="C956" s="29"/>
      <c r="D956" s="29"/>
      <c r="E956" s="29"/>
      <c r="F956" s="29"/>
      <c r="G956" s="29"/>
      <c r="H956" s="29"/>
      <c r="I956" s="30"/>
      <c r="J956" s="30"/>
      <c r="K956" s="30"/>
      <c r="L956" s="30"/>
      <c r="M956" s="40"/>
      <c r="N956" s="40"/>
      <c r="O956" s="31"/>
      <c r="P956" s="31"/>
      <c r="Q956" s="32"/>
      <c r="R956" s="32"/>
      <c r="S956" s="33"/>
      <c r="T956" s="33"/>
      <c r="U956" s="33"/>
      <c r="V956" s="33"/>
      <c r="W956" s="33"/>
      <c r="X956" s="33"/>
    </row>
    <row r="957" spans="1:24" s="34" customFormat="1">
      <c r="A957" s="29"/>
      <c r="B957" s="29"/>
      <c r="C957" s="29"/>
      <c r="D957" s="29"/>
      <c r="E957" s="29"/>
      <c r="F957" s="29"/>
      <c r="G957" s="29"/>
      <c r="H957" s="29"/>
      <c r="I957" s="30"/>
      <c r="J957" s="30"/>
      <c r="K957" s="30"/>
      <c r="L957" s="30"/>
      <c r="M957" s="40"/>
      <c r="N957" s="40"/>
      <c r="O957" s="31"/>
      <c r="P957" s="31"/>
      <c r="Q957" s="32"/>
      <c r="R957" s="32"/>
      <c r="S957" s="33"/>
      <c r="T957" s="33"/>
      <c r="U957" s="33"/>
      <c r="V957" s="33"/>
      <c r="W957" s="33"/>
      <c r="X957" s="33"/>
    </row>
    <row r="958" spans="1:24" s="34" customFormat="1">
      <c r="A958" s="29"/>
      <c r="B958" s="29"/>
      <c r="C958" s="29"/>
      <c r="D958" s="29"/>
      <c r="E958" s="29"/>
      <c r="F958" s="29"/>
      <c r="G958" s="29"/>
      <c r="H958" s="29"/>
      <c r="I958" s="30"/>
      <c r="J958" s="30"/>
      <c r="K958" s="30"/>
      <c r="L958" s="30"/>
      <c r="M958" s="40"/>
      <c r="N958" s="40"/>
      <c r="O958" s="31"/>
      <c r="P958" s="31"/>
      <c r="Q958" s="32"/>
      <c r="R958" s="32"/>
      <c r="S958" s="33"/>
      <c r="T958" s="33"/>
      <c r="U958" s="33"/>
      <c r="V958" s="33"/>
      <c r="W958" s="33"/>
      <c r="X958" s="33"/>
    </row>
    <row r="959" spans="1:24" s="34" customFormat="1">
      <c r="A959" s="29"/>
      <c r="B959" s="29"/>
      <c r="C959" s="29"/>
      <c r="D959" s="29"/>
      <c r="E959" s="29"/>
      <c r="F959" s="29"/>
      <c r="G959" s="29"/>
      <c r="H959" s="29"/>
      <c r="I959" s="30"/>
      <c r="J959" s="30"/>
      <c r="K959" s="30"/>
      <c r="L959" s="30"/>
      <c r="M959" s="40"/>
      <c r="N959" s="40"/>
      <c r="O959" s="31"/>
      <c r="P959" s="31"/>
      <c r="Q959" s="32"/>
      <c r="R959" s="32"/>
      <c r="S959" s="33"/>
      <c r="T959" s="33"/>
      <c r="U959" s="33"/>
      <c r="V959" s="33"/>
      <c r="W959" s="33"/>
      <c r="X959" s="33"/>
    </row>
    <row r="960" spans="1:24" s="34" customFormat="1">
      <c r="A960" s="29"/>
      <c r="B960" s="29"/>
      <c r="C960" s="29"/>
      <c r="D960" s="29"/>
      <c r="E960" s="29"/>
      <c r="F960" s="29"/>
      <c r="G960" s="29"/>
      <c r="H960" s="29"/>
      <c r="I960" s="30"/>
      <c r="J960" s="30"/>
      <c r="K960" s="30"/>
      <c r="L960" s="30"/>
      <c r="M960" s="40"/>
      <c r="N960" s="40"/>
      <c r="O960" s="31"/>
      <c r="P960" s="31"/>
      <c r="Q960" s="32"/>
      <c r="R960" s="32"/>
      <c r="S960" s="33"/>
      <c r="T960" s="33"/>
      <c r="U960" s="33"/>
      <c r="V960" s="33"/>
      <c r="W960" s="33"/>
      <c r="X960" s="33"/>
    </row>
    <row r="961" spans="1:24" s="34" customFormat="1">
      <c r="A961" s="29"/>
      <c r="B961" s="29"/>
      <c r="C961" s="29"/>
      <c r="D961" s="29"/>
      <c r="E961" s="29"/>
      <c r="F961" s="29"/>
      <c r="G961" s="29"/>
      <c r="H961" s="29"/>
      <c r="I961" s="30"/>
      <c r="J961" s="30"/>
      <c r="K961" s="30"/>
      <c r="L961" s="30"/>
      <c r="M961" s="40"/>
      <c r="N961" s="40"/>
      <c r="O961" s="31"/>
      <c r="P961" s="31"/>
      <c r="Q961" s="32"/>
      <c r="R961" s="32"/>
      <c r="S961" s="33"/>
      <c r="T961" s="33"/>
      <c r="U961" s="33"/>
      <c r="V961" s="33"/>
      <c r="W961" s="33"/>
      <c r="X961" s="33"/>
    </row>
    <row r="962" spans="1:24" s="34" customFormat="1">
      <c r="A962" s="29"/>
      <c r="B962" s="29"/>
      <c r="C962" s="29"/>
      <c r="D962" s="29"/>
      <c r="E962" s="29"/>
      <c r="F962" s="29"/>
      <c r="G962" s="29"/>
      <c r="H962" s="29"/>
      <c r="I962" s="30"/>
      <c r="J962" s="30"/>
      <c r="K962" s="30"/>
      <c r="L962" s="30"/>
      <c r="M962" s="40"/>
      <c r="N962" s="40"/>
      <c r="O962" s="31"/>
      <c r="P962" s="31"/>
      <c r="Q962" s="32"/>
      <c r="R962" s="32"/>
      <c r="S962" s="33"/>
      <c r="T962" s="33"/>
      <c r="U962" s="33"/>
      <c r="V962" s="33"/>
      <c r="W962" s="33"/>
      <c r="X962" s="33"/>
    </row>
    <row r="963" spans="1:24" s="34" customFormat="1">
      <c r="A963" s="29"/>
      <c r="B963" s="29"/>
      <c r="C963" s="29"/>
      <c r="D963" s="29"/>
      <c r="E963" s="29"/>
      <c r="F963" s="29"/>
      <c r="G963" s="29"/>
      <c r="H963" s="29"/>
      <c r="I963" s="30"/>
      <c r="J963" s="30"/>
      <c r="K963" s="30"/>
      <c r="L963" s="30"/>
      <c r="M963" s="40"/>
      <c r="N963" s="40"/>
      <c r="O963" s="31"/>
      <c r="P963" s="31"/>
      <c r="Q963" s="32"/>
      <c r="R963" s="32"/>
      <c r="S963" s="33"/>
      <c r="T963" s="33"/>
      <c r="U963" s="33"/>
      <c r="V963" s="33"/>
      <c r="W963" s="33"/>
      <c r="X963" s="33"/>
    </row>
    <row r="964" spans="1:24" s="34" customFormat="1">
      <c r="A964" s="29"/>
      <c r="B964" s="29"/>
      <c r="C964" s="29"/>
      <c r="D964" s="29"/>
      <c r="E964" s="29"/>
      <c r="F964" s="29"/>
      <c r="G964" s="29"/>
      <c r="H964" s="29"/>
      <c r="I964" s="30"/>
      <c r="J964" s="30"/>
      <c r="K964" s="30"/>
      <c r="L964" s="30"/>
      <c r="M964" s="40"/>
      <c r="N964" s="40"/>
      <c r="O964" s="31"/>
      <c r="P964" s="31"/>
      <c r="Q964" s="32"/>
      <c r="R964" s="32"/>
      <c r="S964" s="33"/>
      <c r="T964" s="33"/>
      <c r="U964" s="33"/>
      <c r="V964" s="33"/>
      <c r="W964" s="33"/>
      <c r="X964" s="33"/>
    </row>
    <row r="965" spans="1:24" s="34" customFormat="1">
      <c r="A965" s="29"/>
      <c r="B965" s="29"/>
      <c r="C965" s="29"/>
      <c r="D965" s="29"/>
      <c r="E965" s="29"/>
      <c r="F965" s="29"/>
      <c r="G965" s="29"/>
      <c r="H965" s="29"/>
      <c r="I965" s="30"/>
      <c r="J965" s="30"/>
      <c r="K965" s="30"/>
      <c r="L965" s="30"/>
      <c r="M965" s="40"/>
      <c r="N965" s="40"/>
      <c r="O965" s="31"/>
      <c r="P965" s="31"/>
      <c r="Q965" s="32"/>
      <c r="R965" s="32"/>
      <c r="S965" s="33"/>
      <c r="T965" s="33"/>
      <c r="U965" s="33"/>
      <c r="V965" s="33"/>
      <c r="W965" s="33"/>
      <c r="X965" s="33"/>
    </row>
    <row r="966" spans="1:24" s="34" customFormat="1">
      <c r="A966" s="29"/>
      <c r="B966" s="29"/>
      <c r="C966" s="29"/>
      <c r="D966" s="29"/>
      <c r="E966" s="29"/>
      <c r="F966" s="29"/>
      <c r="G966" s="29"/>
      <c r="H966" s="29"/>
      <c r="I966" s="30"/>
      <c r="J966" s="30"/>
      <c r="K966" s="30"/>
      <c r="L966" s="30"/>
      <c r="M966" s="40"/>
      <c r="N966" s="40"/>
      <c r="O966" s="31"/>
      <c r="P966" s="31"/>
      <c r="Q966" s="32"/>
      <c r="R966" s="32"/>
      <c r="S966" s="33"/>
      <c r="T966" s="33"/>
      <c r="U966" s="33"/>
      <c r="V966" s="33"/>
      <c r="W966" s="33"/>
      <c r="X966" s="33"/>
    </row>
    <row r="967" spans="1:24" s="34" customFormat="1">
      <c r="A967" s="29"/>
      <c r="B967" s="29"/>
      <c r="C967" s="29"/>
      <c r="D967" s="29"/>
      <c r="E967" s="29"/>
      <c r="F967" s="29"/>
      <c r="G967" s="29"/>
      <c r="H967" s="29"/>
      <c r="I967" s="30"/>
      <c r="J967" s="30"/>
      <c r="K967" s="30"/>
      <c r="L967" s="30"/>
      <c r="M967" s="40"/>
      <c r="N967" s="40"/>
      <c r="O967" s="31"/>
      <c r="P967" s="31"/>
      <c r="Q967" s="32"/>
      <c r="R967" s="32"/>
      <c r="S967" s="33"/>
      <c r="T967" s="33"/>
      <c r="U967" s="33"/>
      <c r="V967" s="33"/>
      <c r="W967" s="33"/>
      <c r="X967" s="33"/>
    </row>
    <row r="968" spans="1:24" s="34" customFormat="1">
      <c r="A968" s="29"/>
      <c r="B968" s="29"/>
      <c r="C968" s="29"/>
      <c r="D968" s="29"/>
      <c r="E968" s="29"/>
      <c r="F968" s="29"/>
      <c r="G968" s="29"/>
      <c r="H968" s="29"/>
      <c r="I968" s="30"/>
      <c r="J968" s="30"/>
      <c r="K968" s="30"/>
      <c r="L968" s="30"/>
      <c r="M968" s="40"/>
      <c r="N968" s="40"/>
      <c r="O968" s="31"/>
      <c r="P968" s="31"/>
      <c r="Q968" s="32"/>
      <c r="R968" s="32"/>
      <c r="S968" s="33"/>
      <c r="T968" s="33"/>
      <c r="U968" s="33"/>
      <c r="V968" s="33"/>
      <c r="W968" s="33"/>
      <c r="X968" s="33"/>
    </row>
    <row r="969" spans="1:24" s="34" customFormat="1">
      <c r="A969" s="29"/>
      <c r="B969" s="29"/>
      <c r="C969" s="29"/>
      <c r="D969" s="29"/>
      <c r="E969" s="29"/>
      <c r="F969" s="29"/>
      <c r="G969" s="29"/>
      <c r="H969" s="29"/>
      <c r="I969" s="30"/>
      <c r="J969" s="30"/>
      <c r="K969" s="30"/>
      <c r="L969" s="30"/>
      <c r="M969" s="40"/>
      <c r="N969" s="40"/>
      <c r="O969" s="31"/>
      <c r="P969" s="31"/>
      <c r="Q969" s="32"/>
      <c r="R969" s="32"/>
      <c r="S969" s="33"/>
      <c r="T969" s="33"/>
      <c r="U969" s="33"/>
      <c r="V969" s="33"/>
      <c r="W969" s="33"/>
      <c r="X969" s="33"/>
    </row>
    <row r="970" spans="1:24" s="34" customFormat="1">
      <c r="A970" s="29"/>
      <c r="B970" s="29"/>
      <c r="C970" s="29"/>
      <c r="D970" s="29"/>
      <c r="E970" s="29"/>
      <c r="F970" s="29"/>
      <c r="G970" s="29"/>
      <c r="H970" s="29"/>
      <c r="I970" s="30"/>
      <c r="J970" s="30"/>
      <c r="K970" s="30"/>
      <c r="L970" s="30"/>
      <c r="M970" s="40"/>
      <c r="N970" s="40"/>
      <c r="O970" s="31"/>
      <c r="P970" s="31"/>
      <c r="Q970" s="32"/>
      <c r="R970" s="32"/>
      <c r="S970" s="33"/>
      <c r="T970" s="33"/>
      <c r="U970" s="33"/>
      <c r="V970" s="33"/>
      <c r="W970" s="33"/>
      <c r="X970" s="33"/>
    </row>
    <row r="971" spans="1:24" s="34" customFormat="1">
      <c r="A971" s="29"/>
      <c r="B971" s="29"/>
      <c r="C971" s="29"/>
      <c r="D971" s="29"/>
      <c r="E971" s="29"/>
      <c r="F971" s="29"/>
      <c r="G971" s="29"/>
      <c r="H971" s="29"/>
      <c r="I971" s="30"/>
      <c r="J971" s="30"/>
      <c r="K971" s="30"/>
      <c r="L971" s="30"/>
      <c r="M971" s="40"/>
      <c r="N971" s="40"/>
      <c r="O971" s="31"/>
      <c r="P971" s="31"/>
      <c r="Q971" s="32"/>
      <c r="R971" s="32"/>
      <c r="S971" s="33"/>
      <c r="T971" s="33"/>
      <c r="U971" s="33"/>
      <c r="V971" s="33"/>
      <c r="W971" s="33"/>
      <c r="X971" s="33"/>
    </row>
    <row r="972" spans="1:24" s="34" customFormat="1">
      <c r="A972" s="29"/>
      <c r="B972" s="29"/>
      <c r="C972" s="29"/>
      <c r="D972" s="29"/>
      <c r="E972" s="29"/>
      <c r="F972" s="29"/>
      <c r="G972" s="29"/>
      <c r="H972" s="29"/>
      <c r="I972" s="30"/>
      <c r="J972" s="30"/>
      <c r="K972" s="30"/>
      <c r="L972" s="30"/>
      <c r="M972" s="40"/>
      <c r="N972" s="40"/>
      <c r="O972" s="31"/>
      <c r="P972" s="31"/>
      <c r="Q972" s="32"/>
      <c r="R972" s="32"/>
      <c r="S972" s="33"/>
      <c r="T972" s="33"/>
      <c r="U972" s="33"/>
      <c r="V972" s="33"/>
      <c r="W972" s="33"/>
      <c r="X972" s="33"/>
    </row>
    <row r="973" spans="1:24" s="34" customFormat="1">
      <c r="A973" s="29"/>
      <c r="B973" s="29"/>
      <c r="C973" s="29"/>
      <c r="D973" s="29"/>
      <c r="E973" s="29"/>
      <c r="F973" s="29"/>
      <c r="G973" s="29"/>
      <c r="H973" s="29"/>
      <c r="I973" s="30"/>
      <c r="J973" s="30"/>
      <c r="K973" s="30"/>
      <c r="L973" s="30"/>
      <c r="M973" s="40"/>
      <c r="N973" s="40"/>
      <c r="O973" s="31"/>
      <c r="P973" s="31"/>
      <c r="Q973" s="32"/>
      <c r="R973" s="32"/>
      <c r="S973" s="33"/>
      <c r="T973" s="33"/>
      <c r="U973" s="33"/>
      <c r="V973" s="33"/>
      <c r="W973" s="33"/>
      <c r="X973" s="33"/>
    </row>
    <row r="974" spans="1:24" s="34" customFormat="1">
      <c r="A974" s="29"/>
      <c r="B974" s="29"/>
      <c r="C974" s="29"/>
      <c r="D974" s="29"/>
      <c r="E974" s="29"/>
      <c r="F974" s="29"/>
      <c r="G974" s="29"/>
      <c r="H974" s="29"/>
      <c r="I974" s="30"/>
      <c r="J974" s="30"/>
      <c r="K974" s="30"/>
      <c r="L974" s="30"/>
      <c r="M974" s="40"/>
      <c r="N974" s="40"/>
      <c r="O974" s="31"/>
      <c r="P974" s="31"/>
      <c r="Q974" s="32"/>
      <c r="R974" s="32"/>
      <c r="S974" s="33"/>
      <c r="T974" s="33"/>
      <c r="U974" s="33"/>
      <c r="V974" s="33"/>
      <c r="W974" s="33"/>
      <c r="X974" s="33"/>
    </row>
    <row r="975" spans="1:24" s="34" customFormat="1">
      <c r="A975" s="29"/>
      <c r="B975" s="29"/>
      <c r="C975" s="29"/>
      <c r="D975" s="29"/>
      <c r="E975" s="29"/>
      <c r="F975" s="29"/>
      <c r="G975" s="29"/>
      <c r="H975" s="29"/>
      <c r="I975" s="30"/>
      <c r="J975" s="30"/>
      <c r="K975" s="30"/>
      <c r="L975" s="30"/>
      <c r="M975" s="40"/>
      <c r="N975" s="40"/>
      <c r="O975" s="31"/>
      <c r="P975" s="31"/>
      <c r="Q975" s="32"/>
      <c r="R975" s="32"/>
      <c r="S975" s="33"/>
      <c r="T975" s="33"/>
      <c r="U975" s="33"/>
      <c r="V975" s="33"/>
      <c r="W975" s="33"/>
      <c r="X975" s="33"/>
    </row>
    <row r="976" spans="1:24" s="34" customFormat="1">
      <c r="A976" s="29"/>
      <c r="B976" s="29"/>
      <c r="C976" s="29"/>
      <c r="D976" s="29"/>
      <c r="E976" s="29"/>
      <c r="F976" s="29"/>
      <c r="G976" s="29"/>
      <c r="H976" s="29"/>
      <c r="I976" s="30"/>
      <c r="J976" s="30"/>
      <c r="K976" s="30"/>
      <c r="L976" s="30"/>
      <c r="M976" s="40"/>
      <c r="N976" s="40"/>
      <c r="O976" s="31"/>
      <c r="P976" s="31"/>
      <c r="Q976" s="32"/>
      <c r="R976" s="32"/>
      <c r="S976" s="33"/>
      <c r="T976" s="33"/>
      <c r="U976" s="33"/>
      <c r="V976" s="33"/>
      <c r="W976" s="33"/>
      <c r="X976" s="33"/>
    </row>
    <row r="977" spans="1:24" s="34" customFormat="1">
      <c r="A977" s="29"/>
      <c r="B977" s="29"/>
      <c r="C977" s="29"/>
      <c r="D977" s="29"/>
      <c r="E977" s="29"/>
      <c r="F977" s="29"/>
      <c r="G977" s="29"/>
      <c r="H977" s="29"/>
      <c r="I977" s="30"/>
      <c r="J977" s="30"/>
      <c r="K977" s="30"/>
      <c r="L977" s="30"/>
      <c r="M977" s="40"/>
      <c r="N977" s="40"/>
      <c r="O977" s="31"/>
      <c r="P977" s="31"/>
      <c r="Q977" s="32"/>
      <c r="R977" s="32"/>
      <c r="S977" s="33"/>
      <c r="T977" s="33"/>
      <c r="U977" s="33"/>
      <c r="V977" s="33"/>
      <c r="W977" s="33"/>
      <c r="X977" s="33"/>
    </row>
    <row r="978" spans="1:24" s="34" customFormat="1">
      <c r="A978" s="29"/>
      <c r="B978" s="29"/>
      <c r="C978" s="29"/>
      <c r="D978" s="29"/>
      <c r="E978" s="29"/>
      <c r="F978" s="29"/>
      <c r="G978" s="29"/>
      <c r="H978" s="29"/>
      <c r="I978" s="30"/>
      <c r="J978" s="30"/>
      <c r="K978" s="30"/>
      <c r="L978" s="30"/>
      <c r="M978" s="40"/>
      <c r="N978" s="40"/>
      <c r="O978" s="31"/>
      <c r="P978" s="31"/>
      <c r="Q978" s="32"/>
      <c r="R978" s="32"/>
      <c r="S978" s="33"/>
      <c r="T978" s="33"/>
      <c r="U978" s="33"/>
      <c r="V978" s="33"/>
      <c r="W978" s="33"/>
      <c r="X978" s="33"/>
    </row>
    <row r="979" spans="1:24" s="34" customFormat="1">
      <c r="A979" s="29"/>
      <c r="B979" s="29"/>
      <c r="C979" s="29"/>
      <c r="D979" s="29"/>
      <c r="E979" s="29"/>
      <c r="F979" s="29"/>
      <c r="G979" s="29"/>
      <c r="H979" s="29"/>
      <c r="I979" s="30"/>
      <c r="J979" s="30"/>
      <c r="K979" s="30"/>
      <c r="L979" s="30"/>
      <c r="M979" s="40"/>
      <c r="N979" s="40"/>
      <c r="O979" s="31"/>
      <c r="P979" s="31"/>
      <c r="Q979" s="32"/>
      <c r="R979" s="32"/>
      <c r="S979" s="33"/>
      <c r="T979" s="33"/>
      <c r="U979" s="33"/>
      <c r="V979" s="33"/>
      <c r="W979" s="33"/>
      <c r="X979" s="33"/>
    </row>
    <row r="980" spans="1:24" s="34" customFormat="1">
      <c r="A980" s="29"/>
      <c r="B980" s="29"/>
      <c r="C980" s="29"/>
      <c r="D980" s="29"/>
      <c r="E980" s="29"/>
      <c r="F980" s="29"/>
      <c r="G980" s="29"/>
      <c r="H980" s="29"/>
      <c r="I980" s="30"/>
      <c r="J980" s="30"/>
      <c r="K980" s="30"/>
      <c r="L980" s="30"/>
      <c r="M980" s="40"/>
      <c r="N980" s="40"/>
      <c r="O980" s="31"/>
      <c r="P980" s="31"/>
      <c r="Q980" s="32"/>
      <c r="R980" s="32"/>
      <c r="S980" s="33"/>
      <c r="T980" s="33"/>
      <c r="U980" s="33"/>
      <c r="V980" s="33"/>
      <c r="W980" s="33"/>
      <c r="X980" s="33"/>
    </row>
    <row r="981" spans="1:24" s="34" customFormat="1">
      <c r="A981" s="29"/>
      <c r="B981" s="29"/>
      <c r="C981" s="29"/>
      <c r="D981" s="29"/>
      <c r="E981" s="29"/>
      <c r="F981" s="29"/>
      <c r="G981" s="29"/>
      <c r="H981" s="29"/>
      <c r="I981" s="30"/>
      <c r="J981" s="30"/>
      <c r="K981" s="30"/>
      <c r="L981" s="30"/>
      <c r="M981" s="40"/>
      <c r="N981" s="40"/>
      <c r="O981" s="31"/>
      <c r="P981" s="31"/>
      <c r="Q981" s="32"/>
      <c r="R981" s="32"/>
      <c r="S981" s="33"/>
      <c r="T981" s="33"/>
      <c r="U981" s="33"/>
      <c r="V981" s="33"/>
      <c r="W981" s="33"/>
      <c r="X981" s="33"/>
    </row>
    <row r="982" spans="1:24" s="34" customFormat="1">
      <c r="A982" s="29"/>
      <c r="B982" s="29"/>
      <c r="C982" s="29"/>
      <c r="D982" s="29"/>
      <c r="E982" s="29"/>
      <c r="F982" s="29"/>
      <c r="G982" s="29"/>
      <c r="H982" s="29"/>
      <c r="I982" s="30"/>
      <c r="J982" s="30"/>
      <c r="K982" s="30"/>
      <c r="L982" s="30"/>
      <c r="M982" s="40"/>
      <c r="N982" s="40"/>
      <c r="O982" s="31"/>
      <c r="P982" s="31"/>
      <c r="Q982" s="32"/>
      <c r="R982" s="32"/>
      <c r="S982" s="33"/>
      <c r="T982" s="33"/>
      <c r="U982" s="33"/>
      <c r="V982" s="33"/>
      <c r="W982" s="33"/>
      <c r="X982" s="33"/>
    </row>
    <row r="983" spans="1:24" s="34" customFormat="1">
      <c r="A983" s="29"/>
      <c r="B983" s="29"/>
      <c r="C983" s="29"/>
      <c r="D983" s="29"/>
      <c r="E983" s="29"/>
      <c r="F983" s="29"/>
      <c r="G983" s="29"/>
      <c r="H983" s="29"/>
      <c r="I983" s="30"/>
      <c r="J983" s="30"/>
      <c r="K983" s="30"/>
      <c r="L983" s="30"/>
      <c r="M983" s="40"/>
      <c r="N983" s="40"/>
      <c r="O983" s="31"/>
      <c r="P983" s="31"/>
      <c r="Q983" s="32"/>
      <c r="R983" s="32"/>
      <c r="S983" s="33"/>
      <c r="T983" s="33"/>
      <c r="U983" s="33"/>
      <c r="V983" s="33"/>
      <c r="W983" s="33"/>
      <c r="X983" s="33"/>
    </row>
    <row r="984" spans="1:24" s="34" customFormat="1">
      <c r="A984" s="29"/>
      <c r="B984" s="29"/>
      <c r="C984" s="29"/>
      <c r="D984" s="29"/>
      <c r="E984" s="29"/>
      <c r="F984" s="29"/>
      <c r="G984" s="29"/>
      <c r="H984" s="29"/>
      <c r="I984" s="30"/>
      <c r="J984" s="30"/>
      <c r="K984" s="30"/>
      <c r="L984" s="30"/>
      <c r="M984" s="40"/>
      <c r="N984" s="40"/>
      <c r="O984" s="31"/>
      <c r="P984" s="31"/>
      <c r="Q984" s="32"/>
      <c r="R984" s="32"/>
      <c r="S984" s="33"/>
      <c r="T984" s="33"/>
      <c r="U984" s="33"/>
      <c r="V984" s="33"/>
      <c r="W984" s="33"/>
      <c r="X984" s="33"/>
    </row>
    <row r="985" spans="1:24" s="34" customFormat="1">
      <c r="A985" s="29"/>
      <c r="B985" s="29"/>
      <c r="C985" s="29"/>
      <c r="D985" s="29"/>
      <c r="E985" s="29"/>
      <c r="F985" s="29"/>
      <c r="G985" s="29"/>
      <c r="H985" s="29"/>
      <c r="I985" s="30"/>
      <c r="J985" s="30"/>
      <c r="K985" s="30"/>
      <c r="L985" s="30"/>
      <c r="M985" s="40"/>
      <c r="N985" s="40"/>
      <c r="O985" s="31"/>
      <c r="P985" s="31"/>
      <c r="Q985" s="32"/>
      <c r="R985" s="32"/>
      <c r="S985" s="33"/>
      <c r="T985" s="33"/>
      <c r="U985" s="33"/>
      <c r="V985" s="33"/>
      <c r="W985" s="33"/>
      <c r="X985" s="33"/>
    </row>
    <row r="986" spans="1:24" s="34" customFormat="1">
      <c r="A986" s="29"/>
      <c r="B986" s="29"/>
      <c r="C986" s="29"/>
      <c r="D986" s="29"/>
      <c r="E986" s="29"/>
      <c r="F986" s="29"/>
      <c r="G986" s="29"/>
      <c r="H986" s="29"/>
      <c r="I986" s="30"/>
      <c r="J986" s="30"/>
      <c r="K986" s="30"/>
      <c r="L986" s="30"/>
      <c r="M986" s="40"/>
      <c r="N986" s="40"/>
      <c r="O986" s="31"/>
      <c r="P986" s="31"/>
      <c r="Q986" s="32"/>
      <c r="R986" s="32"/>
      <c r="S986" s="33"/>
      <c r="T986" s="33"/>
      <c r="U986" s="33"/>
      <c r="V986" s="33"/>
      <c r="W986" s="33"/>
      <c r="X986" s="33"/>
    </row>
    <row r="987" spans="1:24" s="34" customFormat="1">
      <c r="A987" s="29"/>
      <c r="B987" s="29"/>
      <c r="C987" s="29"/>
      <c r="D987" s="29"/>
      <c r="E987" s="29"/>
      <c r="F987" s="29"/>
      <c r="G987" s="29"/>
      <c r="H987" s="29"/>
      <c r="I987" s="30"/>
      <c r="J987" s="30"/>
      <c r="K987" s="30"/>
      <c r="L987" s="30"/>
      <c r="M987" s="40"/>
      <c r="N987" s="40"/>
      <c r="O987" s="31"/>
      <c r="P987" s="31"/>
      <c r="Q987" s="32"/>
      <c r="R987" s="32"/>
      <c r="S987" s="33"/>
      <c r="T987" s="33"/>
      <c r="U987" s="33"/>
      <c r="V987" s="33"/>
      <c r="W987" s="33"/>
      <c r="X987" s="33"/>
    </row>
    <row r="988" spans="1:24" s="34" customFormat="1">
      <c r="A988" s="29"/>
      <c r="B988" s="29"/>
      <c r="C988" s="29"/>
      <c r="D988" s="29"/>
      <c r="E988" s="29"/>
      <c r="F988" s="29"/>
      <c r="G988" s="29"/>
      <c r="H988" s="29"/>
      <c r="I988" s="30"/>
      <c r="J988" s="30"/>
      <c r="K988" s="30"/>
      <c r="L988" s="30"/>
      <c r="M988" s="40"/>
      <c r="N988" s="40"/>
      <c r="O988" s="31"/>
      <c r="P988" s="31"/>
      <c r="Q988" s="32"/>
      <c r="R988" s="32"/>
      <c r="S988" s="33"/>
      <c r="T988" s="33"/>
      <c r="U988" s="33"/>
      <c r="V988" s="33"/>
      <c r="W988" s="33"/>
      <c r="X988" s="33"/>
    </row>
    <row r="989" spans="1:24" s="34" customFormat="1">
      <c r="A989" s="29"/>
      <c r="B989" s="29"/>
      <c r="C989" s="29"/>
      <c r="D989" s="29"/>
      <c r="E989" s="29"/>
      <c r="F989" s="29"/>
      <c r="G989" s="29"/>
      <c r="H989" s="29"/>
      <c r="I989" s="30"/>
      <c r="J989" s="30"/>
      <c r="K989" s="30"/>
      <c r="L989" s="30"/>
      <c r="M989" s="40"/>
      <c r="N989" s="40"/>
      <c r="O989" s="31"/>
      <c r="P989" s="31"/>
      <c r="Q989" s="32"/>
      <c r="R989" s="32"/>
      <c r="S989" s="33"/>
      <c r="T989" s="33"/>
      <c r="U989" s="33"/>
      <c r="V989" s="33"/>
      <c r="W989" s="33"/>
      <c r="X989" s="33"/>
    </row>
    <row r="990" spans="1:24" s="34" customFormat="1">
      <c r="A990" s="29"/>
      <c r="B990" s="29"/>
      <c r="C990" s="29"/>
      <c r="D990" s="29"/>
      <c r="E990" s="29"/>
      <c r="F990" s="29"/>
      <c r="G990" s="29"/>
      <c r="H990" s="29"/>
      <c r="I990" s="30"/>
      <c r="J990" s="30"/>
      <c r="K990" s="30"/>
      <c r="L990" s="30"/>
      <c r="M990" s="40"/>
      <c r="N990" s="40"/>
      <c r="O990" s="31"/>
      <c r="P990" s="31"/>
      <c r="Q990" s="32"/>
      <c r="R990" s="32"/>
      <c r="S990" s="33"/>
      <c r="T990" s="33"/>
      <c r="U990" s="33"/>
      <c r="V990" s="33"/>
      <c r="W990" s="33"/>
      <c r="X990" s="33"/>
    </row>
    <row r="991" spans="1:24" s="34" customFormat="1">
      <c r="A991" s="29"/>
      <c r="B991" s="29"/>
      <c r="C991" s="29"/>
      <c r="D991" s="29"/>
      <c r="E991" s="29"/>
      <c r="F991" s="29"/>
      <c r="G991" s="29"/>
      <c r="H991" s="29"/>
      <c r="I991" s="30"/>
      <c r="J991" s="30"/>
      <c r="K991" s="30"/>
      <c r="L991" s="30"/>
      <c r="M991" s="40"/>
      <c r="N991" s="40"/>
      <c r="O991" s="31"/>
      <c r="P991" s="31"/>
      <c r="Q991" s="32"/>
      <c r="R991" s="32"/>
      <c r="S991" s="33"/>
      <c r="T991" s="33"/>
      <c r="U991" s="33"/>
      <c r="V991" s="33"/>
      <c r="W991" s="33"/>
      <c r="X991" s="33"/>
    </row>
    <row r="992" spans="1:24" s="34" customFormat="1">
      <c r="A992" s="29"/>
      <c r="B992" s="29"/>
      <c r="C992" s="29"/>
      <c r="D992" s="29"/>
      <c r="E992" s="29"/>
      <c r="F992" s="29"/>
      <c r="G992" s="29"/>
      <c r="H992" s="29"/>
      <c r="I992" s="30"/>
      <c r="J992" s="30"/>
      <c r="K992" s="30"/>
      <c r="L992" s="30"/>
      <c r="M992" s="40"/>
      <c r="N992" s="40"/>
      <c r="O992" s="31"/>
      <c r="P992" s="31"/>
      <c r="Q992" s="32"/>
      <c r="R992" s="32"/>
      <c r="S992" s="33"/>
      <c r="T992" s="33"/>
      <c r="U992" s="33"/>
      <c r="V992" s="33"/>
      <c r="W992" s="33"/>
      <c r="X992" s="33"/>
    </row>
    <row r="993" spans="1:24" s="34" customFormat="1">
      <c r="A993" s="29"/>
      <c r="B993" s="29"/>
      <c r="C993" s="29"/>
      <c r="D993" s="29"/>
      <c r="E993" s="29"/>
      <c r="F993" s="29"/>
      <c r="G993" s="29"/>
      <c r="H993" s="29"/>
      <c r="I993" s="30"/>
      <c r="J993" s="30"/>
      <c r="K993" s="30"/>
      <c r="L993" s="30"/>
      <c r="M993" s="40"/>
      <c r="N993" s="40"/>
      <c r="O993" s="31"/>
      <c r="P993" s="31"/>
      <c r="Q993" s="32"/>
      <c r="R993" s="32"/>
      <c r="S993" s="33"/>
      <c r="T993" s="33"/>
      <c r="U993" s="33"/>
      <c r="V993" s="33"/>
      <c r="W993" s="33"/>
      <c r="X993" s="33"/>
    </row>
    <row r="994" spans="1:24" s="34" customFormat="1">
      <c r="A994" s="29"/>
      <c r="B994" s="29"/>
      <c r="C994" s="29"/>
      <c r="D994" s="29"/>
      <c r="E994" s="29"/>
      <c r="F994" s="29"/>
      <c r="G994" s="29"/>
      <c r="H994" s="29"/>
      <c r="I994" s="30"/>
      <c r="J994" s="30"/>
      <c r="K994" s="30"/>
      <c r="L994" s="30"/>
      <c r="M994" s="40"/>
      <c r="N994" s="40"/>
      <c r="O994" s="31"/>
      <c r="P994" s="31"/>
      <c r="Q994" s="32"/>
      <c r="R994" s="32"/>
      <c r="S994" s="33"/>
      <c r="T994" s="33"/>
      <c r="U994" s="33"/>
      <c r="V994" s="33"/>
      <c r="W994" s="33"/>
      <c r="X994" s="33"/>
    </row>
    <row r="995" spans="1:24" s="34" customFormat="1">
      <c r="A995" s="29"/>
      <c r="B995" s="29"/>
      <c r="C995" s="29"/>
      <c r="D995" s="29"/>
      <c r="E995" s="29"/>
      <c r="F995" s="29"/>
      <c r="G995" s="29"/>
      <c r="H995" s="29"/>
      <c r="I995" s="30"/>
      <c r="J995" s="30"/>
      <c r="K995" s="30"/>
      <c r="L995" s="30"/>
      <c r="M995" s="40"/>
      <c r="N995" s="40"/>
      <c r="O995" s="31"/>
      <c r="P995" s="31"/>
      <c r="Q995" s="32"/>
      <c r="R995" s="32"/>
      <c r="S995" s="33"/>
      <c r="T995" s="33"/>
      <c r="U995" s="33"/>
      <c r="V995" s="33"/>
      <c r="W995" s="33"/>
      <c r="X995" s="33"/>
    </row>
    <row r="996" spans="1:24" s="34" customFormat="1">
      <c r="A996" s="29"/>
      <c r="B996" s="29"/>
      <c r="C996" s="29"/>
      <c r="D996" s="29"/>
      <c r="E996" s="29"/>
      <c r="F996" s="29"/>
      <c r="G996" s="29"/>
      <c r="H996" s="29"/>
      <c r="I996" s="30"/>
      <c r="J996" s="30"/>
      <c r="K996" s="30"/>
      <c r="L996" s="30"/>
      <c r="M996" s="40"/>
      <c r="N996" s="40"/>
      <c r="O996" s="31"/>
      <c r="P996" s="31"/>
      <c r="Q996" s="32"/>
      <c r="R996" s="32"/>
      <c r="S996" s="33"/>
      <c r="T996" s="33"/>
      <c r="U996" s="33"/>
      <c r="V996" s="33"/>
      <c r="W996" s="33"/>
      <c r="X996" s="33"/>
    </row>
    <row r="997" spans="1:24" s="34" customFormat="1">
      <c r="A997" s="29"/>
      <c r="B997" s="29"/>
      <c r="C997" s="29"/>
      <c r="D997" s="29"/>
      <c r="E997" s="29"/>
      <c r="F997" s="29"/>
      <c r="G997" s="29"/>
      <c r="H997" s="29"/>
      <c r="I997" s="30"/>
      <c r="J997" s="30"/>
      <c r="K997" s="30"/>
      <c r="L997" s="30"/>
      <c r="M997" s="40"/>
      <c r="N997" s="40"/>
      <c r="O997" s="31"/>
      <c r="P997" s="31"/>
      <c r="Q997" s="32"/>
      <c r="R997" s="32"/>
      <c r="S997" s="33"/>
      <c r="T997" s="33"/>
      <c r="U997" s="33"/>
      <c r="V997" s="33"/>
      <c r="W997" s="33"/>
      <c r="X997" s="33"/>
    </row>
    <row r="998" spans="1:24" s="34" customFormat="1">
      <c r="A998" s="29"/>
      <c r="B998" s="29"/>
      <c r="C998" s="29"/>
      <c r="D998" s="29"/>
      <c r="E998" s="29"/>
      <c r="F998" s="29"/>
      <c r="G998" s="29"/>
      <c r="H998" s="29"/>
      <c r="I998" s="30"/>
      <c r="J998" s="30"/>
      <c r="K998" s="30"/>
      <c r="L998" s="30"/>
      <c r="M998" s="40"/>
      <c r="N998" s="40"/>
      <c r="O998" s="31"/>
      <c r="P998" s="31"/>
      <c r="Q998" s="32"/>
      <c r="R998" s="32"/>
      <c r="S998" s="33"/>
      <c r="T998" s="33"/>
      <c r="U998" s="33"/>
      <c r="V998" s="33"/>
      <c r="W998" s="33"/>
      <c r="X998" s="33"/>
    </row>
    <row r="999" spans="1:24" s="34" customFormat="1">
      <c r="A999" s="29"/>
      <c r="B999" s="29"/>
      <c r="C999" s="29"/>
      <c r="D999" s="29"/>
      <c r="E999" s="29"/>
      <c r="F999" s="29"/>
      <c r="G999" s="29"/>
      <c r="H999" s="29"/>
      <c r="I999" s="30"/>
      <c r="J999" s="30"/>
      <c r="K999" s="30"/>
      <c r="L999" s="30"/>
      <c r="M999" s="40"/>
      <c r="N999" s="40"/>
      <c r="O999" s="31"/>
      <c r="P999" s="31"/>
      <c r="Q999" s="32"/>
      <c r="R999" s="32"/>
      <c r="S999" s="33"/>
      <c r="T999" s="33"/>
      <c r="U999" s="33"/>
      <c r="V999" s="33"/>
      <c r="W999" s="33"/>
      <c r="X999" s="33"/>
    </row>
    <row r="1000" spans="1:24" s="34" customFormat="1">
      <c r="A1000" s="29"/>
      <c r="B1000" s="29"/>
      <c r="C1000" s="29"/>
      <c r="D1000" s="29"/>
      <c r="E1000" s="29"/>
      <c r="F1000" s="29"/>
      <c r="G1000" s="29"/>
      <c r="H1000" s="29"/>
      <c r="I1000" s="30"/>
      <c r="J1000" s="30"/>
      <c r="K1000" s="30"/>
      <c r="L1000" s="30"/>
      <c r="M1000" s="40"/>
      <c r="N1000" s="40"/>
      <c r="O1000" s="31"/>
      <c r="P1000" s="31"/>
      <c r="Q1000" s="32"/>
      <c r="R1000" s="32"/>
      <c r="S1000" s="33"/>
      <c r="T1000" s="33"/>
      <c r="U1000" s="33"/>
      <c r="V1000" s="33"/>
      <c r="W1000" s="33"/>
      <c r="X1000" s="33"/>
    </row>
    <row r="1001" spans="1:24" s="34" customFormat="1">
      <c r="A1001" s="29"/>
      <c r="B1001" s="29"/>
      <c r="C1001" s="29"/>
      <c r="D1001" s="29"/>
      <c r="E1001" s="29"/>
      <c r="F1001" s="29"/>
      <c r="G1001" s="29"/>
      <c r="H1001" s="29"/>
      <c r="I1001" s="30"/>
      <c r="J1001" s="30"/>
      <c r="K1001" s="30"/>
      <c r="L1001" s="30"/>
      <c r="M1001" s="40"/>
      <c r="N1001" s="40"/>
      <c r="O1001" s="31"/>
      <c r="P1001" s="31"/>
      <c r="Q1001" s="32"/>
      <c r="R1001" s="32"/>
      <c r="S1001" s="33"/>
      <c r="T1001" s="33"/>
      <c r="U1001" s="33"/>
      <c r="V1001" s="33"/>
      <c r="W1001" s="33"/>
      <c r="X1001" s="33"/>
    </row>
    <row r="1002" spans="1:24" s="34" customFormat="1">
      <c r="A1002" s="29"/>
      <c r="B1002" s="29"/>
      <c r="C1002" s="29"/>
      <c r="D1002" s="29"/>
      <c r="E1002" s="29"/>
      <c r="F1002" s="29"/>
      <c r="G1002" s="29"/>
      <c r="H1002" s="29"/>
      <c r="I1002" s="30"/>
      <c r="J1002" s="30"/>
      <c r="K1002" s="30"/>
      <c r="L1002" s="30"/>
      <c r="M1002" s="40"/>
      <c r="N1002" s="40"/>
      <c r="O1002" s="31"/>
      <c r="P1002" s="31"/>
      <c r="Q1002" s="32"/>
      <c r="R1002" s="32"/>
      <c r="S1002" s="33"/>
      <c r="T1002" s="33"/>
      <c r="U1002" s="33"/>
      <c r="V1002" s="33"/>
      <c r="W1002" s="33"/>
      <c r="X1002" s="33"/>
    </row>
    <row r="1003" spans="1:24" s="34" customFormat="1">
      <c r="A1003" s="29"/>
      <c r="B1003" s="29"/>
      <c r="C1003" s="29"/>
      <c r="D1003" s="29"/>
      <c r="E1003" s="29"/>
      <c r="F1003" s="29"/>
      <c r="G1003" s="29"/>
      <c r="H1003" s="29"/>
      <c r="I1003" s="30"/>
      <c r="J1003" s="30"/>
      <c r="K1003" s="30"/>
      <c r="L1003" s="30"/>
      <c r="M1003" s="40"/>
      <c r="N1003" s="40"/>
      <c r="O1003" s="31"/>
      <c r="P1003" s="31"/>
      <c r="Q1003" s="32"/>
      <c r="R1003" s="32"/>
      <c r="S1003" s="33"/>
      <c r="T1003" s="33"/>
      <c r="U1003" s="33"/>
      <c r="V1003" s="33"/>
      <c r="W1003" s="33"/>
      <c r="X1003" s="33"/>
    </row>
    <row r="1004" spans="1:24" s="34" customFormat="1">
      <c r="A1004" s="29"/>
      <c r="B1004" s="29"/>
      <c r="C1004" s="29"/>
      <c r="D1004" s="29"/>
      <c r="E1004" s="29"/>
      <c r="F1004" s="29"/>
      <c r="G1004" s="29"/>
      <c r="H1004" s="29"/>
      <c r="I1004" s="30"/>
      <c r="J1004" s="30"/>
      <c r="K1004" s="30"/>
      <c r="L1004" s="30"/>
      <c r="M1004" s="40"/>
      <c r="N1004" s="40"/>
      <c r="O1004" s="31"/>
      <c r="P1004" s="31"/>
      <c r="Q1004" s="32"/>
      <c r="R1004" s="32"/>
      <c r="S1004" s="33"/>
      <c r="T1004" s="33"/>
      <c r="U1004" s="33"/>
      <c r="V1004" s="33"/>
      <c r="W1004" s="33"/>
      <c r="X1004" s="33"/>
    </row>
    <row r="1005" spans="1:24" s="34" customFormat="1">
      <c r="A1005" s="29"/>
      <c r="B1005" s="29"/>
      <c r="C1005" s="29"/>
      <c r="D1005" s="29"/>
      <c r="E1005" s="29"/>
      <c r="F1005" s="29"/>
      <c r="G1005" s="29"/>
      <c r="H1005" s="29"/>
      <c r="I1005" s="30"/>
      <c r="J1005" s="30"/>
      <c r="K1005" s="30"/>
      <c r="L1005" s="30"/>
      <c r="M1005" s="40"/>
      <c r="N1005" s="40"/>
      <c r="O1005" s="31"/>
      <c r="P1005" s="31"/>
      <c r="Q1005" s="32"/>
      <c r="R1005" s="32"/>
      <c r="S1005" s="33"/>
      <c r="T1005" s="33"/>
      <c r="U1005" s="33"/>
      <c r="V1005" s="33"/>
      <c r="W1005" s="33"/>
      <c r="X1005" s="33"/>
    </row>
    <row r="1006" spans="1:24" s="34" customFormat="1">
      <c r="A1006" s="29"/>
      <c r="B1006" s="29"/>
      <c r="C1006" s="29"/>
      <c r="D1006" s="29"/>
      <c r="E1006" s="29"/>
      <c r="F1006" s="29"/>
      <c r="G1006" s="29"/>
      <c r="H1006" s="29"/>
      <c r="I1006" s="30"/>
      <c r="J1006" s="30"/>
      <c r="K1006" s="30"/>
      <c r="L1006" s="30"/>
      <c r="M1006" s="40"/>
      <c r="N1006" s="40"/>
      <c r="O1006" s="31"/>
      <c r="P1006" s="31"/>
      <c r="Q1006" s="32"/>
      <c r="R1006" s="32"/>
      <c r="S1006" s="33"/>
      <c r="T1006" s="33"/>
      <c r="U1006" s="33"/>
      <c r="V1006" s="33"/>
      <c r="W1006" s="33"/>
      <c r="X1006" s="33"/>
    </row>
    <row r="1007" spans="1:24" s="34" customFormat="1">
      <c r="A1007" s="29"/>
      <c r="B1007" s="29"/>
      <c r="C1007" s="29"/>
      <c r="D1007" s="29"/>
      <c r="E1007" s="29"/>
      <c r="F1007" s="29"/>
      <c r="G1007" s="29"/>
      <c r="H1007" s="29"/>
      <c r="I1007" s="30"/>
      <c r="J1007" s="30"/>
      <c r="K1007" s="30"/>
      <c r="L1007" s="30"/>
      <c r="M1007" s="40"/>
      <c r="N1007" s="40"/>
      <c r="O1007" s="31"/>
      <c r="P1007" s="31"/>
      <c r="Q1007" s="32"/>
      <c r="R1007" s="32"/>
      <c r="S1007" s="33"/>
      <c r="T1007" s="33"/>
      <c r="U1007" s="33"/>
      <c r="V1007" s="33"/>
      <c r="W1007" s="33"/>
      <c r="X1007" s="33"/>
    </row>
    <row r="1008" spans="1:24" s="34" customFormat="1">
      <c r="A1008" s="29"/>
      <c r="B1008" s="29"/>
      <c r="C1008" s="29"/>
      <c r="D1008" s="29"/>
      <c r="E1008" s="29"/>
      <c r="F1008" s="29"/>
      <c r="G1008" s="29"/>
      <c r="H1008" s="29"/>
      <c r="I1008" s="30"/>
      <c r="J1008" s="30"/>
      <c r="K1008" s="30"/>
      <c r="L1008" s="30"/>
      <c r="M1008" s="40"/>
      <c r="N1008" s="40"/>
      <c r="O1008" s="31"/>
      <c r="P1008" s="31"/>
      <c r="Q1008" s="32"/>
      <c r="R1008" s="32"/>
      <c r="S1008" s="33"/>
      <c r="T1008" s="33"/>
      <c r="U1008" s="33"/>
      <c r="V1008" s="33"/>
      <c r="W1008" s="33"/>
      <c r="X1008" s="33"/>
    </row>
    <row r="1009" spans="1:24" s="34" customFormat="1">
      <c r="A1009" s="29"/>
      <c r="B1009" s="29"/>
      <c r="C1009" s="29"/>
      <c r="D1009" s="29"/>
      <c r="E1009" s="29"/>
      <c r="F1009" s="29"/>
      <c r="G1009" s="29"/>
      <c r="H1009" s="29"/>
      <c r="I1009" s="30"/>
      <c r="J1009" s="30"/>
      <c r="K1009" s="30"/>
      <c r="L1009" s="30"/>
      <c r="M1009" s="40"/>
      <c r="N1009" s="40"/>
      <c r="O1009" s="31"/>
      <c r="P1009" s="31"/>
      <c r="Q1009" s="32"/>
      <c r="R1009" s="32"/>
      <c r="S1009" s="33"/>
      <c r="T1009" s="33"/>
      <c r="U1009" s="33"/>
      <c r="V1009" s="33"/>
      <c r="W1009" s="33"/>
      <c r="X1009" s="33"/>
    </row>
    <row r="1010" spans="1:24" s="34" customFormat="1">
      <c r="A1010" s="29"/>
      <c r="B1010" s="29"/>
      <c r="C1010" s="29"/>
      <c r="D1010" s="29"/>
      <c r="E1010" s="29"/>
      <c r="F1010" s="29"/>
      <c r="G1010" s="29"/>
      <c r="H1010" s="29"/>
      <c r="I1010" s="30"/>
      <c r="J1010" s="30"/>
      <c r="K1010" s="30"/>
      <c r="L1010" s="30"/>
      <c r="M1010" s="40"/>
      <c r="N1010" s="40"/>
      <c r="O1010" s="31"/>
      <c r="P1010" s="31"/>
      <c r="Q1010" s="32"/>
      <c r="R1010" s="32"/>
      <c r="S1010" s="33"/>
      <c r="T1010" s="33"/>
      <c r="U1010" s="33"/>
      <c r="V1010" s="33"/>
      <c r="W1010" s="33"/>
      <c r="X1010" s="33"/>
    </row>
    <row r="1011" spans="1:24" s="34" customFormat="1">
      <c r="A1011" s="29"/>
      <c r="B1011" s="29"/>
      <c r="C1011" s="29"/>
      <c r="D1011" s="29"/>
      <c r="E1011" s="29"/>
      <c r="F1011" s="29"/>
      <c r="G1011" s="29"/>
      <c r="H1011" s="29"/>
      <c r="I1011" s="30"/>
      <c r="J1011" s="30"/>
      <c r="K1011" s="30"/>
      <c r="L1011" s="30"/>
      <c r="M1011" s="40"/>
      <c r="N1011" s="40"/>
      <c r="O1011" s="31"/>
      <c r="P1011" s="31"/>
      <c r="Q1011" s="32"/>
      <c r="R1011" s="32"/>
      <c r="S1011" s="33"/>
      <c r="T1011" s="33"/>
      <c r="U1011" s="33"/>
      <c r="V1011" s="33"/>
      <c r="W1011" s="33"/>
      <c r="X1011" s="33"/>
    </row>
    <row r="1012" spans="1:24" s="34" customFormat="1">
      <c r="A1012" s="29"/>
      <c r="B1012" s="29"/>
      <c r="C1012" s="29"/>
      <c r="D1012" s="29"/>
      <c r="E1012" s="29"/>
      <c r="F1012" s="29"/>
      <c r="G1012" s="29"/>
      <c r="H1012" s="29"/>
      <c r="I1012" s="30"/>
      <c r="J1012" s="30"/>
      <c r="K1012" s="30"/>
      <c r="L1012" s="30"/>
      <c r="M1012" s="40"/>
      <c r="N1012" s="40"/>
      <c r="O1012" s="31"/>
      <c r="P1012" s="31"/>
      <c r="Q1012" s="32"/>
      <c r="R1012" s="32"/>
      <c r="S1012" s="33"/>
      <c r="T1012" s="33"/>
      <c r="U1012" s="33"/>
      <c r="V1012" s="33"/>
      <c r="W1012" s="33"/>
      <c r="X1012" s="33"/>
    </row>
    <row r="1013" spans="1:24" s="34" customFormat="1">
      <c r="A1013" s="29"/>
      <c r="B1013" s="29"/>
      <c r="C1013" s="29"/>
      <c r="D1013" s="29"/>
      <c r="E1013" s="29"/>
      <c r="F1013" s="29"/>
      <c r="G1013" s="29"/>
      <c r="H1013" s="29"/>
      <c r="I1013" s="30"/>
      <c r="J1013" s="30"/>
      <c r="K1013" s="30"/>
      <c r="L1013" s="30"/>
      <c r="M1013" s="40"/>
      <c r="N1013" s="40"/>
      <c r="O1013" s="31"/>
      <c r="P1013" s="31"/>
      <c r="Q1013" s="32"/>
      <c r="R1013" s="32"/>
      <c r="S1013" s="33"/>
      <c r="T1013" s="33"/>
      <c r="U1013" s="33"/>
      <c r="V1013" s="33"/>
      <c r="W1013" s="33"/>
      <c r="X1013" s="33"/>
    </row>
    <row r="1014" spans="1:24" s="34" customFormat="1">
      <c r="A1014" s="29"/>
      <c r="B1014" s="29"/>
      <c r="C1014" s="29"/>
      <c r="D1014" s="29"/>
      <c r="E1014" s="29"/>
      <c r="F1014" s="29"/>
      <c r="G1014" s="29"/>
      <c r="H1014" s="29"/>
      <c r="I1014" s="30"/>
      <c r="J1014" s="30"/>
      <c r="K1014" s="30"/>
      <c r="L1014" s="30"/>
      <c r="M1014" s="40"/>
      <c r="N1014" s="40"/>
      <c r="O1014" s="31"/>
      <c r="P1014" s="31"/>
      <c r="Q1014" s="32"/>
      <c r="R1014" s="32"/>
      <c r="S1014" s="33"/>
      <c r="T1014" s="33"/>
      <c r="U1014" s="33"/>
      <c r="V1014" s="33"/>
      <c r="W1014" s="33"/>
      <c r="X1014" s="33"/>
    </row>
    <row r="1015" spans="1:24" s="34" customFormat="1">
      <c r="A1015" s="29"/>
      <c r="B1015" s="29"/>
      <c r="C1015" s="29"/>
      <c r="D1015" s="29"/>
      <c r="E1015" s="29"/>
      <c r="F1015" s="29"/>
      <c r="G1015" s="29"/>
      <c r="H1015" s="29"/>
      <c r="I1015" s="30"/>
      <c r="J1015" s="30"/>
      <c r="K1015" s="30"/>
      <c r="L1015" s="30"/>
      <c r="M1015" s="40"/>
      <c r="N1015" s="40"/>
      <c r="O1015" s="31"/>
      <c r="P1015" s="31"/>
      <c r="Q1015" s="32"/>
      <c r="R1015" s="32"/>
      <c r="S1015" s="33"/>
      <c r="T1015" s="33"/>
      <c r="U1015" s="33"/>
      <c r="V1015" s="33"/>
      <c r="W1015" s="33"/>
      <c r="X1015" s="33"/>
    </row>
    <row r="1016" spans="1:24" s="34" customFormat="1">
      <c r="A1016" s="29"/>
      <c r="B1016" s="29"/>
      <c r="C1016" s="29"/>
      <c r="D1016" s="29"/>
      <c r="E1016" s="29"/>
      <c r="F1016" s="29"/>
      <c r="G1016" s="29"/>
      <c r="H1016" s="29"/>
      <c r="I1016" s="30"/>
      <c r="J1016" s="30"/>
      <c r="K1016" s="30"/>
      <c r="L1016" s="30"/>
      <c r="M1016" s="40"/>
      <c r="N1016" s="40"/>
      <c r="O1016" s="31"/>
      <c r="P1016" s="31"/>
      <c r="Q1016" s="32"/>
      <c r="R1016" s="32"/>
      <c r="S1016" s="33"/>
      <c r="T1016" s="33"/>
      <c r="U1016" s="33"/>
      <c r="V1016" s="33"/>
      <c r="W1016" s="33"/>
      <c r="X1016" s="33"/>
    </row>
    <row r="1017" spans="1:24" s="34" customFormat="1">
      <c r="A1017" s="29"/>
      <c r="B1017" s="29"/>
      <c r="C1017" s="29"/>
      <c r="D1017" s="29"/>
      <c r="E1017" s="29"/>
      <c r="F1017" s="29"/>
      <c r="G1017" s="29"/>
      <c r="H1017" s="29"/>
      <c r="I1017" s="30"/>
      <c r="J1017" s="30"/>
      <c r="K1017" s="30"/>
      <c r="L1017" s="30"/>
      <c r="M1017" s="40"/>
      <c r="N1017" s="40"/>
      <c r="O1017" s="31"/>
      <c r="P1017" s="31"/>
      <c r="Q1017" s="32"/>
      <c r="R1017" s="32"/>
      <c r="S1017" s="33"/>
      <c r="T1017" s="33"/>
      <c r="U1017" s="33"/>
      <c r="V1017" s="33"/>
      <c r="W1017" s="33"/>
      <c r="X1017" s="33"/>
    </row>
    <row r="1018" spans="1:24" s="34" customFormat="1">
      <c r="A1018" s="29"/>
      <c r="B1018" s="29"/>
      <c r="C1018" s="29"/>
      <c r="D1018" s="29"/>
      <c r="E1018" s="29"/>
      <c r="F1018" s="29"/>
      <c r="G1018" s="29"/>
      <c r="H1018" s="29"/>
      <c r="I1018" s="30"/>
      <c r="J1018" s="30"/>
      <c r="K1018" s="30"/>
      <c r="L1018" s="30"/>
      <c r="M1018" s="40"/>
      <c r="N1018" s="40"/>
      <c r="O1018" s="31"/>
      <c r="P1018" s="31"/>
      <c r="Q1018" s="32"/>
      <c r="R1018" s="32"/>
      <c r="S1018" s="33"/>
      <c r="T1018" s="33"/>
      <c r="U1018" s="33"/>
      <c r="V1018" s="33"/>
      <c r="W1018" s="33"/>
      <c r="X1018" s="33"/>
    </row>
    <row r="1019" spans="1:24" s="34" customFormat="1">
      <c r="A1019" s="29"/>
      <c r="B1019" s="29"/>
      <c r="C1019" s="29"/>
      <c r="D1019" s="29"/>
      <c r="E1019" s="29"/>
      <c r="F1019" s="29"/>
      <c r="G1019" s="29"/>
      <c r="H1019" s="29"/>
      <c r="I1019" s="30"/>
      <c r="J1019" s="30"/>
      <c r="K1019" s="30"/>
      <c r="L1019" s="30"/>
      <c r="M1019" s="40"/>
      <c r="N1019" s="40"/>
      <c r="O1019" s="31"/>
      <c r="P1019" s="31"/>
      <c r="Q1019" s="32"/>
      <c r="R1019" s="32"/>
      <c r="S1019" s="33"/>
      <c r="T1019" s="33"/>
      <c r="U1019" s="33"/>
      <c r="V1019" s="33"/>
      <c r="W1019" s="33"/>
      <c r="X1019" s="33"/>
    </row>
    <row r="1020" spans="1:24" s="34" customFormat="1">
      <c r="A1020" s="29"/>
      <c r="B1020" s="29"/>
      <c r="C1020" s="29"/>
      <c r="D1020" s="29"/>
      <c r="E1020" s="29"/>
      <c r="F1020" s="29"/>
      <c r="G1020" s="29"/>
      <c r="H1020" s="29"/>
      <c r="I1020" s="30"/>
      <c r="J1020" s="30"/>
      <c r="K1020" s="30"/>
      <c r="L1020" s="30"/>
      <c r="M1020" s="40"/>
      <c r="N1020" s="40"/>
      <c r="O1020" s="31"/>
      <c r="P1020" s="31"/>
      <c r="Q1020" s="32"/>
      <c r="R1020" s="32"/>
      <c r="S1020" s="33"/>
      <c r="T1020" s="33"/>
      <c r="U1020" s="33"/>
      <c r="V1020" s="33"/>
      <c r="W1020" s="33"/>
      <c r="X1020" s="33"/>
    </row>
    <row r="1021" spans="1:24" s="34" customFormat="1">
      <c r="A1021" s="29"/>
      <c r="B1021" s="29"/>
      <c r="C1021" s="29"/>
      <c r="D1021" s="29"/>
      <c r="E1021" s="29"/>
      <c r="F1021" s="29"/>
      <c r="G1021" s="29"/>
      <c r="H1021" s="29"/>
      <c r="I1021" s="30"/>
      <c r="J1021" s="30"/>
      <c r="K1021" s="30"/>
      <c r="L1021" s="30"/>
      <c r="M1021" s="40"/>
      <c r="N1021" s="40"/>
      <c r="O1021" s="31"/>
      <c r="P1021" s="31"/>
      <c r="Q1021" s="32"/>
      <c r="R1021" s="32"/>
      <c r="S1021" s="33"/>
      <c r="T1021" s="33"/>
      <c r="U1021" s="33"/>
      <c r="V1021" s="33"/>
      <c r="W1021" s="33"/>
      <c r="X1021" s="33"/>
    </row>
    <row r="1022" spans="1:24" s="34" customFormat="1">
      <c r="A1022" s="29"/>
      <c r="B1022" s="29"/>
      <c r="C1022" s="29"/>
      <c r="D1022" s="29"/>
      <c r="E1022" s="29"/>
      <c r="F1022" s="29"/>
      <c r="G1022" s="29"/>
      <c r="H1022" s="29"/>
      <c r="I1022" s="30"/>
      <c r="J1022" s="30"/>
      <c r="K1022" s="30"/>
      <c r="L1022" s="30"/>
      <c r="M1022" s="40"/>
      <c r="N1022" s="40"/>
      <c r="O1022" s="31"/>
      <c r="P1022" s="31"/>
      <c r="Q1022" s="32"/>
      <c r="R1022" s="32"/>
      <c r="S1022" s="33"/>
      <c r="T1022" s="33"/>
      <c r="U1022" s="33"/>
      <c r="V1022" s="33"/>
      <c r="W1022" s="33"/>
      <c r="X1022" s="33"/>
    </row>
    <row r="1023" spans="1:24" s="34" customFormat="1">
      <c r="A1023" s="29"/>
      <c r="B1023" s="29"/>
      <c r="C1023" s="29"/>
      <c r="D1023" s="29"/>
      <c r="E1023" s="29"/>
      <c r="F1023" s="29"/>
      <c r="G1023" s="29"/>
      <c r="H1023" s="29"/>
      <c r="I1023" s="30"/>
      <c r="J1023" s="30"/>
      <c r="K1023" s="30"/>
      <c r="L1023" s="30"/>
      <c r="M1023" s="40"/>
      <c r="N1023" s="40"/>
      <c r="O1023" s="31"/>
      <c r="P1023" s="31"/>
      <c r="Q1023" s="32"/>
      <c r="R1023" s="32"/>
      <c r="S1023" s="33"/>
      <c r="T1023" s="33"/>
      <c r="U1023" s="33"/>
      <c r="V1023" s="33"/>
      <c r="W1023" s="33"/>
      <c r="X1023" s="33"/>
    </row>
    <row r="1024" spans="1:24" s="34" customFormat="1">
      <c r="A1024" s="29"/>
      <c r="B1024" s="29"/>
      <c r="C1024" s="29"/>
      <c r="D1024" s="29"/>
      <c r="E1024" s="29"/>
      <c r="F1024" s="29"/>
      <c r="G1024" s="29"/>
      <c r="H1024" s="29"/>
      <c r="I1024" s="30"/>
      <c r="J1024" s="30"/>
      <c r="K1024" s="30"/>
      <c r="L1024" s="30"/>
      <c r="M1024" s="40"/>
      <c r="N1024" s="40"/>
      <c r="O1024" s="31"/>
      <c r="P1024" s="31"/>
      <c r="Q1024" s="32"/>
      <c r="R1024" s="32"/>
      <c r="S1024" s="33"/>
      <c r="T1024" s="33"/>
      <c r="U1024" s="33"/>
      <c r="V1024" s="33"/>
      <c r="W1024" s="33"/>
      <c r="X1024" s="33"/>
    </row>
    <row r="1025" spans="1:24" s="34" customFormat="1">
      <c r="A1025" s="29"/>
      <c r="B1025" s="29"/>
      <c r="C1025" s="29"/>
      <c r="D1025" s="29"/>
      <c r="E1025" s="29"/>
      <c r="F1025" s="29"/>
      <c r="G1025" s="29"/>
      <c r="H1025" s="29"/>
      <c r="I1025" s="30"/>
      <c r="J1025" s="30"/>
      <c r="K1025" s="30"/>
      <c r="L1025" s="30"/>
      <c r="M1025" s="40"/>
      <c r="N1025" s="40"/>
      <c r="O1025" s="31"/>
      <c r="P1025" s="31"/>
      <c r="Q1025" s="32"/>
      <c r="R1025" s="32"/>
      <c r="S1025" s="33"/>
      <c r="T1025" s="33"/>
      <c r="U1025" s="33"/>
      <c r="V1025" s="33"/>
      <c r="W1025" s="33"/>
      <c r="X1025" s="33"/>
    </row>
    <row r="1026" spans="1:24" s="34" customFormat="1">
      <c r="A1026" s="29"/>
      <c r="B1026" s="29"/>
      <c r="C1026" s="29"/>
      <c r="D1026" s="29"/>
      <c r="E1026" s="29"/>
      <c r="F1026" s="29"/>
      <c r="G1026" s="29"/>
      <c r="H1026" s="29"/>
      <c r="I1026" s="30"/>
      <c r="J1026" s="30"/>
      <c r="K1026" s="30"/>
      <c r="L1026" s="30"/>
      <c r="M1026" s="40"/>
      <c r="N1026" s="40"/>
      <c r="O1026" s="31"/>
      <c r="P1026" s="31"/>
      <c r="Q1026" s="32"/>
      <c r="R1026" s="32"/>
      <c r="S1026" s="33"/>
      <c r="T1026" s="33"/>
      <c r="U1026" s="33"/>
      <c r="V1026" s="33"/>
      <c r="W1026" s="33"/>
      <c r="X1026" s="33"/>
    </row>
    <row r="1027" spans="1:24" s="34" customFormat="1">
      <c r="A1027" s="29"/>
      <c r="B1027" s="29"/>
      <c r="C1027" s="29"/>
      <c r="D1027" s="29"/>
      <c r="E1027" s="29"/>
      <c r="F1027" s="29"/>
      <c r="G1027" s="29"/>
      <c r="H1027" s="29"/>
      <c r="I1027" s="30"/>
      <c r="J1027" s="30"/>
      <c r="K1027" s="30"/>
      <c r="L1027" s="30"/>
      <c r="M1027" s="40"/>
      <c r="N1027" s="40"/>
      <c r="O1027" s="31"/>
      <c r="P1027" s="31"/>
      <c r="Q1027" s="32"/>
      <c r="R1027" s="32"/>
      <c r="S1027" s="33"/>
      <c r="T1027" s="33"/>
      <c r="U1027" s="33"/>
      <c r="V1027" s="33"/>
      <c r="W1027" s="33"/>
      <c r="X1027" s="33"/>
    </row>
    <row r="1028" spans="1:24" s="34" customFormat="1">
      <c r="A1028" s="29"/>
      <c r="B1028" s="29"/>
      <c r="C1028" s="29"/>
      <c r="D1028" s="29"/>
      <c r="E1028" s="29"/>
      <c r="F1028" s="29"/>
      <c r="G1028" s="29"/>
      <c r="H1028" s="29"/>
      <c r="I1028" s="30"/>
      <c r="J1028" s="30"/>
      <c r="K1028" s="30"/>
      <c r="L1028" s="30"/>
      <c r="M1028" s="40"/>
      <c r="N1028" s="40"/>
      <c r="O1028" s="31"/>
      <c r="P1028" s="31"/>
      <c r="Q1028" s="32"/>
      <c r="R1028" s="32"/>
      <c r="S1028" s="33"/>
      <c r="T1028" s="33"/>
      <c r="U1028" s="33"/>
      <c r="V1028" s="33"/>
      <c r="W1028" s="33"/>
      <c r="X1028" s="33"/>
    </row>
    <row r="1029" spans="1:24" s="34" customFormat="1">
      <c r="A1029" s="29"/>
      <c r="B1029" s="29"/>
      <c r="C1029" s="29"/>
      <c r="D1029" s="29"/>
      <c r="E1029" s="29"/>
      <c r="F1029" s="29"/>
      <c r="G1029" s="29"/>
      <c r="H1029" s="29"/>
      <c r="I1029" s="30"/>
      <c r="J1029" s="30"/>
      <c r="K1029" s="30"/>
      <c r="L1029" s="30"/>
      <c r="M1029" s="40"/>
      <c r="N1029" s="40"/>
      <c r="O1029" s="31"/>
      <c r="P1029" s="31"/>
      <c r="Q1029" s="32"/>
      <c r="R1029" s="32"/>
      <c r="S1029" s="33"/>
      <c r="T1029" s="33"/>
      <c r="U1029" s="33"/>
      <c r="V1029" s="33"/>
      <c r="W1029" s="33"/>
      <c r="X1029" s="33"/>
    </row>
    <row r="1030" spans="1:24" s="34" customFormat="1">
      <c r="A1030" s="29"/>
      <c r="B1030" s="29"/>
      <c r="C1030" s="29"/>
      <c r="D1030" s="29"/>
      <c r="E1030" s="29"/>
      <c r="F1030" s="29"/>
      <c r="G1030" s="29"/>
      <c r="H1030" s="29"/>
      <c r="I1030" s="30"/>
      <c r="J1030" s="30"/>
      <c r="K1030" s="30"/>
      <c r="L1030" s="30"/>
      <c r="M1030" s="40"/>
      <c r="N1030" s="40"/>
      <c r="O1030" s="31"/>
      <c r="P1030" s="31"/>
      <c r="Q1030" s="32"/>
      <c r="R1030" s="32"/>
      <c r="S1030" s="33"/>
      <c r="T1030" s="33"/>
      <c r="U1030" s="33"/>
      <c r="V1030" s="33"/>
      <c r="W1030" s="33"/>
      <c r="X1030" s="33"/>
    </row>
    <row r="1031" spans="1:24" s="34" customFormat="1">
      <c r="A1031" s="29"/>
      <c r="B1031" s="29"/>
      <c r="C1031" s="29"/>
      <c r="D1031" s="29"/>
      <c r="E1031" s="29"/>
      <c r="F1031" s="29"/>
      <c r="G1031" s="29"/>
      <c r="H1031" s="29"/>
      <c r="I1031" s="30"/>
      <c r="J1031" s="30"/>
      <c r="K1031" s="30"/>
      <c r="L1031" s="30"/>
      <c r="M1031" s="40"/>
      <c r="N1031" s="40"/>
      <c r="O1031" s="31"/>
      <c r="P1031" s="31"/>
      <c r="Q1031" s="32"/>
      <c r="R1031" s="32"/>
      <c r="S1031" s="33"/>
      <c r="T1031" s="33"/>
      <c r="U1031" s="33"/>
      <c r="V1031" s="33"/>
      <c r="W1031" s="33"/>
      <c r="X1031" s="33"/>
    </row>
    <row r="1032" spans="1:24" s="34" customFormat="1">
      <c r="A1032" s="29"/>
      <c r="B1032" s="29"/>
      <c r="C1032" s="29"/>
      <c r="D1032" s="29"/>
      <c r="E1032" s="29"/>
      <c r="F1032" s="29"/>
      <c r="G1032" s="29"/>
      <c r="H1032" s="29"/>
      <c r="I1032" s="30"/>
      <c r="J1032" s="30"/>
      <c r="K1032" s="30"/>
      <c r="L1032" s="30"/>
      <c r="M1032" s="40"/>
      <c r="N1032" s="40"/>
      <c r="O1032" s="31"/>
      <c r="P1032" s="31"/>
      <c r="Q1032" s="32"/>
      <c r="R1032" s="32"/>
      <c r="S1032" s="33"/>
      <c r="T1032" s="33"/>
      <c r="U1032" s="33"/>
      <c r="V1032" s="33"/>
      <c r="W1032" s="33"/>
      <c r="X1032" s="33"/>
    </row>
    <row r="1033" spans="1:24" s="34" customFormat="1">
      <c r="A1033" s="29"/>
      <c r="B1033" s="29"/>
      <c r="C1033" s="29"/>
      <c r="D1033" s="29"/>
      <c r="E1033" s="29"/>
      <c r="F1033" s="29"/>
      <c r="G1033" s="29"/>
      <c r="H1033" s="29"/>
      <c r="I1033" s="30"/>
      <c r="J1033" s="30"/>
      <c r="K1033" s="30"/>
      <c r="L1033" s="30"/>
      <c r="M1033" s="40"/>
      <c r="N1033" s="40"/>
      <c r="O1033" s="31"/>
      <c r="P1033" s="31"/>
      <c r="Q1033" s="32"/>
      <c r="R1033" s="32"/>
      <c r="S1033" s="33"/>
      <c r="T1033" s="33"/>
      <c r="U1033" s="33"/>
      <c r="V1033" s="33"/>
      <c r="W1033" s="33"/>
      <c r="X1033" s="33"/>
    </row>
    <row r="1034" spans="1:24" s="34" customFormat="1">
      <c r="A1034" s="29"/>
      <c r="B1034" s="29"/>
      <c r="C1034" s="29"/>
      <c r="D1034" s="29"/>
      <c r="E1034" s="29"/>
      <c r="F1034" s="29"/>
      <c r="G1034" s="29"/>
      <c r="H1034" s="29"/>
      <c r="I1034" s="30"/>
      <c r="J1034" s="30"/>
      <c r="K1034" s="30"/>
      <c r="L1034" s="30"/>
      <c r="M1034" s="40"/>
      <c r="N1034" s="40"/>
      <c r="O1034" s="31"/>
      <c r="P1034" s="31"/>
      <c r="Q1034" s="32"/>
      <c r="R1034" s="32"/>
      <c r="S1034" s="33"/>
      <c r="T1034" s="33"/>
      <c r="U1034" s="33"/>
      <c r="V1034" s="33"/>
      <c r="W1034" s="33"/>
      <c r="X1034" s="33"/>
    </row>
    <row r="1035" spans="1:24" s="34" customFormat="1">
      <c r="A1035" s="29"/>
      <c r="B1035" s="29"/>
      <c r="C1035" s="29"/>
      <c r="D1035" s="29"/>
      <c r="E1035" s="29"/>
      <c r="F1035" s="29"/>
      <c r="G1035" s="29"/>
      <c r="H1035" s="29"/>
      <c r="I1035" s="30"/>
      <c r="J1035" s="30"/>
      <c r="K1035" s="30"/>
      <c r="L1035" s="30"/>
      <c r="M1035" s="40"/>
      <c r="N1035" s="40"/>
      <c r="O1035" s="31"/>
      <c r="P1035" s="31"/>
      <c r="Q1035" s="32"/>
      <c r="R1035" s="32"/>
      <c r="S1035" s="33"/>
      <c r="T1035" s="33"/>
      <c r="U1035" s="33"/>
      <c r="V1035" s="33"/>
      <c r="W1035" s="33"/>
      <c r="X1035" s="33"/>
    </row>
    <row r="1036" spans="1:24" s="34" customFormat="1">
      <c r="A1036" s="29"/>
      <c r="B1036" s="29"/>
      <c r="C1036" s="29"/>
      <c r="D1036" s="29"/>
      <c r="E1036" s="29"/>
      <c r="F1036" s="29"/>
      <c r="G1036" s="29"/>
      <c r="H1036" s="29"/>
      <c r="I1036" s="30"/>
      <c r="J1036" s="30"/>
      <c r="K1036" s="30"/>
      <c r="L1036" s="30"/>
      <c r="M1036" s="40"/>
      <c r="N1036" s="40"/>
      <c r="O1036" s="31"/>
      <c r="P1036" s="31"/>
      <c r="Q1036" s="32"/>
      <c r="R1036" s="32"/>
      <c r="S1036" s="33"/>
      <c r="T1036" s="33"/>
      <c r="U1036" s="33"/>
      <c r="V1036" s="33"/>
      <c r="W1036" s="33"/>
      <c r="X1036" s="33"/>
    </row>
    <row r="1037" spans="1:24" s="34" customFormat="1">
      <c r="A1037" s="29"/>
      <c r="B1037" s="29"/>
      <c r="C1037" s="29"/>
      <c r="D1037" s="29"/>
      <c r="E1037" s="29"/>
      <c r="F1037" s="29"/>
      <c r="G1037" s="29"/>
      <c r="H1037" s="29"/>
      <c r="I1037" s="30"/>
      <c r="J1037" s="30"/>
      <c r="K1037" s="30"/>
      <c r="L1037" s="30"/>
      <c r="M1037" s="40"/>
      <c r="N1037" s="40"/>
      <c r="O1037" s="31"/>
      <c r="P1037" s="31"/>
      <c r="Q1037" s="32"/>
      <c r="R1037" s="32"/>
      <c r="S1037" s="33"/>
      <c r="T1037" s="33"/>
      <c r="U1037" s="33"/>
      <c r="V1037" s="33"/>
      <c r="W1037" s="33"/>
      <c r="X1037" s="33"/>
    </row>
    <row r="1038" spans="1:24" s="34" customFormat="1">
      <c r="A1038" s="29"/>
      <c r="B1038" s="29"/>
      <c r="C1038" s="29"/>
      <c r="D1038" s="29"/>
      <c r="E1038" s="29"/>
      <c r="F1038" s="29"/>
      <c r="G1038" s="29"/>
      <c r="H1038" s="29"/>
      <c r="I1038" s="30"/>
      <c r="J1038" s="30"/>
      <c r="K1038" s="30"/>
      <c r="L1038" s="30"/>
      <c r="M1038" s="40"/>
      <c r="N1038" s="40"/>
      <c r="O1038" s="31"/>
      <c r="P1038" s="31"/>
      <c r="Q1038" s="32"/>
      <c r="R1038" s="32"/>
      <c r="S1038" s="33"/>
      <c r="T1038" s="33"/>
      <c r="U1038" s="33"/>
      <c r="V1038" s="33"/>
      <c r="W1038" s="33"/>
      <c r="X1038" s="33"/>
    </row>
    <row r="1039" spans="1:24" s="34" customFormat="1">
      <c r="A1039" s="29"/>
      <c r="B1039" s="29"/>
      <c r="C1039" s="29"/>
      <c r="D1039" s="29"/>
      <c r="E1039" s="29"/>
      <c r="F1039" s="29"/>
      <c r="G1039" s="29"/>
      <c r="H1039" s="29"/>
      <c r="I1039" s="30"/>
      <c r="J1039" s="30"/>
      <c r="K1039" s="30"/>
      <c r="L1039" s="30"/>
      <c r="M1039" s="40"/>
      <c r="N1039" s="40"/>
      <c r="O1039" s="31"/>
      <c r="P1039" s="31"/>
      <c r="Q1039" s="32"/>
      <c r="R1039" s="32"/>
      <c r="S1039" s="33"/>
      <c r="T1039" s="33"/>
      <c r="U1039" s="33"/>
      <c r="V1039" s="33"/>
      <c r="W1039" s="33"/>
      <c r="X1039" s="33"/>
    </row>
    <row r="1040" spans="1:24" s="34" customFormat="1">
      <c r="A1040" s="29"/>
      <c r="B1040" s="29"/>
      <c r="C1040" s="29"/>
      <c r="D1040" s="29"/>
      <c r="E1040" s="29"/>
      <c r="F1040" s="29"/>
      <c r="G1040" s="29"/>
      <c r="H1040" s="29"/>
      <c r="I1040" s="30"/>
      <c r="J1040" s="30"/>
      <c r="K1040" s="30"/>
      <c r="L1040" s="30"/>
      <c r="M1040" s="40"/>
      <c r="N1040" s="40"/>
      <c r="O1040" s="31"/>
      <c r="P1040" s="31"/>
      <c r="Q1040" s="32"/>
      <c r="R1040" s="32"/>
      <c r="S1040" s="33"/>
      <c r="T1040" s="33"/>
      <c r="U1040" s="33"/>
      <c r="V1040" s="33"/>
      <c r="W1040" s="33"/>
      <c r="X1040" s="33"/>
    </row>
    <row r="1041" spans="1:24" s="34" customFormat="1">
      <c r="A1041" s="29"/>
      <c r="B1041" s="29"/>
      <c r="C1041" s="29"/>
      <c r="D1041" s="29"/>
      <c r="E1041" s="29"/>
      <c r="F1041" s="29"/>
      <c r="G1041" s="29"/>
      <c r="H1041" s="29"/>
      <c r="I1041" s="30"/>
      <c r="J1041" s="30"/>
      <c r="K1041" s="30"/>
      <c r="L1041" s="30"/>
      <c r="M1041" s="40"/>
      <c r="N1041" s="40"/>
      <c r="O1041" s="31"/>
      <c r="P1041" s="31"/>
      <c r="Q1041" s="32"/>
      <c r="R1041" s="32"/>
      <c r="S1041" s="33"/>
      <c r="T1041" s="33"/>
      <c r="U1041" s="33"/>
      <c r="V1041" s="33"/>
      <c r="W1041" s="33"/>
      <c r="X1041" s="33"/>
    </row>
    <row r="1042" spans="1:24" s="34" customFormat="1">
      <c r="A1042" s="29"/>
      <c r="B1042" s="29"/>
      <c r="C1042" s="29"/>
      <c r="D1042" s="29"/>
      <c r="E1042" s="29"/>
      <c r="F1042" s="29"/>
      <c r="G1042" s="29"/>
      <c r="H1042" s="29"/>
      <c r="I1042" s="30"/>
      <c r="J1042" s="30"/>
      <c r="K1042" s="30"/>
      <c r="L1042" s="30"/>
      <c r="M1042" s="40"/>
      <c r="N1042" s="40"/>
      <c r="O1042" s="31"/>
      <c r="P1042" s="31"/>
      <c r="Q1042" s="32"/>
      <c r="R1042" s="32"/>
      <c r="S1042" s="33"/>
      <c r="T1042" s="33"/>
      <c r="U1042" s="33"/>
      <c r="V1042" s="33"/>
      <c r="W1042" s="33"/>
      <c r="X1042" s="33"/>
    </row>
    <row r="1043" spans="1:24" s="34" customFormat="1">
      <c r="A1043" s="29"/>
      <c r="B1043" s="29"/>
      <c r="C1043" s="29"/>
      <c r="D1043" s="29"/>
      <c r="E1043" s="29"/>
      <c r="F1043" s="29"/>
      <c r="G1043" s="29"/>
      <c r="H1043" s="29"/>
      <c r="I1043" s="30"/>
      <c r="J1043" s="30"/>
      <c r="K1043" s="30"/>
      <c r="L1043" s="30"/>
      <c r="M1043" s="40"/>
      <c r="N1043" s="40"/>
      <c r="O1043" s="31"/>
      <c r="P1043" s="31"/>
      <c r="Q1043" s="32"/>
      <c r="R1043" s="32"/>
      <c r="S1043" s="33"/>
      <c r="T1043" s="33"/>
      <c r="U1043" s="33"/>
      <c r="V1043" s="33"/>
      <c r="W1043" s="33"/>
      <c r="X1043" s="33"/>
    </row>
    <row r="1044" spans="1:24" s="34" customFormat="1">
      <c r="A1044" s="29"/>
      <c r="B1044" s="29"/>
      <c r="C1044" s="29"/>
      <c r="D1044" s="29"/>
      <c r="E1044" s="29"/>
      <c r="F1044" s="29"/>
      <c r="G1044" s="29"/>
      <c r="H1044" s="29"/>
      <c r="I1044" s="30"/>
      <c r="J1044" s="30"/>
      <c r="K1044" s="30"/>
      <c r="L1044" s="30"/>
      <c r="M1044" s="40"/>
      <c r="N1044" s="40"/>
      <c r="O1044" s="31"/>
      <c r="P1044" s="31"/>
      <c r="Q1044" s="32"/>
      <c r="R1044" s="32"/>
      <c r="S1044" s="33"/>
      <c r="T1044" s="33"/>
      <c r="U1044" s="33"/>
      <c r="V1044" s="33"/>
      <c r="W1044" s="33"/>
      <c r="X1044" s="33"/>
    </row>
    <row r="1045" spans="1:24" s="34" customFormat="1">
      <c r="A1045" s="29"/>
      <c r="B1045" s="29"/>
      <c r="C1045" s="29"/>
      <c r="D1045" s="29"/>
      <c r="E1045" s="29"/>
      <c r="F1045" s="29"/>
      <c r="G1045" s="29"/>
      <c r="H1045" s="29"/>
      <c r="I1045" s="30"/>
      <c r="J1045" s="30"/>
      <c r="K1045" s="30"/>
      <c r="L1045" s="30"/>
      <c r="M1045" s="40"/>
      <c r="N1045" s="40"/>
      <c r="O1045" s="31"/>
      <c r="P1045" s="31"/>
      <c r="Q1045" s="32"/>
      <c r="R1045" s="32"/>
      <c r="S1045" s="33"/>
      <c r="T1045" s="33"/>
      <c r="U1045" s="33"/>
      <c r="V1045" s="33"/>
      <c r="W1045" s="33"/>
      <c r="X1045" s="33"/>
    </row>
    <row r="1046" spans="1:24" s="34" customFormat="1">
      <c r="A1046" s="29"/>
      <c r="B1046" s="29"/>
      <c r="C1046" s="29"/>
      <c r="D1046" s="29"/>
      <c r="E1046" s="29"/>
      <c r="F1046" s="29"/>
      <c r="G1046" s="29"/>
      <c r="H1046" s="29"/>
      <c r="I1046" s="30"/>
      <c r="J1046" s="30"/>
      <c r="K1046" s="30"/>
      <c r="L1046" s="30"/>
      <c r="M1046" s="40"/>
      <c r="N1046" s="40"/>
      <c r="O1046" s="31"/>
      <c r="P1046" s="31"/>
      <c r="Q1046" s="32"/>
      <c r="R1046" s="32"/>
      <c r="S1046" s="33"/>
      <c r="T1046" s="33"/>
      <c r="U1046" s="33"/>
      <c r="V1046" s="33"/>
      <c r="W1046" s="33"/>
      <c r="X1046" s="33"/>
    </row>
    <row r="1047" spans="1:24" s="34" customFormat="1">
      <c r="A1047" s="29"/>
      <c r="B1047" s="29"/>
      <c r="C1047" s="29"/>
      <c r="D1047" s="29"/>
      <c r="E1047" s="29"/>
      <c r="F1047" s="29"/>
      <c r="G1047" s="29"/>
      <c r="H1047" s="29"/>
      <c r="I1047" s="30"/>
      <c r="J1047" s="30"/>
      <c r="K1047" s="30"/>
      <c r="L1047" s="30"/>
      <c r="M1047" s="40"/>
      <c r="N1047" s="40"/>
      <c r="O1047" s="31"/>
      <c r="P1047" s="31"/>
      <c r="Q1047" s="32"/>
      <c r="R1047" s="32"/>
      <c r="S1047" s="33"/>
      <c r="T1047" s="33"/>
      <c r="U1047" s="33"/>
      <c r="V1047" s="33"/>
      <c r="W1047" s="33"/>
      <c r="X1047" s="33"/>
    </row>
    <row r="1048" spans="1:24" s="34" customFormat="1">
      <c r="A1048" s="29"/>
      <c r="B1048" s="29"/>
      <c r="C1048" s="29"/>
      <c r="D1048" s="29"/>
      <c r="E1048" s="29"/>
      <c r="F1048" s="29"/>
      <c r="G1048" s="29"/>
      <c r="H1048" s="29"/>
      <c r="I1048" s="30"/>
      <c r="J1048" s="30"/>
      <c r="K1048" s="30"/>
      <c r="L1048" s="30"/>
      <c r="M1048" s="40"/>
      <c r="N1048" s="40"/>
      <c r="O1048" s="31"/>
      <c r="P1048" s="31"/>
      <c r="Q1048" s="32"/>
      <c r="R1048" s="32"/>
      <c r="S1048" s="33"/>
      <c r="T1048" s="33"/>
      <c r="U1048" s="33"/>
      <c r="V1048" s="33"/>
      <c r="W1048" s="33"/>
      <c r="X1048" s="33"/>
    </row>
    <row r="1049" spans="1:24" s="34" customFormat="1">
      <c r="A1049" s="29"/>
      <c r="B1049" s="29"/>
      <c r="C1049" s="29"/>
      <c r="D1049" s="29"/>
      <c r="E1049" s="29"/>
      <c r="F1049" s="29"/>
      <c r="G1049" s="29"/>
      <c r="H1049" s="29"/>
      <c r="I1049" s="30"/>
      <c r="J1049" s="30"/>
      <c r="K1049" s="30"/>
      <c r="L1049" s="30"/>
      <c r="M1049" s="40"/>
      <c r="N1049" s="40"/>
      <c r="O1049" s="31"/>
      <c r="P1049" s="31"/>
      <c r="Q1049" s="32"/>
      <c r="R1049" s="32"/>
      <c r="S1049" s="33"/>
      <c r="T1049" s="33"/>
      <c r="U1049" s="33"/>
      <c r="V1049" s="33"/>
      <c r="W1049" s="33"/>
      <c r="X1049" s="33"/>
    </row>
    <row r="1050" spans="1:24" s="34" customFormat="1">
      <c r="A1050" s="29"/>
      <c r="B1050" s="29"/>
      <c r="C1050" s="29"/>
      <c r="D1050" s="29"/>
      <c r="E1050" s="29"/>
      <c r="F1050" s="29"/>
      <c r="G1050" s="29"/>
      <c r="H1050" s="29"/>
      <c r="I1050" s="30"/>
      <c r="J1050" s="30"/>
      <c r="K1050" s="30"/>
      <c r="L1050" s="30"/>
      <c r="M1050" s="40"/>
      <c r="N1050" s="40"/>
      <c r="O1050" s="31"/>
      <c r="P1050" s="31"/>
      <c r="Q1050" s="32"/>
      <c r="R1050" s="32"/>
      <c r="S1050" s="33"/>
      <c r="T1050" s="33"/>
      <c r="U1050" s="33"/>
      <c r="V1050" s="33"/>
      <c r="W1050" s="33"/>
      <c r="X1050" s="33"/>
    </row>
    <row r="1051" spans="1:24" s="34" customFormat="1">
      <c r="A1051" s="29"/>
      <c r="B1051" s="29"/>
      <c r="C1051" s="29"/>
      <c r="D1051" s="29"/>
      <c r="E1051" s="29"/>
      <c r="F1051" s="29"/>
      <c r="G1051" s="29"/>
      <c r="H1051" s="29"/>
      <c r="I1051" s="30"/>
      <c r="J1051" s="30"/>
      <c r="K1051" s="30"/>
      <c r="L1051" s="30"/>
      <c r="M1051" s="40"/>
      <c r="N1051" s="40"/>
      <c r="O1051" s="31"/>
      <c r="P1051" s="31"/>
      <c r="Q1051" s="32"/>
      <c r="R1051" s="32"/>
      <c r="S1051" s="33"/>
      <c r="T1051" s="33"/>
      <c r="U1051" s="33"/>
      <c r="V1051" s="33"/>
      <c r="W1051" s="33"/>
      <c r="X1051" s="33"/>
    </row>
    <row r="1052" spans="1:24" s="34" customFormat="1">
      <c r="A1052" s="29"/>
      <c r="B1052" s="29"/>
      <c r="C1052" s="29"/>
      <c r="D1052" s="29"/>
      <c r="E1052" s="29"/>
      <c r="F1052" s="29"/>
      <c r="G1052" s="29"/>
      <c r="H1052" s="29"/>
      <c r="I1052" s="30"/>
      <c r="J1052" s="30"/>
      <c r="K1052" s="30"/>
      <c r="L1052" s="30"/>
      <c r="M1052" s="40"/>
      <c r="N1052" s="40"/>
      <c r="O1052" s="31"/>
      <c r="P1052" s="31"/>
      <c r="Q1052" s="32"/>
      <c r="R1052" s="32"/>
      <c r="S1052" s="33"/>
      <c r="T1052" s="33"/>
      <c r="U1052" s="33"/>
      <c r="V1052" s="33"/>
      <c r="W1052" s="33"/>
      <c r="X1052" s="33"/>
    </row>
    <row r="1053" spans="1:24" s="34" customFormat="1">
      <c r="A1053" s="29"/>
      <c r="B1053" s="29"/>
      <c r="C1053" s="29"/>
      <c r="D1053" s="29"/>
      <c r="E1053" s="29"/>
      <c r="F1053" s="29"/>
      <c r="G1053" s="29"/>
      <c r="H1053" s="29"/>
      <c r="I1053" s="30"/>
      <c r="J1053" s="30"/>
      <c r="K1053" s="30"/>
      <c r="L1053" s="30"/>
      <c r="M1053" s="40"/>
      <c r="N1053" s="40"/>
      <c r="O1053" s="31"/>
      <c r="P1053" s="31"/>
      <c r="Q1053" s="32"/>
      <c r="R1053" s="32"/>
      <c r="S1053" s="33"/>
      <c r="T1053" s="33"/>
      <c r="U1053" s="33"/>
      <c r="V1053" s="33"/>
      <c r="W1053" s="33"/>
      <c r="X1053" s="33"/>
    </row>
    <row r="1054" spans="1:24" s="34" customFormat="1">
      <c r="A1054" s="29"/>
      <c r="B1054" s="29"/>
      <c r="C1054" s="29"/>
      <c r="D1054" s="29"/>
      <c r="E1054" s="29"/>
      <c r="F1054" s="29"/>
      <c r="G1054" s="29"/>
      <c r="H1054" s="29"/>
      <c r="I1054" s="30"/>
      <c r="J1054" s="30"/>
      <c r="K1054" s="30"/>
      <c r="L1054" s="30"/>
      <c r="M1054" s="40"/>
      <c r="N1054" s="40"/>
      <c r="O1054" s="31"/>
      <c r="P1054" s="31"/>
      <c r="Q1054" s="32"/>
      <c r="R1054" s="32"/>
      <c r="S1054" s="33"/>
      <c r="T1054" s="33"/>
      <c r="U1054" s="33"/>
      <c r="V1054" s="33"/>
      <c r="W1054" s="33"/>
      <c r="X1054" s="33"/>
    </row>
    <row r="1055" spans="1:24" s="34" customFormat="1">
      <c r="A1055" s="29"/>
      <c r="B1055" s="29"/>
      <c r="C1055" s="29"/>
      <c r="D1055" s="29"/>
      <c r="E1055" s="29"/>
      <c r="F1055" s="29"/>
      <c r="G1055" s="29"/>
      <c r="H1055" s="29"/>
      <c r="I1055" s="30"/>
      <c r="J1055" s="30"/>
      <c r="K1055" s="30"/>
      <c r="L1055" s="30"/>
      <c r="M1055" s="40"/>
      <c r="N1055" s="40"/>
      <c r="O1055" s="31"/>
      <c r="P1055" s="31"/>
      <c r="Q1055" s="32"/>
      <c r="R1055" s="32"/>
      <c r="S1055" s="33"/>
      <c r="T1055" s="33"/>
      <c r="U1055" s="33"/>
      <c r="V1055" s="33"/>
      <c r="W1055" s="33"/>
      <c r="X1055" s="33"/>
    </row>
    <row r="1056" spans="1:24" s="34" customFormat="1">
      <c r="A1056" s="29"/>
      <c r="B1056" s="29"/>
      <c r="C1056" s="29"/>
      <c r="D1056" s="29"/>
      <c r="E1056" s="29"/>
      <c r="F1056" s="29"/>
      <c r="G1056" s="29"/>
      <c r="H1056" s="29"/>
      <c r="I1056" s="30"/>
      <c r="J1056" s="30"/>
      <c r="K1056" s="30"/>
      <c r="L1056" s="30"/>
      <c r="M1056" s="40"/>
      <c r="N1056" s="40"/>
      <c r="O1056" s="31"/>
      <c r="P1056" s="31"/>
      <c r="Q1056" s="32"/>
      <c r="R1056" s="32"/>
      <c r="S1056" s="33"/>
      <c r="T1056" s="33"/>
      <c r="U1056" s="33"/>
      <c r="V1056" s="33"/>
      <c r="W1056" s="33"/>
      <c r="X1056" s="33"/>
    </row>
    <row r="1057" spans="1:24" s="34" customFormat="1">
      <c r="A1057" s="29"/>
      <c r="B1057" s="29"/>
      <c r="C1057" s="29"/>
      <c r="D1057" s="29"/>
      <c r="E1057" s="29"/>
      <c r="F1057" s="29"/>
      <c r="G1057" s="29"/>
      <c r="H1057" s="29"/>
      <c r="I1057" s="30"/>
      <c r="J1057" s="30"/>
      <c r="K1057" s="30"/>
      <c r="L1057" s="30"/>
      <c r="M1057" s="40"/>
      <c r="N1057" s="40"/>
      <c r="O1057" s="31"/>
      <c r="P1057" s="31"/>
      <c r="Q1057" s="32"/>
      <c r="R1057" s="32"/>
      <c r="S1057" s="33"/>
      <c r="T1057" s="33"/>
      <c r="U1057" s="33"/>
      <c r="V1057" s="33"/>
      <c r="W1057" s="33"/>
      <c r="X1057" s="33"/>
    </row>
    <row r="1058" spans="1:24" s="34" customFormat="1">
      <c r="A1058" s="29"/>
      <c r="B1058" s="29"/>
      <c r="C1058" s="29"/>
      <c r="D1058" s="29"/>
      <c r="E1058" s="29"/>
      <c r="F1058" s="29"/>
      <c r="G1058" s="29"/>
      <c r="H1058" s="29"/>
      <c r="I1058" s="30"/>
      <c r="J1058" s="30"/>
      <c r="K1058" s="30"/>
      <c r="L1058" s="30"/>
      <c r="M1058" s="40"/>
      <c r="N1058" s="40"/>
      <c r="O1058" s="31"/>
      <c r="P1058" s="31"/>
      <c r="Q1058" s="32"/>
      <c r="R1058" s="32"/>
      <c r="S1058" s="33"/>
      <c r="T1058" s="33"/>
      <c r="U1058" s="33"/>
      <c r="V1058" s="33"/>
      <c r="W1058" s="33"/>
      <c r="X1058" s="33"/>
    </row>
    <row r="1059" spans="1:24" s="34" customFormat="1">
      <c r="A1059" s="29"/>
      <c r="B1059" s="29"/>
      <c r="C1059" s="29"/>
      <c r="D1059" s="29"/>
      <c r="E1059" s="29"/>
      <c r="F1059" s="29"/>
      <c r="G1059" s="29"/>
      <c r="H1059" s="29"/>
      <c r="I1059" s="30"/>
      <c r="J1059" s="30"/>
      <c r="K1059" s="30"/>
      <c r="L1059" s="30"/>
      <c r="M1059" s="40"/>
      <c r="N1059" s="40"/>
      <c r="O1059" s="31"/>
      <c r="P1059" s="31"/>
      <c r="Q1059" s="32"/>
      <c r="R1059" s="32"/>
      <c r="S1059" s="33"/>
      <c r="T1059" s="33"/>
      <c r="U1059" s="33"/>
      <c r="V1059" s="33"/>
      <c r="W1059" s="33"/>
      <c r="X1059" s="33"/>
    </row>
    <row r="1060" spans="1:24" s="34" customFormat="1">
      <c r="A1060" s="29"/>
      <c r="B1060" s="29"/>
      <c r="C1060" s="29"/>
      <c r="D1060" s="29"/>
      <c r="E1060" s="29"/>
      <c r="F1060" s="29"/>
      <c r="G1060" s="29"/>
      <c r="H1060" s="29"/>
      <c r="I1060" s="30"/>
      <c r="J1060" s="30"/>
      <c r="K1060" s="30"/>
      <c r="L1060" s="30"/>
      <c r="M1060" s="40"/>
      <c r="N1060" s="40"/>
      <c r="O1060" s="31"/>
      <c r="P1060" s="31"/>
      <c r="Q1060" s="32"/>
      <c r="R1060" s="32"/>
      <c r="S1060" s="33"/>
      <c r="T1060" s="33"/>
      <c r="U1060" s="33"/>
      <c r="V1060" s="33"/>
      <c r="W1060" s="33"/>
      <c r="X1060" s="33"/>
    </row>
    <row r="1061" spans="1:24" s="34" customFormat="1">
      <c r="A1061" s="29"/>
      <c r="B1061" s="29"/>
      <c r="C1061" s="29"/>
      <c r="D1061" s="29"/>
      <c r="E1061" s="29"/>
      <c r="F1061" s="29"/>
      <c r="G1061" s="29"/>
      <c r="H1061" s="29"/>
      <c r="I1061" s="30"/>
      <c r="J1061" s="30"/>
      <c r="K1061" s="30"/>
      <c r="L1061" s="30"/>
      <c r="M1061" s="40"/>
      <c r="N1061" s="40"/>
      <c r="O1061" s="31"/>
      <c r="P1061" s="31"/>
      <c r="Q1061" s="32"/>
      <c r="R1061" s="32"/>
      <c r="S1061" s="33"/>
      <c r="T1061" s="33"/>
      <c r="U1061" s="33"/>
      <c r="V1061" s="33"/>
      <c r="W1061" s="33"/>
      <c r="X1061" s="33"/>
    </row>
    <row r="1062" spans="1:24" s="34" customFormat="1">
      <c r="A1062" s="29"/>
      <c r="B1062" s="29"/>
      <c r="C1062" s="29"/>
      <c r="D1062" s="29"/>
      <c r="E1062" s="29"/>
      <c r="F1062" s="29"/>
      <c r="G1062" s="29"/>
      <c r="H1062" s="29"/>
      <c r="I1062" s="30"/>
      <c r="J1062" s="30"/>
      <c r="K1062" s="30"/>
      <c r="L1062" s="30"/>
      <c r="M1062" s="40"/>
      <c r="N1062" s="40"/>
      <c r="O1062" s="31"/>
      <c r="P1062" s="31"/>
      <c r="Q1062" s="32"/>
      <c r="R1062" s="32"/>
      <c r="S1062" s="33"/>
      <c r="T1062" s="33"/>
      <c r="U1062" s="33"/>
      <c r="V1062" s="33"/>
      <c r="W1062" s="33"/>
      <c r="X1062" s="33"/>
    </row>
    <row r="1063" spans="1:24" s="34" customFormat="1">
      <c r="A1063" s="29"/>
      <c r="B1063" s="29"/>
      <c r="C1063" s="29"/>
      <c r="D1063" s="29"/>
      <c r="E1063" s="29"/>
      <c r="F1063" s="29"/>
      <c r="G1063" s="29"/>
      <c r="H1063" s="29"/>
      <c r="I1063" s="30"/>
      <c r="J1063" s="30"/>
      <c r="K1063" s="30"/>
      <c r="L1063" s="30"/>
      <c r="M1063" s="40"/>
      <c r="N1063" s="40"/>
      <c r="O1063" s="31"/>
      <c r="P1063" s="31"/>
      <c r="Q1063" s="32"/>
      <c r="R1063" s="32"/>
      <c r="S1063" s="33"/>
      <c r="T1063" s="33"/>
      <c r="U1063" s="33"/>
      <c r="V1063" s="33"/>
      <c r="W1063" s="33"/>
      <c r="X1063" s="33"/>
    </row>
    <row r="1064" spans="1:24" s="34" customFormat="1">
      <c r="A1064" s="29"/>
      <c r="B1064" s="29"/>
      <c r="C1064" s="29"/>
      <c r="D1064" s="29"/>
      <c r="E1064" s="29"/>
      <c r="F1064" s="29"/>
      <c r="G1064" s="29"/>
      <c r="H1064" s="29"/>
      <c r="I1064" s="30"/>
      <c r="J1064" s="30"/>
      <c r="K1064" s="30"/>
      <c r="L1064" s="30"/>
      <c r="M1064" s="40"/>
      <c r="N1064" s="40"/>
      <c r="O1064" s="31"/>
      <c r="P1064" s="31"/>
      <c r="Q1064" s="32"/>
      <c r="R1064" s="32"/>
      <c r="S1064" s="33"/>
      <c r="T1064" s="33"/>
      <c r="U1064" s="33"/>
      <c r="V1064" s="33"/>
      <c r="W1064" s="33"/>
      <c r="X1064" s="33"/>
    </row>
    <row r="1065" spans="1:24" s="34" customFormat="1">
      <c r="A1065" s="29"/>
      <c r="B1065" s="29"/>
      <c r="C1065" s="29"/>
      <c r="D1065" s="29"/>
      <c r="E1065" s="29"/>
      <c r="F1065" s="29"/>
      <c r="G1065" s="29"/>
      <c r="H1065" s="29"/>
      <c r="I1065" s="30"/>
      <c r="J1065" s="30"/>
      <c r="K1065" s="30"/>
      <c r="L1065" s="30"/>
      <c r="M1065" s="40"/>
      <c r="N1065" s="40"/>
      <c r="O1065" s="31"/>
      <c r="P1065" s="31"/>
      <c r="Q1065" s="32"/>
      <c r="R1065" s="32"/>
      <c r="S1065" s="33"/>
      <c r="T1065" s="33"/>
      <c r="U1065" s="33"/>
      <c r="V1065" s="33"/>
      <c r="W1065" s="33"/>
      <c r="X1065" s="33"/>
    </row>
    <row r="1066" spans="1:24" s="34" customFormat="1">
      <c r="A1066" s="29"/>
      <c r="B1066" s="29"/>
      <c r="C1066" s="29"/>
      <c r="D1066" s="29"/>
      <c r="E1066" s="29"/>
      <c r="F1066" s="29"/>
      <c r="G1066" s="29"/>
      <c r="H1066" s="29"/>
      <c r="I1066" s="30"/>
      <c r="J1066" s="30"/>
      <c r="K1066" s="30"/>
      <c r="L1066" s="30"/>
      <c r="M1066" s="40"/>
      <c r="N1066" s="40"/>
      <c r="O1066" s="31"/>
      <c r="P1066" s="31"/>
      <c r="Q1066" s="32"/>
      <c r="R1066" s="32"/>
      <c r="S1066" s="33"/>
      <c r="T1066" s="33"/>
      <c r="U1066" s="33"/>
      <c r="V1066" s="33"/>
      <c r="W1066" s="33"/>
      <c r="X1066" s="33"/>
    </row>
    <row r="1067" spans="1:24" s="34" customFormat="1">
      <c r="A1067" s="29"/>
      <c r="B1067" s="29"/>
      <c r="C1067" s="29"/>
      <c r="D1067" s="29"/>
      <c r="E1067" s="29"/>
      <c r="F1067" s="29"/>
      <c r="G1067" s="29"/>
      <c r="H1067" s="29"/>
      <c r="I1067" s="30"/>
      <c r="J1067" s="30"/>
      <c r="K1067" s="30"/>
      <c r="L1067" s="30"/>
      <c r="M1067" s="40"/>
      <c r="N1067" s="40"/>
      <c r="O1067" s="31"/>
      <c r="P1067" s="31"/>
      <c r="Q1067" s="32"/>
      <c r="R1067" s="32"/>
      <c r="S1067" s="33"/>
      <c r="T1067" s="33"/>
      <c r="U1067" s="33"/>
      <c r="V1067" s="33"/>
      <c r="W1067" s="33"/>
      <c r="X1067" s="33"/>
    </row>
    <row r="1068" spans="1:24" s="34" customFormat="1">
      <c r="A1068" s="29"/>
      <c r="B1068" s="29"/>
      <c r="C1068" s="29"/>
      <c r="D1068" s="29"/>
      <c r="E1068" s="29"/>
      <c r="F1068" s="29"/>
      <c r="G1068" s="29"/>
      <c r="H1068" s="29"/>
      <c r="I1068" s="30"/>
      <c r="J1068" s="30"/>
      <c r="K1068" s="30"/>
      <c r="L1068" s="30"/>
      <c r="M1068" s="40"/>
      <c r="N1068" s="40"/>
      <c r="O1068" s="31"/>
      <c r="P1068" s="31"/>
      <c r="Q1068" s="32"/>
      <c r="R1068" s="32"/>
      <c r="S1068" s="33"/>
      <c r="T1068" s="33"/>
      <c r="U1068" s="33"/>
      <c r="V1068" s="33"/>
      <c r="W1068" s="33"/>
      <c r="X1068" s="33"/>
    </row>
    <row r="1069" spans="1:24" s="34" customFormat="1">
      <c r="A1069" s="29"/>
      <c r="B1069" s="29"/>
      <c r="C1069" s="29"/>
      <c r="D1069" s="29"/>
      <c r="E1069" s="29"/>
      <c r="F1069" s="29"/>
      <c r="G1069" s="29"/>
      <c r="H1069" s="29"/>
      <c r="I1069" s="30"/>
      <c r="J1069" s="30"/>
      <c r="K1069" s="30"/>
      <c r="L1069" s="30"/>
      <c r="M1069" s="40"/>
      <c r="N1069" s="40"/>
      <c r="O1069" s="31"/>
      <c r="P1069" s="31"/>
      <c r="Q1069" s="32"/>
      <c r="R1069" s="32"/>
      <c r="S1069" s="33"/>
      <c r="T1069" s="33"/>
      <c r="U1069" s="33"/>
      <c r="V1069" s="33"/>
      <c r="W1069" s="33"/>
      <c r="X1069" s="33"/>
    </row>
    <row r="1070" spans="1:24" s="34" customFormat="1">
      <c r="A1070" s="29"/>
      <c r="B1070" s="29"/>
      <c r="C1070" s="29"/>
      <c r="D1070" s="29"/>
      <c r="E1070" s="29"/>
      <c r="F1070" s="29"/>
      <c r="G1070" s="29"/>
      <c r="H1070" s="29"/>
      <c r="I1070" s="30"/>
      <c r="J1070" s="30"/>
      <c r="K1070" s="30"/>
      <c r="L1070" s="30"/>
      <c r="M1070" s="40"/>
      <c r="N1070" s="40"/>
      <c r="O1070" s="31"/>
      <c r="P1070" s="31"/>
      <c r="Q1070" s="32"/>
      <c r="R1070" s="32"/>
      <c r="S1070" s="33"/>
      <c r="T1070" s="33"/>
      <c r="U1070" s="33"/>
      <c r="V1070" s="33"/>
      <c r="W1070" s="33"/>
      <c r="X1070" s="33"/>
    </row>
    <row r="1071" spans="1:24" s="34" customFormat="1">
      <c r="A1071" s="29"/>
      <c r="B1071" s="29"/>
      <c r="C1071" s="29"/>
      <c r="D1071" s="29"/>
      <c r="E1071" s="29"/>
      <c r="F1071" s="29"/>
      <c r="G1071" s="29"/>
      <c r="H1071" s="29"/>
      <c r="I1071" s="30"/>
      <c r="J1071" s="30"/>
      <c r="K1071" s="30"/>
      <c r="L1071" s="30"/>
      <c r="M1071" s="40"/>
      <c r="N1071" s="40"/>
      <c r="O1071" s="31"/>
      <c r="P1071" s="31"/>
      <c r="Q1071" s="32"/>
      <c r="R1071" s="32"/>
      <c r="S1071" s="33"/>
      <c r="T1071" s="33"/>
      <c r="U1071" s="33"/>
      <c r="V1071" s="33"/>
      <c r="W1071" s="33"/>
      <c r="X1071" s="33"/>
    </row>
    <row r="1072" spans="1:24" s="34" customFormat="1">
      <c r="A1072" s="29"/>
      <c r="B1072" s="29"/>
      <c r="C1072" s="29"/>
      <c r="D1072" s="29"/>
      <c r="E1072" s="29"/>
      <c r="F1072" s="29"/>
      <c r="G1072" s="29"/>
      <c r="H1072" s="29"/>
      <c r="I1072" s="30"/>
      <c r="J1072" s="30"/>
      <c r="K1072" s="30"/>
      <c r="L1072" s="30"/>
      <c r="M1072" s="40"/>
      <c r="N1072" s="40"/>
      <c r="O1072" s="31"/>
      <c r="P1072" s="31"/>
      <c r="Q1072" s="32"/>
      <c r="R1072" s="32"/>
      <c r="S1072" s="33"/>
      <c r="T1072" s="33"/>
      <c r="U1072" s="33"/>
      <c r="V1072" s="33"/>
      <c r="W1072" s="33"/>
      <c r="X1072" s="33"/>
    </row>
    <row r="1073" spans="1:24" s="34" customFormat="1">
      <c r="A1073" s="29"/>
      <c r="B1073" s="29"/>
      <c r="C1073" s="29"/>
      <c r="D1073" s="29"/>
      <c r="E1073" s="29"/>
      <c r="F1073" s="29"/>
      <c r="G1073" s="29"/>
      <c r="H1073" s="29"/>
      <c r="I1073" s="30"/>
      <c r="J1073" s="30"/>
      <c r="K1073" s="30"/>
      <c r="L1073" s="30"/>
      <c r="M1073" s="40"/>
      <c r="N1073" s="40"/>
      <c r="O1073" s="31"/>
      <c r="P1073" s="31"/>
      <c r="Q1073" s="32"/>
      <c r="R1073" s="32"/>
      <c r="S1073" s="33"/>
      <c r="T1073" s="33"/>
      <c r="U1073" s="33"/>
      <c r="V1073" s="33"/>
      <c r="W1073" s="33"/>
      <c r="X1073" s="33"/>
    </row>
    <row r="1074" spans="1:24" s="34" customFormat="1">
      <c r="A1074" s="29"/>
      <c r="B1074" s="29"/>
      <c r="C1074" s="29"/>
      <c r="D1074" s="29"/>
      <c r="E1074" s="29"/>
      <c r="F1074" s="29"/>
      <c r="G1074" s="29"/>
      <c r="H1074" s="29"/>
      <c r="I1074" s="30"/>
      <c r="J1074" s="30"/>
      <c r="K1074" s="30"/>
      <c r="L1074" s="30"/>
      <c r="M1074" s="40"/>
      <c r="N1074" s="40"/>
      <c r="O1074" s="31"/>
      <c r="P1074" s="31"/>
      <c r="Q1074" s="32"/>
      <c r="R1074" s="32"/>
      <c r="S1074" s="33"/>
      <c r="T1074" s="33"/>
      <c r="U1074" s="33"/>
      <c r="V1074" s="33"/>
      <c r="W1074" s="33"/>
      <c r="X1074" s="33"/>
    </row>
    <row r="1075" spans="1:24" s="34" customFormat="1">
      <c r="A1075" s="29"/>
      <c r="B1075" s="29"/>
      <c r="C1075" s="29"/>
      <c r="D1075" s="29"/>
      <c r="E1075" s="29"/>
      <c r="F1075" s="29"/>
      <c r="G1075" s="29"/>
      <c r="H1075" s="29"/>
      <c r="I1075" s="30"/>
      <c r="J1075" s="30"/>
      <c r="K1075" s="30"/>
      <c r="L1075" s="30"/>
      <c r="M1075" s="40"/>
      <c r="N1075" s="40"/>
      <c r="O1075" s="31"/>
      <c r="P1075" s="31"/>
      <c r="Q1075" s="32"/>
      <c r="R1075" s="32"/>
      <c r="S1075" s="33"/>
      <c r="T1075" s="33"/>
      <c r="U1075" s="33"/>
      <c r="V1075" s="33"/>
      <c r="W1075" s="33"/>
      <c r="X1075" s="33"/>
    </row>
    <row r="1076" spans="1:24" s="34" customFormat="1">
      <c r="A1076" s="29"/>
      <c r="B1076" s="29"/>
      <c r="C1076" s="29"/>
      <c r="D1076" s="29"/>
      <c r="E1076" s="29"/>
      <c r="F1076" s="29"/>
      <c r="G1076" s="29"/>
      <c r="H1076" s="29"/>
      <c r="I1076" s="30"/>
      <c r="J1076" s="30"/>
      <c r="K1076" s="30"/>
      <c r="L1076" s="30"/>
      <c r="M1076" s="40"/>
      <c r="N1076" s="40"/>
      <c r="O1076" s="31"/>
      <c r="P1076" s="31"/>
      <c r="Q1076" s="32"/>
      <c r="R1076" s="32"/>
      <c r="S1076" s="33"/>
      <c r="T1076" s="33"/>
      <c r="U1076" s="33"/>
      <c r="V1076" s="33"/>
      <c r="W1076" s="33"/>
      <c r="X1076" s="33"/>
    </row>
    <row r="1077" spans="1:24" s="34" customFormat="1">
      <c r="A1077" s="29"/>
      <c r="B1077" s="29"/>
      <c r="C1077" s="29"/>
      <c r="D1077" s="29"/>
      <c r="E1077" s="29"/>
      <c r="F1077" s="29"/>
      <c r="G1077" s="29"/>
      <c r="H1077" s="29"/>
      <c r="I1077" s="30"/>
      <c r="J1077" s="30"/>
      <c r="K1077" s="30"/>
      <c r="L1077" s="30"/>
      <c r="M1077" s="40"/>
      <c r="N1077" s="40"/>
      <c r="O1077" s="31"/>
      <c r="P1077" s="31"/>
      <c r="Q1077" s="32"/>
      <c r="R1077" s="32"/>
      <c r="S1077" s="33"/>
      <c r="T1077" s="33"/>
      <c r="U1077" s="33"/>
      <c r="V1077" s="33"/>
      <c r="W1077" s="33"/>
      <c r="X1077" s="33"/>
    </row>
    <row r="1078" spans="1:24" s="34" customFormat="1">
      <c r="A1078" s="29"/>
      <c r="B1078" s="29"/>
      <c r="C1078" s="29"/>
      <c r="D1078" s="29"/>
      <c r="E1078" s="29"/>
      <c r="F1078" s="29"/>
      <c r="G1078" s="29"/>
      <c r="H1078" s="29"/>
      <c r="I1078" s="30"/>
      <c r="J1078" s="30"/>
      <c r="K1078" s="30"/>
      <c r="L1078" s="30"/>
      <c r="M1078" s="40"/>
      <c r="N1078" s="40"/>
      <c r="O1078" s="31"/>
      <c r="P1078" s="31"/>
      <c r="Q1078" s="32"/>
      <c r="R1078" s="32"/>
      <c r="S1078" s="33"/>
      <c r="T1078" s="33"/>
      <c r="U1078" s="33"/>
      <c r="V1078" s="33"/>
      <c r="W1078" s="33"/>
      <c r="X1078" s="33"/>
    </row>
    <row r="1079" spans="1:24" s="34" customFormat="1">
      <c r="A1079" s="29"/>
      <c r="B1079" s="29"/>
      <c r="C1079" s="29"/>
      <c r="D1079" s="29"/>
      <c r="E1079" s="29"/>
      <c r="F1079" s="29"/>
      <c r="G1079" s="29"/>
      <c r="H1079" s="29"/>
      <c r="I1079" s="30"/>
      <c r="J1079" s="30"/>
      <c r="K1079" s="30"/>
      <c r="L1079" s="30"/>
      <c r="M1079" s="40"/>
      <c r="N1079" s="40"/>
      <c r="O1079" s="31"/>
      <c r="P1079" s="31"/>
      <c r="Q1079" s="32"/>
      <c r="R1079" s="32"/>
      <c r="S1079" s="33"/>
      <c r="T1079" s="33"/>
      <c r="U1079" s="33"/>
      <c r="V1079" s="33"/>
      <c r="W1079" s="33"/>
      <c r="X1079" s="33"/>
    </row>
    <row r="1080" spans="1:24" s="34" customFormat="1">
      <c r="A1080" s="29"/>
      <c r="B1080" s="29"/>
      <c r="C1080" s="29"/>
      <c r="D1080" s="29"/>
      <c r="E1080" s="29"/>
      <c r="F1080" s="29"/>
      <c r="G1080" s="29"/>
      <c r="H1080" s="29"/>
      <c r="I1080" s="30"/>
      <c r="J1080" s="30"/>
      <c r="K1080" s="30"/>
      <c r="L1080" s="30"/>
      <c r="M1080" s="40"/>
      <c r="N1080" s="40"/>
      <c r="O1080" s="31"/>
      <c r="P1080" s="31"/>
      <c r="Q1080" s="32"/>
      <c r="R1080" s="32"/>
      <c r="S1080" s="33"/>
      <c r="T1080" s="33"/>
      <c r="U1080" s="33"/>
      <c r="V1080" s="33"/>
      <c r="W1080" s="33"/>
      <c r="X1080" s="33"/>
    </row>
    <row r="1081" spans="1:24" s="34" customFormat="1">
      <c r="A1081" s="29"/>
      <c r="B1081" s="29"/>
      <c r="C1081" s="29"/>
      <c r="D1081" s="29"/>
      <c r="E1081" s="29"/>
      <c r="F1081" s="29"/>
      <c r="G1081" s="29"/>
      <c r="H1081" s="29"/>
      <c r="I1081" s="30"/>
      <c r="J1081" s="30"/>
      <c r="K1081" s="30"/>
      <c r="L1081" s="30"/>
      <c r="M1081" s="40"/>
      <c r="N1081" s="40"/>
      <c r="O1081" s="31"/>
      <c r="P1081" s="31"/>
      <c r="Q1081" s="32"/>
      <c r="R1081" s="32"/>
      <c r="S1081" s="33"/>
      <c r="T1081" s="33"/>
      <c r="U1081" s="33"/>
      <c r="V1081" s="33"/>
      <c r="W1081" s="33"/>
      <c r="X1081" s="33"/>
    </row>
    <row r="1082" spans="1:24" s="34" customFormat="1">
      <c r="A1082" s="29"/>
      <c r="B1082" s="29"/>
      <c r="C1082" s="29"/>
      <c r="D1082" s="29"/>
      <c r="E1082" s="29"/>
      <c r="F1082" s="29"/>
      <c r="G1082" s="29"/>
      <c r="H1082" s="29"/>
      <c r="I1082" s="30"/>
      <c r="J1082" s="30"/>
      <c r="K1082" s="30"/>
      <c r="L1082" s="30"/>
      <c r="M1082" s="40"/>
      <c r="N1082" s="40"/>
      <c r="O1082" s="31"/>
      <c r="P1082" s="31"/>
      <c r="Q1082" s="32"/>
      <c r="R1082" s="32"/>
      <c r="S1082" s="33"/>
      <c r="T1082" s="33"/>
      <c r="U1082" s="33"/>
      <c r="V1082" s="33"/>
      <c r="W1082" s="33"/>
      <c r="X1082" s="33"/>
    </row>
    <row r="1083" spans="1:24" s="34" customFormat="1">
      <c r="A1083" s="29"/>
      <c r="B1083" s="29"/>
      <c r="C1083" s="29"/>
      <c r="D1083" s="29"/>
      <c r="E1083" s="29"/>
      <c r="F1083" s="29"/>
      <c r="G1083" s="29"/>
      <c r="H1083" s="29"/>
      <c r="I1083" s="30"/>
      <c r="J1083" s="30"/>
      <c r="K1083" s="30"/>
      <c r="L1083" s="30"/>
      <c r="M1083" s="40"/>
      <c r="N1083" s="40"/>
      <c r="O1083" s="31"/>
      <c r="P1083" s="31"/>
      <c r="Q1083" s="32"/>
      <c r="R1083" s="32"/>
      <c r="S1083" s="33"/>
      <c r="T1083" s="33"/>
      <c r="U1083" s="33"/>
      <c r="V1083" s="33"/>
      <c r="W1083" s="33"/>
      <c r="X1083" s="33"/>
    </row>
    <row r="1084" spans="1:24" s="34" customFormat="1">
      <c r="A1084" s="29"/>
      <c r="B1084" s="29"/>
      <c r="C1084" s="29"/>
      <c r="D1084" s="29"/>
      <c r="E1084" s="29"/>
      <c r="F1084" s="29"/>
      <c r="G1084" s="29"/>
      <c r="H1084" s="29"/>
      <c r="I1084" s="30"/>
      <c r="J1084" s="30"/>
      <c r="K1084" s="30"/>
      <c r="L1084" s="30"/>
      <c r="M1084" s="40"/>
      <c r="N1084" s="40"/>
      <c r="O1084" s="31"/>
      <c r="P1084" s="31"/>
      <c r="Q1084" s="32"/>
      <c r="R1084" s="32"/>
      <c r="S1084" s="33"/>
      <c r="T1084" s="33"/>
      <c r="U1084" s="33"/>
      <c r="V1084" s="33"/>
      <c r="W1084" s="33"/>
      <c r="X1084" s="33"/>
    </row>
    <row r="1085" spans="1:24" s="34" customFormat="1">
      <c r="A1085" s="29"/>
      <c r="B1085" s="29"/>
      <c r="C1085" s="29"/>
      <c r="D1085" s="29"/>
      <c r="E1085" s="29"/>
      <c r="F1085" s="29"/>
      <c r="G1085" s="29"/>
      <c r="H1085" s="29"/>
      <c r="I1085" s="30"/>
      <c r="J1085" s="30"/>
      <c r="K1085" s="30"/>
      <c r="L1085" s="30"/>
      <c r="M1085" s="40"/>
      <c r="N1085" s="40"/>
      <c r="O1085" s="31"/>
      <c r="P1085" s="31"/>
      <c r="Q1085" s="32"/>
      <c r="R1085" s="32"/>
      <c r="S1085" s="33"/>
      <c r="T1085" s="33"/>
      <c r="U1085" s="33"/>
      <c r="V1085" s="33"/>
      <c r="W1085" s="33"/>
      <c r="X1085" s="33"/>
    </row>
    <row r="1086" spans="1:24" s="34" customFormat="1">
      <c r="A1086" s="29"/>
      <c r="B1086" s="29"/>
      <c r="C1086" s="29"/>
      <c r="D1086" s="29"/>
      <c r="E1086" s="29"/>
      <c r="F1086" s="29"/>
      <c r="G1086" s="29"/>
      <c r="H1086" s="29"/>
      <c r="I1086" s="30"/>
      <c r="J1086" s="30"/>
      <c r="K1086" s="30"/>
      <c r="L1086" s="30"/>
      <c r="M1086" s="40"/>
      <c r="N1086" s="40"/>
      <c r="O1086" s="31"/>
      <c r="P1086" s="31"/>
      <c r="Q1086" s="32"/>
      <c r="R1086" s="32"/>
      <c r="S1086" s="33"/>
      <c r="T1086" s="33"/>
      <c r="U1086" s="33"/>
      <c r="V1086" s="33"/>
      <c r="W1086" s="33"/>
      <c r="X1086" s="33"/>
    </row>
    <row r="1087" spans="1:24" s="34" customFormat="1">
      <c r="A1087" s="29"/>
      <c r="B1087" s="29"/>
      <c r="C1087" s="29"/>
      <c r="D1087" s="29"/>
      <c r="E1087" s="29"/>
      <c r="F1087" s="29"/>
      <c r="G1087" s="29"/>
      <c r="H1087" s="29"/>
      <c r="I1087" s="30"/>
      <c r="J1087" s="30"/>
      <c r="K1087" s="30"/>
      <c r="L1087" s="30"/>
      <c r="M1087" s="40"/>
      <c r="N1087" s="40"/>
      <c r="O1087" s="31"/>
      <c r="P1087" s="31"/>
      <c r="Q1087" s="32"/>
      <c r="R1087" s="32"/>
      <c r="S1087" s="33"/>
      <c r="T1087" s="33"/>
      <c r="U1087" s="33"/>
      <c r="V1087" s="33"/>
      <c r="W1087" s="33"/>
      <c r="X1087" s="33"/>
    </row>
    <row r="1088" spans="1:24" s="34" customFormat="1">
      <c r="A1088" s="29"/>
      <c r="B1088" s="29"/>
      <c r="C1088" s="29"/>
      <c r="D1088" s="29"/>
      <c r="E1088" s="29"/>
      <c r="F1088" s="29"/>
      <c r="G1088" s="29"/>
      <c r="H1088" s="29"/>
      <c r="I1088" s="30"/>
      <c r="J1088" s="30"/>
      <c r="K1088" s="30"/>
      <c r="L1088" s="30"/>
      <c r="M1088" s="40"/>
      <c r="N1088" s="40"/>
      <c r="O1088" s="31"/>
      <c r="P1088" s="31"/>
      <c r="Q1088" s="32"/>
      <c r="R1088" s="32"/>
      <c r="S1088" s="33"/>
      <c r="T1088" s="33"/>
      <c r="U1088" s="33"/>
      <c r="V1088" s="33"/>
      <c r="W1088" s="33"/>
      <c r="X1088" s="33"/>
    </row>
    <row r="1089" spans="1:24" s="34" customFormat="1">
      <c r="A1089" s="29"/>
      <c r="B1089" s="29"/>
      <c r="C1089" s="29"/>
      <c r="D1089" s="29"/>
      <c r="E1089" s="29"/>
      <c r="F1089" s="29"/>
      <c r="G1089" s="29"/>
      <c r="H1089" s="29"/>
      <c r="I1089" s="30"/>
      <c r="J1089" s="30"/>
      <c r="K1089" s="30"/>
      <c r="L1089" s="30"/>
      <c r="M1089" s="40"/>
      <c r="N1089" s="40"/>
      <c r="O1089" s="31"/>
      <c r="P1089" s="31"/>
      <c r="Q1089" s="32"/>
      <c r="R1089" s="32"/>
      <c r="S1089" s="33"/>
      <c r="T1089" s="33"/>
      <c r="U1089" s="33"/>
      <c r="V1089" s="33"/>
      <c r="W1089" s="33"/>
      <c r="X1089" s="33"/>
    </row>
    <row r="1090" spans="1:24" s="34" customFormat="1">
      <c r="A1090" s="29"/>
      <c r="B1090" s="29"/>
      <c r="C1090" s="29"/>
      <c r="D1090" s="29"/>
      <c r="E1090" s="29"/>
      <c r="F1090" s="29"/>
      <c r="G1090" s="29"/>
      <c r="H1090" s="29"/>
      <c r="I1090" s="30"/>
      <c r="J1090" s="30"/>
      <c r="K1090" s="30"/>
      <c r="L1090" s="30"/>
      <c r="M1090" s="40"/>
      <c r="N1090" s="40"/>
      <c r="O1090" s="31"/>
      <c r="P1090" s="31"/>
      <c r="Q1090" s="32"/>
      <c r="R1090" s="32"/>
      <c r="S1090" s="33"/>
      <c r="T1090" s="33"/>
      <c r="U1090" s="33"/>
      <c r="V1090" s="33"/>
      <c r="W1090" s="33"/>
      <c r="X1090" s="33"/>
    </row>
    <row r="1091" spans="1:24" s="34" customFormat="1">
      <c r="A1091" s="29"/>
      <c r="B1091" s="29"/>
      <c r="C1091" s="29"/>
      <c r="D1091" s="29"/>
      <c r="E1091" s="29"/>
      <c r="F1091" s="29"/>
      <c r="G1091" s="29"/>
      <c r="H1091" s="29"/>
      <c r="I1091" s="30"/>
      <c r="J1091" s="30"/>
      <c r="K1091" s="30"/>
      <c r="L1091" s="30"/>
      <c r="M1091" s="40"/>
      <c r="N1091" s="40"/>
      <c r="O1091" s="31"/>
      <c r="P1091" s="31"/>
      <c r="Q1091" s="32"/>
      <c r="R1091" s="32"/>
      <c r="S1091" s="33"/>
      <c r="T1091" s="33"/>
      <c r="U1091" s="33"/>
      <c r="V1091" s="33"/>
      <c r="W1091" s="33"/>
      <c r="X1091" s="33"/>
    </row>
    <row r="1092" spans="1:24" s="34" customFormat="1">
      <c r="A1092" s="29"/>
      <c r="B1092" s="29"/>
      <c r="C1092" s="29"/>
      <c r="D1092" s="29"/>
      <c r="E1092" s="29"/>
      <c r="F1092" s="29"/>
      <c r="G1092" s="29"/>
      <c r="H1092" s="29"/>
      <c r="I1092" s="30"/>
      <c r="J1092" s="30"/>
      <c r="K1092" s="30"/>
      <c r="L1092" s="30"/>
      <c r="M1092" s="40"/>
      <c r="N1092" s="40"/>
      <c r="O1092" s="31"/>
      <c r="P1092" s="31"/>
      <c r="Q1092" s="32"/>
      <c r="R1092" s="32"/>
      <c r="S1092" s="33"/>
      <c r="T1092" s="33"/>
      <c r="U1092" s="33"/>
      <c r="V1092" s="33"/>
      <c r="W1092" s="33"/>
      <c r="X1092" s="33"/>
    </row>
    <row r="1093" spans="1:24" s="34" customFormat="1">
      <c r="A1093" s="29"/>
      <c r="B1093" s="29"/>
      <c r="C1093" s="29"/>
      <c r="D1093" s="29"/>
      <c r="E1093" s="29"/>
      <c r="F1093" s="29"/>
      <c r="G1093" s="29"/>
      <c r="H1093" s="29"/>
      <c r="I1093" s="30"/>
      <c r="J1093" s="30"/>
      <c r="K1093" s="30"/>
      <c r="L1093" s="30"/>
      <c r="M1093" s="40"/>
      <c r="N1093" s="40"/>
      <c r="O1093" s="31"/>
      <c r="P1093" s="31"/>
      <c r="Q1093" s="32"/>
      <c r="R1093" s="32"/>
      <c r="S1093" s="33"/>
      <c r="T1093" s="33"/>
      <c r="U1093" s="33"/>
      <c r="V1093" s="33"/>
      <c r="W1093" s="33"/>
      <c r="X1093" s="33"/>
    </row>
    <row r="1094" spans="1:24" s="34" customFormat="1">
      <c r="A1094" s="29"/>
      <c r="B1094" s="29"/>
      <c r="C1094" s="29"/>
      <c r="D1094" s="29"/>
      <c r="E1094" s="29"/>
      <c r="F1094" s="29"/>
      <c r="G1094" s="29"/>
      <c r="H1094" s="29"/>
      <c r="I1094" s="30"/>
      <c r="J1094" s="30"/>
      <c r="K1094" s="30"/>
      <c r="L1094" s="30"/>
      <c r="M1094" s="40"/>
      <c r="N1094" s="40"/>
      <c r="O1094" s="31"/>
      <c r="P1094" s="31"/>
      <c r="Q1094" s="32"/>
      <c r="R1094" s="32"/>
      <c r="S1094" s="33"/>
      <c r="T1094" s="33"/>
      <c r="U1094" s="33"/>
      <c r="V1094" s="33"/>
      <c r="W1094" s="33"/>
      <c r="X1094" s="33"/>
    </row>
    <row r="1095" spans="1:24" s="34" customFormat="1">
      <c r="A1095" s="29"/>
      <c r="B1095" s="29"/>
      <c r="C1095" s="29"/>
      <c r="D1095" s="29"/>
      <c r="E1095" s="29"/>
      <c r="F1095" s="29"/>
      <c r="G1095" s="29"/>
      <c r="H1095" s="29"/>
      <c r="I1095" s="30"/>
      <c r="J1095" s="30"/>
      <c r="K1095" s="30"/>
      <c r="L1095" s="30"/>
      <c r="M1095" s="40"/>
      <c r="N1095" s="40"/>
      <c r="O1095" s="31"/>
      <c r="P1095" s="31"/>
      <c r="Q1095" s="32"/>
      <c r="R1095" s="32"/>
      <c r="S1095" s="33"/>
      <c r="T1095" s="33"/>
      <c r="U1095" s="33"/>
      <c r="V1095" s="33"/>
      <c r="W1095" s="33"/>
      <c r="X1095" s="33"/>
    </row>
    <row r="1096" spans="1:24" s="34" customFormat="1">
      <c r="A1096" s="29"/>
      <c r="B1096" s="29"/>
      <c r="C1096" s="29"/>
      <c r="D1096" s="29"/>
      <c r="E1096" s="29"/>
      <c r="F1096" s="29"/>
      <c r="G1096" s="29"/>
      <c r="H1096" s="29"/>
      <c r="I1096" s="30"/>
      <c r="J1096" s="30"/>
      <c r="K1096" s="30"/>
      <c r="L1096" s="30"/>
      <c r="M1096" s="40"/>
      <c r="N1096" s="40"/>
      <c r="O1096" s="31"/>
      <c r="P1096" s="31"/>
      <c r="Q1096" s="32"/>
      <c r="R1096" s="32"/>
      <c r="S1096" s="33"/>
      <c r="T1096" s="33"/>
      <c r="U1096" s="33"/>
      <c r="V1096" s="33"/>
      <c r="W1096" s="33"/>
      <c r="X1096" s="33"/>
    </row>
    <row r="1097" spans="1:24" s="34" customFormat="1">
      <c r="A1097" s="29"/>
      <c r="B1097" s="29"/>
      <c r="C1097" s="29"/>
      <c r="D1097" s="29"/>
      <c r="E1097" s="29"/>
      <c r="F1097" s="29"/>
      <c r="G1097" s="29"/>
      <c r="H1097" s="29"/>
      <c r="I1097" s="30"/>
      <c r="J1097" s="30"/>
      <c r="K1097" s="30"/>
      <c r="L1097" s="30"/>
      <c r="M1097" s="40"/>
      <c r="N1097" s="40"/>
      <c r="O1097" s="31"/>
      <c r="P1097" s="31"/>
      <c r="Q1097" s="32"/>
      <c r="R1097" s="32"/>
      <c r="S1097" s="33"/>
      <c r="T1097" s="33"/>
      <c r="U1097" s="33"/>
      <c r="V1097" s="33"/>
      <c r="W1097" s="33"/>
      <c r="X1097" s="33"/>
    </row>
    <row r="1098" spans="1:24" s="34" customFormat="1">
      <c r="A1098" s="29"/>
      <c r="B1098" s="29"/>
      <c r="C1098" s="29"/>
      <c r="D1098" s="29"/>
      <c r="E1098" s="29"/>
      <c r="F1098" s="29"/>
      <c r="G1098" s="29"/>
      <c r="H1098" s="29"/>
      <c r="I1098" s="30"/>
      <c r="J1098" s="30"/>
      <c r="K1098" s="30"/>
      <c r="L1098" s="30"/>
      <c r="M1098" s="40"/>
      <c r="N1098" s="40"/>
      <c r="O1098" s="31"/>
      <c r="P1098" s="31"/>
      <c r="Q1098" s="32"/>
      <c r="R1098" s="32"/>
      <c r="S1098" s="33"/>
      <c r="T1098" s="33"/>
      <c r="U1098" s="33"/>
      <c r="V1098" s="33"/>
      <c r="W1098" s="33"/>
      <c r="X1098" s="33"/>
    </row>
    <row r="1099" spans="1:24" s="34" customFormat="1">
      <c r="A1099" s="29"/>
      <c r="B1099" s="29"/>
      <c r="C1099" s="29"/>
      <c r="D1099" s="29"/>
      <c r="E1099" s="29"/>
      <c r="F1099" s="29"/>
      <c r="G1099" s="29"/>
      <c r="H1099" s="29"/>
      <c r="I1099" s="30"/>
      <c r="J1099" s="30"/>
      <c r="K1099" s="30"/>
      <c r="L1099" s="30"/>
      <c r="M1099" s="40"/>
      <c r="N1099" s="40"/>
      <c r="O1099" s="31"/>
      <c r="P1099" s="31"/>
      <c r="Q1099" s="32"/>
      <c r="R1099" s="32"/>
      <c r="S1099" s="33"/>
      <c r="T1099" s="33"/>
      <c r="U1099" s="33"/>
      <c r="V1099" s="33"/>
      <c r="W1099" s="33"/>
      <c r="X1099" s="33"/>
    </row>
    <row r="1100" spans="1:24" s="34" customFormat="1">
      <c r="A1100" s="29"/>
      <c r="B1100" s="29"/>
      <c r="C1100" s="29"/>
      <c r="D1100" s="29"/>
      <c r="E1100" s="29"/>
      <c r="F1100" s="29"/>
      <c r="G1100" s="29"/>
      <c r="H1100" s="29"/>
      <c r="I1100" s="30"/>
      <c r="J1100" s="30"/>
      <c r="K1100" s="30"/>
      <c r="L1100" s="30"/>
      <c r="M1100" s="40"/>
      <c r="N1100" s="40"/>
      <c r="O1100" s="31"/>
      <c r="P1100" s="31"/>
      <c r="Q1100" s="32"/>
      <c r="R1100" s="32"/>
      <c r="S1100" s="33"/>
      <c r="T1100" s="33"/>
      <c r="U1100" s="33"/>
      <c r="V1100" s="33"/>
      <c r="W1100" s="33"/>
      <c r="X1100" s="33"/>
    </row>
    <row r="1101" spans="1:24" s="34" customFormat="1">
      <c r="A1101" s="29"/>
      <c r="B1101" s="29"/>
      <c r="C1101" s="29"/>
      <c r="D1101" s="29"/>
      <c r="E1101" s="29"/>
      <c r="F1101" s="29"/>
      <c r="G1101" s="29"/>
      <c r="H1101" s="29"/>
      <c r="I1101" s="30"/>
      <c r="J1101" s="30"/>
      <c r="K1101" s="30"/>
      <c r="L1101" s="30"/>
      <c r="M1101" s="40"/>
      <c r="N1101" s="40"/>
      <c r="O1101" s="31"/>
      <c r="P1101" s="31"/>
      <c r="Q1101" s="32"/>
      <c r="R1101" s="32"/>
      <c r="S1101" s="33"/>
      <c r="T1101" s="33"/>
      <c r="U1101" s="33"/>
      <c r="V1101" s="33"/>
      <c r="W1101" s="33"/>
      <c r="X1101" s="33"/>
    </row>
    <row r="1102" spans="1:24" s="34" customFormat="1">
      <c r="A1102" s="29"/>
      <c r="B1102" s="29"/>
      <c r="C1102" s="29"/>
      <c r="D1102" s="29"/>
      <c r="E1102" s="29"/>
      <c r="F1102" s="29"/>
      <c r="G1102" s="29"/>
      <c r="H1102" s="29"/>
      <c r="I1102" s="30"/>
      <c r="J1102" s="30"/>
      <c r="K1102" s="30"/>
      <c r="L1102" s="30"/>
      <c r="M1102" s="40"/>
      <c r="N1102" s="40"/>
      <c r="O1102" s="31"/>
      <c r="P1102" s="31"/>
      <c r="Q1102" s="32"/>
      <c r="R1102" s="32"/>
      <c r="S1102" s="33"/>
      <c r="T1102" s="33"/>
      <c r="U1102" s="33"/>
      <c r="V1102" s="33"/>
      <c r="W1102" s="33"/>
      <c r="X1102" s="33"/>
    </row>
    <row r="1103" spans="1:24" s="34" customFormat="1">
      <c r="A1103" s="29"/>
      <c r="B1103" s="29"/>
      <c r="C1103" s="29"/>
      <c r="D1103" s="29"/>
      <c r="E1103" s="29"/>
      <c r="F1103" s="29"/>
      <c r="G1103" s="29"/>
      <c r="H1103" s="29"/>
      <c r="I1103" s="30"/>
      <c r="J1103" s="30"/>
      <c r="K1103" s="30"/>
      <c r="L1103" s="30"/>
      <c r="M1103" s="40"/>
      <c r="N1103" s="40"/>
      <c r="O1103" s="31"/>
      <c r="P1103" s="31"/>
      <c r="Q1103" s="32"/>
      <c r="R1103" s="32"/>
      <c r="S1103" s="33"/>
      <c r="T1103" s="33"/>
      <c r="U1103" s="33"/>
      <c r="V1103" s="33"/>
      <c r="W1103" s="33"/>
      <c r="X1103" s="33"/>
    </row>
    <row r="1104" spans="1:24" s="34" customFormat="1">
      <c r="A1104" s="29"/>
      <c r="B1104" s="29"/>
      <c r="C1104" s="29"/>
      <c r="D1104" s="29"/>
      <c r="E1104" s="29"/>
      <c r="F1104" s="29"/>
      <c r="G1104" s="29"/>
      <c r="H1104" s="29"/>
      <c r="I1104" s="30"/>
      <c r="J1104" s="30"/>
      <c r="K1104" s="30"/>
      <c r="L1104" s="30"/>
      <c r="M1104" s="40"/>
      <c r="N1104" s="40"/>
      <c r="O1104" s="31"/>
      <c r="P1104" s="31"/>
      <c r="Q1104" s="32"/>
      <c r="R1104" s="32"/>
      <c r="S1104" s="33"/>
      <c r="T1104" s="33"/>
      <c r="U1104" s="33"/>
      <c r="V1104" s="33"/>
      <c r="W1104" s="33"/>
      <c r="X1104" s="33"/>
    </row>
    <row r="1105" spans="1:24" s="34" customFormat="1">
      <c r="A1105" s="29"/>
      <c r="B1105" s="29"/>
      <c r="C1105" s="29"/>
      <c r="D1105" s="29"/>
      <c r="E1105" s="29"/>
      <c r="F1105" s="29"/>
      <c r="G1105" s="29"/>
      <c r="H1105" s="29"/>
      <c r="I1105" s="30"/>
      <c r="J1105" s="30"/>
      <c r="K1105" s="30"/>
      <c r="L1105" s="30"/>
      <c r="M1105" s="40"/>
      <c r="N1105" s="40"/>
      <c r="O1105" s="31"/>
      <c r="P1105" s="31"/>
      <c r="Q1105" s="32"/>
      <c r="R1105" s="32"/>
      <c r="S1105" s="33"/>
      <c r="T1105" s="33"/>
      <c r="U1105" s="33"/>
      <c r="V1105" s="33"/>
      <c r="W1105" s="33"/>
      <c r="X1105" s="33"/>
    </row>
    <row r="1106" spans="1:24" s="34" customFormat="1">
      <c r="A1106" s="29"/>
      <c r="B1106" s="29"/>
      <c r="C1106" s="29"/>
      <c r="D1106" s="29"/>
      <c r="E1106" s="29"/>
      <c r="F1106" s="29"/>
      <c r="G1106" s="29"/>
      <c r="H1106" s="29"/>
      <c r="I1106" s="30"/>
      <c r="J1106" s="30"/>
      <c r="K1106" s="30"/>
      <c r="L1106" s="30"/>
      <c r="M1106" s="40"/>
      <c r="N1106" s="40"/>
      <c r="O1106" s="31"/>
      <c r="P1106" s="31"/>
      <c r="Q1106" s="32"/>
      <c r="R1106" s="32"/>
      <c r="S1106" s="33"/>
      <c r="T1106" s="33"/>
      <c r="U1106" s="33"/>
      <c r="V1106" s="33"/>
      <c r="W1106" s="33"/>
      <c r="X1106" s="33"/>
    </row>
    <row r="1107" spans="1:24" s="34" customFormat="1">
      <c r="A1107" s="29"/>
      <c r="B1107" s="29"/>
      <c r="C1107" s="29"/>
      <c r="D1107" s="29"/>
      <c r="E1107" s="29"/>
      <c r="F1107" s="29"/>
      <c r="G1107" s="29"/>
      <c r="H1107" s="29"/>
      <c r="I1107" s="30"/>
      <c r="J1107" s="30"/>
      <c r="K1107" s="30"/>
      <c r="L1107" s="30"/>
      <c r="M1107" s="40"/>
      <c r="N1107" s="40"/>
      <c r="O1107" s="31"/>
      <c r="P1107" s="31"/>
      <c r="Q1107" s="32"/>
      <c r="R1107" s="32"/>
      <c r="S1107" s="33"/>
      <c r="T1107" s="33"/>
      <c r="U1107" s="33"/>
      <c r="V1107" s="33"/>
      <c r="W1107" s="33"/>
      <c r="X1107" s="33"/>
    </row>
    <row r="1108" spans="1:24" s="34" customFormat="1">
      <c r="A1108" s="29"/>
      <c r="B1108" s="29"/>
      <c r="C1108" s="29"/>
      <c r="D1108" s="29"/>
      <c r="E1108" s="29"/>
      <c r="F1108" s="29"/>
      <c r="G1108" s="29"/>
      <c r="H1108" s="29"/>
      <c r="I1108" s="30"/>
      <c r="J1108" s="30"/>
      <c r="K1108" s="30"/>
      <c r="L1108" s="30"/>
      <c r="M1108" s="40"/>
      <c r="N1108" s="40"/>
      <c r="O1108" s="31"/>
      <c r="P1108" s="31"/>
      <c r="Q1108" s="32"/>
      <c r="R1108" s="32"/>
      <c r="S1108" s="33"/>
      <c r="T1108" s="33"/>
      <c r="U1108" s="33"/>
      <c r="V1108" s="33"/>
      <c r="W1108" s="33"/>
      <c r="X1108" s="33"/>
    </row>
    <row r="1109" spans="1:24" s="34" customFormat="1">
      <c r="A1109" s="29"/>
      <c r="B1109" s="29"/>
      <c r="C1109" s="29"/>
      <c r="D1109" s="29"/>
      <c r="E1109" s="29"/>
      <c r="F1109" s="29"/>
      <c r="G1109" s="29"/>
      <c r="H1109" s="29"/>
      <c r="I1109" s="30"/>
      <c r="J1109" s="30"/>
      <c r="K1109" s="30"/>
      <c r="L1109" s="30"/>
      <c r="M1109" s="40"/>
      <c r="N1109" s="40"/>
      <c r="O1109" s="31"/>
      <c r="P1109" s="31"/>
      <c r="Q1109" s="32"/>
      <c r="R1109" s="32"/>
      <c r="S1109" s="33"/>
      <c r="T1109" s="33"/>
      <c r="U1109" s="33"/>
      <c r="V1109" s="33"/>
      <c r="W1109" s="33"/>
      <c r="X1109" s="33"/>
    </row>
    <row r="1110" spans="1:24" s="34" customFormat="1">
      <c r="A1110" s="29"/>
      <c r="B1110" s="29"/>
      <c r="C1110" s="29"/>
      <c r="D1110" s="29"/>
      <c r="E1110" s="29"/>
      <c r="F1110" s="29"/>
      <c r="G1110" s="29"/>
      <c r="H1110" s="29"/>
      <c r="I1110" s="30"/>
      <c r="J1110" s="30"/>
      <c r="K1110" s="30"/>
      <c r="L1110" s="30"/>
      <c r="M1110" s="40"/>
      <c r="N1110" s="40"/>
      <c r="O1110" s="31"/>
      <c r="P1110" s="31"/>
      <c r="Q1110" s="32"/>
      <c r="R1110" s="32"/>
      <c r="S1110" s="33"/>
      <c r="T1110" s="33"/>
      <c r="U1110" s="33"/>
      <c r="V1110" s="33"/>
      <c r="W1110" s="33"/>
      <c r="X1110" s="33"/>
    </row>
    <row r="1111" spans="1:24" s="34" customFormat="1">
      <c r="A1111" s="29"/>
      <c r="B1111" s="29"/>
      <c r="C1111" s="29"/>
      <c r="D1111" s="29"/>
      <c r="E1111" s="29"/>
      <c r="F1111" s="29"/>
      <c r="G1111" s="29"/>
      <c r="H1111" s="29"/>
      <c r="I1111" s="30"/>
      <c r="J1111" s="30"/>
      <c r="K1111" s="30"/>
      <c r="L1111" s="30"/>
      <c r="M1111" s="40"/>
      <c r="N1111" s="40"/>
      <c r="O1111" s="31"/>
      <c r="P1111" s="31"/>
      <c r="Q1111" s="32"/>
      <c r="R1111" s="32"/>
      <c r="S1111" s="33"/>
      <c r="T1111" s="33"/>
      <c r="U1111" s="33"/>
      <c r="V1111" s="33"/>
      <c r="W1111" s="33"/>
      <c r="X1111" s="33"/>
    </row>
    <row r="1112" spans="1:24" s="34" customFormat="1">
      <c r="A1112" s="29"/>
      <c r="B1112" s="29"/>
      <c r="C1112" s="29"/>
      <c r="D1112" s="29"/>
      <c r="E1112" s="29"/>
      <c r="F1112" s="29"/>
      <c r="G1112" s="29"/>
      <c r="H1112" s="29"/>
      <c r="I1112" s="30"/>
      <c r="J1112" s="30"/>
      <c r="K1112" s="30"/>
      <c r="L1112" s="30"/>
      <c r="M1112" s="40"/>
      <c r="N1112" s="40"/>
      <c r="O1112" s="31"/>
      <c r="P1112" s="31"/>
      <c r="Q1112" s="32"/>
      <c r="R1112" s="32"/>
      <c r="S1112" s="33"/>
      <c r="T1112" s="33"/>
      <c r="U1112" s="33"/>
      <c r="V1112" s="33"/>
      <c r="W1112" s="33"/>
      <c r="X1112" s="33"/>
    </row>
    <row r="1113" spans="1:24" s="34" customFormat="1">
      <c r="A1113" s="29"/>
      <c r="B1113" s="29"/>
      <c r="C1113" s="29"/>
      <c r="D1113" s="29"/>
      <c r="E1113" s="29"/>
      <c r="F1113" s="29"/>
      <c r="G1113" s="29"/>
      <c r="H1113" s="29"/>
      <c r="I1113" s="30"/>
      <c r="J1113" s="30"/>
      <c r="K1113" s="30"/>
      <c r="L1113" s="30"/>
      <c r="M1113" s="40"/>
      <c r="N1113" s="40"/>
      <c r="O1113" s="31"/>
      <c r="P1113" s="31"/>
      <c r="Q1113" s="32"/>
      <c r="R1113" s="32"/>
      <c r="S1113" s="33"/>
      <c r="T1113" s="33"/>
      <c r="U1113" s="33"/>
      <c r="V1113" s="33"/>
      <c r="W1113" s="33"/>
      <c r="X1113" s="33"/>
    </row>
    <row r="1114" spans="1:24" s="34" customFormat="1">
      <c r="A1114" s="29"/>
      <c r="B1114" s="29"/>
      <c r="C1114" s="29"/>
      <c r="D1114" s="29"/>
      <c r="E1114" s="29"/>
      <c r="F1114" s="29"/>
      <c r="G1114" s="29"/>
      <c r="H1114" s="29"/>
      <c r="I1114" s="30"/>
      <c r="J1114" s="30"/>
      <c r="K1114" s="30"/>
      <c r="L1114" s="30"/>
      <c r="M1114" s="40"/>
      <c r="N1114" s="40"/>
      <c r="O1114" s="31"/>
      <c r="P1114" s="31"/>
      <c r="Q1114" s="32"/>
      <c r="R1114" s="32"/>
      <c r="S1114" s="33"/>
      <c r="T1114" s="33"/>
      <c r="U1114" s="33"/>
      <c r="V1114" s="33"/>
      <c r="W1114" s="33"/>
      <c r="X1114" s="33"/>
    </row>
    <row r="1115" spans="1:24" s="34" customFormat="1">
      <c r="A1115" s="29"/>
      <c r="B1115" s="29"/>
      <c r="C1115" s="29"/>
      <c r="D1115" s="29"/>
      <c r="E1115" s="29"/>
      <c r="F1115" s="29"/>
      <c r="G1115" s="29"/>
      <c r="H1115" s="29"/>
      <c r="I1115" s="30"/>
      <c r="J1115" s="30"/>
      <c r="K1115" s="30"/>
      <c r="L1115" s="30"/>
      <c r="M1115" s="40"/>
      <c r="N1115" s="40"/>
      <c r="O1115" s="31"/>
      <c r="P1115" s="31"/>
      <c r="Q1115" s="32"/>
      <c r="R1115" s="32"/>
      <c r="S1115" s="33"/>
      <c r="T1115" s="33"/>
      <c r="U1115" s="33"/>
      <c r="V1115" s="33"/>
      <c r="W1115" s="33"/>
      <c r="X1115" s="33"/>
    </row>
    <row r="1116" spans="1:24" s="34" customFormat="1">
      <c r="A1116" s="29"/>
      <c r="B1116" s="29"/>
      <c r="C1116" s="29"/>
      <c r="D1116" s="29"/>
      <c r="E1116" s="29"/>
      <c r="F1116" s="29"/>
      <c r="G1116" s="29"/>
      <c r="H1116" s="29"/>
      <c r="I1116" s="30"/>
      <c r="J1116" s="30"/>
      <c r="K1116" s="30"/>
      <c r="L1116" s="30"/>
      <c r="M1116" s="40"/>
      <c r="N1116" s="40"/>
      <c r="O1116" s="31"/>
      <c r="P1116" s="31"/>
      <c r="Q1116" s="32"/>
      <c r="R1116" s="32"/>
      <c r="S1116" s="33"/>
      <c r="T1116" s="33"/>
      <c r="U1116" s="33"/>
      <c r="V1116" s="33"/>
      <c r="W1116" s="33"/>
      <c r="X1116" s="33"/>
    </row>
    <row r="1117" spans="1:24" s="34" customFormat="1">
      <c r="A1117" s="29"/>
      <c r="B1117" s="29"/>
      <c r="C1117" s="29"/>
      <c r="D1117" s="29"/>
      <c r="E1117" s="29"/>
      <c r="F1117" s="29"/>
      <c r="G1117" s="29"/>
      <c r="H1117" s="29"/>
      <c r="I1117" s="30"/>
      <c r="J1117" s="30"/>
      <c r="K1117" s="30"/>
      <c r="L1117" s="30"/>
      <c r="M1117" s="40"/>
      <c r="N1117" s="40"/>
      <c r="O1117" s="31"/>
      <c r="P1117" s="31"/>
      <c r="Q1117" s="32"/>
      <c r="R1117" s="32"/>
      <c r="S1117" s="33"/>
      <c r="T1117" s="33"/>
      <c r="U1117" s="33"/>
      <c r="V1117" s="33"/>
      <c r="W1117" s="33"/>
      <c r="X1117" s="33"/>
    </row>
    <row r="1118" spans="1:24" s="34" customFormat="1">
      <c r="A1118" s="29"/>
      <c r="B1118" s="29"/>
      <c r="C1118" s="29"/>
      <c r="D1118" s="29"/>
      <c r="E1118" s="29"/>
      <c r="F1118" s="29"/>
      <c r="G1118" s="29"/>
      <c r="H1118" s="29"/>
      <c r="I1118" s="30"/>
      <c r="J1118" s="30"/>
      <c r="K1118" s="30"/>
      <c r="L1118" s="30"/>
      <c r="M1118" s="40"/>
      <c r="N1118" s="40"/>
      <c r="O1118" s="31"/>
      <c r="P1118" s="31"/>
      <c r="Q1118" s="32"/>
      <c r="R1118" s="32"/>
      <c r="S1118" s="33"/>
      <c r="T1118" s="33"/>
      <c r="U1118" s="33"/>
      <c r="V1118" s="33"/>
      <c r="W1118" s="33"/>
      <c r="X1118" s="33"/>
    </row>
    <row r="1119" spans="1:24" s="34" customFormat="1">
      <c r="A1119" s="29"/>
      <c r="B1119" s="29"/>
      <c r="C1119" s="29"/>
      <c r="D1119" s="29"/>
      <c r="E1119" s="29"/>
      <c r="F1119" s="29"/>
      <c r="G1119" s="29"/>
      <c r="H1119" s="29"/>
      <c r="I1119" s="30"/>
      <c r="J1119" s="30"/>
      <c r="K1119" s="30"/>
      <c r="L1119" s="30"/>
      <c r="M1119" s="40"/>
      <c r="N1119" s="40"/>
      <c r="O1119" s="31"/>
      <c r="P1119" s="31"/>
      <c r="Q1119" s="32"/>
      <c r="R1119" s="32"/>
      <c r="S1119" s="33"/>
      <c r="T1119" s="33"/>
      <c r="U1119" s="33"/>
      <c r="V1119" s="33"/>
      <c r="W1119" s="33"/>
      <c r="X1119" s="33"/>
    </row>
    <row r="1120" spans="1:24" s="34" customFormat="1">
      <c r="A1120" s="29"/>
      <c r="B1120" s="29"/>
      <c r="C1120" s="29"/>
      <c r="D1120" s="29"/>
      <c r="E1120" s="29"/>
      <c r="F1120" s="29"/>
      <c r="G1120" s="29"/>
      <c r="H1120" s="29"/>
      <c r="I1120" s="30"/>
      <c r="J1120" s="30"/>
      <c r="K1120" s="30"/>
      <c r="L1120" s="30"/>
      <c r="M1120" s="40"/>
      <c r="N1120" s="40"/>
      <c r="O1120" s="31"/>
      <c r="P1120" s="31"/>
      <c r="Q1120" s="32"/>
      <c r="R1120" s="32"/>
      <c r="S1120" s="33"/>
      <c r="T1120" s="33"/>
      <c r="U1120" s="33"/>
      <c r="V1120" s="33"/>
      <c r="W1120" s="33"/>
      <c r="X1120" s="33"/>
    </row>
    <row r="1121" spans="1:24" s="34" customFormat="1">
      <c r="A1121" s="29"/>
      <c r="B1121" s="29"/>
      <c r="C1121" s="29"/>
      <c r="D1121" s="29"/>
      <c r="E1121" s="29"/>
      <c r="F1121" s="29"/>
      <c r="G1121" s="29"/>
      <c r="H1121" s="29"/>
      <c r="I1121" s="30"/>
      <c r="J1121" s="30"/>
      <c r="K1121" s="30"/>
      <c r="L1121" s="30"/>
      <c r="M1121" s="40"/>
      <c r="N1121" s="40"/>
      <c r="O1121" s="31"/>
      <c r="P1121" s="31"/>
      <c r="Q1121" s="32"/>
      <c r="R1121" s="32"/>
      <c r="S1121" s="33"/>
      <c r="T1121" s="33"/>
      <c r="U1121" s="33"/>
      <c r="V1121" s="33"/>
      <c r="W1121" s="33"/>
      <c r="X1121" s="33"/>
    </row>
    <row r="1122" spans="1:24" s="34" customFormat="1">
      <c r="A1122" s="29"/>
      <c r="B1122" s="29"/>
      <c r="C1122" s="29"/>
      <c r="D1122" s="29"/>
      <c r="E1122" s="29"/>
      <c r="F1122" s="29"/>
      <c r="G1122" s="29"/>
      <c r="H1122" s="29"/>
      <c r="I1122" s="30"/>
      <c r="J1122" s="30"/>
      <c r="K1122" s="30"/>
      <c r="L1122" s="30"/>
      <c r="M1122" s="40"/>
      <c r="N1122" s="40"/>
      <c r="O1122" s="31"/>
      <c r="P1122" s="31"/>
      <c r="Q1122" s="32"/>
      <c r="R1122" s="32"/>
      <c r="S1122" s="33"/>
      <c r="T1122" s="33"/>
      <c r="U1122" s="33"/>
      <c r="V1122" s="33"/>
      <c r="W1122" s="33"/>
      <c r="X1122" s="33"/>
    </row>
    <row r="1123" spans="1:24" s="34" customFormat="1">
      <c r="A1123" s="29"/>
      <c r="B1123" s="29"/>
      <c r="C1123" s="29"/>
      <c r="D1123" s="29"/>
      <c r="E1123" s="29"/>
      <c r="F1123" s="29"/>
      <c r="G1123" s="29"/>
      <c r="H1123" s="29"/>
      <c r="I1123" s="30"/>
      <c r="J1123" s="30"/>
      <c r="K1123" s="30"/>
      <c r="L1123" s="30"/>
      <c r="M1123" s="40"/>
      <c r="N1123" s="40"/>
      <c r="O1123" s="31"/>
      <c r="P1123" s="31"/>
      <c r="Q1123" s="32"/>
      <c r="R1123" s="32"/>
      <c r="S1123" s="33"/>
      <c r="T1123" s="33"/>
      <c r="U1123" s="33"/>
      <c r="V1123" s="33"/>
      <c r="W1123" s="33"/>
      <c r="X1123" s="33"/>
    </row>
    <row r="1124" spans="1:24" s="34" customFormat="1">
      <c r="A1124" s="29"/>
      <c r="B1124" s="29"/>
      <c r="C1124" s="29"/>
      <c r="D1124" s="29"/>
      <c r="E1124" s="29"/>
      <c r="F1124" s="29"/>
      <c r="G1124" s="29"/>
      <c r="H1124" s="29"/>
      <c r="I1124" s="30"/>
      <c r="J1124" s="30"/>
      <c r="K1124" s="30"/>
      <c r="L1124" s="30"/>
      <c r="M1124" s="40"/>
      <c r="N1124" s="40"/>
      <c r="O1124" s="31"/>
      <c r="P1124" s="31"/>
      <c r="Q1124" s="32"/>
      <c r="R1124" s="32"/>
      <c r="S1124" s="33"/>
      <c r="T1124" s="33"/>
      <c r="U1124" s="33"/>
      <c r="V1124" s="33"/>
      <c r="W1124" s="33"/>
      <c r="X1124" s="33"/>
    </row>
    <row r="1125" spans="1:24" s="34" customFormat="1">
      <c r="A1125" s="29"/>
      <c r="B1125" s="29"/>
      <c r="C1125" s="29"/>
      <c r="D1125" s="29"/>
      <c r="E1125" s="29"/>
      <c r="F1125" s="29"/>
      <c r="G1125" s="29"/>
      <c r="H1125" s="29"/>
      <c r="I1125" s="30"/>
      <c r="J1125" s="30"/>
      <c r="K1125" s="30"/>
      <c r="L1125" s="30"/>
      <c r="M1125" s="40"/>
      <c r="N1125" s="40"/>
      <c r="O1125" s="31"/>
      <c r="P1125" s="31"/>
      <c r="Q1125" s="32"/>
      <c r="R1125" s="32"/>
      <c r="S1125" s="33"/>
      <c r="T1125" s="33"/>
      <c r="U1125" s="33"/>
      <c r="V1125" s="33"/>
      <c r="W1125" s="33"/>
      <c r="X1125" s="33"/>
    </row>
    <row r="1126" spans="1:24" s="34" customFormat="1">
      <c r="A1126" s="29"/>
      <c r="B1126" s="29"/>
      <c r="C1126" s="29"/>
      <c r="D1126" s="29"/>
      <c r="E1126" s="29"/>
      <c r="F1126" s="29"/>
      <c r="G1126" s="29"/>
      <c r="H1126" s="29"/>
      <c r="I1126" s="30"/>
      <c r="J1126" s="30"/>
      <c r="K1126" s="30"/>
      <c r="L1126" s="30"/>
      <c r="M1126" s="40"/>
      <c r="N1126" s="40"/>
      <c r="O1126" s="31"/>
      <c r="P1126" s="31"/>
      <c r="Q1126" s="32"/>
      <c r="R1126" s="32"/>
      <c r="S1126" s="33"/>
      <c r="T1126" s="33"/>
      <c r="U1126" s="33"/>
      <c r="V1126" s="33"/>
      <c r="W1126" s="33"/>
      <c r="X1126" s="33"/>
    </row>
    <row r="1127" spans="1:24" s="34" customFormat="1">
      <c r="A1127" s="29"/>
      <c r="B1127" s="29"/>
      <c r="C1127" s="29"/>
      <c r="D1127" s="29"/>
      <c r="E1127" s="29"/>
      <c r="F1127" s="29"/>
      <c r="G1127" s="29"/>
      <c r="H1127" s="29"/>
      <c r="I1127" s="30"/>
      <c r="J1127" s="30"/>
      <c r="K1127" s="30"/>
      <c r="L1127" s="30"/>
      <c r="M1127" s="40"/>
      <c r="N1127" s="40"/>
      <c r="O1127" s="31"/>
      <c r="P1127" s="31"/>
      <c r="Q1127" s="32"/>
      <c r="R1127" s="32"/>
      <c r="S1127" s="33"/>
      <c r="T1127" s="33"/>
      <c r="U1127" s="33"/>
      <c r="V1127" s="33"/>
      <c r="W1127" s="33"/>
      <c r="X1127" s="33"/>
    </row>
    <row r="1128" spans="1:24" s="34" customFormat="1">
      <c r="A1128" s="29"/>
      <c r="B1128" s="29"/>
      <c r="C1128" s="29"/>
      <c r="D1128" s="29"/>
      <c r="E1128" s="29"/>
      <c r="F1128" s="29"/>
      <c r="G1128" s="29"/>
      <c r="H1128" s="29"/>
      <c r="I1128" s="30"/>
      <c r="J1128" s="30"/>
      <c r="K1128" s="30"/>
      <c r="L1128" s="30"/>
      <c r="M1128" s="40"/>
      <c r="N1128" s="40"/>
      <c r="O1128" s="31"/>
      <c r="P1128" s="31"/>
      <c r="Q1128" s="32"/>
      <c r="R1128" s="32"/>
      <c r="S1128" s="33"/>
      <c r="T1128" s="33"/>
      <c r="U1128" s="33"/>
      <c r="V1128" s="33"/>
      <c r="W1128" s="33"/>
      <c r="X1128" s="33"/>
    </row>
    <row r="1129" spans="1:24" s="34" customFormat="1">
      <c r="A1129" s="29"/>
      <c r="B1129" s="29"/>
      <c r="C1129" s="29"/>
      <c r="D1129" s="29"/>
      <c r="E1129" s="29"/>
      <c r="F1129" s="29"/>
      <c r="G1129" s="29"/>
      <c r="H1129" s="29"/>
      <c r="I1129" s="30"/>
      <c r="J1129" s="30"/>
      <c r="K1129" s="30"/>
      <c r="L1129" s="30"/>
      <c r="M1129" s="40"/>
      <c r="N1129" s="40"/>
      <c r="O1129" s="31"/>
      <c r="P1129" s="31"/>
      <c r="Q1129" s="32"/>
      <c r="R1129" s="32"/>
      <c r="S1129" s="33"/>
      <c r="T1129" s="33"/>
      <c r="U1129" s="33"/>
      <c r="V1129" s="33"/>
      <c r="W1129" s="33"/>
      <c r="X1129" s="33"/>
    </row>
    <row r="1130" spans="1:24" s="34" customFormat="1">
      <c r="A1130" s="29"/>
      <c r="B1130" s="29"/>
      <c r="C1130" s="29"/>
      <c r="D1130" s="29"/>
      <c r="E1130" s="29"/>
      <c r="F1130" s="29"/>
      <c r="G1130" s="29"/>
      <c r="H1130" s="29"/>
      <c r="I1130" s="30"/>
      <c r="J1130" s="30"/>
      <c r="K1130" s="30"/>
      <c r="L1130" s="30"/>
      <c r="M1130" s="40"/>
      <c r="N1130" s="40"/>
      <c r="O1130" s="31"/>
      <c r="P1130" s="31"/>
      <c r="Q1130" s="32"/>
      <c r="R1130" s="32"/>
      <c r="S1130" s="33"/>
      <c r="T1130" s="33"/>
      <c r="U1130" s="33"/>
      <c r="V1130" s="33"/>
      <c r="W1130" s="33"/>
      <c r="X1130" s="33"/>
    </row>
    <row r="1131" spans="1:24" s="34" customFormat="1">
      <c r="A1131" s="29"/>
      <c r="B1131" s="29"/>
      <c r="C1131" s="29"/>
      <c r="D1131" s="29"/>
      <c r="E1131" s="29"/>
      <c r="F1131" s="29"/>
      <c r="G1131" s="29"/>
      <c r="H1131" s="29"/>
      <c r="I1131" s="30"/>
      <c r="J1131" s="30"/>
      <c r="K1131" s="30"/>
      <c r="L1131" s="30"/>
      <c r="M1131" s="40"/>
      <c r="N1131" s="40"/>
      <c r="O1131" s="31"/>
      <c r="P1131" s="31"/>
      <c r="Q1131" s="32"/>
      <c r="R1131" s="32"/>
      <c r="S1131" s="33"/>
      <c r="T1131" s="33"/>
      <c r="U1131" s="33"/>
      <c r="V1131" s="33"/>
      <c r="W1131" s="33"/>
      <c r="X1131" s="33"/>
    </row>
    <row r="1132" spans="1:24" s="34" customFormat="1">
      <c r="A1132" s="29"/>
      <c r="B1132" s="29"/>
      <c r="C1132" s="29"/>
      <c r="D1132" s="29"/>
      <c r="E1132" s="29"/>
      <c r="F1132" s="29"/>
      <c r="G1132" s="29"/>
      <c r="H1132" s="29"/>
      <c r="I1132" s="30"/>
      <c r="J1132" s="30"/>
      <c r="K1132" s="30"/>
      <c r="L1132" s="30"/>
      <c r="M1132" s="40"/>
      <c r="N1132" s="40"/>
      <c r="O1132" s="31"/>
      <c r="P1132" s="31"/>
      <c r="Q1132" s="32"/>
      <c r="R1132" s="32"/>
      <c r="S1132" s="33"/>
      <c r="T1132" s="33"/>
      <c r="U1132" s="33"/>
      <c r="V1132" s="33"/>
      <c r="W1132" s="33"/>
      <c r="X1132" s="33"/>
    </row>
    <row r="1133" spans="1:24" s="34" customFormat="1">
      <c r="A1133" s="29"/>
      <c r="B1133" s="29"/>
      <c r="C1133" s="29"/>
      <c r="D1133" s="29"/>
      <c r="E1133" s="29"/>
      <c r="F1133" s="29"/>
      <c r="G1133" s="29"/>
      <c r="H1133" s="29"/>
      <c r="I1133" s="30"/>
      <c r="J1133" s="30"/>
      <c r="K1133" s="30"/>
      <c r="L1133" s="30"/>
      <c r="M1133" s="40"/>
      <c r="N1133" s="40"/>
      <c r="O1133" s="31"/>
      <c r="P1133" s="31"/>
      <c r="Q1133" s="32"/>
      <c r="R1133" s="32"/>
      <c r="S1133" s="33"/>
      <c r="T1133" s="33"/>
      <c r="U1133" s="33"/>
      <c r="V1133" s="33"/>
      <c r="W1133" s="33"/>
      <c r="X1133" s="33"/>
    </row>
    <row r="1134" spans="1:24" s="34" customFormat="1">
      <c r="A1134" s="29"/>
      <c r="B1134" s="29"/>
      <c r="C1134" s="29"/>
      <c r="D1134" s="29"/>
      <c r="E1134" s="29"/>
      <c r="F1134" s="29"/>
      <c r="G1134" s="29"/>
      <c r="H1134" s="29"/>
      <c r="I1134" s="30"/>
      <c r="J1134" s="30"/>
      <c r="K1134" s="30"/>
      <c r="L1134" s="30"/>
      <c r="M1134" s="40"/>
      <c r="N1134" s="40"/>
      <c r="O1134" s="31"/>
      <c r="P1134" s="31"/>
      <c r="Q1134" s="32"/>
      <c r="R1134" s="32"/>
      <c r="S1134" s="33"/>
      <c r="T1134" s="33"/>
      <c r="U1134" s="33"/>
      <c r="V1134" s="33"/>
      <c r="W1134" s="33"/>
      <c r="X1134" s="33"/>
    </row>
    <row r="1135" spans="1:24" s="34" customFormat="1">
      <c r="A1135" s="29"/>
      <c r="B1135" s="29"/>
      <c r="C1135" s="29"/>
      <c r="D1135" s="29"/>
      <c r="E1135" s="29"/>
      <c r="F1135" s="29"/>
      <c r="G1135" s="29"/>
      <c r="H1135" s="29"/>
      <c r="I1135" s="30"/>
      <c r="J1135" s="30"/>
      <c r="K1135" s="30"/>
      <c r="L1135" s="30"/>
      <c r="M1135" s="40"/>
      <c r="N1135" s="40"/>
      <c r="O1135" s="31"/>
      <c r="P1135" s="31"/>
      <c r="Q1135" s="32"/>
      <c r="R1135" s="32"/>
      <c r="S1135" s="33"/>
      <c r="T1135" s="33"/>
      <c r="U1135" s="33"/>
      <c r="V1135" s="33"/>
      <c r="W1135" s="33"/>
      <c r="X1135" s="33"/>
    </row>
    <row r="1136" spans="1:24" s="34" customFormat="1">
      <c r="A1136" s="29"/>
      <c r="B1136" s="29"/>
      <c r="C1136" s="29"/>
      <c r="D1136" s="29"/>
      <c r="E1136" s="29"/>
      <c r="F1136" s="29"/>
      <c r="G1136" s="29"/>
      <c r="H1136" s="29"/>
      <c r="I1136" s="30"/>
      <c r="J1136" s="30"/>
      <c r="K1136" s="30"/>
      <c r="L1136" s="30"/>
      <c r="M1136" s="40"/>
      <c r="N1136" s="40"/>
      <c r="O1136" s="31"/>
      <c r="P1136" s="31"/>
      <c r="Q1136" s="32"/>
      <c r="R1136" s="32"/>
      <c r="S1136" s="33"/>
      <c r="T1136" s="33"/>
      <c r="U1136" s="33"/>
      <c r="V1136" s="33"/>
      <c r="W1136" s="33"/>
      <c r="X1136" s="33"/>
    </row>
    <row r="1137" spans="1:24" s="34" customFormat="1">
      <c r="A1137" s="29"/>
      <c r="B1137" s="29"/>
      <c r="C1137" s="29"/>
      <c r="D1137" s="29"/>
      <c r="E1137" s="29"/>
      <c r="F1137" s="29"/>
      <c r="G1137" s="29"/>
      <c r="H1137" s="29"/>
      <c r="I1137" s="30"/>
      <c r="J1137" s="30"/>
      <c r="K1137" s="30"/>
      <c r="L1137" s="30"/>
      <c r="M1137" s="40"/>
      <c r="N1137" s="40"/>
      <c r="O1137" s="31"/>
      <c r="P1137" s="31"/>
      <c r="Q1137" s="32"/>
      <c r="R1137" s="32"/>
      <c r="S1137" s="33"/>
      <c r="T1137" s="33"/>
      <c r="U1137" s="33"/>
      <c r="V1137" s="33"/>
      <c r="W1137" s="33"/>
      <c r="X1137" s="33"/>
    </row>
    <row r="1138" spans="1:24" s="34" customFormat="1">
      <c r="A1138" s="29"/>
      <c r="B1138" s="29"/>
      <c r="C1138" s="29"/>
      <c r="D1138" s="29"/>
      <c r="E1138" s="29"/>
      <c r="F1138" s="29"/>
      <c r="G1138" s="29"/>
      <c r="H1138" s="29"/>
      <c r="I1138" s="30"/>
      <c r="J1138" s="30"/>
      <c r="K1138" s="30"/>
      <c r="L1138" s="30"/>
      <c r="M1138" s="40"/>
      <c r="N1138" s="40"/>
      <c r="O1138" s="31"/>
      <c r="P1138" s="31"/>
      <c r="Q1138" s="32"/>
      <c r="R1138" s="32"/>
      <c r="S1138" s="33"/>
      <c r="T1138" s="33"/>
      <c r="U1138" s="33"/>
      <c r="V1138" s="33"/>
      <c r="W1138" s="33"/>
      <c r="X1138" s="33"/>
    </row>
    <row r="1139" spans="1:24" s="34" customFormat="1">
      <c r="A1139" s="29"/>
      <c r="B1139" s="29"/>
      <c r="C1139" s="29"/>
      <c r="D1139" s="29"/>
      <c r="E1139" s="29"/>
      <c r="F1139" s="29"/>
      <c r="G1139" s="29"/>
      <c r="H1139" s="29"/>
      <c r="I1139" s="30"/>
      <c r="J1139" s="30"/>
      <c r="K1139" s="30"/>
      <c r="L1139" s="30"/>
      <c r="M1139" s="40"/>
      <c r="N1139" s="40"/>
      <c r="O1139" s="31"/>
      <c r="P1139" s="31"/>
      <c r="Q1139" s="32"/>
      <c r="R1139" s="32"/>
      <c r="S1139" s="33"/>
      <c r="T1139" s="33"/>
      <c r="U1139" s="33"/>
      <c r="V1139" s="33"/>
      <c r="W1139" s="33"/>
      <c r="X1139" s="33"/>
    </row>
    <row r="1140" spans="1:24" s="34" customFormat="1">
      <c r="A1140" s="29"/>
      <c r="B1140" s="29"/>
      <c r="C1140" s="29"/>
      <c r="D1140" s="29"/>
      <c r="E1140" s="29"/>
      <c r="F1140" s="29"/>
      <c r="G1140" s="29"/>
      <c r="H1140" s="29"/>
      <c r="I1140" s="30"/>
      <c r="J1140" s="30"/>
      <c r="K1140" s="30"/>
      <c r="L1140" s="30"/>
      <c r="M1140" s="40"/>
      <c r="N1140" s="40"/>
      <c r="O1140" s="31"/>
      <c r="P1140" s="31"/>
      <c r="Q1140" s="32"/>
      <c r="R1140" s="32"/>
      <c r="S1140" s="33"/>
      <c r="T1140" s="33"/>
      <c r="U1140" s="33"/>
      <c r="V1140" s="33"/>
      <c r="W1140" s="33"/>
      <c r="X1140" s="33"/>
    </row>
    <row r="1141" spans="1:24" s="34" customFormat="1">
      <c r="A1141" s="29"/>
      <c r="B1141" s="29"/>
      <c r="C1141" s="29"/>
      <c r="D1141" s="29"/>
      <c r="E1141" s="29"/>
      <c r="F1141" s="29"/>
      <c r="G1141" s="29"/>
      <c r="H1141" s="29"/>
      <c r="I1141" s="30"/>
      <c r="J1141" s="30"/>
      <c r="K1141" s="30"/>
      <c r="L1141" s="30"/>
      <c r="M1141" s="40"/>
      <c r="N1141" s="40"/>
      <c r="O1141" s="31"/>
      <c r="P1141" s="31"/>
      <c r="Q1141" s="32"/>
      <c r="R1141" s="32"/>
      <c r="S1141" s="33"/>
      <c r="T1141" s="33"/>
      <c r="U1141" s="33"/>
      <c r="V1141" s="33"/>
      <c r="W1141" s="33"/>
      <c r="X1141" s="33"/>
    </row>
    <row r="1142" spans="1:24" s="34" customFormat="1">
      <c r="A1142" s="29"/>
      <c r="B1142" s="29"/>
      <c r="C1142" s="29"/>
      <c r="D1142" s="29"/>
      <c r="E1142" s="29"/>
      <c r="F1142" s="29"/>
      <c r="G1142" s="29"/>
      <c r="H1142" s="29"/>
      <c r="I1142" s="30"/>
      <c r="J1142" s="30"/>
      <c r="K1142" s="30"/>
      <c r="L1142" s="30"/>
      <c r="M1142" s="40"/>
      <c r="N1142" s="40"/>
      <c r="O1142" s="31"/>
      <c r="P1142" s="31"/>
      <c r="Q1142" s="32"/>
      <c r="R1142" s="32"/>
      <c r="S1142" s="33"/>
      <c r="T1142" s="33"/>
      <c r="U1142" s="33"/>
      <c r="V1142" s="33"/>
      <c r="W1142" s="33"/>
      <c r="X1142" s="33"/>
    </row>
    <row r="1143" spans="1:24" s="34" customFormat="1">
      <c r="A1143" s="29"/>
      <c r="B1143" s="29"/>
      <c r="C1143" s="29"/>
      <c r="D1143" s="29"/>
      <c r="E1143" s="29"/>
      <c r="F1143" s="29"/>
      <c r="G1143" s="29"/>
      <c r="H1143" s="29"/>
      <c r="I1143" s="30"/>
      <c r="J1143" s="30"/>
      <c r="K1143" s="30"/>
      <c r="L1143" s="30"/>
      <c r="M1143" s="40"/>
      <c r="N1143" s="40"/>
      <c r="O1143" s="31"/>
      <c r="P1143" s="31"/>
      <c r="Q1143" s="32"/>
      <c r="R1143" s="32"/>
      <c r="S1143" s="33"/>
      <c r="T1143" s="33"/>
      <c r="U1143" s="33"/>
      <c r="V1143" s="33"/>
      <c r="W1143" s="33"/>
      <c r="X1143" s="33"/>
    </row>
    <row r="1144" spans="1:24" s="34" customFormat="1">
      <c r="A1144" s="29"/>
      <c r="B1144" s="29"/>
      <c r="C1144" s="29"/>
      <c r="D1144" s="29"/>
      <c r="E1144" s="29"/>
      <c r="F1144" s="29"/>
      <c r="G1144" s="29"/>
      <c r="H1144" s="29"/>
      <c r="I1144" s="30"/>
      <c r="J1144" s="30"/>
      <c r="K1144" s="30"/>
      <c r="L1144" s="30"/>
      <c r="M1144" s="40"/>
      <c r="N1144" s="40"/>
      <c r="O1144" s="31"/>
      <c r="P1144" s="31"/>
      <c r="Q1144" s="32"/>
      <c r="R1144" s="32"/>
      <c r="S1144" s="33"/>
      <c r="T1144" s="33"/>
      <c r="U1144" s="33"/>
      <c r="V1144" s="33"/>
      <c r="W1144" s="33"/>
      <c r="X1144" s="33"/>
    </row>
    <row r="1145" spans="1:24" s="34" customFormat="1">
      <c r="A1145" s="29"/>
      <c r="B1145" s="29"/>
      <c r="C1145" s="29"/>
      <c r="D1145" s="29"/>
      <c r="E1145" s="29"/>
      <c r="F1145" s="29"/>
      <c r="G1145" s="29"/>
      <c r="H1145" s="29"/>
      <c r="I1145" s="30"/>
      <c r="J1145" s="30"/>
      <c r="K1145" s="30"/>
      <c r="L1145" s="30"/>
      <c r="M1145" s="40"/>
      <c r="N1145" s="40"/>
      <c r="O1145" s="31"/>
      <c r="P1145" s="31"/>
      <c r="Q1145" s="32"/>
      <c r="R1145" s="32"/>
      <c r="S1145" s="33"/>
      <c r="T1145" s="33"/>
      <c r="U1145" s="33"/>
      <c r="V1145" s="33"/>
      <c r="W1145" s="33"/>
      <c r="X1145" s="33"/>
    </row>
    <row r="1146" spans="1:24" s="34" customFormat="1">
      <c r="A1146" s="29"/>
      <c r="B1146" s="29"/>
      <c r="C1146" s="29"/>
      <c r="D1146" s="29"/>
      <c r="E1146" s="29"/>
      <c r="F1146" s="29"/>
      <c r="G1146" s="29"/>
      <c r="H1146" s="29"/>
      <c r="I1146" s="30"/>
      <c r="J1146" s="30"/>
      <c r="K1146" s="30"/>
      <c r="L1146" s="30"/>
      <c r="M1146" s="40"/>
      <c r="N1146" s="40"/>
      <c r="O1146" s="31"/>
      <c r="P1146" s="31"/>
      <c r="Q1146" s="32"/>
      <c r="R1146" s="32"/>
      <c r="S1146" s="33"/>
      <c r="T1146" s="33"/>
      <c r="U1146" s="33"/>
      <c r="V1146" s="33"/>
      <c r="W1146" s="33"/>
      <c r="X1146" s="33"/>
    </row>
    <row r="1147" spans="1:24" s="34" customFormat="1">
      <c r="A1147" s="29"/>
      <c r="B1147" s="29"/>
      <c r="C1147" s="29"/>
      <c r="D1147" s="29"/>
      <c r="E1147" s="29"/>
      <c r="F1147" s="29"/>
      <c r="G1147" s="29"/>
      <c r="H1147" s="29"/>
      <c r="I1147" s="30"/>
      <c r="J1147" s="30"/>
      <c r="K1147" s="30"/>
      <c r="L1147" s="30"/>
      <c r="M1147" s="40"/>
      <c r="N1147" s="40"/>
      <c r="O1147" s="31"/>
      <c r="P1147" s="31"/>
      <c r="Q1147" s="32"/>
      <c r="R1147" s="32"/>
      <c r="S1147" s="33"/>
      <c r="T1147" s="33"/>
      <c r="U1147" s="33"/>
      <c r="V1147" s="33"/>
      <c r="W1147" s="33"/>
      <c r="X1147" s="33"/>
    </row>
    <row r="1148" spans="1:24" s="34" customFormat="1">
      <c r="A1148" s="29"/>
      <c r="B1148" s="29"/>
      <c r="C1148" s="29"/>
      <c r="D1148" s="29"/>
      <c r="E1148" s="29"/>
      <c r="F1148" s="29"/>
      <c r="G1148" s="29"/>
      <c r="H1148" s="29"/>
      <c r="I1148" s="30"/>
      <c r="J1148" s="30"/>
      <c r="K1148" s="30"/>
      <c r="L1148" s="30"/>
      <c r="M1148" s="40"/>
      <c r="N1148" s="40"/>
      <c r="O1148" s="31"/>
      <c r="P1148" s="31"/>
      <c r="Q1148" s="32"/>
      <c r="R1148" s="32"/>
      <c r="S1148" s="33"/>
      <c r="T1148" s="33"/>
      <c r="U1148" s="33"/>
      <c r="V1148" s="33"/>
      <c r="W1148" s="33"/>
      <c r="X1148" s="33"/>
    </row>
    <row r="1149" spans="1:24" s="34" customFormat="1">
      <c r="A1149" s="29"/>
      <c r="B1149" s="29"/>
      <c r="C1149" s="29"/>
      <c r="D1149" s="29"/>
      <c r="E1149" s="29"/>
      <c r="F1149" s="29"/>
      <c r="G1149" s="29"/>
      <c r="H1149" s="29"/>
      <c r="I1149" s="30"/>
      <c r="J1149" s="30"/>
      <c r="K1149" s="30"/>
      <c r="L1149" s="30"/>
      <c r="M1149" s="40"/>
      <c r="N1149" s="40"/>
      <c r="O1149" s="31"/>
      <c r="P1149" s="31"/>
      <c r="Q1149" s="32"/>
      <c r="R1149" s="32"/>
      <c r="S1149" s="33"/>
      <c r="T1149" s="33"/>
      <c r="U1149" s="33"/>
      <c r="V1149" s="33"/>
      <c r="W1149" s="33"/>
      <c r="X1149" s="33"/>
    </row>
    <row r="1150" spans="1:24" s="34" customFormat="1">
      <c r="A1150" s="29"/>
      <c r="B1150" s="29"/>
      <c r="C1150" s="29"/>
      <c r="D1150" s="29"/>
      <c r="E1150" s="29"/>
      <c r="F1150" s="29"/>
      <c r="G1150" s="29"/>
      <c r="H1150" s="29"/>
      <c r="I1150" s="30"/>
      <c r="J1150" s="30"/>
      <c r="K1150" s="30"/>
      <c r="L1150" s="30"/>
      <c r="M1150" s="40"/>
      <c r="N1150" s="40"/>
      <c r="O1150" s="31"/>
      <c r="P1150" s="31"/>
      <c r="Q1150" s="32"/>
      <c r="R1150" s="32"/>
      <c r="S1150" s="33"/>
      <c r="T1150" s="33"/>
      <c r="U1150" s="33"/>
      <c r="V1150" s="33"/>
      <c r="W1150" s="33"/>
      <c r="X1150" s="33"/>
    </row>
    <row r="1151" spans="1:24" s="34" customFormat="1">
      <c r="A1151" s="29"/>
      <c r="B1151" s="29"/>
      <c r="C1151" s="29"/>
      <c r="D1151" s="29"/>
      <c r="E1151" s="29"/>
      <c r="F1151" s="29"/>
      <c r="G1151" s="29"/>
      <c r="H1151" s="29"/>
      <c r="I1151" s="30"/>
      <c r="J1151" s="30"/>
      <c r="K1151" s="30"/>
      <c r="L1151" s="30"/>
      <c r="M1151" s="40"/>
      <c r="N1151" s="40"/>
      <c r="O1151" s="31"/>
      <c r="P1151" s="31"/>
      <c r="Q1151" s="32"/>
      <c r="R1151" s="32"/>
      <c r="S1151" s="33"/>
      <c r="T1151" s="33"/>
      <c r="U1151" s="33"/>
      <c r="V1151" s="33"/>
      <c r="W1151" s="33"/>
      <c r="X1151" s="33"/>
    </row>
    <row r="1152" spans="1:24" s="34" customFormat="1">
      <c r="A1152" s="29"/>
      <c r="B1152" s="29"/>
      <c r="C1152" s="29"/>
      <c r="D1152" s="29"/>
      <c r="E1152" s="29"/>
      <c r="F1152" s="29"/>
      <c r="G1152" s="29"/>
      <c r="H1152" s="29"/>
      <c r="I1152" s="30"/>
      <c r="J1152" s="30"/>
      <c r="K1152" s="30"/>
      <c r="L1152" s="30"/>
      <c r="M1152" s="40"/>
      <c r="N1152" s="40"/>
      <c r="O1152" s="31"/>
      <c r="P1152" s="31"/>
      <c r="Q1152" s="32"/>
      <c r="R1152" s="32"/>
      <c r="S1152" s="33"/>
      <c r="T1152" s="33"/>
      <c r="U1152" s="33"/>
      <c r="V1152" s="33"/>
      <c r="W1152" s="33"/>
      <c r="X1152" s="33"/>
    </row>
    <row r="1153" spans="1:24" s="34" customFormat="1">
      <c r="A1153" s="29"/>
      <c r="B1153" s="29"/>
      <c r="C1153" s="29"/>
      <c r="D1153" s="29"/>
      <c r="E1153" s="29"/>
      <c r="F1153" s="29"/>
      <c r="G1153" s="29"/>
      <c r="H1153" s="29"/>
      <c r="I1153" s="30"/>
      <c r="J1153" s="30"/>
      <c r="K1153" s="30"/>
      <c r="L1153" s="30"/>
      <c r="M1153" s="40"/>
      <c r="N1153" s="40"/>
      <c r="O1153" s="31"/>
      <c r="P1153" s="31"/>
      <c r="Q1153" s="32"/>
      <c r="R1153" s="32"/>
      <c r="S1153" s="33"/>
      <c r="T1153" s="33"/>
      <c r="U1153" s="33"/>
      <c r="V1153" s="33"/>
      <c r="W1153" s="33"/>
      <c r="X1153" s="33"/>
    </row>
    <row r="1154" spans="1:24" s="34" customFormat="1">
      <c r="A1154" s="29"/>
      <c r="B1154" s="29"/>
      <c r="C1154" s="29"/>
      <c r="D1154" s="29"/>
      <c r="E1154" s="29"/>
      <c r="F1154" s="29"/>
      <c r="G1154" s="29"/>
      <c r="H1154" s="29"/>
      <c r="I1154" s="30"/>
      <c r="J1154" s="30"/>
      <c r="K1154" s="30"/>
      <c r="L1154" s="30"/>
      <c r="M1154" s="40"/>
      <c r="N1154" s="40"/>
      <c r="O1154" s="31"/>
      <c r="P1154" s="31"/>
      <c r="Q1154" s="32"/>
      <c r="R1154" s="32"/>
      <c r="S1154" s="33"/>
      <c r="T1154" s="33"/>
      <c r="U1154" s="33"/>
      <c r="V1154" s="33"/>
      <c r="W1154" s="33"/>
      <c r="X1154" s="33"/>
    </row>
    <row r="1155" spans="1:24" s="34" customFormat="1">
      <c r="A1155" s="29"/>
      <c r="B1155" s="29"/>
      <c r="C1155" s="29"/>
      <c r="D1155" s="29"/>
      <c r="E1155" s="29"/>
      <c r="F1155" s="29"/>
      <c r="G1155" s="29"/>
      <c r="H1155" s="29"/>
      <c r="I1155" s="30"/>
      <c r="J1155" s="30"/>
      <c r="K1155" s="30"/>
      <c r="L1155" s="30"/>
      <c r="M1155" s="40"/>
      <c r="N1155" s="40"/>
      <c r="O1155" s="31"/>
      <c r="P1155" s="31"/>
      <c r="Q1155" s="32"/>
      <c r="R1155" s="32"/>
      <c r="S1155" s="33"/>
      <c r="T1155" s="33"/>
      <c r="U1155" s="33"/>
      <c r="V1155" s="33"/>
      <c r="W1155" s="33"/>
      <c r="X1155" s="33"/>
    </row>
    <row r="1156" spans="1:24" s="34" customFormat="1">
      <c r="A1156" s="29"/>
      <c r="B1156" s="29"/>
      <c r="C1156" s="29"/>
      <c r="D1156" s="29"/>
      <c r="E1156" s="29"/>
      <c r="F1156" s="29"/>
      <c r="G1156" s="29"/>
      <c r="H1156" s="29"/>
      <c r="I1156" s="30"/>
      <c r="J1156" s="30"/>
      <c r="K1156" s="30"/>
      <c r="L1156" s="30"/>
      <c r="M1156" s="40"/>
      <c r="N1156" s="40"/>
      <c r="O1156" s="31"/>
      <c r="P1156" s="31"/>
      <c r="Q1156" s="32"/>
      <c r="R1156" s="32"/>
      <c r="S1156" s="33"/>
      <c r="T1156" s="33"/>
      <c r="U1156" s="33"/>
      <c r="V1156" s="33"/>
      <c r="W1156" s="33"/>
      <c r="X1156" s="33"/>
    </row>
    <row r="1157" spans="1:24" s="34" customFormat="1">
      <c r="A1157" s="29"/>
      <c r="B1157" s="29"/>
      <c r="C1157" s="29"/>
      <c r="D1157" s="29"/>
      <c r="E1157" s="29"/>
      <c r="F1157" s="29"/>
      <c r="G1157" s="29"/>
      <c r="H1157" s="29"/>
      <c r="I1157" s="30"/>
      <c r="J1157" s="30"/>
      <c r="K1157" s="30"/>
      <c r="L1157" s="30"/>
      <c r="M1157" s="40"/>
      <c r="N1157" s="40"/>
      <c r="O1157" s="31"/>
      <c r="P1157" s="31"/>
      <c r="Q1157" s="32"/>
      <c r="R1157" s="32"/>
      <c r="S1157" s="33"/>
      <c r="T1157" s="33"/>
      <c r="U1157" s="33"/>
      <c r="V1157" s="33"/>
      <c r="W1157" s="33"/>
      <c r="X1157" s="33"/>
    </row>
    <row r="1158" spans="1:24" s="34" customFormat="1">
      <c r="A1158" s="29"/>
      <c r="B1158" s="29"/>
      <c r="C1158" s="29"/>
      <c r="D1158" s="29"/>
      <c r="E1158" s="29"/>
      <c r="F1158" s="29"/>
      <c r="G1158" s="29"/>
      <c r="H1158" s="29"/>
      <c r="I1158" s="30"/>
      <c r="J1158" s="30"/>
      <c r="K1158" s="30"/>
      <c r="L1158" s="30"/>
      <c r="M1158" s="40"/>
      <c r="N1158" s="40"/>
      <c r="O1158" s="31"/>
      <c r="P1158" s="31"/>
      <c r="Q1158" s="32"/>
      <c r="R1158" s="32"/>
      <c r="S1158" s="33"/>
      <c r="T1158" s="33"/>
      <c r="U1158" s="33"/>
      <c r="V1158" s="33"/>
      <c r="W1158" s="33"/>
      <c r="X1158" s="33"/>
    </row>
    <row r="1159" spans="1:24" s="34" customFormat="1">
      <c r="A1159" s="29"/>
      <c r="B1159" s="29"/>
      <c r="C1159" s="29"/>
      <c r="D1159" s="29"/>
      <c r="E1159" s="29"/>
      <c r="F1159" s="29"/>
      <c r="G1159" s="29"/>
      <c r="H1159" s="29"/>
      <c r="I1159" s="30"/>
      <c r="J1159" s="30"/>
      <c r="K1159" s="30"/>
      <c r="L1159" s="30"/>
      <c r="M1159" s="40"/>
      <c r="N1159" s="40"/>
      <c r="O1159" s="31"/>
      <c r="P1159" s="31"/>
      <c r="Q1159" s="32"/>
      <c r="R1159" s="32"/>
      <c r="S1159" s="33"/>
      <c r="T1159" s="33"/>
      <c r="U1159" s="33"/>
      <c r="V1159" s="33"/>
      <c r="W1159" s="33"/>
      <c r="X1159" s="33"/>
    </row>
    <row r="1160" spans="1:24" s="34" customFormat="1">
      <c r="A1160" s="29"/>
      <c r="B1160" s="29"/>
      <c r="C1160" s="29"/>
      <c r="D1160" s="29"/>
      <c r="E1160" s="29"/>
      <c r="F1160" s="29"/>
      <c r="G1160" s="29"/>
      <c r="H1160" s="29"/>
      <c r="I1160" s="30"/>
      <c r="J1160" s="30"/>
      <c r="K1160" s="30"/>
      <c r="L1160" s="30"/>
      <c r="M1160" s="40"/>
      <c r="N1160" s="40"/>
      <c r="O1160" s="31"/>
      <c r="P1160" s="31"/>
      <c r="Q1160" s="32"/>
      <c r="R1160" s="32"/>
      <c r="S1160" s="33"/>
      <c r="T1160" s="33"/>
      <c r="U1160" s="33"/>
      <c r="V1160" s="33"/>
      <c r="W1160" s="33"/>
      <c r="X1160" s="33"/>
    </row>
    <row r="1161" spans="1:24" s="34" customFormat="1">
      <c r="A1161" s="29"/>
      <c r="B1161" s="29"/>
      <c r="C1161" s="29"/>
      <c r="D1161" s="29"/>
      <c r="E1161" s="29"/>
      <c r="F1161" s="29"/>
      <c r="G1161" s="29"/>
      <c r="H1161" s="29"/>
      <c r="I1161" s="30"/>
      <c r="J1161" s="30"/>
      <c r="K1161" s="30"/>
      <c r="L1161" s="30"/>
      <c r="M1161" s="40"/>
      <c r="N1161" s="40"/>
      <c r="O1161" s="31"/>
      <c r="P1161" s="31"/>
      <c r="Q1161" s="32"/>
      <c r="R1161" s="32"/>
      <c r="S1161" s="33"/>
      <c r="T1161" s="33"/>
      <c r="U1161" s="33"/>
      <c r="V1161" s="33"/>
      <c r="W1161" s="33"/>
      <c r="X1161" s="33"/>
    </row>
    <row r="1162" spans="1:24" s="34" customFormat="1">
      <c r="A1162" s="29"/>
      <c r="B1162" s="29"/>
      <c r="C1162" s="29"/>
      <c r="D1162" s="29"/>
      <c r="E1162" s="29"/>
      <c r="F1162" s="29"/>
      <c r="G1162" s="29"/>
      <c r="H1162" s="29"/>
      <c r="I1162" s="30"/>
      <c r="J1162" s="30"/>
      <c r="K1162" s="30"/>
      <c r="L1162" s="30"/>
      <c r="M1162" s="40"/>
      <c r="N1162" s="40"/>
      <c r="O1162" s="31"/>
      <c r="P1162" s="31"/>
      <c r="Q1162" s="32"/>
      <c r="R1162" s="32"/>
      <c r="S1162" s="33"/>
      <c r="T1162" s="33"/>
      <c r="U1162" s="33"/>
      <c r="V1162" s="33"/>
      <c r="W1162" s="33"/>
      <c r="X1162" s="33"/>
    </row>
    <row r="1163" spans="1:24" s="34" customFormat="1">
      <c r="A1163" s="29"/>
      <c r="B1163" s="29"/>
      <c r="C1163" s="29"/>
      <c r="D1163" s="29"/>
      <c r="E1163" s="29"/>
      <c r="F1163" s="29"/>
      <c r="G1163" s="29"/>
      <c r="H1163" s="29"/>
      <c r="I1163" s="30"/>
      <c r="J1163" s="30"/>
      <c r="K1163" s="30"/>
      <c r="L1163" s="30"/>
      <c r="M1163" s="40"/>
      <c r="N1163" s="40"/>
      <c r="O1163" s="31"/>
      <c r="P1163" s="31"/>
      <c r="Q1163" s="32"/>
      <c r="R1163" s="32"/>
      <c r="S1163" s="33"/>
      <c r="T1163" s="33"/>
      <c r="U1163" s="33"/>
      <c r="V1163" s="33"/>
      <c r="W1163" s="33"/>
      <c r="X1163" s="33"/>
    </row>
    <row r="1164" spans="1:24" s="34" customFormat="1">
      <c r="A1164" s="29"/>
      <c r="B1164" s="29"/>
      <c r="C1164" s="29"/>
      <c r="D1164" s="29"/>
      <c r="E1164" s="29"/>
      <c r="F1164" s="29"/>
      <c r="G1164" s="29"/>
      <c r="H1164" s="29"/>
      <c r="I1164" s="30"/>
      <c r="J1164" s="30"/>
      <c r="K1164" s="30"/>
      <c r="L1164" s="30"/>
      <c r="M1164" s="40"/>
      <c r="N1164" s="40"/>
      <c r="O1164" s="31"/>
      <c r="P1164" s="31"/>
      <c r="Q1164" s="32"/>
      <c r="R1164" s="32"/>
      <c r="S1164" s="33"/>
      <c r="T1164" s="33"/>
      <c r="U1164" s="33"/>
      <c r="V1164" s="33"/>
      <c r="W1164" s="33"/>
      <c r="X1164" s="33"/>
    </row>
    <row r="1165" spans="1:24" s="34" customFormat="1">
      <c r="A1165" s="29"/>
      <c r="B1165" s="29"/>
      <c r="C1165" s="29"/>
      <c r="D1165" s="29"/>
      <c r="E1165" s="29"/>
      <c r="F1165" s="29"/>
      <c r="G1165" s="29"/>
      <c r="H1165" s="29"/>
      <c r="I1165" s="30"/>
      <c r="J1165" s="30"/>
      <c r="K1165" s="30"/>
      <c r="L1165" s="30"/>
      <c r="M1165" s="40"/>
      <c r="N1165" s="40"/>
      <c r="O1165" s="31"/>
      <c r="P1165" s="31"/>
      <c r="Q1165" s="32"/>
      <c r="R1165" s="32"/>
      <c r="S1165" s="33"/>
      <c r="T1165" s="33"/>
      <c r="U1165" s="33"/>
      <c r="V1165" s="33"/>
      <c r="W1165" s="33"/>
      <c r="X1165" s="33"/>
    </row>
    <row r="1166" spans="1:24" s="34" customFormat="1">
      <c r="A1166" s="29"/>
      <c r="B1166" s="29"/>
      <c r="C1166" s="29"/>
      <c r="D1166" s="29"/>
      <c r="E1166" s="29"/>
      <c r="F1166" s="29"/>
      <c r="G1166" s="29"/>
      <c r="H1166" s="29"/>
      <c r="I1166" s="30"/>
      <c r="J1166" s="30"/>
      <c r="K1166" s="30"/>
      <c r="L1166" s="30"/>
      <c r="M1166" s="40"/>
      <c r="N1166" s="40"/>
      <c r="O1166" s="31"/>
      <c r="P1166" s="31"/>
      <c r="Q1166" s="32"/>
      <c r="R1166" s="32"/>
      <c r="S1166" s="33"/>
      <c r="T1166" s="33"/>
      <c r="U1166" s="33"/>
      <c r="V1166" s="33"/>
      <c r="W1166" s="33"/>
      <c r="X1166" s="33"/>
    </row>
    <row r="1167" spans="1:24" s="34" customFormat="1">
      <c r="A1167" s="29"/>
      <c r="B1167" s="29"/>
      <c r="C1167" s="29"/>
      <c r="D1167" s="29"/>
      <c r="E1167" s="29"/>
      <c r="F1167" s="29"/>
      <c r="G1167" s="29"/>
      <c r="H1167" s="29"/>
      <c r="I1167" s="30"/>
      <c r="J1167" s="30"/>
      <c r="K1167" s="30"/>
      <c r="L1167" s="30"/>
      <c r="M1167" s="40"/>
      <c r="N1167" s="40"/>
      <c r="O1167" s="31"/>
      <c r="P1167" s="31"/>
      <c r="Q1167" s="32"/>
      <c r="R1167" s="32"/>
      <c r="S1167" s="33"/>
      <c r="T1167" s="33"/>
      <c r="U1167" s="33"/>
      <c r="V1167" s="33"/>
      <c r="W1167" s="33"/>
      <c r="X1167" s="33"/>
    </row>
    <row r="1168" spans="1:24" s="34" customFormat="1">
      <c r="A1168" s="29"/>
      <c r="B1168" s="29"/>
      <c r="C1168" s="29"/>
      <c r="D1168" s="29"/>
      <c r="E1168" s="29"/>
      <c r="F1168" s="29"/>
      <c r="G1168" s="29"/>
      <c r="H1168" s="29"/>
      <c r="I1168" s="30"/>
      <c r="J1168" s="30"/>
      <c r="K1168" s="30"/>
      <c r="L1168" s="30"/>
      <c r="M1168" s="40"/>
      <c r="N1168" s="40"/>
      <c r="O1168" s="31"/>
      <c r="P1168" s="31"/>
      <c r="Q1168" s="32"/>
      <c r="R1168" s="32"/>
      <c r="S1168" s="33"/>
      <c r="T1168" s="33"/>
      <c r="U1168" s="33"/>
      <c r="V1168" s="33"/>
      <c r="W1168" s="33"/>
      <c r="X1168" s="33"/>
    </row>
    <row r="1169" spans="1:24" s="34" customFormat="1">
      <c r="A1169" s="29"/>
      <c r="B1169" s="29"/>
      <c r="C1169" s="29"/>
      <c r="D1169" s="29"/>
      <c r="E1169" s="29"/>
      <c r="F1169" s="29"/>
      <c r="G1169" s="29"/>
      <c r="H1169" s="29"/>
      <c r="I1169" s="30"/>
      <c r="J1169" s="30"/>
      <c r="K1169" s="30"/>
      <c r="L1169" s="30"/>
      <c r="M1169" s="40"/>
      <c r="N1169" s="40"/>
      <c r="O1169" s="31"/>
      <c r="P1169" s="31"/>
      <c r="Q1169" s="32"/>
      <c r="R1169" s="32"/>
      <c r="S1169" s="33"/>
      <c r="T1169" s="33"/>
      <c r="U1169" s="33"/>
      <c r="V1169" s="33"/>
      <c r="W1169" s="33"/>
      <c r="X1169" s="33"/>
    </row>
    <row r="1170" spans="1:24" s="34" customFormat="1">
      <c r="A1170" s="29"/>
      <c r="B1170" s="29"/>
      <c r="C1170" s="29"/>
      <c r="D1170" s="29"/>
      <c r="E1170" s="29"/>
      <c r="F1170" s="29"/>
      <c r="G1170" s="29"/>
      <c r="H1170" s="29"/>
      <c r="I1170" s="30"/>
      <c r="J1170" s="30"/>
      <c r="K1170" s="30"/>
      <c r="L1170" s="30"/>
      <c r="M1170" s="40"/>
      <c r="N1170" s="40"/>
      <c r="O1170" s="31"/>
      <c r="P1170" s="31"/>
      <c r="Q1170" s="32"/>
      <c r="R1170" s="32"/>
      <c r="S1170" s="33"/>
      <c r="T1170" s="33"/>
      <c r="U1170" s="33"/>
      <c r="V1170" s="33"/>
      <c r="W1170" s="33"/>
      <c r="X1170" s="33"/>
    </row>
    <row r="1171" spans="1:24" s="34" customFormat="1">
      <c r="A1171" s="29"/>
      <c r="B1171" s="29"/>
      <c r="C1171" s="29"/>
      <c r="D1171" s="29"/>
      <c r="E1171" s="29"/>
      <c r="F1171" s="29"/>
      <c r="G1171" s="29"/>
      <c r="H1171" s="29"/>
      <c r="I1171" s="30"/>
      <c r="J1171" s="30"/>
      <c r="K1171" s="30"/>
      <c r="L1171" s="30"/>
      <c r="M1171" s="40"/>
      <c r="N1171" s="40"/>
      <c r="O1171" s="31"/>
      <c r="P1171" s="31"/>
      <c r="Q1171" s="32"/>
      <c r="R1171" s="32"/>
      <c r="S1171" s="33"/>
      <c r="T1171" s="33"/>
      <c r="U1171" s="33"/>
      <c r="V1171" s="33"/>
      <c r="W1171" s="33"/>
      <c r="X1171" s="33"/>
    </row>
    <row r="1172" spans="1:24" s="34" customFormat="1">
      <c r="A1172" s="29"/>
      <c r="B1172" s="29"/>
      <c r="C1172" s="29"/>
      <c r="D1172" s="29"/>
      <c r="E1172" s="29"/>
      <c r="F1172" s="29"/>
      <c r="G1172" s="29"/>
      <c r="H1172" s="29"/>
      <c r="I1172" s="30"/>
      <c r="J1172" s="30"/>
      <c r="K1172" s="30"/>
      <c r="L1172" s="30"/>
      <c r="M1172" s="40"/>
      <c r="N1172" s="40"/>
      <c r="O1172" s="31"/>
      <c r="P1172" s="31"/>
      <c r="Q1172" s="32"/>
      <c r="R1172" s="32"/>
      <c r="S1172" s="33"/>
      <c r="T1172" s="33"/>
      <c r="U1172" s="33"/>
      <c r="V1172" s="33"/>
      <c r="W1172" s="33"/>
      <c r="X1172" s="33"/>
    </row>
    <row r="1173" spans="1:24" s="34" customFormat="1">
      <c r="A1173" s="29"/>
      <c r="B1173" s="29"/>
      <c r="C1173" s="29"/>
      <c r="D1173" s="29"/>
      <c r="E1173" s="29"/>
      <c r="F1173" s="29"/>
      <c r="G1173" s="29"/>
      <c r="H1173" s="29"/>
      <c r="I1173" s="30"/>
      <c r="J1173" s="30"/>
      <c r="K1173" s="30"/>
      <c r="L1173" s="30"/>
      <c r="M1173" s="40"/>
      <c r="N1173" s="40"/>
      <c r="O1173" s="31"/>
      <c r="P1173" s="31"/>
      <c r="Q1173" s="32"/>
      <c r="R1173" s="32"/>
      <c r="S1173" s="33"/>
      <c r="T1173" s="33"/>
      <c r="U1173" s="33"/>
      <c r="V1173" s="33"/>
      <c r="W1173" s="33"/>
      <c r="X1173" s="33"/>
    </row>
    <row r="1174" spans="1:24" s="34" customFormat="1">
      <c r="A1174" s="29"/>
      <c r="B1174" s="29"/>
      <c r="C1174" s="29"/>
      <c r="D1174" s="29"/>
      <c r="E1174" s="29"/>
      <c r="F1174" s="29"/>
      <c r="G1174" s="29"/>
      <c r="H1174" s="29"/>
      <c r="I1174" s="30"/>
      <c r="J1174" s="30"/>
      <c r="K1174" s="30"/>
      <c r="L1174" s="30"/>
      <c r="M1174" s="40"/>
      <c r="N1174" s="40"/>
      <c r="O1174" s="31"/>
      <c r="P1174" s="31"/>
      <c r="Q1174" s="32"/>
      <c r="R1174" s="32"/>
      <c r="S1174" s="33"/>
      <c r="T1174" s="33"/>
      <c r="U1174" s="33"/>
      <c r="V1174" s="33"/>
      <c r="W1174" s="33"/>
      <c r="X1174" s="33"/>
    </row>
    <row r="1175" spans="1:24" s="34" customFormat="1">
      <c r="A1175" s="29"/>
      <c r="B1175" s="29"/>
      <c r="C1175" s="29"/>
      <c r="D1175" s="29"/>
      <c r="E1175" s="29"/>
      <c r="F1175" s="29"/>
      <c r="G1175" s="29"/>
      <c r="H1175" s="29"/>
      <c r="I1175" s="30"/>
      <c r="J1175" s="30"/>
      <c r="K1175" s="30"/>
      <c r="L1175" s="30"/>
      <c r="M1175" s="40"/>
      <c r="N1175" s="40"/>
      <c r="O1175" s="31"/>
      <c r="P1175" s="31"/>
      <c r="Q1175" s="32"/>
      <c r="R1175" s="32"/>
      <c r="S1175" s="33"/>
      <c r="T1175" s="33"/>
      <c r="U1175" s="33"/>
      <c r="V1175" s="33"/>
      <c r="W1175" s="33"/>
      <c r="X1175" s="33"/>
    </row>
    <row r="1176" spans="1:24" s="34" customFormat="1">
      <c r="A1176" s="29"/>
      <c r="B1176" s="29"/>
      <c r="C1176" s="29"/>
      <c r="D1176" s="29"/>
      <c r="E1176" s="29"/>
      <c r="F1176" s="29"/>
      <c r="G1176" s="29"/>
      <c r="H1176" s="29"/>
      <c r="I1176" s="30"/>
      <c r="J1176" s="30"/>
      <c r="K1176" s="30"/>
      <c r="L1176" s="30"/>
      <c r="M1176" s="40"/>
      <c r="N1176" s="40"/>
      <c r="O1176" s="31"/>
      <c r="P1176" s="31"/>
      <c r="Q1176" s="32"/>
      <c r="R1176" s="32"/>
      <c r="S1176" s="33"/>
      <c r="T1176" s="33"/>
      <c r="U1176" s="33"/>
      <c r="V1176" s="33"/>
      <c r="W1176" s="33"/>
      <c r="X1176" s="33"/>
    </row>
    <row r="1177" spans="1:24" s="34" customFormat="1">
      <c r="A1177" s="29"/>
      <c r="B1177" s="29"/>
      <c r="C1177" s="29"/>
      <c r="D1177" s="29"/>
      <c r="E1177" s="29"/>
      <c r="F1177" s="29"/>
      <c r="G1177" s="29"/>
      <c r="H1177" s="29"/>
      <c r="I1177" s="30"/>
      <c r="J1177" s="30"/>
      <c r="K1177" s="30"/>
      <c r="L1177" s="30"/>
      <c r="M1177" s="40"/>
      <c r="N1177" s="40"/>
      <c r="O1177" s="31"/>
      <c r="P1177" s="31"/>
      <c r="Q1177" s="32"/>
      <c r="R1177" s="32"/>
      <c r="S1177" s="33"/>
      <c r="T1177" s="33"/>
      <c r="U1177" s="33"/>
      <c r="V1177" s="33"/>
      <c r="W1177" s="33"/>
      <c r="X1177" s="33"/>
    </row>
    <row r="1178" spans="1:24" s="34" customFormat="1">
      <c r="A1178" s="29"/>
      <c r="B1178" s="29"/>
      <c r="C1178" s="29"/>
      <c r="D1178" s="29"/>
      <c r="E1178" s="29"/>
      <c r="F1178" s="29"/>
      <c r="G1178" s="29"/>
      <c r="H1178" s="29"/>
      <c r="I1178" s="30"/>
      <c r="J1178" s="30"/>
      <c r="K1178" s="30"/>
      <c r="L1178" s="30"/>
      <c r="M1178" s="40"/>
      <c r="N1178" s="40"/>
      <c r="O1178" s="31"/>
      <c r="P1178" s="31"/>
      <c r="Q1178" s="32"/>
      <c r="R1178" s="32"/>
      <c r="S1178" s="33"/>
      <c r="T1178" s="33"/>
      <c r="U1178" s="33"/>
      <c r="V1178" s="33"/>
      <c r="W1178" s="33"/>
      <c r="X1178" s="33"/>
    </row>
    <row r="1179" spans="1:24" s="34" customFormat="1">
      <c r="A1179" s="29"/>
      <c r="B1179" s="29"/>
      <c r="C1179" s="29"/>
      <c r="D1179" s="29"/>
      <c r="E1179" s="29"/>
      <c r="F1179" s="29"/>
      <c r="G1179" s="29"/>
      <c r="H1179" s="29"/>
      <c r="I1179" s="30"/>
      <c r="J1179" s="30"/>
      <c r="K1179" s="30"/>
      <c r="L1179" s="30"/>
      <c r="M1179" s="40"/>
      <c r="N1179" s="40"/>
      <c r="O1179" s="31"/>
      <c r="P1179" s="31"/>
      <c r="Q1179" s="32"/>
      <c r="R1179" s="32"/>
      <c r="S1179" s="33"/>
      <c r="T1179" s="33"/>
      <c r="U1179" s="33"/>
      <c r="V1179" s="33"/>
      <c r="W1179" s="33"/>
      <c r="X1179" s="33"/>
    </row>
    <row r="1180" spans="1:24" s="34" customFormat="1">
      <c r="A1180" s="29"/>
      <c r="B1180" s="29"/>
      <c r="C1180" s="29"/>
      <c r="D1180" s="29"/>
      <c r="E1180" s="29"/>
      <c r="F1180" s="29"/>
      <c r="G1180" s="29"/>
      <c r="H1180" s="29"/>
      <c r="I1180" s="30"/>
      <c r="J1180" s="30"/>
      <c r="K1180" s="30"/>
      <c r="L1180" s="30"/>
      <c r="M1180" s="40"/>
      <c r="N1180" s="40"/>
      <c r="O1180" s="31"/>
      <c r="P1180" s="31"/>
      <c r="Q1180" s="32"/>
      <c r="R1180" s="32"/>
      <c r="S1180" s="33"/>
      <c r="T1180" s="33"/>
      <c r="U1180" s="33"/>
      <c r="V1180" s="33"/>
      <c r="W1180" s="33"/>
      <c r="X1180" s="33"/>
    </row>
    <row r="1181" spans="1:24" s="34" customFormat="1">
      <c r="A1181" s="29"/>
      <c r="B1181" s="29"/>
      <c r="C1181" s="29"/>
      <c r="D1181" s="29"/>
      <c r="E1181" s="29"/>
      <c r="F1181" s="29"/>
      <c r="G1181" s="29"/>
      <c r="H1181" s="29"/>
      <c r="I1181" s="30"/>
      <c r="J1181" s="30"/>
      <c r="K1181" s="30"/>
      <c r="L1181" s="30"/>
      <c r="M1181" s="40"/>
      <c r="N1181" s="40"/>
      <c r="O1181" s="31"/>
      <c r="P1181" s="31"/>
      <c r="Q1181" s="32"/>
      <c r="R1181" s="32"/>
      <c r="S1181" s="33"/>
      <c r="T1181" s="33"/>
      <c r="U1181" s="33"/>
      <c r="V1181" s="33"/>
      <c r="W1181" s="33"/>
      <c r="X1181" s="33"/>
    </row>
    <row r="1182" spans="1:24" s="34" customFormat="1">
      <c r="A1182" s="29"/>
      <c r="B1182" s="29"/>
      <c r="C1182" s="29"/>
      <c r="D1182" s="29"/>
      <c r="E1182" s="29"/>
      <c r="F1182" s="29"/>
      <c r="G1182" s="29"/>
      <c r="H1182" s="29"/>
      <c r="I1182" s="30"/>
      <c r="J1182" s="30"/>
      <c r="K1182" s="30"/>
      <c r="L1182" s="30"/>
      <c r="M1182" s="40"/>
      <c r="N1182" s="40"/>
      <c r="O1182" s="31"/>
      <c r="P1182" s="31"/>
      <c r="Q1182" s="32"/>
      <c r="R1182" s="32"/>
      <c r="S1182" s="33"/>
      <c r="T1182" s="33"/>
      <c r="U1182" s="33"/>
      <c r="V1182" s="33"/>
      <c r="W1182" s="33"/>
      <c r="X1182" s="33"/>
    </row>
    <row r="1183" spans="1:24" s="34" customFormat="1">
      <c r="A1183" s="29"/>
      <c r="B1183" s="29"/>
      <c r="C1183" s="29"/>
      <c r="D1183" s="29"/>
      <c r="E1183" s="29"/>
      <c r="F1183" s="29"/>
      <c r="G1183" s="29"/>
      <c r="H1183" s="29"/>
      <c r="I1183" s="30"/>
      <c r="J1183" s="30"/>
      <c r="K1183" s="30"/>
      <c r="L1183" s="30"/>
      <c r="M1183" s="40"/>
      <c r="N1183" s="40"/>
      <c r="O1183" s="31"/>
      <c r="P1183" s="31"/>
      <c r="Q1183" s="32"/>
      <c r="R1183" s="32"/>
      <c r="S1183" s="33"/>
      <c r="T1183" s="33"/>
      <c r="U1183" s="33"/>
      <c r="V1183" s="33"/>
      <c r="W1183" s="33"/>
      <c r="X1183" s="33"/>
    </row>
    <row r="1184" spans="1:24" s="34" customFormat="1">
      <c r="A1184" s="29"/>
      <c r="B1184" s="29"/>
      <c r="C1184" s="29"/>
      <c r="D1184" s="29"/>
      <c r="E1184" s="29"/>
      <c r="F1184" s="29"/>
      <c r="G1184" s="29"/>
      <c r="H1184" s="29"/>
      <c r="I1184" s="30"/>
      <c r="J1184" s="30"/>
      <c r="K1184" s="30"/>
      <c r="L1184" s="30"/>
      <c r="M1184" s="40"/>
      <c r="N1184" s="40"/>
      <c r="O1184" s="31"/>
      <c r="P1184" s="31"/>
      <c r="Q1184" s="32"/>
      <c r="R1184" s="32"/>
      <c r="S1184" s="33"/>
      <c r="T1184" s="33"/>
      <c r="U1184" s="33"/>
      <c r="V1184" s="33"/>
      <c r="W1184" s="33"/>
      <c r="X1184" s="33"/>
    </row>
    <row r="1185" spans="1:24" s="34" customFormat="1">
      <c r="A1185" s="29"/>
      <c r="B1185" s="29"/>
      <c r="C1185" s="29"/>
      <c r="D1185" s="29"/>
      <c r="E1185" s="29"/>
      <c r="F1185" s="29"/>
      <c r="G1185" s="29"/>
      <c r="H1185" s="29"/>
      <c r="I1185" s="30"/>
      <c r="J1185" s="30"/>
      <c r="K1185" s="30"/>
      <c r="L1185" s="30"/>
      <c r="M1185" s="40"/>
      <c r="N1185" s="40"/>
      <c r="O1185" s="31"/>
      <c r="P1185" s="31"/>
      <c r="Q1185" s="32"/>
      <c r="R1185" s="32"/>
      <c r="S1185" s="33"/>
      <c r="T1185" s="33"/>
      <c r="U1185" s="33"/>
      <c r="V1185" s="33"/>
      <c r="W1185" s="33"/>
      <c r="X1185" s="33"/>
    </row>
    <row r="1186" spans="1:24" s="34" customFormat="1">
      <c r="A1186" s="29"/>
      <c r="B1186" s="29"/>
      <c r="C1186" s="29"/>
      <c r="D1186" s="29"/>
      <c r="E1186" s="29"/>
      <c r="F1186" s="29"/>
      <c r="G1186" s="29"/>
      <c r="H1186" s="29"/>
      <c r="I1186" s="30"/>
      <c r="J1186" s="30"/>
      <c r="K1186" s="30"/>
      <c r="L1186" s="30"/>
      <c r="M1186" s="40"/>
      <c r="N1186" s="40"/>
      <c r="O1186" s="31"/>
      <c r="P1186" s="31"/>
      <c r="Q1186" s="32"/>
      <c r="R1186" s="32"/>
      <c r="S1186" s="33"/>
      <c r="T1186" s="33"/>
      <c r="U1186" s="33"/>
      <c r="V1186" s="33"/>
      <c r="W1186" s="33"/>
      <c r="X1186" s="33"/>
    </row>
    <row r="1187" spans="1:24" s="34" customFormat="1">
      <c r="A1187" s="29"/>
      <c r="B1187" s="29"/>
      <c r="C1187" s="29"/>
      <c r="D1187" s="29"/>
      <c r="E1187" s="29"/>
      <c r="F1187" s="29"/>
      <c r="G1187" s="29"/>
      <c r="H1187" s="29"/>
      <c r="I1187" s="30"/>
      <c r="J1187" s="30"/>
      <c r="K1187" s="30"/>
      <c r="L1187" s="30"/>
      <c r="M1187" s="40"/>
      <c r="N1187" s="40"/>
      <c r="O1187" s="31"/>
      <c r="P1187" s="31"/>
      <c r="Q1187" s="32"/>
      <c r="R1187" s="32"/>
      <c r="S1187" s="33"/>
      <c r="T1187" s="33"/>
      <c r="U1187" s="33"/>
      <c r="V1187" s="33"/>
      <c r="W1187" s="33"/>
      <c r="X1187" s="33"/>
    </row>
    <row r="1188" spans="1:24" s="34" customFormat="1">
      <c r="A1188" s="29"/>
      <c r="B1188" s="29"/>
      <c r="C1188" s="29"/>
      <c r="D1188" s="29"/>
      <c r="E1188" s="29"/>
      <c r="F1188" s="29"/>
      <c r="G1188" s="29"/>
      <c r="H1188" s="29"/>
      <c r="I1188" s="30"/>
      <c r="J1188" s="30"/>
      <c r="K1188" s="30"/>
      <c r="L1188" s="30"/>
      <c r="M1188" s="40"/>
      <c r="N1188" s="40"/>
      <c r="O1188" s="31"/>
      <c r="P1188" s="31"/>
      <c r="Q1188" s="32"/>
      <c r="R1188" s="32"/>
      <c r="S1188" s="33"/>
      <c r="T1188" s="33"/>
      <c r="U1188" s="33"/>
      <c r="V1188" s="33"/>
      <c r="W1188" s="33"/>
      <c r="X1188" s="33"/>
    </row>
    <row r="1189" spans="1:24" s="34" customFormat="1">
      <c r="A1189" s="29"/>
      <c r="B1189" s="29"/>
      <c r="C1189" s="29"/>
      <c r="D1189" s="29"/>
      <c r="E1189" s="29"/>
      <c r="F1189" s="29"/>
      <c r="G1189" s="29"/>
      <c r="H1189" s="29"/>
      <c r="I1189" s="30"/>
      <c r="J1189" s="30"/>
      <c r="K1189" s="30"/>
      <c r="L1189" s="30"/>
      <c r="M1189" s="40"/>
      <c r="N1189" s="40"/>
      <c r="O1189" s="31"/>
      <c r="P1189" s="31"/>
      <c r="Q1189" s="32"/>
      <c r="R1189" s="32"/>
      <c r="S1189" s="33"/>
      <c r="T1189" s="33"/>
      <c r="U1189" s="33"/>
      <c r="V1189" s="33"/>
      <c r="W1189" s="33"/>
      <c r="X1189" s="33"/>
    </row>
    <row r="1190" spans="1:24" s="34" customFormat="1">
      <c r="A1190" s="29"/>
      <c r="B1190" s="29"/>
      <c r="C1190" s="29"/>
      <c r="D1190" s="29"/>
      <c r="E1190" s="29"/>
      <c r="F1190" s="29"/>
      <c r="G1190" s="29"/>
      <c r="H1190" s="29"/>
      <c r="I1190" s="30"/>
      <c r="J1190" s="30"/>
      <c r="K1190" s="30"/>
      <c r="L1190" s="30"/>
      <c r="M1190" s="40"/>
      <c r="N1190" s="40"/>
      <c r="O1190" s="31"/>
      <c r="P1190" s="31"/>
      <c r="Q1190" s="32"/>
      <c r="R1190" s="32"/>
      <c r="S1190" s="33"/>
      <c r="T1190" s="33"/>
      <c r="U1190" s="33"/>
      <c r="V1190" s="33"/>
      <c r="W1190" s="33"/>
      <c r="X1190" s="33"/>
    </row>
    <row r="1191" spans="1:24" s="34" customFormat="1">
      <c r="A1191" s="29"/>
      <c r="B1191" s="29"/>
      <c r="C1191" s="29"/>
      <c r="D1191" s="29"/>
      <c r="E1191" s="29"/>
      <c r="F1191" s="29"/>
      <c r="G1191" s="29"/>
      <c r="H1191" s="29"/>
      <c r="I1191" s="30"/>
      <c r="J1191" s="30"/>
      <c r="K1191" s="30"/>
      <c r="L1191" s="30"/>
      <c r="M1191" s="40"/>
      <c r="N1191" s="40"/>
      <c r="O1191" s="31"/>
      <c r="P1191" s="31"/>
      <c r="Q1191" s="32"/>
      <c r="R1191" s="32"/>
      <c r="S1191" s="33"/>
      <c r="T1191" s="33"/>
      <c r="U1191" s="33"/>
      <c r="V1191" s="33"/>
      <c r="W1191" s="33"/>
      <c r="X1191" s="33"/>
    </row>
    <row r="1192" spans="1:24" s="34" customFormat="1">
      <c r="A1192" s="29"/>
      <c r="B1192" s="29"/>
      <c r="C1192" s="29"/>
      <c r="D1192" s="29"/>
      <c r="E1192" s="29"/>
      <c r="F1192" s="29"/>
      <c r="G1192" s="29"/>
      <c r="H1192" s="29"/>
      <c r="I1192" s="30"/>
      <c r="J1192" s="30"/>
      <c r="K1192" s="30"/>
      <c r="L1192" s="30"/>
      <c r="M1192" s="40"/>
      <c r="N1192" s="40"/>
      <c r="O1192" s="31"/>
      <c r="P1192" s="31"/>
      <c r="Q1192" s="32"/>
      <c r="R1192" s="32"/>
      <c r="S1192" s="33"/>
      <c r="T1192" s="33"/>
      <c r="U1192" s="33"/>
      <c r="V1192" s="33"/>
      <c r="W1192" s="33"/>
      <c r="X1192" s="33"/>
    </row>
    <row r="1193" spans="1:24" s="34" customFormat="1">
      <c r="A1193" s="29"/>
      <c r="B1193" s="29"/>
      <c r="C1193" s="29"/>
      <c r="D1193" s="29"/>
      <c r="E1193" s="29"/>
      <c r="F1193" s="29"/>
      <c r="G1193" s="29"/>
      <c r="H1193" s="29"/>
      <c r="I1193" s="30"/>
      <c r="J1193" s="30"/>
      <c r="K1193" s="30"/>
      <c r="L1193" s="30"/>
      <c r="M1193" s="40"/>
      <c r="N1193" s="40"/>
      <c r="O1193" s="31"/>
      <c r="P1193" s="31"/>
      <c r="Q1193" s="32"/>
      <c r="R1193" s="32"/>
      <c r="S1193" s="33"/>
      <c r="T1193" s="33"/>
      <c r="U1193" s="33"/>
      <c r="V1193" s="33"/>
      <c r="W1193" s="33"/>
      <c r="X1193" s="33"/>
    </row>
    <row r="1194" spans="1:24" s="34" customFormat="1">
      <c r="A1194" s="29"/>
      <c r="B1194" s="29"/>
      <c r="C1194" s="29"/>
      <c r="D1194" s="29"/>
      <c r="E1194" s="29"/>
      <c r="F1194" s="29"/>
      <c r="G1194" s="29"/>
      <c r="H1194" s="29"/>
      <c r="I1194" s="30"/>
      <c r="J1194" s="30"/>
      <c r="K1194" s="30"/>
      <c r="L1194" s="30"/>
      <c r="M1194" s="40"/>
      <c r="N1194" s="40"/>
      <c r="O1194" s="31"/>
      <c r="P1194" s="31"/>
      <c r="Q1194" s="32"/>
      <c r="R1194" s="32"/>
      <c r="S1194" s="33"/>
      <c r="T1194" s="33"/>
      <c r="U1194" s="33"/>
      <c r="V1194" s="33"/>
      <c r="W1194" s="33"/>
      <c r="X1194" s="33"/>
    </row>
    <row r="1195" spans="1:24" s="34" customFormat="1">
      <c r="A1195" s="29"/>
      <c r="B1195" s="29"/>
      <c r="C1195" s="29"/>
      <c r="D1195" s="29"/>
      <c r="E1195" s="29"/>
      <c r="F1195" s="29"/>
      <c r="G1195" s="29"/>
      <c r="H1195" s="29"/>
      <c r="I1195" s="30"/>
      <c r="J1195" s="30"/>
      <c r="K1195" s="30"/>
      <c r="L1195" s="30"/>
      <c r="M1195" s="40"/>
      <c r="N1195" s="40"/>
      <c r="O1195" s="31"/>
      <c r="P1195" s="31"/>
      <c r="Q1195" s="32"/>
      <c r="R1195" s="32"/>
      <c r="S1195" s="33"/>
      <c r="T1195" s="33"/>
      <c r="U1195" s="33"/>
      <c r="V1195" s="33"/>
      <c r="W1195" s="33"/>
      <c r="X1195" s="33"/>
    </row>
    <row r="1196" spans="1:24" s="34" customFormat="1">
      <c r="A1196" s="29"/>
      <c r="B1196" s="29"/>
      <c r="C1196" s="29"/>
      <c r="D1196" s="29"/>
      <c r="E1196" s="29"/>
      <c r="F1196" s="29"/>
      <c r="G1196" s="29"/>
      <c r="H1196" s="29"/>
      <c r="I1196" s="30"/>
      <c r="J1196" s="30"/>
      <c r="K1196" s="30"/>
      <c r="L1196" s="30"/>
      <c r="M1196" s="40"/>
      <c r="N1196" s="40"/>
      <c r="O1196" s="31"/>
      <c r="P1196" s="31"/>
      <c r="Q1196" s="32"/>
      <c r="R1196" s="32"/>
      <c r="S1196" s="33"/>
      <c r="T1196" s="33"/>
      <c r="U1196" s="33"/>
      <c r="V1196" s="33"/>
      <c r="W1196" s="33"/>
      <c r="X1196" s="33"/>
    </row>
    <row r="1197" spans="1:24" s="34" customFormat="1">
      <c r="A1197" s="29"/>
      <c r="B1197" s="29"/>
      <c r="C1197" s="29"/>
      <c r="D1197" s="29"/>
      <c r="E1197" s="29"/>
      <c r="F1197" s="29"/>
      <c r="G1197" s="29"/>
      <c r="H1197" s="29"/>
      <c r="I1197" s="30"/>
      <c r="J1197" s="30"/>
      <c r="K1197" s="30"/>
      <c r="L1197" s="30"/>
      <c r="M1197" s="40"/>
      <c r="N1197" s="40"/>
      <c r="O1197" s="31"/>
      <c r="P1197" s="31"/>
      <c r="Q1197" s="32"/>
      <c r="R1197" s="32"/>
      <c r="S1197" s="33"/>
      <c r="T1197" s="33"/>
      <c r="U1197" s="33"/>
      <c r="V1197" s="33"/>
      <c r="W1197" s="33"/>
      <c r="X1197" s="33"/>
    </row>
    <row r="1198" spans="1:24" s="34" customFormat="1">
      <c r="A1198" s="29"/>
      <c r="B1198" s="29"/>
      <c r="C1198" s="29"/>
      <c r="D1198" s="29"/>
      <c r="E1198" s="29"/>
      <c r="F1198" s="29"/>
      <c r="G1198" s="29"/>
      <c r="H1198" s="29"/>
      <c r="I1198" s="30"/>
      <c r="J1198" s="30"/>
      <c r="K1198" s="30"/>
      <c r="L1198" s="30"/>
      <c r="M1198" s="40"/>
      <c r="N1198" s="40"/>
      <c r="O1198" s="31"/>
      <c r="P1198" s="31"/>
      <c r="Q1198" s="32"/>
      <c r="R1198" s="32"/>
      <c r="S1198" s="33"/>
      <c r="T1198" s="33"/>
      <c r="U1198" s="33"/>
      <c r="V1198" s="33"/>
      <c r="W1198" s="33"/>
      <c r="X1198" s="33"/>
    </row>
    <row r="1199" spans="1:24" s="34" customFormat="1">
      <c r="A1199" s="29"/>
      <c r="B1199" s="29"/>
      <c r="C1199" s="29"/>
      <c r="D1199" s="29"/>
      <c r="E1199" s="29"/>
      <c r="F1199" s="29"/>
      <c r="G1199" s="29"/>
      <c r="H1199" s="29"/>
      <c r="I1199" s="30"/>
      <c r="J1199" s="30"/>
      <c r="K1199" s="30"/>
      <c r="L1199" s="30"/>
      <c r="M1199" s="40"/>
      <c r="N1199" s="40"/>
      <c r="O1199" s="31"/>
      <c r="P1199" s="31"/>
      <c r="Q1199" s="32"/>
      <c r="R1199" s="32"/>
      <c r="S1199" s="33"/>
      <c r="T1199" s="33"/>
      <c r="U1199" s="33"/>
      <c r="V1199" s="33"/>
      <c r="W1199" s="33"/>
      <c r="X1199" s="33"/>
    </row>
    <row r="1200" spans="1:24" s="34" customFormat="1">
      <c r="A1200" s="29"/>
      <c r="B1200" s="29"/>
      <c r="C1200" s="29"/>
      <c r="D1200" s="29"/>
      <c r="E1200" s="29"/>
      <c r="F1200" s="29"/>
      <c r="G1200" s="29"/>
      <c r="H1200" s="29"/>
      <c r="I1200" s="30"/>
      <c r="J1200" s="30"/>
      <c r="K1200" s="30"/>
      <c r="L1200" s="30"/>
      <c r="M1200" s="40"/>
      <c r="N1200" s="40"/>
      <c r="O1200" s="31"/>
      <c r="P1200" s="31"/>
      <c r="Q1200" s="32"/>
      <c r="R1200" s="32"/>
      <c r="S1200" s="33"/>
      <c r="T1200" s="33"/>
      <c r="U1200" s="33"/>
      <c r="V1200" s="33"/>
      <c r="W1200" s="33"/>
      <c r="X1200" s="33"/>
    </row>
    <row r="1201" spans="1:24" s="34" customFormat="1">
      <c r="A1201" s="29"/>
      <c r="B1201" s="29"/>
      <c r="C1201" s="29"/>
      <c r="D1201" s="29"/>
      <c r="E1201" s="29"/>
      <c r="F1201" s="29"/>
      <c r="G1201" s="29"/>
      <c r="H1201" s="29"/>
      <c r="I1201" s="30"/>
      <c r="J1201" s="30"/>
      <c r="K1201" s="30"/>
      <c r="L1201" s="30"/>
      <c r="M1201" s="40"/>
      <c r="N1201" s="40"/>
      <c r="O1201" s="31"/>
      <c r="P1201" s="31"/>
      <c r="Q1201" s="32"/>
      <c r="R1201" s="32"/>
      <c r="S1201" s="33"/>
      <c r="T1201" s="33"/>
      <c r="U1201" s="33"/>
      <c r="V1201" s="33"/>
      <c r="W1201" s="33"/>
      <c r="X1201" s="33"/>
    </row>
    <row r="1202" spans="1:24" s="34" customFormat="1">
      <c r="A1202" s="29"/>
      <c r="B1202" s="29"/>
      <c r="C1202" s="29"/>
      <c r="D1202" s="29"/>
      <c r="E1202" s="29"/>
      <c r="F1202" s="29"/>
      <c r="G1202" s="29"/>
      <c r="H1202" s="29"/>
      <c r="I1202" s="30"/>
      <c r="J1202" s="30"/>
      <c r="K1202" s="30"/>
      <c r="L1202" s="30"/>
      <c r="M1202" s="40"/>
      <c r="N1202" s="40"/>
      <c r="O1202" s="31"/>
      <c r="P1202" s="31"/>
      <c r="Q1202" s="32"/>
      <c r="R1202" s="32"/>
      <c r="S1202" s="33"/>
      <c r="T1202" s="33"/>
      <c r="U1202" s="33"/>
      <c r="V1202" s="33"/>
      <c r="W1202" s="33"/>
      <c r="X1202" s="33"/>
    </row>
    <row r="1203" spans="1:24" s="34" customFormat="1">
      <c r="A1203" s="29"/>
      <c r="B1203" s="29"/>
      <c r="C1203" s="29"/>
      <c r="D1203" s="29"/>
      <c r="E1203" s="29"/>
      <c r="F1203" s="29"/>
      <c r="G1203" s="29"/>
      <c r="H1203" s="29"/>
      <c r="I1203" s="30"/>
      <c r="J1203" s="30"/>
      <c r="K1203" s="30"/>
      <c r="L1203" s="30"/>
      <c r="M1203" s="40"/>
      <c r="N1203" s="40"/>
      <c r="O1203" s="31"/>
      <c r="P1203" s="31"/>
      <c r="Q1203" s="32"/>
      <c r="R1203" s="32"/>
      <c r="S1203" s="33"/>
      <c r="T1203" s="33"/>
      <c r="U1203" s="33"/>
      <c r="V1203" s="33"/>
      <c r="W1203" s="33"/>
      <c r="X1203" s="33"/>
    </row>
    <row r="1204" spans="1:24" s="34" customFormat="1">
      <c r="A1204" s="29"/>
      <c r="B1204" s="29"/>
      <c r="C1204" s="29"/>
      <c r="D1204" s="29"/>
      <c r="E1204" s="29"/>
      <c r="F1204" s="29"/>
      <c r="G1204" s="29"/>
      <c r="H1204" s="29"/>
      <c r="I1204" s="30"/>
      <c r="J1204" s="30"/>
      <c r="K1204" s="30"/>
      <c r="L1204" s="30"/>
      <c r="M1204" s="40"/>
      <c r="N1204" s="40"/>
      <c r="O1204" s="31"/>
      <c r="P1204" s="31"/>
      <c r="Q1204" s="32"/>
      <c r="R1204" s="32"/>
      <c r="S1204" s="33"/>
      <c r="T1204" s="33"/>
      <c r="U1204" s="33"/>
      <c r="V1204" s="33"/>
      <c r="W1204" s="33"/>
      <c r="X1204" s="33"/>
    </row>
    <row r="1205" spans="1:24" s="34" customFormat="1">
      <c r="A1205" s="29"/>
      <c r="B1205" s="29"/>
      <c r="C1205" s="29"/>
      <c r="D1205" s="29"/>
      <c r="E1205" s="29"/>
      <c r="F1205" s="29"/>
      <c r="G1205" s="29"/>
      <c r="H1205" s="29"/>
      <c r="I1205" s="30"/>
      <c r="J1205" s="30"/>
      <c r="K1205" s="30"/>
      <c r="L1205" s="30"/>
      <c r="M1205" s="40"/>
      <c r="N1205" s="40"/>
      <c r="O1205" s="31"/>
      <c r="P1205" s="31"/>
      <c r="Q1205" s="32"/>
      <c r="R1205" s="32"/>
      <c r="S1205" s="33"/>
      <c r="T1205" s="33"/>
      <c r="U1205" s="33"/>
      <c r="V1205" s="33"/>
      <c r="W1205" s="33"/>
      <c r="X1205" s="33"/>
    </row>
    <row r="1206" spans="1:24" s="34" customFormat="1">
      <c r="A1206" s="29"/>
      <c r="B1206" s="29"/>
      <c r="C1206" s="29"/>
      <c r="D1206" s="29"/>
      <c r="E1206" s="29"/>
      <c r="F1206" s="29"/>
      <c r="G1206" s="29"/>
      <c r="H1206" s="29"/>
      <c r="I1206" s="30"/>
      <c r="J1206" s="30"/>
      <c r="K1206" s="30"/>
      <c r="L1206" s="30"/>
      <c r="M1206" s="40"/>
      <c r="N1206" s="40"/>
      <c r="O1206" s="31"/>
      <c r="P1206" s="31"/>
      <c r="Q1206" s="32"/>
      <c r="R1206" s="32"/>
      <c r="S1206" s="33"/>
      <c r="T1206" s="33"/>
      <c r="U1206" s="33"/>
      <c r="V1206" s="33"/>
      <c r="W1206" s="33"/>
      <c r="X1206" s="33"/>
    </row>
    <row r="1207" spans="1:24" s="34" customFormat="1">
      <c r="A1207" s="29"/>
      <c r="B1207" s="29"/>
      <c r="C1207" s="29"/>
      <c r="D1207" s="29"/>
      <c r="E1207" s="29"/>
      <c r="F1207" s="29"/>
      <c r="G1207" s="29"/>
      <c r="H1207" s="29"/>
      <c r="I1207" s="30"/>
      <c r="J1207" s="30"/>
      <c r="K1207" s="30"/>
      <c r="L1207" s="30"/>
      <c r="M1207" s="40"/>
      <c r="N1207" s="40"/>
      <c r="O1207" s="31"/>
      <c r="P1207" s="31"/>
      <c r="Q1207" s="32"/>
      <c r="R1207" s="32"/>
      <c r="S1207" s="33"/>
      <c r="T1207" s="33"/>
      <c r="U1207" s="33"/>
      <c r="V1207" s="33"/>
      <c r="W1207" s="33"/>
      <c r="X1207" s="33"/>
    </row>
    <row r="1208" spans="1:24" s="34" customFormat="1">
      <c r="A1208" s="29"/>
      <c r="B1208" s="29"/>
      <c r="C1208" s="29"/>
      <c r="D1208" s="29"/>
      <c r="E1208" s="29"/>
      <c r="F1208" s="29"/>
      <c r="G1208" s="29"/>
      <c r="H1208" s="29"/>
      <c r="I1208" s="30"/>
      <c r="J1208" s="30"/>
      <c r="K1208" s="30"/>
      <c r="L1208" s="30"/>
      <c r="M1208" s="40"/>
      <c r="N1208" s="40"/>
      <c r="O1208" s="31"/>
      <c r="P1208" s="31"/>
      <c r="Q1208" s="32"/>
      <c r="R1208" s="32"/>
      <c r="S1208" s="33"/>
      <c r="T1208" s="33"/>
      <c r="U1208" s="33"/>
      <c r="V1208" s="33"/>
      <c r="W1208" s="33"/>
      <c r="X1208" s="33"/>
    </row>
    <row r="1209" spans="1:24" s="34" customFormat="1">
      <c r="A1209" s="29"/>
      <c r="B1209" s="29"/>
      <c r="C1209" s="29"/>
      <c r="D1209" s="29"/>
      <c r="E1209" s="29"/>
      <c r="F1209" s="29"/>
      <c r="G1209" s="29"/>
      <c r="H1209" s="29"/>
      <c r="I1209" s="30"/>
      <c r="J1209" s="30"/>
      <c r="K1209" s="30"/>
      <c r="L1209" s="30"/>
      <c r="M1209" s="40"/>
      <c r="N1209" s="40"/>
      <c r="O1209" s="31"/>
      <c r="P1209" s="31"/>
      <c r="Q1209" s="32"/>
      <c r="R1209" s="32"/>
      <c r="S1209" s="33"/>
      <c r="T1209" s="33"/>
      <c r="U1209" s="33"/>
      <c r="V1209" s="33"/>
      <c r="W1209" s="33"/>
      <c r="X1209" s="33"/>
    </row>
    <row r="1210" spans="1:24" s="34" customFormat="1">
      <c r="A1210" s="29"/>
      <c r="B1210" s="29"/>
      <c r="C1210" s="29"/>
      <c r="D1210" s="29"/>
      <c r="E1210" s="29"/>
      <c r="F1210" s="29"/>
      <c r="G1210" s="29"/>
      <c r="H1210" s="29"/>
      <c r="I1210" s="30"/>
      <c r="J1210" s="30"/>
      <c r="K1210" s="30"/>
      <c r="L1210" s="30"/>
      <c r="M1210" s="40"/>
      <c r="N1210" s="40"/>
      <c r="O1210" s="31"/>
      <c r="P1210" s="31"/>
      <c r="Q1210" s="32"/>
      <c r="R1210" s="32"/>
      <c r="S1210" s="33"/>
      <c r="T1210" s="33"/>
      <c r="U1210" s="33"/>
      <c r="V1210" s="33"/>
      <c r="W1210" s="33"/>
      <c r="X1210" s="33"/>
    </row>
    <row r="1211" spans="1:24" s="34" customFormat="1">
      <c r="A1211" s="29"/>
      <c r="B1211" s="29"/>
      <c r="C1211" s="29"/>
      <c r="D1211" s="29"/>
      <c r="E1211" s="29"/>
      <c r="F1211" s="29"/>
      <c r="G1211" s="29"/>
      <c r="H1211" s="29"/>
      <c r="I1211" s="30"/>
      <c r="J1211" s="30"/>
      <c r="K1211" s="30"/>
      <c r="L1211" s="30"/>
      <c r="M1211" s="40"/>
      <c r="N1211" s="40"/>
      <c r="O1211" s="31"/>
      <c r="P1211" s="31"/>
      <c r="Q1211" s="32"/>
      <c r="R1211" s="32"/>
      <c r="S1211" s="33"/>
      <c r="T1211" s="33"/>
      <c r="U1211" s="33"/>
      <c r="V1211" s="33"/>
      <c r="W1211" s="33"/>
      <c r="X1211" s="33"/>
    </row>
    <row r="1212" spans="1:24" s="34" customFormat="1">
      <c r="A1212" s="29"/>
      <c r="B1212" s="29"/>
      <c r="C1212" s="29"/>
      <c r="D1212" s="29"/>
      <c r="E1212" s="29"/>
      <c r="F1212" s="29"/>
      <c r="G1212" s="29"/>
      <c r="H1212" s="29"/>
      <c r="I1212" s="30"/>
      <c r="J1212" s="30"/>
      <c r="K1212" s="30"/>
      <c r="L1212" s="30"/>
      <c r="M1212" s="40"/>
      <c r="N1212" s="40"/>
      <c r="O1212" s="31"/>
      <c r="P1212" s="31"/>
      <c r="Q1212" s="32"/>
      <c r="R1212" s="32"/>
      <c r="S1212" s="33"/>
      <c r="T1212" s="33"/>
      <c r="U1212" s="33"/>
      <c r="V1212" s="33"/>
      <c r="W1212" s="33"/>
      <c r="X1212" s="33"/>
    </row>
    <row r="1213" spans="1:24" s="34" customFormat="1">
      <c r="A1213" s="29"/>
      <c r="B1213" s="29"/>
      <c r="C1213" s="29"/>
      <c r="D1213" s="29"/>
      <c r="E1213" s="29"/>
      <c r="F1213" s="29"/>
      <c r="G1213" s="29"/>
      <c r="H1213" s="29"/>
      <c r="I1213" s="30"/>
      <c r="J1213" s="30"/>
      <c r="K1213" s="30"/>
      <c r="L1213" s="30"/>
      <c r="M1213" s="40"/>
      <c r="N1213" s="40"/>
      <c r="O1213" s="31"/>
      <c r="P1213" s="31"/>
      <c r="Q1213" s="32"/>
      <c r="R1213" s="32"/>
      <c r="S1213" s="33"/>
      <c r="T1213" s="33"/>
      <c r="U1213" s="33"/>
      <c r="V1213" s="33"/>
      <c r="W1213" s="33"/>
      <c r="X1213" s="33"/>
    </row>
    <row r="1214" spans="1:24" s="34" customFormat="1">
      <c r="A1214" s="29"/>
      <c r="B1214" s="29"/>
      <c r="C1214" s="29"/>
      <c r="D1214" s="29"/>
      <c r="E1214" s="29"/>
      <c r="F1214" s="29"/>
      <c r="G1214" s="29"/>
      <c r="H1214" s="29"/>
      <c r="I1214" s="30"/>
      <c r="J1214" s="30"/>
      <c r="K1214" s="30"/>
      <c r="L1214" s="30"/>
      <c r="M1214" s="40"/>
      <c r="N1214" s="40"/>
      <c r="O1214" s="31"/>
      <c r="P1214" s="31"/>
      <c r="Q1214" s="32"/>
      <c r="R1214" s="32"/>
      <c r="S1214" s="33"/>
      <c r="T1214" s="33"/>
      <c r="U1214" s="33"/>
      <c r="V1214" s="33"/>
      <c r="W1214" s="33"/>
      <c r="X1214" s="33"/>
    </row>
    <row r="1215" spans="1:24" s="34" customFormat="1">
      <c r="A1215" s="29"/>
      <c r="B1215" s="29"/>
      <c r="C1215" s="29"/>
      <c r="D1215" s="29"/>
      <c r="E1215" s="29"/>
      <c r="F1215" s="29"/>
      <c r="G1215" s="29"/>
      <c r="H1215" s="29"/>
      <c r="I1215" s="30"/>
      <c r="J1215" s="30"/>
      <c r="K1215" s="30"/>
      <c r="L1215" s="30"/>
      <c r="M1215" s="40"/>
      <c r="N1215" s="40"/>
      <c r="O1215" s="31"/>
      <c r="P1215" s="31"/>
      <c r="Q1215" s="32"/>
      <c r="R1215" s="32"/>
      <c r="S1215" s="33"/>
      <c r="T1215" s="33"/>
      <c r="U1215" s="33"/>
      <c r="V1215" s="33"/>
      <c r="W1215" s="33"/>
      <c r="X1215" s="33"/>
    </row>
    <row r="1216" spans="1:24" s="34" customFormat="1">
      <c r="A1216" s="29"/>
      <c r="B1216" s="29"/>
      <c r="C1216" s="29"/>
      <c r="D1216" s="29"/>
      <c r="E1216" s="29"/>
      <c r="F1216" s="29"/>
      <c r="G1216" s="29"/>
      <c r="H1216" s="29"/>
      <c r="I1216" s="30"/>
      <c r="J1216" s="30"/>
      <c r="K1216" s="30"/>
      <c r="L1216" s="30"/>
      <c r="M1216" s="40"/>
      <c r="N1216" s="40"/>
      <c r="O1216" s="31"/>
      <c r="P1216" s="31"/>
      <c r="Q1216" s="32"/>
      <c r="R1216" s="32"/>
      <c r="S1216" s="33"/>
      <c r="T1216" s="33"/>
      <c r="U1216" s="33"/>
      <c r="V1216" s="33"/>
      <c r="W1216" s="33"/>
      <c r="X1216" s="33"/>
    </row>
    <row r="1217" spans="1:24" s="34" customFormat="1">
      <c r="A1217" s="29"/>
      <c r="B1217" s="29"/>
      <c r="C1217" s="29"/>
      <c r="D1217" s="29"/>
      <c r="E1217" s="29"/>
      <c r="F1217" s="29"/>
      <c r="G1217" s="29"/>
      <c r="H1217" s="29"/>
      <c r="I1217" s="30"/>
      <c r="J1217" s="30"/>
      <c r="K1217" s="30"/>
      <c r="L1217" s="30"/>
      <c r="M1217" s="40"/>
      <c r="N1217" s="40"/>
      <c r="O1217" s="31"/>
      <c r="P1217" s="31"/>
      <c r="Q1217" s="32"/>
      <c r="R1217" s="32"/>
      <c r="S1217" s="33"/>
      <c r="T1217" s="33"/>
      <c r="U1217" s="33"/>
      <c r="V1217" s="33"/>
      <c r="W1217" s="33"/>
      <c r="X1217" s="33"/>
    </row>
    <row r="1218" spans="1:24" s="34" customFormat="1">
      <c r="A1218" s="29"/>
      <c r="B1218" s="29"/>
      <c r="C1218" s="29"/>
      <c r="D1218" s="29"/>
      <c r="E1218" s="29"/>
      <c r="F1218" s="29"/>
      <c r="G1218" s="29"/>
      <c r="H1218" s="29"/>
      <c r="I1218" s="30"/>
      <c r="J1218" s="30"/>
      <c r="K1218" s="30"/>
      <c r="L1218" s="30"/>
      <c r="M1218" s="40"/>
      <c r="N1218" s="40"/>
      <c r="O1218" s="31"/>
      <c r="P1218" s="31"/>
      <c r="Q1218" s="32"/>
      <c r="R1218" s="32"/>
      <c r="S1218" s="33"/>
      <c r="T1218" s="33"/>
      <c r="U1218" s="33"/>
      <c r="V1218" s="33"/>
      <c r="W1218" s="33"/>
      <c r="X1218" s="33"/>
    </row>
    <row r="1219" spans="1:24" s="34" customFormat="1">
      <c r="A1219" s="29"/>
      <c r="B1219" s="29"/>
      <c r="C1219" s="29"/>
      <c r="D1219" s="29"/>
      <c r="E1219" s="29"/>
      <c r="F1219" s="29"/>
      <c r="G1219" s="29"/>
      <c r="H1219" s="29"/>
      <c r="I1219" s="30"/>
      <c r="J1219" s="30"/>
      <c r="K1219" s="30"/>
      <c r="L1219" s="30"/>
      <c r="M1219" s="40"/>
      <c r="N1219" s="40"/>
      <c r="O1219" s="31"/>
      <c r="P1219" s="31"/>
      <c r="Q1219" s="32"/>
      <c r="R1219" s="32"/>
      <c r="S1219" s="33"/>
      <c r="T1219" s="33"/>
      <c r="U1219" s="33"/>
      <c r="V1219" s="33"/>
      <c r="W1219" s="33"/>
      <c r="X1219" s="33"/>
    </row>
    <row r="1220" spans="1:24" s="34" customFormat="1">
      <c r="A1220" s="29"/>
      <c r="B1220" s="29"/>
      <c r="C1220" s="29"/>
      <c r="D1220" s="29"/>
      <c r="E1220" s="29"/>
      <c r="F1220" s="29"/>
      <c r="G1220" s="29"/>
      <c r="H1220" s="29"/>
      <c r="I1220" s="30"/>
      <c r="J1220" s="30"/>
      <c r="K1220" s="30"/>
      <c r="L1220" s="30"/>
      <c r="M1220" s="40"/>
      <c r="N1220" s="40"/>
      <c r="O1220" s="31"/>
      <c r="P1220" s="31"/>
      <c r="Q1220" s="32"/>
      <c r="R1220" s="32"/>
      <c r="S1220" s="33"/>
      <c r="T1220" s="33"/>
      <c r="U1220" s="33"/>
      <c r="V1220" s="33"/>
      <c r="W1220" s="33"/>
      <c r="X1220" s="33"/>
    </row>
    <row r="1221" spans="1:24" s="34" customFormat="1">
      <c r="A1221" s="29"/>
      <c r="B1221" s="29"/>
      <c r="C1221" s="29"/>
      <c r="D1221" s="29"/>
      <c r="E1221" s="29"/>
      <c r="F1221" s="29"/>
      <c r="G1221" s="29"/>
      <c r="H1221" s="29"/>
      <c r="I1221" s="30"/>
      <c r="J1221" s="30"/>
      <c r="K1221" s="30"/>
      <c r="L1221" s="30"/>
      <c r="M1221" s="40"/>
      <c r="N1221" s="40"/>
      <c r="O1221" s="31"/>
      <c r="P1221" s="31"/>
      <c r="Q1221" s="32"/>
      <c r="R1221" s="32"/>
      <c r="S1221" s="33"/>
      <c r="T1221" s="33"/>
      <c r="U1221" s="33"/>
      <c r="V1221" s="33"/>
      <c r="W1221" s="33"/>
      <c r="X1221" s="33"/>
    </row>
    <row r="1222" spans="1:24" s="34" customFormat="1">
      <c r="A1222" s="29"/>
      <c r="B1222" s="29"/>
      <c r="C1222" s="29"/>
      <c r="D1222" s="29"/>
      <c r="E1222" s="29"/>
      <c r="F1222" s="29"/>
      <c r="G1222" s="29"/>
      <c r="H1222" s="29"/>
      <c r="I1222" s="30"/>
      <c r="J1222" s="30"/>
      <c r="K1222" s="30"/>
      <c r="L1222" s="30"/>
      <c r="M1222" s="40"/>
      <c r="N1222" s="40"/>
      <c r="O1222" s="31"/>
      <c r="P1222" s="31"/>
      <c r="Q1222" s="32"/>
      <c r="R1222" s="32"/>
      <c r="S1222" s="33"/>
      <c r="T1222" s="33"/>
      <c r="U1222" s="33"/>
      <c r="V1222" s="33"/>
      <c r="W1222" s="33"/>
      <c r="X1222" s="33"/>
    </row>
    <row r="1223" spans="1:24" s="34" customFormat="1">
      <c r="A1223" s="29"/>
      <c r="B1223" s="29"/>
      <c r="C1223" s="29"/>
      <c r="D1223" s="29"/>
      <c r="E1223" s="29"/>
      <c r="F1223" s="29"/>
      <c r="G1223" s="29"/>
      <c r="H1223" s="29"/>
      <c r="I1223" s="30"/>
      <c r="J1223" s="30"/>
      <c r="K1223" s="30"/>
      <c r="L1223" s="30"/>
      <c r="M1223" s="40"/>
      <c r="N1223" s="40"/>
      <c r="O1223" s="31"/>
      <c r="P1223" s="31"/>
      <c r="Q1223" s="32"/>
      <c r="R1223" s="32"/>
      <c r="S1223" s="33"/>
      <c r="T1223" s="33"/>
      <c r="U1223" s="33"/>
      <c r="V1223" s="33"/>
      <c r="W1223" s="33"/>
      <c r="X1223" s="33"/>
    </row>
    <row r="1224" spans="1:24" s="34" customFormat="1">
      <c r="A1224" s="29"/>
      <c r="B1224" s="29"/>
      <c r="C1224" s="29"/>
      <c r="D1224" s="29"/>
      <c r="E1224" s="29"/>
      <c r="F1224" s="29"/>
      <c r="G1224" s="29"/>
      <c r="H1224" s="29"/>
      <c r="I1224" s="30"/>
      <c r="J1224" s="30"/>
      <c r="K1224" s="30"/>
      <c r="L1224" s="30"/>
      <c r="M1224" s="40"/>
      <c r="N1224" s="40"/>
      <c r="O1224" s="31"/>
      <c r="P1224" s="31"/>
      <c r="Q1224" s="32"/>
      <c r="R1224" s="32"/>
      <c r="S1224" s="33"/>
      <c r="T1224" s="33"/>
      <c r="U1224" s="33"/>
      <c r="V1224" s="33"/>
      <c r="W1224" s="33"/>
      <c r="X1224" s="33"/>
    </row>
    <row r="1225" spans="1:24" s="34" customFormat="1">
      <c r="A1225" s="29"/>
      <c r="B1225" s="29"/>
      <c r="C1225" s="29"/>
      <c r="D1225" s="29"/>
      <c r="E1225" s="29"/>
      <c r="F1225" s="29"/>
      <c r="G1225" s="29"/>
      <c r="H1225" s="29"/>
      <c r="I1225" s="30"/>
      <c r="J1225" s="30"/>
      <c r="K1225" s="30"/>
      <c r="L1225" s="30"/>
      <c r="M1225" s="40"/>
      <c r="N1225" s="40"/>
      <c r="O1225" s="31"/>
      <c r="P1225" s="31"/>
      <c r="Q1225" s="32"/>
      <c r="R1225" s="32"/>
      <c r="S1225" s="33"/>
      <c r="T1225" s="33"/>
      <c r="U1225" s="33"/>
      <c r="V1225" s="33"/>
      <c r="W1225" s="33"/>
      <c r="X1225" s="33"/>
    </row>
    <row r="1226" spans="1:24" s="34" customFormat="1">
      <c r="A1226" s="29"/>
      <c r="B1226" s="29"/>
      <c r="C1226" s="29"/>
      <c r="D1226" s="29"/>
      <c r="E1226" s="29"/>
      <c r="F1226" s="29"/>
      <c r="G1226" s="29"/>
      <c r="H1226" s="29"/>
      <c r="I1226" s="30"/>
      <c r="J1226" s="30"/>
      <c r="K1226" s="30"/>
      <c r="L1226" s="30"/>
      <c r="M1226" s="40"/>
      <c r="N1226" s="40"/>
      <c r="O1226" s="31"/>
      <c r="P1226" s="31"/>
      <c r="Q1226" s="32"/>
      <c r="R1226" s="32"/>
      <c r="S1226" s="33"/>
      <c r="T1226" s="33"/>
      <c r="U1226" s="33"/>
      <c r="V1226" s="33"/>
      <c r="W1226" s="33"/>
      <c r="X1226" s="33"/>
    </row>
    <row r="1227" spans="1:24" s="34" customFormat="1">
      <c r="A1227" s="29"/>
      <c r="B1227" s="29"/>
      <c r="C1227" s="29"/>
      <c r="D1227" s="29"/>
      <c r="E1227" s="29"/>
      <c r="F1227" s="29"/>
      <c r="G1227" s="29"/>
      <c r="H1227" s="29"/>
      <c r="I1227" s="30"/>
      <c r="J1227" s="30"/>
      <c r="K1227" s="30"/>
      <c r="L1227" s="30"/>
      <c r="M1227" s="40"/>
      <c r="N1227" s="40"/>
      <c r="O1227" s="31"/>
      <c r="P1227" s="31"/>
      <c r="Q1227" s="32"/>
      <c r="R1227" s="32"/>
      <c r="S1227" s="33"/>
      <c r="T1227" s="33"/>
      <c r="U1227" s="33"/>
      <c r="V1227" s="33"/>
      <c r="W1227" s="33"/>
      <c r="X1227" s="33"/>
    </row>
    <row r="1228" spans="1:24" s="34" customFormat="1">
      <c r="A1228" s="29"/>
      <c r="B1228" s="29"/>
      <c r="C1228" s="29"/>
      <c r="D1228" s="29"/>
      <c r="E1228" s="29"/>
      <c r="F1228" s="29"/>
      <c r="G1228" s="29"/>
      <c r="H1228" s="29"/>
      <c r="I1228" s="30"/>
      <c r="J1228" s="30"/>
      <c r="K1228" s="30"/>
      <c r="L1228" s="30"/>
      <c r="M1228" s="40"/>
      <c r="N1228" s="40"/>
      <c r="O1228" s="31"/>
      <c r="P1228" s="31"/>
      <c r="Q1228" s="32"/>
      <c r="R1228" s="32"/>
      <c r="S1228" s="33"/>
      <c r="T1228" s="33"/>
      <c r="U1228" s="33"/>
      <c r="V1228" s="33"/>
      <c r="W1228" s="33"/>
      <c r="X1228" s="33"/>
    </row>
    <row r="1229" spans="1:24" s="34" customFormat="1">
      <c r="A1229" s="29"/>
      <c r="B1229" s="29"/>
      <c r="C1229" s="29"/>
      <c r="D1229" s="29"/>
      <c r="E1229" s="29"/>
      <c r="F1229" s="29"/>
      <c r="G1229" s="29"/>
      <c r="H1229" s="29"/>
      <c r="I1229" s="30"/>
      <c r="J1229" s="30"/>
      <c r="K1229" s="30"/>
      <c r="L1229" s="30"/>
      <c r="M1229" s="40"/>
      <c r="N1229" s="40"/>
      <c r="O1229" s="31"/>
      <c r="P1229" s="31"/>
      <c r="Q1229" s="32"/>
      <c r="R1229" s="32"/>
      <c r="S1229" s="33"/>
      <c r="T1229" s="33"/>
      <c r="U1229" s="33"/>
      <c r="V1229" s="33"/>
      <c r="W1229" s="33"/>
      <c r="X1229" s="33"/>
    </row>
    <row r="1230" spans="1:24" s="34" customFormat="1">
      <c r="A1230" s="29"/>
      <c r="B1230" s="29"/>
      <c r="C1230" s="29"/>
      <c r="D1230" s="29"/>
      <c r="E1230" s="29"/>
      <c r="F1230" s="29"/>
      <c r="G1230" s="29"/>
      <c r="H1230" s="29"/>
      <c r="I1230" s="30"/>
      <c r="J1230" s="30"/>
      <c r="K1230" s="30"/>
      <c r="L1230" s="30"/>
      <c r="M1230" s="40"/>
      <c r="N1230" s="40"/>
      <c r="O1230" s="31"/>
      <c r="P1230" s="31"/>
      <c r="Q1230" s="32"/>
      <c r="R1230" s="32"/>
      <c r="S1230" s="33"/>
      <c r="T1230" s="33"/>
      <c r="U1230" s="33"/>
      <c r="V1230" s="33"/>
      <c r="W1230" s="33"/>
      <c r="X1230" s="33"/>
    </row>
    <row r="1231" spans="1:24" s="34" customFormat="1">
      <c r="A1231" s="29"/>
      <c r="B1231" s="29"/>
      <c r="C1231" s="29"/>
      <c r="D1231" s="29"/>
      <c r="E1231" s="29"/>
      <c r="F1231" s="29"/>
      <c r="G1231" s="29"/>
      <c r="H1231" s="29"/>
      <c r="I1231" s="30"/>
      <c r="J1231" s="30"/>
      <c r="K1231" s="30"/>
      <c r="L1231" s="30"/>
      <c r="M1231" s="40"/>
      <c r="N1231" s="40"/>
      <c r="O1231" s="31"/>
      <c r="P1231" s="31"/>
      <c r="Q1231" s="32"/>
      <c r="R1231" s="32"/>
      <c r="S1231" s="33"/>
      <c r="T1231" s="33"/>
      <c r="U1231" s="33"/>
      <c r="V1231" s="33"/>
      <c r="W1231" s="33"/>
      <c r="X1231" s="33"/>
    </row>
    <row r="1232" spans="1:24" s="34" customFormat="1">
      <c r="A1232" s="29"/>
      <c r="B1232" s="29"/>
      <c r="C1232" s="29"/>
      <c r="D1232" s="29"/>
      <c r="E1232" s="29"/>
      <c r="F1232" s="29"/>
      <c r="G1232" s="29"/>
      <c r="H1232" s="29"/>
      <c r="I1232" s="30"/>
      <c r="J1232" s="30"/>
      <c r="K1232" s="30"/>
      <c r="L1232" s="30"/>
      <c r="M1232" s="40"/>
      <c r="N1232" s="40"/>
      <c r="O1232" s="31"/>
      <c r="P1232" s="31"/>
      <c r="Q1232" s="32"/>
      <c r="R1232" s="32"/>
      <c r="S1232" s="33"/>
      <c r="T1232" s="33"/>
      <c r="U1232" s="33"/>
      <c r="V1232" s="33"/>
      <c r="W1232" s="33"/>
      <c r="X1232" s="33"/>
    </row>
    <row r="1233" spans="1:24" s="34" customFormat="1">
      <c r="A1233" s="29"/>
      <c r="B1233" s="29"/>
      <c r="C1233" s="29"/>
      <c r="D1233" s="29"/>
      <c r="E1233" s="29"/>
      <c r="F1233" s="29"/>
      <c r="G1233" s="29"/>
      <c r="H1233" s="29"/>
      <c r="I1233" s="30"/>
      <c r="J1233" s="30"/>
      <c r="K1233" s="30"/>
      <c r="L1233" s="30"/>
      <c r="M1233" s="40"/>
      <c r="N1233" s="40"/>
      <c r="O1233" s="31"/>
      <c r="P1233" s="31"/>
      <c r="Q1233" s="32"/>
      <c r="R1233" s="32"/>
      <c r="S1233" s="33"/>
      <c r="T1233" s="33"/>
      <c r="U1233" s="33"/>
      <c r="V1233" s="33"/>
      <c r="W1233" s="33"/>
      <c r="X1233" s="33"/>
    </row>
    <row r="1234" spans="1:24" s="34" customFormat="1">
      <c r="A1234" s="29"/>
      <c r="B1234" s="29"/>
      <c r="C1234" s="29"/>
      <c r="D1234" s="29"/>
      <c r="E1234" s="29"/>
      <c r="F1234" s="29"/>
      <c r="G1234" s="29"/>
      <c r="H1234" s="29"/>
      <c r="I1234" s="30"/>
      <c r="J1234" s="30"/>
      <c r="K1234" s="30"/>
      <c r="L1234" s="30"/>
      <c r="M1234" s="40"/>
      <c r="N1234" s="40"/>
      <c r="O1234" s="31"/>
      <c r="P1234" s="31"/>
      <c r="Q1234" s="32"/>
      <c r="R1234" s="32"/>
      <c r="S1234" s="33"/>
      <c r="T1234" s="33"/>
      <c r="U1234" s="33"/>
      <c r="V1234" s="33"/>
      <c r="W1234" s="33"/>
      <c r="X1234" s="33"/>
    </row>
    <row r="1235" spans="1:24" s="34" customFormat="1">
      <c r="A1235" s="29"/>
      <c r="B1235" s="29"/>
      <c r="C1235" s="29"/>
      <c r="D1235" s="29"/>
      <c r="E1235" s="29"/>
      <c r="F1235" s="29"/>
      <c r="G1235" s="29"/>
      <c r="H1235" s="29"/>
      <c r="I1235" s="30"/>
      <c r="J1235" s="30"/>
      <c r="K1235" s="30"/>
      <c r="L1235" s="30"/>
      <c r="M1235" s="40"/>
      <c r="N1235" s="40"/>
      <c r="O1235" s="31"/>
      <c r="P1235" s="31"/>
      <c r="Q1235" s="32"/>
      <c r="R1235" s="32"/>
      <c r="S1235" s="33"/>
      <c r="T1235" s="33"/>
      <c r="U1235" s="33"/>
      <c r="V1235" s="33"/>
      <c r="W1235" s="33"/>
      <c r="X1235" s="33"/>
    </row>
    <row r="1236" spans="1:24" s="34" customFormat="1">
      <c r="A1236" s="29"/>
      <c r="B1236" s="29"/>
      <c r="C1236" s="29"/>
      <c r="D1236" s="29"/>
      <c r="E1236" s="29"/>
      <c r="F1236" s="29"/>
      <c r="G1236" s="29"/>
      <c r="H1236" s="29"/>
      <c r="I1236" s="30"/>
      <c r="J1236" s="30"/>
      <c r="K1236" s="30"/>
      <c r="L1236" s="30"/>
      <c r="M1236" s="40"/>
      <c r="N1236" s="40"/>
      <c r="O1236" s="31"/>
      <c r="P1236" s="31"/>
      <c r="Q1236" s="32"/>
      <c r="R1236" s="32"/>
      <c r="S1236" s="33"/>
      <c r="T1236" s="33"/>
      <c r="U1236" s="33"/>
      <c r="V1236" s="33"/>
      <c r="W1236" s="33"/>
      <c r="X1236" s="33"/>
    </row>
    <row r="1237" spans="1:24" s="34" customFormat="1">
      <c r="A1237" s="29"/>
      <c r="B1237" s="29"/>
      <c r="C1237" s="29"/>
      <c r="D1237" s="29"/>
      <c r="E1237" s="29"/>
      <c r="F1237" s="29"/>
      <c r="G1237" s="29"/>
      <c r="H1237" s="29"/>
      <c r="I1237" s="30"/>
      <c r="J1237" s="30"/>
      <c r="K1237" s="30"/>
      <c r="L1237" s="30"/>
      <c r="M1237" s="40"/>
      <c r="N1237" s="40"/>
      <c r="O1237" s="31"/>
      <c r="P1237" s="31"/>
      <c r="Q1237" s="32"/>
      <c r="R1237" s="32"/>
      <c r="S1237" s="33"/>
      <c r="T1237" s="33"/>
      <c r="U1237" s="33"/>
      <c r="V1237" s="33"/>
      <c r="W1237" s="33"/>
      <c r="X1237" s="33"/>
    </row>
    <row r="1238" spans="1:24" s="34" customFormat="1">
      <c r="A1238" s="29"/>
      <c r="B1238" s="29"/>
      <c r="C1238" s="29"/>
      <c r="D1238" s="29"/>
      <c r="E1238" s="29"/>
      <c r="F1238" s="29"/>
      <c r="G1238" s="29"/>
      <c r="H1238" s="29"/>
      <c r="I1238" s="30"/>
      <c r="J1238" s="30"/>
      <c r="K1238" s="30"/>
      <c r="L1238" s="30"/>
      <c r="M1238" s="40"/>
      <c r="N1238" s="40"/>
      <c r="O1238" s="31"/>
      <c r="P1238" s="31"/>
      <c r="Q1238" s="32"/>
      <c r="R1238" s="32"/>
      <c r="S1238" s="33"/>
      <c r="T1238" s="33"/>
      <c r="U1238" s="33"/>
      <c r="V1238" s="33"/>
      <c r="W1238" s="33"/>
      <c r="X1238" s="33"/>
    </row>
    <row r="1239" spans="1:24" s="34" customFormat="1">
      <c r="A1239" s="29"/>
      <c r="B1239" s="29"/>
      <c r="C1239" s="29"/>
      <c r="D1239" s="29"/>
      <c r="E1239" s="29"/>
      <c r="F1239" s="29"/>
      <c r="G1239" s="29"/>
      <c r="H1239" s="29"/>
      <c r="I1239" s="30"/>
      <c r="J1239" s="30"/>
      <c r="K1239" s="30"/>
      <c r="L1239" s="30"/>
      <c r="M1239" s="40"/>
      <c r="N1239" s="40"/>
      <c r="O1239" s="31"/>
      <c r="P1239" s="31"/>
      <c r="Q1239" s="32"/>
      <c r="R1239" s="32"/>
      <c r="S1239" s="33"/>
      <c r="T1239" s="33"/>
      <c r="U1239" s="33"/>
      <c r="V1239" s="33"/>
      <c r="W1239" s="33"/>
      <c r="X1239" s="33"/>
    </row>
    <row r="1240" spans="1:24" s="34" customFormat="1">
      <c r="A1240" s="29"/>
      <c r="B1240" s="29"/>
      <c r="C1240" s="29"/>
      <c r="D1240" s="29"/>
      <c r="E1240" s="29"/>
      <c r="F1240" s="29"/>
      <c r="G1240" s="29"/>
      <c r="H1240" s="29"/>
      <c r="I1240" s="30"/>
      <c r="J1240" s="30"/>
      <c r="K1240" s="30"/>
      <c r="L1240" s="30"/>
      <c r="M1240" s="40"/>
      <c r="N1240" s="40"/>
      <c r="O1240" s="31"/>
      <c r="P1240" s="31"/>
      <c r="Q1240" s="32"/>
      <c r="R1240" s="32"/>
      <c r="S1240" s="33"/>
      <c r="T1240" s="33"/>
      <c r="U1240" s="33"/>
      <c r="V1240" s="33"/>
      <c r="W1240" s="33"/>
      <c r="X1240" s="33"/>
    </row>
    <row r="1241" spans="1:24" s="34" customFormat="1">
      <c r="A1241" s="29"/>
      <c r="B1241" s="29"/>
      <c r="C1241" s="29"/>
      <c r="D1241" s="29"/>
      <c r="E1241" s="29"/>
      <c r="F1241" s="29"/>
      <c r="G1241" s="29"/>
      <c r="H1241" s="29"/>
      <c r="I1241" s="30"/>
      <c r="J1241" s="30"/>
      <c r="K1241" s="30"/>
      <c r="L1241" s="30"/>
      <c r="M1241" s="40"/>
      <c r="N1241" s="40"/>
      <c r="O1241" s="31"/>
      <c r="P1241" s="31"/>
      <c r="Q1241" s="32"/>
      <c r="R1241" s="32"/>
      <c r="S1241" s="33"/>
      <c r="T1241" s="33"/>
      <c r="U1241" s="33"/>
      <c r="V1241" s="33"/>
      <c r="W1241" s="33"/>
      <c r="X1241" s="33"/>
    </row>
    <row r="1242" spans="1:24" s="34" customFormat="1">
      <c r="A1242" s="29"/>
      <c r="B1242" s="29"/>
      <c r="C1242" s="29"/>
      <c r="D1242" s="29"/>
      <c r="E1242" s="29"/>
      <c r="F1242" s="29"/>
      <c r="G1242" s="29"/>
      <c r="H1242" s="29"/>
      <c r="I1242" s="30"/>
      <c r="J1242" s="30"/>
      <c r="K1242" s="30"/>
      <c r="L1242" s="30"/>
      <c r="M1242" s="40"/>
      <c r="N1242" s="40"/>
      <c r="O1242" s="31"/>
      <c r="P1242" s="31"/>
      <c r="Q1242" s="32"/>
      <c r="R1242" s="32"/>
      <c r="S1242" s="33"/>
      <c r="T1242" s="33"/>
      <c r="U1242" s="33"/>
      <c r="V1242" s="33"/>
      <c r="W1242" s="33"/>
      <c r="X1242" s="33"/>
    </row>
    <row r="1243" spans="1:24" s="34" customFormat="1">
      <c r="A1243" s="29"/>
      <c r="B1243" s="29"/>
      <c r="C1243" s="29"/>
      <c r="D1243" s="29"/>
      <c r="E1243" s="29"/>
      <c r="F1243" s="29"/>
      <c r="G1243" s="29"/>
      <c r="H1243" s="29"/>
      <c r="I1243" s="30"/>
      <c r="J1243" s="30"/>
      <c r="K1243" s="30"/>
      <c r="L1243" s="30"/>
      <c r="M1243" s="40"/>
      <c r="N1243" s="40"/>
      <c r="O1243" s="31"/>
      <c r="P1243" s="31"/>
      <c r="Q1243" s="32"/>
      <c r="R1243" s="32"/>
      <c r="S1243" s="33"/>
      <c r="T1243" s="33"/>
      <c r="U1243" s="33"/>
      <c r="V1243" s="33"/>
      <c r="W1243" s="33"/>
      <c r="X1243" s="33"/>
    </row>
    <row r="1244" spans="1:24" s="34" customFormat="1">
      <c r="A1244" s="29"/>
      <c r="B1244" s="29"/>
      <c r="C1244" s="29"/>
      <c r="D1244" s="29"/>
      <c r="E1244" s="29"/>
      <c r="F1244" s="29"/>
      <c r="G1244" s="29"/>
      <c r="H1244" s="29"/>
      <c r="I1244" s="30"/>
      <c r="J1244" s="30"/>
      <c r="K1244" s="30"/>
      <c r="L1244" s="30"/>
      <c r="M1244" s="40"/>
      <c r="N1244" s="40"/>
      <c r="O1244" s="31"/>
      <c r="P1244" s="31"/>
      <c r="Q1244" s="32"/>
      <c r="R1244" s="32"/>
      <c r="S1244" s="33"/>
      <c r="T1244" s="33"/>
      <c r="U1244" s="33"/>
      <c r="V1244" s="33"/>
      <c r="W1244" s="33"/>
      <c r="X1244" s="33"/>
    </row>
    <row r="1245" spans="1:24" s="34" customFormat="1">
      <c r="A1245" s="29"/>
      <c r="B1245" s="29"/>
      <c r="C1245" s="29"/>
      <c r="D1245" s="29"/>
      <c r="E1245" s="29"/>
      <c r="F1245" s="29"/>
      <c r="G1245" s="29"/>
      <c r="H1245" s="29"/>
      <c r="I1245" s="30"/>
      <c r="J1245" s="30"/>
      <c r="K1245" s="30"/>
      <c r="L1245" s="30"/>
      <c r="M1245" s="40"/>
      <c r="N1245" s="40"/>
      <c r="O1245" s="31"/>
      <c r="P1245" s="31"/>
      <c r="Q1245" s="32"/>
      <c r="R1245" s="32"/>
      <c r="S1245" s="33"/>
      <c r="T1245" s="33"/>
      <c r="U1245" s="33"/>
      <c r="V1245" s="33"/>
      <c r="W1245" s="33"/>
      <c r="X1245" s="33"/>
    </row>
    <row r="1246" spans="1:24" s="34" customFormat="1">
      <c r="A1246" s="29"/>
      <c r="B1246" s="29"/>
      <c r="C1246" s="29"/>
      <c r="D1246" s="29"/>
      <c r="E1246" s="29"/>
      <c r="F1246" s="29"/>
      <c r="G1246" s="29"/>
      <c r="H1246" s="29"/>
      <c r="I1246" s="30"/>
      <c r="J1246" s="30"/>
      <c r="K1246" s="30"/>
      <c r="L1246" s="30"/>
      <c r="M1246" s="40"/>
      <c r="N1246" s="40"/>
      <c r="O1246" s="31"/>
      <c r="P1246" s="31"/>
      <c r="Q1246" s="32"/>
      <c r="R1246" s="32"/>
      <c r="S1246" s="33"/>
      <c r="T1246" s="33"/>
      <c r="U1246" s="33"/>
      <c r="V1246" s="33"/>
      <c r="W1246" s="33"/>
      <c r="X1246" s="33"/>
    </row>
    <row r="1247" spans="1:24" s="34" customFormat="1">
      <c r="A1247" s="29"/>
      <c r="B1247" s="29"/>
      <c r="C1247" s="29"/>
      <c r="D1247" s="29"/>
      <c r="E1247" s="29"/>
      <c r="F1247" s="29"/>
      <c r="G1247" s="29"/>
      <c r="H1247" s="29"/>
      <c r="I1247" s="30"/>
      <c r="J1247" s="30"/>
      <c r="K1247" s="30"/>
      <c r="L1247" s="30"/>
      <c r="M1247" s="40"/>
      <c r="N1247" s="40"/>
      <c r="O1247" s="31"/>
      <c r="P1247" s="31"/>
      <c r="Q1247" s="32"/>
      <c r="R1247" s="32"/>
      <c r="S1247" s="33"/>
      <c r="T1247" s="33"/>
      <c r="U1247" s="33"/>
      <c r="V1247" s="33"/>
      <c r="W1247" s="33"/>
      <c r="X1247" s="33"/>
    </row>
    <row r="1248" spans="1:24" s="34" customFormat="1">
      <c r="A1248" s="29"/>
      <c r="B1248" s="29"/>
      <c r="C1248" s="29"/>
      <c r="D1248" s="29"/>
      <c r="E1248" s="29"/>
      <c r="F1248" s="29"/>
      <c r="G1248" s="29"/>
      <c r="H1248" s="29"/>
      <c r="I1248" s="30"/>
      <c r="J1248" s="30"/>
      <c r="K1248" s="30"/>
      <c r="L1248" s="30"/>
      <c r="M1248" s="40"/>
      <c r="N1248" s="40"/>
      <c r="O1248" s="31"/>
      <c r="P1248" s="31"/>
      <c r="Q1248" s="32"/>
      <c r="R1248" s="32"/>
      <c r="S1248" s="33"/>
      <c r="T1248" s="33"/>
      <c r="U1248" s="33"/>
      <c r="V1248" s="33"/>
      <c r="W1248" s="33"/>
      <c r="X1248" s="33"/>
    </row>
    <row r="1249" spans="1:24" s="34" customFormat="1">
      <c r="A1249" s="29"/>
      <c r="B1249" s="29"/>
      <c r="C1249" s="29"/>
      <c r="D1249" s="29"/>
      <c r="E1249" s="29"/>
      <c r="F1249" s="29"/>
      <c r="G1249" s="29"/>
      <c r="H1249" s="29"/>
      <c r="I1249" s="30"/>
      <c r="J1249" s="30"/>
      <c r="K1249" s="30"/>
      <c r="L1249" s="30"/>
      <c r="M1249" s="40"/>
      <c r="N1249" s="40"/>
      <c r="O1249" s="31"/>
      <c r="P1249" s="31"/>
      <c r="Q1249" s="32"/>
      <c r="R1249" s="32"/>
      <c r="S1249" s="33"/>
      <c r="T1249" s="33"/>
      <c r="U1249" s="33"/>
      <c r="V1249" s="33"/>
      <c r="W1249" s="33"/>
      <c r="X1249" s="33"/>
    </row>
    <row r="1250" spans="1:24" s="34" customFormat="1">
      <c r="A1250" s="29"/>
      <c r="B1250" s="29"/>
      <c r="C1250" s="29"/>
      <c r="D1250" s="29"/>
      <c r="E1250" s="29"/>
      <c r="F1250" s="29"/>
      <c r="G1250" s="29"/>
      <c r="H1250" s="29"/>
      <c r="I1250" s="30"/>
      <c r="J1250" s="30"/>
      <c r="K1250" s="30"/>
      <c r="L1250" s="30"/>
      <c r="M1250" s="40"/>
      <c r="N1250" s="40"/>
      <c r="O1250" s="31"/>
      <c r="P1250" s="31"/>
      <c r="Q1250" s="32"/>
      <c r="R1250" s="32"/>
      <c r="S1250" s="33"/>
      <c r="T1250" s="33"/>
      <c r="U1250" s="33"/>
      <c r="V1250" s="33"/>
      <c r="W1250" s="33"/>
      <c r="X1250" s="33"/>
    </row>
    <row r="1251" spans="1:24" s="34" customFormat="1">
      <c r="A1251" s="29"/>
      <c r="B1251" s="29"/>
      <c r="C1251" s="29"/>
      <c r="D1251" s="29"/>
      <c r="E1251" s="29"/>
      <c r="F1251" s="29"/>
      <c r="G1251" s="29"/>
      <c r="H1251" s="29"/>
      <c r="I1251" s="30"/>
      <c r="J1251" s="30"/>
      <c r="K1251" s="30"/>
      <c r="L1251" s="30"/>
      <c r="M1251" s="40"/>
      <c r="N1251" s="40"/>
      <c r="O1251" s="31"/>
      <c r="P1251" s="31"/>
      <c r="Q1251" s="32"/>
      <c r="R1251" s="32"/>
      <c r="S1251" s="33"/>
      <c r="T1251" s="33"/>
      <c r="U1251" s="33"/>
      <c r="V1251" s="33"/>
      <c r="W1251" s="33"/>
      <c r="X1251" s="33"/>
    </row>
    <row r="1252" spans="1:24" s="34" customFormat="1">
      <c r="A1252" s="29"/>
      <c r="B1252" s="29"/>
      <c r="C1252" s="29"/>
      <c r="D1252" s="29"/>
      <c r="E1252" s="29"/>
      <c r="F1252" s="29"/>
      <c r="G1252" s="29"/>
      <c r="H1252" s="29"/>
      <c r="I1252" s="30"/>
      <c r="J1252" s="30"/>
      <c r="K1252" s="30"/>
      <c r="L1252" s="30"/>
      <c r="M1252" s="40"/>
      <c r="N1252" s="40"/>
      <c r="O1252" s="31"/>
      <c r="P1252" s="31"/>
      <c r="Q1252" s="32"/>
      <c r="R1252" s="32"/>
      <c r="S1252" s="33"/>
      <c r="T1252" s="33"/>
      <c r="U1252" s="33"/>
      <c r="V1252" s="33"/>
      <c r="W1252" s="33"/>
      <c r="X1252" s="33"/>
    </row>
    <row r="1253" spans="1:24" s="34" customFormat="1">
      <c r="A1253" s="29"/>
      <c r="B1253" s="29"/>
      <c r="C1253" s="29"/>
      <c r="D1253" s="29"/>
      <c r="E1253" s="29"/>
      <c r="F1253" s="29"/>
      <c r="G1253" s="29"/>
      <c r="H1253" s="29"/>
      <c r="I1253" s="30"/>
      <c r="J1253" s="30"/>
      <c r="K1253" s="30"/>
      <c r="L1253" s="30"/>
      <c r="M1253" s="40"/>
      <c r="N1253" s="40"/>
      <c r="O1253" s="31"/>
      <c r="P1253" s="31"/>
      <c r="Q1253" s="32"/>
      <c r="R1253" s="32"/>
      <c r="S1253" s="33"/>
      <c r="T1253" s="33"/>
      <c r="U1253" s="33"/>
      <c r="V1253" s="33"/>
      <c r="W1253" s="33"/>
      <c r="X1253" s="33"/>
    </row>
    <row r="1254" spans="1:24" s="34" customFormat="1">
      <c r="A1254" s="29"/>
      <c r="B1254" s="29"/>
      <c r="C1254" s="29"/>
      <c r="D1254" s="29"/>
      <c r="E1254" s="29"/>
      <c r="F1254" s="29"/>
      <c r="G1254" s="29"/>
      <c r="H1254" s="29"/>
      <c r="I1254" s="30"/>
      <c r="J1254" s="30"/>
      <c r="K1254" s="30"/>
      <c r="L1254" s="30"/>
      <c r="M1254" s="40"/>
      <c r="N1254" s="40"/>
      <c r="O1254" s="31"/>
      <c r="P1254" s="31"/>
      <c r="Q1254" s="32"/>
      <c r="R1254" s="32"/>
      <c r="S1254" s="33"/>
      <c r="T1254" s="33"/>
      <c r="U1254" s="33"/>
      <c r="V1254" s="33"/>
      <c r="W1254" s="33"/>
      <c r="X1254" s="33"/>
    </row>
    <row r="1255" spans="1:24" s="34" customFormat="1">
      <c r="A1255" s="29"/>
      <c r="B1255" s="29"/>
      <c r="C1255" s="29"/>
      <c r="D1255" s="29"/>
      <c r="E1255" s="29"/>
      <c r="F1255" s="29"/>
      <c r="G1255" s="29"/>
      <c r="H1255" s="29"/>
      <c r="I1255" s="30"/>
      <c r="J1255" s="30"/>
      <c r="K1255" s="30"/>
      <c r="L1255" s="30"/>
      <c r="M1255" s="40"/>
      <c r="N1255" s="40"/>
      <c r="O1255" s="31"/>
      <c r="P1255" s="31"/>
      <c r="Q1255" s="32"/>
      <c r="R1255" s="32"/>
      <c r="S1255" s="33"/>
      <c r="T1255" s="33"/>
      <c r="U1255" s="33"/>
      <c r="V1255" s="33"/>
      <c r="W1255" s="33"/>
      <c r="X1255" s="33"/>
    </row>
    <row r="1256" spans="1:24" s="34" customFormat="1">
      <c r="A1256" s="29"/>
      <c r="B1256" s="29"/>
      <c r="C1256" s="29"/>
      <c r="D1256" s="29"/>
      <c r="E1256" s="29"/>
      <c r="F1256" s="29"/>
      <c r="G1256" s="29"/>
      <c r="H1256" s="29"/>
      <c r="I1256" s="30"/>
      <c r="J1256" s="30"/>
      <c r="K1256" s="30"/>
      <c r="L1256" s="30"/>
      <c r="M1256" s="40"/>
      <c r="N1256" s="40"/>
      <c r="O1256" s="31"/>
      <c r="P1256" s="31"/>
      <c r="Q1256" s="32"/>
      <c r="R1256" s="32"/>
      <c r="S1256" s="33"/>
      <c r="T1256" s="33"/>
      <c r="U1256" s="33"/>
      <c r="V1256" s="33"/>
      <c r="W1256" s="33"/>
      <c r="X1256" s="33"/>
    </row>
    <row r="1257" spans="1:24" s="34" customFormat="1">
      <c r="A1257" s="29"/>
      <c r="B1257" s="29"/>
      <c r="C1257" s="29"/>
      <c r="D1257" s="29"/>
      <c r="E1257" s="29"/>
      <c r="F1257" s="29"/>
      <c r="G1257" s="29"/>
      <c r="H1257" s="29"/>
      <c r="I1257" s="30"/>
      <c r="J1257" s="30"/>
      <c r="K1257" s="30"/>
      <c r="L1257" s="30"/>
      <c r="M1257" s="40"/>
      <c r="N1257" s="40"/>
      <c r="O1257" s="31"/>
      <c r="P1257" s="31"/>
      <c r="Q1257" s="32"/>
      <c r="R1257" s="32"/>
      <c r="S1257" s="33"/>
      <c r="T1257" s="33"/>
      <c r="U1257" s="33"/>
      <c r="V1257" s="33"/>
      <c r="W1257" s="33"/>
      <c r="X1257" s="33"/>
    </row>
    <row r="1258" spans="1:24" s="34" customFormat="1">
      <c r="A1258" s="29"/>
      <c r="B1258" s="29"/>
      <c r="C1258" s="29"/>
      <c r="D1258" s="29"/>
      <c r="E1258" s="29"/>
      <c r="F1258" s="29"/>
      <c r="G1258" s="29"/>
      <c r="H1258" s="29"/>
      <c r="I1258" s="30"/>
      <c r="J1258" s="30"/>
      <c r="K1258" s="30"/>
      <c r="L1258" s="30"/>
      <c r="M1258" s="40"/>
      <c r="N1258" s="40"/>
      <c r="O1258" s="31"/>
      <c r="P1258" s="31"/>
      <c r="Q1258" s="32"/>
      <c r="R1258" s="32"/>
      <c r="S1258" s="33"/>
      <c r="T1258" s="33"/>
      <c r="U1258" s="33"/>
      <c r="V1258" s="33"/>
      <c r="W1258" s="33"/>
      <c r="X1258" s="33"/>
    </row>
    <row r="1259" spans="1:24" s="34" customFormat="1">
      <c r="A1259" s="29"/>
      <c r="B1259" s="29"/>
      <c r="C1259" s="29"/>
      <c r="D1259" s="29"/>
      <c r="E1259" s="29"/>
      <c r="F1259" s="29"/>
      <c r="G1259" s="29"/>
      <c r="H1259" s="29"/>
      <c r="I1259" s="30"/>
      <c r="J1259" s="30"/>
      <c r="K1259" s="30"/>
      <c r="L1259" s="30"/>
      <c r="M1259" s="40"/>
      <c r="N1259" s="40"/>
      <c r="O1259" s="31"/>
      <c r="P1259" s="31"/>
      <c r="Q1259" s="32"/>
      <c r="R1259" s="32"/>
      <c r="S1259" s="33"/>
      <c r="T1259" s="33"/>
      <c r="U1259" s="33"/>
      <c r="V1259" s="33"/>
      <c r="W1259" s="33"/>
      <c r="X1259" s="33"/>
    </row>
    <row r="1260" spans="1:24" s="34" customFormat="1">
      <c r="A1260" s="29"/>
      <c r="B1260" s="29"/>
      <c r="C1260" s="29"/>
      <c r="D1260" s="29"/>
      <c r="E1260" s="29"/>
      <c r="F1260" s="29"/>
      <c r="G1260" s="29"/>
      <c r="H1260" s="29"/>
      <c r="I1260" s="30"/>
      <c r="J1260" s="30"/>
      <c r="K1260" s="30"/>
      <c r="L1260" s="30"/>
      <c r="M1260" s="40"/>
      <c r="N1260" s="40"/>
      <c r="O1260" s="31"/>
      <c r="P1260" s="31"/>
      <c r="Q1260" s="32"/>
      <c r="R1260" s="32"/>
      <c r="S1260" s="33"/>
      <c r="T1260" s="33"/>
      <c r="U1260" s="33"/>
      <c r="V1260" s="33"/>
      <c r="W1260" s="33"/>
      <c r="X1260" s="33"/>
    </row>
    <row r="1261" spans="1:24" s="34" customFormat="1">
      <c r="A1261" s="29"/>
      <c r="B1261" s="29"/>
      <c r="C1261" s="29"/>
      <c r="D1261" s="29"/>
      <c r="E1261" s="29"/>
      <c r="F1261" s="29"/>
      <c r="G1261" s="29"/>
      <c r="H1261" s="29"/>
      <c r="I1261" s="30"/>
      <c r="J1261" s="30"/>
      <c r="K1261" s="30"/>
      <c r="L1261" s="30"/>
      <c r="M1261" s="40"/>
      <c r="N1261" s="40"/>
      <c r="O1261" s="31"/>
      <c r="P1261" s="31"/>
      <c r="Q1261" s="32"/>
      <c r="R1261" s="32"/>
      <c r="S1261" s="33"/>
      <c r="T1261" s="33"/>
      <c r="U1261" s="33"/>
      <c r="V1261" s="33"/>
      <c r="W1261" s="33"/>
      <c r="X1261" s="33"/>
    </row>
    <row r="1262" spans="1:24" s="34" customFormat="1">
      <c r="A1262" s="29"/>
      <c r="B1262" s="29"/>
      <c r="C1262" s="29"/>
      <c r="D1262" s="29"/>
      <c r="E1262" s="29"/>
      <c r="F1262" s="29"/>
      <c r="G1262" s="29"/>
      <c r="H1262" s="29"/>
      <c r="I1262" s="30"/>
      <c r="J1262" s="30"/>
      <c r="K1262" s="30"/>
      <c r="L1262" s="30"/>
      <c r="M1262" s="40"/>
      <c r="N1262" s="40"/>
      <c r="O1262" s="31"/>
      <c r="P1262" s="31"/>
      <c r="Q1262" s="32"/>
      <c r="R1262" s="32"/>
      <c r="S1262" s="33"/>
      <c r="T1262" s="33"/>
      <c r="U1262" s="33"/>
      <c r="V1262" s="33"/>
      <c r="W1262" s="33"/>
      <c r="X1262" s="33"/>
    </row>
    <row r="1263" spans="1:24" s="34" customFormat="1">
      <c r="A1263" s="29"/>
      <c r="B1263" s="29"/>
      <c r="C1263" s="29"/>
      <c r="D1263" s="29"/>
      <c r="E1263" s="29"/>
      <c r="F1263" s="29"/>
      <c r="G1263" s="29"/>
      <c r="H1263" s="29"/>
      <c r="I1263" s="30"/>
      <c r="J1263" s="30"/>
      <c r="K1263" s="30"/>
      <c r="L1263" s="30"/>
      <c r="M1263" s="40"/>
      <c r="N1263" s="40"/>
      <c r="O1263" s="31"/>
      <c r="P1263" s="31"/>
      <c r="Q1263" s="32"/>
      <c r="R1263" s="32"/>
      <c r="S1263" s="33"/>
      <c r="T1263" s="33"/>
      <c r="U1263" s="33"/>
      <c r="V1263" s="33"/>
      <c r="W1263" s="33"/>
      <c r="X1263" s="33"/>
    </row>
    <row r="1264" spans="1:24" s="34" customFormat="1">
      <c r="A1264" s="29"/>
      <c r="B1264" s="29"/>
      <c r="C1264" s="29"/>
      <c r="D1264" s="29"/>
      <c r="E1264" s="29"/>
      <c r="F1264" s="29"/>
      <c r="G1264" s="29"/>
      <c r="H1264" s="29"/>
      <c r="I1264" s="30"/>
      <c r="J1264" s="30"/>
      <c r="K1264" s="30"/>
      <c r="L1264" s="30"/>
      <c r="M1264" s="40"/>
      <c r="N1264" s="40"/>
      <c r="O1264" s="31"/>
      <c r="P1264" s="31"/>
      <c r="Q1264" s="32"/>
      <c r="R1264" s="32"/>
      <c r="S1264" s="33"/>
      <c r="T1264" s="33"/>
      <c r="U1264" s="33"/>
      <c r="V1264" s="33"/>
      <c r="W1264" s="33"/>
      <c r="X1264" s="33"/>
    </row>
    <row r="1265" spans="1:24" s="34" customFormat="1">
      <c r="A1265" s="29"/>
      <c r="B1265" s="29"/>
      <c r="C1265" s="29"/>
      <c r="D1265" s="29"/>
      <c r="E1265" s="29"/>
      <c r="F1265" s="29"/>
      <c r="G1265" s="29"/>
      <c r="H1265" s="29"/>
      <c r="I1265" s="30"/>
      <c r="J1265" s="30"/>
      <c r="K1265" s="30"/>
      <c r="L1265" s="30"/>
      <c r="M1265" s="40"/>
      <c r="N1265" s="40"/>
      <c r="O1265" s="31"/>
      <c r="P1265" s="31"/>
      <c r="Q1265" s="32"/>
      <c r="R1265" s="32"/>
      <c r="S1265" s="33"/>
      <c r="T1265" s="33"/>
      <c r="U1265" s="33"/>
      <c r="V1265" s="33"/>
      <c r="W1265" s="33"/>
      <c r="X1265" s="33"/>
    </row>
    <row r="1266" spans="1:24" s="34" customFormat="1">
      <c r="A1266" s="29"/>
      <c r="B1266" s="29"/>
      <c r="C1266" s="29"/>
      <c r="D1266" s="29"/>
      <c r="E1266" s="29"/>
      <c r="F1266" s="29"/>
      <c r="G1266" s="29"/>
      <c r="H1266" s="29"/>
      <c r="I1266" s="30"/>
      <c r="J1266" s="30"/>
      <c r="K1266" s="30"/>
      <c r="L1266" s="30"/>
      <c r="M1266" s="40"/>
      <c r="N1266" s="40"/>
      <c r="O1266" s="31"/>
      <c r="P1266" s="31"/>
      <c r="Q1266" s="32"/>
      <c r="R1266" s="32"/>
      <c r="S1266" s="33"/>
      <c r="T1266" s="33"/>
      <c r="U1266" s="33"/>
      <c r="V1266" s="33"/>
      <c r="W1266" s="33"/>
      <c r="X1266" s="33"/>
    </row>
    <row r="1267" spans="1:24" s="34" customFormat="1">
      <c r="A1267" s="29"/>
      <c r="B1267" s="29"/>
      <c r="C1267" s="29"/>
      <c r="D1267" s="29"/>
      <c r="E1267" s="29"/>
      <c r="F1267" s="29"/>
      <c r="G1267" s="29"/>
      <c r="H1267" s="29"/>
      <c r="I1267" s="30"/>
      <c r="J1267" s="30"/>
      <c r="K1267" s="30"/>
      <c r="L1267" s="30"/>
      <c r="M1267" s="40"/>
      <c r="N1267" s="40"/>
      <c r="O1267" s="31"/>
      <c r="P1267" s="31"/>
      <c r="Q1267" s="32"/>
      <c r="R1267" s="32"/>
      <c r="S1267" s="33"/>
      <c r="T1267" s="33"/>
      <c r="U1267" s="33"/>
      <c r="V1267" s="33"/>
      <c r="W1267" s="33"/>
      <c r="X1267" s="33"/>
    </row>
    <row r="1268" spans="1:24" s="34" customFormat="1">
      <c r="A1268" s="29"/>
      <c r="B1268" s="29"/>
      <c r="C1268" s="29"/>
      <c r="D1268" s="29"/>
      <c r="E1268" s="29"/>
      <c r="F1268" s="29"/>
      <c r="G1268" s="29"/>
      <c r="H1268" s="29"/>
      <c r="I1268" s="30"/>
      <c r="J1268" s="30"/>
      <c r="K1268" s="30"/>
      <c r="L1268" s="30"/>
      <c r="M1268" s="40"/>
      <c r="N1268" s="40"/>
      <c r="O1268" s="31"/>
      <c r="P1268" s="31"/>
      <c r="Q1268" s="32"/>
      <c r="R1268" s="32"/>
      <c r="S1268" s="33"/>
      <c r="T1268" s="33"/>
      <c r="U1268" s="33"/>
      <c r="V1268" s="33"/>
      <c r="W1268" s="33"/>
      <c r="X1268" s="33"/>
    </row>
    <row r="1269" spans="1:24" s="34" customFormat="1">
      <c r="A1269" s="29"/>
      <c r="B1269" s="29"/>
      <c r="C1269" s="29"/>
      <c r="D1269" s="29"/>
      <c r="E1269" s="29"/>
      <c r="F1269" s="29"/>
      <c r="G1269" s="29"/>
      <c r="H1269" s="29"/>
      <c r="I1269" s="30"/>
      <c r="J1269" s="30"/>
      <c r="K1269" s="30"/>
      <c r="L1269" s="30"/>
      <c r="M1269" s="40"/>
      <c r="N1269" s="40"/>
      <c r="O1269" s="31"/>
      <c r="P1269" s="31"/>
      <c r="Q1269" s="32"/>
      <c r="R1269" s="32"/>
      <c r="S1269" s="33"/>
      <c r="T1269" s="33"/>
      <c r="U1269" s="33"/>
      <c r="V1269" s="33"/>
      <c r="W1269" s="33"/>
      <c r="X1269" s="33"/>
    </row>
    <row r="1270" spans="1:24" s="34" customFormat="1">
      <c r="A1270" s="29"/>
      <c r="B1270" s="29"/>
      <c r="C1270" s="29"/>
      <c r="D1270" s="29"/>
      <c r="E1270" s="29"/>
      <c r="F1270" s="29"/>
      <c r="G1270" s="29"/>
      <c r="H1270" s="29"/>
      <c r="I1270" s="30"/>
      <c r="J1270" s="30"/>
      <c r="K1270" s="30"/>
      <c r="L1270" s="30"/>
      <c r="M1270" s="40"/>
      <c r="N1270" s="40"/>
      <c r="O1270" s="31"/>
      <c r="P1270" s="31"/>
      <c r="Q1270" s="32"/>
      <c r="R1270" s="32"/>
      <c r="S1270" s="33"/>
      <c r="T1270" s="33"/>
      <c r="U1270" s="33"/>
      <c r="V1270" s="33"/>
      <c r="W1270" s="33"/>
      <c r="X1270" s="33"/>
    </row>
    <row r="1271" spans="1:24" s="34" customFormat="1">
      <c r="A1271" s="29"/>
      <c r="B1271" s="29"/>
      <c r="C1271" s="29"/>
      <c r="D1271" s="29"/>
      <c r="E1271" s="29"/>
      <c r="F1271" s="29"/>
      <c r="G1271" s="29"/>
      <c r="H1271" s="29"/>
      <c r="I1271" s="30"/>
      <c r="J1271" s="30"/>
      <c r="K1271" s="30"/>
      <c r="L1271" s="30"/>
      <c r="M1271" s="40"/>
      <c r="N1271" s="40"/>
      <c r="O1271" s="31"/>
      <c r="P1271" s="31"/>
      <c r="Q1271" s="32"/>
      <c r="R1271" s="32"/>
      <c r="S1271" s="33"/>
      <c r="T1271" s="33"/>
      <c r="U1271" s="33"/>
      <c r="V1271" s="33"/>
      <c r="W1271" s="33"/>
      <c r="X1271" s="33"/>
    </row>
    <row r="1272" spans="1:24" s="34" customFormat="1">
      <c r="A1272" s="29"/>
      <c r="B1272" s="29"/>
      <c r="C1272" s="29"/>
      <c r="D1272" s="29"/>
      <c r="E1272" s="29"/>
      <c r="F1272" s="29"/>
      <c r="G1272" s="29"/>
      <c r="H1272" s="29"/>
      <c r="I1272" s="30"/>
      <c r="J1272" s="30"/>
      <c r="K1272" s="30"/>
      <c r="L1272" s="30"/>
      <c r="M1272" s="40"/>
      <c r="N1272" s="40"/>
      <c r="O1272" s="31"/>
      <c r="P1272" s="31"/>
      <c r="Q1272" s="32"/>
      <c r="R1272" s="32"/>
      <c r="S1272" s="33"/>
      <c r="T1272" s="33"/>
      <c r="U1272" s="33"/>
      <c r="V1272" s="33"/>
      <c r="W1272" s="33"/>
      <c r="X1272" s="33"/>
    </row>
    <row r="1273" spans="1:24" s="34" customFormat="1">
      <c r="A1273" s="29"/>
      <c r="B1273" s="29"/>
      <c r="C1273" s="29"/>
      <c r="D1273" s="29"/>
      <c r="E1273" s="29"/>
      <c r="F1273" s="29"/>
      <c r="G1273" s="29"/>
      <c r="H1273" s="29"/>
      <c r="I1273" s="30"/>
      <c r="J1273" s="30"/>
      <c r="K1273" s="30"/>
      <c r="L1273" s="30"/>
      <c r="M1273" s="40"/>
      <c r="N1273" s="40"/>
      <c r="O1273" s="31"/>
      <c r="P1273" s="31"/>
      <c r="Q1273" s="32"/>
      <c r="R1273" s="32"/>
      <c r="S1273" s="33"/>
      <c r="T1273" s="33"/>
      <c r="U1273" s="33"/>
      <c r="V1273" s="33"/>
      <c r="W1273" s="33"/>
      <c r="X1273" s="33"/>
    </row>
    <row r="1274" spans="1:24" s="34" customFormat="1">
      <c r="A1274" s="29"/>
      <c r="B1274" s="29"/>
      <c r="C1274" s="29"/>
      <c r="D1274" s="29"/>
      <c r="E1274" s="29"/>
      <c r="F1274" s="29"/>
      <c r="G1274" s="29"/>
      <c r="H1274" s="29"/>
      <c r="I1274" s="30"/>
      <c r="J1274" s="30"/>
      <c r="K1274" s="30"/>
      <c r="L1274" s="30"/>
      <c r="M1274" s="40"/>
      <c r="N1274" s="40"/>
      <c r="O1274" s="31"/>
      <c r="P1274" s="31"/>
      <c r="Q1274" s="32"/>
      <c r="R1274" s="32"/>
      <c r="S1274" s="33"/>
      <c r="T1274" s="33"/>
      <c r="U1274" s="33"/>
      <c r="V1274" s="33"/>
      <c r="W1274" s="33"/>
      <c r="X1274" s="33"/>
    </row>
    <row r="1275" spans="1:24" s="34" customFormat="1">
      <c r="A1275" s="29"/>
      <c r="B1275" s="29"/>
      <c r="C1275" s="29"/>
      <c r="D1275" s="29"/>
      <c r="E1275" s="29"/>
      <c r="F1275" s="29"/>
      <c r="G1275" s="29"/>
      <c r="H1275" s="29"/>
      <c r="I1275" s="30"/>
      <c r="J1275" s="30"/>
      <c r="K1275" s="30"/>
      <c r="L1275" s="30"/>
      <c r="M1275" s="40"/>
      <c r="N1275" s="40"/>
      <c r="O1275" s="31"/>
      <c r="P1275" s="31"/>
      <c r="Q1275" s="32"/>
      <c r="R1275" s="32"/>
      <c r="S1275" s="33"/>
      <c r="T1275" s="33"/>
      <c r="U1275" s="33"/>
      <c r="V1275" s="33"/>
      <c r="W1275" s="33"/>
      <c r="X1275" s="33"/>
    </row>
    <row r="1276" spans="1:24" s="34" customFormat="1">
      <c r="A1276" s="29"/>
      <c r="B1276" s="29"/>
      <c r="C1276" s="29"/>
      <c r="D1276" s="29"/>
      <c r="E1276" s="29"/>
      <c r="F1276" s="29"/>
      <c r="G1276" s="29"/>
      <c r="H1276" s="29"/>
      <c r="I1276" s="30"/>
      <c r="J1276" s="30"/>
      <c r="K1276" s="30"/>
      <c r="L1276" s="30"/>
      <c r="M1276" s="40"/>
      <c r="N1276" s="40"/>
      <c r="O1276" s="31"/>
      <c r="P1276" s="31"/>
      <c r="Q1276" s="32"/>
      <c r="R1276" s="32"/>
      <c r="S1276" s="33"/>
      <c r="T1276" s="33"/>
      <c r="U1276" s="33"/>
      <c r="V1276" s="33"/>
      <c r="W1276" s="33"/>
      <c r="X1276" s="33"/>
    </row>
    <row r="1277" spans="1:24" s="34" customFormat="1">
      <c r="A1277" s="29"/>
      <c r="B1277" s="29"/>
      <c r="C1277" s="29"/>
      <c r="D1277" s="29"/>
      <c r="E1277" s="29"/>
      <c r="F1277" s="29"/>
      <c r="G1277" s="29"/>
      <c r="H1277" s="29"/>
      <c r="I1277" s="30"/>
      <c r="J1277" s="30"/>
      <c r="K1277" s="30"/>
      <c r="L1277" s="30"/>
      <c r="M1277" s="40"/>
      <c r="N1277" s="40"/>
      <c r="O1277" s="31"/>
      <c r="P1277" s="31"/>
      <c r="Q1277" s="32"/>
      <c r="R1277" s="32"/>
      <c r="S1277" s="33"/>
      <c r="T1277" s="33"/>
      <c r="U1277" s="33"/>
      <c r="V1277" s="33"/>
      <c r="W1277" s="33"/>
      <c r="X1277" s="33"/>
    </row>
    <row r="1278" spans="1:24" s="34" customFormat="1">
      <c r="A1278" s="29"/>
      <c r="B1278" s="29"/>
      <c r="C1278" s="29"/>
      <c r="D1278" s="29"/>
      <c r="E1278" s="29"/>
      <c r="F1278" s="29"/>
      <c r="G1278" s="29"/>
      <c r="H1278" s="29"/>
      <c r="I1278" s="30"/>
      <c r="J1278" s="30"/>
      <c r="K1278" s="30"/>
      <c r="L1278" s="30"/>
      <c r="M1278" s="40"/>
      <c r="N1278" s="40"/>
      <c r="O1278" s="31"/>
      <c r="P1278" s="31"/>
      <c r="Q1278" s="32"/>
      <c r="R1278" s="32"/>
      <c r="S1278" s="33"/>
      <c r="T1278" s="33"/>
      <c r="U1278" s="33"/>
      <c r="V1278" s="33"/>
      <c r="W1278" s="33"/>
      <c r="X1278" s="33"/>
    </row>
    <row r="1279" spans="1:24" s="34" customFormat="1">
      <c r="A1279" s="29"/>
      <c r="B1279" s="29"/>
      <c r="C1279" s="29"/>
      <c r="D1279" s="29"/>
      <c r="E1279" s="29"/>
      <c r="F1279" s="29"/>
      <c r="G1279" s="29"/>
      <c r="H1279" s="29"/>
      <c r="I1279" s="30"/>
      <c r="J1279" s="30"/>
      <c r="K1279" s="30"/>
      <c r="L1279" s="30"/>
      <c r="M1279" s="40"/>
      <c r="N1279" s="40"/>
      <c r="O1279" s="31"/>
      <c r="P1279" s="31"/>
      <c r="Q1279" s="32"/>
      <c r="R1279" s="32"/>
      <c r="S1279" s="33"/>
      <c r="T1279" s="33"/>
      <c r="U1279" s="33"/>
      <c r="V1279" s="33"/>
      <c r="W1279" s="33"/>
      <c r="X1279" s="33"/>
    </row>
    <row r="1280" spans="1:24" s="34" customFormat="1">
      <c r="A1280" s="29"/>
      <c r="B1280" s="29"/>
      <c r="C1280" s="29"/>
      <c r="D1280" s="29"/>
      <c r="E1280" s="29"/>
      <c r="F1280" s="29"/>
      <c r="G1280" s="29"/>
      <c r="H1280" s="29"/>
      <c r="I1280" s="30"/>
      <c r="J1280" s="30"/>
      <c r="K1280" s="30"/>
      <c r="L1280" s="30"/>
      <c r="M1280" s="40"/>
      <c r="N1280" s="40"/>
      <c r="O1280" s="31"/>
      <c r="P1280" s="31"/>
      <c r="Q1280" s="32"/>
      <c r="R1280" s="32"/>
      <c r="S1280" s="33"/>
      <c r="T1280" s="33"/>
      <c r="U1280" s="33"/>
      <c r="V1280" s="33"/>
      <c r="W1280" s="33"/>
      <c r="X1280" s="33"/>
    </row>
    <row r="1281" spans="1:24" s="34" customFormat="1">
      <c r="A1281" s="29"/>
      <c r="B1281" s="29"/>
      <c r="C1281" s="29"/>
      <c r="D1281" s="29"/>
      <c r="E1281" s="29"/>
      <c r="F1281" s="29"/>
      <c r="G1281" s="29"/>
      <c r="H1281" s="29"/>
      <c r="I1281" s="30"/>
      <c r="J1281" s="30"/>
      <c r="K1281" s="30"/>
      <c r="L1281" s="30"/>
      <c r="M1281" s="40"/>
      <c r="N1281" s="40"/>
      <c r="O1281" s="31"/>
      <c r="P1281" s="31"/>
      <c r="Q1281" s="32"/>
      <c r="R1281" s="32"/>
      <c r="S1281" s="33"/>
      <c r="T1281" s="33"/>
      <c r="U1281" s="33"/>
      <c r="V1281" s="33"/>
      <c r="W1281" s="33"/>
      <c r="X1281" s="33"/>
    </row>
    <row r="1282" spans="1:24" s="34" customFormat="1">
      <c r="A1282" s="29"/>
      <c r="B1282" s="29"/>
      <c r="C1282" s="29"/>
      <c r="D1282" s="29"/>
      <c r="E1282" s="29"/>
      <c r="F1282" s="29"/>
      <c r="G1282" s="29"/>
      <c r="H1282" s="29"/>
      <c r="I1282" s="30"/>
      <c r="J1282" s="30"/>
      <c r="K1282" s="30"/>
      <c r="L1282" s="30"/>
      <c r="M1282" s="40"/>
      <c r="N1282" s="40"/>
      <c r="O1282" s="31"/>
      <c r="P1282" s="31"/>
      <c r="Q1282" s="32"/>
      <c r="R1282" s="32"/>
      <c r="S1282" s="33"/>
      <c r="T1282" s="33"/>
      <c r="U1282" s="33"/>
      <c r="V1282" s="33"/>
      <c r="W1282" s="33"/>
      <c r="X1282" s="33"/>
    </row>
    <row r="1283" spans="1:24" s="34" customFormat="1">
      <c r="A1283" s="29"/>
      <c r="B1283" s="29"/>
      <c r="C1283" s="29"/>
      <c r="D1283" s="29"/>
      <c r="E1283" s="29"/>
      <c r="F1283" s="29"/>
      <c r="G1283" s="29"/>
      <c r="H1283" s="29"/>
      <c r="I1283" s="30"/>
      <c r="J1283" s="30"/>
      <c r="K1283" s="30"/>
      <c r="L1283" s="30"/>
      <c r="M1283" s="40"/>
      <c r="N1283" s="40"/>
      <c r="O1283" s="31"/>
      <c r="P1283" s="31"/>
      <c r="Q1283" s="32"/>
      <c r="R1283" s="32"/>
      <c r="S1283" s="33"/>
      <c r="T1283" s="33"/>
      <c r="U1283" s="33"/>
      <c r="V1283" s="33"/>
      <c r="W1283" s="33"/>
      <c r="X1283" s="33"/>
    </row>
    <row r="1284" spans="1:24" s="34" customFormat="1">
      <c r="A1284" s="29"/>
      <c r="B1284" s="29"/>
      <c r="C1284" s="29"/>
      <c r="D1284" s="29"/>
      <c r="E1284" s="29"/>
      <c r="F1284" s="29"/>
      <c r="G1284" s="29"/>
      <c r="H1284" s="29"/>
      <c r="I1284" s="30"/>
      <c r="J1284" s="30"/>
      <c r="K1284" s="30"/>
      <c r="L1284" s="30"/>
      <c r="M1284" s="40"/>
      <c r="N1284" s="40"/>
      <c r="O1284" s="31"/>
      <c r="P1284" s="31"/>
      <c r="Q1284" s="32"/>
      <c r="R1284" s="32"/>
      <c r="S1284" s="33"/>
      <c r="T1284" s="33"/>
      <c r="U1284" s="33"/>
      <c r="V1284" s="33"/>
      <c r="W1284" s="33"/>
      <c r="X1284" s="33"/>
    </row>
    <row r="1285" spans="1:24" s="34" customFormat="1">
      <c r="A1285" s="29"/>
      <c r="B1285" s="29"/>
      <c r="C1285" s="29"/>
      <c r="D1285" s="29"/>
      <c r="E1285" s="29"/>
      <c r="F1285" s="29"/>
      <c r="G1285" s="29"/>
      <c r="H1285" s="29"/>
      <c r="I1285" s="30"/>
      <c r="J1285" s="30"/>
      <c r="K1285" s="30"/>
      <c r="L1285" s="30"/>
      <c r="M1285" s="40"/>
      <c r="N1285" s="40"/>
      <c r="O1285" s="31"/>
      <c r="P1285" s="31"/>
      <c r="Q1285" s="32"/>
      <c r="R1285" s="32"/>
      <c r="S1285" s="33"/>
      <c r="T1285" s="33"/>
      <c r="U1285" s="33"/>
      <c r="V1285" s="33"/>
      <c r="W1285" s="33"/>
      <c r="X1285" s="33"/>
    </row>
    <row r="1286" spans="1:24" s="34" customFormat="1">
      <c r="A1286" s="29"/>
      <c r="B1286" s="29"/>
      <c r="C1286" s="29"/>
      <c r="D1286" s="29"/>
      <c r="E1286" s="29"/>
      <c r="F1286" s="29"/>
      <c r="G1286" s="29"/>
      <c r="H1286" s="29"/>
      <c r="I1286" s="30"/>
      <c r="J1286" s="30"/>
      <c r="K1286" s="30"/>
      <c r="L1286" s="30"/>
      <c r="M1286" s="40"/>
      <c r="N1286" s="40"/>
      <c r="O1286" s="31"/>
      <c r="P1286" s="31"/>
      <c r="Q1286" s="32"/>
      <c r="R1286" s="32"/>
      <c r="S1286" s="33"/>
      <c r="T1286" s="33"/>
      <c r="U1286" s="33"/>
      <c r="V1286" s="33"/>
      <c r="W1286" s="33"/>
      <c r="X1286" s="33"/>
    </row>
    <row r="1287" spans="1:24" s="34" customFormat="1">
      <c r="A1287" s="29"/>
      <c r="B1287" s="29"/>
      <c r="C1287" s="29"/>
      <c r="D1287" s="29"/>
      <c r="E1287" s="29"/>
      <c r="F1287" s="29"/>
      <c r="G1287" s="29"/>
      <c r="H1287" s="29"/>
      <c r="I1287" s="30"/>
      <c r="J1287" s="30"/>
      <c r="K1287" s="30"/>
      <c r="L1287" s="30"/>
      <c r="M1287" s="40"/>
      <c r="N1287" s="40"/>
      <c r="O1287" s="31"/>
      <c r="P1287" s="31"/>
      <c r="Q1287" s="32"/>
      <c r="R1287" s="32"/>
      <c r="S1287" s="33"/>
      <c r="T1287" s="33"/>
      <c r="U1287" s="33"/>
      <c r="V1287" s="33"/>
      <c r="W1287" s="33"/>
      <c r="X1287" s="33"/>
    </row>
    <row r="1288" spans="1:24" s="34" customFormat="1">
      <c r="A1288" s="29"/>
      <c r="B1288" s="29"/>
      <c r="C1288" s="29"/>
      <c r="D1288" s="29"/>
      <c r="E1288" s="29"/>
      <c r="F1288" s="29"/>
      <c r="G1288" s="29"/>
      <c r="H1288" s="29"/>
      <c r="I1288" s="30"/>
      <c r="J1288" s="30"/>
      <c r="K1288" s="30"/>
      <c r="L1288" s="30"/>
      <c r="M1288" s="40"/>
      <c r="N1288" s="40"/>
      <c r="O1288" s="31"/>
      <c r="P1288" s="31"/>
      <c r="Q1288" s="32"/>
      <c r="R1288" s="32"/>
      <c r="S1288" s="33"/>
      <c r="T1288" s="33"/>
      <c r="U1288" s="33"/>
      <c r="V1288" s="33"/>
      <c r="W1288" s="33"/>
      <c r="X1288" s="33"/>
    </row>
    <row r="1289" spans="1:24" s="34" customFormat="1">
      <c r="A1289" s="29"/>
      <c r="B1289" s="29"/>
      <c r="C1289" s="29"/>
      <c r="D1289" s="29"/>
      <c r="E1289" s="29"/>
      <c r="F1289" s="29"/>
      <c r="G1289" s="29"/>
      <c r="H1289" s="29"/>
      <c r="I1289" s="30"/>
      <c r="J1289" s="30"/>
      <c r="K1289" s="30"/>
      <c r="L1289" s="30"/>
      <c r="M1289" s="40"/>
      <c r="N1289" s="40"/>
      <c r="O1289" s="31"/>
      <c r="P1289" s="31"/>
      <c r="Q1289" s="32"/>
      <c r="R1289" s="32"/>
      <c r="S1289" s="33"/>
      <c r="T1289" s="33"/>
      <c r="U1289" s="33"/>
      <c r="V1289" s="33"/>
      <c r="W1289" s="33"/>
      <c r="X1289" s="33"/>
    </row>
    <row r="1290" spans="1:24" s="34" customFormat="1">
      <c r="A1290" s="29"/>
      <c r="B1290" s="29"/>
      <c r="C1290" s="29"/>
      <c r="D1290" s="29"/>
      <c r="E1290" s="29"/>
      <c r="F1290" s="29"/>
      <c r="G1290" s="29"/>
      <c r="H1290" s="29"/>
      <c r="I1290" s="30"/>
      <c r="J1290" s="30"/>
      <c r="K1290" s="30"/>
      <c r="L1290" s="30"/>
      <c r="M1290" s="40"/>
      <c r="N1290" s="40"/>
      <c r="O1290" s="31"/>
      <c r="P1290" s="31"/>
      <c r="Q1290" s="32"/>
      <c r="R1290" s="32"/>
      <c r="S1290" s="33"/>
      <c r="T1290" s="33"/>
      <c r="U1290" s="33"/>
      <c r="V1290" s="33"/>
      <c r="W1290" s="33"/>
      <c r="X1290" s="33"/>
    </row>
    <row r="1291" spans="1:24" s="34" customFormat="1">
      <c r="A1291" s="29"/>
      <c r="B1291" s="29"/>
      <c r="C1291" s="29"/>
      <c r="D1291" s="29"/>
      <c r="E1291" s="29"/>
      <c r="F1291" s="29"/>
      <c r="G1291" s="29"/>
      <c r="H1291" s="29"/>
      <c r="I1291" s="30"/>
      <c r="J1291" s="30"/>
      <c r="K1291" s="30"/>
      <c r="L1291" s="30"/>
      <c r="M1291" s="40"/>
      <c r="N1291" s="40"/>
      <c r="O1291" s="31"/>
      <c r="P1291" s="31"/>
      <c r="Q1291" s="32"/>
      <c r="R1291" s="32"/>
      <c r="S1291" s="33"/>
      <c r="T1291" s="33"/>
      <c r="U1291" s="33"/>
      <c r="V1291" s="33"/>
      <c r="W1291" s="33"/>
      <c r="X1291" s="33"/>
    </row>
    <row r="1292" spans="1:24" s="34" customFormat="1">
      <c r="A1292" s="29"/>
      <c r="B1292" s="29"/>
      <c r="C1292" s="29"/>
      <c r="D1292" s="29"/>
      <c r="E1292" s="29"/>
      <c r="F1292" s="29"/>
      <c r="G1292" s="29"/>
      <c r="H1292" s="29"/>
      <c r="I1292" s="30"/>
      <c r="J1292" s="30"/>
      <c r="K1292" s="30"/>
      <c r="L1292" s="30"/>
      <c r="M1292" s="40"/>
      <c r="N1292" s="40"/>
      <c r="O1292" s="31"/>
      <c r="P1292" s="31"/>
      <c r="Q1292" s="32"/>
      <c r="R1292" s="32"/>
      <c r="S1292" s="33"/>
      <c r="T1292" s="33"/>
      <c r="U1292" s="33"/>
      <c r="V1292" s="33"/>
      <c r="W1292" s="33"/>
      <c r="X1292" s="33"/>
    </row>
    <row r="1293" spans="1:24" s="34" customFormat="1">
      <c r="A1293" s="29"/>
      <c r="B1293" s="29"/>
      <c r="C1293" s="29"/>
      <c r="D1293" s="29"/>
      <c r="E1293" s="29"/>
      <c r="F1293" s="29"/>
      <c r="G1293" s="29"/>
      <c r="H1293" s="29"/>
      <c r="I1293" s="30"/>
      <c r="J1293" s="30"/>
      <c r="K1293" s="30"/>
      <c r="L1293" s="30"/>
      <c r="M1293" s="40"/>
      <c r="N1293" s="40"/>
      <c r="O1293" s="31"/>
      <c r="P1293" s="31"/>
      <c r="Q1293" s="32"/>
      <c r="R1293" s="32"/>
      <c r="S1293" s="33"/>
      <c r="T1293" s="33"/>
      <c r="U1293" s="33"/>
      <c r="V1293" s="33"/>
      <c r="W1293" s="33"/>
      <c r="X1293" s="33"/>
    </row>
    <row r="1294" spans="1:24" s="34" customFormat="1">
      <c r="A1294" s="29"/>
      <c r="B1294" s="29"/>
      <c r="C1294" s="29"/>
      <c r="D1294" s="29"/>
      <c r="E1294" s="29"/>
      <c r="F1294" s="29"/>
      <c r="G1294" s="29"/>
      <c r="H1294" s="29"/>
      <c r="I1294" s="30"/>
      <c r="J1294" s="30"/>
      <c r="K1294" s="30"/>
      <c r="L1294" s="30"/>
      <c r="M1294" s="40"/>
      <c r="N1294" s="40"/>
      <c r="O1294" s="31"/>
      <c r="P1294" s="31"/>
      <c r="Q1294" s="32"/>
      <c r="R1294" s="32"/>
      <c r="S1294" s="33"/>
      <c r="T1294" s="33"/>
      <c r="U1294" s="33"/>
      <c r="V1294" s="33"/>
      <c r="W1294" s="33"/>
      <c r="X1294" s="33"/>
    </row>
    <row r="1295" spans="1:24" s="34" customFormat="1">
      <c r="A1295" s="29"/>
      <c r="B1295" s="29"/>
      <c r="C1295" s="29"/>
      <c r="D1295" s="29"/>
      <c r="E1295" s="29"/>
      <c r="F1295" s="29"/>
      <c r="G1295" s="29"/>
      <c r="H1295" s="29"/>
      <c r="I1295" s="30"/>
      <c r="J1295" s="30"/>
      <c r="K1295" s="30"/>
      <c r="L1295" s="30"/>
      <c r="M1295" s="40"/>
      <c r="N1295" s="40"/>
      <c r="O1295" s="31"/>
      <c r="P1295" s="31"/>
      <c r="Q1295" s="32"/>
      <c r="R1295" s="32"/>
      <c r="S1295" s="33"/>
      <c r="T1295" s="33"/>
      <c r="U1295" s="33"/>
      <c r="V1295" s="33"/>
      <c r="W1295" s="33"/>
      <c r="X1295" s="33"/>
    </row>
    <row r="1296" spans="1:24" s="34" customFormat="1">
      <c r="A1296" s="29"/>
      <c r="B1296" s="29"/>
      <c r="C1296" s="29"/>
      <c r="D1296" s="29"/>
      <c r="E1296" s="29"/>
      <c r="F1296" s="29"/>
      <c r="G1296" s="29"/>
      <c r="H1296" s="29"/>
      <c r="I1296" s="30"/>
      <c r="J1296" s="30"/>
      <c r="K1296" s="30"/>
      <c r="L1296" s="30"/>
      <c r="M1296" s="40"/>
      <c r="N1296" s="40"/>
      <c r="O1296" s="31"/>
      <c r="P1296" s="31"/>
      <c r="Q1296" s="32"/>
      <c r="R1296" s="32"/>
      <c r="S1296" s="33"/>
      <c r="T1296" s="33"/>
      <c r="U1296" s="33"/>
      <c r="V1296" s="33"/>
      <c r="W1296" s="33"/>
      <c r="X1296" s="33"/>
    </row>
    <row r="1297" spans="1:24" s="34" customFormat="1">
      <c r="A1297" s="29"/>
      <c r="B1297" s="29"/>
      <c r="C1297" s="29"/>
      <c r="D1297" s="29"/>
      <c r="E1297" s="29"/>
      <c r="F1297" s="29"/>
      <c r="G1297" s="29"/>
      <c r="H1297" s="29"/>
      <c r="I1297" s="30"/>
      <c r="J1297" s="30"/>
      <c r="K1297" s="30"/>
      <c r="L1297" s="30"/>
      <c r="M1297" s="40"/>
      <c r="N1297" s="40"/>
      <c r="O1297" s="31"/>
      <c r="P1297" s="31"/>
      <c r="Q1297" s="32"/>
      <c r="R1297" s="32"/>
      <c r="S1297" s="33"/>
      <c r="T1297" s="33"/>
      <c r="U1297" s="33"/>
      <c r="V1297" s="33"/>
      <c r="W1297" s="33"/>
      <c r="X1297" s="33"/>
    </row>
    <row r="1298" spans="1:24" s="34" customFormat="1">
      <c r="A1298" s="29"/>
      <c r="B1298" s="29"/>
      <c r="C1298" s="29"/>
      <c r="D1298" s="29"/>
      <c r="E1298" s="29"/>
      <c r="F1298" s="29"/>
      <c r="G1298" s="29"/>
      <c r="H1298" s="29"/>
      <c r="I1298" s="30"/>
      <c r="J1298" s="30"/>
      <c r="K1298" s="30"/>
      <c r="L1298" s="30"/>
      <c r="M1298" s="40"/>
      <c r="N1298" s="40"/>
      <c r="O1298" s="31"/>
      <c r="P1298" s="31"/>
      <c r="Q1298" s="32"/>
      <c r="R1298" s="32"/>
      <c r="S1298" s="33"/>
      <c r="T1298" s="33"/>
      <c r="U1298" s="33"/>
      <c r="V1298" s="33"/>
      <c r="W1298" s="33"/>
      <c r="X1298" s="33"/>
    </row>
    <row r="1299" spans="1:24" s="34" customFormat="1">
      <c r="A1299" s="29"/>
      <c r="B1299" s="29"/>
      <c r="C1299" s="29"/>
      <c r="D1299" s="29"/>
      <c r="E1299" s="29"/>
      <c r="F1299" s="29"/>
      <c r="G1299" s="29"/>
      <c r="H1299" s="29"/>
      <c r="I1299" s="30"/>
      <c r="J1299" s="30"/>
      <c r="K1299" s="30"/>
      <c r="L1299" s="30"/>
      <c r="M1299" s="40"/>
      <c r="N1299" s="40"/>
      <c r="O1299" s="31"/>
      <c r="P1299" s="31"/>
      <c r="Q1299" s="32"/>
      <c r="R1299" s="32"/>
      <c r="S1299" s="33"/>
      <c r="T1299" s="33"/>
      <c r="U1299" s="33"/>
      <c r="V1299" s="33"/>
      <c r="W1299" s="33"/>
      <c r="X1299" s="33"/>
    </row>
    <row r="1300" spans="1:24" s="34" customFormat="1">
      <c r="A1300" s="29"/>
      <c r="B1300" s="29"/>
      <c r="C1300" s="29"/>
      <c r="D1300" s="29"/>
      <c r="E1300" s="29"/>
      <c r="F1300" s="29"/>
      <c r="G1300" s="29"/>
      <c r="H1300" s="29"/>
      <c r="I1300" s="30"/>
      <c r="J1300" s="30"/>
      <c r="K1300" s="30"/>
      <c r="L1300" s="30"/>
      <c r="M1300" s="40"/>
      <c r="N1300" s="40"/>
      <c r="O1300" s="31"/>
      <c r="P1300" s="31"/>
      <c r="Q1300" s="32"/>
      <c r="R1300" s="32"/>
      <c r="S1300" s="33"/>
      <c r="T1300" s="33"/>
      <c r="U1300" s="33"/>
      <c r="V1300" s="33"/>
      <c r="W1300" s="33"/>
      <c r="X1300" s="33"/>
    </row>
    <row r="1301" spans="1:24" s="34" customFormat="1">
      <c r="A1301" s="29"/>
      <c r="B1301" s="29"/>
      <c r="C1301" s="29"/>
      <c r="D1301" s="29"/>
      <c r="E1301" s="29"/>
      <c r="F1301" s="29"/>
      <c r="G1301" s="29"/>
      <c r="H1301" s="29"/>
      <c r="I1301" s="30"/>
      <c r="J1301" s="30"/>
      <c r="K1301" s="30"/>
      <c r="L1301" s="30"/>
      <c r="M1301" s="40"/>
      <c r="N1301" s="40"/>
      <c r="O1301" s="31"/>
      <c r="P1301" s="31"/>
      <c r="Q1301" s="32"/>
      <c r="R1301" s="32"/>
      <c r="S1301" s="33"/>
      <c r="T1301" s="33"/>
      <c r="U1301" s="33"/>
      <c r="V1301" s="33"/>
      <c r="W1301" s="33"/>
      <c r="X1301" s="33"/>
    </row>
    <row r="1302" spans="1:24" s="34" customFormat="1">
      <c r="A1302" s="29"/>
      <c r="B1302" s="29"/>
      <c r="C1302" s="29"/>
      <c r="D1302" s="29"/>
      <c r="E1302" s="29"/>
      <c r="F1302" s="29"/>
      <c r="G1302" s="29"/>
      <c r="H1302" s="29"/>
      <c r="I1302" s="30"/>
      <c r="J1302" s="30"/>
      <c r="K1302" s="30"/>
      <c r="L1302" s="30"/>
      <c r="M1302" s="40"/>
      <c r="N1302" s="40"/>
      <c r="O1302" s="31"/>
      <c r="P1302" s="31"/>
      <c r="Q1302" s="32"/>
      <c r="R1302" s="32"/>
      <c r="S1302" s="33"/>
      <c r="T1302" s="33"/>
      <c r="U1302" s="33"/>
      <c r="V1302" s="33"/>
      <c r="W1302" s="33"/>
      <c r="X1302" s="33"/>
    </row>
    <row r="1303" spans="1:24" s="34" customFormat="1">
      <c r="A1303" s="29"/>
      <c r="B1303" s="29"/>
      <c r="C1303" s="29"/>
      <c r="D1303" s="29"/>
      <c r="E1303" s="29"/>
      <c r="F1303" s="29"/>
      <c r="G1303" s="29"/>
      <c r="H1303" s="29"/>
      <c r="I1303" s="30"/>
      <c r="J1303" s="30"/>
      <c r="K1303" s="30"/>
      <c r="L1303" s="30"/>
      <c r="M1303" s="40"/>
      <c r="N1303" s="40"/>
      <c r="O1303" s="31"/>
      <c r="P1303" s="31"/>
      <c r="Q1303" s="32"/>
      <c r="R1303" s="32"/>
      <c r="S1303" s="33"/>
      <c r="T1303" s="33"/>
      <c r="U1303" s="33"/>
      <c r="V1303" s="33"/>
      <c r="W1303" s="33"/>
      <c r="X1303" s="33"/>
    </row>
    <row r="1304" spans="1:24" s="34" customFormat="1">
      <c r="A1304" s="29"/>
      <c r="B1304" s="29"/>
      <c r="C1304" s="29"/>
      <c r="D1304" s="29"/>
      <c r="E1304" s="29"/>
      <c r="F1304" s="29"/>
      <c r="G1304" s="29"/>
      <c r="H1304" s="29"/>
      <c r="I1304" s="30"/>
      <c r="J1304" s="30"/>
      <c r="K1304" s="30"/>
      <c r="L1304" s="30"/>
      <c r="M1304" s="40"/>
      <c r="N1304" s="40"/>
      <c r="O1304" s="31"/>
      <c r="P1304" s="31"/>
      <c r="Q1304" s="32"/>
      <c r="R1304" s="32"/>
      <c r="S1304" s="33"/>
      <c r="T1304" s="33"/>
      <c r="U1304" s="33"/>
      <c r="V1304" s="33"/>
      <c r="W1304" s="33"/>
      <c r="X1304" s="33"/>
    </row>
    <row r="1305" spans="1:24" s="34" customFormat="1">
      <c r="A1305" s="29"/>
      <c r="B1305" s="29"/>
      <c r="C1305" s="29"/>
      <c r="D1305" s="29"/>
      <c r="E1305" s="29"/>
      <c r="F1305" s="29"/>
      <c r="G1305" s="29"/>
      <c r="H1305" s="29"/>
      <c r="I1305" s="30"/>
      <c r="J1305" s="30"/>
      <c r="K1305" s="30"/>
      <c r="L1305" s="30"/>
      <c r="M1305" s="40"/>
      <c r="N1305" s="40"/>
      <c r="O1305" s="31"/>
      <c r="P1305" s="31"/>
      <c r="Q1305" s="32"/>
      <c r="R1305" s="32"/>
      <c r="S1305" s="33"/>
      <c r="T1305" s="33"/>
      <c r="U1305" s="33"/>
      <c r="V1305" s="33"/>
      <c r="W1305" s="33"/>
      <c r="X1305" s="33"/>
    </row>
    <row r="1306" spans="1:24" s="34" customFormat="1">
      <c r="A1306" s="29"/>
      <c r="B1306" s="29"/>
      <c r="C1306" s="29"/>
      <c r="D1306" s="29"/>
      <c r="E1306" s="29"/>
      <c r="F1306" s="29"/>
      <c r="G1306" s="29"/>
      <c r="H1306" s="29"/>
      <c r="I1306" s="30"/>
      <c r="J1306" s="30"/>
      <c r="K1306" s="30"/>
      <c r="L1306" s="30"/>
      <c r="M1306" s="40"/>
      <c r="N1306" s="40"/>
      <c r="O1306" s="31"/>
      <c r="P1306" s="31"/>
      <c r="Q1306" s="32"/>
      <c r="R1306" s="32"/>
      <c r="S1306" s="33"/>
      <c r="T1306" s="33"/>
      <c r="U1306" s="33"/>
      <c r="V1306" s="33"/>
      <c r="W1306" s="33"/>
      <c r="X1306" s="33"/>
    </row>
    <row r="1307" spans="1:24" s="34" customFormat="1">
      <c r="A1307" s="29"/>
      <c r="B1307" s="29"/>
      <c r="C1307" s="29"/>
      <c r="D1307" s="29"/>
      <c r="E1307" s="29"/>
      <c r="F1307" s="29"/>
      <c r="G1307" s="29"/>
      <c r="H1307" s="29"/>
      <c r="I1307" s="30"/>
      <c r="J1307" s="30"/>
      <c r="K1307" s="30"/>
      <c r="L1307" s="30"/>
      <c r="M1307" s="40"/>
      <c r="N1307" s="40"/>
      <c r="O1307" s="31"/>
      <c r="P1307" s="31"/>
      <c r="Q1307" s="32"/>
      <c r="R1307" s="32"/>
      <c r="S1307" s="33"/>
      <c r="T1307" s="33"/>
      <c r="U1307" s="33"/>
      <c r="V1307" s="33"/>
      <c r="W1307" s="33"/>
      <c r="X1307" s="33"/>
    </row>
    <row r="1308" spans="1:24" s="34" customFormat="1">
      <c r="A1308" s="29"/>
      <c r="B1308" s="29"/>
      <c r="C1308" s="29"/>
      <c r="D1308" s="29"/>
      <c r="E1308" s="29"/>
      <c r="F1308" s="29"/>
      <c r="G1308" s="29"/>
      <c r="H1308" s="29"/>
      <c r="I1308" s="30"/>
      <c r="J1308" s="30"/>
      <c r="K1308" s="30"/>
      <c r="L1308" s="30"/>
      <c r="M1308" s="40"/>
      <c r="N1308" s="40"/>
      <c r="O1308" s="31"/>
      <c r="P1308" s="31"/>
      <c r="Q1308" s="32"/>
      <c r="R1308" s="32"/>
      <c r="S1308" s="33"/>
      <c r="T1308" s="33"/>
      <c r="U1308" s="33"/>
      <c r="V1308" s="33"/>
      <c r="W1308" s="33"/>
      <c r="X1308" s="33"/>
    </row>
    <row r="1309" spans="1:24" s="34" customFormat="1">
      <c r="A1309" s="29"/>
      <c r="B1309" s="29"/>
      <c r="C1309" s="29"/>
      <c r="D1309" s="29"/>
      <c r="E1309" s="29"/>
      <c r="F1309" s="29"/>
      <c r="G1309" s="29"/>
      <c r="H1309" s="29"/>
      <c r="I1309" s="30"/>
      <c r="J1309" s="30"/>
      <c r="K1309" s="30"/>
      <c r="L1309" s="30"/>
      <c r="M1309" s="40"/>
      <c r="N1309" s="40"/>
      <c r="O1309" s="31"/>
      <c r="P1309" s="31"/>
      <c r="Q1309" s="32"/>
      <c r="R1309" s="32"/>
      <c r="S1309" s="33"/>
      <c r="T1309" s="33"/>
      <c r="U1309" s="33"/>
      <c r="V1309" s="33"/>
      <c r="W1309" s="33"/>
      <c r="X1309" s="33"/>
    </row>
    <row r="1310" spans="1:24" s="34" customFormat="1">
      <c r="A1310" s="29"/>
      <c r="B1310" s="29"/>
      <c r="C1310" s="29"/>
      <c r="D1310" s="29"/>
      <c r="E1310" s="29"/>
      <c r="F1310" s="29"/>
      <c r="G1310" s="29"/>
      <c r="H1310" s="29"/>
      <c r="I1310" s="30"/>
      <c r="J1310" s="30"/>
      <c r="K1310" s="30"/>
      <c r="L1310" s="30"/>
      <c r="M1310" s="40"/>
      <c r="N1310" s="40"/>
      <c r="O1310" s="31"/>
      <c r="P1310" s="31"/>
      <c r="Q1310" s="32"/>
      <c r="R1310" s="32"/>
      <c r="S1310" s="33"/>
      <c r="T1310" s="33"/>
      <c r="U1310" s="33"/>
      <c r="V1310" s="33"/>
      <c r="W1310" s="33"/>
      <c r="X1310" s="33"/>
    </row>
    <row r="1311" spans="1:24" s="34" customFormat="1">
      <c r="A1311" s="29"/>
      <c r="B1311" s="29"/>
      <c r="C1311" s="29"/>
      <c r="D1311" s="29"/>
      <c r="E1311" s="29"/>
      <c r="F1311" s="29"/>
      <c r="G1311" s="29"/>
      <c r="H1311" s="29"/>
      <c r="I1311" s="30"/>
      <c r="J1311" s="30"/>
      <c r="K1311" s="30"/>
      <c r="L1311" s="30"/>
      <c r="M1311" s="40"/>
      <c r="N1311" s="40"/>
      <c r="O1311" s="31"/>
      <c r="P1311" s="31"/>
      <c r="Q1311" s="32"/>
      <c r="R1311" s="32"/>
      <c r="S1311" s="33"/>
      <c r="T1311" s="33"/>
      <c r="U1311" s="33"/>
      <c r="V1311" s="33"/>
      <c r="W1311" s="33"/>
      <c r="X1311" s="33"/>
    </row>
    <row r="1312" spans="1:24" s="34" customFormat="1">
      <c r="A1312" s="29"/>
      <c r="B1312" s="29"/>
      <c r="C1312" s="29"/>
      <c r="D1312" s="29"/>
      <c r="E1312" s="29"/>
      <c r="F1312" s="29"/>
      <c r="G1312" s="29"/>
      <c r="H1312" s="29"/>
      <c r="I1312" s="30"/>
      <c r="J1312" s="30"/>
      <c r="K1312" s="30"/>
      <c r="L1312" s="30"/>
      <c r="M1312" s="40"/>
      <c r="N1312" s="40"/>
      <c r="O1312" s="31"/>
      <c r="P1312" s="31"/>
      <c r="Q1312" s="32"/>
      <c r="R1312" s="32"/>
      <c r="S1312" s="33"/>
      <c r="T1312" s="33"/>
      <c r="U1312" s="33"/>
      <c r="V1312" s="33"/>
      <c r="W1312" s="33"/>
      <c r="X1312" s="33"/>
    </row>
    <row r="1313" spans="1:24" s="34" customFormat="1">
      <c r="A1313" s="29"/>
      <c r="B1313" s="29"/>
      <c r="C1313" s="29"/>
      <c r="D1313" s="29"/>
      <c r="E1313" s="29"/>
      <c r="F1313" s="29"/>
      <c r="G1313" s="29"/>
      <c r="H1313" s="29"/>
      <c r="I1313" s="30"/>
      <c r="J1313" s="30"/>
      <c r="K1313" s="30"/>
      <c r="L1313" s="30"/>
      <c r="M1313" s="40"/>
      <c r="N1313" s="40"/>
      <c r="O1313" s="31"/>
      <c r="P1313" s="31"/>
      <c r="Q1313" s="32"/>
      <c r="R1313" s="32"/>
      <c r="S1313" s="33"/>
      <c r="T1313" s="33"/>
      <c r="U1313" s="33"/>
      <c r="V1313" s="33"/>
      <c r="W1313" s="33"/>
      <c r="X1313" s="33"/>
    </row>
    <row r="1314" spans="1:24" s="34" customFormat="1">
      <c r="A1314" s="29"/>
      <c r="B1314" s="29"/>
      <c r="C1314" s="29"/>
      <c r="D1314" s="29"/>
      <c r="E1314" s="29"/>
      <c r="F1314" s="29"/>
      <c r="G1314" s="29"/>
      <c r="H1314" s="29"/>
      <c r="I1314" s="30"/>
      <c r="J1314" s="30"/>
      <c r="K1314" s="30"/>
      <c r="L1314" s="30"/>
      <c r="M1314" s="40"/>
      <c r="N1314" s="40"/>
      <c r="O1314" s="31"/>
      <c r="P1314" s="31"/>
      <c r="Q1314" s="32"/>
      <c r="R1314" s="32"/>
      <c r="S1314" s="33"/>
      <c r="T1314" s="33"/>
      <c r="U1314" s="33"/>
      <c r="V1314" s="33"/>
      <c r="W1314" s="33"/>
      <c r="X1314" s="33"/>
    </row>
    <row r="1315" spans="1:24" s="34" customFormat="1">
      <c r="A1315" s="29"/>
      <c r="B1315" s="29"/>
      <c r="C1315" s="29"/>
      <c r="D1315" s="29"/>
      <c r="E1315" s="29"/>
      <c r="F1315" s="29"/>
      <c r="G1315" s="29"/>
      <c r="H1315" s="29"/>
      <c r="I1315" s="30"/>
      <c r="J1315" s="30"/>
      <c r="K1315" s="30"/>
      <c r="L1315" s="30"/>
      <c r="M1315" s="40"/>
      <c r="N1315" s="40"/>
      <c r="O1315" s="31"/>
      <c r="P1315" s="31"/>
      <c r="Q1315" s="32"/>
      <c r="R1315" s="32"/>
      <c r="S1315" s="33"/>
      <c r="T1315" s="33"/>
      <c r="U1315" s="33"/>
      <c r="V1315" s="33"/>
      <c r="W1315" s="33"/>
      <c r="X1315" s="33"/>
    </row>
    <row r="1316" spans="1:24" s="34" customFormat="1">
      <c r="A1316" s="29"/>
      <c r="B1316" s="29"/>
      <c r="C1316" s="29"/>
      <c r="D1316" s="29"/>
      <c r="E1316" s="29"/>
      <c r="F1316" s="29"/>
      <c r="G1316" s="29"/>
      <c r="H1316" s="29"/>
      <c r="I1316" s="30"/>
      <c r="J1316" s="30"/>
      <c r="K1316" s="30"/>
      <c r="L1316" s="30"/>
      <c r="M1316" s="40"/>
      <c r="N1316" s="40"/>
      <c r="O1316" s="31"/>
      <c r="P1316" s="31"/>
      <c r="Q1316" s="32"/>
      <c r="R1316" s="32"/>
      <c r="S1316" s="33"/>
      <c r="T1316" s="33"/>
      <c r="U1316" s="33"/>
      <c r="V1316" s="33"/>
      <c r="W1316" s="33"/>
      <c r="X1316" s="33"/>
    </row>
    <row r="1317" spans="1:24" s="34" customFormat="1">
      <c r="A1317" s="29"/>
      <c r="B1317" s="29"/>
      <c r="C1317" s="29"/>
      <c r="D1317" s="29"/>
      <c r="E1317" s="29"/>
      <c r="F1317" s="29"/>
      <c r="G1317" s="29"/>
      <c r="H1317" s="29"/>
      <c r="I1317" s="30"/>
      <c r="J1317" s="30"/>
      <c r="K1317" s="30"/>
      <c r="L1317" s="30"/>
      <c r="M1317" s="40"/>
      <c r="N1317" s="40"/>
      <c r="O1317" s="31"/>
      <c r="P1317" s="31"/>
      <c r="Q1317" s="32"/>
      <c r="R1317" s="32"/>
      <c r="S1317" s="33"/>
      <c r="T1317" s="33"/>
      <c r="U1317" s="33"/>
      <c r="V1317" s="33"/>
      <c r="W1317" s="33"/>
      <c r="X1317" s="33"/>
    </row>
    <row r="1318" spans="1:24" s="34" customFormat="1">
      <c r="A1318" s="29"/>
      <c r="B1318" s="29"/>
      <c r="C1318" s="29"/>
      <c r="D1318" s="29"/>
      <c r="E1318" s="29"/>
      <c r="F1318" s="29"/>
      <c r="G1318" s="29"/>
      <c r="H1318" s="29"/>
      <c r="I1318" s="30"/>
      <c r="J1318" s="30"/>
      <c r="K1318" s="30"/>
      <c r="L1318" s="30"/>
      <c r="M1318" s="40"/>
      <c r="N1318" s="40"/>
      <c r="O1318" s="31"/>
      <c r="P1318" s="31"/>
      <c r="Q1318" s="32"/>
      <c r="R1318" s="32"/>
      <c r="S1318" s="33"/>
      <c r="T1318" s="33"/>
      <c r="U1318" s="33"/>
      <c r="V1318" s="33"/>
      <c r="W1318" s="33"/>
      <c r="X1318" s="33"/>
    </row>
    <row r="1319" spans="1:24" s="34" customFormat="1">
      <c r="A1319" s="29"/>
      <c r="B1319" s="29"/>
      <c r="C1319" s="29"/>
      <c r="D1319" s="29"/>
      <c r="E1319" s="29"/>
      <c r="F1319" s="29"/>
      <c r="G1319" s="29"/>
      <c r="H1319" s="29"/>
      <c r="I1319" s="30"/>
      <c r="J1319" s="30"/>
      <c r="K1319" s="30"/>
      <c r="L1319" s="30"/>
      <c r="M1319" s="40"/>
      <c r="N1319" s="40"/>
      <c r="O1319" s="31"/>
      <c r="P1319" s="31"/>
      <c r="Q1319" s="32"/>
      <c r="R1319" s="32"/>
      <c r="S1319" s="33"/>
      <c r="T1319" s="33"/>
      <c r="U1319" s="33"/>
      <c r="V1319" s="33"/>
      <c r="W1319" s="33"/>
      <c r="X1319" s="33"/>
    </row>
    <row r="1320" spans="1:24" s="34" customFormat="1">
      <c r="A1320" s="29"/>
      <c r="B1320" s="29"/>
      <c r="C1320" s="29"/>
      <c r="D1320" s="29"/>
      <c r="E1320" s="29"/>
      <c r="F1320" s="29"/>
      <c r="G1320" s="29"/>
      <c r="H1320" s="29"/>
      <c r="I1320" s="30"/>
      <c r="J1320" s="30"/>
      <c r="K1320" s="30"/>
      <c r="L1320" s="30"/>
      <c r="M1320" s="40"/>
      <c r="N1320" s="40"/>
      <c r="O1320" s="31"/>
      <c r="P1320" s="31"/>
      <c r="Q1320" s="32"/>
      <c r="R1320" s="32"/>
      <c r="S1320" s="33"/>
      <c r="T1320" s="33"/>
      <c r="U1320" s="33"/>
      <c r="V1320" s="33"/>
      <c r="W1320" s="33"/>
      <c r="X1320" s="33"/>
    </row>
    <row r="1321" spans="1:24" s="34" customFormat="1">
      <c r="A1321" s="29"/>
      <c r="B1321" s="29"/>
      <c r="C1321" s="29"/>
      <c r="D1321" s="29"/>
      <c r="E1321" s="29"/>
      <c r="F1321" s="29"/>
      <c r="G1321" s="29"/>
      <c r="H1321" s="29"/>
      <c r="I1321" s="30"/>
      <c r="J1321" s="30"/>
      <c r="K1321" s="30"/>
      <c r="L1321" s="30"/>
      <c r="M1321" s="40"/>
      <c r="N1321" s="40"/>
      <c r="O1321" s="31"/>
      <c r="P1321" s="31"/>
      <c r="Q1321" s="32"/>
      <c r="R1321" s="32"/>
      <c r="S1321" s="33"/>
      <c r="T1321" s="33"/>
      <c r="U1321" s="33"/>
      <c r="V1321" s="33"/>
      <c r="W1321" s="33"/>
      <c r="X1321" s="33"/>
    </row>
    <row r="1322" spans="1:24" s="34" customFormat="1">
      <c r="A1322" s="29"/>
      <c r="B1322" s="29"/>
      <c r="C1322" s="29"/>
      <c r="D1322" s="29"/>
      <c r="E1322" s="29"/>
      <c r="F1322" s="29"/>
      <c r="G1322" s="29"/>
      <c r="H1322" s="29"/>
      <c r="I1322" s="30"/>
      <c r="J1322" s="30"/>
      <c r="K1322" s="30"/>
      <c r="L1322" s="30"/>
      <c r="M1322" s="40"/>
      <c r="N1322" s="40"/>
      <c r="O1322" s="31"/>
      <c r="P1322" s="31"/>
      <c r="Q1322" s="32"/>
      <c r="R1322" s="32"/>
      <c r="S1322" s="33"/>
      <c r="T1322" s="33"/>
      <c r="U1322" s="33"/>
      <c r="V1322" s="33"/>
      <c r="W1322" s="33"/>
      <c r="X1322" s="33"/>
    </row>
    <row r="1323" spans="1:24" s="34" customFormat="1">
      <c r="A1323" s="29"/>
      <c r="B1323" s="29"/>
      <c r="C1323" s="29"/>
      <c r="D1323" s="29"/>
      <c r="E1323" s="29"/>
      <c r="F1323" s="29"/>
      <c r="G1323" s="29"/>
      <c r="H1323" s="29"/>
      <c r="I1323" s="30"/>
      <c r="J1323" s="30"/>
      <c r="K1323" s="30"/>
      <c r="L1323" s="30"/>
      <c r="M1323" s="40"/>
      <c r="N1323" s="40"/>
      <c r="O1323" s="31"/>
      <c r="P1323" s="31"/>
      <c r="Q1323" s="32"/>
      <c r="R1323" s="32"/>
      <c r="S1323" s="33"/>
      <c r="T1323" s="33"/>
      <c r="U1323" s="33"/>
      <c r="V1323" s="33"/>
      <c r="W1323" s="33"/>
      <c r="X1323" s="33"/>
    </row>
    <row r="1324" spans="1:24" s="34" customFormat="1">
      <c r="A1324" s="29"/>
      <c r="B1324" s="29"/>
      <c r="C1324" s="29"/>
      <c r="D1324" s="29"/>
      <c r="E1324" s="29"/>
      <c r="F1324" s="29"/>
      <c r="G1324" s="29"/>
      <c r="H1324" s="29"/>
      <c r="I1324" s="30"/>
      <c r="J1324" s="30"/>
      <c r="K1324" s="30"/>
      <c r="L1324" s="30"/>
      <c r="M1324" s="40"/>
      <c r="N1324" s="40"/>
      <c r="O1324" s="31"/>
      <c r="P1324" s="31"/>
      <c r="Q1324" s="32"/>
      <c r="R1324" s="32"/>
      <c r="S1324" s="33"/>
      <c r="T1324" s="33"/>
      <c r="U1324" s="33"/>
      <c r="V1324" s="33"/>
      <c r="W1324" s="33"/>
      <c r="X1324" s="33"/>
    </row>
    <row r="1325" spans="1:24" s="34" customFormat="1">
      <c r="A1325" s="29"/>
      <c r="B1325" s="29"/>
      <c r="C1325" s="29"/>
      <c r="D1325" s="29"/>
      <c r="E1325" s="29"/>
      <c r="F1325" s="29"/>
      <c r="G1325" s="29"/>
      <c r="H1325" s="29"/>
      <c r="I1325" s="30"/>
      <c r="J1325" s="30"/>
      <c r="K1325" s="30"/>
      <c r="L1325" s="30"/>
      <c r="M1325" s="40"/>
      <c r="N1325" s="40"/>
      <c r="O1325" s="31"/>
      <c r="P1325" s="31"/>
      <c r="Q1325" s="32"/>
      <c r="R1325" s="32"/>
      <c r="S1325" s="33"/>
      <c r="T1325" s="33"/>
      <c r="U1325" s="33"/>
      <c r="V1325" s="33"/>
      <c r="W1325" s="33"/>
      <c r="X1325" s="33"/>
    </row>
    <row r="1326" spans="1:24" s="34" customFormat="1">
      <c r="A1326" s="29"/>
      <c r="B1326" s="29"/>
      <c r="C1326" s="29"/>
      <c r="D1326" s="29"/>
      <c r="E1326" s="29"/>
      <c r="F1326" s="29"/>
      <c r="G1326" s="29"/>
      <c r="H1326" s="29"/>
      <c r="I1326" s="30"/>
      <c r="J1326" s="30"/>
      <c r="K1326" s="30"/>
      <c r="L1326" s="30"/>
      <c r="M1326" s="40"/>
      <c r="N1326" s="40"/>
      <c r="O1326" s="31"/>
      <c r="P1326" s="31"/>
      <c r="Q1326" s="32"/>
      <c r="R1326" s="32"/>
      <c r="S1326" s="33"/>
      <c r="T1326" s="33"/>
      <c r="U1326" s="33"/>
      <c r="V1326" s="33"/>
      <c r="W1326" s="33"/>
      <c r="X1326" s="33"/>
    </row>
    <row r="1327" spans="1:24" s="34" customFormat="1">
      <c r="A1327" s="29"/>
      <c r="B1327" s="29"/>
      <c r="C1327" s="29"/>
      <c r="D1327" s="29"/>
      <c r="E1327" s="29"/>
      <c r="F1327" s="29"/>
      <c r="G1327" s="29"/>
      <c r="H1327" s="29"/>
      <c r="I1327" s="30"/>
      <c r="J1327" s="30"/>
      <c r="K1327" s="30"/>
      <c r="L1327" s="30"/>
      <c r="M1327" s="40"/>
      <c r="N1327" s="40"/>
      <c r="O1327" s="31"/>
      <c r="P1327" s="31"/>
      <c r="Q1327" s="32"/>
      <c r="R1327" s="32"/>
      <c r="S1327" s="33"/>
      <c r="T1327" s="33"/>
      <c r="U1327" s="33"/>
      <c r="V1327" s="33"/>
      <c r="W1327" s="33"/>
      <c r="X1327" s="33"/>
    </row>
    <row r="1328" spans="1:24" s="34" customFormat="1">
      <c r="A1328" s="29"/>
      <c r="B1328" s="29"/>
      <c r="C1328" s="29"/>
      <c r="D1328" s="29"/>
      <c r="E1328" s="29"/>
      <c r="F1328" s="29"/>
      <c r="G1328" s="29"/>
      <c r="H1328" s="29"/>
      <c r="I1328" s="30"/>
      <c r="J1328" s="30"/>
      <c r="K1328" s="30"/>
      <c r="L1328" s="30"/>
      <c r="M1328" s="40"/>
      <c r="N1328" s="40"/>
      <c r="O1328" s="31"/>
      <c r="P1328" s="31"/>
      <c r="Q1328" s="32"/>
      <c r="R1328" s="32"/>
      <c r="S1328" s="33"/>
      <c r="T1328" s="33"/>
      <c r="U1328" s="33"/>
      <c r="V1328" s="33"/>
      <c r="W1328" s="33"/>
      <c r="X1328" s="33"/>
    </row>
    <row r="1329" spans="1:24" s="34" customFormat="1">
      <c r="A1329" s="29"/>
      <c r="B1329" s="29"/>
      <c r="C1329" s="29"/>
      <c r="D1329" s="29"/>
      <c r="E1329" s="29"/>
      <c r="F1329" s="29"/>
      <c r="G1329" s="29"/>
      <c r="H1329" s="29"/>
      <c r="I1329" s="30"/>
      <c r="J1329" s="30"/>
      <c r="K1329" s="30"/>
      <c r="L1329" s="30"/>
      <c r="M1329" s="40"/>
      <c r="N1329" s="40"/>
      <c r="O1329" s="31"/>
      <c r="P1329" s="31"/>
      <c r="Q1329" s="32"/>
      <c r="R1329" s="32"/>
      <c r="S1329" s="33"/>
      <c r="T1329" s="33"/>
      <c r="U1329" s="33"/>
      <c r="V1329" s="33"/>
      <c r="W1329" s="33"/>
      <c r="X1329" s="33"/>
    </row>
    <row r="1330" spans="1:24" s="34" customFormat="1">
      <c r="A1330" s="29"/>
      <c r="B1330" s="29"/>
      <c r="C1330" s="29"/>
      <c r="D1330" s="29"/>
      <c r="E1330" s="29"/>
      <c r="F1330" s="29"/>
      <c r="G1330" s="29"/>
      <c r="H1330" s="29"/>
      <c r="I1330" s="30"/>
      <c r="J1330" s="30"/>
      <c r="K1330" s="30"/>
      <c r="L1330" s="30"/>
      <c r="M1330" s="40"/>
      <c r="N1330" s="40"/>
      <c r="O1330" s="31"/>
      <c r="P1330" s="31"/>
      <c r="Q1330" s="32"/>
      <c r="R1330" s="32"/>
      <c r="S1330" s="33"/>
      <c r="T1330" s="33"/>
      <c r="U1330" s="33"/>
      <c r="V1330" s="33"/>
      <c r="W1330" s="33"/>
      <c r="X1330" s="33"/>
    </row>
    <row r="1331" spans="1:24" s="34" customFormat="1">
      <c r="A1331" s="29"/>
      <c r="B1331" s="29"/>
      <c r="C1331" s="29"/>
      <c r="D1331" s="29"/>
      <c r="E1331" s="29"/>
      <c r="F1331" s="29"/>
      <c r="G1331" s="29"/>
      <c r="H1331" s="29"/>
      <c r="I1331" s="30"/>
      <c r="J1331" s="30"/>
      <c r="K1331" s="30"/>
      <c r="L1331" s="30"/>
      <c r="M1331" s="40"/>
      <c r="N1331" s="40"/>
      <c r="O1331" s="31"/>
      <c r="P1331" s="31"/>
      <c r="Q1331" s="32"/>
      <c r="R1331" s="32"/>
      <c r="S1331" s="33"/>
      <c r="T1331" s="33"/>
      <c r="U1331" s="33"/>
      <c r="V1331" s="33"/>
      <c r="W1331" s="33"/>
      <c r="X1331" s="33"/>
    </row>
    <row r="1332" spans="1:24" s="34" customFormat="1">
      <c r="A1332" s="29"/>
      <c r="B1332" s="29"/>
      <c r="C1332" s="29"/>
      <c r="D1332" s="29"/>
      <c r="E1332" s="29"/>
      <c r="F1332" s="29"/>
      <c r="G1332" s="29"/>
      <c r="H1332" s="29"/>
      <c r="I1332" s="30"/>
      <c r="J1332" s="30"/>
      <c r="K1332" s="30"/>
      <c r="L1332" s="30"/>
      <c r="M1332" s="40"/>
      <c r="N1332" s="40"/>
      <c r="O1332" s="31"/>
      <c r="P1332" s="31"/>
      <c r="Q1332" s="32"/>
      <c r="R1332" s="32"/>
      <c r="S1332" s="33"/>
      <c r="T1332" s="33"/>
      <c r="U1332" s="33"/>
      <c r="V1332" s="33"/>
      <c r="W1332" s="33"/>
      <c r="X1332" s="33"/>
    </row>
    <row r="1333" spans="1:24" s="34" customFormat="1">
      <c r="A1333" s="29"/>
      <c r="B1333" s="29"/>
      <c r="C1333" s="29"/>
      <c r="D1333" s="29"/>
      <c r="E1333" s="29"/>
      <c r="F1333" s="29"/>
      <c r="G1333" s="29"/>
      <c r="H1333" s="29"/>
      <c r="I1333" s="30"/>
      <c r="J1333" s="30"/>
      <c r="K1333" s="30"/>
      <c r="L1333" s="30"/>
      <c r="M1333" s="40"/>
      <c r="N1333" s="40"/>
      <c r="O1333" s="31"/>
      <c r="P1333" s="31"/>
      <c r="Q1333" s="32"/>
      <c r="R1333" s="32"/>
      <c r="S1333" s="33"/>
      <c r="T1333" s="33"/>
      <c r="U1333" s="33"/>
      <c r="V1333" s="33"/>
      <c r="W1333" s="33"/>
      <c r="X1333" s="33"/>
    </row>
    <row r="1334" spans="1:24" s="34" customFormat="1">
      <c r="A1334" s="29"/>
      <c r="B1334" s="29"/>
      <c r="C1334" s="29"/>
      <c r="D1334" s="29"/>
      <c r="E1334" s="29"/>
      <c r="F1334" s="29"/>
      <c r="G1334" s="29"/>
      <c r="H1334" s="29"/>
      <c r="I1334" s="30"/>
      <c r="J1334" s="30"/>
      <c r="K1334" s="30"/>
      <c r="L1334" s="30"/>
      <c r="M1334" s="40"/>
      <c r="N1334" s="40"/>
      <c r="O1334" s="31"/>
      <c r="P1334" s="31"/>
      <c r="Q1334" s="32"/>
      <c r="R1334" s="32"/>
      <c r="S1334" s="33"/>
      <c r="T1334" s="33"/>
      <c r="U1334" s="33"/>
      <c r="V1334" s="33"/>
      <c r="W1334" s="33"/>
      <c r="X1334" s="33"/>
    </row>
    <row r="1335" spans="1:24" s="34" customFormat="1">
      <c r="A1335" s="29"/>
      <c r="B1335" s="29"/>
      <c r="C1335" s="29"/>
      <c r="D1335" s="29"/>
      <c r="E1335" s="29"/>
      <c r="F1335" s="29"/>
      <c r="G1335" s="29"/>
      <c r="H1335" s="29"/>
      <c r="I1335" s="30"/>
      <c r="J1335" s="30"/>
      <c r="K1335" s="30"/>
      <c r="L1335" s="30"/>
      <c r="M1335" s="40"/>
      <c r="N1335" s="40"/>
      <c r="O1335" s="31"/>
      <c r="P1335" s="31"/>
      <c r="Q1335" s="32"/>
      <c r="R1335" s="32"/>
      <c r="S1335" s="33"/>
      <c r="T1335" s="33"/>
      <c r="U1335" s="33"/>
      <c r="V1335" s="33"/>
      <c r="W1335" s="33"/>
      <c r="X1335" s="33"/>
    </row>
    <row r="1336" spans="1:24" s="34" customFormat="1">
      <c r="A1336" s="29"/>
      <c r="B1336" s="29"/>
      <c r="C1336" s="29"/>
      <c r="D1336" s="29"/>
      <c r="E1336" s="29"/>
      <c r="F1336" s="29"/>
      <c r="G1336" s="29"/>
      <c r="H1336" s="29"/>
      <c r="I1336" s="30"/>
      <c r="J1336" s="30"/>
      <c r="K1336" s="30"/>
      <c r="L1336" s="30"/>
      <c r="M1336" s="40"/>
      <c r="N1336" s="40"/>
      <c r="O1336" s="31"/>
      <c r="P1336" s="31"/>
      <c r="Q1336" s="32"/>
      <c r="R1336" s="32"/>
      <c r="S1336" s="33"/>
      <c r="T1336" s="33"/>
      <c r="U1336" s="33"/>
      <c r="V1336" s="33"/>
      <c r="W1336" s="33"/>
      <c r="X1336" s="33"/>
    </row>
    <row r="1337" spans="1:24" s="34" customFormat="1">
      <c r="A1337" s="29"/>
      <c r="B1337" s="29"/>
      <c r="C1337" s="29"/>
      <c r="D1337" s="29"/>
      <c r="E1337" s="29"/>
      <c r="F1337" s="29"/>
      <c r="G1337" s="29"/>
      <c r="H1337" s="29"/>
      <c r="I1337" s="30"/>
      <c r="J1337" s="30"/>
      <c r="K1337" s="30"/>
      <c r="L1337" s="30"/>
      <c r="M1337" s="40"/>
      <c r="N1337" s="40"/>
      <c r="O1337" s="31"/>
      <c r="P1337" s="31"/>
      <c r="Q1337" s="32"/>
      <c r="R1337" s="32"/>
      <c r="S1337" s="33"/>
      <c r="T1337" s="33"/>
      <c r="U1337" s="33"/>
      <c r="V1337" s="33"/>
      <c r="W1337" s="33"/>
      <c r="X1337" s="33"/>
    </row>
    <row r="1338" spans="1:24" s="34" customFormat="1">
      <c r="A1338" s="29"/>
      <c r="B1338" s="29"/>
      <c r="C1338" s="29"/>
      <c r="D1338" s="29"/>
      <c r="E1338" s="29"/>
      <c r="F1338" s="29"/>
      <c r="G1338" s="29"/>
      <c r="H1338" s="29"/>
      <c r="I1338" s="30"/>
      <c r="J1338" s="30"/>
      <c r="K1338" s="30"/>
      <c r="L1338" s="30"/>
      <c r="M1338" s="40"/>
      <c r="N1338" s="40"/>
      <c r="O1338" s="31"/>
      <c r="P1338" s="31"/>
      <c r="Q1338" s="32"/>
      <c r="R1338" s="32"/>
      <c r="S1338" s="33"/>
      <c r="T1338" s="33"/>
      <c r="U1338" s="33"/>
      <c r="V1338" s="33"/>
      <c r="W1338" s="33"/>
      <c r="X1338" s="33"/>
    </row>
    <row r="1339" spans="1:24" s="34" customFormat="1">
      <c r="A1339" s="29"/>
      <c r="B1339" s="29"/>
      <c r="C1339" s="29"/>
      <c r="D1339" s="29"/>
      <c r="E1339" s="29"/>
      <c r="F1339" s="29"/>
      <c r="G1339" s="29"/>
      <c r="H1339" s="29"/>
      <c r="I1339" s="30"/>
      <c r="J1339" s="30"/>
      <c r="K1339" s="30"/>
      <c r="L1339" s="30"/>
      <c r="M1339" s="40"/>
      <c r="N1339" s="40"/>
      <c r="O1339" s="31"/>
      <c r="P1339" s="31"/>
      <c r="Q1339" s="32"/>
      <c r="R1339" s="32"/>
      <c r="S1339" s="33"/>
      <c r="T1339" s="33"/>
      <c r="U1339" s="33"/>
      <c r="V1339" s="33"/>
      <c r="W1339" s="33"/>
      <c r="X1339" s="33"/>
    </row>
    <row r="1340" spans="1:24" s="34" customFormat="1">
      <c r="A1340" s="29"/>
      <c r="B1340" s="29"/>
      <c r="C1340" s="29"/>
      <c r="D1340" s="29"/>
      <c r="E1340" s="29"/>
      <c r="F1340" s="29"/>
      <c r="G1340" s="29"/>
      <c r="H1340" s="29"/>
      <c r="I1340" s="30"/>
      <c r="J1340" s="30"/>
      <c r="K1340" s="30"/>
      <c r="L1340" s="30"/>
      <c r="M1340" s="40"/>
      <c r="N1340" s="40"/>
      <c r="O1340" s="31"/>
      <c r="P1340" s="31"/>
      <c r="Q1340" s="32"/>
      <c r="R1340" s="32"/>
      <c r="S1340" s="33"/>
      <c r="T1340" s="33"/>
      <c r="U1340" s="33"/>
      <c r="V1340" s="33"/>
      <c r="W1340" s="33"/>
      <c r="X1340" s="33"/>
    </row>
    <row r="1341" spans="1:24" s="34" customFormat="1">
      <c r="A1341" s="29"/>
      <c r="B1341" s="29"/>
      <c r="C1341" s="29"/>
      <c r="D1341" s="29"/>
      <c r="E1341" s="29"/>
      <c r="F1341" s="29"/>
      <c r="G1341" s="29"/>
      <c r="H1341" s="29"/>
      <c r="I1341" s="30"/>
      <c r="J1341" s="30"/>
      <c r="K1341" s="30"/>
      <c r="L1341" s="30"/>
      <c r="M1341" s="40"/>
      <c r="N1341" s="40"/>
      <c r="O1341" s="31"/>
      <c r="P1341" s="31"/>
      <c r="Q1341" s="32"/>
      <c r="R1341" s="32"/>
      <c r="S1341" s="33"/>
      <c r="T1341" s="33"/>
      <c r="U1341" s="33"/>
      <c r="V1341" s="33"/>
      <c r="W1341" s="33"/>
      <c r="X1341" s="33"/>
    </row>
    <row r="1342" spans="1:24" s="34" customFormat="1">
      <c r="A1342" s="29"/>
      <c r="B1342" s="29"/>
      <c r="C1342" s="29"/>
      <c r="D1342" s="29"/>
      <c r="E1342" s="29"/>
      <c r="F1342" s="29"/>
      <c r="G1342" s="29"/>
      <c r="H1342" s="29"/>
      <c r="I1342" s="30"/>
      <c r="J1342" s="30"/>
      <c r="K1342" s="30"/>
      <c r="L1342" s="30"/>
      <c r="M1342" s="40"/>
      <c r="N1342" s="40"/>
      <c r="O1342" s="31"/>
      <c r="P1342" s="31"/>
      <c r="Q1342" s="32"/>
      <c r="R1342" s="32"/>
      <c r="S1342" s="33"/>
      <c r="T1342" s="33"/>
      <c r="U1342" s="33"/>
      <c r="V1342" s="33"/>
      <c r="W1342" s="33"/>
      <c r="X1342" s="33"/>
    </row>
    <row r="1343" spans="1:24" s="34" customFormat="1">
      <c r="A1343" s="29"/>
      <c r="B1343" s="29"/>
      <c r="C1343" s="29"/>
      <c r="D1343" s="29"/>
      <c r="E1343" s="29"/>
      <c r="F1343" s="29"/>
      <c r="G1343" s="29"/>
      <c r="H1343" s="29"/>
      <c r="I1343" s="30"/>
      <c r="J1343" s="30"/>
      <c r="K1343" s="30"/>
      <c r="L1343" s="30"/>
      <c r="M1343" s="40"/>
      <c r="N1343" s="40"/>
      <c r="O1343" s="31"/>
      <c r="P1343" s="31"/>
      <c r="Q1343" s="32"/>
      <c r="R1343" s="32"/>
      <c r="S1343" s="33"/>
      <c r="T1343" s="33"/>
      <c r="U1343" s="33"/>
      <c r="V1343" s="33"/>
      <c r="W1343" s="33"/>
      <c r="X1343" s="33"/>
    </row>
    <row r="1344" spans="1:24" s="34" customFormat="1">
      <c r="A1344" s="29"/>
      <c r="B1344" s="29"/>
      <c r="C1344" s="29"/>
      <c r="D1344" s="29"/>
      <c r="E1344" s="29"/>
      <c r="F1344" s="29"/>
      <c r="G1344" s="29"/>
      <c r="H1344" s="29"/>
      <c r="I1344" s="30"/>
      <c r="J1344" s="30"/>
      <c r="K1344" s="30"/>
      <c r="L1344" s="30"/>
      <c r="M1344" s="40"/>
      <c r="N1344" s="40"/>
      <c r="O1344" s="31"/>
      <c r="P1344" s="31"/>
      <c r="Q1344" s="32"/>
      <c r="R1344" s="32"/>
      <c r="S1344" s="33"/>
      <c r="T1344" s="33"/>
      <c r="U1344" s="33"/>
      <c r="V1344" s="33"/>
      <c r="W1344" s="33"/>
      <c r="X1344" s="33"/>
    </row>
    <row r="1345" spans="1:24" s="34" customFormat="1">
      <c r="A1345" s="29"/>
      <c r="B1345" s="29"/>
      <c r="C1345" s="29"/>
      <c r="D1345" s="29"/>
      <c r="E1345" s="29"/>
      <c r="F1345" s="29"/>
      <c r="G1345" s="29"/>
      <c r="H1345" s="29"/>
      <c r="I1345" s="30"/>
      <c r="J1345" s="30"/>
      <c r="K1345" s="30"/>
      <c r="L1345" s="30"/>
      <c r="M1345" s="40"/>
      <c r="N1345" s="40"/>
      <c r="O1345" s="31"/>
      <c r="P1345" s="31"/>
      <c r="Q1345" s="32"/>
      <c r="R1345" s="32"/>
      <c r="S1345" s="33"/>
      <c r="T1345" s="33"/>
      <c r="U1345" s="33"/>
      <c r="V1345" s="33"/>
      <c r="W1345" s="33"/>
      <c r="X1345" s="33"/>
    </row>
    <row r="1346" spans="1:24" s="34" customFormat="1">
      <c r="A1346" s="29"/>
      <c r="B1346" s="29"/>
      <c r="C1346" s="29"/>
      <c r="D1346" s="29"/>
      <c r="E1346" s="29"/>
      <c r="F1346" s="29"/>
      <c r="G1346" s="29"/>
      <c r="H1346" s="29"/>
      <c r="I1346" s="30"/>
      <c r="J1346" s="30"/>
      <c r="K1346" s="30"/>
      <c r="L1346" s="30"/>
      <c r="M1346" s="40"/>
      <c r="N1346" s="40"/>
      <c r="O1346" s="31"/>
      <c r="P1346" s="31"/>
      <c r="Q1346" s="32"/>
      <c r="R1346" s="32"/>
      <c r="S1346" s="33"/>
      <c r="T1346" s="33"/>
      <c r="U1346" s="33"/>
      <c r="V1346" s="33"/>
      <c r="W1346" s="33"/>
      <c r="X1346" s="33"/>
    </row>
    <row r="1347" spans="1:24" s="34" customFormat="1">
      <c r="A1347" s="29"/>
      <c r="B1347" s="29"/>
      <c r="C1347" s="29"/>
      <c r="D1347" s="29"/>
      <c r="E1347" s="29"/>
      <c r="F1347" s="29"/>
      <c r="G1347" s="29"/>
      <c r="H1347" s="29"/>
      <c r="I1347" s="30"/>
      <c r="J1347" s="30"/>
      <c r="K1347" s="30"/>
      <c r="L1347" s="30"/>
      <c r="M1347" s="40"/>
      <c r="N1347" s="40"/>
      <c r="O1347" s="31"/>
      <c r="P1347" s="31"/>
      <c r="Q1347" s="32"/>
      <c r="R1347" s="32"/>
      <c r="S1347" s="33"/>
      <c r="T1347" s="33"/>
      <c r="U1347" s="33"/>
      <c r="V1347" s="33"/>
      <c r="W1347" s="33"/>
      <c r="X1347" s="33"/>
    </row>
    <row r="1348" spans="1:24" s="34" customFormat="1">
      <c r="A1348" s="29"/>
      <c r="B1348" s="29"/>
      <c r="C1348" s="29"/>
      <c r="D1348" s="29"/>
      <c r="E1348" s="29"/>
      <c r="F1348" s="29"/>
      <c r="G1348" s="29"/>
      <c r="H1348" s="29"/>
      <c r="I1348" s="30"/>
      <c r="J1348" s="30"/>
      <c r="K1348" s="30"/>
      <c r="L1348" s="30"/>
      <c r="M1348" s="40"/>
      <c r="N1348" s="40"/>
      <c r="O1348" s="31"/>
      <c r="P1348" s="31"/>
      <c r="Q1348" s="32"/>
      <c r="R1348" s="32"/>
      <c r="S1348" s="33"/>
      <c r="T1348" s="33"/>
      <c r="U1348" s="33"/>
      <c r="V1348" s="33"/>
      <c r="W1348" s="33"/>
      <c r="X1348" s="33"/>
    </row>
    <row r="1349" spans="1:24" s="34" customFormat="1">
      <c r="A1349" s="29"/>
      <c r="B1349" s="29"/>
      <c r="C1349" s="29"/>
      <c r="D1349" s="29"/>
      <c r="E1349" s="29"/>
      <c r="F1349" s="29"/>
      <c r="G1349" s="29"/>
      <c r="H1349" s="29"/>
      <c r="I1349" s="30"/>
      <c r="J1349" s="30"/>
      <c r="K1349" s="30"/>
      <c r="L1349" s="30"/>
      <c r="M1349" s="40"/>
      <c r="N1349" s="40"/>
      <c r="O1349" s="31"/>
      <c r="P1349" s="31"/>
      <c r="Q1349" s="32"/>
      <c r="R1349" s="32"/>
      <c r="S1349" s="33"/>
      <c r="T1349" s="33"/>
      <c r="U1349" s="33"/>
      <c r="V1349" s="33"/>
      <c r="W1349" s="33"/>
      <c r="X1349" s="33"/>
    </row>
    <row r="1350" spans="1:24" s="34" customFormat="1">
      <c r="A1350" s="29"/>
      <c r="B1350" s="29"/>
      <c r="C1350" s="29"/>
      <c r="D1350" s="29"/>
      <c r="E1350" s="29"/>
      <c r="F1350" s="29"/>
      <c r="G1350" s="29"/>
      <c r="H1350" s="29"/>
      <c r="I1350" s="30"/>
      <c r="J1350" s="30"/>
      <c r="K1350" s="30"/>
      <c r="L1350" s="30"/>
      <c r="M1350" s="40"/>
      <c r="N1350" s="40"/>
      <c r="O1350" s="31"/>
      <c r="P1350" s="31"/>
      <c r="Q1350" s="32"/>
      <c r="R1350" s="32"/>
      <c r="S1350" s="33"/>
      <c r="T1350" s="33"/>
      <c r="U1350" s="33"/>
      <c r="V1350" s="33"/>
      <c r="W1350" s="33"/>
      <c r="X1350" s="33"/>
    </row>
    <row r="1351" spans="1:24" s="34" customFormat="1">
      <c r="A1351" s="29"/>
      <c r="B1351" s="29"/>
      <c r="C1351" s="29"/>
      <c r="D1351" s="29"/>
      <c r="E1351" s="29"/>
      <c r="F1351" s="29"/>
      <c r="G1351" s="29"/>
      <c r="H1351" s="29"/>
      <c r="I1351" s="30"/>
      <c r="J1351" s="30"/>
      <c r="K1351" s="30"/>
      <c r="L1351" s="30"/>
      <c r="M1351" s="40"/>
      <c r="N1351" s="40"/>
      <c r="O1351" s="31"/>
      <c r="P1351" s="31"/>
      <c r="Q1351" s="32"/>
      <c r="R1351" s="32"/>
      <c r="S1351" s="33"/>
      <c r="T1351" s="33"/>
      <c r="U1351" s="33"/>
      <c r="V1351" s="33"/>
      <c r="W1351" s="33"/>
      <c r="X1351" s="33"/>
    </row>
    <row r="1352" spans="1:24" s="34" customFormat="1">
      <c r="A1352" s="29"/>
      <c r="B1352" s="29"/>
      <c r="C1352" s="29"/>
      <c r="D1352" s="29"/>
      <c r="E1352" s="29"/>
      <c r="F1352" s="29"/>
      <c r="G1352" s="29"/>
      <c r="H1352" s="29"/>
      <c r="I1352" s="30"/>
      <c r="J1352" s="30"/>
      <c r="K1352" s="30"/>
      <c r="L1352" s="30"/>
      <c r="M1352" s="40"/>
      <c r="N1352" s="40"/>
      <c r="O1352" s="31"/>
      <c r="P1352" s="31"/>
      <c r="Q1352" s="32"/>
      <c r="R1352" s="32"/>
      <c r="S1352" s="33"/>
      <c r="T1352" s="33"/>
      <c r="U1352" s="33"/>
      <c r="V1352" s="33"/>
      <c r="W1352" s="33"/>
      <c r="X1352" s="33"/>
    </row>
    <row r="1353" spans="1:24" s="34" customFormat="1">
      <c r="A1353" s="29"/>
      <c r="B1353" s="29"/>
      <c r="C1353" s="29"/>
      <c r="D1353" s="29"/>
      <c r="E1353" s="29"/>
      <c r="F1353" s="29"/>
      <c r="G1353" s="29"/>
      <c r="H1353" s="29"/>
      <c r="I1353" s="30"/>
      <c r="J1353" s="30"/>
      <c r="K1353" s="30"/>
      <c r="L1353" s="30"/>
      <c r="M1353" s="40"/>
      <c r="N1353" s="40"/>
      <c r="O1353" s="31"/>
      <c r="P1353" s="31"/>
      <c r="Q1353" s="32"/>
      <c r="R1353" s="32"/>
      <c r="S1353" s="33"/>
      <c r="T1353" s="33"/>
      <c r="U1353" s="33"/>
      <c r="V1353" s="33"/>
      <c r="W1353" s="33"/>
      <c r="X1353" s="33"/>
    </row>
    <row r="1354" spans="1:24" s="34" customFormat="1">
      <c r="A1354" s="29"/>
      <c r="B1354" s="29"/>
      <c r="C1354" s="29"/>
      <c r="D1354" s="29"/>
      <c r="E1354" s="29"/>
      <c r="F1354" s="29"/>
      <c r="G1354" s="29"/>
      <c r="H1354" s="29"/>
      <c r="I1354" s="30"/>
      <c r="J1354" s="30"/>
      <c r="K1354" s="30"/>
      <c r="L1354" s="30"/>
      <c r="M1354" s="40"/>
      <c r="N1354" s="40"/>
      <c r="O1354" s="31"/>
      <c r="P1354" s="31"/>
      <c r="Q1354" s="32"/>
      <c r="R1354" s="32"/>
      <c r="S1354" s="33"/>
      <c r="T1354" s="33"/>
      <c r="U1354" s="33"/>
      <c r="V1354" s="33"/>
      <c r="W1354" s="33"/>
      <c r="X1354" s="33"/>
    </row>
    <row r="1355" spans="1:24" s="34" customFormat="1">
      <c r="A1355" s="29"/>
      <c r="B1355" s="29"/>
      <c r="C1355" s="29"/>
      <c r="D1355" s="29"/>
      <c r="E1355" s="29"/>
      <c r="F1355" s="29"/>
      <c r="G1355" s="29"/>
      <c r="H1355" s="29"/>
      <c r="I1355" s="30"/>
      <c r="J1355" s="30"/>
      <c r="K1355" s="30"/>
      <c r="L1355" s="30"/>
      <c r="M1355" s="40"/>
      <c r="N1355" s="40"/>
      <c r="O1355" s="31"/>
      <c r="P1355" s="31"/>
      <c r="Q1355" s="32"/>
      <c r="R1355" s="32"/>
      <c r="S1355" s="33"/>
      <c r="T1355" s="33"/>
      <c r="U1355" s="33"/>
      <c r="V1355" s="33"/>
      <c r="W1355" s="33"/>
      <c r="X1355" s="33"/>
    </row>
    <row r="1356" spans="1:24" s="34" customFormat="1">
      <c r="A1356" s="29"/>
      <c r="B1356" s="29"/>
      <c r="C1356" s="29"/>
      <c r="D1356" s="29"/>
      <c r="E1356" s="29"/>
      <c r="F1356" s="29"/>
      <c r="G1356" s="29"/>
      <c r="H1356" s="29"/>
      <c r="I1356" s="30"/>
      <c r="J1356" s="30"/>
      <c r="K1356" s="30"/>
      <c r="L1356" s="30"/>
      <c r="M1356" s="40"/>
      <c r="N1356" s="40"/>
      <c r="O1356" s="31"/>
      <c r="P1356" s="31"/>
      <c r="Q1356" s="32"/>
      <c r="R1356" s="32"/>
      <c r="S1356" s="33"/>
      <c r="T1356" s="33"/>
      <c r="U1356" s="33"/>
      <c r="V1356" s="33"/>
      <c r="W1356" s="33"/>
      <c r="X1356" s="33"/>
    </row>
    <row r="1357" spans="1:24" s="34" customFormat="1">
      <c r="A1357" s="29"/>
      <c r="B1357" s="29"/>
      <c r="C1357" s="29"/>
      <c r="D1357" s="29"/>
      <c r="E1357" s="29"/>
      <c r="F1357" s="29"/>
      <c r="G1357" s="29"/>
      <c r="H1357" s="29"/>
      <c r="I1357" s="30"/>
      <c r="J1357" s="30"/>
      <c r="K1357" s="30"/>
      <c r="L1357" s="30"/>
      <c r="M1357" s="40"/>
      <c r="N1357" s="40"/>
      <c r="O1357" s="31"/>
      <c r="P1357" s="31"/>
      <c r="Q1357" s="32"/>
      <c r="R1357" s="32"/>
      <c r="S1357" s="33"/>
      <c r="T1357" s="33"/>
      <c r="U1357" s="33"/>
      <c r="V1357" s="33"/>
      <c r="W1357" s="33"/>
      <c r="X1357" s="33"/>
    </row>
    <row r="1358" spans="1:24" s="34" customFormat="1">
      <c r="A1358" s="29"/>
      <c r="B1358" s="29"/>
      <c r="C1358" s="29"/>
      <c r="D1358" s="29"/>
      <c r="E1358" s="29"/>
      <c r="F1358" s="29"/>
      <c r="G1358" s="29"/>
      <c r="H1358" s="29"/>
      <c r="I1358" s="30"/>
      <c r="J1358" s="30"/>
      <c r="K1358" s="30"/>
      <c r="L1358" s="30"/>
      <c r="M1358" s="40"/>
      <c r="N1358" s="40"/>
      <c r="O1358" s="31"/>
      <c r="P1358" s="31"/>
      <c r="Q1358" s="32"/>
      <c r="R1358" s="32"/>
      <c r="S1358" s="33"/>
      <c r="T1358" s="33"/>
      <c r="U1358" s="33"/>
      <c r="V1358" s="33"/>
      <c r="W1358" s="33"/>
      <c r="X1358" s="33"/>
    </row>
    <row r="1359" spans="1:24" s="34" customFormat="1">
      <c r="A1359" s="29"/>
      <c r="B1359" s="29"/>
      <c r="C1359" s="29"/>
      <c r="D1359" s="29"/>
      <c r="E1359" s="29"/>
      <c r="F1359" s="29"/>
      <c r="G1359" s="29"/>
      <c r="H1359" s="29"/>
      <c r="I1359" s="30"/>
      <c r="J1359" s="30"/>
      <c r="K1359" s="30"/>
      <c r="L1359" s="30"/>
      <c r="M1359" s="40"/>
      <c r="N1359" s="40"/>
      <c r="O1359" s="31"/>
      <c r="P1359" s="31"/>
      <c r="Q1359" s="32"/>
      <c r="R1359" s="32"/>
      <c r="S1359" s="33"/>
      <c r="T1359" s="33"/>
      <c r="U1359" s="33"/>
      <c r="V1359" s="33"/>
      <c r="W1359" s="33"/>
      <c r="X1359" s="33"/>
    </row>
    <row r="1360" spans="1:24" s="34" customFormat="1">
      <c r="A1360" s="29"/>
      <c r="B1360" s="29"/>
      <c r="C1360" s="29"/>
      <c r="D1360" s="29"/>
      <c r="E1360" s="29"/>
      <c r="F1360" s="29"/>
      <c r="G1360" s="29"/>
      <c r="H1360" s="29"/>
      <c r="I1360" s="30"/>
      <c r="J1360" s="30"/>
      <c r="K1360" s="30"/>
      <c r="L1360" s="30"/>
      <c r="M1360" s="40"/>
      <c r="N1360" s="40"/>
      <c r="O1360" s="31"/>
      <c r="P1360" s="31"/>
      <c r="Q1360" s="32"/>
      <c r="R1360" s="32"/>
      <c r="S1360" s="33"/>
      <c r="T1360" s="33"/>
      <c r="U1360" s="33"/>
      <c r="V1360" s="33"/>
      <c r="W1360" s="33"/>
      <c r="X1360" s="33"/>
    </row>
    <row r="1361" spans="1:24" s="34" customFormat="1">
      <c r="A1361" s="29"/>
      <c r="B1361" s="29"/>
      <c r="C1361" s="29"/>
      <c r="D1361" s="29"/>
      <c r="E1361" s="29"/>
      <c r="F1361" s="29"/>
      <c r="G1361" s="29"/>
      <c r="H1361" s="29"/>
      <c r="I1361" s="30"/>
      <c r="J1361" s="30"/>
      <c r="K1361" s="30"/>
      <c r="L1361" s="30"/>
      <c r="M1361" s="40"/>
      <c r="N1361" s="40"/>
      <c r="O1361" s="31"/>
      <c r="P1361" s="31"/>
      <c r="Q1361" s="32"/>
      <c r="R1361" s="32"/>
      <c r="S1361" s="33"/>
      <c r="T1361" s="33"/>
      <c r="U1361" s="33"/>
      <c r="V1361" s="33"/>
      <c r="W1361" s="33"/>
      <c r="X1361" s="33"/>
    </row>
    <row r="1362" spans="1:24" s="34" customFormat="1">
      <c r="A1362" s="29"/>
      <c r="B1362" s="29"/>
      <c r="C1362" s="29"/>
      <c r="D1362" s="29"/>
      <c r="E1362" s="29"/>
      <c r="F1362" s="29"/>
      <c r="G1362" s="29"/>
      <c r="H1362" s="29"/>
      <c r="I1362" s="30"/>
      <c r="J1362" s="30"/>
      <c r="K1362" s="30"/>
      <c r="L1362" s="30"/>
      <c r="M1362" s="40"/>
      <c r="N1362" s="40"/>
      <c r="O1362" s="31"/>
      <c r="P1362" s="31"/>
      <c r="Q1362" s="32"/>
      <c r="R1362" s="32"/>
      <c r="S1362" s="33"/>
      <c r="T1362" s="33"/>
      <c r="U1362" s="33"/>
      <c r="V1362" s="33"/>
      <c r="W1362" s="33"/>
      <c r="X1362" s="33"/>
    </row>
    <row r="1363" spans="1:24" s="34" customFormat="1">
      <c r="A1363" s="29"/>
      <c r="B1363" s="29"/>
      <c r="C1363" s="29"/>
      <c r="D1363" s="29"/>
      <c r="E1363" s="29"/>
      <c r="F1363" s="29"/>
      <c r="G1363" s="29"/>
      <c r="H1363" s="29"/>
      <c r="I1363" s="30"/>
      <c r="J1363" s="30"/>
      <c r="K1363" s="30"/>
      <c r="L1363" s="30"/>
      <c r="M1363" s="40"/>
      <c r="N1363" s="40"/>
      <c r="O1363" s="31"/>
      <c r="P1363" s="31"/>
      <c r="Q1363" s="32"/>
      <c r="R1363" s="32"/>
      <c r="S1363" s="33"/>
      <c r="T1363" s="33"/>
      <c r="U1363" s="33"/>
      <c r="V1363" s="33"/>
      <c r="W1363" s="33"/>
      <c r="X1363" s="33"/>
    </row>
    <row r="1364" spans="1:24" s="34" customFormat="1">
      <c r="A1364" s="29"/>
      <c r="B1364" s="29"/>
      <c r="C1364" s="29"/>
      <c r="D1364" s="29"/>
      <c r="E1364" s="29"/>
      <c r="F1364" s="29"/>
      <c r="G1364" s="29"/>
      <c r="H1364" s="29"/>
      <c r="I1364" s="30"/>
      <c r="J1364" s="30"/>
      <c r="K1364" s="30"/>
      <c r="L1364" s="30"/>
      <c r="M1364" s="40"/>
      <c r="N1364" s="40"/>
      <c r="O1364" s="31"/>
      <c r="P1364" s="31"/>
      <c r="Q1364" s="32"/>
      <c r="R1364" s="32"/>
      <c r="S1364" s="33"/>
      <c r="T1364" s="33"/>
      <c r="U1364" s="33"/>
      <c r="V1364" s="33"/>
      <c r="W1364" s="33"/>
      <c r="X1364" s="33"/>
    </row>
    <row r="1365" spans="1:24" s="34" customFormat="1">
      <c r="A1365" s="29"/>
      <c r="B1365" s="29"/>
      <c r="C1365" s="29"/>
      <c r="D1365" s="29"/>
      <c r="E1365" s="29"/>
      <c r="F1365" s="29"/>
      <c r="G1365" s="29"/>
      <c r="H1365" s="29"/>
      <c r="I1365" s="30"/>
      <c r="J1365" s="30"/>
      <c r="K1365" s="30"/>
      <c r="L1365" s="30"/>
      <c r="M1365" s="40"/>
      <c r="N1365" s="40"/>
      <c r="O1365" s="31"/>
      <c r="P1365" s="31"/>
      <c r="Q1365" s="32"/>
      <c r="R1365" s="32"/>
      <c r="S1365" s="33"/>
      <c r="T1365" s="33"/>
      <c r="U1365" s="33"/>
      <c r="V1365" s="33"/>
      <c r="W1365" s="33"/>
      <c r="X1365" s="33"/>
    </row>
    <row r="1366" spans="1:24" s="34" customFormat="1">
      <c r="A1366" s="29"/>
      <c r="B1366" s="29"/>
      <c r="C1366" s="29"/>
      <c r="D1366" s="29"/>
      <c r="E1366" s="29"/>
      <c r="F1366" s="29"/>
      <c r="G1366" s="29"/>
      <c r="H1366" s="29"/>
      <c r="I1366" s="30"/>
      <c r="J1366" s="30"/>
      <c r="K1366" s="30"/>
      <c r="L1366" s="30"/>
      <c r="M1366" s="40"/>
      <c r="N1366" s="40"/>
      <c r="O1366" s="31"/>
      <c r="P1366" s="31"/>
      <c r="Q1366" s="32"/>
      <c r="R1366" s="32"/>
      <c r="S1366" s="33"/>
      <c r="T1366" s="33"/>
      <c r="U1366" s="33"/>
      <c r="V1366" s="33"/>
      <c r="W1366" s="33"/>
      <c r="X1366" s="33"/>
    </row>
    <row r="1367" spans="1:24" s="34" customFormat="1">
      <c r="A1367" s="29"/>
      <c r="B1367" s="29"/>
      <c r="C1367" s="29"/>
      <c r="D1367" s="29"/>
      <c r="E1367" s="29"/>
      <c r="F1367" s="29"/>
      <c r="G1367" s="29"/>
      <c r="H1367" s="29"/>
      <c r="I1367" s="30"/>
      <c r="J1367" s="30"/>
      <c r="K1367" s="30"/>
      <c r="L1367" s="30"/>
      <c r="M1367" s="40"/>
      <c r="N1367" s="40"/>
      <c r="O1367" s="31"/>
      <c r="P1367" s="31"/>
      <c r="Q1367" s="32"/>
      <c r="R1367" s="32"/>
      <c r="S1367" s="33"/>
      <c r="T1367" s="33"/>
      <c r="U1367" s="33"/>
      <c r="V1367" s="33"/>
      <c r="W1367" s="33"/>
      <c r="X1367" s="33"/>
    </row>
    <row r="1368" spans="1:24" s="34" customFormat="1">
      <c r="A1368" s="29"/>
      <c r="B1368" s="29"/>
      <c r="C1368" s="29"/>
      <c r="D1368" s="29"/>
      <c r="E1368" s="29"/>
      <c r="F1368" s="29"/>
      <c r="G1368" s="29"/>
      <c r="H1368" s="29"/>
      <c r="I1368" s="30"/>
      <c r="J1368" s="30"/>
      <c r="K1368" s="30"/>
      <c r="L1368" s="30"/>
      <c r="M1368" s="40"/>
      <c r="N1368" s="40"/>
      <c r="O1368" s="31"/>
      <c r="P1368" s="31"/>
      <c r="Q1368" s="32"/>
      <c r="R1368" s="32"/>
      <c r="S1368" s="33"/>
      <c r="T1368" s="33"/>
      <c r="U1368" s="33"/>
      <c r="V1368" s="33"/>
      <c r="W1368" s="33"/>
      <c r="X1368" s="33"/>
    </row>
    <row r="1369" spans="1:24" s="34" customFormat="1">
      <c r="A1369" s="29"/>
      <c r="B1369" s="29"/>
      <c r="C1369" s="29"/>
      <c r="D1369" s="29"/>
      <c r="E1369" s="29"/>
      <c r="F1369" s="29"/>
      <c r="G1369" s="29"/>
      <c r="H1369" s="29"/>
      <c r="I1369" s="30"/>
      <c r="J1369" s="30"/>
      <c r="K1369" s="30"/>
      <c r="L1369" s="30"/>
      <c r="M1369" s="40"/>
      <c r="N1369" s="40"/>
      <c r="O1369" s="31"/>
      <c r="P1369" s="31"/>
      <c r="Q1369" s="32"/>
      <c r="R1369" s="32"/>
      <c r="S1369" s="33"/>
      <c r="T1369" s="33"/>
      <c r="U1369" s="33"/>
      <c r="V1369" s="33"/>
      <c r="W1369" s="33"/>
      <c r="X1369" s="33"/>
    </row>
    <row r="1370" spans="1:24" s="34" customFormat="1">
      <c r="A1370" s="29"/>
      <c r="B1370" s="29"/>
      <c r="C1370" s="29"/>
      <c r="D1370" s="29"/>
      <c r="E1370" s="29"/>
      <c r="F1370" s="29"/>
      <c r="G1370" s="29"/>
      <c r="H1370" s="29"/>
      <c r="I1370" s="30"/>
      <c r="J1370" s="30"/>
      <c r="K1370" s="30"/>
      <c r="L1370" s="30"/>
      <c r="M1370" s="40"/>
      <c r="N1370" s="40"/>
      <c r="O1370" s="31"/>
      <c r="P1370" s="31"/>
      <c r="Q1370" s="32"/>
      <c r="R1370" s="32"/>
      <c r="S1370" s="33"/>
      <c r="T1370" s="33"/>
      <c r="U1370" s="33"/>
      <c r="V1370" s="33"/>
      <c r="W1370" s="33"/>
      <c r="X1370" s="33"/>
    </row>
    <row r="1371" spans="1:24" s="34" customFormat="1">
      <c r="A1371" s="29"/>
      <c r="B1371" s="29"/>
      <c r="C1371" s="29"/>
      <c r="D1371" s="29"/>
      <c r="E1371" s="29"/>
      <c r="F1371" s="29"/>
      <c r="G1371" s="29"/>
      <c r="H1371" s="29"/>
      <c r="I1371" s="30"/>
      <c r="J1371" s="30"/>
      <c r="K1371" s="30"/>
      <c r="L1371" s="30"/>
      <c r="M1371" s="40"/>
      <c r="N1371" s="40"/>
      <c r="O1371" s="31"/>
      <c r="P1371" s="31"/>
      <c r="Q1371" s="32"/>
      <c r="R1371" s="32"/>
      <c r="S1371" s="33"/>
      <c r="T1371" s="33"/>
      <c r="U1371" s="33"/>
      <c r="V1371" s="33"/>
      <c r="W1371" s="33"/>
      <c r="X1371" s="33"/>
    </row>
    <row r="1372" spans="1:24" s="34" customFormat="1">
      <c r="A1372" s="29"/>
      <c r="B1372" s="29"/>
      <c r="C1372" s="29"/>
      <c r="D1372" s="29"/>
      <c r="E1372" s="29"/>
      <c r="F1372" s="29"/>
      <c r="G1372" s="29"/>
      <c r="H1372" s="29"/>
      <c r="I1372" s="30"/>
      <c r="J1372" s="30"/>
      <c r="K1372" s="30"/>
      <c r="L1372" s="30"/>
      <c r="M1372" s="40"/>
      <c r="N1372" s="40"/>
      <c r="O1372" s="31"/>
      <c r="P1372" s="31"/>
      <c r="Q1372" s="32"/>
      <c r="R1372" s="32"/>
      <c r="S1372" s="33"/>
      <c r="T1372" s="33"/>
      <c r="U1372" s="33"/>
      <c r="V1372" s="33"/>
      <c r="W1372" s="33"/>
      <c r="X1372" s="33"/>
    </row>
    <row r="1373" spans="1:24" s="34" customFormat="1">
      <c r="A1373" s="29"/>
      <c r="B1373" s="29"/>
      <c r="C1373" s="29"/>
      <c r="D1373" s="29"/>
      <c r="E1373" s="29"/>
      <c r="F1373" s="29"/>
      <c r="G1373" s="29"/>
      <c r="H1373" s="29"/>
      <c r="I1373" s="30"/>
      <c r="J1373" s="30"/>
      <c r="K1373" s="30"/>
      <c r="L1373" s="30"/>
      <c r="M1373" s="40"/>
      <c r="N1373" s="40"/>
      <c r="O1373" s="31"/>
      <c r="P1373" s="31"/>
      <c r="Q1373" s="32"/>
      <c r="R1373" s="32"/>
      <c r="S1373" s="33"/>
      <c r="T1373" s="33"/>
      <c r="U1373" s="33"/>
      <c r="V1373" s="33"/>
      <c r="W1373" s="33"/>
      <c r="X1373" s="33"/>
    </row>
    <row r="1374" spans="1:24" s="34" customFormat="1">
      <c r="A1374" s="29"/>
      <c r="B1374" s="29"/>
      <c r="C1374" s="29"/>
      <c r="D1374" s="29"/>
      <c r="E1374" s="29"/>
      <c r="F1374" s="29"/>
      <c r="G1374" s="29"/>
      <c r="H1374" s="29"/>
      <c r="I1374" s="30"/>
      <c r="J1374" s="30"/>
      <c r="K1374" s="30"/>
      <c r="L1374" s="30"/>
      <c r="M1374" s="40"/>
      <c r="N1374" s="40"/>
      <c r="O1374" s="31"/>
      <c r="P1374" s="31"/>
      <c r="Q1374" s="32"/>
      <c r="R1374" s="32"/>
      <c r="S1374" s="33"/>
      <c r="T1374" s="33"/>
      <c r="U1374" s="33"/>
      <c r="V1374" s="33"/>
      <c r="W1374" s="33"/>
      <c r="X1374" s="33"/>
    </row>
    <row r="1375" spans="1:24" s="34" customFormat="1">
      <c r="A1375" s="29"/>
      <c r="B1375" s="29"/>
      <c r="C1375" s="29"/>
      <c r="D1375" s="29"/>
      <c r="E1375" s="29"/>
      <c r="F1375" s="29"/>
      <c r="G1375" s="29"/>
      <c r="H1375" s="29"/>
      <c r="I1375" s="30"/>
      <c r="J1375" s="30"/>
      <c r="K1375" s="30"/>
      <c r="L1375" s="30"/>
      <c r="M1375" s="40"/>
      <c r="N1375" s="40"/>
      <c r="O1375" s="31"/>
      <c r="P1375" s="31"/>
      <c r="Q1375" s="32"/>
      <c r="R1375" s="32"/>
      <c r="S1375" s="33"/>
      <c r="T1375" s="33"/>
      <c r="U1375" s="33"/>
      <c r="V1375" s="33"/>
      <c r="W1375" s="33"/>
      <c r="X1375" s="33"/>
    </row>
    <row r="1376" spans="1:24" s="34" customFormat="1">
      <c r="A1376" s="29"/>
      <c r="B1376" s="29"/>
      <c r="C1376" s="29"/>
      <c r="D1376" s="29"/>
      <c r="E1376" s="29"/>
      <c r="F1376" s="29"/>
      <c r="G1376" s="29"/>
      <c r="H1376" s="29"/>
      <c r="I1376" s="30"/>
      <c r="J1376" s="30"/>
      <c r="K1376" s="30"/>
      <c r="L1376" s="30"/>
      <c r="M1376" s="40"/>
      <c r="N1376" s="40"/>
      <c r="O1376" s="31"/>
      <c r="P1376" s="31"/>
      <c r="Q1376" s="32"/>
      <c r="R1376" s="32"/>
      <c r="S1376" s="33"/>
      <c r="T1376" s="33"/>
      <c r="U1376" s="33"/>
      <c r="V1376" s="33"/>
      <c r="W1376" s="33"/>
      <c r="X1376" s="33"/>
    </row>
    <row r="1377" spans="1:24" s="34" customFormat="1">
      <c r="A1377" s="29"/>
      <c r="B1377" s="29"/>
      <c r="C1377" s="29"/>
      <c r="D1377" s="29"/>
      <c r="E1377" s="29"/>
      <c r="F1377" s="29"/>
      <c r="G1377" s="29"/>
      <c r="H1377" s="29"/>
      <c r="I1377" s="30"/>
      <c r="J1377" s="30"/>
      <c r="K1377" s="30"/>
      <c r="L1377" s="30"/>
      <c r="M1377" s="40"/>
      <c r="N1377" s="40"/>
      <c r="O1377" s="31"/>
      <c r="P1377" s="31"/>
      <c r="Q1377" s="32"/>
      <c r="R1377" s="32"/>
      <c r="S1377" s="33"/>
      <c r="T1377" s="33"/>
      <c r="U1377" s="33"/>
      <c r="V1377" s="33"/>
      <c r="W1377" s="33"/>
      <c r="X1377" s="33"/>
    </row>
    <row r="1378" spans="1:24" s="34" customFormat="1">
      <c r="A1378" s="29"/>
      <c r="B1378" s="29"/>
      <c r="C1378" s="29"/>
      <c r="D1378" s="29"/>
      <c r="E1378" s="29"/>
      <c r="F1378" s="29"/>
      <c r="G1378" s="29"/>
      <c r="H1378" s="29"/>
      <c r="I1378" s="30"/>
      <c r="J1378" s="30"/>
      <c r="K1378" s="30"/>
      <c r="L1378" s="30"/>
      <c r="M1378" s="40"/>
      <c r="N1378" s="40"/>
      <c r="O1378" s="31"/>
      <c r="P1378" s="31"/>
      <c r="Q1378" s="32"/>
      <c r="R1378" s="32"/>
      <c r="S1378" s="33"/>
      <c r="T1378" s="33"/>
      <c r="U1378" s="33"/>
      <c r="V1378" s="33"/>
      <c r="W1378" s="33"/>
      <c r="X1378" s="33"/>
    </row>
    <row r="1379" spans="1:24" s="34" customFormat="1">
      <c r="A1379" s="29"/>
      <c r="B1379" s="29"/>
      <c r="C1379" s="29"/>
      <c r="D1379" s="29"/>
      <c r="E1379" s="29"/>
      <c r="F1379" s="29"/>
      <c r="G1379" s="29"/>
      <c r="H1379" s="29"/>
      <c r="I1379" s="30"/>
      <c r="J1379" s="30"/>
      <c r="K1379" s="30"/>
      <c r="L1379" s="30"/>
      <c r="M1379" s="40"/>
      <c r="N1379" s="40"/>
      <c r="O1379" s="31"/>
      <c r="P1379" s="31"/>
      <c r="Q1379" s="32"/>
      <c r="R1379" s="32"/>
      <c r="S1379" s="33"/>
      <c r="T1379" s="33"/>
      <c r="U1379" s="33"/>
      <c r="V1379" s="33"/>
      <c r="W1379" s="33"/>
      <c r="X1379" s="33"/>
    </row>
    <row r="1380" spans="1:24" s="34" customFormat="1">
      <c r="A1380" s="29"/>
      <c r="B1380" s="29"/>
      <c r="C1380" s="29"/>
      <c r="D1380" s="29"/>
      <c r="E1380" s="29"/>
      <c r="F1380" s="29"/>
      <c r="G1380" s="29"/>
      <c r="H1380" s="29"/>
      <c r="I1380" s="30"/>
      <c r="J1380" s="30"/>
      <c r="K1380" s="30"/>
      <c r="L1380" s="30"/>
      <c r="M1380" s="40"/>
      <c r="N1380" s="40"/>
      <c r="O1380" s="31"/>
      <c r="P1380" s="31"/>
      <c r="Q1380" s="32"/>
      <c r="R1380" s="32"/>
      <c r="S1380" s="33"/>
      <c r="T1380" s="33"/>
      <c r="U1380" s="33"/>
      <c r="V1380" s="33"/>
      <c r="W1380" s="33"/>
      <c r="X1380" s="33"/>
    </row>
    <row r="1381" spans="1:24" s="34" customFormat="1">
      <c r="A1381" s="29"/>
      <c r="B1381" s="29"/>
      <c r="C1381" s="29"/>
      <c r="D1381" s="29"/>
      <c r="E1381" s="29"/>
      <c r="F1381" s="29"/>
      <c r="G1381" s="29"/>
      <c r="H1381" s="29"/>
      <c r="I1381" s="30"/>
      <c r="J1381" s="30"/>
      <c r="K1381" s="30"/>
      <c r="L1381" s="30"/>
      <c r="M1381" s="40"/>
      <c r="N1381" s="40"/>
      <c r="O1381" s="31"/>
      <c r="P1381" s="31"/>
      <c r="Q1381" s="32"/>
      <c r="R1381" s="32"/>
      <c r="S1381" s="33"/>
      <c r="T1381" s="33"/>
      <c r="U1381" s="33"/>
      <c r="V1381" s="33"/>
      <c r="W1381" s="33"/>
      <c r="X1381" s="33"/>
    </row>
    <row r="1382" spans="1:24" s="34" customFormat="1">
      <c r="A1382" s="29"/>
      <c r="B1382" s="29"/>
      <c r="C1382" s="29"/>
      <c r="D1382" s="29"/>
      <c r="E1382" s="29"/>
      <c r="F1382" s="29"/>
      <c r="G1382" s="29"/>
      <c r="H1382" s="29"/>
      <c r="I1382" s="30"/>
      <c r="J1382" s="30"/>
      <c r="K1382" s="30"/>
      <c r="L1382" s="30"/>
      <c r="M1382" s="40"/>
      <c r="N1382" s="40"/>
      <c r="O1382" s="31"/>
      <c r="P1382" s="31"/>
      <c r="Q1382" s="32"/>
      <c r="R1382" s="32"/>
      <c r="S1382" s="33"/>
      <c r="T1382" s="33"/>
      <c r="U1382" s="33"/>
      <c r="V1382" s="33"/>
      <c r="W1382" s="33"/>
      <c r="X1382" s="33"/>
    </row>
    <row r="1383" spans="1:24" s="34" customFormat="1">
      <c r="A1383" s="29"/>
      <c r="B1383" s="29"/>
      <c r="C1383" s="29"/>
      <c r="D1383" s="29"/>
      <c r="E1383" s="29"/>
      <c r="F1383" s="29"/>
      <c r="G1383" s="29"/>
      <c r="H1383" s="29"/>
      <c r="I1383" s="30"/>
      <c r="J1383" s="30"/>
      <c r="K1383" s="30"/>
      <c r="L1383" s="30"/>
      <c r="M1383" s="40"/>
      <c r="N1383" s="40"/>
      <c r="O1383" s="31"/>
      <c r="P1383" s="31"/>
      <c r="Q1383" s="32"/>
      <c r="R1383" s="32"/>
      <c r="S1383" s="33"/>
      <c r="T1383" s="33"/>
      <c r="U1383" s="33"/>
      <c r="V1383" s="33"/>
      <c r="W1383" s="33"/>
      <c r="X1383" s="33"/>
    </row>
    <row r="1384" spans="1:24" s="34" customFormat="1">
      <c r="A1384" s="29"/>
      <c r="B1384" s="29"/>
      <c r="C1384" s="29"/>
      <c r="D1384" s="29"/>
      <c r="E1384" s="29"/>
      <c r="F1384" s="29"/>
      <c r="G1384" s="29"/>
      <c r="H1384" s="29"/>
      <c r="I1384" s="30"/>
      <c r="J1384" s="30"/>
      <c r="K1384" s="30"/>
      <c r="L1384" s="30"/>
      <c r="M1384" s="40"/>
      <c r="N1384" s="40"/>
      <c r="O1384" s="31"/>
      <c r="P1384" s="31"/>
      <c r="Q1384" s="32"/>
      <c r="R1384" s="32"/>
      <c r="S1384" s="33"/>
      <c r="T1384" s="33"/>
      <c r="U1384" s="33"/>
      <c r="V1384" s="33"/>
      <c r="W1384" s="33"/>
      <c r="X1384" s="33"/>
    </row>
    <row r="1385" spans="1:24" s="34" customFormat="1">
      <c r="A1385" s="29"/>
      <c r="B1385" s="29"/>
      <c r="C1385" s="29"/>
      <c r="D1385" s="29"/>
      <c r="E1385" s="29"/>
      <c r="F1385" s="29"/>
      <c r="G1385" s="29"/>
      <c r="H1385" s="29"/>
      <c r="I1385" s="30"/>
      <c r="J1385" s="30"/>
      <c r="K1385" s="30"/>
      <c r="L1385" s="30"/>
      <c r="M1385" s="40"/>
      <c r="N1385" s="40"/>
      <c r="O1385" s="31"/>
      <c r="P1385" s="31"/>
      <c r="Q1385" s="32"/>
      <c r="R1385" s="32"/>
      <c r="S1385" s="33"/>
      <c r="T1385" s="33"/>
      <c r="U1385" s="33"/>
      <c r="V1385" s="33"/>
      <c r="W1385" s="33"/>
      <c r="X1385" s="33"/>
    </row>
    <row r="1386" spans="1:24" s="34" customFormat="1">
      <c r="A1386" s="29"/>
      <c r="B1386" s="29"/>
      <c r="C1386" s="29"/>
      <c r="D1386" s="29"/>
      <c r="E1386" s="29"/>
      <c r="F1386" s="29"/>
      <c r="G1386" s="29"/>
      <c r="H1386" s="29"/>
      <c r="I1386" s="30"/>
      <c r="J1386" s="30"/>
      <c r="K1386" s="30"/>
      <c r="L1386" s="30"/>
      <c r="M1386" s="40"/>
      <c r="N1386" s="40"/>
      <c r="O1386" s="31"/>
      <c r="P1386" s="31"/>
      <c r="Q1386" s="32"/>
      <c r="R1386" s="32"/>
      <c r="S1386" s="33"/>
      <c r="T1386" s="33"/>
      <c r="U1386" s="33"/>
      <c r="V1386" s="33"/>
      <c r="W1386" s="33"/>
      <c r="X1386" s="33"/>
    </row>
    <row r="1387" spans="1:24" s="34" customFormat="1">
      <c r="A1387" s="29"/>
      <c r="B1387" s="29"/>
      <c r="C1387" s="29"/>
      <c r="D1387" s="29"/>
      <c r="E1387" s="29"/>
      <c r="F1387" s="29"/>
      <c r="G1387" s="29"/>
      <c r="H1387" s="29"/>
      <c r="I1387" s="30"/>
      <c r="J1387" s="30"/>
      <c r="K1387" s="30"/>
      <c r="L1387" s="30"/>
      <c r="M1387" s="40"/>
      <c r="N1387" s="40"/>
      <c r="O1387" s="31"/>
      <c r="P1387" s="31"/>
      <c r="Q1387" s="32"/>
      <c r="R1387" s="32"/>
      <c r="S1387" s="33"/>
      <c r="T1387" s="33"/>
      <c r="U1387" s="33"/>
      <c r="V1387" s="33"/>
      <c r="W1387" s="33"/>
      <c r="X1387" s="33"/>
    </row>
    <row r="1388" spans="1:24" s="34" customFormat="1">
      <c r="A1388" s="29"/>
      <c r="B1388" s="29"/>
      <c r="C1388" s="29"/>
      <c r="D1388" s="29"/>
      <c r="E1388" s="29"/>
      <c r="F1388" s="29"/>
      <c r="G1388" s="29"/>
      <c r="H1388" s="29"/>
      <c r="I1388" s="30"/>
      <c r="J1388" s="30"/>
      <c r="K1388" s="30"/>
      <c r="L1388" s="30"/>
      <c r="M1388" s="40"/>
      <c r="N1388" s="40"/>
      <c r="O1388" s="31"/>
      <c r="P1388" s="31"/>
      <c r="Q1388" s="32"/>
      <c r="R1388" s="32"/>
      <c r="S1388" s="33"/>
      <c r="T1388" s="33"/>
      <c r="U1388" s="33"/>
      <c r="V1388" s="33"/>
      <c r="W1388" s="33"/>
      <c r="X1388" s="33"/>
    </row>
    <row r="1389" spans="1:24" s="34" customFormat="1">
      <c r="A1389" s="29"/>
      <c r="B1389" s="29"/>
      <c r="C1389" s="29"/>
      <c r="D1389" s="29"/>
      <c r="E1389" s="29"/>
      <c r="F1389" s="29"/>
      <c r="G1389" s="29"/>
      <c r="H1389" s="29"/>
      <c r="I1389" s="30"/>
      <c r="J1389" s="30"/>
      <c r="K1389" s="30"/>
      <c r="L1389" s="30"/>
      <c r="M1389" s="40"/>
      <c r="N1389" s="40"/>
      <c r="O1389" s="31"/>
      <c r="P1389" s="31"/>
      <c r="Q1389" s="32"/>
      <c r="R1389" s="32"/>
      <c r="S1389" s="33"/>
      <c r="T1389" s="33"/>
      <c r="U1389" s="33"/>
      <c r="V1389" s="33"/>
      <c r="W1389" s="33"/>
      <c r="X1389" s="33"/>
    </row>
    <row r="1390" spans="1:24" s="34" customFormat="1">
      <c r="A1390" s="29"/>
      <c r="B1390" s="29"/>
      <c r="C1390" s="29"/>
      <c r="D1390" s="29"/>
      <c r="E1390" s="29"/>
      <c r="F1390" s="29"/>
      <c r="G1390" s="29"/>
      <c r="H1390" s="29"/>
      <c r="I1390" s="30"/>
      <c r="J1390" s="30"/>
      <c r="K1390" s="30"/>
      <c r="L1390" s="30"/>
      <c r="M1390" s="40"/>
      <c r="N1390" s="40"/>
      <c r="O1390" s="31"/>
      <c r="P1390" s="31"/>
      <c r="Q1390" s="32"/>
      <c r="R1390" s="32"/>
      <c r="S1390" s="33"/>
      <c r="T1390" s="33"/>
      <c r="U1390" s="33"/>
      <c r="V1390" s="33"/>
      <c r="W1390" s="33"/>
      <c r="X1390" s="33"/>
    </row>
    <row r="1391" spans="1:24" s="34" customFormat="1">
      <c r="A1391" s="29"/>
      <c r="B1391" s="29"/>
      <c r="C1391" s="29"/>
      <c r="D1391" s="29"/>
      <c r="E1391" s="29"/>
      <c r="F1391" s="29"/>
      <c r="G1391" s="29"/>
      <c r="H1391" s="29"/>
      <c r="I1391" s="30"/>
      <c r="J1391" s="30"/>
      <c r="K1391" s="30"/>
      <c r="L1391" s="30"/>
      <c r="M1391" s="40"/>
      <c r="N1391" s="40"/>
      <c r="O1391" s="31"/>
      <c r="P1391" s="31"/>
      <c r="Q1391" s="32"/>
      <c r="R1391" s="32"/>
      <c r="S1391" s="33"/>
      <c r="T1391" s="33"/>
      <c r="U1391" s="33"/>
      <c r="V1391" s="33"/>
      <c r="W1391" s="33"/>
      <c r="X1391" s="33"/>
    </row>
    <row r="1392" spans="1:24" s="34" customFormat="1">
      <c r="A1392" s="29"/>
      <c r="B1392" s="29"/>
      <c r="C1392" s="29"/>
      <c r="D1392" s="29"/>
      <c r="E1392" s="29"/>
      <c r="F1392" s="29"/>
      <c r="G1392" s="29"/>
      <c r="H1392" s="29"/>
      <c r="I1392" s="30"/>
      <c r="J1392" s="30"/>
      <c r="K1392" s="30"/>
      <c r="L1392" s="30"/>
      <c r="M1392" s="40"/>
      <c r="N1392" s="40"/>
      <c r="O1392" s="31"/>
      <c r="P1392" s="31"/>
      <c r="Q1392" s="32"/>
      <c r="R1392" s="32"/>
      <c r="S1392" s="33"/>
      <c r="T1392" s="33"/>
      <c r="U1392" s="33"/>
      <c r="V1392" s="33"/>
      <c r="W1392" s="33"/>
      <c r="X1392" s="33"/>
    </row>
    <row r="1393" spans="1:24" s="34" customFormat="1">
      <c r="A1393" s="29"/>
      <c r="B1393" s="29"/>
      <c r="C1393" s="29"/>
      <c r="D1393" s="29"/>
      <c r="E1393" s="29"/>
      <c r="F1393" s="29"/>
      <c r="G1393" s="29"/>
      <c r="H1393" s="29"/>
      <c r="I1393" s="30"/>
      <c r="J1393" s="30"/>
      <c r="K1393" s="30"/>
      <c r="L1393" s="30"/>
      <c r="M1393" s="40"/>
      <c r="N1393" s="40"/>
      <c r="O1393" s="31"/>
      <c r="P1393" s="31"/>
      <c r="Q1393" s="32"/>
      <c r="R1393" s="32"/>
      <c r="S1393" s="33"/>
      <c r="T1393" s="33"/>
      <c r="U1393" s="33"/>
      <c r="V1393" s="33"/>
      <c r="W1393" s="33"/>
      <c r="X1393" s="33"/>
    </row>
    <row r="1394" spans="1:24" s="34" customFormat="1">
      <c r="A1394" s="29"/>
      <c r="B1394" s="29"/>
      <c r="C1394" s="29"/>
      <c r="D1394" s="29"/>
      <c r="E1394" s="29"/>
      <c r="F1394" s="29"/>
      <c r="G1394" s="29"/>
      <c r="H1394" s="29"/>
      <c r="I1394" s="30"/>
      <c r="J1394" s="30"/>
      <c r="K1394" s="30"/>
      <c r="L1394" s="30"/>
      <c r="M1394" s="40"/>
      <c r="N1394" s="40"/>
      <c r="O1394" s="31"/>
      <c r="P1394" s="31"/>
      <c r="Q1394" s="32"/>
      <c r="R1394" s="32"/>
      <c r="S1394" s="33"/>
      <c r="T1394" s="33"/>
      <c r="U1394" s="33"/>
      <c r="V1394" s="33"/>
      <c r="W1394" s="33"/>
      <c r="X1394" s="33"/>
    </row>
    <row r="1395" spans="1:24" s="34" customFormat="1">
      <c r="A1395" s="29"/>
      <c r="B1395" s="29"/>
      <c r="C1395" s="29"/>
      <c r="D1395" s="29"/>
      <c r="E1395" s="29"/>
      <c r="F1395" s="29"/>
      <c r="G1395" s="29"/>
      <c r="H1395" s="29"/>
      <c r="I1395" s="30"/>
      <c r="J1395" s="30"/>
      <c r="K1395" s="30"/>
      <c r="L1395" s="30"/>
      <c r="M1395" s="40"/>
      <c r="N1395" s="40"/>
      <c r="O1395" s="31"/>
      <c r="P1395" s="31"/>
      <c r="Q1395" s="32"/>
      <c r="R1395" s="32"/>
      <c r="S1395" s="33"/>
      <c r="T1395" s="33"/>
      <c r="U1395" s="33"/>
      <c r="V1395" s="33"/>
      <c r="W1395" s="33"/>
      <c r="X1395" s="33"/>
    </row>
    <row r="1396" spans="1:24" s="34" customFormat="1">
      <c r="A1396" s="29"/>
      <c r="B1396" s="29"/>
      <c r="C1396" s="29"/>
      <c r="D1396" s="29"/>
      <c r="E1396" s="29"/>
      <c r="F1396" s="29"/>
      <c r="G1396" s="29"/>
      <c r="H1396" s="29"/>
      <c r="I1396" s="30"/>
      <c r="J1396" s="30"/>
      <c r="K1396" s="30"/>
      <c r="L1396" s="30"/>
      <c r="M1396" s="40"/>
      <c r="N1396" s="40"/>
      <c r="O1396" s="31"/>
      <c r="P1396" s="31"/>
      <c r="Q1396" s="32"/>
      <c r="R1396" s="32"/>
      <c r="S1396" s="33"/>
      <c r="T1396" s="33"/>
      <c r="U1396" s="33"/>
      <c r="V1396" s="33"/>
      <c r="W1396" s="33"/>
      <c r="X1396" s="33"/>
    </row>
    <row r="1397" spans="1:24" s="34" customFormat="1">
      <c r="A1397" s="29"/>
      <c r="B1397" s="29"/>
      <c r="C1397" s="29"/>
      <c r="D1397" s="29"/>
      <c r="E1397" s="29"/>
      <c r="F1397" s="29"/>
      <c r="G1397" s="29"/>
      <c r="H1397" s="29"/>
      <c r="I1397" s="30"/>
      <c r="J1397" s="30"/>
      <c r="K1397" s="30"/>
      <c r="L1397" s="30"/>
      <c r="M1397" s="40"/>
      <c r="N1397" s="40"/>
      <c r="O1397" s="31"/>
      <c r="P1397" s="31"/>
      <c r="Q1397" s="32"/>
      <c r="R1397" s="32"/>
      <c r="S1397" s="33"/>
      <c r="T1397" s="33"/>
      <c r="U1397" s="33"/>
      <c r="V1397" s="33"/>
      <c r="W1397" s="33"/>
      <c r="X1397" s="33"/>
    </row>
    <row r="1398" spans="1:24" s="34" customFormat="1">
      <c r="A1398" s="29"/>
      <c r="B1398" s="29"/>
      <c r="C1398" s="29"/>
      <c r="D1398" s="29"/>
      <c r="E1398" s="29"/>
      <c r="F1398" s="29"/>
      <c r="G1398" s="29"/>
      <c r="H1398" s="29"/>
      <c r="I1398" s="30"/>
      <c r="J1398" s="30"/>
      <c r="K1398" s="30"/>
      <c r="L1398" s="30"/>
      <c r="M1398" s="40"/>
      <c r="N1398" s="40"/>
      <c r="O1398" s="31"/>
      <c r="P1398" s="31"/>
      <c r="Q1398" s="32"/>
      <c r="R1398" s="32"/>
      <c r="S1398" s="33"/>
      <c r="T1398" s="33"/>
      <c r="U1398" s="33"/>
      <c r="V1398" s="33"/>
      <c r="W1398" s="33"/>
      <c r="X1398" s="33"/>
    </row>
    <row r="1399" spans="1:24" s="34" customFormat="1">
      <c r="A1399" s="29"/>
      <c r="B1399" s="29"/>
      <c r="C1399" s="29"/>
      <c r="D1399" s="29"/>
      <c r="E1399" s="29"/>
      <c r="F1399" s="29"/>
      <c r="G1399" s="29"/>
      <c r="H1399" s="29"/>
      <c r="I1399" s="30"/>
      <c r="J1399" s="30"/>
      <c r="K1399" s="30"/>
      <c r="L1399" s="30"/>
      <c r="M1399" s="40"/>
      <c r="N1399" s="40"/>
      <c r="O1399" s="31"/>
      <c r="P1399" s="31"/>
      <c r="Q1399" s="32"/>
      <c r="R1399" s="32"/>
      <c r="S1399" s="33"/>
      <c r="T1399" s="33"/>
      <c r="U1399" s="33"/>
      <c r="V1399" s="33"/>
      <c r="W1399" s="33"/>
      <c r="X1399" s="33"/>
    </row>
    <row r="1400" spans="1:24" s="34" customFormat="1">
      <c r="A1400" s="29"/>
      <c r="B1400" s="29"/>
      <c r="C1400" s="29"/>
      <c r="D1400" s="29"/>
      <c r="E1400" s="29"/>
      <c r="F1400" s="29"/>
      <c r="G1400" s="29"/>
      <c r="H1400" s="29"/>
      <c r="I1400" s="30"/>
      <c r="J1400" s="30"/>
      <c r="K1400" s="30"/>
      <c r="L1400" s="30"/>
      <c r="M1400" s="40"/>
      <c r="N1400" s="40"/>
      <c r="O1400" s="31"/>
      <c r="P1400" s="31"/>
      <c r="Q1400" s="32"/>
      <c r="R1400" s="32"/>
      <c r="S1400" s="33"/>
      <c r="T1400" s="33"/>
      <c r="U1400" s="33"/>
      <c r="V1400" s="33"/>
      <c r="W1400" s="33"/>
      <c r="X1400" s="33"/>
    </row>
    <row r="1401" spans="1:24" s="34" customFormat="1">
      <c r="A1401" s="29"/>
      <c r="B1401" s="29"/>
      <c r="C1401" s="29"/>
      <c r="D1401" s="29"/>
      <c r="E1401" s="29"/>
      <c r="F1401" s="29"/>
      <c r="G1401" s="29"/>
      <c r="H1401" s="29"/>
      <c r="I1401" s="30"/>
      <c r="J1401" s="30"/>
      <c r="K1401" s="30"/>
      <c r="L1401" s="30"/>
      <c r="M1401" s="40"/>
      <c r="N1401" s="40"/>
      <c r="O1401" s="31"/>
      <c r="P1401" s="31"/>
      <c r="Q1401" s="32"/>
      <c r="R1401" s="32"/>
      <c r="S1401" s="33"/>
      <c r="T1401" s="33"/>
      <c r="U1401" s="33"/>
      <c r="V1401" s="33"/>
      <c r="W1401" s="33"/>
      <c r="X1401" s="33"/>
    </row>
    <row r="1402" spans="1:24" s="34" customFormat="1">
      <c r="A1402" s="29"/>
      <c r="B1402" s="29"/>
      <c r="C1402" s="29"/>
      <c r="D1402" s="29"/>
      <c r="E1402" s="29"/>
      <c r="F1402" s="29"/>
      <c r="G1402" s="29"/>
      <c r="H1402" s="29"/>
      <c r="I1402" s="30"/>
      <c r="J1402" s="30"/>
      <c r="K1402" s="30"/>
      <c r="L1402" s="30"/>
      <c r="M1402" s="40"/>
      <c r="N1402" s="40"/>
      <c r="O1402" s="31"/>
      <c r="P1402" s="31"/>
      <c r="Q1402" s="32"/>
      <c r="R1402" s="32"/>
      <c r="S1402" s="33"/>
      <c r="T1402" s="33"/>
      <c r="U1402" s="33"/>
      <c r="V1402" s="33"/>
      <c r="W1402" s="33"/>
      <c r="X1402" s="33"/>
    </row>
    <row r="1403" spans="1:24" s="34" customFormat="1">
      <c r="A1403" s="29"/>
      <c r="B1403" s="29"/>
      <c r="C1403" s="29"/>
      <c r="D1403" s="29"/>
      <c r="E1403" s="29"/>
      <c r="F1403" s="29"/>
      <c r="G1403" s="29"/>
      <c r="H1403" s="29"/>
      <c r="I1403" s="30"/>
      <c r="J1403" s="30"/>
      <c r="K1403" s="30"/>
      <c r="L1403" s="30"/>
      <c r="M1403" s="40"/>
      <c r="N1403" s="40"/>
      <c r="O1403" s="31"/>
      <c r="P1403" s="31"/>
      <c r="Q1403" s="32"/>
      <c r="R1403" s="32"/>
      <c r="S1403" s="33"/>
      <c r="T1403" s="33"/>
      <c r="U1403" s="33"/>
      <c r="V1403" s="33"/>
      <c r="W1403" s="33"/>
      <c r="X1403" s="33"/>
    </row>
    <row r="1404" spans="1:24" s="34" customFormat="1">
      <c r="A1404" s="29"/>
      <c r="B1404" s="29"/>
      <c r="C1404" s="29"/>
      <c r="D1404" s="29"/>
      <c r="E1404" s="29"/>
      <c r="F1404" s="29"/>
      <c r="G1404" s="29"/>
      <c r="H1404" s="29"/>
      <c r="I1404" s="30"/>
      <c r="J1404" s="30"/>
      <c r="K1404" s="30"/>
      <c r="L1404" s="30"/>
      <c r="M1404" s="40"/>
      <c r="N1404" s="40"/>
      <c r="O1404" s="31"/>
      <c r="P1404" s="31"/>
      <c r="Q1404" s="32"/>
      <c r="R1404" s="32"/>
      <c r="S1404" s="33"/>
      <c r="T1404" s="33"/>
      <c r="U1404" s="33"/>
      <c r="V1404" s="33"/>
      <c r="W1404" s="33"/>
      <c r="X1404" s="33"/>
    </row>
    <row r="1405" spans="1:24" s="34" customFormat="1">
      <c r="A1405" s="29"/>
      <c r="B1405" s="29"/>
      <c r="C1405" s="29"/>
      <c r="D1405" s="29"/>
      <c r="E1405" s="29"/>
      <c r="F1405" s="29"/>
      <c r="G1405" s="29"/>
      <c r="H1405" s="29"/>
      <c r="I1405" s="30"/>
      <c r="J1405" s="30"/>
      <c r="K1405" s="30"/>
      <c r="L1405" s="30"/>
      <c r="M1405" s="40"/>
      <c r="N1405" s="40"/>
      <c r="O1405" s="31"/>
      <c r="P1405" s="31"/>
      <c r="Q1405" s="32"/>
      <c r="R1405" s="32"/>
      <c r="S1405" s="33"/>
      <c r="T1405" s="33"/>
      <c r="U1405" s="33"/>
      <c r="V1405" s="33"/>
      <c r="W1405" s="33"/>
      <c r="X1405" s="33"/>
    </row>
    <row r="1406" spans="1:24" s="34" customFormat="1">
      <c r="A1406" s="29"/>
      <c r="B1406" s="29"/>
      <c r="C1406" s="29"/>
      <c r="D1406" s="29"/>
      <c r="E1406" s="29"/>
      <c r="F1406" s="29"/>
      <c r="G1406" s="29"/>
      <c r="H1406" s="29"/>
      <c r="I1406" s="30"/>
      <c r="J1406" s="30"/>
      <c r="K1406" s="30"/>
      <c r="L1406" s="30"/>
      <c r="M1406" s="40"/>
      <c r="N1406" s="40"/>
      <c r="O1406" s="31"/>
      <c r="P1406" s="31"/>
      <c r="Q1406" s="32"/>
      <c r="R1406" s="32"/>
      <c r="S1406" s="33"/>
      <c r="T1406" s="33"/>
      <c r="U1406" s="33"/>
      <c r="V1406" s="33"/>
      <c r="W1406" s="33"/>
      <c r="X1406" s="33"/>
    </row>
    <row r="1407" spans="1:24" s="34" customFormat="1">
      <c r="A1407" s="29"/>
      <c r="B1407" s="29"/>
      <c r="C1407" s="29"/>
      <c r="D1407" s="29"/>
      <c r="E1407" s="29"/>
      <c r="F1407" s="29"/>
      <c r="G1407" s="29"/>
      <c r="H1407" s="29"/>
      <c r="I1407" s="30"/>
      <c r="J1407" s="30"/>
      <c r="K1407" s="30"/>
      <c r="L1407" s="30"/>
      <c r="M1407" s="40"/>
      <c r="N1407" s="40"/>
      <c r="O1407" s="31"/>
      <c r="P1407" s="31"/>
      <c r="Q1407" s="32"/>
      <c r="R1407" s="32"/>
      <c r="S1407" s="33"/>
      <c r="T1407" s="33"/>
      <c r="U1407" s="33"/>
      <c r="V1407" s="33"/>
      <c r="W1407" s="33"/>
      <c r="X1407" s="33"/>
    </row>
    <row r="1408" spans="1:24" s="34" customFormat="1">
      <c r="A1408" s="29"/>
      <c r="B1408" s="29"/>
      <c r="C1408" s="29"/>
      <c r="D1408" s="29"/>
      <c r="E1408" s="29"/>
      <c r="F1408" s="29"/>
      <c r="G1408" s="29"/>
      <c r="H1408" s="29"/>
      <c r="I1408" s="30"/>
      <c r="J1408" s="30"/>
      <c r="K1408" s="30"/>
      <c r="L1408" s="30"/>
      <c r="M1408" s="40"/>
      <c r="N1408" s="40"/>
      <c r="O1408" s="31"/>
      <c r="P1408" s="31"/>
      <c r="Q1408" s="32"/>
      <c r="R1408" s="32"/>
      <c r="S1408" s="33"/>
      <c r="T1408" s="33"/>
      <c r="U1408" s="33"/>
      <c r="V1408" s="33"/>
      <c r="W1408" s="33"/>
      <c r="X1408" s="33"/>
    </row>
    <row r="1409" spans="1:24" s="34" customFormat="1">
      <c r="A1409" s="29"/>
      <c r="B1409" s="29"/>
      <c r="C1409" s="29"/>
      <c r="D1409" s="29"/>
      <c r="E1409" s="29"/>
      <c r="F1409" s="29"/>
      <c r="G1409" s="29"/>
      <c r="H1409" s="29"/>
      <c r="I1409" s="30"/>
      <c r="J1409" s="30"/>
      <c r="K1409" s="30"/>
      <c r="L1409" s="30"/>
      <c r="M1409" s="40"/>
      <c r="N1409" s="40"/>
      <c r="O1409" s="31"/>
      <c r="P1409" s="31"/>
      <c r="Q1409" s="32"/>
      <c r="R1409" s="32"/>
      <c r="S1409" s="33"/>
      <c r="T1409" s="33"/>
      <c r="U1409" s="33"/>
      <c r="V1409" s="33"/>
      <c r="W1409" s="33"/>
      <c r="X1409" s="33"/>
    </row>
    <row r="1410" spans="1:24" s="34" customFormat="1">
      <c r="A1410" s="29"/>
      <c r="B1410" s="29"/>
      <c r="C1410" s="29"/>
      <c r="D1410" s="29"/>
      <c r="E1410" s="29"/>
      <c r="F1410" s="29"/>
      <c r="G1410" s="29"/>
      <c r="H1410" s="29"/>
      <c r="I1410" s="30"/>
      <c r="J1410" s="30"/>
      <c r="K1410" s="30"/>
      <c r="L1410" s="30"/>
      <c r="M1410" s="40"/>
      <c r="N1410" s="40"/>
      <c r="O1410" s="31"/>
      <c r="P1410" s="31"/>
      <c r="Q1410" s="32"/>
      <c r="R1410" s="32"/>
      <c r="S1410" s="33"/>
      <c r="T1410" s="33"/>
      <c r="U1410" s="33"/>
      <c r="V1410" s="33"/>
      <c r="W1410" s="33"/>
      <c r="X1410" s="33"/>
    </row>
    <row r="1411" spans="1:24" s="34" customFormat="1">
      <c r="A1411" s="29"/>
      <c r="B1411" s="29"/>
      <c r="C1411" s="29"/>
      <c r="D1411" s="29"/>
      <c r="E1411" s="29"/>
      <c r="F1411" s="29"/>
      <c r="G1411" s="29"/>
      <c r="H1411" s="29"/>
      <c r="I1411" s="30"/>
      <c r="J1411" s="30"/>
      <c r="K1411" s="30"/>
      <c r="L1411" s="30"/>
      <c r="M1411" s="40"/>
      <c r="N1411" s="40"/>
      <c r="O1411" s="31"/>
      <c r="P1411" s="31"/>
      <c r="Q1411" s="32"/>
      <c r="R1411" s="32"/>
      <c r="S1411" s="33"/>
      <c r="T1411" s="33"/>
      <c r="U1411" s="33"/>
      <c r="V1411" s="33"/>
      <c r="W1411" s="33"/>
      <c r="X1411" s="33"/>
    </row>
    <row r="1412" spans="1:24" s="34" customFormat="1">
      <c r="A1412" s="29"/>
      <c r="B1412" s="29"/>
      <c r="C1412" s="29"/>
      <c r="D1412" s="29"/>
      <c r="E1412" s="29"/>
      <c r="F1412" s="29"/>
      <c r="G1412" s="29"/>
      <c r="H1412" s="29"/>
      <c r="I1412" s="30"/>
      <c r="J1412" s="30"/>
      <c r="K1412" s="30"/>
      <c r="L1412" s="30"/>
      <c r="M1412" s="40"/>
      <c r="N1412" s="40"/>
      <c r="O1412" s="31"/>
      <c r="P1412" s="31"/>
      <c r="Q1412" s="32"/>
      <c r="R1412" s="32"/>
      <c r="S1412" s="33"/>
      <c r="T1412" s="33"/>
      <c r="U1412" s="33"/>
      <c r="V1412" s="33"/>
      <c r="W1412" s="33"/>
      <c r="X1412" s="33"/>
    </row>
    <row r="1413" spans="1:24" s="34" customFormat="1">
      <c r="A1413" s="29"/>
      <c r="B1413" s="29"/>
      <c r="C1413" s="29"/>
      <c r="D1413" s="29"/>
      <c r="E1413" s="29"/>
      <c r="F1413" s="29"/>
      <c r="G1413" s="29"/>
      <c r="H1413" s="29"/>
      <c r="I1413" s="30"/>
      <c r="J1413" s="30"/>
      <c r="K1413" s="30"/>
      <c r="L1413" s="30"/>
      <c r="M1413" s="40"/>
      <c r="N1413" s="40"/>
      <c r="O1413" s="31"/>
      <c r="P1413" s="31"/>
      <c r="Q1413" s="32"/>
      <c r="R1413" s="32"/>
      <c r="S1413" s="33"/>
      <c r="T1413" s="33"/>
      <c r="U1413" s="33"/>
      <c r="V1413" s="33"/>
      <c r="W1413" s="33"/>
      <c r="X1413" s="33"/>
    </row>
    <row r="1414" spans="1:24" s="34" customFormat="1">
      <c r="A1414" s="29"/>
      <c r="B1414" s="29"/>
      <c r="C1414" s="29"/>
      <c r="D1414" s="29"/>
      <c r="E1414" s="29"/>
      <c r="F1414" s="29"/>
      <c r="G1414" s="29"/>
      <c r="H1414" s="29"/>
      <c r="I1414" s="30"/>
      <c r="J1414" s="30"/>
      <c r="K1414" s="30"/>
      <c r="L1414" s="30"/>
      <c r="M1414" s="40"/>
      <c r="N1414" s="40"/>
      <c r="O1414" s="31"/>
      <c r="P1414" s="31"/>
      <c r="Q1414" s="32"/>
      <c r="R1414" s="32"/>
      <c r="S1414" s="33"/>
      <c r="T1414" s="33"/>
      <c r="U1414" s="33"/>
      <c r="V1414" s="33"/>
      <c r="W1414" s="33"/>
      <c r="X1414" s="33"/>
    </row>
    <row r="1415" spans="1:24" s="34" customFormat="1">
      <c r="A1415" s="29"/>
      <c r="B1415" s="29"/>
      <c r="C1415" s="29"/>
      <c r="D1415" s="29"/>
      <c r="E1415" s="29"/>
      <c r="F1415" s="29"/>
      <c r="G1415" s="29"/>
      <c r="H1415" s="29"/>
      <c r="I1415" s="30"/>
      <c r="J1415" s="30"/>
      <c r="K1415" s="30"/>
      <c r="L1415" s="30"/>
      <c r="M1415" s="40"/>
      <c r="N1415" s="40"/>
      <c r="O1415" s="31"/>
      <c r="P1415" s="31"/>
      <c r="Q1415" s="32"/>
      <c r="R1415" s="32"/>
      <c r="S1415" s="33"/>
      <c r="T1415" s="33"/>
      <c r="U1415" s="33"/>
      <c r="V1415" s="33"/>
      <c r="W1415" s="33"/>
      <c r="X1415" s="33"/>
    </row>
    <row r="1416" spans="1:24" s="34" customFormat="1">
      <c r="A1416" s="29"/>
      <c r="B1416" s="29"/>
      <c r="C1416" s="29"/>
      <c r="D1416" s="29"/>
      <c r="E1416" s="29"/>
      <c r="F1416" s="29"/>
      <c r="G1416" s="29"/>
      <c r="H1416" s="29"/>
      <c r="I1416" s="30"/>
      <c r="J1416" s="30"/>
      <c r="K1416" s="30"/>
      <c r="L1416" s="30"/>
      <c r="M1416" s="40"/>
      <c r="N1416" s="40"/>
      <c r="O1416" s="31"/>
      <c r="P1416" s="31"/>
      <c r="Q1416" s="32"/>
      <c r="R1416" s="32"/>
      <c r="S1416" s="33"/>
      <c r="T1416" s="33"/>
      <c r="U1416" s="33"/>
      <c r="V1416" s="33"/>
      <c r="W1416" s="33"/>
      <c r="X1416" s="33"/>
    </row>
    <row r="1417" spans="1:24" s="34" customFormat="1">
      <c r="A1417" s="29"/>
      <c r="B1417" s="29"/>
      <c r="C1417" s="29"/>
      <c r="D1417" s="29"/>
      <c r="E1417" s="29"/>
      <c r="F1417" s="29"/>
      <c r="G1417" s="29"/>
      <c r="H1417" s="29"/>
      <c r="I1417" s="30"/>
      <c r="J1417" s="30"/>
      <c r="K1417" s="30"/>
      <c r="L1417" s="30"/>
      <c r="M1417" s="40"/>
      <c r="N1417" s="40"/>
      <c r="O1417" s="31"/>
      <c r="P1417" s="31"/>
      <c r="Q1417" s="32"/>
      <c r="R1417" s="32"/>
      <c r="S1417" s="33"/>
      <c r="T1417" s="33"/>
      <c r="U1417" s="33"/>
      <c r="V1417" s="33"/>
      <c r="W1417" s="33"/>
      <c r="X1417" s="33"/>
    </row>
    <row r="1418" spans="1:24" s="34" customFormat="1">
      <c r="A1418" s="29"/>
      <c r="B1418" s="29"/>
      <c r="C1418" s="29"/>
      <c r="D1418" s="29"/>
      <c r="E1418" s="29"/>
      <c r="F1418" s="29"/>
      <c r="G1418" s="29"/>
      <c r="H1418" s="29"/>
      <c r="I1418" s="30"/>
      <c r="J1418" s="30"/>
      <c r="K1418" s="30"/>
      <c r="L1418" s="30"/>
      <c r="M1418" s="40"/>
      <c r="N1418" s="40"/>
      <c r="O1418" s="31"/>
      <c r="P1418" s="31"/>
      <c r="Q1418" s="32"/>
      <c r="R1418" s="32"/>
      <c r="S1418" s="33"/>
      <c r="T1418" s="33"/>
      <c r="U1418" s="33"/>
      <c r="V1418" s="33"/>
      <c r="W1418" s="33"/>
      <c r="X1418" s="33"/>
    </row>
    <row r="1419" spans="1:24" s="34" customFormat="1">
      <c r="A1419" s="29"/>
      <c r="B1419" s="29"/>
      <c r="C1419" s="29"/>
      <c r="D1419" s="29"/>
      <c r="E1419" s="29"/>
      <c r="F1419" s="29"/>
      <c r="G1419" s="29"/>
      <c r="H1419" s="29"/>
      <c r="I1419" s="30"/>
      <c r="J1419" s="30"/>
      <c r="K1419" s="30"/>
      <c r="L1419" s="30"/>
      <c r="M1419" s="40"/>
      <c r="N1419" s="40"/>
      <c r="O1419" s="31"/>
      <c r="P1419" s="31"/>
      <c r="Q1419" s="32"/>
      <c r="R1419" s="32"/>
      <c r="S1419" s="33"/>
      <c r="T1419" s="33"/>
      <c r="U1419" s="33"/>
      <c r="V1419" s="33"/>
      <c r="W1419" s="33"/>
      <c r="X1419" s="33"/>
    </row>
    <row r="1420" spans="1:24" s="34" customFormat="1">
      <c r="A1420" s="29"/>
      <c r="B1420" s="29"/>
      <c r="C1420" s="29"/>
      <c r="D1420" s="29"/>
      <c r="E1420" s="29"/>
      <c r="F1420" s="29"/>
      <c r="G1420" s="29"/>
      <c r="H1420" s="29"/>
      <c r="I1420" s="30"/>
      <c r="J1420" s="30"/>
      <c r="K1420" s="30"/>
      <c r="L1420" s="30"/>
      <c r="M1420" s="40"/>
      <c r="N1420" s="40"/>
      <c r="O1420" s="31"/>
      <c r="P1420" s="31"/>
      <c r="Q1420" s="32"/>
      <c r="R1420" s="32"/>
      <c r="S1420" s="33"/>
      <c r="T1420" s="33"/>
      <c r="U1420" s="33"/>
      <c r="V1420" s="33"/>
      <c r="W1420" s="33"/>
      <c r="X1420" s="33"/>
    </row>
    <row r="1421" spans="1:24" s="34" customFormat="1">
      <c r="A1421" s="29"/>
      <c r="B1421" s="29"/>
      <c r="C1421" s="29"/>
      <c r="D1421" s="29"/>
      <c r="E1421" s="29"/>
      <c r="F1421" s="29"/>
      <c r="G1421" s="29"/>
      <c r="H1421" s="29"/>
      <c r="I1421" s="30"/>
      <c r="J1421" s="30"/>
      <c r="K1421" s="30"/>
      <c r="L1421" s="30"/>
      <c r="M1421" s="40"/>
      <c r="N1421" s="40"/>
      <c r="O1421" s="31"/>
      <c r="P1421" s="31"/>
      <c r="Q1421" s="32"/>
      <c r="R1421" s="32"/>
      <c r="S1421" s="33"/>
      <c r="T1421" s="33"/>
      <c r="U1421" s="33"/>
      <c r="V1421" s="33"/>
      <c r="W1421" s="33"/>
      <c r="X1421" s="33"/>
    </row>
    <row r="1422" spans="1:24" s="34" customFormat="1">
      <c r="A1422" s="29"/>
      <c r="B1422" s="29"/>
      <c r="C1422" s="29"/>
      <c r="D1422" s="29"/>
      <c r="E1422" s="29"/>
      <c r="F1422" s="29"/>
      <c r="G1422" s="29"/>
      <c r="H1422" s="29"/>
      <c r="I1422" s="30"/>
      <c r="J1422" s="30"/>
      <c r="K1422" s="30"/>
      <c r="L1422" s="30"/>
      <c r="M1422" s="40"/>
      <c r="N1422" s="40"/>
      <c r="O1422" s="31"/>
      <c r="P1422" s="31"/>
      <c r="Q1422" s="32"/>
      <c r="R1422" s="32"/>
      <c r="S1422" s="33"/>
      <c r="T1422" s="33"/>
      <c r="U1422" s="33"/>
      <c r="V1422" s="33"/>
      <c r="W1422" s="33"/>
      <c r="X1422" s="33"/>
    </row>
    <row r="1423" spans="1:24" s="34" customFormat="1">
      <c r="A1423" s="29"/>
      <c r="B1423" s="29"/>
      <c r="C1423" s="29"/>
      <c r="D1423" s="29"/>
      <c r="E1423" s="29"/>
      <c r="F1423" s="29"/>
      <c r="G1423" s="29"/>
      <c r="H1423" s="29"/>
      <c r="I1423" s="30"/>
      <c r="J1423" s="30"/>
      <c r="K1423" s="30"/>
      <c r="L1423" s="30"/>
      <c r="M1423" s="40"/>
      <c r="N1423" s="40"/>
      <c r="O1423" s="31"/>
      <c r="P1423" s="31"/>
      <c r="Q1423" s="32"/>
      <c r="R1423" s="32"/>
      <c r="S1423" s="33"/>
      <c r="T1423" s="33"/>
      <c r="U1423" s="33"/>
      <c r="V1423" s="33"/>
      <c r="W1423" s="33"/>
      <c r="X1423" s="33"/>
    </row>
    <row r="1424" spans="1:24" s="34" customFormat="1">
      <c r="A1424" s="29"/>
      <c r="B1424" s="29"/>
      <c r="C1424" s="29"/>
      <c r="D1424" s="29"/>
      <c r="E1424" s="29"/>
      <c r="F1424" s="29"/>
      <c r="G1424" s="29"/>
      <c r="H1424" s="29"/>
      <c r="I1424" s="30"/>
      <c r="J1424" s="30"/>
      <c r="K1424" s="30"/>
      <c r="L1424" s="30"/>
      <c r="M1424" s="40"/>
      <c r="N1424" s="40"/>
      <c r="O1424" s="31"/>
      <c r="P1424" s="31"/>
      <c r="Q1424" s="32"/>
      <c r="R1424" s="32"/>
      <c r="S1424" s="33"/>
      <c r="T1424" s="33"/>
      <c r="U1424" s="33"/>
      <c r="V1424" s="33"/>
      <c r="W1424" s="33"/>
      <c r="X1424" s="33"/>
    </row>
    <row r="1425" spans="1:24" s="34" customFormat="1">
      <c r="A1425" s="29"/>
      <c r="B1425" s="29"/>
      <c r="C1425" s="29"/>
      <c r="D1425" s="29"/>
      <c r="E1425" s="29"/>
      <c r="F1425" s="29"/>
      <c r="G1425" s="29"/>
      <c r="H1425" s="29"/>
      <c r="I1425" s="30"/>
      <c r="J1425" s="30"/>
      <c r="K1425" s="30"/>
      <c r="L1425" s="30"/>
      <c r="M1425" s="40"/>
      <c r="N1425" s="40"/>
      <c r="O1425" s="31"/>
      <c r="P1425" s="31"/>
      <c r="Q1425" s="32"/>
      <c r="R1425" s="32"/>
      <c r="S1425" s="33"/>
      <c r="T1425" s="33"/>
      <c r="U1425" s="33"/>
      <c r="V1425" s="33"/>
      <c r="W1425" s="33"/>
      <c r="X1425" s="33"/>
    </row>
    <row r="1426" spans="1:24" s="34" customFormat="1">
      <c r="A1426" s="29"/>
      <c r="B1426" s="29"/>
      <c r="C1426" s="29"/>
      <c r="D1426" s="29"/>
      <c r="E1426" s="29"/>
      <c r="F1426" s="29"/>
      <c r="G1426" s="29"/>
      <c r="H1426" s="29"/>
      <c r="I1426" s="30"/>
      <c r="J1426" s="30"/>
      <c r="K1426" s="30"/>
      <c r="L1426" s="30"/>
      <c r="M1426" s="40"/>
      <c r="N1426" s="40"/>
      <c r="O1426" s="31"/>
      <c r="P1426" s="31"/>
      <c r="Q1426" s="32"/>
      <c r="R1426" s="32"/>
      <c r="S1426" s="33"/>
      <c r="T1426" s="33"/>
      <c r="U1426" s="33"/>
      <c r="V1426" s="33"/>
      <c r="W1426" s="33"/>
      <c r="X1426" s="33"/>
    </row>
    <row r="1427" spans="1:24" s="34" customFormat="1">
      <c r="A1427" s="29"/>
      <c r="B1427" s="29"/>
      <c r="C1427" s="29"/>
      <c r="D1427" s="29"/>
      <c r="E1427" s="29"/>
      <c r="F1427" s="29"/>
      <c r="G1427" s="29"/>
      <c r="H1427" s="29"/>
      <c r="I1427" s="30"/>
      <c r="J1427" s="30"/>
      <c r="K1427" s="30"/>
      <c r="L1427" s="30"/>
      <c r="M1427" s="40"/>
      <c r="N1427" s="40"/>
      <c r="O1427" s="31"/>
      <c r="P1427" s="31"/>
      <c r="Q1427" s="32"/>
      <c r="R1427" s="32"/>
      <c r="S1427" s="33"/>
      <c r="T1427" s="33"/>
      <c r="U1427" s="33"/>
      <c r="V1427" s="33"/>
      <c r="W1427" s="33"/>
      <c r="X1427" s="33"/>
    </row>
    <row r="1428" spans="1:24" s="34" customFormat="1">
      <c r="A1428" s="29"/>
      <c r="B1428" s="29"/>
      <c r="C1428" s="29"/>
      <c r="D1428" s="29"/>
      <c r="E1428" s="29"/>
      <c r="F1428" s="29"/>
      <c r="G1428" s="29"/>
      <c r="H1428" s="29"/>
      <c r="I1428" s="30"/>
      <c r="J1428" s="30"/>
      <c r="K1428" s="30"/>
      <c r="L1428" s="30"/>
      <c r="M1428" s="40"/>
      <c r="N1428" s="40"/>
      <c r="O1428" s="31"/>
      <c r="P1428" s="31"/>
      <c r="Q1428" s="32"/>
      <c r="R1428" s="32"/>
      <c r="S1428" s="33"/>
      <c r="T1428" s="33"/>
      <c r="U1428" s="33"/>
      <c r="V1428" s="33"/>
      <c r="W1428" s="33"/>
      <c r="X1428" s="33"/>
    </row>
    <row r="1429" spans="1:24" s="34" customFormat="1">
      <c r="A1429" s="29"/>
      <c r="B1429" s="29"/>
      <c r="C1429" s="29"/>
      <c r="D1429" s="29"/>
      <c r="E1429" s="29"/>
      <c r="F1429" s="29"/>
      <c r="G1429" s="29"/>
      <c r="H1429" s="29"/>
      <c r="I1429" s="30"/>
      <c r="J1429" s="30"/>
      <c r="K1429" s="30"/>
      <c r="L1429" s="30"/>
      <c r="M1429" s="40"/>
      <c r="N1429" s="40"/>
      <c r="O1429" s="31"/>
      <c r="P1429" s="31"/>
      <c r="Q1429" s="32"/>
      <c r="R1429" s="32"/>
      <c r="S1429" s="33"/>
      <c r="T1429" s="33"/>
      <c r="U1429" s="33"/>
      <c r="V1429" s="33"/>
      <c r="W1429" s="33"/>
      <c r="X1429" s="33"/>
    </row>
    <row r="1430" spans="1:24" s="34" customFormat="1">
      <c r="A1430" s="29"/>
      <c r="B1430" s="29"/>
      <c r="C1430" s="29"/>
      <c r="D1430" s="29"/>
      <c r="E1430" s="29"/>
      <c r="F1430" s="29"/>
      <c r="G1430" s="29"/>
      <c r="H1430" s="29"/>
      <c r="I1430" s="30"/>
      <c r="J1430" s="30"/>
      <c r="K1430" s="30"/>
      <c r="L1430" s="30"/>
      <c r="M1430" s="40"/>
      <c r="N1430" s="40"/>
      <c r="O1430" s="31"/>
      <c r="P1430" s="31"/>
      <c r="Q1430" s="32"/>
      <c r="R1430" s="32"/>
      <c r="S1430" s="33"/>
      <c r="T1430" s="33"/>
      <c r="U1430" s="33"/>
      <c r="V1430" s="33"/>
      <c r="W1430" s="33"/>
      <c r="X1430" s="33"/>
    </row>
    <row r="1431" spans="1:24" s="34" customFormat="1">
      <c r="A1431" s="29"/>
      <c r="B1431" s="29"/>
      <c r="C1431" s="29"/>
      <c r="D1431" s="29"/>
      <c r="E1431" s="29"/>
      <c r="F1431" s="29"/>
      <c r="G1431" s="29"/>
      <c r="H1431" s="29"/>
      <c r="I1431" s="30"/>
      <c r="J1431" s="30"/>
      <c r="K1431" s="30"/>
      <c r="L1431" s="30"/>
      <c r="M1431" s="40"/>
      <c r="N1431" s="40"/>
      <c r="O1431" s="31"/>
      <c r="P1431" s="31"/>
      <c r="Q1431" s="32"/>
      <c r="R1431" s="32"/>
      <c r="S1431" s="33"/>
      <c r="T1431" s="33"/>
      <c r="U1431" s="33"/>
      <c r="V1431" s="33"/>
      <c r="W1431" s="33"/>
      <c r="X1431" s="33"/>
    </row>
    <row r="1432" spans="1:24" s="34" customFormat="1">
      <c r="A1432" s="29"/>
      <c r="B1432" s="29"/>
      <c r="C1432" s="29"/>
      <c r="D1432" s="29"/>
      <c r="E1432" s="29"/>
      <c r="F1432" s="29"/>
      <c r="G1432" s="29"/>
      <c r="H1432" s="29"/>
      <c r="I1432" s="30"/>
      <c r="J1432" s="30"/>
      <c r="K1432" s="30"/>
      <c r="L1432" s="30"/>
      <c r="M1432" s="40"/>
      <c r="N1432" s="40"/>
      <c r="O1432" s="31"/>
      <c r="P1432" s="31"/>
      <c r="Q1432" s="32"/>
      <c r="R1432" s="32"/>
      <c r="S1432" s="33"/>
      <c r="T1432" s="33"/>
      <c r="U1432" s="33"/>
      <c r="V1432" s="33"/>
      <c r="W1432" s="33"/>
      <c r="X1432" s="33"/>
    </row>
    <row r="1433" spans="1:24" s="34" customFormat="1">
      <c r="A1433" s="29"/>
      <c r="B1433" s="29"/>
      <c r="C1433" s="29"/>
      <c r="D1433" s="29"/>
      <c r="E1433" s="29"/>
      <c r="F1433" s="29"/>
      <c r="G1433" s="29"/>
      <c r="H1433" s="29"/>
      <c r="I1433" s="30"/>
      <c r="J1433" s="30"/>
      <c r="K1433" s="30"/>
      <c r="L1433" s="30"/>
      <c r="M1433" s="40"/>
      <c r="N1433" s="40"/>
      <c r="O1433" s="31"/>
      <c r="P1433" s="31"/>
      <c r="Q1433" s="32"/>
      <c r="R1433" s="32"/>
      <c r="S1433" s="33"/>
      <c r="T1433" s="33"/>
      <c r="U1433" s="33"/>
      <c r="V1433" s="33"/>
      <c r="W1433" s="33"/>
      <c r="X1433" s="33"/>
    </row>
    <row r="1434" spans="1:24" s="34" customFormat="1">
      <c r="A1434" s="29"/>
      <c r="B1434" s="29"/>
      <c r="C1434" s="29"/>
      <c r="D1434" s="29"/>
      <c r="E1434" s="29"/>
      <c r="F1434" s="29"/>
      <c r="G1434" s="29"/>
      <c r="H1434" s="29"/>
      <c r="I1434" s="30"/>
      <c r="J1434" s="30"/>
      <c r="K1434" s="30"/>
      <c r="L1434" s="30"/>
      <c r="M1434" s="40"/>
      <c r="N1434" s="40"/>
      <c r="O1434" s="31"/>
      <c r="P1434" s="31"/>
      <c r="Q1434" s="32"/>
      <c r="R1434" s="32"/>
      <c r="S1434" s="33"/>
      <c r="T1434" s="33"/>
      <c r="U1434" s="33"/>
      <c r="V1434" s="33"/>
      <c r="W1434" s="33"/>
      <c r="X1434" s="33"/>
    </row>
    <row r="1435" spans="1:24" s="34" customFormat="1">
      <c r="A1435" s="29"/>
      <c r="B1435" s="29"/>
      <c r="C1435" s="29"/>
      <c r="D1435" s="29"/>
      <c r="E1435" s="29"/>
      <c r="F1435" s="29"/>
      <c r="G1435" s="29"/>
      <c r="H1435" s="29"/>
      <c r="I1435" s="30"/>
      <c r="J1435" s="30"/>
      <c r="K1435" s="30"/>
      <c r="L1435" s="30"/>
      <c r="M1435" s="40"/>
      <c r="N1435" s="40"/>
      <c r="O1435" s="31"/>
      <c r="P1435" s="31"/>
      <c r="Q1435" s="32"/>
      <c r="R1435" s="32"/>
      <c r="S1435" s="33"/>
      <c r="T1435" s="33"/>
      <c r="U1435" s="33"/>
      <c r="V1435" s="33"/>
      <c r="W1435" s="33"/>
      <c r="X1435" s="33"/>
    </row>
    <row r="1436" spans="1:24" s="34" customFormat="1">
      <c r="A1436" s="29"/>
      <c r="B1436" s="29"/>
      <c r="C1436" s="29"/>
      <c r="D1436" s="29"/>
      <c r="E1436" s="29"/>
      <c r="F1436" s="29"/>
      <c r="G1436" s="29"/>
      <c r="H1436" s="29"/>
      <c r="I1436" s="30"/>
      <c r="J1436" s="30"/>
      <c r="K1436" s="30"/>
      <c r="L1436" s="30"/>
      <c r="M1436" s="40"/>
      <c r="N1436" s="40"/>
      <c r="O1436" s="31"/>
      <c r="P1436" s="31"/>
      <c r="Q1436" s="32"/>
      <c r="R1436" s="32"/>
      <c r="S1436" s="33"/>
      <c r="T1436" s="33"/>
      <c r="U1436" s="33"/>
      <c r="V1436" s="33"/>
      <c r="W1436" s="33"/>
      <c r="X1436" s="33"/>
    </row>
    <row r="1437" spans="1:24" s="34" customFormat="1">
      <c r="A1437" s="29"/>
      <c r="B1437" s="29"/>
      <c r="C1437" s="29"/>
      <c r="D1437" s="29"/>
      <c r="E1437" s="29"/>
      <c r="F1437" s="29"/>
      <c r="G1437" s="29"/>
      <c r="H1437" s="29"/>
      <c r="I1437" s="30"/>
      <c r="J1437" s="30"/>
      <c r="K1437" s="30"/>
      <c r="L1437" s="30"/>
      <c r="M1437" s="40"/>
      <c r="N1437" s="40"/>
      <c r="O1437" s="31"/>
      <c r="P1437" s="31"/>
      <c r="Q1437" s="32"/>
      <c r="R1437" s="32"/>
      <c r="S1437" s="33"/>
      <c r="T1437" s="33"/>
      <c r="U1437" s="33"/>
      <c r="V1437" s="33"/>
      <c r="W1437" s="33"/>
      <c r="X1437" s="33"/>
    </row>
    <row r="1438" spans="1:24" s="34" customFormat="1">
      <c r="A1438" s="29"/>
      <c r="B1438" s="29"/>
      <c r="C1438" s="29"/>
      <c r="D1438" s="29"/>
      <c r="E1438" s="29"/>
      <c r="F1438" s="29"/>
      <c r="G1438" s="29"/>
      <c r="H1438" s="29"/>
      <c r="I1438" s="30"/>
      <c r="J1438" s="30"/>
      <c r="K1438" s="30"/>
      <c r="L1438" s="30"/>
      <c r="M1438" s="40"/>
      <c r="N1438" s="40"/>
      <c r="O1438" s="31"/>
      <c r="P1438" s="31"/>
      <c r="Q1438" s="32"/>
      <c r="R1438" s="32"/>
      <c r="S1438" s="33"/>
      <c r="T1438" s="33"/>
      <c r="U1438" s="33"/>
      <c r="V1438" s="33"/>
      <c r="W1438" s="33"/>
      <c r="X1438" s="33"/>
    </row>
    <row r="1439" spans="1:24" s="34" customFormat="1">
      <c r="A1439" s="29"/>
      <c r="B1439" s="29"/>
      <c r="C1439" s="29"/>
      <c r="D1439" s="29"/>
      <c r="E1439" s="29"/>
      <c r="F1439" s="29"/>
      <c r="G1439" s="29"/>
      <c r="H1439" s="29"/>
      <c r="I1439" s="30"/>
      <c r="J1439" s="30"/>
      <c r="K1439" s="30"/>
      <c r="L1439" s="30"/>
      <c r="M1439" s="40"/>
      <c r="N1439" s="40"/>
      <c r="O1439" s="31"/>
      <c r="P1439" s="31"/>
      <c r="Q1439" s="32"/>
      <c r="R1439" s="32"/>
      <c r="S1439" s="33"/>
      <c r="T1439" s="33"/>
      <c r="U1439" s="33"/>
      <c r="V1439" s="33"/>
      <c r="W1439" s="33"/>
      <c r="X1439" s="33"/>
    </row>
    <row r="1440" spans="1:24" s="34" customFormat="1">
      <c r="A1440" s="29"/>
      <c r="B1440" s="29"/>
      <c r="C1440" s="29"/>
      <c r="D1440" s="29"/>
      <c r="E1440" s="29"/>
      <c r="F1440" s="29"/>
      <c r="G1440" s="29"/>
      <c r="H1440" s="29"/>
      <c r="I1440" s="30"/>
      <c r="J1440" s="30"/>
      <c r="K1440" s="30"/>
      <c r="L1440" s="30"/>
      <c r="M1440" s="40"/>
      <c r="N1440" s="40"/>
      <c r="O1440" s="31"/>
      <c r="P1440" s="31"/>
      <c r="Q1440" s="32"/>
      <c r="R1440" s="32"/>
      <c r="S1440" s="33"/>
      <c r="T1440" s="33"/>
      <c r="U1440" s="33"/>
      <c r="V1440" s="33"/>
      <c r="W1440" s="33"/>
      <c r="X1440" s="33"/>
    </row>
    <row r="1441" spans="1:24" s="34" customFormat="1">
      <c r="A1441" s="29"/>
      <c r="B1441" s="29"/>
      <c r="C1441" s="29"/>
      <c r="D1441" s="29"/>
      <c r="E1441" s="29"/>
      <c r="F1441" s="29"/>
      <c r="G1441" s="29"/>
      <c r="H1441" s="29"/>
      <c r="I1441" s="30"/>
      <c r="J1441" s="30"/>
      <c r="K1441" s="30"/>
      <c r="L1441" s="30"/>
      <c r="M1441" s="40"/>
      <c r="N1441" s="40"/>
      <c r="O1441" s="31"/>
      <c r="P1441" s="31"/>
      <c r="Q1441" s="32"/>
      <c r="R1441" s="32"/>
      <c r="S1441" s="33"/>
      <c r="T1441" s="33"/>
      <c r="U1441" s="33"/>
      <c r="V1441" s="33"/>
      <c r="W1441" s="33"/>
      <c r="X1441" s="33"/>
    </row>
    <row r="1442" spans="1:24" s="34" customFormat="1">
      <c r="A1442" s="29"/>
      <c r="B1442" s="29"/>
      <c r="C1442" s="29"/>
      <c r="D1442" s="29"/>
      <c r="E1442" s="29"/>
      <c r="F1442" s="29"/>
      <c r="G1442" s="29"/>
      <c r="H1442" s="29"/>
      <c r="I1442" s="30"/>
      <c r="J1442" s="30"/>
      <c r="K1442" s="30"/>
      <c r="L1442" s="30"/>
      <c r="M1442" s="40"/>
      <c r="N1442" s="40"/>
      <c r="O1442" s="31"/>
      <c r="P1442" s="31"/>
      <c r="Q1442" s="32"/>
      <c r="R1442" s="32"/>
      <c r="S1442" s="33"/>
      <c r="T1442" s="33"/>
      <c r="U1442" s="33"/>
      <c r="V1442" s="33"/>
      <c r="W1442" s="33"/>
      <c r="X1442" s="33"/>
    </row>
    <row r="1443" spans="1:24" s="34" customFormat="1">
      <c r="A1443" s="29"/>
      <c r="B1443" s="29"/>
      <c r="C1443" s="29"/>
      <c r="D1443" s="29"/>
      <c r="E1443" s="29"/>
      <c r="F1443" s="29"/>
      <c r="G1443" s="29"/>
      <c r="H1443" s="29"/>
      <c r="I1443" s="30"/>
      <c r="J1443" s="30"/>
      <c r="K1443" s="30"/>
      <c r="L1443" s="30"/>
      <c r="M1443" s="40"/>
      <c r="N1443" s="40"/>
      <c r="O1443" s="31"/>
      <c r="P1443" s="31"/>
      <c r="Q1443" s="32"/>
      <c r="R1443" s="32"/>
      <c r="S1443" s="33"/>
      <c r="T1443" s="33"/>
      <c r="U1443" s="33"/>
      <c r="V1443" s="33"/>
      <c r="W1443" s="33"/>
      <c r="X1443" s="33"/>
    </row>
    <row r="1444" spans="1:24" s="34" customFormat="1">
      <c r="A1444" s="29"/>
      <c r="B1444" s="29"/>
      <c r="C1444" s="29"/>
      <c r="D1444" s="29"/>
      <c r="E1444" s="29"/>
      <c r="F1444" s="29"/>
      <c r="G1444" s="29"/>
      <c r="H1444" s="29"/>
      <c r="I1444" s="30"/>
      <c r="J1444" s="30"/>
      <c r="K1444" s="30"/>
      <c r="L1444" s="30"/>
      <c r="M1444" s="40"/>
      <c r="N1444" s="40"/>
      <c r="O1444" s="31"/>
      <c r="P1444" s="31"/>
      <c r="Q1444" s="32"/>
      <c r="R1444" s="32"/>
      <c r="S1444" s="33"/>
      <c r="T1444" s="33"/>
      <c r="U1444" s="33"/>
      <c r="V1444" s="33"/>
      <c r="W1444" s="33"/>
      <c r="X1444" s="33"/>
    </row>
    <row r="1445" spans="1:24" s="34" customFormat="1">
      <c r="A1445" s="29"/>
      <c r="B1445" s="29"/>
      <c r="C1445" s="29"/>
      <c r="D1445" s="29"/>
      <c r="E1445" s="29"/>
      <c r="F1445" s="29"/>
      <c r="G1445" s="29"/>
      <c r="H1445" s="29"/>
      <c r="I1445" s="30"/>
      <c r="J1445" s="30"/>
      <c r="K1445" s="30"/>
      <c r="L1445" s="30"/>
      <c r="M1445" s="40"/>
      <c r="N1445" s="40"/>
      <c r="O1445" s="31"/>
      <c r="P1445" s="31"/>
      <c r="Q1445" s="32"/>
      <c r="R1445" s="32"/>
      <c r="S1445" s="33"/>
      <c r="T1445" s="33"/>
      <c r="U1445" s="33"/>
      <c r="V1445" s="33"/>
      <c r="W1445" s="33"/>
      <c r="X1445" s="33"/>
    </row>
    <row r="1446" spans="1:24" s="34" customFormat="1">
      <c r="A1446" s="29"/>
      <c r="B1446" s="29"/>
      <c r="C1446" s="29"/>
      <c r="D1446" s="29"/>
      <c r="E1446" s="29"/>
      <c r="F1446" s="29"/>
      <c r="G1446" s="29"/>
      <c r="H1446" s="29"/>
      <c r="I1446" s="30"/>
      <c r="J1446" s="30"/>
      <c r="K1446" s="30"/>
      <c r="L1446" s="30"/>
      <c r="M1446" s="40"/>
      <c r="N1446" s="40"/>
      <c r="O1446" s="31"/>
      <c r="P1446" s="31"/>
      <c r="Q1446" s="32"/>
      <c r="R1446" s="32"/>
      <c r="S1446" s="33"/>
      <c r="T1446" s="33"/>
      <c r="U1446" s="33"/>
      <c r="V1446" s="33"/>
      <c r="W1446" s="33"/>
      <c r="X1446" s="33"/>
    </row>
    <row r="1447" spans="1:24" s="34" customFormat="1">
      <c r="A1447" s="29"/>
      <c r="B1447" s="29"/>
      <c r="C1447" s="29"/>
      <c r="D1447" s="29"/>
      <c r="E1447" s="29"/>
      <c r="F1447" s="29"/>
      <c r="G1447" s="29"/>
      <c r="H1447" s="29"/>
      <c r="I1447" s="30"/>
      <c r="J1447" s="30"/>
      <c r="K1447" s="30"/>
      <c r="L1447" s="30"/>
      <c r="M1447" s="40"/>
      <c r="N1447" s="40"/>
      <c r="O1447" s="31"/>
      <c r="P1447" s="31"/>
      <c r="Q1447" s="32"/>
      <c r="R1447" s="32"/>
      <c r="S1447" s="33"/>
      <c r="T1447" s="33"/>
      <c r="U1447" s="33"/>
      <c r="V1447" s="33"/>
      <c r="W1447" s="33"/>
      <c r="X1447" s="33"/>
    </row>
    <row r="1448" spans="1:24" s="34" customFormat="1">
      <c r="A1448" s="29"/>
      <c r="B1448" s="29"/>
      <c r="C1448" s="29"/>
      <c r="D1448" s="29"/>
      <c r="E1448" s="29"/>
      <c r="F1448" s="29"/>
      <c r="G1448" s="29"/>
      <c r="H1448" s="29"/>
      <c r="I1448" s="30"/>
      <c r="J1448" s="30"/>
      <c r="K1448" s="30"/>
      <c r="L1448" s="30"/>
      <c r="M1448" s="40"/>
      <c r="N1448" s="40"/>
      <c r="O1448" s="31"/>
      <c r="P1448" s="31"/>
      <c r="Q1448" s="32"/>
      <c r="R1448" s="32"/>
      <c r="S1448" s="33"/>
      <c r="T1448" s="33"/>
      <c r="U1448" s="33"/>
      <c r="V1448" s="33"/>
      <c r="W1448" s="33"/>
      <c r="X1448" s="33"/>
    </row>
    <row r="1449" spans="1:24" s="34" customFormat="1">
      <c r="A1449" s="29"/>
      <c r="B1449" s="29"/>
      <c r="C1449" s="29"/>
      <c r="D1449" s="29"/>
      <c r="E1449" s="29"/>
      <c r="F1449" s="29"/>
      <c r="G1449" s="29"/>
      <c r="H1449" s="29"/>
      <c r="I1449" s="30"/>
      <c r="J1449" s="30"/>
      <c r="K1449" s="30"/>
      <c r="L1449" s="30"/>
      <c r="M1449" s="40"/>
      <c r="N1449" s="40"/>
      <c r="O1449" s="31"/>
      <c r="P1449" s="31"/>
      <c r="Q1449" s="32"/>
      <c r="R1449" s="32"/>
      <c r="S1449" s="33"/>
      <c r="T1449" s="33"/>
      <c r="U1449" s="33"/>
      <c r="V1449" s="33"/>
      <c r="W1449" s="33"/>
      <c r="X1449" s="33"/>
    </row>
    <row r="1450" spans="1:24" s="34" customFormat="1">
      <c r="A1450" s="29"/>
      <c r="B1450" s="29"/>
      <c r="C1450" s="29"/>
      <c r="D1450" s="29"/>
      <c r="E1450" s="29"/>
      <c r="F1450" s="29"/>
      <c r="G1450" s="29"/>
      <c r="H1450" s="29"/>
      <c r="I1450" s="30"/>
      <c r="J1450" s="30"/>
      <c r="K1450" s="30"/>
      <c r="L1450" s="30"/>
      <c r="M1450" s="40"/>
      <c r="N1450" s="40"/>
      <c r="O1450" s="31"/>
      <c r="P1450" s="31"/>
      <c r="Q1450" s="32"/>
      <c r="R1450" s="32"/>
      <c r="S1450" s="33"/>
      <c r="T1450" s="33"/>
      <c r="U1450" s="33"/>
      <c r="V1450" s="33"/>
      <c r="W1450" s="33"/>
      <c r="X1450" s="33"/>
    </row>
    <row r="1451" spans="1:24" s="34" customFormat="1">
      <c r="A1451" s="29"/>
      <c r="B1451" s="29"/>
      <c r="C1451" s="29"/>
      <c r="D1451" s="29"/>
      <c r="E1451" s="29"/>
      <c r="F1451" s="29"/>
      <c r="G1451" s="29"/>
      <c r="H1451" s="29"/>
      <c r="I1451" s="30"/>
      <c r="J1451" s="30"/>
      <c r="K1451" s="30"/>
      <c r="L1451" s="30"/>
      <c r="M1451" s="40"/>
      <c r="N1451" s="40"/>
      <c r="O1451" s="31"/>
      <c r="P1451" s="31"/>
      <c r="Q1451" s="32"/>
      <c r="R1451" s="32"/>
      <c r="S1451" s="33"/>
      <c r="T1451" s="33"/>
      <c r="U1451" s="33"/>
      <c r="V1451" s="33"/>
      <c r="W1451" s="33"/>
      <c r="X1451" s="33"/>
    </row>
    <row r="1452" spans="1:24" s="34" customFormat="1">
      <c r="A1452" s="29"/>
      <c r="B1452" s="29"/>
      <c r="C1452" s="29"/>
      <c r="D1452" s="29"/>
      <c r="E1452" s="29"/>
      <c r="F1452" s="29"/>
      <c r="G1452" s="29"/>
      <c r="H1452" s="29"/>
      <c r="I1452" s="30"/>
      <c r="J1452" s="30"/>
      <c r="K1452" s="30"/>
      <c r="L1452" s="30"/>
      <c r="M1452" s="40"/>
      <c r="N1452" s="40"/>
      <c r="O1452" s="31"/>
      <c r="P1452" s="31"/>
      <c r="Q1452" s="32"/>
      <c r="R1452" s="32"/>
      <c r="S1452" s="33"/>
      <c r="T1452" s="33"/>
      <c r="U1452" s="33"/>
      <c r="V1452" s="33"/>
      <c r="W1452" s="33"/>
      <c r="X1452" s="33"/>
    </row>
    <row r="1453" spans="1:24" s="34" customFormat="1">
      <c r="A1453" s="29"/>
      <c r="B1453" s="29"/>
      <c r="C1453" s="29"/>
      <c r="D1453" s="29"/>
      <c r="E1453" s="29"/>
      <c r="F1453" s="29"/>
      <c r="G1453" s="29"/>
      <c r="H1453" s="29"/>
      <c r="I1453" s="30"/>
      <c r="J1453" s="30"/>
      <c r="K1453" s="30"/>
      <c r="L1453" s="30"/>
      <c r="M1453" s="40"/>
      <c r="N1453" s="40"/>
      <c r="O1453" s="31"/>
      <c r="P1453" s="31"/>
      <c r="Q1453" s="32"/>
      <c r="R1453" s="32"/>
      <c r="S1453" s="33"/>
      <c r="T1453" s="33"/>
      <c r="U1453" s="33"/>
      <c r="V1453" s="33"/>
      <c r="W1453" s="33"/>
      <c r="X1453" s="33"/>
    </row>
    <row r="1454" spans="1:24" s="34" customFormat="1">
      <c r="A1454" s="29"/>
      <c r="B1454" s="29"/>
      <c r="C1454" s="29"/>
      <c r="D1454" s="29"/>
      <c r="E1454" s="29"/>
      <c r="F1454" s="29"/>
      <c r="G1454" s="29"/>
      <c r="H1454" s="29"/>
      <c r="I1454" s="30"/>
      <c r="J1454" s="30"/>
      <c r="K1454" s="30"/>
      <c r="L1454" s="30"/>
      <c r="M1454" s="40"/>
      <c r="N1454" s="40"/>
      <c r="O1454" s="31"/>
      <c r="P1454" s="31"/>
      <c r="Q1454" s="32"/>
      <c r="R1454" s="32"/>
      <c r="S1454" s="33"/>
      <c r="T1454" s="33"/>
      <c r="U1454" s="33"/>
      <c r="V1454" s="33"/>
      <c r="W1454" s="33"/>
      <c r="X1454" s="33"/>
    </row>
    <row r="1455" spans="1:24" s="34" customFormat="1">
      <c r="A1455" s="29"/>
      <c r="B1455" s="29"/>
      <c r="C1455" s="29"/>
      <c r="D1455" s="29"/>
      <c r="E1455" s="29"/>
      <c r="F1455" s="29"/>
      <c r="G1455" s="29"/>
      <c r="H1455" s="29"/>
      <c r="I1455" s="30"/>
      <c r="J1455" s="30"/>
      <c r="K1455" s="30"/>
      <c r="L1455" s="30"/>
      <c r="M1455" s="40"/>
      <c r="N1455" s="40"/>
      <c r="O1455" s="31"/>
      <c r="P1455" s="31"/>
      <c r="Q1455" s="32"/>
      <c r="R1455" s="32"/>
      <c r="S1455" s="33"/>
      <c r="T1455" s="33"/>
      <c r="U1455" s="33"/>
      <c r="V1455" s="33"/>
      <c r="W1455" s="33"/>
      <c r="X1455" s="33"/>
    </row>
    <row r="1456" spans="1:24" s="34" customFormat="1">
      <c r="A1456" s="29"/>
      <c r="B1456" s="29"/>
      <c r="C1456" s="29"/>
      <c r="D1456" s="29"/>
      <c r="E1456" s="29"/>
      <c r="F1456" s="29"/>
      <c r="G1456" s="29"/>
      <c r="H1456" s="29"/>
      <c r="I1456" s="30"/>
      <c r="J1456" s="30"/>
      <c r="K1456" s="30"/>
      <c r="L1456" s="30"/>
      <c r="M1456" s="40"/>
      <c r="N1456" s="40"/>
      <c r="O1456" s="31"/>
      <c r="P1456" s="31"/>
      <c r="Q1456" s="32"/>
      <c r="R1456" s="32"/>
      <c r="S1456" s="33"/>
      <c r="T1456" s="33"/>
      <c r="U1456" s="33"/>
      <c r="V1456" s="33"/>
      <c r="W1456" s="33"/>
      <c r="X1456" s="33"/>
    </row>
  </sheetData>
  <autoFilter ref="A7:BJ63">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filterColumn colId="46" showButton="0"/>
    <filterColumn colId="48" showButton="0"/>
    <filterColumn colId="50" showButton="0"/>
    <filterColumn colId="52" showButton="0"/>
    <filterColumn colId="54" showButton="0"/>
    <filterColumn colId="56" showButton="0"/>
    <filterColumn colId="58" showButton="0"/>
    <filterColumn colId="60" showButton="0"/>
  </autoFilter>
  <mergeCells count="174">
    <mergeCell ref="A1:F1"/>
    <mergeCell ref="A2:F2"/>
    <mergeCell ref="A5:AS5"/>
    <mergeCell ref="D7:D8"/>
    <mergeCell ref="E7:E8"/>
    <mergeCell ref="C6:E6"/>
    <mergeCell ref="F6:F8"/>
    <mergeCell ref="G6:H6"/>
    <mergeCell ref="G7:G8"/>
    <mergeCell ref="H7:H8"/>
    <mergeCell ref="I6:BJ6"/>
    <mergeCell ref="I7:J7"/>
    <mergeCell ref="K7:L7"/>
    <mergeCell ref="BH2:BI2"/>
    <mergeCell ref="AI7:AJ7"/>
    <mergeCell ref="AK7:AL7"/>
    <mergeCell ref="AM7:AN7"/>
    <mergeCell ref="AO7:AP7"/>
    <mergeCell ref="A20:A21"/>
    <mergeCell ref="A22:A23"/>
    <mergeCell ref="A24:A25"/>
    <mergeCell ref="A18:A19"/>
    <mergeCell ref="A4:BJ4"/>
    <mergeCell ref="A12:A13"/>
    <mergeCell ref="B12:B13"/>
    <mergeCell ref="A16:A17"/>
    <mergeCell ref="B16:B17"/>
    <mergeCell ref="B18:B19"/>
    <mergeCell ref="B20:B21"/>
    <mergeCell ref="A14:A15"/>
    <mergeCell ref="B14:B15"/>
    <mergeCell ref="A6:A8"/>
    <mergeCell ref="B6:B8"/>
    <mergeCell ref="C7:C8"/>
    <mergeCell ref="BG7:BH7"/>
    <mergeCell ref="BI7:BJ7"/>
    <mergeCell ref="AQ7:AR7"/>
    <mergeCell ref="AS7:AT7"/>
    <mergeCell ref="AU7:AV7"/>
    <mergeCell ref="AW7:AX7"/>
    <mergeCell ref="AY7:AZ7"/>
    <mergeCell ref="AG7:AH7"/>
    <mergeCell ref="A26:A27"/>
    <mergeCell ref="A28:A29"/>
    <mergeCell ref="B28:B29"/>
    <mergeCell ref="B30:B31"/>
    <mergeCell ref="A56:A57"/>
    <mergeCell ref="A30:A31"/>
    <mergeCell ref="A50:A51"/>
    <mergeCell ref="A52:A53"/>
    <mergeCell ref="A32:A33"/>
    <mergeCell ref="B32:B33"/>
    <mergeCell ref="A34:A35"/>
    <mergeCell ref="B34:B35"/>
    <mergeCell ref="A36:A37"/>
    <mergeCell ref="B36:B37"/>
    <mergeCell ref="B46:B47"/>
    <mergeCell ref="A48:A49"/>
    <mergeCell ref="B48:B49"/>
    <mergeCell ref="B62:B63"/>
    <mergeCell ref="A9:B11"/>
    <mergeCell ref="B60:B61"/>
    <mergeCell ref="B56:B57"/>
    <mergeCell ref="B58:B59"/>
    <mergeCell ref="B50:B51"/>
    <mergeCell ref="B52:B53"/>
    <mergeCell ref="B54:B55"/>
    <mergeCell ref="A44:A45"/>
    <mergeCell ref="B44:B45"/>
    <mergeCell ref="A46:A47"/>
    <mergeCell ref="A54:A55"/>
    <mergeCell ref="B22:B23"/>
    <mergeCell ref="B24:B25"/>
    <mergeCell ref="B26:B27"/>
    <mergeCell ref="A62:A63"/>
    <mergeCell ref="A58:A59"/>
    <mergeCell ref="A60:A61"/>
    <mergeCell ref="A38:A39"/>
    <mergeCell ref="B38:B39"/>
    <mergeCell ref="A40:A41"/>
    <mergeCell ref="B40:B41"/>
    <mergeCell ref="A42:A43"/>
    <mergeCell ref="B42:B43"/>
    <mergeCell ref="C12:C13"/>
    <mergeCell ref="D12:D13"/>
    <mergeCell ref="E12:E13"/>
    <mergeCell ref="C14:C15"/>
    <mergeCell ref="D14:D15"/>
    <mergeCell ref="E14:E15"/>
    <mergeCell ref="BA7:BB7"/>
    <mergeCell ref="BC7:BD7"/>
    <mergeCell ref="BE7:BF7"/>
    <mergeCell ref="W7:X7"/>
    <mergeCell ref="Y7:Z7"/>
    <mergeCell ref="AA7:AB7"/>
    <mergeCell ref="AC7:AD7"/>
    <mergeCell ref="AE7:AF7"/>
    <mergeCell ref="M7:N7"/>
    <mergeCell ref="O7:P7"/>
    <mergeCell ref="Q7:R7"/>
    <mergeCell ref="S7:T7"/>
    <mergeCell ref="U7:V7"/>
    <mergeCell ref="C20:C21"/>
    <mergeCell ref="D20:D21"/>
    <mergeCell ref="E20:E21"/>
    <mergeCell ref="C22:C23"/>
    <mergeCell ref="D22:D23"/>
    <mergeCell ref="E22:E23"/>
    <mergeCell ref="C16:C17"/>
    <mergeCell ref="D16:D17"/>
    <mergeCell ref="E16:E17"/>
    <mergeCell ref="C18:C19"/>
    <mergeCell ref="D18:D19"/>
    <mergeCell ref="E18:E19"/>
    <mergeCell ref="C28:C29"/>
    <mergeCell ref="D28:D29"/>
    <mergeCell ref="E28:E29"/>
    <mergeCell ref="C30:C31"/>
    <mergeCell ref="D30:D31"/>
    <mergeCell ref="E30:E31"/>
    <mergeCell ref="C24:C25"/>
    <mergeCell ref="D24:D25"/>
    <mergeCell ref="E24:E25"/>
    <mergeCell ref="C26:C27"/>
    <mergeCell ref="D26:D27"/>
    <mergeCell ref="E26:E27"/>
    <mergeCell ref="C36:C37"/>
    <mergeCell ref="D36:D37"/>
    <mergeCell ref="E36:E37"/>
    <mergeCell ref="C38:C39"/>
    <mergeCell ref="D38:D39"/>
    <mergeCell ref="E38:E39"/>
    <mergeCell ref="C32:C33"/>
    <mergeCell ref="D32:D33"/>
    <mergeCell ref="E32:E33"/>
    <mergeCell ref="C34:C35"/>
    <mergeCell ref="D34:D35"/>
    <mergeCell ref="E34:E35"/>
    <mergeCell ref="C44:C45"/>
    <mergeCell ref="D44:D45"/>
    <mergeCell ref="E44:E45"/>
    <mergeCell ref="C46:C47"/>
    <mergeCell ref="D46:D47"/>
    <mergeCell ref="E46:E47"/>
    <mergeCell ref="C40:C41"/>
    <mergeCell ref="D40:D41"/>
    <mergeCell ref="E40:E41"/>
    <mergeCell ref="C42:C43"/>
    <mergeCell ref="D42:D43"/>
    <mergeCell ref="E42:E43"/>
    <mergeCell ref="C52:C53"/>
    <mergeCell ref="D52:D53"/>
    <mergeCell ref="E52:E53"/>
    <mergeCell ref="C54:C55"/>
    <mergeCell ref="D54:D55"/>
    <mergeCell ref="E54:E55"/>
    <mergeCell ref="C48:C49"/>
    <mergeCell ref="D48:D49"/>
    <mergeCell ref="E48:E49"/>
    <mergeCell ref="C50:C51"/>
    <mergeCell ref="D50:D51"/>
    <mergeCell ref="E50:E51"/>
    <mergeCell ref="C60:C61"/>
    <mergeCell ref="D60:D61"/>
    <mergeCell ref="E60:E61"/>
    <mergeCell ref="C62:C63"/>
    <mergeCell ref="D62:D63"/>
    <mergeCell ref="E62:E63"/>
    <mergeCell ref="C56:C57"/>
    <mergeCell ref="D56:D57"/>
    <mergeCell ref="E56:E57"/>
    <mergeCell ref="C58:C59"/>
    <mergeCell ref="D58:D59"/>
    <mergeCell ref="E58:E59"/>
  </mergeCells>
  <pageMargins left="0.17499999999999999" right="9.4791666666666705E-2" top="0.10312499999999999" bottom="9.0624999999999997E-2" header="0.31496062992126" footer="0.31496062992126"/>
  <pageSetup paperSize="9" scale="34" orientation="landscape" r:id="rId1"/>
  <headerFooter>
    <oddFooter>&amp;C&amp;P</oddFooter>
  </headerFooter>
</worksheet>
</file>

<file path=xl/worksheets/sheet28.xml><?xml version="1.0" encoding="utf-8"?>
<worksheet xmlns="http://schemas.openxmlformats.org/spreadsheetml/2006/main" xmlns:r="http://schemas.openxmlformats.org/officeDocument/2006/relationships">
  <dimension ref="A1:N1397"/>
  <sheetViews>
    <sheetView showZeros="0" view="pageLayout" workbookViewId="0">
      <selection activeCell="A4" sqref="A4:M4"/>
    </sheetView>
  </sheetViews>
  <sheetFormatPr defaultRowHeight="15.75"/>
  <cols>
    <col min="1" max="1" width="4" style="35" bestFit="1" customWidth="1"/>
    <col min="2" max="2" width="34.5703125" style="35" customWidth="1"/>
    <col min="3" max="3" width="10.85546875" style="35" customWidth="1"/>
    <col min="4" max="7" width="8.28515625" style="35" customWidth="1"/>
    <col min="8" max="8" width="9.85546875" style="35" customWidth="1"/>
    <col min="9" max="10" width="8.28515625" style="14" customWidth="1"/>
    <col min="11" max="11" width="10.28515625" style="14" customWidth="1"/>
    <col min="12" max="12" width="8.28515625" style="14" customWidth="1"/>
    <col min="13" max="13" width="12.42578125" style="14" customWidth="1"/>
    <col min="14" max="16384" width="9.140625" style="14"/>
  </cols>
  <sheetData>
    <row r="1" spans="1:14">
      <c r="A1" s="439" t="s">
        <v>364</v>
      </c>
      <c r="B1" s="439"/>
      <c r="C1" s="439"/>
      <c r="D1" s="439"/>
      <c r="E1" s="439"/>
      <c r="F1" s="439"/>
      <c r="G1" s="439"/>
      <c r="H1" s="439"/>
    </row>
    <row r="2" spans="1:14" ht="15.75" customHeight="1">
      <c r="A2" s="439"/>
      <c r="B2" s="439"/>
      <c r="C2" s="439"/>
      <c r="D2" s="439"/>
      <c r="E2" s="439"/>
      <c r="F2" s="439"/>
      <c r="G2" s="439"/>
      <c r="H2" s="439"/>
      <c r="L2" s="629" t="s">
        <v>399</v>
      </c>
      <c r="M2" s="629"/>
    </row>
    <row r="3" spans="1:14" s="8" customFormat="1" ht="37.5" customHeight="1">
      <c r="A3" s="421" t="s">
        <v>398</v>
      </c>
      <c r="B3" s="421"/>
      <c r="C3" s="421"/>
      <c r="D3" s="421"/>
      <c r="E3" s="421"/>
      <c r="F3" s="421"/>
      <c r="G3" s="421"/>
      <c r="H3" s="421"/>
      <c r="I3" s="421"/>
      <c r="J3" s="421"/>
      <c r="K3" s="421"/>
      <c r="L3" s="421"/>
      <c r="M3" s="421"/>
    </row>
    <row r="4" spans="1:14" s="8" customFormat="1" ht="18" customHeight="1">
      <c r="A4" s="457" t="str">
        <f>'Biểu 5'!A4:H4</f>
        <v>(Kèm theo Quyết định số 668  /QĐ-UBND ngày 03  /11/2021 của Ủy ban nhân dân tỉnh)</v>
      </c>
      <c r="B4" s="457"/>
      <c r="C4" s="457"/>
      <c r="D4" s="457"/>
      <c r="E4" s="457"/>
      <c r="F4" s="457"/>
      <c r="G4" s="457"/>
      <c r="H4" s="457"/>
      <c r="I4" s="457"/>
      <c r="J4" s="457"/>
      <c r="K4" s="457"/>
      <c r="L4" s="457"/>
      <c r="M4" s="457"/>
    </row>
    <row r="5" spans="1:14" s="8" customFormat="1" ht="59.25" customHeight="1">
      <c r="A5" s="425" t="s">
        <v>10</v>
      </c>
      <c r="B5" s="425" t="s">
        <v>77</v>
      </c>
      <c r="C5" s="441" t="s">
        <v>387</v>
      </c>
      <c r="D5" s="458" t="s">
        <v>389</v>
      </c>
      <c r="E5" s="459"/>
      <c r="F5" s="459"/>
      <c r="G5" s="459"/>
      <c r="H5" s="460"/>
      <c r="I5" s="458" t="s">
        <v>388</v>
      </c>
      <c r="J5" s="459"/>
      <c r="K5" s="459"/>
      <c r="L5" s="459"/>
      <c r="M5" s="460"/>
      <c r="N5" s="217">
        <f>706/541</f>
        <v>1.3049907578558226</v>
      </c>
    </row>
    <row r="6" spans="1:14" s="8" customFormat="1" ht="20.25" customHeight="1">
      <c r="A6" s="425"/>
      <c r="B6" s="425"/>
      <c r="C6" s="442"/>
      <c r="D6" s="425" t="s">
        <v>290</v>
      </c>
      <c r="E6" s="425" t="s">
        <v>384</v>
      </c>
      <c r="F6" s="425"/>
      <c r="G6" s="425"/>
      <c r="H6" s="425"/>
      <c r="I6" s="425" t="s">
        <v>290</v>
      </c>
      <c r="J6" s="425" t="s">
        <v>384</v>
      </c>
      <c r="K6" s="425"/>
      <c r="L6" s="425"/>
      <c r="M6" s="425"/>
    </row>
    <row r="7" spans="1:14" ht="42" customHeight="1">
      <c r="A7" s="425"/>
      <c r="B7" s="425"/>
      <c r="C7" s="442"/>
      <c r="D7" s="425"/>
      <c r="E7" s="628" t="s">
        <v>385</v>
      </c>
      <c r="F7" s="628"/>
      <c r="G7" s="628" t="s">
        <v>383</v>
      </c>
      <c r="H7" s="628"/>
      <c r="I7" s="425"/>
      <c r="J7" s="628" t="s">
        <v>385</v>
      </c>
      <c r="K7" s="628"/>
      <c r="L7" s="628" t="s">
        <v>386</v>
      </c>
      <c r="M7" s="628"/>
    </row>
    <row r="8" spans="1:14" ht="50.25" customHeight="1">
      <c r="A8" s="425"/>
      <c r="B8" s="425"/>
      <c r="C8" s="516"/>
      <c r="D8" s="425"/>
      <c r="E8" s="270" t="s">
        <v>240</v>
      </c>
      <c r="F8" s="270" t="s">
        <v>182</v>
      </c>
      <c r="G8" s="270" t="s">
        <v>240</v>
      </c>
      <c r="H8" s="270" t="s">
        <v>182</v>
      </c>
      <c r="I8" s="425"/>
      <c r="J8" s="270" t="s">
        <v>240</v>
      </c>
      <c r="K8" s="270" t="s">
        <v>182</v>
      </c>
      <c r="L8" s="270" t="s">
        <v>240</v>
      </c>
      <c r="M8" s="270" t="s">
        <v>182</v>
      </c>
    </row>
    <row r="9" spans="1:14" ht="66.75" customHeight="1">
      <c r="A9" s="454" t="s">
        <v>215</v>
      </c>
      <c r="B9" s="454"/>
      <c r="C9" s="200">
        <f>I9-D9</f>
        <v>1322</v>
      </c>
      <c r="D9" s="200">
        <f>F9+H9</f>
        <v>152716</v>
      </c>
      <c r="E9" s="200">
        <v>918</v>
      </c>
      <c r="F9" s="200">
        <v>150115</v>
      </c>
      <c r="G9" s="200">
        <v>97</v>
      </c>
      <c r="H9" s="200">
        <v>2601</v>
      </c>
      <c r="I9" s="200">
        <f>K9+M9</f>
        <v>154038</v>
      </c>
      <c r="J9" s="200">
        <v>918</v>
      </c>
      <c r="K9" s="200">
        <v>150525</v>
      </c>
      <c r="L9" s="200">
        <v>131</v>
      </c>
      <c r="M9" s="200">
        <v>3513</v>
      </c>
    </row>
    <row r="11" spans="1:14">
      <c r="E11" s="201">
        <f>E9+G9</f>
        <v>1015</v>
      </c>
    </row>
    <row r="12" spans="1:14">
      <c r="D12" s="201"/>
    </row>
    <row r="13" spans="1:14">
      <c r="D13" s="201"/>
    </row>
    <row r="14" spans="1:14">
      <c r="D14" s="201"/>
    </row>
    <row r="192" spans="1:8" s="34" customFormat="1">
      <c r="A192" s="29"/>
      <c r="B192" s="29"/>
      <c r="C192" s="29"/>
      <c r="D192" s="29"/>
      <c r="E192" s="29"/>
      <c r="F192" s="29"/>
      <c r="G192" s="29"/>
      <c r="H192" s="29"/>
    </row>
    <row r="193" spans="1:8" s="34" customFormat="1">
      <c r="A193" s="29"/>
      <c r="B193" s="29"/>
      <c r="C193" s="29"/>
      <c r="D193" s="29"/>
      <c r="E193" s="29"/>
      <c r="F193" s="29"/>
      <c r="G193" s="29"/>
      <c r="H193" s="29"/>
    </row>
    <row r="194" spans="1:8" s="34" customFormat="1">
      <c r="A194" s="29"/>
      <c r="B194" s="29"/>
      <c r="C194" s="29"/>
      <c r="D194" s="29"/>
      <c r="E194" s="29"/>
      <c r="F194" s="29"/>
      <c r="G194" s="29"/>
      <c r="H194" s="29"/>
    </row>
    <row r="195" spans="1:8" s="34" customFormat="1">
      <c r="A195" s="29"/>
      <c r="B195" s="29"/>
      <c r="C195" s="29"/>
      <c r="D195" s="29"/>
      <c r="E195" s="29"/>
      <c r="F195" s="29"/>
      <c r="G195" s="29"/>
      <c r="H195" s="29"/>
    </row>
    <row r="196" spans="1:8" s="34" customFormat="1">
      <c r="A196" s="29"/>
      <c r="B196" s="29"/>
      <c r="C196" s="29"/>
      <c r="D196" s="29"/>
      <c r="E196" s="29"/>
      <c r="F196" s="29"/>
      <c r="G196" s="29"/>
      <c r="H196" s="29"/>
    </row>
    <row r="197" spans="1:8" s="34" customFormat="1">
      <c r="A197" s="29"/>
      <c r="B197" s="29"/>
      <c r="C197" s="29"/>
      <c r="D197" s="29"/>
      <c r="E197" s="29"/>
      <c r="F197" s="29"/>
      <c r="G197" s="29"/>
      <c r="H197" s="29"/>
    </row>
    <row r="198" spans="1:8" s="34" customFormat="1">
      <c r="A198" s="29"/>
      <c r="B198" s="29"/>
      <c r="C198" s="29"/>
      <c r="D198" s="29"/>
      <c r="E198" s="29"/>
      <c r="F198" s="29"/>
      <c r="G198" s="29"/>
      <c r="H198" s="29"/>
    </row>
    <row r="199" spans="1:8" s="34" customFormat="1">
      <c r="A199" s="29"/>
      <c r="B199" s="29"/>
      <c r="C199" s="29"/>
      <c r="D199" s="29"/>
      <c r="E199" s="29"/>
      <c r="F199" s="29"/>
      <c r="G199" s="29"/>
      <c r="H199" s="29"/>
    </row>
    <row r="200" spans="1:8" s="34" customFormat="1">
      <c r="A200" s="29"/>
      <c r="B200" s="29"/>
      <c r="C200" s="29"/>
      <c r="D200" s="29"/>
      <c r="E200" s="29"/>
      <c r="F200" s="29"/>
      <c r="G200" s="29"/>
      <c r="H200" s="29"/>
    </row>
    <row r="201" spans="1:8" s="34" customFormat="1">
      <c r="A201" s="29"/>
      <c r="B201" s="29"/>
      <c r="C201" s="29"/>
      <c r="D201" s="29"/>
      <c r="E201" s="29"/>
      <c r="F201" s="29"/>
      <c r="G201" s="29"/>
      <c r="H201" s="29"/>
    </row>
    <row r="202" spans="1:8" s="34" customFormat="1">
      <c r="A202" s="29"/>
      <c r="B202" s="29"/>
      <c r="C202" s="29"/>
      <c r="D202" s="29"/>
      <c r="E202" s="29"/>
      <c r="F202" s="29"/>
      <c r="G202" s="29"/>
      <c r="H202" s="29"/>
    </row>
    <row r="203" spans="1:8" s="34" customFormat="1">
      <c r="A203" s="29"/>
      <c r="B203" s="29"/>
      <c r="C203" s="29"/>
      <c r="D203" s="29"/>
      <c r="E203" s="29"/>
      <c r="F203" s="29"/>
      <c r="G203" s="29"/>
      <c r="H203" s="29"/>
    </row>
    <row r="204" spans="1:8" s="34" customFormat="1">
      <c r="A204" s="29"/>
      <c r="B204" s="29"/>
      <c r="C204" s="29"/>
      <c r="D204" s="29"/>
      <c r="E204" s="29"/>
      <c r="F204" s="29"/>
      <c r="G204" s="29"/>
      <c r="H204" s="29"/>
    </row>
    <row r="205" spans="1:8" s="34" customFormat="1">
      <c r="A205" s="29"/>
      <c r="B205" s="29"/>
      <c r="C205" s="29"/>
      <c r="D205" s="29"/>
      <c r="E205" s="29"/>
      <c r="F205" s="29"/>
      <c r="G205" s="29"/>
      <c r="H205" s="29"/>
    </row>
    <row r="206" spans="1:8" s="34" customFormat="1">
      <c r="A206" s="29"/>
      <c r="B206" s="29"/>
      <c r="C206" s="29"/>
      <c r="D206" s="29"/>
      <c r="E206" s="29"/>
      <c r="F206" s="29"/>
      <c r="G206" s="29"/>
      <c r="H206" s="29"/>
    </row>
    <row r="207" spans="1:8" s="34" customFormat="1">
      <c r="A207" s="29"/>
      <c r="B207" s="29"/>
      <c r="C207" s="29"/>
      <c r="D207" s="29"/>
      <c r="E207" s="29"/>
      <c r="F207" s="29"/>
      <c r="G207" s="29"/>
      <c r="H207" s="29"/>
    </row>
    <row r="208" spans="1:8" s="34" customFormat="1">
      <c r="A208" s="29"/>
      <c r="B208" s="29"/>
      <c r="C208" s="29"/>
      <c r="D208" s="29"/>
      <c r="E208" s="29"/>
      <c r="F208" s="29"/>
      <c r="G208" s="29"/>
      <c r="H208" s="29"/>
    </row>
    <row r="209" spans="1:8" s="34" customFormat="1">
      <c r="A209" s="29"/>
      <c r="B209" s="29"/>
      <c r="C209" s="29"/>
      <c r="D209" s="29"/>
      <c r="E209" s="29"/>
      <c r="F209" s="29"/>
      <c r="G209" s="29"/>
      <c r="H209" s="29"/>
    </row>
    <row r="210" spans="1:8" s="34" customFormat="1">
      <c r="A210" s="29"/>
      <c r="B210" s="29"/>
      <c r="C210" s="29"/>
      <c r="D210" s="29"/>
      <c r="E210" s="29"/>
      <c r="F210" s="29"/>
      <c r="G210" s="29"/>
      <c r="H210" s="29"/>
    </row>
    <row r="211" spans="1:8" s="34" customFormat="1">
      <c r="A211" s="29"/>
      <c r="B211" s="29"/>
      <c r="C211" s="29"/>
      <c r="D211" s="29"/>
      <c r="E211" s="29"/>
      <c r="F211" s="29"/>
      <c r="G211" s="29"/>
      <c r="H211" s="29"/>
    </row>
    <row r="212" spans="1:8" s="34" customFormat="1">
      <c r="A212" s="29"/>
      <c r="B212" s="29"/>
      <c r="C212" s="29"/>
      <c r="D212" s="29"/>
      <c r="E212" s="29"/>
      <c r="F212" s="29"/>
      <c r="G212" s="29"/>
      <c r="H212" s="29"/>
    </row>
    <row r="213" spans="1:8" s="34" customFormat="1">
      <c r="A213" s="29"/>
      <c r="B213" s="29"/>
      <c r="C213" s="29"/>
      <c r="D213" s="29"/>
      <c r="E213" s="29"/>
      <c r="F213" s="29"/>
      <c r="G213" s="29"/>
      <c r="H213" s="29"/>
    </row>
    <row r="214" spans="1:8" s="34" customFormat="1">
      <c r="A214" s="29"/>
      <c r="B214" s="29"/>
      <c r="C214" s="29"/>
      <c r="D214" s="29"/>
      <c r="E214" s="29"/>
      <c r="F214" s="29"/>
      <c r="G214" s="29"/>
      <c r="H214" s="29"/>
    </row>
    <row r="215" spans="1:8" s="34" customFormat="1">
      <c r="A215" s="29"/>
      <c r="B215" s="29"/>
      <c r="C215" s="29"/>
      <c r="D215" s="29"/>
      <c r="E215" s="29"/>
      <c r="F215" s="29"/>
      <c r="G215" s="29"/>
      <c r="H215" s="29"/>
    </row>
    <row r="216" spans="1:8" s="34" customFormat="1">
      <c r="A216" s="29"/>
      <c r="B216" s="29"/>
      <c r="C216" s="29"/>
      <c r="D216" s="29"/>
      <c r="E216" s="29"/>
      <c r="F216" s="29"/>
      <c r="G216" s="29"/>
      <c r="H216" s="29"/>
    </row>
    <row r="217" spans="1:8" s="34" customFormat="1">
      <c r="A217" s="29"/>
      <c r="B217" s="29"/>
      <c r="C217" s="29"/>
      <c r="D217" s="29"/>
      <c r="E217" s="29"/>
      <c r="F217" s="29"/>
      <c r="G217" s="29"/>
      <c r="H217" s="29"/>
    </row>
    <row r="218" spans="1:8" s="34" customFormat="1">
      <c r="A218" s="29"/>
      <c r="B218" s="29"/>
      <c r="C218" s="29"/>
      <c r="D218" s="29"/>
      <c r="E218" s="29"/>
      <c r="F218" s="29"/>
      <c r="G218" s="29"/>
      <c r="H218" s="29"/>
    </row>
    <row r="219" spans="1:8" s="34" customFormat="1">
      <c r="A219" s="29"/>
      <c r="B219" s="29"/>
      <c r="C219" s="29"/>
      <c r="D219" s="29"/>
      <c r="E219" s="29"/>
      <c r="F219" s="29"/>
      <c r="G219" s="29"/>
      <c r="H219" s="29"/>
    </row>
    <row r="220" spans="1:8" s="34" customFormat="1">
      <c r="A220" s="29"/>
      <c r="B220" s="29"/>
      <c r="C220" s="29"/>
      <c r="D220" s="29"/>
      <c r="E220" s="29"/>
      <c r="F220" s="29"/>
      <c r="G220" s="29"/>
      <c r="H220" s="29"/>
    </row>
    <row r="221" spans="1:8" s="34" customFormat="1">
      <c r="A221" s="29"/>
      <c r="B221" s="29"/>
      <c r="C221" s="29"/>
      <c r="D221" s="29"/>
      <c r="E221" s="29"/>
      <c r="F221" s="29"/>
      <c r="G221" s="29"/>
      <c r="H221" s="29"/>
    </row>
    <row r="222" spans="1:8" s="34" customFormat="1">
      <c r="A222" s="29"/>
      <c r="B222" s="29"/>
      <c r="C222" s="29"/>
      <c r="D222" s="29"/>
      <c r="E222" s="29"/>
      <c r="F222" s="29"/>
      <c r="G222" s="29"/>
      <c r="H222" s="29"/>
    </row>
    <row r="223" spans="1:8" s="34" customFormat="1">
      <c r="A223" s="29"/>
      <c r="B223" s="29"/>
      <c r="C223" s="29"/>
      <c r="D223" s="29"/>
      <c r="E223" s="29"/>
      <c r="F223" s="29"/>
      <c r="G223" s="29"/>
      <c r="H223" s="29"/>
    </row>
    <row r="224" spans="1:8" s="34" customFormat="1">
      <c r="A224" s="29"/>
      <c r="B224" s="29"/>
      <c r="C224" s="29"/>
      <c r="D224" s="29"/>
      <c r="E224" s="29"/>
      <c r="F224" s="29"/>
      <c r="G224" s="29"/>
      <c r="H224" s="29"/>
    </row>
    <row r="225" spans="1:8" s="34" customFormat="1">
      <c r="A225" s="29"/>
      <c r="B225" s="29"/>
      <c r="C225" s="29"/>
      <c r="D225" s="29"/>
      <c r="E225" s="29"/>
      <c r="F225" s="29"/>
      <c r="G225" s="29"/>
      <c r="H225" s="29"/>
    </row>
    <row r="226" spans="1:8" s="34" customFormat="1">
      <c r="A226" s="29"/>
      <c r="B226" s="29"/>
      <c r="C226" s="29"/>
      <c r="D226" s="29"/>
      <c r="E226" s="29"/>
      <c r="F226" s="29"/>
      <c r="G226" s="29"/>
      <c r="H226" s="29"/>
    </row>
    <row r="227" spans="1:8" s="34" customFormat="1">
      <c r="A227" s="29"/>
      <c r="B227" s="29"/>
      <c r="C227" s="29"/>
      <c r="D227" s="29"/>
      <c r="E227" s="29"/>
      <c r="F227" s="29"/>
      <c r="G227" s="29"/>
      <c r="H227" s="29"/>
    </row>
    <row r="228" spans="1:8" s="34" customFormat="1">
      <c r="A228" s="29"/>
      <c r="B228" s="29"/>
      <c r="C228" s="29"/>
      <c r="D228" s="29"/>
      <c r="E228" s="29"/>
      <c r="F228" s="29"/>
      <c r="G228" s="29"/>
      <c r="H228" s="29"/>
    </row>
    <row r="229" spans="1:8" s="34" customFormat="1">
      <c r="A229" s="29"/>
      <c r="B229" s="29"/>
      <c r="C229" s="29"/>
      <c r="D229" s="29"/>
      <c r="E229" s="29"/>
      <c r="F229" s="29"/>
      <c r="G229" s="29"/>
      <c r="H229" s="29"/>
    </row>
    <row r="230" spans="1:8" s="34" customFormat="1">
      <c r="A230" s="29"/>
      <c r="B230" s="29"/>
      <c r="C230" s="29"/>
      <c r="D230" s="29"/>
      <c r="E230" s="29"/>
      <c r="F230" s="29"/>
      <c r="G230" s="29"/>
      <c r="H230" s="29"/>
    </row>
    <row r="231" spans="1:8" s="34" customFormat="1">
      <c r="A231" s="29"/>
      <c r="B231" s="29"/>
      <c r="C231" s="29"/>
      <c r="D231" s="29"/>
      <c r="E231" s="29"/>
      <c r="F231" s="29"/>
      <c r="G231" s="29"/>
      <c r="H231" s="29"/>
    </row>
    <row r="232" spans="1:8" s="34" customFormat="1">
      <c r="A232" s="29"/>
      <c r="B232" s="29"/>
      <c r="C232" s="29"/>
      <c r="D232" s="29"/>
      <c r="E232" s="29"/>
      <c r="F232" s="29"/>
      <c r="G232" s="29"/>
      <c r="H232" s="29"/>
    </row>
    <row r="233" spans="1:8" s="34" customFormat="1">
      <c r="A233" s="29"/>
      <c r="B233" s="29"/>
      <c r="C233" s="29"/>
      <c r="D233" s="29"/>
      <c r="E233" s="29"/>
      <c r="F233" s="29"/>
      <c r="G233" s="29"/>
      <c r="H233" s="29"/>
    </row>
    <row r="234" spans="1:8" s="34" customFormat="1">
      <c r="A234" s="29"/>
      <c r="B234" s="29"/>
      <c r="C234" s="29"/>
      <c r="D234" s="29"/>
      <c r="E234" s="29"/>
      <c r="F234" s="29"/>
      <c r="G234" s="29"/>
      <c r="H234" s="29"/>
    </row>
    <row r="235" spans="1:8" s="34" customFormat="1">
      <c r="A235" s="29"/>
      <c r="B235" s="29"/>
      <c r="C235" s="29"/>
      <c r="D235" s="29"/>
      <c r="E235" s="29"/>
      <c r="F235" s="29"/>
      <c r="G235" s="29"/>
      <c r="H235" s="29"/>
    </row>
    <row r="236" spans="1:8" s="34" customFormat="1">
      <c r="A236" s="29"/>
      <c r="B236" s="29"/>
      <c r="C236" s="29"/>
      <c r="D236" s="29"/>
      <c r="E236" s="29"/>
      <c r="F236" s="29"/>
      <c r="G236" s="29"/>
      <c r="H236" s="29"/>
    </row>
    <row r="237" spans="1:8" s="34" customFormat="1">
      <c r="A237" s="29"/>
      <c r="B237" s="29"/>
      <c r="C237" s="29"/>
      <c r="D237" s="29"/>
      <c r="E237" s="29"/>
      <c r="F237" s="29"/>
      <c r="G237" s="29"/>
      <c r="H237" s="29"/>
    </row>
    <row r="238" spans="1:8" s="34" customFormat="1">
      <c r="A238" s="29"/>
      <c r="B238" s="29"/>
      <c r="C238" s="29"/>
      <c r="D238" s="29"/>
      <c r="E238" s="29"/>
      <c r="F238" s="29"/>
      <c r="G238" s="29"/>
      <c r="H238" s="29"/>
    </row>
    <row r="239" spans="1:8" s="34" customFormat="1">
      <c r="A239" s="29"/>
      <c r="B239" s="29"/>
      <c r="C239" s="29"/>
      <c r="D239" s="29"/>
      <c r="E239" s="29"/>
      <c r="F239" s="29"/>
      <c r="G239" s="29"/>
      <c r="H239" s="29"/>
    </row>
    <row r="240" spans="1:8" s="34" customFormat="1">
      <c r="A240" s="29"/>
      <c r="B240" s="29"/>
      <c r="C240" s="29"/>
      <c r="D240" s="29"/>
      <c r="E240" s="29"/>
      <c r="F240" s="29"/>
      <c r="G240" s="29"/>
      <c r="H240" s="29"/>
    </row>
    <row r="241" spans="1:8" s="34" customFormat="1">
      <c r="A241" s="29"/>
      <c r="B241" s="29"/>
      <c r="C241" s="29"/>
      <c r="D241" s="29"/>
      <c r="E241" s="29"/>
      <c r="F241" s="29"/>
      <c r="G241" s="29"/>
      <c r="H241" s="29"/>
    </row>
    <row r="242" spans="1:8" s="34" customFormat="1">
      <c r="A242" s="29"/>
      <c r="B242" s="29"/>
      <c r="C242" s="29"/>
      <c r="D242" s="29"/>
      <c r="E242" s="29"/>
      <c r="F242" s="29"/>
      <c r="G242" s="29"/>
      <c r="H242" s="29"/>
    </row>
    <row r="243" spans="1:8" s="34" customFormat="1">
      <c r="A243" s="29"/>
      <c r="B243" s="29"/>
      <c r="C243" s="29"/>
      <c r="D243" s="29"/>
      <c r="E243" s="29"/>
      <c r="F243" s="29"/>
      <c r="G243" s="29"/>
      <c r="H243" s="29"/>
    </row>
    <row r="244" spans="1:8" s="34" customFormat="1">
      <c r="A244" s="29"/>
      <c r="B244" s="29"/>
      <c r="C244" s="29"/>
      <c r="D244" s="29"/>
      <c r="E244" s="29"/>
      <c r="F244" s="29"/>
      <c r="G244" s="29"/>
      <c r="H244" s="29"/>
    </row>
    <row r="245" spans="1:8" s="34" customFormat="1">
      <c r="A245" s="29"/>
      <c r="B245" s="29"/>
      <c r="C245" s="29"/>
      <c r="D245" s="29"/>
      <c r="E245" s="29"/>
      <c r="F245" s="29"/>
      <c r="G245" s="29"/>
      <c r="H245" s="29"/>
    </row>
    <row r="246" spans="1:8" s="34" customFormat="1">
      <c r="A246" s="29"/>
      <c r="B246" s="29"/>
      <c r="C246" s="29"/>
      <c r="D246" s="29"/>
      <c r="E246" s="29"/>
      <c r="F246" s="29"/>
      <c r="G246" s="29"/>
      <c r="H246" s="29"/>
    </row>
    <row r="247" spans="1:8" s="34" customFormat="1">
      <c r="A247" s="29"/>
      <c r="B247" s="29"/>
      <c r="C247" s="29"/>
      <c r="D247" s="29"/>
      <c r="E247" s="29"/>
      <c r="F247" s="29"/>
      <c r="G247" s="29"/>
      <c r="H247" s="29"/>
    </row>
    <row r="248" spans="1:8" s="34" customFormat="1">
      <c r="A248" s="29"/>
      <c r="B248" s="29"/>
      <c r="C248" s="29"/>
      <c r="D248" s="29"/>
      <c r="E248" s="29"/>
      <c r="F248" s="29"/>
      <c r="G248" s="29"/>
      <c r="H248" s="29"/>
    </row>
    <row r="249" spans="1:8" s="34" customFormat="1">
      <c r="A249" s="29"/>
      <c r="B249" s="29"/>
      <c r="C249" s="29"/>
      <c r="D249" s="29"/>
      <c r="E249" s="29"/>
      <c r="F249" s="29"/>
      <c r="G249" s="29"/>
      <c r="H249" s="29"/>
    </row>
    <row r="250" spans="1:8" s="34" customFormat="1">
      <c r="A250" s="29"/>
      <c r="B250" s="29"/>
      <c r="C250" s="29"/>
      <c r="D250" s="29"/>
      <c r="E250" s="29"/>
      <c r="F250" s="29"/>
      <c r="G250" s="29"/>
      <c r="H250" s="29"/>
    </row>
    <row r="251" spans="1:8" s="34" customFormat="1">
      <c r="A251" s="29"/>
      <c r="B251" s="29"/>
      <c r="C251" s="29"/>
      <c r="D251" s="29"/>
      <c r="E251" s="29"/>
      <c r="F251" s="29"/>
      <c r="G251" s="29"/>
      <c r="H251" s="29"/>
    </row>
    <row r="252" spans="1:8" s="34" customFormat="1">
      <c r="A252" s="29"/>
      <c r="B252" s="29"/>
      <c r="C252" s="29"/>
      <c r="D252" s="29"/>
      <c r="E252" s="29"/>
      <c r="F252" s="29"/>
      <c r="G252" s="29"/>
      <c r="H252" s="29"/>
    </row>
    <row r="253" spans="1:8" s="34" customFormat="1">
      <c r="A253" s="29"/>
      <c r="B253" s="29"/>
      <c r="C253" s="29"/>
      <c r="D253" s="29"/>
      <c r="E253" s="29"/>
      <c r="F253" s="29"/>
      <c r="G253" s="29"/>
      <c r="H253" s="29"/>
    </row>
    <row r="254" spans="1:8" s="34" customFormat="1">
      <c r="A254" s="29"/>
      <c r="B254" s="29"/>
      <c r="C254" s="29"/>
      <c r="D254" s="29"/>
      <c r="E254" s="29"/>
      <c r="F254" s="29"/>
      <c r="G254" s="29"/>
      <c r="H254" s="29"/>
    </row>
    <row r="255" spans="1:8" s="34" customFormat="1">
      <c r="A255" s="29"/>
      <c r="B255" s="29"/>
      <c r="C255" s="29"/>
      <c r="D255" s="29"/>
      <c r="E255" s="29"/>
      <c r="F255" s="29"/>
      <c r="G255" s="29"/>
      <c r="H255" s="29"/>
    </row>
    <row r="256" spans="1:8" s="34" customFormat="1">
      <c r="A256" s="29"/>
      <c r="B256" s="29"/>
      <c r="C256" s="29"/>
      <c r="D256" s="29"/>
      <c r="E256" s="29"/>
      <c r="F256" s="29"/>
      <c r="G256" s="29"/>
      <c r="H256" s="29"/>
    </row>
    <row r="257" spans="1:8" s="34" customFormat="1">
      <c r="A257" s="29"/>
      <c r="B257" s="29"/>
      <c r="C257" s="29"/>
      <c r="D257" s="29"/>
      <c r="E257" s="29"/>
      <c r="F257" s="29"/>
      <c r="G257" s="29"/>
      <c r="H257" s="29"/>
    </row>
    <row r="258" spans="1:8" s="34" customFormat="1">
      <c r="A258" s="29"/>
      <c r="B258" s="29"/>
      <c r="C258" s="29"/>
      <c r="D258" s="29"/>
      <c r="E258" s="29"/>
      <c r="F258" s="29"/>
      <c r="G258" s="29"/>
      <c r="H258" s="29"/>
    </row>
    <row r="259" spans="1:8" s="34" customFormat="1">
      <c r="A259" s="29"/>
      <c r="B259" s="29"/>
      <c r="C259" s="29"/>
      <c r="D259" s="29"/>
      <c r="E259" s="29"/>
      <c r="F259" s="29"/>
      <c r="G259" s="29"/>
      <c r="H259" s="29"/>
    </row>
    <row r="260" spans="1:8" s="34" customFormat="1">
      <c r="A260" s="29"/>
      <c r="B260" s="29"/>
      <c r="C260" s="29"/>
      <c r="D260" s="29"/>
      <c r="E260" s="29"/>
      <c r="F260" s="29"/>
      <c r="G260" s="29"/>
      <c r="H260" s="29"/>
    </row>
    <row r="261" spans="1:8" s="34" customFormat="1">
      <c r="A261" s="29"/>
      <c r="B261" s="29"/>
      <c r="C261" s="29"/>
      <c r="D261" s="29"/>
      <c r="E261" s="29"/>
      <c r="F261" s="29"/>
      <c r="G261" s="29"/>
      <c r="H261" s="29"/>
    </row>
    <row r="262" spans="1:8" s="34" customFormat="1">
      <c r="A262" s="29"/>
      <c r="B262" s="29"/>
      <c r="C262" s="29"/>
      <c r="D262" s="29"/>
      <c r="E262" s="29"/>
      <c r="F262" s="29"/>
      <c r="G262" s="29"/>
      <c r="H262" s="29"/>
    </row>
    <row r="263" spans="1:8" s="34" customFormat="1">
      <c r="A263" s="29"/>
      <c r="B263" s="29"/>
      <c r="C263" s="29"/>
      <c r="D263" s="29"/>
      <c r="E263" s="29"/>
      <c r="F263" s="29"/>
      <c r="G263" s="29"/>
      <c r="H263" s="29"/>
    </row>
    <row r="264" spans="1:8" s="34" customFormat="1">
      <c r="A264" s="29"/>
      <c r="B264" s="29"/>
      <c r="C264" s="29"/>
      <c r="D264" s="29"/>
      <c r="E264" s="29"/>
      <c r="F264" s="29"/>
      <c r="G264" s="29"/>
      <c r="H264" s="29"/>
    </row>
    <row r="265" spans="1:8" s="34" customFormat="1">
      <c r="A265" s="29"/>
      <c r="B265" s="29"/>
      <c r="C265" s="29"/>
      <c r="D265" s="29"/>
      <c r="E265" s="29"/>
      <c r="F265" s="29"/>
      <c r="G265" s="29"/>
      <c r="H265" s="29"/>
    </row>
    <row r="266" spans="1:8" s="34" customFormat="1">
      <c r="A266" s="29"/>
      <c r="B266" s="29"/>
      <c r="C266" s="29"/>
      <c r="D266" s="29"/>
      <c r="E266" s="29"/>
      <c r="F266" s="29"/>
      <c r="G266" s="29"/>
      <c r="H266" s="29"/>
    </row>
    <row r="267" spans="1:8" s="34" customFormat="1">
      <c r="A267" s="29"/>
      <c r="B267" s="29"/>
      <c r="C267" s="29"/>
      <c r="D267" s="29"/>
      <c r="E267" s="29"/>
      <c r="F267" s="29"/>
      <c r="G267" s="29"/>
      <c r="H267" s="29"/>
    </row>
    <row r="268" spans="1:8" s="34" customFormat="1">
      <c r="A268" s="29"/>
      <c r="B268" s="29"/>
      <c r="C268" s="29"/>
      <c r="D268" s="29"/>
      <c r="E268" s="29"/>
      <c r="F268" s="29"/>
      <c r="G268" s="29"/>
      <c r="H268" s="29"/>
    </row>
    <row r="269" spans="1:8" s="34" customFormat="1">
      <c r="A269" s="29"/>
      <c r="B269" s="29"/>
      <c r="C269" s="29"/>
      <c r="D269" s="29"/>
      <c r="E269" s="29"/>
      <c r="F269" s="29"/>
      <c r="G269" s="29"/>
      <c r="H269" s="29"/>
    </row>
    <row r="270" spans="1:8" s="34" customFormat="1">
      <c r="A270" s="29"/>
      <c r="B270" s="29"/>
      <c r="C270" s="29"/>
      <c r="D270" s="29"/>
      <c r="E270" s="29"/>
      <c r="F270" s="29"/>
      <c r="G270" s="29"/>
      <c r="H270" s="29"/>
    </row>
    <row r="271" spans="1:8" s="34" customFormat="1">
      <c r="A271" s="29"/>
      <c r="B271" s="29"/>
      <c r="C271" s="29"/>
      <c r="D271" s="29"/>
      <c r="E271" s="29"/>
      <c r="F271" s="29"/>
      <c r="G271" s="29"/>
      <c r="H271" s="29"/>
    </row>
    <row r="272" spans="1:8" s="34" customFormat="1">
      <c r="A272" s="29"/>
      <c r="B272" s="29"/>
      <c r="C272" s="29"/>
      <c r="D272" s="29"/>
      <c r="E272" s="29"/>
      <c r="F272" s="29"/>
      <c r="G272" s="29"/>
      <c r="H272" s="29"/>
    </row>
    <row r="273" spans="1:8" s="34" customFormat="1">
      <c r="A273" s="29"/>
      <c r="B273" s="29"/>
      <c r="C273" s="29"/>
      <c r="D273" s="29"/>
      <c r="E273" s="29"/>
      <c r="F273" s="29"/>
      <c r="G273" s="29"/>
      <c r="H273" s="29"/>
    </row>
    <row r="274" spans="1:8" s="34" customFormat="1">
      <c r="A274" s="29"/>
      <c r="B274" s="29"/>
      <c r="C274" s="29"/>
      <c r="D274" s="29"/>
      <c r="E274" s="29"/>
      <c r="F274" s="29"/>
      <c r="G274" s="29"/>
      <c r="H274" s="29"/>
    </row>
    <row r="275" spans="1:8" s="34" customFormat="1">
      <c r="A275" s="29"/>
      <c r="B275" s="29"/>
      <c r="C275" s="29"/>
      <c r="D275" s="29"/>
      <c r="E275" s="29"/>
      <c r="F275" s="29"/>
      <c r="G275" s="29"/>
      <c r="H275" s="29"/>
    </row>
    <row r="276" spans="1:8" s="34" customFormat="1">
      <c r="A276" s="29"/>
      <c r="B276" s="29"/>
      <c r="C276" s="29"/>
      <c r="D276" s="29"/>
      <c r="E276" s="29"/>
      <c r="F276" s="29"/>
      <c r="G276" s="29"/>
      <c r="H276" s="29"/>
    </row>
    <row r="277" spans="1:8" s="34" customFormat="1">
      <c r="A277" s="29"/>
      <c r="B277" s="29"/>
      <c r="C277" s="29"/>
      <c r="D277" s="29"/>
      <c r="E277" s="29"/>
      <c r="F277" s="29"/>
      <c r="G277" s="29"/>
      <c r="H277" s="29"/>
    </row>
    <row r="278" spans="1:8" s="34" customFormat="1">
      <c r="A278" s="29"/>
      <c r="B278" s="29"/>
      <c r="C278" s="29"/>
      <c r="D278" s="29"/>
      <c r="E278" s="29"/>
      <c r="F278" s="29"/>
      <c r="G278" s="29"/>
      <c r="H278" s="29"/>
    </row>
    <row r="279" spans="1:8" s="34" customFormat="1">
      <c r="A279" s="29"/>
      <c r="B279" s="29"/>
      <c r="C279" s="29"/>
      <c r="D279" s="29"/>
      <c r="E279" s="29"/>
      <c r="F279" s="29"/>
      <c r="G279" s="29"/>
      <c r="H279" s="29"/>
    </row>
    <row r="280" spans="1:8" s="34" customFormat="1">
      <c r="A280" s="29"/>
      <c r="B280" s="29"/>
      <c r="C280" s="29"/>
      <c r="D280" s="29"/>
      <c r="E280" s="29"/>
      <c r="F280" s="29"/>
      <c r="G280" s="29"/>
      <c r="H280" s="29"/>
    </row>
    <row r="281" spans="1:8" s="34" customFormat="1">
      <c r="A281" s="29"/>
      <c r="B281" s="29"/>
      <c r="C281" s="29"/>
      <c r="D281" s="29"/>
      <c r="E281" s="29"/>
      <c r="F281" s="29"/>
      <c r="G281" s="29"/>
      <c r="H281" s="29"/>
    </row>
    <row r="282" spans="1:8" s="34" customFormat="1">
      <c r="A282" s="29"/>
      <c r="B282" s="29"/>
      <c r="C282" s="29"/>
      <c r="D282" s="29"/>
      <c r="E282" s="29"/>
      <c r="F282" s="29"/>
      <c r="G282" s="29"/>
      <c r="H282" s="29"/>
    </row>
    <row r="283" spans="1:8" s="34" customFormat="1">
      <c r="A283" s="29"/>
      <c r="B283" s="29"/>
      <c r="C283" s="29"/>
      <c r="D283" s="29"/>
      <c r="E283" s="29"/>
      <c r="F283" s="29"/>
      <c r="G283" s="29"/>
      <c r="H283" s="29"/>
    </row>
    <row r="284" spans="1:8" s="34" customFormat="1">
      <c r="A284" s="29"/>
      <c r="B284" s="29"/>
      <c r="C284" s="29"/>
      <c r="D284" s="29"/>
      <c r="E284" s="29"/>
      <c r="F284" s="29"/>
      <c r="G284" s="29"/>
      <c r="H284" s="29"/>
    </row>
    <row r="285" spans="1:8" s="34" customFormat="1">
      <c r="A285" s="29"/>
      <c r="B285" s="29"/>
      <c r="C285" s="29"/>
      <c r="D285" s="29"/>
      <c r="E285" s="29"/>
      <c r="F285" s="29"/>
      <c r="G285" s="29"/>
      <c r="H285" s="29"/>
    </row>
    <row r="286" spans="1:8" s="34" customFormat="1">
      <c r="A286" s="29"/>
      <c r="B286" s="29"/>
      <c r="C286" s="29"/>
      <c r="D286" s="29"/>
      <c r="E286" s="29"/>
      <c r="F286" s="29"/>
      <c r="G286" s="29"/>
      <c r="H286" s="29"/>
    </row>
    <row r="287" spans="1:8" s="34" customFormat="1">
      <c r="A287" s="29"/>
      <c r="B287" s="29"/>
      <c r="C287" s="29"/>
      <c r="D287" s="29"/>
      <c r="E287" s="29"/>
      <c r="F287" s="29"/>
      <c r="G287" s="29"/>
      <c r="H287" s="29"/>
    </row>
    <row r="288" spans="1:8" s="34" customFormat="1">
      <c r="A288" s="29"/>
      <c r="B288" s="29"/>
      <c r="C288" s="29"/>
      <c r="D288" s="29"/>
      <c r="E288" s="29"/>
      <c r="F288" s="29"/>
      <c r="G288" s="29"/>
      <c r="H288" s="29"/>
    </row>
    <row r="289" spans="1:8" s="34" customFormat="1">
      <c r="A289" s="29"/>
      <c r="B289" s="29"/>
      <c r="C289" s="29"/>
      <c r="D289" s="29"/>
      <c r="E289" s="29"/>
      <c r="F289" s="29"/>
      <c r="G289" s="29"/>
      <c r="H289" s="29"/>
    </row>
    <row r="290" spans="1:8" s="34" customFormat="1">
      <c r="A290" s="29"/>
      <c r="B290" s="29"/>
      <c r="C290" s="29"/>
      <c r="D290" s="29"/>
      <c r="E290" s="29"/>
      <c r="F290" s="29"/>
      <c r="G290" s="29"/>
      <c r="H290" s="29"/>
    </row>
    <row r="291" spans="1:8" s="34" customFormat="1">
      <c r="A291" s="29"/>
      <c r="B291" s="29"/>
      <c r="C291" s="29"/>
      <c r="D291" s="29"/>
      <c r="E291" s="29"/>
      <c r="F291" s="29"/>
      <c r="G291" s="29"/>
      <c r="H291" s="29"/>
    </row>
    <row r="292" spans="1:8" s="34" customFormat="1">
      <c r="A292" s="29"/>
      <c r="B292" s="29"/>
      <c r="C292" s="29"/>
      <c r="D292" s="29"/>
      <c r="E292" s="29"/>
      <c r="F292" s="29"/>
      <c r="G292" s="29"/>
      <c r="H292" s="29"/>
    </row>
    <row r="293" spans="1:8" s="34" customFormat="1">
      <c r="A293" s="29"/>
      <c r="B293" s="29"/>
      <c r="C293" s="29"/>
      <c r="D293" s="29"/>
      <c r="E293" s="29"/>
      <c r="F293" s="29"/>
      <c r="G293" s="29"/>
      <c r="H293" s="29"/>
    </row>
    <row r="294" spans="1:8" s="34" customFormat="1">
      <c r="A294" s="29"/>
      <c r="B294" s="29"/>
      <c r="C294" s="29"/>
      <c r="D294" s="29"/>
      <c r="E294" s="29"/>
      <c r="F294" s="29"/>
      <c r="G294" s="29"/>
      <c r="H294" s="29"/>
    </row>
    <row r="295" spans="1:8" s="34" customFormat="1">
      <c r="A295" s="29"/>
      <c r="B295" s="29"/>
      <c r="C295" s="29"/>
      <c r="D295" s="29"/>
      <c r="E295" s="29"/>
      <c r="F295" s="29"/>
      <c r="G295" s="29"/>
      <c r="H295" s="29"/>
    </row>
    <row r="296" spans="1:8" s="34" customFormat="1">
      <c r="A296" s="29"/>
      <c r="B296" s="29"/>
      <c r="C296" s="29"/>
      <c r="D296" s="29"/>
      <c r="E296" s="29"/>
      <c r="F296" s="29"/>
      <c r="G296" s="29"/>
      <c r="H296" s="29"/>
    </row>
    <row r="297" spans="1:8" s="34" customFormat="1">
      <c r="A297" s="29"/>
      <c r="B297" s="29"/>
      <c r="C297" s="29"/>
      <c r="D297" s="29"/>
      <c r="E297" s="29"/>
      <c r="F297" s="29"/>
      <c r="G297" s="29"/>
      <c r="H297" s="29"/>
    </row>
    <row r="298" spans="1:8" s="34" customFormat="1">
      <c r="A298" s="29"/>
      <c r="B298" s="29"/>
      <c r="C298" s="29"/>
      <c r="D298" s="29"/>
      <c r="E298" s="29"/>
      <c r="F298" s="29"/>
      <c r="G298" s="29"/>
      <c r="H298" s="29"/>
    </row>
    <row r="299" spans="1:8" s="34" customFormat="1">
      <c r="A299" s="29"/>
      <c r="B299" s="29"/>
      <c r="C299" s="29"/>
      <c r="D299" s="29"/>
      <c r="E299" s="29"/>
      <c r="F299" s="29"/>
      <c r="G299" s="29"/>
      <c r="H299" s="29"/>
    </row>
    <row r="300" spans="1:8" s="34" customFormat="1">
      <c r="A300" s="29"/>
      <c r="B300" s="29"/>
      <c r="C300" s="29"/>
      <c r="D300" s="29"/>
      <c r="E300" s="29"/>
      <c r="F300" s="29"/>
      <c r="G300" s="29"/>
      <c r="H300" s="29"/>
    </row>
    <row r="301" spans="1:8" s="34" customFormat="1">
      <c r="A301" s="29"/>
      <c r="B301" s="29"/>
      <c r="C301" s="29"/>
      <c r="D301" s="29"/>
      <c r="E301" s="29"/>
      <c r="F301" s="29"/>
      <c r="G301" s="29"/>
      <c r="H301" s="29"/>
    </row>
    <row r="302" spans="1:8" s="34" customFormat="1">
      <c r="A302" s="29"/>
      <c r="B302" s="29"/>
      <c r="C302" s="29"/>
      <c r="D302" s="29"/>
      <c r="E302" s="29"/>
      <c r="F302" s="29"/>
      <c r="G302" s="29"/>
      <c r="H302" s="29"/>
    </row>
    <row r="303" spans="1:8" s="34" customFormat="1">
      <c r="A303" s="29"/>
      <c r="B303" s="29"/>
      <c r="C303" s="29"/>
      <c r="D303" s="29"/>
      <c r="E303" s="29"/>
      <c r="F303" s="29"/>
      <c r="G303" s="29"/>
      <c r="H303" s="29"/>
    </row>
    <row r="304" spans="1:8" s="34" customFormat="1">
      <c r="A304" s="29"/>
      <c r="B304" s="29"/>
      <c r="C304" s="29"/>
      <c r="D304" s="29"/>
      <c r="E304" s="29"/>
      <c r="F304" s="29"/>
      <c r="G304" s="29"/>
      <c r="H304" s="29"/>
    </row>
    <row r="305" spans="1:8" s="34" customFormat="1">
      <c r="A305" s="29"/>
      <c r="B305" s="29"/>
      <c r="C305" s="29"/>
      <c r="D305" s="29"/>
      <c r="E305" s="29"/>
      <c r="F305" s="29"/>
      <c r="G305" s="29"/>
      <c r="H305" s="29"/>
    </row>
    <row r="306" spans="1:8" s="34" customFormat="1">
      <c r="A306" s="29"/>
      <c r="B306" s="29"/>
      <c r="C306" s="29"/>
      <c r="D306" s="29"/>
      <c r="E306" s="29"/>
      <c r="F306" s="29"/>
      <c r="G306" s="29"/>
      <c r="H306" s="29"/>
    </row>
    <row r="307" spans="1:8" s="34" customFormat="1">
      <c r="A307" s="29"/>
      <c r="B307" s="29"/>
      <c r="C307" s="29"/>
      <c r="D307" s="29"/>
      <c r="E307" s="29"/>
      <c r="F307" s="29"/>
      <c r="G307" s="29"/>
      <c r="H307" s="29"/>
    </row>
    <row r="308" spans="1:8" s="34" customFormat="1">
      <c r="A308" s="29"/>
      <c r="B308" s="29"/>
      <c r="C308" s="29"/>
      <c r="D308" s="29"/>
      <c r="E308" s="29"/>
      <c r="F308" s="29"/>
      <c r="G308" s="29"/>
      <c r="H308" s="29"/>
    </row>
    <row r="309" spans="1:8" s="34" customFormat="1">
      <c r="A309" s="29"/>
      <c r="B309" s="29"/>
      <c r="C309" s="29"/>
      <c r="D309" s="29"/>
      <c r="E309" s="29"/>
      <c r="F309" s="29"/>
      <c r="G309" s="29"/>
      <c r="H309" s="29"/>
    </row>
    <row r="310" spans="1:8" s="34" customFormat="1">
      <c r="A310" s="29"/>
      <c r="B310" s="29"/>
      <c r="C310" s="29"/>
      <c r="D310" s="29"/>
      <c r="E310" s="29"/>
      <c r="F310" s="29"/>
      <c r="G310" s="29"/>
      <c r="H310" s="29"/>
    </row>
    <row r="311" spans="1:8" s="34" customFormat="1">
      <c r="A311" s="29"/>
      <c r="B311" s="29"/>
      <c r="C311" s="29"/>
      <c r="D311" s="29"/>
      <c r="E311" s="29"/>
      <c r="F311" s="29"/>
      <c r="G311" s="29"/>
      <c r="H311" s="29"/>
    </row>
    <row r="312" spans="1:8" s="34" customFormat="1">
      <c r="A312" s="29"/>
      <c r="B312" s="29"/>
      <c r="C312" s="29"/>
      <c r="D312" s="29"/>
      <c r="E312" s="29"/>
      <c r="F312" s="29"/>
      <c r="G312" s="29"/>
      <c r="H312" s="29"/>
    </row>
    <row r="313" spans="1:8" s="34" customFormat="1">
      <c r="A313" s="29"/>
      <c r="B313" s="29"/>
      <c r="C313" s="29"/>
      <c r="D313" s="29"/>
      <c r="E313" s="29"/>
      <c r="F313" s="29"/>
      <c r="G313" s="29"/>
      <c r="H313" s="29"/>
    </row>
    <row r="314" spans="1:8" s="34" customFormat="1">
      <c r="A314" s="29"/>
      <c r="B314" s="29"/>
      <c r="C314" s="29"/>
      <c r="D314" s="29"/>
      <c r="E314" s="29"/>
      <c r="F314" s="29"/>
      <c r="G314" s="29"/>
      <c r="H314" s="29"/>
    </row>
    <row r="315" spans="1:8" s="34" customFormat="1">
      <c r="A315" s="29"/>
      <c r="B315" s="29"/>
      <c r="C315" s="29"/>
      <c r="D315" s="29"/>
      <c r="E315" s="29"/>
      <c r="F315" s="29"/>
      <c r="G315" s="29"/>
      <c r="H315" s="29"/>
    </row>
    <row r="316" spans="1:8" s="34" customFormat="1">
      <c r="A316" s="29"/>
      <c r="B316" s="29"/>
      <c r="C316" s="29"/>
      <c r="D316" s="29"/>
      <c r="E316" s="29"/>
      <c r="F316" s="29"/>
      <c r="G316" s="29"/>
      <c r="H316" s="29"/>
    </row>
    <row r="317" spans="1:8" s="34" customFormat="1">
      <c r="A317" s="29"/>
      <c r="B317" s="29"/>
      <c r="C317" s="29"/>
      <c r="D317" s="29"/>
      <c r="E317" s="29"/>
      <c r="F317" s="29"/>
      <c r="G317" s="29"/>
      <c r="H317" s="29"/>
    </row>
    <row r="318" spans="1:8" s="34" customFormat="1">
      <c r="A318" s="29"/>
      <c r="B318" s="29"/>
      <c r="C318" s="29"/>
      <c r="D318" s="29"/>
      <c r="E318" s="29"/>
      <c r="F318" s="29"/>
      <c r="G318" s="29"/>
      <c r="H318" s="29"/>
    </row>
    <row r="319" spans="1:8" s="34" customFormat="1">
      <c r="A319" s="29"/>
      <c r="B319" s="29"/>
      <c r="C319" s="29"/>
      <c r="D319" s="29"/>
      <c r="E319" s="29"/>
      <c r="F319" s="29"/>
      <c r="G319" s="29"/>
      <c r="H319" s="29"/>
    </row>
    <row r="320" spans="1:8" s="34" customFormat="1">
      <c r="A320" s="29"/>
      <c r="B320" s="29"/>
      <c r="C320" s="29"/>
      <c r="D320" s="29"/>
      <c r="E320" s="29"/>
      <c r="F320" s="29"/>
      <c r="G320" s="29"/>
      <c r="H320" s="29"/>
    </row>
    <row r="321" spans="1:8" s="34" customFormat="1">
      <c r="A321" s="29"/>
      <c r="B321" s="29"/>
      <c r="C321" s="29"/>
      <c r="D321" s="29"/>
      <c r="E321" s="29"/>
      <c r="F321" s="29"/>
      <c r="G321" s="29"/>
      <c r="H321" s="29"/>
    </row>
    <row r="322" spans="1:8" s="34" customFormat="1">
      <c r="A322" s="29"/>
      <c r="B322" s="29"/>
      <c r="C322" s="29"/>
      <c r="D322" s="29"/>
      <c r="E322" s="29"/>
      <c r="F322" s="29"/>
      <c r="G322" s="29"/>
      <c r="H322" s="29"/>
    </row>
    <row r="323" spans="1:8" s="34" customFormat="1">
      <c r="A323" s="29"/>
      <c r="B323" s="29"/>
      <c r="C323" s="29"/>
      <c r="D323" s="29"/>
      <c r="E323" s="29"/>
      <c r="F323" s="29"/>
      <c r="G323" s="29"/>
      <c r="H323" s="29"/>
    </row>
    <row r="324" spans="1:8" s="34" customFormat="1">
      <c r="A324" s="29"/>
      <c r="B324" s="29"/>
      <c r="C324" s="29"/>
      <c r="D324" s="29"/>
      <c r="E324" s="29"/>
      <c r="F324" s="29"/>
      <c r="G324" s="29"/>
      <c r="H324" s="29"/>
    </row>
    <row r="325" spans="1:8" s="34" customFormat="1">
      <c r="A325" s="29"/>
      <c r="B325" s="29"/>
      <c r="C325" s="29"/>
      <c r="D325" s="29"/>
      <c r="E325" s="29"/>
      <c r="F325" s="29"/>
      <c r="G325" s="29"/>
      <c r="H325" s="29"/>
    </row>
    <row r="326" spans="1:8" s="34" customFormat="1">
      <c r="A326" s="29"/>
      <c r="B326" s="29"/>
      <c r="C326" s="29"/>
      <c r="D326" s="29"/>
      <c r="E326" s="29"/>
      <c r="F326" s="29"/>
      <c r="G326" s="29"/>
      <c r="H326" s="29"/>
    </row>
    <row r="327" spans="1:8" s="34" customFormat="1">
      <c r="A327" s="29"/>
      <c r="B327" s="29"/>
      <c r="C327" s="29"/>
      <c r="D327" s="29"/>
      <c r="E327" s="29"/>
      <c r="F327" s="29"/>
      <c r="G327" s="29"/>
      <c r="H327" s="29"/>
    </row>
    <row r="328" spans="1:8" s="34" customFormat="1">
      <c r="A328" s="29"/>
      <c r="B328" s="29"/>
      <c r="C328" s="29"/>
      <c r="D328" s="29"/>
      <c r="E328" s="29"/>
      <c r="F328" s="29"/>
      <c r="G328" s="29"/>
      <c r="H328" s="29"/>
    </row>
    <row r="329" spans="1:8" s="34" customFormat="1">
      <c r="A329" s="29"/>
      <c r="B329" s="29"/>
      <c r="C329" s="29"/>
      <c r="D329" s="29"/>
      <c r="E329" s="29"/>
      <c r="F329" s="29"/>
      <c r="G329" s="29"/>
      <c r="H329" s="29"/>
    </row>
    <row r="330" spans="1:8" s="34" customFormat="1">
      <c r="A330" s="29"/>
      <c r="B330" s="29"/>
      <c r="C330" s="29"/>
      <c r="D330" s="29"/>
      <c r="E330" s="29"/>
      <c r="F330" s="29"/>
      <c r="G330" s="29"/>
      <c r="H330" s="29"/>
    </row>
    <row r="331" spans="1:8" s="34" customFormat="1">
      <c r="A331" s="29"/>
      <c r="B331" s="29"/>
      <c r="C331" s="29"/>
      <c r="D331" s="29"/>
      <c r="E331" s="29"/>
      <c r="F331" s="29"/>
      <c r="G331" s="29"/>
      <c r="H331" s="29"/>
    </row>
    <row r="332" spans="1:8" s="34" customFormat="1">
      <c r="A332" s="29"/>
      <c r="B332" s="29"/>
      <c r="C332" s="29"/>
      <c r="D332" s="29"/>
      <c r="E332" s="29"/>
      <c r="F332" s="29"/>
      <c r="G332" s="29"/>
      <c r="H332" s="29"/>
    </row>
    <row r="333" spans="1:8" s="34" customFormat="1">
      <c r="A333" s="29"/>
      <c r="B333" s="29"/>
      <c r="C333" s="29"/>
      <c r="D333" s="29"/>
      <c r="E333" s="29"/>
      <c r="F333" s="29"/>
      <c r="G333" s="29"/>
      <c r="H333" s="29"/>
    </row>
    <row r="334" spans="1:8" s="34" customFormat="1">
      <c r="A334" s="29"/>
      <c r="B334" s="29"/>
      <c r="C334" s="29"/>
      <c r="D334" s="29"/>
      <c r="E334" s="29"/>
      <c r="F334" s="29"/>
      <c r="G334" s="29"/>
      <c r="H334" s="29"/>
    </row>
    <row r="335" spans="1:8" s="34" customFormat="1">
      <c r="A335" s="29"/>
      <c r="B335" s="29"/>
      <c r="C335" s="29"/>
      <c r="D335" s="29"/>
      <c r="E335" s="29"/>
      <c r="F335" s="29"/>
      <c r="G335" s="29"/>
      <c r="H335" s="29"/>
    </row>
    <row r="336" spans="1:8" s="34" customFormat="1">
      <c r="A336" s="29"/>
      <c r="B336" s="29"/>
      <c r="C336" s="29"/>
      <c r="D336" s="29"/>
      <c r="E336" s="29"/>
      <c r="F336" s="29"/>
      <c r="G336" s="29"/>
      <c r="H336" s="29"/>
    </row>
    <row r="337" spans="1:8" s="34" customFormat="1">
      <c r="A337" s="29"/>
      <c r="B337" s="29"/>
      <c r="C337" s="29"/>
      <c r="D337" s="29"/>
      <c r="E337" s="29"/>
      <c r="F337" s="29"/>
      <c r="G337" s="29"/>
      <c r="H337" s="29"/>
    </row>
    <row r="338" spans="1:8" s="34" customFormat="1">
      <c r="A338" s="29"/>
      <c r="B338" s="29"/>
      <c r="C338" s="29"/>
      <c r="D338" s="29"/>
      <c r="E338" s="29"/>
      <c r="F338" s="29"/>
      <c r="G338" s="29"/>
      <c r="H338" s="29"/>
    </row>
    <row r="339" spans="1:8" s="34" customFormat="1">
      <c r="A339" s="29"/>
      <c r="B339" s="29"/>
      <c r="C339" s="29"/>
      <c r="D339" s="29"/>
      <c r="E339" s="29"/>
      <c r="F339" s="29"/>
      <c r="G339" s="29"/>
      <c r="H339" s="29"/>
    </row>
    <row r="340" spans="1:8" s="34" customFormat="1">
      <c r="A340" s="29"/>
      <c r="B340" s="29"/>
      <c r="C340" s="29"/>
      <c r="D340" s="29"/>
      <c r="E340" s="29"/>
      <c r="F340" s="29"/>
      <c r="G340" s="29"/>
      <c r="H340" s="29"/>
    </row>
    <row r="341" spans="1:8" s="34" customFormat="1">
      <c r="A341" s="29"/>
      <c r="B341" s="29"/>
      <c r="C341" s="29"/>
      <c r="D341" s="29"/>
      <c r="E341" s="29"/>
      <c r="F341" s="29"/>
      <c r="G341" s="29"/>
      <c r="H341" s="29"/>
    </row>
    <row r="342" spans="1:8" s="34" customFormat="1">
      <c r="A342" s="29"/>
      <c r="B342" s="29"/>
      <c r="C342" s="29"/>
      <c r="D342" s="29"/>
      <c r="E342" s="29"/>
      <c r="F342" s="29"/>
      <c r="G342" s="29"/>
      <c r="H342" s="29"/>
    </row>
    <row r="343" spans="1:8" s="34" customFormat="1">
      <c r="A343" s="29"/>
      <c r="B343" s="29"/>
      <c r="C343" s="29"/>
      <c r="D343" s="29"/>
      <c r="E343" s="29"/>
      <c r="F343" s="29"/>
      <c r="G343" s="29"/>
      <c r="H343" s="29"/>
    </row>
    <row r="344" spans="1:8" s="34" customFormat="1">
      <c r="A344" s="29"/>
      <c r="B344" s="29"/>
      <c r="C344" s="29"/>
      <c r="D344" s="29"/>
      <c r="E344" s="29"/>
      <c r="F344" s="29"/>
      <c r="G344" s="29"/>
      <c r="H344" s="29"/>
    </row>
    <row r="345" spans="1:8" s="34" customFormat="1">
      <c r="A345" s="29"/>
      <c r="B345" s="29"/>
      <c r="C345" s="29"/>
      <c r="D345" s="29"/>
      <c r="E345" s="29"/>
      <c r="F345" s="29"/>
      <c r="G345" s="29"/>
      <c r="H345" s="29"/>
    </row>
    <row r="346" spans="1:8" s="34" customFormat="1">
      <c r="A346" s="29"/>
      <c r="B346" s="29"/>
      <c r="C346" s="29"/>
      <c r="D346" s="29"/>
      <c r="E346" s="29"/>
      <c r="F346" s="29"/>
      <c r="G346" s="29"/>
      <c r="H346" s="29"/>
    </row>
    <row r="347" spans="1:8" s="34" customFormat="1">
      <c r="A347" s="29"/>
      <c r="B347" s="29"/>
      <c r="C347" s="29"/>
      <c r="D347" s="29"/>
      <c r="E347" s="29"/>
      <c r="F347" s="29"/>
      <c r="G347" s="29"/>
      <c r="H347" s="29"/>
    </row>
    <row r="348" spans="1:8" s="34" customFormat="1">
      <c r="A348" s="29"/>
      <c r="B348" s="29"/>
      <c r="C348" s="29"/>
      <c r="D348" s="29"/>
      <c r="E348" s="29"/>
      <c r="F348" s="29"/>
      <c r="G348" s="29"/>
      <c r="H348" s="29"/>
    </row>
    <row r="349" spans="1:8" s="34" customFormat="1">
      <c r="A349" s="29"/>
      <c r="B349" s="29"/>
      <c r="C349" s="29"/>
      <c r="D349" s="29"/>
      <c r="E349" s="29"/>
      <c r="F349" s="29"/>
      <c r="G349" s="29"/>
      <c r="H349" s="29"/>
    </row>
    <row r="350" spans="1:8" s="34" customFormat="1">
      <c r="A350" s="29"/>
      <c r="B350" s="29"/>
      <c r="C350" s="29"/>
      <c r="D350" s="29"/>
      <c r="E350" s="29"/>
      <c r="F350" s="29"/>
      <c r="G350" s="29"/>
      <c r="H350" s="29"/>
    </row>
    <row r="351" spans="1:8" s="34" customFormat="1">
      <c r="A351" s="29"/>
      <c r="B351" s="29"/>
      <c r="C351" s="29"/>
      <c r="D351" s="29"/>
      <c r="E351" s="29"/>
      <c r="F351" s="29"/>
      <c r="G351" s="29"/>
      <c r="H351" s="29"/>
    </row>
    <row r="352" spans="1:8" s="34" customFormat="1">
      <c r="A352" s="29"/>
      <c r="B352" s="29"/>
      <c r="C352" s="29"/>
      <c r="D352" s="29"/>
      <c r="E352" s="29"/>
      <c r="F352" s="29"/>
      <c r="G352" s="29"/>
      <c r="H352" s="29"/>
    </row>
    <row r="353" spans="1:8" s="34" customFormat="1">
      <c r="A353" s="29"/>
      <c r="B353" s="29"/>
      <c r="C353" s="29"/>
      <c r="D353" s="29"/>
      <c r="E353" s="29"/>
      <c r="F353" s="29"/>
      <c r="G353" s="29"/>
      <c r="H353" s="29"/>
    </row>
    <row r="354" spans="1:8" s="34" customFormat="1">
      <c r="A354" s="29"/>
      <c r="B354" s="29"/>
      <c r="C354" s="29"/>
      <c r="D354" s="29"/>
      <c r="E354" s="29"/>
      <c r="F354" s="29"/>
      <c r="G354" s="29"/>
      <c r="H354" s="29"/>
    </row>
    <row r="355" spans="1:8" s="34" customFormat="1">
      <c r="A355" s="29"/>
      <c r="B355" s="29"/>
      <c r="C355" s="29"/>
      <c r="D355" s="29"/>
      <c r="E355" s="29"/>
      <c r="F355" s="29"/>
      <c r="G355" s="29"/>
      <c r="H355" s="29"/>
    </row>
    <row r="356" spans="1:8" s="34" customFormat="1">
      <c r="A356" s="29"/>
      <c r="B356" s="29"/>
      <c r="C356" s="29"/>
      <c r="D356" s="29"/>
      <c r="E356" s="29"/>
      <c r="F356" s="29"/>
      <c r="G356" s="29"/>
      <c r="H356" s="29"/>
    </row>
    <row r="357" spans="1:8" s="34" customFormat="1">
      <c r="A357" s="29"/>
      <c r="B357" s="29"/>
      <c r="C357" s="29"/>
      <c r="D357" s="29"/>
      <c r="E357" s="29"/>
      <c r="F357" s="29"/>
      <c r="G357" s="29"/>
      <c r="H357" s="29"/>
    </row>
    <row r="358" spans="1:8" s="34" customFormat="1">
      <c r="A358" s="29"/>
      <c r="B358" s="29"/>
      <c r="C358" s="29"/>
      <c r="D358" s="29"/>
      <c r="E358" s="29"/>
      <c r="F358" s="29"/>
      <c r="G358" s="29"/>
      <c r="H358" s="29"/>
    </row>
    <row r="359" spans="1:8" s="34" customFormat="1">
      <c r="A359" s="29"/>
      <c r="B359" s="29"/>
      <c r="C359" s="29"/>
      <c r="D359" s="29"/>
      <c r="E359" s="29"/>
      <c r="F359" s="29"/>
      <c r="G359" s="29"/>
      <c r="H359" s="29"/>
    </row>
    <row r="360" spans="1:8" s="34" customFormat="1">
      <c r="A360" s="29"/>
      <c r="B360" s="29"/>
      <c r="C360" s="29"/>
      <c r="D360" s="29"/>
      <c r="E360" s="29"/>
      <c r="F360" s="29"/>
      <c r="G360" s="29"/>
      <c r="H360" s="29"/>
    </row>
    <row r="361" spans="1:8" s="34" customFormat="1">
      <c r="A361" s="29"/>
      <c r="B361" s="29"/>
      <c r="C361" s="29"/>
      <c r="D361" s="29"/>
      <c r="E361" s="29"/>
      <c r="F361" s="29"/>
      <c r="G361" s="29"/>
      <c r="H361" s="29"/>
    </row>
    <row r="362" spans="1:8" s="34" customFormat="1">
      <c r="A362" s="29"/>
      <c r="B362" s="29"/>
      <c r="C362" s="29"/>
      <c r="D362" s="29"/>
      <c r="E362" s="29"/>
      <c r="F362" s="29"/>
      <c r="G362" s="29"/>
      <c r="H362" s="29"/>
    </row>
    <row r="363" spans="1:8" s="34" customFormat="1">
      <c r="A363" s="29"/>
      <c r="B363" s="29"/>
      <c r="C363" s="29"/>
      <c r="D363" s="29"/>
      <c r="E363" s="29"/>
      <c r="F363" s="29"/>
      <c r="G363" s="29"/>
      <c r="H363" s="29"/>
    </row>
    <row r="364" spans="1:8" s="34" customFormat="1">
      <c r="A364" s="29"/>
      <c r="B364" s="29"/>
      <c r="C364" s="29"/>
      <c r="D364" s="29"/>
      <c r="E364" s="29"/>
      <c r="F364" s="29"/>
      <c r="G364" s="29"/>
      <c r="H364" s="29"/>
    </row>
    <row r="365" spans="1:8" s="34" customFormat="1">
      <c r="A365" s="29"/>
      <c r="B365" s="29"/>
      <c r="C365" s="29"/>
      <c r="D365" s="29"/>
      <c r="E365" s="29"/>
      <c r="F365" s="29"/>
      <c r="G365" s="29"/>
      <c r="H365" s="29"/>
    </row>
    <row r="366" spans="1:8" s="34" customFormat="1">
      <c r="A366" s="29"/>
      <c r="B366" s="29"/>
      <c r="C366" s="29"/>
      <c r="D366" s="29"/>
      <c r="E366" s="29"/>
      <c r="F366" s="29"/>
      <c r="G366" s="29"/>
      <c r="H366" s="29"/>
    </row>
    <row r="367" spans="1:8" s="34" customFormat="1">
      <c r="A367" s="29"/>
      <c r="B367" s="29"/>
      <c r="C367" s="29"/>
      <c r="D367" s="29"/>
      <c r="E367" s="29"/>
      <c r="F367" s="29"/>
      <c r="G367" s="29"/>
      <c r="H367" s="29"/>
    </row>
    <row r="368" spans="1:8" s="34" customFormat="1">
      <c r="A368" s="29"/>
      <c r="B368" s="29"/>
      <c r="C368" s="29"/>
      <c r="D368" s="29"/>
      <c r="E368" s="29"/>
      <c r="F368" s="29"/>
      <c r="G368" s="29"/>
      <c r="H368" s="29"/>
    </row>
    <row r="369" spans="1:8" s="34" customFormat="1">
      <c r="A369" s="29"/>
      <c r="B369" s="29"/>
      <c r="C369" s="29"/>
      <c r="D369" s="29"/>
      <c r="E369" s="29"/>
      <c r="F369" s="29"/>
      <c r="G369" s="29"/>
      <c r="H369" s="29"/>
    </row>
    <row r="370" spans="1:8" s="34" customFormat="1">
      <c r="A370" s="29"/>
      <c r="B370" s="29"/>
      <c r="C370" s="29"/>
      <c r="D370" s="29"/>
      <c r="E370" s="29"/>
      <c r="F370" s="29"/>
      <c r="G370" s="29"/>
      <c r="H370" s="29"/>
    </row>
    <row r="371" spans="1:8" s="34" customFormat="1">
      <c r="A371" s="29"/>
      <c r="B371" s="29"/>
      <c r="C371" s="29"/>
      <c r="D371" s="29"/>
      <c r="E371" s="29"/>
      <c r="F371" s="29"/>
      <c r="G371" s="29"/>
      <c r="H371" s="29"/>
    </row>
    <row r="372" spans="1:8" s="34" customFormat="1">
      <c r="A372" s="29"/>
      <c r="B372" s="29"/>
      <c r="C372" s="29"/>
      <c r="D372" s="29"/>
      <c r="E372" s="29"/>
      <c r="F372" s="29"/>
      <c r="G372" s="29"/>
      <c r="H372" s="29"/>
    </row>
    <row r="373" spans="1:8" s="34" customFormat="1">
      <c r="A373" s="29"/>
      <c r="B373" s="29"/>
      <c r="C373" s="29"/>
      <c r="D373" s="29"/>
      <c r="E373" s="29"/>
      <c r="F373" s="29"/>
      <c r="G373" s="29"/>
      <c r="H373" s="29"/>
    </row>
    <row r="374" spans="1:8" s="34" customFormat="1">
      <c r="A374" s="29"/>
      <c r="B374" s="29"/>
      <c r="C374" s="29"/>
      <c r="D374" s="29"/>
      <c r="E374" s="29"/>
      <c r="F374" s="29"/>
      <c r="G374" s="29"/>
      <c r="H374" s="29"/>
    </row>
    <row r="375" spans="1:8" s="34" customFormat="1">
      <c r="A375" s="29"/>
      <c r="B375" s="29"/>
      <c r="C375" s="29"/>
      <c r="D375" s="29"/>
      <c r="E375" s="29"/>
      <c r="F375" s="29"/>
      <c r="G375" s="29"/>
      <c r="H375" s="29"/>
    </row>
    <row r="376" spans="1:8" s="34" customFormat="1">
      <c r="A376" s="29"/>
      <c r="B376" s="29"/>
      <c r="C376" s="29"/>
      <c r="D376" s="29"/>
      <c r="E376" s="29"/>
      <c r="F376" s="29"/>
      <c r="G376" s="29"/>
      <c r="H376" s="29"/>
    </row>
    <row r="377" spans="1:8" s="34" customFormat="1">
      <c r="A377" s="29"/>
      <c r="B377" s="29"/>
      <c r="C377" s="29"/>
      <c r="D377" s="29"/>
      <c r="E377" s="29"/>
      <c r="F377" s="29"/>
      <c r="G377" s="29"/>
      <c r="H377" s="29"/>
    </row>
    <row r="378" spans="1:8" s="34" customFormat="1">
      <c r="A378" s="29"/>
      <c r="B378" s="29"/>
      <c r="C378" s="29"/>
      <c r="D378" s="29"/>
      <c r="E378" s="29"/>
      <c r="F378" s="29"/>
      <c r="G378" s="29"/>
      <c r="H378" s="29"/>
    </row>
    <row r="379" spans="1:8" s="34" customFormat="1">
      <c r="A379" s="29"/>
      <c r="B379" s="29"/>
      <c r="C379" s="29"/>
      <c r="D379" s="29"/>
      <c r="E379" s="29"/>
      <c r="F379" s="29"/>
      <c r="G379" s="29"/>
      <c r="H379" s="29"/>
    </row>
    <row r="380" spans="1:8" s="34" customFormat="1">
      <c r="A380" s="29"/>
      <c r="B380" s="29"/>
      <c r="C380" s="29"/>
      <c r="D380" s="29"/>
      <c r="E380" s="29"/>
      <c r="F380" s="29"/>
      <c r="G380" s="29"/>
      <c r="H380" s="29"/>
    </row>
    <row r="381" spans="1:8" s="34" customFormat="1">
      <c r="A381" s="29"/>
      <c r="B381" s="29"/>
      <c r="C381" s="29"/>
      <c r="D381" s="29"/>
      <c r="E381" s="29"/>
      <c r="F381" s="29"/>
      <c r="G381" s="29"/>
      <c r="H381" s="29"/>
    </row>
    <row r="382" spans="1:8" s="34" customFormat="1">
      <c r="A382" s="29"/>
      <c r="B382" s="29"/>
      <c r="C382" s="29"/>
      <c r="D382" s="29"/>
      <c r="E382" s="29"/>
      <c r="F382" s="29"/>
      <c r="G382" s="29"/>
      <c r="H382" s="29"/>
    </row>
    <row r="383" spans="1:8" s="34" customFormat="1">
      <c r="A383" s="29"/>
      <c r="B383" s="29"/>
      <c r="C383" s="29"/>
      <c r="D383" s="29"/>
      <c r="E383" s="29"/>
      <c r="F383" s="29"/>
      <c r="G383" s="29"/>
      <c r="H383" s="29"/>
    </row>
    <row r="384" spans="1:8" s="34" customFormat="1">
      <c r="A384" s="29"/>
      <c r="B384" s="29"/>
      <c r="C384" s="29"/>
      <c r="D384" s="29"/>
      <c r="E384" s="29"/>
      <c r="F384" s="29"/>
      <c r="G384" s="29"/>
      <c r="H384" s="29"/>
    </row>
    <row r="385" spans="1:8" s="34" customFormat="1">
      <c r="A385" s="29"/>
      <c r="B385" s="29"/>
      <c r="C385" s="29"/>
      <c r="D385" s="29"/>
      <c r="E385" s="29"/>
      <c r="F385" s="29"/>
      <c r="G385" s="29"/>
      <c r="H385" s="29"/>
    </row>
    <row r="386" spans="1:8" s="34" customFormat="1">
      <c r="A386" s="29"/>
      <c r="B386" s="29"/>
      <c r="C386" s="29"/>
      <c r="D386" s="29"/>
      <c r="E386" s="29"/>
      <c r="F386" s="29"/>
      <c r="G386" s="29"/>
      <c r="H386" s="29"/>
    </row>
    <row r="387" spans="1:8" s="34" customFormat="1">
      <c r="A387" s="29"/>
      <c r="B387" s="29"/>
      <c r="C387" s="29"/>
      <c r="D387" s="29"/>
      <c r="E387" s="29"/>
      <c r="F387" s="29"/>
      <c r="G387" s="29"/>
      <c r="H387" s="29"/>
    </row>
    <row r="388" spans="1:8" s="34" customFormat="1">
      <c r="A388" s="29"/>
      <c r="B388" s="29"/>
      <c r="C388" s="29"/>
      <c r="D388" s="29"/>
      <c r="E388" s="29"/>
      <c r="F388" s="29"/>
      <c r="G388" s="29"/>
      <c r="H388" s="29"/>
    </row>
    <row r="389" spans="1:8" s="34" customFormat="1">
      <c r="A389" s="29"/>
      <c r="B389" s="29"/>
      <c r="C389" s="29"/>
      <c r="D389" s="29"/>
      <c r="E389" s="29"/>
      <c r="F389" s="29"/>
      <c r="G389" s="29"/>
      <c r="H389" s="29"/>
    </row>
    <row r="390" spans="1:8" s="34" customFormat="1">
      <c r="A390" s="29"/>
      <c r="B390" s="29"/>
      <c r="C390" s="29"/>
      <c r="D390" s="29"/>
      <c r="E390" s="29"/>
      <c r="F390" s="29"/>
      <c r="G390" s="29"/>
      <c r="H390" s="29"/>
    </row>
    <row r="391" spans="1:8" s="34" customFormat="1">
      <c r="A391" s="29"/>
      <c r="B391" s="29"/>
      <c r="C391" s="29"/>
      <c r="D391" s="29"/>
      <c r="E391" s="29"/>
      <c r="F391" s="29"/>
      <c r="G391" s="29"/>
      <c r="H391" s="29"/>
    </row>
    <row r="392" spans="1:8" s="34" customFormat="1">
      <c r="A392" s="29"/>
      <c r="B392" s="29"/>
      <c r="C392" s="29"/>
      <c r="D392" s="29"/>
      <c r="E392" s="29"/>
      <c r="F392" s="29"/>
      <c r="G392" s="29"/>
      <c r="H392" s="29"/>
    </row>
    <row r="393" spans="1:8" s="34" customFormat="1">
      <c r="A393" s="29"/>
      <c r="B393" s="29"/>
      <c r="C393" s="29"/>
      <c r="D393" s="29"/>
      <c r="E393" s="29"/>
      <c r="F393" s="29"/>
      <c r="G393" s="29"/>
      <c r="H393" s="29"/>
    </row>
    <row r="394" spans="1:8" s="34" customFormat="1">
      <c r="A394" s="29"/>
      <c r="B394" s="29"/>
      <c r="C394" s="29"/>
      <c r="D394" s="29"/>
      <c r="E394" s="29"/>
      <c r="F394" s="29"/>
      <c r="G394" s="29"/>
      <c r="H394" s="29"/>
    </row>
    <row r="395" spans="1:8" s="34" customFormat="1">
      <c r="A395" s="29"/>
      <c r="B395" s="29"/>
      <c r="C395" s="29"/>
      <c r="D395" s="29"/>
      <c r="E395" s="29"/>
      <c r="F395" s="29"/>
      <c r="G395" s="29"/>
      <c r="H395" s="29"/>
    </row>
    <row r="396" spans="1:8" s="34" customFormat="1">
      <c r="A396" s="29"/>
      <c r="B396" s="29"/>
      <c r="C396" s="29"/>
      <c r="D396" s="29"/>
      <c r="E396" s="29"/>
      <c r="F396" s="29"/>
      <c r="G396" s="29"/>
      <c r="H396" s="29"/>
    </row>
    <row r="397" spans="1:8" s="34" customFormat="1">
      <c r="A397" s="29"/>
      <c r="B397" s="29"/>
      <c r="C397" s="29"/>
      <c r="D397" s="29"/>
      <c r="E397" s="29"/>
      <c r="F397" s="29"/>
      <c r="G397" s="29"/>
      <c r="H397" s="29"/>
    </row>
    <row r="398" spans="1:8" s="34" customFormat="1">
      <c r="A398" s="29"/>
      <c r="B398" s="29"/>
      <c r="C398" s="29"/>
      <c r="D398" s="29"/>
      <c r="E398" s="29"/>
      <c r="F398" s="29"/>
      <c r="G398" s="29"/>
      <c r="H398" s="29"/>
    </row>
    <row r="399" spans="1:8" s="34" customFormat="1">
      <c r="A399" s="29"/>
      <c r="B399" s="29"/>
      <c r="C399" s="29"/>
      <c r="D399" s="29"/>
      <c r="E399" s="29"/>
      <c r="F399" s="29"/>
      <c r="G399" s="29"/>
      <c r="H399" s="29"/>
    </row>
    <row r="400" spans="1:8" s="34" customFormat="1">
      <c r="A400" s="29"/>
      <c r="B400" s="29"/>
      <c r="C400" s="29"/>
      <c r="D400" s="29"/>
      <c r="E400" s="29"/>
      <c r="F400" s="29"/>
      <c r="G400" s="29"/>
      <c r="H400" s="29"/>
    </row>
    <row r="401" spans="1:8" s="34" customFormat="1">
      <c r="A401" s="29"/>
      <c r="B401" s="29"/>
      <c r="C401" s="29"/>
      <c r="D401" s="29"/>
      <c r="E401" s="29"/>
      <c r="F401" s="29"/>
      <c r="G401" s="29"/>
      <c r="H401" s="29"/>
    </row>
    <row r="402" spans="1:8" s="34" customFormat="1">
      <c r="A402" s="29"/>
      <c r="B402" s="29"/>
      <c r="C402" s="29"/>
      <c r="D402" s="29"/>
      <c r="E402" s="29"/>
      <c r="F402" s="29"/>
      <c r="G402" s="29"/>
      <c r="H402" s="29"/>
    </row>
    <row r="403" spans="1:8" s="34" customFormat="1">
      <c r="A403" s="29"/>
      <c r="B403" s="29"/>
      <c r="C403" s="29"/>
      <c r="D403" s="29"/>
      <c r="E403" s="29"/>
      <c r="F403" s="29"/>
      <c r="G403" s="29"/>
      <c r="H403" s="29"/>
    </row>
    <row r="404" spans="1:8" s="34" customFormat="1">
      <c r="A404" s="29"/>
      <c r="B404" s="29"/>
      <c r="C404" s="29"/>
      <c r="D404" s="29"/>
      <c r="E404" s="29"/>
      <c r="F404" s="29"/>
      <c r="G404" s="29"/>
      <c r="H404" s="29"/>
    </row>
    <row r="405" spans="1:8" s="34" customFormat="1">
      <c r="A405" s="29"/>
      <c r="B405" s="29"/>
      <c r="C405" s="29"/>
      <c r="D405" s="29"/>
      <c r="E405" s="29"/>
      <c r="F405" s="29"/>
      <c r="G405" s="29"/>
      <c r="H405" s="29"/>
    </row>
    <row r="406" spans="1:8" s="34" customFormat="1">
      <c r="A406" s="29"/>
      <c r="B406" s="29"/>
      <c r="C406" s="29"/>
      <c r="D406" s="29"/>
      <c r="E406" s="29"/>
      <c r="F406" s="29"/>
      <c r="G406" s="29"/>
      <c r="H406" s="29"/>
    </row>
    <row r="407" spans="1:8" s="34" customFormat="1">
      <c r="A407" s="29"/>
      <c r="B407" s="29"/>
      <c r="C407" s="29"/>
      <c r="D407" s="29"/>
      <c r="E407" s="29"/>
      <c r="F407" s="29"/>
      <c r="G407" s="29"/>
      <c r="H407" s="29"/>
    </row>
    <row r="408" spans="1:8" s="34" customFormat="1">
      <c r="A408" s="29"/>
      <c r="B408" s="29"/>
      <c r="C408" s="29"/>
      <c r="D408" s="29"/>
      <c r="E408" s="29"/>
      <c r="F408" s="29"/>
      <c r="G408" s="29"/>
      <c r="H408" s="29"/>
    </row>
    <row r="409" spans="1:8" s="34" customFormat="1">
      <c r="A409" s="29"/>
      <c r="B409" s="29"/>
      <c r="C409" s="29"/>
      <c r="D409" s="29"/>
      <c r="E409" s="29"/>
      <c r="F409" s="29"/>
      <c r="G409" s="29"/>
      <c r="H409" s="29"/>
    </row>
    <row r="410" spans="1:8" s="34" customFormat="1">
      <c r="A410" s="29"/>
      <c r="B410" s="29"/>
      <c r="C410" s="29"/>
      <c r="D410" s="29"/>
      <c r="E410" s="29"/>
      <c r="F410" s="29"/>
      <c r="G410" s="29"/>
      <c r="H410" s="29"/>
    </row>
    <row r="411" spans="1:8" s="34" customFormat="1">
      <c r="A411" s="29"/>
      <c r="B411" s="29"/>
      <c r="C411" s="29"/>
      <c r="D411" s="29"/>
      <c r="E411" s="29"/>
      <c r="F411" s="29"/>
      <c r="G411" s="29"/>
      <c r="H411" s="29"/>
    </row>
    <row r="412" spans="1:8" s="34" customFormat="1">
      <c r="A412" s="29"/>
      <c r="B412" s="29"/>
      <c r="C412" s="29"/>
      <c r="D412" s="29"/>
      <c r="E412" s="29"/>
      <c r="F412" s="29"/>
      <c r="G412" s="29"/>
      <c r="H412" s="29"/>
    </row>
    <row r="413" spans="1:8" s="34" customFormat="1">
      <c r="A413" s="29"/>
      <c r="B413" s="29"/>
      <c r="C413" s="29"/>
      <c r="D413" s="29"/>
      <c r="E413" s="29"/>
      <c r="F413" s="29"/>
      <c r="G413" s="29"/>
      <c r="H413" s="29"/>
    </row>
    <row r="414" spans="1:8" s="34" customFormat="1">
      <c r="A414" s="29"/>
      <c r="B414" s="29"/>
      <c r="C414" s="29"/>
      <c r="D414" s="29"/>
      <c r="E414" s="29"/>
      <c r="F414" s="29"/>
      <c r="G414" s="29"/>
      <c r="H414" s="29"/>
    </row>
    <row r="415" spans="1:8" s="34" customFormat="1">
      <c r="A415" s="29"/>
      <c r="B415" s="29"/>
      <c r="C415" s="29"/>
      <c r="D415" s="29"/>
      <c r="E415" s="29"/>
      <c r="F415" s="29"/>
      <c r="G415" s="29"/>
      <c r="H415" s="29"/>
    </row>
    <row r="416" spans="1:8" s="34" customFormat="1">
      <c r="A416" s="29"/>
      <c r="B416" s="29"/>
      <c r="C416" s="29"/>
      <c r="D416" s="29"/>
      <c r="E416" s="29"/>
      <c r="F416" s="29"/>
      <c r="G416" s="29"/>
      <c r="H416" s="29"/>
    </row>
    <row r="417" spans="1:8" s="34" customFormat="1">
      <c r="A417" s="29"/>
      <c r="B417" s="29"/>
      <c r="C417" s="29"/>
      <c r="D417" s="29"/>
      <c r="E417" s="29"/>
      <c r="F417" s="29"/>
      <c r="G417" s="29"/>
      <c r="H417" s="29"/>
    </row>
    <row r="418" spans="1:8" s="34" customFormat="1">
      <c r="A418" s="29"/>
      <c r="B418" s="29"/>
      <c r="C418" s="29"/>
      <c r="D418" s="29"/>
      <c r="E418" s="29"/>
      <c r="F418" s="29"/>
      <c r="G418" s="29"/>
      <c r="H418" s="29"/>
    </row>
    <row r="419" spans="1:8" s="34" customFormat="1">
      <c r="A419" s="29"/>
      <c r="B419" s="29"/>
      <c r="C419" s="29"/>
      <c r="D419" s="29"/>
      <c r="E419" s="29"/>
      <c r="F419" s="29"/>
      <c r="G419" s="29"/>
      <c r="H419" s="29"/>
    </row>
    <row r="420" spans="1:8" s="34" customFormat="1">
      <c r="A420" s="29"/>
      <c r="B420" s="29"/>
      <c r="C420" s="29"/>
      <c r="D420" s="29"/>
      <c r="E420" s="29"/>
      <c r="F420" s="29"/>
      <c r="G420" s="29"/>
      <c r="H420" s="29"/>
    </row>
    <row r="421" spans="1:8" s="34" customFormat="1">
      <c r="A421" s="29"/>
      <c r="B421" s="29"/>
      <c r="C421" s="29"/>
      <c r="D421" s="29"/>
      <c r="E421" s="29"/>
      <c r="F421" s="29"/>
      <c r="G421" s="29"/>
      <c r="H421" s="29"/>
    </row>
    <row r="422" spans="1:8" s="34" customFormat="1">
      <c r="A422" s="29"/>
      <c r="B422" s="29"/>
      <c r="C422" s="29"/>
      <c r="D422" s="29"/>
      <c r="E422" s="29"/>
      <c r="F422" s="29"/>
      <c r="G422" s="29"/>
      <c r="H422" s="29"/>
    </row>
    <row r="423" spans="1:8" s="34" customFormat="1">
      <c r="A423" s="29"/>
      <c r="B423" s="29"/>
      <c r="C423" s="29"/>
      <c r="D423" s="29"/>
      <c r="E423" s="29"/>
      <c r="F423" s="29"/>
      <c r="G423" s="29"/>
      <c r="H423" s="29"/>
    </row>
    <row r="424" spans="1:8" s="34" customFormat="1">
      <c r="A424" s="29"/>
      <c r="B424" s="29"/>
      <c r="C424" s="29"/>
      <c r="D424" s="29"/>
      <c r="E424" s="29"/>
      <c r="F424" s="29"/>
      <c r="G424" s="29"/>
      <c r="H424" s="29"/>
    </row>
    <row r="425" spans="1:8" s="34" customFormat="1">
      <c r="A425" s="29"/>
      <c r="B425" s="29"/>
      <c r="C425" s="29"/>
      <c r="D425" s="29"/>
      <c r="E425" s="29"/>
      <c r="F425" s="29"/>
      <c r="G425" s="29"/>
      <c r="H425" s="29"/>
    </row>
    <row r="426" spans="1:8" s="34" customFormat="1">
      <c r="A426" s="29"/>
      <c r="B426" s="29"/>
      <c r="C426" s="29"/>
      <c r="D426" s="29"/>
      <c r="E426" s="29"/>
      <c r="F426" s="29"/>
      <c r="G426" s="29"/>
      <c r="H426" s="29"/>
    </row>
    <row r="427" spans="1:8" s="34" customFormat="1">
      <c r="A427" s="29"/>
      <c r="B427" s="29"/>
      <c r="C427" s="29"/>
      <c r="D427" s="29"/>
      <c r="E427" s="29"/>
      <c r="F427" s="29"/>
      <c r="G427" s="29"/>
      <c r="H427" s="29"/>
    </row>
    <row r="428" spans="1:8" s="34" customFormat="1">
      <c r="A428" s="29"/>
      <c r="B428" s="29"/>
      <c r="C428" s="29"/>
      <c r="D428" s="29"/>
      <c r="E428" s="29"/>
      <c r="F428" s="29"/>
      <c r="G428" s="29"/>
      <c r="H428" s="29"/>
    </row>
    <row r="429" spans="1:8" s="34" customFormat="1">
      <c r="A429" s="29"/>
      <c r="B429" s="29"/>
      <c r="C429" s="29"/>
      <c r="D429" s="29"/>
      <c r="E429" s="29"/>
      <c r="F429" s="29"/>
      <c r="G429" s="29"/>
      <c r="H429" s="29"/>
    </row>
    <row r="430" spans="1:8" s="34" customFormat="1">
      <c r="A430" s="29"/>
      <c r="B430" s="29"/>
      <c r="C430" s="29"/>
      <c r="D430" s="29"/>
      <c r="E430" s="29"/>
      <c r="F430" s="29"/>
      <c r="G430" s="29"/>
      <c r="H430" s="29"/>
    </row>
    <row r="431" spans="1:8" s="34" customFormat="1">
      <c r="A431" s="29"/>
      <c r="B431" s="29"/>
      <c r="C431" s="29"/>
      <c r="D431" s="29"/>
      <c r="E431" s="29"/>
      <c r="F431" s="29"/>
      <c r="G431" s="29"/>
      <c r="H431" s="29"/>
    </row>
    <row r="432" spans="1:8" s="34" customFormat="1">
      <c r="A432" s="29"/>
      <c r="B432" s="29"/>
      <c r="C432" s="29"/>
      <c r="D432" s="29"/>
      <c r="E432" s="29"/>
      <c r="F432" s="29"/>
      <c r="G432" s="29"/>
      <c r="H432" s="29"/>
    </row>
    <row r="433" spans="1:8" s="34" customFormat="1">
      <c r="A433" s="29"/>
      <c r="B433" s="29"/>
      <c r="C433" s="29"/>
      <c r="D433" s="29"/>
      <c r="E433" s="29"/>
      <c r="F433" s="29"/>
      <c r="G433" s="29"/>
      <c r="H433" s="29"/>
    </row>
    <row r="434" spans="1:8" s="34" customFormat="1">
      <c r="A434" s="29"/>
      <c r="B434" s="29"/>
      <c r="C434" s="29"/>
      <c r="D434" s="29"/>
      <c r="E434" s="29"/>
      <c r="F434" s="29"/>
      <c r="G434" s="29"/>
      <c r="H434" s="29"/>
    </row>
    <row r="435" spans="1:8" s="34" customFormat="1">
      <c r="A435" s="29"/>
      <c r="B435" s="29"/>
      <c r="C435" s="29"/>
      <c r="D435" s="29"/>
      <c r="E435" s="29"/>
      <c r="F435" s="29"/>
      <c r="G435" s="29"/>
      <c r="H435" s="29"/>
    </row>
    <row r="436" spans="1:8" s="34" customFormat="1">
      <c r="A436" s="29"/>
      <c r="B436" s="29"/>
      <c r="C436" s="29"/>
      <c r="D436" s="29"/>
      <c r="E436" s="29"/>
      <c r="F436" s="29"/>
      <c r="G436" s="29"/>
      <c r="H436" s="29"/>
    </row>
    <row r="437" spans="1:8" s="34" customFormat="1">
      <c r="A437" s="29"/>
      <c r="B437" s="29"/>
      <c r="C437" s="29"/>
      <c r="D437" s="29"/>
      <c r="E437" s="29"/>
      <c r="F437" s="29"/>
      <c r="G437" s="29"/>
      <c r="H437" s="29"/>
    </row>
    <row r="438" spans="1:8" s="34" customFormat="1">
      <c r="A438" s="29"/>
      <c r="B438" s="29"/>
      <c r="C438" s="29"/>
      <c r="D438" s="29"/>
      <c r="E438" s="29"/>
      <c r="F438" s="29"/>
      <c r="G438" s="29"/>
      <c r="H438" s="29"/>
    </row>
    <row r="439" spans="1:8" s="34" customFormat="1">
      <c r="A439" s="29"/>
      <c r="B439" s="29"/>
      <c r="C439" s="29"/>
      <c r="D439" s="29"/>
      <c r="E439" s="29"/>
      <c r="F439" s="29"/>
      <c r="G439" s="29"/>
      <c r="H439" s="29"/>
    </row>
    <row r="440" spans="1:8" s="34" customFormat="1">
      <c r="A440" s="29"/>
      <c r="B440" s="29"/>
      <c r="C440" s="29"/>
      <c r="D440" s="29"/>
      <c r="E440" s="29"/>
      <c r="F440" s="29"/>
      <c r="G440" s="29"/>
      <c r="H440" s="29"/>
    </row>
    <row r="441" spans="1:8" s="34" customFormat="1">
      <c r="A441" s="29"/>
      <c r="B441" s="29"/>
      <c r="C441" s="29"/>
      <c r="D441" s="29"/>
      <c r="E441" s="29"/>
      <c r="F441" s="29"/>
      <c r="G441" s="29"/>
      <c r="H441" s="29"/>
    </row>
    <row r="442" spans="1:8" s="34" customFormat="1">
      <c r="A442" s="29"/>
      <c r="B442" s="29"/>
      <c r="C442" s="29"/>
      <c r="D442" s="29"/>
      <c r="E442" s="29"/>
      <c r="F442" s="29"/>
      <c r="G442" s="29"/>
      <c r="H442" s="29"/>
    </row>
    <row r="443" spans="1:8" s="34" customFormat="1">
      <c r="A443" s="29"/>
      <c r="B443" s="29"/>
      <c r="C443" s="29"/>
      <c r="D443" s="29"/>
      <c r="E443" s="29"/>
      <c r="F443" s="29"/>
      <c r="G443" s="29"/>
      <c r="H443" s="29"/>
    </row>
    <row r="444" spans="1:8" s="34" customFormat="1">
      <c r="A444" s="29"/>
      <c r="B444" s="29"/>
      <c r="C444" s="29"/>
      <c r="D444" s="29"/>
      <c r="E444" s="29"/>
      <c r="F444" s="29"/>
      <c r="G444" s="29"/>
      <c r="H444" s="29"/>
    </row>
    <row r="445" spans="1:8" s="34" customFormat="1">
      <c r="A445" s="29"/>
      <c r="B445" s="29"/>
      <c r="C445" s="29"/>
      <c r="D445" s="29"/>
      <c r="E445" s="29"/>
      <c r="F445" s="29"/>
      <c r="G445" s="29"/>
      <c r="H445" s="29"/>
    </row>
    <row r="446" spans="1:8" s="34" customFormat="1">
      <c r="A446" s="29"/>
      <c r="B446" s="29"/>
      <c r="C446" s="29"/>
      <c r="D446" s="29"/>
      <c r="E446" s="29"/>
      <c r="F446" s="29"/>
      <c r="G446" s="29"/>
      <c r="H446" s="29"/>
    </row>
    <row r="447" spans="1:8" s="34" customFormat="1">
      <c r="A447" s="29"/>
      <c r="B447" s="29"/>
      <c r="C447" s="29"/>
      <c r="D447" s="29"/>
      <c r="E447" s="29"/>
      <c r="F447" s="29"/>
      <c r="G447" s="29"/>
      <c r="H447" s="29"/>
    </row>
    <row r="448" spans="1:8" s="34" customFormat="1">
      <c r="A448" s="29"/>
      <c r="B448" s="29"/>
      <c r="C448" s="29"/>
      <c r="D448" s="29"/>
      <c r="E448" s="29"/>
      <c r="F448" s="29"/>
      <c r="G448" s="29"/>
      <c r="H448" s="29"/>
    </row>
    <row r="449" spans="1:8" s="34" customFormat="1">
      <c r="A449" s="29"/>
      <c r="B449" s="29"/>
      <c r="C449" s="29"/>
      <c r="D449" s="29"/>
      <c r="E449" s="29"/>
      <c r="F449" s="29"/>
      <c r="G449" s="29"/>
      <c r="H449" s="29"/>
    </row>
    <row r="450" spans="1:8" s="34" customFormat="1">
      <c r="A450" s="29"/>
      <c r="B450" s="29"/>
      <c r="C450" s="29"/>
      <c r="D450" s="29"/>
      <c r="E450" s="29"/>
      <c r="F450" s="29"/>
      <c r="G450" s="29"/>
      <c r="H450" s="29"/>
    </row>
    <row r="451" spans="1:8" s="34" customFormat="1">
      <c r="A451" s="29"/>
      <c r="B451" s="29"/>
      <c r="C451" s="29"/>
      <c r="D451" s="29"/>
      <c r="E451" s="29"/>
      <c r="F451" s="29"/>
      <c r="G451" s="29"/>
      <c r="H451" s="29"/>
    </row>
    <row r="452" spans="1:8" s="34" customFormat="1">
      <c r="A452" s="29"/>
      <c r="B452" s="29"/>
      <c r="C452" s="29"/>
      <c r="D452" s="29"/>
      <c r="E452" s="29"/>
      <c r="F452" s="29"/>
      <c r="G452" s="29"/>
      <c r="H452" s="29"/>
    </row>
    <row r="453" spans="1:8" s="34" customFormat="1">
      <c r="A453" s="29"/>
      <c r="B453" s="29"/>
      <c r="C453" s="29"/>
      <c r="D453" s="29"/>
      <c r="E453" s="29"/>
      <c r="F453" s="29"/>
      <c r="G453" s="29"/>
      <c r="H453" s="29"/>
    </row>
    <row r="454" spans="1:8" s="34" customFormat="1">
      <c r="A454" s="29"/>
      <c r="B454" s="29"/>
      <c r="C454" s="29"/>
      <c r="D454" s="29"/>
      <c r="E454" s="29"/>
      <c r="F454" s="29"/>
      <c r="G454" s="29"/>
      <c r="H454" s="29"/>
    </row>
    <row r="455" spans="1:8" s="34" customFormat="1">
      <c r="A455" s="29"/>
      <c r="B455" s="29"/>
      <c r="C455" s="29"/>
      <c r="D455" s="29"/>
      <c r="E455" s="29"/>
      <c r="F455" s="29"/>
      <c r="G455" s="29"/>
      <c r="H455" s="29"/>
    </row>
    <row r="456" spans="1:8" s="34" customFormat="1">
      <c r="A456" s="29"/>
      <c r="B456" s="29"/>
      <c r="C456" s="29"/>
      <c r="D456" s="29"/>
      <c r="E456" s="29"/>
      <c r="F456" s="29"/>
      <c r="G456" s="29"/>
      <c r="H456" s="29"/>
    </row>
    <row r="457" spans="1:8" s="34" customFormat="1">
      <c r="A457" s="29"/>
      <c r="B457" s="29"/>
      <c r="C457" s="29"/>
      <c r="D457" s="29"/>
      <c r="E457" s="29"/>
      <c r="F457" s="29"/>
      <c r="G457" s="29"/>
      <c r="H457" s="29"/>
    </row>
    <row r="458" spans="1:8" s="34" customFormat="1">
      <c r="A458" s="29"/>
      <c r="B458" s="29"/>
      <c r="C458" s="29"/>
      <c r="D458" s="29"/>
      <c r="E458" s="29"/>
      <c r="F458" s="29"/>
      <c r="G458" s="29"/>
      <c r="H458" s="29"/>
    </row>
    <row r="459" spans="1:8" s="34" customFormat="1">
      <c r="A459" s="29"/>
      <c r="B459" s="29"/>
      <c r="C459" s="29"/>
      <c r="D459" s="29"/>
      <c r="E459" s="29"/>
      <c r="F459" s="29"/>
      <c r="G459" s="29"/>
      <c r="H459" s="29"/>
    </row>
    <row r="460" spans="1:8" s="34" customFormat="1">
      <c r="A460" s="29"/>
      <c r="B460" s="29"/>
      <c r="C460" s="29"/>
      <c r="D460" s="29"/>
      <c r="E460" s="29"/>
      <c r="F460" s="29"/>
      <c r="G460" s="29"/>
      <c r="H460" s="29"/>
    </row>
    <row r="461" spans="1:8" s="34" customFormat="1">
      <c r="A461" s="29"/>
      <c r="B461" s="29"/>
      <c r="C461" s="29"/>
      <c r="D461" s="29"/>
      <c r="E461" s="29"/>
      <c r="F461" s="29"/>
      <c r="G461" s="29"/>
      <c r="H461" s="29"/>
    </row>
    <row r="462" spans="1:8" s="34" customFormat="1">
      <c r="A462" s="29"/>
      <c r="B462" s="29"/>
      <c r="C462" s="29"/>
      <c r="D462" s="29"/>
      <c r="E462" s="29"/>
      <c r="F462" s="29"/>
      <c r="G462" s="29"/>
      <c r="H462" s="29"/>
    </row>
    <row r="463" spans="1:8" s="34" customFormat="1">
      <c r="A463" s="29"/>
      <c r="B463" s="29"/>
      <c r="C463" s="29"/>
      <c r="D463" s="29"/>
      <c r="E463" s="29"/>
      <c r="F463" s="29"/>
      <c r="G463" s="29"/>
      <c r="H463" s="29"/>
    </row>
    <row r="464" spans="1:8" s="34" customFormat="1">
      <c r="A464" s="29"/>
      <c r="B464" s="29"/>
      <c r="C464" s="29"/>
      <c r="D464" s="29"/>
      <c r="E464" s="29"/>
      <c r="F464" s="29"/>
      <c r="G464" s="29"/>
      <c r="H464" s="29"/>
    </row>
    <row r="465" spans="1:8" s="34" customFormat="1">
      <c r="A465" s="29"/>
      <c r="B465" s="29"/>
      <c r="C465" s="29"/>
      <c r="D465" s="29"/>
      <c r="E465" s="29"/>
      <c r="F465" s="29"/>
      <c r="G465" s="29"/>
      <c r="H465" s="29"/>
    </row>
    <row r="466" spans="1:8" s="34" customFormat="1">
      <c r="A466" s="29"/>
      <c r="B466" s="29"/>
      <c r="C466" s="29"/>
      <c r="D466" s="29"/>
      <c r="E466" s="29"/>
      <c r="F466" s="29"/>
      <c r="G466" s="29"/>
      <c r="H466" s="29"/>
    </row>
    <row r="467" spans="1:8" s="34" customFormat="1">
      <c r="A467" s="29"/>
      <c r="B467" s="29"/>
      <c r="C467" s="29"/>
      <c r="D467" s="29"/>
      <c r="E467" s="29"/>
      <c r="F467" s="29"/>
      <c r="G467" s="29"/>
      <c r="H467" s="29"/>
    </row>
    <row r="468" spans="1:8" s="34" customFormat="1">
      <c r="A468" s="29"/>
      <c r="B468" s="29"/>
      <c r="C468" s="29"/>
      <c r="D468" s="29"/>
      <c r="E468" s="29"/>
      <c r="F468" s="29"/>
      <c r="G468" s="29"/>
      <c r="H468" s="29"/>
    </row>
    <row r="469" spans="1:8" s="34" customFormat="1">
      <c r="A469" s="29"/>
      <c r="B469" s="29"/>
      <c r="C469" s="29"/>
      <c r="D469" s="29"/>
      <c r="E469" s="29"/>
      <c r="F469" s="29"/>
      <c r="G469" s="29"/>
      <c r="H469" s="29"/>
    </row>
    <row r="470" spans="1:8" s="34" customFormat="1">
      <c r="A470" s="29"/>
      <c r="B470" s="29"/>
      <c r="C470" s="29"/>
      <c r="D470" s="29"/>
      <c r="E470" s="29"/>
      <c r="F470" s="29"/>
      <c r="G470" s="29"/>
      <c r="H470" s="29"/>
    </row>
    <row r="471" spans="1:8" s="34" customFormat="1">
      <c r="A471" s="29"/>
      <c r="B471" s="29"/>
      <c r="C471" s="29"/>
      <c r="D471" s="29"/>
      <c r="E471" s="29"/>
      <c r="F471" s="29"/>
      <c r="G471" s="29"/>
      <c r="H471" s="29"/>
    </row>
    <row r="472" spans="1:8" s="34" customFormat="1">
      <c r="A472" s="29"/>
      <c r="B472" s="29"/>
      <c r="C472" s="29"/>
      <c r="D472" s="29"/>
      <c r="E472" s="29"/>
      <c r="F472" s="29"/>
      <c r="G472" s="29"/>
      <c r="H472" s="29"/>
    </row>
    <row r="473" spans="1:8" s="34" customFormat="1">
      <c r="A473" s="29"/>
      <c r="B473" s="29"/>
      <c r="C473" s="29"/>
      <c r="D473" s="29"/>
      <c r="E473" s="29"/>
      <c r="F473" s="29"/>
      <c r="G473" s="29"/>
      <c r="H473" s="29"/>
    </row>
    <row r="474" spans="1:8" s="34" customFormat="1">
      <c r="A474" s="29"/>
      <c r="B474" s="29"/>
      <c r="C474" s="29"/>
      <c r="D474" s="29"/>
      <c r="E474" s="29"/>
      <c r="F474" s="29"/>
      <c r="G474" s="29"/>
      <c r="H474" s="29"/>
    </row>
    <row r="475" spans="1:8" s="34" customFormat="1">
      <c r="A475" s="29"/>
      <c r="B475" s="29"/>
      <c r="C475" s="29"/>
      <c r="D475" s="29"/>
      <c r="E475" s="29"/>
      <c r="F475" s="29"/>
      <c r="G475" s="29"/>
      <c r="H475" s="29"/>
    </row>
    <row r="476" spans="1:8" s="34" customFormat="1">
      <c r="A476" s="29"/>
      <c r="B476" s="29"/>
      <c r="C476" s="29"/>
      <c r="D476" s="29"/>
      <c r="E476" s="29"/>
      <c r="F476" s="29"/>
      <c r="G476" s="29"/>
      <c r="H476" s="29"/>
    </row>
    <row r="477" spans="1:8" s="34" customFormat="1">
      <c r="A477" s="29"/>
      <c r="B477" s="29"/>
      <c r="C477" s="29"/>
      <c r="D477" s="29"/>
      <c r="E477" s="29"/>
      <c r="F477" s="29"/>
      <c r="G477" s="29"/>
      <c r="H477" s="29"/>
    </row>
    <row r="478" spans="1:8" s="34" customFormat="1">
      <c r="A478" s="29"/>
      <c r="B478" s="29"/>
      <c r="C478" s="29"/>
      <c r="D478" s="29"/>
      <c r="E478" s="29"/>
      <c r="F478" s="29"/>
      <c r="G478" s="29"/>
      <c r="H478" s="29"/>
    </row>
    <row r="479" spans="1:8" s="34" customFormat="1">
      <c r="A479" s="29"/>
      <c r="B479" s="29"/>
      <c r="C479" s="29"/>
      <c r="D479" s="29"/>
      <c r="E479" s="29"/>
      <c r="F479" s="29"/>
      <c r="G479" s="29"/>
      <c r="H479" s="29"/>
    </row>
    <row r="480" spans="1:8" s="34" customFormat="1">
      <c r="A480" s="29"/>
      <c r="B480" s="29"/>
      <c r="C480" s="29"/>
      <c r="D480" s="29"/>
      <c r="E480" s="29"/>
      <c r="F480" s="29"/>
      <c r="G480" s="29"/>
      <c r="H480" s="29"/>
    </row>
    <row r="481" spans="1:8" s="34" customFormat="1">
      <c r="A481" s="29"/>
      <c r="B481" s="29"/>
      <c r="C481" s="29"/>
      <c r="D481" s="29"/>
      <c r="E481" s="29"/>
      <c r="F481" s="29"/>
      <c r="G481" s="29"/>
      <c r="H481" s="29"/>
    </row>
    <row r="482" spans="1:8" s="34" customFormat="1">
      <c r="A482" s="29"/>
      <c r="B482" s="29"/>
      <c r="C482" s="29"/>
      <c r="D482" s="29"/>
      <c r="E482" s="29"/>
      <c r="F482" s="29"/>
      <c r="G482" s="29"/>
      <c r="H482" s="29"/>
    </row>
    <row r="483" spans="1:8" s="34" customFormat="1">
      <c r="A483" s="29"/>
      <c r="B483" s="29"/>
      <c r="C483" s="29"/>
      <c r="D483" s="29"/>
      <c r="E483" s="29"/>
      <c r="F483" s="29"/>
      <c r="G483" s="29"/>
      <c r="H483" s="29"/>
    </row>
    <row r="484" spans="1:8" s="34" customFormat="1">
      <c r="A484" s="29"/>
      <c r="B484" s="29"/>
      <c r="C484" s="29"/>
      <c r="D484" s="29"/>
      <c r="E484" s="29"/>
      <c r="F484" s="29"/>
      <c r="G484" s="29"/>
      <c r="H484" s="29"/>
    </row>
    <row r="485" spans="1:8" s="34" customFormat="1">
      <c r="A485" s="29"/>
      <c r="B485" s="29"/>
      <c r="C485" s="29"/>
      <c r="D485" s="29"/>
      <c r="E485" s="29"/>
      <c r="F485" s="29"/>
      <c r="G485" s="29"/>
      <c r="H485" s="29"/>
    </row>
    <row r="486" spans="1:8" s="34" customFormat="1">
      <c r="A486" s="29"/>
      <c r="B486" s="29"/>
      <c r="C486" s="29"/>
      <c r="D486" s="29"/>
      <c r="E486" s="29"/>
      <c r="F486" s="29"/>
      <c r="G486" s="29"/>
      <c r="H486" s="29"/>
    </row>
    <row r="487" spans="1:8" s="34" customFormat="1">
      <c r="A487" s="29"/>
      <c r="B487" s="29"/>
      <c r="C487" s="29"/>
      <c r="D487" s="29"/>
      <c r="E487" s="29"/>
      <c r="F487" s="29"/>
      <c r="G487" s="29"/>
      <c r="H487" s="29"/>
    </row>
    <row r="488" spans="1:8" s="34" customFormat="1">
      <c r="A488" s="29"/>
      <c r="B488" s="29"/>
      <c r="C488" s="29"/>
      <c r="D488" s="29"/>
      <c r="E488" s="29"/>
      <c r="F488" s="29"/>
      <c r="G488" s="29"/>
      <c r="H488" s="29"/>
    </row>
    <row r="489" spans="1:8" s="34" customFormat="1">
      <c r="A489" s="29"/>
      <c r="B489" s="29"/>
      <c r="C489" s="29"/>
      <c r="D489" s="29"/>
      <c r="E489" s="29"/>
      <c r="F489" s="29"/>
      <c r="G489" s="29"/>
      <c r="H489" s="29"/>
    </row>
    <row r="490" spans="1:8" s="34" customFormat="1">
      <c r="A490" s="29"/>
      <c r="B490" s="29"/>
      <c r="C490" s="29"/>
      <c r="D490" s="29"/>
      <c r="E490" s="29"/>
      <c r="F490" s="29"/>
      <c r="G490" s="29"/>
      <c r="H490" s="29"/>
    </row>
    <row r="491" spans="1:8" s="34" customFormat="1">
      <c r="A491" s="29"/>
      <c r="B491" s="29"/>
      <c r="C491" s="29"/>
      <c r="D491" s="29"/>
      <c r="E491" s="29"/>
      <c r="F491" s="29"/>
      <c r="G491" s="29"/>
      <c r="H491" s="29"/>
    </row>
    <row r="492" spans="1:8" s="34" customFormat="1">
      <c r="A492" s="29"/>
      <c r="B492" s="29"/>
      <c r="C492" s="29"/>
      <c r="D492" s="29"/>
      <c r="E492" s="29"/>
      <c r="F492" s="29"/>
      <c r="G492" s="29"/>
      <c r="H492" s="29"/>
    </row>
    <row r="493" spans="1:8" s="34" customFormat="1">
      <c r="A493" s="29"/>
      <c r="B493" s="29"/>
      <c r="C493" s="29"/>
      <c r="D493" s="29"/>
      <c r="E493" s="29"/>
      <c r="F493" s="29"/>
      <c r="G493" s="29"/>
      <c r="H493" s="29"/>
    </row>
    <row r="494" spans="1:8" s="34" customFormat="1">
      <c r="A494" s="29"/>
      <c r="B494" s="29"/>
      <c r="C494" s="29"/>
      <c r="D494" s="29"/>
      <c r="E494" s="29"/>
      <c r="F494" s="29"/>
      <c r="G494" s="29"/>
      <c r="H494" s="29"/>
    </row>
    <row r="495" spans="1:8" s="34" customFormat="1">
      <c r="A495" s="29"/>
      <c r="B495" s="29"/>
      <c r="C495" s="29"/>
      <c r="D495" s="29"/>
      <c r="E495" s="29"/>
      <c r="F495" s="29"/>
      <c r="G495" s="29"/>
      <c r="H495" s="29"/>
    </row>
    <row r="496" spans="1:8" s="34" customFormat="1">
      <c r="A496" s="29"/>
      <c r="B496" s="29"/>
      <c r="C496" s="29"/>
      <c r="D496" s="29"/>
      <c r="E496" s="29"/>
      <c r="F496" s="29"/>
      <c r="G496" s="29"/>
      <c r="H496" s="29"/>
    </row>
    <row r="497" spans="1:8" s="34" customFormat="1">
      <c r="A497" s="29"/>
      <c r="B497" s="29"/>
      <c r="C497" s="29"/>
      <c r="D497" s="29"/>
      <c r="E497" s="29"/>
      <c r="F497" s="29"/>
      <c r="G497" s="29"/>
      <c r="H497" s="29"/>
    </row>
    <row r="498" spans="1:8" s="34" customFormat="1">
      <c r="A498" s="29"/>
      <c r="B498" s="29"/>
      <c r="C498" s="29"/>
      <c r="D498" s="29"/>
      <c r="E498" s="29"/>
      <c r="F498" s="29"/>
      <c r="G498" s="29"/>
      <c r="H498" s="29"/>
    </row>
    <row r="499" spans="1:8" s="34" customFormat="1">
      <c r="A499" s="29"/>
      <c r="B499" s="29"/>
      <c r="C499" s="29"/>
      <c r="D499" s="29"/>
      <c r="E499" s="29"/>
      <c r="F499" s="29"/>
      <c r="G499" s="29"/>
      <c r="H499" s="29"/>
    </row>
    <row r="500" spans="1:8" s="34" customFormat="1">
      <c r="A500" s="29"/>
      <c r="B500" s="29"/>
      <c r="C500" s="29"/>
      <c r="D500" s="29"/>
      <c r="E500" s="29"/>
      <c r="F500" s="29"/>
      <c r="G500" s="29"/>
      <c r="H500" s="29"/>
    </row>
    <row r="501" spans="1:8" s="34" customFormat="1">
      <c r="A501" s="29"/>
      <c r="B501" s="29"/>
      <c r="C501" s="29"/>
      <c r="D501" s="29"/>
      <c r="E501" s="29"/>
      <c r="F501" s="29"/>
      <c r="G501" s="29"/>
      <c r="H501" s="29"/>
    </row>
    <row r="502" spans="1:8" s="34" customFormat="1">
      <c r="A502" s="29"/>
      <c r="B502" s="29"/>
      <c r="C502" s="29"/>
      <c r="D502" s="29"/>
      <c r="E502" s="29"/>
      <c r="F502" s="29"/>
      <c r="G502" s="29"/>
      <c r="H502" s="29"/>
    </row>
    <row r="503" spans="1:8" s="34" customFormat="1">
      <c r="A503" s="29"/>
      <c r="B503" s="29"/>
      <c r="C503" s="29"/>
      <c r="D503" s="29"/>
      <c r="E503" s="29"/>
      <c r="F503" s="29"/>
      <c r="G503" s="29"/>
      <c r="H503" s="29"/>
    </row>
    <row r="504" spans="1:8" s="34" customFormat="1">
      <c r="A504" s="29"/>
      <c r="B504" s="29"/>
      <c r="C504" s="29"/>
      <c r="D504" s="29"/>
      <c r="E504" s="29"/>
      <c r="F504" s="29"/>
      <c r="G504" s="29"/>
      <c r="H504" s="29"/>
    </row>
    <row r="505" spans="1:8" s="34" customFormat="1">
      <c r="A505" s="29"/>
      <c r="B505" s="29"/>
      <c r="C505" s="29"/>
      <c r="D505" s="29"/>
      <c r="E505" s="29"/>
      <c r="F505" s="29"/>
      <c r="G505" s="29"/>
      <c r="H505" s="29"/>
    </row>
    <row r="506" spans="1:8" s="34" customFormat="1">
      <c r="A506" s="29"/>
      <c r="B506" s="29"/>
      <c r="C506" s="29"/>
      <c r="D506" s="29"/>
      <c r="E506" s="29"/>
      <c r="F506" s="29"/>
      <c r="G506" s="29"/>
      <c r="H506" s="29"/>
    </row>
    <row r="507" spans="1:8" s="34" customFormat="1">
      <c r="A507" s="29"/>
      <c r="B507" s="29"/>
      <c r="C507" s="29"/>
      <c r="D507" s="29"/>
      <c r="E507" s="29"/>
      <c r="F507" s="29"/>
      <c r="G507" s="29"/>
      <c r="H507" s="29"/>
    </row>
    <row r="508" spans="1:8" s="34" customFormat="1">
      <c r="A508" s="29"/>
      <c r="B508" s="29"/>
      <c r="C508" s="29"/>
      <c r="D508" s="29"/>
      <c r="E508" s="29"/>
      <c r="F508" s="29"/>
      <c r="G508" s="29"/>
      <c r="H508" s="29"/>
    </row>
    <row r="509" spans="1:8" s="34" customFormat="1">
      <c r="A509" s="29"/>
      <c r="B509" s="29"/>
      <c r="C509" s="29"/>
      <c r="D509" s="29"/>
      <c r="E509" s="29"/>
      <c r="F509" s="29"/>
      <c r="G509" s="29"/>
      <c r="H509" s="29"/>
    </row>
    <row r="510" spans="1:8" s="34" customFormat="1">
      <c r="A510" s="29"/>
      <c r="B510" s="29"/>
      <c r="C510" s="29"/>
      <c r="D510" s="29"/>
      <c r="E510" s="29"/>
      <c r="F510" s="29"/>
      <c r="G510" s="29"/>
      <c r="H510" s="29"/>
    </row>
    <row r="511" spans="1:8" s="34" customFormat="1">
      <c r="A511" s="29"/>
      <c r="B511" s="29"/>
      <c r="C511" s="29"/>
      <c r="D511" s="29"/>
      <c r="E511" s="29"/>
      <c r="F511" s="29"/>
      <c r="G511" s="29"/>
      <c r="H511" s="29"/>
    </row>
    <row r="512" spans="1:8" s="34" customFormat="1">
      <c r="A512" s="29"/>
      <c r="B512" s="29"/>
      <c r="C512" s="29"/>
      <c r="D512" s="29"/>
      <c r="E512" s="29"/>
      <c r="F512" s="29"/>
      <c r="G512" s="29"/>
      <c r="H512" s="29"/>
    </row>
    <row r="513" spans="1:8" s="34" customFormat="1">
      <c r="A513" s="29"/>
      <c r="B513" s="29"/>
      <c r="C513" s="29"/>
      <c r="D513" s="29"/>
      <c r="E513" s="29"/>
      <c r="F513" s="29"/>
      <c r="G513" s="29"/>
      <c r="H513" s="29"/>
    </row>
    <row r="514" spans="1:8" s="34" customFormat="1">
      <c r="A514" s="29"/>
      <c r="B514" s="29"/>
      <c r="C514" s="29"/>
      <c r="D514" s="29"/>
      <c r="E514" s="29"/>
      <c r="F514" s="29"/>
      <c r="G514" s="29"/>
      <c r="H514" s="29"/>
    </row>
    <row r="515" spans="1:8" s="34" customFormat="1">
      <c r="A515" s="29"/>
      <c r="B515" s="29"/>
      <c r="C515" s="29"/>
      <c r="D515" s="29"/>
      <c r="E515" s="29"/>
      <c r="F515" s="29"/>
      <c r="G515" s="29"/>
      <c r="H515" s="29"/>
    </row>
    <row r="516" spans="1:8" s="34" customFormat="1">
      <c r="A516" s="29"/>
      <c r="B516" s="29"/>
      <c r="C516" s="29"/>
      <c r="D516" s="29"/>
      <c r="E516" s="29"/>
      <c r="F516" s="29"/>
      <c r="G516" s="29"/>
      <c r="H516" s="29"/>
    </row>
    <row r="517" spans="1:8" s="34" customFormat="1">
      <c r="A517" s="29"/>
      <c r="B517" s="29"/>
      <c r="C517" s="29"/>
      <c r="D517" s="29"/>
      <c r="E517" s="29"/>
      <c r="F517" s="29"/>
      <c r="G517" s="29"/>
      <c r="H517" s="29"/>
    </row>
    <row r="518" spans="1:8" s="34" customFormat="1">
      <c r="A518" s="29"/>
      <c r="B518" s="29"/>
      <c r="C518" s="29"/>
      <c r="D518" s="29"/>
      <c r="E518" s="29"/>
      <c r="F518" s="29"/>
      <c r="G518" s="29"/>
      <c r="H518" s="29"/>
    </row>
    <row r="519" spans="1:8" s="34" customFormat="1">
      <c r="A519" s="29"/>
      <c r="B519" s="29"/>
      <c r="C519" s="29"/>
      <c r="D519" s="29"/>
      <c r="E519" s="29"/>
      <c r="F519" s="29"/>
      <c r="G519" s="29"/>
      <c r="H519" s="29"/>
    </row>
    <row r="520" spans="1:8" s="34" customFormat="1">
      <c r="A520" s="29"/>
      <c r="B520" s="29"/>
      <c r="C520" s="29"/>
      <c r="D520" s="29"/>
      <c r="E520" s="29"/>
      <c r="F520" s="29"/>
      <c r="G520" s="29"/>
      <c r="H520" s="29"/>
    </row>
    <row r="521" spans="1:8" s="34" customFormat="1">
      <c r="A521" s="29"/>
      <c r="B521" s="29"/>
      <c r="C521" s="29"/>
      <c r="D521" s="29"/>
      <c r="E521" s="29"/>
      <c r="F521" s="29"/>
      <c r="G521" s="29"/>
      <c r="H521" s="29"/>
    </row>
    <row r="522" spans="1:8" s="34" customFormat="1">
      <c r="A522" s="29"/>
      <c r="B522" s="29"/>
      <c r="C522" s="29"/>
      <c r="D522" s="29"/>
      <c r="E522" s="29"/>
      <c r="F522" s="29"/>
      <c r="G522" s="29"/>
      <c r="H522" s="29"/>
    </row>
    <row r="523" spans="1:8" s="34" customFormat="1">
      <c r="A523" s="29"/>
      <c r="B523" s="29"/>
      <c r="C523" s="29"/>
      <c r="D523" s="29"/>
      <c r="E523" s="29"/>
      <c r="F523" s="29"/>
      <c r="G523" s="29"/>
      <c r="H523" s="29"/>
    </row>
    <row r="524" spans="1:8" s="34" customFormat="1">
      <c r="A524" s="29"/>
      <c r="B524" s="29"/>
      <c r="C524" s="29"/>
      <c r="D524" s="29"/>
      <c r="E524" s="29"/>
      <c r="F524" s="29"/>
      <c r="G524" s="29"/>
      <c r="H524" s="29"/>
    </row>
    <row r="525" spans="1:8" s="34" customFormat="1">
      <c r="A525" s="29"/>
      <c r="B525" s="29"/>
      <c r="C525" s="29"/>
      <c r="D525" s="29"/>
      <c r="E525" s="29"/>
      <c r="F525" s="29"/>
      <c r="G525" s="29"/>
      <c r="H525" s="29"/>
    </row>
    <row r="526" spans="1:8" s="34" customFormat="1">
      <c r="A526" s="29"/>
      <c r="B526" s="29"/>
      <c r="C526" s="29"/>
      <c r="D526" s="29"/>
      <c r="E526" s="29"/>
      <c r="F526" s="29"/>
      <c r="G526" s="29"/>
      <c r="H526" s="29"/>
    </row>
    <row r="527" spans="1:8" s="34" customFormat="1">
      <c r="A527" s="29"/>
      <c r="B527" s="29"/>
      <c r="C527" s="29"/>
      <c r="D527" s="29"/>
      <c r="E527" s="29"/>
      <c r="F527" s="29"/>
      <c r="G527" s="29"/>
      <c r="H527" s="29"/>
    </row>
    <row r="528" spans="1:8" s="34" customFormat="1">
      <c r="A528" s="29"/>
      <c r="B528" s="29"/>
      <c r="C528" s="29"/>
      <c r="D528" s="29"/>
      <c r="E528" s="29"/>
      <c r="F528" s="29"/>
      <c r="G528" s="29"/>
      <c r="H528" s="29"/>
    </row>
    <row r="529" spans="1:8" s="34" customFormat="1">
      <c r="A529" s="29"/>
      <c r="B529" s="29"/>
      <c r="C529" s="29"/>
      <c r="D529" s="29"/>
      <c r="E529" s="29"/>
      <c r="F529" s="29"/>
      <c r="G529" s="29"/>
      <c r="H529" s="29"/>
    </row>
    <row r="530" spans="1:8" s="34" customFormat="1">
      <c r="A530" s="29"/>
      <c r="B530" s="29"/>
      <c r="C530" s="29"/>
      <c r="D530" s="29"/>
      <c r="E530" s="29"/>
      <c r="F530" s="29"/>
      <c r="G530" s="29"/>
      <c r="H530" s="29"/>
    </row>
    <row r="531" spans="1:8" s="34" customFormat="1">
      <c r="A531" s="29"/>
      <c r="B531" s="29"/>
      <c r="C531" s="29"/>
      <c r="D531" s="29"/>
      <c r="E531" s="29"/>
      <c r="F531" s="29"/>
      <c r="G531" s="29"/>
      <c r="H531" s="29"/>
    </row>
    <row r="532" spans="1:8" s="34" customFormat="1">
      <c r="A532" s="29"/>
      <c r="B532" s="29"/>
      <c r="C532" s="29"/>
      <c r="D532" s="29"/>
      <c r="E532" s="29"/>
      <c r="F532" s="29"/>
      <c r="G532" s="29"/>
      <c r="H532" s="29"/>
    </row>
    <row r="533" spans="1:8" s="34" customFormat="1">
      <c r="A533" s="29"/>
      <c r="B533" s="29"/>
      <c r="C533" s="29"/>
      <c r="D533" s="29"/>
      <c r="E533" s="29"/>
      <c r="F533" s="29"/>
      <c r="G533" s="29"/>
      <c r="H533" s="29"/>
    </row>
    <row r="534" spans="1:8" s="34" customFormat="1">
      <c r="A534" s="29"/>
      <c r="B534" s="29"/>
      <c r="C534" s="29"/>
      <c r="D534" s="29"/>
      <c r="E534" s="29"/>
      <c r="F534" s="29"/>
      <c r="G534" s="29"/>
      <c r="H534" s="29"/>
    </row>
    <row r="535" spans="1:8" s="34" customFormat="1">
      <c r="A535" s="29"/>
      <c r="B535" s="29"/>
      <c r="C535" s="29"/>
      <c r="D535" s="29"/>
      <c r="E535" s="29"/>
      <c r="F535" s="29"/>
      <c r="G535" s="29"/>
      <c r="H535" s="29"/>
    </row>
    <row r="536" spans="1:8" s="34" customFormat="1">
      <c r="A536" s="29"/>
      <c r="B536" s="29"/>
      <c r="C536" s="29"/>
      <c r="D536" s="29"/>
      <c r="E536" s="29"/>
      <c r="F536" s="29"/>
      <c r="G536" s="29"/>
      <c r="H536" s="29"/>
    </row>
    <row r="537" spans="1:8" s="34" customFormat="1">
      <c r="A537" s="29"/>
      <c r="B537" s="29"/>
      <c r="C537" s="29"/>
      <c r="D537" s="29"/>
      <c r="E537" s="29"/>
      <c r="F537" s="29"/>
      <c r="G537" s="29"/>
      <c r="H537" s="29"/>
    </row>
    <row r="538" spans="1:8" s="34" customFormat="1">
      <c r="A538" s="29"/>
      <c r="B538" s="29"/>
      <c r="C538" s="29"/>
      <c r="D538" s="29"/>
      <c r="E538" s="29"/>
      <c r="F538" s="29"/>
      <c r="G538" s="29"/>
      <c r="H538" s="29"/>
    </row>
    <row r="539" spans="1:8" s="34" customFormat="1">
      <c r="A539" s="29"/>
      <c r="B539" s="29"/>
      <c r="C539" s="29"/>
      <c r="D539" s="29"/>
      <c r="E539" s="29"/>
      <c r="F539" s="29"/>
      <c r="G539" s="29"/>
      <c r="H539" s="29"/>
    </row>
    <row r="540" spans="1:8" s="34" customFormat="1">
      <c r="A540" s="29"/>
      <c r="B540" s="29"/>
      <c r="C540" s="29"/>
      <c r="D540" s="29"/>
      <c r="E540" s="29"/>
      <c r="F540" s="29"/>
      <c r="G540" s="29"/>
      <c r="H540" s="29"/>
    </row>
    <row r="541" spans="1:8" s="34" customFormat="1">
      <c r="A541" s="29"/>
      <c r="B541" s="29"/>
      <c r="C541" s="29"/>
      <c r="D541" s="29"/>
      <c r="E541" s="29"/>
      <c r="F541" s="29"/>
      <c r="G541" s="29"/>
      <c r="H541" s="29"/>
    </row>
    <row r="542" spans="1:8" s="34" customFormat="1">
      <c r="A542" s="29"/>
      <c r="B542" s="29"/>
      <c r="C542" s="29"/>
      <c r="D542" s="29"/>
      <c r="E542" s="29"/>
      <c r="F542" s="29"/>
      <c r="G542" s="29"/>
      <c r="H542" s="29"/>
    </row>
    <row r="543" spans="1:8" s="34" customFormat="1">
      <c r="A543" s="29"/>
      <c r="B543" s="29"/>
      <c r="C543" s="29"/>
      <c r="D543" s="29"/>
      <c r="E543" s="29"/>
      <c r="F543" s="29"/>
      <c r="G543" s="29"/>
      <c r="H543" s="29"/>
    </row>
    <row r="544" spans="1:8" s="34" customFormat="1">
      <c r="A544" s="29"/>
      <c r="B544" s="29"/>
      <c r="C544" s="29"/>
      <c r="D544" s="29"/>
      <c r="E544" s="29"/>
      <c r="F544" s="29"/>
      <c r="G544" s="29"/>
      <c r="H544" s="29"/>
    </row>
    <row r="545" spans="1:8" s="34" customFormat="1">
      <c r="A545" s="29"/>
      <c r="B545" s="29"/>
      <c r="C545" s="29"/>
      <c r="D545" s="29"/>
      <c r="E545" s="29"/>
      <c r="F545" s="29"/>
      <c r="G545" s="29"/>
      <c r="H545" s="29"/>
    </row>
    <row r="546" spans="1:8" s="34" customFormat="1">
      <c r="A546" s="29"/>
      <c r="B546" s="29"/>
      <c r="C546" s="29"/>
      <c r="D546" s="29"/>
      <c r="E546" s="29"/>
      <c r="F546" s="29"/>
      <c r="G546" s="29"/>
      <c r="H546" s="29"/>
    </row>
    <row r="547" spans="1:8" s="34" customFormat="1">
      <c r="A547" s="29"/>
      <c r="B547" s="29"/>
      <c r="C547" s="29"/>
      <c r="D547" s="29"/>
      <c r="E547" s="29"/>
      <c r="F547" s="29"/>
      <c r="G547" s="29"/>
      <c r="H547" s="29"/>
    </row>
    <row r="548" spans="1:8" s="34" customFormat="1">
      <c r="A548" s="29"/>
      <c r="B548" s="29"/>
      <c r="C548" s="29"/>
      <c r="D548" s="29"/>
      <c r="E548" s="29"/>
      <c r="F548" s="29"/>
      <c r="G548" s="29"/>
      <c r="H548" s="29"/>
    </row>
    <row r="549" spans="1:8" s="34" customFormat="1">
      <c r="A549" s="29"/>
      <c r="B549" s="29"/>
      <c r="C549" s="29"/>
      <c r="D549" s="29"/>
      <c r="E549" s="29"/>
      <c r="F549" s="29"/>
      <c r="G549" s="29"/>
      <c r="H549" s="29"/>
    </row>
    <row r="550" spans="1:8" s="34" customFormat="1">
      <c r="A550" s="29"/>
      <c r="B550" s="29"/>
      <c r="C550" s="29"/>
      <c r="D550" s="29"/>
      <c r="E550" s="29"/>
      <c r="F550" s="29"/>
      <c r="G550" s="29"/>
      <c r="H550" s="29"/>
    </row>
    <row r="551" spans="1:8" s="34" customFormat="1">
      <c r="A551" s="29"/>
      <c r="B551" s="29"/>
      <c r="C551" s="29"/>
      <c r="D551" s="29"/>
      <c r="E551" s="29"/>
      <c r="F551" s="29"/>
      <c r="G551" s="29"/>
      <c r="H551" s="29"/>
    </row>
    <row r="552" spans="1:8" s="34" customFormat="1">
      <c r="A552" s="29"/>
      <c r="B552" s="29"/>
      <c r="C552" s="29"/>
      <c r="D552" s="29"/>
      <c r="E552" s="29"/>
      <c r="F552" s="29"/>
      <c r="G552" s="29"/>
      <c r="H552" s="29"/>
    </row>
    <row r="553" spans="1:8" s="34" customFormat="1">
      <c r="A553" s="29"/>
      <c r="B553" s="29"/>
      <c r="C553" s="29"/>
      <c r="D553" s="29"/>
      <c r="E553" s="29"/>
      <c r="F553" s="29"/>
      <c r="G553" s="29"/>
      <c r="H553" s="29"/>
    </row>
    <row r="554" spans="1:8" s="34" customFormat="1">
      <c r="A554" s="29"/>
      <c r="B554" s="29"/>
      <c r="C554" s="29"/>
      <c r="D554" s="29"/>
      <c r="E554" s="29"/>
      <c r="F554" s="29"/>
      <c r="G554" s="29"/>
      <c r="H554" s="29"/>
    </row>
    <row r="555" spans="1:8" s="34" customFormat="1">
      <c r="A555" s="29"/>
      <c r="B555" s="29"/>
      <c r="C555" s="29"/>
      <c r="D555" s="29"/>
      <c r="E555" s="29"/>
      <c r="F555" s="29"/>
      <c r="G555" s="29"/>
      <c r="H555" s="29"/>
    </row>
    <row r="556" spans="1:8" s="34" customFormat="1">
      <c r="A556" s="29"/>
      <c r="B556" s="29"/>
      <c r="C556" s="29"/>
      <c r="D556" s="29"/>
      <c r="E556" s="29"/>
      <c r="F556" s="29"/>
      <c r="G556" s="29"/>
      <c r="H556" s="29"/>
    </row>
    <row r="557" spans="1:8" s="34" customFormat="1">
      <c r="A557" s="29"/>
      <c r="B557" s="29"/>
      <c r="C557" s="29"/>
      <c r="D557" s="29"/>
      <c r="E557" s="29"/>
      <c r="F557" s="29"/>
      <c r="G557" s="29"/>
      <c r="H557" s="29"/>
    </row>
    <row r="558" spans="1:8" s="34" customFormat="1">
      <c r="A558" s="29"/>
      <c r="B558" s="29"/>
      <c r="C558" s="29"/>
      <c r="D558" s="29"/>
      <c r="E558" s="29"/>
      <c r="F558" s="29"/>
      <c r="G558" s="29"/>
      <c r="H558" s="29"/>
    </row>
    <row r="559" spans="1:8" s="34" customFormat="1">
      <c r="A559" s="29"/>
      <c r="B559" s="29"/>
      <c r="C559" s="29"/>
      <c r="D559" s="29"/>
      <c r="E559" s="29"/>
      <c r="F559" s="29"/>
      <c r="G559" s="29"/>
      <c r="H559" s="29"/>
    </row>
    <row r="560" spans="1:8" s="34" customFormat="1">
      <c r="A560" s="29"/>
      <c r="B560" s="29"/>
      <c r="C560" s="29"/>
      <c r="D560" s="29"/>
      <c r="E560" s="29"/>
      <c r="F560" s="29"/>
      <c r="G560" s="29"/>
      <c r="H560" s="29"/>
    </row>
    <row r="561" spans="1:8" s="34" customFormat="1">
      <c r="A561" s="29"/>
      <c r="B561" s="29"/>
      <c r="C561" s="29"/>
      <c r="D561" s="29"/>
      <c r="E561" s="29"/>
      <c r="F561" s="29"/>
      <c r="G561" s="29"/>
      <c r="H561" s="29"/>
    </row>
    <row r="562" spans="1:8" s="34" customFormat="1">
      <c r="A562" s="29"/>
      <c r="B562" s="29"/>
      <c r="C562" s="29"/>
      <c r="D562" s="29"/>
      <c r="E562" s="29"/>
      <c r="F562" s="29"/>
      <c r="G562" s="29"/>
      <c r="H562" s="29"/>
    </row>
    <row r="563" spans="1:8" s="34" customFormat="1">
      <c r="A563" s="29"/>
      <c r="B563" s="29"/>
      <c r="C563" s="29"/>
      <c r="D563" s="29"/>
      <c r="E563" s="29"/>
      <c r="F563" s="29"/>
      <c r="G563" s="29"/>
      <c r="H563" s="29"/>
    </row>
    <row r="564" spans="1:8" s="34" customFormat="1">
      <c r="A564" s="29"/>
      <c r="B564" s="29"/>
      <c r="C564" s="29"/>
      <c r="D564" s="29"/>
      <c r="E564" s="29"/>
      <c r="F564" s="29"/>
      <c r="G564" s="29"/>
      <c r="H564" s="29"/>
    </row>
    <row r="565" spans="1:8" s="34" customFormat="1">
      <c r="A565" s="29"/>
      <c r="B565" s="29"/>
      <c r="C565" s="29"/>
      <c r="D565" s="29"/>
      <c r="E565" s="29"/>
      <c r="F565" s="29"/>
      <c r="G565" s="29"/>
      <c r="H565" s="29"/>
    </row>
    <row r="566" spans="1:8" s="34" customFormat="1">
      <c r="A566" s="29"/>
      <c r="B566" s="29"/>
      <c r="C566" s="29"/>
      <c r="D566" s="29"/>
      <c r="E566" s="29"/>
      <c r="F566" s="29"/>
      <c r="G566" s="29"/>
      <c r="H566" s="29"/>
    </row>
    <row r="567" spans="1:8" s="34" customFormat="1">
      <c r="A567" s="29"/>
      <c r="B567" s="29"/>
      <c r="C567" s="29"/>
      <c r="D567" s="29"/>
      <c r="E567" s="29"/>
      <c r="F567" s="29"/>
      <c r="G567" s="29"/>
      <c r="H567" s="29"/>
    </row>
    <row r="568" spans="1:8" s="34" customFormat="1">
      <c r="A568" s="29"/>
      <c r="B568" s="29"/>
      <c r="C568" s="29"/>
      <c r="D568" s="29"/>
      <c r="E568" s="29"/>
      <c r="F568" s="29"/>
      <c r="G568" s="29"/>
      <c r="H568" s="29"/>
    </row>
    <row r="569" spans="1:8" s="34" customFormat="1">
      <c r="A569" s="29"/>
      <c r="B569" s="29"/>
      <c r="C569" s="29"/>
      <c r="D569" s="29"/>
      <c r="E569" s="29"/>
      <c r="F569" s="29"/>
      <c r="G569" s="29"/>
      <c r="H569" s="29"/>
    </row>
    <row r="570" spans="1:8" s="34" customFormat="1">
      <c r="A570" s="29"/>
      <c r="B570" s="29"/>
      <c r="C570" s="29"/>
      <c r="D570" s="29"/>
      <c r="E570" s="29"/>
      <c r="F570" s="29"/>
      <c r="G570" s="29"/>
      <c r="H570" s="29"/>
    </row>
    <row r="571" spans="1:8" s="34" customFormat="1">
      <c r="A571" s="29"/>
      <c r="B571" s="29"/>
      <c r="C571" s="29"/>
      <c r="D571" s="29"/>
      <c r="E571" s="29"/>
      <c r="F571" s="29"/>
      <c r="G571" s="29"/>
      <c r="H571" s="29"/>
    </row>
    <row r="572" spans="1:8" s="34" customFormat="1">
      <c r="A572" s="29"/>
      <c r="B572" s="29"/>
      <c r="C572" s="29"/>
      <c r="D572" s="29"/>
      <c r="E572" s="29"/>
      <c r="F572" s="29"/>
      <c r="G572" s="29"/>
      <c r="H572" s="29"/>
    </row>
    <row r="573" spans="1:8" s="34" customFormat="1">
      <c r="A573" s="29"/>
      <c r="B573" s="29"/>
      <c r="C573" s="29"/>
      <c r="D573" s="29"/>
      <c r="E573" s="29"/>
      <c r="F573" s="29"/>
      <c r="G573" s="29"/>
      <c r="H573" s="29"/>
    </row>
    <row r="574" spans="1:8" s="34" customFormat="1">
      <c r="A574" s="29"/>
      <c r="B574" s="29"/>
      <c r="C574" s="29"/>
      <c r="D574" s="29"/>
      <c r="E574" s="29"/>
      <c r="F574" s="29"/>
      <c r="G574" s="29"/>
      <c r="H574" s="29"/>
    </row>
    <row r="575" spans="1:8" s="34" customFormat="1">
      <c r="A575" s="29"/>
      <c r="B575" s="29"/>
      <c r="C575" s="29"/>
      <c r="D575" s="29"/>
      <c r="E575" s="29"/>
      <c r="F575" s="29"/>
      <c r="G575" s="29"/>
      <c r="H575" s="29"/>
    </row>
    <row r="576" spans="1:8" s="34" customFormat="1">
      <c r="A576" s="29"/>
      <c r="B576" s="29"/>
      <c r="C576" s="29"/>
      <c r="D576" s="29"/>
      <c r="E576" s="29"/>
      <c r="F576" s="29"/>
      <c r="G576" s="29"/>
      <c r="H576" s="29"/>
    </row>
    <row r="577" spans="1:8" s="34" customFormat="1">
      <c r="A577" s="29"/>
      <c r="B577" s="29"/>
      <c r="C577" s="29"/>
      <c r="D577" s="29"/>
      <c r="E577" s="29"/>
      <c r="F577" s="29"/>
      <c r="G577" s="29"/>
      <c r="H577" s="29"/>
    </row>
    <row r="578" spans="1:8" s="34" customFormat="1">
      <c r="A578" s="29"/>
      <c r="B578" s="29"/>
      <c r="C578" s="29"/>
      <c r="D578" s="29"/>
      <c r="E578" s="29"/>
      <c r="F578" s="29"/>
      <c r="G578" s="29"/>
      <c r="H578" s="29"/>
    </row>
    <row r="579" spans="1:8" s="34" customFormat="1">
      <c r="A579" s="29"/>
      <c r="B579" s="29"/>
      <c r="C579" s="29"/>
      <c r="D579" s="29"/>
      <c r="E579" s="29"/>
      <c r="F579" s="29"/>
      <c r="G579" s="29"/>
      <c r="H579" s="29"/>
    </row>
    <row r="580" spans="1:8" s="34" customFormat="1">
      <c r="A580" s="29"/>
      <c r="B580" s="29"/>
      <c r="C580" s="29"/>
      <c r="D580" s="29"/>
      <c r="E580" s="29"/>
      <c r="F580" s="29"/>
      <c r="G580" s="29"/>
      <c r="H580" s="29"/>
    </row>
    <row r="581" spans="1:8" s="34" customFormat="1">
      <c r="A581" s="29"/>
      <c r="B581" s="29"/>
      <c r="C581" s="29"/>
      <c r="D581" s="29"/>
      <c r="E581" s="29"/>
      <c r="F581" s="29"/>
      <c r="G581" s="29"/>
      <c r="H581" s="29"/>
    </row>
    <row r="582" spans="1:8" s="34" customFormat="1">
      <c r="A582" s="29"/>
      <c r="B582" s="29"/>
      <c r="C582" s="29"/>
      <c r="D582" s="29"/>
      <c r="E582" s="29"/>
      <c r="F582" s="29"/>
      <c r="G582" s="29"/>
      <c r="H582" s="29"/>
    </row>
    <row r="583" spans="1:8" s="34" customFormat="1">
      <c r="A583" s="29"/>
      <c r="B583" s="29"/>
      <c r="C583" s="29"/>
      <c r="D583" s="29"/>
      <c r="E583" s="29"/>
      <c r="F583" s="29"/>
      <c r="G583" s="29"/>
      <c r="H583" s="29"/>
    </row>
    <row r="584" spans="1:8" s="34" customFormat="1">
      <c r="A584" s="29"/>
      <c r="B584" s="29"/>
      <c r="C584" s="29"/>
      <c r="D584" s="29"/>
      <c r="E584" s="29"/>
      <c r="F584" s="29"/>
      <c r="G584" s="29"/>
      <c r="H584" s="29"/>
    </row>
    <row r="585" spans="1:8" s="34" customFormat="1">
      <c r="A585" s="29"/>
      <c r="B585" s="29"/>
      <c r="C585" s="29"/>
      <c r="D585" s="29"/>
      <c r="E585" s="29"/>
      <c r="F585" s="29"/>
      <c r="G585" s="29"/>
      <c r="H585" s="29"/>
    </row>
    <row r="586" spans="1:8" s="34" customFormat="1">
      <c r="A586" s="29"/>
      <c r="B586" s="29"/>
      <c r="C586" s="29"/>
      <c r="D586" s="29"/>
      <c r="E586" s="29"/>
      <c r="F586" s="29"/>
      <c r="G586" s="29"/>
      <c r="H586" s="29"/>
    </row>
    <row r="587" spans="1:8" s="34" customFormat="1">
      <c r="A587" s="29"/>
      <c r="B587" s="29"/>
      <c r="C587" s="29"/>
      <c r="D587" s="29"/>
      <c r="E587" s="29"/>
      <c r="F587" s="29"/>
      <c r="G587" s="29"/>
      <c r="H587" s="29"/>
    </row>
    <row r="588" spans="1:8" s="34" customFormat="1">
      <c r="A588" s="29"/>
      <c r="B588" s="29"/>
      <c r="C588" s="29"/>
      <c r="D588" s="29"/>
      <c r="E588" s="29"/>
      <c r="F588" s="29"/>
      <c r="G588" s="29"/>
      <c r="H588" s="29"/>
    </row>
    <row r="589" spans="1:8" s="34" customFormat="1">
      <c r="A589" s="29"/>
      <c r="B589" s="29"/>
      <c r="C589" s="29"/>
      <c r="D589" s="29"/>
      <c r="E589" s="29"/>
      <c r="F589" s="29"/>
      <c r="G589" s="29"/>
      <c r="H589" s="29"/>
    </row>
    <row r="590" spans="1:8" s="34" customFormat="1">
      <c r="A590" s="29"/>
      <c r="B590" s="29"/>
      <c r="C590" s="29"/>
      <c r="D590" s="29"/>
      <c r="E590" s="29"/>
      <c r="F590" s="29"/>
      <c r="G590" s="29"/>
      <c r="H590" s="29"/>
    </row>
    <row r="591" spans="1:8" s="34" customFormat="1">
      <c r="A591" s="29"/>
      <c r="B591" s="29"/>
      <c r="C591" s="29"/>
      <c r="D591" s="29"/>
      <c r="E591" s="29"/>
      <c r="F591" s="29"/>
      <c r="G591" s="29"/>
      <c r="H591" s="29"/>
    </row>
    <row r="592" spans="1:8" s="34" customFormat="1">
      <c r="A592" s="29"/>
      <c r="B592" s="29"/>
      <c r="C592" s="29"/>
      <c r="D592" s="29"/>
      <c r="E592" s="29"/>
      <c r="F592" s="29"/>
      <c r="G592" s="29"/>
      <c r="H592" s="29"/>
    </row>
    <row r="593" spans="1:8" s="34" customFormat="1">
      <c r="A593" s="29"/>
      <c r="B593" s="29"/>
      <c r="C593" s="29"/>
      <c r="D593" s="29"/>
      <c r="E593" s="29"/>
      <c r="F593" s="29"/>
      <c r="G593" s="29"/>
      <c r="H593" s="29"/>
    </row>
    <row r="594" spans="1:8" s="34" customFormat="1">
      <c r="A594" s="29"/>
      <c r="B594" s="29"/>
      <c r="C594" s="29"/>
      <c r="D594" s="29"/>
      <c r="E594" s="29"/>
      <c r="F594" s="29"/>
      <c r="G594" s="29"/>
      <c r="H594" s="29"/>
    </row>
    <row r="595" spans="1:8" s="34" customFormat="1">
      <c r="A595" s="29"/>
      <c r="B595" s="29"/>
      <c r="C595" s="29"/>
      <c r="D595" s="29"/>
      <c r="E595" s="29"/>
      <c r="F595" s="29"/>
      <c r="G595" s="29"/>
      <c r="H595" s="29"/>
    </row>
    <row r="596" spans="1:8" s="34" customFormat="1">
      <c r="A596" s="29"/>
      <c r="B596" s="29"/>
      <c r="C596" s="29"/>
      <c r="D596" s="29"/>
      <c r="E596" s="29"/>
      <c r="F596" s="29"/>
      <c r="G596" s="29"/>
      <c r="H596" s="29"/>
    </row>
    <row r="597" spans="1:8" s="34" customFormat="1">
      <c r="A597" s="29"/>
      <c r="B597" s="29"/>
      <c r="C597" s="29"/>
      <c r="D597" s="29"/>
      <c r="E597" s="29"/>
      <c r="F597" s="29"/>
      <c r="G597" s="29"/>
      <c r="H597" s="29"/>
    </row>
    <row r="598" spans="1:8" s="34" customFormat="1">
      <c r="A598" s="29"/>
      <c r="B598" s="29"/>
      <c r="C598" s="29"/>
      <c r="D598" s="29"/>
      <c r="E598" s="29"/>
      <c r="F598" s="29"/>
      <c r="G598" s="29"/>
      <c r="H598" s="29"/>
    </row>
    <row r="599" spans="1:8" s="34" customFormat="1">
      <c r="A599" s="29"/>
      <c r="B599" s="29"/>
      <c r="C599" s="29"/>
      <c r="D599" s="29"/>
      <c r="E599" s="29"/>
      <c r="F599" s="29"/>
      <c r="G599" s="29"/>
      <c r="H599" s="29"/>
    </row>
    <row r="600" spans="1:8" s="34" customFormat="1">
      <c r="A600" s="29"/>
      <c r="B600" s="29"/>
      <c r="C600" s="29"/>
      <c r="D600" s="29"/>
      <c r="E600" s="29"/>
      <c r="F600" s="29"/>
      <c r="G600" s="29"/>
      <c r="H600" s="29"/>
    </row>
    <row r="601" spans="1:8" s="34" customFormat="1">
      <c r="A601" s="29"/>
      <c r="B601" s="29"/>
      <c r="C601" s="29"/>
      <c r="D601" s="29"/>
      <c r="E601" s="29"/>
      <c r="F601" s="29"/>
      <c r="G601" s="29"/>
      <c r="H601" s="29"/>
    </row>
    <row r="602" spans="1:8" s="34" customFormat="1">
      <c r="A602" s="29"/>
      <c r="B602" s="29"/>
      <c r="C602" s="29"/>
      <c r="D602" s="29"/>
      <c r="E602" s="29"/>
      <c r="F602" s="29"/>
      <c r="G602" s="29"/>
      <c r="H602" s="29"/>
    </row>
    <row r="603" spans="1:8" s="34" customFormat="1">
      <c r="A603" s="29"/>
      <c r="B603" s="29"/>
      <c r="C603" s="29"/>
      <c r="D603" s="29"/>
      <c r="E603" s="29"/>
      <c r="F603" s="29"/>
      <c r="G603" s="29"/>
      <c r="H603" s="29"/>
    </row>
    <row r="604" spans="1:8" s="34" customFormat="1">
      <c r="A604" s="29"/>
      <c r="B604" s="29"/>
      <c r="C604" s="29"/>
      <c r="D604" s="29"/>
      <c r="E604" s="29"/>
      <c r="F604" s="29"/>
      <c r="G604" s="29"/>
      <c r="H604" s="29"/>
    </row>
    <row r="605" spans="1:8" s="34" customFormat="1">
      <c r="A605" s="29"/>
      <c r="B605" s="29"/>
      <c r="C605" s="29"/>
      <c r="D605" s="29"/>
      <c r="E605" s="29"/>
      <c r="F605" s="29"/>
      <c r="G605" s="29"/>
      <c r="H605" s="29"/>
    </row>
    <row r="606" spans="1:8" s="34" customFormat="1">
      <c r="A606" s="29"/>
      <c r="B606" s="29"/>
      <c r="C606" s="29"/>
      <c r="D606" s="29"/>
      <c r="E606" s="29"/>
      <c r="F606" s="29"/>
      <c r="G606" s="29"/>
      <c r="H606" s="29"/>
    </row>
    <row r="607" spans="1:8" s="34" customFormat="1">
      <c r="A607" s="29"/>
      <c r="B607" s="29"/>
      <c r="C607" s="29"/>
      <c r="D607" s="29"/>
      <c r="E607" s="29"/>
      <c r="F607" s="29"/>
      <c r="G607" s="29"/>
      <c r="H607" s="29"/>
    </row>
    <row r="608" spans="1:8" s="34" customFormat="1">
      <c r="A608" s="29"/>
      <c r="B608" s="29"/>
      <c r="C608" s="29"/>
      <c r="D608" s="29"/>
      <c r="E608" s="29"/>
      <c r="F608" s="29"/>
      <c r="G608" s="29"/>
      <c r="H608" s="29"/>
    </row>
    <row r="609" spans="1:8" s="34" customFormat="1">
      <c r="A609" s="29"/>
      <c r="B609" s="29"/>
      <c r="C609" s="29"/>
      <c r="D609" s="29"/>
      <c r="E609" s="29"/>
      <c r="F609" s="29"/>
      <c r="G609" s="29"/>
      <c r="H609" s="29"/>
    </row>
    <row r="610" spans="1:8" s="34" customFormat="1">
      <c r="A610" s="29"/>
      <c r="B610" s="29"/>
      <c r="C610" s="29"/>
      <c r="D610" s="29"/>
      <c r="E610" s="29"/>
      <c r="F610" s="29"/>
      <c r="G610" s="29"/>
      <c r="H610" s="29"/>
    </row>
    <row r="611" spans="1:8" s="34" customFormat="1">
      <c r="A611" s="29"/>
      <c r="B611" s="29"/>
      <c r="C611" s="29"/>
      <c r="D611" s="29"/>
      <c r="E611" s="29"/>
      <c r="F611" s="29"/>
      <c r="G611" s="29"/>
      <c r="H611" s="29"/>
    </row>
    <row r="612" spans="1:8" s="34" customFormat="1">
      <c r="A612" s="29"/>
      <c r="B612" s="29"/>
      <c r="C612" s="29"/>
      <c r="D612" s="29"/>
      <c r="E612" s="29"/>
      <c r="F612" s="29"/>
      <c r="G612" s="29"/>
      <c r="H612" s="29"/>
    </row>
    <row r="613" spans="1:8" s="34" customFormat="1">
      <c r="A613" s="29"/>
      <c r="B613" s="29"/>
      <c r="C613" s="29"/>
      <c r="D613" s="29"/>
      <c r="E613" s="29"/>
      <c r="F613" s="29"/>
      <c r="G613" s="29"/>
      <c r="H613" s="29"/>
    </row>
    <row r="614" spans="1:8" s="34" customFormat="1">
      <c r="A614" s="29"/>
      <c r="B614" s="29"/>
      <c r="C614" s="29"/>
      <c r="D614" s="29"/>
      <c r="E614" s="29"/>
      <c r="F614" s="29"/>
      <c r="G614" s="29"/>
      <c r="H614" s="29"/>
    </row>
    <row r="615" spans="1:8" s="34" customFormat="1">
      <c r="A615" s="29"/>
      <c r="B615" s="29"/>
      <c r="C615" s="29"/>
      <c r="D615" s="29"/>
      <c r="E615" s="29"/>
      <c r="F615" s="29"/>
      <c r="G615" s="29"/>
      <c r="H615" s="29"/>
    </row>
    <row r="616" spans="1:8" s="34" customFormat="1">
      <c r="A616" s="29"/>
      <c r="B616" s="29"/>
      <c r="C616" s="29"/>
      <c r="D616" s="29"/>
      <c r="E616" s="29"/>
      <c r="F616" s="29"/>
      <c r="G616" s="29"/>
      <c r="H616" s="29"/>
    </row>
    <row r="617" spans="1:8" s="34" customFormat="1">
      <c r="A617" s="29"/>
      <c r="B617" s="29"/>
      <c r="C617" s="29"/>
      <c r="D617" s="29"/>
      <c r="E617" s="29"/>
      <c r="F617" s="29"/>
      <c r="G617" s="29"/>
      <c r="H617" s="29"/>
    </row>
    <row r="618" spans="1:8" s="34" customFormat="1">
      <c r="A618" s="29"/>
      <c r="B618" s="29"/>
      <c r="C618" s="29"/>
      <c r="D618" s="29"/>
      <c r="E618" s="29"/>
      <c r="F618" s="29"/>
      <c r="G618" s="29"/>
      <c r="H618" s="29"/>
    </row>
    <row r="619" spans="1:8" s="34" customFormat="1">
      <c r="A619" s="29"/>
      <c r="B619" s="29"/>
      <c r="C619" s="29"/>
      <c r="D619" s="29"/>
      <c r="E619" s="29"/>
      <c r="F619" s="29"/>
      <c r="G619" s="29"/>
      <c r="H619" s="29"/>
    </row>
    <row r="620" spans="1:8" s="34" customFormat="1">
      <c r="A620" s="29"/>
      <c r="B620" s="29"/>
      <c r="C620" s="29"/>
      <c r="D620" s="29"/>
      <c r="E620" s="29"/>
      <c r="F620" s="29"/>
      <c r="G620" s="29"/>
      <c r="H620" s="29"/>
    </row>
    <row r="621" spans="1:8" s="34" customFormat="1">
      <c r="A621" s="29"/>
      <c r="B621" s="29"/>
      <c r="C621" s="29"/>
      <c r="D621" s="29"/>
      <c r="E621" s="29"/>
      <c r="F621" s="29"/>
      <c r="G621" s="29"/>
      <c r="H621" s="29"/>
    </row>
    <row r="622" spans="1:8" s="34" customFormat="1">
      <c r="A622" s="29"/>
      <c r="B622" s="29"/>
      <c r="C622" s="29"/>
      <c r="D622" s="29"/>
      <c r="E622" s="29"/>
      <c r="F622" s="29"/>
      <c r="G622" s="29"/>
      <c r="H622" s="29"/>
    </row>
    <row r="623" spans="1:8" s="34" customFormat="1">
      <c r="A623" s="29"/>
      <c r="B623" s="29"/>
      <c r="C623" s="29"/>
      <c r="D623" s="29"/>
      <c r="E623" s="29"/>
      <c r="F623" s="29"/>
      <c r="G623" s="29"/>
      <c r="H623" s="29"/>
    </row>
    <row r="624" spans="1:8" s="34" customFormat="1">
      <c r="A624" s="29"/>
      <c r="B624" s="29"/>
      <c r="C624" s="29"/>
      <c r="D624" s="29"/>
      <c r="E624" s="29"/>
      <c r="F624" s="29"/>
      <c r="G624" s="29"/>
      <c r="H624" s="29"/>
    </row>
    <row r="625" spans="1:8" s="34" customFormat="1">
      <c r="A625" s="29"/>
      <c r="B625" s="29"/>
      <c r="C625" s="29"/>
      <c r="D625" s="29"/>
      <c r="E625" s="29"/>
      <c r="F625" s="29"/>
      <c r="G625" s="29"/>
      <c r="H625" s="29"/>
    </row>
    <row r="626" spans="1:8" s="34" customFormat="1">
      <c r="A626" s="29"/>
      <c r="B626" s="29"/>
      <c r="C626" s="29"/>
      <c r="D626" s="29"/>
      <c r="E626" s="29"/>
      <c r="F626" s="29"/>
      <c r="G626" s="29"/>
      <c r="H626" s="29"/>
    </row>
    <row r="627" spans="1:8" s="34" customFormat="1">
      <c r="A627" s="29"/>
      <c r="B627" s="29"/>
      <c r="C627" s="29"/>
      <c r="D627" s="29"/>
      <c r="E627" s="29"/>
      <c r="F627" s="29"/>
      <c r="G627" s="29"/>
      <c r="H627" s="29"/>
    </row>
    <row r="628" spans="1:8" s="34" customFormat="1">
      <c r="A628" s="29"/>
      <c r="B628" s="29"/>
      <c r="C628" s="29"/>
      <c r="D628" s="29"/>
      <c r="E628" s="29"/>
      <c r="F628" s="29"/>
      <c r="G628" s="29"/>
      <c r="H628" s="29"/>
    </row>
    <row r="629" spans="1:8" s="34" customFormat="1">
      <c r="A629" s="29"/>
      <c r="B629" s="29"/>
      <c r="C629" s="29"/>
      <c r="D629" s="29"/>
      <c r="E629" s="29"/>
      <c r="F629" s="29"/>
      <c r="G629" s="29"/>
      <c r="H629" s="29"/>
    </row>
    <row r="630" spans="1:8" s="34" customFormat="1">
      <c r="A630" s="29"/>
      <c r="B630" s="29"/>
      <c r="C630" s="29"/>
      <c r="D630" s="29"/>
      <c r="E630" s="29"/>
      <c r="F630" s="29"/>
      <c r="G630" s="29"/>
      <c r="H630" s="29"/>
    </row>
    <row r="631" spans="1:8" s="34" customFormat="1">
      <c r="A631" s="29"/>
      <c r="B631" s="29"/>
      <c r="C631" s="29"/>
      <c r="D631" s="29"/>
      <c r="E631" s="29"/>
      <c r="F631" s="29"/>
      <c r="G631" s="29"/>
      <c r="H631" s="29"/>
    </row>
    <row r="632" spans="1:8" s="34" customFormat="1">
      <c r="A632" s="29"/>
      <c r="B632" s="29"/>
      <c r="C632" s="29"/>
      <c r="D632" s="29"/>
      <c r="E632" s="29"/>
      <c r="F632" s="29"/>
      <c r="G632" s="29"/>
      <c r="H632" s="29"/>
    </row>
    <row r="633" spans="1:8" s="34" customFormat="1">
      <c r="A633" s="29"/>
      <c r="B633" s="29"/>
      <c r="C633" s="29"/>
      <c r="D633" s="29"/>
      <c r="E633" s="29"/>
      <c r="F633" s="29"/>
      <c r="G633" s="29"/>
      <c r="H633" s="29"/>
    </row>
    <row r="634" spans="1:8" s="34" customFormat="1">
      <c r="A634" s="29"/>
      <c r="B634" s="29"/>
      <c r="C634" s="29"/>
      <c r="D634" s="29"/>
      <c r="E634" s="29"/>
      <c r="F634" s="29"/>
      <c r="G634" s="29"/>
      <c r="H634" s="29"/>
    </row>
    <row r="635" spans="1:8" s="34" customFormat="1">
      <c r="A635" s="29"/>
      <c r="B635" s="29"/>
      <c r="C635" s="29"/>
      <c r="D635" s="29"/>
      <c r="E635" s="29"/>
      <c r="F635" s="29"/>
      <c r="G635" s="29"/>
      <c r="H635" s="29"/>
    </row>
    <row r="636" spans="1:8" s="34" customFormat="1">
      <c r="A636" s="29"/>
      <c r="B636" s="29"/>
      <c r="C636" s="29"/>
      <c r="D636" s="29"/>
      <c r="E636" s="29"/>
      <c r="F636" s="29"/>
      <c r="G636" s="29"/>
      <c r="H636" s="29"/>
    </row>
    <row r="637" spans="1:8" s="34" customFormat="1">
      <c r="A637" s="29"/>
      <c r="B637" s="29"/>
      <c r="C637" s="29"/>
      <c r="D637" s="29"/>
      <c r="E637" s="29"/>
      <c r="F637" s="29"/>
      <c r="G637" s="29"/>
      <c r="H637" s="29"/>
    </row>
    <row r="638" spans="1:8" s="34" customFormat="1">
      <c r="A638" s="29"/>
      <c r="B638" s="29"/>
      <c r="C638" s="29"/>
      <c r="D638" s="29"/>
      <c r="E638" s="29"/>
      <c r="F638" s="29"/>
      <c r="G638" s="29"/>
      <c r="H638" s="29"/>
    </row>
    <row r="639" spans="1:8" s="34" customFormat="1">
      <c r="A639" s="29"/>
      <c r="B639" s="29"/>
      <c r="C639" s="29"/>
      <c r="D639" s="29"/>
      <c r="E639" s="29"/>
      <c r="F639" s="29"/>
      <c r="G639" s="29"/>
      <c r="H639" s="29"/>
    </row>
    <row r="640" spans="1:8" s="34" customFormat="1">
      <c r="A640" s="29"/>
      <c r="B640" s="29"/>
      <c r="C640" s="29"/>
      <c r="D640" s="29"/>
      <c r="E640" s="29"/>
      <c r="F640" s="29"/>
      <c r="G640" s="29"/>
      <c r="H640" s="29"/>
    </row>
    <row r="641" spans="1:8" s="34" customFormat="1">
      <c r="A641" s="29"/>
      <c r="B641" s="29"/>
      <c r="C641" s="29"/>
      <c r="D641" s="29"/>
      <c r="E641" s="29"/>
      <c r="F641" s="29"/>
      <c r="G641" s="29"/>
      <c r="H641" s="29"/>
    </row>
    <row r="642" spans="1:8" s="34" customFormat="1">
      <c r="A642" s="29"/>
      <c r="B642" s="29"/>
      <c r="C642" s="29"/>
      <c r="D642" s="29"/>
      <c r="E642" s="29"/>
      <c r="F642" s="29"/>
      <c r="G642" s="29"/>
      <c r="H642" s="29"/>
    </row>
    <row r="643" spans="1:8" s="34" customFormat="1">
      <c r="A643" s="29"/>
      <c r="B643" s="29"/>
      <c r="C643" s="29"/>
      <c r="D643" s="29"/>
      <c r="E643" s="29"/>
      <c r="F643" s="29"/>
      <c r="G643" s="29"/>
      <c r="H643" s="29"/>
    </row>
    <row r="644" spans="1:8" s="34" customFormat="1">
      <c r="A644" s="29"/>
      <c r="B644" s="29"/>
      <c r="C644" s="29"/>
      <c r="D644" s="29"/>
      <c r="E644" s="29"/>
      <c r="F644" s="29"/>
      <c r="G644" s="29"/>
      <c r="H644" s="29"/>
    </row>
    <row r="645" spans="1:8" s="34" customFormat="1">
      <c r="A645" s="29"/>
      <c r="B645" s="29"/>
      <c r="C645" s="29"/>
      <c r="D645" s="29"/>
      <c r="E645" s="29"/>
      <c r="F645" s="29"/>
      <c r="G645" s="29"/>
      <c r="H645" s="29"/>
    </row>
    <row r="646" spans="1:8" s="34" customFormat="1">
      <c r="A646" s="29"/>
      <c r="B646" s="29"/>
      <c r="C646" s="29"/>
      <c r="D646" s="29"/>
      <c r="E646" s="29"/>
      <c r="F646" s="29"/>
      <c r="G646" s="29"/>
      <c r="H646" s="29"/>
    </row>
    <row r="647" spans="1:8" s="34" customFormat="1">
      <c r="A647" s="29"/>
      <c r="B647" s="29"/>
      <c r="C647" s="29"/>
      <c r="D647" s="29"/>
      <c r="E647" s="29"/>
      <c r="F647" s="29"/>
      <c r="G647" s="29"/>
      <c r="H647" s="29"/>
    </row>
    <row r="648" spans="1:8" s="34" customFormat="1">
      <c r="A648" s="29"/>
      <c r="B648" s="29"/>
      <c r="C648" s="29"/>
      <c r="D648" s="29"/>
      <c r="E648" s="29"/>
      <c r="F648" s="29"/>
      <c r="G648" s="29"/>
      <c r="H648" s="29"/>
    </row>
    <row r="649" spans="1:8" s="34" customFormat="1">
      <c r="A649" s="29"/>
      <c r="B649" s="29"/>
      <c r="C649" s="29"/>
      <c r="D649" s="29"/>
      <c r="E649" s="29"/>
      <c r="F649" s="29"/>
      <c r="G649" s="29"/>
      <c r="H649" s="29"/>
    </row>
    <row r="650" spans="1:8" s="34" customFormat="1">
      <c r="A650" s="29"/>
      <c r="B650" s="29"/>
      <c r="C650" s="29"/>
      <c r="D650" s="29"/>
      <c r="E650" s="29"/>
      <c r="F650" s="29"/>
      <c r="G650" s="29"/>
      <c r="H650" s="29"/>
    </row>
    <row r="651" spans="1:8" s="34" customFormat="1">
      <c r="A651" s="29"/>
      <c r="B651" s="29"/>
      <c r="C651" s="29"/>
      <c r="D651" s="29"/>
      <c r="E651" s="29"/>
      <c r="F651" s="29"/>
      <c r="G651" s="29"/>
      <c r="H651" s="29"/>
    </row>
    <row r="652" spans="1:8" s="34" customFormat="1">
      <c r="A652" s="29"/>
      <c r="B652" s="29"/>
      <c r="C652" s="29"/>
      <c r="D652" s="29"/>
      <c r="E652" s="29"/>
      <c r="F652" s="29"/>
      <c r="G652" s="29"/>
      <c r="H652" s="29"/>
    </row>
    <row r="653" spans="1:8" s="34" customFormat="1">
      <c r="A653" s="29"/>
      <c r="B653" s="29"/>
      <c r="C653" s="29"/>
      <c r="D653" s="29"/>
      <c r="E653" s="29"/>
      <c r="F653" s="29"/>
      <c r="G653" s="29"/>
      <c r="H653" s="29"/>
    </row>
    <row r="654" spans="1:8" s="34" customFormat="1">
      <c r="A654" s="29"/>
      <c r="B654" s="29"/>
      <c r="C654" s="29"/>
      <c r="D654" s="29"/>
      <c r="E654" s="29"/>
      <c r="F654" s="29"/>
      <c r="G654" s="29"/>
      <c r="H654" s="29"/>
    </row>
    <row r="655" spans="1:8" s="34" customFormat="1">
      <c r="A655" s="29"/>
      <c r="B655" s="29"/>
      <c r="C655" s="29"/>
      <c r="D655" s="29"/>
      <c r="E655" s="29"/>
      <c r="F655" s="29"/>
      <c r="G655" s="29"/>
      <c r="H655" s="29"/>
    </row>
    <row r="656" spans="1:8" s="34" customFormat="1">
      <c r="A656" s="29"/>
      <c r="B656" s="29"/>
      <c r="C656" s="29"/>
      <c r="D656" s="29"/>
      <c r="E656" s="29"/>
      <c r="F656" s="29"/>
      <c r="G656" s="29"/>
      <c r="H656" s="29"/>
    </row>
    <row r="657" spans="1:8" s="34" customFormat="1">
      <c r="A657" s="29"/>
      <c r="B657" s="29"/>
      <c r="C657" s="29"/>
      <c r="D657" s="29"/>
      <c r="E657" s="29"/>
      <c r="F657" s="29"/>
      <c r="G657" s="29"/>
      <c r="H657" s="29"/>
    </row>
    <row r="658" spans="1:8" s="34" customFormat="1">
      <c r="A658" s="29"/>
      <c r="B658" s="29"/>
      <c r="C658" s="29"/>
      <c r="D658" s="29"/>
      <c r="E658" s="29"/>
      <c r="F658" s="29"/>
      <c r="G658" s="29"/>
      <c r="H658" s="29"/>
    </row>
    <row r="659" spans="1:8" s="34" customFormat="1">
      <c r="A659" s="29"/>
      <c r="B659" s="29"/>
      <c r="C659" s="29"/>
      <c r="D659" s="29"/>
      <c r="E659" s="29"/>
      <c r="F659" s="29"/>
      <c r="G659" s="29"/>
      <c r="H659" s="29"/>
    </row>
    <row r="660" spans="1:8" s="34" customFormat="1">
      <c r="A660" s="29"/>
      <c r="B660" s="29"/>
      <c r="C660" s="29"/>
      <c r="D660" s="29"/>
      <c r="E660" s="29"/>
      <c r="F660" s="29"/>
      <c r="G660" s="29"/>
      <c r="H660" s="29"/>
    </row>
    <row r="661" spans="1:8" s="34" customFormat="1">
      <c r="A661" s="29"/>
      <c r="B661" s="29"/>
      <c r="C661" s="29"/>
      <c r="D661" s="29"/>
      <c r="E661" s="29"/>
      <c r="F661" s="29"/>
      <c r="G661" s="29"/>
      <c r="H661" s="29"/>
    </row>
    <row r="662" spans="1:8" s="34" customFormat="1">
      <c r="A662" s="29"/>
      <c r="B662" s="29"/>
      <c r="C662" s="29"/>
      <c r="D662" s="29"/>
      <c r="E662" s="29"/>
      <c r="F662" s="29"/>
      <c r="G662" s="29"/>
      <c r="H662" s="29"/>
    </row>
    <row r="663" spans="1:8" s="34" customFormat="1">
      <c r="A663" s="29"/>
      <c r="B663" s="29"/>
      <c r="C663" s="29"/>
      <c r="D663" s="29"/>
      <c r="E663" s="29"/>
      <c r="F663" s="29"/>
      <c r="G663" s="29"/>
      <c r="H663" s="29"/>
    </row>
    <row r="664" spans="1:8" s="34" customFormat="1">
      <c r="A664" s="29"/>
      <c r="B664" s="29"/>
      <c r="C664" s="29"/>
      <c r="D664" s="29"/>
      <c r="E664" s="29"/>
      <c r="F664" s="29"/>
      <c r="G664" s="29"/>
      <c r="H664" s="29"/>
    </row>
    <row r="665" spans="1:8" s="34" customFormat="1">
      <c r="A665" s="29"/>
      <c r="B665" s="29"/>
      <c r="C665" s="29"/>
      <c r="D665" s="29"/>
      <c r="E665" s="29"/>
      <c r="F665" s="29"/>
      <c r="G665" s="29"/>
      <c r="H665" s="29"/>
    </row>
    <row r="666" spans="1:8" s="34" customFormat="1">
      <c r="A666" s="29"/>
      <c r="B666" s="29"/>
      <c r="C666" s="29"/>
      <c r="D666" s="29"/>
      <c r="E666" s="29"/>
      <c r="F666" s="29"/>
      <c r="G666" s="29"/>
      <c r="H666" s="29"/>
    </row>
    <row r="667" spans="1:8" s="34" customFormat="1">
      <c r="A667" s="29"/>
      <c r="B667" s="29"/>
      <c r="C667" s="29"/>
      <c r="D667" s="29"/>
      <c r="E667" s="29"/>
      <c r="F667" s="29"/>
      <c r="G667" s="29"/>
      <c r="H667" s="29"/>
    </row>
    <row r="668" spans="1:8" s="34" customFormat="1">
      <c r="A668" s="29"/>
      <c r="B668" s="29"/>
      <c r="C668" s="29"/>
      <c r="D668" s="29"/>
      <c r="E668" s="29"/>
      <c r="F668" s="29"/>
      <c r="G668" s="29"/>
      <c r="H668" s="29"/>
    </row>
    <row r="669" spans="1:8" s="34" customFormat="1">
      <c r="A669" s="29"/>
      <c r="B669" s="29"/>
      <c r="C669" s="29"/>
      <c r="D669" s="29"/>
      <c r="E669" s="29"/>
      <c r="F669" s="29"/>
      <c r="G669" s="29"/>
      <c r="H669" s="29"/>
    </row>
    <row r="670" spans="1:8" s="34" customFormat="1">
      <c r="A670" s="29"/>
      <c r="B670" s="29"/>
      <c r="C670" s="29"/>
      <c r="D670" s="29"/>
      <c r="E670" s="29"/>
      <c r="F670" s="29"/>
      <c r="G670" s="29"/>
      <c r="H670" s="29"/>
    </row>
    <row r="671" spans="1:8" s="34" customFormat="1">
      <c r="A671" s="29"/>
      <c r="B671" s="29"/>
      <c r="C671" s="29"/>
      <c r="D671" s="29"/>
      <c r="E671" s="29"/>
      <c r="F671" s="29"/>
      <c r="G671" s="29"/>
      <c r="H671" s="29"/>
    </row>
    <row r="672" spans="1:8" s="34" customFormat="1">
      <c r="A672" s="29"/>
      <c r="B672" s="29"/>
      <c r="C672" s="29"/>
      <c r="D672" s="29"/>
      <c r="E672" s="29"/>
      <c r="F672" s="29"/>
      <c r="G672" s="29"/>
      <c r="H672" s="29"/>
    </row>
    <row r="673" spans="1:8" s="34" customFormat="1">
      <c r="A673" s="29"/>
      <c r="B673" s="29"/>
      <c r="C673" s="29"/>
      <c r="D673" s="29"/>
      <c r="E673" s="29"/>
      <c r="F673" s="29"/>
      <c r="G673" s="29"/>
      <c r="H673" s="29"/>
    </row>
    <row r="674" spans="1:8" s="34" customFormat="1">
      <c r="A674" s="29"/>
      <c r="B674" s="29"/>
      <c r="C674" s="29"/>
      <c r="D674" s="29"/>
      <c r="E674" s="29"/>
      <c r="F674" s="29"/>
      <c r="G674" s="29"/>
      <c r="H674" s="29"/>
    </row>
    <row r="675" spans="1:8" s="34" customFormat="1">
      <c r="A675" s="29"/>
      <c r="B675" s="29"/>
      <c r="C675" s="29"/>
      <c r="D675" s="29"/>
      <c r="E675" s="29"/>
      <c r="F675" s="29"/>
      <c r="G675" s="29"/>
      <c r="H675" s="29"/>
    </row>
    <row r="676" spans="1:8" s="34" customFormat="1">
      <c r="A676" s="29"/>
      <c r="B676" s="29"/>
      <c r="C676" s="29"/>
      <c r="D676" s="29"/>
      <c r="E676" s="29"/>
      <c r="F676" s="29"/>
      <c r="G676" s="29"/>
      <c r="H676" s="29"/>
    </row>
    <row r="677" spans="1:8" s="34" customFormat="1">
      <c r="A677" s="29"/>
      <c r="B677" s="29"/>
      <c r="C677" s="29"/>
      <c r="D677" s="29"/>
      <c r="E677" s="29"/>
      <c r="F677" s="29"/>
      <c r="G677" s="29"/>
      <c r="H677" s="29"/>
    </row>
    <row r="678" spans="1:8" s="34" customFormat="1">
      <c r="A678" s="29"/>
      <c r="B678" s="29"/>
      <c r="C678" s="29"/>
      <c r="D678" s="29"/>
      <c r="E678" s="29"/>
      <c r="F678" s="29"/>
      <c r="G678" s="29"/>
      <c r="H678" s="29"/>
    </row>
    <row r="679" spans="1:8" s="34" customFormat="1">
      <c r="A679" s="29"/>
      <c r="B679" s="29"/>
      <c r="C679" s="29"/>
      <c r="D679" s="29"/>
      <c r="E679" s="29"/>
      <c r="F679" s="29"/>
      <c r="G679" s="29"/>
      <c r="H679" s="29"/>
    </row>
    <row r="680" spans="1:8" s="34" customFormat="1">
      <c r="A680" s="29"/>
      <c r="B680" s="29"/>
      <c r="C680" s="29"/>
      <c r="D680" s="29"/>
      <c r="E680" s="29"/>
      <c r="F680" s="29"/>
      <c r="G680" s="29"/>
      <c r="H680" s="29"/>
    </row>
    <row r="681" spans="1:8" s="34" customFormat="1">
      <c r="A681" s="29"/>
      <c r="B681" s="29"/>
      <c r="C681" s="29"/>
      <c r="D681" s="29"/>
      <c r="E681" s="29"/>
      <c r="F681" s="29"/>
      <c r="G681" s="29"/>
      <c r="H681" s="29"/>
    </row>
    <row r="682" spans="1:8" s="34" customFormat="1">
      <c r="A682" s="29"/>
      <c r="B682" s="29"/>
      <c r="C682" s="29"/>
      <c r="D682" s="29"/>
      <c r="E682" s="29"/>
      <c r="F682" s="29"/>
      <c r="G682" s="29"/>
      <c r="H682" s="29"/>
    </row>
    <row r="683" spans="1:8" s="34" customFormat="1">
      <c r="A683" s="29"/>
      <c r="B683" s="29"/>
      <c r="C683" s="29"/>
      <c r="D683" s="29"/>
      <c r="E683" s="29"/>
      <c r="F683" s="29"/>
      <c r="G683" s="29"/>
      <c r="H683" s="29"/>
    </row>
    <row r="684" spans="1:8" s="34" customFormat="1">
      <c r="A684" s="29"/>
      <c r="B684" s="29"/>
      <c r="C684" s="29"/>
      <c r="D684" s="29"/>
      <c r="E684" s="29"/>
      <c r="F684" s="29"/>
      <c r="G684" s="29"/>
      <c r="H684" s="29"/>
    </row>
    <row r="685" spans="1:8" s="34" customFormat="1">
      <c r="A685" s="29"/>
      <c r="B685" s="29"/>
      <c r="C685" s="29"/>
      <c r="D685" s="29"/>
      <c r="E685" s="29"/>
      <c r="F685" s="29"/>
      <c r="G685" s="29"/>
      <c r="H685" s="29"/>
    </row>
    <row r="686" spans="1:8" s="34" customFormat="1">
      <c r="A686" s="29"/>
      <c r="B686" s="29"/>
      <c r="C686" s="29"/>
      <c r="D686" s="29"/>
      <c r="E686" s="29"/>
      <c r="F686" s="29"/>
      <c r="G686" s="29"/>
      <c r="H686" s="29"/>
    </row>
    <row r="687" spans="1:8" s="34" customFormat="1">
      <c r="A687" s="29"/>
      <c r="B687" s="29"/>
      <c r="C687" s="29"/>
      <c r="D687" s="29"/>
      <c r="E687" s="29"/>
      <c r="F687" s="29"/>
      <c r="G687" s="29"/>
      <c r="H687" s="29"/>
    </row>
    <row r="688" spans="1:8" s="34" customFormat="1">
      <c r="A688" s="29"/>
      <c r="B688" s="29"/>
      <c r="C688" s="29"/>
      <c r="D688" s="29"/>
      <c r="E688" s="29"/>
      <c r="F688" s="29"/>
      <c r="G688" s="29"/>
      <c r="H688" s="29"/>
    </row>
    <row r="689" spans="1:8" s="34" customFormat="1">
      <c r="A689" s="29"/>
      <c r="B689" s="29"/>
      <c r="C689" s="29"/>
      <c r="D689" s="29"/>
      <c r="E689" s="29"/>
      <c r="F689" s="29"/>
      <c r="G689" s="29"/>
      <c r="H689" s="29"/>
    </row>
    <row r="690" spans="1:8" s="34" customFormat="1">
      <c r="A690" s="29"/>
      <c r="B690" s="29"/>
      <c r="C690" s="29"/>
      <c r="D690" s="29"/>
      <c r="E690" s="29"/>
      <c r="F690" s="29"/>
      <c r="G690" s="29"/>
      <c r="H690" s="29"/>
    </row>
    <row r="691" spans="1:8" s="34" customFormat="1">
      <c r="A691" s="29"/>
      <c r="B691" s="29"/>
      <c r="C691" s="29"/>
      <c r="D691" s="29"/>
      <c r="E691" s="29"/>
      <c r="F691" s="29"/>
      <c r="G691" s="29"/>
      <c r="H691" s="29"/>
    </row>
    <row r="692" spans="1:8" s="34" customFormat="1">
      <c r="A692" s="29"/>
      <c r="B692" s="29"/>
      <c r="C692" s="29"/>
      <c r="D692" s="29"/>
      <c r="E692" s="29"/>
      <c r="F692" s="29"/>
      <c r="G692" s="29"/>
      <c r="H692" s="29"/>
    </row>
    <row r="693" spans="1:8" s="34" customFormat="1">
      <c r="A693" s="29"/>
      <c r="B693" s="29"/>
      <c r="C693" s="29"/>
      <c r="D693" s="29"/>
      <c r="E693" s="29"/>
      <c r="F693" s="29"/>
      <c r="G693" s="29"/>
      <c r="H693" s="29"/>
    </row>
    <row r="694" spans="1:8" s="34" customFormat="1">
      <c r="A694" s="29"/>
      <c r="B694" s="29"/>
      <c r="C694" s="29"/>
      <c r="D694" s="29"/>
      <c r="E694" s="29"/>
      <c r="F694" s="29"/>
      <c r="G694" s="29"/>
      <c r="H694" s="29"/>
    </row>
    <row r="695" spans="1:8" s="34" customFormat="1">
      <c r="A695" s="29"/>
      <c r="B695" s="29"/>
      <c r="C695" s="29"/>
      <c r="D695" s="29"/>
      <c r="E695" s="29"/>
      <c r="F695" s="29"/>
      <c r="G695" s="29"/>
      <c r="H695" s="29"/>
    </row>
    <row r="696" spans="1:8" s="34" customFormat="1">
      <c r="A696" s="29"/>
      <c r="B696" s="29"/>
      <c r="C696" s="29"/>
      <c r="D696" s="29"/>
      <c r="E696" s="29"/>
      <c r="F696" s="29"/>
      <c r="G696" s="29"/>
      <c r="H696" s="29"/>
    </row>
    <row r="697" spans="1:8" s="34" customFormat="1">
      <c r="A697" s="29"/>
      <c r="B697" s="29"/>
      <c r="C697" s="29"/>
      <c r="D697" s="29"/>
      <c r="E697" s="29"/>
      <c r="F697" s="29"/>
      <c r="G697" s="29"/>
      <c r="H697" s="29"/>
    </row>
    <row r="698" spans="1:8" s="34" customFormat="1">
      <c r="A698" s="29"/>
      <c r="B698" s="29"/>
      <c r="C698" s="29"/>
      <c r="D698" s="29"/>
      <c r="E698" s="29"/>
      <c r="F698" s="29"/>
      <c r="G698" s="29"/>
      <c r="H698" s="29"/>
    </row>
    <row r="699" spans="1:8" s="34" customFormat="1">
      <c r="A699" s="29"/>
      <c r="B699" s="29"/>
      <c r="C699" s="29"/>
      <c r="D699" s="29"/>
      <c r="E699" s="29"/>
      <c r="F699" s="29"/>
      <c r="G699" s="29"/>
      <c r="H699" s="29"/>
    </row>
    <row r="700" spans="1:8" s="34" customFormat="1">
      <c r="A700" s="29"/>
      <c r="B700" s="29"/>
      <c r="C700" s="29"/>
      <c r="D700" s="29"/>
      <c r="E700" s="29"/>
      <c r="F700" s="29"/>
      <c r="G700" s="29"/>
      <c r="H700" s="29"/>
    </row>
    <row r="701" spans="1:8" s="34" customFormat="1">
      <c r="A701" s="29"/>
      <c r="B701" s="29"/>
      <c r="C701" s="29"/>
      <c r="D701" s="29"/>
      <c r="E701" s="29"/>
      <c r="F701" s="29"/>
      <c r="G701" s="29"/>
      <c r="H701" s="29"/>
    </row>
    <row r="702" spans="1:8" s="34" customFormat="1">
      <c r="A702" s="29"/>
      <c r="B702" s="29"/>
      <c r="C702" s="29"/>
      <c r="D702" s="29"/>
      <c r="E702" s="29"/>
      <c r="F702" s="29"/>
      <c r="G702" s="29"/>
      <c r="H702" s="29"/>
    </row>
    <row r="703" spans="1:8" s="34" customFormat="1">
      <c r="A703" s="29"/>
      <c r="B703" s="29"/>
      <c r="C703" s="29"/>
      <c r="D703" s="29"/>
      <c r="E703" s="29"/>
      <c r="F703" s="29"/>
      <c r="G703" s="29"/>
      <c r="H703" s="29"/>
    </row>
    <row r="704" spans="1:8" s="34" customFormat="1">
      <c r="A704" s="29"/>
      <c r="B704" s="29"/>
      <c r="C704" s="29"/>
      <c r="D704" s="29"/>
      <c r="E704" s="29"/>
      <c r="F704" s="29"/>
      <c r="G704" s="29"/>
      <c r="H704" s="29"/>
    </row>
    <row r="705" spans="1:8" s="34" customFormat="1">
      <c r="A705" s="29"/>
      <c r="B705" s="29"/>
      <c r="C705" s="29"/>
      <c r="D705" s="29"/>
      <c r="E705" s="29"/>
      <c r="F705" s="29"/>
      <c r="G705" s="29"/>
      <c r="H705" s="29"/>
    </row>
    <row r="706" spans="1:8" s="34" customFormat="1">
      <c r="A706" s="29"/>
      <c r="B706" s="29"/>
      <c r="C706" s="29"/>
      <c r="D706" s="29"/>
      <c r="E706" s="29"/>
      <c r="F706" s="29"/>
      <c r="G706" s="29"/>
      <c r="H706" s="29"/>
    </row>
    <row r="707" spans="1:8" s="34" customFormat="1">
      <c r="A707" s="29"/>
      <c r="B707" s="29"/>
      <c r="C707" s="29"/>
      <c r="D707" s="29"/>
      <c r="E707" s="29"/>
      <c r="F707" s="29"/>
      <c r="G707" s="29"/>
      <c r="H707" s="29"/>
    </row>
    <row r="708" spans="1:8" s="34" customFormat="1">
      <c r="A708" s="29"/>
      <c r="B708" s="29"/>
      <c r="C708" s="29"/>
      <c r="D708" s="29"/>
      <c r="E708" s="29"/>
      <c r="F708" s="29"/>
      <c r="G708" s="29"/>
      <c r="H708" s="29"/>
    </row>
    <row r="709" spans="1:8" s="34" customFormat="1">
      <c r="A709" s="29"/>
      <c r="B709" s="29"/>
      <c r="C709" s="29"/>
      <c r="D709" s="29"/>
      <c r="E709" s="29"/>
      <c r="F709" s="29"/>
      <c r="G709" s="29"/>
      <c r="H709" s="29"/>
    </row>
    <row r="710" spans="1:8" s="34" customFormat="1">
      <c r="A710" s="29"/>
      <c r="B710" s="29"/>
      <c r="C710" s="29"/>
      <c r="D710" s="29"/>
      <c r="E710" s="29"/>
      <c r="F710" s="29"/>
      <c r="G710" s="29"/>
      <c r="H710" s="29"/>
    </row>
    <row r="711" spans="1:8" s="34" customFormat="1">
      <c r="A711" s="29"/>
      <c r="B711" s="29"/>
      <c r="C711" s="29"/>
      <c r="D711" s="29"/>
      <c r="E711" s="29"/>
      <c r="F711" s="29"/>
      <c r="G711" s="29"/>
      <c r="H711" s="29"/>
    </row>
    <row r="712" spans="1:8" s="34" customFormat="1">
      <c r="A712" s="29"/>
      <c r="B712" s="29"/>
      <c r="C712" s="29"/>
      <c r="D712" s="29"/>
      <c r="E712" s="29"/>
      <c r="F712" s="29"/>
      <c r="G712" s="29"/>
      <c r="H712" s="29"/>
    </row>
    <row r="713" spans="1:8" s="34" customFormat="1">
      <c r="A713" s="29"/>
      <c r="B713" s="29"/>
      <c r="C713" s="29"/>
      <c r="D713" s="29"/>
      <c r="E713" s="29"/>
      <c r="F713" s="29"/>
      <c r="G713" s="29"/>
      <c r="H713" s="29"/>
    </row>
    <row r="714" spans="1:8" s="34" customFormat="1">
      <c r="A714" s="29"/>
      <c r="B714" s="29"/>
      <c r="C714" s="29"/>
      <c r="D714" s="29"/>
      <c r="E714" s="29"/>
      <c r="F714" s="29"/>
      <c r="G714" s="29"/>
      <c r="H714" s="29"/>
    </row>
    <row r="715" spans="1:8" s="34" customFormat="1">
      <c r="A715" s="29"/>
      <c r="B715" s="29"/>
      <c r="C715" s="29"/>
      <c r="D715" s="29"/>
      <c r="E715" s="29"/>
      <c r="F715" s="29"/>
      <c r="G715" s="29"/>
      <c r="H715" s="29"/>
    </row>
    <row r="716" spans="1:8" s="34" customFormat="1">
      <c r="A716" s="29"/>
      <c r="B716" s="29"/>
      <c r="C716" s="29"/>
      <c r="D716" s="29"/>
      <c r="E716" s="29"/>
      <c r="F716" s="29"/>
      <c r="G716" s="29"/>
      <c r="H716" s="29"/>
    </row>
    <row r="717" spans="1:8" s="34" customFormat="1">
      <c r="A717" s="29"/>
      <c r="B717" s="29"/>
      <c r="C717" s="29"/>
      <c r="D717" s="29"/>
      <c r="E717" s="29"/>
      <c r="F717" s="29"/>
      <c r="G717" s="29"/>
      <c r="H717" s="29"/>
    </row>
    <row r="718" spans="1:8" s="34" customFormat="1">
      <c r="A718" s="29"/>
      <c r="B718" s="29"/>
      <c r="C718" s="29"/>
      <c r="D718" s="29"/>
      <c r="E718" s="29"/>
      <c r="F718" s="29"/>
      <c r="G718" s="29"/>
      <c r="H718" s="29"/>
    </row>
    <row r="719" spans="1:8" s="34" customFormat="1">
      <c r="A719" s="29"/>
      <c r="B719" s="29"/>
      <c r="C719" s="29"/>
      <c r="D719" s="29"/>
      <c r="E719" s="29"/>
      <c r="F719" s="29"/>
      <c r="G719" s="29"/>
      <c r="H719" s="29"/>
    </row>
    <row r="720" spans="1:8" s="34" customFormat="1">
      <c r="A720" s="29"/>
      <c r="B720" s="29"/>
      <c r="C720" s="29"/>
      <c r="D720" s="29"/>
      <c r="E720" s="29"/>
      <c r="F720" s="29"/>
      <c r="G720" s="29"/>
      <c r="H720" s="29"/>
    </row>
    <row r="721" spans="1:8" s="34" customFormat="1">
      <c r="A721" s="29"/>
      <c r="B721" s="29"/>
      <c r="C721" s="29"/>
      <c r="D721" s="29"/>
      <c r="E721" s="29"/>
      <c r="F721" s="29"/>
      <c r="G721" s="29"/>
      <c r="H721" s="29"/>
    </row>
    <row r="722" spans="1:8" s="34" customFormat="1">
      <c r="A722" s="29"/>
      <c r="B722" s="29"/>
      <c r="C722" s="29"/>
      <c r="D722" s="29"/>
      <c r="E722" s="29"/>
      <c r="F722" s="29"/>
      <c r="G722" s="29"/>
      <c r="H722" s="29"/>
    </row>
    <row r="723" spans="1:8" s="34" customFormat="1">
      <c r="A723" s="29"/>
      <c r="B723" s="29"/>
      <c r="C723" s="29"/>
      <c r="D723" s="29"/>
      <c r="E723" s="29"/>
      <c r="F723" s="29"/>
      <c r="G723" s="29"/>
      <c r="H723" s="29"/>
    </row>
    <row r="724" spans="1:8" s="34" customFormat="1">
      <c r="A724" s="29"/>
      <c r="B724" s="29"/>
      <c r="C724" s="29"/>
      <c r="D724" s="29"/>
      <c r="E724" s="29"/>
      <c r="F724" s="29"/>
      <c r="G724" s="29"/>
      <c r="H724" s="29"/>
    </row>
    <row r="725" spans="1:8" s="34" customFormat="1">
      <c r="A725" s="29"/>
      <c r="B725" s="29"/>
      <c r="C725" s="29"/>
      <c r="D725" s="29"/>
      <c r="E725" s="29"/>
      <c r="F725" s="29"/>
      <c r="G725" s="29"/>
      <c r="H725" s="29"/>
    </row>
    <row r="726" spans="1:8" s="34" customFormat="1">
      <c r="A726" s="29"/>
      <c r="B726" s="29"/>
      <c r="C726" s="29"/>
      <c r="D726" s="29"/>
      <c r="E726" s="29"/>
      <c r="F726" s="29"/>
      <c r="G726" s="29"/>
      <c r="H726" s="29"/>
    </row>
    <row r="727" spans="1:8" s="34" customFormat="1">
      <c r="A727" s="29"/>
      <c r="B727" s="29"/>
      <c r="C727" s="29"/>
      <c r="D727" s="29"/>
      <c r="E727" s="29"/>
      <c r="F727" s="29"/>
      <c r="G727" s="29"/>
      <c r="H727" s="29"/>
    </row>
    <row r="728" spans="1:8" s="34" customFormat="1">
      <c r="A728" s="29"/>
      <c r="B728" s="29"/>
      <c r="C728" s="29"/>
      <c r="D728" s="29"/>
      <c r="E728" s="29"/>
      <c r="F728" s="29"/>
      <c r="G728" s="29"/>
      <c r="H728" s="29"/>
    </row>
    <row r="729" spans="1:8" s="34" customFormat="1">
      <c r="A729" s="29"/>
      <c r="B729" s="29"/>
      <c r="C729" s="29"/>
      <c r="D729" s="29"/>
      <c r="E729" s="29"/>
      <c r="F729" s="29"/>
      <c r="G729" s="29"/>
      <c r="H729" s="29"/>
    </row>
    <row r="730" spans="1:8" s="34" customFormat="1">
      <c r="A730" s="29"/>
      <c r="B730" s="29"/>
      <c r="C730" s="29"/>
      <c r="D730" s="29"/>
      <c r="E730" s="29"/>
      <c r="F730" s="29"/>
      <c r="G730" s="29"/>
      <c r="H730" s="29"/>
    </row>
    <row r="731" spans="1:8" s="34" customFormat="1">
      <c r="A731" s="29"/>
      <c r="B731" s="29"/>
      <c r="C731" s="29"/>
      <c r="D731" s="29"/>
      <c r="E731" s="29"/>
      <c r="F731" s="29"/>
      <c r="G731" s="29"/>
      <c r="H731" s="29"/>
    </row>
    <row r="732" spans="1:8" s="34" customFormat="1">
      <c r="A732" s="29"/>
      <c r="B732" s="29"/>
      <c r="C732" s="29"/>
      <c r="D732" s="29"/>
      <c r="E732" s="29"/>
      <c r="F732" s="29"/>
      <c r="G732" s="29"/>
      <c r="H732" s="29"/>
    </row>
    <row r="733" spans="1:8" s="34" customFormat="1">
      <c r="A733" s="29"/>
      <c r="B733" s="29"/>
      <c r="C733" s="29"/>
      <c r="D733" s="29"/>
      <c r="E733" s="29"/>
      <c r="F733" s="29"/>
      <c r="G733" s="29"/>
      <c r="H733" s="29"/>
    </row>
    <row r="734" spans="1:8" s="34" customFormat="1">
      <c r="A734" s="29"/>
      <c r="B734" s="29"/>
      <c r="C734" s="29"/>
      <c r="D734" s="29"/>
      <c r="E734" s="29"/>
      <c r="F734" s="29"/>
      <c r="G734" s="29"/>
      <c r="H734" s="29"/>
    </row>
    <row r="735" spans="1:8" s="34" customFormat="1">
      <c r="A735" s="29"/>
      <c r="B735" s="29"/>
      <c r="C735" s="29"/>
      <c r="D735" s="29"/>
      <c r="E735" s="29"/>
      <c r="F735" s="29"/>
      <c r="G735" s="29"/>
      <c r="H735" s="29"/>
    </row>
    <row r="736" spans="1:8" s="34" customFormat="1">
      <c r="A736" s="29"/>
      <c r="B736" s="29"/>
      <c r="C736" s="29"/>
      <c r="D736" s="29"/>
      <c r="E736" s="29"/>
      <c r="F736" s="29"/>
      <c r="G736" s="29"/>
      <c r="H736" s="29"/>
    </row>
    <row r="737" spans="1:8" s="34" customFormat="1">
      <c r="A737" s="29"/>
      <c r="B737" s="29"/>
      <c r="C737" s="29"/>
      <c r="D737" s="29"/>
      <c r="E737" s="29"/>
      <c r="F737" s="29"/>
      <c r="G737" s="29"/>
      <c r="H737" s="29"/>
    </row>
    <row r="738" spans="1:8" s="34" customFormat="1">
      <c r="A738" s="29"/>
      <c r="B738" s="29"/>
      <c r="C738" s="29"/>
      <c r="D738" s="29"/>
      <c r="E738" s="29"/>
      <c r="F738" s="29"/>
      <c r="G738" s="29"/>
      <c r="H738" s="29"/>
    </row>
    <row r="739" spans="1:8" s="34" customFormat="1">
      <c r="A739" s="29"/>
      <c r="B739" s="29"/>
      <c r="C739" s="29"/>
      <c r="D739" s="29"/>
      <c r="E739" s="29"/>
      <c r="F739" s="29"/>
      <c r="G739" s="29"/>
      <c r="H739" s="29"/>
    </row>
    <row r="740" spans="1:8" s="34" customFormat="1">
      <c r="A740" s="29"/>
      <c r="B740" s="29"/>
      <c r="C740" s="29"/>
      <c r="D740" s="29"/>
      <c r="E740" s="29"/>
      <c r="F740" s="29"/>
      <c r="G740" s="29"/>
      <c r="H740" s="29"/>
    </row>
    <row r="741" spans="1:8" s="34" customFormat="1">
      <c r="A741" s="29"/>
      <c r="B741" s="29"/>
      <c r="C741" s="29"/>
      <c r="D741" s="29"/>
      <c r="E741" s="29"/>
      <c r="F741" s="29"/>
      <c r="G741" s="29"/>
      <c r="H741" s="29"/>
    </row>
    <row r="742" spans="1:8" s="34" customFormat="1">
      <c r="A742" s="29"/>
      <c r="B742" s="29"/>
      <c r="C742" s="29"/>
      <c r="D742" s="29"/>
      <c r="E742" s="29"/>
      <c r="F742" s="29"/>
      <c r="G742" s="29"/>
      <c r="H742" s="29"/>
    </row>
    <row r="743" spans="1:8" s="34" customFormat="1">
      <c r="A743" s="29"/>
      <c r="B743" s="29"/>
      <c r="C743" s="29"/>
      <c r="D743" s="29"/>
      <c r="E743" s="29"/>
      <c r="F743" s="29"/>
      <c r="G743" s="29"/>
      <c r="H743" s="29"/>
    </row>
    <row r="744" spans="1:8" s="34" customFormat="1">
      <c r="A744" s="29"/>
      <c r="B744" s="29"/>
      <c r="C744" s="29"/>
      <c r="D744" s="29"/>
      <c r="E744" s="29"/>
      <c r="F744" s="29"/>
      <c r="G744" s="29"/>
      <c r="H744" s="29"/>
    </row>
    <row r="745" spans="1:8" s="34" customFormat="1">
      <c r="A745" s="29"/>
      <c r="B745" s="29"/>
      <c r="C745" s="29"/>
      <c r="D745" s="29"/>
      <c r="E745" s="29"/>
      <c r="F745" s="29"/>
      <c r="G745" s="29"/>
      <c r="H745" s="29"/>
    </row>
    <row r="746" spans="1:8" s="34" customFormat="1">
      <c r="A746" s="29"/>
      <c r="B746" s="29"/>
      <c r="C746" s="29"/>
      <c r="D746" s="29"/>
      <c r="E746" s="29"/>
      <c r="F746" s="29"/>
      <c r="G746" s="29"/>
      <c r="H746" s="29"/>
    </row>
    <row r="747" spans="1:8" s="34" customFormat="1">
      <c r="A747" s="29"/>
      <c r="B747" s="29"/>
      <c r="C747" s="29"/>
      <c r="D747" s="29"/>
      <c r="E747" s="29"/>
      <c r="F747" s="29"/>
      <c r="G747" s="29"/>
      <c r="H747" s="29"/>
    </row>
    <row r="748" spans="1:8" s="34" customFormat="1">
      <c r="A748" s="29"/>
      <c r="B748" s="29"/>
      <c r="C748" s="29"/>
      <c r="D748" s="29"/>
      <c r="E748" s="29"/>
      <c r="F748" s="29"/>
      <c r="G748" s="29"/>
      <c r="H748" s="29"/>
    </row>
    <row r="749" spans="1:8" s="34" customFormat="1">
      <c r="A749" s="29"/>
      <c r="B749" s="29"/>
      <c r="C749" s="29"/>
      <c r="D749" s="29"/>
      <c r="E749" s="29"/>
      <c r="F749" s="29"/>
      <c r="G749" s="29"/>
      <c r="H749" s="29"/>
    </row>
    <row r="750" spans="1:8" s="34" customFormat="1">
      <c r="A750" s="29"/>
      <c r="B750" s="29"/>
      <c r="C750" s="29"/>
      <c r="D750" s="29"/>
      <c r="E750" s="29"/>
      <c r="F750" s="29"/>
      <c r="G750" s="29"/>
      <c r="H750" s="29"/>
    </row>
    <row r="751" spans="1:8" s="34" customFormat="1">
      <c r="A751" s="29"/>
      <c r="B751" s="29"/>
      <c r="C751" s="29"/>
      <c r="D751" s="29"/>
      <c r="E751" s="29"/>
      <c r="F751" s="29"/>
      <c r="G751" s="29"/>
      <c r="H751" s="29"/>
    </row>
    <row r="752" spans="1:8" s="34" customFormat="1">
      <c r="A752" s="29"/>
      <c r="B752" s="29"/>
      <c r="C752" s="29"/>
      <c r="D752" s="29"/>
      <c r="E752" s="29"/>
      <c r="F752" s="29"/>
      <c r="G752" s="29"/>
      <c r="H752" s="29"/>
    </row>
    <row r="753" spans="1:8" s="34" customFormat="1">
      <c r="A753" s="29"/>
      <c r="B753" s="29"/>
      <c r="C753" s="29"/>
      <c r="D753" s="29"/>
      <c r="E753" s="29"/>
      <c r="F753" s="29"/>
      <c r="G753" s="29"/>
      <c r="H753" s="29"/>
    </row>
    <row r="754" spans="1:8" s="34" customFormat="1">
      <c r="A754" s="29"/>
      <c r="B754" s="29"/>
      <c r="C754" s="29"/>
      <c r="D754" s="29"/>
      <c r="E754" s="29"/>
      <c r="F754" s="29"/>
      <c r="G754" s="29"/>
      <c r="H754" s="29"/>
    </row>
    <row r="755" spans="1:8" s="34" customFormat="1">
      <c r="A755" s="29"/>
      <c r="B755" s="29"/>
      <c r="C755" s="29"/>
      <c r="D755" s="29"/>
      <c r="E755" s="29"/>
      <c r="F755" s="29"/>
      <c r="G755" s="29"/>
      <c r="H755" s="29"/>
    </row>
    <row r="756" spans="1:8" s="34" customFormat="1">
      <c r="A756" s="29"/>
      <c r="B756" s="29"/>
      <c r="C756" s="29"/>
      <c r="D756" s="29"/>
      <c r="E756" s="29"/>
      <c r="F756" s="29"/>
      <c r="G756" s="29"/>
      <c r="H756" s="29"/>
    </row>
    <row r="757" spans="1:8" s="34" customFormat="1">
      <c r="A757" s="29"/>
      <c r="B757" s="29"/>
      <c r="C757" s="29"/>
      <c r="D757" s="29"/>
      <c r="E757" s="29"/>
      <c r="F757" s="29"/>
      <c r="G757" s="29"/>
      <c r="H757" s="29"/>
    </row>
    <row r="758" spans="1:8" s="34" customFormat="1">
      <c r="A758" s="29"/>
      <c r="B758" s="29"/>
      <c r="C758" s="29"/>
      <c r="D758" s="29"/>
      <c r="E758" s="29"/>
      <c r="F758" s="29"/>
      <c r="G758" s="29"/>
      <c r="H758" s="29"/>
    </row>
    <row r="759" spans="1:8" s="34" customFormat="1">
      <c r="A759" s="29"/>
      <c r="B759" s="29"/>
      <c r="C759" s="29"/>
      <c r="D759" s="29"/>
      <c r="E759" s="29"/>
      <c r="F759" s="29"/>
      <c r="G759" s="29"/>
      <c r="H759" s="29"/>
    </row>
    <row r="760" spans="1:8" s="34" customFormat="1">
      <c r="A760" s="29"/>
      <c r="B760" s="29"/>
      <c r="C760" s="29"/>
      <c r="D760" s="29"/>
      <c r="E760" s="29"/>
      <c r="F760" s="29"/>
      <c r="G760" s="29"/>
      <c r="H760" s="29"/>
    </row>
    <row r="761" spans="1:8" s="34" customFormat="1">
      <c r="A761" s="29"/>
      <c r="B761" s="29"/>
      <c r="C761" s="29"/>
      <c r="D761" s="29"/>
      <c r="E761" s="29"/>
      <c r="F761" s="29"/>
      <c r="G761" s="29"/>
      <c r="H761" s="29"/>
    </row>
    <row r="762" spans="1:8" s="34" customFormat="1">
      <c r="A762" s="29"/>
      <c r="B762" s="29"/>
      <c r="C762" s="29"/>
      <c r="D762" s="29"/>
      <c r="E762" s="29"/>
      <c r="F762" s="29"/>
      <c r="G762" s="29"/>
      <c r="H762" s="29"/>
    </row>
    <row r="763" spans="1:8" s="34" customFormat="1">
      <c r="A763" s="29"/>
      <c r="B763" s="29"/>
      <c r="C763" s="29"/>
      <c r="D763" s="29"/>
      <c r="E763" s="29"/>
      <c r="F763" s="29"/>
      <c r="G763" s="29"/>
      <c r="H763" s="29"/>
    </row>
    <row r="764" spans="1:8" s="34" customFormat="1">
      <c r="A764" s="29"/>
      <c r="B764" s="29"/>
      <c r="C764" s="29"/>
      <c r="D764" s="29"/>
      <c r="E764" s="29"/>
      <c r="F764" s="29"/>
      <c r="G764" s="29"/>
      <c r="H764" s="29"/>
    </row>
    <row r="765" spans="1:8" s="34" customFormat="1">
      <c r="A765" s="29"/>
      <c r="B765" s="29"/>
      <c r="C765" s="29"/>
      <c r="D765" s="29"/>
      <c r="E765" s="29"/>
      <c r="F765" s="29"/>
      <c r="G765" s="29"/>
      <c r="H765" s="29"/>
    </row>
    <row r="766" spans="1:8" s="34" customFormat="1">
      <c r="A766" s="29"/>
      <c r="B766" s="29"/>
      <c r="C766" s="29"/>
      <c r="D766" s="29"/>
      <c r="E766" s="29"/>
      <c r="F766" s="29"/>
      <c r="G766" s="29"/>
      <c r="H766" s="29"/>
    </row>
    <row r="767" spans="1:8" s="34" customFormat="1">
      <c r="A767" s="29"/>
      <c r="B767" s="29"/>
      <c r="C767" s="29"/>
      <c r="D767" s="29"/>
      <c r="E767" s="29"/>
      <c r="F767" s="29"/>
      <c r="G767" s="29"/>
      <c r="H767" s="29"/>
    </row>
    <row r="768" spans="1:8" s="34" customFormat="1">
      <c r="A768" s="29"/>
      <c r="B768" s="29"/>
      <c r="C768" s="29"/>
      <c r="D768" s="29"/>
      <c r="E768" s="29"/>
      <c r="F768" s="29"/>
      <c r="G768" s="29"/>
      <c r="H768" s="29"/>
    </row>
    <row r="769" spans="1:8" s="34" customFormat="1">
      <c r="A769" s="29"/>
      <c r="B769" s="29"/>
      <c r="C769" s="29"/>
      <c r="D769" s="29"/>
      <c r="E769" s="29"/>
      <c r="F769" s="29"/>
      <c r="G769" s="29"/>
      <c r="H769" s="29"/>
    </row>
    <row r="770" spans="1:8" s="34" customFormat="1">
      <c r="A770" s="29"/>
      <c r="B770" s="29"/>
      <c r="C770" s="29"/>
      <c r="D770" s="29"/>
      <c r="E770" s="29"/>
      <c r="F770" s="29"/>
      <c r="G770" s="29"/>
      <c r="H770" s="29"/>
    </row>
    <row r="771" spans="1:8" s="34" customFormat="1">
      <c r="A771" s="29"/>
      <c r="B771" s="29"/>
      <c r="C771" s="29"/>
      <c r="D771" s="29"/>
      <c r="E771" s="29"/>
      <c r="F771" s="29"/>
      <c r="G771" s="29"/>
      <c r="H771" s="29"/>
    </row>
    <row r="772" spans="1:8" s="34" customFormat="1">
      <c r="A772" s="29"/>
      <c r="B772" s="29"/>
      <c r="C772" s="29"/>
      <c r="D772" s="29"/>
      <c r="E772" s="29"/>
      <c r="F772" s="29"/>
      <c r="G772" s="29"/>
      <c r="H772" s="29"/>
    </row>
    <row r="773" spans="1:8" s="34" customFormat="1">
      <c r="A773" s="29"/>
      <c r="B773" s="29"/>
      <c r="C773" s="29"/>
      <c r="D773" s="29"/>
      <c r="E773" s="29"/>
      <c r="F773" s="29"/>
      <c r="G773" s="29"/>
      <c r="H773" s="29"/>
    </row>
    <row r="774" spans="1:8" s="34" customFormat="1">
      <c r="A774" s="29"/>
      <c r="B774" s="29"/>
      <c r="C774" s="29"/>
      <c r="D774" s="29"/>
      <c r="E774" s="29"/>
      <c r="F774" s="29"/>
      <c r="G774" s="29"/>
      <c r="H774" s="29"/>
    </row>
    <row r="775" spans="1:8" s="34" customFormat="1">
      <c r="A775" s="29"/>
      <c r="B775" s="29"/>
      <c r="C775" s="29"/>
      <c r="D775" s="29"/>
      <c r="E775" s="29"/>
      <c r="F775" s="29"/>
      <c r="G775" s="29"/>
      <c r="H775" s="29"/>
    </row>
    <row r="776" spans="1:8" s="34" customFormat="1">
      <c r="A776" s="29"/>
      <c r="B776" s="29"/>
      <c r="C776" s="29"/>
      <c r="D776" s="29"/>
      <c r="E776" s="29"/>
      <c r="F776" s="29"/>
      <c r="G776" s="29"/>
      <c r="H776" s="29"/>
    </row>
    <row r="777" spans="1:8" s="34" customFormat="1">
      <c r="A777" s="29"/>
      <c r="B777" s="29"/>
      <c r="C777" s="29"/>
      <c r="D777" s="29"/>
      <c r="E777" s="29"/>
      <c r="F777" s="29"/>
      <c r="G777" s="29"/>
      <c r="H777" s="29"/>
    </row>
    <row r="778" spans="1:8" s="34" customFormat="1">
      <c r="A778" s="29"/>
      <c r="B778" s="29"/>
      <c r="C778" s="29"/>
      <c r="D778" s="29"/>
      <c r="E778" s="29"/>
      <c r="F778" s="29"/>
      <c r="G778" s="29"/>
      <c r="H778" s="29"/>
    </row>
    <row r="779" spans="1:8" s="34" customFormat="1">
      <c r="A779" s="29"/>
      <c r="B779" s="29"/>
      <c r="C779" s="29"/>
      <c r="D779" s="29"/>
      <c r="E779" s="29"/>
      <c r="F779" s="29"/>
      <c r="G779" s="29"/>
      <c r="H779" s="29"/>
    </row>
    <row r="780" spans="1:8" s="34" customFormat="1">
      <c r="A780" s="29"/>
      <c r="B780" s="29"/>
      <c r="C780" s="29"/>
      <c r="D780" s="29"/>
      <c r="E780" s="29"/>
      <c r="F780" s="29"/>
      <c r="G780" s="29"/>
      <c r="H780" s="29"/>
    </row>
    <row r="781" spans="1:8" s="34" customFormat="1">
      <c r="A781" s="29"/>
      <c r="B781" s="29"/>
      <c r="C781" s="29"/>
      <c r="D781" s="29"/>
      <c r="E781" s="29"/>
      <c r="F781" s="29"/>
      <c r="G781" s="29"/>
      <c r="H781" s="29"/>
    </row>
    <row r="782" spans="1:8" s="34" customFormat="1">
      <c r="A782" s="29"/>
      <c r="B782" s="29"/>
      <c r="C782" s="29"/>
      <c r="D782" s="29"/>
      <c r="E782" s="29"/>
      <c r="F782" s="29"/>
      <c r="G782" s="29"/>
      <c r="H782" s="29"/>
    </row>
    <row r="783" spans="1:8" s="34" customFormat="1">
      <c r="A783" s="29"/>
      <c r="B783" s="29"/>
      <c r="C783" s="29"/>
      <c r="D783" s="29"/>
      <c r="E783" s="29"/>
      <c r="F783" s="29"/>
      <c r="G783" s="29"/>
      <c r="H783" s="29"/>
    </row>
    <row r="784" spans="1:8" s="34" customFormat="1">
      <c r="A784" s="29"/>
      <c r="B784" s="29"/>
      <c r="C784" s="29"/>
      <c r="D784" s="29"/>
      <c r="E784" s="29"/>
      <c r="F784" s="29"/>
      <c r="G784" s="29"/>
      <c r="H784" s="29"/>
    </row>
    <row r="785" spans="1:8" s="34" customFormat="1">
      <c r="A785" s="29"/>
      <c r="B785" s="29"/>
      <c r="C785" s="29"/>
      <c r="D785" s="29"/>
      <c r="E785" s="29"/>
      <c r="F785" s="29"/>
      <c r="G785" s="29"/>
      <c r="H785" s="29"/>
    </row>
    <row r="786" spans="1:8" s="34" customFormat="1">
      <c r="A786" s="29"/>
      <c r="B786" s="29"/>
      <c r="C786" s="29"/>
      <c r="D786" s="29"/>
      <c r="E786" s="29"/>
      <c r="F786" s="29"/>
      <c r="G786" s="29"/>
      <c r="H786" s="29"/>
    </row>
    <row r="787" spans="1:8" s="34" customFormat="1">
      <c r="A787" s="29"/>
      <c r="B787" s="29"/>
      <c r="C787" s="29"/>
      <c r="D787" s="29"/>
      <c r="E787" s="29"/>
      <c r="F787" s="29"/>
      <c r="G787" s="29"/>
      <c r="H787" s="29"/>
    </row>
    <row r="788" spans="1:8" s="34" customFormat="1">
      <c r="A788" s="29"/>
      <c r="B788" s="29"/>
      <c r="C788" s="29"/>
      <c r="D788" s="29"/>
      <c r="E788" s="29"/>
      <c r="F788" s="29"/>
      <c r="G788" s="29"/>
      <c r="H788" s="29"/>
    </row>
    <row r="789" spans="1:8" s="34" customFormat="1">
      <c r="A789" s="29"/>
      <c r="B789" s="29"/>
      <c r="C789" s="29"/>
      <c r="D789" s="29"/>
      <c r="E789" s="29"/>
      <c r="F789" s="29"/>
      <c r="G789" s="29"/>
      <c r="H789" s="29"/>
    </row>
    <row r="790" spans="1:8" s="34" customFormat="1">
      <c r="A790" s="29"/>
      <c r="B790" s="29"/>
      <c r="C790" s="29"/>
      <c r="D790" s="29"/>
      <c r="E790" s="29"/>
      <c r="F790" s="29"/>
      <c r="G790" s="29"/>
      <c r="H790" s="29"/>
    </row>
    <row r="791" spans="1:8" s="34" customFormat="1">
      <c r="A791" s="29"/>
      <c r="B791" s="29"/>
      <c r="C791" s="29"/>
      <c r="D791" s="29"/>
      <c r="E791" s="29"/>
      <c r="F791" s="29"/>
      <c r="G791" s="29"/>
      <c r="H791" s="29"/>
    </row>
    <row r="792" spans="1:8" s="34" customFormat="1">
      <c r="A792" s="29"/>
      <c r="B792" s="29"/>
      <c r="C792" s="29"/>
      <c r="D792" s="29"/>
      <c r="E792" s="29"/>
      <c r="F792" s="29"/>
      <c r="G792" s="29"/>
      <c r="H792" s="29"/>
    </row>
    <row r="793" spans="1:8" s="34" customFormat="1">
      <c r="A793" s="29"/>
      <c r="B793" s="29"/>
      <c r="C793" s="29"/>
      <c r="D793" s="29"/>
      <c r="E793" s="29"/>
      <c r="F793" s="29"/>
      <c r="G793" s="29"/>
      <c r="H793" s="29"/>
    </row>
    <row r="794" spans="1:8" s="34" customFormat="1">
      <c r="A794" s="29"/>
      <c r="B794" s="29"/>
      <c r="C794" s="29"/>
      <c r="D794" s="29"/>
      <c r="E794" s="29"/>
      <c r="F794" s="29"/>
      <c r="G794" s="29"/>
      <c r="H794" s="29"/>
    </row>
    <row r="795" spans="1:8" s="34" customFormat="1">
      <c r="A795" s="29"/>
      <c r="B795" s="29"/>
      <c r="C795" s="29"/>
      <c r="D795" s="29"/>
      <c r="E795" s="29"/>
      <c r="F795" s="29"/>
      <c r="G795" s="29"/>
      <c r="H795" s="29"/>
    </row>
    <row r="796" spans="1:8" s="34" customFormat="1">
      <c r="A796" s="29"/>
      <c r="B796" s="29"/>
      <c r="C796" s="29"/>
      <c r="D796" s="29"/>
      <c r="E796" s="29"/>
      <c r="F796" s="29"/>
      <c r="G796" s="29"/>
      <c r="H796" s="29"/>
    </row>
    <row r="797" spans="1:8" s="34" customFormat="1">
      <c r="A797" s="29"/>
      <c r="B797" s="29"/>
      <c r="C797" s="29"/>
      <c r="D797" s="29"/>
      <c r="E797" s="29"/>
      <c r="F797" s="29"/>
      <c r="G797" s="29"/>
      <c r="H797" s="29"/>
    </row>
    <row r="798" spans="1:8" s="34" customFormat="1">
      <c r="A798" s="29"/>
      <c r="B798" s="29"/>
      <c r="C798" s="29"/>
      <c r="D798" s="29"/>
      <c r="E798" s="29"/>
      <c r="F798" s="29"/>
      <c r="G798" s="29"/>
      <c r="H798" s="29"/>
    </row>
    <row r="799" spans="1:8" s="34" customFormat="1">
      <c r="A799" s="29"/>
      <c r="B799" s="29"/>
      <c r="C799" s="29"/>
      <c r="D799" s="29"/>
      <c r="E799" s="29"/>
      <c r="F799" s="29"/>
      <c r="G799" s="29"/>
      <c r="H799" s="29"/>
    </row>
    <row r="800" spans="1:8" s="34" customFormat="1">
      <c r="A800" s="29"/>
      <c r="B800" s="29"/>
      <c r="C800" s="29"/>
      <c r="D800" s="29"/>
      <c r="E800" s="29"/>
      <c r="F800" s="29"/>
      <c r="G800" s="29"/>
      <c r="H800" s="29"/>
    </row>
    <row r="801" spans="1:8" s="34" customFormat="1">
      <c r="A801" s="29"/>
      <c r="B801" s="29"/>
      <c r="C801" s="29"/>
      <c r="D801" s="29"/>
      <c r="E801" s="29"/>
      <c r="F801" s="29"/>
      <c r="G801" s="29"/>
      <c r="H801" s="29"/>
    </row>
    <row r="802" spans="1:8" s="34" customFormat="1">
      <c r="A802" s="29"/>
      <c r="B802" s="29"/>
      <c r="C802" s="29"/>
      <c r="D802" s="29"/>
      <c r="E802" s="29"/>
      <c r="F802" s="29"/>
      <c r="G802" s="29"/>
      <c r="H802" s="29"/>
    </row>
    <row r="803" spans="1:8" s="34" customFormat="1">
      <c r="A803" s="29"/>
      <c r="B803" s="29"/>
      <c r="C803" s="29"/>
      <c r="D803" s="29"/>
      <c r="E803" s="29"/>
      <c r="F803" s="29"/>
      <c r="G803" s="29"/>
      <c r="H803" s="29"/>
    </row>
    <row r="804" spans="1:8" s="34" customFormat="1">
      <c r="A804" s="29"/>
      <c r="B804" s="29"/>
      <c r="C804" s="29"/>
      <c r="D804" s="29"/>
      <c r="E804" s="29"/>
      <c r="F804" s="29"/>
      <c r="G804" s="29"/>
      <c r="H804" s="29"/>
    </row>
    <row r="805" spans="1:8" s="34" customFormat="1">
      <c r="A805" s="29"/>
      <c r="B805" s="29"/>
      <c r="C805" s="29"/>
      <c r="D805" s="29"/>
      <c r="E805" s="29"/>
      <c r="F805" s="29"/>
      <c r="G805" s="29"/>
      <c r="H805" s="29"/>
    </row>
    <row r="806" spans="1:8" s="34" customFormat="1">
      <c r="A806" s="29"/>
      <c r="B806" s="29"/>
      <c r="C806" s="29"/>
      <c r="D806" s="29"/>
      <c r="E806" s="29"/>
      <c r="F806" s="29"/>
      <c r="G806" s="29"/>
      <c r="H806" s="29"/>
    </row>
    <row r="807" spans="1:8" s="34" customFormat="1">
      <c r="A807" s="29"/>
      <c r="B807" s="29"/>
      <c r="C807" s="29"/>
      <c r="D807" s="29"/>
      <c r="E807" s="29"/>
      <c r="F807" s="29"/>
      <c r="G807" s="29"/>
      <c r="H807" s="29"/>
    </row>
    <row r="808" spans="1:8" s="34" customFormat="1">
      <c r="A808" s="29"/>
      <c r="B808" s="29"/>
      <c r="C808" s="29"/>
      <c r="D808" s="29"/>
      <c r="E808" s="29"/>
      <c r="F808" s="29"/>
      <c r="G808" s="29"/>
      <c r="H808" s="29"/>
    </row>
    <row r="809" spans="1:8" s="34" customFormat="1">
      <c r="A809" s="29"/>
      <c r="B809" s="29"/>
      <c r="C809" s="29"/>
      <c r="D809" s="29"/>
      <c r="E809" s="29"/>
      <c r="F809" s="29"/>
      <c r="G809" s="29"/>
      <c r="H809" s="29"/>
    </row>
    <row r="810" spans="1:8" s="34" customFormat="1">
      <c r="A810" s="29"/>
      <c r="B810" s="29"/>
      <c r="C810" s="29"/>
      <c r="D810" s="29"/>
      <c r="E810" s="29"/>
      <c r="F810" s="29"/>
      <c r="G810" s="29"/>
      <c r="H810" s="29"/>
    </row>
    <row r="811" spans="1:8" s="34" customFormat="1">
      <c r="A811" s="29"/>
      <c r="B811" s="29"/>
      <c r="C811" s="29"/>
      <c r="D811" s="29"/>
      <c r="E811" s="29"/>
      <c r="F811" s="29"/>
      <c r="G811" s="29"/>
      <c r="H811" s="29"/>
    </row>
    <row r="812" spans="1:8" s="34" customFormat="1">
      <c r="A812" s="29"/>
      <c r="B812" s="29"/>
      <c r="C812" s="29"/>
      <c r="D812" s="29"/>
      <c r="E812" s="29"/>
      <c r="F812" s="29"/>
      <c r="G812" s="29"/>
      <c r="H812" s="29"/>
    </row>
    <row r="813" spans="1:8" s="34" customFormat="1">
      <c r="A813" s="29"/>
      <c r="B813" s="29"/>
      <c r="C813" s="29"/>
      <c r="D813" s="29"/>
      <c r="E813" s="29"/>
      <c r="F813" s="29"/>
      <c r="G813" s="29"/>
      <c r="H813" s="29"/>
    </row>
    <row r="814" spans="1:8" s="34" customFormat="1">
      <c r="A814" s="29"/>
      <c r="B814" s="29"/>
      <c r="C814" s="29"/>
      <c r="D814" s="29"/>
      <c r="E814" s="29"/>
      <c r="F814" s="29"/>
      <c r="G814" s="29"/>
      <c r="H814" s="29"/>
    </row>
    <row r="815" spans="1:8" s="34" customFormat="1">
      <c r="A815" s="29"/>
      <c r="B815" s="29"/>
      <c r="C815" s="29"/>
      <c r="D815" s="29"/>
      <c r="E815" s="29"/>
      <c r="F815" s="29"/>
      <c r="G815" s="29"/>
      <c r="H815" s="29"/>
    </row>
    <row r="816" spans="1:8" s="34" customFormat="1">
      <c r="A816" s="29"/>
      <c r="B816" s="29"/>
      <c r="C816" s="29"/>
      <c r="D816" s="29"/>
      <c r="E816" s="29"/>
      <c r="F816" s="29"/>
      <c r="G816" s="29"/>
      <c r="H816" s="29"/>
    </row>
    <row r="817" spans="1:8" s="34" customFormat="1">
      <c r="A817" s="29"/>
      <c r="B817" s="29"/>
      <c r="C817" s="29"/>
      <c r="D817" s="29"/>
      <c r="E817" s="29"/>
      <c r="F817" s="29"/>
      <c r="G817" s="29"/>
      <c r="H817" s="29"/>
    </row>
    <row r="818" spans="1:8" s="34" customFormat="1">
      <c r="A818" s="29"/>
      <c r="B818" s="29"/>
      <c r="C818" s="29"/>
      <c r="D818" s="29"/>
      <c r="E818" s="29"/>
      <c r="F818" s="29"/>
      <c r="G818" s="29"/>
      <c r="H818" s="29"/>
    </row>
    <row r="819" spans="1:8" s="34" customFormat="1">
      <c r="A819" s="29"/>
      <c r="B819" s="29"/>
      <c r="C819" s="29"/>
      <c r="D819" s="29"/>
      <c r="E819" s="29"/>
      <c r="F819" s="29"/>
      <c r="G819" s="29"/>
      <c r="H819" s="29"/>
    </row>
    <row r="820" spans="1:8" s="34" customFormat="1">
      <c r="A820" s="29"/>
      <c r="B820" s="29"/>
      <c r="C820" s="29"/>
      <c r="D820" s="29"/>
      <c r="E820" s="29"/>
      <c r="F820" s="29"/>
      <c r="G820" s="29"/>
      <c r="H820" s="29"/>
    </row>
    <row r="821" spans="1:8" s="34" customFormat="1">
      <c r="A821" s="29"/>
      <c r="B821" s="29"/>
      <c r="C821" s="29"/>
      <c r="D821" s="29"/>
      <c r="E821" s="29"/>
      <c r="F821" s="29"/>
      <c r="G821" s="29"/>
      <c r="H821" s="29"/>
    </row>
    <row r="822" spans="1:8" s="34" customFormat="1">
      <c r="A822" s="29"/>
      <c r="B822" s="29"/>
      <c r="C822" s="29"/>
      <c r="D822" s="29"/>
      <c r="E822" s="29"/>
      <c r="F822" s="29"/>
      <c r="G822" s="29"/>
      <c r="H822" s="29"/>
    </row>
    <row r="823" spans="1:8" s="34" customFormat="1">
      <c r="A823" s="29"/>
      <c r="B823" s="29"/>
      <c r="C823" s="29"/>
      <c r="D823" s="29"/>
      <c r="E823" s="29"/>
      <c r="F823" s="29"/>
      <c r="G823" s="29"/>
      <c r="H823" s="29"/>
    </row>
    <row r="824" spans="1:8" s="34" customFormat="1">
      <c r="A824" s="29"/>
      <c r="B824" s="29"/>
      <c r="C824" s="29"/>
      <c r="D824" s="29"/>
      <c r="E824" s="29"/>
      <c r="F824" s="29"/>
      <c r="G824" s="29"/>
      <c r="H824" s="29"/>
    </row>
    <row r="825" spans="1:8" s="34" customFormat="1">
      <c r="A825" s="29"/>
      <c r="B825" s="29"/>
      <c r="C825" s="29"/>
      <c r="D825" s="29"/>
      <c r="E825" s="29"/>
      <c r="F825" s="29"/>
      <c r="G825" s="29"/>
      <c r="H825" s="29"/>
    </row>
    <row r="826" spans="1:8" s="34" customFormat="1">
      <c r="A826" s="29"/>
      <c r="B826" s="29"/>
      <c r="C826" s="29"/>
      <c r="D826" s="29"/>
      <c r="E826" s="29"/>
      <c r="F826" s="29"/>
      <c r="G826" s="29"/>
      <c r="H826" s="29"/>
    </row>
    <row r="827" spans="1:8" s="34" customFormat="1">
      <c r="A827" s="29"/>
      <c r="B827" s="29"/>
      <c r="C827" s="29"/>
      <c r="D827" s="29"/>
      <c r="E827" s="29"/>
      <c r="F827" s="29"/>
      <c r="G827" s="29"/>
      <c r="H827" s="29"/>
    </row>
    <row r="828" spans="1:8" s="34" customFormat="1">
      <c r="A828" s="29"/>
      <c r="B828" s="29"/>
      <c r="C828" s="29"/>
      <c r="D828" s="29"/>
      <c r="E828" s="29"/>
      <c r="F828" s="29"/>
      <c r="G828" s="29"/>
      <c r="H828" s="29"/>
    </row>
    <row r="829" spans="1:8" s="34" customFormat="1">
      <c r="A829" s="29"/>
      <c r="B829" s="29"/>
      <c r="C829" s="29"/>
      <c r="D829" s="29"/>
      <c r="E829" s="29"/>
      <c r="F829" s="29"/>
      <c r="G829" s="29"/>
      <c r="H829" s="29"/>
    </row>
    <row r="830" spans="1:8" s="34" customFormat="1">
      <c r="A830" s="29"/>
      <c r="B830" s="29"/>
      <c r="C830" s="29"/>
      <c r="D830" s="29"/>
      <c r="E830" s="29"/>
      <c r="F830" s="29"/>
      <c r="G830" s="29"/>
      <c r="H830" s="29"/>
    </row>
    <row r="831" spans="1:8" s="34" customFormat="1">
      <c r="A831" s="29"/>
      <c r="B831" s="29"/>
      <c r="C831" s="29"/>
      <c r="D831" s="29"/>
      <c r="E831" s="29"/>
      <c r="F831" s="29"/>
      <c r="G831" s="29"/>
      <c r="H831" s="29"/>
    </row>
    <row r="832" spans="1:8" s="34" customFormat="1">
      <c r="A832" s="29"/>
      <c r="B832" s="29"/>
      <c r="C832" s="29"/>
      <c r="D832" s="29"/>
      <c r="E832" s="29"/>
      <c r="F832" s="29"/>
      <c r="G832" s="29"/>
      <c r="H832" s="29"/>
    </row>
    <row r="833" spans="1:8" s="34" customFormat="1">
      <c r="A833" s="29"/>
      <c r="B833" s="29"/>
      <c r="C833" s="29"/>
      <c r="D833" s="29"/>
      <c r="E833" s="29"/>
      <c r="F833" s="29"/>
      <c r="G833" s="29"/>
      <c r="H833" s="29"/>
    </row>
    <row r="834" spans="1:8" s="34" customFormat="1">
      <c r="A834" s="29"/>
      <c r="B834" s="29"/>
      <c r="C834" s="29"/>
      <c r="D834" s="29"/>
      <c r="E834" s="29"/>
      <c r="F834" s="29"/>
      <c r="G834" s="29"/>
      <c r="H834" s="29"/>
    </row>
    <row r="835" spans="1:8" s="34" customFormat="1">
      <c r="A835" s="29"/>
      <c r="B835" s="29"/>
      <c r="C835" s="29"/>
      <c r="D835" s="29"/>
      <c r="E835" s="29"/>
      <c r="F835" s="29"/>
      <c r="G835" s="29"/>
      <c r="H835" s="29"/>
    </row>
    <row r="836" spans="1:8" s="34" customFormat="1">
      <c r="A836" s="29"/>
      <c r="B836" s="29"/>
      <c r="C836" s="29"/>
      <c r="D836" s="29"/>
      <c r="E836" s="29"/>
      <c r="F836" s="29"/>
      <c r="G836" s="29"/>
      <c r="H836" s="29"/>
    </row>
    <row r="837" spans="1:8" s="34" customFormat="1">
      <c r="A837" s="29"/>
      <c r="B837" s="29"/>
      <c r="C837" s="29"/>
      <c r="D837" s="29"/>
      <c r="E837" s="29"/>
      <c r="F837" s="29"/>
      <c r="G837" s="29"/>
      <c r="H837" s="29"/>
    </row>
    <row r="838" spans="1:8" s="34" customFormat="1">
      <c r="A838" s="29"/>
      <c r="B838" s="29"/>
      <c r="C838" s="29"/>
      <c r="D838" s="29"/>
      <c r="E838" s="29"/>
      <c r="F838" s="29"/>
      <c r="G838" s="29"/>
      <c r="H838" s="29"/>
    </row>
    <row r="839" spans="1:8" s="34" customFormat="1">
      <c r="A839" s="29"/>
      <c r="B839" s="29"/>
      <c r="C839" s="29"/>
      <c r="D839" s="29"/>
      <c r="E839" s="29"/>
      <c r="F839" s="29"/>
      <c r="G839" s="29"/>
      <c r="H839" s="29"/>
    </row>
    <row r="840" spans="1:8" s="34" customFormat="1">
      <c r="A840" s="29"/>
      <c r="B840" s="29"/>
      <c r="C840" s="29"/>
      <c r="D840" s="29"/>
      <c r="E840" s="29"/>
      <c r="F840" s="29"/>
      <c r="G840" s="29"/>
      <c r="H840" s="29"/>
    </row>
    <row r="841" spans="1:8" s="34" customFormat="1">
      <c r="A841" s="29"/>
      <c r="B841" s="29"/>
      <c r="C841" s="29"/>
      <c r="D841" s="29"/>
      <c r="E841" s="29"/>
      <c r="F841" s="29"/>
      <c r="G841" s="29"/>
      <c r="H841" s="29"/>
    </row>
    <row r="842" spans="1:8" s="34" customFormat="1">
      <c r="A842" s="29"/>
      <c r="B842" s="29"/>
      <c r="C842" s="29"/>
      <c r="D842" s="29"/>
      <c r="E842" s="29"/>
      <c r="F842" s="29"/>
      <c r="G842" s="29"/>
      <c r="H842" s="29"/>
    </row>
    <row r="843" spans="1:8" s="34" customFormat="1">
      <c r="A843" s="29"/>
      <c r="B843" s="29"/>
      <c r="C843" s="29"/>
      <c r="D843" s="29"/>
      <c r="E843" s="29"/>
      <c r="F843" s="29"/>
      <c r="G843" s="29"/>
      <c r="H843" s="29"/>
    </row>
    <row r="844" spans="1:8" s="34" customFormat="1">
      <c r="A844" s="29"/>
      <c r="B844" s="29"/>
      <c r="C844" s="29"/>
      <c r="D844" s="29"/>
      <c r="E844" s="29"/>
      <c r="F844" s="29"/>
      <c r="G844" s="29"/>
      <c r="H844" s="29"/>
    </row>
    <row r="845" spans="1:8" s="34" customFormat="1">
      <c r="A845" s="29"/>
      <c r="B845" s="29"/>
      <c r="C845" s="29"/>
      <c r="D845" s="29"/>
      <c r="E845" s="29"/>
      <c r="F845" s="29"/>
      <c r="G845" s="29"/>
      <c r="H845" s="29"/>
    </row>
    <row r="846" spans="1:8" s="34" customFormat="1">
      <c r="A846" s="29"/>
      <c r="B846" s="29"/>
      <c r="C846" s="29"/>
      <c r="D846" s="29"/>
      <c r="E846" s="29"/>
      <c r="F846" s="29"/>
      <c r="G846" s="29"/>
      <c r="H846" s="29"/>
    </row>
    <row r="847" spans="1:8" s="34" customFormat="1">
      <c r="A847" s="29"/>
      <c r="B847" s="29"/>
      <c r="C847" s="29"/>
      <c r="D847" s="29"/>
      <c r="E847" s="29"/>
      <c r="F847" s="29"/>
      <c r="G847" s="29"/>
      <c r="H847" s="29"/>
    </row>
    <row r="848" spans="1:8" s="34" customFormat="1">
      <c r="A848" s="29"/>
      <c r="B848" s="29"/>
      <c r="C848" s="29"/>
      <c r="D848" s="29"/>
      <c r="E848" s="29"/>
      <c r="F848" s="29"/>
      <c r="G848" s="29"/>
      <c r="H848" s="29"/>
    </row>
    <row r="849" spans="1:8" s="34" customFormat="1">
      <c r="A849" s="29"/>
      <c r="B849" s="29"/>
      <c r="C849" s="29"/>
      <c r="D849" s="29"/>
      <c r="E849" s="29"/>
      <c r="F849" s="29"/>
      <c r="G849" s="29"/>
      <c r="H849" s="29"/>
    </row>
    <row r="850" spans="1:8" s="34" customFormat="1">
      <c r="A850" s="29"/>
      <c r="B850" s="29"/>
      <c r="C850" s="29"/>
      <c r="D850" s="29"/>
      <c r="E850" s="29"/>
      <c r="F850" s="29"/>
      <c r="G850" s="29"/>
      <c r="H850" s="29"/>
    </row>
    <row r="851" spans="1:8" s="34" customFormat="1">
      <c r="A851" s="29"/>
      <c r="B851" s="29"/>
      <c r="C851" s="29"/>
      <c r="D851" s="29"/>
      <c r="E851" s="29"/>
      <c r="F851" s="29"/>
      <c r="G851" s="29"/>
      <c r="H851" s="29"/>
    </row>
    <row r="852" spans="1:8" s="34" customFormat="1">
      <c r="A852" s="29"/>
      <c r="B852" s="29"/>
      <c r="C852" s="29"/>
      <c r="D852" s="29"/>
      <c r="E852" s="29"/>
      <c r="F852" s="29"/>
      <c r="G852" s="29"/>
      <c r="H852" s="29"/>
    </row>
    <row r="853" spans="1:8" s="34" customFormat="1">
      <c r="A853" s="29"/>
      <c r="B853" s="29"/>
      <c r="C853" s="29"/>
      <c r="D853" s="29"/>
      <c r="E853" s="29"/>
      <c r="F853" s="29"/>
      <c r="G853" s="29"/>
      <c r="H853" s="29"/>
    </row>
    <row r="854" spans="1:8" s="34" customFormat="1">
      <c r="A854" s="29"/>
      <c r="B854" s="29"/>
      <c r="C854" s="29"/>
      <c r="D854" s="29"/>
      <c r="E854" s="29"/>
      <c r="F854" s="29"/>
      <c r="G854" s="29"/>
      <c r="H854" s="29"/>
    </row>
    <row r="855" spans="1:8" s="34" customFormat="1">
      <c r="A855" s="29"/>
      <c r="B855" s="29"/>
      <c r="C855" s="29"/>
      <c r="D855" s="29"/>
      <c r="E855" s="29"/>
      <c r="F855" s="29"/>
      <c r="G855" s="29"/>
      <c r="H855" s="29"/>
    </row>
    <row r="856" spans="1:8" s="34" customFormat="1">
      <c r="A856" s="29"/>
      <c r="B856" s="29"/>
      <c r="C856" s="29"/>
      <c r="D856" s="29"/>
      <c r="E856" s="29"/>
      <c r="F856" s="29"/>
      <c r="G856" s="29"/>
      <c r="H856" s="29"/>
    </row>
    <row r="857" spans="1:8" s="34" customFormat="1">
      <c r="A857" s="29"/>
      <c r="B857" s="29"/>
      <c r="C857" s="29"/>
      <c r="D857" s="29"/>
      <c r="E857" s="29"/>
      <c r="F857" s="29"/>
      <c r="G857" s="29"/>
      <c r="H857" s="29"/>
    </row>
    <row r="858" spans="1:8" s="34" customFormat="1">
      <c r="A858" s="29"/>
      <c r="B858" s="29"/>
      <c r="C858" s="29"/>
      <c r="D858" s="29"/>
      <c r="E858" s="29"/>
      <c r="F858" s="29"/>
      <c r="G858" s="29"/>
      <c r="H858" s="29"/>
    </row>
    <row r="859" spans="1:8" s="34" customFormat="1">
      <c r="A859" s="29"/>
      <c r="B859" s="29"/>
      <c r="C859" s="29"/>
      <c r="D859" s="29"/>
      <c r="E859" s="29"/>
      <c r="F859" s="29"/>
      <c r="G859" s="29"/>
      <c r="H859" s="29"/>
    </row>
    <row r="860" spans="1:8" s="34" customFormat="1">
      <c r="A860" s="29"/>
      <c r="B860" s="29"/>
      <c r="C860" s="29"/>
      <c r="D860" s="29"/>
      <c r="E860" s="29"/>
      <c r="F860" s="29"/>
      <c r="G860" s="29"/>
      <c r="H860" s="29"/>
    </row>
    <row r="861" spans="1:8" s="34" customFormat="1">
      <c r="A861" s="29"/>
      <c r="B861" s="29"/>
      <c r="C861" s="29"/>
      <c r="D861" s="29"/>
      <c r="E861" s="29"/>
      <c r="F861" s="29"/>
      <c r="G861" s="29"/>
      <c r="H861" s="29"/>
    </row>
    <row r="862" spans="1:8" s="34" customFormat="1">
      <c r="A862" s="29"/>
      <c r="B862" s="29"/>
      <c r="C862" s="29"/>
      <c r="D862" s="29"/>
      <c r="E862" s="29"/>
      <c r="F862" s="29"/>
      <c r="G862" s="29"/>
      <c r="H862" s="29"/>
    </row>
    <row r="863" spans="1:8" s="34" customFormat="1">
      <c r="A863" s="29"/>
      <c r="B863" s="29"/>
      <c r="C863" s="29"/>
      <c r="D863" s="29"/>
      <c r="E863" s="29"/>
      <c r="F863" s="29"/>
      <c r="G863" s="29"/>
      <c r="H863" s="29"/>
    </row>
    <row r="864" spans="1:8" s="34" customFormat="1">
      <c r="A864" s="29"/>
      <c r="B864" s="29"/>
      <c r="C864" s="29"/>
      <c r="D864" s="29"/>
      <c r="E864" s="29"/>
      <c r="F864" s="29"/>
      <c r="G864" s="29"/>
      <c r="H864" s="29"/>
    </row>
    <row r="865" spans="1:8" s="34" customFormat="1">
      <c r="A865" s="29"/>
      <c r="B865" s="29"/>
      <c r="C865" s="29"/>
      <c r="D865" s="29"/>
      <c r="E865" s="29"/>
      <c r="F865" s="29"/>
      <c r="G865" s="29"/>
      <c r="H865" s="29"/>
    </row>
    <row r="866" spans="1:8" s="34" customFormat="1">
      <c r="A866" s="29"/>
      <c r="B866" s="29"/>
      <c r="C866" s="29"/>
      <c r="D866" s="29"/>
      <c r="E866" s="29"/>
      <c r="F866" s="29"/>
      <c r="G866" s="29"/>
      <c r="H866" s="29"/>
    </row>
    <row r="867" spans="1:8" s="34" customFormat="1">
      <c r="A867" s="29"/>
      <c r="B867" s="29"/>
      <c r="C867" s="29"/>
      <c r="D867" s="29"/>
      <c r="E867" s="29"/>
      <c r="F867" s="29"/>
      <c r="G867" s="29"/>
      <c r="H867" s="29"/>
    </row>
    <row r="868" spans="1:8" s="34" customFormat="1">
      <c r="A868" s="29"/>
      <c r="B868" s="29"/>
      <c r="C868" s="29"/>
      <c r="D868" s="29"/>
      <c r="E868" s="29"/>
      <c r="F868" s="29"/>
      <c r="G868" s="29"/>
      <c r="H868" s="29"/>
    </row>
    <row r="869" spans="1:8" s="34" customFormat="1">
      <c r="A869" s="29"/>
      <c r="B869" s="29"/>
      <c r="C869" s="29"/>
      <c r="D869" s="29"/>
      <c r="E869" s="29"/>
      <c r="F869" s="29"/>
      <c r="G869" s="29"/>
      <c r="H869" s="29"/>
    </row>
    <row r="870" spans="1:8" s="34" customFormat="1">
      <c r="A870" s="29"/>
      <c r="B870" s="29"/>
      <c r="C870" s="29"/>
      <c r="D870" s="29"/>
      <c r="E870" s="29"/>
      <c r="F870" s="29"/>
      <c r="G870" s="29"/>
      <c r="H870" s="29"/>
    </row>
    <row r="871" spans="1:8" s="34" customFormat="1">
      <c r="A871" s="29"/>
      <c r="B871" s="29"/>
      <c r="C871" s="29"/>
      <c r="D871" s="29"/>
      <c r="E871" s="29"/>
      <c r="F871" s="29"/>
      <c r="G871" s="29"/>
      <c r="H871" s="29"/>
    </row>
    <row r="872" spans="1:8" s="34" customFormat="1">
      <c r="A872" s="29"/>
      <c r="B872" s="29"/>
      <c r="C872" s="29"/>
      <c r="D872" s="29"/>
      <c r="E872" s="29"/>
      <c r="F872" s="29"/>
      <c r="G872" s="29"/>
      <c r="H872" s="29"/>
    </row>
    <row r="873" spans="1:8" s="34" customFormat="1">
      <c r="A873" s="29"/>
      <c r="B873" s="29"/>
      <c r="C873" s="29"/>
      <c r="D873" s="29"/>
      <c r="E873" s="29"/>
      <c r="F873" s="29"/>
      <c r="G873" s="29"/>
      <c r="H873" s="29"/>
    </row>
    <row r="874" spans="1:8" s="34" customFormat="1">
      <c r="A874" s="29"/>
      <c r="B874" s="29"/>
      <c r="C874" s="29"/>
      <c r="D874" s="29"/>
      <c r="E874" s="29"/>
      <c r="F874" s="29"/>
      <c r="G874" s="29"/>
      <c r="H874" s="29"/>
    </row>
    <row r="875" spans="1:8" s="34" customFormat="1">
      <c r="A875" s="29"/>
      <c r="B875" s="29"/>
      <c r="C875" s="29"/>
      <c r="D875" s="29"/>
      <c r="E875" s="29"/>
      <c r="F875" s="29"/>
      <c r="G875" s="29"/>
      <c r="H875" s="29"/>
    </row>
    <row r="876" spans="1:8" s="34" customFormat="1">
      <c r="A876" s="29"/>
      <c r="B876" s="29"/>
      <c r="C876" s="29"/>
      <c r="D876" s="29"/>
      <c r="E876" s="29"/>
      <c r="F876" s="29"/>
      <c r="G876" s="29"/>
      <c r="H876" s="29"/>
    </row>
    <row r="877" spans="1:8" s="34" customFormat="1">
      <c r="A877" s="29"/>
      <c r="B877" s="29"/>
      <c r="C877" s="29"/>
      <c r="D877" s="29"/>
      <c r="E877" s="29"/>
      <c r="F877" s="29"/>
      <c r="G877" s="29"/>
      <c r="H877" s="29"/>
    </row>
    <row r="878" spans="1:8" s="34" customFormat="1">
      <c r="A878" s="29"/>
      <c r="B878" s="29"/>
      <c r="C878" s="29"/>
      <c r="D878" s="29"/>
      <c r="E878" s="29"/>
      <c r="F878" s="29"/>
      <c r="G878" s="29"/>
      <c r="H878" s="29"/>
    </row>
    <row r="879" spans="1:8" s="34" customFormat="1">
      <c r="A879" s="29"/>
      <c r="B879" s="29"/>
      <c r="C879" s="29"/>
      <c r="D879" s="29"/>
      <c r="E879" s="29"/>
      <c r="F879" s="29"/>
      <c r="G879" s="29"/>
      <c r="H879" s="29"/>
    </row>
    <row r="880" spans="1:8" s="34" customFormat="1">
      <c r="A880" s="29"/>
      <c r="B880" s="29"/>
      <c r="C880" s="29"/>
      <c r="D880" s="29"/>
      <c r="E880" s="29"/>
      <c r="F880" s="29"/>
      <c r="G880" s="29"/>
      <c r="H880" s="29"/>
    </row>
    <row r="881" spans="1:8" s="34" customFormat="1">
      <c r="A881" s="29"/>
      <c r="B881" s="29"/>
      <c r="C881" s="29"/>
      <c r="D881" s="29"/>
      <c r="E881" s="29"/>
      <c r="F881" s="29"/>
      <c r="G881" s="29"/>
      <c r="H881" s="29"/>
    </row>
    <row r="882" spans="1:8" s="34" customFormat="1">
      <c r="A882" s="29"/>
      <c r="B882" s="29"/>
      <c r="C882" s="29"/>
      <c r="D882" s="29"/>
      <c r="E882" s="29"/>
      <c r="F882" s="29"/>
      <c r="G882" s="29"/>
      <c r="H882" s="29"/>
    </row>
    <row r="883" spans="1:8" s="34" customFormat="1">
      <c r="A883" s="29"/>
      <c r="B883" s="29"/>
      <c r="C883" s="29"/>
      <c r="D883" s="29"/>
      <c r="E883" s="29"/>
      <c r="F883" s="29"/>
      <c r="G883" s="29"/>
      <c r="H883" s="29"/>
    </row>
    <row r="884" spans="1:8" s="34" customFormat="1">
      <c r="A884" s="29"/>
      <c r="B884" s="29"/>
      <c r="C884" s="29"/>
      <c r="D884" s="29"/>
      <c r="E884" s="29"/>
      <c r="F884" s="29"/>
      <c r="G884" s="29"/>
      <c r="H884" s="29"/>
    </row>
    <row r="885" spans="1:8" s="34" customFormat="1">
      <c r="A885" s="29"/>
      <c r="B885" s="29"/>
      <c r="C885" s="29"/>
      <c r="D885" s="29"/>
      <c r="E885" s="29"/>
      <c r="F885" s="29"/>
      <c r="G885" s="29"/>
      <c r="H885" s="29"/>
    </row>
    <row r="886" spans="1:8" s="34" customFormat="1">
      <c r="A886" s="29"/>
      <c r="B886" s="29"/>
      <c r="C886" s="29"/>
      <c r="D886" s="29"/>
      <c r="E886" s="29"/>
      <c r="F886" s="29"/>
      <c r="G886" s="29"/>
      <c r="H886" s="29"/>
    </row>
    <row r="887" spans="1:8" s="34" customFormat="1">
      <c r="A887" s="29"/>
      <c r="B887" s="29"/>
      <c r="C887" s="29"/>
      <c r="D887" s="29"/>
      <c r="E887" s="29"/>
      <c r="F887" s="29"/>
      <c r="G887" s="29"/>
      <c r="H887" s="29"/>
    </row>
    <row r="888" spans="1:8" s="34" customFormat="1">
      <c r="A888" s="29"/>
      <c r="B888" s="29"/>
      <c r="C888" s="29"/>
      <c r="D888" s="29"/>
      <c r="E888" s="29"/>
      <c r="F888" s="29"/>
      <c r="G888" s="29"/>
      <c r="H888" s="29"/>
    </row>
    <row r="889" spans="1:8" s="34" customFormat="1">
      <c r="A889" s="29"/>
      <c r="B889" s="29"/>
      <c r="C889" s="29"/>
      <c r="D889" s="29"/>
      <c r="E889" s="29"/>
      <c r="F889" s="29"/>
      <c r="G889" s="29"/>
      <c r="H889" s="29"/>
    </row>
    <row r="890" spans="1:8" s="34" customFormat="1">
      <c r="A890" s="29"/>
      <c r="B890" s="29"/>
      <c r="C890" s="29"/>
      <c r="D890" s="29"/>
      <c r="E890" s="29"/>
      <c r="F890" s="29"/>
      <c r="G890" s="29"/>
      <c r="H890" s="29"/>
    </row>
    <row r="891" spans="1:8" s="34" customFormat="1">
      <c r="A891" s="29"/>
      <c r="B891" s="29"/>
      <c r="C891" s="29"/>
      <c r="D891" s="29"/>
      <c r="E891" s="29"/>
      <c r="F891" s="29"/>
      <c r="G891" s="29"/>
      <c r="H891" s="29"/>
    </row>
    <row r="892" spans="1:8" s="34" customFormat="1">
      <c r="A892" s="29"/>
      <c r="B892" s="29"/>
      <c r="C892" s="29"/>
      <c r="D892" s="29"/>
      <c r="E892" s="29"/>
      <c r="F892" s="29"/>
      <c r="G892" s="29"/>
      <c r="H892" s="29"/>
    </row>
    <row r="893" spans="1:8" s="34" customFormat="1">
      <c r="A893" s="29"/>
      <c r="B893" s="29"/>
      <c r="C893" s="29"/>
      <c r="D893" s="29"/>
      <c r="E893" s="29"/>
      <c r="F893" s="29"/>
      <c r="G893" s="29"/>
      <c r="H893" s="29"/>
    </row>
    <row r="894" spans="1:8" s="34" customFormat="1">
      <c r="A894" s="29"/>
      <c r="B894" s="29"/>
      <c r="C894" s="29"/>
      <c r="D894" s="29"/>
      <c r="E894" s="29"/>
      <c r="F894" s="29"/>
      <c r="G894" s="29"/>
      <c r="H894" s="29"/>
    </row>
    <row r="895" spans="1:8" s="34" customFormat="1">
      <c r="A895" s="29"/>
      <c r="B895" s="29"/>
      <c r="C895" s="29"/>
      <c r="D895" s="29"/>
      <c r="E895" s="29"/>
      <c r="F895" s="29"/>
      <c r="G895" s="29"/>
      <c r="H895" s="29"/>
    </row>
    <row r="896" spans="1:8" s="34" customFormat="1">
      <c r="A896" s="29"/>
      <c r="B896" s="29"/>
      <c r="C896" s="29"/>
      <c r="D896" s="29"/>
      <c r="E896" s="29"/>
      <c r="F896" s="29"/>
      <c r="G896" s="29"/>
      <c r="H896" s="29"/>
    </row>
    <row r="897" spans="1:8" s="34" customFormat="1">
      <c r="A897" s="29"/>
      <c r="B897" s="29"/>
      <c r="C897" s="29"/>
      <c r="D897" s="29"/>
      <c r="E897" s="29"/>
      <c r="F897" s="29"/>
      <c r="G897" s="29"/>
      <c r="H897" s="29"/>
    </row>
    <row r="898" spans="1:8" s="34" customFormat="1">
      <c r="A898" s="29"/>
      <c r="B898" s="29"/>
      <c r="C898" s="29"/>
      <c r="D898" s="29"/>
      <c r="E898" s="29"/>
      <c r="F898" s="29"/>
      <c r="G898" s="29"/>
      <c r="H898" s="29"/>
    </row>
    <row r="899" spans="1:8" s="34" customFormat="1">
      <c r="A899" s="29"/>
      <c r="B899" s="29"/>
      <c r="C899" s="29"/>
      <c r="D899" s="29"/>
      <c r="E899" s="29"/>
      <c r="F899" s="29"/>
      <c r="G899" s="29"/>
      <c r="H899" s="29"/>
    </row>
    <row r="900" spans="1:8" s="34" customFormat="1">
      <c r="A900" s="29"/>
      <c r="B900" s="29"/>
      <c r="C900" s="29"/>
      <c r="D900" s="29"/>
      <c r="E900" s="29"/>
      <c r="F900" s="29"/>
      <c r="G900" s="29"/>
      <c r="H900" s="29"/>
    </row>
    <row r="901" spans="1:8" s="34" customFormat="1">
      <c r="A901" s="29"/>
      <c r="B901" s="29"/>
      <c r="C901" s="29"/>
      <c r="D901" s="29"/>
      <c r="E901" s="29"/>
      <c r="F901" s="29"/>
      <c r="G901" s="29"/>
      <c r="H901" s="29"/>
    </row>
    <row r="902" spans="1:8" s="34" customFormat="1">
      <c r="A902" s="29"/>
      <c r="B902" s="29"/>
      <c r="C902" s="29"/>
      <c r="D902" s="29"/>
      <c r="E902" s="29"/>
      <c r="F902" s="29"/>
      <c r="G902" s="29"/>
      <c r="H902" s="29"/>
    </row>
    <row r="903" spans="1:8" s="34" customFormat="1">
      <c r="A903" s="29"/>
      <c r="B903" s="29"/>
      <c r="C903" s="29"/>
      <c r="D903" s="29"/>
      <c r="E903" s="29"/>
      <c r="F903" s="29"/>
      <c r="G903" s="29"/>
      <c r="H903" s="29"/>
    </row>
    <row r="904" spans="1:8" s="34" customFormat="1">
      <c r="A904" s="29"/>
      <c r="B904" s="29"/>
      <c r="C904" s="29"/>
      <c r="D904" s="29"/>
      <c r="E904" s="29"/>
      <c r="F904" s="29"/>
      <c r="G904" s="29"/>
      <c r="H904" s="29"/>
    </row>
    <row r="905" spans="1:8" s="34" customFormat="1">
      <c r="A905" s="29"/>
      <c r="B905" s="29"/>
      <c r="C905" s="29"/>
      <c r="D905" s="29"/>
      <c r="E905" s="29"/>
      <c r="F905" s="29"/>
      <c r="G905" s="29"/>
      <c r="H905" s="29"/>
    </row>
    <row r="906" spans="1:8" s="34" customFormat="1">
      <c r="A906" s="29"/>
      <c r="B906" s="29"/>
      <c r="C906" s="29"/>
      <c r="D906" s="29"/>
      <c r="E906" s="29"/>
      <c r="F906" s="29"/>
      <c r="G906" s="29"/>
      <c r="H906" s="29"/>
    </row>
    <row r="907" spans="1:8" s="34" customFormat="1">
      <c r="A907" s="29"/>
      <c r="B907" s="29"/>
      <c r="C907" s="29"/>
      <c r="D907" s="29"/>
      <c r="E907" s="29"/>
      <c r="F907" s="29"/>
      <c r="G907" s="29"/>
      <c r="H907" s="29"/>
    </row>
    <row r="908" spans="1:8" s="34" customFormat="1">
      <c r="A908" s="29"/>
      <c r="B908" s="29"/>
      <c r="C908" s="29"/>
      <c r="D908" s="29"/>
      <c r="E908" s="29"/>
      <c r="F908" s="29"/>
      <c r="G908" s="29"/>
      <c r="H908" s="29"/>
    </row>
    <row r="909" spans="1:8" s="34" customFormat="1">
      <c r="A909" s="29"/>
      <c r="B909" s="29"/>
      <c r="C909" s="29"/>
      <c r="D909" s="29"/>
      <c r="E909" s="29"/>
      <c r="F909" s="29"/>
      <c r="G909" s="29"/>
      <c r="H909" s="29"/>
    </row>
    <row r="910" spans="1:8" s="34" customFormat="1">
      <c r="A910" s="29"/>
      <c r="B910" s="29"/>
      <c r="C910" s="29"/>
      <c r="D910" s="29"/>
      <c r="E910" s="29"/>
      <c r="F910" s="29"/>
      <c r="G910" s="29"/>
      <c r="H910" s="29"/>
    </row>
    <row r="911" spans="1:8" s="34" customFormat="1">
      <c r="A911" s="29"/>
      <c r="B911" s="29"/>
      <c r="C911" s="29"/>
      <c r="D911" s="29"/>
      <c r="E911" s="29"/>
      <c r="F911" s="29"/>
      <c r="G911" s="29"/>
      <c r="H911" s="29"/>
    </row>
    <row r="912" spans="1:8" s="34" customFormat="1">
      <c r="A912" s="29"/>
      <c r="B912" s="29"/>
      <c r="C912" s="29"/>
      <c r="D912" s="29"/>
      <c r="E912" s="29"/>
      <c r="F912" s="29"/>
      <c r="G912" s="29"/>
      <c r="H912" s="29"/>
    </row>
    <row r="913" spans="1:8" s="34" customFormat="1">
      <c r="A913" s="29"/>
      <c r="B913" s="29"/>
      <c r="C913" s="29"/>
      <c r="D913" s="29"/>
      <c r="E913" s="29"/>
      <c r="F913" s="29"/>
      <c r="G913" s="29"/>
      <c r="H913" s="29"/>
    </row>
    <row r="914" spans="1:8" s="34" customFormat="1">
      <c r="A914" s="29"/>
      <c r="B914" s="29"/>
      <c r="C914" s="29"/>
      <c r="D914" s="29"/>
      <c r="E914" s="29"/>
      <c r="F914" s="29"/>
      <c r="G914" s="29"/>
      <c r="H914" s="29"/>
    </row>
    <row r="915" spans="1:8" s="34" customFormat="1">
      <c r="A915" s="29"/>
      <c r="B915" s="29"/>
      <c r="C915" s="29"/>
      <c r="D915" s="29"/>
      <c r="E915" s="29"/>
      <c r="F915" s="29"/>
      <c r="G915" s="29"/>
      <c r="H915" s="29"/>
    </row>
    <row r="916" spans="1:8" s="34" customFormat="1">
      <c r="A916" s="29"/>
      <c r="B916" s="29"/>
      <c r="C916" s="29"/>
      <c r="D916" s="29"/>
      <c r="E916" s="29"/>
      <c r="F916" s="29"/>
      <c r="G916" s="29"/>
      <c r="H916" s="29"/>
    </row>
    <row r="917" spans="1:8" s="34" customFormat="1">
      <c r="A917" s="29"/>
      <c r="B917" s="29"/>
      <c r="C917" s="29"/>
      <c r="D917" s="29"/>
      <c r="E917" s="29"/>
      <c r="F917" s="29"/>
      <c r="G917" s="29"/>
      <c r="H917" s="29"/>
    </row>
    <row r="918" spans="1:8" s="34" customFormat="1">
      <c r="A918" s="29"/>
      <c r="B918" s="29"/>
      <c r="C918" s="29"/>
      <c r="D918" s="29"/>
      <c r="E918" s="29"/>
      <c r="F918" s="29"/>
      <c r="G918" s="29"/>
      <c r="H918" s="29"/>
    </row>
    <row r="919" spans="1:8" s="34" customFormat="1">
      <c r="A919" s="29"/>
      <c r="B919" s="29"/>
      <c r="C919" s="29"/>
      <c r="D919" s="29"/>
      <c r="E919" s="29"/>
      <c r="F919" s="29"/>
      <c r="G919" s="29"/>
      <c r="H919" s="29"/>
    </row>
    <row r="920" spans="1:8" s="34" customFormat="1">
      <c r="A920" s="29"/>
      <c r="B920" s="29"/>
      <c r="C920" s="29"/>
      <c r="D920" s="29"/>
      <c r="E920" s="29"/>
      <c r="F920" s="29"/>
      <c r="G920" s="29"/>
      <c r="H920" s="29"/>
    </row>
    <row r="921" spans="1:8" s="34" customFormat="1">
      <c r="A921" s="29"/>
      <c r="B921" s="29"/>
      <c r="C921" s="29"/>
      <c r="D921" s="29"/>
      <c r="E921" s="29"/>
      <c r="F921" s="29"/>
      <c r="G921" s="29"/>
      <c r="H921" s="29"/>
    </row>
    <row r="922" spans="1:8" s="34" customFormat="1">
      <c r="A922" s="29"/>
      <c r="B922" s="29"/>
      <c r="C922" s="29"/>
      <c r="D922" s="29"/>
      <c r="E922" s="29"/>
      <c r="F922" s="29"/>
      <c r="G922" s="29"/>
      <c r="H922" s="29"/>
    </row>
    <row r="923" spans="1:8" s="34" customFormat="1">
      <c r="A923" s="29"/>
      <c r="B923" s="29"/>
      <c r="C923" s="29"/>
      <c r="D923" s="29"/>
      <c r="E923" s="29"/>
      <c r="F923" s="29"/>
      <c r="G923" s="29"/>
      <c r="H923" s="29"/>
    </row>
    <row r="924" spans="1:8" s="34" customFormat="1">
      <c r="A924" s="29"/>
      <c r="B924" s="29"/>
      <c r="C924" s="29"/>
      <c r="D924" s="29"/>
      <c r="E924" s="29"/>
      <c r="F924" s="29"/>
      <c r="G924" s="29"/>
      <c r="H924" s="29"/>
    </row>
    <row r="925" spans="1:8" s="34" customFormat="1">
      <c r="A925" s="29"/>
      <c r="B925" s="29"/>
      <c r="C925" s="29"/>
      <c r="D925" s="29"/>
      <c r="E925" s="29"/>
      <c r="F925" s="29"/>
      <c r="G925" s="29"/>
      <c r="H925" s="29"/>
    </row>
    <row r="926" spans="1:8" s="34" customFormat="1">
      <c r="A926" s="29"/>
      <c r="B926" s="29"/>
      <c r="C926" s="29"/>
      <c r="D926" s="29"/>
      <c r="E926" s="29"/>
      <c r="F926" s="29"/>
      <c r="G926" s="29"/>
      <c r="H926" s="29"/>
    </row>
    <row r="927" spans="1:8" s="34" customFormat="1">
      <c r="A927" s="29"/>
      <c r="B927" s="29"/>
      <c r="C927" s="29"/>
      <c r="D927" s="29"/>
      <c r="E927" s="29"/>
      <c r="F927" s="29"/>
      <c r="G927" s="29"/>
      <c r="H927" s="29"/>
    </row>
    <row r="928" spans="1:8" s="34" customFormat="1">
      <c r="A928" s="29"/>
      <c r="B928" s="29"/>
      <c r="C928" s="29"/>
      <c r="D928" s="29"/>
      <c r="E928" s="29"/>
      <c r="F928" s="29"/>
      <c r="G928" s="29"/>
      <c r="H928" s="29"/>
    </row>
    <row r="929" spans="1:8" s="34" customFormat="1">
      <c r="A929" s="29"/>
      <c r="B929" s="29"/>
      <c r="C929" s="29"/>
      <c r="D929" s="29"/>
      <c r="E929" s="29"/>
      <c r="F929" s="29"/>
      <c r="G929" s="29"/>
      <c r="H929" s="29"/>
    </row>
    <row r="930" spans="1:8" s="34" customFormat="1">
      <c r="A930" s="29"/>
      <c r="B930" s="29"/>
      <c r="C930" s="29"/>
      <c r="D930" s="29"/>
      <c r="E930" s="29"/>
      <c r="F930" s="29"/>
      <c r="G930" s="29"/>
      <c r="H930" s="29"/>
    </row>
    <row r="931" spans="1:8" s="34" customFormat="1">
      <c r="A931" s="29"/>
      <c r="B931" s="29"/>
      <c r="C931" s="29"/>
      <c r="D931" s="29"/>
      <c r="E931" s="29"/>
      <c r="F931" s="29"/>
      <c r="G931" s="29"/>
      <c r="H931" s="29"/>
    </row>
    <row r="932" spans="1:8" s="34" customFormat="1">
      <c r="A932" s="29"/>
      <c r="B932" s="29"/>
      <c r="C932" s="29"/>
      <c r="D932" s="29"/>
      <c r="E932" s="29"/>
      <c r="F932" s="29"/>
      <c r="G932" s="29"/>
      <c r="H932" s="29"/>
    </row>
    <row r="933" spans="1:8" s="34" customFormat="1">
      <c r="A933" s="29"/>
      <c r="B933" s="29"/>
      <c r="C933" s="29"/>
      <c r="D933" s="29"/>
      <c r="E933" s="29"/>
      <c r="F933" s="29"/>
      <c r="G933" s="29"/>
      <c r="H933" s="29"/>
    </row>
    <row r="934" spans="1:8" s="34" customFormat="1">
      <c r="A934" s="29"/>
      <c r="B934" s="29"/>
      <c r="C934" s="29"/>
      <c r="D934" s="29"/>
      <c r="E934" s="29"/>
      <c r="F934" s="29"/>
      <c r="G934" s="29"/>
      <c r="H934" s="29"/>
    </row>
    <row r="935" spans="1:8" s="34" customFormat="1">
      <c r="A935" s="29"/>
      <c r="B935" s="29"/>
      <c r="C935" s="29"/>
      <c r="D935" s="29"/>
      <c r="E935" s="29"/>
      <c r="F935" s="29"/>
      <c r="G935" s="29"/>
      <c r="H935" s="29"/>
    </row>
    <row r="936" spans="1:8" s="34" customFormat="1">
      <c r="A936" s="29"/>
      <c r="B936" s="29"/>
      <c r="C936" s="29"/>
      <c r="D936" s="29"/>
      <c r="E936" s="29"/>
      <c r="F936" s="29"/>
      <c r="G936" s="29"/>
      <c r="H936" s="29"/>
    </row>
    <row r="937" spans="1:8" s="34" customFormat="1">
      <c r="A937" s="29"/>
      <c r="B937" s="29"/>
      <c r="C937" s="29"/>
      <c r="D937" s="29"/>
      <c r="E937" s="29"/>
      <c r="F937" s="29"/>
      <c r="G937" s="29"/>
      <c r="H937" s="29"/>
    </row>
    <row r="938" spans="1:8" s="34" customFormat="1">
      <c r="A938" s="29"/>
      <c r="B938" s="29"/>
      <c r="C938" s="29"/>
      <c r="D938" s="29"/>
      <c r="E938" s="29"/>
      <c r="F938" s="29"/>
      <c r="G938" s="29"/>
      <c r="H938" s="29"/>
    </row>
    <row r="939" spans="1:8" s="34" customFormat="1">
      <c r="A939" s="29"/>
      <c r="B939" s="29"/>
      <c r="C939" s="29"/>
      <c r="D939" s="29"/>
      <c r="E939" s="29"/>
      <c r="F939" s="29"/>
      <c r="G939" s="29"/>
      <c r="H939" s="29"/>
    </row>
    <row r="940" spans="1:8" s="34" customFormat="1">
      <c r="A940" s="29"/>
      <c r="B940" s="29"/>
      <c r="C940" s="29"/>
      <c r="D940" s="29"/>
      <c r="E940" s="29"/>
      <c r="F940" s="29"/>
      <c r="G940" s="29"/>
      <c r="H940" s="29"/>
    </row>
    <row r="941" spans="1:8" s="34" customFormat="1">
      <c r="A941" s="29"/>
      <c r="B941" s="29"/>
      <c r="C941" s="29"/>
      <c r="D941" s="29"/>
      <c r="E941" s="29"/>
      <c r="F941" s="29"/>
      <c r="G941" s="29"/>
      <c r="H941" s="29"/>
    </row>
    <row r="942" spans="1:8" s="34" customFormat="1">
      <c r="A942" s="29"/>
      <c r="B942" s="29"/>
      <c r="C942" s="29"/>
      <c r="D942" s="29"/>
      <c r="E942" s="29"/>
      <c r="F942" s="29"/>
      <c r="G942" s="29"/>
      <c r="H942" s="29"/>
    </row>
    <row r="943" spans="1:8" s="34" customFormat="1">
      <c r="A943" s="29"/>
      <c r="B943" s="29"/>
      <c r="C943" s="29"/>
      <c r="D943" s="29"/>
      <c r="E943" s="29"/>
      <c r="F943" s="29"/>
      <c r="G943" s="29"/>
      <c r="H943" s="29"/>
    </row>
    <row r="944" spans="1:8" s="34" customFormat="1">
      <c r="A944" s="29"/>
      <c r="B944" s="29"/>
      <c r="C944" s="29"/>
      <c r="D944" s="29"/>
      <c r="E944" s="29"/>
      <c r="F944" s="29"/>
      <c r="G944" s="29"/>
      <c r="H944" s="29"/>
    </row>
    <row r="945" spans="1:8" s="34" customFormat="1">
      <c r="A945" s="29"/>
      <c r="B945" s="29"/>
      <c r="C945" s="29"/>
      <c r="D945" s="29"/>
      <c r="E945" s="29"/>
      <c r="F945" s="29"/>
      <c r="G945" s="29"/>
      <c r="H945" s="29"/>
    </row>
    <row r="946" spans="1:8" s="34" customFormat="1">
      <c r="A946" s="29"/>
      <c r="B946" s="29"/>
      <c r="C946" s="29"/>
      <c r="D946" s="29"/>
      <c r="E946" s="29"/>
      <c r="F946" s="29"/>
      <c r="G946" s="29"/>
      <c r="H946" s="29"/>
    </row>
    <row r="947" spans="1:8" s="34" customFormat="1">
      <c r="A947" s="29"/>
      <c r="B947" s="29"/>
      <c r="C947" s="29"/>
      <c r="D947" s="29"/>
      <c r="E947" s="29"/>
      <c r="F947" s="29"/>
      <c r="G947" s="29"/>
      <c r="H947" s="29"/>
    </row>
    <row r="948" spans="1:8" s="34" customFormat="1">
      <c r="A948" s="29"/>
      <c r="B948" s="29"/>
      <c r="C948" s="29"/>
      <c r="D948" s="29"/>
      <c r="E948" s="29"/>
      <c r="F948" s="29"/>
      <c r="G948" s="29"/>
      <c r="H948" s="29"/>
    </row>
    <row r="949" spans="1:8" s="34" customFormat="1">
      <c r="A949" s="29"/>
      <c r="B949" s="29"/>
      <c r="C949" s="29"/>
      <c r="D949" s="29"/>
      <c r="E949" s="29"/>
      <c r="F949" s="29"/>
      <c r="G949" s="29"/>
      <c r="H949" s="29"/>
    </row>
    <row r="950" spans="1:8" s="34" customFormat="1">
      <c r="A950" s="29"/>
      <c r="B950" s="29"/>
      <c r="C950" s="29"/>
      <c r="D950" s="29"/>
      <c r="E950" s="29"/>
      <c r="F950" s="29"/>
      <c r="G950" s="29"/>
      <c r="H950" s="29"/>
    </row>
    <row r="951" spans="1:8" s="34" customFormat="1">
      <c r="A951" s="29"/>
      <c r="B951" s="29"/>
      <c r="C951" s="29"/>
      <c r="D951" s="29"/>
      <c r="E951" s="29"/>
      <c r="F951" s="29"/>
      <c r="G951" s="29"/>
      <c r="H951" s="29"/>
    </row>
    <row r="952" spans="1:8" s="34" customFormat="1">
      <c r="A952" s="29"/>
      <c r="B952" s="29"/>
      <c r="C952" s="29"/>
      <c r="D952" s="29"/>
      <c r="E952" s="29"/>
      <c r="F952" s="29"/>
      <c r="G952" s="29"/>
      <c r="H952" s="29"/>
    </row>
    <row r="953" spans="1:8" s="34" customFormat="1">
      <c r="A953" s="29"/>
      <c r="B953" s="29"/>
      <c r="C953" s="29"/>
      <c r="D953" s="29"/>
      <c r="E953" s="29"/>
      <c r="F953" s="29"/>
      <c r="G953" s="29"/>
      <c r="H953" s="29"/>
    </row>
    <row r="954" spans="1:8" s="34" customFormat="1">
      <c r="A954" s="29"/>
      <c r="B954" s="29"/>
      <c r="C954" s="29"/>
      <c r="D954" s="29"/>
      <c r="E954" s="29"/>
      <c r="F954" s="29"/>
      <c r="G954" s="29"/>
      <c r="H954" s="29"/>
    </row>
    <row r="955" spans="1:8" s="34" customFormat="1">
      <c r="A955" s="29"/>
      <c r="B955" s="29"/>
      <c r="C955" s="29"/>
      <c r="D955" s="29"/>
      <c r="E955" s="29"/>
      <c r="F955" s="29"/>
      <c r="G955" s="29"/>
      <c r="H955" s="29"/>
    </row>
    <row r="956" spans="1:8" s="34" customFormat="1">
      <c r="A956" s="29"/>
      <c r="B956" s="29"/>
      <c r="C956" s="29"/>
      <c r="D956" s="29"/>
      <c r="E956" s="29"/>
      <c r="F956" s="29"/>
      <c r="G956" s="29"/>
      <c r="H956" s="29"/>
    </row>
    <row r="957" spans="1:8" s="34" customFormat="1">
      <c r="A957" s="29"/>
      <c r="B957" s="29"/>
      <c r="C957" s="29"/>
      <c r="D957" s="29"/>
      <c r="E957" s="29"/>
      <c r="F957" s="29"/>
      <c r="G957" s="29"/>
      <c r="H957" s="29"/>
    </row>
    <row r="958" spans="1:8" s="34" customFormat="1">
      <c r="A958" s="29"/>
      <c r="B958" s="29"/>
      <c r="C958" s="29"/>
      <c r="D958" s="29"/>
      <c r="E958" s="29"/>
      <c r="F958" s="29"/>
      <c r="G958" s="29"/>
      <c r="H958" s="29"/>
    </row>
    <row r="959" spans="1:8" s="34" customFormat="1">
      <c r="A959" s="29"/>
      <c r="B959" s="29"/>
      <c r="C959" s="29"/>
      <c r="D959" s="29"/>
      <c r="E959" s="29"/>
      <c r="F959" s="29"/>
      <c r="G959" s="29"/>
      <c r="H959" s="29"/>
    </row>
    <row r="960" spans="1:8" s="34" customFormat="1">
      <c r="A960" s="29"/>
      <c r="B960" s="29"/>
      <c r="C960" s="29"/>
      <c r="D960" s="29"/>
      <c r="E960" s="29"/>
      <c r="F960" s="29"/>
      <c r="G960" s="29"/>
      <c r="H960" s="29"/>
    </row>
    <row r="961" spans="1:8" s="34" customFormat="1">
      <c r="A961" s="29"/>
      <c r="B961" s="29"/>
      <c r="C961" s="29"/>
      <c r="D961" s="29"/>
      <c r="E961" s="29"/>
      <c r="F961" s="29"/>
      <c r="G961" s="29"/>
      <c r="H961" s="29"/>
    </row>
    <row r="962" spans="1:8" s="34" customFormat="1">
      <c r="A962" s="29"/>
      <c r="B962" s="29"/>
      <c r="C962" s="29"/>
      <c r="D962" s="29"/>
      <c r="E962" s="29"/>
      <c r="F962" s="29"/>
      <c r="G962" s="29"/>
      <c r="H962" s="29"/>
    </row>
    <row r="963" spans="1:8" s="34" customFormat="1">
      <c r="A963" s="29"/>
      <c r="B963" s="29"/>
      <c r="C963" s="29"/>
      <c r="D963" s="29"/>
      <c r="E963" s="29"/>
      <c r="F963" s="29"/>
      <c r="G963" s="29"/>
      <c r="H963" s="29"/>
    </row>
    <row r="964" spans="1:8" s="34" customFormat="1">
      <c r="A964" s="29"/>
      <c r="B964" s="29"/>
      <c r="C964" s="29"/>
      <c r="D964" s="29"/>
      <c r="E964" s="29"/>
      <c r="F964" s="29"/>
      <c r="G964" s="29"/>
      <c r="H964" s="29"/>
    </row>
    <row r="965" spans="1:8" s="34" customFormat="1">
      <c r="A965" s="29"/>
      <c r="B965" s="29"/>
      <c r="C965" s="29"/>
      <c r="D965" s="29"/>
      <c r="E965" s="29"/>
      <c r="F965" s="29"/>
      <c r="G965" s="29"/>
      <c r="H965" s="29"/>
    </row>
    <row r="966" spans="1:8" s="34" customFormat="1">
      <c r="A966" s="29"/>
      <c r="B966" s="29"/>
      <c r="C966" s="29"/>
      <c r="D966" s="29"/>
      <c r="E966" s="29"/>
      <c r="F966" s="29"/>
      <c r="G966" s="29"/>
      <c r="H966" s="29"/>
    </row>
    <row r="967" spans="1:8" s="34" customFormat="1">
      <c r="A967" s="29"/>
      <c r="B967" s="29"/>
      <c r="C967" s="29"/>
      <c r="D967" s="29"/>
      <c r="E967" s="29"/>
      <c r="F967" s="29"/>
      <c r="G967" s="29"/>
      <c r="H967" s="29"/>
    </row>
    <row r="968" spans="1:8" s="34" customFormat="1">
      <c r="A968" s="29"/>
      <c r="B968" s="29"/>
      <c r="C968" s="29"/>
      <c r="D968" s="29"/>
      <c r="E968" s="29"/>
      <c r="F968" s="29"/>
      <c r="G968" s="29"/>
      <c r="H968" s="29"/>
    </row>
    <row r="969" spans="1:8" s="34" customFormat="1">
      <c r="A969" s="29"/>
      <c r="B969" s="29"/>
      <c r="C969" s="29"/>
      <c r="D969" s="29"/>
      <c r="E969" s="29"/>
      <c r="F969" s="29"/>
      <c r="G969" s="29"/>
      <c r="H969" s="29"/>
    </row>
    <row r="970" spans="1:8" s="34" customFormat="1">
      <c r="A970" s="29"/>
      <c r="B970" s="29"/>
      <c r="C970" s="29"/>
      <c r="D970" s="29"/>
      <c r="E970" s="29"/>
      <c r="F970" s="29"/>
      <c r="G970" s="29"/>
      <c r="H970" s="29"/>
    </row>
    <row r="971" spans="1:8" s="34" customFormat="1">
      <c r="A971" s="29"/>
      <c r="B971" s="29"/>
      <c r="C971" s="29"/>
      <c r="D971" s="29"/>
      <c r="E971" s="29"/>
      <c r="F971" s="29"/>
      <c r="G971" s="29"/>
      <c r="H971" s="29"/>
    </row>
    <row r="972" spans="1:8" s="34" customFormat="1">
      <c r="A972" s="29"/>
      <c r="B972" s="29"/>
      <c r="C972" s="29"/>
      <c r="D972" s="29"/>
      <c r="E972" s="29"/>
      <c r="F972" s="29"/>
      <c r="G972" s="29"/>
      <c r="H972" s="29"/>
    </row>
    <row r="973" spans="1:8" s="34" customFormat="1">
      <c r="A973" s="29"/>
      <c r="B973" s="29"/>
      <c r="C973" s="29"/>
      <c r="D973" s="29"/>
      <c r="E973" s="29"/>
      <c r="F973" s="29"/>
      <c r="G973" s="29"/>
      <c r="H973" s="29"/>
    </row>
    <row r="974" spans="1:8" s="34" customFormat="1">
      <c r="A974" s="29"/>
      <c r="B974" s="29"/>
      <c r="C974" s="29"/>
      <c r="D974" s="29"/>
      <c r="E974" s="29"/>
      <c r="F974" s="29"/>
      <c r="G974" s="29"/>
      <c r="H974" s="29"/>
    </row>
    <row r="975" spans="1:8" s="34" customFormat="1">
      <c r="A975" s="29"/>
      <c r="B975" s="29"/>
      <c r="C975" s="29"/>
      <c r="D975" s="29"/>
      <c r="E975" s="29"/>
      <c r="F975" s="29"/>
      <c r="G975" s="29"/>
      <c r="H975" s="29"/>
    </row>
    <row r="976" spans="1:8" s="34" customFormat="1">
      <c r="A976" s="29"/>
      <c r="B976" s="29"/>
      <c r="C976" s="29"/>
      <c r="D976" s="29"/>
      <c r="E976" s="29"/>
      <c r="F976" s="29"/>
      <c r="G976" s="29"/>
      <c r="H976" s="29"/>
    </row>
    <row r="977" spans="1:8" s="34" customFormat="1">
      <c r="A977" s="29"/>
      <c r="B977" s="29"/>
      <c r="C977" s="29"/>
      <c r="D977" s="29"/>
      <c r="E977" s="29"/>
      <c r="F977" s="29"/>
      <c r="G977" s="29"/>
      <c r="H977" s="29"/>
    </row>
    <row r="978" spans="1:8" s="34" customFormat="1">
      <c r="A978" s="29"/>
      <c r="B978" s="29"/>
      <c r="C978" s="29"/>
      <c r="D978" s="29"/>
      <c r="E978" s="29"/>
      <c r="F978" s="29"/>
      <c r="G978" s="29"/>
      <c r="H978" s="29"/>
    </row>
    <row r="979" spans="1:8" s="34" customFormat="1">
      <c r="A979" s="29"/>
      <c r="B979" s="29"/>
      <c r="C979" s="29"/>
      <c r="D979" s="29"/>
      <c r="E979" s="29"/>
      <c r="F979" s="29"/>
      <c r="G979" s="29"/>
      <c r="H979" s="29"/>
    </row>
    <row r="980" spans="1:8" s="34" customFormat="1">
      <c r="A980" s="29"/>
      <c r="B980" s="29"/>
      <c r="C980" s="29"/>
      <c r="D980" s="29"/>
      <c r="E980" s="29"/>
      <c r="F980" s="29"/>
      <c r="G980" s="29"/>
      <c r="H980" s="29"/>
    </row>
    <row r="981" spans="1:8" s="34" customFormat="1">
      <c r="A981" s="29"/>
      <c r="B981" s="29"/>
      <c r="C981" s="29"/>
      <c r="D981" s="29"/>
      <c r="E981" s="29"/>
      <c r="F981" s="29"/>
      <c r="G981" s="29"/>
      <c r="H981" s="29"/>
    </row>
    <row r="982" spans="1:8" s="34" customFormat="1">
      <c r="A982" s="29"/>
      <c r="B982" s="29"/>
      <c r="C982" s="29"/>
      <c r="D982" s="29"/>
      <c r="E982" s="29"/>
      <c r="F982" s="29"/>
      <c r="G982" s="29"/>
      <c r="H982" s="29"/>
    </row>
    <row r="983" spans="1:8" s="34" customFormat="1">
      <c r="A983" s="29"/>
      <c r="B983" s="29"/>
      <c r="C983" s="29"/>
      <c r="D983" s="29"/>
      <c r="E983" s="29"/>
      <c r="F983" s="29"/>
      <c r="G983" s="29"/>
      <c r="H983" s="29"/>
    </row>
    <row r="984" spans="1:8" s="34" customFormat="1">
      <c r="A984" s="29"/>
      <c r="B984" s="29"/>
      <c r="C984" s="29"/>
      <c r="D984" s="29"/>
      <c r="E984" s="29"/>
      <c r="F984" s="29"/>
      <c r="G984" s="29"/>
      <c r="H984" s="29"/>
    </row>
    <row r="985" spans="1:8" s="34" customFormat="1">
      <c r="A985" s="29"/>
      <c r="B985" s="29"/>
      <c r="C985" s="29"/>
      <c r="D985" s="29"/>
      <c r="E985" s="29"/>
      <c r="F985" s="29"/>
      <c r="G985" s="29"/>
      <c r="H985" s="29"/>
    </row>
    <row r="986" spans="1:8" s="34" customFormat="1">
      <c r="A986" s="29"/>
      <c r="B986" s="29"/>
      <c r="C986" s="29"/>
      <c r="D986" s="29"/>
      <c r="E986" s="29"/>
      <c r="F986" s="29"/>
      <c r="G986" s="29"/>
      <c r="H986" s="29"/>
    </row>
    <row r="987" spans="1:8" s="34" customFormat="1">
      <c r="A987" s="29"/>
      <c r="B987" s="29"/>
      <c r="C987" s="29"/>
      <c r="D987" s="29"/>
      <c r="E987" s="29"/>
      <c r="F987" s="29"/>
      <c r="G987" s="29"/>
      <c r="H987" s="29"/>
    </row>
    <row r="988" spans="1:8" s="34" customFormat="1">
      <c r="A988" s="29"/>
      <c r="B988" s="29"/>
      <c r="C988" s="29"/>
      <c r="D988" s="29"/>
      <c r="E988" s="29"/>
      <c r="F988" s="29"/>
      <c r="G988" s="29"/>
      <c r="H988" s="29"/>
    </row>
    <row r="989" spans="1:8" s="34" customFormat="1">
      <c r="A989" s="29"/>
      <c r="B989" s="29"/>
      <c r="C989" s="29"/>
      <c r="D989" s="29"/>
      <c r="E989" s="29"/>
      <c r="F989" s="29"/>
      <c r="G989" s="29"/>
      <c r="H989" s="29"/>
    </row>
    <row r="990" spans="1:8" s="34" customFormat="1">
      <c r="A990" s="29"/>
      <c r="B990" s="29"/>
      <c r="C990" s="29"/>
      <c r="D990" s="29"/>
      <c r="E990" s="29"/>
      <c r="F990" s="29"/>
      <c r="G990" s="29"/>
      <c r="H990" s="29"/>
    </row>
    <row r="991" spans="1:8" s="34" customFormat="1">
      <c r="A991" s="29"/>
      <c r="B991" s="29"/>
      <c r="C991" s="29"/>
      <c r="D991" s="29"/>
      <c r="E991" s="29"/>
      <c r="F991" s="29"/>
      <c r="G991" s="29"/>
      <c r="H991" s="29"/>
    </row>
    <row r="992" spans="1:8" s="34" customFormat="1">
      <c r="A992" s="29"/>
      <c r="B992" s="29"/>
      <c r="C992" s="29"/>
      <c r="D992" s="29"/>
      <c r="E992" s="29"/>
      <c r="F992" s="29"/>
      <c r="G992" s="29"/>
      <c r="H992" s="29"/>
    </row>
    <row r="993" spans="1:8" s="34" customFormat="1">
      <c r="A993" s="29"/>
      <c r="B993" s="29"/>
      <c r="C993" s="29"/>
      <c r="D993" s="29"/>
      <c r="E993" s="29"/>
      <c r="F993" s="29"/>
      <c r="G993" s="29"/>
      <c r="H993" s="29"/>
    </row>
    <row r="994" spans="1:8" s="34" customFormat="1">
      <c r="A994" s="29"/>
      <c r="B994" s="29"/>
      <c r="C994" s="29"/>
      <c r="D994" s="29"/>
      <c r="E994" s="29"/>
      <c r="F994" s="29"/>
      <c r="G994" s="29"/>
      <c r="H994" s="29"/>
    </row>
    <row r="995" spans="1:8" s="34" customFormat="1">
      <c r="A995" s="29"/>
      <c r="B995" s="29"/>
      <c r="C995" s="29"/>
      <c r="D995" s="29"/>
      <c r="E995" s="29"/>
      <c r="F995" s="29"/>
      <c r="G995" s="29"/>
      <c r="H995" s="29"/>
    </row>
    <row r="996" spans="1:8" s="34" customFormat="1">
      <c r="A996" s="29"/>
      <c r="B996" s="29"/>
      <c r="C996" s="29"/>
      <c r="D996" s="29"/>
      <c r="E996" s="29"/>
      <c r="F996" s="29"/>
      <c r="G996" s="29"/>
      <c r="H996" s="29"/>
    </row>
    <row r="997" spans="1:8" s="34" customFormat="1">
      <c r="A997" s="29"/>
      <c r="B997" s="29"/>
      <c r="C997" s="29"/>
      <c r="D997" s="29"/>
      <c r="E997" s="29"/>
      <c r="F997" s="29"/>
      <c r="G997" s="29"/>
      <c r="H997" s="29"/>
    </row>
    <row r="998" spans="1:8" s="34" customFormat="1">
      <c r="A998" s="29"/>
      <c r="B998" s="29"/>
      <c r="C998" s="29"/>
      <c r="D998" s="29"/>
      <c r="E998" s="29"/>
      <c r="F998" s="29"/>
      <c r="G998" s="29"/>
      <c r="H998" s="29"/>
    </row>
    <row r="999" spans="1:8" s="34" customFormat="1">
      <c r="A999" s="29"/>
      <c r="B999" s="29"/>
      <c r="C999" s="29"/>
      <c r="D999" s="29"/>
      <c r="E999" s="29"/>
      <c r="F999" s="29"/>
      <c r="G999" s="29"/>
      <c r="H999" s="29"/>
    </row>
    <row r="1000" spans="1:8" s="34" customFormat="1">
      <c r="A1000" s="29"/>
      <c r="B1000" s="29"/>
      <c r="C1000" s="29"/>
      <c r="D1000" s="29"/>
      <c r="E1000" s="29"/>
      <c r="F1000" s="29"/>
      <c r="G1000" s="29"/>
      <c r="H1000" s="29"/>
    </row>
    <row r="1001" spans="1:8" s="34" customFormat="1">
      <c r="A1001" s="29"/>
      <c r="B1001" s="29"/>
      <c r="C1001" s="29"/>
      <c r="D1001" s="29"/>
      <c r="E1001" s="29"/>
      <c r="F1001" s="29"/>
      <c r="G1001" s="29"/>
      <c r="H1001" s="29"/>
    </row>
    <row r="1002" spans="1:8" s="34" customFormat="1">
      <c r="A1002" s="29"/>
      <c r="B1002" s="29"/>
      <c r="C1002" s="29"/>
      <c r="D1002" s="29"/>
      <c r="E1002" s="29"/>
      <c r="F1002" s="29"/>
      <c r="G1002" s="29"/>
      <c r="H1002" s="29"/>
    </row>
    <row r="1003" spans="1:8" s="34" customFormat="1">
      <c r="A1003" s="29"/>
      <c r="B1003" s="29"/>
      <c r="C1003" s="29"/>
      <c r="D1003" s="29"/>
      <c r="E1003" s="29"/>
      <c r="F1003" s="29"/>
      <c r="G1003" s="29"/>
      <c r="H1003" s="29"/>
    </row>
    <row r="1004" spans="1:8" s="34" customFormat="1">
      <c r="A1004" s="29"/>
      <c r="B1004" s="29"/>
      <c r="C1004" s="29"/>
      <c r="D1004" s="29"/>
      <c r="E1004" s="29"/>
      <c r="F1004" s="29"/>
      <c r="G1004" s="29"/>
      <c r="H1004" s="29"/>
    </row>
    <row r="1005" spans="1:8" s="34" customFormat="1">
      <c r="A1005" s="29"/>
      <c r="B1005" s="29"/>
      <c r="C1005" s="29"/>
      <c r="D1005" s="29"/>
      <c r="E1005" s="29"/>
      <c r="F1005" s="29"/>
      <c r="G1005" s="29"/>
      <c r="H1005" s="29"/>
    </row>
    <row r="1006" spans="1:8" s="34" customFormat="1">
      <c r="A1006" s="29"/>
      <c r="B1006" s="29"/>
      <c r="C1006" s="29"/>
      <c r="D1006" s="29"/>
      <c r="E1006" s="29"/>
      <c r="F1006" s="29"/>
      <c r="G1006" s="29"/>
      <c r="H1006" s="29"/>
    </row>
    <row r="1007" spans="1:8" s="34" customFormat="1">
      <c r="A1007" s="29"/>
      <c r="B1007" s="29"/>
      <c r="C1007" s="29"/>
      <c r="D1007" s="29"/>
      <c r="E1007" s="29"/>
      <c r="F1007" s="29"/>
      <c r="G1007" s="29"/>
      <c r="H1007" s="29"/>
    </row>
    <row r="1008" spans="1:8" s="34" customFormat="1">
      <c r="A1008" s="29"/>
      <c r="B1008" s="29"/>
      <c r="C1008" s="29"/>
      <c r="D1008" s="29"/>
      <c r="E1008" s="29"/>
      <c r="F1008" s="29"/>
      <c r="G1008" s="29"/>
      <c r="H1008" s="29"/>
    </row>
    <row r="1009" spans="1:8" s="34" customFormat="1">
      <c r="A1009" s="29"/>
      <c r="B1009" s="29"/>
      <c r="C1009" s="29"/>
      <c r="D1009" s="29"/>
      <c r="E1009" s="29"/>
      <c r="F1009" s="29"/>
      <c r="G1009" s="29"/>
      <c r="H1009" s="29"/>
    </row>
    <row r="1010" spans="1:8" s="34" customFormat="1">
      <c r="A1010" s="29"/>
      <c r="B1010" s="29"/>
      <c r="C1010" s="29"/>
      <c r="D1010" s="29"/>
      <c r="E1010" s="29"/>
      <c r="F1010" s="29"/>
      <c r="G1010" s="29"/>
      <c r="H1010" s="29"/>
    </row>
    <row r="1011" spans="1:8" s="34" customFormat="1">
      <c r="A1011" s="29"/>
      <c r="B1011" s="29"/>
      <c r="C1011" s="29"/>
      <c r="D1011" s="29"/>
      <c r="E1011" s="29"/>
      <c r="F1011" s="29"/>
      <c r="G1011" s="29"/>
      <c r="H1011" s="29"/>
    </row>
    <row r="1012" spans="1:8" s="34" customFormat="1">
      <c r="A1012" s="29"/>
      <c r="B1012" s="29"/>
      <c r="C1012" s="29"/>
      <c r="D1012" s="29"/>
      <c r="E1012" s="29"/>
      <c r="F1012" s="29"/>
      <c r="G1012" s="29"/>
      <c r="H1012" s="29"/>
    </row>
    <row r="1013" spans="1:8" s="34" customFormat="1">
      <c r="A1013" s="29"/>
      <c r="B1013" s="29"/>
      <c r="C1013" s="29"/>
      <c r="D1013" s="29"/>
      <c r="E1013" s="29"/>
      <c r="F1013" s="29"/>
      <c r="G1013" s="29"/>
      <c r="H1013" s="29"/>
    </row>
    <row r="1014" spans="1:8" s="34" customFormat="1">
      <c r="A1014" s="29"/>
      <c r="B1014" s="29"/>
      <c r="C1014" s="29"/>
      <c r="D1014" s="29"/>
      <c r="E1014" s="29"/>
      <c r="F1014" s="29"/>
      <c r="G1014" s="29"/>
      <c r="H1014" s="29"/>
    </row>
    <row r="1015" spans="1:8" s="34" customFormat="1">
      <c r="A1015" s="29"/>
      <c r="B1015" s="29"/>
      <c r="C1015" s="29"/>
      <c r="D1015" s="29"/>
      <c r="E1015" s="29"/>
      <c r="F1015" s="29"/>
      <c r="G1015" s="29"/>
      <c r="H1015" s="29"/>
    </row>
    <row r="1016" spans="1:8" s="34" customFormat="1">
      <c r="A1016" s="29"/>
      <c r="B1016" s="29"/>
      <c r="C1016" s="29"/>
      <c r="D1016" s="29"/>
      <c r="E1016" s="29"/>
      <c r="F1016" s="29"/>
      <c r="G1016" s="29"/>
      <c r="H1016" s="29"/>
    </row>
    <row r="1017" spans="1:8" s="34" customFormat="1">
      <c r="A1017" s="29"/>
      <c r="B1017" s="29"/>
      <c r="C1017" s="29"/>
      <c r="D1017" s="29"/>
      <c r="E1017" s="29"/>
      <c r="F1017" s="29"/>
      <c r="G1017" s="29"/>
      <c r="H1017" s="29"/>
    </row>
    <row r="1018" spans="1:8" s="34" customFormat="1">
      <c r="A1018" s="29"/>
      <c r="B1018" s="29"/>
      <c r="C1018" s="29"/>
      <c r="D1018" s="29"/>
      <c r="E1018" s="29"/>
      <c r="F1018" s="29"/>
      <c r="G1018" s="29"/>
      <c r="H1018" s="29"/>
    </row>
    <row r="1019" spans="1:8" s="34" customFormat="1">
      <c r="A1019" s="29"/>
      <c r="B1019" s="29"/>
      <c r="C1019" s="29"/>
      <c r="D1019" s="29"/>
      <c r="E1019" s="29"/>
      <c r="F1019" s="29"/>
      <c r="G1019" s="29"/>
      <c r="H1019" s="29"/>
    </row>
    <row r="1020" spans="1:8" s="34" customFormat="1">
      <c r="A1020" s="29"/>
      <c r="B1020" s="29"/>
      <c r="C1020" s="29"/>
      <c r="D1020" s="29"/>
      <c r="E1020" s="29"/>
      <c r="F1020" s="29"/>
      <c r="G1020" s="29"/>
      <c r="H1020" s="29"/>
    </row>
    <row r="1021" spans="1:8" s="34" customFormat="1">
      <c r="A1021" s="29"/>
      <c r="B1021" s="29"/>
      <c r="C1021" s="29"/>
      <c r="D1021" s="29"/>
      <c r="E1021" s="29"/>
      <c r="F1021" s="29"/>
      <c r="G1021" s="29"/>
      <c r="H1021" s="29"/>
    </row>
    <row r="1022" spans="1:8" s="34" customFormat="1">
      <c r="A1022" s="29"/>
      <c r="B1022" s="29"/>
      <c r="C1022" s="29"/>
      <c r="D1022" s="29"/>
      <c r="E1022" s="29"/>
      <c r="F1022" s="29"/>
      <c r="G1022" s="29"/>
      <c r="H1022" s="29"/>
    </row>
    <row r="1023" spans="1:8" s="34" customFormat="1">
      <c r="A1023" s="29"/>
      <c r="B1023" s="29"/>
      <c r="C1023" s="29"/>
      <c r="D1023" s="29"/>
      <c r="E1023" s="29"/>
      <c r="F1023" s="29"/>
      <c r="G1023" s="29"/>
      <c r="H1023" s="29"/>
    </row>
    <row r="1024" spans="1:8" s="34" customFormat="1">
      <c r="A1024" s="29"/>
      <c r="B1024" s="29"/>
      <c r="C1024" s="29"/>
      <c r="D1024" s="29"/>
      <c r="E1024" s="29"/>
      <c r="F1024" s="29"/>
      <c r="G1024" s="29"/>
      <c r="H1024" s="29"/>
    </row>
    <row r="1025" spans="1:8" s="34" customFormat="1">
      <c r="A1025" s="29"/>
      <c r="B1025" s="29"/>
      <c r="C1025" s="29"/>
      <c r="D1025" s="29"/>
      <c r="E1025" s="29"/>
      <c r="F1025" s="29"/>
      <c r="G1025" s="29"/>
      <c r="H1025" s="29"/>
    </row>
    <row r="1026" spans="1:8" s="34" customFormat="1">
      <c r="A1026" s="29"/>
      <c r="B1026" s="29"/>
      <c r="C1026" s="29"/>
      <c r="D1026" s="29"/>
      <c r="E1026" s="29"/>
      <c r="F1026" s="29"/>
      <c r="G1026" s="29"/>
      <c r="H1026" s="29"/>
    </row>
    <row r="1027" spans="1:8" s="34" customFormat="1">
      <c r="A1027" s="29"/>
      <c r="B1027" s="29"/>
      <c r="C1027" s="29"/>
      <c r="D1027" s="29"/>
      <c r="E1027" s="29"/>
      <c r="F1027" s="29"/>
      <c r="G1027" s="29"/>
      <c r="H1027" s="29"/>
    </row>
    <row r="1028" spans="1:8" s="34" customFormat="1">
      <c r="A1028" s="29"/>
      <c r="B1028" s="29"/>
      <c r="C1028" s="29"/>
      <c r="D1028" s="29"/>
      <c r="E1028" s="29"/>
      <c r="F1028" s="29"/>
      <c r="G1028" s="29"/>
      <c r="H1028" s="29"/>
    </row>
    <row r="1029" spans="1:8" s="34" customFormat="1">
      <c r="A1029" s="29"/>
      <c r="B1029" s="29"/>
      <c r="C1029" s="29"/>
      <c r="D1029" s="29"/>
      <c r="E1029" s="29"/>
      <c r="F1029" s="29"/>
      <c r="G1029" s="29"/>
      <c r="H1029" s="29"/>
    </row>
    <row r="1030" spans="1:8" s="34" customFormat="1">
      <c r="A1030" s="29"/>
      <c r="B1030" s="29"/>
      <c r="C1030" s="29"/>
      <c r="D1030" s="29"/>
      <c r="E1030" s="29"/>
      <c r="F1030" s="29"/>
      <c r="G1030" s="29"/>
      <c r="H1030" s="29"/>
    </row>
    <row r="1031" spans="1:8" s="34" customFormat="1">
      <c r="A1031" s="29"/>
      <c r="B1031" s="29"/>
      <c r="C1031" s="29"/>
      <c r="D1031" s="29"/>
      <c r="E1031" s="29"/>
      <c r="F1031" s="29"/>
      <c r="G1031" s="29"/>
      <c r="H1031" s="29"/>
    </row>
    <row r="1032" spans="1:8" s="34" customFormat="1">
      <c r="A1032" s="29"/>
      <c r="B1032" s="29"/>
      <c r="C1032" s="29"/>
      <c r="D1032" s="29"/>
      <c r="E1032" s="29"/>
      <c r="F1032" s="29"/>
      <c r="G1032" s="29"/>
      <c r="H1032" s="29"/>
    </row>
    <row r="1033" spans="1:8" s="34" customFormat="1">
      <c r="A1033" s="29"/>
      <c r="B1033" s="29"/>
      <c r="C1033" s="29"/>
      <c r="D1033" s="29"/>
      <c r="E1033" s="29"/>
      <c r="F1033" s="29"/>
      <c r="G1033" s="29"/>
      <c r="H1033" s="29"/>
    </row>
    <row r="1034" spans="1:8" s="34" customFormat="1">
      <c r="A1034" s="29"/>
      <c r="B1034" s="29"/>
      <c r="C1034" s="29"/>
      <c r="D1034" s="29"/>
      <c r="E1034" s="29"/>
      <c r="F1034" s="29"/>
      <c r="G1034" s="29"/>
      <c r="H1034" s="29"/>
    </row>
    <row r="1035" spans="1:8" s="34" customFormat="1">
      <c r="A1035" s="29"/>
      <c r="B1035" s="29"/>
      <c r="C1035" s="29"/>
      <c r="D1035" s="29"/>
      <c r="E1035" s="29"/>
      <c r="F1035" s="29"/>
      <c r="G1035" s="29"/>
      <c r="H1035" s="29"/>
    </row>
    <row r="1036" spans="1:8" s="34" customFormat="1">
      <c r="A1036" s="29"/>
      <c r="B1036" s="29"/>
      <c r="C1036" s="29"/>
      <c r="D1036" s="29"/>
      <c r="E1036" s="29"/>
      <c r="F1036" s="29"/>
      <c r="G1036" s="29"/>
      <c r="H1036" s="29"/>
    </row>
    <row r="1037" spans="1:8" s="34" customFormat="1">
      <c r="A1037" s="29"/>
      <c r="B1037" s="29"/>
      <c r="C1037" s="29"/>
      <c r="D1037" s="29"/>
      <c r="E1037" s="29"/>
      <c r="F1037" s="29"/>
      <c r="G1037" s="29"/>
      <c r="H1037" s="29"/>
    </row>
    <row r="1038" spans="1:8" s="34" customFormat="1">
      <c r="A1038" s="29"/>
      <c r="B1038" s="29"/>
      <c r="C1038" s="29"/>
      <c r="D1038" s="29"/>
      <c r="E1038" s="29"/>
      <c r="F1038" s="29"/>
      <c r="G1038" s="29"/>
      <c r="H1038" s="29"/>
    </row>
    <row r="1039" spans="1:8" s="34" customFormat="1">
      <c r="A1039" s="29"/>
      <c r="B1039" s="29"/>
      <c r="C1039" s="29"/>
      <c r="D1039" s="29"/>
      <c r="E1039" s="29"/>
      <c r="F1039" s="29"/>
      <c r="G1039" s="29"/>
      <c r="H1039" s="29"/>
    </row>
    <row r="1040" spans="1:8" s="34" customFormat="1">
      <c r="A1040" s="29"/>
      <c r="B1040" s="29"/>
      <c r="C1040" s="29"/>
      <c r="D1040" s="29"/>
      <c r="E1040" s="29"/>
      <c r="F1040" s="29"/>
      <c r="G1040" s="29"/>
      <c r="H1040" s="29"/>
    </row>
    <row r="1041" spans="1:8" s="34" customFormat="1">
      <c r="A1041" s="29"/>
      <c r="B1041" s="29"/>
      <c r="C1041" s="29"/>
      <c r="D1041" s="29"/>
      <c r="E1041" s="29"/>
      <c r="F1041" s="29"/>
      <c r="G1041" s="29"/>
      <c r="H1041" s="29"/>
    </row>
    <row r="1042" spans="1:8" s="34" customFormat="1">
      <c r="A1042" s="29"/>
      <c r="B1042" s="29"/>
      <c r="C1042" s="29"/>
      <c r="D1042" s="29"/>
      <c r="E1042" s="29"/>
      <c r="F1042" s="29"/>
      <c r="G1042" s="29"/>
      <c r="H1042" s="29"/>
    </row>
    <row r="1043" spans="1:8" s="34" customFormat="1">
      <c r="A1043" s="29"/>
      <c r="B1043" s="29"/>
      <c r="C1043" s="29"/>
      <c r="D1043" s="29"/>
      <c r="E1043" s="29"/>
      <c r="F1043" s="29"/>
      <c r="G1043" s="29"/>
      <c r="H1043" s="29"/>
    </row>
    <row r="1044" spans="1:8" s="34" customFormat="1">
      <c r="A1044" s="29"/>
      <c r="B1044" s="29"/>
      <c r="C1044" s="29"/>
      <c r="D1044" s="29"/>
      <c r="E1044" s="29"/>
      <c r="F1044" s="29"/>
      <c r="G1044" s="29"/>
      <c r="H1044" s="29"/>
    </row>
    <row r="1045" spans="1:8" s="34" customFormat="1">
      <c r="A1045" s="29"/>
      <c r="B1045" s="29"/>
      <c r="C1045" s="29"/>
      <c r="D1045" s="29"/>
      <c r="E1045" s="29"/>
      <c r="F1045" s="29"/>
      <c r="G1045" s="29"/>
      <c r="H1045" s="29"/>
    </row>
    <row r="1046" spans="1:8" s="34" customFormat="1">
      <c r="A1046" s="29"/>
      <c r="B1046" s="29"/>
      <c r="C1046" s="29"/>
      <c r="D1046" s="29"/>
      <c r="E1046" s="29"/>
      <c r="F1046" s="29"/>
      <c r="G1046" s="29"/>
      <c r="H1046" s="29"/>
    </row>
    <row r="1047" spans="1:8" s="34" customFormat="1">
      <c r="A1047" s="29"/>
      <c r="B1047" s="29"/>
      <c r="C1047" s="29"/>
      <c r="D1047" s="29"/>
      <c r="E1047" s="29"/>
      <c r="F1047" s="29"/>
      <c r="G1047" s="29"/>
      <c r="H1047" s="29"/>
    </row>
    <row r="1048" spans="1:8" s="34" customFormat="1">
      <c r="A1048" s="29"/>
      <c r="B1048" s="29"/>
      <c r="C1048" s="29"/>
      <c r="D1048" s="29"/>
      <c r="E1048" s="29"/>
      <c r="F1048" s="29"/>
      <c r="G1048" s="29"/>
      <c r="H1048" s="29"/>
    </row>
    <row r="1049" spans="1:8" s="34" customFormat="1">
      <c r="A1049" s="29"/>
      <c r="B1049" s="29"/>
      <c r="C1049" s="29"/>
      <c r="D1049" s="29"/>
      <c r="E1049" s="29"/>
      <c r="F1049" s="29"/>
      <c r="G1049" s="29"/>
      <c r="H1049" s="29"/>
    </row>
    <row r="1050" spans="1:8" s="34" customFormat="1">
      <c r="A1050" s="29"/>
      <c r="B1050" s="29"/>
      <c r="C1050" s="29"/>
      <c r="D1050" s="29"/>
      <c r="E1050" s="29"/>
      <c r="F1050" s="29"/>
      <c r="G1050" s="29"/>
      <c r="H1050" s="29"/>
    </row>
    <row r="1051" spans="1:8" s="34" customFormat="1">
      <c r="A1051" s="29"/>
      <c r="B1051" s="29"/>
      <c r="C1051" s="29"/>
      <c r="D1051" s="29"/>
      <c r="E1051" s="29"/>
      <c r="F1051" s="29"/>
      <c r="G1051" s="29"/>
      <c r="H1051" s="29"/>
    </row>
    <row r="1052" spans="1:8" s="34" customFormat="1">
      <c r="A1052" s="29"/>
      <c r="B1052" s="29"/>
      <c r="C1052" s="29"/>
      <c r="D1052" s="29"/>
      <c r="E1052" s="29"/>
      <c r="F1052" s="29"/>
      <c r="G1052" s="29"/>
      <c r="H1052" s="29"/>
    </row>
    <row r="1053" spans="1:8" s="34" customFormat="1">
      <c r="A1053" s="29"/>
      <c r="B1053" s="29"/>
      <c r="C1053" s="29"/>
      <c r="D1053" s="29"/>
      <c r="E1053" s="29"/>
      <c r="F1053" s="29"/>
      <c r="G1053" s="29"/>
      <c r="H1053" s="29"/>
    </row>
    <row r="1054" spans="1:8" s="34" customFormat="1">
      <c r="A1054" s="29"/>
      <c r="B1054" s="29"/>
      <c r="C1054" s="29"/>
      <c r="D1054" s="29"/>
      <c r="E1054" s="29"/>
      <c r="F1054" s="29"/>
      <c r="G1054" s="29"/>
      <c r="H1054" s="29"/>
    </row>
    <row r="1055" spans="1:8" s="34" customFormat="1">
      <c r="A1055" s="29"/>
      <c r="B1055" s="29"/>
      <c r="C1055" s="29"/>
      <c r="D1055" s="29"/>
      <c r="E1055" s="29"/>
      <c r="F1055" s="29"/>
      <c r="G1055" s="29"/>
      <c r="H1055" s="29"/>
    </row>
    <row r="1056" spans="1:8" s="34" customFormat="1">
      <c r="A1056" s="29"/>
      <c r="B1056" s="29"/>
      <c r="C1056" s="29"/>
      <c r="D1056" s="29"/>
      <c r="E1056" s="29"/>
      <c r="F1056" s="29"/>
      <c r="G1056" s="29"/>
      <c r="H1056" s="29"/>
    </row>
    <row r="1057" spans="1:8" s="34" customFormat="1">
      <c r="A1057" s="29"/>
      <c r="B1057" s="29"/>
      <c r="C1057" s="29"/>
      <c r="D1057" s="29"/>
      <c r="E1057" s="29"/>
      <c r="F1057" s="29"/>
      <c r="G1057" s="29"/>
      <c r="H1057" s="29"/>
    </row>
    <row r="1058" spans="1:8" s="34" customFormat="1">
      <c r="A1058" s="29"/>
      <c r="B1058" s="29"/>
      <c r="C1058" s="29"/>
      <c r="D1058" s="29"/>
      <c r="E1058" s="29"/>
      <c r="F1058" s="29"/>
      <c r="G1058" s="29"/>
      <c r="H1058" s="29"/>
    </row>
    <row r="1059" spans="1:8" s="34" customFormat="1">
      <c r="A1059" s="29"/>
      <c r="B1059" s="29"/>
      <c r="C1059" s="29"/>
      <c r="D1059" s="29"/>
      <c r="E1059" s="29"/>
      <c r="F1059" s="29"/>
      <c r="G1059" s="29"/>
      <c r="H1059" s="29"/>
    </row>
    <row r="1060" spans="1:8" s="34" customFormat="1">
      <c r="A1060" s="29"/>
      <c r="B1060" s="29"/>
      <c r="C1060" s="29"/>
      <c r="D1060" s="29"/>
      <c r="E1060" s="29"/>
      <c r="F1060" s="29"/>
      <c r="G1060" s="29"/>
      <c r="H1060" s="29"/>
    </row>
    <row r="1061" spans="1:8" s="34" customFormat="1">
      <c r="A1061" s="29"/>
      <c r="B1061" s="29"/>
      <c r="C1061" s="29"/>
      <c r="D1061" s="29"/>
      <c r="E1061" s="29"/>
      <c r="F1061" s="29"/>
      <c r="G1061" s="29"/>
      <c r="H1061" s="29"/>
    </row>
    <row r="1062" spans="1:8" s="34" customFormat="1">
      <c r="A1062" s="29"/>
      <c r="B1062" s="29"/>
      <c r="C1062" s="29"/>
      <c r="D1062" s="29"/>
      <c r="E1062" s="29"/>
      <c r="F1062" s="29"/>
      <c r="G1062" s="29"/>
      <c r="H1062" s="29"/>
    </row>
    <row r="1063" spans="1:8" s="34" customFormat="1">
      <c r="A1063" s="29"/>
      <c r="B1063" s="29"/>
      <c r="C1063" s="29"/>
      <c r="D1063" s="29"/>
      <c r="E1063" s="29"/>
      <c r="F1063" s="29"/>
      <c r="G1063" s="29"/>
      <c r="H1063" s="29"/>
    </row>
    <row r="1064" spans="1:8" s="34" customFormat="1">
      <c r="A1064" s="29"/>
      <c r="B1064" s="29"/>
      <c r="C1064" s="29"/>
      <c r="D1064" s="29"/>
      <c r="E1064" s="29"/>
      <c r="F1064" s="29"/>
      <c r="G1064" s="29"/>
      <c r="H1064" s="29"/>
    </row>
    <row r="1065" spans="1:8" s="34" customFormat="1">
      <c r="A1065" s="29"/>
      <c r="B1065" s="29"/>
      <c r="C1065" s="29"/>
      <c r="D1065" s="29"/>
      <c r="E1065" s="29"/>
      <c r="F1065" s="29"/>
      <c r="G1065" s="29"/>
      <c r="H1065" s="29"/>
    </row>
    <row r="1066" spans="1:8" s="34" customFormat="1">
      <c r="A1066" s="29"/>
      <c r="B1066" s="29"/>
      <c r="C1066" s="29"/>
      <c r="D1066" s="29"/>
      <c r="E1066" s="29"/>
      <c r="F1066" s="29"/>
      <c r="G1066" s="29"/>
      <c r="H1066" s="29"/>
    </row>
    <row r="1067" spans="1:8" s="34" customFormat="1">
      <c r="A1067" s="29"/>
      <c r="B1067" s="29"/>
      <c r="C1067" s="29"/>
      <c r="D1067" s="29"/>
      <c r="E1067" s="29"/>
      <c r="F1067" s="29"/>
      <c r="G1067" s="29"/>
      <c r="H1067" s="29"/>
    </row>
    <row r="1068" spans="1:8" s="34" customFormat="1">
      <c r="A1068" s="29"/>
      <c r="B1068" s="29"/>
      <c r="C1068" s="29"/>
      <c r="D1068" s="29"/>
      <c r="E1068" s="29"/>
      <c r="F1068" s="29"/>
      <c r="G1068" s="29"/>
      <c r="H1068" s="29"/>
    </row>
    <row r="1069" spans="1:8" s="34" customFormat="1">
      <c r="A1069" s="29"/>
      <c r="B1069" s="29"/>
      <c r="C1069" s="29"/>
      <c r="D1069" s="29"/>
      <c r="E1069" s="29"/>
      <c r="F1069" s="29"/>
      <c r="G1069" s="29"/>
      <c r="H1069" s="29"/>
    </row>
    <row r="1070" spans="1:8" s="34" customFormat="1">
      <c r="A1070" s="29"/>
      <c r="B1070" s="29"/>
      <c r="C1070" s="29"/>
      <c r="D1070" s="29"/>
      <c r="E1070" s="29"/>
      <c r="F1070" s="29"/>
      <c r="G1070" s="29"/>
      <c r="H1070" s="29"/>
    </row>
    <row r="1071" spans="1:8" s="34" customFormat="1">
      <c r="A1071" s="29"/>
      <c r="B1071" s="29"/>
      <c r="C1071" s="29"/>
      <c r="D1071" s="29"/>
      <c r="E1071" s="29"/>
      <c r="F1071" s="29"/>
      <c r="G1071" s="29"/>
      <c r="H1071" s="29"/>
    </row>
    <row r="1072" spans="1:8" s="34" customFormat="1">
      <c r="A1072" s="29"/>
      <c r="B1072" s="29"/>
      <c r="C1072" s="29"/>
      <c r="D1072" s="29"/>
      <c r="E1072" s="29"/>
      <c r="F1072" s="29"/>
      <c r="G1072" s="29"/>
      <c r="H1072" s="29"/>
    </row>
    <row r="1073" spans="1:8" s="34" customFormat="1">
      <c r="A1073" s="29"/>
      <c r="B1073" s="29"/>
      <c r="C1073" s="29"/>
      <c r="D1073" s="29"/>
      <c r="E1073" s="29"/>
      <c r="F1073" s="29"/>
      <c r="G1073" s="29"/>
      <c r="H1073" s="29"/>
    </row>
    <row r="1074" spans="1:8" s="34" customFormat="1">
      <c r="A1074" s="29"/>
      <c r="B1074" s="29"/>
      <c r="C1074" s="29"/>
      <c r="D1074" s="29"/>
      <c r="E1074" s="29"/>
      <c r="F1074" s="29"/>
      <c r="G1074" s="29"/>
      <c r="H1074" s="29"/>
    </row>
    <row r="1075" spans="1:8" s="34" customFormat="1">
      <c r="A1075" s="29"/>
      <c r="B1075" s="29"/>
      <c r="C1075" s="29"/>
      <c r="D1075" s="29"/>
      <c r="E1075" s="29"/>
      <c r="F1075" s="29"/>
      <c r="G1075" s="29"/>
      <c r="H1075" s="29"/>
    </row>
    <row r="1076" spans="1:8" s="34" customFormat="1">
      <c r="A1076" s="29"/>
      <c r="B1076" s="29"/>
      <c r="C1076" s="29"/>
      <c r="D1076" s="29"/>
      <c r="E1076" s="29"/>
      <c r="F1076" s="29"/>
      <c r="G1076" s="29"/>
      <c r="H1076" s="29"/>
    </row>
    <row r="1077" spans="1:8" s="34" customFormat="1">
      <c r="A1077" s="29"/>
      <c r="B1077" s="29"/>
      <c r="C1077" s="29"/>
      <c r="D1077" s="29"/>
      <c r="E1077" s="29"/>
      <c r="F1077" s="29"/>
      <c r="G1077" s="29"/>
      <c r="H1077" s="29"/>
    </row>
    <row r="1078" spans="1:8" s="34" customFormat="1">
      <c r="A1078" s="29"/>
      <c r="B1078" s="29"/>
      <c r="C1078" s="29"/>
      <c r="D1078" s="29"/>
      <c r="E1078" s="29"/>
      <c r="F1078" s="29"/>
      <c r="G1078" s="29"/>
      <c r="H1078" s="29"/>
    </row>
    <row r="1079" spans="1:8" s="34" customFormat="1">
      <c r="A1079" s="29"/>
      <c r="B1079" s="29"/>
      <c r="C1079" s="29"/>
      <c r="D1079" s="29"/>
      <c r="E1079" s="29"/>
      <c r="F1079" s="29"/>
      <c r="G1079" s="29"/>
      <c r="H1079" s="29"/>
    </row>
    <row r="1080" spans="1:8" s="34" customFormat="1">
      <c r="A1080" s="29"/>
      <c r="B1080" s="29"/>
      <c r="C1080" s="29"/>
      <c r="D1080" s="29"/>
      <c r="E1080" s="29"/>
      <c r="F1080" s="29"/>
      <c r="G1080" s="29"/>
      <c r="H1080" s="29"/>
    </row>
    <row r="1081" spans="1:8" s="34" customFormat="1">
      <c r="A1081" s="29"/>
      <c r="B1081" s="29"/>
      <c r="C1081" s="29"/>
      <c r="D1081" s="29"/>
      <c r="E1081" s="29"/>
      <c r="F1081" s="29"/>
      <c r="G1081" s="29"/>
      <c r="H1081" s="29"/>
    </row>
    <row r="1082" spans="1:8" s="34" customFormat="1">
      <c r="A1082" s="29"/>
      <c r="B1082" s="29"/>
      <c r="C1082" s="29"/>
      <c r="D1082" s="29"/>
      <c r="E1082" s="29"/>
      <c r="F1082" s="29"/>
      <c r="G1082" s="29"/>
      <c r="H1082" s="29"/>
    </row>
    <row r="1083" spans="1:8" s="34" customFormat="1">
      <c r="A1083" s="29"/>
      <c r="B1083" s="29"/>
      <c r="C1083" s="29"/>
      <c r="D1083" s="29"/>
      <c r="E1083" s="29"/>
      <c r="F1083" s="29"/>
      <c r="G1083" s="29"/>
      <c r="H1083" s="29"/>
    </row>
    <row r="1084" spans="1:8" s="34" customFormat="1">
      <c r="A1084" s="29"/>
      <c r="B1084" s="29"/>
      <c r="C1084" s="29"/>
      <c r="D1084" s="29"/>
      <c r="E1084" s="29"/>
      <c r="F1084" s="29"/>
      <c r="G1084" s="29"/>
      <c r="H1084" s="29"/>
    </row>
    <row r="1085" spans="1:8" s="34" customFormat="1">
      <c r="A1085" s="29"/>
      <c r="B1085" s="29"/>
      <c r="C1085" s="29"/>
      <c r="D1085" s="29"/>
      <c r="E1085" s="29"/>
      <c r="F1085" s="29"/>
      <c r="G1085" s="29"/>
      <c r="H1085" s="29"/>
    </row>
    <row r="1086" spans="1:8" s="34" customFormat="1">
      <c r="A1086" s="29"/>
      <c r="B1086" s="29"/>
      <c r="C1086" s="29"/>
      <c r="D1086" s="29"/>
      <c r="E1086" s="29"/>
      <c r="F1086" s="29"/>
      <c r="G1086" s="29"/>
      <c r="H1086" s="29"/>
    </row>
    <row r="1087" spans="1:8" s="34" customFormat="1">
      <c r="A1087" s="29"/>
      <c r="B1087" s="29"/>
      <c r="C1087" s="29"/>
      <c r="D1087" s="29"/>
      <c r="E1087" s="29"/>
      <c r="F1087" s="29"/>
      <c r="G1087" s="29"/>
      <c r="H1087" s="29"/>
    </row>
    <row r="1088" spans="1:8" s="34" customFormat="1">
      <c r="A1088" s="29"/>
      <c r="B1088" s="29"/>
      <c r="C1088" s="29"/>
      <c r="D1088" s="29"/>
      <c r="E1088" s="29"/>
      <c r="F1088" s="29"/>
      <c r="G1088" s="29"/>
      <c r="H1088" s="29"/>
    </row>
    <row r="1089" spans="1:8" s="34" customFormat="1">
      <c r="A1089" s="29"/>
      <c r="B1089" s="29"/>
      <c r="C1089" s="29"/>
      <c r="D1089" s="29"/>
      <c r="E1089" s="29"/>
      <c r="F1089" s="29"/>
      <c r="G1089" s="29"/>
      <c r="H1089" s="29"/>
    </row>
    <row r="1090" spans="1:8" s="34" customFormat="1">
      <c r="A1090" s="29"/>
      <c r="B1090" s="29"/>
      <c r="C1090" s="29"/>
      <c r="D1090" s="29"/>
      <c r="E1090" s="29"/>
      <c r="F1090" s="29"/>
      <c r="G1090" s="29"/>
      <c r="H1090" s="29"/>
    </row>
    <row r="1091" spans="1:8" s="34" customFormat="1">
      <c r="A1091" s="29"/>
      <c r="B1091" s="29"/>
      <c r="C1091" s="29"/>
      <c r="D1091" s="29"/>
      <c r="E1091" s="29"/>
      <c r="F1091" s="29"/>
      <c r="G1091" s="29"/>
      <c r="H1091" s="29"/>
    </row>
    <row r="1092" spans="1:8" s="34" customFormat="1">
      <c r="A1092" s="29"/>
      <c r="B1092" s="29"/>
      <c r="C1092" s="29"/>
      <c r="D1092" s="29"/>
      <c r="E1092" s="29"/>
      <c r="F1092" s="29"/>
      <c r="G1092" s="29"/>
      <c r="H1092" s="29"/>
    </row>
    <row r="1093" spans="1:8" s="34" customFormat="1">
      <c r="A1093" s="29"/>
      <c r="B1093" s="29"/>
      <c r="C1093" s="29"/>
      <c r="D1093" s="29"/>
      <c r="E1093" s="29"/>
      <c r="F1093" s="29"/>
      <c r="G1093" s="29"/>
      <c r="H1093" s="29"/>
    </row>
    <row r="1094" spans="1:8" s="34" customFormat="1">
      <c r="A1094" s="29"/>
      <c r="B1094" s="29"/>
      <c r="C1094" s="29"/>
      <c r="D1094" s="29"/>
      <c r="E1094" s="29"/>
      <c r="F1094" s="29"/>
      <c r="G1094" s="29"/>
      <c r="H1094" s="29"/>
    </row>
    <row r="1095" spans="1:8" s="34" customFormat="1">
      <c r="A1095" s="29"/>
      <c r="B1095" s="29"/>
      <c r="C1095" s="29"/>
      <c r="D1095" s="29"/>
      <c r="E1095" s="29"/>
      <c r="F1095" s="29"/>
      <c r="G1095" s="29"/>
      <c r="H1095" s="29"/>
    </row>
    <row r="1096" spans="1:8" s="34" customFormat="1">
      <c r="A1096" s="29"/>
      <c r="B1096" s="29"/>
      <c r="C1096" s="29"/>
      <c r="D1096" s="29"/>
      <c r="E1096" s="29"/>
      <c r="F1096" s="29"/>
      <c r="G1096" s="29"/>
      <c r="H1096" s="29"/>
    </row>
    <row r="1097" spans="1:8" s="34" customFormat="1">
      <c r="A1097" s="29"/>
      <c r="B1097" s="29"/>
      <c r="C1097" s="29"/>
      <c r="D1097" s="29"/>
      <c r="E1097" s="29"/>
      <c r="F1097" s="29"/>
      <c r="G1097" s="29"/>
      <c r="H1097" s="29"/>
    </row>
    <row r="1098" spans="1:8" s="34" customFormat="1">
      <c r="A1098" s="29"/>
      <c r="B1098" s="29"/>
      <c r="C1098" s="29"/>
      <c r="D1098" s="29"/>
      <c r="E1098" s="29"/>
      <c r="F1098" s="29"/>
      <c r="G1098" s="29"/>
      <c r="H1098" s="29"/>
    </row>
    <row r="1099" spans="1:8" s="34" customFormat="1">
      <c r="A1099" s="29"/>
      <c r="B1099" s="29"/>
      <c r="C1099" s="29"/>
      <c r="D1099" s="29"/>
      <c r="E1099" s="29"/>
      <c r="F1099" s="29"/>
      <c r="G1099" s="29"/>
      <c r="H1099" s="29"/>
    </row>
    <row r="1100" spans="1:8" s="34" customFormat="1">
      <c r="A1100" s="29"/>
      <c r="B1100" s="29"/>
      <c r="C1100" s="29"/>
      <c r="D1100" s="29"/>
      <c r="E1100" s="29"/>
      <c r="F1100" s="29"/>
      <c r="G1100" s="29"/>
      <c r="H1100" s="29"/>
    </row>
    <row r="1101" spans="1:8" s="34" customFormat="1">
      <c r="A1101" s="29"/>
      <c r="B1101" s="29"/>
      <c r="C1101" s="29"/>
      <c r="D1101" s="29"/>
      <c r="E1101" s="29"/>
      <c r="F1101" s="29"/>
      <c r="G1101" s="29"/>
      <c r="H1101" s="29"/>
    </row>
    <row r="1102" spans="1:8" s="34" customFormat="1">
      <c r="A1102" s="29"/>
      <c r="B1102" s="29"/>
      <c r="C1102" s="29"/>
      <c r="D1102" s="29"/>
      <c r="E1102" s="29"/>
      <c r="F1102" s="29"/>
      <c r="G1102" s="29"/>
      <c r="H1102" s="29"/>
    </row>
    <row r="1103" spans="1:8" s="34" customFormat="1">
      <c r="A1103" s="29"/>
      <c r="B1103" s="29"/>
      <c r="C1103" s="29"/>
      <c r="D1103" s="29"/>
      <c r="E1103" s="29"/>
      <c r="F1103" s="29"/>
      <c r="G1103" s="29"/>
      <c r="H1103" s="29"/>
    </row>
    <row r="1104" spans="1:8" s="34" customFormat="1">
      <c r="A1104" s="29"/>
      <c r="B1104" s="29"/>
      <c r="C1104" s="29"/>
      <c r="D1104" s="29"/>
      <c r="E1104" s="29"/>
      <c r="F1104" s="29"/>
      <c r="G1104" s="29"/>
      <c r="H1104" s="29"/>
    </row>
    <row r="1105" spans="1:8" s="34" customFormat="1">
      <c r="A1105" s="29"/>
      <c r="B1105" s="29"/>
      <c r="C1105" s="29"/>
      <c r="D1105" s="29"/>
      <c r="E1105" s="29"/>
      <c r="F1105" s="29"/>
      <c r="G1105" s="29"/>
      <c r="H1105" s="29"/>
    </row>
    <row r="1106" spans="1:8" s="34" customFormat="1">
      <c r="A1106" s="29"/>
      <c r="B1106" s="29"/>
      <c r="C1106" s="29"/>
      <c r="D1106" s="29"/>
      <c r="E1106" s="29"/>
      <c r="F1106" s="29"/>
      <c r="G1106" s="29"/>
      <c r="H1106" s="29"/>
    </row>
    <row r="1107" spans="1:8" s="34" customFormat="1">
      <c r="A1107" s="29"/>
      <c r="B1107" s="29"/>
      <c r="C1107" s="29"/>
      <c r="D1107" s="29"/>
      <c r="E1107" s="29"/>
      <c r="F1107" s="29"/>
      <c r="G1107" s="29"/>
      <c r="H1107" s="29"/>
    </row>
    <row r="1108" spans="1:8" s="34" customFormat="1">
      <c r="A1108" s="29"/>
      <c r="B1108" s="29"/>
      <c r="C1108" s="29"/>
      <c r="D1108" s="29"/>
      <c r="E1108" s="29"/>
      <c r="F1108" s="29"/>
      <c r="G1108" s="29"/>
      <c r="H1108" s="29"/>
    </row>
    <row r="1109" spans="1:8" s="34" customFormat="1">
      <c r="A1109" s="29"/>
      <c r="B1109" s="29"/>
      <c r="C1109" s="29"/>
      <c r="D1109" s="29"/>
      <c r="E1109" s="29"/>
      <c r="F1109" s="29"/>
      <c r="G1109" s="29"/>
      <c r="H1109" s="29"/>
    </row>
    <row r="1110" spans="1:8" s="34" customFormat="1">
      <c r="A1110" s="29"/>
      <c r="B1110" s="29"/>
      <c r="C1110" s="29"/>
      <c r="D1110" s="29"/>
      <c r="E1110" s="29"/>
      <c r="F1110" s="29"/>
      <c r="G1110" s="29"/>
      <c r="H1110" s="29"/>
    </row>
    <row r="1111" spans="1:8" s="34" customFormat="1">
      <c r="A1111" s="29"/>
      <c r="B1111" s="29"/>
      <c r="C1111" s="29"/>
      <c r="D1111" s="29"/>
      <c r="E1111" s="29"/>
      <c r="F1111" s="29"/>
      <c r="G1111" s="29"/>
      <c r="H1111" s="29"/>
    </row>
    <row r="1112" spans="1:8" s="34" customFormat="1">
      <c r="A1112" s="29"/>
      <c r="B1112" s="29"/>
      <c r="C1112" s="29"/>
      <c r="D1112" s="29"/>
      <c r="E1112" s="29"/>
      <c r="F1112" s="29"/>
      <c r="G1112" s="29"/>
      <c r="H1112" s="29"/>
    </row>
    <row r="1113" spans="1:8" s="34" customFormat="1">
      <c r="A1113" s="29"/>
      <c r="B1113" s="29"/>
      <c r="C1113" s="29"/>
      <c r="D1113" s="29"/>
      <c r="E1113" s="29"/>
      <c r="F1113" s="29"/>
      <c r="G1113" s="29"/>
      <c r="H1113" s="29"/>
    </row>
    <row r="1114" spans="1:8" s="34" customFormat="1">
      <c r="A1114" s="29"/>
      <c r="B1114" s="29"/>
      <c r="C1114" s="29"/>
      <c r="D1114" s="29"/>
      <c r="E1114" s="29"/>
      <c r="F1114" s="29"/>
      <c r="G1114" s="29"/>
      <c r="H1114" s="29"/>
    </row>
    <row r="1115" spans="1:8" s="34" customFormat="1">
      <c r="A1115" s="29"/>
      <c r="B1115" s="29"/>
      <c r="C1115" s="29"/>
      <c r="D1115" s="29"/>
      <c r="E1115" s="29"/>
      <c r="F1115" s="29"/>
      <c r="G1115" s="29"/>
      <c r="H1115" s="29"/>
    </row>
    <row r="1116" spans="1:8" s="34" customFormat="1">
      <c r="A1116" s="29"/>
      <c r="B1116" s="29"/>
      <c r="C1116" s="29"/>
      <c r="D1116" s="29"/>
      <c r="E1116" s="29"/>
      <c r="F1116" s="29"/>
      <c r="G1116" s="29"/>
      <c r="H1116" s="29"/>
    </row>
    <row r="1117" spans="1:8" s="34" customFormat="1">
      <c r="A1117" s="29"/>
      <c r="B1117" s="29"/>
      <c r="C1117" s="29"/>
      <c r="D1117" s="29"/>
      <c r="E1117" s="29"/>
      <c r="F1117" s="29"/>
      <c r="G1117" s="29"/>
      <c r="H1117" s="29"/>
    </row>
    <row r="1118" spans="1:8" s="34" customFormat="1">
      <c r="A1118" s="29"/>
      <c r="B1118" s="29"/>
      <c r="C1118" s="29"/>
      <c r="D1118" s="29"/>
      <c r="E1118" s="29"/>
      <c r="F1118" s="29"/>
      <c r="G1118" s="29"/>
      <c r="H1118" s="29"/>
    </row>
    <row r="1119" spans="1:8" s="34" customFormat="1">
      <c r="A1119" s="29"/>
      <c r="B1119" s="29"/>
      <c r="C1119" s="29"/>
      <c r="D1119" s="29"/>
      <c r="E1119" s="29"/>
      <c r="F1119" s="29"/>
      <c r="G1119" s="29"/>
      <c r="H1119" s="29"/>
    </row>
    <row r="1120" spans="1:8" s="34" customFormat="1">
      <c r="A1120" s="29"/>
      <c r="B1120" s="29"/>
      <c r="C1120" s="29"/>
      <c r="D1120" s="29"/>
      <c r="E1120" s="29"/>
      <c r="F1120" s="29"/>
      <c r="G1120" s="29"/>
      <c r="H1120" s="29"/>
    </row>
    <row r="1121" spans="1:8" s="34" customFormat="1">
      <c r="A1121" s="29"/>
      <c r="B1121" s="29"/>
      <c r="C1121" s="29"/>
      <c r="D1121" s="29"/>
      <c r="E1121" s="29"/>
      <c r="F1121" s="29"/>
      <c r="G1121" s="29"/>
      <c r="H1121" s="29"/>
    </row>
    <row r="1122" spans="1:8" s="34" customFormat="1">
      <c r="A1122" s="29"/>
      <c r="B1122" s="29"/>
      <c r="C1122" s="29"/>
      <c r="D1122" s="29"/>
      <c r="E1122" s="29"/>
      <c r="F1122" s="29"/>
      <c r="G1122" s="29"/>
      <c r="H1122" s="29"/>
    </row>
    <row r="1123" spans="1:8" s="34" customFormat="1">
      <c r="A1123" s="29"/>
      <c r="B1123" s="29"/>
      <c r="C1123" s="29"/>
      <c r="D1123" s="29"/>
      <c r="E1123" s="29"/>
      <c r="F1123" s="29"/>
      <c r="G1123" s="29"/>
      <c r="H1123" s="29"/>
    </row>
    <row r="1124" spans="1:8" s="34" customFormat="1">
      <c r="A1124" s="29"/>
      <c r="B1124" s="29"/>
      <c r="C1124" s="29"/>
      <c r="D1124" s="29"/>
      <c r="E1124" s="29"/>
      <c r="F1124" s="29"/>
      <c r="G1124" s="29"/>
      <c r="H1124" s="29"/>
    </row>
    <row r="1125" spans="1:8" s="34" customFormat="1">
      <c r="A1125" s="29"/>
      <c r="B1125" s="29"/>
      <c r="C1125" s="29"/>
      <c r="D1125" s="29"/>
      <c r="E1125" s="29"/>
      <c r="F1125" s="29"/>
      <c r="G1125" s="29"/>
      <c r="H1125" s="29"/>
    </row>
    <row r="1126" spans="1:8" s="34" customFormat="1">
      <c r="A1126" s="29"/>
      <c r="B1126" s="29"/>
      <c r="C1126" s="29"/>
      <c r="D1126" s="29"/>
      <c r="E1126" s="29"/>
      <c r="F1126" s="29"/>
      <c r="G1126" s="29"/>
      <c r="H1126" s="29"/>
    </row>
    <row r="1127" spans="1:8" s="34" customFormat="1">
      <c r="A1127" s="29"/>
      <c r="B1127" s="29"/>
      <c r="C1127" s="29"/>
      <c r="D1127" s="29"/>
      <c r="E1127" s="29"/>
      <c r="F1127" s="29"/>
      <c r="G1127" s="29"/>
      <c r="H1127" s="29"/>
    </row>
    <row r="1128" spans="1:8" s="34" customFormat="1">
      <c r="A1128" s="29"/>
      <c r="B1128" s="29"/>
      <c r="C1128" s="29"/>
      <c r="D1128" s="29"/>
      <c r="E1128" s="29"/>
      <c r="F1128" s="29"/>
      <c r="G1128" s="29"/>
      <c r="H1128" s="29"/>
    </row>
    <row r="1129" spans="1:8" s="34" customFormat="1">
      <c r="A1129" s="29"/>
      <c r="B1129" s="29"/>
      <c r="C1129" s="29"/>
      <c r="D1129" s="29"/>
      <c r="E1129" s="29"/>
      <c r="F1129" s="29"/>
      <c r="G1129" s="29"/>
      <c r="H1129" s="29"/>
    </row>
    <row r="1130" spans="1:8" s="34" customFormat="1">
      <c r="A1130" s="29"/>
      <c r="B1130" s="29"/>
      <c r="C1130" s="29"/>
      <c r="D1130" s="29"/>
      <c r="E1130" s="29"/>
      <c r="F1130" s="29"/>
      <c r="G1130" s="29"/>
      <c r="H1130" s="29"/>
    </row>
    <row r="1131" spans="1:8" s="34" customFormat="1">
      <c r="A1131" s="29"/>
      <c r="B1131" s="29"/>
      <c r="C1131" s="29"/>
      <c r="D1131" s="29"/>
      <c r="E1131" s="29"/>
      <c r="F1131" s="29"/>
      <c r="G1131" s="29"/>
      <c r="H1131" s="29"/>
    </row>
    <row r="1132" spans="1:8" s="34" customFormat="1">
      <c r="A1132" s="29"/>
      <c r="B1132" s="29"/>
      <c r="C1132" s="29"/>
      <c r="D1132" s="29"/>
      <c r="E1132" s="29"/>
      <c r="F1132" s="29"/>
      <c r="G1132" s="29"/>
      <c r="H1132" s="29"/>
    </row>
    <row r="1133" spans="1:8" s="34" customFormat="1">
      <c r="A1133" s="29"/>
      <c r="B1133" s="29"/>
      <c r="C1133" s="29"/>
      <c r="D1133" s="29"/>
      <c r="E1133" s="29"/>
      <c r="F1133" s="29"/>
      <c r="G1133" s="29"/>
      <c r="H1133" s="29"/>
    </row>
    <row r="1134" spans="1:8" s="34" customFormat="1">
      <c r="A1134" s="29"/>
      <c r="B1134" s="29"/>
      <c r="C1134" s="29"/>
      <c r="D1134" s="29"/>
      <c r="E1134" s="29"/>
      <c r="F1134" s="29"/>
      <c r="G1134" s="29"/>
      <c r="H1134" s="29"/>
    </row>
    <row r="1135" spans="1:8" s="34" customFormat="1">
      <c r="A1135" s="29"/>
      <c r="B1135" s="29"/>
      <c r="C1135" s="29"/>
      <c r="D1135" s="29"/>
      <c r="E1135" s="29"/>
      <c r="F1135" s="29"/>
      <c r="G1135" s="29"/>
      <c r="H1135" s="29"/>
    </row>
    <row r="1136" spans="1:8" s="34" customFormat="1">
      <c r="A1136" s="29"/>
      <c r="B1136" s="29"/>
      <c r="C1136" s="29"/>
      <c r="D1136" s="29"/>
      <c r="E1136" s="29"/>
      <c r="F1136" s="29"/>
      <c r="G1136" s="29"/>
      <c r="H1136" s="29"/>
    </row>
    <row r="1137" spans="1:8" s="34" customFormat="1">
      <c r="A1137" s="29"/>
      <c r="B1137" s="29"/>
      <c r="C1137" s="29"/>
      <c r="D1137" s="29"/>
      <c r="E1137" s="29"/>
      <c r="F1137" s="29"/>
      <c r="G1137" s="29"/>
      <c r="H1137" s="29"/>
    </row>
    <row r="1138" spans="1:8" s="34" customFormat="1">
      <c r="A1138" s="29"/>
      <c r="B1138" s="29"/>
      <c r="C1138" s="29"/>
      <c r="D1138" s="29"/>
      <c r="E1138" s="29"/>
      <c r="F1138" s="29"/>
      <c r="G1138" s="29"/>
      <c r="H1138" s="29"/>
    </row>
    <row r="1139" spans="1:8" s="34" customFormat="1">
      <c r="A1139" s="29"/>
      <c r="B1139" s="29"/>
      <c r="C1139" s="29"/>
      <c r="D1139" s="29"/>
      <c r="E1139" s="29"/>
      <c r="F1139" s="29"/>
      <c r="G1139" s="29"/>
      <c r="H1139" s="29"/>
    </row>
    <row r="1140" spans="1:8" s="34" customFormat="1">
      <c r="A1140" s="29"/>
      <c r="B1140" s="29"/>
      <c r="C1140" s="29"/>
      <c r="D1140" s="29"/>
      <c r="E1140" s="29"/>
      <c r="F1140" s="29"/>
      <c r="G1140" s="29"/>
      <c r="H1140" s="29"/>
    </row>
    <row r="1141" spans="1:8" s="34" customFormat="1">
      <c r="A1141" s="29"/>
      <c r="B1141" s="29"/>
      <c r="C1141" s="29"/>
      <c r="D1141" s="29"/>
      <c r="E1141" s="29"/>
      <c r="F1141" s="29"/>
      <c r="G1141" s="29"/>
      <c r="H1141" s="29"/>
    </row>
    <row r="1142" spans="1:8" s="34" customFormat="1">
      <c r="A1142" s="29"/>
      <c r="B1142" s="29"/>
      <c r="C1142" s="29"/>
      <c r="D1142" s="29"/>
      <c r="E1142" s="29"/>
      <c r="F1142" s="29"/>
      <c r="G1142" s="29"/>
      <c r="H1142" s="29"/>
    </row>
    <row r="1143" spans="1:8" s="34" customFormat="1">
      <c r="A1143" s="29"/>
      <c r="B1143" s="29"/>
      <c r="C1143" s="29"/>
      <c r="D1143" s="29"/>
      <c r="E1143" s="29"/>
      <c r="F1143" s="29"/>
      <c r="G1143" s="29"/>
      <c r="H1143" s="29"/>
    </row>
    <row r="1144" spans="1:8" s="34" customFormat="1">
      <c r="A1144" s="29"/>
      <c r="B1144" s="29"/>
      <c r="C1144" s="29"/>
      <c r="D1144" s="29"/>
      <c r="E1144" s="29"/>
      <c r="F1144" s="29"/>
      <c r="G1144" s="29"/>
      <c r="H1144" s="29"/>
    </row>
    <row r="1145" spans="1:8" s="34" customFormat="1">
      <c r="A1145" s="29"/>
      <c r="B1145" s="29"/>
      <c r="C1145" s="29"/>
      <c r="D1145" s="29"/>
      <c r="E1145" s="29"/>
      <c r="F1145" s="29"/>
      <c r="G1145" s="29"/>
      <c r="H1145" s="29"/>
    </row>
    <row r="1146" spans="1:8" s="34" customFormat="1">
      <c r="A1146" s="29"/>
      <c r="B1146" s="29"/>
      <c r="C1146" s="29"/>
      <c r="D1146" s="29"/>
      <c r="E1146" s="29"/>
      <c r="F1146" s="29"/>
      <c r="G1146" s="29"/>
      <c r="H1146" s="29"/>
    </row>
    <row r="1147" spans="1:8" s="34" customFormat="1">
      <c r="A1147" s="29"/>
      <c r="B1147" s="29"/>
      <c r="C1147" s="29"/>
      <c r="D1147" s="29"/>
      <c r="E1147" s="29"/>
      <c r="F1147" s="29"/>
      <c r="G1147" s="29"/>
      <c r="H1147" s="29"/>
    </row>
    <row r="1148" spans="1:8" s="34" customFormat="1">
      <c r="A1148" s="29"/>
      <c r="B1148" s="29"/>
      <c r="C1148" s="29"/>
      <c r="D1148" s="29"/>
      <c r="E1148" s="29"/>
      <c r="F1148" s="29"/>
      <c r="G1148" s="29"/>
      <c r="H1148" s="29"/>
    </row>
    <row r="1149" spans="1:8" s="34" customFormat="1">
      <c r="A1149" s="29"/>
      <c r="B1149" s="29"/>
      <c r="C1149" s="29"/>
      <c r="D1149" s="29"/>
      <c r="E1149" s="29"/>
      <c r="F1149" s="29"/>
      <c r="G1149" s="29"/>
      <c r="H1149" s="29"/>
    </row>
    <row r="1150" spans="1:8" s="34" customFormat="1">
      <c r="A1150" s="29"/>
      <c r="B1150" s="29"/>
      <c r="C1150" s="29"/>
      <c r="D1150" s="29"/>
      <c r="E1150" s="29"/>
      <c r="F1150" s="29"/>
      <c r="G1150" s="29"/>
      <c r="H1150" s="29"/>
    </row>
    <row r="1151" spans="1:8" s="34" customFormat="1">
      <c r="A1151" s="29"/>
      <c r="B1151" s="29"/>
      <c r="C1151" s="29"/>
      <c r="D1151" s="29"/>
      <c r="E1151" s="29"/>
      <c r="F1151" s="29"/>
      <c r="G1151" s="29"/>
      <c r="H1151" s="29"/>
    </row>
    <row r="1152" spans="1:8" s="34" customFormat="1">
      <c r="A1152" s="29"/>
      <c r="B1152" s="29"/>
      <c r="C1152" s="29"/>
      <c r="D1152" s="29"/>
      <c r="E1152" s="29"/>
      <c r="F1152" s="29"/>
      <c r="G1152" s="29"/>
      <c r="H1152" s="29"/>
    </row>
    <row r="1153" spans="1:8" s="34" customFormat="1">
      <c r="A1153" s="29"/>
      <c r="B1153" s="29"/>
      <c r="C1153" s="29"/>
      <c r="D1153" s="29"/>
      <c r="E1153" s="29"/>
      <c r="F1153" s="29"/>
      <c r="G1153" s="29"/>
      <c r="H1153" s="29"/>
    </row>
    <row r="1154" spans="1:8" s="34" customFormat="1">
      <c r="A1154" s="29"/>
      <c r="B1154" s="29"/>
      <c r="C1154" s="29"/>
      <c r="D1154" s="29"/>
      <c r="E1154" s="29"/>
      <c r="F1154" s="29"/>
      <c r="G1154" s="29"/>
      <c r="H1154" s="29"/>
    </row>
    <row r="1155" spans="1:8" s="34" customFormat="1">
      <c r="A1155" s="29"/>
      <c r="B1155" s="29"/>
      <c r="C1155" s="29"/>
      <c r="D1155" s="29"/>
      <c r="E1155" s="29"/>
      <c r="F1155" s="29"/>
      <c r="G1155" s="29"/>
      <c r="H1155" s="29"/>
    </row>
    <row r="1156" spans="1:8" s="34" customFormat="1">
      <c r="A1156" s="29"/>
      <c r="B1156" s="29"/>
      <c r="C1156" s="29"/>
      <c r="D1156" s="29"/>
      <c r="E1156" s="29"/>
      <c r="F1156" s="29"/>
      <c r="G1156" s="29"/>
      <c r="H1156" s="29"/>
    </row>
    <row r="1157" spans="1:8" s="34" customFormat="1">
      <c r="A1157" s="29"/>
      <c r="B1157" s="29"/>
      <c r="C1157" s="29"/>
      <c r="D1157" s="29"/>
      <c r="E1157" s="29"/>
      <c r="F1157" s="29"/>
      <c r="G1157" s="29"/>
      <c r="H1157" s="29"/>
    </row>
    <row r="1158" spans="1:8" s="34" customFormat="1">
      <c r="A1158" s="29"/>
      <c r="B1158" s="29"/>
      <c r="C1158" s="29"/>
      <c r="D1158" s="29"/>
      <c r="E1158" s="29"/>
      <c r="F1158" s="29"/>
      <c r="G1158" s="29"/>
      <c r="H1158" s="29"/>
    </row>
    <row r="1159" spans="1:8" s="34" customFormat="1">
      <c r="A1159" s="29"/>
      <c r="B1159" s="29"/>
      <c r="C1159" s="29"/>
      <c r="D1159" s="29"/>
      <c r="E1159" s="29"/>
      <c r="F1159" s="29"/>
      <c r="G1159" s="29"/>
      <c r="H1159" s="29"/>
    </row>
    <row r="1160" spans="1:8" s="34" customFormat="1">
      <c r="A1160" s="29"/>
      <c r="B1160" s="29"/>
      <c r="C1160" s="29"/>
      <c r="D1160" s="29"/>
      <c r="E1160" s="29"/>
      <c r="F1160" s="29"/>
      <c r="G1160" s="29"/>
      <c r="H1160" s="29"/>
    </row>
    <row r="1161" spans="1:8" s="34" customFormat="1">
      <c r="A1161" s="29"/>
      <c r="B1161" s="29"/>
      <c r="C1161" s="29"/>
      <c r="D1161" s="29"/>
      <c r="E1161" s="29"/>
      <c r="F1161" s="29"/>
      <c r="G1161" s="29"/>
      <c r="H1161" s="29"/>
    </row>
    <row r="1162" spans="1:8" s="34" customFormat="1">
      <c r="A1162" s="29"/>
      <c r="B1162" s="29"/>
      <c r="C1162" s="29"/>
      <c r="D1162" s="29"/>
      <c r="E1162" s="29"/>
      <c r="F1162" s="29"/>
      <c r="G1162" s="29"/>
      <c r="H1162" s="29"/>
    </row>
    <row r="1163" spans="1:8" s="34" customFormat="1">
      <c r="A1163" s="29"/>
      <c r="B1163" s="29"/>
      <c r="C1163" s="29"/>
      <c r="D1163" s="29"/>
      <c r="E1163" s="29"/>
      <c r="F1163" s="29"/>
      <c r="G1163" s="29"/>
      <c r="H1163" s="29"/>
    </row>
    <row r="1164" spans="1:8" s="34" customFormat="1">
      <c r="A1164" s="29"/>
      <c r="B1164" s="29"/>
      <c r="C1164" s="29"/>
      <c r="D1164" s="29"/>
      <c r="E1164" s="29"/>
      <c r="F1164" s="29"/>
      <c r="G1164" s="29"/>
      <c r="H1164" s="29"/>
    </row>
    <row r="1165" spans="1:8" s="34" customFormat="1">
      <c r="A1165" s="29"/>
      <c r="B1165" s="29"/>
      <c r="C1165" s="29"/>
      <c r="D1165" s="29"/>
      <c r="E1165" s="29"/>
      <c r="F1165" s="29"/>
      <c r="G1165" s="29"/>
      <c r="H1165" s="29"/>
    </row>
    <row r="1166" spans="1:8" s="34" customFormat="1">
      <c r="A1166" s="29"/>
      <c r="B1166" s="29"/>
      <c r="C1166" s="29"/>
      <c r="D1166" s="29"/>
      <c r="E1166" s="29"/>
      <c r="F1166" s="29"/>
      <c r="G1166" s="29"/>
      <c r="H1166" s="29"/>
    </row>
    <row r="1167" spans="1:8" s="34" customFormat="1">
      <c r="A1167" s="29"/>
      <c r="B1167" s="29"/>
      <c r="C1167" s="29"/>
      <c r="D1167" s="29"/>
      <c r="E1167" s="29"/>
      <c r="F1167" s="29"/>
      <c r="G1167" s="29"/>
      <c r="H1167" s="29"/>
    </row>
    <row r="1168" spans="1:8" s="34" customFormat="1">
      <c r="A1168" s="29"/>
      <c r="B1168" s="29"/>
      <c r="C1168" s="29"/>
      <c r="D1168" s="29"/>
      <c r="E1168" s="29"/>
      <c r="F1168" s="29"/>
      <c r="G1168" s="29"/>
      <c r="H1168" s="29"/>
    </row>
    <row r="1169" spans="1:8" s="34" customFormat="1">
      <c r="A1169" s="29"/>
      <c r="B1169" s="29"/>
      <c r="C1169" s="29"/>
      <c r="D1169" s="29"/>
      <c r="E1169" s="29"/>
      <c r="F1169" s="29"/>
      <c r="G1169" s="29"/>
      <c r="H1169" s="29"/>
    </row>
    <row r="1170" spans="1:8" s="34" customFormat="1">
      <c r="A1170" s="29"/>
      <c r="B1170" s="29"/>
      <c r="C1170" s="29"/>
      <c r="D1170" s="29"/>
      <c r="E1170" s="29"/>
      <c r="F1170" s="29"/>
      <c r="G1170" s="29"/>
      <c r="H1170" s="29"/>
    </row>
    <row r="1171" spans="1:8" s="34" customFormat="1">
      <c r="A1171" s="29"/>
      <c r="B1171" s="29"/>
      <c r="C1171" s="29"/>
      <c r="D1171" s="29"/>
      <c r="E1171" s="29"/>
      <c r="F1171" s="29"/>
      <c r="G1171" s="29"/>
      <c r="H1171" s="29"/>
    </row>
    <row r="1172" spans="1:8" s="34" customFormat="1">
      <c r="A1172" s="29"/>
      <c r="B1172" s="29"/>
      <c r="C1172" s="29"/>
      <c r="D1172" s="29"/>
      <c r="E1172" s="29"/>
      <c r="F1172" s="29"/>
      <c r="G1172" s="29"/>
      <c r="H1172" s="29"/>
    </row>
    <row r="1173" spans="1:8" s="34" customFormat="1">
      <c r="A1173" s="29"/>
      <c r="B1173" s="29"/>
      <c r="C1173" s="29"/>
      <c r="D1173" s="29"/>
      <c r="E1173" s="29"/>
      <c r="F1173" s="29"/>
      <c r="G1173" s="29"/>
      <c r="H1173" s="29"/>
    </row>
    <row r="1174" spans="1:8" s="34" customFormat="1">
      <c r="A1174" s="29"/>
      <c r="B1174" s="29"/>
      <c r="C1174" s="29"/>
      <c r="D1174" s="29"/>
      <c r="E1174" s="29"/>
      <c r="F1174" s="29"/>
      <c r="G1174" s="29"/>
      <c r="H1174" s="29"/>
    </row>
    <row r="1175" spans="1:8" s="34" customFormat="1">
      <c r="A1175" s="29"/>
      <c r="B1175" s="29"/>
      <c r="C1175" s="29"/>
      <c r="D1175" s="29"/>
      <c r="E1175" s="29"/>
      <c r="F1175" s="29"/>
      <c r="G1175" s="29"/>
      <c r="H1175" s="29"/>
    </row>
    <row r="1176" spans="1:8" s="34" customFormat="1">
      <c r="A1176" s="29"/>
      <c r="B1176" s="29"/>
      <c r="C1176" s="29"/>
      <c r="D1176" s="29"/>
      <c r="E1176" s="29"/>
      <c r="F1176" s="29"/>
      <c r="G1176" s="29"/>
      <c r="H1176" s="29"/>
    </row>
    <row r="1177" spans="1:8" s="34" customFormat="1">
      <c r="A1177" s="29"/>
      <c r="B1177" s="29"/>
      <c r="C1177" s="29"/>
      <c r="D1177" s="29"/>
      <c r="E1177" s="29"/>
      <c r="F1177" s="29"/>
      <c r="G1177" s="29"/>
      <c r="H1177" s="29"/>
    </row>
    <row r="1178" spans="1:8" s="34" customFormat="1">
      <c r="A1178" s="29"/>
      <c r="B1178" s="29"/>
      <c r="C1178" s="29"/>
      <c r="D1178" s="29"/>
      <c r="E1178" s="29"/>
      <c r="F1178" s="29"/>
      <c r="G1178" s="29"/>
      <c r="H1178" s="29"/>
    </row>
    <row r="1179" spans="1:8" s="34" customFormat="1">
      <c r="A1179" s="29"/>
      <c r="B1179" s="29"/>
      <c r="C1179" s="29"/>
      <c r="D1179" s="29"/>
      <c r="E1179" s="29"/>
      <c r="F1179" s="29"/>
      <c r="G1179" s="29"/>
      <c r="H1179" s="29"/>
    </row>
    <row r="1180" spans="1:8" s="34" customFormat="1">
      <c r="A1180" s="29"/>
      <c r="B1180" s="29"/>
      <c r="C1180" s="29"/>
      <c r="D1180" s="29"/>
      <c r="E1180" s="29"/>
      <c r="F1180" s="29"/>
      <c r="G1180" s="29"/>
      <c r="H1180" s="29"/>
    </row>
    <row r="1181" spans="1:8" s="34" customFormat="1">
      <c r="A1181" s="29"/>
      <c r="B1181" s="29"/>
      <c r="C1181" s="29"/>
      <c r="D1181" s="29"/>
      <c r="E1181" s="29"/>
      <c r="F1181" s="29"/>
      <c r="G1181" s="29"/>
      <c r="H1181" s="29"/>
    </row>
    <row r="1182" spans="1:8" s="34" customFormat="1">
      <c r="A1182" s="29"/>
      <c r="B1182" s="29"/>
      <c r="C1182" s="29"/>
      <c r="D1182" s="29"/>
      <c r="E1182" s="29"/>
      <c r="F1182" s="29"/>
      <c r="G1182" s="29"/>
      <c r="H1182" s="29"/>
    </row>
    <row r="1183" spans="1:8" s="34" customFormat="1">
      <c r="A1183" s="29"/>
      <c r="B1183" s="29"/>
      <c r="C1183" s="29"/>
      <c r="D1183" s="29"/>
      <c r="E1183" s="29"/>
      <c r="F1183" s="29"/>
      <c r="G1183" s="29"/>
      <c r="H1183" s="29"/>
    </row>
    <row r="1184" spans="1:8" s="34" customFormat="1">
      <c r="A1184" s="29"/>
      <c r="B1184" s="29"/>
      <c r="C1184" s="29"/>
      <c r="D1184" s="29"/>
      <c r="E1184" s="29"/>
      <c r="F1184" s="29"/>
      <c r="G1184" s="29"/>
      <c r="H1184" s="29"/>
    </row>
    <row r="1185" spans="1:8" s="34" customFormat="1">
      <c r="A1185" s="29"/>
      <c r="B1185" s="29"/>
      <c r="C1185" s="29"/>
      <c r="D1185" s="29"/>
      <c r="E1185" s="29"/>
      <c r="F1185" s="29"/>
      <c r="G1185" s="29"/>
      <c r="H1185" s="29"/>
    </row>
    <row r="1186" spans="1:8" s="34" customFormat="1">
      <c r="A1186" s="29"/>
      <c r="B1186" s="29"/>
      <c r="C1186" s="29"/>
      <c r="D1186" s="29"/>
      <c r="E1186" s="29"/>
      <c r="F1186" s="29"/>
      <c r="G1186" s="29"/>
      <c r="H1186" s="29"/>
    </row>
    <row r="1187" spans="1:8" s="34" customFormat="1">
      <c r="A1187" s="29"/>
      <c r="B1187" s="29"/>
      <c r="C1187" s="29"/>
      <c r="D1187" s="29"/>
      <c r="E1187" s="29"/>
      <c r="F1187" s="29"/>
      <c r="G1187" s="29"/>
      <c r="H1187" s="29"/>
    </row>
    <row r="1188" spans="1:8" s="34" customFormat="1">
      <c r="A1188" s="29"/>
      <c r="B1188" s="29"/>
      <c r="C1188" s="29"/>
      <c r="D1188" s="29"/>
      <c r="E1188" s="29"/>
      <c r="F1188" s="29"/>
      <c r="G1188" s="29"/>
      <c r="H1188" s="29"/>
    </row>
    <row r="1189" spans="1:8" s="34" customFormat="1">
      <c r="A1189" s="29"/>
      <c r="B1189" s="29"/>
      <c r="C1189" s="29"/>
      <c r="D1189" s="29"/>
      <c r="E1189" s="29"/>
      <c r="F1189" s="29"/>
      <c r="G1189" s="29"/>
      <c r="H1189" s="29"/>
    </row>
    <row r="1190" spans="1:8" s="34" customFormat="1">
      <c r="A1190" s="29"/>
      <c r="B1190" s="29"/>
      <c r="C1190" s="29"/>
      <c r="D1190" s="29"/>
      <c r="E1190" s="29"/>
      <c r="F1190" s="29"/>
      <c r="G1190" s="29"/>
      <c r="H1190" s="29"/>
    </row>
    <row r="1191" spans="1:8" s="34" customFormat="1">
      <c r="A1191" s="29"/>
      <c r="B1191" s="29"/>
      <c r="C1191" s="29"/>
      <c r="D1191" s="29"/>
      <c r="E1191" s="29"/>
      <c r="F1191" s="29"/>
      <c r="G1191" s="29"/>
      <c r="H1191" s="29"/>
    </row>
    <row r="1192" spans="1:8" s="34" customFormat="1">
      <c r="A1192" s="29"/>
      <c r="B1192" s="29"/>
      <c r="C1192" s="29"/>
      <c r="D1192" s="29"/>
      <c r="E1192" s="29"/>
      <c r="F1192" s="29"/>
      <c r="G1192" s="29"/>
      <c r="H1192" s="29"/>
    </row>
    <row r="1193" spans="1:8" s="34" customFormat="1">
      <c r="A1193" s="29"/>
      <c r="B1193" s="29"/>
      <c r="C1193" s="29"/>
      <c r="D1193" s="29"/>
      <c r="E1193" s="29"/>
      <c r="F1193" s="29"/>
      <c r="G1193" s="29"/>
      <c r="H1193" s="29"/>
    </row>
    <row r="1194" spans="1:8" s="34" customFormat="1">
      <c r="A1194" s="29"/>
      <c r="B1194" s="29"/>
      <c r="C1194" s="29"/>
      <c r="D1194" s="29"/>
      <c r="E1194" s="29"/>
      <c r="F1194" s="29"/>
      <c r="G1194" s="29"/>
      <c r="H1194" s="29"/>
    </row>
    <row r="1195" spans="1:8" s="34" customFormat="1">
      <c r="A1195" s="29"/>
      <c r="B1195" s="29"/>
      <c r="C1195" s="29"/>
      <c r="D1195" s="29"/>
      <c r="E1195" s="29"/>
      <c r="F1195" s="29"/>
      <c r="G1195" s="29"/>
      <c r="H1195" s="29"/>
    </row>
    <row r="1196" spans="1:8" s="34" customFormat="1">
      <c r="A1196" s="29"/>
      <c r="B1196" s="29"/>
      <c r="C1196" s="29"/>
      <c r="D1196" s="29"/>
      <c r="E1196" s="29"/>
      <c r="F1196" s="29"/>
      <c r="G1196" s="29"/>
      <c r="H1196" s="29"/>
    </row>
    <row r="1197" spans="1:8" s="34" customFormat="1">
      <c r="A1197" s="29"/>
      <c r="B1197" s="29"/>
      <c r="C1197" s="29"/>
      <c r="D1197" s="29"/>
      <c r="E1197" s="29"/>
      <c r="F1197" s="29"/>
      <c r="G1197" s="29"/>
      <c r="H1197" s="29"/>
    </row>
    <row r="1198" spans="1:8" s="34" customFormat="1">
      <c r="A1198" s="29"/>
      <c r="B1198" s="29"/>
      <c r="C1198" s="29"/>
      <c r="D1198" s="29"/>
      <c r="E1198" s="29"/>
      <c r="F1198" s="29"/>
      <c r="G1198" s="29"/>
      <c r="H1198" s="29"/>
    </row>
    <row r="1199" spans="1:8" s="34" customFormat="1">
      <c r="A1199" s="29"/>
      <c r="B1199" s="29"/>
      <c r="C1199" s="29"/>
      <c r="D1199" s="29"/>
      <c r="E1199" s="29"/>
      <c r="F1199" s="29"/>
      <c r="G1199" s="29"/>
      <c r="H1199" s="29"/>
    </row>
    <row r="1200" spans="1:8" s="34" customFormat="1">
      <c r="A1200" s="29"/>
      <c r="B1200" s="29"/>
      <c r="C1200" s="29"/>
      <c r="D1200" s="29"/>
      <c r="E1200" s="29"/>
      <c r="F1200" s="29"/>
      <c r="G1200" s="29"/>
      <c r="H1200" s="29"/>
    </row>
    <row r="1201" spans="1:8" s="34" customFormat="1">
      <c r="A1201" s="29"/>
      <c r="B1201" s="29"/>
      <c r="C1201" s="29"/>
      <c r="D1201" s="29"/>
      <c r="E1201" s="29"/>
      <c r="F1201" s="29"/>
      <c r="G1201" s="29"/>
      <c r="H1201" s="29"/>
    </row>
    <row r="1202" spans="1:8" s="34" customFormat="1">
      <c r="A1202" s="29"/>
      <c r="B1202" s="29"/>
      <c r="C1202" s="29"/>
      <c r="D1202" s="29"/>
      <c r="E1202" s="29"/>
      <c r="F1202" s="29"/>
      <c r="G1202" s="29"/>
      <c r="H1202" s="29"/>
    </row>
    <row r="1203" spans="1:8" s="34" customFormat="1">
      <c r="A1203" s="29"/>
      <c r="B1203" s="29"/>
      <c r="C1203" s="29"/>
      <c r="D1203" s="29"/>
      <c r="E1203" s="29"/>
      <c r="F1203" s="29"/>
      <c r="G1203" s="29"/>
      <c r="H1203" s="29"/>
    </row>
    <row r="1204" spans="1:8" s="34" customFormat="1">
      <c r="A1204" s="29"/>
      <c r="B1204" s="29"/>
      <c r="C1204" s="29"/>
      <c r="D1204" s="29"/>
      <c r="E1204" s="29"/>
      <c r="F1204" s="29"/>
      <c r="G1204" s="29"/>
      <c r="H1204" s="29"/>
    </row>
    <row r="1205" spans="1:8" s="34" customFormat="1">
      <c r="A1205" s="29"/>
      <c r="B1205" s="29"/>
      <c r="C1205" s="29"/>
      <c r="D1205" s="29"/>
      <c r="E1205" s="29"/>
      <c r="F1205" s="29"/>
      <c r="G1205" s="29"/>
      <c r="H1205" s="29"/>
    </row>
    <row r="1206" spans="1:8" s="34" customFormat="1">
      <c r="A1206" s="29"/>
      <c r="B1206" s="29"/>
      <c r="C1206" s="29"/>
      <c r="D1206" s="29"/>
      <c r="E1206" s="29"/>
      <c r="F1206" s="29"/>
      <c r="G1206" s="29"/>
      <c r="H1206" s="29"/>
    </row>
    <row r="1207" spans="1:8" s="34" customFormat="1">
      <c r="A1207" s="29"/>
      <c r="B1207" s="29"/>
      <c r="C1207" s="29"/>
      <c r="D1207" s="29"/>
      <c r="E1207" s="29"/>
      <c r="F1207" s="29"/>
      <c r="G1207" s="29"/>
      <c r="H1207" s="29"/>
    </row>
    <row r="1208" spans="1:8" s="34" customFormat="1">
      <c r="A1208" s="29"/>
      <c r="B1208" s="29"/>
      <c r="C1208" s="29"/>
      <c r="D1208" s="29"/>
      <c r="E1208" s="29"/>
      <c r="F1208" s="29"/>
      <c r="G1208" s="29"/>
      <c r="H1208" s="29"/>
    </row>
    <row r="1209" spans="1:8" s="34" customFormat="1">
      <c r="A1209" s="29"/>
      <c r="B1209" s="29"/>
      <c r="C1209" s="29"/>
      <c r="D1209" s="29"/>
      <c r="E1209" s="29"/>
      <c r="F1209" s="29"/>
      <c r="G1209" s="29"/>
      <c r="H1209" s="29"/>
    </row>
    <row r="1210" spans="1:8" s="34" customFormat="1">
      <c r="A1210" s="29"/>
      <c r="B1210" s="29"/>
      <c r="C1210" s="29"/>
      <c r="D1210" s="29"/>
      <c r="E1210" s="29"/>
      <c r="F1210" s="29"/>
      <c r="G1210" s="29"/>
      <c r="H1210" s="29"/>
    </row>
    <row r="1211" spans="1:8" s="34" customFormat="1">
      <c r="A1211" s="29"/>
      <c r="B1211" s="29"/>
      <c r="C1211" s="29"/>
      <c r="D1211" s="29"/>
      <c r="E1211" s="29"/>
      <c r="F1211" s="29"/>
      <c r="G1211" s="29"/>
      <c r="H1211" s="29"/>
    </row>
    <row r="1212" spans="1:8" s="34" customFormat="1">
      <c r="A1212" s="29"/>
      <c r="B1212" s="29"/>
      <c r="C1212" s="29"/>
      <c r="D1212" s="29"/>
      <c r="E1212" s="29"/>
      <c r="F1212" s="29"/>
      <c r="G1212" s="29"/>
      <c r="H1212" s="29"/>
    </row>
    <row r="1213" spans="1:8" s="34" customFormat="1">
      <c r="A1213" s="29"/>
      <c r="B1213" s="29"/>
      <c r="C1213" s="29"/>
      <c r="D1213" s="29"/>
      <c r="E1213" s="29"/>
      <c r="F1213" s="29"/>
      <c r="G1213" s="29"/>
      <c r="H1213" s="29"/>
    </row>
    <row r="1214" spans="1:8" s="34" customFormat="1">
      <c r="A1214" s="29"/>
      <c r="B1214" s="29"/>
      <c r="C1214" s="29"/>
      <c r="D1214" s="29"/>
      <c r="E1214" s="29"/>
      <c r="F1214" s="29"/>
      <c r="G1214" s="29"/>
      <c r="H1214" s="29"/>
    </row>
    <row r="1215" spans="1:8" s="34" customFormat="1">
      <c r="A1215" s="29"/>
      <c r="B1215" s="29"/>
      <c r="C1215" s="29"/>
      <c r="D1215" s="29"/>
      <c r="E1215" s="29"/>
      <c r="F1215" s="29"/>
      <c r="G1215" s="29"/>
      <c r="H1215" s="29"/>
    </row>
    <row r="1216" spans="1:8" s="34" customFormat="1">
      <c r="A1216" s="29"/>
      <c r="B1216" s="29"/>
      <c r="C1216" s="29"/>
      <c r="D1216" s="29"/>
      <c r="E1216" s="29"/>
      <c r="F1216" s="29"/>
      <c r="G1216" s="29"/>
      <c r="H1216" s="29"/>
    </row>
    <row r="1217" spans="1:8" s="34" customFormat="1">
      <c r="A1217" s="29"/>
      <c r="B1217" s="29"/>
      <c r="C1217" s="29"/>
      <c r="D1217" s="29"/>
      <c r="E1217" s="29"/>
      <c r="F1217" s="29"/>
      <c r="G1217" s="29"/>
      <c r="H1217" s="29"/>
    </row>
    <row r="1218" spans="1:8" s="34" customFormat="1">
      <c r="A1218" s="29"/>
      <c r="B1218" s="29"/>
      <c r="C1218" s="29"/>
      <c r="D1218" s="29"/>
      <c r="E1218" s="29"/>
      <c r="F1218" s="29"/>
      <c r="G1218" s="29"/>
      <c r="H1218" s="29"/>
    </row>
    <row r="1219" spans="1:8" s="34" customFormat="1">
      <c r="A1219" s="29"/>
      <c r="B1219" s="29"/>
      <c r="C1219" s="29"/>
      <c r="D1219" s="29"/>
      <c r="E1219" s="29"/>
      <c r="F1219" s="29"/>
      <c r="G1219" s="29"/>
      <c r="H1219" s="29"/>
    </row>
    <row r="1220" spans="1:8" s="34" customFormat="1">
      <c r="A1220" s="29"/>
      <c r="B1220" s="29"/>
      <c r="C1220" s="29"/>
      <c r="D1220" s="29"/>
      <c r="E1220" s="29"/>
      <c r="F1220" s="29"/>
      <c r="G1220" s="29"/>
      <c r="H1220" s="29"/>
    </row>
    <row r="1221" spans="1:8" s="34" customFormat="1">
      <c r="A1221" s="29"/>
      <c r="B1221" s="29"/>
      <c r="C1221" s="29"/>
      <c r="D1221" s="29"/>
      <c r="E1221" s="29"/>
      <c r="F1221" s="29"/>
      <c r="G1221" s="29"/>
      <c r="H1221" s="29"/>
    </row>
    <row r="1222" spans="1:8" s="34" customFormat="1">
      <c r="A1222" s="29"/>
      <c r="B1222" s="29"/>
      <c r="C1222" s="29"/>
      <c r="D1222" s="29"/>
      <c r="E1222" s="29"/>
      <c r="F1222" s="29"/>
      <c r="G1222" s="29"/>
      <c r="H1222" s="29"/>
    </row>
    <row r="1223" spans="1:8" s="34" customFormat="1">
      <c r="A1223" s="29"/>
      <c r="B1223" s="29"/>
      <c r="C1223" s="29"/>
      <c r="D1223" s="29"/>
      <c r="E1223" s="29"/>
      <c r="F1223" s="29"/>
      <c r="G1223" s="29"/>
      <c r="H1223" s="29"/>
    </row>
    <row r="1224" spans="1:8" s="34" customFormat="1">
      <c r="A1224" s="29"/>
      <c r="B1224" s="29"/>
      <c r="C1224" s="29"/>
      <c r="D1224" s="29"/>
      <c r="E1224" s="29"/>
      <c r="F1224" s="29"/>
      <c r="G1224" s="29"/>
      <c r="H1224" s="29"/>
    </row>
    <row r="1225" spans="1:8" s="34" customFormat="1">
      <c r="A1225" s="29"/>
      <c r="B1225" s="29"/>
      <c r="C1225" s="29"/>
      <c r="D1225" s="29"/>
      <c r="E1225" s="29"/>
      <c r="F1225" s="29"/>
      <c r="G1225" s="29"/>
      <c r="H1225" s="29"/>
    </row>
    <row r="1226" spans="1:8" s="34" customFormat="1">
      <c r="A1226" s="29"/>
      <c r="B1226" s="29"/>
      <c r="C1226" s="29"/>
      <c r="D1226" s="29"/>
      <c r="E1226" s="29"/>
      <c r="F1226" s="29"/>
      <c r="G1226" s="29"/>
      <c r="H1226" s="29"/>
    </row>
    <row r="1227" spans="1:8" s="34" customFormat="1">
      <c r="A1227" s="29"/>
      <c r="B1227" s="29"/>
      <c r="C1227" s="29"/>
      <c r="D1227" s="29"/>
      <c r="E1227" s="29"/>
      <c r="F1227" s="29"/>
      <c r="G1227" s="29"/>
      <c r="H1227" s="29"/>
    </row>
    <row r="1228" spans="1:8" s="34" customFormat="1">
      <c r="A1228" s="29"/>
      <c r="B1228" s="29"/>
      <c r="C1228" s="29"/>
      <c r="D1228" s="29"/>
      <c r="E1228" s="29"/>
      <c r="F1228" s="29"/>
      <c r="G1228" s="29"/>
      <c r="H1228" s="29"/>
    </row>
    <row r="1229" spans="1:8" s="34" customFormat="1">
      <c r="A1229" s="29"/>
      <c r="B1229" s="29"/>
      <c r="C1229" s="29"/>
      <c r="D1229" s="29"/>
      <c r="E1229" s="29"/>
      <c r="F1229" s="29"/>
      <c r="G1229" s="29"/>
      <c r="H1229" s="29"/>
    </row>
    <row r="1230" spans="1:8" s="34" customFormat="1">
      <c r="A1230" s="29"/>
      <c r="B1230" s="29"/>
      <c r="C1230" s="29"/>
      <c r="D1230" s="29"/>
      <c r="E1230" s="29"/>
      <c r="F1230" s="29"/>
      <c r="G1230" s="29"/>
      <c r="H1230" s="29"/>
    </row>
    <row r="1231" spans="1:8" s="34" customFormat="1">
      <c r="A1231" s="29"/>
      <c r="B1231" s="29"/>
      <c r="C1231" s="29"/>
      <c r="D1231" s="29"/>
      <c r="E1231" s="29"/>
      <c r="F1231" s="29"/>
      <c r="G1231" s="29"/>
      <c r="H1231" s="29"/>
    </row>
    <row r="1232" spans="1:8" s="34" customFormat="1">
      <c r="A1232" s="29"/>
      <c r="B1232" s="29"/>
      <c r="C1232" s="29"/>
      <c r="D1232" s="29"/>
      <c r="E1232" s="29"/>
      <c r="F1232" s="29"/>
      <c r="G1232" s="29"/>
      <c r="H1232" s="29"/>
    </row>
    <row r="1233" spans="1:8" s="34" customFormat="1">
      <c r="A1233" s="29"/>
      <c r="B1233" s="29"/>
      <c r="C1233" s="29"/>
      <c r="D1233" s="29"/>
      <c r="E1233" s="29"/>
      <c r="F1233" s="29"/>
      <c r="G1233" s="29"/>
      <c r="H1233" s="29"/>
    </row>
    <row r="1234" spans="1:8" s="34" customFormat="1">
      <c r="A1234" s="29"/>
      <c r="B1234" s="29"/>
      <c r="C1234" s="29"/>
      <c r="D1234" s="29"/>
      <c r="E1234" s="29"/>
      <c r="F1234" s="29"/>
      <c r="G1234" s="29"/>
      <c r="H1234" s="29"/>
    </row>
    <row r="1235" spans="1:8" s="34" customFormat="1">
      <c r="A1235" s="29"/>
      <c r="B1235" s="29"/>
      <c r="C1235" s="29"/>
      <c r="D1235" s="29"/>
      <c r="E1235" s="29"/>
      <c r="F1235" s="29"/>
      <c r="G1235" s="29"/>
      <c r="H1235" s="29"/>
    </row>
    <row r="1236" spans="1:8" s="34" customFormat="1">
      <c r="A1236" s="29"/>
      <c r="B1236" s="29"/>
      <c r="C1236" s="29"/>
      <c r="D1236" s="29"/>
      <c r="E1236" s="29"/>
      <c r="F1236" s="29"/>
      <c r="G1236" s="29"/>
      <c r="H1236" s="29"/>
    </row>
    <row r="1237" spans="1:8" s="34" customFormat="1">
      <c r="A1237" s="29"/>
      <c r="B1237" s="29"/>
      <c r="C1237" s="29"/>
      <c r="D1237" s="29"/>
      <c r="E1237" s="29"/>
      <c r="F1237" s="29"/>
      <c r="G1237" s="29"/>
      <c r="H1237" s="29"/>
    </row>
    <row r="1238" spans="1:8" s="34" customFormat="1">
      <c r="A1238" s="29"/>
      <c r="B1238" s="29"/>
      <c r="C1238" s="29"/>
      <c r="D1238" s="29"/>
      <c r="E1238" s="29"/>
      <c r="F1238" s="29"/>
      <c r="G1238" s="29"/>
      <c r="H1238" s="29"/>
    </row>
    <row r="1239" spans="1:8" s="34" customFormat="1">
      <c r="A1239" s="29"/>
      <c r="B1239" s="29"/>
      <c r="C1239" s="29"/>
      <c r="D1239" s="29"/>
      <c r="E1239" s="29"/>
      <c r="F1239" s="29"/>
      <c r="G1239" s="29"/>
      <c r="H1239" s="29"/>
    </row>
    <row r="1240" spans="1:8" s="34" customFormat="1">
      <c r="A1240" s="29"/>
      <c r="B1240" s="29"/>
      <c r="C1240" s="29"/>
      <c r="D1240" s="29"/>
      <c r="E1240" s="29"/>
      <c r="F1240" s="29"/>
      <c r="G1240" s="29"/>
      <c r="H1240" s="29"/>
    </row>
    <row r="1241" spans="1:8" s="34" customFormat="1">
      <c r="A1241" s="29"/>
      <c r="B1241" s="29"/>
      <c r="C1241" s="29"/>
      <c r="D1241" s="29"/>
      <c r="E1241" s="29"/>
      <c r="F1241" s="29"/>
      <c r="G1241" s="29"/>
      <c r="H1241" s="29"/>
    </row>
    <row r="1242" spans="1:8" s="34" customFormat="1">
      <c r="A1242" s="29"/>
      <c r="B1242" s="29"/>
      <c r="C1242" s="29"/>
      <c r="D1242" s="29"/>
      <c r="E1242" s="29"/>
      <c r="F1242" s="29"/>
      <c r="G1242" s="29"/>
      <c r="H1242" s="29"/>
    </row>
    <row r="1243" spans="1:8" s="34" customFormat="1">
      <c r="A1243" s="29"/>
      <c r="B1243" s="29"/>
      <c r="C1243" s="29"/>
      <c r="D1243" s="29"/>
      <c r="E1243" s="29"/>
      <c r="F1243" s="29"/>
      <c r="G1243" s="29"/>
      <c r="H1243" s="29"/>
    </row>
    <row r="1244" spans="1:8" s="34" customFormat="1">
      <c r="A1244" s="29"/>
      <c r="B1244" s="29"/>
      <c r="C1244" s="29"/>
      <c r="D1244" s="29"/>
      <c r="E1244" s="29"/>
      <c r="F1244" s="29"/>
      <c r="G1244" s="29"/>
      <c r="H1244" s="29"/>
    </row>
    <row r="1245" spans="1:8" s="34" customFormat="1">
      <c r="A1245" s="29"/>
      <c r="B1245" s="29"/>
      <c r="C1245" s="29"/>
      <c r="D1245" s="29"/>
      <c r="E1245" s="29"/>
      <c r="F1245" s="29"/>
      <c r="G1245" s="29"/>
      <c r="H1245" s="29"/>
    </row>
    <row r="1246" spans="1:8" s="34" customFormat="1">
      <c r="A1246" s="29"/>
      <c r="B1246" s="29"/>
      <c r="C1246" s="29"/>
      <c r="D1246" s="29"/>
      <c r="E1246" s="29"/>
      <c r="F1246" s="29"/>
      <c r="G1246" s="29"/>
      <c r="H1246" s="29"/>
    </row>
    <row r="1247" spans="1:8" s="34" customFormat="1">
      <c r="A1247" s="29"/>
      <c r="B1247" s="29"/>
      <c r="C1247" s="29"/>
      <c r="D1247" s="29"/>
      <c r="E1247" s="29"/>
      <c r="F1247" s="29"/>
      <c r="G1247" s="29"/>
      <c r="H1247" s="29"/>
    </row>
    <row r="1248" spans="1:8" s="34" customFormat="1">
      <c r="A1248" s="29"/>
      <c r="B1248" s="29"/>
      <c r="C1248" s="29"/>
      <c r="D1248" s="29"/>
      <c r="E1248" s="29"/>
      <c r="F1248" s="29"/>
      <c r="G1248" s="29"/>
      <c r="H1248" s="29"/>
    </row>
    <row r="1249" spans="1:8" s="34" customFormat="1">
      <c r="A1249" s="29"/>
      <c r="B1249" s="29"/>
      <c r="C1249" s="29"/>
      <c r="D1249" s="29"/>
      <c r="E1249" s="29"/>
      <c r="F1249" s="29"/>
      <c r="G1249" s="29"/>
      <c r="H1249" s="29"/>
    </row>
    <row r="1250" spans="1:8" s="34" customFormat="1">
      <c r="A1250" s="29"/>
      <c r="B1250" s="29"/>
      <c r="C1250" s="29"/>
      <c r="D1250" s="29"/>
      <c r="E1250" s="29"/>
      <c r="F1250" s="29"/>
      <c r="G1250" s="29"/>
      <c r="H1250" s="29"/>
    </row>
    <row r="1251" spans="1:8" s="34" customFormat="1">
      <c r="A1251" s="29"/>
      <c r="B1251" s="29"/>
      <c r="C1251" s="29"/>
      <c r="D1251" s="29"/>
      <c r="E1251" s="29"/>
      <c r="F1251" s="29"/>
      <c r="G1251" s="29"/>
      <c r="H1251" s="29"/>
    </row>
    <row r="1252" spans="1:8" s="34" customFormat="1">
      <c r="A1252" s="29"/>
      <c r="B1252" s="29"/>
      <c r="C1252" s="29"/>
      <c r="D1252" s="29"/>
      <c r="E1252" s="29"/>
      <c r="F1252" s="29"/>
      <c r="G1252" s="29"/>
      <c r="H1252" s="29"/>
    </row>
    <row r="1253" spans="1:8" s="34" customFormat="1">
      <c r="A1253" s="29"/>
      <c r="B1253" s="29"/>
      <c r="C1253" s="29"/>
      <c r="D1253" s="29"/>
      <c r="E1253" s="29"/>
      <c r="F1253" s="29"/>
      <c r="G1253" s="29"/>
      <c r="H1253" s="29"/>
    </row>
    <row r="1254" spans="1:8" s="34" customFormat="1">
      <c r="A1254" s="29"/>
      <c r="B1254" s="29"/>
      <c r="C1254" s="29"/>
      <c r="D1254" s="29"/>
      <c r="E1254" s="29"/>
      <c r="F1254" s="29"/>
      <c r="G1254" s="29"/>
      <c r="H1254" s="29"/>
    </row>
    <row r="1255" spans="1:8" s="34" customFormat="1">
      <c r="A1255" s="29"/>
      <c r="B1255" s="29"/>
      <c r="C1255" s="29"/>
      <c r="D1255" s="29"/>
      <c r="E1255" s="29"/>
      <c r="F1255" s="29"/>
      <c r="G1255" s="29"/>
      <c r="H1255" s="29"/>
    </row>
    <row r="1256" spans="1:8" s="34" customFormat="1">
      <c r="A1256" s="29"/>
      <c r="B1256" s="29"/>
      <c r="C1256" s="29"/>
      <c r="D1256" s="29"/>
      <c r="E1256" s="29"/>
      <c r="F1256" s="29"/>
      <c r="G1256" s="29"/>
      <c r="H1256" s="29"/>
    </row>
    <row r="1257" spans="1:8" s="34" customFormat="1">
      <c r="A1257" s="29"/>
      <c r="B1257" s="29"/>
      <c r="C1257" s="29"/>
      <c r="D1257" s="29"/>
      <c r="E1257" s="29"/>
      <c r="F1257" s="29"/>
      <c r="G1257" s="29"/>
      <c r="H1257" s="29"/>
    </row>
    <row r="1258" spans="1:8" s="34" customFormat="1">
      <c r="A1258" s="29"/>
      <c r="B1258" s="29"/>
      <c r="C1258" s="29"/>
      <c r="D1258" s="29"/>
      <c r="E1258" s="29"/>
      <c r="F1258" s="29"/>
      <c r="G1258" s="29"/>
      <c r="H1258" s="29"/>
    </row>
    <row r="1259" spans="1:8" s="34" customFormat="1">
      <c r="A1259" s="29"/>
      <c r="B1259" s="29"/>
      <c r="C1259" s="29"/>
      <c r="D1259" s="29"/>
      <c r="E1259" s="29"/>
      <c r="F1259" s="29"/>
      <c r="G1259" s="29"/>
      <c r="H1259" s="29"/>
    </row>
    <row r="1260" spans="1:8" s="34" customFormat="1">
      <c r="A1260" s="29"/>
      <c r="B1260" s="29"/>
      <c r="C1260" s="29"/>
      <c r="D1260" s="29"/>
      <c r="E1260" s="29"/>
      <c r="F1260" s="29"/>
      <c r="G1260" s="29"/>
      <c r="H1260" s="29"/>
    </row>
    <row r="1261" spans="1:8" s="34" customFormat="1">
      <c r="A1261" s="29"/>
      <c r="B1261" s="29"/>
      <c r="C1261" s="29"/>
      <c r="D1261" s="29"/>
      <c r="E1261" s="29"/>
      <c r="F1261" s="29"/>
      <c r="G1261" s="29"/>
      <c r="H1261" s="29"/>
    </row>
    <row r="1262" spans="1:8" s="34" customFormat="1">
      <c r="A1262" s="29"/>
      <c r="B1262" s="29"/>
      <c r="C1262" s="29"/>
      <c r="D1262" s="29"/>
      <c r="E1262" s="29"/>
      <c r="F1262" s="29"/>
      <c r="G1262" s="29"/>
      <c r="H1262" s="29"/>
    </row>
    <row r="1263" spans="1:8" s="34" customFormat="1">
      <c r="A1263" s="29"/>
      <c r="B1263" s="29"/>
      <c r="C1263" s="29"/>
      <c r="D1263" s="29"/>
      <c r="E1263" s="29"/>
      <c r="F1263" s="29"/>
      <c r="G1263" s="29"/>
      <c r="H1263" s="29"/>
    </row>
    <row r="1264" spans="1:8" s="34" customFormat="1">
      <c r="A1264" s="29"/>
      <c r="B1264" s="29"/>
      <c r="C1264" s="29"/>
      <c r="D1264" s="29"/>
      <c r="E1264" s="29"/>
      <c r="F1264" s="29"/>
      <c r="G1264" s="29"/>
      <c r="H1264" s="29"/>
    </row>
    <row r="1265" spans="1:8" s="34" customFormat="1">
      <c r="A1265" s="29"/>
      <c r="B1265" s="29"/>
      <c r="C1265" s="29"/>
      <c r="D1265" s="29"/>
      <c r="E1265" s="29"/>
      <c r="F1265" s="29"/>
      <c r="G1265" s="29"/>
      <c r="H1265" s="29"/>
    </row>
    <row r="1266" spans="1:8" s="34" customFormat="1">
      <c r="A1266" s="29"/>
      <c r="B1266" s="29"/>
      <c r="C1266" s="29"/>
      <c r="D1266" s="29"/>
      <c r="E1266" s="29"/>
      <c r="F1266" s="29"/>
      <c r="G1266" s="29"/>
      <c r="H1266" s="29"/>
    </row>
    <row r="1267" spans="1:8" s="34" customFormat="1">
      <c r="A1267" s="29"/>
      <c r="B1267" s="29"/>
      <c r="C1267" s="29"/>
      <c r="D1267" s="29"/>
      <c r="E1267" s="29"/>
      <c r="F1267" s="29"/>
      <c r="G1267" s="29"/>
      <c r="H1267" s="29"/>
    </row>
    <row r="1268" spans="1:8" s="34" customFormat="1">
      <c r="A1268" s="29"/>
      <c r="B1268" s="29"/>
      <c r="C1268" s="29"/>
      <c r="D1268" s="29"/>
      <c r="E1268" s="29"/>
      <c r="F1268" s="29"/>
      <c r="G1268" s="29"/>
      <c r="H1268" s="29"/>
    </row>
    <row r="1269" spans="1:8" s="34" customFormat="1">
      <c r="A1269" s="29"/>
      <c r="B1269" s="29"/>
      <c r="C1269" s="29"/>
      <c r="D1269" s="29"/>
      <c r="E1269" s="29"/>
      <c r="F1269" s="29"/>
      <c r="G1269" s="29"/>
      <c r="H1269" s="29"/>
    </row>
    <row r="1270" spans="1:8" s="34" customFormat="1">
      <c r="A1270" s="29"/>
      <c r="B1270" s="29"/>
      <c r="C1270" s="29"/>
      <c r="D1270" s="29"/>
      <c r="E1270" s="29"/>
      <c r="F1270" s="29"/>
      <c r="G1270" s="29"/>
      <c r="H1270" s="29"/>
    </row>
    <row r="1271" spans="1:8" s="34" customFormat="1">
      <c r="A1271" s="29"/>
      <c r="B1271" s="29"/>
      <c r="C1271" s="29"/>
      <c r="D1271" s="29"/>
      <c r="E1271" s="29"/>
      <c r="F1271" s="29"/>
      <c r="G1271" s="29"/>
      <c r="H1271" s="29"/>
    </row>
    <row r="1272" spans="1:8" s="34" customFormat="1">
      <c r="A1272" s="29"/>
      <c r="B1272" s="29"/>
      <c r="C1272" s="29"/>
      <c r="D1272" s="29"/>
      <c r="E1272" s="29"/>
      <c r="F1272" s="29"/>
      <c r="G1272" s="29"/>
      <c r="H1272" s="29"/>
    </row>
    <row r="1273" spans="1:8" s="34" customFormat="1">
      <c r="A1273" s="29"/>
      <c r="B1273" s="29"/>
      <c r="C1273" s="29"/>
      <c r="D1273" s="29"/>
      <c r="E1273" s="29"/>
      <c r="F1273" s="29"/>
      <c r="G1273" s="29"/>
      <c r="H1273" s="29"/>
    </row>
    <row r="1274" spans="1:8" s="34" customFormat="1">
      <c r="A1274" s="29"/>
      <c r="B1274" s="29"/>
      <c r="C1274" s="29"/>
      <c r="D1274" s="29"/>
      <c r="E1274" s="29"/>
      <c r="F1274" s="29"/>
      <c r="G1274" s="29"/>
      <c r="H1274" s="29"/>
    </row>
    <row r="1275" spans="1:8" s="34" customFormat="1">
      <c r="A1275" s="29"/>
      <c r="B1275" s="29"/>
      <c r="C1275" s="29"/>
      <c r="D1275" s="29"/>
      <c r="E1275" s="29"/>
      <c r="F1275" s="29"/>
      <c r="G1275" s="29"/>
      <c r="H1275" s="29"/>
    </row>
    <row r="1276" spans="1:8" s="34" customFormat="1">
      <c r="A1276" s="29"/>
      <c r="B1276" s="29"/>
      <c r="C1276" s="29"/>
      <c r="D1276" s="29"/>
      <c r="E1276" s="29"/>
      <c r="F1276" s="29"/>
      <c r="G1276" s="29"/>
      <c r="H1276" s="29"/>
    </row>
    <row r="1277" spans="1:8" s="34" customFormat="1">
      <c r="A1277" s="29"/>
      <c r="B1277" s="29"/>
      <c r="C1277" s="29"/>
      <c r="D1277" s="29"/>
      <c r="E1277" s="29"/>
      <c r="F1277" s="29"/>
      <c r="G1277" s="29"/>
      <c r="H1277" s="29"/>
    </row>
    <row r="1278" spans="1:8" s="34" customFormat="1">
      <c r="A1278" s="29"/>
      <c r="B1278" s="29"/>
      <c r="C1278" s="29"/>
      <c r="D1278" s="29"/>
      <c r="E1278" s="29"/>
      <c r="F1278" s="29"/>
      <c r="G1278" s="29"/>
      <c r="H1278" s="29"/>
    </row>
    <row r="1279" spans="1:8" s="34" customFormat="1">
      <c r="A1279" s="29"/>
      <c r="B1279" s="29"/>
      <c r="C1279" s="29"/>
      <c r="D1279" s="29"/>
      <c r="E1279" s="29"/>
      <c r="F1279" s="29"/>
      <c r="G1279" s="29"/>
      <c r="H1279" s="29"/>
    </row>
    <row r="1280" spans="1:8" s="34" customFormat="1">
      <c r="A1280" s="29"/>
      <c r="B1280" s="29"/>
      <c r="C1280" s="29"/>
      <c r="D1280" s="29"/>
      <c r="E1280" s="29"/>
      <c r="F1280" s="29"/>
      <c r="G1280" s="29"/>
      <c r="H1280" s="29"/>
    </row>
    <row r="1281" spans="1:8" s="34" customFormat="1">
      <c r="A1281" s="29"/>
      <c r="B1281" s="29"/>
      <c r="C1281" s="29"/>
      <c r="D1281" s="29"/>
      <c r="E1281" s="29"/>
      <c r="F1281" s="29"/>
      <c r="G1281" s="29"/>
      <c r="H1281" s="29"/>
    </row>
    <row r="1282" spans="1:8" s="34" customFormat="1">
      <c r="A1282" s="29"/>
      <c r="B1282" s="29"/>
      <c r="C1282" s="29"/>
      <c r="D1282" s="29"/>
      <c r="E1282" s="29"/>
      <c r="F1282" s="29"/>
      <c r="G1282" s="29"/>
      <c r="H1282" s="29"/>
    </row>
    <row r="1283" spans="1:8" s="34" customFormat="1">
      <c r="A1283" s="29"/>
      <c r="B1283" s="29"/>
      <c r="C1283" s="29"/>
      <c r="D1283" s="29"/>
      <c r="E1283" s="29"/>
      <c r="F1283" s="29"/>
      <c r="G1283" s="29"/>
      <c r="H1283" s="29"/>
    </row>
    <row r="1284" spans="1:8" s="34" customFormat="1">
      <c r="A1284" s="29"/>
      <c r="B1284" s="29"/>
      <c r="C1284" s="29"/>
      <c r="D1284" s="29"/>
      <c r="E1284" s="29"/>
      <c r="F1284" s="29"/>
      <c r="G1284" s="29"/>
      <c r="H1284" s="29"/>
    </row>
    <row r="1285" spans="1:8" s="34" customFormat="1">
      <c r="A1285" s="29"/>
      <c r="B1285" s="29"/>
      <c r="C1285" s="29"/>
      <c r="D1285" s="29"/>
      <c r="E1285" s="29"/>
      <c r="F1285" s="29"/>
      <c r="G1285" s="29"/>
      <c r="H1285" s="29"/>
    </row>
    <row r="1286" spans="1:8" s="34" customFormat="1">
      <c r="A1286" s="29"/>
      <c r="B1286" s="29"/>
      <c r="C1286" s="29"/>
      <c r="D1286" s="29"/>
      <c r="E1286" s="29"/>
      <c r="F1286" s="29"/>
      <c r="G1286" s="29"/>
      <c r="H1286" s="29"/>
    </row>
    <row r="1287" spans="1:8" s="34" customFormat="1">
      <c r="A1287" s="29"/>
      <c r="B1287" s="29"/>
      <c r="C1287" s="29"/>
      <c r="D1287" s="29"/>
      <c r="E1287" s="29"/>
      <c r="F1287" s="29"/>
      <c r="G1287" s="29"/>
      <c r="H1287" s="29"/>
    </row>
    <row r="1288" spans="1:8" s="34" customFormat="1">
      <c r="A1288" s="29"/>
      <c r="B1288" s="29"/>
      <c r="C1288" s="29"/>
      <c r="D1288" s="29"/>
      <c r="E1288" s="29"/>
      <c r="F1288" s="29"/>
      <c r="G1288" s="29"/>
      <c r="H1288" s="29"/>
    </row>
    <row r="1289" spans="1:8" s="34" customFormat="1">
      <c r="A1289" s="29"/>
      <c r="B1289" s="29"/>
      <c r="C1289" s="29"/>
      <c r="D1289" s="29"/>
      <c r="E1289" s="29"/>
      <c r="F1289" s="29"/>
      <c r="G1289" s="29"/>
      <c r="H1289" s="29"/>
    </row>
    <row r="1290" spans="1:8" s="34" customFormat="1">
      <c r="A1290" s="29"/>
      <c r="B1290" s="29"/>
      <c r="C1290" s="29"/>
      <c r="D1290" s="29"/>
      <c r="E1290" s="29"/>
      <c r="F1290" s="29"/>
      <c r="G1290" s="29"/>
      <c r="H1290" s="29"/>
    </row>
    <row r="1291" spans="1:8" s="34" customFormat="1">
      <c r="A1291" s="29"/>
      <c r="B1291" s="29"/>
      <c r="C1291" s="29"/>
      <c r="D1291" s="29"/>
      <c r="E1291" s="29"/>
      <c r="F1291" s="29"/>
      <c r="G1291" s="29"/>
      <c r="H1291" s="29"/>
    </row>
    <row r="1292" spans="1:8" s="34" customFormat="1">
      <c r="A1292" s="29"/>
      <c r="B1292" s="29"/>
      <c r="C1292" s="29"/>
      <c r="D1292" s="29"/>
      <c r="E1292" s="29"/>
      <c r="F1292" s="29"/>
      <c r="G1292" s="29"/>
      <c r="H1292" s="29"/>
    </row>
    <row r="1293" spans="1:8" s="34" customFormat="1">
      <c r="A1293" s="29"/>
      <c r="B1293" s="29"/>
      <c r="C1293" s="29"/>
      <c r="D1293" s="29"/>
      <c r="E1293" s="29"/>
      <c r="F1293" s="29"/>
      <c r="G1293" s="29"/>
      <c r="H1293" s="29"/>
    </row>
    <row r="1294" spans="1:8" s="34" customFormat="1">
      <c r="A1294" s="29"/>
      <c r="B1294" s="29"/>
      <c r="C1294" s="29"/>
      <c r="D1294" s="29"/>
      <c r="E1294" s="29"/>
      <c r="F1294" s="29"/>
      <c r="G1294" s="29"/>
      <c r="H1294" s="29"/>
    </row>
    <row r="1295" spans="1:8" s="34" customFormat="1">
      <c r="A1295" s="29"/>
      <c r="B1295" s="29"/>
      <c r="C1295" s="29"/>
      <c r="D1295" s="29"/>
      <c r="E1295" s="29"/>
      <c r="F1295" s="29"/>
      <c r="G1295" s="29"/>
      <c r="H1295" s="29"/>
    </row>
    <row r="1296" spans="1:8" s="34" customFormat="1">
      <c r="A1296" s="29"/>
      <c r="B1296" s="29"/>
      <c r="C1296" s="29"/>
      <c r="D1296" s="29"/>
      <c r="E1296" s="29"/>
      <c r="F1296" s="29"/>
      <c r="G1296" s="29"/>
      <c r="H1296" s="29"/>
    </row>
    <row r="1297" spans="1:8" s="34" customFormat="1">
      <c r="A1297" s="29"/>
      <c r="B1297" s="29"/>
      <c r="C1297" s="29"/>
      <c r="D1297" s="29"/>
      <c r="E1297" s="29"/>
      <c r="F1297" s="29"/>
      <c r="G1297" s="29"/>
      <c r="H1297" s="29"/>
    </row>
    <row r="1298" spans="1:8" s="34" customFormat="1">
      <c r="A1298" s="29"/>
      <c r="B1298" s="29"/>
      <c r="C1298" s="29"/>
      <c r="D1298" s="29"/>
      <c r="E1298" s="29"/>
      <c r="F1298" s="29"/>
      <c r="G1298" s="29"/>
      <c r="H1298" s="29"/>
    </row>
    <row r="1299" spans="1:8" s="34" customFormat="1">
      <c r="A1299" s="29"/>
      <c r="B1299" s="29"/>
      <c r="C1299" s="29"/>
      <c r="D1299" s="29"/>
      <c r="E1299" s="29"/>
      <c r="F1299" s="29"/>
      <c r="G1299" s="29"/>
      <c r="H1299" s="29"/>
    </row>
    <row r="1300" spans="1:8" s="34" customFormat="1">
      <c r="A1300" s="29"/>
      <c r="B1300" s="29"/>
      <c r="C1300" s="29"/>
      <c r="D1300" s="29"/>
      <c r="E1300" s="29"/>
      <c r="F1300" s="29"/>
      <c r="G1300" s="29"/>
      <c r="H1300" s="29"/>
    </row>
    <row r="1301" spans="1:8" s="34" customFormat="1">
      <c r="A1301" s="29"/>
      <c r="B1301" s="29"/>
      <c r="C1301" s="29"/>
      <c r="D1301" s="29"/>
      <c r="E1301" s="29"/>
      <c r="F1301" s="29"/>
      <c r="G1301" s="29"/>
      <c r="H1301" s="29"/>
    </row>
    <row r="1302" spans="1:8" s="34" customFormat="1">
      <c r="A1302" s="29"/>
      <c r="B1302" s="29"/>
      <c r="C1302" s="29"/>
      <c r="D1302" s="29"/>
      <c r="E1302" s="29"/>
      <c r="F1302" s="29"/>
      <c r="G1302" s="29"/>
      <c r="H1302" s="29"/>
    </row>
    <row r="1303" spans="1:8" s="34" customFormat="1">
      <c r="A1303" s="29"/>
      <c r="B1303" s="29"/>
      <c r="C1303" s="29"/>
      <c r="D1303" s="29"/>
      <c r="E1303" s="29"/>
      <c r="F1303" s="29"/>
      <c r="G1303" s="29"/>
      <c r="H1303" s="29"/>
    </row>
    <row r="1304" spans="1:8" s="34" customFormat="1">
      <c r="A1304" s="29"/>
      <c r="B1304" s="29"/>
      <c r="C1304" s="29"/>
      <c r="D1304" s="29"/>
      <c r="E1304" s="29"/>
      <c r="F1304" s="29"/>
      <c r="G1304" s="29"/>
      <c r="H1304" s="29"/>
    </row>
    <row r="1305" spans="1:8" s="34" customFormat="1">
      <c r="A1305" s="29"/>
      <c r="B1305" s="29"/>
      <c r="C1305" s="29"/>
      <c r="D1305" s="29"/>
      <c r="E1305" s="29"/>
      <c r="F1305" s="29"/>
      <c r="G1305" s="29"/>
      <c r="H1305" s="29"/>
    </row>
    <row r="1306" spans="1:8" s="34" customFormat="1">
      <c r="A1306" s="29"/>
      <c r="B1306" s="29"/>
      <c r="C1306" s="29"/>
      <c r="D1306" s="29"/>
      <c r="E1306" s="29"/>
      <c r="F1306" s="29"/>
      <c r="G1306" s="29"/>
      <c r="H1306" s="29"/>
    </row>
    <row r="1307" spans="1:8" s="34" customFormat="1">
      <c r="A1307" s="29"/>
      <c r="B1307" s="29"/>
      <c r="C1307" s="29"/>
      <c r="D1307" s="29"/>
      <c r="E1307" s="29"/>
      <c r="F1307" s="29"/>
      <c r="G1307" s="29"/>
      <c r="H1307" s="29"/>
    </row>
    <row r="1308" spans="1:8" s="34" customFormat="1">
      <c r="A1308" s="29"/>
      <c r="B1308" s="29"/>
      <c r="C1308" s="29"/>
      <c r="D1308" s="29"/>
      <c r="E1308" s="29"/>
      <c r="F1308" s="29"/>
      <c r="G1308" s="29"/>
      <c r="H1308" s="29"/>
    </row>
    <row r="1309" spans="1:8" s="34" customFormat="1">
      <c r="A1309" s="29"/>
      <c r="B1309" s="29"/>
      <c r="C1309" s="29"/>
      <c r="D1309" s="29"/>
      <c r="E1309" s="29"/>
      <c r="F1309" s="29"/>
      <c r="G1309" s="29"/>
      <c r="H1309" s="29"/>
    </row>
    <row r="1310" spans="1:8" s="34" customFormat="1">
      <c r="A1310" s="29"/>
      <c r="B1310" s="29"/>
      <c r="C1310" s="29"/>
      <c r="D1310" s="29"/>
      <c r="E1310" s="29"/>
      <c r="F1310" s="29"/>
      <c r="G1310" s="29"/>
      <c r="H1310" s="29"/>
    </row>
    <row r="1311" spans="1:8" s="34" customFormat="1">
      <c r="A1311" s="29"/>
      <c r="B1311" s="29"/>
      <c r="C1311" s="29"/>
      <c r="D1311" s="29"/>
      <c r="E1311" s="29"/>
      <c r="F1311" s="29"/>
      <c r="G1311" s="29"/>
      <c r="H1311" s="29"/>
    </row>
    <row r="1312" spans="1:8" s="34" customFormat="1">
      <c r="A1312" s="29"/>
      <c r="B1312" s="29"/>
      <c r="C1312" s="29"/>
      <c r="D1312" s="29"/>
      <c r="E1312" s="29"/>
      <c r="F1312" s="29"/>
      <c r="G1312" s="29"/>
      <c r="H1312" s="29"/>
    </row>
    <row r="1313" spans="1:8" s="34" customFormat="1">
      <c r="A1313" s="29"/>
      <c r="B1313" s="29"/>
      <c r="C1313" s="29"/>
      <c r="D1313" s="29"/>
      <c r="E1313" s="29"/>
      <c r="F1313" s="29"/>
      <c r="G1313" s="29"/>
      <c r="H1313" s="29"/>
    </row>
    <row r="1314" spans="1:8" s="34" customFormat="1">
      <c r="A1314" s="29"/>
      <c r="B1314" s="29"/>
      <c r="C1314" s="29"/>
      <c r="D1314" s="29"/>
      <c r="E1314" s="29"/>
      <c r="F1314" s="29"/>
      <c r="G1314" s="29"/>
      <c r="H1314" s="29"/>
    </row>
    <row r="1315" spans="1:8" s="34" customFormat="1">
      <c r="A1315" s="29"/>
      <c r="B1315" s="29"/>
      <c r="C1315" s="29"/>
      <c r="D1315" s="29"/>
      <c r="E1315" s="29"/>
      <c r="F1315" s="29"/>
      <c r="G1315" s="29"/>
      <c r="H1315" s="29"/>
    </row>
    <row r="1316" spans="1:8" s="34" customFormat="1">
      <c r="A1316" s="29"/>
      <c r="B1316" s="29"/>
      <c r="C1316" s="29"/>
      <c r="D1316" s="29"/>
      <c r="E1316" s="29"/>
      <c r="F1316" s="29"/>
      <c r="G1316" s="29"/>
      <c r="H1316" s="29"/>
    </row>
    <row r="1317" spans="1:8" s="34" customFormat="1">
      <c r="A1317" s="29"/>
      <c r="B1317" s="29"/>
      <c r="C1317" s="29"/>
      <c r="D1317" s="29"/>
      <c r="E1317" s="29"/>
      <c r="F1317" s="29"/>
      <c r="G1317" s="29"/>
      <c r="H1317" s="29"/>
    </row>
    <row r="1318" spans="1:8" s="34" customFormat="1">
      <c r="A1318" s="29"/>
      <c r="B1318" s="29"/>
      <c r="C1318" s="29"/>
      <c r="D1318" s="29"/>
      <c r="E1318" s="29"/>
      <c r="F1318" s="29"/>
      <c r="G1318" s="29"/>
      <c r="H1318" s="29"/>
    </row>
    <row r="1319" spans="1:8" s="34" customFormat="1">
      <c r="A1319" s="29"/>
      <c r="B1319" s="29"/>
      <c r="C1319" s="29"/>
      <c r="D1319" s="29"/>
      <c r="E1319" s="29"/>
      <c r="F1319" s="29"/>
      <c r="G1319" s="29"/>
      <c r="H1319" s="29"/>
    </row>
    <row r="1320" spans="1:8" s="34" customFormat="1">
      <c r="A1320" s="29"/>
      <c r="B1320" s="29"/>
      <c r="C1320" s="29"/>
      <c r="D1320" s="29"/>
      <c r="E1320" s="29"/>
      <c r="F1320" s="29"/>
      <c r="G1320" s="29"/>
      <c r="H1320" s="29"/>
    </row>
    <row r="1321" spans="1:8" s="34" customFormat="1">
      <c r="A1321" s="29"/>
      <c r="B1321" s="29"/>
      <c r="C1321" s="29"/>
      <c r="D1321" s="29"/>
      <c r="E1321" s="29"/>
      <c r="F1321" s="29"/>
      <c r="G1321" s="29"/>
      <c r="H1321" s="29"/>
    </row>
    <row r="1322" spans="1:8" s="34" customFormat="1">
      <c r="A1322" s="29"/>
      <c r="B1322" s="29"/>
      <c r="C1322" s="29"/>
      <c r="D1322" s="29"/>
      <c r="E1322" s="29"/>
      <c r="F1322" s="29"/>
      <c r="G1322" s="29"/>
      <c r="H1322" s="29"/>
    </row>
    <row r="1323" spans="1:8" s="34" customFormat="1">
      <c r="A1323" s="29"/>
      <c r="B1323" s="29"/>
      <c r="C1323" s="29"/>
      <c r="D1323" s="29"/>
      <c r="E1323" s="29"/>
      <c r="F1323" s="29"/>
      <c r="G1323" s="29"/>
      <c r="H1323" s="29"/>
    </row>
    <row r="1324" spans="1:8" s="34" customFormat="1">
      <c r="A1324" s="29"/>
      <c r="B1324" s="29"/>
      <c r="C1324" s="29"/>
      <c r="D1324" s="29"/>
      <c r="E1324" s="29"/>
      <c r="F1324" s="29"/>
      <c r="G1324" s="29"/>
      <c r="H1324" s="29"/>
    </row>
    <row r="1325" spans="1:8" s="34" customFormat="1">
      <c r="A1325" s="29"/>
      <c r="B1325" s="29"/>
      <c r="C1325" s="29"/>
      <c r="D1325" s="29"/>
      <c r="E1325" s="29"/>
      <c r="F1325" s="29"/>
      <c r="G1325" s="29"/>
      <c r="H1325" s="29"/>
    </row>
    <row r="1326" spans="1:8" s="34" customFormat="1">
      <c r="A1326" s="29"/>
      <c r="B1326" s="29"/>
      <c r="C1326" s="29"/>
      <c r="D1326" s="29"/>
      <c r="E1326" s="29"/>
      <c r="F1326" s="29"/>
      <c r="G1326" s="29"/>
      <c r="H1326" s="29"/>
    </row>
    <row r="1327" spans="1:8" s="34" customFormat="1">
      <c r="A1327" s="29"/>
      <c r="B1327" s="29"/>
      <c r="C1327" s="29"/>
      <c r="D1327" s="29"/>
      <c r="E1327" s="29"/>
      <c r="F1327" s="29"/>
      <c r="G1327" s="29"/>
      <c r="H1327" s="29"/>
    </row>
    <row r="1328" spans="1:8" s="34" customFormat="1">
      <c r="A1328" s="29"/>
      <c r="B1328" s="29"/>
      <c r="C1328" s="29"/>
      <c r="D1328" s="29"/>
      <c r="E1328" s="29"/>
      <c r="F1328" s="29"/>
      <c r="G1328" s="29"/>
      <c r="H1328" s="29"/>
    </row>
    <row r="1329" spans="1:8" s="34" customFormat="1">
      <c r="A1329" s="29"/>
      <c r="B1329" s="29"/>
      <c r="C1329" s="29"/>
      <c r="D1329" s="29"/>
      <c r="E1329" s="29"/>
      <c r="F1329" s="29"/>
      <c r="G1329" s="29"/>
      <c r="H1329" s="29"/>
    </row>
    <row r="1330" spans="1:8" s="34" customFormat="1">
      <c r="A1330" s="29"/>
      <c r="B1330" s="29"/>
      <c r="C1330" s="29"/>
      <c r="D1330" s="29"/>
      <c r="E1330" s="29"/>
      <c r="F1330" s="29"/>
      <c r="G1330" s="29"/>
      <c r="H1330" s="29"/>
    </row>
    <row r="1331" spans="1:8" s="34" customFormat="1">
      <c r="A1331" s="29"/>
      <c r="B1331" s="29"/>
      <c r="C1331" s="29"/>
      <c r="D1331" s="29"/>
      <c r="E1331" s="29"/>
      <c r="F1331" s="29"/>
      <c r="G1331" s="29"/>
      <c r="H1331" s="29"/>
    </row>
    <row r="1332" spans="1:8" s="34" customFormat="1">
      <c r="A1332" s="29"/>
      <c r="B1332" s="29"/>
      <c r="C1332" s="29"/>
      <c r="D1332" s="29"/>
      <c r="E1332" s="29"/>
      <c r="F1332" s="29"/>
      <c r="G1332" s="29"/>
      <c r="H1332" s="29"/>
    </row>
    <row r="1333" spans="1:8" s="34" customFormat="1">
      <c r="A1333" s="29"/>
      <c r="B1333" s="29"/>
      <c r="C1333" s="29"/>
      <c r="D1333" s="29"/>
      <c r="E1333" s="29"/>
      <c r="F1333" s="29"/>
      <c r="G1333" s="29"/>
      <c r="H1333" s="29"/>
    </row>
    <row r="1334" spans="1:8" s="34" customFormat="1">
      <c r="A1334" s="29"/>
      <c r="B1334" s="29"/>
      <c r="C1334" s="29"/>
      <c r="D1334" s="29"/>
      <c r="E1334" s="29"/>
      <c r="F1334" s="29"/>
      <c r="G1334" s="29"/>
      <c r="H1334" s="29"/>
    </row>
    <row r="1335" spans="1:8" s="34" customFormat="1">
      <c r="A1335" s="29"/>
      <c r="B1335" s="29"/>
      <c r="C1335" s="29"/>
      <c r="D1335" s="29"/>
      <c r="E1335" s="29"/>
      <c r="F1335" s="29"/>
      <c r="G1335" s="29"/>
      <c r="H1335" s="29"/>
    </row>
    <row r="1336" spans="1:8" s="34" customFormat="1">
      <c r="A1336" s="29"/>
      <c r="B1336" s="29"/>
      <c r="C1336" s="29"/>
      <c r="D1336" s="29"/>
      <c r="E1336" s="29"/>
      <c r="F1336" s="29"/>
      <c r="G1336" s="29"/>
      <c r="H1336" s="29"/>
    </row>
    <row r="1337" spans="1:8" s="34" customFormat="1">
      <c r="A1337" s="29"/>
      <c r="B1337" s="29"/>
      <c r="C1337" s="29"/>
      <c r="D1337" s="29"/>
      <c r="E1337" s="29"/>
      <c r="F1337" s="29"/>
      <c r="G1337" s="29"/>
      <c r="H1337" s="29"/>
    </row>
    <row r="1338" spans="1:8" s="34" customFormat="1">
      <c r="A1338" s="29"/>
      <c r="B1338" s="29"/>
      <c r="C1338" s="29"/>
      <c r="D1338" s="29"/>
      <c r="E1338" s="29"/>
      <c r="F1338" s="29"/>
      <c r="G1338" s="29"/>
      <c r="H1338" s="29"/>
    </row>
    <row r="1339" spans="1:8" s="34" customFormat="1">
      <c r="A1339" s="29"/>
      <c r="B1339" s="29"/>
      <c r="C1339" s="29"/>
      <c r="D1339" s="29"/>
      <c r="E1339" s="29"/>
      <c r="F1339" s="29"/>
      <c r="G1339" s="29"/>
      <c r="H1339" s="29"/>
    </row>
    <row r="1340" spans="1:8" s="34" customFormat="1">
      <c r="A1340" s="29"/>
      <c r="B1340" s="29"/>
      <c r="C1340" s="29"/>
      <c r="D1340" s="29"/>
      <c r="E1340" s="29"/>
      <c r="F1340" s="29"/>
      <c r="G1340" s="29"/>
      <c r="H1340" s="29"/>
    </row>
    <row r="1341" spans="1:8" s="34" customFormat="1">
      <c r="A1341" s="29"/>
      <c r="B1341" s="29"/>
      <c r="C1341" s="29"/>
      <c r="D1341" s="29"/>
      <c r="E1341" s="29"/>
      <c r="F1341" s="29"/>
      <c r="G1341" s="29"/>
      <c r="H1341" s="29"/>
    </row>
    <row r="1342" spans="1:8" s="34" customFormat="1">
      <c r="A1342" s="29"/>
      <c r="B1342" s="29"/>
      <c r="C1342" s="29"/>
      <c r="D1342" s="29"/>
      <c r="E1342" s="29"/>
      <c r="F1342" s="29"/>
      <c r="G1342" s="29"/>
      <c r="H1342" s="29"/>
    </row>
    <row r="1343" spans="1:8" s="34" customFormat="1">
      <c r="A1343" s="29"/>
      <c r="B1343" s="29"/>
      <c r="C1343" s="29"/>
      <c r="D1343" s="29"/>
      <c r="E1343" s="29"/>
      <c r="F1343" s="29"/>
      <c r="G1343" s="29"/>
      <c r="H1343" s="29"/>
    </row>
    <row r="1344" spans="1:8" s="34" customFormat="1">
      <c r="A1344" s="29"/>
      <c r="B1344" s="29"/>
      <c r="C1344" s="29"/>
      <c r="D1344" s="29"/>
      <c r="E1344" s="29"/>
      <c r="F1344" s="29"/>
      <c r="G1344" s="29"/>
      <c r="H1344" s="29"/>
    </row>
    <row r="1345" spans="1:8" s="34" customFormat="1">
      <c r="A1345" s="29"/>
      <c r="B1345" s="29"/>
      <c r="C1345" s="29"/>
      <c r="D1345" s="29"/>
      <c r="E1345" s="29"/>
      <c r="F1345" s="29"/>
      <c r="G1345" s="29"/>
      <c r="H1345" s="29"/>
    </row>
    <row r="1346" spans="1:8" s="34" customFormat="1">
      <c r="A1346" s="29"/>
      <c r="B1346" s="29"/>
      <c r="C1346" s="29"/>
      <c r="D1346" s="29"/>
      <c r="E1346" s="29"/>
      <c r="F1346" s="29"/>
      <c r="G1346" s="29"/>
      <c r="H1346" s="29"/>
    </row>
    <row r="1347" spans="1:8" s="34" customFormat="1">
      <c r="A1347" s="29"/>
      <c r="B1347" s="29"/>
      <c r="C1347" s="29"/>
      <c r="D1347" s="29"/>
      <c r="E1347" s="29"/>
      <c r="F1347" s="29"/>
      <c r="G1347" s="29"/>
      <c r="H1347" s="29"/>
    </row>
    <row r="1348" spans="1:8" s="34" customFormat="1">
      <c r="A1348" s="29"/>
      <c r="B1348" s="29"/>
      <c r="C1348" s="29"/>
      <c r="D1348" s="29"/>
      <c r="E1348" s="29"/>
      <c r="F1348" s="29"/>
      <c r="G1348" s="29"/>
      <c r="H1348" s="29"/>
    </row>
    <row r="1349" spans="1:8" s="34" customFormat="1">
      <c r="A1349" s="29"/>
      <c r="B1349" s="29"/>
      <c r="C1349" s="29"/>
      <c r="D1349" s="29"/>
      <c r="E1349" s="29"/>
      <c r="F1349" s="29"/>
      <c r="G1349" s="29"/>
      <c r="H1349" s="29"/>
    </row>
    <row r="1350" spans="1:8" s="34" customFormat="1">
      <c r="A1350" s="29"/>
      <c r="B1350" s="29"/>
      <c r="C1350" s="29"/>
      <c r="D1350" s="29"/>
      <c r="E1350" s="29"/>
      <c r="F1350" s="29"/>
      <c r="G1350" s="29"/>
      <c r="H1350" s="29"/>
    </row>
    <row r="1351" spans="1:8" s="34" customFormat="1">
      <c r="A1351" s="29"/>
      <c r="B1351" s="29"/>
      <c r="C1351" s="29"/>
      <c r="D1351" s="29"/>
      <c r="E1351" s="29"/>
      <c r="F1351" s="29"/>
      <c r="G1351" s="29"/>
      <c r="H1351" s="29"/>
    </row>
    <row r="1352" spans="1:8" s="34" customFormat="1">
      <c r="A1352" s="29"/>
      <c r="B1352" s="29"/>
      <c r="C1352" s="29"/>
      <c r="D1352" s="29"/>
      <c r="E1352" s="29"/>
      <c r="F1352" s="29"/>
      <c r="G1352" s="29"/>
      <c r="H1352" s="29"/>
    </row>
    <row r="1353" spans="1:8" s="34" customFormat="1">
      <c r="A1353" s="29"/>
      <c r="B1353" s="29"/>
      <c r="C1353" s="29"/>
      <c r="D1353" s="29"/>
      <c r="E1353" s="29"/>
      <c r="F1353" s="29"/>
      <c r="G1353" s="29"/>
      <c r="H1353" s="29"/>
    </row>
    <row r="1354" spans="1:8" s="34" customFormat="1">
      <c r="A1354" s="29"/>
      <c r="B1354" s="29"/>
      <c r="C1354" s="29"/>
      <c r="D1354" s="29"/>
      <c r="E1354" s="29"/>
      <c r="F1354" s="29"/>
      <c r="G1354" s="29"/>
      <c r="H1354" s="29"/>
    </row>
    <row r="1355" spans="1:8" s="34" customFormat="1">
      <c r="A1355" s="29"/>
      <c r="B1355" s="29"/>
      <c r="C1355" s="29"/>
      <c r="D1355" s="29"/>
      <c r="E1355" s="29"/>
      <c r="F1355" s="29"/>
      <c r="G1355" s="29"/>
      <c r="H1355" s="29"/>
    </row>
    <row r="1356" spans="1:8" s="34" customFormat="1">
      <c r="A1356" s="29"/>
      <c r="B1356" s="29"/>
      <c r="C1356" s="29"/>
      <c r="D1356" s="29"/>
      <c r="E1356" s="29"/>
      <c r="F1356" s="29"/>
      <c r="G1356" s="29"/>
      <c r="H1356" s="29"/>
    </row>
    <row r="1357" spans="1:8" s="34" customFormat="1">
      <c r="A1357" s="29"/>
      <c r="B1357" s="29"/>
      <c r="C1357" s="29"/>
      <c r="D1357" s="29"/>
      <c r="E1357" s="29"/>
      <c r="F1357" s="29"/>
      <c r="G1357" s="29"/>
      <c r="H1357" s="29"/>
    </row>
    <row r="1358" spans="1:8" s="34" customFormat="1">
      <c r="A1358" s="29"/>
      <c r="B1358" s="29"/>
      <c r="C1358" s="29"/>
      <c r="D1358" s="29"/>
      <c r="E1358" s="29"/>
      <c r="F1358" s="29"/>
      <c r="G1358" s="29"/>
      <c r="H1358" s="29"/>
    </row>
    <row r="1359" spans="1:8" s="34" customFormat="1">
      <c r="A1359" s="29"/>
      <c r="B1359" s="29"/>
      <c r="C1359" s="29"/>
      <c r="D1359" s="29"/>
      <c r="E1359" s="29"/>
      <c r="F1359" s="29"/>
      <c r="G1359" s="29"/>
      <c r="H1359" s="29"/>
    </row>
    <row r="1360" spans="1:8" s="34" customFormat="1">
      <c r="A1360" s="29"/>
      <c r="B1360" s="29"/>
      <c r="C1360" s="29"/>
      <c r="D1360" s="29"/>
      <c r="E1360" s="29"/>
      <c r="F1360" s="29"/>
      <c r="G1360" s="29"/>
      <c r="H1360" s="29"/>
    </row>
    <row r="1361" spans="1:8" s="34" customFormat="1">
      <c r="A1361" s="29"/>
      <c r="B1361" s="29"/>
      <c r="C1361" s="29"/>
      <c r="D1361" s="29"/>
      <c r="E1361" s="29"/>
      <c r="F1361" s="29"/>
      <c r="G1361" s="29"/>
      <c r="H1361" s="29"/>
    </row>
    <row r="1362" spans="1:8" s="34" customFormat="1">
      <c r="A1362" s="29"/>
      <c r="B1362" s="29"/>
      <c r="C1362" s="29"/>
      <c r="D1362" s="29"/>
      <c r="E1362" s="29"/>
      <c r="F1362" s="29"/>
      <c r="G1362" s="29"/>
      <c r="H1362" s="29"/>
    </row>
    <row r="1363" spans="1:8" s="34" customFormat="1">
      <c r="A1363" s="29"/>
      <c r="B1363" s="29"/>
      <c r="C1363" s="29"/>
      <c r="D1363" s="29"/>
      <c r="E1363" s="29"/>
      <c r="F1363" s="29"/>
      <c r="G1363" s="29"/>
      <c r="H1363" s="29"/>
    </row>
    <row r="1364" spans="1:8" s="34" customFormat="1">
      <c r="A1364" s="29"/>
      <c r="B1364" s="29"/>
      <c r="C1364" s="29"/>
      <c r="D1364" s="29"/>
      <c r="E1364" s="29"/>
      <c r="F1364" s="29"/>
      <c r="G1364" s="29"/>
      <c r="H1364" s="29"/>
    </row>
    <row r="1365" spans="1:8" s="34" customFormat="1">
      <c r="A1365" s="29"/>
      <c r="B1365" s="29"/>
      <c r="C1365" s="29"/>
      <c r="D1365" s="29"/>
      <c r="E1365" s="29"/>
      <c r="F1365" s="29"/>
      <c r="G1365" s="29"/>
      <c r="H1365" s="29"/>
    </row>
    <row r="1366" spans="1:8" s="34" customFormat="1">
      <c r="A1366" s="29"/>
      <c r="B1366" s="29"/>
      <c r="C1366" s="29"/>
      <c r="D1366" s="29"/>
      <c r="E1366" s="29"/>
      <c r="F1366" s="29"/>
      <c r="G1366" s="29"/>
      <c r="H1366" s="29"/>
    </row>
    <row r="1367" spans="1:8" s="34" customFormat="1">
      <c r="A1367" s="29"/>
      <c r="B1367" s="29"/>
      <c r="C1367" s="29"/>
      <c r="D1367" s="29"/>
      <c r="E1367" s="29"/>
      <c r="F1367" s="29"/>
      <c r="G1367" s="29"/>
      <c r="H1367" s="29"/>
    </row>
    <row r="1368" spans="1:8" s="34" customFormat="1">
      <c r="A1368" s="29"/>
      <c r="B1368" s="29"/>
      <c r="C1368" s="29"/>
      <c r="D1368" s="29"/>
      <c r="E1368" s="29"/>
      <c r="F1368" s="29"/>
      <c r="G1368" s="29"/>
      <c r="H1368" s="29"/>
    </row>
    <row r="1369" spans="1:8" s="34" customFormat="1">
      <c r="A1369" s="29"/>
      <c r="B1369" s="29"/>
      <c r="C1369" s="29"/>
      <c r="D1369" s="29"/>
      <c r="E1369" s="29"/>
      <c r="F1369" s="29"/>
      <c r="G1369" s="29"/>
      <c r="H1369" s="29"/>
    </row>
    <row r="1370" spans="1:8" s="34" customFormat="1">
      <c r="A1370" s="29"/>
      <c r="B1370" s="29"/>
      <c r="C1370" s="29"/>
      <c r="D1370" s="29"/>
      <c r="E1370" s="29"/>
      <c r="F1370" s="29"/>
      <c r="G1370" s="29"/>
      <c r="H1370" s="29"/>
    </row>
    <row r="1371" spans="1:8" s="34" customFormat="1">
      <c r="A1371" s="29"/>
      <c r="B1371" s="29"/>
      <c r="C1371" s="29"/>
      <c r="D1371" s="29"/>
      <c r="E1371" s="29"/>
      <c r="F1371" s="29"/>
      <c r="G1371" s="29"/>
      <c r="H1371" s="29"/>
    </row>
    <row r="1372" spans="1:8" s="34" customFormat="1">
      <c r="A1372" s="29"/>
      <c r="B1372" s="29"/>
      <c r="C1372" s="29"/>
      <c r="D1372" s="29"/>
      <c r="E1372" s="29"/>
      <c r="F1372" s="29"/>
      <c r="G1372" s="29"/>
      <c r="H1372" s="29"/>
    </row>
    <row r="1373" spans="1:8" s="34" customFormat="1">
      <c r="A1373" s="29"/>
      <c r="B1373" s="29"/>
      <c r="C1373" s="29"/>
      <c r="D1373" s="29"/>
      <c r="E1373" s="29"/>
      <c r="F1373" s="29"/>
      <c r="G1373" s="29"/>
      <c r="H1373" s="29"/>
    </row>
    <row r="1374" spans="1:8" s="34" customFormat="1">
      <c r="A1374" s="29"/>
      <c r="B1374" s="29"/>
      <c r="C1374" s="29"/>
      <c r="D1374" s="29"/>
      <c r="E1374" s="29"/>
      <c r="F1374" s="29"/>
      <c r="G1374" s="29"/>
      <c r="H1374" s="29"/>
    </row>
    <row r="1375" spans="1:8" s="34" customFormat="1">
      <c r="A1375" s="29"/>
      <c r="B1375" s="29"/>
      <c r="C1375" s="29"/>
      <c r="D1375" s="29"/>
      <c r="E1375" s="29"/>
      <c r="F1375" s="29"/>
      <c r="G1375" s="29"/>
      <c r="H1375" s="29"/>
    </row>
    <row r="1376" spans="1:8" s="34" customFormat="1">
      <c r="A1376" s="29"/>
      <c r="B1376" s="29"/>
      <c r="C1376" s="29"/>
      <c r="D1376" s="29"/>
      <c r="E1376" s="29"/>
      <c r="F1376" s="29"/>
      <c r="G1376" s="29"/>
      <c r="H1376" s="29"/>
    </row>
    <row r="1377" spans="1:8" s="34" customFormat="1">
      <c r="A1377" s="29"/>
      <c r="B1377" s="29"/>
      <c r="C1377" s="29"/>
      <c r="D1377" s="29"/>
      <c r="E1377" s="29"/>
      <c r="F1377" s="29"/>
      <c r="G1377" s="29"/>
      <c r="H1377" s="29"/>
    </row>
    <row r="1378" spans="1:8" s="34" customFormat="1">
      <c r="A1378" s="29"/>
      <c r="B1378" s="29"/>
      <c r="C1378" s="29"/>
      <c r="D1378" s="29"/>
      <c r="E1378" s="29"/>
      <c r="F1378" s="29"/>
      <c r="G1378" s="29"/>
      <c r="H1378" s="29"/>
    </row>
    <row r="1379" spans="1:8" s="34" customFormat="1">
      <c r="A1379" s="29"/>
      <c r="B1379" s="29"/>
      <c r="C1379" s="29"/>
      <c r="D1379" s="29"/>
      <c r="E1379" s="29"/>
      <c r="F1379" s="29"/>
      <c r="G1379" s="29"/>
      <c r="H1379" s="29"/>
    </row>
    <row r="1380" spans="1:8" s="34" customFormat="1">
      <c r="A1380" s="29"/>
      <c r="B1380" s="29"/>
      <c r="C1380" s="29"/>
      <c r="D1380" s="29"/>
      <c r="E1380" s="29"/>
      <c r="F1380" s="29"/>
      <c r="G1380" s="29"/>
      <c r="H1380" s="29"/>
    </row>
    <row r="1381" spans="1:8" s="34" customFormat="1">
      <c r="A1381" s="29"/>
      <c r="B1381" s="29"/>
      <c r="C1381" s="29"/>
      <c r="D1381" s="29"/>
      <c r="E1381" s="29"/>
      <c r="F1381" s="29"/>
      <c r="G1381" s="29"/>
      <c r="H1381" s="29"/>
    </row>
    <row r="1382" spans="1:8" s="34" customFormat="1">
      <c r="A1382" s="29"/>
      <c r="B1382" s="29"/>
      <c r="C1382" s="29"/>
      <c r="D1382" s="29"/>
      <c r="E1382" s="29"/>
      <c r="F1382" s="29"/>
      <c r="G1382" s="29"/>
      <c r="H1382" s="29"/>
    </row>
    <row r="1383" spans="1:8" s="34" customFormat="1">
      <c r="A1383" s="29"/>
      <c r="B1383" s="29"/>
      <c r="C1383" s="29"/>
      <c r="D1383" s="29"/>
      <c r="E1383" s="29"/>
      <c r="F1383" s="29"/>
      <c r="G1383" s="29"/>
      <c r="H1383" s="29"/>
    </row>
    <row r="1384" spans="1:8" s="34" customFormat="1">
      <c r="A1384" s="29"/>
      <c r="B1384" s="29"/>
      <c r="C1384" s="29"/>
      <c r="D1384" s="29"/>
      <c r="E1384" s="29"/>
      <c r="F1384" s="29"/>
      <c r="G1384" s="29"/>
      <c r="H1384" s="29"/>
    </row>
    <row r="1385" spans="1:8" s="34" customFormat="1">
      <c r="A1385" s="29"/>
      <c r="B1385" s="29"/>
      <c r="C1385" s="29"/>
      <c r="D1385" s="29"/>
      <c r="E1385" s="29"/>
      <c r="F1385" s="29"/>
      <c r="G1385" s="29"/>
      <c r="H1385" s="29"/>
    </row>
    <row r="1386" spans="1:8" s="34" customFormat="1">
      <c r="A1386" s="29"/>
      <c r="B1386" s="29"/>
      <c r="C1386" s="29"/>
      <c r="D1386" s="29"/>
      <c r="E1386" s="29"/>
      <c r="F1386" s="29"/>
      <c r="G1386" s="29"/>
      <c r="H1386" s="29"/>
    </row>
    <row r="1387" spans="1:8" s="34" customFormat="1">
      <c r="A1387" s="29"/>
      <c r="B1387" s="29"/>
      <c r="C1387" s="29"/>
      <c r="D1387" s="29"/>
      <c r="E1387" s="29"/>
      <c r="F1387" s="29"/>
      <c r="G1387" s="29"/>
      <c r="H1387" s="29"/>
    </row>
    <row r="1388" spans="1:8" s="34" customFormat="1">
      <c r="A1388" s="29"/>
      <c r="B1388" s="29"/>
      <c r="C1388" s="29"/>
      <c r="D1388" s="29"/>
      <c r="E1388" s="29"/>
      <c r="F1388" s="29"/>
      <c r="G1388" s="29"/>
      <c r="H1388" s="29"/>
    </row>
    <row r="1389" spans="1:8" s="34" customFormat="1">
      <c r="A1389" s="29"/>
      <c r="B1389" s="29"/>
      <c r="C1389" s="29"/>
      <c r="D1389" s="29"/>
      <c r="E1389" s="29"/>
      <c r="F1389" s="29"/>
      <c r="G1389" s="29"/>
      <c r="H1389" s="29"/>
    </row>
    <row r="1390" spans="1:8" s="34" customFormat="1">
      <c r="A1390" s="29"/>
      <c r="B1390" s="29"/>
      <c r="C1390" s="29"/>
      <c r="D1390" s="29"/>
      <c r="E1390" s="29"/>
      <c r="F1390" s="29"/>
      <c r="G1390" s="29"/>
      <c r="H1390" s="29"/>
    </row>
    <row r="1391" spans="1:8" s="34" customFormat="1">
      <c r="A1391" s="29"/>
      <c r="B1391" s="29"/>
      <c r="C1391" s="29"/>
      <c r="D1391" s="29"/>
      <c r="E1391" s="29"/>
      <c r="F1391" s="29"/>
      <c r="G1391" s="29"/>
      <c r="H1391" s="29"/>
    </row>
    <row r="1392" spans="1:8" s="34" customFormat="1">
      <c r="A1392" s="29"/>
      <c r="B1392" s="29"/>
      <c r="C1392" s="29"/>
      <c r="D1392" s="29"/>
      <c r="E1392" s="29"/>
      <c r="F1392" s="29"/>
      <c r="G1392" s="29"/>
      <c r="H1392" s="29"/>
    </row>
    <row r="1393" spans="1:8" s="34" customFormat="1">
      <c r="A1393" s="29"/>
      <c r="B1393" s="29"/>
      <c r="C1393" s="29"/>
      <c r="D1393" s="29"/>
      <c r="E1393" s="29"/>
      <c r="F1393" s="29"/>
      <c r="G1393" s="29"/>
      <c r="H1393" s="29"/>
    </row>
    <row r="1394" spans="1:8" s="34" customFormat="1">
      <c r="A1394" s="29"/>
      <c r="B1394" s="29"/>
      <c r="C1394" s="29"/>
      <c r="D1394" s="29"/>
      <c r="E1394" s="29"/>
      <c r="F1394" s="29"/>
      <c r="G1394" s="29"/>
      <c r="H1394" s="29"/>
    </row>
    <row r="1395" spans="1:8" s="34" customFormat="1">
      <c r="A1395" s="29"/>
      <c r="B1395" s="29"/>
      <c r="C1395" s="29"/>
      <c r="D1395" s="29"/>
      <c r="E1395" s="29"/>
      <c r="F1395" s="29"/>
      <c r="G1395" s="29"/>
      <c r="H1395" s="29"/>
    </row>
    <row r="1396" spans="1:8" s="34" customFormat="1">
      <c r="A1396" s="29"/>
      <c r="B1396" s="29"/>
      <c r="C1396" s="29"/>
      <c r="D1396" s="29"/>
      <c r="E1396" s="29"/>
      <c r="F1396" s="29"/>
      <c r="G1396" s="29"/>
      <c r="H1396" s="29"/>
    </row>
    <row r="1397" spans="1:8" s="34" customFormat="1">
      <c r="A1397" s="29"/>
      <c r="B1397" s="29"/>
      <c r="C1397" s="29"/>
      <c r="D1397" s="29"/>
      <c r="E1397" s="29"/>
      <c r="F1397" s="29"/>
      <c r="G1397" s="29"/>
      <c r="H1397" s="29"/>
    </row>
  </sheetData>
  <mergeCells count="19">
    <mergeCell ref="A1:H1"/>
    <mergeCell ref="A2:H2"/>
    <mergeCell ref="L2:M2"/>
    <mergeCell ref="A3:M3"/>
    <mergeCell ref="A4:M4"/>
    <mergeCell ref="A9:B9"/>
    <mergeCell ref="D6:D8"/>
    <mergeCell ref="E6:H6"/>
    <mergeCell ref="I6:I8"/>
    <mergeCell ref="J6:M6"/>
    <mergeCell ref="E7:F7"/>
    <mergeCell ref="G7:H7"/>
    <mergeCell ref="J7:K7"/>
    <mergeCell ref="L7:M7"/>
    <mergeCell ref="A5:A8"/>
    <mergeCell ref="B5:B8"/>
    <mergeCell ref="C5:C8"/>
    <mergeCell ref="D5:H5"/>
    <mergeCell ref="I5:M5"/>
  </mergeCells>
  <pageMargins left="0.70833333333333337" right="9.4791666666666705E-2" top="0.58333333333333337" bottom="0.16041666666666668" header="0.31496062992126" footer="0.31496062992126"/>
  <pageSetup paperSize="9" orientation="landscape" r:id="rId1"/>
  <headerFooter>
    <oddFooter>&amp;C&amp;P</oddFooter>
  </headerFooter>
</worksheet>
</file>

<file path=xl/worksheets/sheet29.xml><?xml version="1.0" encoding="utf-8"?>
<worksheet xmlns="http://schemas.openxmlformats.org/spreadsheetml/2006/main" xmlns:r="http://schemas.openxmlformats.org/officeDocument/2006/relationships">
  <dimension ref="A1:N1396"/>
  <sheetViews>
    <sheetView showZeros="0" view="pageLayout" workbookViewId="0">
      <selection activeCell="G13" sqref="G13"/>
    </sheetView>
  </sheetViews>
  <sheetFormatPr defaultRowHeight="15.75"/>
  <cols>
    <col min="1" max="1" width="4" style="35" bestFit="1" customWidth="1"/>
    <col min="2" max="2" width="13.42578125" style="35" customWidth="1"/>
    <col min="3" max="3" width="8.42578125" style="35" customWidth="1"/>
    <col min="4" max="4" width="8.5703125" style="35" customWidth="1"/>
    <col min="5" max="5" width="10.140625" style="35" customWidth="1"/>
    <col min="6" max="6" width="12.42578125" style="35" customWidth="1"/>
    <col min="7" max="7" width="10.140625" style="14" customWidth="1"/>
    <col min="8" max="8" width="11.42578125" style="14" customWidth="1"/>
    <col min="9" max="9" width="9" style="14" customWidth="1"/>
    <col min="10" max="10" width="8.85546875" style="14" customWidth="1"/>
    <col min="11" max="11" width="10.140625" style="14" customWidth="1"/>
    <col min="12" max="12" width="13.42578125" style="14" customWidth="1"/>
    <col min="13" max="13" width="10.140625" style="14" customWidth="1"/>
    <col min="14" max="14" width="11.85546875" style="14" customWidth="1"/>
    <col min="15" max="16384" width="9.140625" style="14"/>
  </cols>
  <sheetData>
    <row r="1" spans="1:14">
      <c r="A1" s="439" t="s">
        <v>364</v>
      </c>
      <c r="B1" s="439"/>
      <c r="C1" s="439"/>
      <c r="D1" s="439"/>
      <c r="E1" s="439"/>
      <c r="F1" s="439"/>
    </row>
    <row r="2" spans="1:14" ht="15.75" customHeight="1">
      <c r="A2" s="439"/>
      <c r="B2" s="439"/>
      <c r="C2" s="439"/>
      <c r="D2" s="439"/>
      <c r="E2" s="439"/>
      <c r="F2" s="439"/>
      <c r="N2" s="28" t="s">
        <v>400</v>
      </c>
    </row>
    <row r="3" spans="1:14" s="8" customFormat="1" ht="24.75" customHeight="1">
      <c r="A3" s="421" t="s">
        <v>365</v>
      </c>
      <c r="B3" s="421"/>
      <c r="C3" s="421"/>
      <c r="D3" s="421"/>
      <c r="E3" s="421"/>
      <c r="F3" s="421"/>
      <c r="G3" s="421"/>
      <c r="H3" s="421"/>
      <c r="I3" s="421"/>
      <c r="J3" s="421"/>
      <c r="K3" s="421"/>
      <c r="L3" s="421"/>
      <c r="M3" s="421"/>
      <c r="N3" s="421"/>
    </row>
    <row r="4" spans="1:14" s="8" customFormat="1" ht="15.75" customHeight="1">
      <c r="A4" s="457" t="str">
        <f>'Biểu 5'!A4:H4</f>
        <v>(Kèm theo Quyết định số 668  /QĐ-UBND ngày 03  /11/2021 của Ủy ban nhân dân tỉnh)</v>
      </c>
      <c r="B4" s="457"/>
      <c r="C4" s="457"/>
      <c r="D4" s="457"/>
      <c r="E4" s="457"/>
      <c r="F4" s="457"/>
      <c r="G4" s="457"/>
      <c r="H4" s="457"/>
      <c r="I4" s="457"/>
      <c r="J4" s="457"/>
      <c r="K4" s="457"/>
      <c r="L4" s="457"/>
      <c r="M4" s="457"/>
      <c r="N4" s="457"/>
    </row>
    <row r="5" spans="1:14" s="8" customFormat="1" ht="54.75" customHeight="1">
      <c r="A5" s="425" t="s">
        <v>10</v>
      </c>
      <c r="B5" s="441" t="s">
        <v>390</v>
      </c>
      <c r="C5" s="458" t="s">
        <v>392</v>
      </c>
      <c r="D5" s="459"/>
      <c r="E5" s="459"/>
      <c r="F5" s="459"/>
      <c r="G5" s="459"/>
      <c r="H5" s="460"/>
      <c r="I5" s="458" t="s">
        <v>392</v>
      </c>
      <c r="J5" s="459"/>
      <c r="K5" s="459"/>
      <c r="L5" s="459"/>
      <c r="M5" s="459"/>
      <c r="N5" s="460"/>
    </row>
    <row r="6" spans="1:14" ht="81" customHeight="1">
      <c r="A6" s="425"/>
      <c r="B6" s="442"/>
      <c r="C6" s="621" t="s">
        <v>393</v>
      </c>
      <c r="D6" s="621" t="s">
        <v>396</v>
      </c>
      <c r="E6" s="630" t="s">
        <v>394</v>
      </c>
      <c r="F6" s="631"/>
      <c r="G6" s="630" t="s">
        <v>395</v>
      </c>
      <c r="H6" s="631"/>
      <c r="I6" s="621" t="s">
        <v>393</v>
      </c>
      <c r="J6" s="621" t="s">
        <v>396</v>
      </c>
      <c r="K6" s="630" t="s">
        <v>394</v>
      </c>
      <c r="L6" s="631"/>
      <c r="M6" s="630" t="s">
        <v>395</v>
      </c>
      <c r="N6" s="631"/>
    </row>
    <row r="7" spans="1:14" ht="51.75" customHeight="1">
      <c r="A7" s="425"/>
      <c r="B7" s="516"/>
      <c r="C7" s="622"/>
      <c r="D7" s="622"/>
      <c r="E7" s="272" t="s">
        <v>240</v>
      </c>
      <c r="F7" s="272" t="s">
        <v>182</v>
      </c>
      <c r="G7" s="272" t="s">
        <v>240</v>
      </c>
      <c r="H7" s="272" t="s">
        <v>182</v>
      </c>
      <c r="I7" s="622"/>
      <c r="J7" s="622"/>
      <c r="K7" s="272" t="s">
        <v>240</v>
      </c>
      <c r="L7" s="272" t="s">
        <v>182</v>
      </c>
      <c r="M7" s="272" t="s">
        <v>240</v>
      </c>
      <c r="N7" s="272" t="s">
        <v>182</v>
      </c>
    </row>
    <row r="8" spans="1:14" ht="69" customHeight="1">
      <c r="A8" s="276"/>
      <c r="B8" s="200">
        <f>J8-D8</f>
        <v>4735</v>
      </c>
      <c r="C8" s="200">
        <v>2014</v>
      </c>
      <c r="D8" s="200">
        <f>F8+H8</f>
        <v>12429</v>
      </c>
      <c r="E8" s="200">
        <v>2014</v>
      </c>
      <c r="F8" s="200">
        <v>10803</v>
      </c>
      <c r="G8" s="200">
        <v>1213</v>
      </c>
      <c r="H8" s="200">
        <v>1626</v>
      </c>
      <c r="I8" s="200">
        <v>2014</v>
      </c>
      <c r="J8" s="200">
        <f>L8+N8</f>
        <v>17164</v>
      </c>
      <c r="K8" s="200">
        <v>3200</v>
      </c>
      <c r="L8" s="200">
        <v>17164</v>
      </c>
      <c r="M8" s="200">
        <v>0</v>
      </c>
      <c r="N8" s="200">
        <v>0</v>
      </c>
    </row>
    <row r="11" spans="1:14">
      <c r="C11" s="201"/>
      <c r="D11" s="201"/>
    </row>
    <row r="12" spans="1:14">
      <c r="C12" s="201"/>
      <c r="D12" s="201"/>
    </row>
    <row r="13" spans="1:14">
      <c r="C13" s="201"/>
      <c r="D13" s="201"/>
    </row>
    <row r="14" spans="1:14">
      <c r="B14" s="201"/>
      <c r="C14" s="201"/>
      <c r="D14" s="201"/>
    </row>
    <row r="15" spans="1:14">
      <c r="C15" s="201"/>
      <c r="D15" s="201"/>
    </row>
    <row r="191" spans="1:6" s="34" customFormat="1">
      <c r="A191" s="29"/>
      <c r="B191" s="29"/>
      <c r="C191" s="29"/>
      <c r="D191" s="29"/>
      <c r="E191" s="29"/>
      <c r="F191" s="29"/>
    </row>
    <row r="192" spans="1:6" s="34" customFormat="1">
      <c r="A192" s="29"/>
      <c r="B192" s="29"/>
      <c r="C192" s="29"/>
      <c r="D192" s="29"/>
      <c r="E192" s="29"/>
      <c r="F192" s="29"/>
    </row>
    <row r="193" spans="1:6" s="34" customFormat="1">
      <c r="A193" s="29"/>
      <c r="B193" s="29"/>
      <c r="C193" s="29"/>
      <c r="D193" s="29"/>
      <c r="E193" s="29"/>
      <c r="F193" s="29"/>
    </row>
    <row r="194" spans="1:6" s="34" customFormat="1">
      <c r="A194" s="29"/>
      <c r="B194" s="29"/>
      <c r="C194" s="29"/>
      <c r="D194" s="29"/>
      <c r="E194" s="29"/>
      <c r="F194" s="29"/>
    </row>
    <row r="195" spans="1:6" s="34" customFormat="1">
      <c r="A195" s="29"/>
      <c r="B195" s="29"/>
      <c r="C195" s="29"/>
      <c r="D195" s="29"/>
      <c r="E195" s="29"/>
      <c r="F195" s="29"/>
    </row>
    <row r="196" spans="1:6" s="34" customFormat="1">
      <c r="A196" s="29"/>
      <c r="B196" s="29"/>
      <c r="C196" s="29"/>
      <c r="D196" s="29"/>
      <c r="E196" s="29"/>
      <c r="F196" s="29"/>
    </row>
    <row r="197" spans="1:6" s="34" customFormat="1">
      <c r="A197" s="29"/>
      <c r="B197" s="29"/>
      <c r="C197" s="29"/>
      <c r="D197" s="29"/>
      <c r="E197" s="29"/>
      <c r="F197" s="29"/>
    </row>
    <row r="198" spans="1:6" s="34" customFormat="1">
      <c r="A198" s="29"/>
      <c r="B198" s="29"/>
      <c r="C198" s="29"/>
      <c r="D198" s="29"/>
      <c r="E198" s="29"/>
      <c r="F198" s="29"/>
    </row>
    <row r="199" spans="1:6" s="34" customFormat="1">
      <c r="A199" s="29"/>
      <c r="B199" s="29"/>
      <c r="C199" s="29"/>
      <c r="D199" s="29"/>
      <c r="E199" s="29"/>
      <c r="F199" s="29"/>
    </row>
    <row r="200" spans="1:6" s="34" customFormat="1">
      <c r="A200" s="29"/>
      <c r="B200" s="29"/>
      <c r="C200" s="29"/>
      <c r="D200" s="29"/>
      <c r="E200" s="29"/>
      <c r="F200" s="29"/>
    </row>
    <row r="201" spans="1:6" s="34" customFormat="1">
      <c r="A201" s="29"/>
      <c r="B201" s="29"/>
      <c r="C201" s="29"/>
      <c r="D201" s="29"/>
      <c r="E201" s="29"/>
      <c r="F201" s="29"/>
    </row>
    <row r="202" spans="1:6" s="34" customFormat="1">
      <c r="A202" s="29"/>
      <c r="B202" s="29"/>
      <c r="C202" s="29"/>
      <c r="D202" s="29"/>
      <c r="E202" s="29"/>
      <c r="F202" s="29"/>
    </row>
    <row r="203" spans="1:6" s="34" customFormat="1">
      <c r="A203" s="29"/>
      <c r="B203" s="29"/>
      <c r="C203" s="29"/>
      <c r="D203" s="29"/>
      <c r="E203" s="29"/>
      <c r="F203" s="29"/>
    </row>
    <row r="204" spans="1:6" s="34" customFormat="1">
      <c r="A204" s="29"/>
      <c r="B204" s="29"/>
      <c r="C204" s="29"/>
      <c r="D204" s="29"/>
      <c r="E204" s="29"/>
      <c r="F204" s="29"/>
    </row>
    <row r="205" spans="1:6" s="34" customFormat="1">
      <c r="A205" s="29"/>
      <c r="B205" s="29"/>
      <c r="C205" s="29"/>
      <c r="D205" s="29"/>
      <c r="E205" s="29"/>
      <c r="F205" s="29"/>
    </row>
    <row r="206" spans="1:6" s="34" customFormat="1">
      <c r="A206" s="29"/>
      <c r="B206" s="29"/>
      <c r="C206" s="29"/>
      <c r="D206" s="29"/>
      <c r="E206" s="29"/>
      <c r="F206" s="29"/>
    </row>
    <row r="207" spans="1:6" s="34" customFormat="1">
      <c r="A207" s="29"/>
      <c r="B207" s="29"/>
      <c r="C207" s="29"/>
      <c r="D207" s="29"/>
      <c r="E207" s="29"/>
      <c r="F207" s="29"/>
    </row>
    <row r="208" spans="1:6" s="34" customFormat="1">
      <c r="A208" s="29"/>
      <c r="B208" s="29"/>
      <c r="C208" s="29"/>
      <c r="D208" s="29"/>
      <c r="E208" s="29"/>
      <c r="F208" s="29"/>
    </row>
    <row r="209" spans="1:6" s="34" customFormat="1">
      <c r="A209" s="29"/>
      <c r="B209" s="29"/>
      <c r="C209" s="29"/>
      <c r="D209" s="29"/>
      <c r="E209" s="29"/>
      <c r="F209" s="29"/>
    </row>
    <row r="210" spans="1:6" s="34" customFormat="1">
      <c r="A210" s="29"/>
      <c r="B210" s="29"/>
      <c r="C210" s="29"/>
      <c r="D210" s="29"/>
      <c r="E210" s="29"/>
      <c r="F210" s="29"/>
    </row>
    <row r="211" spans="1:6" s="34" customFormat="1">
      <c r="A211" s="29"/>
      <c r="B211" s="29"/>
      <c r="C211" s="29"/>
      <c r="D211" s="29"/>
      <c r="E211" s="29"/>
      <c r="F211" s="29"/>
    </row>
    <row r="212" spans="1:6" s="34" customFormat="1">
      <c r="A212" s="29"/>
      <c r="B212" s="29"/>
      <c r="C212" s="29"/>
      <c r="D212" s="29"/>
      <c r="E212" s="29"/>
      <c r="F212" s="29"/>
    </row>
    <row r="213" spans="1:6" s="34" customFormat="1">
      <c r="A213" s="29"/>
      <c r="B213" s="29"/>
      <c r="C213" s="29"/>
      <c r="D213" s="29"/>
      <c r="E213" s="29"/>
      <c r="F213" s="29"/>
    </row>
    <row r="214" spans="1:6" s="34" customFormat="1">
      <c r="A214" s="29"/>
      <c r="B214" s="29"/>
      <c r="C214" s="29"/>
      <c r="D214" s="29"/>
      <c r="E214" s="29"/>
      <c r="F214" s="29"/>
    </row>
    <row r="215" spans="1:6" s="34" customFormat="1">
      <c r="A215" s="29"/>
      <c r="B215" s="29"/>
      <c r="C215" s="29"/>
      <c r="D215" s="29"/>
      <c r="E215" s="29"/>
      <c r="F215" s="29"/>
    </row>
    <row r="216" spans="1:6" s="34" customFormat="1">
      <c r="A216" s="29"/>
      <c r="B216" s="29"/>
      <c r="C216" s="29"/>
      <c r="D216" s="29"/>
      <c r="E216" s="29"/>
      <c r="F216" s="29"/>
    </row>
    <row r="217" spans="1:6" s="34" customFormat="1">
      <c r="A217" s="29"/>
      <c r="B217" s="29"/>
      <c r="C217" s="29"/>
      <c r="D217" s="29"/>
      <c r="E217" s="29"/>
      <c r="F217" s="29"/>
    </row>
    <row r="218" spans="1:6" s="34" customFormat="1">
      <c r="A218" s="29"/>
      <c r="B218" s="29"/>
      <c r="C218" s="29"/>
      <c r="D218" s="29"/>
      <c r="E218" s="29"/>
      <c r="F218" s="29"/>
    </row>
    <row r="219" spans="1:6" s="34" customFormat="1">
      <c r="A219" s="29"/>
      <c r="B219" s="29"/>
      <c r="C219" s="29"/>
      <c r="D219" s="29"/>
      <c r="E219" s="29"/>
      <c r="F219" s="29"/>
    </row>
    <row r="220" spans="1:6" s="34" customFormat="1">
      <c r="A220" s="29"/>
      <c r="B220" s="29"/>
      <c r="C220" s="29"/>
      <c r="D220" s="29"/>
      <c r="E220" s="29"/>
      <c r="F220" s="29"/>
    </row>
    <row r="221" spans="1:6" s="34" customFormat="1">
      <c r="A221" s="29"/>
      <c r="B221" s="29"/>
      <c r="C221" s="29"/>
      <c r="D221" s="29"/>
      <c r="E221" s="29"/>
      <c r="F221" s="29"/>
    </row>
    <row r="222" spans="1:6" s="34" customFormat="1">
      <c r="A222" s="29"/>
      <c r="B222" s="29"/>
      <c r="C222" s="29"/>
      <c r="D222" s="29"/>
      <c r="E222" s="29"/>
      <c r="F222" s="29"/>
    </row>
    <row r="223" spans="1:6" s="34" customFormat="1">
      <c r="A223" s="29"/>
      <c r="B223" s="29"/>
      <c r="C223" s="29"/>
      <c r="D223" s="29"/>
      <c r="E223" s="29"/>
      <c r="F223" s="29"/>
    </row>
    <row r="224" spans="1:6" s="34" customFormat="1">
      <c r="A224" s="29"/>
      <c r="B224" s="29"/>
      <c r="C224" s="29"/>
      <c r="D224" s="29"/>
      <c r="E224" s="29"/>
      <c r="F224" s="29"/>
    </row>
    <row r="225" spans="1:6" s="34" customFormat="1">
      <c r="A225" s="29"/>
      <c r="B225" s="29"/>
      <c r="C225" s="29"/>
      <c r="D225" s="29"/>
      <c r="E225" s="29"/>
      <c r="F225" s="29"/>
    </row>
    <row r="226" spans="1:6" s="34" customFormat="1">
      <c r="A226" s="29"/>
      <c r="B226" s="29"/>
      <c r="C226" s="29"/>
      <c r="D226" s="29"/>
      <c r="E226" s="29"/>
      <c r="F226" s="29"/>
    </row>
    <row r="227" spans="1:6" s="34" customFormat="1">
      <c r="A227" s="29"/>
      <c r="B227" s="29"/>
      <c r="C227" s="29"/>
      <c r="D227" s="29"/>
      <c r="E227" s="29"/>
      <c r="F227" s="29"/>
    </row>
    <row r="228" spans="1:6" s="34" customFormat="1">
      <c r="A228" s="29"/>
      <c r="B228" s="29"/>
      <c r="C228" s="29"/>
      <c r="D228" s="29"/>
      <c r="E228" s="29"/>
      <c r="F228" s="29"/>
    </row>
    <row r="229" spans="1:6" s="34" customFormat="1">
      <c r="A229" s="29"/>
      <c r="B229" s="29"/>
      <c r="C229" s="29"/>
      <c r="D229" s="29"/>
      <c r="E229" s="29"/>
      <c r="F229" s="29"/>
    </row>
    <row r="230" spans="1:6" s="34" customFormat="1">
      <c r="A230" s="29"/>
      <c r="B230" s="29"/>
      <c r="C230" s="29"/>
      <c r="D230" s="29"/>
      <c r="E230" s="29"/>
      <c r="F230" s="29"/>
    </row>
    <row r="231" spans="1:6" s="34" customFormat="1">
      <c r="A231" s="29"/>
      <c r="B231" s="29"/>
      <c r="C231" s="29"/>
      <c r="D231" s="29"/>
      <c r="E231" s="29"/>
      <c r="F231" s="29"/>
    </row>
    <row r="232" spans="1:6" s="34" customFormat="1">
      <c r="A232" s="29"/>
      <c r="B232" s="29"/>
      <c r="C232" s="29"/>
      <c r="D232" s="29"/>
      <c r="E232" s="29"/>
      <c r="F232" s="29"/>
    </row>
    <row r="233" spans="1:6" s="34" customFormat="1">
      <c r="A233" s="29"/>
      <c r="B233" s="29"/>
      <c r="C233" s="29"/>
      <c r="D233" s="29"/>
      <c r="E233" s="29"/>
      <c r="F233" s="29"/>
    </row>
    <row r="234" spans="1:6" s="34" customFormat="1">
      <c r="A234" s="29"/>
      <c r="B234" s="29"/>
      <c r="C234" s="29"/>
      <c r="D234" s="29"/>
      <c r="E234" s="29"/>
      <c r="F234" s="29"/>
    </row>
    <row r="235" spans="1:6" s="34" customFormat="1">
      <c r="A235" s="29"/>
      <c r="B235" s="29"/>
      <c r="C235" s="29"/>
      <c r="D235" s="29"/>
      <c r="E235" s="29"/>
      <c r="F235" s="29"/>
    </row>
    <row r="236" spans="1:6" s="34" customFormat="1">
      <c r="A236" s="29"/>
      <c r="B236" s="29"/>
      <c r="C236" s="29"/>
      <c r="D236" s="29"/>
      <c r="E236" s="29"/>
      <c r="F236" s="29"/>
    </row>
    <row r="237" spans="1:6" s="34" customFormat="1">
      <c r="A237" s="29"/>
      <c r="B237" s="29"/>
      <c r="C237" s="29"/>
      <c r="D237" s="29"/>
      <c r="E237" s="29"/>
      <c r="F237" s="29"/>
    </row>
    <row r="238" spans="1:6" s="34" customFormat="1">
      <c r="A238" s="29"/>
      <c r="B238" s="29"/>
      <c r="C238" s="29"/>
      <c r="D238" s="29"/>
      <c r="E238" s="29"/>
      <c r="F238" s="29"/>
    </row>
    <row r="239" spans="1:6" s="34" customFormat="1">
      <c r="A239" s="29"/>
      <c r="B239" s="29"/>
      <c r="C239" s="29"/>
      <c r="D239" s="29"/>
      <c r="E239" s="29"/>
      <c r="F239" s="29"/>
    </row>
    <row r="240" spans="1:6" s="34" customFormat="1">
      <c r="A240" s="29"/>
      <c r="B240" s="29"/>
      <c r="C240" s="29"/>
      <c r="D240" s="29"/>
      <c r="E240" s="29"/>
      <c r="F240" s="29"/>
    </row>
    <row r="241" spans="1:6" s="34" customFormat="1">
      <c r="A241" s="29"/>
      <c r="B241" s="29"/>
      <c r="C241" s="29"/>
      <c r="D241" s="29"/>
      <c r="E241" s="29"/>
      <c r="F241" s="29"/>
    </row>
    <row r="242" spans="1:6" s="34" customFormat="1">
      <c r="A242" s="29"/>
      <c r="B242" s="29"/>
      <c r="C242" s="29"/>
      <c r="D242" s="29"/>
      <c r="E242" s="29"/>
      <c r="F242" s="29"/>
    </row>
    <row r="243" spans="1:6" s="34" customFormat="1">
      <c r="A243" s="29"/>
      <c r="B243" s="29"/>
      <c r="C243" s="29"/>
      <c r="D243" s="29"/>
      <c r="E243" s="29"/>
      <c r="F243" s="29"/>
    </row>
    <row r="244" spans="1:6" s="34" customFormat="1">
      <c r="A244" s="29"/>
      <c r="B244" s="29"/>
      <c r="C244" s="29"/>
      <c r="D244" s="29"/>
      <c r="E244" s="29"/>
      <c r="F244" s="29"/>
    </row>
    <row r="245" spans="1:6" s="34" customFormat="1">
      <c r="A245" s="29"/>
      <c r="B245" s="29"/>
      <c r="C245" s="29"/>
      <c r="D245" s="29"/>
      <c r="E245" s="29"/>
      <c r="F245" s="29"/>
    </row>
    <row r="246" spans="1:6" s="34" customFormat="1">
      <c r="A246" s="29"/>
      <c r="B246" s="29"/>
      <c r="C246" s="29"/>
      <c r="D246" s="29"/>
      <c r="E246" s="29"/>
      <c r="F246" s="29"/>
    </row>
    <row r="247" spans="1:6" s="34" customFormat="1">
      <c r="A247" s="29"/>
      <c r="B247" s="29"/>
      <c r="C247" s="29"/>
      <c r="D247" s="29"/>
      <c r="E247" s="29"/>
      <c r="F247" s="29"/>
    </row>
    <row r="248" spans="1:6" s="34" customFormat="1">
      <c r="A248" s="29"/>
      <c r="B248" s="29"/>
      <c r="C248" s="29"/>
      <c r="D248" s="29"/>
      <c r="E248" s="29"/>
      <c r="F248" s="29"/>
    </row>
    <row r="249" spans="1:6" s="34" customFormat="1">
      <c r="A249" s="29"/>
      <c r="B249" s="29"/>
      <c r="C249" s="29"/>
      <c r="D249" s="29"/>
      <c r="E249" s="29"/>
      <c r="F249" s="29"/>
    </row>
    <row r="250" spans="1:6" s="34" customFormat="1">
      <c r="A250" s="29"/>
      <c r="B250" s="29"/>
      <c r="C250" s="29"/>
      <c r="D250" s="29"/>
      <c r="E250" s="29"/>
      <c r="F250" s="29"/>
    </row>
    <row r="251" spans="1:6" s="34" customFormat="1">
      <c r="A251" s="29"/>
      <c r="B251" s="29"/>
      <c r="C251" s="29"/>
      <c r="D251" s="29"/>
      <c r="E251" s="29"/>
      <c r="F251" s="29"/>
    </row>
    <row r="252" spans="1:6" s="34" customFormat="1">
      <c r="A252" s="29"/>
      <c r="B252" s="29"/>
      <c r="C252" s="29"/>
      <c r="D252" s="29"/>
      <c r="E252" s="29"/>
      <c r="F252" s="29"/>
    </row>
    <row r="253" spans="1:6" s="34" customFormat="1">
      <c r="A253" s="29"/>
      <c r="B253" s="29"/>
      <c r="C253" s="29"/>
      <c r="D253" s="29"/>
      <c r="E253" s="29"/>
      <c r="F253" s="29"/>
    </row>
    <row r="254" spans="1:6" s="34" customFormat="1">
      <c r="A254" s="29"/>
      <c r="B254" s="29"/>
      <c r="C254" s="29"/>
      <c r="D254" s="29"/>
      <c r="E254" s="29"/>
      <c r="F254" s="29"/>
    </row>
    <row r="255" spans="1:6" s="34" customFormat="1">
      <c r="A255" s="29"/>
      <c r="B255" s="29"/>
      <c r="C255" s="29"/>
      <c r="D255" s="29"/>
      <c r="E255" s="29"/>
      <c r="F255" s="29"/>
    </row>
    <row r="256" spans="1:6" s="34" customFormat="1">
      <c r="A256" s="29"/>
      <c r="B256" s="29"/>
      <c r="C256" s="29"/>
      <c r="D256" s="29"/>
      <c r="E256" s="29"/>
      <c r="F256" s="29"/>
    </row>
    <row r="257" spans="1:6" s="34" customFormat="1">
      <c r="A257" s="29"/>
      <c r="B257" s="29"/>
      <c r="C257" s="29"/>
      <c r="D257" s="29"/>
      <c r="E257" s="29"/>
      <c r="F257" s="29"/>
    </row>
    <row r="258" spans="1:6" s="34" customFormat="1">
      <c r="A258" s="29"/>
      <c r="B258" s="29"/>
      <c r="C258" s="29"/>
      <c r="D258" s="29"/>
      <c r="E258" s="29"/>
      <c r="F258" s="29"/>
    </row>
    <row r="259" spans="1:6" s="34" customFormat="1">
      <c r="A259" s="29"/>
      <c r="B259" s="29"/>
      <c r="C259" s="29"/>
      <c r="D259" s="29"/>
      <c r="E259" s="29"/>
      <c r="F259" s="29"/>
    </row>
    <row r="260" spans="1:6" s="34" customFormat="1">
      <c r="A260" s="29"/>
      <c r="B260" s="29"/>
      <c r="C260" s="29"/>
      <c r="D260" s="29"/>
      <c r="E260" s="29"/>
      <c r="F260" s="29"/>
    </row>
    <row r="261" spans="1:6" s="34" customFormat="1">
      <c r="A261" s="29"/>
      <c r="B261" s="29"/>
      <c r="C261" s="29"/>
      <c r="D261" s="29"/>
      <c r="E261" s="29"/>
      <c r="F261" s="29"/>
    </row>
    <row r="262" spans="1:6" s="34" customFormat="1">
      <c r="A262" s="29"/>
      <c r="B262" s="29"/>
      <c r="C262" s="29"/>
      <c r="D262" s="29"/>
      <c r="E262" s="29"/>
      <c r="F262" s="29"/>
    </row>
    <row r="263" spans="1:6" s="34" customFormat="1">
      <c r="A263" s="29"/>
      <c r="B263" s="29"/>
      <c r="C263" s="29"/>
      <c r="D263" s="29"/>
      <c r="E263" s="29"/>
      <c r="F263" s="29"/>
    </row>
    <row r="264" spans="1:6" s="34" customFormat="1">
      <c r="A264" s="29"/>
      <c r="B264" s="29"/>
      <c r="C264" s="29"/>
      <c r="D264" s="29"/>
      <c r="E264" s="29"/>
      <c r="F264" s="29"/>
    </row>
    <row r="265" spans="1:6" s="34" customFormat="1">
      <c r="A265" s="29"/>
      <c r="B265" s="29"/>
      <c r="C265" s="29"/>
      <c r="D265" s="29"/>
      <c r="E265" s="29"/>
      <c r="F265" s="29"/>
    </row>
    <row r="266" spans="1:6" s="34" customFormat="1">
      <c r="A266" s="29"/>
      <c r="B266" s="29"/>
      <c r="C266" s="29"/>
      <c r="D266" s="29"/>
      <c r="E266" s="29"/>
      <c r="F266" s="29"/>
    </row>
    <row r="267" spans="1:6" s="34" customFormat="1">
      <c r="A267" s="29"/>
      <c r="B267" s="29"/>
      <c r="C267" s="29"/>
      <c r="D267" s="29"/>
      <c r="E267" s="29"/>
      <c r="F267" s="29"/>
    </row>
    <row r="268" spans="1:6" s="34" customFormat="1">
      <c r="A268" s="29"/>
      <c r="B268" s="29"/>
      <c r="C268" s="29"/>
      <c r="D268" s="29"/>
      <c r="E268" s="29"/>
      <c r="F268" s="29"/>
    </row>
    <row r="269" spans="1:6" s="34" customFormat="1">
      <c r="A269" s="29"/>
      <c r="B269" s="29"/>
      <c r="C269" s="29"/>
      <c r="D269" s="29"/>
      <c r="E269" s="29"/>
      <c r="F269" s="29"/>
    </row>
    <row r="270" spans="1:6" s="34" customFormat="1">
      <c r="A270" s="29"/>
      <c r="B270" s="29"/>
      <c r="C270" s="29"/>
      <c r="D270" s="29"/>
      <c r="E270" s="29"/>
      <c r="F270" s="29"/>
    </row>
    <row r="271" spans="1:6" s="34" customFormat="1">
      <c r="A271" s="29"/>
      <c r="B271" s="29"/>
      <c r="C271" s="29"/>
      <c r="D271" s="29"/>
      <c r="E271" s="29"/>
      <c r="F271" s="29"/>
    </row>
    <row r="272" spans="1:6" s="34" customFormat="1">
      <c r="A272" s="29"/>
      <c r="B272" s="29"/>
      <c r="C272" s="29"/>
      <c r="D272" s="29"/>
      <c r="E272" s="29"/>
      <c r="F272" s="29"/>
    </row>
    <row r="273" spans="1:6" s="34" customFormat="1">
      <c r="A273" s="29"/>
      <c r="B273" s="29"/>
      <c r="C273" s="29"/>
      <c r="D273" s="29"/>
      <c r="E273" s="29"/>
      <c r="F273" s="29"/>
    </row>
    <row r="274" spans="1:6" s="34" customFormat="1">
      <c r="A274" s="29"/>
      <c r="B274" s="29"/>
      <c r="C274" s="29"/>
      <c r="D274" s="29"/>
      <c r="E274" s="29"/>
      <c r="F274" s="29"/>
    </row>
    <row r="275" spans="1:6" s="34" customFormat="1">
      <c r="A275" s="29"/>
      <c r="B275" s="29"/>
      <c r="C275" s="29"/>
      <c r="D275" s="29"/>
      <c r="E275" s="29"/>
      <c r="F275" s="29"/>
    </row>
    <row r="276" spans="1:6" s="34" customFormat="1">
      <c r="A276" s="29"/>
      <c r="B276" s="29"/>
      <c r="C276" s="29"/>
      <c r="D276" s="29"/>
      <c r="E276" s="29"/>
      <c r="F276" s="29"/>
    </row>
    <row r="277" spans="1:6" s="34" customFormat="1">
      <c r="A277" s="29"/>
      <c r="B277" s="29"/>
      <c r="C277" s="29"/>
      <c r="D277" s="29"/>
      <c r="E277" s="29"/>
      <c r="F277" s="29"/>
    </row>
    <row r="278" spans="1:6" s="34" customFormat="1">
      <c r="A278" s="29"/>
      <c r="B278" s="29"/>
      <c r="C278" s="29"/>
      <c r="D278" s="29"/>
      <c r="E278" s="29"/>
      <c r="F278" s="29"/>
    </row>
    <row r="279" spans="1:6" s="34" customFormat="1">
      <c r="A279" s="29"/>
      <c r="B279" s="29"/>
      <c r="C279" s="29"/>
      <c r="D279" s="29"/>
      <c r="E279" s="29"/>
      <c r="F279" s="29"/>
    </row>
    <row r="280" spans="1:6" s="34" customFormat="1">
      <c r="A280" s="29"/>
      <c r="B280" s="29"/>
      <c r="C280" s="29"/>
      <c r="D280" s="29"/>
      <c r="E280" s="29"/>
      <c r="F280" s="29"/>
    </row>
    <row r="281" spans="1:6" s="34" customFormat="1">
      <c r="A281" s="29"/>
      <c r="B281" s="29"/>
      <c r="C281" s="29"/>
      <c r="D281" s="29"/>
      <c r="E281" s="29"/>
      <c r="F281" s="29"/>
    </row>
    <row r="282" spans="1:6" s="34" customFormat="1">
      <c r="A282" s="29"/>
      <c r="B282" s="29"/>
      <c r="C282" s="29"/>
      <c r="D282" s="29"/>
      <c r="E282" s="29"/>
      <c r="F282" s="29"/>
    </row>
    <row r="283" spans="1:6" s="34" customFormat="1">
      <c r="A283" s="29"/>
      <c r="B283" s="29"/>
      <c r="C283" s="29"/>
      <c r="D283" s="29"/>
      <c r="E283" s="29"/>
      <c r="F283" s="29"/>
    </row>
    <row r="284" spans="1:6" s="34" customFormat="1">
      <c r="A284" s="29"/>
      <c r="B284" s="29"/>
      <c r="C284" s="29"/>
      <c r="D284" s="29"/>
      <c r="E284" s="29"/>
      <c r="F284" s="29"/>
    </row>
    <row r="285" spans="1:6" s="34" customFormat="1">
      <c r="A285" s="29"/>
      <c r="B285" s="29"/>
      <c r="C285" s="29"/>
      <c r="D285" s="29"/>
      <c r="E285" s="29"/>
      <c r="F285" s="29"/>
    </row>
    <row r="286" spans="1:6" s="34" customFormat="1">
      <c r="A286" s="29"/>
      <c r="B286" s="29"/>
      <c r="C286" s="29"/>
      <c r="D286" s="29"/>
      <c r="E286" s="29"/>
      <c r="F286" s="29"/>
    </row>
    <row r="287" spans="1:6" s="34" customFormat="1">
      <c r="A287" s="29"/>
      <c r="B287" s="29"/>
      <c r="C287" s="29"/>
      <c r="D287" s="29"/>
      <c r="E287" s="29"/>
      <c r="F287" s="29"/>
    </row>
    <row r="288" spans="1:6" s="34" customFormat="1">
      <c r="A288" s="29"/>
      <c r="B288" s="29"/>
      <c r="C288" s="29"/>
      <c r="D288" s="29"/>
      <c r="E288" s="29"/>
      <c r="F288" s="29"/>
    </row>
    <row r="289" spans="1:6" s="34" customFormat="1">
      <c r="A289" s="29"/>
      <c r="B289" s="29"/>
      <c r="C289" s="29"/>
      <c r="D289" s="29"/>
      <c r="E289" s="29"/>
      <c r="F289" s="29"/>
    </row>
    <row r="290" spans="1:6" s="34" customFormat="1">
      <c r="A290" s="29"/>
      <c r="B290" s="29"/>
      <c r="C290" s="29"/>
      <c r="D290" s="29"/>
      <c r="E290" s="29"/>
      <c r="F290" s="29"/>
    </row>
    <row r="291" spans="1:6" s="34" customFormat="1">
      <c r="A291" s="29"/>
      <c r="B291" s="29"/>
      <c r="C291" s="29"/>
      <c r="D291" s="29"/>
      <c r="E291" s="29"/>
      <c r="F291" s="29"/>
    </row>
    <row r="292" spans="1:6" s="34" customFormat="1">
      <c r="A292" s="29"/>
      <c r="B292" s="29"/>
      <c r="C292" s="29"/>
      <c r="D292" s="29"/>
      <c r="E292" s="29"/>
      <c r="F292" s="29"/>
    </row>
    <row r="293" spans="1:6" s="34" customFormat="1">
      <c r="A293" s="29"/>
      <c r="B293" s="29"/>
      <c r="C293" s="29"/>
      <c r="D293" s="29"/>
      <c r="E293" s="29"/>
      <c r="F293" s="29"/>
    </row>
    <row r="294" spans="1:6" s="34" customFormat="1">
      <c r="A294" s="29"/>
      <c r="B294" s="29"/>
      <c r="C294" s="29"/>
      <c r="D294" s="29"/>
      <c r="E294" s="29"/>
      <c r="F294" s="29"/>
    </row>
    <row r="295" spans="1:6" s="34" customFormat="1">
      <c r="A295" s="29"/>
      <c r="B295" s="29"/>
      <c r="C295" s="29"/>
      <c r="D295" s="29"/>
      <c r="E295" s="29"/>
      <c r="F295" s="29"/>
    </row>
    <row r="296" spans="1:6" s="34" customFormat="1">
      <c r="A296" s="29"/>
      <c r="B296" s="29"/>
      <c r="C296" s="29"/>
      <c r="D296" s="29"/>
      <c r="E296" s="29"/>
      <c r="F296" s="29"/>
    </row>
    <row r="297" spans="1:6" s="34" customFormat="1">
      <c r="A297" s="29"/>
      <c r="B297" s="29"/>
      <c r="C297" s="29"/>
      <c r="D297" s="29"/>
      <c r="E297" s="29"/>
      <c r="F297" s="29"/>
    </row>
    <row r="298" spans="1:6" s="34" customFormat="1">
      <c r="A298" s="29"/>
      <c r="B298" s="29"/>
      <c r="C298" s="29"/>
      <c r="D298" s="29"/>
      <c r="E298" s="29"/>
      <c r="F298" s="29"/>
    </row>
    <row r="299" spans="1:6" s="34" customFormat="1">
      <c r="A299" s="29"/>
      <c r="B299" s="29"/>
      <c r="C299" s="29"/>
      <c r="D299" s="29"/>
      <c r="E299" s="29"/>
      <c r="F299" s="29"/>
    </row>
    <row r="300" spans="1:6" s="34" customFormat="1">
      <c r="A300" s="29"/>
      <c r="B300" s="29"/>
      <c r="C300" s="29"/>
      <c r="D300" s="29"/>
      <c r="E300" s="29"/>
      <c r="F300" s="29"/>
    </row>
    <row r="301" spans="1:6" s="34" customFormat="1">
      <c r="A301" s="29"/>
      <c r="B301" s="29"/>
      <c r="C301" s="29"/>
      <c r="D301" s="29"/>
      <c r="E301" s="29"/>
      <c r="F301" s="29"/>
    </row>
    <row r="302" spans="1:6" s="34" customFormat="1">
      <c r="A302" s="29"/>
      <c r="B302" s="29"/>
      <c r="C302" s="29"/>
      <c r="D302" s="29"/>
      <c r="E302" s="29"/>
      <c r="F302" s="29"/>
    </row>
    <row r="303" spans="1:6" s="34" customFormat="1">
      <c r="A303" s="29"/>
      <c r="B303" s="29"/>
      <c r="C303" s="29"/>
      <c r="D303" s="29"/>
      <c r="E303" s="29"/>
      <c r="F303" s="29"/>
    </row>
    <row r="304" spans="1:6" s="34" customFormat="1">
      <c r="A304" s="29"/>
      <c r="B304" s="29"/>
      <c r="C304" s="29"/>
      <c r="D304" s="29"/>
      <c r="E304" s="29"/>
      <c r="F304" s="29"/>
    </row>
    <row r="305" spans="1:6" s="34" customFormat="1">
      <c r="A305" s="29"/>
      <c r="B305" s="29"/>
      <c r="C305" s="29"/>
      <c r="D305" s="29"/>
      <c r="E305" s="29"/>
      <c r="F305" s="29"/>
    </row>
    <row r="306" spans="1:6" s="34" customFormat="1">
      <c r="A306" s="29"/>
      <c r="B306" s="29"/>
      <c r="C306" s="29"/>
      <c r="D306" s="29"/>
      <c r="E306" s="29"/>
      <c r="F306" s="29"/>
    </row>
    <row r="307" spans="1:6" s="34" customFormat="1">
      <c r="A307" s="29"/>
      <c r="B307" s="29"/>
      <c r="C307" s="29"/>
      <c r="D307" s="29"/>
      <c r="E307" s="29"/>
      <c r="F307" s="29"/>
    </row>
    <row r="308" spans="1:6" s="34" customFormat="1">
      <c r="A308" s="29"/>
      <c r="B308" s="29"/>
      <c r="C308" s="29"/>
      <c r="D308" s="29"/>
      <c r="E308" s="29"/>
      <c r="F308" s="29"/>
    </row>
    <row r="309" spans="1:6" s="34" customFormat="1">
      <c r="A309" s="29"/>
      <c r="B309" s="29"/>
      <c r="C309" s="29"/>
      <c r="D309" s="29"/>
      <c r="E309" s="29"/>
      <c r="F309" s="29"/>
    </row>
    <row r="310" spans="1:6" s="34" customFormat="1">
      <c r="A310" s="29"/>
      <c r="B310" s="29"/>
      <c r="C310" s="29"/>
      <c r="D310" s="29"/>
      <c r="E310" s="29"/>
      <c r="F310" s="29"/>
    </row>
    <row r="311" spans="1:6" s="34" customFormat="1">
      <c r="A311" s="29"/>
      <c r="B311" s="29"/>
      <c r="C311" s="29"/>
      <c r="D311" s="29"/>
      <c r="E311" s="29"/>
      <c r="F311" s="29"/>
    </row>
    <row r="312" spans="1:6" s="34" customFormat="1">
      <c r="A312" s="29"/>
      <c r="B312" s="29"/>
      <c r="C312" s="29"/>
      <c r="D312" s="29"/>
      <c r="E312" s="29"/>
      <c r="F312" s="29"/>
    </row>
    <row r="313" spans="1:6" s="34" customFormat="1">
      <c r="A313" s="29"/>
      <c r="B313" s="29"/>
      <c r="C313" s="29"/>
      <c r="D313" s="29"/>
      <c r="E313" s="29"/>
      <c r="F313" s="29"/>
    </row>
    <row r="314" spans="1:6" s="34" customFormat="1">
      <c r="A314" s="29"/>
      <c r="B314" s="29"/>
      <c r="C314" s="29"/>
      <c r="D314" s="29"/>
      <c r="E314" s="29"/>
      <c r="F314" s="29"/>
    </row>
    <row r="315" spans="1:6" s="34" customFormat="1">
      <c r="A315" s="29"/>
      <c r="B315" s="29"/>
      <c r="C315" s="29"/>
      <c r="D315" s="29"/>
      <c r="E315" s="29"/>
      <c r="F315" s="29"/>
    </row>
    <row r="316" spans="1:6" s="34" customFormat="1">
      <c r="A316" s="29"/>
      <c r="B316" s="29"/>
      <c r="C316" s="29"/>
      <c r="D316" s="29"/>
      <c r="E316" s="29"/>
      <c r="F316" s="29"/>
    </row>
    <row r="317" spans="1:6" s="34" customFormat="1">
      <c r="A317" s="29"/>
      <c r="B317" s="29"/>
      <c r="C317" s="29"/>
      <c r="D317" s="29"/>
      <c r="E317" s="29"/>
      <c r="F317" s="29"/>
    </row>
    <row r="318" spans="1:6" s="34" customFormat="1">
      <c r="A318" s="29"/>
      <c r="B318" s="29"/>
      <c r="C318" s="29"/>
      <c r="D318" s="29"/>
      <c r="E318" s="29"/>
      <c r="F318" s="29"/>
    </row>
    <row r="319" spans="1:6" s="34" customFormat="1">
      <c r="A319" s="29"/>
      <c r="B319" s="29"/>
      <c r="C319" s="29"/>
      <c r="D319" s="29"/>
      <c r="E319" s="29"/>
      <c r="F319" s="29"/>
    </row>
    <row r="320" spans="1:6" s="34" customFormat="1">
      <c r="A320" s="29"/>
      <c r="B320" s="29"/>
      <c r="C320" s="29"/>
      <c r="D320" s="29"/>
      <c r="E320" s="29"/>
      <c r="F320" s="29"/>
    </row>
    <row r="321" spans="1:6" s="34" customFormat="1">
      <c r="A321" s="29"/>
      <c r="B321" s="29"/>
      <c r="C321" s="29"/>
      <c r="D321" s="29"/>
      <c r="E321" s="29"/>
      <c r="F321" s="29"/>
    </row>
    <row r="322" spans="1:6" s="34" customFormat="1">
      <c r="A322" s="29"/>
      <c r="B322" s="29"/>
      <c r="C322" s="29"/>
      <c r="D322" s="29"/>
      <c r="E322" s="29"/>
      <c r="F322" s="29"/>
    </row>
    <row r="323" spans="1:6" s="34" customFormat="1">
      <c r="A323" s="29"/>
      <c r="B323" s="29"/>
      <c r="C323" s="29"/>
      <c r="D323" s="29"/>
      <c r="E323" s="29"/>
      <c r="F323" s="29"/>
    </row>
    <row r="324" spans="1:6" s="34" customFormat="1">
      <c r="A324" s="29"/>
      <c r="B324" s="29"/>
      <c r="C324" s="29"/>
      <c r="D324" s="29"/>
      <c r="E324" s="29"/>
      <c r="F324" s="29"/>
    </row>
    <row r="325" spans="1:6" s="34" customFormat="1">
      <c r="A325" s="29"/>
      <c r="B325" s="29"/>
      <c r="C325" s="29"/>
      <c r="D325" s="29"/>
      <c r="E325" s="29"/>
      <c r="F325" s="29"/>
    </row>
    <row r="326" spans="1:6" s="34" customFormat="1">
      <c r="A326" s="29"/>
      <c r="B326" s="29"/>
      <c r="C326" s="29"/>
      <c r="D326" s="29"/>
      <c r="E326" s="29"/>
      <c r="F326" s="29"/>
    </row>
    <row r="327" spans="1:6" s="34" customFormat="1">
      <c r="A327" s="29"/>
      <c r="B327" s="29"/>
      <c r="C327" s="29"/>
      <c r="D327" s="29"/>
      <c r="E327" s="29"/>
      <c r="F327" s="29"/>
    </row>
    <row r="328" spans="1:6" s="34" customFormat="1">
      <c r="A328" s="29"/>
      <c r="B328" s="29"/>
      <c r="C328" s="29"/>
      <c r="D328" s="29"/>
      <c r="E328" s="29"/>
      <c r="F328" s="29"/>
    </row>
    <row r="329" spans="1:6" s="34" customFormat="1">
      <c r="A329" s="29"/>
      <c r="B329" s="29"/>
      <c r="C329" s="29"/>
      <c r="D329" s="29"/>
      <c r="E329" s="29"/>
      <c r="F329" s="29"/>
    </row>
    <row r="330" spans="1:6" s="34" customFormat="1">
      <c r="A330" s="29"/>
      <c r="B330" s="29"/>
      <c r="C330" s="29"/>
      <c r="D330" s="29"/>
      <c r="E330" s="29"/>
      <c r="F330" s="29"/>
    </row>
    <row r="331" spans="1:6" s="34" customFormat="1">
      <c r="A331" s="29"/>
      <c r="B331" s="29"/>
      <c r="C331" s="29"/>
      <c r="D331" s="29"/>
      <c r="E331" s="29"/>
      <c r="F331" s="29"/>
    </row>
    <row r="332" spans="1:6" s="34" customFormat="1">
      <c r="A332" s="29"/>
      <c r="B332" s="29"/>
      <c r="C332" s="29"/>
      <c r="D332" s="29"/>
      <c r="E332" s="29"/>
      <c r="F332" s="29"/>
    </row>
    <row r="333" spans="1:6" s="34" customFormat="1">
      <c r="A333" s="29"/>
      <c r="B333" s="29"/>
      <c r="C333" s="29"/>
      <c r="D333" s="29"/>
      <c r="E333" s="29"/>
      <c r="F333" s="29"/>
    </row>
    <row r="334" spans="1:6" s="34" customFormat="1">
      <c r="A334" s="29"/>
      <c r="B334" s="29"/>
      <c r="C334" s="29"/>
      <c r="D334" s="29"/>
      <c r="E334" s="29"/>
      <c r="F334" s="29"/>
    </row>
    <row r="335" spans="1:6" s="34" customFormat="1">
      <c r="A335" s="29"/>
      <c r="B335" s="29"/>
      <c r="C335" s="29"/>
      <c r="D335" s="29"/>
      <c r="E335" s="29"/>
      <c r="F335" s="29"/>
    </row>
    <row r="336" spans="1:6" s="34" customFormat="1">
      <c r="A336" s="29"/>
      <c r="B336" s="29"/>
      <c r="C336" s="29"/>
      <c r="D336" s="29"/>
      <c r="E336" s="29"/>
      <c r="F336" s="29"/>
    </row>
    <row r="337" spans="1:6" s="34" customFormat="1">
      <c r="A337" s="29"/>
      <c r="B337" s="29"/>
      <c r="C337" s="29"/>
      <c r="D337" s="29"/>
      <c r="E337" s="29"/>
      <c r="F337" s="29"/>
    </row>
    <row r="338" spans="1:6" s="34" customFormat="1">
      <c r="A338" s="29"/>
      <c r="B338" s="29"/>
      <c r="C338" s="29"/>
      <c r="D338" s="29"/>
      <c r="E338" s="29"/>
      <c r="F338" s="29"/>
    </row>
    <row r="339" spans="1:6" s="34" customFormat="1">
      <c r="A339" s="29"/>
      <c r="B339" s="29"/>
      <c r="C339" s="29"/>
      <c r="D339" s="29"/>
      <c r="E339" s="29"/>
      <c r="F339" s="29"/>
    </row>
    <row r="340" spans="1:6" s="34" customFormat="1">
      <c r="A340" s="29"/>
      <c r="B340" s="29"/>
      <c r="C340" s="29"/>
      <c r="D340" s="29"/>
      <c r="E340" s="29"/>
      <c r="F340" s="29"/>
    </row>
    <row r="341" spans="1:6" s="34" customFormat="1">
      <c r="A341" s="29"/>
      <c r="B341" s="29"/>
      <c r="C341" s="29"/>
      <c r="D341" s="29"/>
      <c r="E341" s="29"/>
      <c r="F341" s="29"/>
    </row>
    <row r="342" spans="1:6" s="34" customFormat="1">
      <c r="A342" s="29"/>
      <c r="B342" s="29"/>
      <c r="C342" s="29"/>
      <c r="D342" s="29"/>
      <c r="E342" s="29"/>
      <c r="F342" s="29"/>
    </row>
    <row r="343" spans="1:6" s="34" customFormat="1">
      <c r="A343" s="29"/>
      <c r="B343" s="29"/>
      <c r="C343" s="29"/>
      <c r="D343" s="29"/>
      <c r="E343" s="29"/>
      <c r="F343" s="29"/>
    </row>
    <row r="344" spans="1:6" s="34" customFormat="1">
      <c r="A344" s="29"/>
      <c r="B344" s="29"/>
      <c r="C344" s="29"/>
      <c r="D344" s="29"/>
      <c r="E344" s="29"/>
      <c r="F344" s="29"/>
    </row>
    <row r="345" spans="1:6" s="34" customFormat="1">
      <c r="A345" s="29"/>
      <c r="B345" s="29"/>
      <c r="C345" s="29"/>
      <c r="D345" s="29"/>
      <c r="E345" s="29"/>
      <c r="F345" s="29"/>
    </row>
    <row r="346" spans="1:6" s="34" customFormat="1">
      <c r="A346" s="29"/>
      <c r="B346" s="29"/>
      <c r="C346" s="29"/>
      <c r="D346" s="29"/>
      <c r="E346" s="29"/>
      <c r="F346" s="29"/>
    </row>
    <row r="347" spans="1:6" s="34" customFormat="1">
      <c r="A347" s="29"/>
      <c r="B347" s="29"/>
      <c r="C347" s="29"/>
      <c r="D347" s="29"/>
      <c r="E347" s="29"/>
      <c r="F347" s="29"/>
    </row>
    <row r="348" spans="1:6" s="34" customFormat="1">
      <c r="A348" s="29"/>
      <c r="B348" s="29"/>
      <c r="C348" s="29"/>
      <c r="D348" s="29"/>
      <c r="E348" s="29"/>
      <c r="F348" s="29"/>
    </row>
    <row r="349" spans="1:6" s="34" customFormat="1">
      <c r="A349" s="29"/>
      <c r="B349" s="29"/>
      <c r="C349" s="29"/>
      <c r="D349" s="29"/>
      <c r="E349" s="29"/>
      <c r="F349" s="29"/>
    </row>
    <row r="350" spans="1:6" s="34" customFormat="1">
      <c r="A350" s="29"/>
      <c r="B350" s="29"/>
      <c r="C350" s="29"/>
      <c r="D350" s="29"/>
      <c r="E350" s="29"/>
      <c r="F350" s="29"/>
    </row>
    <row r="351" spans="1:6" s="34" customFormat="1">
      <c r="A351" s="29"/>
      <c r="B351" s="29"/>
      <c r="C351" s="29"/>
      <c r="D351" s="29"/>
      <c r="E351" s="29"/>
      <c r="F351" s="29"/>
    </row>
    <row r="352" spans="1:6" s="34" customFormat="1">
      <c r="A352" s="29"/>
      <c r="B352" s="29"/>
      <c r="C352" s="29"/>
      <c r="D352" s="29"/>
      <c r="E352" s="29"/>
      <c r="F352" s="29"/>
    </row>
    <row r="353" spans="1:6" s="34" customFormat="1">
      <c r="A353" s="29"/>
      <c r="B353" s="29"/>
      <c r="C353" s="29"/>
      <c r="D353" s="29"/>
      <c r="E353" s="29"/>
      <c r="F353" s="29"/>
    </row>
    <row r="354" spans="1:6" s="34" customFormat="1">
      <c r="A354" s="29"/>
      <c r="B354" s="29"/>
      <c r="C354" s="29"/>
      <c r="D354" s="29"/>
      <c r="E354" s="29"/>
      <c r="F354" s="29"/>
    </row>
    <row r="355" spans="1:6" s="34" customFormat="1">
      <c r="A355" s="29"/>
      <c r="B355" s="29"/>
      <c r="C355" s="29"/>
      <c r="D355" s="29"/>
      <c r="E355" s="29"/>
      <c r="F355" s="29"/>
    </row>
    <row r="356" spans="1:6" s="34" customFormat="1">
      <c r="A356" s="29"/>
      <c r="B356" s="29"/>
      <c r="C356" s="29"/>
      <c r="D356" s="29"/>
      <c r="E356" s="29"/>
      <c r="F356" s="29"/>
    </row>
    <row r="357" spans="1:6" s="34" customFormat="1">
      <c r="A357" s="29"/>
      <c r="B357" s="29"/>
      <c r="C357" s="29"/>
      <c r="D357" s="29"/>
      <c r="E357" s="29"/>
      <c r="F357" s="29"/>
    </row>
    <row r="358" spans="1:6" s="34" customFormat="1">
      <c r="A358" s="29"/>
      <c r="B358" s="29"/>
      <c r="C358" s="29"/>
      <c r="D358" s="29"/>
      <c r="E358" s="29"/>
      <c r="F358" s="29"/>
    </row>
    <row r="359" spans="1:6" s="34" customFormat="1">
      <c r="A359" s="29"/>
      <c r="B359" s="29"/>
      <c r="C359" s="29"/>
      <c r="D359" s="29"/>
      <c r="E359" s="29"/>
      <c r="F359" s="29"/>
    </row>
    <row r="360" spans="1:6" s="34" customFormat="1">
      <c r="A360" s="29"/>
      <c r="B360" s="29"/>
      <c r="C360" s="29"/>
      <c r="D360" s="29"/>
      <c r="E360" s="29"/>
      <c r="F360" s="29"/>
    </row>
    <row r="361" spans="1:6" s="34" customFormat="1">
      <c r="A361" s="29"/>
      <c r="B361" s="29"/>
      <c r="C361" s="29"/>
      <c r="D361" s="29"/>
      <c r="E361" s="29"/>
      <c r="F361" s="29"/>
    </row>
    <row r="362" spans="1:6" s="34" customFormat="1">
      <c r="A362" s="29"/>
      <c r="B362" s="29"/>
      <c r="C362" s="29"/>
      <c r="D362" s="29"/>
      <c r="E362" s="29"/>
      <c r="F362" s="29"/>
    </row>
    <row r="363" spans="1:6" s="34" customFormat="1">
      <c r="A363" s="29"/>
      <c r="B363" s="29"/>
      <c r="C363" s="29"/>
      <c r="D363" s="29"/>
      <c r="E363" s="29"/>
      <c r="F363" s="29"/>
    </row>
    <row r="364" spans="1:6" s="34" customFormat="1">
      <c r="A364" s="29"/>
      <c r="B364" s="29"/>
      <c r="C364" s="29"/>
      <c r="D364" s="29"/>
      <c r="E364" s="29"/>
      <c r="F364" s="29"/>
    </row>
    <row r="365" spans="1:6" s="34" customFormat="1">
      <c r="A365" s="29"/>
      <c r="B365" s="29"/>
      <c r="C365" s="29"/>
      <c r="D365" s="29"/>
      <c r="E365" s="29"/>
      <c r="F365" s="29"/>
    </row>
    <row r="366" spans="1:6" s="34" customFormat="1">
      <c r="A366" s="29"/>
      <c r="B366" s="29"/>
      <c r="C366" s="29"/>
      <c r="D366" s="29"/>
      <c r="E366" s="29"/>
      <c r="F366" s="29"/>
    </row>
    <row r="367" spans="1:6" s="34" customFormat="1">
      <c r="A367" s="29"/>
      <c r="B367" s="29"/>
      <c r="C367" s="29"/>
      <c r="D367" s="29"/>
      <c r="E367" s="29"/>
      <c r="F367" s="29"/>
    </row>
    <row r="368" spans="1:6" s="34" customFormat="1">
      <c r="A368" s="29"/>
      <c r="B368" s="29"/>
      <c r="C368" s="29"/>
      <c r="D368" s="29"/>
      <c r="E368" s="29"/>
      <c r="F368" s="29"/>
    </row>
    <row r="369" spans="1:6" s="34" customFormat="1">
      <c r="A369" s="29"/>
      <c r="B369" s="29"/>
      <c r="C369" s="29"/>
      <c r="D369" s="29"/>
      <c r="E369" s="29"/>
      <c r="F369" s="29"/>
    </row>
    <row r="370" spans="1:6" s="34" customFormat="1">
      <c r="A370" s="29"/>
      <c r="B370" s="29"/>
      <c r="C370" s="29"/>
      <c r="D370" s="29"/>
      <c r="E370" s="29"/>
      <c r="F370" s="29"/>
    </row>
    <row r="371" spans="1:6" s="34" customFormat="1">
      <c r="A371" s="29"/>
      <c r="B371" s="29"/>
      <c r="C371" s="29"/>
      <c r="D371" s="29"/>
      <c r="E371" s="29"/>
      <c r="F371" s="29"/>
    </row>
    <row r="372" spans="1:6" s="34" customFormat="1">
      <c r="A372" s="29"/>
      <c r="B372" s="29"/>
      <c r="C372" s="29"/>
      <c r="D372" s="29"/>
      <c r="E372" s="29"/>
      <c r="F372" s="29"/>
    </row>
    <row r="373" spans="1:6" s="34" customFormat="1">
      <c r="A373" s="29"/>
      <c r="B373" s="29"/>
      <c r="C373" s="29"/>
      <c r="D373" s="29"/>
      <c r="E373" s="29"/>
      <c r="F373" s="29"/>
    </row>
    <row r="374" spans="1:6" s="34" customFormat="1">
      <c r="A374" s="29"/>
      <c r="B374" s="29"/>
      <c r="C374" s="29"/>
      <c r="D374" s="29"/>
      <c r="E374" s="29"/>
      <c r="F374" s="29"/>
    </row>
    <row r="375" spans="1:6" s="34" customFormat="1">
      <c r="A375" s="29"/>
      <c r="B375" s="29"/>
      <c r="C375" s="29"/>
      <c r="D375" s="29"/>
      <c r="E375" s="29"/>
      <c r="F375" s="29"/>
    </row>
    <row r="376" spans="1:6" s="34" customFormat="1">
      <c r="A376" s="29"/>
      <c r="B376" s="29"/>
      <c r="C376" s="29"/>
      <c r="D376" s="29"/>
      <c r="E376" s="29"/>
      <c r="F376" s="29"/>
    </row>
    <row r="377" spans="1:6" s="34" customFormat="1">
      <c r="A377" s="29"/>
      <c r="B377" s="29"/>
      <c r="C377" s="29"/>
      <c r="D377" s="29"/>
      <c r="E377" s="29"/>
      <c r="F377" s="29"/>
    </row>
    <row r="378" spans="1:6" s="34" customFormat="1">
      <c r="A378" s="29"/>
      <c r="B378" s="29"/>
      <c r="C378" s="29"/>
      <c r="D378" s="29"/>
      <c r="E378" s="29"/>
      <c r="F378" s="29"/>
    </row>
    <row r="379" spans="1:6" s="34" customFormat="1">
      <c r="A379" s="29"/>
      <c r="B379" s="29"/>
      <c r="C379" s="29"/>
      <c r="D379" s="29"/>
      <c r="E379" s="29"/>
      <c r="F379" s="29"/>
    </row>
    <row r="380" spans="1:6" s="34" customFormat="1">
      <c r="A380" s="29"/>
      <c r="B380" s="29"/>
      <c r="C380" s="29"/>
      <c r="D380" s="29"/>
      <c r="E380" s="29"/>
      <c r="F380" s="29"/>
    </row>
    <row r="381" spans="1:6" s="34" customFormat="1">
      <c r="A381" s="29"/>
      <c r="B381" s="29"/>
      <c r="C381" s="29"/>
      <c r="D381" s="29"/>
      <c r="E381" s="29"/>
      <c r="F381" s="29"/>
    </row>
    <row r="382" spans="1:6" s="34" customFormat="1">
      <c r="A382" s="29"/>
      <c r="B382" s="29"/>
      <c r="C382" s="29"/>
      <c r="D382" s="29"/>
      <c r="E382" s="29"/>
      <c r="F382" s="29"/>
    </row>
    <row r="383" spans="1:6" s="34" customFormat="1">
      <c r="A383" s="29"/>
      <c r="B383" s="29"/>
      <c r="C383" s="29"/>
      <c r="D383" s="29"/>
      <c r="E383" s="29"/>
      <c r="F383" s="29"/>
    </row>
    <row r="384" spans="1:6" s="34" customFormat="1">
      <c r="A384" s="29"/>
      <c r="B384" s="29"/>
      <c r="C384" s="29"/>
      <c r="D384" s="29"/>
      <c r="E384" s="29"/>
      <c r="F384" s="29"/>
    </row>
    <row r="385" spans="1:6" s="34" customFormat="1">
      <c r="A385" s="29"/>
      <c r="B385" s="29"/>
      <c r="C385" s="29"/>
      <c r="D385" s="29"/>
      <c r="E385" s="29"/>
      <c r="F385" s="29"/>
    </row>
    <row r="386" spans="1:6" s="34" customFormat="1">
      <c r="A386" s="29"/>
      <c r="B386" s="29"/>
      <c r="C386" s="29"/>
      <c r="D386" s="29"/>
      <c r="E386" s="29"/>
      <c r="F386" s="29"/>
    </row>
    <row r="387" spans="1:6" s="34" customFormat="1">
      <c r="A387" s="29"/>
      <c r="B387" s="29"/>
      <c r="C387" s="29"/>
      <c r="D387" s="29"/>
      <c r="E387" s="29"/>
      <c r="F387" s="29"/>
    </row>
    <row r="388" spans="1:6" s="34" customFormat="1">
      <c r="A388" s="29"/>
      <c r="B388" s="29"/>
      <c r="C388" s="29"/>
      <c r="D388" s="29"/>
      <c r="E388" s="29"/>
      <c r="F388" s="29"/>
    </row>
    <row r="389" spans="1:6" s="34" customFormat="1">
      <c r="A389" s="29"/>
      <c r="B389" s="29"/>
      <c r="C389" s="29"/>
      <c r="D389" s="29"/>
      <c r="E389" s="29"/>
      <c r="F389" s="29"/>
    </row>
    <row r="390" spans="1:6" s="34" customFormat="1">
      <c r="A390" s="29"/>
      <c r="B390" s="29"/>
      <c r="C390" s="29"/>
      <c r="D390" s="29"/>
      <c r="E390" s="29"/>
      <c r="F390" s="29"/>
    </row>
    <row r="391" spans="1:6" s="34" customFormat="1">
      <c r="A391" s="29"/>
      <c r="B391" s="29"/>
      <c r="C391" s="29"/>
      <c r="D391" s="29"/>
      <c r="E391" s="29"/>
      <c r="F391" s="29"/>
    </row>
    <row r="392" spans="1:6" s="34" customFormat="1">
      <c r="A392" s="29"/>
      <c r="B392" s="29"/>
      <c r="C392" s="29"/>
      <c r="D392" s="29"/>
      <c r="E392" s="29"/>
      <c r="F392" s="29"/>
    </row>
    <row r="393" spans="1:6" s="34" customFormat="1">
      <c r="A393" s="29"/>
      <c r="B393" s="29"/>
      <c r="C393" s="29"/>
      <c r="D393" s="29"/>
      <c r="E393" s="29"/>
      <c r="F393" s="29"/>
    </row>
    <row r="394" spans="1:6" s="34" customFormat="1">
      <c r="A394" s="29"/>
      <c r="B394" s="29"/>
      <c r="C394" s="29"/>
      <c r="D394" s="29"/>
      <c r="E394" s="29"/>
      <c r="F394" s="29"/>
    </row>
    <row r="395" spans="1:6" s="34" customFormat="1">
      <c r="A395" s="29"/>
      <c r="B395" s="29"/>
      <c r="C395" s="29"/>
      <c r="D395" s="29"/>
      <c r="E395" s="29"/>
      <c r="F395" s="29"/>
    </row>
    <row r="396" spans="1:6" s="34" customFormat="1">
      <c r="A396" s="29"/>
      <c r="B396" s="29"/>
      <c r="C396" s="29"/>
      <c r="D396" s="29"/>
      <c r="E396" s="29"/>
      <c r="F396" s="29"/>
    </row>
    <row r="397" spans="1:6" s="34" customFormat="1">
      <c r="A397" s="29"/>
      <c r="B397" s="29"/>
      <c r="C397" s="29"/>
      <c r="D397" s="29"/>
      <c r="E397" s="29"/>
      <c r="F397" s="29"/>
    </row>
    <row r="398" spans="1:6" s="34" customFormat="1">
      <c r="A398" s="29"/>
      <c r="B398" s="29"/>
      <c r="C398" s="29"/>
      <c r="D398" s="29"/>
      <c r="E398" s="29"/>
      <c r="F398" s="29"/>
    </row>
    <row r="399" spans="1:6" s="34" customFormat="1">
      <c r="A399" s="29"/>
      <c r="B399" s="29"/>
      <c r="C399" s="29"/>
      <c r="D399" s="29"/>
      <c r="E399" s="29"/>
      <c r="F399" s="29"/>
    </row>
    <row r="400" spans="1:6" s="34" customFormat="1">
      <c r="A400" s="29"/>
      <c r="B400" s="29"/>
      <c r="C400" s="29"/>
      <c r="D400" s="29"/>
      <c r="E400" s="29"/>
      <c r="F400" s="29"/>
    </row>
    <row r="401" spans="1:6" s="34" customFormat="1">
      <c r="A401" s="29"/>
      <c r="B401" s="29"/>
      <c r="C401" s="29"/>
      <c r="D401" s="29"/>
      <c r="E401" s="29"/>
      <c r="F401" s="29"/>
    </row>
    <row r="402" spans="1:6" s="34" customFormat="1">
      <c r="A402" s="29"/>
      <c r="B402" s="29"/>
      <c r="C402" s="29"/>
      <c r="D402" s="29"/>
      <c r="E402" s="29"/>
      <c r="F402" s="29"/>
    </row>
    <row r="403" spans="1:6" s="34" customFormat="1">
      <c r="A403" s="29"/>
      <c r="B403" s="29"/>
      <c r="C403" s="29"/>
      <c r="D403" s="29"/>
      <c r="E403" s="29"/>
      <c r="F403" s="29"/>
    </row>
    <row r="404" spans="1:6" s="34" customFormat="1">
      <c r="A404" s="29"/>
      <c r="B404" s="29"/>
      <c r="C404" s="29"/>
      <c r="D404" s="29"/>
      <c r="E404" s="29"/>
      <c r="F404" s="29"/>
    </row>
    <row r="405" spans="1:6" s="34" customFormat="1">
      <c r="A405" s="29"/>
      <c r="B405" s="29"/>
      <c r="C405" s="29"/>
      <c r="D405" s="29"/>
      <c r="E405" s="29"/>
      <c r="F405" s="29"/>
    </row>
    <row r="406" spans="1:6" s="34" customFormat="1">
      <c r="A406" s="29"/>
      <c r="B406" s="29"/>
      <c r="C406" s="29"/>
      <c r="D406" s="29"/>
      <c r="E406" s="29"/>
      <c r="F406" s="29"/>
    </row>
    <row r="407" spans="1:6" s="34" customFormat="1">
      <c r="A407" s="29"/>
      <c r="B407" s="29"/>
      <c r="C407" s="29"/>
      <c r="D407" s="29"/>
      <c r="E407" s="29"/>
      <c r="F407" s="29"/>
    </row>
    <row r="408" spans="1:6" s="34" customFormat="1">
      <c r="A408" s="29"/>
      <c r="B408" s="29"/>
      <c r="C408" s="29"/>
      <c r="D408" s="29"/>
      <c r="E408" s="29"/>
      <c r="F408" s="29"/>
    </row>
    <row r="409" spans="1:6" s="34" customFormat="1">
      <c r="A409" s="29"/>
      <c r="B409" s="29"/>
      <c r="C409" s="29"/>
      <c r="D409" s="29"/>
      <c r="E409" s="29"/>
      <c r="F409" s="29"/>
    </row>
    <row r="410" spans="1:6" s="34" customFormat="1">
      <c r="A410" s="29"/>
      <c r="B410" s="29"/>
      <c r="C410" s="29"/>
      <c r="D410" s="29"/>
      <c r="E410" s="29"/>
      <c r="F410" s="29"/>
    </row>
    <row r="411" spans="1:6" s="34" customFormat="1">
      <c r="A411" s="29"/>
      <c r="B411" s="29"/>
      <c r="C411" s="29"/>
      <c r="D411" s="29"/>
      <c r="E411" s="29"/>
      <c r="F411" s="29"/>
    </row>
    <row r="412" spans="1:6" s="34" customFormat="1">
      <c r="A412" s="29"/>
      <c r="B412" s="29"/>
      <c r="C412" s="29"/>
      <c r="D412" s="29"/>
      <c r="E412" s="29"/>
      <c r="F412" s="29"/>
    </row>
    <row r="413" spans="1:6" s="34" customFormat="1">
      <c r="A413" s="29"/>
      <c r="B413" s="29"/>
      <c r="C413" s="29"/>
      <c r="D413" s="29"/>
      <c r="E413" s="29"/>
      <c r="F413" s="29"/>
    </row>
    <row r="414" spans="1:6" s="34" customFormat="1">
      <c r="A414" s="29"/>
      <c r="B414" s="29"/>
      <c r="C414" s="29"/>
      <c r="D414" s="29"/>
      <c r="E414" s="29"/>
      <c r="F414" s="29"/>
    </row>
    <row r="415" spans="1:6" s="34" customFormat="1">
      <c r="A415" s="29"/>
      <c r="B415" s="29"/>
      <c r="C415" s="29"/>
      <c r="D415" s="29"/>
      <c r="E415" s="29"/>
      <c r="F415" s="29"/>
    </row>
    <row r="416" spans="1:6" s="34" customFormat="1">
      <c r="A416" s="29"/>
      <c r="B416" s="29"/>
      <c r="C416" s="29"/>
      <c r="D416" s="29"/>
      <c r="E416" s="29"/>
      <c r="F416" s="29"/>
    </row>
    <row r="417" spans="1:6" s="34" customFormat="1">
      <c r="A417" s="29"/>
      <c r="B417" s="29"/>
      <c r="C417" s="29"/>
      <c r="D417" s="29"/>
      <c r="E417" s="29"/>
      <c r="F417" s="29"/>
    </row>
    <row r="418" spans="1:6" s="34" customFormat="1">
      <c r="A418" s="29"/>
      <c r="B418" s="29"/>
      <c r="C418" s="29"/>
      <c r="D418" s="29"/>
      <c r="E418" s="29"/>
      <c r="F418" s="29"/>
    </row>
    <row r="419" spans="1:6" s="34" customFormat="1">
      <c r="A419" s="29"/>
      <c r="B419" s="29"/>
      <c r="C419" s="29"/>
      <c r="D419" s="29"/>
      <c r="E419" s="29"/>
      <c r="F419" s="29"/>
    </row>
    <row r="420" spans="1:6" s="34" customFormat="1">
      <c r="A420" s="29"/>
      <c r="B420" s="29"/>
      <c r="C420" s="29"/>
      <c r="D420" s="29"/>
      <c r="E420" s="29"/>
      <c r="F420" s="29"/>
    </row>
    <row r="421" spans="1:6" s="34" customFormat="1">
      <c r="A421" s="29"/>
      <c r="B421" s="29"/>
      <c r="C421" s="29"/>
      <c r="D421" s="29"/>
      <c r="E421" s="29"/>
      <c r="F421" s="29"/>
    </row>
    <row r="422" spans="1:6" s="34" customFormat="1">
      <c r="A422" s="29"/>
      <c r="B422" s="29"/>
      <c r="C422" s="29"/>
      <c r="D422" s="29"/>
      <c r="E422" s="29"/>
      <c r="F422" s="29"/>
    </row>
    <row r="423" spans="1:6" s="34" customFormat="1">
      <c r="A423" s="29"/>
      <c r="B423" s="29"/>
      <c r="C423" s="29"/>
      <c r="D423" s="29"/>
      <c r="E423" s="29"/>
      <c r="F423" s="29"/>
    </row>
    <row r="424" spans="1:6" s="34" customFormat="1">
      <c r="A424" s="29"/>
      <c r="B424" s="29"/>
      <c r="C424" s="29"/>
      <c r="D424" s="29"/>
      <c r="E424" s="29"/>
      <c r="F424" s="29"/>
    </row>
    <row r="425" spans="1:6" s="34" customFormat="1">
      <c r="A425" s="29"/>
      <c r="B425" s="29"/>
      <c r="C425" s="29"/>
      <c r="D425" s="29"/>
      <c r="E425" s="29"/>
      <c r="F425" s="29"/>
    </row>
    <row r="426" spans="1:6" s="34" customFormat="1">
      <c r="A426" s="29"/>
      <c r="B426" s="29"/>
      <c r="C426" s="29"/>
      <c r="D426" s="29"/>
      <c r="E426" s="29"/>
      <c r="F426" s="29"/>
    </row>
    <row r="427" spans="1:6" s="34" customFormat="1">
      <c r="A427" s="29"/>
      <c r="B427" s="29"/>
      <c r="C427" s="29"/>
      <c r="D427" s="29"/>
      <c r="E427" s="29"/>
      <c r="F427" s="29"/>
    </row>
    <row r="428" spans="1:6" s="34" customFormat="1">
      <c r="A428" s="29"/>
      <c r="B428" s="29"/>
      <c r="C428" s="29"/>
      <c r="D428" s="29"/>
      <c r="E428" s="29"/>
      <c r="F428" s="29"/>
    </row>
    <row r="429" spans="1:6" s="34" customFormat="1">
      <c r="A429" s="29"/>
      <c r="B429" s="29"/>
      <c r="C429" s="29"/>
      <c r="D429" s="29"/>
      <c r="E429" s="29"/>
      <c r="F429" s="29"/>
    </row>
    <row r="430" spans="1:6" s="34" customFormat="1">
      <c r="A430" s="29"/>
      <c r="B430" s="29"/>
      <c r="C430" s="29"/>
      <c r="D430" s="29"/>
      <c r="E430" s="29"/>
      <c r="F430" s="29"/>
    </row>
    <row r="431" spans="1:6" s="34" customFormat="1">
      <c r="A431" s="29"/>
      <c r="B431" s="29"/>
      <c r="C431" s="29"/>
      <c r="D431" s="29"/>
      <c r="E431" s="29"/>
      <c r="F431" s="29"/>
    </row>
    <row r="432" spans="1:6" s="34" customFormat="1">
      <c r="A432" s="29"/>
      <c r="B432" s="29"/>
      <c r="C432" s="29"/>
      <c r="D432" s="29"/>
      <c r="E432" s="29"/>
      <c r="F432" s="29"/>
    </row>
    <row r="433" spans="1:6" s="34" customFormat="1">
      <c r="A433" s="29"/>
      <c r="B433" s="29"/>
      <c r="C433" s="29"/>
      <c r="D433" s="29"/>
      <c r="E433" s="29"/>
      <c r="F433" s="29"/>
    </row>
    <row r="434" spans="1:6" s="34" customFormat="1">
      <c r="A434" s="29"/>
      <c r="B434" s="29"/>
      <c r="C434" s="29"/>
      <c r="D434" s="29"/>
      <c r="E434" s="29"/>
      <c r="F434" s="29"/>
    </row>
    <row r="435" spans="1:6" s="34" customFormat="1">
      <c r="A435" s="29"/>
      <c r="B435" s="29"/>
      <c r="C435" s="29"/>
      <c r="D435" s="29"/>
      <c r="E435" s="29"/>
      <c r="F435" s="29"/>
    </row>
    <row r="436" spans="1:6" s="34" customFormat="1">
      <c r="A436" s="29"/>
      <c r="B436" s="29"/>
      <c r="C436" s="29"/>
      <c r="D436" s="29"/>
      <c r="E436" s="29"/>
      <c r="F436" s="29"/>
    </row>
    <row r="437" spans="1:6" s="34" customFormat="1">
      <c r="A437" s="29"/>
      <c r="B437" s="29"/>
      <c r="C437" s="29"/>
      <c r="D437" s="29"/>
      <c r="E437" s="29"/>
      <c r="F437" s="29"/>
    </row>
    <row r="438" spans="1:6" s="34" customFormat="1">
      <c r="A438" s="29"/>
      <c r="B438" s="29"/>
      <c r="C438" s="29"/>
      <c r="D438" s="29"/>
      <c r="E438" s="29"/>
      <c r="F438" s="29"/>
    </row>
    <row r="439" spans="1:6" s="34" customFormat="1">
      <c r="A439" s="29"/>
      <c r="B439" s="29"/>
      <c r="C439" s="29"/>
      <c r="D439" s="29"/>
      <c r="E439" s="29"/>
      <c r="F439" s="29"/>
    </row>
    <row r="440" spans="1:6" s="34" customFormat="1">
      <c r="A440" s="29"/>
      <c r="B440" s="29"/>
      <c r="C440" s="29"/>
      <c r="D440" s="29"/>
      <c r="E440" s="29"/>
      <c r="F440" s="29"/>
    </row>
    <row r="441" spans="1:6" s="34" customFormat="1">
      <c r="A441" s="29"/>
      <c r="B441" s="29"/>
      <c r="C441" s="29"/>
      <c r="D441" s="29"/>
      <c r="E441" s="29"/>
      <c r="F441" s="29"/>
    </row>
    <row r="442" spans="1:6" s="34" customFormat="1">
      <c r="A442" s="29"/>
      <c r="B442" s="29"/>
      <c r="C442" s="29"/>
      <c r="D442" s="29"/>
      <c r="E442" s="29"/>
      <c r="F442" s="29"/>
    </row>
    <row r="443" spans="1:6" s="34" customFormat="1">
      <c r="A443" s="29"/>
      <c r="B443" s="29"/>
      <c r="C443" s="29"/>
      <c r="D443" s="29"/>
      <c r="E443" s="29"/>
      <c r="F443" s="29"/>
    </row>
    <row r="444" spans="1:6" s="34" customFormat="1">
      <c r="A444" s="29"/>
      <c r="B444" s="29"/>
      <c r="C444" s="29"/>
      <c r="D444" s="29"/>
      <c r="E444" s="29"/>
      <c r="F444" s="29"/>
    </row>
    <row r="445" spans="1:6" s="34" customFormat="1">
      <c r="A445" s="29"/>
      <c r="B445" s="29"/>
      <c r="C445" s="29"/>
      <c r="D445" s="29"/>
      <c r="E445" s="29"/>
      <c r="F445" s="29"/>
    </row>
    <row r="446" spans="1:6" s="34" customFormat="1">
      <c r="A446" s="29"/>
      <c r="B446" s="29"/>
      <c r="C446" s="29"/>
      <c r="D446" s="29"/>
      <c r="E446" s="29"/>
      <c r="F446" s="29"/>
    </row>
    <row r="447" spans="1:6" s="34" customFormat="1">
      <c r="A447" s="29"/>
      <c r="B447" s="29"/>
      <c r="C447" s="29"/>
      <c r="D447" s="29"/>
      <c r="E447" s="29"/>
      <c r="F447" s="29"/>
    </row>
    <row r="448" spans="1:6" s="34" customFormat="1">
      <c r="A448" s="29"/>
      <c r="B448" s="29"/>
      <c r="C448" s="29"/>
      <c r="D448" s="29"/>
      <c r="E448" s="29"/>
      <c r="F448" s="29"/>
    </row>
    <row r="449" spans="1:6" s="34" customFormat="1">
      <c r="A449" s="29"/>
      <c r="B449" s="29"/>
      <c r="C449" s="29"/>
      <c r="D449" s="29"/>
      <c r="E449" s="29"/>
      <c r="F449" s="29"/>
    </row>
    <row r="450" spans="1:6" s="34" customFormat="1">
      <c r="A450" s="29"/>
      <c r="B450" s="29"/>
      <c r="C450" s="29"/>
      <c r="D450" s="29"/>
      <c r="E450" s="29"/>
      <c r="F450" s="29"/>
    </row>
    <row r="451" spans="1:6" s="34" customFormat="1">
      <c r="A451" s="29"/>
      <c r="B451" s="29"/>
      <c r="C451" s="29"/>
      <c r="D451" s="29"/>
      <c r="E451" s="29"/>
      <c r="F451" s="29"/>
    </row>
    <row r="452" spans="1:6" s="34" customFormat="1">
      <c r="A452" s="29"/>
      <c r="B452" s="29"/>
      <c r="C452" s="29"/>
      <c r="D452" s="29"/>
      <c r="E452" s="29"/>
      <c r="F452" s="29"/>
    </row>
    <row r="453" spans="1:6" s="34" customFormat="1">
      <c r="A453" s="29"/>
      <c r="B453" s="29"/>
      <c r="C453" s="29"/>
      <c r="D453" s="29"/>
      <c r="E453" s="29"/>
      <c r="F453" s="29"/>
    </row>
    <row r="454" spans="1:6" s="34" customFormat="1">
      <c r="A454" s="29"/>
      <c r="B454" s="29"/>
      <c r="C454" s="29"/>
      <c r="D454" s="29"/>
      <c r="E454" s="29"/>
      <c r="F454" s="29"/>
    </row>
    <row r="455" spans="1:6" s="34" customFormat="1">
      <c r="A455" s="29"/>
      <c r="B455" s="29"/>
      <c r="C455" s="29"/>
      <c r="D455" s="29"/>
      <c r="E455" s="29"/>
      <c r="F455" s="29"/>
    </row>
    <row r="456" spans="1:6" s="34" customFormat="1">
      <c r="A456" s="29"/>
      <c r="B456" s="29"/>
      <c r="C456" s="29"/>
      <c r="D456" s="29"/>
      <c r="E456" s="29"/>
      <c r="F456" s="29"/>
    </row>
    <row r="457" spans="1:6" s="34" customFormat="1">
      <c r="A457" s="29"/>
      <c r="B457" s="29"/>
      <c r="C457" s="29"/>
      <c r="D457" s="29"/>
      <c r="E457" s="29"/>
      <c r="F457" s="29"/>
    </row>
    <row r="458" spans="1:6" s="34" customFormat="1">
      <c r="A458" s="29"/>
      <c r="B458" s="29"/>
      <c r="C458" s="29"/>
      <c r="D458" s="29"/>
      <c r="E458" s="29"/>
      <c r="F458" s="29"/>
    </row>
    <row r="459" spans="1:6" s="34" customFormat="1">
      <c r="A459" s="29"/>
      <c r="B459" s="29"/>
      <c r="C459" s="29"/>
      <c r="D459" s="29"/>
      <c r="E459" s="29"/>
      <c r="F459" s="29"/>
    </row>
    <row r="460" spans="1:6" s="34" customFormat="1">
      <c r="A460" s="29"/>
      <c r="B460" s="29"/>
      <c r="C460" s="29"/>
      <c r="D460" s="29"/>
      <c r="E460" s="29"/>
      <c r="F460" s="29"/>
    </row>
    <row r="461" spans="1:6" s="34" customFormat="1">
      <c r="A461" s="29"/>
      <c r="B461" s="29"/>
      <c r="C461" s="29"/>
      <c r="D461" s="29"/>
      <c r="E461" s="29"/>
      <c r="F461" s="29"/>
    </row>
    <row r="462" spans="1:6" s="34" customFormat="1">
      <c r="A462" s="29"/>
      <c r="B462" s="29"/>
      <c r="C462" s="29"/>
      <c r="D462" s="29"/>
      <c r="E462" s="29"/>
      <c r="F462" s="29"/>
    </row>
    <row r="463" spans="1:6" s="34" customFormat="1">
      <c r="A463" s="29"/>
      <c r="B463" s="29"/>
      <c r="C463" s="29"/>
      <c r="D463" s="29"/>
      <c r="E463" s="29"/>
      <c r="F463" s="29"/>
    </row>
    <row r="464" spans="1:6" s="34" customFormat="1">
      <c r="A464" s="29"/>
      <c r="B464" s="29"/>
      <c r="C464" s="29"/>
      <c r="D464" s="29"/>
      <c r="E464" s="29"/>
      <c r="F464" s="29"/>
    </row>
    <row r="465" spans="1:6" s="34" customFormat="1">
      <c r="A465" s="29"/>
      <c r="B465" s="29"/>
      <c r="C465" s="29"/>
      <c r="D465" s="29"/>
      <c r="E465" s="29"/>
      <c r="F465" s="29"/>
    </row>
    <row r="466" spans="1:6" s="34" customFormat="1">
      <c r="A466" s="29"/>
      <c r="B466" s="29"/>
      <c r="C466" s="29"/>
      <c r="D466" s="29"/>
      <c r="E466" s="29"/>
      <c r="F466" s="29"/>
    </row>
    <row r="467" spans="1:6" s="34" customFormat="1">
      <c r="A467" s="29"/>
      <c r="B467" s="29"/>
      <c r="C467" s="29"/>
      <c r="D467" s="29"/>
      <c r="E467" s="29"/>
      <c r="F467" s="29"/>
    </row>
    <row r="468" spans="1:6" s="34" customFormat="1">
      <c r="A468" s="29"/>
      <c r="B468" s="29"/>
      <c r="C468" s="29"/>
      <c r="D468" s="29"/>
      <c r="E468" s="29"/>
      <c r="F468" s="29"/>
    </row>
    <row r="469" spans="1:6" s="34" customFormat="1">
      <c r="A469" s="29"/>
      <c r="B469" s="29"/>
      <c r="C469" s="29"/>
      <c r="D469" s="29"/>
      <c r="E469" s="29"/>
      <c r="F469" s="29"/>
    </row>
    <row r="470" spans="1:6" s="34" customFormat="1">
      <c r="A470" s="29"/>
      <c r="B470" s="29"/>
      <c r="C470" s="29"/>
      <c r="D470" s="29"/>
      <c r="E470" s="29"/>
      <c r="F470" s="29"/>
    </row>
    <row r="471" spans="1:6" s="34" customFormat="1">
      <c r="A471" s="29"/>
      <c r="B471" s="29"/>
      <c r="C471" s="29"/>
      <c r="D471" s="29"/>
      <c r="E471" s="29"/>
      <c r="F471" s="29"/>
    </row>
    <row r="472" spans="1:6" s="34" customFormat="1">
      <c r="A472" s="29"/>
      <c r="B472" s="29"/>
      <c r="C472" s="29"/>
      <c r="D472" s="29"/>
      <c r="E472" s="29"/>
      <c r="F472" s="29"/>
    </row>
    <row r="473" spans="1:6" s="34" customFormat="1">
      <c r="A473" s="29"/>
      <c r="B473" s="29"/>
      <c r="C473" s="29"/>
      <c r="D473" s="29"/>
      <c r="E473" s="29"/>
      <c r="F473" s="29"/>
    </row>
    <row r="474" spans="1:6" s="34" customFormat="1">
      <c r="A474" s="29"/>
      <c r="B474" s="29"/>
      <c r="C474" s="29"/>
      <c r="D474" s="29"/>
      <c r="E474" s="29"/>
      <c r="F474" s="29"/>
    </row>
    <row r="475" spans="1:6" s="34" customFormat="1">
      <c r="A475" s="29"/>
      <c r="B475" s="29"/>
      <c r="C475" s="29"/>
      <c r="D475" s="29"/>
      <c r="E475" s="29"/>
      <c r="F475" s="29"/>
    </row>
    <row r="476" spans="1:6" s="34" customFormat="1">
      <c r="A476" s="29"/>
      <c r="B476" s="29"/>
      <c r="C476" s="29"/>
      <c r="D476" s="29"/>
      <c r="E476" s="29"/>
      <c r="F476" s="29"/>
    </row>
    <row r="477" spans="1:6" s="34" customFormat="1">
      <c r="A477" s="29"/>
      <c r="B477" s="29"/>
      <c r="C477" s="29"/>
      <c r="D477" s="29"/>
      <c r="E477" s="29"/>
      <c r="F477" s="29"/>
    </row>
    <row r="478" spans="1:6" s="34" customFormat="1">
      <c r="A478" s="29"/>
      <c r="B478" s="29"/>
      <c r="C478" s="29"/>
      <c r="D478" s="29"/>
      <c r="E478" s="29"/>
      <c r="F478" s="29"/>
    </row>
    <row r="479" spans="1:6" s="34" customFormat="1">
      <c r="A479" s="29"/>
      <c r="B479" s="29"/>
      <c r="C479" s="29"/>
      <c r="D479" s="29"/>
      <c r="E479" s="29"/>
      <c r="F479" s="29"/>
    </row>
    <row r="480" spans="1:6" s="34" customFormat="1">
      <c r="A480" s="29"/>
      <c r="B480" s="29"/>
      <c r="C480" s="29"/>
      <c r="D480" s="29"/>
      <c r="E480" s="29"/>
      <c r="F480" s="29"/>
    </row>
    <row r="481" spans="1:6" s="34" customFormat="1">
      <c r="A481" s="29"/>
      <c r="B481" s="29"/>
      <c r="C481" s="29"/>
      <c r="D481" s="29"/>
      <c r="E481" s="29"/>
      <c r="F481" s="29"/>
    </row>
    <row r="482" spans="1:6" s="34" customFormat="1">
      <c r="A482" s="29"/>
      <c r="B482" s="29"/>
      <c r="C482" s="29"/>
      <c r="D482" s="29"/>
      <c r="E482" s="29"/>
      <c r="F482" s="29"/>
    </row>
    <row r="483" spans="1:6" s="34" customFormat="1">
      <c r="A483" s="29"/>
      <c r="B483" s="29"/>
      <c r="C483" s="29"/>
      <c r="D483" s="29"/>
      <c r="E483" s="29"/>
      <c r="F483" s="29"/>
    </row>
    <row r="484" spans="1:6" s="34" customFormat="1">
      <c r="A484" s="29"/>
      <c r="B484" s="29"/>
      <c r="C484" s="29"/>
      <c r="D484" s="29"/>
      <c r="E484" s="29"/>
      <c r="F484" s="29"/>
    </row>
    <row r="485" spans="1:6" s="34" customFormat="1">
      <c r="A485" s="29"/>
      <c r="B485" s="29"/>
      <c r="C485" s="29"/>
      <c r="D485" s="29"/>
      <c r="E485" s="29"/>
      <c r="F485" s="29"/>
    </row>
    <row r="486" spans="1:6" s="34" customFormat="1">
      <c r="A486" s="29"/>
      <c r="B486" s="29"/>
      <c r="C486" s="29"/>
      <c r="D486" s="29"/>
      <c r="E486" s="29"/>
      <c r="F486" s="29"/>
    </row>
    <row r="487" spans="1:6" s="34" customFormat="1">
      <c r="A487" s="29"/>
      <c r="B487" s="29"/>
      <c r="C487" s="29"/>
      <c r="D487" s="29"/>
      <c r="E487" s="29"/>
      <c r="F487" s="29"/>
    </row>
    <row r="488" spans="1:6" s="34" customFormat="1">
      <c r="A488" s="29"/>
      <c r="B488" s="29"/>
      <c r="C488" s="29"/>
      <c r="D488" s="29"/>
      <c r="E488" s="29"/>
      <c r="F488" s="29"/>
    </row>
    <row r="489" spans="1:6" s="34" customFormat="1">
      <c r="A489" s="29"/>
      <c r="B489" s="29"/>
      <c r="C489" s="29"/>
      <c r="D489" s="29"/>
      <c r="E489" s="29"/>
      <c r="F489" s="29"/>
    </row>
    <row r="490" spans="1:6" s="34" customFormat="1">
      <c r="A490" s="29"/>
      <c r="B490" s="29"/>
      <c r="C490" s="29"/>
      <c r="D490" s="29"/>
      <c r="E490" s="29"/>
      <c r="F490" s="29"/>
    </row>
    <row r="491" spans="1:6" s="34" customFormat="1">
      <c r="A491" s="29"/>
      <c r="B491" s="29"/>
      <c r="C491" s="29"/>
      <c r="D491" s="29"/>
      <c r="E491" s="29"/>
      <c r="F491" s="29"/>
    </row>
    <row r="492" spans="1:6" s="34" customFormat="1">
      <c r="A492" s="29"/>
      <c r="B492" s="29"/>
      <c r="C492" s="29"/>
      <c r="D492" s="29"/>
      <c r="E492" s="29"/>
      <c r="F492" s="29"/>
    </row>
    <row r="493" spans="1:6" s="34" customFormat="1">
      <c r="A493" s="29"/>
      <c r="B493" s="29"/>
      <c r="C493" s="29"/>
      <c r="D493" s="29"/>
      <c r="E493" s="29"/>
      <c r="F493" s="29"/>
    </row>
    <row r="494" spans="1:6" s="34" customFormat="1">
      <c r="A494" s="29"/>
      <c r="B494" s="29"/>
      <c r="C494" s="29"/>
      <c r="D494" s="29"/>
      <c r="E494" s="29"/>
      <c r="F494" s="29"/>
    </row>
    <row r="495" spans="1:6" s="34" customFormat="1">
      <c r="A495" s="29"/>
      <c r="B495" s="29"/>
      <c r="C495" s="29"/>
      <c r="D495" s="29"/>
      <c r="E495" s="29"/>
      <c r="F495" s="29"/>
    </row>
    <row r="496" spans="1:6" s="34" customFormat="1">
      <c r="A496" s="29"/>
      <c r="B496" s="29"/>
      <c r="C496" s="29"/>
      <c r="D496" s="29"/>
      <c r="E496" s="29"/>
      <c r="F496" s="29"/>
    </row>
    <row r="497" spans="1:6" s="34" customFormat="1">
      <c r="A497" s="29"/>
      <c r="B497" s="29"/>
      <c r="C497" s="29"/>
      <c r="D497" s="29"/>
      <c r="E497" s="29"/>
      <c r="F497" s="29"/>
    </row>
    <row r="498" spans="1:6" s="34" customFormat="1">
      <c r="A498" s="29"/>
      <c r="B498" s="29"/>
      <c r="C498" s="29"/>
      <c r="D498" s="29"/>
      <c r="E498" s="29"/>
      <c r="F498" s="29"/>
    </row>
    <row r="499" spans="1:6" s="34" customFormat="1">
      <c r="A499" s="29"/>
      <c r="B499" s="29"/>
      <c r="C499" s="29"/>
      <c r="D499" s="29"/>
      <c r="E499" s="29"/>
      <c r="F499" s="29"/>
    </row>
    <row r="500" spans="1:6" s="34" customFormat="1">
      <c r="A500" s="29"/>
      <c r="B500" s="29"/>
      <c r="C500" s="29"/>
      <c r="D500" s="29"/>
      <c r="E500" s="29"/>
      <c r="F500" s="29"/>
    </row>
    <row r="501" spans="1:6" s="34" customFormat="1">
      <c r="A501" s="29"/>
      <c r="B501" s="29"/>
      <c r="C501" s="29"/>
      <c r="D501" s="29"/>
      <c r="E501" s="29"/>
      <c r="F501" s="29"/>
    </row>
    <row r="502" spans="1:6" s="34" customFormat="1">
      <c r="A502" s="29"/>
      <c r="B502" s="29"/>
      <c r="C502" s="29"/>
      <c r="D502" s="29"/>
      <c r="E502" s="29"/>
      <c r="F502" s="29"/>
    </row>
    <row r="503" spans="1:6" s="34" customFormat="1">
      <c r="A503" s="29"/>
      <c r="B503" s="29"/>
      <c r="C503" s="29"/>
      <c r="D503" s="29"/>
      <c r="E503" s="29"/>
      <c r="F503" s="29"/>
    </row>
    <row r="504" spans="1:6" s="34" customFormat="1">
      <c r="A504" s="29"/>
      <c r="B504" s="29"/>
      <c r="C504" s="29"/>
      <c r="D504" s="29"/>
      <c r="E504" s="29"/>
      <c r="F504" s="29"/>
    </row>
    <row r="505" spans="1:6" s="34" customFormat="1">
      <c r="A505" s="29"/>
      <c r="B505" s="29"/>
      <c r="C505" s="29"/>
      <c r="D505" s="29"/>
      <c r="E505" s="29"/>
      <c r="F505" s="29"/>
    </row>
    <row r="506" spans="1:6" s="34" customFormat="1">
      <c r="A506" s="29"/>
      <c r="B506" s="29"/>
      <c r="C506" s="29"/>
      <c r="D506" s="29"/>
      <c r="E506" s="29"/>
      <c r="F506" s="29"/>
    </row>
    <row r="507" spans="1:6" s="34" customFormat="1">
      <c r="A507" s="29"/>
      <c r="B507" s="29"/>
      <c r="C507" s="29"/>
      <c r="D507" s="29"/>
      <c r="E507" s="29"/>
      <c r="F507" s="29"/>
    </row>
    <row r="508" spans="1:6" s="34" customFormat="1">
      <c r="A508" s="29"/>
      <c r="B508" s="29"/>
      <c r="C508" s="29"/>
      <c r="D508" s="29"/>
      <c r="E508" s="29"/>
      <c r="F508" s="29"/>
    </row>
    <row r="509" spans="1:6" s="34" customFormat="1">
      <c r="A509" s="29"/>
      <c r="B509" s="29"/>
      <c r="C509" s="29"/>
      <c r="D509" s="29"/>
      <c r="E509" s="29"/>
      <c r="F509" s="29"/>
    </row>
    <row r="510" spans="1:6" s="34" customFormat="1">
      <c r="A510" s="29"/>
      <c r="B510" s="29"/>
      <c r="C510" s="29"/>
      <c r="D510" s="29"/>
      <c r="E510" s="29"/>
      <c r="F510" s="29"/>
    </row>
    <row r="511" spans="1:6" s="34" customFormat="1">
      <c r="A511" s="29"/>
      <c r="B511" s="29"/>
      <c r="C511" s="29"/>
      <c r="D511" s="29"/>
      <c r="E511" s="29"/>
      <c r="F511" s="29"/>
    </row>
    <row r="512" spans="1:6" s="34" customFormat="1">
      <c r="A512" s="29"/>
      <c r="B512" s="29"/>
      <c r="C512" s="29"/>
      <c r="D512" s="29"/>
      <c r="E512" s="29"/>
      <c r="F512" s="29"/>
    </row>
    <row r="513" spans="1:6" s="34" customFormat="1">
      <c r="A513" s="29"/>
      <c r="B513" s="29"/>
      <c r="C513" s="29"/>
      <c r="D513" s="29"/>
      <c r="E513" s="29"/>
      <c r="F513" s="29"/>
    </row>
    <row r="514" spans="1:6" s="34" customFormat="1">
      <c r="A514" s="29"/>
      <c r="B514" s="29"/>
      <c r="C514" s="29"/>
      <c r="D514" s="29"/>
      <c r="E514" s="29"/>
      <c r="F514" s="29"/>
    </row>
    <row r="515" spans="1:6" s="34" customFormat="1">
      <c r="A515" s="29"/>
      <c r="B515" s="29"/>
      <c r="C515" s="29"/>
      <c r="D515" s="29"/>
      <c r="E515" s="29"/>
      <c r="F515" s="29"/>
    </row>
    <row r="516" spans="1:6" s="34" customFormat="1">
      <c r="A516" s="29"/>
      <c r="B516" s="29"/>
      <c r="C516" s="29"/>
      <c r="D516" s="29"/>
      <c r="E516" s="29"/>
      <c r="F516" s="29"/>
    </row>
    <row r="517" spans="1:6" s="34" customFormat="1">
      <c r="A517" s="29"/>
      <c r="B517" s="29"/>
      <c r="C517" s="29"/>
      <c r="D517" s="29"/>
      <c r="E517" s="29"/>
      <c r="F517" s="29"/>
    </row>
    <row r="518" spans="1:6" s="34" customFormat="1">
      <c r="A518" s="29"/>
      <c r="B518" s="29"/>
      <c r="C518" s="29"/>
      <c r="D518" s="29"/>
      <c r="E518" s="29"/>
      <c r="F518" s="29"/>
    </row>
    <row r="519" spans="1:6" s="34" customFormat="1">
      <c r="A519" s="29"/>
      <c r="B519" s="29"/>
      <c r="C519" s="29"/>
      <c r="D519" s="29"/>
      <c r="E519" s="29"/>
      <c r="F519" s="29"/>
    </row>
    <row r="520" spans="1:6" s="34" customFormat="1">
      <c r="A520" s="29"/>
      <c r="B520" s="29"/>
      <c r="C520" s="29"/>
      <c r="D520" s="29"/>
      <c r="E520" s="29"/>
      <c r="F520" s="29"/>
    </row>
    <row r="521" spans="1:6" s="34" customFormat="1">
      <c r="A521" s="29"/>
      <c r="B521" s="29"/>
      <c r="C521" s="29"/>
      <c r="D521" s="29"/>
      <c r="E521" s="29"/>
      <c r="F521" s="29"/>
    </row>
    <row r="522" spans="1:6" s="34" customFormat="1">
      <c r="A522" s="29"/>
      <c r="B522" s="29"/>
      <c r="C522" s="29"/>
      <c r="D522" s="29"/>
      <c r="E522" s="29"/>
      <c r="F522" s="29"/>
    </row>
    <row r="523" spans="1:6" s="34" customFormat="1">
      <c r="A523" s="29"/>
      <c r="B523" s="29"/>
      <c r="C523" s="29"/>
      <c r="D523" s="29"/>
      <c r="E523" s="29"/>
      <c r="F523" s="29"/>
    </row>
    <row r="524" spans="1:6" s="34" customFormat="1">
      <c r="A524" s="29"/>
      <c r="B524" s="29"/>
      <c r="C524" s="29"/>
      <c r="D524" s="29"/>
      <c r="E524" s="29"/>
      <c r="F524" s="29"/>
    </row>
    <row r="525" spans="1:6" s="34" customFormat="1">
      <c r="A525" s="29"/>
      <c r="B525" s="29"/>
      <c r="C525" s="29"/>
      <c r="D525" s="29"/>
      <c r="E525" s="29"/>
      <c r="F525" s="29"/>
    </row>
    <row r="526" spans="1:6" s="34" customFormat="1">
      <c r="A526" s="29"/>
      <c r="B526" s="29"/>
      <c r="C526" s="29"/>
      <c r="D526" s="29"/>
      <c r="E526" s="29"/>
      <c r="F526" s="29"/>
    </row>
    <row r="527" spans="1:6" s="34" customFormat="1">
      <c r="A527" s="29"/>
      <c r="B527" s="29"/>
      <c r="C527" s="29"/>
      <c r="D527" s="29"/>
      <c r="E527" s="29"/>
      <c r="F527" s="29"/>
    </row>
    <row r="528" spans="1:6" s="34" customFormat="1">
      <c r="A528" s="29"/>
      <c r="B528" s="29"/>
      <c r="C528" s="29"/>
      <c r="D528" s="29"/>
      <c r="E528" s="29"/>
      <c r="F528" s="29"/>
    </row>
    <row r="529" spans="1:6" s="34" customFormat="1">
      <c r="A529" s="29"/>
      <c r="B529" s="29"/>
      <c r="C529" s="29"/>
      <c r="D529" s="29"/>
      <c r="E529" s="29"/>
      <c r="F529" s="29"/>
    </row>
    <row r="530" spans="1:6" s="34" customFormat="1">
      <c r="A530" s="29"/>
      <c r="B530" s="29"/>
      <c r="C530" s="29"/>
      <c r="D530" s="29"/>
      <c r="E530" s="29"/>
      <c r="F530" s="29"/>
    </row>
    <row r="531" spans="1:6" s="34" customFormat="1">
      <c r="A531" s="29"/>
      <c r="B531" s="29"/>
      <c r="C531" s="29"/>
      <c r="D531" s="29"/>
      <c r="E531" s="29"/>
      <c r="F531" s="29"/>
    </row>
    <row r="532" spans="1:6" s="34" customFormat="1">
      <c r="A532" s="29"/>
      <c r="B532" s="29"/>
      <c r="C532" s="29"/>
      <c r="D532" s="29"/>
      <c r="E532" s="29"/>
      <c r="F532" s="29"/>
    </row>
    <row r="533" spans="1:6" s="34" customFormat="1">
      <c r="A533" s="29"/>
      <c r="B533" s="29"/>
      <c r="C533" s="29"/>
      <c r="D533" s="29"/>
      <c r="E533" s="29"/>
      <c r="F533" s="29"/>
    </row>
    <row r="534" spans="1:6" s="34" customFormat="1">
      <c r="A534" s="29"/>
      <c r="B534" s="29"/>
      <c r="C534" s="29"/>
      <c r="D534" s="29"/>
      <c r="E534" s="29"/>
      <c r="F534" s="29"/>
    </row>
    <row r="535" spans="1:6" s="34" customFormat="1">
      <c r="A535" s="29"/>
      <c r="B535" s="29"/>
      <c r="C535" s="29"/>
      <c r="D535" s="29"/>
      <c r="E535" s="29"/>
      <c r="F535" s="29"/>
    </row>
    <row r="536" spans="1:6" s="34" customFormat="1">
      <c r="A536" s="29"/>
      <c r="B536" s="29"/>
      <c r="C536" s="29"/>
      <c r="D536" s="29"/>
      <c r="E536" s="29"/>
      <c r="F536" s="29"/>
    </row>
    <row r="537" spans="1:6" s="34" customFormat="1">
      <c r="A537" s="29"/>
      <c r="B537" s="29"/>
      <c r="C537" s="29"/>
      <c r="D537" s="29"/>
      <c r="E537" s="29"/>
      <c r="F537" s="29"/>
    </row>
    <row r="538" spans="1:6" s="34" customFormat="1">
      <c r="A538" s="29"/>
      <c r="B538" s="29"/>
      <c r="C538" s="29"/>
      <c r="D538" s="29"/>
      <c r="E538" s="29"/>
      <c r="F538" s="29"/>
    </row>
    <row r="539" spans="1:6" s="34" customFormat="1">
      <c r="A539" s="29"/>
      <c r="B539" s="29"/>
      <c r="C539" s="29"/>
      <c r="D539" s="29"/>
      <c r="E539" s="29"/>
      <c r="F539" s="29"/>
    </row>
    <row r="540" spans="1:6" s="34" customFormat="1">
      <c r="A540" s="29"/>
      <c r="B540" s="29"/>
      <c r="C540" s="29"/>
      <c r="D540" s="29"/>
      <c r="E540" s="29"/>
      <c r="F540" s="29"/>
    </row>
    <row r="541" spans="1:6" s="34" customFormat="1">
      <c r="A541" s="29"/>
      <c r="B541" s="29"/>
      <c r="C541" s="29"/>
      <c r="D541" s="29"/>
      <c r="E541" s="29"/>
      <c r="F541" s="29"/>
    </row>
    <row r="542" spans="1:6" s="34" customFormat="1">
      <c r="A542" s="29"/>
      <c r="B542" s="29"/>
      <c r="C542" s="29"/>
      <c r="D542" s="29"/>
      <c r="E542" s="29"/>
      <c r="F542" s="29"/>
    </row>
    <row r="543" spans="1:6" s="34" customFormat="1">
      <c r="A543" s="29"/>
      <c r="B543" s="29"/>
      <c r="C543" s="29"/>
      <c r="D543" s="29"/>
      <c r="E543" s="29"/>
      <c r="F543" s="29"/>
    </row>
    <row r="544" spans="1:6" s="34" customFormat="1">
      <c r="A544" s="29"/>
      <c r="B544" s="29"/>
      <c r="C544" s="29"/>
      <c r="D544" s="29"/>
      <c r="E544" s="29"/>
      <c r="F544" s="29"/>
    </row>
    <row r="545" spans="1:6" s="34" customFormat="1">
      <c r="A545" s="29"/>
      <c r="B545" s="29"/>
      <c r="C545" s="29"/>
      <c r="D545" s="29"/>
      <c r="E545" s="29"/>
      <c r="F545" s="29"/>
    </row>
    <row r="546" spans="1:6" s="34" customFormat="1">
      <c r="A546" s="29"/>
      <c r="B546" s="29"/>
      <c r="C546" s="29"/>
      <c r="D546" s="29"/>
      <c r="E546" s="29"/>
      <c r="F546" s="29"/>
    </row>
    <row r="547" spans="1:6" s="34" customFormat="1">
      <c r="A547" s="29"/>
      <c r="B547" s="29"/>
      <c r="C547" s="29"/>
      <c r="D547" s="29"/>
      <c r="E547" s="29"/>
      <c r="F547" s="29"/>
    </row>
    <row r="548" spans="1:6" s="34" customFormat="1">
      <c r="A548" s="29"/>
      <c r="B548" s="29"/>
      <c r="C548" s="29"/>
      <c r="D548" s="29"/>
      <c r="E548" s="29"/>
      <c r="F548" s="29"/>
    </row>
    <row r="549" spans="1:6" s="34" customFormat="1">
      <c r="A549" s="29"/>
      <c r="B549" s="29"/>
      <c r="C549" s="29"/>
      <c r="D549" s="29"/>
      <c r="E549" s="29"/>
      <c r="F549" s="29"/>
    </row>
    <row r="550" spans="1:6" s="34" customFormat="1">
      <c r="A550" s="29"/>
      <c r="B550" s="29"/>
      <c r="C550" s="29"/>
      <c r="D550" s="29"/>
      <c r="E550" s="29"/>
      <c r="F550" s="29"/>
    </row>
    <row r="551" spans="1:6" s="34" customFormat="1">
      <c r="A551" s="29"/>
      <c r="B551" s="29"/>
      <c r="C551" s="29"/>
      <c r="D551" s="29"/>
      <c r="E551" s="29"/>
      <c r="F551" s="29"/>
    </row>
    <row r="552" spans="1:6" s="34" customFormat="1">
      <c r="A552" s="29"/>
      <c r="B552" s="29"/>
      <c r="C552" s="29"/>
      <c r="D552" s="29"/>
      <c r="E552" s="29"/>
      <c r="F552" s="29"/>
    </row>
    <row r="553" spans="1:6" s="34" customFormat="1">
      <c r="A553" s="29"/>
      <c r="B553" s="29"/>
      <c r="C553" s="29"/>
      <c r="D553" s="29"/>
      <c r="E553" s="29"/>
      <c r="F553" s="29"/>
    </row>
    <row r="554" spans="1:6" s="34" customFormat="1">
      <c r="A554" s="29"/>
      <c r="B554" s="29"/>
      <c r="C554" s="29"/>
      <c r="D554" s="29"/>
      <c r="E554" s="29"/>
      <c r="F554" s="29"/>
    </row>
    <row r="555" spans="1:6" s="34" customFormat="1">
      <c r="A555" s="29"/>
      <c r="B555" s="29"/>
      <c r="C555" s="29"/>
      <c r="D555" s="29"/>
      <c r="E555" s="29"/>
      <c r="F555" s="29"/>
    </row>
    <row r="556" spans="1:6" s="34" customFormat="1">
      <c r="A556" s="29"/>
      <c r="B556" s="29"/>
      <c r="C556" s="29"/>
      <c r="D556" s="29"/>
      <c r="E556" s="29"/>
      <c r="F556" s="29"/>
    </row>
    <row r="557" spans="1:6" s="34" customFormat="1">
      <c r="A557" s="29"/>
      <c r="B557" s="29"/>
      <c r="C557" s="29"/>
      <c r="D557" s="29"/>
      <c r="E557" s="29"/>
      <c r="F557" s="29"/>
    </row>
    <row r="558" spans="1:6" s="34" customFormat="1">
      <c r="A558" s="29"/>
      <c r="B558" s="29"/>
      <c r="C558" s="29"/>
      <c r="D558" s="29"/>
      <c r="E558" s="29"/>
      <c r="F558" s="29"/>
    </row>
    <row r="559" spans="1:6" s="34" customFormat="1">
      <c r="A559" s="29"/>
      <c r="B559" s="29"/>
      <c r="C559" s="29"/>
      <c r="D559" s="29"/>
      <c r="E559" s="29"/>
      <c r="F559" s="29"/>
    </row>
    <row r="560" spans="1:6" s="34" customFormat="1">
      <c r="A560" s="29"/>
      <c r="B560" s="29"/>
      <c r="C560" s="29"/>
      <c r="D560" s="29"/>
      <c r="E560" s="29"/>
      <c r="F560" s="29"/>
    </row>
    <row r="561" spans="1:6" s="34" customFormat="1">
      <c r="A561" s="29"/>
      <c r="B561" s="29"/>
      <c r="C561" s="29"/>
      <c r="D561" s="29"/>
      <c r="E561" s="29"/>
      <c r="F561" s="29"/>
    </row>
    <row r="562" spans="1:6" s="34" customFormat="1">
      <c r="A562" s="29"/>
      <c r="B562" s="29"/>
      <c r="C562" s="29"/>
      <c r="D562" s="29"/>
      <c r="E562" s="29"/>
      <c r="F562" s="29"/>
    </row>
    <row r="563" spans="1:6" s="34" customFormat="1">
      <c r="A563" s="29"/>
      <c r="B563" s="29"/>
      <c r="C563" s="29"/>
      <c r="D563" s="29"/>
      <c r="E563" s="29"/>
      <c r="F563" s="29"/>
    </row>
    <row r="564" spans="1:6" s="34" customFormat="1">
      <c r="A564" s="29"/>
      <c r="B564" s="29"/>
      <c r="C564" s="29"/>
      <c r="D564" s="29"/>
      <c r="E564" s="29"/>
      <c r="F564" s="29"/>
    </row>
    <row r="565" spans="1:6" s="34" customFormat="1">
      <c r="A565" s="29"/>
      <c r="B565" s="29"/>
      <c r="C565" s="29"/>
      <c r="D565" s="29"/>
      <c r="E565" s="29"/>
      <c r="F565" s="29"/>
    </row>
    <row r="566" spans="1:6" s="34" customFormat="1">
      <c r="A566" s="29"/>
      <c r="B566" s="29"/>
      <c r="C566" s="29"/>
      <c r="D566" s="29"/>
      <c r="E566" s="29"/>
      <c r="F566" s="29"/>
    </row>
    <row r="567" spans="1:6" s="34" customFormat="1">
      <c r="A567" s="29"/>
      <c r="B567" s="29"/>
      <c r="C567" s="29"/>
      <c r="D567" s="29"/>
      <c r="E567" s="29"/>
      <c r="F567" s="29"/>
    </row>
    <row r="568" spans="1:6" s="34" customFormat="1">
      <c r="A568" s="29"/>
      <c r="B568" s="29"/>
      <c r="C568" s="29"/>
      <c r="D568" s="29"/>
      <c r="E568" s="29"/>
      <c r="F568" s="29"/>
    </row>
    <row r="569" spans="1:6" s="34" customFormat="1">
      <c r="A569" s="29"/>
      <c r="B569" s="29"/>
      <c r="C569" s="29"/>
      <c r="D569" s="29"/>
      <c r="E569" s="29"/>
      <c r="F569" s="29"/>
    </row>
    <row r="570" spans="1:6" s="34" customFormat="1">
      <c r="A570" s="29"/>
      <c r="B570" s="29"/>
      <c r="C570" s="29"/>
      <c r="D570" s="29"/>
      <c r="E570" s="29"/>
      <c r="F570" s="29"/>
    </row>
    <row r="571" spans="1:6" s="34" customFormat="1">
      <c r="A571" s="29"/>
      <c r="B571" s="29"/>
      <c r="C571" s="29"/>
      <c r="D571" s="29"/>
      <c r="E571" s="29"/>
      <c r="F571" s="29"/>
    </row>
    <row r="572" spans="1:6" s="34" customFormat="1">
      <c r="A572" s="29"/>
      <c r="B572" s="29"/>
      <c r="C572" s="29"/>
      <c r="D572" s="29"/>
      <c r="E572" s="29"/>
      <c r="F572" s="29"/>
    </row>
    <row r="573" spans="1:6" s="34" customFormat="1">
      <c r="A573" s="29"/>
      <c r="B573" s="29"/>
      <c r="C573" s="29"/>
      <c r="D573" s="29"/>
      <c r="E573" s="29"/>
      <c r="F573" s="29"/>
    </row>
    <row r="574" spans="1:6" s="34" customFormat="1">
      <c r="A574" s="29"/>
      <c r="B574" s="29"/>
      <c r="C574" s="29"/>
      <c r="D574" s="29"/>
      <c r="E574" s="29"/>
      <c r="F574" s="29"/>
    </row>
    <row r="575" spans="1:6" s="34" customFormat="1">
      <c r="A575" s="29"/>
      <c r="B575" s="29"/>
      <c r="C575" s="29"/>
      <c r="D575" s="29"/>
      <c r="E575" s="29"/>
      <c r="F575" s="29"/>
    </row>
    <row r="576" spans="1:6" s="34" customFormat="1">
      <c r="A576" s="29"/>
      <c r="B576" s="29"/>
      <c r="C576" s="29"/>
      <c r="D576" s="29"/>
      <c r="E576" s="29"/>
      <c r="F576" s="29"/>
    </row>
    <row r="577" spans="1:6" s="34" customFormat="1">
      <c r="A577" s="29"/>
      <c r="B577" s="29"/>
      <c r="C577" s="29"/>
      <c r="D577" s="29"/>
      <c r="E577" s="29"/>
      <c r="F577" s="29"/>
    </row>
    <row r="578" spans="1:6" s="34" customFormat="1">
      <c r="A578" s="29"/>
      <c r="B578" s="29"/>
      <c r="C578" s="29"/>
      <c r="D578" s="29"/>
      <c r="E578" s="29"/>
      <c r="F578" s="29"/>
    </row>
    <row r="579" spans="1:6" s="34" customFormat="1">
      <c r="A579" s="29"/>
      <c r="B579" s="29"/>
      <c r="C579" s="29"/>
      <c r="D579" s="29"/>
      <c r="E579" s="29"/>
      <c r="F579" s="29"/>
    </row>
    <row r="580" spans="1:6" s="34" customFormat="1">
      <c r="A580" s="29"/>
      <c r="B580" s="29"/>
      <c r="C580" s="29"/>
      <c r="D580" s="29"/>
      <c r="E580" s="29"/>
      <c r="F580" s="29"/>
    </row>
    <row r="581" spans="1:6" s="34" customFormat="1">
      <c r="A581" s="29"/>
      <c r="B581" s="29"/>
      <c r="C581" s="29"/>
      <c r="D581" s="29"/>
      <c r="E581" s="29"/>
      <c r="F581" s="29"/>
    </row>
    <row r="582" spans="1:6" s="34" customFormat="1">
      <c r="A582" s="29"/>
      <c r="B582" s="29"/>
      <c r="C582" s="29"/>
      <c r="D582" s="29"/>
      <c r="E582" s="29"/>
      <c r="F582" s="29"/>
    </row>
    <row r="583" spans="1:6" s="34" customFormat="1">
      <c r="A583" s="29"/>
      <c r="B583" s="29"/>
      <c r="C583" s="29"/>
      <c r="D583" s="29"/>
      <c r="E583" s="29"/>
      <c r="F583" s="29"/>
    </row>
    <row r="584" spans="1:6" s="34" customFormat="1">
      <c r="A584" s="29"/>
      <c r="B584" s="29"/>
      <c r="C584" s="29"/>
      <c r="D584" s="29"/>
      <c r="E584" s="29"/>
      <c r="F584" s="29"/>
    </row>
    <row r="585" spans="1:6" s="34" customFormat="1">
      <c r="A585" s="29"/>
      <c r="B585" s="29"/>
      <c r="C585" s="29"/>
      <c r="D585" s="29"/>
      <c r="E585" s="29"/>
      <c r="F585" s="29"/>
    </row>
    <row r="586" spans="1:6" s="34" customFormat="1">
      <c r="A586" s="29"/>
      <c r="B586" s="29"/>
      <c r="C586" s="29"/>
      <c r="D586" s="29"/>
      <c r="E586" s="29"/>
      <c r="F586" s="29"/>
    </row>
    <row r="587" spans="1:6" s="34" customFormat="1">
      <c r="A587" s="29"/>
      <c r="B587" s="29"/>
      <c r="C587" s="29"/>
      <c r="D587" s="29"/>
      <c r="E587" s="29"/>
      <c r="F587" s="29"/>
    </row>
    <row r="588" spans="1:6" s="34" customFormat="1">
      <c r="A588" s="29"/>
      <c r="B588" s="29"/>
      <c r="C588" s="29"/>
      <c r="D588" s="29"/>
      <c r="E588" s="29"/>
      <c r="F588" s="29"/>
    </row>
    <row r="589" spans="1:6" s="34" customFormat="1">
      <c r="A589" s="29"/>
      <c r="B589" s="29"/>
      <c r="C589" s="29"/>
      <c r="D589" s="29"/>
      <c r="E589" s="29"/>
      <c r="F589" s="29"/>
    </row>
    <row r="590" spans="1:6" s="34" customFormat="1">
      <c r="A590" s="29"/>
      <c r="B590" s="29"/>
      <c r="C590" s="29"/>
      <c r="D590" s="29"/>
      <c r="E590" s="29"/>
      <c r="F590" s="29"/>
    </row>
    <row r="591" spans="1:6" s="34" customFormat="1">
      <c r="A591" s="29"/>
      <c r="B591" s="29"/>
      <c r="C591" s="29"/>
      <c r="D591" s="29"/>
      <c r="E591" s="29"/>
      <c r="F591" s="29"/>
    </row>
    <row r="592" spans="1:6" s="34" customFormat="1">
      <c r="A592" s="29"/>
      <c r="B592" s="29"/>
      <c r="C592" s="29"/>
      <c r="D592" s="29"/>
      <c r="E592" s="29"/>
      <c r="F592" s="29"/>
    </row>
    <row r="593" spans="1:6" s="34" customFormat="1">
      <c r="A593" s="29"/>
      <c r="B593" s="29"/>
      <c r="C593" s="29"/>
      <c r="D593" s="29"/>
      <c r="E593" s="29"/>
      <c r="F593" s="29"/>
    </row>
    <row r="594" spans="1:6" s="34" customFormat="1">
      <c r="A594" s="29"/>
      <c r="B594" s="29"/>
      <c r="C594" s="29"/>
      <c r="D594" s="29"/>
      <c r="E594" s="29"/>
      <c r="F594" s="29"/>
    </row>
    <row r="595" spans="1:6" s="34" customFormat="1">
      <c r="A595" s="29"/>
      <c r="B595" s="29"/>
      <c r="C595" s="29"/>
      <c r="D595" s="29"/>
      <c r="E595" s="29"/>
      <c r="F595" s="29"/>
    </row>
    <row r="596" spans="1:6" s="34" customFormat="1">
      <c r="A596" s="29"/>
      <c r="B596" s="29"/>
      <c r="C596" s="29"/>
      <c r="D596" s="29"/>
      <c r="E596" s="29"/>
      <c r="F596" s="29"/>
    </row>
    <row r="597" spans="1:6" s="34" customFormat="1">
      <c r="A597" s="29"/>
      <c r="B597" s="29"/>
      <c r="C597" s="29"/>
      <c r="D597" s="29"/>
      <c r="E597" s="29"/>
      <c r="F597" s="29"/>
    </row>
    <row r="598" spans="1:6" s="34" customFormat="1">
      <c r="A598" s="29"/>
      <c r="B598" s="29"/>
      <c r="C598" s="29"/>
      <c r="D598" s="29"/>
      <c r="E598" s="29"/>
      <c r="F598" s="29"/>
    </row>
    <row r="599" spans="1:6" s="34" customFormat="1">
      <c r="A599" s="29"/>
      <c r="B599" s="29"/>
      <c r="C599" s="29"/>
      <c r="D599" s="29"/>
      <c r="E599" s="29"/>
      <c r="F599" s="29"/>
    </row>
    <row r="600" spans="1:6" s="34" customFormat="1">
      <c r="A600" s="29"/>
      <c r="B600" s="29"/>
      <c r="C600" s="29"/>
      <c r="D600" s="29"/>
      <c r="E600" s="29"/>
      <c r="F600" s="29"/>
    </row>
    <row r="601" spans="1:6" s="34" customFormat="1">
      <c r="A601" s="29"/>
      <c r="B601" s="29"/>
      <c r="C601" s="29"/>
      <c r="D601" s="29"/>
      <c r="E601" s="29"/>
      <c r="F601" s="29"/>
    </row>
    <row r="602" spans="1:6" s="34" customFormat="1">
      <c r="A602" s="29"/>
      <c r="B602" s="29"/>
      <c r="C602" s="29"/>
      <c r="D602" s="29"/>
      <c r="E602" s="29"/>
      <c r="F602" s="29"/>
    </row>
    <row r="603" spans="1:6" s="34" customFormat="1">
      <c r="A603" s="29"/>
      <c r="B603" s="29"/>
      <c r="C603" s="29"/>
      <c r="D603" s="29"/>
      <c r="E603" s="29"/>
      <c r="F603" s="29"/>
    </row>
    <row r="604" spans="1:6" s="34" customFormat="1">
      <c r="A604" s="29"/>
      <c r="B604" s="29"/>
      <c r="C604" s="29"/>
      <c r="D604" s="29"/>
      <c r="E604" s="29"/>
      <c r="F604" s="29"/>
    </row>
    <row r="605" spans="1:6" s="34" customFormat="1">
      <c r="A605" s="29"/>
      <c r="B605" s="29"/>
      <c r="C605" s="29"/>
      <c r="D605" s="29"/>
      <c r="E605" s="29"/>
      <c r="F605" s="29"/>
    </row>
    <row r="606" spans="1:6" s="34" customFormat="1">
      <c r="A606" s="29"/>
      <c r="B606" s="29"/>
      <c r="C606" s="29"/>
      <c r="D606" s="29"/>
      <c r="E606" s="29"/>
      <c r="F606" s="29"/>
    </row>
    <row r="607" spans="1:6" s="34" customFormat="1">
      <c r="A607" s="29"/>
      <c r="B607" s="29"/>
      <c r="C607" s="29"/>
      <c r="D607" s="29"/>
      <c r="E607" s="29"/>
      <c r="F607" s="29"/>
    </row>
    <row r="608" spans="1:6" s="34" customFormat="1">
      <c r="A608" s="29"/>
      <c r="B608" s="29"/>
      <c r="C608" s="29"/>
      <c r="D608" s="29"/>
      <c r="E608" s="29"/>
      <c r="F608" s="29"/>
    </row>
    <row r="609" spans="1:6" s="34" customFormat="1">
      <c r="A609" s="29"/>
      <c r="B609" s="29"/>
      <c r="C609" s="29"/>
      <c r="D609" s="29"/>
      <c r="E609" s="29"/>
      <c r="F609" s="29"/>
    </row>
    <row r="610" spans="1:6" s="34" customFormat="1">
      <c r="A610" s="29"/>
      <c r="B610" s="29"/>
      <c r="C610" s="29"/>
      <c r="D610" s="29"/>
      <c r="E610" s="29"/>
      <c r="F610" s="29"/>
    </row>
    <row r="611" spans="1:6" s="34" customFormat="1">
      <c r="A611" s="29"/>
      <c r="B611" s="29"/>
      <c r="C611" s="29"/>
      <c r="D611" s="29"/>
      <c r="E611" s="29"/>
      <c r="F611" s="29"/>
    </row>
    <row r="612" spans="1:6" s="34" customFormat="1">
      <c r="A612" s="29"/>
      <c r="B612" s="29"/>
      <c r="C612" s="29"/>
      <c r="D612" s="29"/>
      <c r="E612" s="29"/>
      <c r="F612" s="29"/>
    </row>
    <row r="613" spans="1:6" s="34" customFormat="1">
      <c r="A613" s="29"/>
      <c r="B613" s="29"/>
      <c r="C613" s="29"/>
      <c r="D613" s="29"/>
      <c r="E613" s="29"/>
      <c r="F613" s="29"/>
    </row>
    <row r="614" spans="1:6" s="34" customFormat="1">
      <c r="A614" s="29"/>
      <c r="B614" s="29"/>
      <c r="C614" s="29"/>
      <c r="D614" s="29"/>
      <c r="E614" s="29"/>
      <c r="F614" s="29"/>
    </row>
    <row r="615" spans="1:6" s="34" customFormat="1">
      <c r="A615" s="29"/>
      <c r="B615" s="29"/>
      <c r="C615" s="29"/>
      <c r="D615" s="29"/>
      <c r="E615" s="29"/>
      <c r="F615" s="29"/>
    </row>
    <row r="616" spans="1:6" s="34" customFormat="1">
      <c r="A616" s="29"/>
      <c r="B616" s="29"/>
      <c r="C616" s="29"/>
      <c r="D616" s="29"/>
      <c r="E616" s="29"/>
      <c r="F616" s="29"/>
    </row>
    <row r="617" spans="1:6" s="34" customFormat="1">
      <c r="A617" s="29"/>
      <c r="B617" s="29"/>
      <c r="C617" s="29"/>
      <c r="D617" s="29"/>
      <c r="E617" s="29"/>
      <c r="F617" s="29"/>
    </row>
    <row r="618" spans="1:6" s="34" customFormat="1">
      <c r="A618" s="29"/>
      <c r="B618" s="29"/>
      <c r="C618" s="29"/>
      <c r="D618" s="29"/>
      <c r="E618" s="29"/>
      <c r="F618" s="29"/>
    </row>
    <row r="619" spans="1:6" s="34" customFormat="1">
      <c r="A619" s="29"/>
      <c r="B619" s="29"/>
      <c r="C619" s="29"/>
      <c r="D619" s="29"/>
      <c r="E619" s="29"/>
      <c r="F619" s="29"/>
    </row>
    <row r="620" spans="1:6" s="34" customFormat="1">
      <c r="A620" s="29"/>
      <c r="B620" s="29"/>
      <c r="C620" s="29"/>
      <c r="D620" s="29"/>
      <c r="E620" s="29"/>
      <c r="F620" s="29"/>
    </row>
    <row r="621" spans="1:6" s="34" customFormat="1">
      <c r="A621" s="29"/>
      <c r="B621" s="29"/>
      <c r="C621" s="29"/>
      <c r="D621" s="29"/>
      <c r="E621" s="29"/>
      <c r="F621" s="29"/>
    </row>
    <row r="622" spans="1:6" s="34" customFormat="1">
      <c r="A622" s="29"/>
      <c r="B622" s="29"/>
      <c r="C622" s="29"/>
      <c r="D622" s="29"/>
      <c r="E622" s="29"/>
      <c r="F622" s="29"/>
    </row>
    <row r="623" spans="1:6" s="34" customFormat="1">
      <c r="A623" s="29"/>
      <c r="B623" s="29"/>
      <c r="C623" s="29"/>
      <c r="D623" s="29"/>
      <c r="E623" s="29"/>
      <c r="F623" s="29"/>
    </row>
    <row r="624" spans="1:6" s="34" customFormat="1">
      <c r="A624" s="29"/>
      <c r="B624" s="29"/>
      <c r="C624" s="29"/>
      <c r="D624" s="29"/>
      <c r="E624" s="29"/>
      <c r="F624" s="29"/>
    </row>
    <row r="625" spans="1:6" s="34" customFormat="1">
      <c r="A625" s="29"/>
      <c r="B625" s="29"/>
      <c r="C625" s="29"/>
      <c r="D625" s="29"/>
      <c r="E625" s="29"/>
      <c r="F625" s="29"/>
    </row>
    <row r="626" spans="1:6" s="34" customFormat="1">
      <c r="A626" s="29"/>
      <c r="B626" s="29"/>
      <c r="C626" s="29"/>
      <c r="D626" s="29"/>
      <c r="E626" s="29"/>
      <c r="F626" s="29"/>
    </row>
    <row r="627" spans="1:6" s="34" customFormat="1">
      <c r="A627" s="29"/>
      <c r="B627" s="29"/>
      <c r="C627" s="29"/>
      <c r="D627" s="29"/>
      <c r="E627" s="29"/>
      <c r="F627" s="29"/>
    </row>
    <row r="628" spans="1:6" s="34" customFormat="1">
      <c r="A628" s="29"/>
      <c r="B628" s="29"/>
      <c r="C628" s="29"/>
      <c r="D628" s="29"/>
      <c r="E628" s="29"/>
      <c r="F628" s="29"/>
    </row>
    <row r="629" spans="1:6" s="34" customFormat="1">
      <c r="A629" s="29"/>
      <c r="B629" s="29"/>
      <c r="C629" s="29"/>
      <c r="D629" s="29"/>
      <c r="E629" s="29"/>
      <c r="F629" s="29"/>
    </row>
    <row r="630" spans="1:6" s="34" customFormat="1">
      <c r="A630" s="29"/>
      <c r="B630" s="29"/>
      <c r="C630" s="29"/>
      <c r="D630" s="29"/>
      <c r="E630" s="29"/>
      <c r="F630" s="29"/>
    </row>
    <row r="631" spans="1:6" s="34" customFormat="1">
      <c r="A631" s="29"/>
      <c r="B631" s="29"/>
      <c r="C631" s="29"/>
      <c r="D631" s="29"/>
      <c r="E631" s="29"/>
      <c r="F631" s="29"/>
    </row>
    <row r="632" spans="1:6" s="34" customFormat="1">
      <c r="A632" s="29"/>
      <c r="B632" s="29"/>
      <c r="C632" s="29"/>
      <c r="D632" s="29"/>
      <c r="E632" s="29"/>
      <c r="F632" s="29"/>
    </row>
    <row r="633" spans="1:6" s="34" customFormat="1">
      <c r="A633" s="29"/>
      <c r="B633" s="29"/>
      <c r="C633" s="29"/>
      <c r="D633" s="29"/>
      <c r="E633" s="29"/>
      <c r="F633" s="29"/>
    </row>
    <row r="634" spans="1:6" s="34" customFormat="1">
      <c r="A634" s="29"/>
      <c r="B634" s="29"/>
      <c r="C634" s="29"/>
      <c r="D634" s="29"/>
      <c r="E634" s="29"/>
      <c r="F634" s="29"/>
    </row>
    <row r="635" spans="1:6" s="34" customFormat="1">
      <c r="A635" s="29"/>
      <c r="B635" s="29"/>
      <c r="C635" s="29"/>
      <c r="D635" s="29"/>
      <c r="E635" s="29"/>
      <c r="F635" s="29"/>
    </row>
    <row r="636" spans="1:6" s="34" customFormat="1">
      <c r="A636" s="29"/>
      <c r="B636" s="29"/>
      <c r="C636" s="29"/>
      <c r="D636" s="29"/>
      <c r="E636" s="29"/>
      <c r="F636" s="29"/>
    </row>
    <row r="637" spans="1:6" s="34" customFormat="1">
      <c r="A637" s="29"/>
      <c r="B637" s="29"/>
      <c r="C637" s="29"/>
      <c r="D637" s="29"/>
      <c r="E637" s="29"/>
      <c r="F637" s="29"/>
    </row>
    <row r="638" spans="1:6" s="34" customFormat="1">
      <c r="A638" s="29"/>
      <c r="B638" s="29"/>
      <c r="C638" s="29"/>
      <c r="D638" s="29"/>
      <c r="E638" s="29"/>
      <c r="F638" s="29"/>
    </row>
    <row r="639" spans="1:6" s="34" customFormat="1">
      <c r="A639" s="29"/>
      <c r="B639" s="29"/>
      <c r="C639" s="29"/>
      <c r="D639" s="29"/>
      <c r="E639" s="29"/>
      <c r="F639" s="29"/>
    </row>
    <row r="640" spans="1:6" s="34" customFormat="1">
      <c r="A640" s="29"/>
      <c r="B640" s="29"/>
      <c r="C640" s="29"/>
      <c r="D640" s="29"/>
      <c r="E640" s="29"/>
      <c r="F640" s="29"/>
    </row>
    <row r="641" spans="1:6" s="34" customFormat="1">
      <c r="A641" s="29"/>
      <c r="B641" s="29"/>
      <c r="C641" s="29"/>
      <c r="D641" s="29"/>
      <c r="E641" s="29"/>
      <c r="F641" s="29"/>
    </row>
    <row r="642" spans="1:6" s="34" customFormat="1">
      <c r="A642" s="29"/>
      <c r="B642" s="29"/>
      <c r="C642" s="29"/>
      <c r="D642" s="29"/>
      <c r="E642" s="29"/>
      <c r="F642" s="29"/>
    </row>
    <row r="643" spans="1:6" s="34" customFormat="1">
      <c r="A643" s="29"/>
      <c r="B643" s="29"/>
      <c r="C643" s="29"/>
      <c r="D643" s="29"/>
      <c r="E643" s="29"/>
      <c r="F643" s="29"/>
    </row>
    <row r="644" spans="1:6" s="34" customFormat="1">
      <c r="A644" s="29"/>
      <c r="B644" s="29"/>
      <c r="C644" s="29"/>
      <c r="D644" s="29"/>
      <c r="E644" s="29"/>
      <c r="F644" s="29"/>
    </row>
    <row r="645" spans="1:6" s="34" customFormat="1">
      <c r="A645" s="29"/>
      <c r="B645" s="29"/>
      <c r="C645" s="29"/>
      <c r="D645" s="29"/>
      <c r="E645" s="29"/>
      <c r="F645" s="29"/>
    </row>
    <row r="646" spans="1:6" s="34" customFormat="1">
      <c r="A646" s="29"/>
      <c r="B646" s="29"/>
      <c r="C646" s="29"/>
      <c r="D646" s="29"/>
      <c r="E646" s="29"/>
      <c r="F646" s="29"/>
    </row>
    <row r="647" spans="1:6" s="34" customFormat="1">
      <c r="A647" s="29"/>
      <c r="B647" s="29"/>
      <c r="C647" s="29"/>
      <c r="D647" s="29"/>
      <c r="E647" s="29"/>
      <c r="F647" s="29"/>
    </row>
    <row r="648" spans="1:6" s="34" customFormat="1">
      <c r="A648" s="29"/>
      <c r="B648" s="29"/>
      <c r="C648" s="29"/>
      <c r="D648" s="29"/>
      <c r="E648" s="29"/>
      <c r="F648" s="29"/>
    </row>
    <row r="649" spans="1:6" s="34" customFormat="1">
      <c r="A649" s="29"/>
      <c r="B649" s="29"/>
      <c r="C649" s="29"/>
      <c r="D649" s="29"/>
      <c r="E649" s="29"/>
      <c r="F649" s="29"/>
    </row>
    <row r="650" spans="1:6" s="34" customFormat="1">
      <c r="A650" s="29"/>
      <c r="B650" s="29"/>
      <c r="C650" s="29"/>
      <c r="D650" s="29"/>
      <c r="E650" s="29"/>
      <c r="F650" s="29"/>
    </row>
    <row r="651" spans="1:6" s="34" customFormat="1">
      <c r="A651" s="29"/>
      <c r="B651" s="29"/>
      <c r="C651" s="29"/>
      <c r="D651" s="29"/>
      <c r="E651" s="29"/>
      <c r="F651" s="29"/>
    </row>
    <row r="652" spans="1:6" s="34" customFormat="1">
      <c r="A652" s="29"/>
      <c r="B652" s="29"/>
      <c r="C652" s="29"/>
      <c r="D652" s="29"/>
      <c r="E652" s="29"/>
      <c r="F652" s="29"/>
    </row>
    <row r="653" spans="1:6" s="34" customFormat="1">
      <c r="A653" s="29"/>
      <c r="B653" s="29"/>
      <c r="C653" s="29"/>
      <c r="D653" s="29"/>
      <c r="E653" s="29"/>
      <c r="F653" s="29"/>
    </row>
    <row r="654" spans="1:6" s="34" customFormat="1">
      <c r="A654" s="29"/>
      <c r="B654" s="29"/>
      <c r="C654" s="29"/>
      <c r="D654" s="29"/>
      <c r="E654" s="29"/>
      <c r="F654" s="29"/>
    </row>
    <row r="655" spans="1:6" s="34" customFormat="1">
      <c r="A655" s="29"/>
      <c r="B655" s="29"/>
      <c r="C655" s="29"/>
      <c r="D655" s="29"/>
      <c r="E655" s="29"/>
      <c r="F655" s="29"/>
    </row>
    <row r="656" spans="1:6" s="34" customFormat="1">
      <c r="A656" s="29"/>
      <c r="B656" s="29"/>
      <c r="C656" s="29"/>
      <c r="D656" s="29"/>
      <c r="E656" s="29"/>
      <c r="F656" s="29"/>
    </row>
    <row r="657" spans="1:6" s="34" customFormat="1">
      <c r="A657" s="29"/>
      <c r="B657" s="29"/>
      <c r="C657" s="29"/>
      <c r="D657" s="29"/>
      <c r="E657" s="29"/>
      <c r="F657" s="29"/>
    </row>
    <row r="658" spans="1:6" s="34" customFormat="1">
      <c r="A658" s="29"/>
      <c r="B658" s="29"/>
      <c r="C658" s="29"/>
      <c r="D658" s="29"/>
      <c r="E658" s="29"/>
      <c r="F658" s="29"/>
    </row>
    <row r="659" spans="1:6" s="34" customFormat="1">
      <c r="A659" s="29"/>
      <c r="B659" s="29"/>
      <c r="C659" s="29"/>
      <c r="D659" s="29"/>
      <c r="E659" s="29"/>
      <c r="F659" s="29"/>
    </row>
    <row r="660" spans="1:6" s="34" customFormat="1">
      <c r="A660" s="29"/>
      <c r="B660" s="29"/>
      <c r="C660" s="29"/>
      <c r="D660" s="29"/>
      <c r="E660" s="29"/>
      <c r="F660" s="29"/>
    </row>
    <row r="661" spans="1:6" s="34" customFormat="1">
      <c r="A661" s="29"/>
      <c r="B661" s="29"/>
      <c r="C661" s="29"/>
      <c r="D661" s="29"/>
      <c r="E661" s="29"/>
      <c r="F661" s="29"/>
    </row>
    <row r="662" spans="1:6" s="34" customFormat="1">
      <c r="A662" s="29"/>
      <c r="B662" s="29"/>
      <c r="C662" s="29"/>
      <c r="D662" s="29"/>
      <c r="E662" s="29"/>
      <c r="F662" s="29"/>
    </row>
    <row r="663" spans="1:6" s="34" customFormat="1">
      <c r="A663" s="29"/>
      <c r="B663" s="29"/>
      <c r="C663" s="29"/>
      <c r="D663" s="29"/>
      <c r="E663" s="29"/>
      <c r="F663" s="29"/>
    </row>
    <row r="664" spans="1:6" s="34" customFormat="1">
      <c r="A664" s="29"/>
      <c r="B664" s="29"/>
      <c r="C664" s="29"/>
      <c r="D664" s="29"/>
      <c r="E664" s="29"/>
      <c r="F664" s="29"/>
    </row>
    <row r="665" spans="1:6" s="34" customFormat="1">
      <c r="A665" s="29"/>
      <c r="B665" s="29"/>
      <c r="C665" s="29"/>
      <c r="D665" s="29"/>
      <c r="E665" s="29"/>
      <c r="F665" s="29"/>
    </row>
    <row r="666" spans="1:6" s="34" customFormat="1">
      <c r="A666" s="29"/>
      <c r="B666" s="29"/>
      <c r="C666" s="29"/>
      <c r="D666" s="29"/>
      <c r="E666" s="29"/>
      <c r="F666" s="29"/>
    </row>
    <row r="667" spans="1:6" s="34" customFormat="1">
      <c r="A667" s="29"/>
      <c r="B667" s="29"/>
      <c r="C667" s="29"/>
      <c r="D667" s="29"/>
      <c r="E667" s="29"/>
      <c r="F667" s="29"/>
    </row>
    <row r="668" spans="1:6" s="34" customFormat="1">
      <c r="A668" s="29"/>
      <c r="B668" s="29"/>
      <c r="C668" s="29"/>
      <c r="D668" s="29"/>
      <c r="E668" s="29"/>
      <c r="F668" s="29"/>
    </row>
    <row r="669" spans="1:6" s="34" customFormat="1">
      <c r="A669" s="29"/>
      <c r="B669" s="29"/>
      <c r="C669" s="29"/>
      <c r="D669" s="29"/>
      <c r="E669" s="29"/>
      <c r="F669" s="29"/>
    </row>
    <row r="670" spans="1:6" s="34" customFormat="1">
      <c r="A670" s="29"/>
      <c r="B670" s="29"/>
      <c r="C670" s="29"/>
      <c r="D670" s="29"/>
      <c r="E670" s="29"/>
      <c r="F670" s="29"/>
    </row>
    <row r="671" spans="1:6" s="34" customFormat="1">
      <c r="A671" s="29"/>
      <c r="B671" s="29"/>
      <c r="C671" s="29"/>
      <c r="D671" s="29"/>
      <c r="E671" s="29"/>
      <c r="F671" s="29"/>
    </row>
    <row r="672" spans="1:6" s="34" customFormat="1">
      <c r="A672" s="29"/>
      <c r="B672" s="29"/>
      <c r="C672" s="29"/>
      <c r="D672" s="29"/>
      <c r="E672" s="29"/>
      <c r="F672" s="29"/>
    </row>
    <row r="673" spans="1:6" s="34" customFormat="1">
      <c r="A673" s="29"/>
      <c r="B673" s="29"/>
      <c r="C673" s="29"/>
      <c r="D673" s="29"/>
      <c r="E673" s="29"/>
      <c r="F673" s="29"/>
    </row>
    <row r="674" spans="1:6" s="34" customFormat="1">
      <c r="A674" s="29"/>
      <c r="B674" s="29"/>
      <c r="C674" s="29"/>
      <c r="D674" s="29"/>
      <c r="E674" s="29"/>
      <c r="F674" s="29"/>
    </row>
    <row r="675" spans="1:6" s="34" customFormat="1">
      <c r="A675" s="29"/>
      <c r="B675" s="29"/>
      <c r="C675" s="29"/>
      <c r="D675" s="29"/>
      <c r="E675" s="29"/>
      <c r="F675" s="29"/>
    </row>
    <row r="676" spans="1:6" s="34" customFormat="1">
      <c r="A676" s="29"/>
      <c r="B676" s="29"/>
      <c r="C676" s="29"/>
      <c r="D676" s="29"/>
      <c r="E676" s="29"/>
      <c r="F676" s="29"/>
    </row>
    <row r="677" spans="1:6" s="34" customFormat="1">
      <c r="A677" s="29"/>
      <c r="B677" s="29"/>
      <c r="C677" s="29"/>
      <c r="D677" s="29"/>
      <c r="E677" s="29"/>
      <c r="F677" s="29"/>
    </row>
    <row r="678" spans="1:6" s="34" customFormat="1">
      <c r="A678" s="29"/>
      <c r="B678" s="29"/>
      <c r="C678" s="29"/>
      <c r="D678" s="29"/>
      <c r="E678" s="29"/>
      <c r="F678" s="29"/>
    </row>
    <row r="679" spans="1:6" s="34" customFormat="1">
      <c r="A679" s="29"/>
      <c r="B679" s="29"/>
      <c r="C679" s="29"/>
      <c r="D679" s="29"/>
      <c r="E679" s="29"/>
      <c r="F679" s="29"/>
    </row>
    <row r="680" spans="1:6" s="34" customFormat="1">
      <c r="A680" s="29"/>
      <c r="B680" s="29"/>
      <c r="C680" s="29"/>
      <c r="D680" s="29"/>
      <c r="E680" s="29"/>
      <c r="F680" s="29"/>
    </row>
    <row r="681" spans="1:6" s="34" customFormat="1">
      <c r="A681" s="29"/>
      <c r="B681" s="29"/>
      <c r="C681" s="29"/>
      <c r="D681" s="29"/>
      <c r="E681" s="29"/>
      <c r="F681" s="29"/>
    </row>
    <row r="682" spans="1:6" s="34" customFormat="1">
      <c r="A682" s="29"/>
      <c r="B682" s="29"/>
      <c r="C682" s="29"/>
      <c r="D682" s="29"/>
      <c r="E682" s="29"/>
      <c r="F682" s="29"/>
    </row>
    <row r="683" spans="1:6" s="34" customFormat="1">
      <c r="A683" s="29"/>
      <c r="B683" s="29"/>
      <c r="C683" s="29"/>
      <c r="D683" s="29"/>
      <c r="E683" s="29"/>
      <c r="F683" s="29"/>
    </row>
    <row r="684" spans="1:6" s="34" customFormat="1">
      <c r="A684" s="29"/>
      <c r="B684" s="29"/>
      <c r="C684" s="29"/>
      <c r="D684" s="29"/>
      <c r="E684" s="29"/>
      <c r="F684" s="29"/>
    </row>
    <row r="685" spans="1:6" s="34" customFormat="1">
      <c r="A685" s="29"/>
      <c r="B685" s="29"/>
      <c r="C685" s="29"/>
      <c r="D685" s="29"/>
      <c r="E685" s="29"/>
      <c r="F685" s="29"/>
    </row>
    <row r="686" spans="1:6" s="34" customFormat="1">
      <c r="A686" s="29"/>
      <c r="B686" s="29"/>
      <c r="C686" s="29"/>
      <c r="D686" s="29"/>
      <c r="E686" s="29"/>
      <c r="F686" s="29"/>
    </row>
    <row r="687" spans="1:6" s="34" customFormat="1">
      <c r="A687" s="29"/>
      <c r="B687" s="29"/>
      <c r="C687" s="29"/>
      <c r="D687" s="29"/>
      <c r="E687" s="29"/>
      <c r="F687" s="29"/>
    </row>
    <row r="688" spans="1:6" s="34" customFormat="1">
      <c r="A688" s="29"/>
      <c r="B688" s="29"/>
      <c r="C688" s="29"/>
      <c r="D688" s="29"/>
      <c r="E688" s="29"/>
      <c r="F688" s="29"/>
    </row>
    <row r="689" spans="1:6" s="34" customFormat="1">
      <c r="A689" s="29"/>
      <c r="B689" s="29"/>
      <c r="C689" s="29"/>
      <c r="D689" s="29"/>
      <c r="E689" s="29"/>
      <c r="F689" s="29"/>
    </row>
    <row r="690" spans="1:6" s="34" customFormat="1">
      <c r="A690" s="29"/>
      <c r="B690" s="29"/>
      <c r="C690" s="29"/>
      <c r="D690" s="29"/>
      <c r="E690" s="29"/>
      <c r="F690" s="29"/>
    </row>
    <row r="691" spans="1:6" s="34" customFormat="1">
      <c r="A691" s="29"/>
      <c r="B691" s="29"/>
      <c r="C691" s="29"/>
      <c r="D691" s="29"/>
      <c r="E691" s="29"/>
      <c r="F691" s="29"/>
    </row>
    <row r="692" spans="1:6" s="34" customFormat="1">
      <c r="A692" s="29"/>
      <c r="B692" s="29"/>
      <c r="C692" s="29"/>
      <c r="D692" s="29"/>
      <c r="E692" s="29"/>
      <c r="F692" s="29"/>
    </row>
    <row r="693" spans="1:6" s="34" customFormat="1">
      <c r="A693" s="29"/>
      <c r="B693" s="29"/>
      <c r="C693" s="29"/>
      <c r="D693" s="29"/>
      <c r="E693" s="29"/>
      <c r="F693" s="29"/>
    </row>
    <row r="694" spans="1:6" s="34" customFormat="1">
      <c r="A694" s="29"/>
      <c r="B694" s="29"/>
      <c r="C694" s="29"/>
      <c r="D694" s="29"/>
      <c r="E694" s="29"/>
      <c r="F694" s="29"/>
    </row>
    <row r="695" spans="1:6" s="34" customFormat="1">
      <c r="A695" s="29"/>
      <c r="B695" s="29"/>
      <c r="C695" s="29"/>
      <c r="D695" s="29"/>
      <c r="E695" s="29"/>
      <c r="F695" s="29"/>
    </row>
    <row r="696" spans="1:6" s="34" customFormat="1">
      <c r="A696" s="29"/>
      <c r="B696" s="29"/>
      <c r="C696" s="29"/>
      <c r="D696" s="29"/>
      <c r="E696" s="29"/>
      <c r="F696" s="29"/>
    </row>
    <row r="697" spans="1:6" s="34" customFormat="1">
      <c r="A697" s="29"/>
      <c r="B697" s="29"/>
      <c r="C697" s="29"/>
      <c r="D697" s="29"/>
      <c r="E697" s="29"/>
      <c r="F697" s="29"/>
    </row>
    <row r="698" spans="1:6" s="34" customFormat="1">
      <c r="A698" s="29"/>
      <c r="B698" s="29"/>
      <c r="C698" s="29"/>
      <c r="D698" s="29"/>
      <c r="E698" s="29"/>
      <c r="F698" s="29"/>
    </row>
    <row r="699" spans="1:6" s="34" customFormat="1">
      <c r="A699" s="29"/>
      <c r="B699" s="29"/>
      <c r="C699" s="29"/>
      <c r="D699" s="29"/>
      <c r="E699" s="29"/>
      <c r="F699" s="29"/>
    </row>
    <row r="700" spans="1:6" s="34" customFormat="1">
      <c r="A700" s="29"/>
      <c r="B700" s="29"/>
      <c r="C700" s="29"/>
      <c r="D700" s="29"/>
      <c r="E700" s="29"/>
      <c r="F700" s="29"/>
    </row>
    <row r="701" spans="1:6" s="34" customFormat="1">
      <c r="A701" s="29"/>
      <c r="B701" s="29"/>
      <c r="C701" s="29"/>
      <c r="D701" s="29"/>
      <c r="E701" s="29"/>
      <c r="F701" s="29"/>
    </row>
    <row r="702" spans="1:6" s="34" customFormat="1">
      <c r="A702" s="29"/>
      <c r="B702" s="29"/>
      <c r="C702" s="29"/>
      <c r="D702" s="29"/>
      <c r="E702" s="29"/>
      <c r="F702" s="29"/>
    </row>
    <row r="703" spans="1:6" s="34" customFormat="1">
      <c r="A703" s="29"/>
      <c r="B703" s="29"/>
      <c r="C703" s="29"/>
      <c r="D703" s="29"/>
      <c r="E703" s="29"/>
      <c r="F703" s="29"/>
    </row>
    <row r="704" spans="1:6" s="34" customFormat="1">
      <c r="A704" s="29"/>
      <c r="B704" s="29"/>
      <c r="C704" s="29"/>
      <c r="D704" s="29"/>
      <c r="E704" s="29"/>
      <c r="F704" s="29"/>
    </row>
    <row r="705" spans="1:6" s="34" customFormat="1">
      <c r="A705" s="29"/>
      <c r="B705" s="29"/>
      <c r="C705" s="29"/>
      <c r="D705" s="29"/>
      <c r="E705" s="29"/>
      <c r="F705" s="29"/>
    </row>
    <row r="706" spans="1:6" s="34" customFormat="1">
      <c r="A706" s="29"/>
      <c r="B706" s="29"/>
      <c r="C706" s="29"/>
      <c r="D706" s="29"/>
      <c r="E706" s="29"/>
      <c r="F706" s="29"/>
    </row>
    <row r="707" spans="1:6" s="34" customFormat="1">
      <c r="A707" s="29"/>
      <c r="B707" s="29"/>
      <c r="C707" s="29"/>
      <c r="D707" s="29"/>
      <c r="E707" s="29"/>
      <c r="F707" s="29"/>
    </row>
    <row r="708" spans="1:6" s="34" customFormat="1">
      <c r="A708" s="29"/>
      <c r="B708" s="29"/>
      <c r="C708" s="29"/>
      <c r="D708" s="29"/>
      <c r="E708" s="29"/>
      <c r="F708" s="29"/>
    </row>
    <row r="709" spans="1:6" s="34" customFormat="1">
      <c r="A709" s="29"/>
      <c r="B709" s="29"/>
      <c r="C709" s="29"/>
      <c r="D709" s="29"/>
      <c r="E709" s="29"/>
      <c r="F709" s="29"/>
    </row>
    <row r="710" spans="1:6" s="34" customFormat="1">
      <c r="A710" s="29"/>
      <c r="B710" s="29"/>
      <c r="C710" s="29"/>
      <c r="D710" s="29"/>
      <c r="E710" s="29"/>
      <c r="F710" s="29"/>
    </row>
    <row r="711" spans="1:6" s="34" customFormat="1">
      <c r="A711" s="29"/>
      <c r="B711" s="29"/>
      <c r="C711" s="29"/>
      <c r="D711" s="29"/>
      <c r="E711" s="29"/>
      <c r="F711" s="29"/>
    </row>
    <row r="712" spans="1:6" s="34" customFormat="1">
      <c r="A712" s="29"/>
      <c r="B712" s="29"/>
      <c r="C712" s="29"/>
      <c r="D712" s="29"/>
      <c r="E712" s="29"/>
      <c r="F712" s="29"/>
    </row>
    <row r="713" spans="1:6" s="34" customFormat="1">
      <c r="A713" s="29"/>
      <c r="B713" s="29"/>
      <c r="C713" s="29"/>
      <c r="D713" s="29"/>
      <c r="E713" s="29"/>
      <c r="F713" s="29"/>
    </row>
    <row r="714" spans="1:6" s="34" customFormat="1">
      <c r="A714" s="29"/>
      <c r="B714" s="29"/>
      <c r="C714" s="29"/>
      <c r="D714" s="29"/>
      <c r="E714" s="29"/>
      <c r="F714" s="29"/>
    </row>
    <row r="715" spans="1:6" s="34" customFormat="1">
      <c r="A715" s="29"/>
      <c r="B715" s="29"/>
      <c r="C715" s="29"/>
      <c r="D715" s="29"/>
      <c r="E715" s="29"/>
      <c r="F715" s="29"/>
    </row>
    <row r="716" spans="1:6" s="34" customFormat="1">
      <c r="A716" s="29"/>
      <c r="B716" s="29"/>
      <c r="C716" s="29"/>
      <c r="D716" s="29"/>
      <c r="E716" s="29"/>
      <c r="F716" s="29"/>
    </row>
    <row r="717" spans="1:6" s="34" customFormat="1">
      <c r="A717" s="29"/>
      <c r="B717" s="29"/>
      <c r="C717" s="29"/>
      <c r="D717" s="29"/>
      <c r="E717" s="29"/>
      <c r="F717" s="29"/>
    </row>
    <row r="718" spans="1:6" s="34" customFormat="1">
      <c r="A718" s="29"/>
      <c r="B718" s="29"/>
      <c r="C718" s="29"/>
      <c r="D718" s="29"/>
      <c r="E718" s="29"/>
      <c r="F718" s="29"/>
    </row>
    <row r="719" spans="1:6" s="34" customFormat="1">
      <c r="A719" s="29"/>
      <c r="B719" s="29"/>
      <c r="C719" s="29"/>
      <c r="D719" s="29"/>
      <c r="E719" s="29"/>
      <c r="F719" s="29"/>
    </row>
    <row r="720" spans="1:6" s="34" customFormat="1">
      <c r="A720" s="29"/>
      <c r="B720" s="29"/>
      <c r="C720" s="29"/>
      <c r="D720" s="29"/>
      <c r="E720" s="29"/>
      <c r="F720" s="29"/>
    </row>
    <row r="721" spans="1:6" s="34" customFormat="1">
      <c r="A721" s="29"/>
      <c r="B721" s="29"/>
      <c r="C721" s="29"/>
      <c r="D721" s="29"/>
      <c r="E721" s="29"/>
      <c r="F721" s="29"/>
    </row>
    <row r="722" spans="1:6" s="34" customFormat="1">
      <c r="A722" s="29"/>
      <c r="B722" s="29"/>
      <c r="C722" s="29"/>
      <c r="D722" s="29"/>
      <c r="E722" s="29"/>
      <c r="F722" s="29"/>
    </row>
    <row r="723" spans="1:6" s="34" customFormat="1">
      <c r="A723" s="29"/>
      <c r="B723" s="29"/>
      <c r="C723" s="29"/>
      <c r="D723" s="29"/>
      <c r="E723" s="29"/>
      <c r="F723" s="29"/>
    </row>
    <row r="724" spans="1:6" s="34" customFormat="1">
      <c r="A724" s="29"/>
      <c r="B724" s="29"/>
      <c r="C724" s="29"/>
      <c r="D724" s="29"/>
      <c r="E724" s="29"/>
      <c r="F724" s="29"/>
    </row>
    <row r="725" spans="1:6" s="34" customFormat="1">
      <c r="A725" s="29"/>
      <c r="B725" s="29"/>
      <c r="C725" s="29"/>
      <c r="D725" s="29"/>
      <c r="E725" s="29"/>
      <c r="F725" s="29"/>
    </row>
    <row r="726" spans="1:6" s="34" customFormat="1">
      <c r="A726" s="29"/>
      <c r="B726" s="29"/>
      <c r="C726" s="29"/>
      <c r="D726" s="29"/>
      <c r="E726" s="29"/>
      <c r="F726" s="29"/>
    </row>
    <row r="727" spans="1:6" s="34" customFormat="1">
      <c r="A727" s="29"/>
      <c r="B727" s="29"/>
      <c r="C727" s="29"/>
      <c r="D727" s="29"/>
      <c r="E727" s="29"/>
      <c r="F727" s="29"/>
    </row>
    <row r="728" spans="1:6" s="34" customFormat="1">
      <c r="A728" s="29"/>
      <c r="B728" s="29"/>
      <c r="C728" s="29"/>
      <c r="D728" s="29"/>
      <c r="E728" s="29"/>
      <c r="F728" s="29"/>
    </row>
    <row r="729" spans="1:6" s="34" customFormat="1">
      <c r="A729" s="29"/>
      <c r="B729" s="29"/>
      <c r="C729" s="29"/>
      <c r="D729" s="29"/>
      <c r="E729" s="29"/>
      <c r="F729" s="29"/>
    </row>
    <row r="730" spans="1:6" s="34" customFormat="1">
      <c r="A730" s="29"/>
      <c r="B730" s="29"/>
      <c r="C730" s="29"/>
      <c r="D730" s="29"/>
      <c r="E730" s="29"/>
      <c r="F730" s="29"/>
    </row>
    <row r="731" spans="1:6" s="34" customFormat="1">
      <c r="A731" s="29"/>
      <c r="B731" s="29"/>
      <c r="C731" s="29"/>
      <c r="D731" s="29"/>
      <c r="E731" s="29"/>
      <c r="F731" s="29"/>
    </row>
    <row r="732" spans="1:6" s="34" customFormat="1">
      <c r="A732" s="29"/>
      <c r="B732" s="29"/>
      <c r="C732" s="29"/>
      <c r="D732" s="29"/>
      <c r="E732" s="29"/>
      <c r="F732" s="29"/>
    </row>
    <row r="733" spans="1:6" s="34" customFormat="1">
      <c r="A733" s="29"/>
      <c r="B733" s="29"/>
      <c r="C733" s="29"/>
      <c r="D733" s="29"/>
      <c r="E733" s="29"/>
      <c r="F733" s="29"/>
    </row>
    <row r="734" spans="1:6" s="34" customFormat="1">
      <c r="A734" s="29"/>
      <c r="B734" s="29"/>
      <c r="C734" s="29"/>
      <c r="D734" s="29"/>
      <c r="E734" s="29"/>
      <c r="F734" s="29"/>
    </row>
    <row r="735" spans="1:6" s="34" customFormat="1">
      <c r="A735" s="29"/>
      <c r="B735" s="29"/>
      <c r="C735" s="29"/>
      <c r="D735" s="29"/>
      <c r="E735" s="29"/>
      <c r="F735" s="29"/>
    </row>
    <row r="736" spans="1:6" s="34" customFormat="1">
      <c r="A736" s="29"/>
      <c r="B736" s="29"/>
      <c r="C736" s="29"/>
      <c r="D736" s="29"/>
      <c r="E736" s="29"/>
      <c r="F736" s="29"/>
    </row>
    <row r="737" spans="1:6" s="34" customFormat="1">
      <c r="A737" s="29"/>
      <c r="B737" s="29"/>
      <c r="C737" s="29"/>
      <c r="D737" s="29"/>
      <c r="E737" s="29"/>
      <c r="F737" s="29"/>
    </row>
    <row r="738" spans="1:6" s="34" customFormat="1">
      <c r="A738" s="29"/>
      <c r="B738" s="29"/>
      <c r="C738" s="29"/>
      <c r="D738" s="29"/>
      <c r="E738" s="29"/>
      <c r="F738" s="29"/>
    </row>
    <row r="739" spans="1:6" s="34" customFormat="1">
      <c r="A739" s="29"/>
      <c r="B739" s="29"/>
      <c r="C739" s="29"/>
      <c r="D739" s="29"/>
      <c r="E739" s="29"/>
      <c r="F739" s="29"/>
    </row>
    <row r="740" spans="1:6" s="34" customFormat="1">
      <c r="A740" s="29"/>
      <c r="B740" s="29"/>
      <c r="C740" s="29"/>
      <c r="D740" s="29"/>
      <c r="E740" s="29"/>
      <c r="F740" s="29"/>
    </row>
    <row r="741" spans="1:6" s="34" customFormat="1">
      <c r="A741" s="29"/>
      <c r="B741" s="29"/>
      <c r="C741" s="29"/>
      <c r="D741" s="29"/>
      <c r="E741" s="29"/>
      <c r="F741" s="29"/>
    </row>
    <row r="742" spans="1:6" s="34" customFormat="1">
      <c r="A742" s="29"/>
      <c r="B742" s="29"/>
      <c r="C742" s="29"/>
      <c r="D742" s="29"/>
      <c r="E742" s="29"/>
      <c r="F742" s="29"/>
    </row>
    <row r="743" spans="1:6" s="34" customFormat="1">
      <c r="A743" s="29"/>
      <c r="B743" s="29"/>
      <c r="C743" s="29"/>
      <c r="D743" s="29"/>
      <c r="E743" s="29"/>
      <c r="F743" s="29"/>
    </row>
    <row r="744" spans="1:6" s="34" customFormat="1">
      <c r="A744" s="29"/>
      <c r="B744" s="29"/>
      <c r="C744" s="29"/>
      <c r="D744" s="29"/>
      <c r="E744" s="29"/>
      <c r="F744" s="29"/>
    </row>
    <row r="745" spans="1:6" s="34" customFormat="1">
      <c r="A745" s="29"/>
      <c r="B745" s="29"/>
      <c r="C745" s="29"/>
      <c r="D745" s="29"/>
      <c r="E745" s="29"/>
      <c r="F745" s="29"/>
    </row>
    <row r="746" spans="1:6" s="34" customFormat="1">
      <c r="A746" s="29"/>
      <c r="B746" s="29"/>
      <c r="C746" s="29"/>
      <c r="D746" s="29"/>
      <c r="E746" s="29"/>
      <c r="F746" s="29"/>
    </row>
    <row r="747" spans="1:6" s="34" customFormat="1">
      <c r="A747" s="29"/>
      <c r="B747" s="29"/>
      <c r="C747" s="29"/>
      <c r="D747" s="29"/>
      <c r="E747" s="29"/>
      <c r="F747" s="29"/>
    </row>
    <row r="748" spans="1:6" s="34" customFormat="1">
      <c r="A748" s="29"/>
      <c r="B748" s="29"/>
      <c r="C748" s="29"/>
      <c r="D748" s="29"/>
      <c r="E748" s="29"/>
      <c r="F748" s="29"/>
    </row>
    <row r="749" spans="1:6" s="34" customFormat="1">
      <c r="A749" s="29"/>
      <c r="B749" s="29"/>
      <c r="C749" s="29"/>
      <c r="D749" s="29"/>
      <c r="E749" s="29"/>
      <c r="F749" s="29"/>
    </row>
    <row r="750" spans="1:6" s="34" customFormat="1">
      <c r="A750" s="29"/>
      <c r="B750" s="29"/>
      <c r="C750" s="29"/>
      <c r="D750" s="29"/>
      <c r="E750" s="29"/>
      <c r="F750" s="29"/>
    </row>
    <row r="751" spans="1:6" s="34" customFormat="1">
      <c r="A751" s="29"/>
      <c r="B751" s="29"/>
      <c r="C751" s="29"/>
      <c r="D751" s="29"/>
      <c r="E751" s="29"/>
      <c r="F751" s="29"/>
    </row>
    <row r="752" spans="1:6" s="34" customFormat="1">
      <c r="A752" s="29"/>
      <c r="B752" s="29"/>
      <c r="C752" s="29"/>
      <c r="D752" s="29"/>
      <c r="E752" s="29"/>
      <c r="F752" s="29"/>
    </row>
    <row r="753" spans="1:6" s="34" customFormat="1">
      <c r="A753" s="29"/>
      <c r="B753" s="29"/>
      <c r="C753" s="29"/>
      <c r="D753" s="29"/>
      <c r="E753" s="29"/>
      <c r="F753" s="29"/>
    </row>
    <row r="754" spans="1:6" s="34" customFormat="1">
      <c r="A754" s="29"/>
      <c r="B754" s="29"/>
      <c r="C754" s="29"/>
      <c r="D754" s="29"/>
      <c r="E754" s="29"/>
      <c r="F754" s="29"/>
    </row>
    <row r="755" spans="1:6" s="34" customFormat="1">
      <c r="A755" s="29"/>
      <c r="B755" s="29"/>
      <c r="C755" s="29"/>
      <c r="D755" s="29"/>
      <c r="E755" s="29"/>
      <c r="F755" s="29"/>
    </row>
    <row r="756" spans="1:6" s="34" customFormat="1">
      <c r="A756" s="29"/>
      <c r="B756" s="29"/>
      <c r="C756" s="29"/>
      <c r="D756" s="29"/>
      <c r="E756" s="29"/>
      <c r="F756" s="29"/>
    </row>
    <row r="757" spans="1:6" s="34" customFormat="1">
      <c r="A757" s="29"/>
      <c r="B757" s="29"/>
      <c r="C757" s="29"/>
      <c r="D757" s="29"/>
      <c r="E757" s="29"/>
      <c r="F757" s="29"/>
    </row>
    <row r="758" spans="1:6" s="34" customFormat="1">
      <c r="A758" s="29"/>
      <c r="B758" s="29"/>
      <c r="C758" s="29"/>
      <c r="D758" s="29"/>
      <c r="E758" s="29"/>
      <c r="F758" s="29"/>
    </row>
    <row r="759" spans="1:6" s="34" customFormat="1">
      <c r="A759" s="29"/>
      <c r="B759" s="29"/>
      <c r="C759" s="29"/>
      <c r="D759" s="29"/>
      <c r="E759" s="29"/>
      <c r="F759" s="29"/>
    </row>
    <row r="760" spans="1:6" s="34" customFormat="1">
      <c r="A760" s="29"/>
      <c r="B760" s="29"/>
      <c r="C760" s="29"/>
      <c r="D760" s="29"/>
      <c r="E760" s="29"/>
      <c r="F760" s="29"/>
    </row>
    <row r="761" spans="1:6" s="34" customFormat="1">
      <c r="A761" s="29"/>
      <c r="B761" s="29"/>
      <c r="C761" s="29"/>
      <c r="D761" s="29"/>
      <c r="E761" s="29"/>
      <c r="F761" s="29"/>
    </row>
    <row r="762" spans="1:6" s="34" customFormat="1">
      <c r="A762" s="29"/>
      <c r="B762" s="29"/>
      <c r="C762" s="29"/>
      <c r="D762" s="29"/>
      <c r="E762" s="29"/>
      <c r="F762" s="29"/>
    </row>
    <row r="763" spans="1:6" s="34" customFormat="1">
      <c r="A763" s="29"/>
      <c r="B763" s="29"/>
      <c r="C763" s="29"/>
      <c r="D763" s="29"/>
      <c r="E763" s="29"/>
      <c r="F763" s="29"/>
    </row>
    <row r="764" spans="1:6" s="34" customFormat="1">
      <c r="A764" s="29"/>
      <c r="B764" s="29"/>
      <c r="C764" s="29"/>
      <c r="D764" s="29"/>
      <c r="E764" s="29"/>
      <c r="F764" s="29"/>
    </row>
    <row r="765" spans="1:6" s="34" customFormat="1">
      <c r="A765" s="29"/>
      <c r="B765" s="29"/>
      <c r="C765" s="29"/>
      <c r="D765" s="29"/>
      <c r="E765" s="29"/>
      <c r="F765" s="29"/>
    </row>
    <row r="766" spans="1:6" s="34" customFormat="1">
      <c r="A766" s="29"/>
      <c r="B766" s="29"/>
      <c r="C766" s="29"/>
      <c r="D766" s="29"/>
      <c r="E766" s="29"/>
      <c r="F766" s="29"/>
    </row>
    <row r="767" spans="1:6" s="34" customFormat="1">
      <c r="A767" s="29"/>
      <c r="B767" s="29"/>
      <c r="C767" s="29"/>
      <c r="D767" s="29"/>
      <c r="E767" s="29"/>
      <c r="F767" s="29"/>
    </row>
    <row r="768" spans="1:6" s="34" customFormat="1">
      <c r="A768" s="29"/>
      <c r="B768" s="29"/>
      <c r="C768" s="29"/>
      <c r="D768" s="29"/>
      <c r="E768" s="29"/>
      <c r="F768" s="29"/>
    </row>
    <row r="769" spans="1:6" s="34" customFormat="1">
      <c r="A769" s="29"/>
      <c r="B769" s="29"/>
      <c r="C769" s="29"/>
      <c r="D769" s="29"/>
      <c r="E769" s="29"/>
      <c r="F769" s="29"/>
    </row>
    <row r="770" spans="1:6" s="34" customFormat="1">
      <c r="A770" s="29"/>
      <c r="B770" s="29"/>
      <c r="C770" s="29"/>
      <c r="D770" s="29"/>
      <c r="E770" s="29"/>
      <c r="F770" s="29"/>
    </row>
    <row r="771" spans="1:6" s="34" customFormat="1">
      <c r="A771" s="29"/>
      <c r="B771" s="29"/>
      <c r="C771" s="29"/>
      <c r="D771" s="29"/>
      <c r="E771" s="29"/>
      <c r="F771" s="29"/>
    </row>
    <row r="772" spans="1:6" s="34" customFormat="1">
      <c r="A772" s="29"/>
      <c r="B772" s="29"/>
      <c r="C772" s="29"/>
      <c r="D772" s="29"/>
      <c r="E772" s="29"/>
      <c r="F772" s="29"/>
    </row>
    <row r="773" spans="1:6" s="34" customFormat="1">
      <c r="A773" s="29"/>
      <c r="B773" s="29"/>
      <c r="C773" s="29"/>
      <c r="D773" s="29"/>
      <c r="E773" s="29"/>
      <c r="F773" s="29"/>
    </row>
    <row r="774" spans="1:6" s="34" customFormat="1">
      <c r="A774" s="29"/>
      <c r="B774" s="29"/>
      <c r="C774" s="29"/>
      <c r="D774" s="29"/>
      <c r="E774" s="29"/>
      <c r="F774" s="29"/>
    </row>
    <row r="775" spans="1:6" s="34" customFormat="1">
      <c r="A775" s="29"/>
      <c r="B775" s="29"/>
      <c r="C775" s="29"/>
      <c r="D775" s="29"/>
      <c r="E775" s="29"/>
      <c r="F775" s="29"/>
    </row>
    <row r="776" spans="1:6" s="34" customFormat="1">
      <c r="A776" s="29"/>
      <c r="B776" s="29"/>
      <c r="C776" s="29"/>
      <c r="D776" s="29"/>
      <c r="E776" s="29"/>
      <c r="F776" s="29"/>
    </row>
    <row r="777" spans="1:6" s="34" customFormat="1">
      <c r="A777" s="29"/>
      <c r="B777" s="29"/>
      <c r="C777" s="29"/>
      <c r="D777" s="29"/>
      <c r="E777" s="29"/>
      <c r="F777" s="29"/>
    </row>
    <row r="778" spans="1:6" s="34" customFormat="1">
      <c r="A778" s="29"/>
      <c r="B778" s="29"/>
      <c r="C778" s="29"/>
      <c r="D778" s="29"/>
      <c r="E778" s="29"/>
      <c r="F778" s="29"/>
    </row>
    <row r="779" spans="1:6" s="34" customFormat="1">
      <c r="A779" s="29"/>
      <c r="B779" s="29"/>
      <c r="C779" s="29"/>
      <c r="D779" s="29"/>
      <c r="E779" s="29"/>
      <c r="F779" s="29"/>
    </row>
    <row r="780" spans="1:6" s="34" customFormat="1">
      <c r="A780" s="29"/>
      <c r="B780" s="29"/>
      <c r="C780" s="29"/>
      <c r="D780" s="29"/>
      <c r="E780" s="29"/>
      <c r="F780" s="29"/>
    </row>
    <row r="781" spans="1:6" s="34" customFormat="1">
      <c r="A781" s="29"/>
      <c r="B781" s="29"/>
      <c r="C781" s="29"/>
      <c r="D781" s="29"/>
      <c r="E781" s="29"/>
      <c r="F781" s="29"/>
    </row>
    <row r="782" spans="1:6" s="34" customFormat="1">
      <c r="A782" s="29"/>
      <c r="B782" s="29"/>
      <c r="C782" s="29"/>
      <c r="D782" s="29"/>
      <c r="E782" s="29"/>
      <c r="F782" s="29"/>
    </row>
    <row r="783" spans="1:6" s="34" customFormat="1">
      <c r="A783" s="29"/>
      <c r="B783" s="29"/>
      <c r="C783" s="29"/>
      <c r="D783" s="29"/>
      <c r="E783" s="29"/>
      <c r="F783" s="29"/>
    </row>
    <row r="784" spans="1:6" s="34" customFormat="1">
      <c r="A784" s="29"/>
      <c r="B784" s="29"/>
      <c r="C784" s="29"/>
      <c r="D784" s="29"/>
      <c r="E784" s="29"/>
      <c r="F784" s="29"/>
    </row>
    <row r="785" spans="1:6" s="34" customFormat="1">
      <c r="A785" s="29"/>
      <c r="B785" s="29"/>
      <c r="C785" s="29"/>
      <c r="D785" s="29"/>
      <c r="E785" s="29"/>
      <c r="F785" s="29"/>
    </row>
    <row r="786" spans="1:6" s="34" customFormat="1">
      <c r="A786" s="29"/>
      <c r="B786" s="29"/>
      <c r="C786" s="29"/>
      <c r="D786" s="29"/>
      <c r="E786" s="29"/>
      <c r="F786" s="29"/>
    </row>
    <row r="787" spans="1:6" s="34" customFormat="1">
      <c r="A787" s="29"/>
      <c r="B787" s="29"/>
      <c r="C787" s="29"/>
      <c r="D787" s="29"/>
      <c r="E787" s="29"/>
      <c r="F787" s="29"/>
    </row>
    <row r="788" spans="1:6" s="34" customFormat="1">
      <c r="A788" s="29"/>
      <c r="B788" s="29"/>
      <c r="C788" s="29"/>
      <c r="D788" s="29"/>
      <c r="E788" s="29"/>
      <c r="F788" s="29"/>
    </row>
    <row r="789" spans="1:6" s="34" customFormat="1">
      <c r="A789" s="29"/>
      <c r="B789" s="29"/>
      <c r="C789" s="29"/>
      <c r="D789" s="29"/>
      <c r="E789" s="29"/>
      <c r="F789" s="29"/>
    </row>
    <row r="790" spans="1:6" s="34" customFormat="1">
      <c r="A790" s="29"/>
      <c r="B790" s="29"/>
      <c r="C790" s="29"/>
      <c r="D790" s="29"/>
      <c r="E790" s="29"/>
      <c r="F790" s="29"/>
    </row>
    <row r="791" spans="1:6" s="34" customFormat="1">
      <c r="A791" s="29"/>
      <c r="B791" s="29"/>
      <c r="C791" s="29"/>
      <c r="D791" s="29"/>
      <c r="E791" s="29"/>
      <c r="F791" s="29"/>
    </row>
    <row r="792" spans="1:6" s="34" customFormat="1">
      <c r="A792" s="29"/>
      <c r="B792" s="29"/>
      <c r="C792" s="29"/>
      <c r="D792" s="29"/>
      <c r="E792" s="29"/>
      <c r="F792" s="29"/>
    </row>
    <row r="793" spans="1:6" s="34" customFormat="1">
      <c r="A793" s="29"/>
      <c r="B793" s="29"/>
      <c r="C793" s="29"/>
      <c r="D793" s="29"/>
      <c r="E793" s="29"/>
      <c r="F793" s="29"/>
    </row>
    <row r="794" spans="1:6" s="34" customFormat="1">
      <c r="A794" s="29"/>
      <c r="B794" s="29"/>
      <c r="C794" s="29"/>
      <c r="D794" s="29"/>
      <c r="E794" s="29"/>
      <c r="F794" s="29"/>
    </row>
    <row r="795" spans="1:6" s="34" customFormat="1">
      <c r="A795" s="29"/>
      <c r="B795" s="29"/>
      <c r="C795" s="29"/>
      <c r="D795" s="29"/>
      <c r="E795" s="29"/>
      <c r="F795" s="29"/>
    </row>
    <row r="796" spans="1:6" s="34" customFormat="1">
      <c r="A796" s="29"/>
      <c r="B796" s="29"/>
      <c r="C796" s="29"/>
      <c r="D796" s="29"/>
      <c r="E796" s="29"/>
      <c r="F796" s="29"/>
    </row>
    <row r="797" spans="1:6" s="34" customFormat="1">
      <c r="A797" s="29"/>
      <c r="B797" s="29"/>
      <c r="C797" s="29"/>
      <c r="D797" s="29"/>
      <c r="E797" s="29"/>
      <c r="F797" s="29"/>
    </row>
    <row r="798" spans="1:6" s="34" customFormat="1">
      <c r="A798" s="29"/>
      <c r="B798" s="29"/>
      <c r="C798" s="29"/>
      <c r="D798" s="29"/>
      <c r="E798" s="29"/>
      <c r="F798" s="29"/>
    </row>
    <row r="799" spans="1:6" s="34" customFormat="1">
      <c r="A799" s="29"/>
      <c r="B799" s="29"/>
      <c r="C799" s="29"/>
      <c r="D799" s="29"/>
      <c r="E799" s="29"/>
      <c r="F799" s="29"/>
    </row>
    <row r="800" spans="1:6" s="34" customFormat="1">
      <c r="A800" s="29"/>
      <c r="B800" s="29"/>
      <c r="C800" s="29"/>
      <c r="D800" s="29"/>
      <c r="E800" s="29"/>
      <c r="F800" s="29"/>
    </row>
    <row r="801" spans="1:6" s="34" customFormat="1">
      <c r="A801" s="29"/>
      <c r="B801" s="29"/>
      <c r="C801" s="29"/>
      <c r="D801" s="29"/>
      <c r="E801" s="29"/>
      <c r="F801" s="29"/>
    </row>
    <row r="802" spans="1:6" s="34" customFormat="1">
      <c r="A802" s="29"/>
      <c r="B802" s="29"/>
      <c r="C802" s="29"/>
      <c r="D802" s="29"/>
      <c r="E802" s="29"/>
      <c r="F802" s="29"/>
    </row>
    <row r="803" spans="1:6" s="34" customFormat="1">
      <c r="A803" s="29"/>
      <c r="B803" s="29"/>
      <c r="C803" s="29"/>
      <c r="D803" s="29"/>
      <c r="E803" s="29"/>
      <c r="F803" s="29"/>
    </row>
    <row r="804" spans="1:6" s="34" customFormat="1">
      <c r="A804" s="29"/>
      <c r="B804" s="29"/>
      <c r="C804" s="29"/>
      <c r="D804" s="29"/>
      <c r="E804" s="29"/>
      <c r="F804" s="29"/>
    </row>
    <row r="805" spans="1:6" s="34" customFormat="1">
      <c r="A805" s="29"/>
      <c r="B805" s="29"/>
      <c r="C805" s="29"/>
      <c r="D805" s="29"/>
      <c r="E805" s="29"/>
      <c r="F805" s="29"/>
    </row>
    <row r="806" spans="1:6" s="34" customFormat="1">
      <c r="A806" s="29"/>
      <c r="B806" s="29"/>
      <c r="C806" s="29"/>
      <c r="D806" s="29"/>
      <c r="E806" s="29"/>
      <c r="F806" s="29"/>
    </row>
    <row r="807" spans="1:6" s="34" customFormat="1">
      <c r="A807" s="29"/>
      <c r="B807" s="29"/>
      <c r="C807" s="29"/>
      <c r="D807" s="29"/>
      <c r="E807" s="29"/>
      <c r="F807" s="29"/>
    </row>
    <row r="808" spans="1:6" s="34" customFormat="1">
      <c r="A808" s="29"/>
      <c r="B808" s="29"/>
      <c r="C808" s="29"/>
      <c r="D808" s="29"/>
      <c r="E808" s="29"/>
      <c r="F808" s="29"/>
    </row>
    <row r="809" spans="1:6" s="34" customFormat="1">
      <c r="A809" s="29"/>
      <c r="B809" s="29"/>
      <c r="C809" s="29"/>
      <c r="D809" s="29"/>
      <c r="E809" s="29"/>
      <c r="F809" s="29"/>
    </row>
    <row r="810" spans="1:6" s="34" customFormat="1">
      <c r="A810" s="29"/>
      <c r="B810" s="29"/>
      <c r="C810" s="29"/>
      <c r="D810" s="29"/>
      <c r="E810" s="29"/>
      <c r="F810" s="29"/>
    </row>
    <row r="811" spans="1:6" s="34" customFormat="1">
      <c r="A811" s="29"/>
      <c r="B811" s="29"/>
      <c r="C811" s="29"/>
      <c r="D811" s="29"/>
      <c r="E811" s="29"/>
      <c r="F811" s="29"/>
    </row>
    <row r="812" spans="1:6" s="34" customFormat="1">
      <c r="A812" s="29"/>
      <c r="B812" s="29"/>
      <c r="C812" s="29"/>
      <c r="D812" s="29"/>
      <c r="E812" s="29"/>
      <c r="F812" s="29"/>
    </row>
    <row r="813" spans="1:6" s="34" customFormat="1">
      <c r="A813" s="29"/>
      <c r="B813" s="29"/>
      <c r="C813" s="29"/>
      <c r="D813" s="29"/>
      <c r="E813" s="29"/>
      <c r="F813" s="29"/>
    </row>
    <row r="814" spans="1:6" s="34" customFormat="1">
      <c r="A814" s="29"/>
      <c r="B814" s="29"/>
      <c r="C814" s="29"/>
      <c r="D814" s="29"/>
      <c r="E814" s="29"/>
      <c r="F814" s="29"/>
    </row>
    <row r="815" spans="1:6" s="34" customFormat="1">
      <c r="A815" s="29"/>
      <c r="B815" s="29"/>
      <c r="C815" s="29"/>
      <c r="D815" s="29"/>
      <c r="E815" s="29"/>
      <c r="F815" s="29"/>
    </row>
    <row r="816" spans="1:6" s="34" customFormat="1">
      <c r="A816" s="29"/>
      <c r="B816" s="29"/>
      <c r="C816" s="29"/>
      <c r="D816" s="29"/>
      <c r="E816" s="29"/>
      <c r="F816" s="29"/>
    </row>
    <row r="817" spans="1:6" s="34" customFormat="1">
      <c r="A817" s="29"/>
      <c r="B817" s="29"/>
      <c r="C817" s="29"/>
      <c r="D817" s="29"/>
      <c r="E817" s="29"/>
      <c r="F817" s="29"/>
    </row>
    <row r="818" spans="1:6" s="34" customFormat="1">
      <c r="A818" s="29"/>
      <c r="B818" s="29"/>
      <c r="C818" s="29"/>
      <c r="D818" s="29"/>
      <c r="E818" s="29"/>
      <c r="F818" s="29"/>
    </row>
    <row r="819" spans="1:6" s="34" customFormat="1">
      <c r="A819" s="29"/>
      <c r="B819" s="29"/>
      <c r="C819" s="29"/>
      <c r="D819" s="29"/>
      <c r="E819" s="29"/>
      <c r="F819" s="29"/>
    </row>
    <row r="820" spans="1:6" s="34" customFormat="1">
      <c r="A820" s="29"/>
      <c r="B820" s="29"/>
      <c r="C820" s="29"/>
      <c r="D820" s="29"/>
      <c r="E820" s="29"/>
      <c r="F820" s="29"/>
    </row>
    <row r="821" spans="1:6" s="34" customFormat="1">
      <c r="A821" s="29"/>
      <c r="B821" s="29"/>
      <c r="C821" s="29"/>
      <c r="D821" s="29"/>
      <c r="E821" s="29"/>
      <c r="F821" s="29"/>
    </row>
    <row r="822" spans="1:6" s="34" customFormat="1">
      <c r="A822" s="29"/>
      <c r="B822" s="29"/>
      <c r="C822" s="29"/>
      <c r="D822" s="29"/>
      <c r="E822" s="29"/>
      <c r="F822" s="29"/>
    </row>
    <row r="823" spans="1:6" s="34" customFormat="1">
      <c r="A823" s="29"/>
      <c r="B823" s="29"/>
      <c r="C823" s="29"/>
      <c r="D823" s="29"/>
      <c r="E823" s="29"/>
      <c r="F823" s="29"/>
    </row>
    <row r="824" spans="1:6" s="34" customFormat="1">
      <c r="A824" s="29"/>
      <c r="B824" s="29"/>
      <c r="C824" s="29"/>
      <c r="D824" s="29"/>
      <c r="E824" s="29"/>
      <c r="F824" s="29"/>
    </row>
    <row r="825" spans="1:6" s="34" customFormat="1">
      <c r="A825" s="29"/>
      <c r="B825" s="29"/>
      <c r="C825" s="29"/>
      <c r="D825" s="29"/>
      <c r="E825" s="29"/>
      <c r="F825" s="29"/>
    </row>
    <row r="826" spans="1:6" s="34" customFormat="1">
      <c r="A826" s="29"/>
      <c r="B826" s="29"/>
      <c r="C826" s="29"/>
      <c r="D826" s="29"/>
      <c r="E826" s="29"/>
      <c r="F826" s="29"/>
    </row>
    <row r="827" spans="1:6" s="34" customFormat="1">
      <c r="A827" s="29"/>
      <c r="B827" s="29"/>
      <c r="C827" s="29"/>
      <c r="D827" s="29"/>
      <c r="E827" s="29"/>
      <c r="F827" s="29"/>
    </row>
    <row r="828" spans="1:6" s="34" customFormat="1">
      <c r="A828" s="29"/>
      <c r="B828" s="29"/>
      <c r="C828" s="29"/>
      <c r="D828" s="29"/>
      <c r="E828" s="29"/>
      <c r="F828" s="29"/>
    </row>
    <row r="829" spans="1:6" s="34" customFormat="1">
      <c r="A829" s="29"/>
      <c r="B829" s="29"/>
      <c r="C829" s="29"/>
      <c r="D829" s="29"/>
      <c r="E829" s="29"/>
      <c r="F829" s="29"/>
    </row>
    <row r="830" spans="1:6" s="34" customFormat="1">
      <c r="A830" s="29"/>
      <c r="B830" s="29"/>
      <c r="C830" s="29"/>
      <c r="D830" s="29"/>
      <c r="E830" s="29"/>
      <c r="F830" s="29"/>
    </row>
    <row r="831" spans="1:6" s="34" customFormat="1">
      <c r="A831" s="29"/>
      <c r="B831" s="29"/>
      <c r="C831" s="29"/>
      <c r="D831" s="29"/>
      <c r="E831" s="29"/>
      <c r="F831" s="29"/>
    </row>
    <row r="832" spans="1:6" s="34" customFormat="1">
      <c r="A832" s="29"/>
      <c r="B832" s="29"/>
      <c r="C832" s="29"/>
      <c r="D832" s="29"/>
      <c r="E832" s="29"/>
      <c r="F832" s="29"/>
    </row>
    <row r="833" spans="1:6" s="34" customFormat="1">
      <c r="A833" s="29"/>
      <c r="B833" s="29"/>
      <c r="C833" s="29"/>
      <c r="D833" s="29"/>
      <c r="E833" s="29"/>
      <c r="F833" s="29"/>
    </row>
    <row r="834" spans="1:6" s="34" customFormat="1">
      <c r="A834" s="29"/>
      <c r="B834" s="29"/>
      <c r="C834" s="29"/>
      <c r="D834" s="29"/>
      <c r="E834" s="29"/>
      <c r="F834" s="29"/>
    </row>
    <row r="835" spans="1:6" s="34" customFormat="1">
      <c r="A835" s="29"/>
      <c r="B835" s="29"/>
      <c r="C835" s="29"/>
      <c r="D835" s="29"/>
      <c r="E835" s="29"/>
      <c r="F835" s="29"/>
    </row>
    <row r="836" spans="1:6" s="34" customFormat="1">
      <c r="A836" s="29"/>
      <c r="B836" s="29"/>
      <c r="C836" s="29"/>
      <c r="D836" s="29"/>
      <c r="E836" s="29"/>
      <c r="F836" s="29"/>
    </row>
    <row r="837" spans="1:6" s="34" customFormat="1">
      <c r="A837" s="29"/>
      <c r="B837" s="29"/>
      <c r="C837" s="29"/>
      <c r="D837" s="29"/>
      <c r="E837" s="29"/>
      <c r="F837" s="29"/>
    </row>
    <row r="838" spans="1:6" s="34" customFormat="1">
      <c r="A838" s="29"/>
      <c r="B838" s="29"/>
      <c r="C838" s="29"/>
      <c r="D838" s="29"/>
      <c r="E838" s="29"/>
      <c r="F838" s="29"/>
    </row>
    <row r="839" spans="1:6" s="34" customFormat="1">
      <c r="A839" s="29"/>
      <c r="B839" s="29"/>
      <c r="C839" s="29"/>
      <c r="D839" s="29"/>
      <c r="E839" s="29"/>
      <c r="F839" s="29"/>
    </row>
    <row r="840" spans="1:6" s="34" customFormat="1">
      <c r="A840" s="29"/>
      <c r="B840" s="29"/>
      <c r="C840" s="29"/>
      <c r="D840" s="29"/>
      <c r="E840" s="29"/>
      <c r="F840" s="29"/>
    </row>
    <row r="841" spans="1:6" s="34" customFormat="1">
      <c r="A841" s="29"/>
      <c r="B841" s="29"/>
      <c r="C841" s="29"/>
      <c r="D841" s="29"/>
      <c r="E841" s="29"/>
      <c r="F841" s="29"/>
    </row>
    <row r="842" spans="1:6" s="34" customFormat="1">
      <c r="A842" s="29"/>
      <c r="B842" s="29"/>
      <c r="C842" s="29"/>
      <c r="D842" s="29"/>
      <c r="E842" s="29"/>
      <c r="F842" s="29"/>
    </row>
    <row r="843" spans="1:6" s="34" customFormat="1">
      <c r="A843" s="29"/>
      <c r="B843" s="29"/>
      <c r="C843" s="29"/>
      <c r="D843" s="29"/>
      <c r="E843" s="29"/>
      <c r="F843" s="29"/>
    </row>
    <row r="844" spans="1:6" s="34" customFormat="1">
      <c r="A844" s="29"/>
      <c r="B844" s="29"/>
      <c r="C844" s="29"/>
      <c r="D844" s="29"/>
      <c r="E844" s="29"/>
      <c r="F844" s="29"/>
    </row>
    <row r="845" spans="1:6" s="34" customFormat="1">
      <c r="A845" s="29"/>
      <c r="B845" s="29"/>
      <c r="C845" s="29"/>
      <c r="D845" s="29"/>
      <c r="E845" s="29"/>
      <c r="F845" s="29"/>
    </row>
    <row r="846" spans="1:6" s="34" customFormat="1">
      <c r="A846" s="29"/>
      <c r="B846" s="29"/>
      <c r="C846" s="29"/>
      <c r="D846" s="29"/>
      <c r="E846" s="29"/>
      <c r="F846" s="29"/>
    </row>
    <row r="847" spans="1:6" s="34" customFormat="1">
      <c r="A847" s="29"/>
      <c r="B847" s="29"/>
      <c r="C847" s="29"/>
      <c r="D847" s="29"/>
      <c r="E847" s="29"/>
      <c r="F847" s="29"/>
    </row>
    <row r="848" spans="1:6" s="34" customFormat="1">
      <c r="A848" s="29"/>
      <c r="B848" s="29"/>
      <c r="C848" s="29"/>
      <c r="D848" s="29"/>
      <c r="E848" s="29"/>
      <c r="F848" s="29"/>
    </row>
    <row r="849" spans="1:6" s="34" customFormat="1">
      <c r="A849" s="29"/>
      <c r="B849" s="29"/>
      <c r="C849" s="29"/>
      <c r="D849" s="29"/>
      <c r="E849" s="29"/>
      <c r="F849" s="29"/>
    </row>
    <row r="850" spans="1:6" s="34" customFormat="1">
      <c r="A850" s="29"/>
      <c r="B850" s="29"/>
      <c r="C850" s="29"/>
      <c r="D850" s="29"/>
      <c r="E850" s="29"/>
      <c r="F850" s="29"/>
    </row>
    <row r="851" spans="1:6" s="34" customFormat="1">
      <c r="A851" s="29"/>
      <c r="B851" s="29"/>
      <c r="C851" s="29"/>
      <c r="D851" s="29"/>
      <c r="E851" s="29"/>
      <c r="F851" s="29"/>
    </row>
    <row r="852" spans="1:6" s="34" customFormat="1">
      <c r="A852" s="29"/>
      <c r="B852" s="29"/>
      <c r="C852" s="29"/>
      <c r="D852" s="29"/>
      <c r="E852" s="29"/>
      <c r="F852" s="29"/>
    </row>
    <row r="853" spans="1:6" s="34" customFormat="1">
      <c r="A853" s="29"/>
      <c r="B853" s="29"/>
      <c r="C853" s="29"/>
      <c r="D853" s="29"/>
      <c r="E853" s="29"/>
      <c r="F853" s="29"/>
    </row>
    <row r="854" spans="1:6" s="34" customFormat="1">
      <c r="A854" s="29"/>
      <c r="B854" s="29"/>
      <c r="C854" s="29"/>
      <c r="D854" s="29"/>
      <c r="E854" s="29"/>
      <c r="F854" s="29"/>
    </row>
    <row r="855" spans="1:6" s="34" customFormat="1">
      <c r="A855" s="29"/>
      <c r="B855" s="29"/>
      <c r="C855" s="29"/>
      <c r="D855" s="29"/>
      <c r="E855" s="29"/>
      <c r="F855" s="29"/>
    </row>
    <row r="856" spans="1:6" s="34" customFormat="1">
      <c r="A856" s="29"/>
      <c r="B856" s="29"/>
      <c r="C856" s="29"/>
      <c r="D856" s="29"/>
      <c r="E856" s="29"/>
      <c r="F856" s="29"/>
    </row>
    <row r="857" spans="1:6" s="34" customFormat="1">
      <c r="A857" s="29"/>
      <c r="B857" s="29"/>
      <c r="C857" s="29"/>
      <c r="D857" s="29"/>
      <c r="E857" s="29"/>
      <c r="F857" s="29"/>
    </row>
    <row r="858" spans="1:6" s="34" customFormat="1">
      <c r="A858" s="29"/>
      <c r="B858" s="29"/>
      <c r="C858" s="29"/>
      <c r="D858" s="29"/>
      <c r="E858" s="29"/>
      <c r="F858" s="29"/>
    </row>
    <row r="859" spans="1:6" s="34" customFormat="1">
      <c r="A859" s="29"/>
      <c r="B859" s="29"/>
      <c r="C859" s="29"/>
      <c r="D859" s="29"/>
      <c r="E859" s="29"/>
      <c r="F859" s="29"/>
    </row>
    <row r="860" spans="1:6" s="34" customFormat="1">
      <c r="A860" s="29"/>
      <c r="B860" s="29"/>
      <c r="C860" s="29"/>
      <c r="D860" s="29"/>
      <c r="E860" s="29"/>
      <c r="F860" s="29"/>
    </row>
    <row r="861" spans="1:6" s="34" customFormat="1">
      <c r="A861" s="29"/>
      <c r="B861" s="29"/>
      <c r="C861" s="29"/>
      <c r="D861" s="29"/>
      <c r="E861" s="29"/>
      <c r="F861" s="29"/>
    </row>
    <row r="862" spans="1:6" s="34" customFormat="1">
      <c r="A862" s="29"/>
      <c r="B862" s="29"/>
      <c r="C862" s="29"/>
      <c r="D862" s="29"/>
      <c r="E862" s="29"/>
      <c r="F862" s="29"/>
    </row>
    <row r="863" spans="1:6" s="34" customFormat="1">
      <c r="A863" s="29"/>
      <c r="B863" s="29"/>
      <c r="C863" s="29"/>
      <c r="D863" s="29"/>
      <c r="E863" s="29"/>
      <c r="F863" s="29"/>
    </row>
    <row r="864" spans="1:6" s="34" customFormat="1">
      <c r="A864" s="29"/>
      <c r="B864" s="29"/>
      <c r="C864" s="29"/>
      <c r="D864" s="29"/>
      <c r="E864" s="29"/>
      <c r="F864" s="29"/>
    </row>
    <row r="865" spans="1:6" s="34" customFormat="1">
      <c r="A865" s="29"/>
      <c r="B865" s="29"/>
      <c r="C865" s="29"/>
      <c r="D865" s="29"/>
      <c r="E865" s="29"/>
      <c r="F865" s="29"/>
    </row>
    <row r="866" spans="1:6" s="34" customFormat="1">
      <c r="A866" s="29"/>
      <c r="B866" s="29"/>
      <c r="C866" s="29"/>
      <c r="D866" s="29"/>
      <c r="E866" s="29"/>
      <c r="F866" s="29"/>
    </row>
    <row r="867" spans="1:6" s="34" customFormat="1">
      <c r="A867" s="29"/>
      <c r="B867" s="29"/>
      <c r="C867" s="29"/>
      <c r="D867" s="29"/>
      <c r="E867" s="29"/>
      <c r="F867" s="29"/>
    </row>
    <row r="868" spans="1:6" s="34" customFormat="1">
      <c r="A868" s="29"/>
      <c r="B868" s="29"/>
      <c r="C868" s="29"/>
      <c r="D868" s="29"/>
      <c r="E868" s="29"/>
      <c r="F868" s="29"/>
    </row>
    <row r="869" spans="1:6" s="34" customFormat="1">
      <c r="A869" s="29"/>
      <c r="B869" s="29"/>
      <c r="C869" s="29"/>
      <c r="D869" s="29"/>
      <c r="E869" s="29"/>
      <c r="F869" s="29"/>
    </row>
    <row r="870" spans="1:6" s="34" customFormat="1">
      <c r="A870" s="29"/>
      <c r="B870" s="29"/>
      <c r="C870" s="29"/>
      <c r="D870" s="29"/>
      <c r="E870" s="29"/>
      <c r="F870" s="29"/>
    </row>
    <row r="871" spans="1:6" s="34" customFormat="1">
      <c r="A871" s="29"/>
      <c r="B871" s="29"/>
      <c r="C871" s="29"/>
      <c r="D871" s="29"/>
      <c r="E871" s="29"/>
      <c r="F871" s="29"/>
    </row>
    <row r="872" spans="1:6" s="34" customFormat="1">
      <c r="A872" s="29"/>
      <c r="B872" s="29"/>
      <c r="C872" s="29"/>
      <c r="D872" s="29"/>
      <c r="E872" s="29"/>
      <c r="F872" s="29"/>
    </row>
    <row r="873" spans="1:6" s="34" customFormat="1">
      <c r="A873" s="29"/>
      <c r="B873" s="29"/>
      <c r="C873" s="29"/>
      <c r="D873" s="29"/>
      <c r="E873" s="29"/>
      <c r="F873" s="29"/>
    </row>
    <row r="874" spans="1:6" s="34" customFormat="1">
      <c r="A874" s="29"/>
      <c r="B874" s="29"/>
      <c r="C874" s="29"/>
      <c r="D874" s="29"/>
      <c r="E874" s="29"/>
      <c r="F874" s="29"/>
    </row>
    <row r="875" spans="1:6" s="34" customFormat="1">
      <c r="A875" s="29"/>
      <c r="B875" s="29"/>
      <c r="C875" s="29"/>
      <c r="D875" s="29"/>
      <c r="E875" s="29"/>
      <c r="F875" s="29"/>
    </row>
    <row r="876" spans="1:6" s="34" customFormat="1">
      <c r="A876" s="29"/>
      <c r="B876" s="29"/>
      <c r="C876" s="29"/>
      <c r="D876" s="29"/>
      <c r="E876" s="29"/>
      <c r="F876" s="29"/>
    </row>
    <row r="877" spans="1:6" s="34" customFormat="1">
      <c r="A877" s="29"/>
      <c r="B877" s="29"/>
      <c r="C877" s="29"/>
      <c r="D877" s="29"/>
      <c r="E877" s="29"/>
      <c r="F877" s="29"/>
    </row>
    <row r="878" spans="1:6" s="34" customFormat="1">
      <c r="A878" s="29"/>
      <c r="B878" s="29"/>
      <c r="C878" s="29"/>
      <c r="D878" s="29"/>
      <c r="E878" s="29"/>
      <c r="F878" s="29"/>
    </row>
    <row r="879" spans="1:6" s="34" customFormat="1">
      <c r="A879" s="29"/>
      <c r="B879" s="29"/>
      <c r="C879" s="29"/>
      <c r="D879" s="29"/>
      <c r="E879" s="29"/>
      <c r="F879" s="29"/>
    </row>
    <row r="880" spans="1:6" s="34" customFormat="1">
      <c r="A880" s="29"/>
      <c r="B880" s="29"/>
      <c r="C880" s="29"/>
      <c r="D880" s="29"/>
      <c r="E880" s="29"/>
      <c r="F880" s="29"/>
    </row>
    <row r="881" spans="1:6" s="34" customFormat="1">
      <c r="A881" s="29"/>
      <c r="B881" s="29"/>
      <c r="C881" s="29"/>
      <c r="D881" s="29"/>
      <c r="E881" s="29"/>
      <c r="F881" s="29"/>
    </row>
    <row r="882" spans="1:6" s="34" customFormat="1">
      <c r="A882" s="29"/>
      <c r="B882" s="29"/>
      <c r="C882" s="29"/>
      <c r="D882" s="29"/>
      <c r="E882" s="29"/>
      <c r="F882" s="29"/>
    </row>
    <row r="883" spans="1:6" s="34" customFormat="1">
      <c r="A883" s="29"/>
      <c r="B883" s="29"/>
      <c r="C883" s="29"/>
      <c r="D883" s="29"/>
      <c r="E883" s="29"/>
      <c r="F883" s="29"/>
    </row>
    <row r="884" spans="1:6" s="34" customFormat="1">
      <c r="A884" s="29"/>
      <c r="B884" s="29"/>
      <c r="C884" s="29"/>
      <c r="D884" s="29"/>
      <c r="E884" s="29"/>
      <c r="F884" s="29"/>
    </row>
    <row r="885" spans="1:6" s="34" customFormat="1">
      <c r="A885" s="29"/>
      <c r="B885" s="29"/>
      <c r="C885" s="29"/>
      <c r="D885" s="29"/>
      <c r="E885" s="29"/>
      <c r="F885" s="29"/>
    </row>
    <row r="886" spans="1:6" s="34" customFormat="1">
      <c r="A886" s="29"/>
      <c r="B886" s="29"/>
      <c r="C886" s="29"/>
      <c r="D886" s="29"/>
      <c r="E886" s="29"/>
      <c r="F886" s="29"/>
    </row>
    <row r="887" spans="1:6" s="34" customFormat="1">
      <c r="A887" s="29"/>
      <c r="B887" s="29"/>
      <c r="C887" s="29"/>
      <c r="D887" s="29"/>
      <c r="E887" s="29"/>
      <c r="F887" s="29"/>
    </row>
    <row r="888" spans="1:6" s="34" customFormat="1">
      <c r="A888" s="29"/>
      <c r="B888" s="29"/>
      <c r="C888" s="29"/>
      <c r="D888" s="29"/>
      <c r="E888" s="29"/>
      <c r="F888" s="29"/>
    </row>
    <row r="889" spans="1:6" s="34" customFormat="1">
      <c r="A889" s="29"/>
      <c r="B889" s="29"/>
      <c r="C889" s="29"/>
      <c r="D889" s="29"/>
      <c r="E889" s="29"/>
      <c r="F889" s="29"/>
    </row>
    <row r="890" spans="1:6" s="34" customFormat="1">
      <c r="A890" s="29"/>
      <c r="B890" s="29"/>
      <c r="C890" s="29"/>
      <c r="D890" s="29"/>
      <c r="E890" s="29"/>
      <c r="F890" s="29"/>
    </row>
    <row r="891" spans="1:6" s="34" customFormat="1">
      <c r="A891" s="29"/>
      <c r="B891" s="29"/>
      <c r="C891" s="29"/>
      <c r="D891" s="29"/>
      <c r="E891" s="29"/>
      <c r="F891" s="29"/>
    </row>
    <row r="892" spans="1:6" s="34" customFormat="1">
      <c r="A892" s="29"/>
      <c r="B892" s="29"/>
      <c r="C892" s="29"/>
      <c r="D892" s="29"/>
      <c r="E892" s="29"/>
      <c r="F892" s="29"/>
    </row>
    <row r="893" spans="1:6" s="34" customFormat="1">
      <c r="A893" s="29"/>
      <c r="B893" s="29"/>
      <c r="C893" s="29"/>
      <c r="D893" s="29"/>
      <c r="E893" s="29"/>
      <c r="F893" s="29"/>
    </row>
    <row r="894" spans="1:6" s="34" customFormat="1">
      <c r="A894" s="29"/>
      <c r="B894" s="29"/>
      <c r="C894" s="29"/>
      <c r="D894" s="29"/>
      <c r="E894" s="29"/>
      <c r="F894" s="29"/>
    </row>
    <row r="895" spans="1:6" s="34" customFormat="1">
      <c r="A895" s="29"/>
      <c r="B895" s="29"/>
      <c r="C895" s="29"/>
      <c r="D895" s="29"/>
      <c r="E895" s="29"/>
      <c r="F895" s="29"/>
    </row>
    <row r="896" spans="1:6" s="34" customFormat="1">
      <c r="A896" s="29"/>
      <c r="B896" s="29"/>
      <c r="C896" s="29"/>
      <c r="D896" s="29"/>
      <c r="E896" s="29"/>
      <c r="F896" s="29"/>
    </row>
    <row r="897" spans="1:6" s="34" customFormat="1">
      <c r="A897" s="29"/>
      <c r="B897" s="29"/>
      <c r="C897" s="29"/>
      <c r="D897" s="29"/>
      <c r="E897" s="29"/>
      <c r="F897" s="29"/>
    </row>
    <row r="898" spans="1:6" s="34" customFormat="1">
      <c r="A898" s="29"/>
      <c r="B898" s="29"/>
      <c r="C898" s="29"/>
      <c r="D898" s="29"/>
      <c r="E898" s="29"/>
      <c r="F898" s="29"/>
    </row>
    <row r="899" spans="1:6" s="34" customFormat="1">
      <c r="A899" s="29"/>
      <c r="B899" s="29"/>
      <c r="C899" s="29"/>
      <c r="D899" s="29"/>
      <c r="E899" s="29"/>
      <c r="F899" s="29"/>
    </row>
    <row r="900" spans="1:6" s="34" customFormat="1">
      <c r="A900" s="29"/>
      <c r="B900" s="29"/>
      <c r="C900" s="29"/>
      <c r="D900" s="29"/>
      <c r="E900" s="29"/>
      <c r="F900" s="29"/>
    </row>
    <row r="901" spans="1:6" s="34" customFormat="1">
      <c r="A901" s="29"/>
      <c r="B901" s="29"/>
      <c r="C901" s="29"/>
      <c r="D901" s="29"/>
      <c r="E901" s="29"/>
      <c r="F901" s="29"/>
    </row>
    <row r="902" spans="1:6" s="34" customFormat="1">
      <c r="A902" s="29"/>
      <c r="B902" s="29"/>
      <c r="C902" s="29"/>
      <c r="D902" s="29"/>
      <c r="E902" s="29"/>
      <c r="F902" s="29"/>
    </row>
    <row r="903" spans="1:6" s="34" customFormat="1">
      <c r="A903" s="29"/>
      <c r="B903" s="29"/>
      <c r="C903" s="29"/>
      <c r="D903" s="29"/>
      <c r="E903" s="29"/>
      <c r="F903" s="29"/>
    </row>
    <row r="904" spans="1:6" s="34" customFormat="1">
      <c r="A904" s="29"/>
      <c r="B904" s="29"/>
      <c r="C904" s="29"/>
      <c r="D904" s="29"/>
      <c r="E904" s="29"/>
      <c r="F904" s="29"/>
    </row>
    <row r="905" spans="1:6" s="34" customFormat="1">
      <c r="A905" s="29"/>
      <c r="B905" s="29"/>
      <c r="C905" s="29"/>
      <c r="D905" s="29"/>
      <c r="E905" s="29"/>
      <c r="F905" s="29"/>
    </row>
    <row r="906" spans="1:6" s="34" customFormat="1">
      <c r="A906" s="29"/>
      <c r="B906" s="29"/>
      <c r="C906" s="29"/>
      <c r="D906" s="29"/>
      <c r="E906" s="29"/>
      <c r="F906" s="29"/>
    </row>
    <row r="907" spans="1:6" s="34" customFormat="1">
      <c r="A907" s="29"/>
      <c r="B907" s="29"/>
      <c r="C907" s="29"/>
      <c r="D907" s="29"/>
      <c r="E907" s="29"/>
      <c r="F907" s="29"/>
    </row>
    <row r="908" spans="1:6" s="34" customFormat="1">
      <c r="A908" s="29"/>
      <c r="B908" s="29"/>
      <c r="C908" s="29"/>
      <c r="D908" s="29"/>
      <c r="E908" s="29"/>
      <c r="F908" s="29"/>
    </row>
    <row r="909" spans="1:6" s="34" customFormat="1">
      <c r="A909" s="29"/>
      <c r="B909" s="29"/>
      <c r="C909" s="29"/>
      <c r="D909" s="29"/>
      <c r="E909" s="29"/>
      <c r="F909" s="29"/>
    </row>
    <row r="910" spans="1:6" s="34" customFormat="1">
      <c r="A910" s="29"/>
      <c r="B910" s="29"/>
      <c r="C910" s="29"/>
      <c r="D910" s="29"/>
      <c r="E910" s="29"/>
      <c r="F910" s="29"/>
    </row>
    <row r="911" spans="1:6" s="34" customFormat="1">
      <c r="A911" s="29"/>
      <c r="B911" s="29"/>
      <c r="C911" s="29"/>
      <c r="D911" s="29"/>
      <c r="E911" s="29"/>
      <c r="F911" s="29"/>
    </row>
    <row r="912" spans="1:6" s="34" customFormat="1">
      <c r="A912" s="29"/>
      <c r="B912" s="29"/>
      <c r="C912" s="29"/>
      <c r="D912" s="29"/>
      <c r="E912" s="29"/>
      <c r="F912" s="29"/>
    </row>
    <row r="913" spans="1:6" s="34" customFormat="1">
      <c r="A913" s="29"/>
      <c r="B913" s="29"/>
      <c r="C913" s="29"/>
      <c r="D913" s="29"/>
      <c r="E913" s="29"/>
      <c r="F913" s="29"/>
    </row>
    <row r="914" spans="1:6" s="34" customFormat="1">
      <c r="A914" s="29"/>
      <c r="B914" s="29"/>
      <c r="C914" s="29"/>
      <c r="D914" s="29"/>
      <c r="E914" s="29"/>
      <c r="F914" s="29"/>
    </row>
    <row r="915" spans="1:6" s="34" customFormat="1">
      <c r="A915" s="29"/>
      <c r="B915" s="29"/>
      <c r="C915" s="29"/>
      <c r="D915" s="29"/>
      <c r="E915" s="29"/>
      <c r="F915" s="29"/>
    </row>
    <row r="916" spans="1:6" s="34" customFormat="1">
      <c r="A916" s="29"/>
      <c r="B916" s="29"/>
      <c r="C916" s="29"/>
      <c r="D916" s="29"/>
      <c r="E916" s="29"/>
      <c r="F916" s="29"/>
    </row>
    <row r="917" spans="1:6" s="34" customFormat="1">
      <c r="A917" s="29"/>
      <c r="B917" s="29"/>
      <c r="C917" s="29"/>
      <c r="D917" s="29"/>
      <c r="E917" s="29"/>
      <c r="F917" s="29"/>
    </row>
    <row r="918" spans="1:6" s="34" customFormat="1">
      <c r="A918" s="29"/>
      <c r="B918" s="29"/>
      <c r="C918" s="29"/>
      <c r="D918" s="29"/>
      <c r="E918" s="29"/>
      <c r="F918" s="29"/>
    </row>
    <row r="919" spans="1:6" s="34" customFormat="1">
      <c r="A919" s="29"/>
      <c r="B919" s="29"/>
      <c r="C919" s="29"/>
      <c r="D919" s="29"/>
      <c r="E919" s="29"/>
      <c r="F919" s="29"/>
    </row>
    <row r="920" spans="1:6" s="34" customFormat="1">
      <c r="A920" s="29"/>
      <c r="B920" s="29"/>
      <c r="C920" s="29"/>
      <c r="D920" s="29"/>
      <c r="E920" s="29"/>
      <c r="F920" s="29"/>
    </row>
    <row r="921" spans="1:6" s="34" customFormat="1">
      <c r="A921" s="29"/>
      <c r="B921" s="29"/>
      <c r="C921" s="29"/>
      <c r="D921" s="29"/>
      <c r="E921" s="29"/>
      <c r="F921" s="29"/>
    </row>
    <row r="922" spans="1:6" s="34" customFormat="1">
      <c r="A922" s="29"/>
      <c r="B922" s="29"/>
      <c r="C922" s="29"/>
      <c r="D922" s="29"/>
      <c r="E922" s="29"/>
      <c r="F922" s="29"/>
    </row>
    <row r="923" spans="1:6" s="34" customFormat="1">
      <c r="A923" s="29"/>
      <c r="B923" s="29"/>
      <c r="C923" s="29"/>
      <c r="D923" s="29"/>
      <c r="E923" s="29"/>
      <c r="F923" s="29"/>
    </row>
    <row r="924" spans="1:6" s="34" customFormat="1">
      <c r="A924" s="29"/>
      <c r="B924" s="29"/>
      <c r="C924" s="29"/>
      <c r="D924" s="29"/>
      <c r="E924" s="29"/>
      <c r="F924" s="29"/>
    </row>
    <row r="925" spans="1:6" s="34" customFormat="1">
      <c r="A925" s="29"/>
      <c r="B925" s="29"/>
      <c r="C925" s="29"/>
      <c r="D925" s="29"/>
      <c r="E925" s="29"/>
      <c r="F925" s="29"/>
    </row>
    <row r="926" spans="1:6" s="34" customFormat="1">
      <c r="A926" s="29"/>
      <c r="B926" s="29"/>
      <c r="C926" s="29"/>
      <c r="D926" s="29"/>
      <c r="E926" s="29"/>
      <c r="F926" s="29"/>
    </row>
    <row r="927" spans="1:6" s="34" customFormat="1">
      <c r="A927" s="29"/>
      <c r="B927" s="29"/>
      <c r="C927" s="29"/>
      <c r="D927" s="29"/>
      <c r="E927" s="29"/>
      <c r="F927" s="29"/>
    </row>
    <row r="928" spans="1:6" s="34" customFormat="1">
      <c r="A928" s="29"/>
      <c r="B928" s="29"/>
      <c r="C928" s="29"/>
      <c r="D928" s="29"/>
      <c r="E928" s="29"/>
      <c r="F928" s="29"/>
    </row>
    <row r="929" spans="1:6" s="34" customFormat="1">
      <c r="A929" s="29"/>
      <c r="B929" s="29"/>
      <c r="C929" s="29"/>
      <c r="D929" s="29"/>
      <c r="E929" s="29"/>
      <c r="F929" s="29"/>
    </row>
    <row r="930" spans="1:6" s="34" customFormat="1">
      <c r="A930" s="29"/>
      <c r="B930" s="29"/>
      <c r="C930" s="29"/>
      <c r="D930" s="29"/>
      <c r="E930" s="29"/>
      <c r="F930" s="29"/>
    </row>
    <row r="931" spans="1:6" s="34" customFormat="1">
      <c r="A931" s="29"/>
      <c r="B931" s="29"/>
      <c r="C931" s="29"/>
      <c r="D931" s="29"/>
      <c r="E931" s="29"/>
      <c r="F931" s="29"/>
    </row>
    <row r="932" spans="1:6" s="34" customFormat="1">
      <c r="A932" s="29"/>
      <c r="B932" s="29"/>
      <c r="C932" s="29"/>
      <c r="D932" s="29"/>
      <c r="E932" s="29"/>
      <c r="F932" s="29"/>
    </row>
    <row r="933" spans="1:6" s="34" customFormat="1">
      <c r="A933" s="29"/>
      <c r="B933" s="29"/>
      <c r="C933" s="29"/>
      <c r="D933" s="29"/>
      <c r="E933" s="29"/>
      <c r="F933" s="29"/>
    </row>
    <row r="934" spans="1:6" s="34" customFormat="1">
      <c r="A934" s="29"/>
      <c r="B934" s="29"/>
      <c r="C934" s="29"/>
      <c r="D934" s="29"/>
      <c r="E934" s="29"/>
      <c r="F934" s="29"/>
    </row>
    <row r="935" spans="1:6" s="34" customFormat="1">
      <c r="A935" s="29"/>
      <c r="B935" s="29"/>
      <c r="C935" s="29"/>
      <c r="D935" s="29"/>
      <c r="E935" s="29"/>
      <c r="F935" s="29"/>
    </row>
    <row r="936" spans="1:6" s="34" customFormat="1">
      <c r="A936" s="29"/>
      <c r="B936" s="29"/>
      <c r="C936" s="29"/>
      <c r="D936" s="29"/>
      <c r="E936" s="29"/>
      <c r="F936" s="29"/>
    </row>
    <row r="937" spans="1:6" s="34" customFormat="1">
      <c r="A937" s="29"/>
      <c r="B937" s="29"/>
      <c r="C937" s="29"/>
      <c r="D937" s="29"/>
      <c r="E937" s="29"/>
      <c r="F937" s="29"/>
    </row>
    <row r="938" spans="1:6" s="34" customFormat="1">
      <c r="A938" s="29"/>
      <c r="B938" s="29"/>
      <c r="C938" s="29"/>
      <c r="D938" s="29"/>
      <c r="E938" s="29"/>
      <c r="F938" s="29"/>
    </row>
    <row r="939" spans="1:6" s="34" customFormat="1">
      <c r="A939" s="29"/>
      <c r="B939" s="29"/>
      <c r="C939" s="29"/>
      <c r="D939" s="29"/>
      <c r="E939" s="29"/>
      <c r="F939" s="29"/>
    </row>
    <row r="940" spans="1:6" s="34" customFormat="1">
      <c r="A940" s="29"/>
      <c r="B940" s="29"/>
      <c r="C940" s="29"/>
      <c r="D940" s="29"/>
      <c r="E940" s="29"/>
      <c r="F940" s="29"/>
    </row>
    <row r="941" spans="1:6" s="34" customFormat="1">
      <c r="A941" s="29"/>
      <c r="B941" s="29"/>
      <c r="C941" s="29"/>
      <c r="D941" s="29"/>
      <c r="E941" s="29"/>
      <c r="F941" s="29"/>
    </row>
    <row r="942" spans="1:6" s="34" customFormat="1">
      <c r="A942" s="29"/>
      <c r="B942" s="29"/>
      <c r="C942" s="29"/>
      <c r="D942" s="29"/>
      <c r="E942" s="29"/>
      <c r="F942" s="29"/>
    </row>
    <row r="943" spans="1:6" s="34" customFormat="1">
      <c r="A943" s="29"/>
      <c r="B943" s="29"/>
      <c r="C943" s="29"/>
      <c r="D943" s="29"/>
      <c r="E943" s="29"/>
      <c r="F943" s="29"/>
    </row>
    <row r="944" spans="1:6" s="34" customFormat="1">
      <c r="A944" s="29"/>
      <c r="B944" s="29"/>
      <c r="C944" s="29"/>
      <c r="D944" s="29"/>
      <c r="E944" s="29"/>
      <c r="F944" s="29"/>
    </row>
    <row r="945" spans="1:6" s="34" customFormat="1">
      <c r="A945" s="29"/>
      <c r="B945" s="29"/>
      <c r="C945" s="29"/>
      <c r="D945" s="29"/>
      <c r="E945" s="29"/>
      <c r="F945" s="29"/>
    </row>
    <row r="946" spans="1:6" s="34" customFormat="1">
      <c r="A946" s="29"/>
      <c r="B946" s="29"/>
      <c r="C946" s="29"/>
      <c r="D946" s="29"/>
      <c r="E946" s="29"/>
      <c r="F946" s="29"/>
    </row>
    <row r="947" spans="1:6" s="34" customFormat="1">
      <c r="A947" s="29"/>
      <c r="B947" s="29"/>
      <c r="C947" s="29"/>
      <c r="D947" s="29"/>
      <c r="E947" s="29"/>
      <c r="F947" s="29"/>
    </row>
    <row r="948" spans="1:6" s="34" customFormat="1">
      <c r="A948" s="29"/>
      <c r="B948" s="29"/>
      <c r="C948" s="29"/>
      <c r="D948" s="29"/>
      <c r="E948" s="29"/>
      <c r="F948" s="29"/>
    </row>
    <row r="949" spans="1:6" s="34" customFormat="1">
      <c r="A949" s="29"/>
      <c r="B949" s="29"/>
      <c r="C949" s="29"/>
      <c r="D949" s="29"/>
      <c r="E949" s="29"/>
      <c r="F949" s="29"/>
    </row>
    <row r="950" spans="1:6" s="34" customFormat="1">
      <c r="A950" s="29"/>
      <c r="B950" s="29"/>
      <c r="C950" s="29"/>
      <c r="D950" s="29"/>
      <c r="E950" s="29"/>
      <c r="F950" s="29"/>
    </row>
    <row r="951" spans="1:6" s="34" customFormat="1">
      <c r="A951" s="29"/>
      <c r="B951" s="29"/>
      <c r="C951" s="29"/>
      <c r="D951" s="29"/>
      <c r="E951" s="29"/>
      <c r="F951" s="29"/>
    </row>
    <row r="952" spans="1:6" s="34" customFormat="1">
      <c r="A952" s="29"/>
      <c r="B952" s="29"/>
      <c r="C952" s="29"/>
      <c r="D952" s="29"/>
      <c r="E952" s="29"/>
      <c r="F952" s="29"/>
    </row>
    <row r="953" spans="1:6" s="34" customFormat="1">
      <c r="A953" s="29"/>
      <c r="B953" s="29"/>
      <c r="C953" s="29"/>
      <c r="D953" s="29"/>
      <c r="E953" s="29"/>
      <c r="F953" s="29"/>
    </row>
    <row r="954" spans="1:6" s="34" customFormat="1">
      <c r="A954" s="29"/>
      <c r="B954" s="29"/>
      <c r="C954" s="29"/>
      <c r="D954" s="29"/>
      <c r="E954" s="29"/>
      <c r="F954" s="29"/>
    </row>
    <row r="955" spans="1:6" s="34" customFormat="1">
      <c r="A955" s="29"/>
      <c r="B955" s="29"/>
      <c r="C955" s="29"/>
      <c r="D955" s="29"/>
      <c r="E955" s="29"/>
      <c r="F955" s="29"/>
    </row>
    <row r="956" spans="1:6" s="34" customFormat="1">
      <c r="A956" s="29"/>
      <c r="B956" s="29"/>
      <c r="C956" s="29"/>
      <c r="D956" s="29"/>
      <c r="E956" s="29"/>
      <c r="F956" s="29"/>
    </row>
    <row r="957" spans="1:6" s="34" customFormat="1">
      <c r="A957" s="29"/>
      <c r="B957" s="29"/>
      <c r="C957" s="29"/>
      <c r="D957" s="29"/>
      <c r="E957" s="29"/>
      <c r="F957" s="29"/>
    </row>
    <row r="958" spans="1:6" s="34" customFormat="1">
      <c r="A958" s="29"/>
      <c r="B958" s="29"/>
      <c r="C958" s="29"/>
      <c r="D958" s="29"/>
      <c r="E958" s="29"/>
      <c r="F958" s="29"/>
    </row>
    <row r="959" spans="1:6" s="34" customFormat="1">
      <c r="A959" s="29"/>
      <c r="B959" s="29"/>
      <c r="C959" s="29"/>
      <c r="D959" s="29"/>
      <c r="E959" s="29"/>
      <c r="F959" s="29"/>
    </row>
    <row r="960" spans="1:6" s="34" customFormat="1">
      <c r="A960" s="29"/>
      <c r="B960" s="29"/>
      <c r="C960" s="29"/>
      <c r="D960" s="29"/>
      <c r="E960" s="29"/>
      <c r="F960" s="29"/>
    </row>
    <row r="961" spans="1:6" s="34" customFormat="1">
      <c r="A961" s="29"/>
      <c r="B961" s="29"/>
      <c r="C961" s="29"/>
      <c r="D961" s="29"/>
      <c r="E961" s="29"/>
      <c r="F961" s="29"/>
    </row>
    <row r="962" spans="1:6" s="34" customFormat="1">
      <c r="A962" s="29"/>
      <c r="B962" s="29"/>
      <c r="C962" s="29"/>
      <c r="D962" s="29"/>
      <c r="E962" s="29"/>
      <c r="F962" s="29"/>
    </row>
    <row r="963" spans="1:6" s="34" customFormat="1">
      <c r="A963" s="29"/>
      <c r="B963" s="29"/>
      <c r="C963" s="29"/>
      <c r="D963" s="29"/>
      <c r="E963" s="29"/>
      <c r="F963" s="29"/>
    </row>
    <row r="964" spans="1:6" s="34" customFormat="1">
      <c r="A964" s="29"/>
      <c r="B964" s="29"/>
      <c r="C964" s="29"/>
      <c r="D964" s="29"/>
      <c r="E964" s="29"/>
      <c r="F964" s="29"/>
    </row>
    <row r="965" spans="1:6" s="34" customFormat="1">
      <c r="A965" s="29"/>
      <c r="B965" s="29"/>
      <c r="C965" s="29"/>
      <c r="D965" s="29"/>
      <c r="E965" s="29"/>
      <c r="F965" s="29"/>
    </row>
    <row r="966" spans="1:6" s="34" customFormat="1">
      <c r="A966" s="29"/>
      <c r="B966" s="29"/>
      <c r="C966" s="29"/>
      <c r="D966" s="29"/>
      <c r="E966" s="29"/>
      <c r="F966" s="29"/>
    </row>
    <row r="967" spans="1:6" s="34" customFormat="1">
      <c r="A967" s="29"/>
      <c r="B967" s="29"/>
      <c r="C967" s="29"/>
      <c r="D967" s="29"/>
      <c r="E967" s="29"/>
      <c r="F967" s="29"/>
    </row>
    <row r="968" spans="1:6" s="34" customFormat="1">
      <c r="A968" s="29"/>
      <c r="B968" s="29"/>
      <c r="C968" s="29"/>
      <c r="D968" s="29"/>
      <c r="E968" s="29"/>
      <c r="F968" s="29"/>
    </row>
    <row r="969" spans="1:6" s="34" customFormat="1">
      <c r="A969" s="29"/>
      <c r="B969" s="29"/>
      <c r="C969" s="29"/>
      <c r="D969" s="29"/>
      <c r="E969" s="29"/>
      <c r="F969" s="29"/>
    </row>
    <row r="970" spans="1:6" s="34" customFormat="1">
      <c r="A970" s="29"/>
      <c r="B970" s="29"/>
      <c r="C970" s="29"/>
      <c r="D970" s="29"/>
      <c r="E970" s="29"/>
      <c r="F970" s="29"/>
    </row>
    <row r="971" spans="1:6" s="34" customFormat="1">
      <c r="A971" s="29"/>
      <c r="B971" s="29"/>
      <c r="C971" s="29"/>
      <c r="D971" s="29"/>
      <c r="E971" s="29"/>
      <c r="F971" s="29"/>
    </row>
    <row r="972" spans="1:6" s="34" customFormat="1">
      <c r="A972" s="29"/>
      <c r="B972" s="29"/>
      <c r="C972" s="29"/>
      <c r="D972" s="29"/>
      <c r="E972" s="29"/>
      <c r="F972" s="29"/>
    </row>
    <row r="973" spans="1:6" s="34" customFormat="1">
      <c r="A973" s="29"/>
      <c r="B973" s="29"/>
      <c r="C973" s="29"/>
      <c r="D973" s="29"/>
      <c r="E973" s="29"/>
      <c r="F973" s="29"/>
    </row>
    <row r="974" spans="1:6" s="34" customFormat="1">
      <c r="A974" s="29"/>
      <c r="B974" s="29"/>
      <c r="C974" s="29"/>
      <c r="D974" s="29"/>
      <c r="E974" s="29"/>
      <c r="F974" s="29"/>
    </row>
    <row r="975" spans="1:6" s="34" customFormat="1">
      <c r="A975" s="29"/>
      <c r="B975" s="29"/>
      <c r="C975" s="29"/>
      <c r="D975" s="29"/>
      <c r="E975" s="29"/>
      <c r="F975" s="29"/>
    </row>
    <row r="976" spans="1:6" s="34" customFormat="1">
      <c r="A976" s="29"/>
      <c r="B976" s="29"/>
      <c r="C976" s="29"/>
      <c r="D976" s="29"/>
      <c r="E976" s="29"/>
      <c r="F976" s="29"/>
    </row>
    <row r="977" spans="1:6" s="34" customFormat="1">
      <c r="A977" s="29"/>
      <c r="B977" s="29"/>
      <c r="C977" s="29"/>
      <c r="D977" s="29"/>
      <c r="E977" s="29"/>
      <c r="F977" s="29"/>
    </row>
    <row r="978" spans="1:6" s="34" customFormat="1">
      <c r="A978" s="29"/>
      <c r="B978" s="29"/>
      <c r="C978" s="29"/>
      <c r="D978" s="29"/>
      <c r="E978" s="29"/>
      <c r="F978" s="29"/>
    </row>
    <row r="979" spans="1:6" s="34" customFormat="1">
      <c r="A979" s="29"/>
      <c r="B979" s="29"/>
      <c r="C979" s="29"/>
      <c r="D979" s="29"/>
      <c r="E979" s="29"/>
      <c r="F979" s="29"/>
    </row>
    <row r="980" spans="1:6" s="34" customFormat="1">
      <c r="A980" s="29"/>
      <c r="B980" s="29"/>
      <c r="C980" s="29"/>
      <c r="D980" s="29"/>
      <c r="E980" s="29"/>
      <c r="F980" s="29"/>
    </row>
    <row r="981" spans="1:6" s="34" customFormat="1">
      <c r="A981" s="29"/>
      <c r="B981" s="29"/>
      <c r="C981" s="29"/>
      <c r="D981" s="29"/>
      <c r="E981" s="29"/>
      <c r="F981" s="29"/>
    </row>
    <row r="982" spans="1:6" s="34" customFormat="1">
      <c r="A982" s="29"/>
      <c r="B982" s="29"/>
      <c r="C982" s="29"/>
      <c r="D982" s="29"/>
      <c r="E982" s="29"/>
      <c r="F982" s="29"/>
    </row>
    <row r="983" spans="1:6" s="34" customFormat="1">
      <c r="A983" s="29"/>
      <c r="B983" s="29"/>
      <c r="C983" s="29"/>
      <c r="D983" s="29"/>
      <c r="E983" s="29"/>
      <c r="F983" s="29"/>
    </row>
    <row r="984" spans="1:6" s="34" customFormat="1">
      <c r="A984" s="29"/>
      <c r="B984" s="29"/>
      <c r="C984" s="29"/>
      <c r="D984" s="29"/>
      <c r="E984" s="29"/>
      <c r="F984" s="29"/>
    </row>
    <row r="985" spans="1:6" s="34" customFormat="1">
      <c r="A985" s="29"/>
      <c r="B985" s="29"/>
      <c r="C985" s="29"/>
      <c r="D985" s="29"/>
      <c r="E985" s="29"/>
      <c r="F985" s="29"/>
    </row>
    <row r="986" spans="1:6" s="34" customFormat="1">
      <c r="A986" s="29"/>
      <c r="B986" s="29"/>
      <c r="C986" s="29"/>
      <c r="D986" s="29"/>
      <c r="E986" s="29"/>
      <c r="F986" s="29"/>
    </row>
    <row r="987" spans="1:6" s="34" customFormat="1">
      <c r="A987" s="29"/>
      <c r="B987" s="29"/>
      <c r="C987" s="29"/>
      <c r="D987" s="29"/>
      <c r="E987" s="29"/>
      <c r="F987" s="29"/>
    </row>
    <row r="988" spans="1:6" s="34" customFormat="1">
      <c r="A988" s="29"/>
      <c r="B988" s="29"/>
      <c r="C988" s="29"/>
      <c r="D988" s="29"/>
      <c r="E988" s="29"/>
      <c r="F988" s="29"/>
    </row>
    <row r="989" spans="1:6" s="34" customFormat="1">
      <c r="A989" s="29"/>
      <c r="B989" s="29"/>
      <c r="C989" s="29"/>
      <c r="D989" s="29"/>
      <c r="E989" s="29"/>
      <c r="F989" s="29"/>
    </row>
    <row r="990" spans="1:6" s="34" customFormat="1">
      <c r="A990" s="29"/>
      <c r="B990" s="29"/>
      <c r="C990" s="29"/>
      <c r="D990" s="29"/>
      <c r="E990" s="29"/>
      <c r="F990" s="29"/>
    </row>
    <row r="991" spans="1:6" s="34" customFormat="1">
      <c r="A991" s="29"/>
      <c r="B991" s="29"/>
      <c r="C991" s="29"/>
      <c r="D991" s="29"/>
      <c r="E991" s="29"/>
      <c r="F991" s="29"/>
    </row>
    <row r="992" spans="1:6" s="34" customFormat="1">
      <c r="A992" s="29"/>
      <c r="B992" s="29"/>
      <c r="C992" s="29"/>
      <c r="D992" s="29"/>
      <c r="E992" s="29"/>
      <c r="F992" s="29"/>
    </row>
    <row r="993" spans="1:6" s="34" customFormat="1">
      <c r="A993" s="29"/>
      <c r="B993" s="29"/>
      <c r="C993" s="29"/>
      <c r="D993" s="29"/>
      <c r="E993" s="29"/>
      <c r="F993" s="29"/>
    </row>
    <row r="994" spans="1:6" s="34" customFormat="1">
      <c r="A994" s="29"/>
      <c r="B994" s="29"/>
      <c r="C994" s="29"/>
      <c r="D994" s="29"/>
      <c r="E994" s="29"/>
      <c r="F994" s="29"/>
    </row>
    <row r="995" spans="1:6" s="34" customFormat="1">
      <c r="A995" s="29"/>
      <c r="B995" s="29"/>
      <c r="C995" s="29"/>
      <c r="D995" s="29"/>
      <c r="E995" s="29"/>
      <c r="F995" s="29"/>
    </row>
    <row r="996" spans="1:6" s="34" customFormat="1">
      <c r="A996" s="29"/>
      <c r="B996" s="29"/>
      <c r="C996" s="29"/>
      <c r="D996" s="29"/>
      <c r="E996" s="29"/>
      <c r="F996" s="29"/>
    </row>
    <row r="997" spans="1:6" s="34" customFormat="1">
      <c r="A997" s="29"/>
      <c r="B997" s="29"/>
      <c r="C997" s="29"/>
      <c r="D997" s="29"/>
      <c r="E997" s="29"/>
      <c r="F997" s="29"/>
    </row>
    <row r="998" spans="1:6" s="34" customFormat="1">
      <c r="A998" s="29"/>
      <c r="B998" s="29"/>
      <c r="C998" s="29"/>
      <c r="D998" s="29"/>
      <c r="E998" s="29"/>
      <c r="F998" s="29"/>
    </row>
    <row r="999" spans="1:6" s="34" customFormat="1">
      <c r="A999" s="29"/>
      <c r="B999" s="29"/>
      <c r="C999" s="29"/>
      <c r="D999" s="29"/>
      <c r="E999" s="29"/>
      <c r="F999" s="29"/>
    </row>
    <row r="1000" spans="1:6" s="34" customFormat="1">
      <c r="A1000" s="29"/>
      <c r="B1000" s="29"/>
      <c r="C1000" s="29"/>
      <c r="D1000" s="29"/>
      <c r="E1000" s="29"/>
      <c r="F1000" s="29"/>
    </row>
    <row r="1001" spans="1:6" s="34" customFormat="1">
      <c r="A1001" s="29"/>
      <c r="B1001" s="29"/>
      <c r="C1001" s="29"/>
      <c r="D1001" s="29"/>
      <c r="E1001" s="29"/>
      <c r="F1001" s="29"/>
    </row>
    <row r="1002" spans="1:6" s="34" customFormat="1">
      <c r="A1002" s="29"/>
      <c r="B1002" s="29"/>
      <c r="C1002" s="29"/>
      <c r="D1002" s="29"/>
      <c r="E1002" s="29"/>
      <c r="F1002" s="29"/>
    </row>
    <row r="1003" spans="1:6" s="34" customFormat="1">
      <c r="A1003" s="29"/>
      <c r="B1003" s="29"/>
      <c r="C1003" s="29"/>
      <c r="D1003" s="29"/>
      <c r="E1003" s="29"/>
      <c r="F1003" s="29"/>
    </row>
    <row r="1004" spans="1:6" s="34" customFormat="1">
      <c r="A1004" s="29"/>
      <c r="B1004" s="29"/>
      <c r="C1004" s="29"/>
      <c r="D1004" s="29"/>
      <c r="E1004" s="29"/>
      <c r="F1004" s="29"/>
    </row>
    <row r="1005" spans="1:6" s="34" customFormat="1">
      <c r="A1005" s="29"/>
      <c r="B1005" s="29"/>
      <c r="C1005" s="29"/>
      <c r="D1005" s="29"/>
      <c r="E1005" s="29"/>
      <c r="F1005" s="29"/>
    </row>
    <row r="1006" spans="1:6" s="34" customFormat="1">
      <c r="A1006" s="29"/>
      <c r="B1006" s="29"/>
      <c r="C1006" s="29"/>
      <c r="D1006" s="29"/>
      <c r="E1006" s="29"/>
      <c r="F1006" s="29"/>
    </row>
    <row r="1007" spans="1:6" s="34" customFormat="1">
      <c r="A1007" s="29"/>
      <c r="B1007" s="29"/>
      <c r="C1007" s="29"/>
      <c r="D1007" s="29"/>
      <c r="E1007" s="29"/>
      <c r="F1007" s="29"/>
    </row>
    <row r="1008" spans="1:6" s="34" customFormat="1">
      <c r="A1008" s="29"/>
      <c r="B1008" s="29"/>
      <c r="C1008" s="29"/>
      <c r="D1008" s="29"/>
      <c r="E1008" s="29"/>
      <c r="F1008" s="29"/>
    </row>
    <row r="1009" spans="1:6" s="34" customFormat="1">
      <c r="A1009" s="29"/>
      <c r="B1009" s="29"/>
      <c r="C1009" s="29"/>
      <c r="D1009" s="29"/>
      <c r="E1009" s="29"/>
      <c r="F1009" s="29"/>
    </row>
    <row r="1010" spans="1:6" s="34" customFormat="1">
      <c r="A1010" s="29"/>
      <c r="B1010" s="29"/>
      <c r="C1010" s="29"/>
      <c r="D1010" s="29"/>
      <c r="E1010" s="29"/>
      <c r="F1010" s="29"/>
    </row>
    <row r="1011" spans="1:6" s="34" customFormat="1">
      <c r="A1011" s="29"/>
      <c r="B1011" s="29"/>
      <c r="C1011" s="29"/>
      <c r="D1011" s="29"/>
      <c r="E1011" s="29"/>
      <c r="F1011" s="29"/>
    </row>
    <row r="1012" spans="1:6" s="34" customFormat="1">
      <c r="A1012" s="29"/>
      <c r="B1012" s="29"/>
      <c r="C1012" s="29"/>
      <c r="D1012" s="29"/>
      <c r="E1012" s="29"/>
      <c r="F1012" s="29"/>
    </row>
    <row r="1013" spans="1:6" s="34" customFormat="1">
      <c r="A1013" s="29"/>
      <c r="B1013" s="29"/>
      <c r="C1013" s="29"/>
      <c r="D1013" s="29"/>
      <c r="E1013" s="29"/>
      <c r="F1013" s="29"/>
    </row>
    <row r="1014" spans="1:6" s="34" customFormat="1">
      <c r="A1014" s="29"/>
      <c r="B1014" s="29"/>
      <c r="C1014" s="29"/>
      <c r="D1014" s="29"/>
      <c r="E1014" s="29"/>
      <c r="F1014" s="29"/>
    </row>
    <row r="1015" spans="1:6" s="34" customFormat="1">
      <c r="A1015" s="29"/>
      <c r="B1015" s="29"/>
      <c r="C1015" s="29"/>
      <c r="D1015" s="29"/>
      <c r="E1015" s="29"/>
      <c r="F1015" s="29"/>
    </row>
    <row r="1016" spans="1:6" s="34" customFormat="1">
      <c r="A1016" s="29"/>
      <c r="B1016" s="29"/>
      <c r="C1016" s="29"/>
      <c r="D1016" s="29"/>
      <c r="E1016" s="29"/>
      <c r="F1016" s="29"/>
    </row>
    <row r="1017" spans="1:6" s="34" customFormat="1">
      <c r="A1017" s="29"/>
      <c r="B1017" s="29"/>
      <c r="C1017" s="29"/>
      <c r="D1017" s="29"/>
      <c r="E1017" s="29"/>
      <c r="F1017" s="29"/>
    </row>
    <row r="1018" spans="1:6" s="34" customFormat="1">
      <c r="A1018" s="29"/>
      <c r="B1018" s="29"/>
      <c r="C1018" s="29"/>
      <c r="D1018" s="29"/>
      <c r="E1018" s="29"/>
      <c r="F1018" s="29"/>
    </row>
    <row r="1019" spans="1:6" s="34" customFormat="1">
      <c r="A1019" s="29"/>
      <c r="B1019" s="29"/>
      <c r="C1019" s="29"/>
      <c r="D1019" s="29"/>
      <c r="E1019" s="29"/>
      <c r="F1019" s="29"/>
    </row>
    <row r="1020" spans="1:6" s="34" customFormat="1">
      <c r="A1020" s="29"/>
      <c r="B1020" s="29"/>
      <c r="C1020" s="29"/>
      <c r="D1020" s="29"/>
      <c r="E1020" s="29"/>
      <c r="F1020" s="29"/>
    </row>
    <row r="1021" spans="1:6" s="34" customFormat="1">
      <c r="A1021" s="29"/>
      <c r="B1021" s="29"/>
      <c r="C1021" s="29"/>
      <c r="D1021" s="29"/>
      <c r="E1021" s="29"/>
      <c r="F1021" s="29"/>
    </row>
    <row r="1022" spans="1:6" s="34" customFormat="1">
      <c r="A1022" s="29"/>
      <c r="B1022" s="29"/>
      <c r="C1022" s="29"/>
      <c r="D1022" s="29"/>
      <c r="E1022" s="29"/>
      <c r="F1022" s="29"/>
    </row>
    <row r="1023" spans="1:6" s="34" customFormat="1">
      <c r="A1023" s="29"/>
      <c r="B1023" s="29"/>
      <c r="C1023" s="29"/>
      <c r="D1023" s="29"/>
      <c r="E1023" s="29"/>
      <c r="F1023" s="29"/>
    </row>
    <row r="1024" spans="1:6" s="34" customFormat="1">
      <c r="A1024" s="29"/>
      <c r="B1024" s="29"/>
      <c r="C1024" s="29"/>
      <c r="D1024" s="29"/>
      <c r="E1024" s="29"/>
      <c r="F1024" s="29"/>
    </row>
    <row r="1025" spans="1:6" s="34" customFormat="1">
      <c r="A1025" s="29"/>
      <c r="B1025" s="29"/>
      <c r="C1025" s="29"/>
      <c r="D1025" s="29"/>
      <c r="E1025" s="29"/>
      <c r="F1025" s="29"/>
    </row>
    <row r="1026" spans="1:6" s="34" customFormat="1">
      <c r="A1026" s="29"/>
      <c r="B1026" s="29"/>
      <c r="C1026" s="29"/>
      <c r="D1026" s="29"/>
      <c r="E1026" s="29"/>
      <c r="F1026" s="29"/>
    </row>
    <row r="1027" spans="1:6" s="34" customFormat="1">
      <c r="A1027" s="29"/>
      <c r="B1027" s="29"/>
      <c r="C1027" s="29"/>
      <c r="D1027" s="29"/>
      <c r="E1027" s="29"/>
      <c r="F1027" s="29"/>
    </row>
    <row r="1028" spans="1:6" s="34" customFormat="1">
      <c r="A1028" s="29"/>
      <c r="B1028" s="29"/>
      <c r="C1028" s="29"/>
      <c r="D1028" s="29"/>
      <c r="E1028" s="29"/>
      <c r="F1028" s="29"/>
    </row>
    <row r="1029" spans="1:6" s="34" customFormat="1">
      <c r="A1029" s="29"/>
      <c r="B1029" s="29"/>
      <c r="C1029" s="29"/>
      <c r="D1029" s="29"/>
      <c r="E1029" s="29"/>
      <c r="F1029" s="29"/>
    </row>
    <row r="1030" spans="1:6" s="34" customFormat="1">
      <c r="A1030" s="29"/>
      <c r="B1030" s="29"/>
      <c r="C1030" s="29"/>
      <c r="D1030" s="29"/>
      <c r="E1030" s="29"/>
      <c r="F1030" s="29"/>
    </row>
    <row r="1031" spans="1:6" s="34" customFormat="1">
      <c r="A1031" s="29"/>
      <c r="B1031" s="29"/>
      <c r="C1031" s="29"/>
      <c r="D1031" s="29"/>
      <c r="E1031" s="29"/>
      <c r="F1031" s="29"/>
    </row>
    <row r="1032" spans="1:6" s="34" customFormat="1">
      <c r="A1032" s="29"/>
      <c r="B1032" s="29"/>
      <c r="C1032" s="29"/>
      <c r="D1032" s="29"/>
      <c r="E1032" s="29"/>
      <c r="F1032" s="29"/>
    </row>
    <row r="1033" spans="1:6" s="34" customFormat="1">
      <c r="A1033" s="29"/>
      <c r="B1033" s="29"/>
      <c r="C1033" s="29"/>
      <c r="D1033" s="29"/>
      <c r="E1033" s="29"/>
      <c r="F1033" s="29"/>
    </row>
    <row r="1034" spans="1:6" s="34" customFormat="1">
      <c r="A1034" s="29"/>
      <c r="B1034" s="29"/>
      <c r="C1034" s="29"/>
      <c r="D1034" s="29"/>
      <c r="E1034" s="29"/>
      <c r="F1034" s="29"/>
    </row>
    <row r="1035" spans="1:6" s="34" customFormat="1">
      <c r="A1035" s="29"/>
      <c r="B1035" s="29"/>
      <c r="C1035" s="29"/>
      <c r="D1035" s="29"/>
      <c r="E1035" s="29"/>
      <c r="F1035" s="29"/>
    </row>
    <row r="1036" spans="1:6" s="34" customFormat="1">
      <c r="A1036" s="29"/>
      <c r="B1036" s="29"/>
      <c r="C1036" s="29"/>
      <c r="D1036" s="29"/>
      <c r="E1036" s="29"/>
      <c r="F1036" s="29"/>
    </row>
    <row r="1037" spans="1:6" s="34" customFormat="1">
      <c r="A1037" s="29"/>
      <c r="B1037" s="29"/>
      <c r="C1037" s="29"/>
      <c r="D1037" s="29"/>
      <c r="E1037" s="29"/>
      <c r="F1037" s="29"/>
    </row>
    <row r="1038" spans="1:6" s="34" customFormat="1">
      <c r="A1038" s="29"/>
      <c r="B1038" s="29"/>
      <c r="C1038" s="29"/>
      <c r="D1038" s="29"/>
      <c r="E1038" s="29"/>
      <c r="F1038" s="29"/>
    </row>
    <row r="1039" spans="1:6" s="34" customFormat="1">
      <c r="A1039" s="29"/>
      <c r="B1039" s="29"/>
      <c r="C1039" s="29"/>
      <c r="D1039" s="29"/>
      <c r="E1039" s="29"/>
      <c r="F1039" s="29"/>
    </row>
    <row r="1040" spans="1:6" s="34" customFormat="1">
      <c r="A1040" s="29"/>
      <c r="B1040" s="29"/>
      <c r="C1040" s="29"/>
      <c r="D1040" s="29"/>
      <c r="E1040" s="29"/>
      <c r="F1040" s="29"/>
    </row>
    <row r="1041" spans="1:6" s="34" customFormat="1">
      <c r="A1041" s="29"/>
      <c r="B1041" s="29"/>
      <c r="C1041" s="29"/>
      <c r="D1041" s="29"/>
      <c r="E1041" s="29"/>
      <c r="F1041" s="29"/>
    </row>
    <row r="1042" spans="1:6" s="34" customFormat="1">
      <c r="A1042" s="29"/>
      <c r="B1042" s="29"/>
      <c r="C1042" s="29"/>
      <c r="D1042" s="29"/>
      <c r="E1042" s="29"/>
      <c r="F1042" s="29"/>
    </row>
    <row r="1043" spans="1:6" s="34" customFormat="1">
      <c r="A1043" s="29"/>
      <c r="B1043" s="29"/>
      <c r="C1043" s="29"/>
      <c r="D1043" s="29"/>
      <c r="E1043" s="29"/>
      <c r="F1043" s="29"/>
    </row>
    <row r="1044" spans="1:6" s="34" customFormat="1">
      <c r="A1044" s="29"/>
      <c r="B1044" s="29"/>
      <c r="C1044" s="29"/>
      <c r="D1044" s="29"/>
      <c r="E1044" s="29"/>
      <c r="F1044" s="29"/>
    </row>
    <row r="1045" spans="1:6" s="34" customFormat="1">
      <c r="A1045" s="29"/>
      <c r="B1045" s="29"/>
      <c r="C1045" s="29"/>
      <c r="D1045" s="29"/>
      <c r="E1045" s="29"/>
      <c r="F1045" s="29"/>
    </row>
    <row r="1046" spans="1:6" s="34" customFormat="1">
      <c r="A1046" s="29"/>
      <c r="B1046" s="29"/>
      <c r="C1046" s="29"/>
      <c r="D1046" s="29"/>
      <c r="E1046" s="29"/>
      <c r="F1046" s="29"/>
    </row>
    <row r="1047" spans="1:6" s="34" customFormat="1">
      <c r="A1047" s="29"/>
      <c r="B1047" s="29"/>
      <c r="C1047" s="29"/>
      <c r="D1047" s="29"/>
      <c r="E1047" s="29"/>
      <c r="F1047" s="29"/>
    </row>
    <row r="1048" spans="1:6" s="34" customFormat="1">
      <c r="A1048" s="29"/>
      <c r="B1048" s="29"/>
      <c r="C1048" s="29"/>
      <c r="D1048" s="29"/>
      <c r="E1048" s="29"/>
      <c r="F1048" s="29"/>
    </row>
    <row r="1049" spans="1:6" s="34" customFormat="1">
      <c r="A1049" s="29"/>
      <c r="B1049" s="29"/>
      <c r="C1049" s="29"/>
      <c r="D1049" s="29"/>
      <c r="E1049" s="29"/>
      <c r="F1049" s="29"/>
    </row>
    <row r="1050" spans="1:6" s="34" customFormat="1">
      <c r="A1050" s="29"/>
      <c r="B1050" s="29"/>
      <c r="C1050" s="29"/>
      <c r="D1050" s="29"/>
      <c r="E1050" s="29"/>
      <c r="F1050" s="29"/>
    </row>
    <row r="1051" spans="1:6" s="34" customFormat="1">
      <c r="A1051" s="29"/>
      <c r="B1051" s="29"/>
      <c r="C1051" s="29"/>
      <c r="D1051" s="29"/>
      <c r="E1051" s="29"/>
      <c r="F1051" s="29"/>
    </row>
    <row r="1052" spans="1:6" s="34" customFormat="1">
      <c r="A1052" s="29"/>
      <c r="B1052" s="29"/>
      <c r="C1052" s="29"/>
      <c r="D1052" s="29"/>
      <c r="E1052" s="29"/>
      <c r="F1052" s="29"/>
    </row>
    <row r="1053" spans="1:6" s="34" customFormat="1">
      <c r="A1053" s="29"/>
      <c r="B1053" s="29"/>
      <c r="C1053" s="29"/>
      <c r="D1053" s="29"/>
      <c r="E1053" s="29"/>
      <c r="F1053" s="29"/>
    </row>
    <row r="1054" spans="1:6" s="34" customFormat="1">
      <c r="A1054" s="29"/>
      <c r="B1054" s="29"/>
      <c r="C1054" s="29"/>
      <c r="D1054" s="29"/>
      <c r="E1054" s="29"/>
      <c r="F1054" s="29"/>
    </row>
    <row r="1055" spans="1:6" s="34" customFormat="1">
      <c r="A1055" s="29"/>
      <c r="B1055" s="29"/>
      <c r="C1055" s="29"/>
      <c r="D1055" s="29"/>
      <c r="E1055" s="29"/>
      <c r="F1055" s="29"/>
    </row>
    <row r="1056" spans="1:6" s="34" customFormat="1">
      <c r="A1056" s="29"/>
      <c r="B1056" s="29"/>
      <c r="C1056" s="29"/>
      <c r="D1056" s="29"/>
      <c r="E1056" s="29"/>
      <c r="F1056" s="29"/>
    </row>
    <row r="1057" spans="1:6" s="34" customFormat="1">
      <c r="A1057" s="29"/>
      <c r="B1057" s="29"/>
      <c r="C1057" s="29"/>
      <c r="D1057" s="29"/>
      <c r="E1057" s="29"/>
      <c r="F1057" s="29"/>
    </row>
    <row r="1058" spans="1:6" s="34" customFormat="1">
      <c r="A1058" s="29"/>
      <c r="B1058" s="29"/>
      <c r="C1058" s="29"/>
      <c r="D1058" s="29"/>
      <c r="E1058" s="29"/>
      <c r="F1058" s="29"/>
    </row>
    <row r="1059" spans="1:6" s="34" customFormat="1">
      <c r="A1059" s="29"/>
      <c r="B1059" s="29"/>
      <c r="C1059" s="29"/>
      <c r="D1059" s="29"/>
      <c r="E1059" s="29"/>
      <c r="F1059" s="29"/>
    </row>
    <row r="1060" spans="1:6" s="34" customFormat="1">
      <c r="A1060" s="29"/>
      <c r="B1060" s="29"/>
      <c r="C1060" s="29"/>
      <c r="D1060" s="29"/>
      <c r="E1060" s="29"/>
      <c r="F1060" s="29"/>
    </row>
    <row r="1061" spans="1:6" s="34" customFormat="1">
      <c r="A1061" s="29"/>
      <c r="B1061" s="29"/>
      <c r="C1061" s="29"/>
      <c r="D1061" s="29"/>
      <c r="E1061" s="29"/>
      <c r="F1061" s="29"/>
    </row>
    <row r="1062" spans="1:6" s="34" customFormat="1">
      <c r="A1062" s="29"/>
      <c r="B1062" s="29"/>
      <c r="C1062" s="29"/>
      <c r="D1062" s="29"/>
      <c r="E1062" s="29"/>
      <c r="F1062" s="29"/>
    </row>
    <row r="1063" spans="1:6" s="34" customFormat="1">
      <c r="A1063" s="29"/>
      <c r="B1063" s="29"/>
      <c r="C1063" s="29"/>
      <c r="D1063" s="29"/>
      <c r="E1063" s="29"/>
      <c r="F1063" s="29"/>
    </row>
    <row r="1064" spans="1:6" s="34" customFormat="1">
      <c r="A1064" s="29"/>
      <c r="B1064" s="29"/>
      <c r="C1064" s="29"/>
      <c r="D1064" s="29"/>
      <c r="E1064" s="29"/>
      <c r="F1064" s="29"/>
    </row>
    <row r="1065" spans="1:6" s="34" customFormat="1">
      <c r="A1065" s="29"/>
      <c r="B1065" s="29"/>
      <c r="C1065" s="29"/>
      <c r="D1065" s="29"/>
      <c r="E1065" s="29"/>
      <c r="F1065" s="29"/>
    </row>
    <row r="1066" spans="1:6" s="34" customFormat="1">
      <c r="A1066" s="29"/>
      <c r="B1066" s="29"/>
      <c r="C1066" s="29"/>
      <c r="D1066" s="29"/>
      <c r="E1066" s="29"/>
      <c r="F1066" s="29"/>
    </row>
    <row r="1067" spans="1:6" s="34" customFormat="1">
      <c r="A1067" s="29"/>
      <c r="B1067" s="29"/>
      <c r="C1067" s="29"/>
      <c r="D1067" s="29"/>
      <c r="E1067" s="29"/>
      <c r="F1067" s="29"/>
    </row>
    <row r="1068" spans="1:6" s="34" customFormat="1">
      <c r="A1068" s="29"/>
      <c r="B1068" s="29"/>
      <c r="C1068" s="29"/>
      <c r="D1068" s="29"/>
      <c r="E1068" s="29"/>
      <c r="F1068" s="29"/>
    </row>
    <row r="1069" spans="1:6" s="34" customFormat="1">
      <c r="A1069" s="29"/>
      <c r="B1069" s="29"/>
      <c r="C1069" s="29"/>
      <c r="D1069" s="29"/>
      <c r="E1069" s="29"/>
      <c r="F1069" s="29"/>
    </row>
    <row r="1070" spans="1:6" s="34" customFormat="1">
      <c r="A1070" s="29"/>
      <c r="B1070" s="29"/>
      <c r="C1070" s="29"/>
      <c r="D1070" s="29"/>
      <c r="E1070" s="29"/>
      <c r="F1070" s="29"/>
    </row>
    <row r="1071" spans="1:6" s="34" customFormat="1">
      <c r="A1071" s="29"/>
      <c r="B1071" s="29"/>
      <c r="C1071" s="29"/>
      <c r="D1071" s="29"/>
      <c r="E1071" s="29"/>
      <c r="F1071" s="29"/>
    </row>
    <row r="1072" spans="1:6" s="34" customFormat="1">
      <c r="A1072" s="29"/>
      <c r="B1072" s="29"/>
      <c r="C1072" s="29"/>
      <c r="D1072" s="29"/>
      <c r="E1072" s="29"/>
      <c r="F1072" s="29"/>
    </row>
    <row r="1073" spans="1:6" s="34" customFormat="1">
      <c r="A1073" s="29"/>
      <c r="B1073" s="29"/>
      <c r="C1073" s="29"/>
      <c r="D1073" s="29"/>
      <c r="E1073" s="29"/>
      <c r="F1073" s="29"/>
    </row>
    <row r="1074" spans="1:6" s="34" customFormat="1">
      <c r="A1074" s="29"/>
      <c r="B1074" s="29"/>
      <c r="C1074" s="29"/>
      <c r="D1074" s="29"/>
      <c r="E1074" s="29"/>
      <c r="F1074" s="29"/>
    </row>
    <row r="1075" spans="1:6" s="34" customFormat="1">
      <c r="A1075" s="29"/>
      <c r="B1075" s="29"/>
      <c r="C1075" s="29"/>
      <c r="D1075" s="29"/>
      <c r="E1075" s="29"/>
      <c r="F1075" s="29"/>
    </row>
    <row r="1076" spans="1:6" s="34" customFormat="1">
      <c r="A1076" s="29"/>
      <c r="B1076" s="29"/>
      <c r="C1076" s="29"/>
      <c r="D1076" s="29"/>
      <c r="E1076" s="29"/>
      <c r="F1076" s="29"/>
    </row>
    <row r="1077" spans="1:6" s="34" customFormat="1">
      <c r="A1077" s="29"/>
      <c r="B1077" s="29"/>
      <c r="C1077" s="29"/>
      <c r="D1077" s="29"/>
      <c r="E1077" s="29"/>
      <c r="F1077" s="29"/>
    </row>
    <row r="1078" spans="1:6" s="34" customFormat="1">
      <c r="A1078" s="29"/>
      <c r="B1078" s="29"/>
      <c r="C1078" s="29"/>
      <c r="D1078" s="29"/>
      <c r="E1078" s="29"/>
      <c r="F1078" s="29"/>
    </row>
    <row r="1079" spans="1:6" s="34" customFormat="1">
      <c r="A1079" s="29"/>
      <c r="B1079" s="29"/>
      <c r="C1079" s="29"/>
      <c r="D1079" s="29"/>
      <c r="E1079" s="29"/>
      <c r="F1079" s="29"/>
    </row>
    <row r="1080" spans="1:6" s="34" customFormat="1">
      <c r="A1080" s="29"/>
      <c r="B1080" s="29"/>
      <c r="C1080" s="29"/>
      <c r="D1080" s="29"/>
      <c r="E1080" s="29"/>
      <c r="F1080" s="29"/>
    </row>
    <row r="1081" spans="1:6" s="34" customFormat="1">
      <c r="A1081" s="29"/>
      <c r="B1081" s="29"/>
      <c r="C1081" s="29"/>
      <c r="D1081" s="29"/>
      <c r="E1081" s="29"/>
      <c r="F1081" s="29"/>
    </row>
    <row r="1082" spans="1:6" s="34" customFormat="1">
      <c r="A1082" s="29"/>
      <c r="B1082" s="29"/>
      <c r="C1082" s="29"/>
      <c r="D1082" s="29"/>
      <c r="E1082" s="29"/>
      <c r="F1082" s="29"/>
    </row>
    <row r="1083" spans="1:6" s="34" customFormat="1">
      <c r="A1083" s="29"/>
      <c r="B1083" s="29"/>
      <c r="C1083" s="29"/>
      <c r="D1083" s="29"/>
      <c r="E1083" s="29"/>
      <c r="F1083" s="29"/>
    </row>
    <row r="1084" spans="1:6" s="34" customFormat="1">
      <c r="A1084" s="29"/>
      <c r="B1084" s="29"/>
      <c r="C1084" s="29"/>
      <c r="D1084" s="29"/>
      <c r="E1084" s="29"/>
      <c r="F1084" s="29"/>
    </row>
    <row r="1085" spans="1:6" s="34" customFormat="1">
      <c r="A1085" s="29"/>
      <c r="B1085" s="29"/>
      <c r="C1085" s="29"/>
      <c r="D1085" s="29"/>
      <c r="E1085" s="29"/>
      <c r="F1085" s="29"/>
    </row>
    <row r="1086" spans="1:6" s="34" customFormat="1">
      <c r="A1086" s="29"/>
      <c r="B1086" s="29"/>
      <c r="C1086" s="29"/>
      <c r="D1086" s="29"/>
      <c r="E1086" s="29"/>
      <c r="F1086" s="29"/>
    </row>
    <row r="1087" spans="1:6" s="34" customFormat="1">
      <c r="A1087" s="29"/>
      <c r="B1087" s="29"/>
      <c r="C1087" s="29"/>
      <c r="D1087" s="29"/>
      <c r="E1087" s="29"/>
      <c r="F1087" s="29"/>
    </row>
    <row r="1088" spans="1:6" s="34" customFormat="1">
      <c r="A1088" s="29"/>
      <c r="B1088" s="29"/>
      <c r="C1088" s="29"/>
      <c r="D1088" s="29"/>
      <c r="E1088" s="29"/>
      <c r="F1088" s="29"/>
    </row>
    <row r="1089" spans="1:6" s="34" customFormat="1">
      <c r="A1089" s="29"/>
      <c r="B1089" s="29"/>
      <c r="C1089" s="29"/>
      <c r="D1089" s="29"/>
      <c r="E1089" s="29"/>
      <c r="F1089" s="29"/>
    </row>
    <row r="1090" spans="1:6" s="34" customFormat="1">
      <c r="A1090" s="29"/>
      <c r="B1090" s="29"/>
      <c r="C1090" s="29"/>
      <c r="D1090" s="29"/>
      <c r="E1090" s="29"/>
      <c r="F1090" s="29"/>
    </row>
    <row r="1091" spans="1:6" s="34" customFormat="1">
      <c r="A1091" s="29"/>
      <c r="B1091" s="29"/>
      <c r="C1091" s="29"/>
      <c r="D1091" s="29"/>
      <c r="E1091" s="29"/>
      <c r="F1091" s="29"/>
    </row>
    <row r="1092" spans="1:6" s="34" customFormat="1">
      <c r="A1092" s="29"/>
      <c r="B1092" s="29"/>
      <c r="C1092" s="29"/>
      <c r="D1092" s="29"/>
      <c r="E1092" s="29"/>
      <c r="F1092" s="29"/>
    </row>
    <row r="1093" spans="1:6" s="34" customFormat="1">
      <c r="A1093" s="29"/>
      <c r="B1093" s="29"/>
      <c r="C1093" s="29"/>
      <c r="D1093" s="29"/>
      <c r="E1093" s="29"/>
      <c r="F1093" s="29"/>
    </row>
    <row r="1094" spans="1:6" s="34" customFormat="1">
      <c r="A1094" s="29"/>
      <c r="B1094" s="29"/>
      <c r="C1094" s="29"/>
      <c r="D1094" s="29"/>
      <c r="E1094" s="29"/>
      <c r="F1094" s="29"/>
    </row>
    <row r="1095" spans="1:6" s="34" customFormat="1">
      <c r="A1095" s="29"/>
      <c r="B1095" s="29"/>
      <c r="C1095" s="29"/>
      <c r="D1095" s="29"/>
      <c r="E1095" s="29"/>
      <c r="F1095" s="29"/>
    </row>
    <row r="1096" spans="1:6" s="34" customFormat="1">
      <c r="A1096" s="29"/>
      <c r="B1096" s="29"/>
      <c r="C1096" s="29"/>
      <c r="D1096" s="29"/>
      <c r="E1096" s="29"/>
      <c r="F1096" s="29"/>
    </row>
    <row r="1097" spans="1:6" s="34" customFormat="1">
      <c r="A1097" s="29"/>
      <c r="B1097" s="29"/>
      <c r="C1097" s="29"/>
      <c r="D1097" s="29"/>
      <c r="E1097" s="29"/>
      <c r="F1097" s="29"/>
    </row>
    <row r="1098" spans="1:6" s="34" customFormat="1">
      <c r="A1098" s="29"/>
      <c r="B1098" s="29"/>
      <c r="C1098" s="29"/>
      <c r="D1098" s="29"/>
      <c r="E1098" s="29"/>
      <c r="F1098" s="29"/>
    </row>
    <row r="1099" spans="1:6" s="34" customFormat="1">
      <c r="A1099" s="29"/>
      <c r="B1099" s="29"/>
      <c r="C1099" s="29"/>
      <c r="D1099" s="29"/>
      <c r="E1099" s="29"/>
      <c r="F1099" s="29"/>
    </row>
    <row r="1100" spans="1:6" s="34" customFormat="1">
      <c r="A1100" s="29"/>
      <c r="B1100" s="29"/>
      <c r="C1100" s="29"/>
      <c r="D1100" s="29"/>
      <c r="E1100" s="29"/>
      <c r="F1100" s="29"/>
    </row>
    <row r="1101" spans="1:6" s="34" customFormat="1">
      <c r="A1101" s="29"/>
      <c r="B1101" s="29"/>
      <c r="C1101" s="29"/>
      <c r="D1101" s="29"/>
      <c r="E1101" s="29"/>
      <c r="F1101" s="29"/>
    </row>
    <row r="1102" spans="1:6" s="34" customFormat="1">
      <c r="A1102" s="29"/>
      <c r="B1102" s="29"/>
      <c r="C1102" s="29"/>
      <c r="D1102" s="29"/>
      <c r="E1102" s="29"/>
      <c r="F1102" s="29"/>
    </row>
    <row r="1103" spans="1:6" s="34" customFormat="1">
      <c r="A1103" s="29"/>
      <c r="B1103" s="29"/>
      <c r="C1103" s="29"/>
      <c r="D1103" s="29"/>
      <c r="E1103" s="29"/>
      <c r="F1103" s="29"/>
    </row>
    <row r="1104" spans="1:6" s="34" customFormat="1">
      <c r="A1104" s="29"/>
      <c r="B1104" s="29"/>
      <c r="C1104" s="29"/>
      <c r="D1104" s="29"/>
      <c r="E1104" s="29"/>
      <c r="F1104" s="29"/>
    </row>
    <row r="1105" spans="1:6" s="34" customFormat="1">
      <c r="A1105" s="29"/>
      <c r="B1105" s="29"/>
      <c r="C1105" s="29"/>
      <c r="D1105" s="29"/>
      <c r="E1105" s="29"/>
      <c r="F1105" s="29"/>
    </row>
    <row r="1106" spans="1:6" s="34" customFormat="1">
      <c r="A1106" s="29"/>
      <c r="B1106" s="29"/>
      <c r="C1106" s="29"/>
      <c r="D1106" s="29"/>
      <c r="E1106" s="29"/>
      <c r="F1106" s="29"/>
    </row>
    <row r="1107" spans="1:6" s="34" customFormat="1">
      <c r="A1107" s="29"/>
      <c r="B1107" s="29"/>
      <c r="C1107" s="29"/>
      <c r="D1107" s="29"/>
      <c r="E1107" s="29"/>
      <c r="F1107" s="29"/>
    </row>
    <row r="1108" spans="1:6" s="34" customFormat="1">
      <c r="A1108" s="29"/>
      <c r="B1108" s="29"/>
      <c r="C1108" s="29"/>
      <c r="D1108" s="29"/>
      <c r="E1108" s="29"/>
      <c r="F1108" s="29"/>
    </row>
    <row r="1109" spans="1:6" s="34" customFormat="1">
      <c r="A1109" s="29"/>
      <c r="B1109" s="29"/>
      <c r="C1109" s="29"/>
      <c r="D1109" s="29"/>
      <c r="E1109" s="29"/>
      <c r="F1109" s="29"/>
    </row>
    <row r="1110" spans="1:6" s="34" customFormat="1">
      <c r="A1110" s="29"/>
      <c r="B1110" s="29"/>
      <c r="C1110" s="29"/>
      <c r="D1110" s="29"/>
      <c r="E1110" s="29"/>
      <c r="F1110" s="29"/>
    </row>
    <row r="1111" spans="1:6" s="34" customFormat="1">
      <c r="A1111" s="29"/>
      <c r="B1111" s="29"/>
      <c r="C1111" s="29"/>
      <c r="D1111" s="29"/>
      <c r="E1111" s="29"/>
      <c r="F1111" s="29"/>
    </row>
    <row r="1112" spans="1:6" s="34" customFormat="1">
      <c r="A1112" s="29"/>
      <c r="B1112" s="29"/>
      <c r="C1112" s="29"/>
      <c r="D1112" s="29"/>
      <c r="E1112" s="29"/>
      <c r="F1112" s="29"/>
    </row>
    <row r="1113" spans="1:6" s="34" customFormat="1">
      <c r="A1113" s="29"/>
      <c r="B1113" s="29"/>
      <c r="C1113" s="29"/>
      <c r="D1113" s="29"/>
      <c r="E1113" s="29"/>
      <c r="F1113" s="29"/>
    </row>
    <row r="1114" spans="1:6" s="34" customFormat="1">
      <c r="A1114" s="29"/>
      <c r="B1114" s="29"/>
      <c r="C1114" s="29"/>
      <c r="D1114" s="29"/>
      <c r="E1114" s="29"/>
      <c r="F1114" s="29"/>
    </row>
    <row r="1115" spans="1:6" s="34" customFormat="1">
      <c r="A1115" s="29"/>
      <c r="B1115" s="29"/>
      <c r="C1115" s="29"/>
      <c r="D1115" s="29"/>
      <c r="E1115" s="29"/>
      <c r="F1115" s="29"/>
    </row>
    <row r="1116" spans="1:6" s="34" customFormat="1">
      <c r="A1116" s="29"/>
      <c r="B1116" s="29"/>
      <c r="C1116" s="29"/>
      <c r="D1116" s="29"/>
      <c r="E1116" s="29"/>
      <c r="F1116" s="29"/>
    </row>
    <row r="1117" spans="1:6" s="34" customFormat="1">
      <c r="A1117" s="29"/>
      <c r="B1117" s="29"/>
      <c r="C1117" s="29"/>
      <c r="D1117" s="29"/>
      <c r="E1117" s="29"/>
      <c r="F1117" s="29"/>
    </row>
    <row r="1118" spans="1:6" s="34" customFormat="1">
      <c r="A1118" s="29"/>
      <c r="B1118" s="29"/>
      <c r="C1118" s="29"/>
      <c r="D1118" s="29"/>
      <c r="E1118" s="29"/>
      <c r="F1118" s="29"/>
    </row>
    <row r="1119" spans="1:6" s="34" customFormat="1">
      <c r="A1119" s="29"/>
      <c r="B1119" s="29"/>
      <c r="C1119" s="29"/>
      <c r="D1119" s="29"/>
      <c r="E1119" s="29"/>
      <c r="F1119" s="29"/>
    </row>
    <row r="1120" spans="1:6" s="34" customFormat="1">
      <c r="A1120" s="29"/>
      <c r="B1120" s="29"/>
      <c r="C1120" s="29"/>
      <c r="D1120" s="29"/>
      <c r="E1120" s="29"/>
      <c r="F1120" s="29"/>
    </row>
    <row r="1121" spans="1:6" s="34" customFormat="1">
      <c r="A1121" s="29"/>
      <c r="B1121" s="29"/>
      <c r="C1121" s="29"/>
      <c r="D1121" s="29"/>
      <c r="E1121" s="29"/>
      <c r="F1121" s="29"/>
    </row>
    <row r="1122" spans="1:6" s="34" customFormat="1">
      <c r="A1122" s="29"/>
      <c r="B1122" s="29"/>
      <c r="C1122" s="29"/>
      <c r="D1122" s="29"/>
      <c r="E1122" s="29"/>
      <c r="F1122" s="29"/>
    </row>
    <row r="1123" spans="1:6" s="34" customFormat="1">
      <c r="A1123" s="29"/>
      <c r="B1123" s="29"/>
      <c r="C1123" s="29"/>
      <c r="D1123" s="29"/>
      <c r="E1123" s="29"/>
      <c r="F1123" s="29"/>
    </row>
    <row r="1124" spans="1:6" s="34" customFormat="1">
      <c r="A1124" s="29"/>
      <c r="B1124" s="29"/>
      <c r="C1124" s="29"/>
      <c r="D1124" s="29"/>
      <c r="E1124" s="29"/>
      <c r="F1124" s="29"/>
    </row>
    <row r="1125" spans="1:6" s="34" customFormat="1">
      <c r="A1125" s="29"/>
      <c r="B1125" s="29"/>
      <c r="C1125" s="29"/>
      <c r="D1125" s="29"/>
      <c r="E1125" s="29"/>
      <c r="F1125" s="29"/>
    </row>
    <row r="1126" spans="1:6" s="34" customFormat="1">
      <c r="A1126" s="29"/>
      <c r="B1126" s="29"/>
      <c r="C1126" s="29"/>
      <c r="D1126" s="29"/>
      <c r="E1126" s="29"/>
      <c r="F1126" s="29"/>
    </row>
    <row r="1127" spans="1:6" s="34" customFormat="1">
      <c r="A1127" s="29"/>
      <c r="B1127" s="29"/>
      <c r="C1127" s="29"/>
      <c r="D1127" s="29"/>
      <c r="E1127" s="29"/>
      <c r="F1127" s="29"/>
    </row>
    <row r="1128" spans="1:6" s="34" customFormat="1">
      <c r="A1128" s="29"/>
      <c r="B1128" s="29"/>
      <c r="C1128" s="29"/>
      <c r="D1128" s="29"/>
      <c r="E1128" s="29"/>
      <c r="F1128" s="29"/>
    </row>
    <row r="1129" spans="1:6" s="34" customFormat="1">
      <c r="A1129" s="29"/>
      <c r="B1129" s="29"/>
      <c r="C1129" s="29"/>
      <c r="D1129" s="29"/>
      <c r="E1129" s="29"/>
      <c r="F1129" s="29"/>
    </row>
    <row r="1130" spans="1:6" s="34" customFormat="1">
      <c r="A1130" s="29"/>
      <c r="B1130" s="29"/>
      <c r="C1130" s="29"/>
      <c r="D1130" s="29"/>
      <c r="E1130" s="29"/>
      <c r="F1130" s="29"/>
    </row>
    <row r="1131" spans="1:6" s="34" customFormat="1">
      <c r="A1131" s="29"/>
      <c r="B1131" s="29"/>
      <c r="C1131" s="29"/>
      <c r="D1131" s="29"/>
      <c r="E1131" s="29"/>
      <c r="F1131" s="29"/>
    </row>
    <row r="1132" spans="1:6" s="34" customFormat="1">
      <c r="A1132" s="29"/>
      <c r="B1132" s="29"/>
      <c r="C1132" s="29"/>
      <c r="D1132" s="29"/>
      <c r="E1132" s="29"/>
      <c r="F1132" s="29"/>
    </row>
    <row r="1133" spans="1:6" s="34" customFormat="1">
      <c r="A1133" s="29"/>
      <c r="B1133" s="29"/>
      <c r="C1133" s="29"/>
      <c r="D1133" s="29"/>
      <c r="E1133" s="29"/>
      <c r="F1133" s="29"/>
    </row>
    <row r="1134" spans="1:6" s="34" customFormat="1">
      <c r="A1134" s="29"/>
      <c r="B1134" s="29"/>
      <c r="C1134" s="29"/>
      <c r="D1134" s="29"/>
      <c r="E1134" s="29"/>
      <c r="F1134" s="29"/>
    </row>
    <row r="1135" spans="1:6" s="34" customFormat="1">
      <c r="A1135" s="29"/>
      <c r="B1135" s="29"/>
      <c r="C1135" s="29"/>
      <c r="D1135" s="29"/>
      <c r="E1135" s="29"/>
      <c r="F1135" s="29"/>
    </row>
    <row r="1136" spans="1:6" s="34" customFormat="1">
      <c r="A1136" s="29"/>
      <c r="B1136" s="29"/>
      <c r="C1136" s="29"/>
      <c r="D1136" s="29"/>
      <c r="E1136" s="29"/>
      <c r="F1136" s="29"/>
    </row>
    <row r="1137" spans="1:6" s="34" customFormat="1">
      <c r="A1137" s="29"/>
      <c r="B1137" s="29"/>
      <c r="C1137" s="29"/>
      <c r="D1137" s="29"/>
      <c r="E1137" s="29"/>
      <c r="F1137" s="29"/>
    </row>
    <row r="1138" spans="1:6" s="34" customFormat="1">
      <c r="A1138" s="29"/>
      <c r="B1138" s="29"/>
      <c r="C1138" s="29"/>
      <c r="D1138" s="29"/>
      <c r="E1138" s="29"/>
      <c r="F1138" s="29"/>
    </row>
    <row r="1139" spans="1:6" s="34" customFormat="1">
      <c r="A1139" s="29"/>
      <c r="B1139" s="29"/>
      <c r="C1139" s="29"/>
      <c r="D1139" s="29"/>
      <c r="E1139" s="29"/>
      <c r="F1139" s="29"/>
    </row>
    <row r="1140" spans="1:6" s="34" customFormat="1">
      <c r="A1140" s="29"/>
      <c r="B1140" s="29"/>
      <c r="C1140" s="29"/>
      <c r="D1140" s="29"/>
      <c r="E1140" s="29"/>
      <c r="F1140" s="29"/>
    </row>
    <row r="1141" spans="1:6" s="34" customFormat="1">
      <c r="A1141" s="29"/>
      <c r="B1141" s="29"/>
      <c r="C1141" s="29"/>
      <c r="D1141" s="29"/>
      <c r="E1141" s="29"/>
      <c r="F1141" s="29"/>
    </row>
    <row r="1142" spans="1:6" s="34" customFormat="1">
      <c r="A1142" s="29"/>
      <c r="B1142" s="29"/>
      <c r="C1142" s="29"/>
      <c r="D1142" s="29"/>
      <c r="E1142" s="29"/>
      <c r="F1142" s="29"/>
    </row>
    <row r="1143" spans="1:6" s="34" customFormat="1">
      <c r="A1143" s="29"/>
      <c r="B1143" s="29"/>
      <c r="C1143" s="29"/>
      <c r="D1143" s="29"/>
      <c r="E1143" s="29"/>
      <c r="F1143" s="29"/>
    </row>
    <row r="1144" spans="1:6" s="34" customFormat="1">
      <c r="A1144" s="29"/>
      <c r="B1144" s="29"/>
      <c r="C1144" s="29"/>
      <c r="D1144" s="29"/>
      <c r="E1144" s="29"/>
      <c r="F1144" s="29"/>
    </row>
    <row r="1145" spans="1:6" s="34" customFormat="1">
      <c r="A1145" s="29"/>
      <c r="B1145" s="29"/>
      <c r="C1145" s="29"/>
      <c r="D1145" s="29"/>
      <c r="E1145" s="29"/>
      <c r="F1145" s="29"/>
    </row>
    <row r="1146" spans="1:6" s="34" customFormat="1">
      <c r="A1146" s="29"/>
      <c r="B1146" s="29"/>
      <c r="C1146" s="29"/>
      <c r="D1146" s="29"/>
      <c r="E1146" s="29"/>
      <c r="F1146" s="29"/>
    </row>
    <row r="1147" spans="1:6" s="34" customFormat="1">
      <c r="A1147" s="29"/>
      <c r="B1147" s="29"/>
      <c r="C1147" s="29"/>
      <c r="D1147" s="29"/>
      <c r="E1147" s="29"/>
      <c r="F1147" s="29"/>
    </row>
    <row r="1148" spans="1:6" s="34" customFormat="1">
      <c r="A1148" s="29"/>
      <c r="B1148" s="29"/>
      <c r="C1148" s="29"/>
      <c r="D1148" s="29"/>
      <c r="E1148" s="29"/>
      <c r="F1148" s="29"/>
    </row>
    <row r="1149" spans="1:6" s="34" customFormat="1">
      <c r="A1149" s="29"/>
      <c r="B1149" s="29"/>
      <c r="C1149" s="29"/>
      <c r="D1149" s="29"/>
      <c r="E1149" s="29"/>
      <c r="F1149" s="29"/>
    </row>
    <row r="1150" spans="1:6" s="34" customFormat="1">
      <c r="A1150" s="29"/>
      <c r="B1150" s="29"/>
      <c r="C1150" s="29"/>
      <c r="D1150" s="29"/>
      <c r="E1150" s="29"/>
      <c r="F1150" s="29"/>
    </row>
    <row r="1151" spans="1:6" s="34" customFormat="1">
      <c r="A1151" s="29"/>
      <c r="B1151" s="29"/>
      <c r="C1151" s="29"/>
      <c r="D1151" s="29"/>
      <c r="E1151" s="29"/>
      <c r="F1151" s="29"/>
    </row>
    <row r="1152" spans="1:6" s="34" customFormat="1">
      <c r="A1152" s="29"/>
      <c r="B1152" s="29"/>
      <c r="C1152" s="29"/>
      <c r="D1152" s="29"/>
      <c r="E1152" s="29"/>
      <c r="F1152" s="29"/>
    </row>
    <row r="1153" spans="1:6" s="34" customFormat="1">
      <c r="A1153" s="29"/>
      <c r="B1153" s="29"/>
      <c r="C1153" s="29"/>
      <c r="D1153" s="29"/>
      <c r="E1153" s="29"/>
      <c r="F1153" s="29"/>
    </row>
    <row r="1154" spans="1:6" s="34" customFormat="1">
      <c r="A1154" s="29"/>
      <c r="B1154" s="29"/>
      <c r="C1154" s="29"/>
      <c r="D1154" s="29"/>
      <c r="E1154" s="29"/>
      <c r="F1154" s="29"/>
    </row>
    <row r="1155" spans="1:6" s="34" customFormat="1">
      <c r="A1155" s="29"/>
      <c r="B1155" s="29"/>
      <c r="C1155" s="29"/>
      <c r="D1155" s="29"/>
      <c r="E1155" s="29"/>
      <c r="F1155" s="29"/>
    </row>
    <row r="1156" spans="1:6" s="34" customFormat="1">
      <c r="A1156" s="29"/>
      <c r="B1156" s="29"/>
      <c r="C1156" s="29"/>
      <c r="D1156" s="29"/>
      <c r="E1156" s="29"/>
      <c r="F1156" s="29"/>
    </row>
    <row r="1157" spans="1:6" s="34" customFormat="1">
      <c r="A1157" s="29"/>
      <c r="B1157" s="29"/>
      <c r="C1157" s="29"/>
      <c r="D1157" s="29"/>
      <c r="E1157" s="29"/>
      <c r="F1157" s="29"/>
    </row>
    <row r="1158" spans="1:6" s="34" customFormat="1">
      <c r="A1158" s="29"/>
      <c r="B1158" s="29"/>
      <c r="C1158" s="29"/>
      <c r="D1158" s="29"/>
      <c r="E1158" s="29"/>
      <c r="F1158" s="29"/>
    </row>
    <row r="1159" spans="1:6" s="34" customFormat="1">
      <c r="A1159" s="29"/>
      <c r="B1159" s="29"/>
      <c r="C1159" s="29"/>
      <c r="D1159" s="29"/>
      <c r="E1159" s="29"/>
      <c r="F1159" s="29"/>
    </row>
    <row r="1160" spans="1:6" s="34" customFormat="1">
      <c r="A1160" s="29"/>
      <c r="B1160" s="29"/>
      <c r="C1160" s="29"/>
      <c r="D1160" s="29"/>
      <c r="E1160" s="29"/>
      <c r="F1160" s="29"/>
    </row>
    <row r="1161" spans="1:6" s="34" customFormat="1">
      <c r="A1161" s="29"/>
      <c r="B1161" s="29"/>
      <c r="C1161" s="29"/>
      <c r="D1161" s="29"/>
      <c r="E1161" s="29"/>
      <c r="F1161" s="29"/>
    </row>
    <row r="1162" spans="1:6" s="34" customFormat="1">
      <c r="A1162" s="29"/>
      <c r="B1162" s="29"/>
      <c r="C1162" s="29"/>
      <c r="D1162" s="29"/>
      <c r="E1162" s="29"/>
      <c r="F1162" s="29"/>
    </row>
    <row r="1163" spans="1:6" s="34" customFormat="1">
      <c r="A1163" s="29"/>
      <c r="B1163" s="29"/>
      <c r="C1163" s="29"/>
      <c r="D1163" s="29"/>
      <c r="E1163" s="29"/>
      <c r="F1163" s="29"/>
    </row>
    <row r="1164" spans="1:6" s="34" customFormat="1">
      <c r="A1164" s="29"/>
      <c r="B1164" s="29"/>
      <c r="C1164" s="29"/>
      <c r="D1164" s="29"/>
      <c r="E1164" s="29"/>
      <c r="F1164" s="29"/>
    </row>
    <row r="1165" spans="1:6" s="34" customFormat="1">
      <c r="A1165" s="29"/>
      <c r="B1165" s="29"/>
      <c r="C1165" s="29"/>
      <c r="D1165" s="29"/>
      <c r="E1165" s="29"/>
      <c r="F1165" s="29"/>
    </row>
    <row r="1166" spans="1:6" s="34" customFormat="1">
      <c r="A1166" s="29"/>
      <c r="B1166" s="29"/>
      <c r="C1166" s="29"/>
      <c r="D1166" s="29"/>
      <c r="E1166" s="29"/>
      <c r="F1166" s="29"/>
    </row>
    <row r="1167" spans="1:6" s="34" customFormat="1">
      <c r="A1167" s="29"/>
      <c r="B1167" s="29"/>
      <c r="C1167" s="29"/>
      <c r="D1167" s="29"/>
      <c r="E1167" s="29"/>
      <c r="F1167" s="29"/>
    </row>
    <row r="1168" spans="1:6" s="34" customFormat="1">
      <c r="A1168" s="29"/>
      <c r="B1168" s="29"/>
      <c r="C1168" s="29"/>
      <c r="D1168" s="29"/>
      <c r="E1168" s="29"/>
      <c r="F1168" s="29"/>
    </row>
    <row r="1169" spans="1:6" s="34" customFormat="1">
      <c r="A1169" s="29"/>
      <c r="B1169" s="29"/>
      <c r="C1169" s="29"/>
      <c r="D1169" s="29"/>
      <c r="E1169" s="29"/>
      <c r="F1169" s="29"/>
    </row>
    <row r="1170" spans="1:6" s="34" customFormat="1">
      <c r="A1170" s="29"/>
      <c r="B1170" s="29"/>
      <c r="C1170" s="29"/>
      <c r="D1170" s="29"/>
      <c r="E1170" s="29"/>
      <c r="F1170" s="29"/>
    </row>
    <row r="1171" spans="1:6" s="34" customFormat="1">
      <c r="A1171" s="29"/>
      <c r="B1171" s="29"/>
      <c r="C1171" s="29"/>
      <c r="D1171" s="29"/>
      <c r="E1171" s="29"/>
      <c r="F1171" s="29"/>
    </row>
    <row r="1172" spans="1:6" s="34" customFormat="1">
      <c r="A1172" s="29"/>
      <c r="B1172" s="29"/>
      <c r="C1172" s="29"/>
      <c r="D1172" s="29"/>
      <c r="E1172" s="29"/>
      <c r="F1172" s="29"/>
    </row>
    <row r="1173" spans="1:6" s="34" customFormat="1">
      <c r="A1173" s="29"/>
      <c r="B1173" s="29"/>
      <c r="C1173" s="29"/>
      <c r="D1173" s="29"/>
      <c r="E1173" s="29"/>
      <c r="F1173" s="29"/>
    </row>
    <row r="1174" spans="1:6" s="34" customFormat="1">
      <c r="A1174" s="29"/>
      <c r="B1174" s="29"/>
      <c r="C1174" s="29"/>
      <c r="D1174" s="29"/>
      <c r="E1174" s="29"/>
      <c r="F1174" s="29"/>
    </row>
    <row r="1175" spans="1:6" s="34" customFormat="1">
      <c r="A1175" s="29"/>
      <c r="B1175" s="29"/>
      <c r="C1175" s="29"/>
      <c r="D1175" s="29"/>
      <c r="E1175" s="29"/>
      <c r="F1175" s="29"/>
    </row>
    <row r="1176" spans="1:6" s="34" customFormat="1">
      <c r="A1176" s="29"/>
      <c r="B1176" s="29"/>
      <c r="C1176" s="29"/>
      <c r="D1176" s="29"/>
      <c r="E1176" s="29"/>
      <c r="F1176" s="29"/>
    </row>
    <row r="1177" spans="1:6" s="34" customFormat="1">
      <c r="A1177" s="29"/>
      <c r="B1177" s="29"/>
      <c r="C1177" s="29"/>
      <c r="D1177" s="29"/>
      <c r="E1177" s="29"/>
      <c r="F1177" s="29"/>
    </row>
    <row r="1178" spans="1:6" s="34" customFormat="1">
      <c r="A1178" s="29"/>
      <c r="B1178" s="29"/>
      <c r="C1178" s="29"/>
      <c r="D1178" s="29"/>
      <c r="E1178" s="29"/>
      <c r="F1178" s="29"/>
    </row>
    <row r="1179" spans="1:6" s="34" customFormat="1">
      <c r="A1179" s="29"/>
      <c r="B1179" s="29"/>
      <c r="C1179" s="29"/>
      <c r="D1179" s="29"/>
      <c r="E1179" s="29"/>
      <c r="F1179" s="29"/>
    </row>
    <row r="1180" spans="1:6" s="34" customFormat="1">
      <c r="A1180" s="29"/>
      <c r="B1180" s="29"/>
      <c r="C1180" s="29"/>
      <c r="D1180" s="29"/>
      <c r="E1180" s="29"/>
      <c r="F1180" s="29"/>
    </row>
    <row r="1181" spans="1:6" s="34" customFormat="1">
      <c r="A1181" s="29"/>
      <c r="B1181" s="29"/>
      <c r="C1181" s="29"/>
      <c r="D1181" s="29"/>
      <c r="E1181" s="29"/>
      <c r="F1181" s="29"/>
    </row>
    <row r="1182" spans="1:6" s="34" customFormat="1">
      <c r="A1182" s="29"/>
      <c r="B1182" s="29"/>
      <c r="C1182" s="29"/>
      <c r="D1182" s="29"/>
      <c r="E1182" s="29"/>
      <c r="F1182" s="29"/>
    </row>
    <row r="1183" spans="1:6" s="34" customFormat="1">
      <c r="A1183" s="29"/>
      <c r="B1183" s="29"/>
      <c r="C1183" s="29"/>
      <c r="D1183" s="29"/>
      <c r="E1183" s="29"/>
      <c r="F1183" s="29"/>
    </row>
    <row r="1184" spans="1:6" s="34" customFormat="1">
      <c r="A1184" s="29"/>
      <c r="B1184" s="29"/>
      <c r="C1184" s="29"/>
      <c r="D1184" s="29"/>
      <c r="E1184" s="29"/>
      <c r="F1184" s="29"/>
    </row>
    <row r="1185" spans="1:6" s="34" customFormat="1">
      <c r="A1185" s="29"/>
      <c r="B1185" s="29"/>
      <c r="C1185" s="29"/>
      <c r="D1185" s="29"/>
      <c r="E1185" s="29"/>
      <c r="F1185" s="29"/>
    </row>
    <row r="1186" spans="1:6" s="34" customFormat="1">
      <c r="A1186" s="29"/>
      <c r="B1186" s="29"/>
      <c r="C1186" s="29"/>
      <c r="D1186" s="29"/>
      <c r="E1186" s="29"/>
      <c r="F1186" s="29"/>
    </row>
    <row r="1187" spans="1:6" s="34" customFormat="1">
      <c r="A1187" s="29"/>
      <c r="B1187" s="29"/>
      <c r="C1187" s="29"/>
      <c r="D1187" s="29"/>
      <c r="E1187" s="29"/>
      <c r="F1187" s="29"/>
    </row>
    <row r="1188" spans="1:6" s="34" customFormat="1">
      <c r="A1188" s="29"/>
      <c r="B1188" s="29"/>
      <c r="C1188" s="29"/>
      <c r="D1188" s="29"/>
      <c r="E1188" s="29"/>
      <c r="F1188" s="29"/>
    </row>
    <row r="1189" spans="1:6" s="34" customFormat="1">
      <c r="A1189" s="29"/>
      <c r="B1189" s="29"/>
      <c r="C1189" s="29"/>
      <c r="D1189" s="29"/>
      <c r="E1189" s="29"/>
      <c r="F1189" s="29"/>
    </row>
    <row r="1190" spans="1:6" s="34" customFormat="1">
      <c r="A1190" s="29"/>
      <c r="B1190" s="29"/>
      <c r="C1190" s="29"/>
      <c r="D1190" s="29"/>
      <c r="E1190" s="29"/>
      <c r="F1190" s="29"/>
    </row>
    <row r="1191" spans="1:6" s="34" customFormat="1">
      <c r="A1191" s="29"/>
      <c r="B1191" s="29"/>
      <c r="C1191" s="29"/>
      <c r="D1191" s="29"/>
      <c r="E1191" s="29"/>
      <c r="F1191" s="29"/>
    </row>
    <row r="1192" spans="1:6" s="34" customFormat="1">
      <c r="A1192" s="29"/>
      <c r="B1192" s="29"/>
      <c r="C1192" s="29"/>
      <c r="D1192" s="29"/>
      <c r="E1192" s="29"/>
      <c r="F1192" s="29"/>
    </row>
    <row r="1193" spans="1:6" s="34" customFormat="1">
      <c r="A1193" s="29"/>
      <c r="B1193" s="29"/>
      <c r="C1193" s="29"/>
      <c r="D1193" s="29"/>
      <c r="E1193" s="29"/>
      <c r="F1193" s="29"/>
    </row>
    <row r="1194" spans="1:6" s="34" customFormat="1">
      <c r="A1194" s="29"/>
      <c r="B1194" s="29"/>
      <c r="C1194" s="29"/>
      <c r="D1194" s="29"/>
      <c r="E1194" s="29"/>
      <c r="F1194" s="29"/>
    </row>
    <row r="1195" spans="1:6" s="34" customFormat="1">
      <c r="A1195" s="29"/>
      <c r="B1195" s="29"/>
      <c r="C1195" s="29"/>
      <c r="D1195" s="29"/>
      <c r="E1195" s="29"/>
      <c r="F1195" s="29"/>
    </row>
    <row r="1196" spans="1:6" s="34" customFormat="1">
      <c r="A1196" s="29"/>
      <c r="B1196" s="29"/>
      <c r="C1196" s="29"/>
      <c r="D1196" s="29"/>
      <c r="E1196" s="29"/>
      <c r="F1196" s="29"/>
    </row>
    <row r="1197" spans="1:6" s="34" customFormat="1">
      <c r="A1197" s="29"/>
      <c r="B1197" s="29"/>
      <c r="C1197" s="29"/>
      <c r="D1197" s="29"/>
      <c r="E1197" s="29"/>
      <c r="F1197" s="29"/>
    </row>
    <row r="1198" spans="1:6" s="34" customFormat="1">
      <c r="A1198" s="29"/>
      <c r="B1198" s="29"/>
      <c r="C1198" s="29"/>
      <c r="D1198" s="29"/>
      <c r="E1198" s="29"/>
      <c r="F1198" s="29"/>
    </row>
    <row r="1199" spans="1:6" s="34" customFormat="1">
      <c r="A1199" s="29"/>
      <c r="B1199" s="29"/>
      <c r="C1199" s="29"/>
      <c r="D1199" s="29"/>
      <c r="E1199" s="29"/>
      <c r="F1199" s="29"/>
    </row>
    <row r="1200" spans="1:6" s="34" customFormat="1">
      <c r="A1200" s="29"/>
      <c r="B1200" s="29"/>
      <c r="C1200" s="29"/>
      <c r="D1200" s="29"/>
      <c r="E1200" s="29"/>
      <c r="F1200" s="29"/>
    </row>
    <row r="1201" spans="1:6" s="34" customFormat="1">
      <c r="A1201" s="29"/>
      <c r="B1201" s="29"/>
      <c r="C1201" s="29"/>
      <c r="D1201" s="29"/>
      <c r="E1201" s="29"/>
      <c r="F1201" s="29"/>
    </row>
    <row r="1202" spans="1:6" s="34" customFormat="1">
      <c r="A1202" s="29"/>
      <c r="B1202" s="29"/>
      <c r="C1202" s="29"/>
      <c r="D1202" s="29"/>
      <c r="E1202" s="29"/>
      <c r="F1202" s="29"/>
    </row>
    <row r="1203" spans="1:6" s="34" customFormat="1">
      <c r="A1203" s="29"/>
      <c r="B1203" s="29"/>
      <c r="C1203" s="29"/>
      <c r="D1203" s="29"/>
      <c r="E1203" s="29"/>
      <c r="F1203" s="29"/>
    </row>
    <row r="1204" spans="1:6" s="34" customFormat="1">
      <c r="A1204" s="29"/>
      <c r="B1204" s="29"/>
      <c r="C1204" s="29"/>
      <c r="D1204" s="29"/>
      <c r="E1204" s="29"/>
      <c r="F1204" s="29"/>
    </row>
    <row r="1205" spans="1:6" s="34" customFormat="1">
      <c r="A1205" s="29"/>
      <c r="B1205" s="29"/>
      <c r="C1205" s="29"/>
      <c r="D1205" s="29"/>
      <c r="E1205" s="29"/>
      <c r="F1205" s="29"/>
    </row>
    <row r="1206" spans="1:6" s="34" customFormat="1">
      <c r="A1206" s="29"/>
      <c r="B1206" s="29"/>
      <c r="C1206" s="29"/>
      <c r="D1206" s="29"/>
      <c r="E1206" s="29"/>
      <c r="F1206" s="29"/>
    </row>
    <row r="1207" spans="1:6" s="34" customFormat="1">
      <c r="A1207" s="29"/>
      <c r="B1207" s="29"/>
      <c r="C1207" s="29"/>
      <c r="D1207" s="29"/>
      <c r="E1207" s="29"/>
      <c r="F1207" s="29"/>
    </row>
    <row r="1208" spans="1:6" s="34" customFormat="1">
      <c r="A1208" s="29"/>
      <c r="B1208" s="29"/>
      <c r="C1208" s="29"/>
      <c r="D1208" s="29"/>
      <c r="E1208" s="29"/>
      <c r="F1208" s="29"/>
    </row>
    <row r="1209" spans="1:6" s="34" customFormat="1">
      <c r="A1209" s="29"/>
      <c r="B1209" s="29"/>
      <c r="C1209" s="29"/>
      <c r="D1209" s="29"/>
      <c r="E1209" s="29"/>
      <c r="F1209" s="29"/>
    </row>
    <row r="1210" spans="1:6" s="34" customFormat="1">
      <c r="A1210" s="29"/>
      <c r="B1210" s="29"/>
      <c r="C1210" s="29"/>
      <c r="D1210" s="29"/>
      <c r="E1210" s="29"/>
      <c r="F1210" s="29"/>
    </row>
    <row r="1211" spans="1:6" s="34" customFormat="1">
      <c r="A1211" s="29"/>
      <c r="B1211" s="29"/>
      <c r="C1211" s="29"/>
      <c r="D1211" s="29"/>
      <c r="E1211" s="29"/>
      <c r="F1211" s="29"/>
    </row>
    <row r="1212" spans="1:6" s="34" customFormat="1">
      <c r="A1212" s="29"/>
      <c r="B1212" s="29"/>
      <c r="C1212" s="29"/>
      <c r="D1212" s="29"/>
      <c r="E1212" s="29"/>
      <c r="F1212" s="29"/>
    </row>
    <row r="1213" spans="1:6" s="34" customFormat="1">
      <c r="A1213" s="29"/>
      <c r="B1213" s="29"/>
      <c r="C1213" s="29"/>
      <c r="D1213" s="29"/>
      <c r="E1213" s="29"/>
      <c r="F1213" s="29"/>
    </row>
    <row r="1214" spans="1:6" s="34" customFormat="1">
      <c r="A1214" s="29"/>
      <c r="B1214" s="29"/>
      <c r="C1214" s="29"/>
      <c r="D1214" s="29"/>
      <c r="E1214" s="29"/>
      <c r="F1214" s="29"/>
    </row>
    <row r="1215" spans="1:6" s="34" customFormat="1">
      <c r="A1215" s="29"/>
      <c r="B1215" s="29"/>
      <c r="C1215" s="29"/>
      <c r="D1215" s="29"/>
      <c r="E1215" s="29"/>
      <c r="F1215" s="29"/>
    </row>
    <row r="1216" spans="1:6" s="34" customFormat="1">
      <c r="A1216" s="29"/>
      <c r="B1216" s="29"/>
      <c r="C1216" s="29"/>
      <c r="D1216" s="29"/>
      <c r="E1216" s="29"/>
      <c r="F1216" s="29"/>
    </row>
    <row r="1217" spans="1:6" s="34" customFormat="1">
      <c r="A1217" s="29"/>
      <c r="B1217" s="29"/>
      <c r="C1217" s="29"/>
      <c r="D1217" s="29"/>
      <c r="E1217" s="29"/>
      <c r="F1217" s="29"/>
    </row>
    <row r="1218" spans="1:6" s="34" customFormat="1">
      <c r="A1218" s="29"/>
      <c r="B1218" s="29"/>
      <c r="C1218" s="29"/>
      <c r="D1218" s="29"/>
      <c r="E1218" s="29"/>
      <c r="F1218" s="29"/>
    </row>
    <row r="1219" spans="1:6" s="34" customFormat="1">
      <c r="A1219" s="29"/>
      <c r="B1219" s="29"/>
      <c r="C1219" s="29"/>
      <c r="D1219" s="29"/>
      <c r="E1219" s="29"/>
      <c r="F1219" s="29"/>
    </row>
    <row r="1220" spans="1:6" s="34" customFormat="1">
      <c r="A1220" s="29"/>
      <c r="B1220" s="29"/>
      <c r="C1220" s="29"/>
      <c r="D1220" s="29"/>
      <c r="E1220" s="29"/>
      <c r="F1220" s="29"/>
    </row>
    <row r="1221" spans="1:6" s="34" customFormat="1">
      <c r="A1221" s="29"/>
      <c r="B1221" s="29"/>
      <c r="C1221" s="29"/>
      <c r="D1221" s="29"/>
      <c r="E1221" s="29"/>
      <c r="F1221" s="29"/>
    </row>
    <row r="1222" spans="1:6" s="34" customFormat="1">
      <c r="A1222" s="29"/>
      <c r="B1222" s="29"/>
      <c r="C1222" s="29"/>
      <c r="D1222" s="29"/>
      <c r="E1222" s="29"/>
      <c r="F1222" s="29"/>
    </row>
    <row r="1223" spans="1:6" s="34" customFormat="1">
      <c r="A1223" s="29"/>
      <c r="B1223" s="29"/>
      <c r="C1223" s="29"/>
      <c r="D1223" s="29"/>
      <c r="E1223" s="29"/>
      <c r="F1223" s="29"/>
    </row>
    <row r="1224" spans="1:6" s="34" customFormat="1">
      <c r="A1224" s="29"/>
      <c r="B1224" s="29"/>
      <c r="C1224" s="29"/>
      <c r="D1224" s="29"/>
      <c r="E1224" s="29"/>
      <c r="F1224" s="29"/>
    </row>
    <row r="1225" spans="1:6" s="34" customFormat="1">
      <c r="A1225" s="29"/>
      <c r="B1225" s="29"/>
      <c r="C1225" s="29"/>
      <c r="D1225" s="29"/>
      <c r="E1225" s="29"/>
      <c r="F1225" s="29"/>
    </row>
    <row r="1226" spans="1:6" s="34" customFormat="1">
      <c r="A1226" s="29"/>
      <c r="B1226" s="29"/>
      <c r="C1226" s="29"/>
      <c r="D1226" s="29"/>
      <c r="E1226" s="29"/>
      <c r="F1226" s="29"/>
    </row>
    <row r="1227" spans="1:6" s="34" customFormat="1">
      <c r="A1227" s="29"/>
      <c r="B1227" s="29"/>
      <c r="C1227" s="29"/>
      <c r="D1227" s="29"/>
      <c r="E1227" s="29"/>
      <c r="F1227" s="29"/>
    </row>
    <row r="1228" spans="1:6" s="34" customFormat="1">
      <c r="A1228" s="29"/>
      <c r="B1228" s="29"/>
      <c r="C1228" s="29"/>
      <c r="D1228" s="29"/>
      <c r="E1228" s="29"/>
      <c r="F1228" s="29"/>
    </row>
    <row r="1229" spans="1:6" s="34" customFormat="1">
      <c r="A1229" s="29"/>
      <c r="B1229" s="29"/>
      <c r="C1229" s="29"/>
      <c r="D1229" s="29"/>
      <c r="E1229" s="29"/>
      <c r="F1229" s="29"/>
    </row>
    <row r="1230" spans="1:6" s="34" customFormat="1">
      <c r="A1230" s="29"/>
      <c r="B1230" s="29"/>
      <c r="C1230" s="29"/>
      <c r="D1230" s="29"/>
      <c r="E1230" s="29"/>
      <c r="F1230" s="29"/>
    </row>
    <row r="1231" spans="1:6" s="34" customFormat="1">
      <c r="A1231" s="29"/>
      <c r="B1231" s="29"/>
      <c r="C1231" s="29"/>
      <c r="D1231" s="29"/>
      <c r="E1231" s="29"/>
      <c r="F1231" s="29"/>
    </row>
    <row r="1232" spans="1:6" s="34" customFormat="1">
      <c r="A1232" s="29"/>
      <c r="B1232" s="29"/>
      <c r="C1232" s="29"/>
      <c r="D1232" s="29"/>
      <c r="E1232" s="29"/>
      <c r="F1232" s="29"/>
    </row>
    <row r="1233" spans="1:6" s="34" customFormat="1">
      <c r="A1233" s="29"/>
      <c r="B1233" s="29"/>
      <c r="C1233" s="29"/>
      <c r="D1233" s="29"/>
      <c r="E1233" s="29"/>
      <c r="F1233" s="29"/>
    </row>
    <row r="1234" spans="1:6" s="34" customFormat="1">
      <c r="A1234" s="29"/>
      <c r="B1234" s="29"/>
      <c r="C1234" s="29"/>
      <c r="D1234" s="29"/>
      <c r="E1234" s="29"/>
      <c r="F1234" s="29"/>
    </row>
    <row r="1235" spans="1:6" s="34" customFormat="1">
      <c r="A1235" s="29"/>
      <c r="B1235" s="29"/>
      <c r="C1235" s="29"/>
      <c r="D1235" s="29"/>
      <c r="E1235" s="29"/>
      <c r="F1235" s="29"/>
    </row>
    <row r="1236" spans="1:6" s="34" customFormat="1">
      <c r="A1236" s="29"/>
      <c r="B1236" s="29"/>
      <c r="C1236" s="29"/>
      <c r="D1236" s="29"/>
      <c r="E1236" s="29"/>
      <c r="F1236" s="29"/>
    </row>
    <row r="1237" spans="1:6" s="34" customFormat="1">
      <c r="A1237" s="29"/>
      <c r="B1237" s="29"/>
      <c r="C1237" s="29"/>
      <c r="D1237" s="29"/>
      <c r="E1237" s="29"/>
      <c r="F1237" s="29"/>
    </row>
    <row r="1238" spans="1:6" s="34" customFormat="1">
      <c r="A1238" s="29"/>
      <c r="B1238" s="29"/>
      <c r="C1238" s="29"/>
      <c r="D1238" s="29"/>
      <c r="E1238" s="29"/>
      <c r="F1238" s="29"/>
    </row>
    <row r="1239" spans="1:6" s="34" customFormat="1">
      <c r="A1239" s="29"/>
      <c r="B1239" s="29"/>
      <c r="C1239" s="29"/>
      <c r="D1239" s="29"/>
      <c r="E1239" s="29"/>
      <c r="F1239" s="29"/>
    </row>
    <row r="1240" spans="1:6" s="34" customFormat="1">
      <c r="A1240" s="29"/>
      <c r="B1240" s="29"/>
      <c r="C1240" s="29"/>
      <c r="D1240" s="29"/>
      <c r="E1240" s="29"/>
      <c r="F1240" s="29"/>
    </row>
    <row r="1241" spans="1:6" s="34" customFormat="1">
      <c r="A1241" s="29"/>
      <c r="B1241" s="29"/>
      <c r="C1241" s="29"/>
      <c r="D1241" s="29"/>
      <c r="E1241" s="29"/>
      <c r="F1241" s="29"/>
    </row>
    <row r="1242" spans="1:6" s="34" customFormat="1">
      <c r="A1242" s="29"/>
      <c r="B1242" s="29"/>
      <c r="C1242" s="29"/>
      <c r="D1242" s="29"/>
      <c r="E1242" s="29"/>
      <c r="F1242" s="29"/>
    </row>
    <row r="1243" spans="1:6" s="34" customFormat="1">
      <c r="A1243" s="29"/>
      <c r="B1243" s="29"/>
      <c r="C1243" s="29"/>
      <c r="D1243" s="29"/>
      <c r="E1243" s="29"/>
      <c r="F1243" s="29"/>
    </row>
    <row r="1244" spans="1:6" s="34" customFormat="1">
      <c r="A1244" s="29"/>
      <c r="B1244" s="29"/>
      <c r="C1244" s="29"/>
      <c r="D1244" s="29"/>
      <c r="E1244" s="29"/>
      <c r="F1244" s="29"/>
    </row>
    <row r="1245" spans="1:6" s="34" customFormat="1">
      <c r="A1245" s="29"/>
      <c r="B1245" s="29"/>
      <c r="C1245" s="29"/>
      <c r="D1245" s="29"/>
      <c r="E1245" s="29"/>
      <c r="F1245" s="29"/>
    </row>
    <row r="1246" spans="1:6" s="34" customFormat="1">
      <c r="A1246" s="29"/>
      <c r="B1246" s="29"/>
      <c r="C1246" s="29"/>
      <c r="D1246" s="29"/>
      <c r="E1246" s="29"/>
      <c r="F1246" s="29"/>
    </row>
    <row r="1247" spans="1:6" s="34" customFormat="1">
      <c r="A1247" s="29"/>
      <c r="B1247" s="29"/>
      <c r="C1247" s="29"/>
      <c r="D1247" s="29"/>
      <c r="E1247" s="29"/>
      <c r="F1247" s="29"/>
    </row>
    <row r="1248" spans="1:6" s="34" customFormat="1">
      <c r="A1248" s="29"/>
      <c r="B1248" s="29"/>
      <c r="C1248" s="29"/>
      <c r="D1248" s="29"/>
      <c r="E1248" s="29"/>
      <c r="F1248" s="29"/>
    </row>
    <row r="1249" spans="1:6" s="34" customFormat="1">
      <c r="A1249" s="29"/>
      <c r="B1249" s="29"/>
      <c r="C1249" s="29"/>
      <c r="D1249" s="29"/>
      <c r="E1249" s="29"/>
      <c r="F1249" s="29"/>
    </row>
    <row r="1250" spans="1:6" s="34" customFormat="1">
      <c r="A1250" s="29"/>
      <c r="B1250" s="29"/>
      <c r="C1250" s="29"/>
      <c r="D1250" s="29"/>
      <c r="E1250" s="29"/>
      <c r="F1250" s="29"/>
    </row>
    <row r="1251" spans="1:6" s="34" customFormat="1">
      <c r="A1251" s="29"/>
      <c r="B1251" s="29"/>
      <c r="C1251" s="29"/>
      <c r="D1251" s="29"/>
      <c r="E1251" s="29"/>
      <c r="F1251" s="29"/>
    </row>
    <row r="1252" spans="1:6" s="34" customFormat="1">
      <c r="A1252" s="29"/>
      <c r="B1252" s="29"/>
      <c r="C1252" s="29"/>
      <c r="D1252" s="29"/>
      <c r="E1252" s="29"/>
      <c r="F1252" s="29"/>
    </row>
    <row r="1253" spans="1:6" s="34" customFormat="1">
      <c r="A1253" s="29"/>
      <c r="B1253" s="29"/>
      <c r="C1253" s="29"/>
      <c r="D1253" s="29"/>
      <c r="E1253" s="29"/>
      <c r="F1253" s="29"/>
    </row>
    <row r="1254" spans="1:6" s="34" customFormat="1">
      <c r="A1254" s="29"/>
      <c r="B1254" s="29"/>
      <c r="C1254" s="29"/>
      <c r="D1254" s="29"/>
      <c r="E1254" s="29"/>
      <c r="F1254" s="29"/>
    </row>
    <row r="1255" spans="1:6" s="34" customFormat="1">
      <c r="A1255" s="29"/>
      <c r="B1255" s="29"/>
      <c r="C1255" s="29"/>
      <c r="D1255" s="29"/>
      <c r="E1255" s="29"/>
      <c r="F1255" s="29"/>
    </row>
    <row r="1256" spans="1:6" s="34" customFormat="1">
      <c r="A1256" s="29"/>
      <c r="B1256" s="29"/>
      <c r="C1256" s="29"/>
      <c r="D1256" s="29"/>
      <c r="E1256" s="29"/>
      <c r="F1256" s="29"/>
    </row>
    <row r="1257" spans="1:6" s="34" customFormat="1">
      <c r="A1257" s="29"/>
      <c r="B1257" s="29"/>
      <c r="C1257" s="29"/>
      <c r="D1257" s="29"/>
      <c r="E1257" s="29"/>
      <c r="F1257" s="29"/>
    </row>
    <row r="1258" spans="1:6" s="34" customFormat="1">
      <c r="A1258" s="29"/>
      <c r="B1258" s="29"/>
      <c r="C1258" s="29"/>
      <c r="D1258" s="29"/>
      <c r="E1258" s="29"/>
      <c r="F1258" s="29"/>
    </row>
    <row r="1259" spans="1:6" s="34" customFormat="1">
      <c r="A1259" s="29"/>
      <c r="B1259" s="29"/>
      <c r="C1259" s="29"/>
      <c r="D1259" s="29"/>
      <c r="E1259" s="29"/>
      <c r="F1259" s="29"/>
    </row>
    <row r="1260" spans="1:6" s="34" customFormat="1">
      <c r="A1260" s="29"/>
      <c r="B1260" s="29"/>
      <c r="C1260" s="29"/>
      <c r="D1260" s="29"/>
      <c r="E1260" s="29"/>
      <c r="F1260" s="29"/>
    </row>
    <row r="1261" spans="1:6" s="34" customFormat="1">
      <c r="A1261" s="29"/>
      <c r="B1261" s="29"/>
      <c r="C1261" s="29"/>
      <c r="D1261" s="29"/>
      <c r="E1261" s="29"/>
      <c r="F1261" s="29"/>
    </row>
    <row r="1262" spans="1:6" s="34" customFormat="1">
      <c r="A1262" s="29"/>
      <c r="B1262" s="29"/>
      <c r="C1262" s="29"/>
      <c r="D1262" s="29"/>
      <c r="E1262" s="29"/>
      <c r="F1262" s="29"/>
    </row>
    <row r="1263" spans="1:6" s="34" customFormat="1">
      <c r="A1263" s="29"/>
      <c r="B1263" s="29"/>
      <c r="C1263" s="29"/>
      <c r="D1263" s="29"/>
      <c r="E1263" s="29"/>
      <c r="F1263" s="29"/>
    </row>
    <row r="1264" spans="1:6" s="34" customFormat="1">
      <c r="A1264" s="29"/>
      <c r="B1264" s="29"/>
      <c r="C1264" s="29"/>
      <c r="D1264" s="29"/>
      <c r="E1264" s="29"/>
      <c r="F1264" s="29"/>
    </row>
    <row r="1265" spans="1:6" s="34" customFormat="1">
      <c r="A1265" s="29"/>
      <c r="B1265" s="29"/>
      <c r="C1265" s="29"/>
      <c r="D1265" s="29"/>
      <c r="E1265" s="29"/>
      <c r="F1265" s="29"/>
    </row>
    <row r="1266" spans="1:6" s="34" customFormat="1">
      <c r="A1266" s="29"/>
      <c r="B1266" s="29"/>
      <c r="C1266" s="29"/>
      <c r="D1266" s="29"/>
      <c r="E1266" s="29"/>
      <c r="F1266" s="29"/>
    </row>
    <row r="1267" spans="1:6" s="34" customFormat="1">
      <c r="A1267" s="29"/>
      <c r="B1267" s="29"/>
      <c r="C1267" s="29"/>
      <c r="D1267" s="29"/>
      <c r="E1267" s="29"/>
      <c r="F1267" s="29"/>
    </row>
    <row r="1268" spans="1:6" s="34" customFormat="1">
      <c r="A1268" s="29"/>
      <c r="B1268" s="29"/>
      <c r="C1268" s="29"/>
      <c r="D1268" s="29"/>
      <c r="E1268" s="29"/>
      <c r="F1268" s="29"/>
    </row>
    <row r="1269" spans="1:6" s="34" customFormat="1">
      <c r="A1269" s="29"/>
      <c r="B1269" s="29"/>
      <c r="C1269" s="29"/>
      <c r="D1269" s="29"/>
      <c r="E1269" s="29"/>
      <c r="F1269" s="29"/>
    </row>
    <row r="1270" spans="1:6" s="34" customFormat="1">
      <c r="A1270" s="29"/>
      <c r="B1270" s="29"/>
      <c r="C1270" s="29"/>
      <c r="D1270" s="29"/>
      <c r="E1270" s="29"/>
      <c r="F1270" s="29"/>
    </row>
    <row r="1271" spans="1:6" s="34" customFormat="1">
      <c r="A1271" s="29"/>
      <c r="B1271" s="29"/>
      <c r="C1271" s="29"/>
      <c r="D1271" s="29"/>
      <c r="E1271" s="29"/>
      <c r="F1271" s="29"/>
    </row>
    <row r="1272" spans="1:6" s="34" customFormat="1">
      <c r="A1272" s="29"/>
      <c r="B1272" s="29"/>
      <c r="C1272" s="29"/>
      <c r="D1272" s="29"/>
      <c r="E1272" s="29"/>
      <c r="F1272" s="29"/>
    </row>
    <row r="1273" spans="1:6" s="34" customFormat="1">
      <c r="A1273" s="29"/>
      <c r="B1273" s="29"/>
      <c r="C1273" s="29"/>
      <c r="D1273" s="29"/>
      <c r="E1273" s="29"/>
      <c r="F1273" s="29"/>
    </row>
    <row r="1274" spans="1:6" s="34" customFormat="1">
      <c r="A1274" s="29"/>
      <c r="B1274" s="29"/>
      <c r="C1274" s="29"/>
      <c r="D1274" s="29"/>
      <c r="E1274" s="29"/>
      <c r="F1274" s="29"/>
    </row>
    <row r="1275" spans="1:6" s="34" customFormat="1">
      <c r="A1275" s="29"/>
      <c r="B1275" s="29"/>
      <c r="C1275" s="29"/>
      <c r="D1275" s="29"/>
      <c r="E1275" s="29"/>
      <c r="F1275" s="29"/>
    </row>
    <row r="1276" spans="1:6" s="34" customFormat="1">
      <c r="A1276" s="29"/>
      <c r="B1276" s="29"/>
      <c r="C1276" s="29"/>
      <c r="D1276" s="29"/>
      <c r="E1276" s="29"/>
      <c r="F1276" s="29"/>
    </row>
    <row r="1277" spans="1:6" s="34" customFormat="1">
      <c r="A1277" s="29"/>
      <c r="B1277" s="29"/>
      <c r="C1277" s="29"/>
      <c r="D1277" s="29"/>
      <c r="E1277" s="29"/>
      <c r="F1277" s="29"/>
    </row>
    <row r="1278" spans="1:6" s="34" customFormat="1">
      <c r="A1278" s="29"/>
      <c r="B1278" s="29"/>
      <c r="C1278" s="29"/>
      <c r="D1278" s="29"/>
      <c r="E1278" s="29"/>
      <c r="F1278" s="29"/>
    </row>
    <row r="1279" spans="1:6" s="34" customFormat="1">
      <c r="A1279" s="29"/>
      <c r="B1279" s="29"/>
      <c r="C1279" s="29"/>
      <c r="D1279" s="29"/>
      <c r="E1279" s="29"/>
      <c r="F1279" s="29"/>
    </row>
    <row r="1280" spans="1:6" s="34" customFormat="1">
      <c r="A1280" s="29"/>
      <c r="B1280" s="29"/>
      <c r="C1280" s="29"/>
      <c r="D1280" s="29"/>
      <c r="E1280" s="29"/>
      <c r="F1280" s="29"/>
    </row>
    <row r="1281" spans="1:6" s="34" customFormat="1">
      <c r="A1281" s="29"/>
      <c r="B1281" s="29"/>
      <c r="C1281" s="29"/>
      <c r="D1281" s="29"/>
      <c r="E1281" s="29"/>
      <c r="F1281" s="29"/>
    </row>
    <row r="1282" spans="1:6" s="34" customFormat="1">
      <c r="A1282" s="29"/>
      <c r="B1282" s="29"/>
      <c r="C1282" s="29"/>
      <c r="D1282" s="29"/>
      <c r="E1282" s="29"/>
      <c r="F1282" s="29"/>
    </row>
    <row r="1283" spans="1:6" s="34" customFormat="1">
      <c r="A1283" s="29"/>
      <c r="B1283" s="29"/>
      <c r="C1283" s="29"/>
      <c r="D1283" s="29"/>
      <c r="E1283" s="29"/>
      <c r="F1283" s="29"/>
    </row>
    <row r="1284" spans="1:6" s="34" customFormat="1">
      <c r="A1284" s="29"/>
      <c r="B1284" s="29"/>
      <c r="C1284" s="29"/>
      <c r="D1284" s="29"/>
      <c r="E1284" s="29"/>
      <c r="F1284" s="29"/>
    </row>
    <row r="1285" spans="1:6" s="34" customFormat="1">
      <c r="A1285" s="29"/>
      <c r="B1285" s="29"/>
      <c r="C1285" s="29"/>
      <c r="D1285" s="29"/>
      <c r="E1285" s="29"/>
      <c r="F1285" s="29"/>
    </row>
    <row r="1286" spans="1:6" s="34" customFormat="1">
      <c r="A1286" s="29"/>
      <c r="B1286" s="29"/>
      <c r="C1286" s="29"/>
      <c r="D1286" s="29"/>
      <c r="E1286" s="29"/>
      <c r="F1286" s="29"/>
    </row>
    <row r="1287" spans="1:6" s="34" customFormat="1">
      <c r="A1287" s="29"/>
      <c r="B1287" s="29"/>
      <c r="C1287" s="29"/>
      <c r="D1287" s="29"/>
      <c r="E1287" s="29"/>
      <c r="F1287" s="29"/>
    </row>
    <row r="1288" spans="1:6" s="34" customFormat="1">
      <c r="A1288" s="29"/>
      <c r="B1288" s="29"/>
      <c r="C1288" s="29"/>
      <c r="D1288" s="29"/>
      <c r="E1288" s="29"/>
      <c r="F1288" s="29"/>
    </row>
    <row r="1289" spans="1:6" s="34" customFormat="1">
      <c r="A1289" s="29"/>
      <c r="B1289" s="29"/>
      <c r="C1289" s="29"/>
      <c r="D1289" s="29"/>
      <c r="E1289" s="29"/>
      <c r="F1289" s="29"/>
    </row>
    <row r="1290" spans="1:6" s="34" customFormat="1">
      <c r="A1290" s="29"/>
      <c r="B1290" s="29"/>
      <c r="C1290" s="29"/>
      <c r="D1290" s="29"/>
      <c r="E1290" s="29"/>
      <c r="F1290" s="29"/>
    </row>
    <row r="1291" spans="1:6" s="34" customFormat="1">
      <c r="A1291" s="29"/>
      <c r="B1291" s="29"/>
      <c r="C1291" s="29"/>
      <c r="D1291" s="29"/>
      <c r="E1291" s="29"/>
      <c r="F1291" s="29"/>
    </row>
    <row r="1292" spans="1:6" s="34" customFormat="1">
      <c r="A1292" s="29"/>
      <c r="B1292" s="29"/>
      <c r="C1292" s="29"/>
      <c r="D1292" s="29"/>
      <c r="E1292" s="29"/>
      <c r="F1292" s="29"/>
    </row>
    <row r="1293" spans="1:6" s="34" customFormat="1">
      <c r="A1293" s="29"/>
      <c r="B1293" s="29"/>
      <c r="C1293" s="29"/>
      <c r="D1293" s="29"/>
      <c r="E1293" s="29"/>
      <c r="F1293" s="29"/>
    </row>
    <row r="1294" spans="1:6" s="34" customFormat="1">
      <c r="A1294" s="29"/>
      <c r="B1294" s="29"/>
      <c r="C1294" s="29"/>
      <c r="D1294" s="29"/>
      <c r="E1294" s="29"/>
      <c r="F1294" s="29"/>
    </row>
    <row r="1295" spans="1:6" s="34" customFormat="1">
      <c r="A1295" s="29"/>
      <c r="B1295" s="29"/>
      <c r="C1295" s="29"/>
      <c r="D1295" s="29"/>
      <c r="E1295" s="29"/>
      <c r="F1295" s="29"/>
    </row>
    <row r="1296" spans="1:6" s="34" customFormat="1">
      <c r="A1296" s="29"/>
      <c r="B1296" s="29"/>
      <c r="C1296" s="29"/>
      <c r="D1296" s="29"/>
      <c r="E1296" s="29"/>
      <c r="F1296" s="29"/>
    </row>
    <row r="1297" spans="1:6" s="34" customFormat="1">
      <c r="A1297" s="29"/>
      <c r="B1297" s="29"/>
      <c r="C1297" s="29"/>
      <c r="D1297" s="29"/>
      <c r="E1297" s="29"/>
      <c r="F1297" s="29"/>
    </row>
    <row r="1298" spans="1:6" s="34" customFormat="1">
      <c r="A1298" s="29"/>
      <c r="B1298" s="29"/>
      <c r="C1298" s="29"/>
      <c r="D1298" s="29"/>
      <c r="E1298" s="29"/>
      <c r="F1298" s="29"/>
    </row>
    <row r="1299" spans="1:6" s="34" customFormat="1">
      <c r="A1299" s="29"/>
      <c r="B1299" s="29"/>
      <c r="C1299" s="29"/>
      <c r="D1299" s="29"/>
      <c r="E1299" s="29"/>
      <c r="F1299" s="29"/>
    </row>
    <row r="1300" spans="1:6" s="34" customFormat="1">
      <c r="A1300" s="29"/>
      <c r="B1300" s="29"/>
      <c r="C1300" s="29"/>
      <c r="D1300" s="29"/>
      <c r="E1300" s="29"/>
      <c r="F1300" s="29"/>
    </row>
    <row r="1301" spans="1:6" s="34" customFormat="1">
      <c r="A1301" s="29"/>
      <c r="B1301" s="29"/>
      <c r="C1301" s="29"/>
      <c r="D1301" s="29"/>
      <c r="E1301" s="29"/>
      <c r="F1301" s="29"/>
    </row>
    <row r="1302" spans="1:6" s="34" customFormat="1">
      <c r="A1302" s="29"/>
      <c r="B1302" s="29"/>
      <c r="C1302" s="29"/>
      <c r="D1302" s="29"/>
      <c r="E1302" s="29"/>
      <c r="F1302" s="29"/>
    </row>
    <row r="1303" spans="1:6" s="34" customFormat="1">
      <c r="A1303" s="29"/>
      <c r="B1303" s="29"/>
      <c r="C1303" s="29"/>
      <c r="D1303" s="29"/>
      <c r="E1303" s="29"/>
      <c r="F1303" s="29"/>
    </row>
    <row r="1304" spans="1:6" s="34" customFormat="1">
      <c r="A1304" s="29"/>
      <c r="B1304" s="29"/>
      <c r="C1304" s="29"/>
      <c r="D1304" s="29"/>
      <c r="E1304" s="29"/>
      <c r="F1304" s="29"/>
    </row>
    <row r="1305" spans="1:6" s="34" customFormat="1">
      <c r="A1305" s="29"/>
      <c r="B1305" s="29"/>
      <c r="C1305" s="29"/>
      <c r="D1305" s="29"/>
      <c r="E1305" s="29"/>
      <c r="F1305" s="29"/>
    </row>
    <row r="1306" spans="1:6" s="34" customFormat="1">
      <c r="A1306" s="29"/>
      <c r="B1306" s="29"/>
      <c r="C1306" s="29"/>
      <c r="D1306" s="29"/>
      <c r="E1306" s="29"/>
      <c r="F1306" s="29"/>
    </row>
    <row r="1307" spans="1:6" s="34" customFormat="1">
      <c r="A1307" s="29"/>
      <c r="B1307" s="29"/>
      <c r="C1307" s="29"/>
      <c r="D1307" s="29"/>
      <c r="E1307" s="29"/>
      <c r="F1307" s="29"/>
    </row>
    <row r="1308" spans="1:6" s="34" customFormat="1">
      <c r="A1308" s="29"/>
      <c r="B1308" s="29"/>
      <c r="C1308" s="29"/>
      <c r="D1308" s="29"/>
      <c r="E1308" s="29"/>
      <c r="F1308" s="29"/>
    </row>
    <row r="1309" spans="1:6" s="34" customFormat="1">
      <c r="A1309" s="29"/>
      <c r="B1309" s="29"/>
      <c r="C1309" s="29"/>
      <c r="D1309" s="29"/>
      <c r="E1309" s="29"/>
      <c r="F1309" s="29"/>
    </row>
    <row r="1310" spans="1:6" s="34" customFormat="1">
      <c r="A1310" s="29"/>
      <c r="B1310" s="29"/>
      <c r="C1310" s="29"/>
      <c r="D1310" s="29"/>
      <c r="E1310" s="29"/>
      <c r="F1310" s="29"/>
    </row>
    <row r="1311" spans="1:6" s="34" customFormat="1">
      <c r="A1311" s="29"/>
      <c r="B1311" s="29"/>
      <c r="C1311" s="29"/>
      <c r="D1311" s="29"/>
      <c r="E1311" s="29"/>
      <c r="F1311" s="29"/>
    </row>
    <row r="1312" spans="1:6" s="34" customFormat="1">
      <c r="A1312" s="29"/>
      <c r="B1312" s="29"/>
      <c r="C1312" s="29"/>
      <c r="D1312" s="29"/>
      <c r="E1312" s="29"/>
      <c r="F1312" s="29"/>
    </row>
    <row r="1313" spans="1:6" s="34" customFormat="1">
      <c r="A1313" s="29"/>
      <c r="B1313" s="29"/>
      <c r="C1313" s="29"/>
      <c r="D1313" s="29"/>
      <c r="E1313" s="29"/>
      <c r="F1313" s="29"/>
    </row>
    <row r="1314" spans="1:6" s="34" customFormat="1">
      <c r="A1314" s="29"/>
      <c r="B1314" s="29"/>
      <c r="C1314" s="29"/>
      <c r="D1314" s="29"/>
      <c r="E1314" s="29"/>
      <c r="F1314" s="29"/>
    </row>
    <row r="1315" spans="1:6" s="34" customFormat="1">
      <c r="A1315" s="29"/>
      <c r="B1315" s="29"/>
      <c r="C1315" s="29"/>
      <c r="D1315" s="29"/>
      <c r="E1315" s="29"/>
      <c r="F1315" s="29"/>
    </row>
    <row r="1316" spans="1:6" s="34" customFormat="1">
      <c r="A1316" s="29"/>
      <c r="B1316" s="29"/>
      <c r="C1316" s="29"/>
      <c r="D1316" s="29"/>
      <c r="E1316" s="29"/>
      <c r="F1316" s="29"/>
    </row>
    <row r="1317" spans="1:6" s="34" customFormat="1">
      <c r="A1317" s="29"/>
      <c r="B1317" s="29"/>
      <c r="C1317" s="29"/>
      <c r="D1317" s="29"/>
      <c r="E1317" s="29"/>
      <c r="F1317" s="29"/>
    </row>
    <row r="1318" spans="1:6" s="34" customFormat="1">
      <c r="A1318" s="29"/>
      <c r="B1318" s="29"/>
      <c r="C1318" s="29"/>
      <c r="D1318" s="29"/>
      <c r="E1318" s="29"/>
      <c r="F1318" s="29"/>
    </row>
    <row r="1319" spans="1:6" s="34" customFormat="1">
      <c r="A1319" s="29"/>
      <c r="B1319" s="29"/>
      <c r="C1319" s="29"/>
      <c r="D1319" s="29"/>
      <c r="E1319" s="29"/>
      <c r="F1319" s="29"/>
    </row>
    <row r="1320" spans="1:6" s="34" customFormat="1">
      <c r="A1320" s="29"/>
      <c r="B1320" s="29"/>
      <c r="C1320" s="29"/>
      <c r="D1320" s="29"/>
      <c r="E1320" s="29"/>
      <c r="F1320" s="29"/>
    </row>
    <row r="1321" spans="1:6" s="34" customFormat="1">
      <c r="A1321" s="29"/>
      <c r="B1321" s="29"/>
      <c r="C1321" s="29"/>
      <c r="D1321" s="29"/>
      <c r="E1321" s="29"/>
      <c r="F1321" s="29"/>
    </row>
    <row r="1322" spans="1:6" s="34" customFormat="1">
      <c r="A1322" s="29"/>
      <c r="B1322" s="29"/>
      <c r="C1322" s="29"/>
      <c r="D1322" s="29"/>
      <c r="E1322" s="29"/>
      <c r="F1322" s="29"/>
    </row>
    <row r="1323" spans="1:6" s="34" customFormat="1">
      <c r="A1323" s="29"/>
      <c r="B1323" s="29"/>
      <c r="C1323" s="29"/>
      <c r="D1323" s="29"/>
      <c r="E1323" s="29"/>
      <c r="F1323" s="29"/>
    </row>
    <row r="1324" spans="1:6" s="34" customFormat="1">
      <c r="A1324" s="29"/>
      <c r="B1324" s="29"/>
      <c r="C1324" s="29"/>
      <c r="D1324" s="29"/>
      <c r="E1324" s="29"/>
      <c r="F1324" s="29"/>
    </row>
    <row r="1325" spans="1:6" s="34" customFormat="1">
      <c r="A1325" s="29"/>
      <c r="B1325" s="29"/>
      <c r="C1325" s="29"/>
      <c r="D1325" s="29"/>
      <c r="E1325" s="29"/>
      <c r="F1325" s="29"/>
    </row>
    <row r="1326" spans="1:6" s="34" customFormat="1">
      <c r="A1326" s="29"/>
      <c r="B1326" s="29"/>
      <c r="C1326" s="29"/>
      <c r="D1326" s="29"/>
      <c r="E1326" s="29"/>
      <c r="F1326" s="29"/>
    </row>
    <row r="1327" spans="1:6" s="34" customFormat="1">
      <c r="A1327" s="29"/>
      <c r="B1327" s="29"/>
      <c r="C1327" s="29"/>
      <c r="D1327" s="29"/>
      <c r="E1327" s="29"/>
      <c r="F1327" s="29"/>
    </row>
    <row r="1328" spans="1:6" s="34" customFormat="1">
      <c r="A1328" s="29"/>
      <c r="B1328" s="29"/>
      <c r="C1328" s="29"/>
      <c r="D1328" s="29"/>
      <c r="E1328" s="29"/>
      <c r="F1328" s="29"/>
    </row>
    <row r="1329" spans="1:6" s="34" customFormat="1">
      <c r="A1329" s="29"/>
      <c r="B1329" s="29"/>
      <c r="C1329" s="29"/>
      <c r="D1329" s="29"/>
      <c r="E1329" s="29"/>
      <c r="F1329" s="29"/>
    </row>
    <row r="1330" spans="1:6" s="34" customFormat="1">
      <c r="A1330" s="29"/>
      <c r="B1330" s="29"/>
      <c r="C1330" s="29"/>
      <c r="D1330" s="29"/>
      <c r="E1330" s="29"/>
      <c r="F1330" s="29"/>
    </row>
    <row r="1331" spans="1:6" s="34" customFormat="1">
      <c r="A1331" s="29"/>
      <c r="B1331" s="29"/>
      <c r="C1331" s="29"/>
      <c r="D1331" s="29"/>
      <c r="E1331" s="29"/>
      <c r="F1331" s="29"/>
    </row>
    <row r="1332" spans="1:6" s="34" customFormat="1">
      <c r="A1332" s="29"/>
      <c r="B1332" s="29"/>
      <c r="C1332" s="29"/>
      <c r="D1332" s="29"/>
      <c r="E1332" s="29"/>
      <c r="F1332" s="29"/>
    </row>
    <row r="1333" spans="1:6" s="34" customFormat="1">
      <c r="A1333" s="29"/>
      <c r="B1333" s="29"/>
      <c r="C1333" s="29"/>
      <c r="D1333" s="29"/>
      <c r="E1333" s="29"/>
      <c r="F1333" s="29"/>
    </row>
    <row r="1334" spans="1:6" s="34" customFormat="1">
      <c r="A1334" s="29"/>
      <c r="B1334" s="29"/>
      <c r="C1334" s="29"/>
      <c r="D1334" s="29"/>
      <c r="E1334" s="29"/>
      <c r="F1334" s="29"/>
    </row>
    <row r="1335" spans="1:6" s="34" customFormat="1">
      <c r="A1335" s="29"/>
      <c r="B1335" s="29"/>
      <c r="C1335" s="29"/>
      <c r="D1335" s="29"/>
      <c r="E1335" s="29"/>
      <c r="F1335" s="29"/>
    </row>
    <row r="1336" spans="1:6" s="34" customFormat="1">
      <c r="A1336" s="29"/>
      <c r="B1336" s="29"/>
      <c r="C1336" s="29"/>
      <c r="D1336" s="29"/>
      <c r="E1336" s="29"/>
      <c r="F1336" s="29"/>
    </row>
    <row r="1337" spans="1:6" s="34" customFormat="1">
      <c r="A1337" s="29"/>
      <c r="B1337" s="29"/>
      <c r="C1337" s="29"/>
      <c r="D1337" s="29"/>
      <c r="E1337" s="29"/>
      <c r="F1337" s="29"/>
    </row>
    <row r="1338" spans="1:6" s="34" customFormat="1">
      <c r="A1338" s="29"/>
      <c r="B1338" s="29"/>
      <c r="C1338" s="29"/>
      <c r="D1338" s="29"/>
      <c r="E1338" s="29"/>
      <c r="F1338" s="29"/>
    </row>
    <row r="1339" spans="1:6" s="34" customFormat="1">
      <c r="A1339" s="29"/>
      <c r="B1339" s="29"/>
      <c r="C1339" s="29"/>
      <c r="D1339" s="29"/>
      <c r="E1339" s="29"/>
      <c r="F1339" s="29"/>
    </row>
    <row r="1340" spans="1:6" s="34" customFormat="1">
      <c r="A1340" s="29"/>
      <c r="B1340" s="29"/>
      <c r="C1340" s="29"/>
      <c r="D1340" s="29"/>
      <c r="E1340" s="29"/>
      <c r="F1340" s="29"/>
    </row>
    <row r="1341" spans="1:6" s="34" customFormat="1">
      <c r="A1341" s="29"/>
      <c r="B1341" s="29"/>
      <c r="C1341" s="29"/>
      <c r="D1341" s="29"/>
      <c r="E1341" s="29"/>
      <c r="F1341" s="29"/>
    </row>
    <row r="1342" spans="1:6" s="34" customFormat="1">
      <c r="A1342" s="29"/>
      <c r="B1342" s="29"/>
      <c r="C1342" s="29"/>
      <c r="D1342" s="29"/>
      <c r="E1342" s="29"/>
      <c r="F1342" s="29"/>
    </row>
    <row r="1343" spans="1:6" s="34" customFormat="1">
      <c r="A1343" s="29"/>
      <c r="B1343" s="29"/>
      <c r="C1343" s="29"/>
      <c r="D1343" s="29"/>
      <c r="E1343" s="29"/>
      <c r="F1343" s="29"/>
    </row>
    <row r="1344" spans="1:6" s="34" customFormat="1">
      <c r="A1344" s="29"/>
      <c r="B1344" s="29"/>
      <c r="C1344" s="29"/>
      <c r="D1344" s="29"/>
      <c r="E1344" s="29"/>
      <c r="F1344" s="29"/>
    </row>
    <row r="1345" spans="1:6" s="34" customFormat="1">
      <c r="A1345" s="29"/>
      <c r="B1345" s="29"/>
      <c r="C1345" s="29"/>
      <c r="D1345" s="29"/>
      <c r="E1345" s="29"/>
      <c r="F1345" s="29"/>
    </row>
    <row r="1346" spans="1:6" s="34" customFormat="1">
      <c r="A1346" s="29"/>
      <c r="B1346" s="29"/>
      <c r="C1346" s="29"/>
      <c r="D1346" s="29"/>
      <c r="E1346" s="29"/>
      <c r="F1346" s="29"/>
    </row>
    <row r="1347" spans="1:6" s="34" customFormat="1">
      <c r="A1347" s="29"/>
      <c r="B1347" s="29"/>
      <c r="C1347" s="29"/>
      <c r="D1347" s="29"/>
      <c r="E1347" s="29"/>
      <c r="F1347" s="29"/>
    </row>
    <row r="1348" spans="1:6" s="34" customFormat="1">
      <c r="A1348" s="29"/>
      <c r="B1348" s="29"/>
      <c r="C1348" s="29"/>
      <c r="D1348" s="29"/>
      <c r="E1348" s="29"/>
      <c r="F1348" s="29"/>
    </row>
    <row r="1349" spans="1:6" s="34" customFormat="1">
      <c r="A1349" s="29"/>
      <c r="B1349" s="29"/>
      <c r="C1349" s="29"/>
      <c r="D1349" s="29"/>
      <c r="E1349" s="29"/>
      <c r="F1349" s="29"/>
    </row>
    <row r="1350" spans="1:6" s="34" customFormat="1">
      <c r="A1350" s="29"/>
      <c r="B1350" s="29"/>
      <c r="C1350" s="29"/>
      <c r="D1350" s="29"/>
      <c r="E1350" s="29"/>
      <c r="F1350" s="29"/>
    </row>
    <row r="1351" spans="1:6" s="34" customFormat="1">
      <c r="A1351" s="29"/>
      <c r="B1351" s="29"/>
      <c r="C1351" s="29"/>
      <c r="D1351" s="29"/>
      <c r="E1351" s="29"/>
      <c r="F1351" s="29"/>
    </row>
    <row r="1352" spans="1:6" s="34" customFormat="1">
      <c r="A1352" s="29"/>
      <c r="B1352" s="29"/>
      <c r="C1352" s="29"/>
      <c r="D1352" s="29"/>
      <c r="E1352" s="29"/>
      <c r="F1352" s="29"/>
    </row>
    <row r="1353" spans="1:6" s="34" customFormat="1">
      <c r="A1353" s="29"/>
      <c r="B1353" s="29"/>
      <c r="C1353" s="29"/>
      <c r="D1353" s="29"/>
      <c r="E1353" s="29"/>
      <c r="F1353" s="29"/>
    </row>
    <row r="1354" spans="1:6" s="34" customFormat="1">
      <c r="A1354" s="29"/>
      <c r="B1354" s="29"/>
      <c r="C1354" s="29"/>
      <c r="D1354" s="29"/>
      <c r="E1354" s="29"/>
      <c r="F1354" s="29"/>
    </row>
    <row r="1355" spans="1:6" s="34" customFormat="1">
      <c r="A1355" s="29"/>
      <c r="B1355" s="29"/>
      <c r="C1355" s="29"/>
      <c r="D1355" s="29"/>
      <c r="E1355" s="29"/>
      <c r="F1355" s="29"/>
    </row>
    <row r="1356" spans="1:6" s="34" customFormat="1">
      <c r="A1356" s="29"/>
      <c r="B1356" s="29"/>
      <c r="C1356" s="29"/>
      <c r="D1356" s="29"/>
      <c r="E1356" s="29"/>
      <c r="F1356" s="29"/>
    </row>
    <row r="1357" spans="1:6" s="34" customFormat="1">
      <c r="A1357" s="29"/>
      <c r="B1357" s="29"/>
      <c r="C1357" s="29"/>
      <c r="D1357" s="29"/>
      <c r="E1357" s="29"/>
      <c r="F1357" s="29"/>
    </row>
    <row r="1358" spans="1:6" s="34" customFormat="1">
      <c r="A1358" s="29"/>
      <c r="B1358" s="29"/>
      <c r="C1358" s="29"/>
      <c r="D1358" s="29"/>
      <c r="E1358" s="29"/>
      <c r="F1358" s="29"/>
    </row>
    <row r="1359" spans="1:6" s="34" customFormat="1">
      <c r="A1359" s="29"/>
      <c r="B1359" s="29"/>
      <c r="C1359" s="29"/>
      <c r="D1359" s="29"/>
      <c r="E1359" s="29"/>
      <c r="F1359" s="29"/>
    </row>
    <row r="1360" spans="1:6" s="34" customFormat="1">
      <c r="A1360" s="29"/>
      <c r="B1360" s="29"/>
      <c r="C1360" s="29"/>
      <c r="D1360" s="29"/>
      <c r="E1360" s="29"/>
      <c r="F1360" s="29"/>
    </row>
    <row r="1361" spans="1:6" s="34" customFormat="1">
      <c r="A1361" s="29"/>
      <c r="B1361" s="29"/>
      <c r="C1361" s="29"/>
      <c r="D1361" s="29"/>
      <c r="E1361" s="29"/>
      <c r="F1361" s="29"/>
    </row>
    <row r="1362" spans="1:6" s="34" customFormat="1">
      <c r="A1362" s="29"/>
      <c r="B1362" s="29"/>
      <c r="C1362" s="29"/>
      <c r="D1362" s="29"/>
      <c r="E1362" s="29"/>
      <c r="F1362" s="29"/>
    </row>
    <row r="1363" spans="1:6" s="34" customFormat="1">
      <c r="A1363" s="29"/>
      <c r="B1363" s="29"/>
      <c r="C1363" s="29"/>
      <c r="D1363" s="29"/>
      <c r="E1363" s="29"/>
      <c r="F1363" s="29"/>
    </row>
    <row r="1364" spans="1:6" s="34" customFormat="1">
      <c r="A1364" s="29"/>
      <c r="B1364" s="29"/>
      <c r="C1364" s="29"/>
      <c r="D1364" s="29"/>
      <c r="E1364" s="29"/>
      <c r="F1364" s="29"/>
    </row>
    <row r="1365" spans="1:6" s="34" customFormat="1">
      <c r="A1365" s="29"/>
      <c r="B1365" s="29"/>
      <c r="C1365" s="29"/>
      <c r="D1365" s="29"/>
      <c r="E1365" s="29"/>
      <c r="F1365" s="29"/>
    </row>
    <row r="1366" spans="1:6" s="34" customFormat="1">
      <c r="A1366" s="29"/>
      <c r="B1366" s="29"/>
      <c r="C1366" s="29"/>
      <c r="D1366" s="29"/>
      <c r="E1366" s="29"/>
      <c r="F1366" s="29"/>
    </row>
    <row r="1367" spans="1:6" s="34" customFormat="1">
      <c r="A1367" s="29"/>
      <c r="B1367" s="29"/>
      <c r="C1367" s="29"/>
      <c r="D1367" s="29"/>
      <c r="E1367" s="29"/>
      <c r="F1367" s="29"/>
    </row>
    <row r="1368" spans="1:6" s="34" customFormat="1">
      <c r="A1368" s="29"/>
      <c r="B1368" s="29"/>
      <c r="C1368" s="29"/>
      <c r="D1368" s="29"/>
      <c r="E1368" s="29"/>
      <c r="F1368" s="29"/>
    </row>
    <row r="1369" spans="1:6" s="34" customFormat="1">
      <c r="A1369" s="29"/>
      <c r="B1369" s="29"/>
      <c r="C1369" s="29"/>
      <c r="D1369" s="29"/>
      <c r="E1369" s="29"/>
      <c r="F1369" s="29"/>
    </row>
    <row r="1370" spans="1:6" s="34" customFormat="1">
      <c r="A1370" s="29"/>
      <c r="B1370" s="29"/>
      <c r="C1370" s="29"/>
      <c r="D1370" s="29"/>
      <c r="E1370" s="29"/>
      <c r="F1370" s="29"/>
    </row>
    <row r="1371" spans="1:6" s="34" customFormat="1">
      <c r="A1371" s="29"/>
      <c r="B1371" s="29"/>
      <c r="C1371" s="29"/>
      <c r="D1371" s="29"/>
      <c r="E1371" s="29"/>
      <c r="F1371" s="29"/>
    </row>
    <row r="1372" spans="1:6" s="34" customFormat="1">
      <c r="A1372" s="29"/>
      <c r="B1372" s="29"/>
      <c r="C1372" s="29"/>
      <c r="D1372" s="29"/>
      <c r="E1372" s="29"/>
      <c r="F1372" s="29"/>
    </row>
    <row r="1373" spans="1:6" s="34" customFormat="1">
      <c r="A1373" s="29"/>
      <c r="B1373" s="29"/>
      <c r="C1373" s="29"/>
      <c r="D1373" s="29"/>
      <c r="E1373" s="29"/>
      <c r="F1373" s="29"/>
    </row>
    <row r="1374" spans="1:6" s="34" customFormat="1">
      <c r="A1374" s="29"/>
      <c r="B1374" s="29"/>
      <c r="C1374" s="29"/>
      <c r="D1374" s="29"/>
      <c r="E1374" s="29"/>
      <c r="F1374" s="29"/>
    </row>
    <row r="1375" spans="1:6" s="34" customFormat="1">
      <c r="A1375" s="29"/>
      <c r="B1375" s="29"/>
      <c r="C1375" s="29"/>
      <c r="D1375" s="29"/>
      <c r="E1375" s="29"/>
      <c r="F1375" s="29"/>
    </row>
    <row r="1376" spans="1:6" s="34" customFormat="1">
      <c r="A1376" s="29"/>
      <c r="B1376" s="29"/>
      <c r="C1376" s="29"/>
      <c r="D1376" s="29"/>
      <c r="E1376" s="29"/>
      <c r="F1376" s="29"/>
    </row>
    <row r="1377" spans="1:6" s="34" customFormat="1">
      <c r="A1377" s="29"/>
      <c r="B1377" s="29"/>
      <c r="C1377" s="29"/>
      <c r="D1377" s="29"/>
      <c r="E1377" s="29"/>
      <c r="F1377" s="29"/>
    </row>
    <row r="1378" spans="1:6" s="34" customFormat="1">
      <c r="A1378" s="29"/>
      <c r="B1378" s="29"/>
      <c r="C1378" s="29"/>
      <c r="D1378" s="29"/>
      <c r="E1378" s="29"/>
      <c r="F1378" s="29"/>
    </row>
    <row r="1379" spans="1:6" s="34" customFormat="1">
      <c r="A1379" s="29"/>
      <c r="B1379" s="29"/>
      <c r="C1379" s="29"/>
      <c r="D1379" s="29"/>
      <c r="E1379" s="29"/>
      <c r="F1379" s="29"/>
    </row>
    <row r="1380" spans="1:6" s="34" customFormat="1">
      <c r="A1380" s="29"/>
      <c r="B1380" s="29"/>
      <c r="C1380" s="29"/>
      <c r="D1380" s="29"/>
      <c r="E1380" s="29"/>
      <c r="F1380" s="29"/>
    </row>
    <row r="1381" spans="1:6" s="34" customFormat="1">
      <c r="A1381" s="29"/>
      <c r="B1381" s="29"/>
      <c r="C1381" s="29"/>
      <c r="D1381" s="29"/>
      <c r="E1381" s="29"/>
      <c r="F1381" s="29"/>
    </row>
    <row r="1382" spans="1:6" s="34" customFormat="1">
      <c r="A1382" s="29"/>
      <c r="B1382" s="29"/>
      <c r="C1382" s="29"/>
      <c r="D1382" s="29"/>
      <c r="E1382" s="29"/>
      <c r="F1382" s="29"/>
    </row>
    <row r="1383" spans="1:6" s="34" customFormat="1">
      <c r="A1383" s="29"/>
      <c r="B1383" s="29"/>
      <c r="C1383" s="29"/>
      <c r="D1383" s="29"/>
      <c r="E1383" s="29"/>
      <c r="F1383" s="29"/>
    </row>
    <row r="1384" spans="1:6" s="34" customFormat="1">
      <c r="A1384" s="29"/>
      <c r="B1384" s="29"/>
      <c r="C1384" s="29"/>
      <c r="D1384" s="29"/>
      <c r="E1384" s="29"/>
      <c r="F1384" s="29"/>
    </row>
    <row r="1385" spans="1:6" s="34" customFormat="1">
      <c r="A1385" s="29"/>
      <c r="B1385" s="29"/>
      <c r="C1385" s="29"/>
      <c r="D1385" s="29"/>
      <c r="E1385" s="29"/>
      <c r="F1385" s="29"/>
    </row>
    <row r="1386" spans="1:6" s="34" customFormat="1">
      <c r="A1386" s="29"/>
      <c r="B1386" s="29"/>
      <c r="C1386" s="29"/>
      <c r="D1386" s="29"/>
      <c r="E1386" s="29"/>
      <c r="F1386" s="29"/>
    </row>
    <row r="1387" spans="1:6" s="34" customFormat="1">
      <c r="A1387" s="29"/>
      <c r="B1387" s="29"/>
      <c r="C1387" s="29"/>
      <c r="D1387" s="29"/>
      <c r="E1387" s="29"/>
      <c r="F1387" s="29"/>
    </row>
    <row r="1388" spans="1:6" s="34" customFormat="1">
      <c r="A1388" s="29"/>
      <c r="B1388" s="29"/>
      <c r="C1388" s="29"/>
      <c r="D1388" s="29"/>
      <c r="E1388" s="29"/>
      <c r="F1388" s="29"/>
    </row>
    <row r="1389" spans="1:6" s="34" customFormat="1">
      <c r="A1389" s="29"/>
      <c r="B1389" s="29"/>
      <c r="C1389" s="29"/>
      <c r="D1389" s="29"/>
      <c r="E1389" s="29"/>
      <c r="F1389" s="29"/>
    </row>
    <row r="1390" spans="1:6" s="34" customFormat="1">
      <c r="A1390" s="29"/>
      <c r="B1390" s="29"/>
      <c r="C1390" s="29"/>
      <c r="D1390" s="29"/>
      <c r="E1390" s="29"/>
      <c r="F1390" s="29"/>
    </row>
    <row r="1391" spans="1:6" s="34" customFormat="1">
      <c r="A1391" s="29"/>
      <c r="B1391" s="29"/>
      <c r="C1391" s="29"/>
      <c r="D1391" s="29"/>
      <c r="E1391" s="29"/>
      <c r="F1391" s="29"/>
    </row>
    <row r="1392" spans="1:6" s="34" customFormat="1">
      <c r="A1392" s="29"/>
      <c r="B1392" s="29"/>
      <c r="C1392" s="29"/>
      <c r="D1392" s="29"/>
      <c r="E1392" s="29"/>
      <c r="F1392" s="29"/>
    </row>
    <row r="1393" spans="1:6" s="34" customFormat="1">
      <c r="A1393" s="29"/>
      <c r="B1393" s="29"/>
      <c r="C1393" s="29"/>
      <c r="D1393" s="29"/>
      <c r="E1393" s="29"/>
      <c r="F1393" s="29"/>
    </row>
    <row r="1394" spans="1:6" s="34" customFormat="1">
      <c r="A1394" s="29"/>
      <c r="B1394" s="29"/>
      <c r="C1394" s="29"/>
      <c r="D1394" s="29"/>
      <c r="E1394" s="29"/>
      <c r="F1394" s="29"/>
    </row>
    <row r="1395" spans="1:6" s="34" customFormat="1">
      <c r="A1395" s="29"/>
      <c r="B1395" s="29"/>
      <c r="C1395" s="29"/>
      <c r="D1395" s="29"/>
      <c r="E1395" s="29"/>
      <c r="F1395" s="29"/>
    </row>
    <row r="1396" spans="1:6" s="34" customFormat="1">
      <c r="A1396" s="29"/>
      <c r="B1396" s="29"/>
      <c r="C1396" s="29"/>
      <c r="D1396" s="29"/>
      <c r="E1396" s="29"/>
      <c r="F1396" s="29"/>
    </row>
  </sheetData>
  <mergeCells count="16">
    <mergeCell ref="A1:F1"/>
    <mergeCell ref="A2:F2"/>
    <mergeCell ref="A5:A7"/>
    <mergeCell ref="B5:B7"/>
    <mergeCell ref="C6:C7"/>
    <mergeCell ref="K6:L6"/>
    <mergeCell ref="M6:N6"/>
    <mergeCell ref="A3:N3"/>
    <mergeCell ref="A4:N4"/>
    <mergeCell ref="G6:H6"/>
    <mergeCell ref="C5:H5"/>
    <mergeCell ref="D6:D7"/>
    <mergeCell ref="I5:N5"/>
    <mergeCell ref="I6:I7"/>
    <mergeCell ref="J6:J7"/>
    <mergeCell ref="E6:F6"/>
  </mergeCells>
  <pageMargins left="0.53125" right="9.4791666666666705E-2" top="0.58333333333333337" bottom="0.16041666666666668" header="0.31496062992126" footer="0.31496062992126"/>
  <pageSetup paperSize="9" orientation="landscape" r:id="rId1"/>
  <headerFooter>
    <oddFooter>&amp;C&amp;P</oddFooter>
  </headerFooter>
</worksheet>
</file>

<file path=xl/worksheets/sheet3.xml><?xml version="1.0" encoding="utf-8"?>
<worksheet xmlns="http://schemas.openxmlformats.org/spreadsheetml/2006/main" xmlns:r="http://schemas.openxmlformats.org/officeDocument/2006/relationships">
  <dimension ref="A1:P1507"/>
  <sheetViews>
    <sheetView showZeros="0" view="pageLayout" workbookViewId="0">
      <selection activeCell="B12" sqref="B12:B13"/>
    </sheetView>
  </sheetViews>
  <sheetFormatPr defaultRowHeight="15.75"/>
  <cols>
    <col min="1" max="1" width="4" style="35" bestFit="1" customWidth="1"/>
    <col min="2" max="2" width="36.140625" style="35" bestFit="1" customWidth="1"/>
    <col min="3" max="3" width="12.140625" style="35" bestFit="1" customWidth="1"/>
    <col min="4" max="5" width="13" style="36" customWidth="1"/>
    <col min="6" max="6" width="13" style="41" customWidth="1"/>
    <col min="7" max="7" width="13" style="37" customWidth="1"/>
    <col min="8" max="8" width="13" style="38" customWidth="1"/>
    <col min="9" max="11" width="13" style="24" customWidth="1"/>
    <col min="12" max="15" width="13" style="14" customWidth="1"/>
    <col min="16" max="16" width="12" style="14" customWidth="1"/>
    <col min="17" max="16384" width="9.140625" style="14"/>
  </cols>
  <sheetData>
    <row r="1" spans="1:16">
      <c r="A1" s="438" t="s">
        <v>83</v>
      </c>
      <c r="B1" s="438"/>
      <c r="C1" s="438"/>
    </row>
    <row r="2" spans="1:16">
      <c r="A2" s="439" t="s">
        <v>84</v>
      </c>
      <c r="B2" s="439"/>
      <c r="C2" s="439"/>
    </row>
    <row r="3" spans="1:16" s="8" customFormat="1">
      <c r="A3" s="17"/>
      <c r="B3" s="17"/>
      <c r="C3" s="17"/>
      <c r="D3" s="17"/>
      <c r="E3" s="17"/>
      <c r="F3" s="18"/>
      <c r="G3" s="17"/>
      <c r="H3" s="17"/>
      <c r="I3" s="19"/>
      <c r="J3" s="19"/>
      <c r="K3" s="19"/>
      <c r="L3" s="19"/>
      <c r="O3" s="20"/>
    </row>
    <row r="4" spans="1:16" s="8" customFormat="1" ht="32.25" customHeight="1">
      <c r="A4" s="421" t="s">
        <v>79</v>
      </c>
      <c r="B4" s="421"/>
      <c r="C4" s="421"/>
      <c r="D4" s="421"/>
      <c r="E4" s="421"/>
      <c r="F4" s="421"/>
      <c r="G4" s="421"/>
      <c r="H4" s="421"/>
      <c r="I4" s="421"/>
      <c r="J4" s="421"/>
      <c r="K4" s="421"/>
      <c r="L4" s="421"/>
      <c r="M4" s="421"/>
      <c r="N4" s="421"/>
      <c r="O4" s="421"/>
    </row>
    <row r="5" spans="1:16" s="8" customFormat="1" ht="22.5" customHeight="1">
      <c r="A5" s="440" t="s">
        <v>139</v>
      </c>
      <c r="B5" s="440"/>
      <c r="C5" s="440"/>
      <c r="D5" s="440"/>
      <c r="E5" s="440"/>
      <c r="F5" s="440"/>
      <c r="G5" s="440"/>
      <c r="H5" s="440"/>
      <c r="I5" s="440"/>
      <c r="J5" s="440"/>
      <c r="K5" s="440"/>
      <c r="L5" s="440"/>
      <c r="M5" s="440"/>
      <c r="N5" s="89"/>
      <c r="O5" s="89"/>
    </row>
    <row r="6" spans="1:16" ht="51">
      <c r="A6" s="441" t="s">
        <v>10</v>
      </c>
      <c r="B6" s="432" t="s">
        <v>77</v>
      </c>
      <c r="C6" s="425" t="s">
        <v>164</v>
      </c>
      <c r="D6" s="65" t="s">
        <v>78</v>
      </c>
      <c r="E6" s="65" t="s">
        <v>30</v>
      </c>
      <c r="F6" s="65" t="s">
        <v>4</v>
      </c>
      <c r="G6" s="66" t="s">
        <v>37</v>
      </c>
      <c r="H6" s="66" t="s">
        <v>31</v>
      </c>
      <c r="I6" s="65" t="s">
        <v>61</v>
      </c>
      <c r="J6" s="65" t="s">
        <v>44</v>
      </c>
      <c r="K6" s="65" t="s">
        <v>45</v>
      </c>
      <c r="L6" s="65" t="s">
        <v>32</v>
      </c>
      <c r="M6" s="67" t="s">
        <v>33</v>
      </c>
      <c r="N6" s="67" t="s">
        <v>34</v>
      </c>
      <c r="O6" s="67" t="s">
        <v>35</v>
      </c>
      <c r="P6" s="68" t="s">
        <v>52</v>
      </c>
    </row>
    <row r="7" spans="1:16" ht="20.100000000000001" customHeight="1">
      <c r="A7" s="442"/>
      <c r="B7" s="443"/>
      <c r="C7" s="441"/>
      <c r="D7" s="69" t="s">
        <v>15</v>
      </c>
      <c r="E7" s="69" t="s">
        <v>15</v>
      </c>
      <c r="F7" s="70" t="s">
        <v>15</v>
      </c>
      <c r="G7" s="71" t="s">
        <v>20</v>
      </c>
      <c r="H7" s="70" t="s">
        <v>15</v>
      </c>
      <c r="I7" s="70" t="s">
        <v>15</v>
      </c>
      <c r="J7" s="70" t="s">
        <v>15</v>
      </c>
      <c r="K7" s="72" t="s">
        <v>15</v>
      </c>
      <c r="L7" s="70" t="s">
        <v>36</v>
      </c>
      <c r="M7" s="70" t="s">
        <v>36</v>
      </c>
      <c r="N7" s="70" t="s">
        <v>36</v>
      </c>
      <c r="O7" s="70" t="s">
        <v>36</v>
      </c>
      <c r="P7" s="70" t="s">
        <v>20</v>
      </c>
    </row>
    <row r="8" spans="1:16" ht="20.100000000000001" customHeight="1">
      <c r="A8" s="432" t="s">
        <v>166</v>
      </c>
      <c r="B8" s="433"/>
      <c r="C8" s="88" t="s">
        <v>80</v>
      </c>
      <c r="D8" s="149"/>
      <c r="E8" s="149"/>
      <c r="F8" s="150"/>
      <c r="G8" s="151"/>
      <c r="H8" s="150"/>
      <c r="I8" s="150"/>
      <c r="J8" s="150"/>
      <c r="K8" s="152"/>
      <c r="L8" s="150"/>
      <c r="M8" s="150"/>
      <c r="N8" s="150"/>
      <c r="O8" s="150"/>
      <c r="P8" s="150"/>
    </row>
    <row r="9" spans="1:16" ht="20.100000000000001" customHeight="1">
      <c r="A9" s="434"/>
      <c r="B9" s="435"/>
      <c r="C9" s="88" t="s">
        <v>81</v>
      </c>
      <c r="D9" s="149"/>
      <c r="E9" s="149"/>
      <c r="F9" s="150"/>
      <c r="G9" s="151"/>
      <c r="H9" s="150"/>
      <c r="I9" s="150"/>
      <c r="J9" s="150"/>
      <c r="K9" s="152"/>
      <c r="L9" s="150"/>
      <c r="M9" s="150"/>
      <c r="N9" s="150"/>
      <c r="O9" s="150"/>
      <c r="P9" s="150"/>
    </row>
    <row r="10" spans="1:16" s="102" customFormat="1" ht="18" customHeight="1">
      <c r="A10" s="436">
        <v>1</v>
      </c>
      <c r="B10" s="437" t="s">
        <v>140</v>
      </c>
      <c r="C10" s="97" t="s">
        <v>80</v>
      </c>
      <c r="D10" s="98">
        <v>133</v>
      </c>
      <c r="E10" s="98">
        <v>70</v>
      </c>
      <c r="F10" s="99">
        <v>20</v>
      </c>
      <c r="G10" s="100">
        <v>20</v>
      </c>
      <c r="H10" s="99">
        <v>1</v>
      </c>
      <c r="I10" s="99">
        <v>1</v>
      </c>
      <c r="J10" s="99">
        <v>10</v>
      </c>
      <c r="K10" s="101">
        <v>1</v>
      </c>
      <c r="L10" s="99"/>
      <c r="M10" s="99">
        <v>1</v>
      </c>
      <c r="N10" s="99"/>
      <c r="O10" s="99">
        <v>0</v>
      </c>
      <c r="P10" s="97"/>
    </row>
    <row r="11" spans="1:16" s="102" customFormat="1" ht="18" customHeight="1">
      <c r="A11" s="436"/>
      <c r="B11" s="437"/>
      <c r="C11" s="97" t="s">
        <v>81</v>
      </c>
      <c r="D11" s="98">
        <v>10</v>
      </c>
      <c r="E11" s="98">
        <v>23</v>
      </c>
      <c r="F11" s="99">
        <v>6</v>
      </c>
      <c r="G11" s="100">
        <v>6</v>
      </c>
      <c r="H11" s="99">
        <v>4</v>
      </c>
      <c r="I11" s="99">
        <v>3</v>
      </c>
      <c r="J11" s="99">
        <v>25</v>
      </c>
      <c r="K11" s="101">
        <v>4</v>
      </c>
      <c r="L11" s="99">
        <v>1</v>
      </c>
      <c r="M11" s="99"/>
      <c r="N11" s="99">
        <v>1</v>
      </c>
      <c r="O11" s="99">
        <v>1</v>
      </c>
      <c r="P11" s="97">
        <v>5</v>
      </c>
    </row>
    <row r="12" spans="1:16" s="102" customFormat="1" ht="18" customHeight="1">
      <c r="A12" s="436">
        <v>2</v>
      </c>
      <c r="B12" s="437" t="s">
        <v>112</v>
      </c>
      <c r="C12" s="97" t="s">
        <v>80</v>
      </c>
      <c r="D12" s="91">
        <v>0</v>
      </c>
      <c r="E12" s="91">
        <v>90</v>
      </c>
      <c r="F12" s="92">
        <v>8</v>
      </c>
      <c r="G12" s="93">
        <v>10</v>
      </c>
      <c r="H12" s="92"/>
      <c r="I12" s="92">
        <v>1</v>
      </c>
      <c r="J12" s="92">
        <v>20</v>
      </c>
      <c r="K12" s="94">
        <v>1</v>
      </c>
      <c r="L12" s="92">
        <v>0</v>
      </c>
      <c r="M12" s="92"/>
      <c r="N12" s="92"/>
      <c r="O12" s="92"/>
      <c r="P12" s="92"/>
    </row>
    <row r="13" spans="1:16" s="102" customFormat="1" ht="18" customHeight="1">
      <c r="A13" s="436"/>
      <c r="B13" s="437"/>
      <c r="C13" s="97" t="s">
        <v>81</v>
      </c>
      <c r="D13" s="91">
        <v>0</v>
      </c>
      <c r="E13" s="91">
        <v>70</v>
      </c>
      <c r="F13" s="92">
        <v>8</v>
      </c>
      <c r="G13" s="93" t="s">
        <v>141</v>
      </c>
      <c r="H13" s="92"/>
      <c r="I13" s="92" t="s">
        <v>142</v>
      </c>
      <c r="J13" s="92">
        <v>25</v>
      </c>
      <c r="K13" s="94">
        <v>2</v>
      </c>
      <c r="L13" s="92">
        <v>1</v>
      </c>
      <c r="M13" s="92" t="s">
        <v>142</v>
      </c>
      <c r="N13" s="94" t="s">
        <v>142</v>
      </c>
      <c r="O13" s="92" t="s">
        <v>142</v>
      </c>
      <c r="P13" s="92" t="s">
        <v>141</v>
      </c>
    </row>
    <row r="14" spans="1:16" s="102" customFormat="1" ht="18" customHeight="1">
      <c r="A14" s="436">
        <v>3</v>
      </c>
      <c r="B14" s="437" t="s">
        <v>143</v>
      </c>
      <c r="C14" s="97" t="s">
        <v>80</v>
      </c>
      <c r="D14" s="98">
        <v>160</v>
      </c>
      <c r="E14" s="98">
        <v>100</v>
      </c>
      <c r="F14" s="99">
        <v>15</v>
      </c>
      <c r="G14" s="100">
        <v>20</v>
      </c>
      <c r="H14" s="99">
        <v>5</v>
      </c>
      <c r="I14" s="99">
        <v>4</v>
      </c>
      <c r="J14" s="99">
        <v>21</v>
      </c>
      <c r="K14" s="101">
        <v>9</v>
      </c>
      <c r="L14" s="103">
        <v>0</v>
      </c>
      <c r="M14" s="104">
        <v>0</v>
      </c>
      <c r="N14" s="104"/>
      <c r="O14" s="104"/>
      <c r="P14" s="97">
        <v>1</v>
      </c>
    </row>
    <row r="15" spans="1:16" s="102" customFormat="1" ht="18" customHeight="1">
      <c r="A15" s="436"/>
      <c r="B15" s="437"/>
      <c r="C15" s="97" t="s">
        <v>81</v>
      </c>
      <c r="D15" s="98">
        <v>60</v>
      </c>
      <c r="E15" s="98">
        <v>60</v>
      </c>
      <c r="F15" s="99">
        <v>13</v>
      </c>
      <c r="G15" s="100">
        <v>15</v>
      </c>
      <c r="H15" s="99">
        <v>3</v>
      </c>
      <c r="I15" s="99">
        <v>2</v>
      </c>
      <c r="J15" s="99">
        <v>25</v>
      </c>
      <c r="K15" s="101">
        <v>2</v>
      </c>
      <c r="L15" s="95">
        <v>1</v>
      </c>
      <c r="M15" s="95">
        <v>1</v>
      </c>
      <c r="N15" s="95">
        <v>1</v>
      </c>
      <c r="O15" s="95">
        <v>1</v>
      </c>
      <c r="P15" s="97">
        <v>3</v>
      </c>
    </row>
    <row r="16" spans="1:16" s="102" customFormat="1" ht="18" customHeight="1">
      <c r="A16" s="436">
        <v>4</v>
      </c>
      <c r="B16" s="437" t="s">
        <v>95</v>
      </c>
      <c r="C16" s="97" t="s">
        <v>80</v>
      </c>
      <c r="D16" s="98"/>
      <c r="E16" s="98">
        <v>120</v>
      </c>
      <c r="F16" s="99">
        <v>12</v>
      </c>
      <c r="G16" s="100">
        <v>12</v>
      </c>
      <c r="H16" s="99"/>
      <c r="I16" s="99">
        <v>1</v>
      </c>
      <c r="J16" s="99">
        <v>21</v>
      </c>
      <c r="K16" s="101">
        <v>1</v>
      </c>
      <c r="L16" s="105"/>
      <c r="M16" s="105"/>
      <c r="N16" s="105"/>
      <c r="O16" s="105"/>
      <c r="P16" s="106"/>
    </row>
    <row r="17" spans="1:16" s="102" customFormat="1" ht="18" customHeight="1">
      <c r="A17" s="436"/>
      <c r="B17" s="437"/>
      <c r="C17" s="97" t="s">
        <v>81</v>
      </c>
      <c r="D17" s="98"/>
      <c r="E17" s="98">
        <v>125</v>
      </c>
      <c r="F17" s="99">
        <v>12</v>
      </c>
      <c r="G17" s="100">
        <v>5</v>
      </c>
      <c r="H17" s="99"/>
      <c r="I17" s="99">
        <v>4</v>
      </c>
      <c r="J17" s="99">
        <v>25</v>
      </c>
      <c r="K17" s="101">
        <v>2</v>
      </c>
      <c r="L17" s="101">
        <v>1</v>
      </c>
      <c r="M17" s="101">
        <v>1</v>
      </c>
      <c r="N17" s="101">
        <v>1</v>
      </c>
      <c r="O17" s="101">
        <v>1</v>
      </c>
      <c r="P17" s="106">
        <v>8</v>
      </c>
    </row>
    <row r="18" spans="1:16" s="111" customFormat="1" ht="18" customHeight="1">
      <c r="A18" s="436">
        <v>5</v>
      </c>
      <c r="B18" s="437" t="s">
        <v>145</v>
      </c>
      <c r="C18" s="97" t="s">
        <v>80</v>
      </c>
      <c r="D18" s="98">
        <v>74</v>
      </c>
      <c r="E18" s="98">
        <v>96</v>
      </c>
      <c r="F18" s="99">
        <v>11</v>
      </c>
      <c r="G18" s="107">
        <v>5</v>
      </c>
      <c r="H18" s="99"/>
      <c r="I18" s="99"/>
      <c r="J18" s="99">
        <v>12</v>
      </c>
      <c r="K18" s="101">
        <v>1</v>
      </c>
      <c r="L18" s="108"/>
      <c r="M18" s="109"/>
      <c r="N18" s="109"/>
      <c r="O18" s="109"/>
      <c r="P18" s="110">
        <v>1</v>
      </c>
    </row>
    <row r="19" spans="1:16" s="111" customFormat="1" ht="18" customHeight="1">
      <c r="A19" s="436"/>
      <c r="B19" s="437"/>
      <c r="C19" s="97" t="s">
        <v>81</v>
      </c>
      <c r="D19" s="98">
        <v>85</v>
      </c>
      <c r="E19" s="98">
        <v>20</v>
      </c>
      <c r="F19" s="99">
        <v>5</v>
      </c>
      <c r="G19" s="107">
        <v>5</v>
      </c>
      <c r="H19" s="99">
        <v>10</v>
      </c>
      <c r="I19" s="99">
        <v>1</v>
      </c>
      <c r="J19" s="99">
        <v>12</v>
      </c>
      <c r="K19" s="101">
        <v>1</v>
      </c>
      <c r="L19" s="112">
        <v>1</v>
      </c>
      <c r="M19" s="112">
        <v>1</v>
      </c>
      <c r="N19" s="112">
        <v>1</v>
      </c>
      <c r="O19" s="112">
        <v>1</v>
      </c>
      <c r="P19" s="112">
        <v>9</v>
      </c>
    </row>
    <row r="20" spans="1:16" s="111" customFormat="1" ht="18" customHeight="1">
      <c r="A20" s="436">
        <v>6</v>
      </c>
      <c r="B20" s="437" t="s">
        <v>82</v>
      </c>
      <c r="C20" s="97" t="s">
        <v>80</v>
      </c>
      <c r="D20" s="98"/>
      <c r="E20" s="98">
        <v>150</v>
      </c>
      <c r="F20" s="99">
        <v>10</v>
      </c>
      <c r="G20" s="107">
        <v>12</v>
      </c>
      <c r="H20" s="99"/>
      <c r="I20" s="99">
        <v>5</v>
      </c>
      <c r="J20" s="99">
        <v>20</v>
      </c>
      <c r="K20" s="101">
        <v>1</v>
      </c>
      <c r="L20" s="108"/>
      <c r="M20" s="109"/>
      <c r="N20" s="109"/>
      <c r="O20" s="109"/>
      <c r="P20" s="110">
        <v>10</v>
      </c>
    </row>
    <row r="21" spans="1:16" s="111" customFormat="1" ht="18" customHeight="1">
      <c r="A21" s="436"/>
      <c r="B21" s="437"/>
      <c r="C21" s="97" t="s">
        <v>81</v>
      </c>
      <c r="D21" s="98"/>
      <c r="E21" s="98">
        <v>30</v>
      </c>
      <c r="F21" s="99">
        <v>2</v>
      </c>
      <c r="G21" s="107">
        <v>0</v>
      </c>
      <c r="H21" s="99"/>
      <c r="I21" s="99">
        <v>4</v>
      </c>
      <c r="J21" s="99">
        <v>10</v>
      </c>
      <c r="K21" s="101"/>
      <c r="L21" s="108"/>
      <c r="M21" s="109"/>
      <c r="N21" s="109"/>
      <c r="O21" s="109"/>
      <c r="P21" s="110">
        <v>2</v>
      </c>
    </row>
    <row r="22" spans="1:16" s="111" customFormat="1" ht="18" customHeight="1">
      <c r="A22" s="436">
        <v>7</v>
      </c>
      <c r="B22" s="437" t="s">
        <v>102</v>
      </c>
      <c r="C22" s="97" t="s">
        <v>80</v>
      </c>
      <c r="D22" s="98"/>
      <c r="E22" s="98">
        <v>137</v>
      </c>
      <c r="F22" s="99">
        <v>8</v>
      </c>
      <c r="G22" s="100">
        <v>8</v>
      </c>
      <c r="H22" s="113"/>
      <c r="I22" s="99">
        <v>4</v>
      </c>
      <c r="J22" s="99">
        <v>21</v>
      </c>
      <c r="K22" s="101">
        <v>1</v>
      </c>
      <c r="L22" s="114">
        <v>0</v>
      </c>
      <c r="M22" s="115">
        <v>0</v>
      </c>
      <c r="N22" s="115">
        <v>0</v>
      </c>
      <c r="O22" s="115">
        <v>0</v>
      </c>
      <c r="P22" s="116"/>
    </row>
    <row r="23" spans="1:16" s="111" customFormat="1" ht="18" customHeight="1">
      <c r="A23" s="436"/>
      <c r="B23" s="437"/>
      <c r="C23" s="97" t="s">
        <v>81</v>
      </c>
      <c r="D23" s="98"/>
      <c r="E23" s="98">
        <v>80</v>
      </c>
      <c r="F23" s="99">
        <v>4</v>
      </c>
      <c r="G23" s="100">
        <v>4</v>
      </c>
      <c r="H23" s="113"/>
      <c r="I23" s="99">
        <v>0</v>
      </c>
      <c r="J23" s="113">
        <v>0</v>
      </c>
      <c r="K23" s="101">
        <v>2</v>
      </c>
      <c r="L23" s="101">
        <v>1</v>
      </c>
      <c r="M23" s="101">
        <v>1</v>
      </c>
      <c r="N23" s="101">
        <v>1</v>
      </c>
      <c r="O23" s="101">
        <v>1</v>
      </c>
      <c r="P23" s="101">
        <v>12</v>
      </c>
    </row>
    <row r="24" spans="1:16" s="111" customFormat="1" ht="18" customHeight="1">
      <c r="A24" s="436">
        <v>8</v>
      </c>
      <c r="B24" s="437" t="s">
        <v>98</v>
      </c>
      <c r="C24" s="97" t="s">
        <v>80</v>
      </c>
      <c r="D24" s="98"/>
      <c r="E24" s="98">
        <v>150</v>
      </c>
      <c r="F24" s="98">
        <v>9</v>
      </c>
      <c r="G24" s="98">
        <v>9</v>
      </c>
      <c r="H24" s="98"/>
      <c r="I24" s="98">
        <v>1</v>
      </c>
      <c r="J24" s="98">
        <v>20</v>
      </c>
      <c r="K24" s="98">
        <v>1</v>
      </c>
      <c r="L24" s="98">
        <v>0.6</v>
      </c>
      <c r="M24" s="98">
        <v>0.8</v>
      </c>
      <c r="N24" s="98">
        <v>1</v>
      </c>
      <c r="O24" s="98">
        <v>0.6</v>
      </c>
      <c r="P24" s="98">
        <v>4</v>
      </c>
    </row>
    <row r="25" spans="1:16" s="111" customFormat="1" ht="18" customHeight="1">
      <c r="A25" s="436"/>
      <c r="B25" s="437"/>
      <c r="C25" s="97" t="s">
        <v>81</v>
      </c>
      <c r="D25" s="98"/>
      <c r="E25" s="98">
        <v>25</v>
      </c>
      <c r="F25" s="98"/>
      <c r="G25" s="98">
        <v>6</v>
      </c>
      <c r="H25" s="98"/>
      <c r="I25" s="98">
        <v>4</v>
      </c>
      <c r="J25" s="98">
        <v>5</v>
      </c>
      <c r="K25" s="98"/>
      <c r="L25" s="98">
        <v>1</v>
      </c>
      <c r="M25" s="98">
        <v>1</v>
      </c>
      <c r="N25" s="98">
        <v>1</v>
      </c>
      <c r="O25" s="98">
        <v>1</v>
      </c>
      <c r="P25" s="98">
        <v>5</v>
      </c>
    </row>
    <row r="26" spans="1:16" s="111" customFormat="1" ht="18" customHeight="1">
      <c r="A26" s="436">
        <v>9</v>
      </c>
      <c r="B26" s="437" t="s">
        <v>96</v>
      </c>
      <c r="C26" s="97" t="s">
        <v>80</v>
      </c>
      <c r="D26" s="98">
        <v>120</v>
      </c>
      <c r="E26" s="98">
        <v>90</v>
      </c>
      <c r="F26" s="98">
        <v>23</v>
      </c>
      <c r="G26" s="98">
        <v>35</v>
      </c>
      <c r="H26" s="98">
        <v>8</v>
      </c>
      <c r="I26" s="98"/>
      <c r="J26" s="98">
        <v>24</v>
      </c>
      <c r="K26" s="98">
        <v>1</v>
      </c>
      <c r="L26" s="98">
        <v>0</v>
      </c>
      <c r="M26" s="98"/>
      <c r="N26" s="98">
        <v>0</v>
      </c>
      <c r="O26" s="98"/>
      <c r="P26" s="98">
        <v>3</v>
      </c>
    </row>
    <row r="27" spans="1:16" s="111" customFormat="1" ht="18" customHeight="1">
      <c r="A27" s="436"/>
      <c r="B27" s="437"/>
      <c r="C27" s="97" t="s">
        <v>81</v>
      </c>
      <c r="D27" s="98">
        <v>80</v>
      </c>
      <c r="E27" s="98">
        <v>40</v>
      </c>
      <c r="F27" s="98">
        <v>20</v>
      </c>
      <c r="G27" s="98">
        <v>30</v>
      </c>
      <c r="H27" s="98">
        <v>22</v>
      </c>
      <c r="I27" s="98">
        <v>1</v>
      </c>
      <c r="J27" s="98">
        <v>35</v>
      </c>
      <c r="K27" s="98">
        <v>7</v>
      </c>
      <c r="L27" s="98">
        <v>1</v>
      </c>
      <c r="M27" s="98">
        <v>1</v>
      </c>
      <c r="N27" s="98">
        <v>1</v>
      </c>
      <c r="O27" s="98">
        <v>1</v>
      </c>
      <c r="P27" s="98">
        <v>5</v>
      </c>
    </row>
    <row r="28" spans="1:16" s="111" customFormat="1" ht="18" customHeight="1">
      <c r="A28" s="436">
        <v>10</v>
      </c>
      <c r="B28" s="437" t="s">
        <v>146</v>
      </c>
      <c r="C28" s="97" t="s">
        <v>80</v>
      </c>
      <c r="D28" s="98">
        <v>40</v>
      </c>
      <c r="E28" s="98">
        <v>0</v>
      </c>
      <c r="F28" s="98">
        <v>16</v>
      </c>
      <c r="G28" s="98">
        <v>15</v>
      </c>
      <c r="H28" s="98">
        <v>1</v>
      </c>
      <c r="I28" s="98">
        <v>1</v>
      </c>
      <c r="J28" s="98"/>
      <c r="K28" s="98">
        <v>7</v>
      </c>
      <c r="L28" s="98">
        <v>1</v>
      </c>
      <c r="M28" s="98">
        <v>1</v>
      </c>
      <c r="N28" s="98">
        <v>1</v>
      </c>
      <c r="O28" s="98">
        <v>1</v>
      </c>
      <c r="P28" s="98">
        <v>1</v>
      </c>
    </row>
    <row r="29" spans="1:16" s="111" customFormat="1" ht="18" customHeight="1">
      <c r="A29" s="436"/>
      <c r="B29" s="437"/>
      <c r="C29" s="97" t="s">
        <v>81</v>
      </c>
      <c r="D29" s="98">
        <v>40</v>
      </c>
      <c r="E29" s="98">
        <v>60</v>
      </c>
      <c r="F29" s="98">
        <v>16</v>
      </c>
      <c r="G29" s="98"/>
      <c r="H29" s="98">
        <v>1</v>
      </c>
      <c r="I29" s="98">
        <v>1</v>
      </c>
      <c r="J29" s="98">
        <v>25</v>
      </c>
      <c r="K29" s="98"/>
      <c r="L29" s="98">
        <v>1</v>
      </c>
      <c r="M29" s="98">
        <v>1</v>
      </c>
      <c r="N29" s="98">
        <v>1</v>
      </c>
      <c r="O29" s="98">
        <v>1</v>
      </c>
      <c r="P29" s="98">
        <v>14</v>
      </c>
    </row>
    <row r="30" spans="1:16" s="111" customFormat="1" ht="18" customHeight="1">
      <c r="A30" s="436">
        <v>11</v>
      </c>
      <c r="B30" s="437" t="s">
        <v>147</v>
      </c>
      <c r="C30" s="97" t="s">
        <v>80</v>
      </c>
      <c r="D30" s="98">
        <v>170</v>
      </c>
      <c r="E30" s="98">
        <v>90</v>
      </c>
      <c r="F30" s="98">
        <v>27</v>
      </c>
      <c r="G30" s="98">
        <v>27</v>
      </c>
      <c r="H30" s="99">
        <v>1</v>
      </c>
      <c r="I30" s="99">
        <v>1</v>
      </c>
      <c r="J30" s="99">
        <v>20</v>
      </c>
      <c r="K30" s="99">
        <v>4</v>
      </c>
      <c r="L30" s="99">
        <v>1</v>
      </c>
      <c r="M30" s="99">
        <v>1</v>
      </c>
      <c r="N30" s="99">
        <v>1</v>
      </c>
      <c r="O30" s="99">
        <v>1</v>
      </c>
      <c r="P30" s="99">
        <v>2</v>
      </c>
    </row>
    <row r="31" spans="1:16" s="111" customFormat="1" ht="18" customHeight="1">
      <c r="A31" s="436"/>
      <c r="B31" s="437"/>
      <c r="C31" s="97" t="s">
        <v>81</v>
      </c>
      <c r="D31" s="98">
        <v>100</v>
      </c>
      <c r="E31" s="98"/>
      <c r="F31" s="98">
        <v>20</v>
      </c>
      <c r="G31" s="98">
        <v>20</v>
      </c>
      <c r="H31" s="113"/>
      <c r="I31" s="113"/>
      <c r="J31" s="113"/>
      <c r="K31" s="117"/>
      <c r="L31" s="114"/>
      <c r="M31" s="115"/>
      <c r="N31" s="115"/>
      <c r="O31" s="115"/>
      <c r="P31" s="99">
        <v>4</v>
      </c>
    </row>
    <row r="32" spans="1:16" s="111" customFormat="1" ht="18" customHeight="1">
      <c r="A32" s="436">
        <v>12</v>
      </c>
      <c r="B32" s="437" t="s">
        <v>148</v>
      </c>
      <c r="C32" s="97" t="s">
        <v>80</v>
      </c>
      <c r="D32" s="98">
        <v>100</v>
      </c>
      <c r="E32" s="98">
        <v>0</v>
      </c>
      <c r="F32" s="98">
        <v>13</v>
      </c>
      <c r="G32" s="98">
        <v>13</v>
      </c>
      <c r="H32" s="98">
        <v>9</v>
      </c>
      <c r="I32" s="98">
        <v>4</v>
      </c>
      <c r="J32" s="98">
        <v>20</v>
      </c>
      <c r="K32" s="98">
        <v>8</v>
      </c>
      <c r="L32" s="98"/>
      <c r="M32" s="98"/>
      <c r="N32" s="98"/>
      <c r="O32" s="98"/>
      <c r="P32" s="98">
        <v>4</v>
      </c>
    </row>
    <row r="33" spans="1:16" s="111" customFormat="1" ht="18" customHeight="1">
      <c r="A33" s="436"/>
      <c r="B33" s="437"/>
      <c r="C33" s="97" t="s">
        <v>81</v>
      </c>
      <c r="D33" s="98">
        <v>0</v>
      </c>
      <c r="E33" s="98">
        <v>60</v>
      </c>
      <c r="F33" s="98">
        <v>10</v>
      </c>
      <c r="G33" s="98"/>
      <c r="H33" s="98">
        <v>9</v>
      </c>
      <c r="I33" s="98">
        <v>4</v>
      </c>
      <c r="J33" s="98">
        <v>15</v>
      </c>
      <c r="K33" s="98">
        <v>5</v>
      </c>
      <c r="L33" s="98">
        <v>1</v>
      </c>
      <c r="M33" s="98">
        <v>1</v>
      </c>
      <c r="N33" s="98">
        <v>1</v>
      </c>
      <c r="O33" s="98">
        <v>1</v>
      </c>
      <c r="P33" s="98">
        <v>10</v>
      </c>
    </row>
    <row r="34" spans="1:16" s="111" customFormat="1" ht="18" customHeight="1">
      <c r="A34" s="436">
        <v>13</v>
      </c>
      <c r="B34" s="437" t="s">
        <v>113</v>
      </c>
      <c r="C34" s="97" t="s">
        <v>80</v>
      </c>
      <c r="D34" s="98"/>
      <c r="E34" s="98">
        <v>20</v>
      </c>
      <c r="F34" s="98">
        <v>8</v>
      </c>
      <c r="G34" s="98">
        <v>8</v>
      </c>
      <c r="H34" s="98"/>
      <c r="I34" s="98">
        <v>4</v>
      </c>
      <c r="J34" s="98">
        <v>21</v>
      </c>
      <c r="K34" s="98">
        <v>2</v>
      </c>
      <c r="L34" s="98"/>
      <c r="M34" s="98"/>
      <c r="N34" s="98"/>
      <c r="O34" s="98"/>
      <c r="P34" s="116"/>
    </row>
    <row r="35" spans="1:16" s="111" customFormat="1" ht="18" customHeight="1">
      <c r="A35" s="436"/>
      <c r="B35" s="437"/>
      <c r="C35" s="97" t="s">
        <v>81</v>
      </c>
      <c r="D35" s="98"/>
      <c r="E35" s="98">
        <v>164</v>
      </c>
      <c r="F35" s="99">
        <v>8</v>
      </c>
      <c r="G35" s="100">
        <v>8</v>
      </c>
      <c r="H35" s="99"/>
      <c r="I35" s="99">
        <v>4</v>
      </c>
      <c r="J35" s="99">
        <v>25</v>
      </c>
      <c r="K35" s="101">
        <v>2</v>
      </c>
      <c r="L35" s="99">
        <v>1</v>
      </c>
      <c r="M35" s="99">
        <v>1</v>
      </c>
      <c r="N35" s="99">
        <v>1</v>
      </c>
      <c r="O35" s="99">
        <v>1</v>
      </c>
      <c r="P35" s="97">
        <v>8</v>
      </c>
    </row>
    <row r="36" spans="1:16" s="111" customFormat="1" ht="18" customHeight="1">
      <c r="A36" s="436">
        <v>14</v>
      </c>
      <c r="B36" s="437" t="s">
        <v>117</v>
      </c>
      <c r="C36" s="97" t="s">
        <v>80</v>
      </c>
      <c r="D36" s="98">
        <v>118</v>
      </c>
      <c r="E36" s="98"/>
      <c r="F36" s="99">
        <v>20</v>
      </c>
      <c r="G36" s="100">
        <v>30</v>
      </c>
      <c r="H36" s="99">
        <v>6</v>
      </c>
      <c r="I36" s="99"/>
      <c r="J36" s="99">
        <v>20</v>
      </c>
      <c r="K36" s="101">
        <v>1</v>
      </c>
      <c r="L36" s="118"/>
      <c r="M36" s="119"/>
      <c r="N36" s="119"/>
      <c r="O36" s="119"/>
      <c r="P36" s="97">
        <v>2</v>
      </c>
    </row>
    <row r="37" spans="1:16" s="111" customFormat="1" ht="18" customHeight="1">
      <c r="A37" s="436"/>
      <c r="B37" s="437"/>
      <c r="C37" s="97" t="s">
        <v>81</v>
      </c>
      <c r="D37" s="98">
        <v>180</v>
      </c>
      <c r="E37" s="98"/>
      <c r="F37" s="99">
        <v>7</v>
      </c>
      <c r="G37" s="100"/>
      <c r="H37" s="99">
        <v>21</v>
      </c>
      <c r="I37" s="99"/>
      <c r="J37" s="99">
        <v>24</v>
      </c>
      <c r="K37" s="101">
        <v>4</v>
      </c>
      <c r="L37" s="118"/>
      <c r="M37" s="119"/>
      <c r="N37" s="119"/>
      <c r="O37" s="97">
        <v>1</v>
      </c>
      <c r="P37" s="97">
        <v>26</v>
      </c>
    </row>
    <row r="38" spans="1:16" s="111" customFormat="1" ht="18" customHeight="1">
      <c r="A38" s="436">
        <v>15</v>
      </c>
      <c r="B38" s="437" t="s">
        <v>149</v>
      </c>
      <c r="C38" s="97" t="s">
        <v>80</v>
      </c>
      <c r="D38" s="98">
        <v>210</v>
      </c>
      <c r="E38" s="98"/>
      <c r="F38" s="98">
        <v>20</v>
      </c>
      <c r="G38" s="98">
        <v>30</v>
      </c>
      <c r="H38" s="98">
        <v>1</v>
      </c>
      <c r="I38" s="98"/>
      <c r="J38" s="98" t="s">
        <v>144</v>
      </c>
      <c r="K38" s="98" t="s">
        <v>144</v>
      </c>
      <c r="L38" s="98"/>
      <c r="M38" s="98"/>
      <c r="N38" s="98"/>
      <c r="O38" s="98">
        <v>1</v>
      </c>
      <c r="P38" s="98">
        <v>2</v>
      </c>
    </row>
    <row r="39" spans="1:16" s="111" customFormat="1" ht="18" customHeight="1">
      <c r="A39" s="436"/>
      <c r="B39" s="437"/>
      <c r="C39" s="97" t="s">
        <v>81</v>
      </c>
      <c r="D39" s="98">
        <v>150</v>
      </c>
      <c r="E39" s="98"/>
      <c r="F39" s="98">
        <v>17</v>
      </c>
      <c r="G39" s="98">
        <v>7</v>
      </c>
      <c r="H39" s="98">
        <v>5</v>
      </c>
      <c r="I39" s="98"/>
      <c r="J39" s="98">
        <v>37</v>
      </c>
      <c r="K39" s="98">
        <v>37</v>
      </c>
      <c r="L39" s="98"/>
      <c r="M39" s="98"/>
      <c r="N39" s="98"/>
      <c r="O39" s="98">
        <v>3</v>
      </c>
      <c r="P39" s="98">
        <v>10</v>
      </c>
    </row>
    <row r="40" spans="1:16" s="111" customFormat="1" ht="18" customHeight="1">
      <c r="A40" s="436">
        <v>16</v>
      </c>
      <c r="B40" s="437" t="s">
        <v>119</v>
      </c>
      <c r="C40" s="97" t="s">
        <v>80</v>
      </c>
      <c r="D40" s="98">
        <v>92</v>
      </c>
      <c r="E40" s="98"/>
      <c r="F40" s="120"/>
      <c r="G40" s="121">
        <v>9</v>
      </c>
      <c r="H40" s="113">
        <v>8</v>
      </c>
      <c r="I40" s="113"/>
      <c r="J40" s="113">
        <v>0</v>
      </c>
      <c r="K40" s="117">
        <v>1</v>
      </c>
      <c r="L40" s="114"/>
      <c r="M40" s="115"/>
      <c r="N40" s="115"/>
      <c r="O40" s="115"/>
      <c r="P40" s="116">
        <v>7</v>
      </c>
    </row>
    <row r="41" spans="1:16" s="111" customFormat="1" ht="18" customHeight="1">
      <c r="A41" s="436"/>
      <c r="B41" s="437"/>
      <c r="C41" s="97" t="s">
        <v>81</v>
      </c>
      <c r="D41" s="98">
        <v>100</v>
      </c>
      <c r="E41" s="98"/>
      <c r="F41" s="120"/>
      <c r="G41" s="121">
        <v>4</v>
      </c>
      <c r="H41" s="113">
        <v>14</v>
      </c>
      <c r="I41" s="113"/>
      <c r="J41" s="113">
        <v>35</v>
      </c>
      <c r="K41" s="117">
        <v>1</v>
      </c>
      <c r="L41" s="114"/>
      <c r="M41" s="115"/>
      <c r="N41" s="115"/>
      <c r="O41" s="115"/>
      <c r="P41" s="116">
        <v>6</v>
      </c>
    </row>
    <row r="42" spans="1:16" s="111" customFormat="1" ht="18" customHeight="1">
      <c r="A42" s="436">
        <v>17</v>
      </c>
      <c r="B42" s="437" t="s">
        <v>150</v>
      </c>
      <c r="C42" s="97" t="s">
        <v>80</v>
      </c>
      <c r="D42" s="98">
        <v>80</v>
      </c>
      <c r="E42" s="98">
        <v>150</v>
      </c>
      <c r="F42" s="98">
        <v>28</v>
      </c>
      <c r="G42" s="98">
        <v>28</v>
      </c>
      <c r="H42" s="98">
        <v>7</v>
      </c>
      <c r="I42" s="98"/>
      <c r="J42" s="98"/>
      <c r="K42" s="98">
        <v>2</v>
      </c>
      <c r="L42" s="98"/>
      <c r="M42" s="98"/>
      <c r="N42" s="98"/>
      <c r="O42" s="98"/>
      <c r="P42" s="98">
        <v>6</v>
      </c>
    </row>
    <row r="43" spans="1:16" s="111" customFormat="1" ht="18" customHeight="1">
      <c r="A43" s="436"/>
      <c r="B43" s="437"/>
      <c r="C43" s="97" t="s">
        <v>81</v>
      </c>
      <c r="D43" s="98">
        <v>200</v>
      </c>
      <c r="E43" s="98">
        <v>25</v>
      </c>
      <c r="F43" s="98">
        <v>0</v>
      </c>
      <c r="G43" s="98">
        <v>10</v>
      </c>
      <c r="H43" s="98">
        <v>14</v>
      </c>
      <c r="I43" s="98">
        <v>4</v>
      </c>
      <c r="J43" s="98">
        <v>26</v>
      </c>
      <c r="K43" s="98"/>
      <c r="L43" s="98">
        <v>1</v>
      </c>
      <c r="M43" s="98">
        <v>1</v>
      </c>
      <c r="N43" s="98">
        <v>1</v>
      </c>
      <c r="O43" s="98"/>
      <c r="P43" s="98">
        <v>22</v>
      </c>
    </row>
    <row r="44" spans="1:16" s="111" customFormat="1" ht="18" customHeight="1">
      <c r="A44" s="436">
        <v>18</v>
      </c>
      <c r="B44" s="437" t="s">
        <v>151</v>
      </c>
      <c r="C44" s="97" t="s">
        <v>80</v>
      </c>
      <c r="D44" s="98">
        <v>120</v>
      </c>
      <c r="E44" s="98">
        <v>90</v>
      </c>
      <c r="F44" s="98">
        <v>23</v>
      </c>
      <c r="G44" s="98">
        <v>35</v>
      </c>
      <c r="H44" s="98">
        <v>8</v>
      </c>
      <c r="I44" s="98"/>
      <c r="J44" s="98">
        <v>24</v>
      </c>
      <c r="K44" s="98">
        <v>1</v>
      </c>
      <c r="L44" s="98">
        <v>0</v>
      </c>
      <c r="M44" s="98"/>
      <c r="N44" s="98">
        <v>0</v>
      </c>
      <c r="O44" s="98"/>
      <c r="P44" s="98">
        <v>3</v>
      </c>
    </row>
    <row r="45" spans="1:16" s="111" customFormat="1" ht="18" customHeight="1">
      <c r="A45" s="436"/>
      <c r="B45" s="437"/>
      <c r="C45" s="97" t="s">
        <v>81</v>
      </c>
      <c r="D45" s="98">
        <v>80</v>
      </c>
      <c r="E45" s="98">
        <v>40</v>
      </c>
      <c r="F45" s="98">
        <v>20</v>
      </c>
      <c r="G45" s="98">
        <v>30</v>
      </c>
      <c r="H45" s="98">
        <v>22</v>
      </c>
      <c r="I45" s="98">
        <v>1</v>
      </c>
      <c r="J45" s="98">
        <v>35</v>
      </c>
      <c r="K45" s="98">
        <v>7</v>
      </c>
      <c r="L45" s="98">
        <v>1</v>
      </c>
      <c r="M45" s="98">
        <v>1</v>
      </c>
      <c r="N45" s="98">
        <v>1</v>
      </c>
      <c r="O45" s="98">
        <v>1</v>
      </c>
      <c r="P45" s="98">
        <v>5</v>
      </c>
    </row>
    <row r="46" spans="1:16" s="111" customFormat="1" ht="18" customHeight="1">
      <c r="A46" s="436">
        <v>19</v>
      </c>
      <c r="B46" s="437" t="s">
        <v>152</v>
      </c>
      <c r="C46" s="97" t="s">
        <v>80</v>
      </c>
      <c r="D46" s="98">
        <v>74</v>
      </c>
      <c r="E46" s="98">
        <v>96</v>
      </c>
      <c r="F46" s="99">
        <v>11</v>
      </c>
      <c r="G46" s="107">
        <v>5</v>
      </c>
      <c r="H46" s="99"/>
      <c r="I46" s="99"/>
      <c r="J46" s="99">
        <v>12</v>
      </c>
      <c r="K46" s="101">
        <v>1</v>
      </c>
      <c r="L46" s="108"/>
      <c r="M46" s="109"/>
      <c r="N46" s="109"/>
      <c r="O46" s="109"/>
      <c r="P46" s="110">
        <v>1</v>
      </c>
    </row>
    <row r="47" spans="1:16" s="111" customFormat="1" ht="18" customHeight="1">
      <c r="A47" s="436"/>
      <c r="B47" s="437"/>
      <c r="C47" s="97" t="s">
        <v>81</v>
      </c>
      <c r="D47" s="98">
        <v>85</v>
      </c>
      <c r="E47" s="98">
        <v>20</v>
      </c>
      <c r="F47" s="99">
        <v>5</v>
      </c>
      <c r="G47" s="107">
        <v>5</v>
      </c>
      <c r="H47" s="99">
        <v>10</v>
      </c>
      <c r="I47" s="99">
        <v>1</v>
      </c>
      <c r="J47" s="99">
        <v>12</v>
      </c>
      <c r="K47" s="101">
        <v>1</v>
      </c>
      <c r="L47" s="112">
        <v>1</v>
      </c>
      <c r="M47" s="112">
        <v>1</v>
      </c>
      <c r="N47" s="112">
        <v>1</v>
      </c>
      <c r="O47" s="112">
        <v>1</v>
      </c>
      <c r="P47" s="112">
        <v>9</v>
      </c>
    </row>
    <row r="48" spans="1:16" s="111" customFormat="1" ht="18" customHeight="1">
      <c r="A48" s="436">
        <v>20</v>
      </c>
      <c r="B48" s="437" t="s">
        <v>106</v>
      </c>
      <c r="C48" s="97" t="s">
        <v>80</v>
      </c>
      <c r="D48" s="134">
        <v>155</v>
      </c>
      <c r="E48" s="134"/>
      <c r="F48" s="134">
        <v>6</v>
      </c>
      <c r="G48" s="134">
        <v>13</v>
      </c>
      <c r="H48" s="134">
        <v>8</v>
      </c>
      <c r="I48" s="134"/>
      <c r="J48" s="134">
        <v>0</v>
      </c>
      <c r="K48" s="134">
        <v>6</v>
      </c>
      <c r="L48" s="134"/>
      <c r="M48" s="134"/>
      <c r="N48" s="134"/>
      <c r="O48" s="134"/>
      <c r="P48" s="134">
        <v>0</v>
      </c>
    </row>
    <row r="49" spans="1:16" s="111" customFormat="1" ht="18" customHeight="1">
      <c r="A49" s="436"/>
      <c r="B49" s="444"/>
      <c r="C49" s="97" t="s">
        <v>81</v>
      </c>
      <c r="D49" s="134">
        <v>15</v>
      </c>
      <c r="E49" s="134"/>
      <c r="F49" s="134">
        <v>7</v>
      </c>
      <c r="G49" s="134">
        <v>0</v>
      </c>
      <c r="H49" s="134">
        <v>3</v>
      </c>
      <c r="I49" s="134"/>
      <c r="J49" s="134">
        <v>35</v>
      </c>
      <c r="K49" s="134">
        <v>7</v>
      </c>
      <c r="L49" s="134"/>
      <c r="M49" s="134"/>
      <c r="N49" s="134"/>
      <c r="O49" s="134"/>
      <c r="P49" s="134">
        <v>13</v>
      </c>
    </row>
    <row r="50" spans="1:16" s="111" customFormat="1" ht="18" customHeight="1">
      <c r="A50" s="436">
        <v>21</v>
      </c>
      <c r="B50" s="437" t="s">
        <v>93</v>
      </c>
      <c r="C50" s="97" t="s">
        <v>80</v>
      </c>
      <c r="D50" s="134"/>
      <c r="E50" s="134">
        <v>110</v>
      </c>
      <c r="F50" s="134">
        <v>12</v>
      </c>
      <c r="G50" s="134">
        <v>16</v>
      </c>
      <c r="H50" s="134"/>
      <c r="I50" s="134">
        <v>4</v>
      </c>
      <c r="J50" s="134">
        <v>20</v>
      </c>
      <c r="K50" s="134">
        <v>1</v>
      </c>
      <c r="L50" s="134">
        <v>0</v>
      </c>
      <c r="M50" s="134">
        <v>0</v>
      </c>
      <c r="N50" s="134">
        <v>1</v>
      </c>
      <c r="O50" s="134">
        <v>1</v>
      </c>
      <c r="P50" s="134">
        <v>0</v>
      </c>
    </row>
    <row r="51" spans="1:16" s="111" customFormat="1" ht="18" customHeight="1">
      <c r="A51" s="436"/>
      <c r="B51" s="444"/>
      <c r="C51" s="97" t="s">
        <v>81</v>
      </c>
      <c r="D51" s="134"/>
      <c r="E51" s="134">
        <v>65</v>
      </c>
      <c r="F51" s="134">
        <v>6</v>
      </c>
      <c r="G51" s="134">
        <v>2</v>
      </c>
      <c r="H51" s="134"/>
      <c r="I51" s="134">
        <v>0</v>
      </c>
      <c r="J51" s="134">
        <v>20</v>
      </c>
      <c r="K51" s="134">
        <v>1</v>
      </c>
      <c r="L51" s="134">
        <v>1</v>
      </c>
      <c r="M51" s="134">
        <v>1</v>
      </c>
      <c r="N51" s="134">
        <v>0</v>
      </c>
      <c r="O51" s="134">
        <v>0</v>
      </c>
      <c r="P51" s="134">
        <v>0</v>
      </c>
    </row>
    <row r="52" spans="1:16" s="111" customFormat="1" ht="18" customHeight="1">
      <c r="A52" s="436">
        <v>22</v>
      </c>
      <c r="B52" s="437" t="s">
        <v>94</v>
      </c>
      <c r="C52" s="97" t="s">
        <v>80</v>
      </c>
      <c r="D52" s="134"/>
      <c r="E52" s="134">
        <v>210</v>
      </c>
      <c r="F52" s="134">
        <v>12</v>
      </c>
      <c r="G52" s="134">
        <v>14</v>
      </c>
      <c r="H52" s="134"/>
      <c r="I52" s="134">
        <v>4</v>
      </c>
      <c r="J52" s="134">
        <v>20</v>
      </c>
      <c r="K52" s="134">
        <v>1</v>
      </c>
      <c r="L52" s="134">
        <v>1</v>
      </c>
      <c r="M52" s="134">
        <v>1</v>
      </c>
      <c r="N52" s="134">
        <v>1</v>
      </c>
      <c r="O52" s="134">
        <v>1</v>
      </c>
      <c r="P52" s="134">
        <v>12</v>
      </c>
    </row>
    <row r="53" spans="1:16" s="111" customFormat="1" ht="18" customHeight="1">
      <c r="A53" s="436"/>
      <c r="B53" s="444"/>
      <c r="C53" s="97" t="s">
        <v>81</v>
      </c>
      <c r="D53" s="134"/>
      <c r="E53" s="134">
        <v>44</v>
      </c>
      <c r="F53" s="134">
        <v>1</v>
      </c>
      <c r="G53" s="134">
        <v>0</v>
      </c>
      <c r="H53" s="134"/>
      <c r="I53" s="134">
        <v>0</v>
      </c>
      <c r="J53" s="134">
        <v>20</v>
      </c>
      <c r="K53" s="134">
        <v>1</v>
      </c>
      <c r="L53" s="134">
        <v>0</v>
      </c>
      <c r="M53" s="134">
        <v>0</v>
      </c>
      <c r="N53" s="134">
        <v>0</v>
      </c>
      <c r="O53" s="134">
        <v>0</v>
      </c>
      <c r="P53" s="134">
        <v>3</v>
      </c>
    </row>
    <row r="54" spans="1:16" s="111" customFormat="1" ht="18" customHeight="1">
      <c r="A54" s="436">
        <v>23</v>
      </c>
      <c r="B54" s="437" t="s">
        <v>104</v>
      </c>
      <c r="C54" s="97" t="s">
        <v>80</v>
      </c>
      <c r="D54" s="134"/>
      <c r="E54" s="134">
        <v>90</v>
      </c>
      <c r="F54" s="134">
        <v>12</v>
      </c>
      <c r="G54" s="134">
        <v>12</v>
      </c>
      <c r="H54" s="134"/>
      <c r="I54" s="134">
        <v>0</v>
      </c>
      <c r="J54" s="134">
        <v>0</v>
      </c>
      <c r="K54" s="134">
        <v>0</v>
      </c>
      <c r="L54" s="134">
        <v>0</v>
      </c>
      <c r="M54" s="134">
        <v>0</v>
      </c>
      <c r="N54" s="134">
        <v>0</v>
      </c>
      <c r="O54" s="134">
        <v>0</v>
      </c>
      <c r="P54" s="134">
        <v>8</v>
      </c>
    </row>
    <row r="55" spans="1:16" s="111" customFormat="1" ht="18" customHeight="1">
      <c r="A55" s="436"/>
      <c r="B55" s="444"/>
      <c r="C55" s="97" t="s">
        <v>81</v>
      </c>
      <c r="D55" s="134"/>
      <c r="E55" s="134">
        <v>72</v>
      </c>
      <c r="F55" s="134">
        <v>12</v>
      </c>
      <c r="G55" s="134">
        <v>0</v>
      </c>
      <c r="H55" s="134"/>
      <c r="I55" s="134">
        <v>8</v>
      </c>
      <c r="J55" s="134">
        <v>42</v>
      </c>
      <c r="K55" s="134">
        <v>2</v>
      </c>
      <c r="L55" s="134">
        <v>1</v>
      </c>
      <c r="M55" s="134">
        <v>1</v>
      </c>
      <c r="N55" s="134">
        <v>1</v>
      </c>
      <c r="O55" s="134">
        <v>1</v>
      </c>
      <c r="P55" s="134">
        <v>4</v>
      </c>
    </row>
    <row r="56" spans="1:16" s="111" customFormat="1" ht="18" customHeight="1">
      <c r="A56" s="436">
        <v>24</v>
      </c>
      <c r="B56" s="437" t="s">
        <v>90</v>
      </c>
      <c r="C56" s="97" t="s">
        <v>80</v>
      </c>
      <c r="D56" s="134"/>
      <c r="E56" s="134">
        <v>135</v>
      </c>
      <c r="F56" s="134">
        <v>10</v>
      </c>
      <c r="G56" s="134">
        <v>10</v>
      </c>
      <c r="H56" s="134"/>
      <c r="I56" s="134">
        <v>0</v>
      </c>
      <c r="J56" s="134">
        <v>20</v>
      </c>
      <c r="K56" s="134">
        <v>1</v>
      </c>
      <c r="L56" s="134">
        <v>0</v>
      </c>
      <c r="M56" s="134">
        <v>0</v>
      </c>
      <c r="N56" s="134">
        <v>0</v>
      </c>
      <c r="O56" s="134">
        <v>0</v>
      </c>
      <c r="P56" s="134">
        <v>6</v>
      </c>
    </row>
    <row r="57" spans="1:16" s="111" customFormat="1" ht="18" customHeight="1">
      <c r="A57" s="436"/>
      <c r="B57" s="444"/>
      <c r="C57" s="97" t="s">
        <v>81</v>
      </c>
      <c r="D57" s="134"/>
      <c r="E57" s="134">
        <v>0</v>
      </c>
      <c r="F57" s="134">
        <v>0</v>
      </c>
      <c r="G57" s="134">
        <v>0</v>
      </c>
      <c r="H57" s="134"/>
      <c r="I57" s="134">
        <v>4</v>
      </c>
      <c r="J57" s="134">
        <v>0</v>
      </c>
      <c r="K57" s="134">
        <v>1</v>
      </c>
      <c r="L57" s="134">
        <v>1</v>
      </c>
      <c r="M57" s="134">
        <v>1</v>
      </c>
      <c r="N57" s="134">
        <v>1</v>
      </c>
      <c r="O57" s="134">
        <v>1</v>
      </c>
      <c r="P57" s="134">
        <v>4</v>
      </c>
    </row>
    <row r="58" spans="1:16" s="111" customFormat="1" ht="18" customHeight="1">
      <c r="A58" s="436">
        <v>25</v>
      </c>
      <c r="B58" s="437" t="s">
        <v>99</v>
      </c>
      <c r="C58" s="97" t="s">
        <v>80</v>
      </c>
      <c r="D58" s="134"/>
      <c r="E58" s="134">
        <v>80</v>
      </c>
      <c r="F58" s="134">
        <v>10</v>
      </c>
      <c r="G58" s="134">
        <v>12</v>
      </c>
      <c r="H58" s="134"/>
      <c r="I58" s="134">
        <v>2</v>
      </c>
      <c r="J58" s="134">
        <v>20</v>
      </c>
      <c r="K58" s="134">
        <v>2</v>
      </c>
      <c r="L58" s="134">
        <v>0</v>
      </c>
      <c r="M58" s="134">
        <v>0</v>
      </c>
      <c r="N58" s="134">
        <v>0</v>
      </c>
      <c r="O58" s="134">
        <v>0</v>
      </c>
      <c r="P58" s="134">
        <v>4</v>
      </c>
    </row>
    <row r="59" spans="1:16" s="111" customFormat="1" ht="18" customHeight="1">
      <c r="A59" s="436"/>
      <c r="B59" s="444"/>
      <c r="C59" s="97" t="s">
        <v>81</v>
      </c>
      <c r="D59" s="134"/>
      <c r="E59" s="134">
        <v>100</v>
      </c>
      <c r="F59" s="134">
        <v>0</v>
      </c>
      <c r="G59" s="134">
        <v>0</v>
      </c>
      <c r="H59" s="134"/>
      <c r="I59" s="134">
        <v>1</v>
      </c>
      <c r="J59" s="134">
        <v>0</v>
      </c>
      <c r="K59" s="134">
        <v>1</v>
      </c>
      <c r="L59" s="134"/>
      <c r="M59" s="134"/>
      <c r="N59" s="134">
        <v>1</v>
      </c>
      <c r="O59" s="134">
        <v>1</v>
      </c>
      <c r="P59" s="134">
        <v>4</v>
      </c>
    </row>
    <row r="60" spans="1:16" s="111" customFormat="1" ht="18" customHeight="1">
      <c r="A60" s="436">
        <v>26</v>
      </c>
      <c r="B60" s="437" t="s">
        <v>100</v>
      </c>
      <c r="C60" s="97" t="s">
        <v>80</v>
      </c>
      <c r="D60" s="134"/>
      <c r="E60" s="134">
        <v>180</v>
      </c>
      <c r="F60" s="134">
        <v>13</v>
      </c>
      <c r="G60" s="134">
        <v>13</v>
      </c>
      <c r="H60" s="134"/>
      <c r="I60" s="134">
        <v>1</v>
      </c>
      <c r="J60" s="134">
        <v>20</v>
      </c>
      <c r="K60" s="134">
        <v>1</v>
      </c>
      <c r="L60" s="134">
        <v>0</v>
      </c>
      <c r="M60" s="134">
        <v>0</v>
      </c>
      <c r="N60" s="134">
        <v>0</v>
      </c>
      <c r="O60" s="134">
        <v>0</v>
      </c>
      <c r="P60" s="134">
        <v>5</v>
      </c>
    </row>
    <row r="61" spans="1:16" s="111" customFormat="1" ht="18" customHeight="1">
      <c r="A61" s="436"/>
      <c r="B61" s="444"/>
      <c r="C61" s="97" t="s">
        <v>81</v>
      </c>
      <c r="D61" s="134"/>
      <c r="E61" s="134">
        <v>100</v>
      </c>
      <c r="F61" s="134">
        <v>6</v>
      </c>
      <c r="G61" s="134">
        <v>18</v>
      </c>
      <c r="H61" s="134"/>
      <c r="I61" s="134">
        <v>1</v>
      </c>
      <c r="J61" s="134">
        <v>20</v>
      </c>
      <c r="K61" s="134">
        <v>3</v>
      </c>
      <c r="L61" s="134">
        <v>0</v>
      </c>
      <c r="M61" s="134">
        <v>1</v>
      </c>
      <c r="N61" s="134">
        <v>1</v>
      </c>
      <c r="O61" s="134">
        <v>1</v>
      </c>
      <c r="P61" s="134">
        <v>10</v>
      </c>
    </row>
    <row r="62" spans="1:16" s="111" customFormat="1" ht="18" customHeight="1">
      <c r="A62" s="436">
        <v>27</v>
      </c>
      <c r="B62" s="437" t="s">
        <v>120</v>
      </c>
      <c r="C62" s="97" t="s">
        <v>80</v>
      </c>
      <c r="D62" s="134">
        <v>95</v>
      </c>
      <c r="E62" s="134"/>
      <c r="F62" s="134">
        <v>20</v>
      </c>
      <c r="G62" s="134">
        <v>20</v>
      </c>
      <c r="H62" s="134">
        <v>4</v>
      </c>
      <c r="I62" s="134"/>
      <c r="J62" s="134">
        <v>0</v>
      </c>
      <c r="K62" s="134">
        <v>1</v>
      </c>
      <c r="L62" s="134"/>
      <c r="M62" s="134"/>
      <c r="N62" s="134"/>
      <c r="O62" s="134"/>
      <c r="P62" s="134">
        <v>0</v>
      </c>
    </row>
    <row r="63" spans="1:16" s="111" customFormat="1" ht="18" customHeight="1">
      <c r="A63" s="436"/>
      <c r="B63" s="444"/>
      <c r="C63" s="97" t="s">
        <v>81</v>
      </c>
      <c r="D63" s="134">
        <v>105</v>
      </c>
      <c r="E63" s="134"/>
      <c r="F63" s="134">
        <v>5</v>
      </c>
      <c r="G63" s="134">
        <v>5</v>
      </c>
      <c r="H63" s="134">
        <v>16</v>
      </c>
      <c r="I63" s="134"/>
      <c r="J63" s="134">
        <v>20</v>
      </c>
      <c r="K63" s="134">
        <v>2</v>
      </c>
      <c r="L63" s="134"/>
      <c r="M63" s="134"/>
      <c r="N63" s="134"/>
      <c r="O63" s="134"/>
      <c r="P63" s="134">
        <v>5</v>
      </c>
    </row>
    <row r="64" spans="1:16" s="111" customFormat="1" ht="18" customHeight="1">
      <c r="A64" s="436">
        <v>28</v>
      </c>
      <c r="B64" s="437" t="s">
        <v>121</v>
      </c>
      <c r="C64" s="97" t="s">
        <v>80</v>
      </c>
      <c r="D64" s="134">
        <v>190</v>
      </c>
      <c r="E64" s="134"/>
      <c r="F64" s="134">
        <v>15</v>
      </c>
      <c r="G64" s="134">
        <v>17</v>
      </c>
      <c r="H64" s="134">
        <v>4</v>
      </c>
      <c r="I64" s="134"/>
      <c r="J64" s="134">
        <v>0</v>
      </c>
      <c r="K64" s="134">
        <v>0</v>
      </c>
      <c r="L64" s="134"/>
      <c r="M64" s="134"/>
      <c r="N64" s="134"/>
      <c r="O64" s="134"/>
      <c r="P64" s="134">
        <v>0</v>
      </c>
    </row>
    <row r="65" spans="1:16" s="111" customFormat="1" ht="18" customHeight="1">
      <c r="A65" s="436"/>
      <c r="B65" s="444"/>
      <c r="C65" s="97" t="s">
        <v>81</v>
      </c>
      <c r="D65" s="134">
        <v>0</v>
      </c>
      <c r="E65" s="134"/>
      <c r="F65" s="134">
        <v>2</v>
      </c>
      <c r="G65" s="134">
        <v>0</v>
      </c>
      <c r="H65" s="134">
        <v>13</v>
      </c>
      <c r="I65" s="134"/>
      <c r="J65" s="134">
        <v>20</v>
      </c>
      <c r="K65" s="134">
        <v>3</v>
      </c>
      <c r="L65" s="134"/>
      <c r="M65" s="134"/>
      <c r="N65" s="134"/>
      <c r="O65" s="134"/>
      <c r="P65" s="134">
        <v>5</v>
      </c>
    </row>
    <row r="66" spans="1:16" s="111" customFormat="1" ht="18" customHeight="1">
      <c r="A66" s="436">
        <v>29</v>
      </c>
      <c r="B66" s="437" t="s">
        <v>122</v>
      </c>
      <c r="C66" s="97" t="s">
        <v>80</v>
      </c>
      <c r="D66" s="134"/>
      <c r="E66" s="134">
        <v>0</v>
      </c>
      <c r="F66" s="134">
        <v>8</v>
      </c>
      <c r="G66" s="134">
        <v>6</v>
      </c>
      <c r="H66" s="134"/>
      <c r="I66" s="134">
        <v>0</v>
      </c>
      <c r="J66" s="134">
        <v>0</v>
      </c>
      <c r="K66" s="134">
        <v>0</v>
      </c>
      <c r="L66" s="134">
        <v>0</v>
      </c>
      <c r="M66" s="134">
        <v>0</v>
      </c>
      <c r="N66" s="134">
        <v>0</v>
      </c>
      <c r="O66" s="134">
        <v>0</v>
      </c>
      <c r="P66" s="134">
        <v>5</v>
      </c>
    </row>
    <row r="67" spans="1:16" s="111" customFormat="1" ht="18" customHeight="1">
      <c r="A67" s="436"/>
      <c r="B67" s="444"/>
      <c r="C67" s="97" t="s">
        <v>81</v>
      </c>
      <c r="D67" s="134"/>
      <c r="E67" s="134">
        <v>100</v>
      </c>
      <c r="F67" s="134">
        <v>2</v>
      </c>
      <c r="G67" s="134">
        <v>4</v>
      </c>
      <c r="H67" s="134"/>
      <c r="I67" s="134">
        <v>4</v>
      </c>
      <c r="J67" s="134">
        <v>22</v>
      </c>
      <c r="K67" s="134">
        <v>2</v>
      </c>
      <c r="L67" s="134">
        <v>1</v>
      </c>
      <c r="M67" s="134">
        <v>1</v>
      </c>
      <c r="N67" s="134">
        <v>1</v>
      </c>
      <c r="O67" s="134">
        <v>1</v>
      </c>
      <c r="P67" s="134">
        <v>5</v>
      </c>
    </row>
    <row r="68" spans="1:16" s="111" customFormat="1" ht="18" customHeight="1">
      <c r="A68" s="436">
        <v>30</v>
      </c>
      <c r="B68" s="437" t="s">
        <v>123</v>
      </c>
      <c r="C68" s="97" t="s">
        <v>80</v>
      </c>
      <c r="D68" s="134">
        <v>162</v>
      </c>
      <c r="E68" s="134"/>
      <c r="F68" s="134">
        <v>14</v>
      </c>
      <c r="G68" s="134">
        <v>20</v>
      </c>
      <c r="H68" s="134">
        <v>20</v>
      </c>
      <c r="I68" s="134"/>
      <c r="J68" s="134">
        <v>0</v>
      </c>
      <c r="K68" s="134">
        <v>1</v>
      </c>
      <c r="L68" s="134"/>
      <c r="M68" s="134"/>
      <c r="N68" s="134"/>
      <c r="O68" s="134"/>
      <c r="P68" s="134">
        <v>0</v>
      </c>
    </row>
    <row r="69" spans="1:16" s="111" customFormat="1" ht="18" customHeight="1">
      <c r="A69" s="436"/>
      <c r="B69" s="444"/>
      <c r="C69" s="97" t="s">
        <v>81</v>
      </c>
      <c r="D69" s="134">
        <v>50</v>
      </c>
      <c r="E69" s="134"/>
      <c r="F69" s="134">
        <v>6</v>
      </c>
      <c r="G69" s="134">
        <v>0</v>
      </c>
      <c r="H69" s="134">
        <v>16</v>
      </c>
      <c r="I69" s="134"/>
      <c r="J69" s="134">
        <v>70</v>
      </c>
      <c r="K69" s="134">
        <v>2</v>
      </c>
      <c r="L69" s="134"/>
      <c r="M69" s="134"/>
      <c r="N69" s="134"/>
      <c r="O69" s="134"/>
      <c r="P69" s="134">
        <v>4</v>
      </c>
    </row>
    <row r="70" spans="1:16" s="111" customFormat="1" ht="18" customHeight="1">
      <c r="A70" s="436">
        <v>31</v>
      </c>
      <c r="B70" s="437" t="s">
        <v>124</v>
      </c>
      <c r="C70" s="97" t="s">
        <v>80</v>
      </c>
      <c r="D70" s="134">
        <v>398</v>
      </c>
      <c r="E70" s="134"/>
      <c r="F70" s="134">
        <v>33</v>
      </c>
      <c r="G70" s="134">
        <v>33</v>
      </c>
      <c r="H70" s="134">
        <v>7</v>
      </c>
      <c r="I70" s="134"/>
      <c r="J70" s="134">
        <v>0</v>
      </c>
      <c r="K70" s="134">
        <v>2</v>
      </c>
      <c r="L70" s="134"/>
      <c r="M70" s="134"/>
      <c r="N70" s="134"/>
      <c r="O70" s="134"/>
      <c r="P70" s="134">
        <v>28</v>
      </c>
    </row>
    <row r="71" spans="1:16" s="111" customFormat="1" ht="18" customHeight="1">
      <c r="A71" s="436"/>
      <c r="B71" s="444"/>
      <c r="C71" s="97" t="s">
        <v>81</v>
      </c>
      <c r="D71" s="134">
        <v>70</v>
      </c>
      <c r="E71" s="134"/>
      <c r="F71" s="134">
        <v>5</v>
      </c>
      <c r="G71" s="134">
        <v>31</v>
      </c>
      <c r="H71" s="134">
        <v>26</v>
      </c>
      <c r="I71" s="134"/>
      <c r="J71" s="134">
        <v>160</v>
      </c>
      <c r="K71" s="134">
        <v>2</v>
      </c>
      <c r="L71" s="134"/>
      <c r="M71" s="134"/>
      <c r="N71" s="134"/>
      <c r="O71" s="134"/>
      <c r="P71" s="134">
        <v>10</v>
      </c>
    </row>
    <row r="72" spans="1:16" s="111" customFormat="1" ht="18" customHeight="1">
      <c r="A72" s="436">
        <v>32</v>
      </c>
      <c r="B72" s="437" t="s">
        <v>125</v>
      </c>
      <c r="C72" s="97" t="s">
        <v>80</v>
      </c>
      <c r="D72" s="134">
        <v>300</v>
      </c>
      <c r="E72" s="134"/>
      <c r="F72" s="134">
        <v>27</v>
      </c>
      <c r="G72" s="134">
        <v>27</v>
      </c>
      <c r="H72" s="134">
        <v>7</v>
      </c>
      <c r="I72" s="134"/>
      <c r="J72" s="134">
        <v>0</v>
      </c>
      <c r="K72" s="134">
        <v>0</v>
      </c>
      <c r="L72" s="134"/>
      <c r="M72" s="134"/>
      <c r="N72" s="134"/>
      <c r="O72" s="134"/>
      <c r="P72" s="134">
        <v>2</v>
      </c>
    </row>
    <row r="73" spans="1:16" s="111" customFormat="1" ht="18" customHeight="1">
      <c r="A73" s="436"/>
      <c r="B73" s="444"/>
      <c r="C73" s="97" t="s">
        <v>81</v>
      </c>
      <c r="D73" s="134">
        <v>20</v>
      </c>
      <c r="E73" s="134"/>
      <c r="F73" s="134">
        <v>0</v>
      </c>
      <c r="G73" s="134">
        <v>0</v>
      </c>
      <c r="H73" s="134">
        <v>20</v>
      </c>
      <c r="I73" s="134"/>
      <c r="J73" s="134">
        <v>35</v>
      </c>
      <c r="K73" s="134">
        <v>5</v>
      </c>
      <c r="L73" s="134"/>
      <c r="M73" s="134"/>
      <c r="N73" s="134"/>
      <c r="O73" s="134"/>
      <c r="P73" s="134">
        <v>5</v>
      </c>
    </row>
    <row r="74" spans="1:16" s="111" customFormat="1" ht="18" customHeight="1">
      <c r="A74" s="436">
        <v>33</v>
      </c>
      <c r="B74" s="437" t="s">
        <v>126</v>
      </c>
      <c r="C74" s="97" t="s">
        <v>80</v>
      </c>
      <c r="D74" s="134"/>
      <c r="E74" s="134">
        <v>0</v>
      </c>
      <c r="F74" s="134">
        <v>14</v>
      </c>
      <c r="G74" s="134">
        <v>14</v>
      </c>
      <c r="H74" s="134"/>
      <c r="I74" s="134">
        <v>4</v>
      </c>
      <c r="J74" s="134">
        <v>0</v>
      </c>
      <c r="K74" s="134">
        <v>0</v>
      </c>
      <c r="L74" s="134">
        <v>1</v>
      </c>
      <c r="M74" s="134">
        <v>1</v>
      </c>
      <c r="N74" s="134">
        <v>1</v>
      </c>
      <c r="O74" s="134">
        <v>1</v>
      </c>
      <c r="P74" s="134"/>
    </row>
    <row r="75" spans="1:16" s="111" customFormat="1" ht="18" customHeight="1">
      <c r="A75" s="436"/>
      <c r="B75" s="444"/>
      <c r="C75" s="97" t="s">
        <v>81</v>
      </c>
      <c r="D75" s="134"/>
      <c r="E75" s="134">
        <v>40</v>
      </c>
      <c r="F75" s="134">
        <v>0</v>
      </c>
      <c r="G75" s="134">
        <v>0</v>
      </c>
      <c r="H75" s="134"/>
      <c r="I75" s="134">
        <v>4</v>
      </c>
      <c r="J75" s="134">
        <v>45</v>
      </c>
      <c r="K75" s="134">
        <v>4</v>
      </c>
      <c r="L75" s="134">
        <v>1</v>
      </c>
      <c r="M75" s="134">
        <v>1</v>
      </c>
      <c r="N75" s="134">
        <v>1</v>
      </c>
      <c r="O75" s="134">
        <v>1</v>
      </c>
      <c r="P75" s="134"/>
    </row>
    <row r="76" spans="1:16" s="111" customFormat="1" ht="18" customHeight="1">
      <c r="A76" s="436">
        <v>34</v>
      </c>
      <c r="B76" s="437" t="s">
        <v>127</v>
      </c>
      <c r="C76" s="97" t="s">
        <v>80</v>
      </c>
      <c r="D76" s="134">
        <v>200</v>
      </c>
      <c r="E76" s="134"/>
      <c r="F76" s="134">
        <v>22</v>
      </c>
      <c r="G76" s="134">
        <v>21</v>
      </c>
      <c r="H76" s="134">
        <v>31</v>
      </c>
      <c r="I76" s="134"/>
      <c r="J76" s="134">
        <v>0</v>
      </c>
      <c r="K76" s="134">
        <v>1</v>
      </c>
      <c r="L76" s="134"/>
      <c r="M76" s="134"/>
      <c r="N76" s="134"/>
      <c r="O76" s="134"/>
      <c r="P76" s="134">
        <v>0</v>
      </c>
    </row>
    <row r="77" spans="1:16" s="111" customFormat="1" ht="18" customHeight="1">
      <c r="A77" s="436"/>
      <c r="B77" s="444"/>
      <c r="C77" s="97" t="s">
        <v>81</v>
      </c>
      <c r="D77" s="134">
        <v>202</v>
      </c>
      <c r="E77" s="134"/>
      <c r="F77" s="134">
        <v>9</v>
      </c>
      <c r="G77" s="134">
        <v>10</v>
      </c>
      <c r="H77" s="134">
        <v>31</v>
      </c>
      <c r="I77" s="134"/>
      <c r="J77" s="134">
        <v>70</v>
      </c>
      <c r="K77" s="134">
        <v>5</v>
      </c>
      <c r="L77" s="134"/>
      <c r="M77" s="134"/>
      <c r="N77" s="134"/>
      <c r="O77" s="134"/>
      <c r="P77" s="134">
        <v>2</v>
      </c>
    </row>
    <row r="78" spans="1:16" s="111" customFormat="1" ht="18" customHeight="1">
      <c r="A78" s="436">
        <v>35</v>
      </c>
      <c r="B78" s="437" t="s">
        <v>103</v>
      </c>
      <c r="C78" s="97" t="s">
        <v>80</v>
      </c>
      <c r="D78" s="98"/>
      <c r="E78" s="98">
        <v>217</v>
      </c>
      <c r="F78" s="99">
        <v>6</v>
      </c>
      <c r="G78" s="100">
        <v>7</v>
      </c>
      <c r="H78" s="99"/>
      <c r="I78" s="99">
        <v>1</v>
      </c>
      <c r="J78" s="99"/>
      <c r="K78" s="101">
        <v>4</v>
      </c>
      <c r="L78" s="118"/>
      <c r="M78" s="119"/>
      <c r="N78" s="119"/>
      <c r="O78" s="119"/>
      <c r="P78" s="97">
        <v>0</v>
      </c>
    </row>
    <row r="79" spans="1:16" s="111" customFormat="1" ht="18" customHeight="1">
      <c r="A79" s="436"/>
      <c r="B79" s="437"/>
      <c r="C79" s="97" t="s">
        <v>81</v>
      </c>
      <c r="D79" s="98"/>
      <c r="E79" s="98">
        <v>84</v>
      </c>
      <c r="F79" s="99">
        <v>2</v>
      </c>
      <c r="G79" s="100">
        <v>1</v>
      </c>
      <c r="H79" s="99"/>
      <c r="I79" s="99">
        <v>1</v>
      </c>
      <c r="J79" s="99">
        <v>8</v>
      </c>
      <c r="K79" s="101">
        <v>4</v>
      </c>
      <c r="L79" s="99">
        <v>1</v>
      </c>
      <c r="M79" s="99">
        <v>1</v>
      </c>
      <c r="N79" s="99">
        <v>1</v>
      </c>
      <c r="O79" s="99">
        <v>1</v>
      </c>
      <c r="P79" s="97">
        <v>4</v>
      </c>
    </row>
    <row r="80" spans="1:16" s="111" customFormat="1" ht="18" customHeight="1">
      <c r="A80" s="436">
        <v>36</v>
      </c>
      <c r="B80" s="437" t="s">
        <v>92</v>
      </c>
      <c r="C80" s="97" t="s">
        <v>80</v>
      </c>
      <c r="D80" s="98"/>
      <c r="E80" s="98">
        <v>66</v>
      </c>
      <c r="F80" s="99">
        <v>4</v>
      </c>
      <c r="G80" s="107">
        <v>8</v>
      </c>
      <c r="H80" s="99"/>
      <c r="I80" s="99">
        <v>2</v>
      </c>
      <c r="J80" s="99">
        <v>21</v>
      </c>
      <c r="K80" s="101">
        <v>4</v>
      </c>
      <c r="L80" s="112">
        <v>1</v>
      </c>
      <c r="M80" s="112">
        <v>1</v>
      </c>
      <c r="N80" s="112">
        <v>1</v>
      </c>
      <c r="O80" s="112">
        <v>1</v>
      </c>
      <c r="P80" s="110"/>
    </row>
    <row r="81" spans="1:16" s="111" customFormat="1" ht="18" customHeight="1">
      <c r="A81" s="436"/>
      <c r="B81" s="437"/>
      <c r="C81" s="97" t="s">
        <v>81</v>
      </c>
      <c r="D81" s="98"/>
      <c r="E81" s="98">
        <v>34</v>
      </c>
      <c r="F81" s="99">
        <v>8</v>
      </c>
      <c r="G81" s="107">
        <v>4</v>
      </c>
      <c r="H81" s="99"/>
      <c r="I81" s="99">
        <v>2</v>
      </c>
      <c r="J81" s="99">
        <v>8</v>
      </c>
      <c r="K81" s="101">
        <v>5</v>
      </c>
      <c r="L81" s="112">
        <v>1</v>
      </c>
      <c r="M81" s="112">
        <v>1</v>
      </c>
      <c r="N81" s="112">
        <v>1</v>
      </c>
      <c r="O81" s="112">
        <v>1</v>
      </c>
      <c r="P81" s="110">
        <v>2</v>
      </c>
    </row>
    <row r="82" spans="1:16" s="111" customFormat="1" ht="18" customHeight="1">
      <c r="A82" s="436">
        <v>37</v>
      </c>
      <c r="B82" s="437" t="s">
        <v>88</v>
      </c>
      <c r="C82" s="97" t="s">
        <v>80</v>
      </c>
      <c r="D82" s="98"/>
      <c r="E82" s="98">
        <v>303</v>
      </c>
      <c r="F82" s="99">
        <v>15</v>
      </c>
      <c r="G82" s="107">
        <v>18</v>
      </c>
      <c r="H82" s="99"/>
      <c r="I82" s="99"/>
      <c r="J82" s="99">
        <v>20</v>
      </c>
      <c r="K82" s="101">
        <v>4</v>
      </c>
      <c r="L82" s="108"/>
      <c r="M82" s="109"/>
      <c r="N82" s="109"/>
      <c r="O82" s="109"/>
      <c r="P82" s="110">
        <v>2</v>
      </c>
    </row>
    <row r="83" spans="1:16" s="111" customFormat="1" ht="18" customHeight="1">
      <c r="A83" s="436"/>
      <c r="B83" s="437"/>
      <c r="C83" s="97" t="s">
        <v>81</v>
      </c>
      <c r="D83" s="98"/>
      <c r="E83" s="98">
        <v>70</v>
      </c>
      <c r="F83" s="99">
        <v>5</v>
      </c>
      <c r="G83" s="107">
        <v>3</v>
      </c>
      <c r="H83" s="99"/>
      <c r="I83" s="99">
        <v>8</v>
      </c>
      <c r="J83" s="99">
        <v>24</v>
      </c>
      <c r="K83" s="101">
        <v>4</v>
      </c>
      <c r="L83" s="108">
        <v>1</v>
      </c>
      <c r="M83" s="109">
        <v>1</v>
      </c>
      <c r="N83" s="109">
        <v>1</v>
      </c>
      <c r="O83" s="109">
        <v>1</v>
      </c>
      <c r="P83" s="110">
        <v>16</v>
      </c>
    </row>
    <row r="84" spans="1:16" s="111" customFormat="1" ht="18" customHeight="1">
      <c r="A84" s="436">
        <v>38</v>
      </c>
      <c r="B84" s="437" t="s">
        <v>131</v>
      </c>
      <c r="C84" s="97" t="s">
        <v>80</v>
      </c>
      <c r="D84" s="98"/>
      <c r="E84" s="98">
        <v>120</v>
      </c>
      <c r="F84" s="99">
        <v>8</v>
      </c>
      <c r="G84" s="100">
        <v>8</v>
      </c>
      <c r="H84" s="99"/>
      <c r="I84" s="99">
        <v>1</v>
      </c>
      <c r="J84" s="99">
        <v>21</v>
      </c>
      <c r="K84" s="101">
        <v>2</v>
      </c>
      <c r="L84" s="108"/>
      <c r="M84" s="109"/>
      <c r="N84" s="109"/>
      <c r="O84" s="109"/>
      <c r="P84" s="110"/>
    </row>
    <row r="85" spans="1:16" s="111" customFormat="1" ht="18" customHeight="1">
      <c r="A85" s="436"/>
      <c r="B85" s="437"/>
      <c r="C85" s="97" t="s">
        <v>81</v>
      </c>
      <c r="D85" s="98"/>
      <c r="E85" s="98">
        <v>5</v>
      </c>
      <c r="F85" s="99"/>
      <c r="G85" s="107"/>
      <c r="H85" s="99"/>
      <c r="I85" s="99">
        <v>1</v>
      </c>
      <c r="J85" s="99"/>
      <c r="K85" s="101"/>
      <c r="L85" s="99">
        <v>1</v>
      </c>
      <c r="M85" s="99">
        <v>1</v>
      </c>
      <c r="N85" s="99">
        <v>1</v>
      </c>
      <c r="O85" s="99">
        <v>1</v>
      </c>
      <c r="P85" s="97">
        <v>1</v>
      </c>
    </row>
    <row r="86" spans="1:16" s="111" customFormat="1" ht="18" customHeight="1">
      <c r="A86" s="436">
        <v>39</v>
      </c>
      <c r="B86" s="437" t="s">
        <v>128</v>
      </c>
      <c r="C86" s="97" t="s">
        <v>80</v>
      </c>
      <c r="D86" s="98">
        <v>204</v>
      </c>
      <c r="E86" s="98"/>
      <c r="F86" s="99">
        <v>20</v>
      </c>
      <c r="G86" s="107">
        <v>35</v>
      </c>
      <c r="H86" s="99">
        <v>7</v>
      </c>
      <c r="I86" s="99"/>
      <c r="J86" s="99"/>
      <c r="K86" s="101">
        <v>2</v>
      </c>
      <c r="L86" s="108"/>
      <c r="M86" s="109"/>
      <c r="N86" s="109"/>
      <c r="O86" s="109"/>
      <c r="P86" s="110"/>
    </row>
    <row r="87" spans="1:16" s="111" customFormat="1" ht="18" customHeight="1">
      <c r="A87" s="436"/>
      <c r="B87" s="437"/>
      <c r="C87" s="97" t="s">
        <v>81</v>
      </c>
      <c r="D87" s="98">
        <v>60</v>
      </c>
      <c r="E87" s="98"/>
      <c r="F87" s="99">
        <v>8</v>
      </c>
      <c r="G87" s="107"/>
      <c r="H87" s="99">
        <v>21</v>
      </c>
      <c r="I87" s="99"/>
      <c r="J87" s="99">
        <v>35</v>
      </c>
      <c r="K87" s="101">
        <v>3</v>
      </c>
      <c r="L87" s="101"/>
      <c r="M87" s="101"/>
      <c r="N87" s="101"/>
      <c r="O87" s="101">
        <v>1</v>
      </c>
      <c r="P87" s="101">
        <v>2</v>
      </c>
    </row>
    <row r="88" spans="1:16" s="111" customFormat="1" ht="18" customHeight="1">
      <c r="A88" s="436">
        <v>40</v>
      </c>
      <c r="B88" s="437" t="s">
        <v>129</v>
      </c>
      <c r="C88" s="97" t="s">
        <v>80</v>
      </c>
      <c r="D88" s="98">
        <v>0</v>
      </c>
      <c r="E88" s="123"/>
      <c r="F88" s="98">
        <v>0</v>
      </c>
      <c r="G88" s="107">
        <v>0</v>
      </c>
      <c r="H88" s="99">
        <v>0</v>
      </c>
      <c r="I88" s="99"/>
      <c r="J88" s="99"/>
      <c r="K88" s="101">
        <v>0</v>
      </c>
      <c r="L88" s="108"/>
      <c r="M88" s="109"/>
      <c r="N88" s="109"/>
      <c r="O88" s="109"/>
      <c r="P88" s="110">
        <v>0</v>
      </c>
    </row>
    <row r="89" spans="1:16" s="111" customFormat="1" ht="18" customHeight="1">
      <c r="A89" s="436"/>
      <c r="B89" s="437"/>
      <c r="C89" s="97" t="s">
        <v>81</v>
      </c>
      <c r="D89" s="98">
        <v>115</v>
      </c>
      <c r="E89" s="123"/>
      <c r="F89" s="98">
        <v>9</v>
      </c>
      <c r="G89" s="107">
        <v>9</v>
      </c>
      <c r="H89" s="99">
        <v>9</v>
      </c>
      <c r="I89" s="99"/>
      <c r="J89" s="99"/>
      <c r="K89" s="101">
        <v>5</v>
      </c>
      <c r="L89" s="108"/>
      <c r="M89" s="109"/>
      <c r="N89" s="109"/>
      <c r="O89" s="109"/>
      <c r="P89" s="110">
        <v>9</v>
      </c>
    </row>
    <row r="90" spans="1:16" s="111" customFormat="1" ht="18" customHeight="1">
      <c r="A90" s="436">
        <v>41</v>
      </c>
      <c r="B90" s="437" t="s">
        <v>130</v>
      </c>
      <c r="C90" s="97" t="s">
        <v>80</v>
      </c>
      <c r="D90" s="124">
        <v>270</v>
      </c>
      <c r="E90" s="124" t="s">
        <v>144</v>
      </c>
      <c r="F90" s="99">
        <v>18</v>
      </c>
      <c r="G90" s="107">
        <v>21</v>
      </c>
      <c r="H90" s="99">
        <v>7</v>
      </c>
      <c r="I90" s="125" t="s">
        <v>144</v>
      </c>
      <c r="J90" s="125" t="s">
        <v>144</v>
      </c>
      <c r="K90" s="101">
        <v>7</v>
      </c>
      <c r="L90" s="126" t="s">
        <v>144</v>
      </c>
      <c r="M90" s="127" t="s">
        <v>144</v>
      </c>
      <c r="N90" s="127">
        <v>0</v>
      </c>
      <c r="O90" s="127" t="s">
        <v>144</v>
      </c>
      <c r="P90" s="128" t="s">
        <v>144</v>
      </c>
    </row>
    <row r="91" spans="1:16" s="111" customFormat="1" ht="18" customHeight="1">
      <c r="A91" s="436"/>
      <c r="B91" s="437"/>
      <c r="C91" s="97" t="s">
        <v>81</v>
      </c>
      <c r="D91" s="124">
        <v>18</v>
      </c>
      <c r="E91" s="124" t="s">
        <v>144</v>
      </c>
      <c r="F91" s="99">
        <v>3</v>
      </c>
      <c r="G91" s="129" t="s">
        <v>144</v>
      </c>
      <c r="H91" s="125">
        <v>5</v>
      </c>
      <c r="I91" s="125" t="s">
        <v>144</v>
      </c>
      <c r="J91" s="99">
        <v>30</v>
      </c>
      <c r="K91" s="130">
        <v>2</v>
      </c>
      <c r="L91" s="131" t="s">
        <v>144</v>
      </c>
      <c r="M91" s="132" t="s">
        <v>144</v>
      </c>
      <c r="N91" s="132"/>
      <c r="O91" s="119"/>
      <c r="P91" s="97">
        <v>8</v>
      </c>
    </row>
    <row r="92" spans="1:16" s="111" customFormat="1" ht="18" customHeight="1">
      <c r="A92" s="436">
        <v>42</v>
      </c>
      <c r="B92" s="437" t="s">
        <v>133</v>
      </c>
      <c r="C92" s="97" t="s">
        <v>80</v>
      </c>
      <c r="D92" s="98">
        <v>370</v>
      </c>
      <c r="E92" s="106"/>
      <c r="F92" s="99">
        <v>35</v>
      </c>
      <c r="G92" s="100">
        <v>39</v>
      </c>
      <c r="H92" s="99">
        <v>3</v>
      </c>
      <c r="I92" s="106"/>
      <c r="J92" s="99"/>
      <c r="K92" s="101">
        <v>4</v>
      </c>
      <c r="L92" s="118"/>
      <c r="M92" s="119"/>
      <c r="N92" s="119"/>
      <c r="O92" s="119"/>
      <c r="P92" s="97"/>
    </row>
    <row r="93" spans="1:16" s="111" customFormat="1" ht="18" customHeight="1">
      <c r="A93" s="436"/>
      <c r="B93" s="437"/>
      <c r="C93" s="97" t="s">
        <v>81</v>
      </c>
      <c r="D93" s="98">
        <v>100</v>
      </c>
      <c r="E93" s="106"/>
      <c r="F93" s="99">
        <v>6</v>
      </c>
      <c r="G93" s="100">
        <v>4</v>
      </c>
      <c r="H93" s="99">
        <v>7</v>
      </c>
      <c r="I93" s="106"/>
      <c r="J93" s="99">
        <v>40</v>
      </c>
      <c r="K93" s="101">
        <v>14</v>
      </c>
      <c r="L93" s="118"/>
      <c r="M93" s="119"/>
      <c r="N93" s="119"/>
      <c r="O93" s="119"/>
      <c r="P93" s="97">
        <v>4</v>
      </c>
    </row>
    <row r="94" spans="1:16" s="111" customFormat="1" ht="18" customHeight="1">
      <c r="A94" s="436">
        <v>43</v>
      </c>
      <c r="B94" s="437" t="s">
        <v>157</v>
      </c>
      <c r="C94" s="97" t="s">
        <v>80</v>
      </c>
      <c r="D94" s="98">
        <v>465</v>
      </c>
      <c r="E94" s="98"/>
      <c r="F94" s="99">
        <v>26</v>
      </c>
      <c r="G94" s="100">
        <v>36</v>
      </c>
      <c r="H94" s="99">
        <v>3</v>
      </c>
      <c r="I94" s="99"/>
      <c r="J94" s="99">
        <v>0</v>
      </c>
      <c r="K94" s="101">
        <v>8</v>
      </c>
      <c r="L94" s="118"/>
      <c r="M94" s="119"/>
      <c r="N94" s="119"/>
      <c r="O94" s="119"/>
      <c r="P94" s="97">
        <v>2</v>
      </c>
    </row>
    <row r="95" spans="1:16" s="111" customFormat="1" ht="18" customHeight="1">
      <c r="A95" s="436"/>
      <c r="B95" s="437"/>
      <c r="C95" s="97" t="s">
        <v>81</v>
      </c>
      <c r="D95" s="98">
        <v>0</v>
      </c>
      <c r="E95" s="98"/>
      <c r="F95" s="99">
        <v>10</v>
      </c>
      <c r="G95" s="100">
        <v>0</v>
      </c>
      <c r="H95" s="99">
        <v>5</v>
      </c>
      <c r="I95" s="99"/>
      <c r="J95" s="99">
        <v>60</v>
      </c>
      <c r="K95" s="101">
        <v>25</v>
      </c>
      <c r="L95" s="118"/>
      <c r="M95" s="119"/>
      <c r="N95" s="119"/>
      <c r="O95" s="119"/>
      <c r="P95" s="97">
        <v>33</v>
      </c>
    </row>
    <row r="96" spans="1:16" s="111" customFormat="1" ht="18" customHeight="1">
      <c r="A96" s="436">
        <v>44</v>
      </c>
      <c r="B96" s="437" t="s">
        <v>134</v>
      </c>
      <c r="C96" s="97" t="s">
        <v>80</v>
      </c>
      <c r="D96" s="98"/>
      <c r="E96" s="98">
        <v>110</v>
      </c>
      <c r="F96" s="99">
        <v>5</v>
      </c>
      <c r="G96" s="98">
        <v>7</v>
      </c>
      <c r="H96" s="98"/>
      <c r="I96" s="98"/>
      <c r="J96" s="98">
        <v>5</v>
      </c>
      <c r="K96" s="98">
        <v>1</v>
      </c>
      <c r="L96" s="98"/>
      <c r="M96" s="98"/>
      <c r="N96" s="98"/>
      <c r="O96" s="98"/>
      <c r="P96" s="98">
        <v>2</v>
      </c>
    </row>
    <row r="97" spans="1:16" s="111" customFormat="1" ht="18" customHeight="1">
      <c r="A97" s="436"/>
      <c r="B97" s="437"/>
      <c r="C97" s="97" t="s">
        <v>81</v>
      </c>
      <c r="D97" s="98"/>
      <c r="E97" s="98">
        <v>20</v>
      </c>
      <c r="F97" s="99">
        <v>3</v>
      </c>
      <c r="G97" s="98">
        <v>2</v>
      </c>
      <c r="H97" s="98"/>
      <c r="I97" s="98">
        <v>4</v>
      </c>
      <c r="J97" s="98">
        <v>20</v>
      </c>
      <c r="K97" s="98">
        <v>4</v>
      </c>
      <c r="L97" s="98">
        <v>1</v>
      </c>
      <c r="M97" s="98">
        <v>1</v>
      </c>
      <c r="N97" s="98">
        <v>1</v>
      </c>
      <c r="O97" s="98">
        <v>1</v>
      </c>
      <c r="P97" s="98">
        <v>4</v>
      </c>
    </row>
    <row r="98" spans="1:16" s="111" customFormat="1" ht="18" customHeight="1">
      <c r="A98" s="436">
        <v>45</v>
      </c>
      <c r="B98" s="437" t="s">
        <v>158</v>
      </c>
      <c r="C98" s="97" t="s">
        <v>80</v>
      </c>
      <c r="D98" s="98">
        <v>0</v>
      </c>
      <c r="E98" s="98">
        <v>86</v>
      </c>
      <c r="F98" s="99">
        <v>5</v>
      </c>
      <c r="G98" s="100">
        <v>6</v>
      </c>
      <c r="H98" s="99">
        <v>0</v>
      </c>
      <c r="I98" s="99">
        <v>1</v>
      </c>
      <c r="J98" s="99">
        <v>12</v>
      </c>
      <c r="K98" s="101">
        <v>2</v>
      </c>
      <c r="L98" s="118">
        <v>0</v>
      </c>
      <c r="M98" s="119"/>
      <c r="N98" s="119"/>
      <c r="O98" s="119"/>
      <c r="P98" s="97"/>
    </row>
    <row r="99" spans="1:16" s="111" customFormat="1" ht="18" customHeight="1">
      <c r="A99" s="436"/>
      <c r="B99" s="437"/>
      <c r="C99" s="97" t="s">
        <v>81</v>
      </c>
      <c r="D99" s="98">
        <v>0</v>
      </c>
      <c r="E99" s="98">
        <v>30</v>
      </c>
      <c r="F99" s="99">
        <v>2</v>
      </c>
      <c r="G99" s="100">
        <v>4</v>
      </c>
      <c r="H99" s="99">
        <v>0</v>
      </c>
      <c r="I99" s="99">
        <v>1</v>
      </c>
      <c r="J99" s="99">
        <v>10</v>
      </c>
      <c r="K99" s="101">
        <v>5</v>
      </c>
      <c r="L99" s="99">
        <v>1</v>
      </c>
      <c r="M99" s="99">
        <v>1</v>
      </c>
      <c r="N99" s="99">
        <v>1</v>
      </c>
      <c r="O99" s="99">
        <v>1</v>
      </c>
      <c r="P99" s="99">
        <v>8</v>
      </c>
    </row>
    <row r="100" spans="1:16" s="111" customFormat="1" ht="18" customHeight="1">
      <c r="A100" s="436">
        <v>46</v>
      </c>
      <c r="B100" s="437" t="s">
        <v>89</v>
      </c>
      <c r="C100" s="97" t="s">
        <v>80</v>
      </c>
      <c r="D100" s="98"/>
      <c r="E100" s="98">
        <v>280</v>
      </c>
      <c r="F100" s="99">
        <v>20</v>
      </c>
      <c r="G100" s="100">
        <v>7</v>
      </c>
      <c r="H100" s="99"/>
      <c r="I100" s="99"/>
      <c r="J100" s="99">
        <v>15</v>
      </c>
      <c r="K100" s="101">
        <v>2</v>
      </c>
      <c r="L100" s="131" t="s">
        <v>144</v>
      </c>
      <c r="M100" s="132" t="s">
        <v>144</v>
      </c>
      <c r="N100" s="132" t="s">
        <v>144</v>
      </c>
      <c r="O100" s="132" t="s">
        <v>144</v>
      </c>
      <c r="P100" s="133" t="s">
        <v>144</v>
      </c>
    </row>
    <row r="101" spans="1:16" s="111" customFormat="1" ht="18" customHeight="1">
      <c r="A101" s="436"/>
      <c r="B101" s="437"/>
      <c r="C101" s="97" t="s">
        <v>81</v>
      </c>
      <c r="D101" s="98"/>
      <c r="E101" s="98">
        <v>320</v>
      </c>
      <c r="F101" s="99">
        <v>0</v>
      </c>
      <c r="G101" s="100">
        <v>13</v>
      </c>
      <c r="H101" s="99"/>
      <c r="I101" s="99">
        <v>1</v>
      </c>
      <c r="J101" s="99">
        <v>25</v>
      </c>
      <c r="K101" s="101">
        <v>3</v>
      </c>
      <c r="L101" s="125">
        <v>1</v>
      </c>
      <c r="M101" s="99">
        <v>1</v>
      </c>
      <c r="N101" s="99">
        <v>1</v>
      </c>
      <c r="O101" s="99">
        <v>1</v>
      </c>
      <c r="P101" s="97">
        <v>20</v>
      </c>
    </row>
    <row r="102" spans="1:16" s="111" customFormat="1" ht="18" customHeight="1">
      <c r="A102" s="436">
        <v>47</v>
      </c>
      <c r="B102" s="437" t="s">
        <v>91</v>
      </c>
      <c r="C102" s="97" t="s">
        <v>80</v>
      </c>
      <c r="D102" s="98"/>
      <c r="E102" s="98">
        <v>200</v>
      </c>
      <c r="F102" s="99">
        <v>12</v>
      </c>
      <c r="G102" s="100">
        <v>11</v>
      </c>
      <c r="H102" s="99"/>
      <c r="I102" s="99">
        <v>1</v>
      </c>
      <c r="J102" s="99">
        <v>22</v>
      </c>
      <c r="K102" s="101">
        <v>1</v>
      </c>
      <c r="L102" s="118">
        <v>0</v>
      </c>
      <c r="M102" s="119"/>
      <c r="N102" s="119"/>
      <c r="O102" s="119"/>
      <c r="P102" s="97">
        <v>0</v>
      </c>
    </row>
    <row r="103" spans="1:16" s="111" customFormat="1" ht="18" customHeight="1">
      <c r="A103" s="436"/>
      <c r="B103" s="437"/>
      <c r="C103" s="97" t="s">
        <v>81</v>
      </c>
      <c r="D103" s="98"/>
      <c r="E103" s="98">
        <v>100</v>
      </c>
      <c r="F103" s="99">
        <v>10</v>
      </c>
      <c r="G103" s="100">
        <v>15</v>
      </c>
      <c r="H103" s="99"/>
      <c r="I103" s="99">
        <v>2</v>
      </c>
      <c r="J103" s="99">
        <v>25</v>
      </c>
      <c r="K103" s="101">
        <v>5</v>
      </c>
      <c r="L103" s="99">
        <v>1</v>
      </c>
      <c r="M103" s="99">
        <v>1</v>
      </c>
      <c r="N103" s="99">
        <v>1</v>
      </c>
      <c r="O103" s="99">
        <v>1</v>
      </c>
      <c r="P103" s="97">
        <v>5</v>
      </c>
    </row>
    <row r="104" spans="1:16" s="111" customFormat="1" ht="18" customHeight="1">
      <c r="A104" s="436">
        <v>48</v>
      </c>
      <c r="B104" s="437" t="s">
        <v>159</v>
      </c>
      <c r="C104" s="97" t="s">
        <v>80</v>
      </c>
      <c r="D104" s="98">
        <v>100</v>
      </c>
      <c r="E104" s="98">
        <v>35</v>
      </c>
      <c r="F104" s="99">
        <v>13</v>
      </c>
      <c r="G104" s="100">
        <v>18</v>
      </c>
      <c r="H104" s="99">
        <v>3</v>
      </c>
      <c r="I104" s="99">
        <v>6</v>
      </c>
      <c r="J104" s="99">
        <v>0</v>
      </c>
      <c r="K104" s="101">
        <v>1</v>
      </c>
      <c r="L104" s="118">
        <v>0</v>
      </c>
      <c r="M104" s="119"/>
      <c r="N104" s="119"/>
      <c r="O104" s="119"/>
      <c r="P104" s="97">
        <v>1</v>
      </c>
    </row>
    <row r="105" spans="1:16" s="111" customFormat="1" ht="18" customHeight="1">
      <c r="A105" s="436"/>
      <c r="B105" s="437"/>
      <c r="C105" s="97" t="s">
        <v>81</v>
      </c>
      <c r="D105" s="98">
        <v>40</v>
      </c>
      <c r="E105" s="98">
        <v>40</v>
      </c>
      <c r="F105" s="99">
        <v>15</v>
      </c>
      <c r="G105" s="100">
        <v>3</v>
      </c>
      <c r="H105" s="99">
        <v>10</v>
      </c>
      <c r="I105" s="99">
        <v>6</v>
      </c>
      <c r="J105" s="99">
        <v>45</v>
      </c>
      <c r="K105" s="101">
        <v>9</v>
      </c>
      <c r="L105" s="99">
        <v>1</v>
      </c>
      <c r="M105" s="99">
        <v>1</v>
      </c>
      <c r="N105" s="99">
        <v>1</v>
      </c>
      <c r="O105" s="99">
        <v>1</v>
      </c>
      <c r="P105" s="97">
        <v>2</v>
      </c>
    </row>
    <row r="106" spans="1:16" s="111" customFormat="1" ht="18" customHeight="1">
      <c r="A106" s="436">
        <v>49</v>
      </c>
      <c r="B106" s="437" t="s">
        <v>160</v>
      </c>
      <c r="C106" s="97" t="s">
        <v>80</v>
      </c>
      <c r="D106" s="98">
        <v>56</v>
      </c>
      <c r="E106" s="98">
        <v>70</v>
      </c>
      <c r="F106" s="99">
        <v>20</v>
      </c>
      <c r="G106" s="100">
        <v>20</v>
      </c>
      <c r="H106" s="99">
        <v>12</v>
      </c>
      <c r="I106" s="99">
        <v>2</v>
      </c>
      <c r="J106" s="99">
        <v>0</v>
      </c>
      <c r="K106" s="101">
        <v>2</v>
      </c>
      <c r="L106" s="118"/>
      <c r="M106" s="119"/>
      <c r="N106" s="99">
        <v>1</v>
      </c>
      <c r="O106" s="119">
        <v>0</v>
      </c>
      <c r="P106" s="97"/>
    </row>
    <row r="107" spans="1:16" s="111" customFormat="1" ht="18" customHeight="1">
      <c r="A107" s="436"/>
      <c r="B107" s="437"/>
      <c r="C107" s="97" t="s">
        <v>81</v>
      </c>
      <c r="D107" s="98">
        <v>4</v>
      </c>
      <c r="E107" s="98">
        <v>30</v>
      </c>
      <c r="F107" s="99">
        <v>5</v>
      </c>
      <c r="G107" s="100">
        <v>3</v>
      </c>
      <c r="H107" s="99">
        <v>8</v>
      </c>
      <c r="I107" s="99">
        <v>2</v>
      </c>
      <c r="J107" s="99">
        <v>45</v>
      </c>
      <c r="K107" s="101">
        <v>2</v>
      </c>
      <c r="L107" s="99">
        <v>1</v>
      </c>
      <c r="M107" s="99">
        <v>1</v>
      </c>
      <c r="N107" s="99">
        <v>1</v>
      </c>
      <c r="O107" s="99">
        <v>1</v>
      </c>
      <c r="P107" s="97">
        <v>4</v>
      </c>
    </row>
    <row r="108" spans="1:16" s="111" customFormat="1" ht="18" customHeight="1">
      <c r="A108" s="436">
        <v>50</v>
      </c>
      <c r="B108" s="437" t="s">
        <v>135</v>
      </c>
      <c r="C108" s="97" t="s">
        <v>80</v>
      </c>
      <c r="D108" s="98"/>
      <c r="E108" s="98">
        <v>115</v>
      </c>
      <c r="F108" s="99">
        <v>6</v>
      </c>
      <c r="G108" s="100">
        <v>8</v>
      </c>
      <c r="H108" s="99"/>
      <c r="I108" s="99">
        <v>1</v>
      </c>
      <c r="J108" s="99">
        <v>12</v>
      </c>
      <c r="K108" s="101">
        <v>1</v>
      </c>
      <c r="L108" s="118"/>
      <c r="M108" s="119"/>
      <c r="N108" s="119"/>
      <c r="O108" s="119"/>
      <c r="P108" s="97"/>
    </row>
    <row r="109" spans="1:16" s="111" customFormat="1" ht="18" customHeight="1">
      <c r="A109" s="436"/>
      <c r="B109" s="437"/>
      <c r="C109" s="97" t="s">
        <v>81</v>
      </c>
      <c r="D109" s="98"/>
      <c r="E109" s="98">
        <v>40</v>
      </c>
      <c r="F109" s="99">
        <v>6</v>
      </c>
      <c r="G109" s="100">
        <v>2</v>
      </c>
      <c r="H109" s="99"/>
      <c r="I109" s="99">
        <v>1</v>
      </c>
      <c r="J109" s="99">
        <v>30</v>
      </c>
      <c r="K109" s="101">
        <v>3</v>
      </c>
      <c r="L109" s="118"/>
      <c r="M109" s="119"/>
      <c r="N109" s="119"/>
      <c r="O109" s="119"/>
      <c r="P109" s="97">
        <v>10</v>
      </c>
    </row>
    <row r="302" spans="1:11" s="34" customFormat="1">
      <c r="A302" s="29"/>
      <c r="B302" s="29"/>
      <c r="C302" s="29"/>
      <c r="D302" s="30"/>
      <c r="E302" s="30"/>
      <c r="F302" s="40"/>
      <c r="G302" s="31"/>
      <c r="H302" s="32"/>
      <c r="I302" s="33"/>
      <c r="J302" s="33"/>
      <c r="K302" s="33"/>
    </row>
    <row r="303" spans="1:11" s="34" customFormat="1">
      <c r="A303" s="29"/>
      <c r="B303" s="29"/>
      <c r="C303" s="29"/>
      <c r="D303" s="30"/>
      <c r="E303" s="30"/>
      <c r="F303" s="40"/>
      <c r="G303" s="31"/>
      <c r="H303" s="32"/>
      <c r="I303" s="33"/>
      <c r="J303" s="33"/>
      <c r="K303" s="33"/>
    </row>
    <row r="304" spans="1:11" s="34" customFormat="1">
      <c r="A304" s="29"/>
      <c r="B304" s="29"/>
      <c r="C304" s="29"/>
      <c r="D304" s="30"/>
      <c r="E304" s="30"/>
      <c r="F304" s="40"/>
      <c r="G304" s="31"/>
      <c r="H304" s="32"/>
      <c r="I304" s="33"/>
      <c r="J304" s="33"/>
      <c r="K304" s="33"/>
    </row>
    <row r="305" spans="1:11" s="34" customFormat="1">
      <c r="A305" s="29"/>
      <c r="B305" s="29"/>
      <c r="C305" s="29"/>
      <c r="D305" s="30"/>
      <c r="E305" s="30"/>
      <c r="F305" s="40"/>
      <c r="G305" s="31"/>
      <c r="H305" s="32"/>
      <c r="I305" s="33"/>
      <c r="J305" s="33"/>
      <c r="K305" s="33"/>
    </row>
    <row r="306" spans="1:11" s="34" customFormat="1">
      <c r="A306" s="29"/>
      <c r="B306" s="29"/>
      <c r="C306" s="29"/>
      <c r="D306" s="30"/>
      <c r="E306" s="30"/>
      <c r="F306" s="40"/>
      <c r="G306" s="31"/>
      <c r="H306" s="32"/>
      <c r="I306" s="33"/>
      <c r="J306" s="33"/>
      <c r="K306" s="33"/>
    </row>
    <row r="307" spans="1:11" s="34" customFormat="1">
      <c r="A307" s="29"/>
      <c r="B307" s="29"/>
      <c r="C307" s="29"/>
      <c r="D307" s="30"/>
      <c r="E307" s="30"/>
      <c r="F307" s="40"/>
      <c r="G307" s="31"/>
      <c r="H307" s="32"/>
      <c r="I307" s="33"/>
      <c r="J307" s="33"/>
      <c r="K307" s="33"/>
    </row>
    <row r="308" spans="1:11" s="34" customFormat="1">
      <c r="A308" s="29"/>
      <c r="B308" s="29"/>
      <c r="C308" s="29"/>
      <c r="D308" s="30"/>
      <c r="E308" s="30"/>
      <c r="F308" s="40"/>
      <c r="G308" s="31"/>
      <c r="H308" s="32"/>
      <c r="I308" s="33"/>
      <c r="J308" s="33"/>
      <c r="K308" s="33"/>
    </row>
    <row r="309" spans="1:11" s="34" customFormat="1">
      <c r="A309" s="29"/>
      <c r="B309" s="29"/>
      <c r="C309" s="29"/>
      <c r="D309" s="30"/>
      <c r="E309" s="30"/>
      <c r="F309" s="40"/>
      <c r="G309" s="31"/>
      <c r="H309" s="32"/>
      <c r="I309" s="33"/>
      <c r="J309" s="33"/>
      <c r="K309" s="33"/>
    </row>
    <row r="310" spans="1:11" s="34" customFormat="1">
      <c r="A310" s="29"/>
      <c r="B310" s="29"/>
      <c r="C310" s="29"/>
      <c r="D310" s="30"/>
      <c r="E310" s="30"/>
      <c r="F310" s="40"/>
      <c r="G310" s="31"/>
      <c r="H310" s="32"/>
      <c r="I310" s="33"/>
      <c r="J310" s="33"/>
      <c r="K310" s="33"/>
    </row>
    <row r="311" spans="1:11" s="34" customFormat="1">
      <c r="A311" s="29"/>
      <c r="B311" s="29"/>
      <c r="C311" s="29"/>
      <c r="D311" s="30"/>
      <c r="E311" s="30"/>
      <c r="F311" s="40"/>
      <c r="G311" s="31"/>
      <c r="H311" s="32"/>
      <c r="I311" s="33"/>
      <c r="J311" s="33"/>
      <c r="K311" s="33"/>
    </row>
    <row r="312" spans="1:11" s="34" customFormat="1">
      <c r="A312" s="29"/>
      <c r="B312" s="29"/>
      <c r="C312" s="29"/>
      <c r="D312" s="30"/>
      <c r="E312" s="30"/>
      <c r="F312" s="40"/>
      <c r="G312" s="31"/>
      <c r="H312" s="32"/>
      <c r="I312" s="33"/>
      <c r="J312" s="33"/>
      <c r="K312" s="33"/>
    </row>
    <row r="313" spans="1:11" s="34" customFormat="1">
      <c r="A313" s="29"/>
      <c r="B313" s="29"/>
      <c r="C313" s="29"/>
      <c r="D313" s="30"/>
      <c r="E313" s="30"/>
      <c r="F313" s="40"/>
      <c r="G313" s="31"/>
      <c r="H313" s="32"/>
      <c r="I313" s="33"/>
      <c r="J313" s="33"/>
      <c r="K313" s="33"/>
    </row>
    <row r="314" spans="1:11" s="34" customFormat="1">
      <c r="A314" s="29"/>
      <c r="B314" s="29"/>
      <c r="C314" s="29"/>
      <c r="D314" s="30"/>
      <c r="E314" s="30"/>
      <c r="F314" s="40"/>
      <c r="G314" s="31"/>
      <c r="H314" s="32"/>
      <c r="I314" s="33"/>
      <c r="J314" s="33"/>
      <c r="K314" s="33"/>
    </row>
    <row r="315" spans="1:11" s="34" customFormat="1">
      <c r="A315" s="29"/>
      <c r="B315" s="29"/>
      <c r="C315" s="29"/>
      <c r="D315" s="30"/>
      <c r="E315" s="30"/>
      <c r="F315" s="40"/>
      <c r="G315" s="31"/>
      <c r="H315" s="32"/>
      <c r="I315" s="33"/>
      <c r="J315" s="33"/>
      <c r="K315" s="33"/>
    </row>
    <row r="316" spans="1:11" s="34" customFormat="1">
      <c r="A316" s="29"/>
      <c r="B316" s="29"/>
      <c r="C316" s="29"/>
      <c r="D316" s="30"/>
      <c r="E316" s="30"/>
      <c r="F316" s="40"/>
      <c r="G316" s="31"/>
      <c r="H316" s="32"/>
      <c r="I316" s="33"/>
      <c r="J316" s="33"/>
      <c r="K316" s="33"/>
    </row>
    <row r="317" spans="1:11" s="34" customFormat="1">
      <c r="A317" s="29"/>
      <c r="B317" s="29"/>
      <c r="C317" s="29"/>
      <c r="D317" s="30"/>
      <c r="E317" s="30"/>
      <c r="F317" s="40"/>
      <c r="G317" s="31"/>
      <c r="H317" s="32"/>
      <c r="I317" s="33"/>
      <c r="J317" s="33"/>
      <c r="K317" s="33"/>
    </row>
    <row r="318" spans="1:11" s="34" customFormat="1">
      <c r="A318" s="29"/>
      <c r="B318" s="29"/>
      <c r="C318" s="29"/>
      <c r="D318" s="30"/>
      <c r="E318" s="30"/>
      <c r="F318" s="40"/>
      <c r="G318" s="31"/>
      <c r="H318" s="32"/>
      <c r="I318" s="33"/>
      <c r="J318" s="33"/>
      <c r="K318" s="33"/>
    </row>
    <row r="319" spans="1:11" s="34" customFormat="1">
      <c r="A319" s="29"/>
      <c r="B319" s="29"/>
      <c r="C319" s="29"/>
      <c r="D319" s="30"/>
      <c r="E319" s="30"/>
      <c r="F319" s="40"/>
      <c r="G319" s="31"/>
      <c r="H319" s="32"/>
      <c r="I319" s="33"/>
      <c r="J319" s="33"/>
      <c r="K319" s="33"/>
    </row>
    <row r="320" spans="1:11" s="34" customFormat="1">
      <c r="A320" s="29"/>
      <c r="B320" s="29"/>
      <c r="C320" s="29"/>
      <c r="D320" s="30"/>
      <c r="E320" s="30"/>
      <c r="F320" s="40"/>
      <c r="G320" s="31"/>
      <c r="H320" s="32"/>
      <c r="I320" s="33"/>
      <c r="J320" s="33"/>
      <c r="K320" s="33"/>
    </row>
    <row r="321" spans="1:11" s="34" customFormat="1">
      <c r="A321" s="29"/>
      <c r="B321" s="29"/>
      <c r="C321" s="29"/>
      <c r="D321" s="30"/>
      <c r="E321" s="30"/>
      <c r="F321" s="40"/>
      <c r="G321" s="31"/>
      <c r="H321" s="32"/>
      <c r="I321" s="33"/>
      <c r="J321" s="33"/>
      <c r="K321" s="33"/>
    </row>
    <row r="322" spans="1:11" s="34" customFormat="1">
      <c r="A322" s="29"/>
      <c r="B322" s="29"/>
      <c r="C322" s="29"/>
      <c r="D322" s="30"/>
      <c r="E322" s="30"/>
      <c r="F322" s="40"/>
      <c r="G322" s="31"/>
      <c r="H322" s="32"/>
      <c r="I322" s="33"/>
      <c r="J322" s="33"/>
      <c r="K322" s="33"/>
    </row>
    <row r="323" spans="1:11" s="34" customFormat="1">
      <c r="A323" s="29"/>
      <c r="B323" s="29"/>
      <c r="C323" s="29"/>
      <c r="D323" s="30"/>
      <c r="E323" s="30"/>
      <c r="F323" s="40"/>
      <c r="G323" s="31"/>
      <c r="H323" s="32"/>
      <c r="I323" s="33"/>
      <c r="J323" s="33"/>
      <c r="K323" s="33"/>
    </row>
    <row r="324" spans="1:11" s="34" customFormat="1">
      <c r="A324" s="29"/>
      <c r="B324" s="29"/>
      <c r="C324" s="29"/>
      <c r="D324" s="30"/>
      <c r="E324" s="30"/>
      <c r="F324" s="40"/>
      <c r="G324" s="31"/>
      <c r="H324" s="32"/>
      <c r="I324" s="33"/>
      <c r="J324" s="33"/>
      <c r="K324" s="33"/>
    </row>
    <row r="325" spans="1:11" s="34" customFormat="1">
      <c r="A325" s="29"/>
      <c r="B325" s="29"/>
      <c r="C325" s="29"/>
      <c r="D325" s="30"/>
      <c r="E325" s="30"/>
      <c r="F325" s="40"/>
      <c r="G325" s="31"/>
      <c r="H325" s="32"/>
      <c r="I325" s="33"/>
      <c r="J325" s="33"/>
      <c r="K325" s="33"/>
    </row>
    <row r="326" spans="1:11" s="34" customFormat="1">
      <c r="A326" s="29"/>
      <c r="B326" s="29"/>
      <c r="C326" s="29"/>
      <c r="D326" s="30"/>
      <c r="E326" s="30"/>
      <c r="F326" s="40"/>
      <c r="G326" s="31"/>
      <c r="H326" s="32"/>
      <c r="I326" s="33"/>
      <c r="J326" s="33"/>
      <c r="K326" s="33"/>
    </row>
    <row r="327" spans="1:11" s="34" customFormat="1">
      <c r="A327" s="29"/>
      <c r="B327" s="29"/>
      <c r="C327" s="29"/>
      <c r="D327" s="30"/>
      <c r="E327" s="30"/>
      <c r="F327" s="40"/>
      <c r="G327" s="31"/>
      <c r="H327" s="32"/>
      <c r="I327" s="33"/>
      <c r="J327" s="33"/>
      <c r="K327" s="33"/>
    </row>
    <row r="328" spans="1:11" s="34" customFormat="1">
      <c r="A328" s="29"/>
      <c r="B328" s="29"/>
      <c r="C328" s="29"/>
      <c r="D328" s="30"/>
      <c r="E328" s="30"/>
      <c r="F328" s="40"/>
      <c r="G328" s="31"/>
      <c r="H328" s="32"/>
      <c r="I328" s="33"/>
      <c r="J328" s="33"/>
      <c r="K328" s="33"/>
    </row>
    <row r="329" spans="1:11" s="34" customFormat="1">
      <c r="A329" s="29"/>
      <c r="B329" s="29"/>
      <c r="C329" s="29"/>
      <c r="D329" s="30"/>
      <c r="E329" s="30"/>
      <c r="F329" s="40"/>
      <c r="G329" s="31"/>
      <c r="H329" s="32"/>
      <c r="I329" s="33"/>
      <c r="J329" s="33"/>
      <c r="K329" s="33"/>
    </row>
    <row r="330" spans="1:11" s="34" customFormat="1">
      <c r="A330" s="29"/>
      <c r="B330" s="29"/>
      <c r="C330" s="29"/>
      <c r="D330" s="30"/>
      <c r="E330" s="30"/>
      <c r="F330" s="40"/>
      <c r="G330" s="31"/>
      <c r="H330" s="32"/>
      <c r="I330" s="33"/>
      <c r="J330" s="33"/>
      <c r="K330" s="33"/>
    </row>
    <row r="331" spans="1:11" s="34" customFormat="1">
      <c r="A331" s="29"/>
      <c r="B331" s="29"/>
      <c r="C331" s="29"/>
      <c r="D331" s="30"/>
      <c r="E331" s="30"/>
      <c r="F331" s="40"/>
      <c r="G331" s="31"/>
      <c r="H331" s="32"/>
      <c r="I331" s="33"/>
      <c r="J331" s="33"/>
      <c r="K331" s="33"/>
    </row>
    <row r="332" spans="1:11" s="34" customFormat="1">
      <c r="A332" s="29"/>
      <c r="B332" s="29"/>
      <c r="C332" s="29"/>
      <c r="D332" s="30"/>
      <c r="E332" s="30"/>
      <c r="F332" s="40"/>
      <c r="G332" s="31"/>
      <c r="H332" s="32"/>
      <c r="I332" s="33"/>
      <c r="J332" s="33"/>
      <c r="K332" s="33"/>
    </row>
    <row r="333" spans="1:11" s="34" customFormat="1">
      <c r="A333" s="29"/>
      <c r="B333" s="29"/>
      <c r="C333" s="29"/>
      <c r="D333" s="30"/>
      <c r="E333" s="30"/>
      <c r="F333" s="40"/>
      <c r="G333" s="31"/>
      <c r="H333" s="32"/>
      <c r="I333" s="33"/>
      <c r="J333" s="33"/>
      <c r="K333" s="33"/>
    </row>
    <row r="334" spans="1:11" s="34" customFormat="1">
      <c r="A334" s="29"/>
      <c r="B334" s="29"/>
      <c r="C334" s="29"/>
      <c r="D334" s="30"/>
      <c r="E334" s="30"/>
      <c r="F334" s="40"/>
      <c r="G334" s="31"/>
      <c r="H334" s="32"/>
      <c r="I334" s="33"/>
      <c r="J334" s="33"/>
      <c r="K334" s="33"/>
    </row>
    <row r="335" spans="1:11" s="34" customFormat="1">
      <c r="A335" s="29"/>
      <c r="B335" s="29"/>
      <c r="C335" s="29"/>
      <c r="D335" s="30"/>
      <c r="E335" s="30"/>
      <c r="F335" s="40"/>
      <c r="G335" s="31"/>
      <c r="H335" s="32"/>
      <c r="I335" s="33"/>
      <c r="J335" s="33"/>
      <c r="K335" s="33"/>
    </row>
    <row r="336" spans="1:11" s="34" customFormat="1">
      <c r="A336" s="29"/>
      <c r="B336" s="29"/>
      <c r="C336" s="29"/>
      <c r="D336" s="30"/>
      <c r="E336" s="30"/>
      <c r="F336" s="40"/>
      <c r="G336" s="31"/>
      <c r="H336" s="32"/>
      <c r="I336" s="33"/>
      <c r="J336" s="33"/>
      <c r="K336" s="33"/>
    </row>
    <row r="337" spans="1:11" s="34" customFormat="1">
      <c r="A337" s="29"/>
      <c r="B337" s="29"/>
      <c r="C337" s="29"/>
      <c r="D337" s="30"/>
      <c r="E337" s="30"/>
      <c r="F337" s="40"/>
      <c r="G337" s="31"/>
      <c r="H337" s="32"/>
      <c r="I337" s="33"/>
      <c r="J337" s="33"/>
      <c r="K337" s="33"/>
    </row>
    <row r="338" spans="1:11" s="34" customFormat="1">
      <c r="A338" s="29"/>
      <c r="B338" s="29"/>
      <c r="C338" s="29"/>
      <c r="D338" s="30"/>
      <c r="E338" s="30"/>
      <c r="F338" s="40"/>
      <c r="G338" s="31"/>
      <c r="H338" s="32"/>
      <c r="I338" s="33"/>
      <c r="J338" s="33"/>
      <c r="K338" s="33"/>
    </row>
    <row r="339" spans="1:11" s="34" customFormat="1">
      <c r="A339" s="29"/>
      <c r="B339" s="29"/>
      <c r="C339" s="29"/>
      <c r="D339" s="30"/>
      <c r="E339" s="30"/>
      <c r="F339" s="40"/>
      <c r="G339" s="31"/>
      <c r="H339" s="32"/>
      <c r="I339" s="33"/>
      <c r="J339" s="33"/>
      <c r="K339" s="33"/>
    </row>
    <row r="340" spans="1:11" s="34" customFormat="1">
      <c r="A340" s="29"/>
      <c r="B340" s="29"/>
      <c r="C340" s="29"/>
      <c r="D340" s="30"/>
      <c r="E340" s="30"/>
      <c r="F340" s="40"/>
      <c r="G340" s="31"/>
      <c r="H340" s="32"/>
      <c r="I340" s="33"/>
      <c r="J340" s="33"/>
      <c r="K340" s="33"/>
    </row>
    <row r="341" spans="1:11" s="34" customFormat="1">
      <c r="A341" s="29"/>
      <c r="B341" s="29"/>
      <c r="C341" s="29"/>
      <c r="D341" s="30"/>
      <c r="E341" s="30"/>
      <c r="F341" s="40"/>
      <c r="G341" s="31"/>
      <c r="H341" s="32"/>
      <c r="I341" s="33"/>
      <c r="J341" s="33"/>
      <c r="K341" s="33"/>
    </row>
    <row r="342" spans="1:11" s="34" customFormat="1">
      <c r="A342" s="29"/>
      <c r="B342" s="29"/>
      <c r="C342" s="29"/>
      <c r="D342" s="30"/>
      <c r="E342" s="30"/>
      <c r="F342" s="40"/>
      <c r="G342" s="31"/>
      <c r="H342" s="32"/>
      <c r="I342" s="33"/>
      <c r="J342" s="33"/>
      <c r="K342" s="33"/>
    </row>
    <row r="343" spans="1:11" s="34" customFormat="1">
      <c r="A343" s="29"/>
      <c r="B343" s="29"/>
      <c r="C343" s="29"/>
      <c r="D343" s="30"/>
      <c r="E343" s="30"/>
      <c r="F343" s="40"/>
      <c r="G343" s="31"/>
      <c r="H343" s="32"/>
      <c r="I343" s="33"/>
      <c r="J343" s="33"/>
      <c r="K343" s="33"/>
    </row>
    <row r="344" spans="1:11" s="34" customFormat="1">
      <c r="A344" s="29"/>
      <c r="B344" s="29"/>
      <c r="C344" s="29"/>
      <c r="D344" s="30"/>
      <c r="E344" s="30"/>
      <c r="F344" s="40"/>
      <c r="G344" s="31"/>
      <c r="H344" s="32"/>
      <c r="I344" s="33"/>
      <c r="J344" s="33"/>
      <c r="K344" s="33"/>
    </row>
    <row r="345" spans="1:11" s="34" customFormat="1">
      <c r="A345" s="29"/>
      <c r="B345" s="29"/>
      <c r="C345" s="29"/>
      <c r="D345" s="30"/>
      <c r="E345" s="30"/>
      <c r="F345" s="40"/>
      <c r="G345" s="31"/>
      <c r="H345" s="32"/>
      <c r="I345" s="33"/>
      <c r="J345" s="33"/>
      <c r="K345" s="33"/>
    </row>
    <row r="346" spans="1:11" s="34" customFormat="1">
      <c r="A346" s="29"/>
      <c r="B346" s="29"/>
      <c r="C346" s="29"/>
      <c r="D346" s="30"/>
      <c r="E346" s="30"/>
      <c r="F346" s="40"/>
      <c r="G346" s="31"/>
      <c r="H346" s="32"/>
      <c r="I346" s="33"/>
      <c r="J346" s="33"/>
      <c r="K346" s="33"/>
    </row>
    <row r="347" spans="1:11" s="34" customFormat="1">
      <c r="A347" s="29"/>
      <c r="B347" s="29"/>
      <c r="C347" s="29"/>
      <c r="D347" s="30"/>
      <c r="E347" s="30"/>
      <c r="F347" s="40"/>
      <c r="G347" s="31"/>
      <c r="H347" s="32"/>
      <c r="I347" s="33"/>
      <c r="J347" s="33"/>
      <c r="K347" s="33"/>
    </row>
    <row r="348" spans="1:11" s="34" customFormat="1">
      <c r="A348" s="29"/>
      <c r="B348" s="29"/>
      <c r="C348" s="29"/>
      <c r="D348" s="30"/>
      <c r="E348" s="30"/>
      <c r="F348" s="40"/>
      <c r="G348" s="31"/>
      <c r="H348" s="32"/>
      <c r="I348" s="33"/>
      <c r="J348" s="33"/>
      <c r="K348" s="33"/>
    </row>
    <row r="349" spans="1:11" s="34" customFormat="1">
      <c r="A349" s="29"/>
      <c r="B349" s="29"/>
      <c r="C349" s="29"/>
      <c r="D349" s="30"/>
      <c r="E349" s="30"/>
      <c r="F349" s="40"/>
      <c r="G349" s="31"/>
      <c r="H349" s="32"/>
      <c r="I349" s="33"/>
      <c r="J349" s="33"/>
      <c r="K349" s="33"/>
    </row>
    <row r="350" spans="1:11" s="34" customFormat="1">
      <c r="A350" s="29"/>
      <c r="B350" s="29"/>
      <c r="C350" s="29"/>
      <c r="D350" s="30"/>
      <c r="E350" s="30"/>
      <c r="F350" s="40"/>
      <c r="G350" s="31"/>
      <c r="H350" s="32"/>
      <c r="I350" s="33"/>
      <c r="J350" s="33"/>
      <c r="K350" s="33"/>
    </row>
    <row r="351" spans="1:11" s="34" customFormat="1">
      <c r="A351" s="29"/>
      <c r="B351" s="29"/>
      <c r="C351" s="29"/>
      <c r="D351" s="30"/>
      <c r="E351" s="30"/>
      <c r="F351" s="40"/>
      <c r="G351" s="31"/>
      <c r="H351" s="32"/>
      <c r="I351" s="33"/>
      <c r="J351" s="33"/>
      <c r="K351" s="33"/>
    </row>
    <row r="352" spans="1:11" s="34" customFormat="1">
      <c r="A352" s="29"/>
      <c r="B352" s="29"/>
      <c r="C352" s="29"/>
      <c r="D352" s="30"/>
      <c r="E352" s="30"/>
      <c r="F352" s="40"/>
      <c r="G352" s="31"/>
      <c r="H352" s="32"/>
      <c r="I352" s="33"/>
      <c r="J352" s="33"/>
      <c r="K352" s="33"/>
    </row>
    <row r="353" spans="1:11" s="34" customFormat="1">
      <c r="A353" s="29"/>
      <c r="B353" s="29"/>
      <c r="C353" s="29"/>
      <c r="D353" s="30"/>
      <c r="E353" s="30"/>
      <c r="F353" s="40"/>
      <c r="G353" s="31"/>
      <c r="H353" s="32"/>
      <c r="I353" s="33"/>
      <c r="J353" s="33"/>
      <c r="K353" s="33"/>
    </row>
    <row r="354" spans="1:11" s="34" customFormat="1">
      <c r="A354" s="29"/>
      <c r="B354" s="29"/>
      <c r="C354" s="29"/>
      <c r="D354" s="30"/>
      <c r="E354" s="30"/>
      <c r="F354" s="40"/>
      <c r="G354" s="31"/>
      <c r="H354" s="32"/>
      <c r="I354" s="33"/>
      <c r="J354" s="33"/>
      <c r="K354" s="33"/>
    </row>
    <row r="355" spans="1:11" s="34" customFormat="1">
      <c r="A355" s="29"/>
      <c r="B355" s="29"/>
      <c r="C355" s="29"/>
      <c r="D355" s="30"/>
      <c r="E355" s="30"/>
      <c r="F355" s="40"/>
      <c r="G355" s="31"/>
      <c r="H355" s="32"/>
      <c r="I355" s="33"/>
      <c r="J355" s="33"/>
      <c r="K355" s="33"/>
    </row>
    <row r="356" spans="1:11" s="34" customFormat="1">
      <c r="A356" s="29"/>
      <c r="B356" s="29"/>
      <c r="C356" s="29"/>
      <c r="D356" s="30"/>
      <c r="E356" s="30"/>
      <c r="F356" s="40"/>
      <c r="G356" s="31"/>
      <c r="H356" s="32"/>
      <c r="I356" s="33"/>
      <c r="J356" s="33"/>
      <c r="K356" s="33"/>
    </row>
    <row r="357" spans="1:11" s="34" customFormat="1">
      <c r="A357" s="29"/>
      <c r="B357" s="29"/>
      <c r="C357" s="29"/>
      <c r="D357" s="30"/>
      <c r="E357" s="30"/>
      <c r="F357" s="40"/>
      <c r="G357" s="31"/>
      <c r="H357" s="32"/>
      <c r="I357" s="33"/>
      <c r="J357" s="33"/>
      <c r="K357" s="33"/>
    </row>
    <row r="358" spans="1:11" s="34" customFormat="1">
      <c r="A358" s="29"/>
      <c r="B358" s="29"/>
      <c r="C358" s="29"/>
      <c r="D358" s="30"/>
      <c r="E358" s="30"/>
      <c r="F358" s="40"/>
      <c r="G358" s="31"/>
      <c r="H358" s="32"/>
      <c r="I358" s="33"/>
      <c r="J358" s="33"/>
      <c r="K358" s="33"/>
    </row>
    <row r="359" spans="1:11" s="34" customFormat="1">
      <c r="A359" s="29"/>
      <c r="B359" s="29"/>
      <c r="C359" s="29"/>
      <c r="D359" s="30"/>
      <c r="E359" s="30"/>
      <c r="F359" s="40"/>
      <c r="G359" s="31"/>
      <c r="H359" s="32"/>
      <c r="I359" s="33"/>
      <c r="J359" s="33"/>
      <c r="K359" s="33"/>
    </row>
    <row r="360" spans="1:11" s="34" customFormat="1">
      <c r="A360" s="29"/>
      <c r="B360" s="29"/>
      <c r="C360" s="29"/>
      <c r="D360" s="30"/>
      <c r="E360" s="30"/>
      <c r="F360" s="40"/>
      <c r="G360" s="31"/>
      <c r="H360" s="32"/>
      <c r="I360" s="33"/>
      <c r="J360" s="33"/>
      <c r="K360" s="33"/>
    </row>
    <row r="361" spans="1:11" s="34" customFormat="1">
      <c r="A361" s="29"/>
      <c r="B361" s="29"/>
      <c r="C361" s="29"/>
      <c r="D361" s="30"/>
      <c r="E361" s="30"/>
      <c r="F361" s="40"/>
      <c r="G361" s="31"/>
      <c r="H361" s="32"/>
      <c r="I361" s="33"/>
      <c r="J361" s="33"/>
      <c r="K361" s="33"/>
    </row>
    <row r="362" spans="1:11" s="34" customFormat="1">
      <c r="A362" s="29"/>
      <c r="B362" s="29"/>
      <c r="C362" s="29"/>
      <c r="D362" s="30"/>
      <c r="E362" s="30"/>
      <c r="F362" s="40"/>
      <c r="G362" s="31"/>
      <c r="H362" s="32"/>
      <c r="I362" s="33"/>
      <c r="J362" s="33"/>
      <c r="K362" s="33"/>
    </row>
    <row r="363" spans="1:11" s="34" customFormat="1">
      <c r="A363" s="29"/>
      <c r="B363" s="29"/>
      <c r="C363" s="29"/>
      <c r="D363" s="30"/>
      <c r="E363" s="30"/>
      <c r="F363" s="40"/>
      <c r="G363" s="31"/>
      <c r="H363" s="32"/>
      <c r="I363" s="33"/>
      <c r="J363" s="33"/>
      <c r="K363" s="33"/>
    </row>
    <row r="364" spans="1:11" s="34" customFormat="1">
      <c r="A364" s="29"/>
      <c r="B364" s="29"/>
      <c r="C364" s="29"/>
      <c r="D364" s="30"/>
      <c r="E364" s="30"/>
      <c r="F364" s="40"/>
      <c r="G364" s="31"/>
      <c r="H364" s="32"/>
      <c r="I364" s="33"/>
      <c r="J364" s="33"/>
      <c r="K364" s="33"/>
    </row>
    <row r="365" spans="1:11" s="34" customFormat="1">
      <c r="A365" s="29"/>
      <c r="B365" s="29"/>
      <c r="C365" s="29"/>
      <c r="D365" s="30"/>
      <c r="E365" s="30"/>
      <c r="F365" s="40"/>
      <c r="G365" s="31"/>
      <c r="H365" s="32"/>
      <c r="I365" s="33"/>
      <c r="J365" s="33"/>
      <c r="K365" s="33"/>
    </row>
    <row r="366" spans="1:11" s="34" customFormat="1">
      <c r="A366" s="29"/>
      <c r="B366" s="29"/>
      <c r="C366" s="29"/>
      <c r="D366" s="30"/>
      <c r="E366" s="30"/>
      <c r="F366" s="40"/>
      <c r="G366" s="31"/>
      <c r="H366" s="32"/>
      <c r="I366" s="33"/>
      <c r="J366" s="33"/>
      <c r="K366" s="33"/>
    </row>
    <row r="367" spans="1:11" s="34" customFormat="1">
      <c r="A367" s="29"/>
      <c r="B367" s="29"/>
      <c r="C367" s="29"/>
      <c r="D367" s="30"/>
      <c r="E367" s="30"/>
      <c r="F367" s="40"/>
      <c r="G367" s="31"/>
      <c r="H367" s="32"/>
      <c r="I367" s="33"/>
      <c r="J367" s="33"/>
      <c r="K367" s="33"/>
    </row>
    <row r="368" spans="1:11" s="34" customFormat="1">
      <c r="A368" s="29"/>
      <c r="B368" s="29"/>
      <c r="C368" s="29"/>
      <c r="D368" s="30"/>
      <c r="E368" s="30"/>
      <c r="F368" s="40"/>
      <c r="G368" s="31"/>
      <c r="H368" s="32"/>
      <c r="I368" s="33"/>
      <c r="J368" s="33"/>
      <c r="K368" s="33"/>
    </row>
    <row r="369" spans="1:11" s="34" customFormat="1">
      <c r="A369" s="29"/>
      <c r="B369" s="29"/>
      <c r="C369" s="29"/>
      <c r="D369" s="30"/>
      <c r="E369" s="30"/>
      <c r="F369" s="40"/>
      <c r="G369" s="31"/>
      <c r="H369" s="32"/>
      <c r="I369" s="33"/>
      <c r="J369" s="33"/>
      <c r="K369" s="33"/>
    </row>
    <row r="370" spans="1:11" s="34" customFormat="1">
      <c r="A370" s="29"/>
      <c r="B370" s="29"/>
      <c r="C370" s="29"/>
      <c r="D370" s="30"/>
      <c r="E370" s="30"/>
      <c r="F370" s="40"/>
      <c r="G370" s="31"/>
      <c r="H370" s="32"/>
      <c r="I370" s="33"/>
      <c r="J370" s="33"/>
      <c r="K370" s="33"/>
    </row>
    <row r="371" spans="1:11" s="34" customFormat="1">
      <c r="A371" s="29"/>
      <c r="B371" s="29"/>
      <c r="C371" s="29"/>
      <c r="D371" s="30"/>
      <c r="E371" s="30"/>
      <c r="F371" s="40"/>
      <c r="G371" s="31"/>
      <c r="H371" s="32"/>
      <c r="I371" s="33"/>
      <c r="J371" s="33"/>
      <c r="K371" s="33"/>
    </row>
    <row r="372" spans="1:11" s="34" customFormat="1">
      <c r="A372" s="29"/>
      <c r="B372" s="29"/>
      <c r="C372" s="29"/>
      <c r="D372" s="30"/>
      <c r="E372" s="30"/>
      <c r="F372" s="40"/>
      <c r="G372" s="31"/>
      <c r="H372" s="32"/>
      <c r="I372" s="33"/>
      <c r="J372" s="33"/>
      <c r="K372" s="33"/>
    </row>
    <row r="373" spans="1:11" s="34" customFormat="1">
      <c r="A373" s="29"/>
      <c r="B373" s="29"/>
      <c r="C373" s="29"/>
      <c r="D373" s="30"/>
      <c r="E373" s="30"/>
      <c r="F373" s="40"/>
      <c r="G373" s="31"/>
      <c r="H373" s="32"/>
      <c r="I373" s="33"/>
      <c r="J373" s="33"/>
      <c r="K373" s="33"/>
    </row>
    <row r="374" spans="1:11" s="34" customFormat="1">
      <c r="A374" s="29"/>
      <c r="B374" s="29"/>
      <c r="C374" s="29"/>
      <c r="D374" s="30"/>
      <c r="E374" s="30"/>
      <c r="F374" s="40"/>
      <c r="G374" s="31"/>
      <c r="H374" s="32"/>
      <c r="I374" s="33"/>
      <c r="J374" s="33"/>
      <c r="K374" s="33"/>
    </row>
    <row r="375" spans="1:11" s="34" customFormat="1">
      <c r="A375" s="29"/>
      <c r="B375" s="29"/>
      <c r="C375" s="29"/>
      <c r="D375" s="30"/>
      <c r="E375" s="30"/>
      <c r="F375" s="40"/>
      <c r="G375" s="31"/>
      <c r="H375" s="32"/>
      <c r="I375" s="33"/>
      <c r="J375" s="33"/>
      <c r="K375" s="33"/>
    </row>
    <row r="376" spans="1:11" s="34" customFormat="1">
      <c r="A376" s="29"/>
      <c r="B376" s="29"/>
      <c r="C376" s="29"/>
      <c r="D376" s="30"/>
      <c r="E376" s="30"/>
      <c r="F376" s="40"/>
      <c r="G376" s="31"/>
      <c r="H376" s="32"/>
      <c r="I376" s="33"/>
      <c r="J376" s="33"/>
      <c r="K376" s="33"/>
    </row>
    <row r="377" spans="1:11" s="34" customFormat="1">
      <c r="A377" s="29"/>
      <c r="B377" s="29"/>
      <c r="C377" s="29"/>
      <c r="D377" s="30"/>
      <c r="E377" s="30"/>
      <c r="F377" s="40"/>
      <c r="G377" s="31"/>
      <c r="H377" s="32"/>
      <c r="I377" s="33"/>
      <c r="J377" s="33"/>
      <c r="K377" s="33"/>
    </row>
    <row r="378" spans="1:11" s="34" customFormat="1">
      <c r="A378" s="29"/>
      <c r="B378" s="29"/>
      <c r="C378" s="29"/>
      <c r="D378" s="30"/>
      <c r="E378" s="30"/>
      <c r="F378" s="40"/>
      <c r="G378" s="31"/>
      <c r="H378" s="32"/>
      <c r="I378" s="33"/>
      <c r="J378" s="33"/>
      <c r="K378" s="33"/>
    </row>
    <row r="379" spans="1:11" s="34" customFormat="1">
      <c r="A379" s="29"/>
      <c r="B379" s="29"/>
      <c r="C379" s="29"/>
      <c r="D379" s="30"/>
      <c r="E379" s="30"/>
      <c r="F379" s="40"/>
      <c r="G379" s="31"/>
      <c r="H379" s="32"/>
      <c r="I379" s="33"/>
      <c r="J379" s="33"/>
      <c r="K379" s="33"/>
    </row>
    <row r="380" spans="1:11" s="34" customFormat="1">
      <c r="A380" s="29"/>
      <c r="B380" s="29"/>
      <c r="C380" s="29"/>
      <c r="D380" s="30"/>
      <c r="E380" s="30"/>
      <c r="F380" s="40"/>
      <c r="G380" s="31"/>
      <c r="H380" s="32"/>
      <c r="I380" s="33"/>
      <c r="J380" s="33"/>
      <c r="K380" s="33"/>
    </row>
    <row r="381" spans="1:11" s="34" customFormat="1">
      <c r="A381" s="29"/>
      <c r="B381" s="29"/>
      <c r="C381" s="29"/>
      <c r="D381" s="30"/>
      <c r="E381" s="30"/>
      <c r="F381" s="40"/>
      <c r="G381" s="31"/>
      <c r="H381" s="32"/>
      <c r="I381" s="33"/>
      <c r="J381" s="33"/>
      <c r="K381" s="33"/>
    </row>
    <row r="382" spans="1:11" s="34" customFormat="1">
      <c r="A382" s="29"/>
      <c r="B382" s="29"/>
      <c r="C382" s="29"/>
      <c r="D382" s="30"/>
      <c r="E382" s="30"/>
      <c r="F382" s="40"/>
      <c r="G382" s="31"/>
      <c r="H382" s="32"/>
      <c r="I382" s="33"/>
      <c r="J382" s="33"/>
      <c r="K382" s="33"/>
    </row>
    <row r="383" spans="1:11" s="34" customFormat="1">
      <c r="A383" s="29"/>
      <c r="B383" s="29"/>
      <c r="C383" s="29"/>
      <c r="D383" s="30"/>
      <c r="E383" s="30"/>
      <c r="F383" s="40"/>
      <c r="G383" s="31"/>
      <c r="H383" s="32"/>
      <c r="I383" s="33"/>
      <c r="J383" s="33"/>
      <c r="K383" s="33"/>
    </row>
    <row r="384" spans="1:11" s="34" customFormat="1">
      <c r="A384" s="29"/>
      <c r="B384" s="29"/>
      <c r="C384" s="29"/>
      <c r="D384" s="30"/>
      <c r="E384" s="30"/>
      <c r="F384" s="40"/>
      <c r="G384" s="31"/>
      <c r="H384" s="32"/>
      <c r="I384" s="33"/>
      <c r="J384" s="33"/>
      <c r="K384" s="33"/>
    </row>
    <row r="385" spans="1:11" s="34" customFormat="1">
      <c r="A385" s="29"/>
      <c r="B385" s="29"/>
      <c r="C385" s="29"/>
      <c r="D385" s="30"/>
      <c r="E385" s="30"/>
      <c r="F385" s="40"/>
      <c r="G385" s="31"/>
      <c r="H385" s="32"/>
      <c r="I385" s="33"/>
      <c r="J385" s="33"/>
      <c r="K385" s="33"/>
    </row>
    <row r="386" spans="1:11" s="34" customFormat="1">
      <c r="A386" s="29"/>
      <c r="B386" s="29"/>
      <c r="C386" s="29"/>
      <c r="D386" s="30"/>
      <c r="E386" s="30"/>
      <c r="F386" s="40"/>
      <c r="G386" s="31"/>
      <c r="H386" s="32"/>
      <c r="I386" s="33"/>
      <c r="J386" s="33"/>
      <c r="K386" s="33"/>
    </row>
    <row r="387" spans="1:11" s="34" customFormat="1">
      <c r="A387" s="29"/>
      <c r="B387" s="29"/>
      <c r="C387" s="29"/>
      <c r="D387" s="30"/>
      <c r="E387" s="30"/>
      <c r="F387" s="40"/>
      <c r="G387" s="31"/>
      <c r="H387" s="32"/>
      <c r="I387" s="33"/>
      <c r="J387" s="33"/>
      <c r="K387" s="33"/>
    </row>
    <row r="388" spans="1:11" s="34" customFormat="1">
      <c r="A388" s="29"/>
      <c r="B388" s="29"/>
      <c r="C388" s="29"/>
      <c r="D388" s="30"/>
      <c r="E388" s="30"/>
      <c r="F388" s="40"/>
      <c r="G388" s="31"/>
      <c r="H388" s="32"/>
      <c r="I388" s="33"/>
      <c r="J388" s="33"/>
      <c r="K388" s="33"/>
    </row>
    <row r="389" spans="1:11" s="34" customFormat="1">
      <c r="A389" s="29"/>
      <c r="B389" s="29"/>
      <c r="C389" s="29"/>
      <c r="D389" s="30"/>
      <c r="E389" s="30"/>
      <c r="F389" s="40"/>
      <c r="G389" s="31"/>
      <c r="H389" s="32"/>
      <c r="I389" s="33"/>
      <c r="J389" s="33"/>
      <c r="K389" s="33"/>
    </row>
    <row r="390" spans="1:11" s="34" customFormat="1">
      <c r="A390" s="29"/>
      <c r="B390" s="29"/>
      <c r="C390" s="29"/>
      <c r="D390" s="30"/>
      <c r="E390" s="30"/>
      <c r="F390" s="40"/>
      <c r="G390" s="31"/>
      <c r="H390" s="32"/>
      <c r="I390" s="33"/>
      <c r="J390" s="33"/>
      <c r="K390" s="33"/>
    </row>
    <row r="391" spans="1:11" s="34" customFormat="1">
      <c r="A391" s="29"/>
      <c r="B391" s="29"/>
      <c r="C391" s="29"/>
      <c r="D391" s="30"/>
      <c r="E391" s="30"/>
      <c r="F391" s="40"/>
      <c r="G391" s="31"/>
      <c r="H391" s="32"/>
      <c r="I391" s="33"/>
      <c r="J391" s="33"/>
      <c r="K391" s="33"/>
    </row>
    <row r="392" spans="1:11" s="34" customFormat="1">
      <c r="A392" s="29"/>
      <c r="B392" s="29"/>
      <c r="C392" s="29"/>
      <c r="D392" s="30"/>
      <c r="E392" s="30"/>
      <c r="F392" s="40"/>
      <c r="G392" s="31"/>
      <c r="H392" s="32"/>
      <c r="I392" s="33"/>
      <c r="J392" s="33"/>
      <c r="K392" s="33"/>
    </row>
    <row r="393" spans="1:11" s="34" customFormat="1">
      <c r="A393" s="29"/>
      <c r="B393" s="29"/>
      <c r="C393" s="29"/>
      <c r="D393" s="30"/>
      <c r="E393" s="30"/>
      <c r="F393" s="40"/>
      <c r="G393" s="31"/>
      <c r="H393" s="32"/>
      <c r="I393" s="33"/>
      <c r="J393" s="33"/>
      <c r="K393" s="33"/>
    </row>
    <row r="394" spans="1:11" s="34" customFormat="1">
      <c r="A394" s="29"/>
      <c r="B394" s="29"/>
      <c r="C394" s="29"/>
      <c r="D394" s="30"/>
      <c r="E394" s="30"/>
      <c r="F394" s="40"/>
      <c r="G394" s="31"/>
      <c r="H394" s="32"/>
      <c r="I394" s="33"/>
      <c r="J394" s="33"/>
      <c r="K394" s="33"/>
    </row>
    <row r="395" spans="1:11" s="34" customFormat="1">
      <c r="A395" s="29"/>
      <c r="B395" s="29"/>
      <c r="C395" s="29"/>
      <c r="D395" s="30"/>
      <c r="E395" s="30"/>
      <c r="F395" s="40"/>
      <c r="G395" s="31"/>
      <c r="H395" s="32"/>
      <c r="I395" s="33"/>
      <c r="J395" s="33"/>
      <c r="K395" s="33"/>
    </row>
    <row r="396" spans="1:11" s="34" customFormat="1">
      <c r="A396" s="29"/>
      <c r="B396" s="29"/>
      <c r="C396" s="29"/>
      <c r="D396" s="30"/>
      <c r="E396" s="30"/>
      <c r="F396" s="40"/>
      <c r="G396" s="31"/>
      <c r="H396" s="32"/>
      <c r="I396" s="33"/>
      <c r="J396" s="33"/>
      <c r="K396" s="33"/>
    </row>
    <row r="397" spans="1:11" s="34" customFormat="1">
      <c r="A397" s="29"/>
      <c r="B397" s="29"/>
      <c r="C397" s="29"/>
      <c r="D397" s="30"/>
      <c r="E397" s="30"/>
      <c r="F397" s="40"/>
      <c r="G397" s="31"/>
      <c r="H397" s="32"/>
      <c r="I397" s="33"/>
      <c r="J397" s="33"/>
      <c r="K397" s="33"/>
    </row>
    <row r="398" spans="1:11" s="34" customFormat="1">
      <c r="A398" s="29"/>
      <c r="B398" s="29"/>
      <c r="C398" s="29"/>
      <c r="D398" s="30"/>
      <c r="E398" s="30"/>
      <c r="F398" s="40"/>
      <c r="G398" s="31"/>
      <c r="H398" s="32"/>
      <c r="I398" s="33"/>
      <c r="J398" s="33"/>
      <c r="K398" s="33"/>
    </row>
    <row r="399" spans="1:11" s="34" customFormat="1">
      <c r="A399" s="29"/>
      <c r="B399" s="29"/>
      <c r="C399" s="29"/>
      <c r="D399" s="30"/>
      <c r="E399" s="30"/>
      <c r="F399" s="40"/>
      <c r="G399" s="31"/>
      <c r="H399" s="32"/>
      <c r="I399" s="33"/>
      <c r="J399" s="33"/>
      <c r="K399" s="33"/>
    </row>
    <row r="400" spans="1:11" s="34" customFormat="1">
      <c r="A400" s="29"/>
      <c r="B400" s="29"/>
      <c r="C400" s="29"/>
      <c r="D400" s="30"/>
      <c r="E400" s="30"/>
      <c r="F400" s="40"/>
      <c r="G400" s="31"/>
      <c r="H400" s="32"/>
      <c r="I400" s="33"/>
      <c r="J400" s="33"/>
      <c r="K400" s="33"/>
    </row>
    <row r="401" spans="1:11" s="34" customFormat="1">
      <c r="A401" s="29"/>
      <c r="B401" s="29"/>
      <c r="C401" s="29"/>
      <c r="D401" s="30"/>
      <c r="E401" s="30"/>
      <c r="F401" s="40"/>
      <c r="G401" s="31"/>
      <c r="H401" s="32"/>
      <c r="I401" s="33"/>
      <c r="J401" s="33"/>
      <c r="K401" s="33"/>
    </row>
    <row r="402" spans="1:11" s="34" customFormat="1">
      <c r="A402" s="29"/>
      <c r="B402" s="29"/>
      <c r="C402" s="29"/>
      <c r="D402" s="30"/>
      <c r="E402" s="30"/>
      <c r="F402" s="40"/>
      <c r="G402" s="31"/>
      <c r="H402" s="32"/>
      <c r="I402" s="33"/>
      <c r="J402" s="33"/>
      <c r="K402" s="33"/>
    </row>
    <row r="403" spans="1:11" s="34" customFormat="1">
      <c r="A403" s="29"/>
      <c r="B403" s="29"/>
      <c r="C403" s="29"/>
      <c r="D403" s="30"/>
      <c r="E403" s="30"/>
      <c r="F403" s="40"/>
      <c r="G403" s="31"/>
      <c r="H403" s="32"/>
      <c r="I403" s="33"/>
      <c r="J403" s="33"/>
      <c r="K403" s="33"/>
    </row>
    <row r="404" spans="1:11" s="34" customFormat="1">
      <c r="A404" s="29"/>
      <c r="B404" s="29"/>
      <c r="C404" s="29"/>
      <c r="D404" s="30"/>
      <c r="E404" s="30"/>
      <c r="F404" s="40"/>
      <c r="G404" s="31"/>
      <c r="H404" s="32"/>
      <c r="I404" s="33"/>
      <c r="J404" s="33"/>
      <c r="K404" s="33"/>
    </row>
    <row r="405" spans="1:11" s="34" customFormat="1">
      <c r="A405" s="29"/>
      <c r="B405" s="29"/>
      <c r="C405" s="29"/>
      <c r="D405" s="30"/>
      <c r="E405" s="30"/>
      <c r="F405" s="40"/>
      <c r="G405" s="31"/>
      <c r="H405" s="32"/>
      <c r="I405" s="33"/>
      <c r="J405" s="33"/>
      <c r="K405" s="33"/>
    </row>
    <row r="406" spans="1:11" s="34" customFormat="1">
      <c r="A406" s="29"/>
      <c r="B406" s="29"/>
      <c r="C406" s="29"/>
      <c r="D406" s="30"/>
      <c r="E406" s="30"/>
      <c r="F406" s="40"/>
      <c r="G406" s="31"/>
      <c r="H406" s="32"/>
      <c r="I406" s="33"/>
      <c r="J406" s="33"/>
      <c r="K406" s="33"/>
    </row>
    <row r="407" spans="1:11" s="34" customFormat="1">
      <c r="A407" s="29"/>
      <c r="B407" s="29"/>
      <c r="C407" s="29"/>
      <c r="D407" s="30"/>
      <c r="E407" s="30"/>
      <c r="F407" s="40"/>
      <c r="G407" s="31"/>
      <c r="H407" s="32"/>
      <c r="I407" s="33"/>
      <c r="J407" s="33"/>
      <c r="K407" s="33"/>
    </row>
    <row r="408" spans="1:11" s="34" customFormat="1">
      <c r="A408" s="29"/>
      <c r="B408" s="29"/>
      <c r="C408" s="29"/>
      <c r="D408" s="30"/>
      <c r="E408" s="30"/>
      <c r="F408" s="40"/>
      <c r="G408" s="31"/>
      <c r="H408" s="32"/>
      <c r="I408" s="33"/>
      <c r="J408" s="33"/>
      <c r="K408" s="33"/>
    </row>
    <row r="409" spans="1:11" s="34" customFormat="1">
      <c r="A409" s="29"/>
      <c r="B409" s="29"/>
      <c r="C409" s="29"/>
      <c r="D409" s="30"/>
      <c r="E409" s="30"/>
      <c r="F409" s="40"/>
      <c r="G409" s="31"/>
      <c r="H409" s="32"/>
      <c r="I409" s="33"/>
      <c r="J409" s="33"/>
      <c r="K409" s="33"/>
    </row>
    <row r="410" spans="1:11" s="34" customFormat="1">
      <c r="A410" s="29"/>
      <c r="B410" s="29"/>
      <c r="C410" s="29"/>
      <c r="D410" s="30"/>
      <c r="E410" s="30"/>
      <c r="F410" s="40"/>
      <c r="G410" s="31"/>
      <c r="H410" s="32"/>
      <c r="I410" s="33"/>
      <c r="J410" s="33"/>
      <c r="K410" s="33"/>
    </row>
    <row r="411" spans="1:11" s="34" customFormat="1">
      <c r="A411" s="29"/>
      <c r="B411" s="29"/>
      <c r="C411" s="29"/>
      <c r="D411" s="30"/>
      <c r="E411" s="30"/>
      <c r="F411" s="40"/>
      <c r="G411" s="31"/>
      <c r="H411" s="32"/>
      <c r="I411" s="33"/>
      <c r="J411" s="33"/>
      <c r="K411" s="33"/>
    </row>
    <row r="412" spans="1:11" s="34" customFormat="1">
      <c r="A412" s="29"/>
      <c r="B412" s="29"/>
      <c r="C412" s="29"/>
      <c r="D412" s="30"/>
      <c r="E412" s="30"/>
      <c r="F412" s="40"/>
      <c r="G412" s="31"/>
      <c r="H412" s="32"/>
      <c r="I412" s="33"/>
      <c r="J412" s="33"/>
      <c r="K412" s="33"/>
    </row>
    <row r="413" spans="1:11" s="34" customFormat="1">
      <c r="A413" s="29"/>
      <c r="B413" s="29"/>
      <c r="C413" s="29"/>
      <c r="D413" s="30"/>
      <c r="E413" s="30"/>
      <c r="F413" s="40"/>
      <c r="G413" s="31"/>
      <c r="H413" s="32"/>
      <c r="I413" s="33"/>
      <c r="J413" s="33"/>
      <c r="K413" s="33"/>
    </row>
    <row r="414" spans="1:11" s="34" customFormat="1">
      <c r="A414" s="29"/>
      <c r="B414" s="29"/>
      <c r="C414" s="29"/>
      <c r="D414" s="30"/>
      <c r="E414" s="30"/>
      <c r="F414" s="40"/>
      <c r="G414" s="31"/>
      <c r="H414" s="32"/>
      <c r="I414" s="33"/>
      <c r="J414" s="33"/>
      <c r="K414" s="33"/>
    </row>
    <row r="415" spans="1:11" s="34" customFormat="1">
      <c r="A415" s="29"/>
      <c r="B415" s="29"/>
      <c r="C415" s="29"/>
      <c r="D415" s="30"/>
      <c r="E415" s="30"/>
      <c r="F415" s="40"/>
      <c r="G415" s="31"/>
      <c r="H415" s="32"/>
      <c r="I415" s="33"/>
      <c r="J415" s="33"/>
      <c r="K415" s="33"/>
    </row>
    <row r="416" spans="1:11" s="34" customFormat="1">
      <c r="A416" s="29"/>
      <c r="B416" s="29"/>
      <c r="C416" s="29"/>
      <c r="D416" s="30"/>
      <c r="E416" s="30"/>
      <c r="F416" s="40"/>
      <c r="G416" s="31"/>
      <c r="H416" s="32"/>
      <c r="I416" s="33"/>
      <c r="J416" s="33"/>
      <c r="K416" s="33"/>
    </row>
    <row r="417" spans="1:11" s="34" customFormat="1">
      <c r="A417" s="29"/>
      <c r="B417" s="29"/>
      <c r="C417" s="29"/>
      <c r="D417" s="30"/>
      <c r="E417" s="30"/>
      <c r="F417" s="40"/>
      <c r="G417" s="31"/>
      <c r="H417" s="32"/>
      <c r="I417" s="33"/>
      <c r="J417" s="33"/>
      <c r="K417" s="33"/>
    </row>
    <row r="418" spans="1:11" s="34" customFormat="1">
      <c r="A418" s="29"/>
      <c r="B418" s="29"/>
      <c r="C418" s="29"/>
      <c r="D418" s="30"/>
      <c r="E418" s="30"/>
      <c r="F418" s="40"/>
      <c r="G418" s="31"/>
      <c r="H418" s="32"/>
      <c r="I418" s="33"/>
      <c r="J418" s="33"/>
      <c r="K418" s="33"/>
    </row>
    <row r="419" spans="1:11" s="34" customFormat="1">
      <c r="A419" s="29"/>
      <c r="B419" s="29"/>
      <c r="C419" s="29"/>
      <c r="D419" s="30"/>
      <c r="E419" s="30"/>
      <c r="F419" s="40"/>
      <c r="G419" s="31"/>
      <c r="H419" s="32"/>
      <c r="I419" s="33"/>
      <c r="J419" s="33"/>
      <c r="K419" s="33"/>
    </row>
    <row r="420" spans="1:11" s="34" customFormat="1">
      <c r="A420" s="29"/>
      <c r="B420" s="29"/>
      <c r="C420" s="29"/>
      <c r="D420" s="30"/>
      <c r="E420" s="30"/>
      <c r="F420" s="40"/>
      <c r="G420" s="31"/>
      <c r="H420" s="32"/>
      <c r="I420" s="33"/>
      <c r="J420" s="33"/>
      <c r="K420" s="33"/>
    </row>
    <row r="421" spans="1:11" s="34" customFormat="1">
      <c r="A421" s="29"/>
      <c r="B421" s="29"/>
      <c r="C421" s="29"/>
      <c r="D421" s="30"/>
      <c r="E421" s="30"/>
      <c r="F421" s="40"/>
      <c r="G421" s="31"/>
      <c r="H421" s="32"/>
      <c r="I421" s="33"/>
      <c r="J421" s="33"/>
      <c r="K421" s="33"/>
    </row>
    <row r="422" spans="1:11" s="34" customFormat="1">
      <c r="A422" s="29"/>
      <c r="B422" s="29"/>
      <c r="C422" s="29"/>
      <c r="D422" s="30"/>
      <c r="E422" s="30"/>
      <c r="F422" s="40"/>
      <c r="G422" s="31"/>
      <c r="H422" s="32"/>
      <c r="I422" s="33"/>
      <c r="J422" s="33"/>
      <c r="K422" s="33"/>
    </row>
    <row r="423" spans="1:11" s="34" customFormat="1">
      <c r="A423" s="29"/>
      <c r="B423" s="29"/>
      <c r="C423" s="29"/>
      <c r="D423" s="30"/>
      <c r="E423" s="30"/>
      <c r="F423" s="40"/>
      <c r="G423" s="31"/>
      <c r="H423" s="32"/>
      <c r="I423" s="33"/>
      <c r="J423" s="33"/>
      <c r="K423" s="33"/>
    </row>
    <row r="424" spans="1:11" s="34" customFormat="1">
      <c r="A424" s="29"/>
      <c r="B424" s="29"/>
      <c r="C424" s="29"/>
      <c r="D424" s="30"/>
      <c r="E424" s="30"/>
      <c r="F424" s="40"/>
      <c r="G424" s="31"/>
      <c r="H424" s="32"/>
      <c r="I424" s="33"/>
      <c r="J424" s="33"/>
      <c r="K424" s="33"/>
    </row>
    <row r="425" spans="1:11" s="34" customFormat="1">
      <c r="A425" s="29"/>
      <c r="B425" s="29"/>
      <c r="C425" s="29"/>
      <c r="D425" s="30"/>
      <c r="E425" s="30"/>
      <c r="F425" s="40"/>
      <c r="G425" s="31"/>
      <c r="H425" s="32"/>
      <c r="I425" s="33"/>
      <c r="J425" s="33"/>
      <c r="K425" s="33"/>
    </row>
    <row r="426" spans="1:11" s="34" customFormat="1">
      <c r="A426" s="29"/>
      <c r="B426" s="29"/>
      <c r="C426" s="29"/>
      <c r="D426" s="30"/>
      <c r="E426" s="30"/>
      <c r="F426" s="40"/>
      <c r="G426" s="31"/>
      <c r="H426" s="32"/>
      <c r="I426" s="33"/>
      <c r="J426" s="33"/>
      <c r="K426" s="33"/>
    </row>
    <row r="427" spans="1:11" s="34" customFormat="1">
      <c r="A427" s="29"/>
      <c r="B427" s="29"/>
      <c r="C427" s="29"/>
      <c r="D427" s="30"/>
      <c r="E427" s="30"/>
      <c r="F427" s="40"/>
      <c r="G427" s="31"/>
      <c r="H427" s="32"/>
      <c r="I427" s="33"/>
      <c r="J427" s="33"/>
      <c r="K427" s="33"/>
    </row>
    <row r="428" spans="1:11" s="34" customFormat="1">
      <c r="A428" s="29"/>
      <c r="B428" s="29"/>
      <c r="C428" s="29"/>
      <c r="D428" s="30"/>
      <c r="E428" s="30"/>
      <c r="F428" s="40"/>
      <c r="G428" s="31"/>
      <c r="H428" s="32"/>
      <c r="I428" s="33"/>
      <c r="J428" s="33"/>
      <c r="K428" s="33"/>
    </row>
    <row r="429" spans="1:11" s="34" customFormat="1">
      <c r="A429" s="29"/>
      <c r="B429" s="29"/>
      <c r="C429" s="29"/>
      <c r="D429" s="30"/>
      <c r="E429" s="30"/>
      <c r="F429" s="40"/>
      <c r="G429" s="31"/>
      <c r="H429" s="32"/>
      <c r="I429" s="33"/>
      <c r="J429" s="33"/>
      <c r="K429" s="33"/>
    </row>
    <row r="430" spans="1:11" s="34" customFormat="1">
      <c r="A430" s="29"/>
      <c r="B430" s="29"/>
      <c r="C430" s="29"/>
      <c r="D430" s="30"/>
      <c r="E430" s="30"/>
      <c r="F430" s="40"/>
      <c r="G430" s="31"/>
      <c r="H430" s="32"/>
      <c r="I430" s="33"/>
      <c r="J430" s="33"/>
      <c r="K430" s="33"/>
    </row>
    <row r="431" spans="1:11" s="34" customFormat="1">
      <c r="A431" s="29"/>
      <c r="B431" s="29"/>
      <c r="C431" s="29"/>
      <c r="D431" s="30"/>
      <c r="E431" s="30"/>
      <c r="F431" s="40"/>
      <c r="G431" s="31"/>
      <c r="H431" s="32"/>
      <c r="I431" s="33"/>
      <c r="J431" s="33"/>
      <c r="K431" s="33"/>
    </row>
    <row r="432" spans="1:11" s="34" customFormat="1">
      <c r="A432" s="29"/>
      <c r="B432" s="29"/>
      <c r="C432" s="29"/>
      <c r="D432" s="30"/>
      <c r="E432" s="30"/>
      <c r="F432" s="40"/>
      <c r="G432" s="31"/>
      <c r="H432" s="32"/>
      <c r="I432" s="33"/>
      <c r="J432" s="33"/>
      <c r="K432" s="33"/>
    </row>
    <row r="433" spans="1:11" s="34" customFormat="1">
      <c r="A433" s="29"/>
      <c r="B433" s="29"/>
      <c r="C433" s="29"/>
      <c r="D433" s="30"/>
      <c r="E433" s="30"/>
      <c r="F433" s="40"/>
      <c r="G433" s="31"/>
      <c r="H433" s="32"/>
      <c r="I433" s="33"/>
      <c r="J433" s="33"/>
      <c r="K433" s="33"/>
    </row>
    <row r="434" spans="1:11" s="34" customFormat="1">
      <c r="A434" s="29"/>
      <c r="B434" s="29"/>
      <c r="C434" s="29"/>
      <c r="D434" s="30"/>
      <c r="E434" s="30"/>
      <c r="F434" s="40"/>
      <c r="G434" s="31"/>
      <c r="H434" s="32"/>
      <c r="I434" s="33"/>
      <c r="J434" s="33"/>
      <c r="K434" s="33"/>
    </row>
    <row r="435" spans="1:11" s="34" customFormat="1">
      <c r="A435" s="29"/>
      <c r="B435" s="29"/>
      <c r="C435" s="29"/>
      <c r="D435" s="30"/>
      <c r="E435" s="30"/>
      <c r="F435" s="40"/>
      <c r="G435" s="31"/>
      <c r="H435" s="32"/>
      <c r="I435" s="33"/>
      <c r="J435" s="33"/>
      <c r="K435" s="33"/>
    </row>
    <row r="436" spans="1:11" s="34" customFormat="1">
      <c r="A436" s="29"/>
      <c r="B436" s="29"/>
      <c r="C436" s="29"/>
      <c r="D436" s="30"/>
      <c r="E436" s="30"/>
      <c r="F436" s="40"/>
      <c r="G436" s="31"/>
      <c r="H436" s="32"/>
      <c r="I436" s="33"/>
      <c r="J436" s="33"/>
      <c r="K436" s="33"/>
    </row>
    <row r="437" spans="1:11" s="34" customFormat="1">
      <c r="A437" s="29"/>
      <c r="B437" s="29"/>
      <c r="C437" s="29"/>
      <c r="D437" s="30"/>
      <c r="E437" s="30"/>
      <c r="F437" s="40"/>
      <c r="G437" s="31"/>
      <c r="H437" s="32"/>
      <c r="I437" s="33"/>
      <c r="J437" s="33"/>
      <c r="K437" s="33"/>
    </row>
    <row r="438" spans="1:11" s="34" customFormat="1">
      <c r="A438" s="29"/>
      <c r="B438" s="29"/>
      <c r="C438" s="29"/>
      <c r="D438" s="30"/>
      <c r="E438" s="30"/>
      <c r="F438" s="40"/>
      <c r="G438" s="31"/>
      <c r="H438" s="32"/>
      <c r="I438" s="33"/>
      <c r="J438" s="33"/>
      <c r="K438" s="33"/>
    </row>
    <row r="439" spans="1:11" s="34" customFormat="1">
      <c r="A439" s="29"/>
      <c r="B439" s="29"/>
      <c r="C439" s="29"/>
      <c r="D439" s="30"/>
      <c r="E439" s="30"/>
      <c r="F439" s="40"/>
      <c r="G439" s="31"/>
      <c r="H439" s="32"/>
      <c r="I439" s="33"/>
      <c r="J439" s="33"/>
      <c r="K439" s="33"/>
    </row>
    <row r="440" spans="1:11" s="34" customFormat="1">
      <c r="A440" s="29"/>
      <c r="B440" s="29"/>
      <c r="C440" s="29"/>
      <c r="D440" s="30"/>
      <c r="E440" s="30"/>
      <c r="F440" s="40"/>
      <c r="G440" s="31"/>
      <c r="H440" s="32"/>
      <c r="I440" s="33"/>
      <c r="J440" s="33"/>
      <c r="K440" s="33"/>
    </row>
    <row r="441" spans="1:11" s="34" customFormat="1">
      <c r="A441" s="29"/>
      <c r="B441" s="29"/>
      <c r="C441" s="29"/>
      <c r="D441" s="30"/>
      <c r="E441" s="30"/>
      <c r="F441" s="40"/>
      <c r="G441" s="31"/>
      <c r="H441" s="32"/>
      <c r="I441" s="33"/>
      <c r="J441" s="33"/>
      <c r="K441" s="33"/>
    </row>
    <row r="442" spans="1:11" s="34" customFormat="1">
      <c r="A442" s="29"/>
      <c r="B442" s="29"/>
      <c r="C442" s="29"/>
      <c r="D442" s="30"/>
      <c r="E442" s="30"/>
      <c r="F442" s="40"/>
      <c r="G442" s="31"/>
      <c r="H442" s="32"/>
      <c r="I442" s="33"/>
      <c r="J442" s="33"/>
      <c r="K442" s="33"/>
    </row>
    <row r="443" spans="1:11" s="34" customFormat="1">
      <c r="A443" s="29"/>
      <c r="B443" s="29"/>
      <c r="C443" s="29"/>
      <c r="D443" s="30"/>
      <c r="E443" s="30"/>
      <c r="F443" s="40"/>
      <c r="G443" s="31"/>
      <c r="H443" s="32"/>
      <c r="I443" s="33"/>
      <c r="J443" s="33"/>
      <c r="K443" s="33"/>
    </row>
    <row r="444" spans="1:11" s="34" customFormat="1">
      <c r="A444" s="29"/>
      <c r="B444" s="29"/>
      <c r="C444" s="29"/>
      <c r="D444" s="30"/>
      <c r="E444" s="30"/>
      <c r="F444" s="40"/>
      <c r="G444" s="31"/>
      <c r="H444" s="32"/>
      <c r="I444" s="33"/>
      <c r="J444" s="33"/>
      <c r="K444" s="33"/>
    </row>
    <row r="445" spans="1:11" s="34" customFormat="1">
      <c r="A445" s="29"/>
      <c r="B445" s="29"/>
      <c r="C445" s="29"/>
      <c r="D445" s="30"/>
      <c r="E445" s="30"/>
      <c r="F445" s="40"/>
      <c r="G445" s="31"/>
      <c r="H445" s="32"/>
      <c r="I445" s="33"/>
      <c r="J445" s="33"/>
      <c r="K445" s="33"/>
    </row>
    <row r="446" spans="1:11" s="34" customFormat="1">
      <c r="A446" s="29"/>
      <c r="B446" s="29"/>
      <c r="C446" s="29"/>
      <c r="D446" s="30"/>
      <c r="E446" s="30"/>
      <c r="F446" s="40"/>
      <c r="G446" s="31"/>
      <c r="H446" s="32"/>
      <c r="I446" s="33"/>
      <c r="J446" s="33"/>
      <c r="K446" s="33"/>
    </row>
    <row r="447" spans="1:11" s="34" customFormat="1">
      <c r="A447" s="29"/>
      <c r="B447" s="29"/>
      <c r="C447" s="29"/>
      <c r="D447" s="30"/>
      <c r="E447" s="30"/>
      <c r="F447" s="40"/>
      <c r="G447" s="31"/>
      <c r="H447" s="32"/>
      <c r="I447" s="33"/>
      <c r="J447" s="33"/>
      <c r="K447" s="33"/>
    </row>
    <row r="448" spans="1:11" s="34" customFormat="1">
      <c r="A448" s="29"/>
      <c r="B448" s="29"/>
      <c r="C448" s="29"/>
      <c r="D448" s="30"/>
      <c r="E448" s="30"/>
      <c r="F448" s="40"/>
      <c r="G448" s="31"/>
      <c r="H448" s="32"/>
      <c r="I448" s="33"/>
      <c r="J448" s="33"/>
      <c r="K448" s="33"/>
    </row>
    <row r="449" spans="1:11" s="34" customFormat="1">
      <c r="A449" s="29"/>
      <c r="B449" s="29"/>
      <c r="C449" s="29"/>
      <c r="D449" s="30"/>
      <c r="E449" s="30"/>
      <c r="F449" s="40"/>
      <c r="G449" s="31"/>
      <c r="H449" s="32"/>
      <c r="I449" s="33"/>
      <c r="J449" s="33"/>
      <c r="K449" s="33"/>
    </row>
    <row r="450" spans="1:11" s="34" customFormat="1">
      <c r="A450" s="29"/>
      <c r="B450" s="29"/>
      <c r="C450" s="29"/>
      <c r="D450" s="30"/>
      <c r="E450" s="30"/>
      <c r="F450" s="40"/>
      <c r="G450" s="31"/>
      <c r="H450" s="32"/>
      <c r="I450" s="33"/>
      <c r="J450" s="33"/>
      <c r="K450" s="33"/>
    </row>
    <row r="451" spans="1:11" s="34" customFormat="1">
      <c r="A451" s="29"/>
      <c r="B451" s="29"/>
      <c r="C451" s="29"/>
      <c r="D451" s="30"/>
      <c r="E451" s="30"/>
      <c r="F451" s="40"/>
      <c r="G451" s="31"/>
      <c r="H451" s="32"/>
      <c r="I451" s="33"/>
      <c r="J451" s="33"/>
      <c r="K451" s="33"/>
    </row>
    <row r="452" spans="1:11" s="34" customFormat="1">
      <c r="A452" s="29"/>
      <c r="B452" s="29"/>
      <c r="C452" s="29"/>
      <c r="D452" s="30"/>
      <c r="E452" s="30"/>
      <c r="F452" s="40"/>
      <c r="G452" s="31"/>
      <c r="H452" s="32"/>
      <c r="I452" s="33"/>
      <c r="J452" s="33"/>
      <c r="K452" s="33"/>
    </row>
    <row r="453" spans="1:11" s="34" customFormat="1">
      <c r="A453" s="29"/>
      <c r="B453" s="29"/>
      <c r="C453" s="29"/>
      <c r="D453" s="30"/>
      <c r="E453" s="30"/>
      <c r="F453" s="40"/>
      <c r="G453" s="31"/>
      <c r="H453" s="32"/>
      <c r="I453" s="33"/>
      <c r="J453" s="33"/>
      <c r="K453" s="33"/>
    </row>
    <row r="454" spans="1:11" s="34" customFormat="1">
      <c r="A454" s="29"/>
      <c r="B454" s="29"/>
      <c r="C454" s="29"/>
      <c r="D454" s="30"/>
      <c r="E454" s="30"/>
      <c r="F454" s="40"/>
      <c r="G454" s="31"/>
      <c r="H454" s="32"/>
      <c r="I454" s="33"/>
      <c r="J454" s="33"/>
      <c r="K454" s="33"/>
    </row>
    <row r="455" spans="1:11" s="34" customFormat="1">
      <c r="A455" s="29"/>
      <c r="B455" s="29"/>
      <c r="C455" s="29"/>
      <c r="D455" s="30"/>
      <c r="E455" s="30"/>
      <c r="F455" s="40"/>
      <c r="G455" s="31"/>
      <c r="H455" s="32"/>
      <c r="I455" s="33"/>
      <c r="J455" s="33"/>
      <c r="K455" s="33"/>
    </row>
    <row r="456" spans="1:11" s="34" customFormat="1">
      <c r="A456" s="29"/>
      <c r="B456" s="29"/>
      <c r="C456" s="29"/>
      <c r="D456" s="30"/>
      <c r="E456" s="30"/>
      <c r="F456" s="40"/>
      <c r="G456" s="31"/>
      <c r="H456" s="32"/>
      <c r="I456" s="33"/>
      <c r="J456" s="33"/>
      <c r="K456" s="33"/>
    </row>
    <row r="457" spans="1:11" s="34" customFormat="1">
      <c r="A457" s="29"/>
      <c r="B457" s="29"/>
      <c r="C457" s="29"/>
      <c r="D457" s="30"/>
      <c r="E457" s="30"/>
      <c r="F457" s="40"/>
      <c r="G457" s="31"/>
      <c r="H457" s="32"/>
      <c r="I457" s="33"/>
      <c r="J457" s="33"/>
      <c r="K457" s="33"/>
    </row>
    <row r="458" spans="1:11" s="34" customFormat="1">
      <c r="A458" s="29"/>
      <c r="B458" s="29"/>
      <c r="C458" s="29"/>
      <c r="D458" s="30"/>
      <c r="E458" s="30"/>
      <c r="F458" s="40"/>
      <c r="G458" s="31"/>
      <c r="H458" s="32"/>
      <c r="I458" s="33"/>
      <c r="J458" s="33"/>
      <c r="K458" s="33"/>
    </row>
    <row r="459" spans="1:11" s="34" customFormat="1">
      <c r="A459" s="29"/>
      <c r="B459" s="29"/>
      <c r="C459" s="29"/>
      <c r="D459" s="30"/>
      <c r="E459" s="30"/>
      <c r="F459" s="40"/>
      <c r="G459" s="31"/>
      <c r="H459" s="32"/>
      <c r="I459" s="33"/>
      <c r="J459" s="33"/>
      <c r="K459" s="33"/>
    </row>
    <row r="460" spans="1:11" s="34" customFormat="1">
      <c r="A460" s="29"/>
      <c r="B460" s="29"/>
      <c r="C460" s="29"/>
      <c r="D460" s="30"/>
      <c r="E460" s="30"/>
      <c r="F460" s="40"/>
      <c r="G460" s="31"/>
      <c r="H460" s="32"/>
      <c r="I460" s="33"/>
      <c r="J460" s="33"/>
      <c r="K460" s="33"/>
    </row>
    <row r="461" spans="1:11" s="34" customFormat="1">
      <c r="A461" s="29"/>
      <c r="B461" s="29"/>
      <c r="C461" s="29"/>
      <c r="D461" s="30"/>
      <c r="E461" s="30"/>
      <c r="F461" s="40"/>
      <c r="G461" s="31"/>
      <c r="H461" s="32"/>
      <c r="I461" s="33"/>
      <c r="J461" s="33"/>
      <c r="K461" s="33"/>
    </row>
    <row r="462" spans="1:11" s="34" customFormat="1">
      <c r="A462" s="29"/>
      <c r="B462" s="29"/>
      <c r="C462" s="29"/>
      <c r="D462" s="30"/>
      <c r="E462" s="30"/>
      <c r="F462" s="40"/>
      <c r="G462" s="31"/>
      <c r="H462" s="32"/>
      <c r="I462" s="33"/>
      <c r="J462" s="33"/>
      <c r="K462" s="33"/>
    </row>
    <row r="463" spans="1:11" s="34" customFormat="1">
      <c r="A463" s="29"/>
      <c r="B463" s="29"/>
      <c r="C463" s="29"/>
      <c r="D463" s="30"/>
      <c r="E463" s="30"/>
      <c r="F463" s="40"/>
      <c r="G463" s="31"/>
      <c r="H463" s="32"/>
      <c r="I463" s="33"/>
      <c r="J463" s="33"/>
      <c r="K463" s="33"/>
    </row>
    <row r="464" spans="1:11" s="34" customFormat="1">
      <c r="A464" s="29"/>
      <c r="B464" s="29"/>
      <c r="C464" s="29"/>
      <c r="D464" s="30"/>
      <c r="E464" s="30"/>
      <c r="F464" s="40"/>
      <c r="G464" s="31"/>
      <c r="H464" s="32"/>
      <c r="I464" s="33"/>
      <c r="J464" s="33"/>
      <c r="K464" s="33"/>
    </row>
    <row r="465" spans="1:11" s="34" customFormat="1">
      <c r="A465" s="29"/>
      <c r="B465" s="29"/>
      <c r="C465" s="29"/>
      <c r="D465" s="30"/>
      <c r="E465" s="30"/>
      <c r="F465" s="40"/>
      <c r="G465" s="31"/>
      <c r="H465" s="32"/>
      <c r="I465" s="33"/>
      <c r="J465" s="33"/>
      <c r="K465" s="33"/>
    </row>
    <row r="466" spans="1:11" s="34" customFormat="1">
      <c r="A466" s="29"/>
      <c r="B466" s="29"/>
      <c r="C466" s="29"/>
      <c r="D466" s="30"/>
      <c r="E466" s="30"/>
      <c r="F466" s="40"/>
      <c r="G466" s="31"/>
      <c r="H466" s="32"/>
      <c r="I466" s="33"/>
      <c r="J466" s="33"/>
      <c r="K466" s="33"/>
    </row>
    <row r="467" spans="1:11" s="34" customFormat="1">
      <c r="A467" s="29"/>
      <c r="B467" s="29"/>
      <c r="C467" s="29"/>
      <c r="D467" s="30"/>
      <c r="E467" s="30"/>
      <c r="F467" s="40"/>
      <c r="G467" s="31"/>
      <c r="H467" s="32"/>
      <c r="I467" s="33"/>
      <c r="J467" s="33"/>
      <c r="K467" s="33"/>
    </row>
    <row r="468" spans="1:11" s="34" customFormat="1">
      <c r="A468" s="29"/>
      <c r="B468" s="29"/>
      <c r="C468" s="29"/>
      <c r="D468" s="30"/>
      <c r="E468" s="30"/>
      <c r="F468" s="40"/>
      <c r="G468" s="31"/>
      <c r="H468" s="32"/>
      <c r="I468" s="33"/>
      <c r="J468" s="33"/>
      <c r="K468" s="33"/>
    </row>
    <row r="469" spans="1:11" s="34" customFormat="1">
      <c r="A469" s="29"/>
      <c r="B469" s="29"/>
      <c r="C469" s="29"/>
      <c r="D469" s="30"/>
      <c r="E469" s="30"/>
      <c r="F469" s="40"/>
      <c r="G469" s="31"/>
      <c r="H469" s="32"/>
      <c r="I469" s="33"/>
      <c r="J469" s="33"/>
      <c r="K469" s="33"/>
    </row>
    <row r="470" spans="1:11" s="34" customFormat="1">
      <c r="A470" s="29"/>
      <c r="B470" s="29"/>
      <c r="C470" s="29"/>
      <c r="D470" s="30"/>
      <c r="E470" s="30"/>
      <c r="F470" s="40"/>
      <c r="G470" s="31"/>
      <c r="H470" s="32"/>
      <c r="I470" s="33"/>
      <c r="J470" s="33"/>
      <c r="K470" s="33"/>
    </row>
    <row r="471" spans="1:11" s="34" customFormat="1">
      <c r="A471" s="29"/>
      <c r="B471" s="29"/>
      <c r="C471" s="29"/>
      <c r="D471" s="30"/>
      <c r="E471" s="30"/>
      <c r="F471" s="40"/>
      <c r="G471" s="31"/>
      <c r="H471" s="32"/>
      <c r="I471" s="33"/>
      <c r="J471" s="33"/>
      <c r="K471" s="33"/>
    </row>
    <row r="472" spans="1:11" s="34" customFormat="1">
      <c r="A472" s="29"/>
      <c r="B472" s="29"/>
      <c r="C472" s="29"/>
      <c r="D472" s="30"/>
      <c r="E472" s="30"/>
      <c r="F472" s="40"/>
      <c r="G472" s="31"/>
      <c r="H472" s="32"/>
      <c r="I472" s="33"/>
      <c r="J472" s="33"/>
      <c r="K472" s="33"/>
    </row>
    <row r="473" spans="1:11" s="34" customFormat="1">
      <c r="A473" s="29"/>
      <c r="B473" s="29"/>
      <c r="C473" s="29"/>
      <c r="D473" s="30"/>
      <c r="E473" s="30"/>
      <c r="F473" s="40"/>
      <c r="G473" s="31"/>
      <c r="H473" s="32"/>
      <c r="I473" s="33"/>
      <c r="J473" s="33"/>
      <c r="K473" s="33"/>
    </row>
    <row r="474" spans="1:11" s="34" customFormat="1">
      <c r="A474" s="29"/>
      <c r="B474" s="29"/>
      <c r="C474" s="29"/>
      <c r="D474" s="30"/>
      <c r="E474" s="30"/>
      <c r="F474" s="40"/>
      <c r="G474" s="31"/>
      <c r="H474" s="32"/>
      <c r="I474" s="33"/>
      <c r="J474" s="33"/>
      <c r="K474" s="33"/>
    </row>
    <row r="475" spans="1:11" s="34" customFormat="1">
      <c r="A475" s="29"/>
      <c r="B475" s="29"/>
      <c r="C475" s="29"/>
      <c r="D475" s="30"/>
      <c r="E475" s="30"/>
      <c r="F475" s="40"/>
      <c r="G475" s="31"/>
      <c r="H475" s="32"/>
      <c r="I475" s="33"/>
      <c r="J475" s="33"/>
      <c r="K475" s="33"/>
    </row>
    <row r="476" spans="1:11" s="34" customFormat="1">
      <c r="A476" s="29"/>
      <c r="B476" s="29"/>
      <c r="C476" s="29"/>
      <c r="D476" s="30"/>
      <c r="E476" s="30"/>
      <c r="F476" s="40"/>
      <c r="G476" s="31"/>
      <c r="H476" s="32"/>
      <c r="I476" s="33"/>
      <c r="J476" s="33"/>
      <c r="K476" s="33"/>
    </row>
    <row r="477" spans="1:11" s="34" customFormat="1">
      <c r="A477" s="29"/>
      <c r="B477" s="29"/>
      <c r="C477" s="29"/>
      <c r="D477" s="30"/>
      <c r="E477" s="30"/>
      <c r="F477" s="40"/>
      <c r="G477" s="31"/>
      <c r="H477" s="32"/>
      <c r="I477" s="33"/>
      <c r="J477" s="33"/>
      <c r="K477" s="33"/>
    </row>
    <row r="478" spans="1:11" s="34" customFormat="1">
      <c r="A478" s="29"/>
      <c r="B478" s="29"/>
      <c r="C478" s="29"/>
      <c r="D478" s="30"/>
      <c r="E478" s="30"/>
      <c r="F478" s="40"/>
      <c r="G478" s="31"/>
      <c r="H478" s="32"/>
      <c r="I478" s="33"/>
      <c r="J478" s="33"/>
      <c r="K478" s="33"/>
    </row>
    <row r="479" spans="1:11" s="34" customFormat="1">
      <c r="A479" s="29"/>
      <c r="B479" s="29"/>
      <c r="C479" s="29"/>
      <c r="D479" s="30"/>
      <c r="E479" s="30"/>
      <c r="F479" s="40"/>
      <c r="G479" s="31"/>
      <c r="H479" s="32"/>
      <c r="I479" s="33"/>
      <c r="J479" s="33"/>
      <c r="K479" s="33"/>
    </row>
    <row r="480" spans="1:11" s="34" customFormat="1">
      <c r="A480" s="29"/>
      <c r="B480" s="29"/>
      <c r="C480" s="29"/>
      <c r="D480" s="30"/>
      <c r="E480" s="30"/>
      <c r="F480" s="40"/>
      <c r="G480" s="31"/>
      <c r="H480" s="32"/>
      <c r="I480" s="33"/>
      <c r="J480" s="33"/>
      <c r="K480" s="33"/>
    </row>
    <row r="481" spans="1:11" s="34" customFormat="1">
      <c r="A481" s="29"/>
      <c r="B481" s="29"/>
      <c r="C481" s="29"/>
      <c r="D481" s="30"/>
      <c r="E481" s="30"/>
      <c r="F481" s="40"/>
      <c r="G481" s="31"/>
      <c r="H481" s="32"/>
      <c r="I481" s="33"/>
      <c r="J481" s="33"/>
      <c r="K481" s="33"/>
    </row>
    <row r="482" spans="1:11" s="34" customFormat="1">
      <c r="A482" s="29"/>
      <c r="B482" s="29"/>
      <c r="C482" s="29"/>
      <c r="D482" s="30"/>
      <c r="E482" s="30"/>
      <c r="F482" s="40"/>
      <c r="G482" s="31"/>
      <c r="H482" s="32"/>
      <c r="I482" s="33"/>
      <c r="J482" s="33"/>
      <c r="K482" s="33"/>
    </row>
    <row r="483" spans="1:11" s="34" customFormat="1">
      <c r="A483" s="29"/>
      <c r="B483" s="29"/>
      <c r="C483" s="29"/>
      <c r="D483" s="30"/>
      <c r="E483" s="30"/>
      <c r="F483" s="40"/>
      <c r="G483" s="31"/>
      <c r="H483" s="32"/>
      <c r="I483" s="33"/>
      <c r="J483" s="33"/>
      <c r="K483" s="33"/>
    </row>
    <row r="484" spans="1:11" s="34" customFormat="1">
      <c r="A484" s="29"/>
      <c r="B484" s="29"/>
      <c r="C484" s="29"/>
      <c r="D484" s="30"/>
      <c r="E484" s="30"/>
      <c r="F484" s="40"/>
      <c r="G484" s="31"/>
      <c r="H484" s="32"/>
      <c r="I484" s="33"/>
      <c r="J484" s="33"/>
      <c r="K484" s="33"/>
    </row>
    <row r="485" spans="1:11" s="34" customFormat="1">
      <c r="A485" s="29"/>
      <c r="B485" s="29"/>
      <c r="C485" s="29"/>
      <c r="D485" s="30"/>
      <c r="E485" s="30"/>
      <c r="F485" s="40"/>
      <c r="G485" s="31"/>
      <c r="H485" s="32"/>
      <c r="I485" s="33"/>
      <c r="J485" s="33"/>
      <c r="K485" s="33"/>
    </row>
    <row r="486" spans="1:11" s="34" customFormat="1">
      <c r="A486" s="29"/>
      <c r="B486" s="29"/>
      <c r="C486" s="29"/>
      <c r="D486" s="30"/>
      <c r="E486" s="30"/>
      <c r="F486" s="40"/>
      <c r="G486" s="31"/>
      <c r="H486" s="32"/>
      <c r="I486" s="33"/>
      <c r="J486" s="33"/>
      <c r="K486" s="33"/>
    </row>
    <row r="487" spans="1:11" s="34" customFormat="1">
      <c r="A487" s="29"/>
      <c r="B487" s="29"/>
      <c r="C487" s="29"/>
      <c r="D487" s="30"/>
      <c r="E487" s="30"/>
      <c r="F487" s="40"/>
      <c r="G487" s="31"/>
      <c r="H487" s="32"/>
      <c r="I487" s="33"/>
      <c r="J487" s="33"/>
      <c r="K487" s="33"/>
    </row>
    <row r="488" spans="1:11" s="34" customFormat="1">
      <c r="A488" s="29"/>
      <c r="B488" s="29"/>
      <c r="C488" s="29"/>
      <c r="D488" s="30"/>
      <c r="E488" s="30"/>
      <c r="F488" s="40"/>
      <c r="G488" s="31"/>
      <c r="H488" s="32"/>
      <c r="I488" s="33"/>
      <c r="J488" s="33"/>
      <c r="K488" s="33"/>
    </row>
    <row r="489" spans="1:11" s="34" customFormat="1">
      <c r="A489" s="29"/>
      <c r="B489" s="29"/>
      <c r="C489" s="29"/>
      <c r="D489" s="30"/>
      <c r="E489" s="30"/>
      <c r="F489" s="40"/>
      <c r="G489" s="31"/>
      <c r="H489" s="32"/>
      <c r="I489" s="33"/>
      <c r="J489" s="33"/>
      <c r="K489" s="33"/>
    </row>
    <row r="490" spans="1:11" s="34" customFormat="1">
      <c r="A490" s="29"/>
      <c r="B490" s="29"/>
      <c r="C490" s="29"/>
      <c r="D490" s="30"/>
      <c r="E490" s="30"/>
      <c r="F490" s="40"/>
      <c r="G490" s="31"/>
      <c r="H490" s="32"/>
      <c r="I490" s="33"/>
      <c r="J490" s="33"/>
      <c r="K490" s="33"/>
    </row>
    <row r="491" spans="1:11" s="34" customFormat="1">
      <c r="A491" s="29"/>
      <c r="B491" s="29"/>
      <c r="C491" s="29"/>
      <c r="D491" s="30"/>
      <c r="E491" s="30"/>
      <c r="F491" s="40"/>
      <c r="G491" s="31"/>
      <c r="H491" s="32"/>
      <c r="I491" s="33"/>
      <c r="J491" s="33"/>
      <c r="K491" s="33"/>
    </row>
    <row r="492" spans="1:11" s="34" customFormat="1">
      <c r="A492" s="29"/>
      <c r="B492" s="29"/>
      <c r="C492" s="29"/>
      <c r="D492" s="30"/>
      <c r="E492" s="30"/>
      <c r="F492" s="40"/>
      <c r="G492" s="31"/>
      <c r="H492" s="32"/>
      <c r="I492" s="33"/>
      <c r="J492" s="33"/>
      <c r="K492" s="33"/>
    </row>
    <row r="493" spans="1:11" s="34" customFormat="1">
      <c r="A493" s="29"/>
      <c r="B493" s="29"/>
      <c r="C493" s="29"/>
      <c r="D493" s="30"/>
      <c r="E493" s="30"/>
      <c r="F493" s="40"/>
      <c r="G493" s="31"/>
      <c r="H493" s="32"/>
      <c r="I493" s="33"/>
      <c r="J493" s="33"/>
      <c r="K493" s="33"/>
    </row>
    <row r="494" spans="1:11" s="34" customFormat="1">
      <c r="A494" s="29"/>
      <c r="B494" s="29"/>
      <c r="C494" s="29"/>
      <c r="D494" s="30"/>
      <c r="E494" s="30"/>
      <c r="F494" s="40"/>
      <c r="G494" s="31"/>
      <c r="H494" s="32"/>
      <c r="I494" s="33"/>
      <c r="J494" s="33"/>
      <c r="K494" s="33"/>
    </row>
    <row r="495" spans="1:11" s="34" customFormat="1">
      <c r="A495" s="29"/>
      <c r="B495" s="29"/>
      <c r="C495" s="29"/>
      <c r="D495" s="30"/>
      <c r="E495" s="30"/>
      <c r="F495" s="40"/>
      <c r="G495" s="31"/>
      <c r="H495" s="32"/>
      <c r="I495" s="33"/>
      <c r="J495" s="33"/>
      <c r="K495" s="33"/>
    </row>
    <row r="496" spans="1:11" s="34" customFormat="1">
      <c r="A496" s="29"/>
      <c r="B496" s="29"/>
      <c r="C496" s="29"/>
      <c r="D496" s="30"/>
      <c r="E496" s="30"/>
      <c r="F496" s="40"/>
      <c r="G496" s="31"/>
      <c r="H496" s="32"/>
      <c r="I496" s="33"/>
      <c r="J496" s="33"/>
      <c r="K496" s="33"/>
    </row>
    <row r="497" spans="1:11" s="34" customFormat="1">
      <c r="A497" s="29"/>
      <c r="B497" s="29"/>
      <c r="C497" s="29"/>
      <c r="D497" s="30"/>
      <c r="E497" s="30"/>
      <c r="F497" s="40"/>
      <c r="G497" s="31"/>
      <c r="H497" s="32"/>
      <c r="I497" s="33"/>
      <c r="J497" s="33"/>
      <c r="K497" s="33"/>
    </row>
    <row r="498" spans="1:11" s="34" customFormat="1">
      <c r="A498" s="29"/>
      <c r="B498" s="29"/>
      <c r="C498" s="29"/>
      <c r="D498" s="30"/>
      <c r="E498" s="30"/>
      <c r="F498" s="40"/>
      <c r="G498" s="31"/>
      <c r="H498" s="32"/>
      <c r="I498" s="33"/>
      <c r="J498" s="33"/>
      <c r="K498" s="33"/>
    </row>
    <row r="499" spans="1:11" s="34" customFormat="1">
      <c r="A499" s="29"/>
      <c r="B499" s="29"/>
      <c r="C499" s="29"/>
      <c r="D499" s="30"/>
      <c r="E499" s="30"/>
      <c r="F499" s="40"/>
      <c r="G499" s="31"/>
      <c r="H499" s="32"/>
      <c r="I499" s="33"/>
      <c r="J499" s="33"/>
      <c r="K499" s="33"/>
    </row>
    <row r="500" spans="1:11" s="34" customFormat="1">
      <c r="A500" s="29"/>
      <c r="B500" s="29"/>
      <c r="C500" s="29"/>
      <c r="D500" s="30"/>
      <c r="E500" s="30"/>
      <c r="F500" s="40"/>
      <c r="G500" s="31"/>
      <c r="H500" s="32"/>
      <c r="I500" s="33"/>
      <c r="J500" s="33"/>
      <c r="K500" s="33"/>
    </row>
    <row r="501" spans="1:11" s="34" customFormat="1">
      <c r="A501" s="29"/>
      <c r="B501" s="29"/>
      <c r="C501" s="29"/>
      <c r="D501" s="30"/>
      <c r="E501" s="30"/>
      <c r="F501" s="40"/>
      <c r="G501" s="31"/>
      <c r="H501" s="32"/>
      <c r="I501" s="33"/>
      <c r="J501" s="33"/>
      <c r="K501" s="33"/>
    </row>
    <row r="502" spans="1:11" s="34" customFormat="1">
      <c r="A502" s="29"/>
      <c r="B502" s="29"/>
      <c r="C502" s="29"/>
      <c r="D502" s="30"/>
      <c r="E502" s="30"/>
      <c r="F502" s="40"/>
      <c r="G502" s="31"/>
      <c r="H502" s="32"/>
      <c r="I502" s="33"/>
      <c r="J502" s="33"/>
      <c r="K502" s="33"/>
    </row>
    <row r="503" spans="1:11" s="34" customFormat="1">
      <c r="A503" s="29"/>
      <c r="B503" s="29"/>
      <c r="C503" s="29"/>
      <c r="D503" s="30"/>
      <c r="E503" s="30"/>
      <c r="F503" s="40"/>
      <c r="G503" s="31"/>
      <c r="H503" s="32"/>
      <c r="I503" s="33"/>
      <c r="J503" s="33"/>
      <c r="K503" s="33"/>
    </row>
    <row r="504" spans="1:11" s="34" customFormat="1">
      <c r="A504" s="29"/>
      <c r="B504" s="29"/>
      <c r="C504" s="29"/>
      <c r="D504" s="30"/>
      <c r="E504" s="30"/>
      <c r="F504" s="40"/>
      <c r="G504" s="31"/>
      <c r="H504" s="32"/>
      <c r="I504" s="33"/>
      <c r="J504" s="33"/>
      <c r="K504" s="33"/>
    </row>
    <row r="505" spans="1:11" s="34" customFormat="1">
      <c r="A505" s="29"/>
      <c r="B505" s="29"/>
      <c r="C505" s="29"/>
      <c r="D505" s="30"/>
      <c r="E505" s="30"/>
      <c r="F505" s="40"/>
      <c r="G505" s="31"/>
      <c r="H505" s="32"/>
      <c r="I505" s="33"/>
      <c r="J505" s="33"/>
      <c r="K505" s="33"/>
    </row>
    <row r="506" spans="1:11" s="34" customFormat="1">
      <c r="A506" s="29"/>
      <c r="B506" s="29"/>
      <c r="C506" s="29"/>
      <c r="D506" s="30"/>
      <c r="E506" s="30"/>
      <c r="F506" s="40"/>
      <c r="G506" s="31"/>
      <c r="H506" s="32"/>
      <c r="I506" s="33"/>
      <c r="J506" s="33"/>
      <c r="K506" s="33"/>
    </row>
    <row r="507" spans="1:11" s="34" customFormat="1">
      <c r="A507" s="29"/>
      <c r="B507" s="29"/>
      <c r="C507" s="29"/>
      <c r="D507" s="30"/>
      <c r="E507" s="30"/>
      <c r="F507" s="40"/>
      <c r="G507" s="31"/>
      <c r="H507" s="32"/>
      <c r="I507" s="33"/>
      <c r="J507" s="33"/>
      <c r="K507" s="33"/>
    </row>
    <row r="508" spans="1:11" s="34" customFormat="1">
      <c r="A508" s="29"/>
      <c r="B508" s="29"/>
      <c r="C508" s="29"/>
      <c r="D508" s="30"/>
      <c r="E508" s="30"/>
      <c r="F508" s="40"/>
      <c r="G508" s="31"/>
      <c r="H508" s="32"/>
      <c r="I508" s="33"/>
      <c r="J508" s="33"/>
      <c r="K508" s="33"/>
    </row>
    <row r="509" spans="1:11" s="34" customFormat="1">
      <c r="A509" s="29"/>
      <c r="B509" s="29"/>
      <c r="C509" s="29"/>
      <c r="D509" s="30"/>
      <c r="E509" s="30"/>
      <c r="F509" s="40"/>
      <c r="G509" s="31"/>
      <c r="H509" s="32"/>
      <c r="I509" s="33"/>
      <c r="J509" s="33"/>
      <c r="K509" s="33"/>
    </row>
    <row r="510" spans="1:11" s="34" customFormat="1">
      <c r="A510" s="29"/>
      <c r="B510" s="29"/>
      <c r="C510" s="29"/>
      <c r="D510" s="30"/>
      <c r="E510" s="30"/>
      <c r="F510" s="40"/>
      <c r="G510" s="31"/>
      <c r="H510" s="32"/>
      <c r="I510" s="33"/>
      <c r="J510" s="33"/>
      <c r="K510" s="33"/>
    </row>
    <row r="511" spans="1:11" s="34" customFormat="1">
      <c r="A511" s="29"/>
      <c r="B511" s="29"/>
      <c r="C511" s="29"/>
      <c r="D511" s="30"/>
      <c r="E511" s="30"/>
      <c r="F511" s="40"/>
      <c r="G511" s="31"/>
      <c r="H511" s="32"/>
      <c r="I511" s="33"/>
      <c r="J511" s="33"/>
      <c r="K511" s="33"/>
    </row>
    <row r="512" spans="1:11" s="34" customFormat="1">
      <c r="A512" s="29"/>
      <c r="B512" s="29"/>
      <c r="C512" s="29"/>
      <c r="D512" s="30"/>
      <c r="E512" s="30"/>
      <c r="F512" s="40"/>
      <c r="G512" s="31"/>
      <c r="H512" s="32"/>
      <c r="I512" s="33"/>
      <c r="J512" s="33"/>
      <c r="K512" s="33"/>
    </row>
    <row r="513" spans="1:11" s="34" customFormat="1">
      <c r="A513" s="29"/>
      <c r="B513" s="29"/>
      <c r="C513" s="29"/>
      <c r="D513" s="30"/>
      <c r="E513" s="30"/>
      <c r="F513" s="40"/>
      <c r="G513" s="31"/>
      <c r="H513" s="32"/>
      <c r="I513" s="33"/>
      <c r="J513" s="33"/>
      <c r="K513" s="33"/>
    </row>
    <row r="514" spans="1:11" s="34" customFormat="1">
      <c r="A514" s="29"/>
      <c r="B514" s="29"/>
      <c r="C514" s="29"/>
      <c r="D514" s="30"/>
      <c r="E514" s="30"/>
      <c r="F514" s="40"/>
      <c r="G514" s="31"/>
      <c r="H514" s="32"/>
      <c r="I514" s="33"/>
      <c r="J514" s="33"/>
      <c r="K514" s="33"/>
    </row>
    <row r="515" spans="1:11" s="34" customFormat="1">
      <c r="A515" s="29"/>
      <c r="B515" s="29"/>
      <c r="C515" s="29"/>
      <c r="D515" s="30"/>
      <c r="E515" s="30"/>
      <c r="F515" s="40"/>
      <c r="G515" s="31"/>
      <c r="H515" s="32"/>
      <c r="I515" s="33"/>
      <c r="J515" s="33"/>
      <c r="K515" s="33"/>
    </row>
    <row r="516" spans="1:11" s="34" customFormat="1">
      <c r="A516" s="29"/>
      <c r="B516" s="29"/>
      <c r="C516" s="29"/>
      <c r="D516" s="30"/>
      <c r="E516" s="30"/>
      <c r="F516" s="40"/>
      <c r="G516" s="31"/>
      <c r="H516" s="32"/>
      <c r="I516" s="33"/>
      <c r="J516" s="33"/>
      <c r="K516" s="33"/>
    </row>
    <row r="517" spans="1:11" s="34" customFormat="1">
      <c r="A517" s="29"/>
      <c r="B517" s="29"/>
      <c r="C517" s="29"/>
      <c r="D517" s="30"/>
      <c r="E517" s="30"/>
      <c r="F517" s="40"/>
      <c r="G517" s="31"/>
      <c r="H517" s="32"/>
      <c r="I517" s="33"/>
      <c r="J517" s="33"/>
      <c r="K517" s="33"/>
    </row>
    <row r="518" spans="1:11" s="34" customFormat="1">
      <c r="A518" s="29"/>
      <c r="B518" s="29"/>
      <c r="C518" s="29"/>
      <c r="D518" s="30"/>
      <c r="E518" s="30"/>
      <c r="F518" s="40"/>
      <c r="G518" s="31"/>
      <c r="H518" s="32"/>
      <c r="I518" s="33"/>
      <c r="J518" s="33"/>
      <c r="K518" s="33"/>
    </row>
    <row r="519" spans="1:11" s="34" customFormat="1">
      <c r="A519" s="29"/>
      <c r="B519" s="29"/>
      <c r="C519" s="29"/>
      <c r="D519" s="30"/>
      <c r="E519" s="30"/>
      <c r="F519" s="40"/>
      <c r="G519" s="31"/>
      <c r="H519" s="32"/>
      <c r="I519" s="33"/>
      <c r="J519" s="33"/>
      <c r="K519" s="33"/>
    </row>
    <row r="520" spans="1:11" s="34" customFormat="1">
      <c r="A520" s="29"/>
      <c r="B520" s="29"/>
      <c r="C520" s="29"/>
      <c r="D520" s="30"/>
      <c r="E520" s="30"/>
      <c r="F520" s="40"/>
      <c r="G520" s="31"/>
      <c r="H520" s="32"/>
      <c r="I520" s="33"/>
      <c r="J520" s="33"/>
      <c r="K520" s="33"/>
    </row>
    <row r="521" spans="1:11" s="34" customFormat="1">
      <c r="A521" s="29"/>
      <c r="B521" s="29"/>
      <c r="C521" s="29"/>
      <c r="D521" s="30"/>
      <c r="E521" s="30"/>
      <c r="F521" s="40"/>
      <c r="G521" s="31"/>
      <c r="H521" s="32"/>
      <c r="I521" s="33"/>
      <c r="J521" s="33"/>
      <c r="K521" s="33"/>
    </row>
    <row r="522" spans="1:11" s="34" customFormat="1">
      <c r="A522" s="29"/>
      <c r="B522" s="29"/>
      <c r="C522" s="29"/>
      <c r="D522" s="30"/>
      <c r="E522" s="30"/>
      <c r="F522" s="40"/>
      <c r="G522" s="31"/>
      <c r="H522" s="32"/>
      <c r="I522" s="33"/>
      <c r="J522" s="33"/>
      <c r="K522" s="33"/>
    </row>
    <row r="523" spans="1:11" s="34" customFormat="1">
      <c r="A523" s="29"/>
      <c r="B523" s="29"/>
      <c r="C523" s="29"/>
      <c r="D523" s="30"/>
      <c r="E523" s="30"/>
      <c r="F523" s="40"/>
      <c r="G523" s="31"/>
      <c r="H523" s="32"/>
      <c r="I523" s="33"/>
      <c r="J523" s="33"/>
      <c r="K523" s="33"/>
    </row>
    <row r="524" spans="1:11" s="34" customFormat="1">
      <c r="A524" s="29"/>
      <c r="B524" s="29"/>
      <c r="C524" s="29"/>
      <c r="D524" s="30"/>
      <c r="E524" s="30"/>
      <c r="F524" s="40"/>
      <c r="G524" s="31"/>
      <c r="H524" s="32"/>
      <c r="I524" s="33"/>
      <c r="J524" s="33"/>
      <c r="K524" s="33"/>
    </row>
    <row r="525" spans="1:11" s="34" customFormat="1">
      <c r="A525" s="29"/>
      <c r="B525" s="29"/>
      <c r="C525" s="29"/>
      <c r="D525" s="30"/>
      <c r="E525" s="30"/>
      <c r="F525" s="40"/>
      <c r="G525" s="31"/>
      <c r="H525" s="32"/>
      <c r="I525" s="33"/>
      <c r="J525" s="33"/>
      <c r="K525" s="33"/>
    </row>
    <row r="526" spans="1:11" s="34" customFormat="1">
      <c r="A526" s="29"/>
      <c r="B526" s="29"/>
      <c r="C526" s="29"/>
      <c r="D526" s="30"/>
      <c r="E526" s="30"/>
      <c r="F526" s="40"/>
      <c r="G526" s="31"/>
      <c r="H526" s="32"/>
      <c r="I526" s="33"/>
      <c r="J526" s="33"/>
      <c r="K526" s="33"/>
    </row>
    <row r="527" spans="1:11" s="34" customFormat="1">
      <c r="A527" s="29"/>
      <c r="B527" s="29"/>
      <c r="C527" s="29"/>
      <c r="D527" s="30"/>
      <c r="E527" s="30"/>
      <c r="F527" s="40"/>
      <c r="G527" s="31"/>
      <c r="H527" s="32"/>
      <c r="I527" s="33"/>
      <c r="J527" s="33"/>
      <c r="K527" s="33"/>
    </row>
    <row r="528" spans="1:11" s="34" customFormat="1">
      <c r="A528" s="29"/>
      <c r="B528" s="29"/>
      <c r="C528" s="29"/>
      <c r="D528" s="30"/>
      <c r="E528" s="30"/>
      <c r="F528" s="40"/>
      <c r="G528" s="31"/>
      <c r="H528" s="32"/>
      <c r="I528" s="33"/>
      <c r="J528" s="33"/>
      <c r="K528" s="33"/>
    </row>
    <row r="529" spans="1:11" s="34" customFormat="1">
      <c r="A529" s="29"/>
      <c r="B529" s="29"/>
      <c r="C529" s="29"/>
      <c r="D529" s="30"/>
      <c r="E529" s="30"/>
      <c r="F529" s="40"/>
      <c r="G529" s="31"/>
      <c r="H529" s="32"/>
      <c r="I529" s="33"/>
      <c r="J529" s="33"/>
      <c r="K529" s="33"/>
    </row>
    <row r="530" spans="1:11" s="34" customFormat="1">
      <c r="A530" s="29"/>
      <c r="B530" s="29"/>
      <c r="C530" s="29"/>
      <c r="D530" s="30"/>
      <c r="E530" s="30"/>
      <c r="F530" s="40"/>
      <c r="G530" s="31"/>
      <c r="H530" s="32"/>
      <c r="I530" s="33"/>
      <c r="J530" s="33"/>
      <c r="K530" s="33"/>
    </row>
    <row r="531" spans="1:11" s="34" customFormat="1">
      <c r="A531" s="29"/>
      <c r="B531" s="29"/>
      <c r="C531" s="29"/>
      <c r="D531" s="30"/>
      <c r="E531" s="30"/>
      <c r="F531" s="40"/>
      <c r="G531" s="31"/>
      <c r="H531" s="32"/>
      <c r="I531" s="33"/>
      <c r="J531" s="33"/>
      <c r="K531" s="33"/>
    </row>
    <row r="532" spans="1:11" s="34" customFormat="1">
      <c r="A532" s="29"/>
      <c r="B532" s="29"/>
      <c r="C532" s="29"/>
      <c r="D532" s="30"/>
      <c r="E532" s="30"/>
      <c r="F532" s="40"/>
      <c r="G532" s="31"/>
      <c r="H532" s="32"/>
      <c r="I532" s="33"/>
      <c r="J532" s="33"/>
      <c r="K532" s="33"/>
    </row>
    <row r="533" spans="1:11" s="34" customFormat="1">
      <c r="A533" s="29"/>
      <c r="B533" s="29"/>
      <c r="C533" s="29"/>
      <c r="D533" s="30"/>
      <c r="E533" s="30"/>
      <c r="F533" s="40"/>
      <c r="G533" s="31"/>
      <c r="H533" s="32"/>
      <c r="I533" s="33"/>
      <c r="J533" s="33"/>
      <c r="K533" s="33"/>
    </row>
    <row r="534" spans="1:11" s="34" customFormat="1">
      <c r="A534" s="29"/>
      <c r="B534" s="29"/>
      <c r="C534" s="29"/>
      <c r="D534" s="30"/>
      <c r="E534" s="30"/>
      <c r="F534" s="40"/>
      <c r="G534" s="31"/>
      <c r="H534" s="32"/>
      <c r="I534" s="33"/>
      <c r="J534" s="33"/>
      <c r="K534" s="33"/>
    </row>
    <row r="535" spans="1:11" s="34" customFormat="1">
      <c r="A535" s="29"/>
      <c r="B535" s="29"/>
      <c r="C535" s="29"/>
      <c r="D535" s="30"/>
      <c r="E535" s="30"/>
      <c r="F535" s="40"/>
      <c r="G535" s="31"/>
      <c r="H535" s="32"/>
      <c r="I535" s="33"/>
      <c r="J535" s="33"/>
      <c r="K535" s="33"/>
    </row>
    <row r="536" spans="1:11" s="34" customFormat="1">
      <c r="A536" s="29"/>
      <c r="B536" s="29"/>
      <c r="C536" s="29"/>
      <c r="D536" s="30"/>
      <c r="E536" s="30"/>
      <c r="F536" s="40"/>
      <c r="G536" s="31"/>
      <c r="H536" s="32"/>
      <c r="I536" s="33"/>
      <c r="J536" s="33"/>
      <c r="K536" s="33"/>
    </row>
    <row r="537" spans="1:11" s="34" customFormat="1">
      <c r="A537" s="29"/>
      <c r="B537" s="29"/>
      <c r="C537" s="29"/>
      <c r="D537" s="30"/>
      <c r="E537" s="30"/>
      <c r="F537" s="40"/>
      <c r="G537" s="31"/>
      <c r="H537" s="32"/>
      <c r="I537" s="33"/>
      <c r="J537" s="33"/>
      <c r="K537" s="33"/>
    </row>
    <row r="538" spans="1:11" s="34" customFormat="1">
      <c r="A538" s="29"/>
      <c r="B538" s="29"/>
      <c r="C538" s="29"/>
      <c r="D538" s="30"/>
      <c r="E538" s="30"/>
      <c r="F538" s="40"/>
      <c r="G538" s="31"/>
      <c r="H538" s="32"/>
      <c r="I538" s="33"/>
      <c r="J538" s="33"/>
      <c r="K538" s="33"/>
    </row>
    <row r="539" spans="1:11" s="34" customFormat="1">
      <c r="A539" s="29"/>
      <c r="B539" s="29"/>
      <c r="C539" s="29"/>
      <c r="D539" s="30"/>
      <c r="E539" s="30"/>
      <c r="F539" s="40"/>
      <c r="G539" s="31"/>
      <c r="H539" s="32"/>
      <c r="I539" s="33"/>
      <c r="J539" s="33"/>
      <c r="K539" s="33"/>
    </row>
    <row r="540" spans="1:11" s="34" customFormat="1">
      <c r="A540" s="29"/>
      <c r="B540" s="29"/>
      <c r="C540" s="29"/>
      <c r="D540" s="30"/>
      <c r="E540" s="30"/>
      <c r="F540" s="40"/>
      <c r="G540" s="31"/>
      <c r="H540" s="32"/>
      <c r="I540" s="33"/>
      <c r="J540" s="33"/>
      <c r="K540" s="33"/>
    </row>
    <row r="541" spans="1:11" s="34" customFormat="1">
      <c r="A541" s="29"/>
      <c r="B541" s="29"/>
      <c r="C541" s="29"/>
      <c r="D541" s="30"/>
      <c r="E541" s="30"/>
      <c r="F541" s="40"/>
      <c r="G541" s="31"/>
      <c r="H541" s="32"/>
      <c r="I541" s="33"/>
      <c r="J541" s="33"/>
      <c r="K541" s="33"/>
    </row>
    <row r="542" spans="1:11" s="34" customFormat="1">
      <c r="A542" s="29"/>
      <c r="B542" s="29"/>
      <c r="C542" s="29"/>
      <c r="D542" s="30"/>
      <c r="E542" s="30"/>
      <c r="F542" s="40"/>
      <c r="G542" s="31"/>
      <c r="H542" s="32"/>
      <c r="I542" s="33"/>
      <c r="J542" s="33"/>
      <c r="K542" s="33"/>
    </row>
    <row r="543" spans="1:11" s="34" customFormat="1">
      <c r="A543" s="29"/>
      <c r="B543" s="29"/>
      <c r="C543" s="29"/>
      <c r="D543" s="30"/>
      <c r="E543" s="30"/>
      <c r="F543" s="40"/>
      <c r="G543" s="31"/>
      <c r="H543" s="32"/>
      <c r="I543" s="33"/>
      <c r="J543" s="33"/>
      <c r="K543" s="33"/>
    </row>
    <row r="544" spans="1:11" s="34" customFormat="1">
      <c r="A544" s="29"/>
      <c r="B544" s="29"/>
      <c r="C544" s="29"/>
      <c r="D544" s="30"/>
      <c r="E544" s="30"/>
      <c r="F544" s="40"/>
      <c r="G544" s="31"/>
      <c r="H544" s="32"/>
      <c r="I544" s="33"/>
      <c r="J544" s="33"/>
      <c r="K544" s="33"/>
    </row>
    <row r="545" spans="1:11" s="34" customFormat="1">
      <c r="A545" s="29"/>
      <c r="B545" s="29"/>
      <c r="C545" s="29"/>
      <c r="D545" s="30"/>
      <c r="E545" s="30"/>
      <c r="F545" s="40"/>
      <c r="G545" s="31"/>
      <c r="H545" s="32"/>
      <c r="I545" s="33"/>
      <c r="J545" s="33"/>
      <c r="K545" s="33"/>
    </row>
    <row r="546" spans="1:11" s="34" customFormat="1">
      <c r="A546" s="29"/>
      <c r="B546" s="29"/>
      <c r="C546" s="29"/>
      <c r="D546" s="30"/>
      <c r="E546" s="30"/>
      <c r="F546" s="40"/>
      <c r="G546" s="31"/>
      <c r="H546" s="32"/>
      <c r="I546" s="33"/>
      <c r="J546" s="33"/>
      <c r="K546" s="33"/>
    </row>
    <row r="547" spans="1:11" s="34" customFormat="1">
      <c r="A547" s="29"/>
      <c r="B547" s="29"/>
      <c r="C547" s="29"/>
      <c r="D547" s="30"/>
      <c r="E547" s="30"/>
      <c r="F547" s="40"/>
      <c r="G547" s="31"/>
      <c r="H547" s="32"/>
      <c r="I547" s="33"/>
      <c r="J547" s="33"/>
      <c r="K547" s="33"/>
    </row>
    <row r="548" spans="1:11" s="34" customFormat="1">
      <c r="A548" s="29"/>
      <c r="B548" s="29"/>
      <c r="C548" s="29"/>
      <c r="D548" s="30"/>
      <c r="E548" s="30"/>
      <c r="F548" s="40"/>
      <c r="G548" s="31"/>
      <c r="H548" s="32"/>
      <c r="I548" s="33"/>
      <c r="J548" s="33"/>
      <c r="K548" s="33"/>
    </row>
    <row r="549" spans="1:11" s="34" customFormat="1">
      <c r="A549" s="29"/>
      <c r="B549" s="29"/>
      <c r="C549" s="29"/>
      <c r="D549" s="30"/>
      <c r="E549" s="30"/>
      <c r="F549" s="40"/>
      <c r="G549" s="31"/>
      <c r="H549" s="32"/>
      <c r="I549" s="33"/>
      <c r="J549" s="33"/>
      <c r="K549" s="33"/>
    </row>
    <row r="550" spans="1:11" s="34" customFormat="1">
      <c r="A550" s="29"/>
      <c r="B550" s="29"/>
      <c r="C550" s="29"/>
      <c r="D550" s="30"/>
      <c r="E550" s="30"/>
      <c r="F550" s="40"/>
      <c r="G550" s="31"/>
      <c r="H550" s="32"/>
      <c r="I550" s="33"/>
      <c r="J550" s="33"/>
      <c r="K550" s="33"/>
    </row>
    <row r="551" spans="1:11" s="34" customFormat="1">
      <c r="A551" s="29"/>
      <c r="B551" s="29"/>
      <c r="C551" s="29"/>
      <c r="D551" s="30"/>
      <c r="E551" s="30"/>
      <c r="F551" s="40"/>
      <c r="G551" s="31"/>
      <c r="H551" s="32"/>
      <c r="I551" s="33"/>
      <c r="J551" s="33"/>
      <c r="K551" s="33"/>
    </row>
    <row r="552" spans="1:11" s="34" customFormat="1">
      <c r="A552" s="29"/>
      <c r="B552" s="29"/>
      <c r="C552" s="29"/>
      <c r="D552" s="30"/>
      <c r="E552" s="30"/>
      <c r="F552" s="40"/>
      <c r="G552" s="31"/>
      <c r="H552" s="32"/>
      <c r="I552" s="33"/>
      <c r="J552" s="33"/>
      <c r="K552" s="33"/>
    </row>
    <row r="553" spans="1:11" s="34" customFormat="1">
      <c r="A553" s="29"/>
      <c r="B553" s="29"/>
      <c r="C553" s="29"/>
      <c r="D553" s="30"/>
      <c r="E553" s="30"/>
      <c r="F553" s="40"/>
      <c r="G553" s="31"/>
      <c r="H553" s="32"/>
      <c r="I553" s="33"/>
      <c r="J553" s="33"/>
      <c r="K553" s="33"/>
    </row>
    <row r="554" spans="1:11" s="34" customFormat="1">
      <c r="A554" s="29"/>
      <c r="B554" s="29"/>
      <c r="C554" s="29"/>
      <c r="D554" s="30"/>
      <c r="E554" s="30"/>
      <c r="F554" s="40"/>
      <c r="G554" s="31"/>
      <c r="H554" s="32"/>
      <c r="I554" s="33"/>
      <c r="J554" s="33"/>
      <c r="K554" s="33"/>
    </row>
    <row r="555" spans="1:11" s="34" customFormat="1">
      <c r="A555" s="29"/>
      <c r="B555" s="29"/>
      <c r="C555" s="29"/>
      <c r="D555" s="30"/>
      <c r="E555" s="30"/>
      <c r="F555" s="40"/>
      <c r="G555" s="31"/>
      <c r="H555" s="32"/>
      <c r="I555" s="33"/>
      <c r="J555" s="33"/>
      <c r="K555" s="33"/>
    </row>
    <row r="556" spans="1:11" s="34" customFormat="1">
      <c r="A556" s="29"/>
      <c r="B556" s="29"/>
      <c r="C556" s="29"/>
      <c r="D556" s="30"/>
      <c r="E556" s="30"/>
      <c r="F556" s="40"/>
      <c r="G556" s="31"/>
      <c r="H556" s="32"/>
      <c r="I556" s="33"/>
      <c r="J556" s="33"/>
      <c r="K556" s="33"/>
    </row>
    <row r="557" spans="1:11" s="34" customFormat="1">
      <c r="A557" s="29"/>
      <c r="B557" s="29"/>
      <c r="C557" s="29"/>
      <c r="D557" s="30"/>
      <c r="E557" s="30"/>
      <c r="F557" s="40"/>
      <c r="G557" s="31"/>
      <c r="H557" s="32"/>
      <c r="I557" s="33"/>
      <c r="J557" s="33"/>
      <c r="K557" s="33"/>
    </row>
    <row r="558" spans="1:11" s="34" customFormat="1">
      <c r="A558" s="29"/>
      <c r="B558" s="29"/>
      <c r="C558" s="29"/>
      <c r="D558" s="30"/>
      <c r="E558" s="30"/>
      <c r="F558" s="40"/>
      <c r="G558" s="31"/>
      <c r="H558" s="32"/>
      <c r="I558" s="33"/>
      <c r="J558" s="33"/>
      <c r="K558" s="33"/>
    </row>
    <row r="559" spans="1:11" s="34" customFormat="1">
      <c r="A559" s="29"/>
      <c r="B559" s="29"/>
      <c r="C559" s="29"/>
      <c r="D559" s="30"/>
      <c r="E559" s="30"/>
      <c r="F559" s="40"/>
      <c r="G559" s="31"/>
      <c r="H559" s="32"/>
      <c r="I559" s="33"/>
      <c r="J559" s="33"/>
      <c r="K559" s="33"/>
    </row>
    <row r="560" spans="1:11" s="34" customFormat="1">
      <c r="A560" s="29"/>
      <c r="B560" s="29"/>
      <c r="C560" s="29"/>
      <c r="D560" s="30"/>
      <c r="E560" s="30"/>
      <c r="F560" s="40"/>
      <c r="G560" s="31"/>
      <c r="H560" s="32"/>
      <c r="I560" s="33"/>
      <c r="J560" s="33"/>
      <c r="K560" s="33"/>
    </row>
    <row r="561" spans="1:11" s="34" customFormat="1">
      <c r="A561" s="29"/>
      <c r="B561" s="29"/>
      <c r="C561" s="29"/>
      <c r="D561" s="30"/>
      <c r="E561" s="30"/>
      <c r="F561" s="40"/>
      <c r="G561" s="31"/>
      <c r="H561" s="32"/>
      <c r="I561" s="33"/>
      <c r="J561" s="33"/>
      <c r="K561" s="33"/>
    </row>
    <row r="562" spans="1:11" s="34" customFormat="1">
      <c r="A562" s="29"/>
      <c r="B562" s="29"/>
      <c r="C562" s="29"/>
      <c r="D562" s="30"/>
      <c r="E562" s="30"/>
      <c r="F562" s="40"/>
      <c r="G562" s="31"/>
      <c r="H562" s="32"/>
      <c r="I562" s="33"/>
      <c r="J562" s="33"/>
      <c r="K562" s="33"/>
    </row>
    <row r="563" spans="1:11" s="34" customFormat="1">
      <c r="A563" s="29"/>
      <c r="B563" s="29"/>
      <c r="C563" s="29"/>
      <c r="D563" s="30"/>
      <c r="E563" s="30"/>
      <c r="F563" s="40"/>
      <c r="G563" s="31"/>
      <c r="H563" s="32"/>
      <c r="I563" s="33"/>
      <c r="J563" s="33"/>
      <c r="K563" s="33"/>
    </row>
    <row r="564" spans="1:11" s="34" customFormat="1">
      <c r="A564" s="29"/>
      <c r="B564" s="29"/>
      <c r="C564" s="29"/>
      <c r="D564" s="30"/>
      <c r="E564" s="30"/>
      <c r="F564" s="40"/>
      <c r="G564" s="31"/>
      <c r="H564" s="32"/>
      <c r="I564" s="33"/>
      <c r="J564" s="33"/>
      <c r="K564" s="33"/>
    </row>
    <row r="565" spans="1:11" s="34" customFormat="1">
      <c r="A565" s="29"/>
      <c r="B565" s="29"/>
      <c r="C565" s="29"/>
      <c r="D565" s="30"/>
      <c r="E565" s="30"/>
      <c r="F565" s="40"/>
      <c r="G565" s="31"/>
      <c r="H565" s="32"/>
      <c r="I565" s="33"/>
      <c r="J565" s="33"/>
      <c r="K565" s="33"/>
    </row>
    <row r="566" spans="1:11" s="34" customFormat="1">
      <c r="A566" s="29"/>
      <c r="B566" s="29"/>
      <c r="C566" s="29"/>
      <c r="D566" s="30"/>
      <c r="E566" s="30"/>
      <c r="F566" s="40"/>
      <c r="G566" s="31"/>
      <c r="H566" s="32"/>
      <c r="I566" s="33"/>
      <c r="J566" s="33"/>
      <c r="K566" s="33"/>
    </row>
    <row r="567" spans="1:11" s="34" customFormat="1">
      <c r="A567" s="29"/>
      <c r="B567" s="29"/>
      <c r="C567" s="29"/>
      <c r="D567" s="30"/>
      <c r="E567" s="30"/>
      <c r="F567" s="40"/>
      <c r="G567" s="31"/>
      <c r="H567" s="32"/>
      <c r="I567" s="33"/>
      <c r="J567" s="33"/>
      <c r="K567" s="33"/>
    </row>
    <row r="568" spans="1:11" s="34" customFormat="1">
      <c r="A568" s="29"/>
      <c r="B568" s="29"/>
      <c r="C568" s="29"/>
      <c r="D568" s="30"/>
      <c r="E568" s="30"/>
      <c r="F568" s="40"/>
      <c r="G568" s="31"/>
      <c r="H568" s="32"/>
      <c r="I568" s="33"/>
      <c r="J568" s="33"/>
      <c r="K568" s="33"/>
    </row>
    <row r="569" spans="1:11" s="34" customFormat="1">
      <c r="A569" s="29"/>
      <c r="B569" s="29"/>
      <c r="C569" s="29"/>
      <c r="D569" s="30"/>
      <c r="E569" s="30"/>
      <c r="F569" s="40"/>
      <c r="G569" s="31"/>
      <c r="H569" s="32"/>
      <c r="I569" s="33"/>
      <c r="J569" s="33"/>
      <c r="K569" s="33"/>
    </row>
    <row r="570" spans="1:11" s="34" customFormat="1">
      <c r="A570" s="29"/>
      <c r="B570" s="29"/>
      <c r="C570" s="29"/>
      <c r="D570" s="30"/>
      <c r="E570" s="30"/>
      <c r="F570" s="40"/>
      <c r="G570" s="31"/>
      <c r="H570" s="32"/>
      <c r="I570" s="33"/>
      <c r="J570" s="33"/>
      <c r="K570" s="33"/>
    </row>
    <row r="571" spans="1:11" s="34" customFormat="1">
      <c r="A571" s="29"/>
      <c r="B571" s="29"/>
      <c r="C571" s="29"/>
      <c r="D571" s="30"/>
      <c r="E571" s="30"/>
      <c r="F571" s="40"/>
      <c r="G571" s="31"/>
      <c r="H571" s="32"/>
      <c r="I571" s="33"/>
      <c r="J571" s="33"/>
      <c r="K571" s="33"/>
    </row>
    <row r="572" spans="1:11" s="34" customFormat="1">
      <c r="A572" s="29"/>
      <c r="B572" s="29"/>
      <c r="C572" s="29"/>
      <c r="D572" s="30"/>
      <c r="E572" s="30"/>
      <c r="F572" s="40"/>
      <c r="G572" s="31"/>
      <c r="H572" s="32"/>
      <c r="I572" s="33"/>
      <c r="J572" s="33"/>
      <c r="K572" s="33"/>
    </row>
    <row r="573" spans="1:11" s="34" customFormat="1">
      <c r="A573" s="29"/>
      <c r="B573" s="29"/>
      <c r="C573" s="29"/>
      <c r="D573" s="30"/>
      <c r="E573" s="30"/>
      <c r="F573" s="40"/>
      <c r="G573" s="31"/>
      <c r="H573" s="32"/>
      <c r="I573" s="33"/>
      <c r="J573" s="33"/>
      <c r="K573" s="33"/>
    </row>
    <row r="574" spans="1:11" s="34" customFormat="1">
      <c r="A574" s="29"/>
      <c r="B574" s="29"/>
      <c r="C574" s="29"/>
      <c r="D574" s="30"/>
      <c r="E574" s="30"/>
      <c r="F574" s="40"/>
      <c r="G574" s="31"/>
      <c r="H574" s="32"/>
      <c r="I574" s="33"/>
      <c r="J574" s="33"/>
      <c r="K574" s="33"/>
    </row>
    <row r="575" spans="1:11" s="34" customFormat="1">
      <c r="A575" s="29"/>
      <c r="B575" s="29"/>
      <c r="C575" s="29"/>
      <c r="D575" s="30"/>
      <c r="E575" s="30"/>
      <c r="F575" s="40"/>
      <c r="G575" s="31"/>
      <c r="H575" s="32"/>
      <c r="I575" s="33"/>
      <c r="J575" s="33"/>
      <c r="K575" s="33"/>
    </row>
    <row r="576" spans="1:11" s="34" customFormat="1">
      <c r="A576" s="29"/>
      <c r="B576" s="29"/>
      <c r="C576" s="29"/>
      <c r="D576" s="30"/>
      <c r="E576" s="30"/>
      <c r="F576" s="40"/>
      <c r="G576" s="31"/>
      <c r="H576" s="32"/>
      <c r="I576" s="33"/>
      <c r="J576" s="33"/>
      <c r="K576" s="33"/>
    </row>
    <row r="577" spans="1:11" s="34" customFormat="1">
      <c r="A577" s="29"/>
      <c r="B577" s="29"/>
      <c r="C577" s="29"/>
      <c r="D577" s="30"/>
      <c r="E577" s="30"/>
      <c r="F577" s="40"/>
      <c r="G577" s="31"/>
      <c r="H577" s="32"/>
      <c r="I577" s="33"/>
      <c r="J577" s="33"/>
      <c r="K577" s="33"/>
    </row>
    <row r="578" spans="1:11" s="34" customFormat="1">
      <c r="A578" s="29"/>
      <c r="B578" s="29"/>
      <c r="C578" s="29"/>
      <c r="D578" s="30"/>
      <c r="E578" s="30"/>
      <c r="F578" s="40"/>
      <c r="G578" s="31"/>
      <c r="H578" s="32"/>
      <c r="I578" s="33"/>
      <c r="J578" s="33"/>
      <c r="K578" s="33"/>
    </row>
    <row r="579" spans="1:11" s="34" customFormat="1">
      <c r="A579" s="29"/>
      <c r="B579" s="29"/>
      <c r="C579" s="29"/>
      <c r="D579" s="30"/>
      <c r="E579" s="30"/>
      <c r="F579" s="40"/>
      <c r="G579" s="31"/>
      <c r="H579" s="32"/>
      <c r="I579" s="33"/>
      <c r="J579" s="33"/>
      <c r="K579" s="33"/>
    </row>
    <row r="580" spans="1:11" s="34" customFormat="1">
      <c r="A580" s="29"/>
      <c r="B580" s="29"/>
      <c r="C580" s="29"/>
      <c r="D580" s="30"/>
      <c r="E580" s="30"/>
      <c r="F580" s="40"/>
      <c r="G580" s="31"/>
      <c r="H580" s="32"/>
      <c r="I580" s="33"/>
      <c r="J580" s="33"/>
      <c r="K580" s="33"/>
    </row>
    <row r="581" spans="1:11" s="34" customFormat="1">
      <c r="A581" s="29"/>
      <c r="B581" s="29"/>
      <c r="C581" s="29"/>
      <c r="D581" s="30"/>
      <c r="E581" s="30"/>
      <c r="F581" s="40"/>
      <c r="G581" s="31"/>
      <c r="H581" s="32"/>
      <c r="I581" s="33"/>
      <c r="J581" s="33"/>
      <c r="K581" s="33"/>
    </row>
    <row r="582" spans="1:11" s="34" customFormat="1">
      <c r="A582" s="29"/>
      <c r="B582" s="29"/>
      <c r="C582" s="29"/>
      <c r="D582" s="30"/>
      <c r="E582" s="30"/>
      <c r="F582" s="40"/>
      <c r="G582" s="31"/>
      <c r="H582" s="32"/>
      <c r="I582" s="33"/>
      <c r="J582" s="33"/>
      <c r="K582" s="33"/>
    </row>
    <row r="583" spans="1:11" s="34" customFormat="1">
      <c r="A583" s="29"/>
      <c r="B583" s="29"/>
      <c r="C583" s="29"/>
      <c r="D583" s="30"/>
      <c r="E583" s="30"/>
      <c r="F583" s="40"/>
      <c r="G583" s="31"/>
      <c r="H583" s="32"/>
      <c r="I583" s="33"/>
      <c r="J583" s="33"/>
      <c r="K583" s="33"/>
    </row>
    <row r="584" spans="1:11" s="34" customFormat="1">
      <c r="A584" s="29"/>
      <c r="B584" s="29"/>
      <c r="C584" s="29"/>
      <c r="D584" s="30"/>
      <c r="E584" s="30"/>
      <c r="F584" s="40"/>
      <c r="G584" s="31"/>
      <c r="H584" s="32"/>
      <c r="I584" s="33"/>
      <c r="J584" s="33"/>
      <c r="K584" s="33"/>
    </row>
    <row r="585" spans="1:11" s="34" customFormat="1">
      <c r="A585" s="29"/>
      <c r="B585" s="29"/>
      <c r="C585" s="29"/>
      <c r="D585" s="30"/>
      <c r="E585" s="30"/>
      <c r="F585" s="40"/>
      <c r="G585" s="31"/>
      <c r="H585" s="32"/>
      <c r="I585" s="33"/>
      <c r="J585" s="33"/>
      <c r="K585" s="33"/>
    </row>
    <row r="586" spans="1:11" s="34" customFormat="1">
      <c r="A586" s="29"/>
      <c r="B586" s="29"/>
      <c r="C586" s="29"/>
      <c r="D586" s="30"/>
      <c r="E586" s="30"/>
      <c r="F586" s="40"/>
      <c r="G586" s="31"/>
      <c r="H586" s="32"/>
      <c r="I586" s="33"/>
      <c r="J586" s="33"/>
      <c r="K586" s="33"/>
    </row>
    <row r="587" spans="1:11" s="34" customFormat="1">
      <c r="A587" s="29"/>
      <c r="B587" s="29"/>
      <c r="C587" s="29"/>
      <c r="D587" s="30"/>
      <c r="E587" s="30"/>
      <c r="F587" s="40"/>
      <c r="G587" s="31"/>
      <c r="H587" s="32"/>
      <c r="I587" s="33"/>
      <c r="J587" s="33"/>
      <c r="K587" s="33"/>
    </row>
    <row r="588" spans="1:11" s="34" customFormat="1">
      <c r="A588" s="29"/>
      <c r="B588" s="29"/>
      <c r="C588" s="29"/>
      <c r="D588" s="30"/>
      <c r="E588" s="30"/>
      <c r="F588" s="40"/>
      <c r="G588" s="31"/>
      <c r="H588" s="32"/>
      <c r="I588" s="33"/>
      <c r="J588" s="33"/>
      <c r="K588" s="33"/>
    </row>
    <row r="589" spans="1:11" s="34" customFormat="1">
      <c r="A589" s="29"/>
      <c r="B589" s="29"/>
      <c r="C589" s="29"/>
      <c r="D589" s="30"/>
      <c r="E589" s="30"/>
      <c r="F589" s="40"/>
      <c r="G589" s="31"/>
      <c r="H589" s="32"/>
      <c r="I589" s="33"/>
      <c r="J589" s="33"/>
      <c r="K589" s="33"/>
    </row>
    <row r="590" spans="1:11" s="34" customFormat="1">
      <c r="A590" s="29"/>
      <c r="B590" s="29"/>
      <c r="C590" s="29"/>
      <c r="D590" s="30"/>
      <c r="E590" s="30"/>
      <c r="F590" s="40"/>
      <c r="G590" s="31"/>
      <c r="H590" s="32"/>
      <c r="I590" s="33"/>
      <c r="J590" s="33"/>
      <c r="K590" s="33"/>
    </row>
    <row r="591" spans="1:11" s="34" customFormat="1">
      <c r="A591" s="29"/>
      <c r="B591" s="29"/>
      <c r="C591" s="29"/>
      <c r="D591" s="30"/>
      <c r="E591" s="30"/>
      <c r="F591" s="40"/>
      <c r="G591" s="31"/>
      <c r="H591" s="32"/>
      <c r="I591" s="33"/>
      <c r="J591" s="33"/>
      <c r="K591" s="33"/>
    </row>
    <row r="592" spans="1:11" s="34" customFormat="1">
      <c r="A592" s="29"/>
      <c r="B592" s="29"/>
      <c r="C592" s="29"/>
      <c r="D592" s="30"/>
      <c r="E592" s="30"/>
      <c r="F592" s="40"/>
      <c r="G592" s="31"/>
      <c r="H592" s="32"/>
      <c r="I592" s="33"/>
      <c r="J592" s="33"/>
      <c r="K592" s="33"/>
    </row>
    <row r="593" spans="1:11" s="34" customFormat="1">
      <c r="A593" s="29"/>
      <c r="B593" s="29"/>
      <c r="C593" s="29"/>
      <c r="D593" s="30"/>
      <c r="E593" s="30"/>
      <c r="F593" s="40"/>
      <c r="G593" s="31"/>
      <c r="H593" s="32"/>
      <c r="I593" s="33"/>
      <c r="J593" s="33"/>
      <c r="K593" s="33"/>
    </row>
    <row r="594" spans="1:11" s="34" customFormat="1">
      <c r="A594" s="29"/>
      <c r="B594" s="29"/>
      <c r="C594" s="29"/>
      <c r="D594" s="30"/>
      <c r="E594" s="30"/>
      <c r="F594" s="40"/>
      <c r="G594" s="31"/>
      <c r="H594" s="32"/>
      <c r="I594" s="33"/>
      <c r="J594" s="33"/>
      <c r="K594" s="33"/>
    </row>
    <row r="595" spans="1:11" s="34" customFormat="1">
      <c r="A595" s="29"/>
      <c r="B595" s="29"/>
      <c r="C595" s="29"/>
      <c r="D595" s="30"/>
      <c r="E595" s="30"/>
      <c r="F595" s="40"/>
      <c r="G595" s="31"/>
      <c r="H595" s="32"/>
      <c r="I595" s="33"/>
      <c r="J595" s="33"/>
      <c r="K595" s="33"/>
    </row>
    <row r="596" spans="1:11" s="34" customFormat="1">
      <c r="A596" s="29"/>
      <c r="B596" s="29"/>
      <c r="C596" s="29"/>
      <c r="D596" s="30"/>
      <c r="E596" s="30"/>
      <c r="F596" s="40"/>
      <c r="G596" s="31"/>
      <c r="H596" s="32"/>
      <c r="I596" s="33"/>
      <c r="J596" s="33"/>
      <c r="K596" s="33"/>
    </row>
    <row r="597" spans="1:11" s="34" customFormat="1">
      <c r="A597" s="29"/>
      <c r="B597" s="29"/>
      <c r="C597" s="29"/>
      <c r="D597" s="30"/>
      <c r="E597" s="30"/>
      <c r="F597" s="40"/>
      <c r="G597" s="31"/>
      <c r="H597" s="32"/>
      <c r="I597" s="33"/>
      <c r="J597" s="33"/>
      <c r="K597" s="33"/>
    </row>
    <row r="598" spans="1:11" s="34" customFormat="1">
      <c r="A598" s="29"/>
      <c r="B598" s="29"/>
      <c r="C598" s="29"/>
      <c r="D598" s="30"/>
      <c r="E598" s="30"/>
      <c r="F598" s="40"/>
      <c r="G598" s="31"/>
      <c r="H598" s="32"/>
      <c r="I598" s="33"/>
      <c r="J598" s="33"/>
      <c r="K598" s="33"/>
    </row>
    <row r="599" spans="1:11" s="34" customFormat="1">
      <c r="A599" s="29"/>
      <c r="B599" s="29"/>
      <c r="C599" s="29"/>
      <c r="D599" s="30"/>
      <c r="E599" s="30"/>
      <c r="F599" s="40"/>
      <c r="G599" s="31"/>
      <c r="H599" s="32"/>
      <c r="I599" s="33"/>
      <c r="J599" s="33"/>
      <c r="K599" s="33"/>
    </row>
    <row r="600" spans="1:11" s="34" customFormat="1">
      <c r="A600" s="29"/>
      <c r="B600" s="29"/>
      <c r="C600" s="29"/>
      <c r="D600" s="30"/>
      <c r="E600" s="30"/>
      <c r="F600" s="40"/>
      <c r="G600" s="31"/>
      <c r="H600" s="32"/>
      <c r="I600" s="33"/>
      <c r="J600" s="33"/>
      <c r="K600" s="33"/>
    </row>
    <row r="601" spans="1:11" s="34" customFormat="1">
      <c r="A601" s="29"/>
      <c r="B601" s="29"/>
      <c r="C601" s="29"/>
      <c r="D601" s="30"/>
      <c r="E601" s="30"/>
      <c r="F601" s="40"/>
      <c r="G601" s="31"/>
      <c r="H601" s="32"/>
      <c r="I601" s="33"/>
      <c r="J601" s="33"/>
      <c r="K601" s="33"/>
    </row>
    <row r="602" spans="1:11" s="34" customFormat="1">
      <c r="A602" s="29"/>
      <c r="B602" s="29"/>
      <c r="C602" s="29"/>
      <c r="D602" s="30"/>
      <c r="E602" s="30"/>
      <c r="F602" s="40"/>
      <c r="G602" s="31"/>
      <c r="H602" s="32"/>
      <c r="I602" s="33"/>
      <c r="J602" s="33"/>
      <c r="K602" s="33"/>
    </row>
    <row r="603" spans="1:11" s="34" customFormat="1">
      <c r="A603" s="29"/>
      <c r="B603" s="29"/>
      <c r="C603" s="29"/>
      <c r="D603" s="30"/>
      <c r="E603" s="30"/>
      <c r="F603" s="40"/>
      <c r="G603" s="31"/>
      <c r="H603" s="32"/>
      <c r="I603" s="33"/>
      <c r="J603" s="33"/>
      <c r="K603" s="33"/>
    </row>
    <row r="604" spans="1:11" s="34" customFormat="1">
      <c r="A604" s="29"/>
      <c r="B604" s="29"/>
      <c r="C604" s="29"/>
      <c r="D604" s="30"/>
      <c r="E604" s="30"/>
      <c r="F604" s="40"/>
      <c r="G604" s="31"/>
      <c r="H604" s="32"/>
      <c r="I604" s="33"/>
      <c r="J604" s="33"/>
      <c r="K604" s="33"/>
    </row>
    <row r="605" spans="1:11" s="34" customFormat="1">
      <c r="A605" s="29"/>
      <c r="B605" s="29"/>
      <c r="C605" s="29"/>
      <c r="D605" s="30"/>
      <c r="E605" s="30"/>
      <c r="F605" s="40"/>
      <c r="G605" s="31"/>
      <c r="H605" s="32"/>
      <c r="I605" s="33"/>
      <c r="J605" s="33"/>
      <c r="K605" s="33"/>
    </row>
    <row r="606" spans="1:11" s="34" customFormat="1">
      <c r="A606" s="29"/>
      <c r="B606" s="29"/>
      <c r="C606" s="29"/>
      <c r="D606" s="30"/>
      <c r="E606" s="30"/>
      <c r="F606" s="40"/>
      <c r="G606" s="31"/>
      <c r="H606" s="32"/>
      <c r="I606" s="33"/>
      <c r="J606" s="33"/>
      <c r="K606" s="33"/>
    </row>
    <row r="607" spans="1:11" s="34" customFormat="1">
      <c r="A607" s="29"/>
      <c r="B607" s="29"/>
      <c r="C607" s="29"/>
      <c r="D607" s="30"/>
      <c r="E607" s="30"/>
      <c r="F607" s="40"/>
      <c r="G607" s="31"/>
      <c r="H607" s="32"/>
      <c r="I607" s="33"/>
      <c r="J607" s="33"/>
      <c r="K607" s="33"/>
    </row>
    <row r="608" spans="1:11" s="34" customFormat="1">
      <c r="A608" s="29"/>
      <c r="B608" s="29"/>
      <c r="C608" s="29"/>
      <c r="D608" s="30"/>
      <c r="E608" s="30"/>
      <c r="F608" s="40"/>
      <c r="G608" s="31"/>
      <c r="H608" s="32"/>
      <c r="I608" s="33"/>
      <c r="J608" s="33"/>
      <c r="K608" s="33"/>
    </row>
    <row r="609" spans="1:11" s="34" customFormat="1">
      <c r="A609" s="29"/>
      <c r="B609" s="29"/>
      <c r="C609" s="29"/>
      <c r="D609" s="30"/>
      <c r="E609" s="30"/>
      <c r="F609" s="40"/>
      <c r="G609" s="31"/>
      <c r="H609" s="32"/>
      <c r="I609" s="33"/>
      <c r="J609" s="33"/>
      <c r="K609" s="33"/>
    </row>
    <row r="610" spans="1:11" s="34" customFormat="1">
      <c r="A610" s="29"/>
      <c r="B610" s="29"/>
      <c r="C610" s="29"/>
      <c r="D610" s="30"/>
      <c r="E610" s="30"/>
      <c r="F610" s="40"/>
      <c r="G610" s="31"/>
      <c r="H610" s="32"/>
      <c r="I610" s="33"/>
      <c r="J610" s="33"/>
      <c r="K610" s="33"/>
    </row>
    <row r="611" spans="1:11" s="34" customFormat="1">
      <c r="A611" s="29"/>
      <c r="B611" s="29"/>
      <c r="C611" s="29"/>
      <c r="D611" s="30"/>
      <c r="E611" s="30"/>
      <c r="F611" s="40"/>
      <c r="G611" s="31"/>
      <c r="H611" s="32"/>
      <c r="I611" s="33"/>
      <c r="J611" s="33"/>
      <c r="K611" s="33"/>
    </row>
    <row r="612" spans="1:11" s="34" customFormat="1">
      <c r="A612" s="29"/>
      <c r="B612" s="29"/>
      <c r="C612" s="29"/>
      <c r="D612" s="30"/>
      <c r="E612" s="30"/>
      <c r="F612" s="40"/>
      <c r="G612" s="31"/>
      <c r="H612" s="32"/>
      <c r="I612" s="33"/>
      <c r="J612" s="33"/>
      <c r="K612" s="33"/>
    </row>
    <row r="613" spans="1:11" s="34" customFormat="1">
      <c r="A613" s="29"/>
      <c r="B613" s="29"/>
      <c r="C613" s="29"/>
      <c r="D613" s="30"/>
      <c r="E613" s="30"/>
      <c r="F613" s="40"/>
      <c r="G613" s="31"/>
      <c r="H613" s="32"/>
      <c r="I613" s="33"/>
      <c r="J613" s="33"/>
      <c r="K613" s="33"/>
    </row>
    <row r="614" spans="1:11" s="34" customFormat="1">
      <c r="A614" s="29"/>
      <c r="B614" s="29"/>
      <c r="C614" s="29"/>
      <c r="D614" s="30"/>
      <c r="E614" s="30"/>
      <c r="F614" s="40"/>
      <c r="G614" s="31"/>
      <c r="H614" s="32"/>
      <c r="I614" s="33"/>
      <c r="J614" s="33"/>
      <c r="K614" s="33"/>
    </row>
    <row r="615" spans="1:11" s="34" customFormat="1">
      <c r="A615" s="29"/>
      <c r="B615" s="29"/>
      <c r="C615" s="29"/>
      <c r="D615" s="30"/>
      <c r="E615" s="30"/>
      <c r="F615" s="40"/>
      <c r="G615" s="31"/>
      <c r="H615" s="32"/>
      <c r="I615" s="33"/>
      <c r="J615" s="33"/>
      <c r="K615" s="33"/>
    </row>
    <row r="616" spans="1:11" s="34" customFormat="1">
      <c r="A616" s="29"/>
      <c r="B616" s="29"/>
      <c r="C616" s="29"/>
      <c r="D616" s="30"/>
      <c r="E616" s="30"/>
      <c r="F616" s="40"/>
      <c r="G616" s="31"/>
      <c r="H616" s="32"/>
      <c r="I616" s="33"/>
      <c r="J616" s="33"/>
      <c r="K616" s="33"/>
    </row>
    <row r="617" spans="1:11" s="34" customFormat="1">
      <c r="A617" s="29"/>
      <c r="B617" s="29"/>
      <c r="C617" s="29"/>
      <c r="D617" s="30"/>
      <c r="E617" s="30"/>
      <c r="F617" s="40"/>
      <c r="G617" s="31"/>
      <c r="H617" s="32"/>
      <c r="I617" s="33"/>
      <c r="J617" s="33"/>
      <c r="K617" s="33"/>
    </row>
    <row r="618" spans="1:11" s="34" customFormat="1">
      <c r="A618" s="29"/>
      <c r="B618" s="29"/>
      <c r="C618" s="29"/>
      <c r="D618" s="30"/>
      <c r="E618" s="30"/>
      <c r="F618" s="40"/>
      <c r="G618" s="31"/>
      <c r="H618" s="32"/>
      <c r="I618" s="33"/>
      <c r="J618" s="33"/>
      <c r="K618" s="33"/>
    </row>
    <row r="619" spans="1:11" s="34" customFormat="1">
      <c r="A619" s="29"/>
      <c r="B619" s="29"/>
      <c r="C619" s="29"/>
      <c r="D619" s="30"/>
      <c r="E619" s="30"/>
      <c r="F619" s="40"/>
      <c r="G619" s="31"/>
      <c r="H619" s="32"/>
      <c r="I619" s="33"/>
      <c r="J619" s="33"/>
      <c r="K619" s="33"/>
    </row>
    <row r="620" spans="1:11" s="34" customFormat="1">
      <c r="A620" s="29"/>
      <c r="B620" s="29"/>
      <c r="C620" s="29"/>
      <c r="D620" s="30"/>
      <c r="E620" s="30"/>
      <c r="F620" s="40"/>
      <c r="G620" s="31"/>
      <c r="H620" s="32"/>
      <c r="I620" s="33"/>
      <c r="J620" s="33"/>
      <c r="K620" s="33"/>
    </row>
    <row r="621" spans="1:11" s="34" customFormat="1">
      <c r="A621" s="29"/>
      <c r="B621" s="29"/>
      <c r="C621" s="29"/>
      <c r="D621" s="30"/>
      <c r="E621" s="30"/>
      <c r="F621" s="40"/>
      <c r="G621" s="31"/>
      <c r="H621" s="32"/>
      <c r="I621" s="33"/>
      <c r="J621" s="33"/>
      <c r="K621" s="33"/>
    </row>
    <row r="622" spans="1:11" s="34" customFormat="1">
      <c r="A622" s="29"/>
      <c r="B622" s="29"/>
      <c r="C622" s="29"/>
      <c r="D622" s="30"/>
      <c r="E622" s="30"/>
      <c r="F622" s="40"/>
      <c r="G622" s="31"/>
      <c r="H622" s="32"/>
      <c r="I622" s="33"/>
      <c r="J622" s="33"/>
      <c r="K622" s="33"/>
    </row>
    <row r="623" spans="1:11" s="34" customFormat="1">
      <c r="A623" s="29"/>
      <c r="B623" s="29"/>
      <c r="C623" s="29"/>
      <c r="D623" s="30"/>
      <c r="E623" s="30"/>
      <c r="F623" s="40"/>
      <c r="G623" s="31"/>
      <c r="H623" s="32"/>
      <c r="I623" s="33"/>
      <c r="J623" s="33"/>
      <c r="K623" s="33"/>
    </row>
    <row r="624" spans="1:11" s="34" customFormat="1">
      <c r="A624" s="29"/>
      <c r="B624" s="29"/>
      <c r="C624" s="29"/>
      <c r="D624" s="30"/>
      <c r="E624" s="30"/>
      <c r="F624" s="40"/>
      <c r="G624" s="31"/>
      <c r="H624" s="32"/>
      <c r="I624" s="33"/>
      <c r="J624" s="33"/>
      <c r="K624" s="33"/>
    </row>
    <row r="625" spans="1:11" s="34" customFormat="1">
      <c r="A625" s="29"/>
      <c r="B625" s="29"/>
      <c r="C625" s="29"/>
      <c r="D625" s="30"/>
      <c r="E625" s="30"/>
      <c r="F625" s="40"/>
      <c r="G625" s="31"/>
      <c r="H625" s="32"/>
      <c r="I625" s="33"/>
      <c r="J625" s="33"/>
      <c r="K625" s="33"/>
    </row>
    <row r="626" spans="1:11" s="34" customFormat="1">
      <c r="A626" s="29"/>
      <c r="B626" s="29"/>
      <c r="C626" s="29"/>
      <c r="D626" s="30"/>
      <c r="E626" s="30"/>
      <c r="F626" s="40"/>
      <c r="G626" s="31"/>
      <c r="H626" s="32"/>
      <c r="I626" s="33"/>
      <c r="J626" s="33"/>
      <c r="K626" s="33"/>
    </row>
    <row r="627" spans="1:11" s="34" customFormat="1">
      <c r="A627" s="29"/>
      <c r="B627" s="29"/>
      <c r="C627" s="29"/>
      <c r="D627" s="30"/>
      <c r="E627" s="30"/>
      <c r="F627" s="40"/>
      <c r="G627" s="31"/>
      <c r="H627" s="32"/>
      <c r="I627" s="33"/>
      <c r="J627" s="33"/>
      <c r="K627" s="33"/>
    </row>
    <row r="628" spans="1:11" s="34" customFormat="1">
      <c r="A628" s="29"/>
      <c r="B628" s="29"/>
      <c r="C628" s="29"/>
      <c r="D628" s="30"/>
      <c r="E628" s="30"/>
      <c r="F628" s="40"/>
      <c r="G628" s="31"/>
      <c r="H628" s="32"/>
      <c r="I628" s="33"/>
      <c r="J628" s="33"/>
      <c r="K628" s="33"/>
    </row>
    <row r="629" spans="1:11" s="34" customFormat="1">
      <c r="A629" s="29"/>
      <c r="B629" s="29"/>
      <c r="C629" s="29"/>
      <c r="D629" s="30"/>
      <c r="E629" s="30"/>
      <c r="F629" s="40"/>
      <c r="G629" s="31"/>
      <c r="H629" s="32"/>
      <c r="I629" s="33"/>
      <c r="J629" s="33"/>
      <c r="K629" s="33"/>
    </row>
    <row r="630" spans="1:11" s="34" customFormat="1">
      <c r="A630" s="29"/>
      <c r="B630" s="29"/>
      <c r="C630" s="29"/>
      <c r="D630" s="30"/>
      <c r="E630" s="30"/>
      <c r="F630" s="40"/>
      <c r="G630" s="31"/>
      <c r="H630" s="32"/>
      <c r="I630" s="33"/>
      <c r="J630" s="33"/>
      <c r="K630" s="33"/>
    </row>
    <row r="631" spans="1:11" s="34" customFormat="1">
      <c r="A631" s="29"/>
      <c r="B631" s="29"/>
      <c r="C631" s="29"/>
      <c r="D631" s="30"/>
      <c r="E631" s="30"/>
      <c r="F631" s="40"/>
      <c r="G631" s="31"/>
      <c r="H631" s="32"/>
      <c r="I631" s="33"/>
      <c r="J631" s="33"/>
      <c r="K631" s="33"/>
    </row>
    <row r="632" spans="1:11" s="34" customFormat="1">
      <c r="A632" s="29"/>
      <c r="B632" s="29"/>
      <c r="C632" s="29"/>
      <c r="D632" s="30"/>
      <c r="E632" s="30"/>
      <c r="F632" s="40"/>
      <c r="G632" s="31"/>
      <c r="H632" s="32"/>
      <c r="I632" s="33"/>
      <c r="J632" s="33"/>
      <c r="K632" s="33"/>
    </row>
    <row r="633" spans="1:11" s="34" customFormat="1">
      <c r="A633" s="29"/>
      <c r="B633" s="29"/>
      <c r="C633" s="29"/>
      <c r="D633" s="30"/>
      <c r="E633" s="30"/>
      <c r="F633" s="40"/>
      <c r="G633" s="31"/>
      <c r="H633" s="32"/>
      <c r="I633" s="33"/>
      <c r="J633" s="33"/>
      <c r="K633" s="33"/>
    </row>
    <row r="634" spans="1:11" s="34" customFormat="1">
      <c r="A634" s="29"/>
      <c r="B634" s="29"/>
      <c r="C634" s="29"/>
      <c r="D634" s="30"/>
      <c r="E634" s="30"/>
      <c r="F634" s="40"/>
      <c r="G634" s="31"/>
      <c r="H634" s="32"/>
      <c r="I634" s="33"/>
      <c r="J634" s="33"/>
      <c r="K634" s="33"/>
    </row>
    <row r="635" spans="1:11" s="34" customFormat="1">
      <c r="A635" s="29"/>
      <c r="B635" s="29"/>
      <c r="C635" s="29"/>
      <c r="D635" s="30"/>
      <c r="E635" s="30"/>
      <c r="F635" s="40"/>
      <c r="G635" s="31"/>
      <c r="H635" s="32"/>
      <c r="I635" s="33"/>
      <c r="J635" s="33"/>
      <c r="K635" s="33"/>
    </row>
    <row r="636" spans="1:11" s="34" customFormat="1">
      <c r="A636" s="29"/>
      <c r="B636" s="29"/>
      <c r="C636" s="29"/>
      <c r="D636" s="30"/>
      <c r="E636" s="30"/>
      <c r="F636" s="40"/>
      <c r="G636" s="31"/>
      <c r="H636" s="32"/>
      <c r="I636" s="33"/>
      <c r="J636" s="33"/>
      <c r="K636" s="33"/>
    </row>
    <row r="637" spans="1:11" s="34" customFormat="1">
      <c r="A637" s="29"/>
      <c r="B637" s="29"/>
      <c r="C637" s="29"/>
      <c r="D637" s="30"/>
      <c r="E637" s="30"/>
      <c r="F637" s="40"/>
      <c r="G637" s="31"/>
      <c r="H637" s="32"/>
      <c r="I637" s="33"/>
      <c r="J637" s="33"/>
      <c r="K637" s="33"/>
    </row>
    <row r="638" spans="1:11" s="34" customFormat="1">
      <c r="A638" s="29"/>
      <c r="B638" s="29"/>
      <c r="C638" s="29"/>
      <c r="D638" s="30"/>
      <c r="E638" s="30"/>
      <c r="F638" s="40"/>
      <c r="G638" s="31"/>
      <c r="H638" s="32"/>
      <c r="I638" s="33"/>
      <c r="J638" s="33"/>
      <c r="K638" s="33"/>
    </row>
    <row r="639" spans="1:11" s="34" customFormat="1">
      <c r="A639" s="29"/>
      <c r="B639" s="29"/>
      <c r="C639" s="29"/>
      <c r="D639" s="30"/>
      <c r="E639" s="30"/>
      <c r="F639" s="40"/>
      <c r="G639" s="31"/>
      <c r="H639" s="32"/>
      <c r="I639" s="33"/>
      <c r="J639" s="33"/>
      <c r="K639" s="33"/>
    </row>
    <row r="640" spans="1:11" s="34" customFormat="1">
      <c r="A640" s="29"/>
      <c r="B640" s="29"/>
      <c r="C640" s="29"/>
      <c r="D640" s="30"/>
      <c r="E640" s="30"/>
      <c r="F640" s="40"/>
      <c r="G640" s="31"/>
      <c r="H640" s="32"/>
      <c r="I640" s="33"/>
      <c r="J640" s="33"/>
      <c r="K640" s="33"/>
    </row>
    <row r="641" spans="1:11" s="34" customFormat="1">
      <c r="A641" s="29"/>
      <c r="B641" s="29"/>
      <c r="C641" s="29"/>
      <c r="D641" s="30"/>
      <c r="E641" s="30"/>
      <c r="F641" s="40"/>
      <c r="G641" s="31"/>
      <c r="H641" s="32"/>
      <c r="I641" s="33"/>
      <c r="J641" s="33"/>
      <c r="K641" s="33"/>
    </row>
    <row r="642" spans="1:11" s="34" customFormat="1">
      <c r="A642" s="29"/>
      <c r="B642" s="29"/>
      <c r="C642" s="29"/>
      <c r="D642" s="30"/>
      <c r="E642" s="30"/>
      <c r="F642" s="40"/>
      <c r="G642" s="31"/>
      <c r="H642" s="32"/>
      <c r="I642" s="33"/>
      <c r="J642" s="33"/>
      <c r="K642" s="33"/>
    </row>
    <row r="643" spans="1:11" s="34" customFormat="1">
      <c r="A643" s="29"/>
      <c r="B643" s="29"/>
      <c r="C643" s="29"/>
      <c r="D643" s="30"/>
      <c r="E643" s="30"/>
      <c r="F643" s="40"/>
      <c r="G643" s="31"/>
      <c r="H643" s="32"/>
      <c r="I643" s="33"/>
      <c r="J643" s="33"/>
      <c r="K643" s="33"/>
    </row>
    <row r="644" spans="1:11" s="34" customFormat="1">
      <c r="A644" s="29"/>
      <c r="B644" s="29"/>
      <c r="C644" s="29"/>
      <c r="D644" s="30"/>
      <c r="E644" s="30"/>
      <c r="F644" s="40"/>
      <c r="G644" s="31"/>
      <c r="H644" s="32"/>
      <c r="I644" s="33"/>
      <c r="J644" s="33"/>
      <c r="K644" s="33"/>
    </row>
    <row r="645" spans="1:11" s="34" customFormat="1">
      <c r="A645" s="29"/>
      <c r="B645" s="29"/>
      <c r="C645" s="29"/>
      <c r="D645" s="30"/>
      <c r="E645" s="30"/>
      <c r="F645" s="40"/>
      <c r="G645" s="31"/>
      <c r="H645" s="32"/>
      <c r="I645" s="33"/>
      <c r="J645" s="33"/>
      <c r="K645" s="33"/>
    </row>
    <row r="646" spans="1:11" s="34" customFormat="1">
      <c r="A646" s="29"/>
      <c r="B646" s="29"/>
      <c r="C646" s="29"/>
      <c r="D646" s="30"/>
      <c r="E646" s="30"/>
      <c r="F646" s="40"/>
      <c r="G646" s="31"/>
      <c r="H646" s="32"/>
      <c r="I646" s="33"/>
      <c r="J646" s="33"/>
      <c r="K646" s="33"/>
    </row>
    <row r="647" spans="1:11" s="34" customFormat="1">
      <c r="A647" s="29"/>
      <c r="B647" s="29"/>
      <c r="C647" s="29"/>
      <c r="D647" s="30"/>
      <c r="E647" s="30"/>
      <c r="F647" s="40"/>
      <c r="G647" s="31"/>
      <c r="H647" s="32"/>
      <c r="I647" s="33"/>
      <c r="J647" s="33"/>
      <c r="K647" s="33"/>
    </row>
    <row r="648" spans="1:11" s="34" customFormat="1">
      <c r="A648" s="29"/>
      <c r="B648" s="29"/>
      <c r="C648" s="29"/>
      <c r="D648" s="30"/>
      <c r="E648" s="30"/>
      <c r="F648" s="40"/>
      <c r="G648" s="31"/>
      <c r="H648" s="32"/>
      <c r="I648" s="33"/>
      <c r="J648" s="33"/>
      <c r="K648" s="33"/>
    </row>
    <row r="649" spans="1:11" s="34" customFormat="1">
      <c r="A649" s="29"/>
      <c r="B649" s="29"/>
      <c r="C649" s="29"/>
      <c r="D649" s="30"/>
      <c r="E649" s="30"/>
      <c r="F649" s="40"/>
      <c r="G649" s="31"/>
      <c r="H649" s="32"/>
      <c r="I649" s="33"/>
      <c r="J649" s="33"/>
      <c r="K649" s="33"/>
    </row>
    <row r="650" spans="1:11" s="34" customFormat="1">
      <c r="A650" s="29"/>
      <c r="B650" s="29"/>
      <c r="C650" s="29"/>
      <c r="D650" s="30"/>
      <c r="E650" s="30"/>
      <c r="F650" s="40"/>
      <c r="G650" s="31"/>
      <c r="H650" s="32"/>
      <c r="I650" s="33"/>
      <c r="J650" s="33"/>
      <c r="K650" s="33"/>
    </row>
    <row r="651" spans="1:11" s="34" customFormat="1">
      <c r="A651" s="29"/>
      <c r="B651" s="29"/>
      <c r="C651" s="29"/>
      <c r="D651" s="30"/>
      <c r="E651" s="30"/>
      <c r="F651" s="40"/>
      <c r="G651" s="31"/>
      <c r="H651" s="32"/>
      <c r="I651" s="33"/>
      <c r="J651" s="33"/>
      <c r="K651" s="33"/>
    </row>
    <row r="652" spans="1:11" s="34" customFormat="1">
      <c r="A652" s="29"/>
      <c r="B652" s="29"/>
      <c r="C652" s="29"/>
      <c r="D652" s="30"/>
      <c r="E652" s="30"/>
      <c r="F652" s="40"/>
      <c r="G652" s="31"/>
      <c r="H652" s="32"/>
      <c r="I652" s="33"/>
      <c r="J652" s="33"/>
      <c r="K652" s="33"/>
    </row>
    <row r="653" spans="1:11" s="34" customFormat="1">
      <c r="A653" s="29"/>
      <c r="B653" s="29"/>
      <c r="C653" s="29"/>
      <c r="D653" s="30"/>
      <c r="E653" s="30"/>
      <c r="F653" s="40"/>
      <c r="G653" s="31"/>
      <c r="H653" s="32"/>
      <c r="I653" s="33"/>
      <c r="J653" s="33"/>
      <c r="K653" s="33"/>
    </row>
    <row r="654" spans="1:11" s="34" customFormat="1">
      <c r="A654" s="29"/>
      <c r="B654" s="29"/>
      <c r="C654" s="29"/>
      <c r="D654" s="30"/>
      <c r="E654" s="30"/>
      <c r="F654" s="40"/>
      <c r="G654" s="31"/>
      <c r="H654" s="32"/>
      <c r="I654" s="33"/>
      <c r="J654" s="33"/>
      <c r="K654" s="33"/>
    </row>
    <row r="655" spans="1:11" s="34" customFormat="1">
      <c r="A655" s="29"/>
      <c r="B655" s="29"/>
      <c r="C655" s="29"/>
      <c r="D655" s="30"/>
      <c r="E655" s="30"/>
      <c r="F655" s="40"/>
      <c r="G655" s="31"/>
      <c r="H655" s="32"/>
      <c r="I655" s="33"/>
      <c r="J655" s="33"/>
      <c r="K655" s="33"/>
    </row>
    <row r="656" spans="1:11" s="34" customFormat="1">
      <c r="A656" s="29"/>
      <c r="B656" s="29"/>
      <c r="C656" s="29"/>
      <c r="D656" s="30"/>
      <c r="E656" s="30"/>
      <c r="F656" s="40"/>
      <c r="G656" s="31"/>
      <c r="H656" s="32"/>
      <c r="I656" s="33"/>
      <c r="J656" s="33"/>
      <c r="K656" s="33"/>
    </row>
    <row r="657" spans="1:11" s="34" customFormat="1">
      <c r="A657" s="29"/>
      <c r="B657" s="29"/>
      <c r="C657" s="29"/>
      <c r="D657" s="30"/>
      <c r="E657" s="30"/>
      <c r="F657" s="40"/>
      <c r="G657" s="31"/>
      <c r="H657" s="32"/>
      <c r="I657" s="33"/>
      <c r="J657" s="33"/>
      <c r="K657" s="33"/>
    </row>
    <row r="658" spans="1:11" s="34" customFormat="1">
      <c r="A658" s="29"/>
      <c r="B658" s="29"/>
      <c r="C658" s="29"/>
      <c r="D658" s="30"/>
      <c r="E658" s="30"/>
      <c r="F658" s="40"/>
      <c r="G658" s="31"/>
      <c r="H658" s="32"/>
      <c r="I658" s="33"/>
      <c r="J658" s="33"/>
      <c r="K658" s="33"/>
    </row>
    <row r="659" spans="1:11" s="34" customFormat="1">
      <c r="A659" s="29"/>
      <c r="B659" s="29"/>
      <c r="C659" s="29"/>
      <c r="D659" s="30"/>
      <c r="E659" s="30"/>
      <c r="F659" s="40"/>
      <c r="G659" s="31"/>
      <c r="H659" s="32"/>
      <c r="I659" s="33"/>
      <c r="J659" s="33"/>
      <c r="K659" s="33"/>
    </row>
    <row r="660" spans="1:11" s="34" customFormat="1">
      <c r="A660" s="29"/>
      <c r="B660" s="29"/>
      <c r="C660" s="29"/>
      <c r="D660" s="30"/>
      <c r="E660" s="30"/>
      <c r="F660" s="40"/>
      <c r="G660" s="31"/>
      <c r="H660" s="32"/>
      <c r="I660" s="33"/>
      <c r="J660" s="33"/>
      <c r="K660" s="33"/>
    </row>
    <row r="661" spans="1:11" s="34" customFormat="1">
      <c r="A661" s="29"/>
      <c r="B661" s="29"/>
      <c r="C661" s="29"/>
      <c r="D661" s="30"/>
      <c r="E661" s="30"/>
      <c r="F661" s="40"/>
      <c r="G661" s="31"/>
      <c r="H661" s="32"/>
      <c r="I661" s="33"/>
      <c r="J661" s="33"/>
      <c r="K661" s="33"/>
    </row>
    <row r="662" spans="1:11" s="34" customFormat="1">
      <c r="A662" s="29"/>
      <c r="B662" s="29"/>
      <c r="C662" s="29"/>
      <c r="D662" s="30"/>
      <c r="E662" s="30"/>
      <c r="F662" s="40"/>
      <c r="G662" s="31"/>
      <c r="H662" s="32"/>
      <c r="I662" s="33"/>
      <c r="J662" s="33"/>
      <c r="K662" s="33"/>
    </row>
    <row r="663" spans="1:11" s="34" customFormat="1">
      <c r="A663" s="29"/>
      <c r="B663" s="29"/>
      <c r="C663" s="29"/>
      <c r="D663" s="30"/>
      <c r="E663" s="30"/>
      <c r="F663" s="40"/>
      <c r="G663" s="31"/>
      <c r="H663" s="32"/>
      <c r="I663" s="33"/>
      <c r="J663" s="33"/>
      <c r="K663" s="33"/>
    </row>
    <row r="664" spans="1:11" s="34" customFormat="1">
      <c r="A664" s="29"/>
      <c r="B664" s="29"/>
      <c r="C664" s="29"/>
      <c r="D664" s="30"/>
      <c r="E664" s="30"/>
      <c r="F664" s="40"/>
      <c r="G664" s="31"/>
      <c r="H664" s="32"/>
      <c r="I664" s="33"/>
      <c r="J664" s="33"/>
      <c r="K664" s="33"/>
    </row>
    <row r="665" spans="1:11" s="34" customFormat="1">
      <c r="A665" s="29"/>
      <c r="B665" s="29"/>
      <c r="C665" s="29"/>
      <c r="D665" s="30"/>
      <c r="E665" s="30"/>
      <c r="F665" s="40"/>
      <c r="G665" s="31"/>
      <c r="H665" s="32"/>
      <c r="I665" s="33"/>
      <c r="J665" s="33"/>
      <c r="K665" s="33"/>
    </row>
    <row r="666" spans="1:11" s="34" customFormat="1">
      <c r="A666" s="29"/>
      <c r="B666" s="29"/>
      <c r="C666" s="29"/>
      <c r="D666" s="30"/>
      <c r="E666" s="30"/>
      <c r="F666" s="40"/>
      <c r="G666" s="31"/>
      <c r="H666" s="32"/>
      <c r="I666" s="33"/>
      <c r="J666" s="33"/>
      <c r="K666" s="33"/>
    </row>
    <row r="667" spans="1:11" s="34" customFormat="1">
      <c r="A667" s="29"/>
      <c r="B667" s="29"/>
      <c r="C667" s="29"/>
      <c r="D667" s="30"/>
      <c r="E667" s="30"/>
      <c r="F667" s="40"/>
      <c r="G667" s="31"/>
      <c r="H667" s="32"/>
      <c r="I667" s="33"/>
      <c r="J667" s="33"/>
      <c r="K667" s="33"/>
    </row>
    <row r="668" spans="1:11" s="34" customFormat="1">
      <c r="A668" s="29"/>
      <c r="B668" s="29"/>
      <c r="C668" s="29"/>
      <c r="D668" s="30"/>
      <c r="E668" s="30"/>
      <c r="F668" s="40"/>
      <c r="G668" s="31"/>
      <c r="H668" s="32"/>
      <c r="I668" s="33"/>
      <c r="J668" s="33"/>
      <c r="K668" s="33"/>
    </row>
    <row r="669" spans="1:11" s="34" customFormat="1">
      <c r="A669" s="29"/>
      <c r="B669" s="29"/>
      <c r="C669" s="29"/>
      <c r="D669" s="30"/>
      <c r="E669" s="30"/>
      <c r="F669" s="40"/>
      <c r="G669" s="31"/>
      <c r="H669" s="32"/>
      <c r="I669" s="33"/>
      <c r="J669" s="33"/>
      <c r="K669" s="33"/>
    </row>
    <row r="670" spans="1:11" s="34" customFormat="1">
      <c r="A670" s="29"/>
      <c r="B670" s="29"/>
      <c r="C670" s="29"/>
      <c r="D670" s="30"/>
      <c r="E670" s="30"/>
      <c r="F670" s="40"/>
      <c r="G670" s="31"/>
      <c r="H670" s="32"/>
      <c r="I670" s="33"/>
      <c r="J670" s="33"/>
      <c r="K670" s="33"/>
    </row>
    <row r="671" spans="1:11" s="34" customFormat="1">
      <c r="A671" s="29"/>
      <c r="B671" s="29"/>
      <c r="C671" s="29"/>
      <c r="D671" s="30"/>
      <c r="E671" s="30"/>
      <c r="F671" s="40"/>
      <c r="G671" s="31"/>
      <c r="H671" s="32"/>
      <c r="I671" s="33"/>
      <c r="J671" s="33"/>
      <c r="K671" s="33"/>
    </row>
    <row r="672" spans="1:11" s="34" customFormat="1">
      <c r="A672" s="29"/>
      <c r="B672" s="29"/>
      <c r="C672" s="29"/>
      <c r="D672" s="30"/>
      <c r="E672" s="30"/>
      <c r="F672" s="40"/>
      <c r="G672" s="31"/>
      <c r="H672" s="32"/>
      <c r="I672" s="33"/>
      <c r="J672" s="33"/>
      <c r="K672" s="33"/>
    </row>
    <row r="673" spans="1:11" s="34" customFormat="1">
      <c r="A673" s="29"/>
      <c r="B673" s="29"/>
      <c r="C673" s="29"/>
      <c r="D673" s="30"/>
      <c r="E673" s="30"/>
      <c r="F673" s="40"/>
      <c r="G673" s="31"/>
      <c r="H673" s="32"/>
      <c r="I673" s="33"/>
      <c r="J673" s="33"/>
      <c r="K673" s="33"/>
    </row>
    <row r="674" spans="1:11" s="34" customFormat="1">
      <c r="A674" s="29"/>
      <c r="B674" s="29"/>
      <c r="C674" s="29"/>
      <c r="D674" s="30"/>
      <c r="E674" s="30"/>
      <c r="F674" s="40"/>
      <c r="G674" s="31"/>
      <c r="H674" s="32"/>
      <c r="I674" s="33"/>
      <c r="J674" s="33"/>
      <c r="K674" s="33"/>
    </row>
    <row r="675" spans="1:11" s="34" customFormat="1">
      <c r="A675" s="29"/>
      <c r="B675" s="29"/>
      <c r="C675" s="29"/>
      <c r="D675" s="30"/>
      <c r="E675" s="30"/>
      <c r="F675" s="40"/>
      <c r="G675" s="31"/>
      <c r="H675" s="32"/>
      <c r="I675" s="33"/>
      <c r="J675" s="33"/>
      <c r="K675" s="33"/>
    </row>
    <row r="676" spans="1:11" s="34" customFormat="1">
      <c r="A676" s="29"/>
      <c r="B676" s="29"/>
      <c r="C676" s="29"/>
      <c r="D676" s="30"/>
      <c r="E676" s="30"/>
      <c r="F676" s="40"/>
      <c r="G676" s="31"/>
      <c r="H676" s="32"/>
      <c r="I676" s="33"/>
      <c r="J676" s="33"/>
      <c r="K676" s="33"/>
    </row>
    <row r="677" spans="1:11" s="34" customFormat="1">
      <c r="A677" s="29"/>
      <c r="B677" s="29"/>
      <c r="C677" s="29"/>
      <c r="D677" s="30"/>
      <c r="E677" s="30"/>
      <c r="F677" s="40"/>
      <c r="G677" s="31"/>
      <c r="H677" s="32"/>
      <c r="I677" s="33"/>
      <c r="J677" s="33"/>
      <c r="K677" s="33"/>
    </row>
    <row r="678" spans="1:11" s="34" customFormat="1">
      <c r="A678" s="29"/>
      <c r="B678" s="29"/>
      <c r="C678" s="29"/>
      <c r="D678" s="30"/>
      <c r="E678" s="30"/>
      <c r="F678" s="40"/>
      <c r="G678" s="31"/>
      <c r="H678" s="32"/>
      <c r="I678" s="33"/>
      <c r="J678" s="33"/>
      <c r="K678" s="33"/>
    </row>
    <row r="679" spans="1:11" s="34" customFormat="1">
      <c r="A679" s="29"/>
      <c r="B679" s="29"/>
      <c r="C679" s="29"/>
      <c r="D679" s="30"/>
      <c r="E679" s="30"/>
      <c r="F679" s="40"/>
      <c r="G679" s="31"/>
      <c r="H679" s="32"/>
      <c r="I679" s="33"/>
      <c r="J679" s="33"/>
      <c r="K679" s="33"/>
    </row>
    <row r="680" spans="1:11" s="34" customFormat="1">
      <c r="A680" s="29"/>
      <c r="B680" s="29"/>
      <c r="C680" s="29"/>
      <c r="D680" s="30"/>
      <c r="E680" s="30"/>
      <c r="F680" s="40"/>
      <c r="G680" s="31"/>
      <c r="H680" s="32"/>
      <c r="I680" s="33"/>
      <c r="J680" s="33"/>
      <c r="K680" s="33"/>
    </row>
    <row r="681" spans="1:11" s="34" customFormat="1">
      <c r="A681" s="29"/>
      <c r="B681" s="29"/>
      <c r="C681" s="29"/>
      <c r="D681" s="30"/>
      <c r="E681" s="30"/>
      <c r="F681" s="40"/>
      <c r="G681" s="31"/>
      <c r="H681" s="32"/>
      <c r="I681" s="33"/>
      <c r="J681" s="33"/>
      <c r="K681" s="33"/>
    </row>
    <row r="682" spans="1:11" s="34" customFormat="1">
      <c r="A682" s="29"/>
      <c r="B682" s="29"/>
      <c r="C682" s="29"/>
      <c r="D682" s="30"/>
      <c r="E682" s="30"/>
      <c r="F682" s="40"/>
      <c r="G682" s="31"/>
      <c r="H682" s="32"/>
      <c r="I682" s="33"/>
      <c r="J682" s="33"/>
      <c r="K682" s="33"/>
    </row>
    <row r="683" spans="1:11" s="34" customFormat="1">
      <c r="A683" s="29"/>
      <c r="B683" s="29"/>
      <c r="C683" s="29"/>
      <c r="D683" s="30"/>
      <c r="E683" s="30"/>
      <c r="F683" s="40"/>
      <c r="G683" s="31"/>
      <c r="H683" s="32"/>
      <c r="I683" s="33"/>
      <c r="J683" s="33"/>
      <c r="K683" s="33"/>
    </row>
    <row r="684" spans="1:11" s="34" customFormat="1">
      <c r="A684" s="29"/>
      <c r="B684" s="29"/>
      <c r="C684" s="29"/>
      <c r="D684" s="30"/>
      <c r="E684" s="30"/>
      <c r="F684" s="40"/>
      <c r="G684" s="31"/>
      <c r="H684" s="32"/>
      <c r="I684" s="33"/>
      <c r="J684" s="33"/>
      <c r="K684" s="33"/>
    </row>
    <row r="685" spans="1:11" s="34" customFormat="1">
      <c r="A685" s="29"/>
      <c r="B685" s="29"/>
      <c r="C685" s="29"/>
      <c r="D685" s="30"/>
      <c r="E685" s="30"/>
      <c r="F685" s="40"/>
      <c r="G685" s="31"/>
      <c r="H685" s="32"/>
      <c r="I685" s="33"/>
      <c r="J685" s="33"/>
      <c r="K685" s="33"/>
    </row>
    <row r="686" spans="1:11" s="34" customFormat="1">
      <c r="A686" s="29"/>
      <c r="B686" s="29"/>
      <c r="C686" s="29"/>
      <c r="D686" s="30"/>
      <c r="E686" s="30"/>
      <c r="F686" s="40"/>
      <c r="G686" s="31"/>
      <c r="H686" s="32"/>
      <c r="I686" s="33"/>
      <c r="J686" s="33"/>
      <c r="K686" s="33"/>
    </row>
    <row r="687" spans="1:11" s="34" customFormat="1">
      <c r="A687" s="29"/>
      <c r="B687" s="29"/>
      <c r="C687" s="29"/>
      <c r="D687" s="30"/>
      <c r="E687" s="30"/>
      <c r="F687" s="40"/>
      <c r="G687" s="31"/>
      <c r="H687" s="32"/>
      <c r="I687" s="33"/>
      <c r="J687" s="33"/>
      <c r="K687" s="33"/>
    </row>
    <row r="688" spans="1:11" s="34" customFormat="1">
      <c r="A688" s="29"/>
      <c r="B688" s="29"/>
      <c r="C688" s="29"/>
      <c r="D688" s="30"/>
      <c r="E688" s="30"/>
      <c r="F688" s="40"/>
      <c r="G688" s="31"/>
      <c r="H688" s="32"/>
      <c r="I688" s="33"/>
      <c r="J688" s="33"/>
      <c r="K688" s="33"/>
    </row>
    <row r="689" spans="1:11" s="34" customFormat="1">
      <c r="A689" s="29"/>
      <c r="B689" s="29"/>
      <c r="C689" s="29"/>
      <c r="D689" s="30"/>
      <c r="E689" s="30"/>
      <c r="F689" s="40"/>
      <c r="G689" s="31"/>
      <c r="H689" s="32"/>
      <c r="I689" s="33"/>
      <c r="J689" s="33"/>
      <c r="K689" s="33"/>
    </row>
    <row r="690" spans="1:11" s="34" customFormat="1">
      <c r="A690" s="29"/>
      <c r="B690" s="29"/>
      <c r="C690" s="29"/>
      <c r="D690" s="30"/>
      <c r="E690" s="30"/>
      <c r="F690" s="40"/>
      <c r="G690" s="31"/>
      <c r="H690" s="32"/>
      <c r="I690" s="33"/>
      <c r="J690" s="33"/>
      <c r="K690" s="33"/>
    </row>
    <row r="691" spans="1:11" s="34" customFormat="1">
      <c r="A691" s="29"/>
      <c r="B691" s="29"/>
      <c r="C691" s="29"/>
      <c r="D691" s="30"/>
      <c r="E691" s="30"/>
      <c r="F691" s="40"/>
      <c r="G691" s="31"/>
      <c r="H691" s="32"/>
      <c r="I691" s="33"/>
      <c r="J691" s="33"/>
      <c r="K691" s="33"/>
    </row>
    <row r="692" spans="1:11" s="34" customFormat="1">
      <c r="A692" s="29"/>
      <c r="B692" s="29"/>
      <c r="C692" s="29"/>
      <c r="D692" s="30"/>
      <c r="E692" s="30"/>
      <c r="F692" s="40"/>
      <c r="G692" s="31"/>
      <c r="H692" s="32"/>
      <c r="I692" s="33"/>
      <c r="J692" s="33"/>
      <c r="K692" s="33"/>
    </row>
    <row r="693" spans="1:11" s="34" customFormat="1">
      <c r="A693" s="29"/>
      <c r="B693" s="29"/>
      <c r="C693" s="29"/>
      <c r="D693" s="30"/>
      <c r="E693" s="30"/>
      <c r="F693" s="40"/>
      <c r="G693" s="31"/>
      <c r="H693" s="32"/>
      <c r="I693" s="33"/>
      <c r="J693" s="33"/>
      <c r="K693" s="33"/>
    </row>
    <row r="694" spans="1:11" s="34" customFormat="1">
      <c r="A694" s="29"/>
      <c r="B694" s="29"/>
      <c r="C694" s="29"/>
      <c r="D694" s="30"/>
      <c r="E694" s="30"/>
      <c r="F694" s="40"/>
      <c r="G694" s="31"/>
      <c r="H694" s="32"/>
      <c r="I694" s="33"/>
      <c r="J694" s="33"/>
      <c r="K694" s="33"/>
    </row>
    <row r="695" spans="1:11" s="34" customFormat="1">
      <c r="A695" s="29"/>
      <c r="B695" s="29"/>
      <c r="C695" s="29"/>
      <c r="D695" s="30"/>
      <c r="E695" s="30"/>
      <c r="F695" s="40"/>
      <c r="G695" s="31"/>
      <c r="H695" s="32"/>
      <c r="I695" s="33"/>
      <c r="J695" s="33"/>
      <c r="K695" s="33"/>
    </row>
    <row r="696" spans="1:11" s="34" customFormat="1">
      <c r="A696" s="29"/>
      <c r="B696" s="29"/>
      <c r="C696" s="29"/>
      <c r="D696" s="30"/>
      <c r="E696" s="30"/>
      <c r="F696" s="40"/>
      <c r="G696" s="31"/>
      <c r="H696" s="32"/>
      <c r="I696" s="33"/>
      <c r="J696" s="33"/>
      <c r="K696" s="33"/>
    </row>
    <row r="697" spans="1:11" s="34" customFormat="1">
      <c r="A697" s="29"/>
      <c r="B697" s="29"/>
      <c r="C697" s="29"/>
      <c r="D697" s="30"/>
      <c r="E697" s="30"/>
      <c r="F697" s="40"/>
      <c r="G697" s="31"/>
      <c r="H697" s="32"/>
      <c r="I697" s="33"/>
      <c r="J697" s="33"/>
      <c r="K697" s="33"/>
    </row>
    <row r="698" spans="1:11" s="34" customFormat="1">
      <c r="A698" s="29"/>
      <c r="B698" s="29"/>
      <c r="C698" s="29"/>
      <c r="D698" s="30"/>
      <c r="E698" s="30"/>
      <c r="F698" s="40"/>
      <c r="G698" s="31"/>
      <c r="H698" s="32"/>
      <c r="I698" s="33"/>
      <c r="J698" s="33"/>
      <c r="K698" s="33"/>
    </row>
    <row r="699" spans="1:11" s="34" customFormat="1">
      <c r="A699" s="29"/>
      <c r="B699" s="29"/>
      <c r="C699" s="29"/>
      <c r="D699" s="30"/>
      <c r="E699" s="30"/>
      <c r="F699" s="40"/>
      <c r="G699" s="31"/>
      <c r="H699" s="32"/>
      <c r="I699" s="33"/>
      <c r="J699" s="33"/>
      <c r="K699" s="33"/>
    </row>
    <row r="700" spans="1:11" s="34" customFormat="1">
      <c r="A700" s="29"/>
      <c r="B700" s="29"/>
      <c r="C700" s="29"/>
      <c r="D700" s="30"/>
      <c r="E700" s="30"/>
      <c r="F700" s="40"/>
      <c r="G700" s="31"/>
      <c r="H700" s="32"/>
      <c r="I700" s="33"/>
      <c r="J700" s="33"/>
      <c r="K700" s="33"/>
    </row>
    <row r="701" spans="1:11" s="34" customFormat="1">
      <c r="A701" s="29"/>
      <c r="B701" s="29"/>
      <c r="C701" s="29"/>
      <c r="D701" s="30"/>
      <c r="E701" s="30"/>
      <c r="F701" s="40"/>
      <c r="G701" s="31"/>
      <c r="H701" s="32"/>
      <c r="I701" s="33"/>
      <c r="J701" s="33"/>
      <c r="K701" s="33"/>
    </row>
    <row r="702" spans="1:11" s="34" customFormat="1">
      <c r="A702" s="29"/>
      <c r="B702" s="29"/>
      <c r="C702" s="29"/>
      <c r="D702" s="30"/>
      <c r="E702" s="30"/>
      <c r="F702" s="40"/>
      <c r="G702" s="31"/>
      <c r="H702" s="32"/>
      <c r="I702" s="33"/>
      <c r="J702" s="33"/>
      <c r="K702" s="33"/>
    </row>
    <row r="703" spans="1:11" s="34" customFormat="1">
      <c r="A703" s="29"/>
      <c r="B703" s="29"/>
      <c r="C703" s="29"/>
      <c r="D703" s="30"/>
      <c r="E703" s="30"/>
      <c r="F703" s="40"/>
      <c r="G703" s="31"/>
      <c r="H703" s="32"/>
      <c r="I703" s="33"/>
      <c r="J703" s="33"/>
      <c r="K703" s="33"/>
    </row>
    <row r="704" spans="1:11" s="34" customFormat="1">
      <c r="A704" s="29"/>
      <c r="B704" s="29"/>
      <c r="C704" s="29"/>
      <c r="D704" s="30"/>
      <c r="E704" s="30"/>
      <c r="F704" s="40"/>
      <c r="G704" s="31"/>
      <c r="H704" s="32"/>
      <c r="I704" s="33"/>
      <c r="J704" s="33"/>
      <c r="K704" s="33"/>
    </row>
    <row r="705" spans="1:11" s="34" customFormat="1">
      <c r="A705" s="29"/>
      <c r="B705" s="29"/>
      <c r="C705" s="29"/>
      <c r="D705" s="30"/>
      <c r="E705" s="30"/>
      <c r="F705" s="40"/>
      <c r="G705" s="31"/>
      <c r="H705" s="32"/>
      <c r="I705" s="33"/>
      <c r="J705" s="33"/>
      <c r="K705" s="33"/>
    </row>
    <row r="706" spans="1:11" s="34" customFormat="1">
      <c r="A706" s="29"/>
      <c r="B706" s="29"/>
      <c r="C706" s="29"/>
      <c r="D706" s="30"/>
      <c r="E706" s="30"/>
      <c r="F706" s="40"/>
      <c r="G706" s="31"/>
      <c r="H706" s="32"/>
      <c r="I706" s="33"/>
      <c r="J706" s="33"/>
      <c r="K706" s="33"/>
    </row>
    <row r="707" spans="1:11" s="34" customFormat="1">
      <c r="A707" s="29"/>
      <c r="B707" s="29"/>
      <c r="C707" s="29"/>
      <c r="D707" s="30"/>
      <c r="E707" s="30"/>
      <c r="F707" s="40"/>
      <c r="G707" s="31"/>
      <c r="H707" s="32"/>
      <c r="I707" s="33"/>
      <c r="J707" s="33"/>
      <c r="K707" s="33"/>
    </row>
    <row r="708" spans="1:11" s="34" customFormat="1">
      <c r="A708" s="29"/>
      <c r="B708" s="29"/>
      <c r="C708" s="29"/>
      <c r="D708" s="30"/>
      <c r="E708" s="30"/>
      <c r="F708" s="40"/>
      <c r="G708" s="31"/>
      <c r="H708" s="32"/>
      <c r="I708" s="33"/>
      <c r="J708" s="33"/>
      <c r="K708" s="33"/>
    </row>
    <row r="709" spans="1:11" s="34" customFormat="1">
      <c r="A709" s="29"/>
      <c r="B709" s="29"/>
      <c r="C709" s="29"/>
      <c r="D709" s="30"/>
      <c r="E709" s="30"/>
      <c r="F709" s="40"/>
      <c r="G709" s="31"/>
      <c r="H709" s="32"/>
      <c r="I709" s="33"/>
      <c r="J709" s="33"/>
      <c r="K709" s="33"/>
    </row>
    <row r="710" spans="1:11" s="34" customFormat="1">
      <c r="A710" s="29"/>
      <c r="B710" s="29"/>
      <c r="C710" s="29"/>
      <c r="D710" s="30"/>
      <c r="E710" s="30"/>
      <c r="F710" s="40"/>
      <c r="G710" s="31"/>
      <c r="H710" s="32"/>
      <c r="I710" s="33"/>
      <c r="J710" s="33"/>
      <c r="K710" s="33"/>
    </row>
    <row r="711" spans="1:11" s="34" customFormat="1">
      <c r="A711" s="29"/>
      <c r="B711" s="29"/>
      <c r="C711" s="29"/>
      <c r="D711" s="30"/>
      <c r="E711" s="30"/>
      <c r="F711" s="40"/>
      <c r="G711" s="31"/>
      <c r="H711" s="32"/>
      <c r="I711" s="33"/>
      <c r="J711" s="33"/>
      <c r="K711" s="33"/>
    </row>
    <row r="712" spans="1:11" s="34" customFormat="1">
      <c r="A712" s="29"/>
      <c r="B712" s="29"/>
      <c r="C712" s="29"/>
      <c r="D712" s="30"/>
      <c r="E712" s="30"/>
      <c r="F712" s="40"/>
      <c r="G712" s="31"/>
      <c r="H712" s="32"/>
      <c r="I712" s="33"/>
      <c r="J712" s="33"/>
      <c r="K712" s="33"/>
    </row>
    <row r="713" spans="1:11" s="34" customFormat="1">
      <c r="A713" s="29"/>
      <c r="B713" s="29"/>
      <c r="C713" s="29"/>
      <c r="D713" s="30"/>
      <c r="E713" s="30"/>
      <c r="F713" s="40"/>
      <c r="G713" s="31"/>
      <c r="H713" s="32"/>
      <c r="I713" s="33"/>
      <c r="J713" s="33"/>
      <c r="K713" s="33"/>
    </row>
    <row r="714" spans="1:11" s="34" customFormat="1">
      <c r="A714" s="29"/>
      <c r="B714" s="29"/>
      <c r="C714" s="29"/>
      <c r="D714" s="30"/>
      <c r="E714" s="30"/>
      <c r="F714" s="40"/>
      <c r="G714" s="31"/>
      <c r="H714" s="32"/>
      <c r="I714" s="33"/>
      <c r="J714" s="33"/>
      <c r="K714" s="33"/>
    </row>
    <row r="715" spans="1:11" s="34" customFormat="1">
      <c r="A715" s="29"/>
      <c r="B715" s="29"/>
      <c r="C715" s="29"/>
      <c r="D715" s="30"/>
      <c r="E715" s="30"/>
      <c r="F715" s="40"/>
      <c r="G715" s="31"/>
      <c r="H715" s="32"/>
      <c r="I715" s="33"/>
      <c r="J715" s="33"/>
      <c r="K715" s="33"/>
    </row>
    <row r="716" spans="1:11" s="34" customFormat="1">
      <c r="A716" s="29"/>
      <c r="B716" s="29"/>
      <c r="C716" s="29"/>
      <c r="D716" s="30"/>
      <c r="E716" s="30"/>
      <c r="F716" s="40"/>
      <c r="G716" s="31"/>
      <c r="H716" s="32"/>
      <c r="I716" s="33"/>
      <c r="J716" s="33"/>
      <c r="K716" s="33"/>
    </row>
    <row r="717" spans="1:11" s="34" customFormat="1">
      <c r="A717" s="29"/>
      <c r="B717" s="29"/>
      <c r="C717" s="29"/>
      <c r="D717" s="30"/>
      <c r="E717" s="30"/>
      <c r="F717" s="40"/>
      <c r="G717" s="31"/>
      <c r="H717" s="32"/>
      <c r="I717" s="33"/>
      <c r="J717" s="33"/>
      <c r="K717" s="33"/>
    </row>
    <row r="718" spans="1:11" s="34" customFormat="1">
      <c r="A718" s="29"/>
      <c r="B718" s="29"/>
      <c r="C718" s="29"/>
      <c r="D718" s="30"/>
      <c r="E718" s="30"/>
      <c r="F718" s="40"/>
      <c r="G718" s="31"/>
      <c r="H718" s="32"/>
      <c r="I718" s="33"/>
      <c r="J718" s="33"/>
      <c r="K718" s="33"/>
    </row>
    <row r="719" spans="1:11" s="34" customFormat="1">
      <c r="A719" s="29"/>
      <c r="B719" s="29"/>
      <c r="C719" s="29"/>
      <c r="D719" s="30"/>
      <c r="E719" s="30"/>
      <c r="F719" s="40"/>
      <c r="G719" s="31"/>
      <c r="H719" s="32"/>
      <c r="I719" s="33"/>
      <c r="J719" s="33"/>
      <c r="K719" s="33"/>
    </row>
    <row r="720" spans="1:11" s="34" customFormat="1">
      <c r="A720" s="29"/>
      <c r="B720" s="29"/>
      <c r="C720" s="29"/>
      <c r="D720" s="30"/>
      <c r="E720" s="30"/>
      <c r="F720" s="40"/>
      <c r="G720" s="31"/>
      <c r="H720" s="32"/>
      <c r="I720" s="33"/>
      <c r="J720" s="33"/>
      <c r="K720" s="33"/>
    </row>
    <row r="721" spans="1:11" s="34" customFormat="1">
      <c r="A721" s="29"/>
      <c r="B721" s="29"/>
      <c r="C721" s="29"/>
      <c r="D721" s="30"/>
      <c r="E721" s="30"/>
      <c r="F721" s="40"/>
      <c r="G721" s="31"/>
      <c r="H721" s="32"/>
      <c r="I721" s="33"/>
      <c r="J721" s="33"/>
      <c r="K721" s="33"/>
    </row>
    <row r="722" spans="1:11" s="34" customFormat="1">
      <c r="A722" s="29"/>
      <c r="B722" s="29"/>
      <c r="C722" s="29"/>
      <c r="D722" s="30"/>
      <c r="E722" s="30"/>
      <c r="F722" s="40"/>
      <c r="G722" s="31"/>
      <c r="H722" s="32"/>
      <c r="I722" s="33"/>
      <c r="J722" s="33"/>
      <c r="K722" s="33"/>
    </row>
    <row r="723" spans="1:11" s="34" customFormat="1">
      <c r="A723" s="29"/>
      <c r="B723" s="29"/>
      <c r="C723" s="29"/>
      <c r="D723" s="30"/>
      <c r="E723" s="30"/>
      <c r="F723" s="40"/>
      <c r="G723" s="31"/>
      <c r="H723" s="32"/>
      <c r="I723" s="33"/>
      <c r="J723" s="33"/>
      <c r="K723" s="33"/>
    </row>
    <row r="724" spans="1:11" s="34" customFormat="1">
      <c r="A724" s="29"/>
      <c r="B724" s="29"/>
      <c r="C724" s="29"/>
      <c r="D724" s="30"/>
      <c r="E724" s="30"/>
      <c r="F724" s="40"/>
      <c r="G724" s="31"/>
      <c r="H724" s="32"/>
      <c r="I724" s="33"/>
      <c r="J724" s="33"/>
      <c r="K724" s="33"/>
    </row>
    <row r="725" spans="1:11" s="34" customFormat="1">
      <c r="A725" s="29"/>
      <c r="B725" s="29"/>
      <c r="C725" s="29"/>
      <c r="D725" s="30"/>
      <c r="E725" s="30"/>
      <c r="F725" s="40"/>
      <c r="G725" s="31"/>
      <c r="H725" s="32"/>
      <c r="I725" s="33"/>
      <c r="J725" s="33"/>
      <c r="K725" s="33"/>
    </row>
    <row r="726" spans="1:11" s="34" customFormat="1">
      <c r="A726" s="29"/>
      <c r="B726" s="29"/>
      <c r="C726" s="29"/>
      <c r="D726" s="30"/>
      <c r="E726" s="30"/>
      <c r="F726" s="40"/>
      <c r="G726" s="31"/>
      <c r="H726" s="32"/>
      <c r="I726" s="33"/>
      <c r="J726" s="33"/>
      <c r="K726" s="33"/>
    </row>
    <row r="727" spans="1:11" s="34" customFormat="1">
      <c r="A727" s="29"/>
      <c r="B727" s="29"/>
      <c r="C727" s="29"/>
      <c r="D727" s="30"/>
      <c r="E727" s="30"/>
      <c r="F727" s="40"/>
      <c r="G727" s="31"/>
      <c r="H727" s="32"/>
      <c r="I727" s="33"/>
      <c r="J727" s="33"/>
      <c r="K727" s="33"/>
    </row>
    <row r="728" spans="1:11" s="34" customFormat="1">
      <c r="A728" s="29"/>
      <c r="B728" s="29"/>
      <c r="C728" s="29"/>
      <c r="D728" s="30"/>
      <c r="E728" s="30"/>
      <c r="F728" s="40"/>
      <c r="G728" s="31"/>
      <c r="H728" s="32"/>
      <c r="I728" s="33"/>
      <c r="J728" s="33"/>
      <c r="K728" s="33"/>
    </row>
    <row r="729" spans="1:11" s="34" customFormat="1">
      <c r="A729" s="29"/>
      <c r="B729" s="29"/>
      <c r="C729" s="29"/>
      <c r="D729" s="30"/>
      <c r="E729" s="30"/>
      <c r="F729" s="40"/>
      <c r="G729" s="31"/>
      <c r="H729" s="32"/>
      <c r="I729" s="33"/>
      <c r="J729" s="33"/>
      <c r="K729" s="33"/>
    </row>
    <row r="730" spans="1:11" s="34" customFormat="1">
      <c r="A730" s="29"/>
      <c r="B730" s="29"/>
      <c r="C730" s="29"/>
      <c r="D730" s="30"/>
      <c r="E730" s="30"/>
      <c r="F730" s="40"/>
      <c r="G730" s="31"/>
      <c r="H730" s="32"/>
      <c r="I730" s="33"/>
      <c r="J730" s="33"/>
      <c r="K730" s="33"/>
    </row>
    <row r="731" spans="1:11" s="34" customFormat="1">
      <c r="A731" s="29"/>
      <c r="B731" s="29"/>
      <c r="C731" s="29"/>
      <c r="D731" s="30"/>
      <c r="E731" s="30"/>
      <c r="F731" s="40"/>
      <c r="G731" s="31"/>
      <c r="H731" s="32"/>
      <c r="I731" s="33"/>
      <c r="J731" s="33"/>
      <c r="K731" s="33"/>
    </row>
    <row r="732" spans="1:11" s="34" customFormat="1">
      <c r="A732" s="29"/>
      <c r="B732" s="29"/>
      <c r="C732" s="29"/>
      <c r="D732" s="30"/>
      <c r="E732" s="30"/>
      <c r="F732" s="40"/>
      <c r="G732" s="31"/>
      <c r="H732" s="32"/>
      <c r="I732" s="33"/>
      <c r="J732" s="33"/>
      <c r="K732" s="33"/>
    </row>
    <row r="733" spans="1:11" s="34" customFormat="1">
      <c r="A733" s="29"/>
      <c r="B733" s="29"/>
      <c r="C733" s="29"/>
      <c r="D733" s="30"/>
      <c r="E733" s="30"/>
      <c r="F733" s="40"/>
      <c r="G733" s="31"/>
      <c r="H733" s="32"/>
      <c r="I733" s="33"/>
      <c r="J733" s="33"/>
      <c r="K733" s="33"/>
    </row>
    <row r="734" spans="1:11" s="34" customFormat="1">
      <c r="A734" s="29"/>
      <c r="B734" s="29"/>
      <c r="C734" s="29"/>
      <c r="D734" s="30"/>
      <c r="E734" s="30"/>
      <c r="F734" s="40"/>
      <c r="G734" s="31"/>
      <c r="H734" s="32"/>
      <c r="I734" s="33"/>
      <c r="J734" s="33"/>
      <c r="K734" s="33"/>
    </row>
    <row r="735" spans="1:11" s="34" customFormat="1">
      <c r="A735" s="29"/>
      <c r="B735" s="29"/>
      <c r="C735" s="29"/>
      <c r="D735" s="30"/>
      <c r="E735" s="30"/>
      <c r="F735" s="40"/>
      <c r="G735" s="31"/>
      <c r="H735" s="32"/>
      <c r="I735" s="33"/>
      <c r="J735" s="33"/>
      <c r="K735" s="33"/>
    </row>
    <row r="736" spans="1:11" s="34" customFormat="1">
      <c r="A736" s="29"/>
      <c r="B736" s="29"/>
      <c r="C736" s="29"/>
      <c r="D736" s="30"/>
      <c r="E736" s="30"/>
      <c r="F736" s="40"/>
      <c r="G736" s="31"/>
      <c r="H736" s="32"/>
      <c r="I736" s="33"/>
      <c r="J736" s="33"/>
      <c r="K736" s="33"/>
    </row>
    <row r="737" spans="1:11" s="34" customFormat="1">
      <c r="A737" s="29"/>
      <c r="B737" s="29"/>
      <c r="C737" s="29"/>
      <c r="D737" s="30"/>
      <c r="E737" s="30"/>
      <c r="F737" s="40"/>
      <c r="G737" s="31"/>
      <c r="H737" s="32"/>
      <c r="I737" s="33"/>
      <c r="J737" s="33"/>
      <c r="K737" s="33"/>
    </row>
    <row r="738" spans="1:11" s="34" customFormat="1">
      <c r="A738" s="29"/>
      <c r="B738" s="29"/>
      <c r="C738" s="29"/>
      <c r="D738" s="30"/>
      <c r="E738" s="30"/>
      <c r="F738" s="40"/>
      <c r="G738" s="31"/>
      <c r="H738" s="32"/>
      <c r="I738" s="33"/>
      <c r="J738" s="33"/>
      <c r="K738" s="33"/>
    </row>
    <row r="739" spans="1:11" s="34" customFormat="1">
      <c r="A739" s="29"/>
      <c r="B739" s="29"/>
      <c r="C739" s="29"/>
      <c r="D739" s="30"/>
      <c r="E739" s="30"/>
      <c r="F739" s="40"/>
      <c r="G739" s="31"/>
      <c r="H739" s="32"/>
      <c r="I739" s="33"/>
      <c r="J739" s="33"/>
      <c r="K739" s="33"/>
    </row>
    <row r="740" spans="1:11" s="34" customFormat="1">
      <c r="A740" s="29"/>
      <c r="B740" s="29"/>
      <c r="C740" s="29"/>
      <c r="D740" s="30"/>
      <c r="E740" s="30"/>
      <c r="F740" s="40"/>
      <c r="G740" s="31"/>
      <c r="H740" s="32"/>
      <c r="I740" s="33"/>
      <c r="J740" s="33"/>
      <c r="K740" s="33"/>
    </row>
    <row r="741" spans="1:11" s="34" customFormat="1">
      <c r="A741" s="29"/>
      <c r="B741" s="29"/>
      <c r="C741" s="29"/>
      <c r="D741" s="30"/>
      <c r="E741" s="30"/>
      <c r="F741" s="40"/>
      <c r="G741" s="31"/>
      <c r="H741" s="32"/>
      <c r="I741" s="33"/>
      <c r="J741" s="33"/>
      <c r="K741" s="33"/>
    </row>
    <row r="742" spans="1:11" s="34" customFormat="1">
      <c r="A742" s="29"/>
      <c r="B742" s="29"/>
      <c r="C742" s="29"/>
      <c r="D742" s="30"/>
      <c r="E742" s="30"/>
      <c r="F742" s="40"/>
      <c r="G742" s="31"/>
      <c r="H742" s="32"/>
      <c r="I742" s="33"/>
      <c r="J742" s="33"/>
      <c r="K742" s="33"/>
    </row>
    <row r="743" spans="1:11" s="34" customFormat="1">
      <c r="A743" s="29"/>
      <c r="B743" s="29"/>
      <c r="C743" s="29"/>
      <c r="D743" s="30"/>
      <c r="E743" s="30"/>
      <c r="F743" s="40"/>
      <c r="G743" s="31"/>
      <c r="H743" s="32"/>
      <c r="I743" s="33"/>
      <c r="J743" s="33"/>
      <c r="K743" s="33"/>
    </row>
    <row r="744" spans="1:11" s="34" customFormat="1">
      <c r="A744" s="29"/>
      <c r="B744" s="29"/>
      <c r="C744" s="29"/>
      <c r="D744" s="30"/>
      <c r="E744" s="30"/>
      <c r="F744" s="40"/>
      <c r="G744" s="31"/>
      <c r="H744" s="32"/>
      <c r="I744" s="33"/>
      <c r="J744" s="33"/>
      <c r="K744" s="33"/>
    </row>
    <row r="745" spans="1:11" s="34" customFormat="1">
      <c r="A745" s="29"/>
      <c r="B745" s="29"/>
      <c r="C745" s="29"/>
      <c r="D745" s="30"/>
      <c r="E745" s="30"/>
      <c r="F745" s="40"/>
      <c r="G745" s="31"/>
      <c r="H745" s="32"/>
      <c r="I745" s="33"/>
      <c r="J745" s="33"/>
      <c r="K745" s="33"/>
    </row>
    <row r="746" spans="1:11" s="34" customFormat="1">
      <c r="A746" s="29"/>
      <c r="B746" s="29"/>
      <c r="C746" s="29"/>
      <c r="D746" s="30"/>
      <c r="E746" s="30"/>
      <c r="F746" s="40"/>
      <c r="G746" s="31"/>
      <c r="H746" s="32"/>
      <c r="I746" s="33"/>
      <c r="J746" s="33"/>
      <c r="K746" s="33"/>
    </row>
    <row r="747" spans="1:11" s="34" customFormat="1">
      <c r="A747" s="29"/>
      <c r="B747" s="29"/>
      <c r="C747" s="29"/>
      <c r="D747" s="30"/>
      <c r="E747" s="30"/>
      <c r="F747" s="40"/>
      <c r="G747" s="31"/>
      <c r="H747" s="32"/>
      <c r="I747" s="33"/>
      <c r="J747" s="33"/>
      <c r="K747" s="33"/>
    </row>
    <row r="748" spans="1:11" s="34" customFormat="1">
      <c r="A748" s="29"/>
      <c r="B748" s="29"/>
      <c r="C748" s="29"/>
      <c r="D748" s="30"/>
      <c r="E748" s="30"/>
      <c r="F748" s="40"/>
      <c r="G748" s="31"/>
      <c r="H748" s="32"/>
      <c r="I748" s="33"/>
      <c r="J748" s="33"/>
      <c r="K748" s="33"/>
    </row>
    <row r="749" spans="1:11" s="34" customFormat="1">
      <c r="A749" s="29"/>
      <c r="B749" s="29"/>
      <c r="C749" s="29"/>
      <c r="D749" s="30"/>
      <c r="E749" s="30"/>
      <c r="F749" s="40"/>
      <c r="G749" s="31"/>
      <c r="H749" s="32"/>
      <c r="I749" s="33"/>
      <c r="J749" s="33"/>
      <c r="K749" s="33"/>
    </row>
    <row r="750" spans="1:11" s="34" customFormat="1">
      <c r="A750" s="29"/>
      <c r="B750" s="29"/>
      <c r="C750" s="29"/>
      <c r="D750" s="30"/>
      <c r="E750" s="30"/>
      <c r="F750" s="40"/>
      <c r="G750" s="31"/>
      <c r="H750" s="32"/>
      <c r="I750" s="33"/>
      <c r="J750" s="33"/>
      <c r="K750" s="33"/>
    </row>
    <row r="751" spans="1:11" s="34" customFormat="1">
      <c r="A751" s="29"/>
      <c r="B751" s="29"/>
      <c r="C751" s="29"/>
      <c r="D751" s="30"/>
      <c r="E751" s="30"/>
      <c r="F751" s="40"/>
      <c r="G751" s="31"/>
      <c r="H751" s="32"/>
      <c r="I751" s="33"/>
      <c r="J751" s="33"/>
      <c r="K751" s="33"/>
    </row>
    <row r="752" spans="1:11" s="34" customFormat="1">
      <c r="A752" s="29"/>
      <c r="B752" s="29"/>
      <c r="C752" s="29"/>
      <c r="D752" s="30"/>
      <c r="E752" s="30"/>
      <c r="F752" s="40"/>
      <c r="G752" s="31"/>
      <c r="H752" s="32"/>
      <c r="I752" s="33"/>
      <c r="J752" s="33"/>
      <c r="K752" s="33"/>
    </row>
    <row r="753" spans="1:11" s="34" customFormat="1">
      <c r="A753" s="29"/>
      <c r="B753" s="29"/>
      <c r="C753" s="29"/>
      <c r="D753" s="30"/>
      <c r="E753" s="30"/>
      <c r="F753" s="40"/>
      <c r="G753" s="31"/>
      <c r="H753" s="32"/>
      <c r="I753" s="33"/>
      <c r="J753" s="33"/>
      <c r="K753" s="33"/>
    </row>
    <row r="754" spans="1:11" s="34" customFormat="1">
      <c r="A754" s="29"/>
      <c r="B754" s="29"/>
      <c r="C754" s="29"/>
      <c r="D754" s="30"/>
      <c r="E754" s="30"/>
      <c r="F754" s="40"/>
      <c r="G754" s="31"/>
      <c r="H754" s="32"/>
      <c r="I754" s="33"/>
      <c r="J754" s="33"/>
      <c r="K754" s="33"/>
    </row>
    <row r="755" spans="1:11" s="34" customFormat="1">
      <c r="A755" s="29"/>
      <c r="B755" s="29"/>
      <c r="C755" s="29"/>
      <c r="D755" s="30"/>
      <c r="E755" s="30"/>
      <c r="F755" s="40"/>
      <c r="G755" s="31"/>
      <c r="H755" s="32"/>
      <c r="I755" s="33"/>
      <c r="J755" s="33"/>
      <c r="K755" s="33"/>
    </row>
    <row r="756" spans="1:11" s="34" customFormat="1">
      <c r="A756" s="29"/>
      <c r="B756" s="29"/>
      <c r="C756" s="29"/>
      <c r="D756" s="30"/>
      <c r="E756" s="30"/>
      <c r="F756" s="40"/>
      <c r="G756" s="31"/>
      <c r="H756" s="32"/>
      <c r="I756" s="33"/>
      <c r="J756" s="33"/>
      <c r="K756" s="33"/>
    </row>
    <row r="757" spans="1:11" s="34" customFormat="1">
      <c r="A757" s="29"/>
      <c r="B757" s="29"/>
      <c r="C757" s="29"/>
      <c r="D757" s="30"/>
      <c r="E757" s="30"/>
      <c r="F757" s="40"/>
      <c r="G757" s="31"/>
      <c r="H757" s="32"/>
      <c r="I757" s="33"/>
      <c r="J757" s="33"/>
      <c r="K757" s="33"/>
    </row>
    <row r="758" spans="1:11" s="34" customFormat="1">
      <c r="A758" s="29"/>
      <c r="B758" s="29"/>
      <c r="C758" s="29"/>
      <c r="D758" s="30"/>
      <c r="E758" s="30"/>
      <c r="F758" s="40"/>
      <c r="G758" s="31"/>
      <c r="H758" s="32"/>
      <c r="I758" s="33"/>
      <c r="J758" s="33"/>
      <c r="K758" s="33"/>
    </row>
    <row r="759" spans="1:11" s="34" customFormat="1">
      <c r="A759" s="29"/>
      <c r="B759" s="29"/>
      <c r="C759" s="29"/>
      <c r="D759" s="30"/>
      <c r="E759" s="30"/>
      <c r="F759" s="40"/>
      <c r="G759" s="31"/>
      <c r="H759" s="32"/>
      <c r="I759" s="33"/>
      <c r="J759" s="33"/>
      <c r="K759" s="33"/>
    </row>
    <row r="760" spans="1:11" s="34" customFormat="1">
      <c r="A760" s="29"/>
      <c r="B760" s="29"/>
      <c r="C760" s="29"/>
      <c r="D760" s="30"/>
      <c r="E760" s="30"/>
      <c r="F760" s="40"/>
      <c r="G760" s="31"/>
      <c r="H760" s="32"/>
      <c r="I760" s="33"/>
      <c r="J760" s="33"/>
      <c r="K760" s="33"/>
    </row>
    <row r="761" spans="1:11" s="34" customFormat="1">
      <c r="A761" s="29"/>
      <c r="B761" s="29"/>
      <c r="C761" s="29"/>
      <c r="D761" s="30"/>
      <c r="E761" s="30"/>
      <c r="F761" s="40"/>
      <c r="G761" s="31"/>
      <c r="H761" s="32"/>
      <c r="I761" s="33"/>
      <c r="J761" s="33"/>
      <c r="K761" s="33"/>
    </row>
    <row r="762" spans="1:11" s="34" customFormat="1">
      <c r="A762" s="29"/>
      <c r="B762" s="29"/>
      <c r="C762" s="29"/>
      <c r="D762" s="30"/>
      <c r="E762" s="30"/>
      <c r="F762" s="40"/>
      <c r="G762" s="31"/>
      <c r="H762" s="32"/>
      <c r="I762" s="33"/>
      <c r="J762" s="33"/>
      <c r="K762" s="33"/>
    </row>
    <row r="763" spans="1:11" s="34" customFormat="1">
      <c r="A763" s="29"/>
      <c r="B763" s="29"/>
      <c r="C763" s="29"/>
      <c r="D763" s="30"/>
      <c r="E763" s="30"/>
      <c r="F763" s="40"/>
      <c r="G763" s="31"/>
      <c r="H763" s="32"/>
      <c r="I763" s="33"/>
      <c r="J763" s="33"/>
      <c r="K763" s="33"/>
    </row>
    <row r="764" spans="1:11" s="34" customFormat="1">
      <c r="A764" s="29"/>
      <c r="B764" s="29"/>
      <c r="C764" s="29"/>
      <c r="D764" s="30"/>
      <c r="E764" s="30"/>
      <c r="F764" s="40"/>
      <c r="G764" s="31"/>
      <c r="H764" s="32"/>
      <c r="I764" s="33"/>
      <c r="J764" s="33"/>
      <c r="K764" s="33"/>
    </row>
    <row r="765" spans="1:11" s="34" customFormat="1">
      <c r="A765" s="29"/>
      <c r="B765" s="29"/>
      <c r="C765" s="29"/>
      <c r="D765" s="30"/>
      <c r="E765" s="30"/>
      <c r="F765" s="40"/>
      <c r="G765" s="31"/>
      <c r="H765" s="32"/>
      <c r="I765" s="33"/>
      <c r="J765" s="33"/>
      <c r="K765" s="33"/>
    </row>
    <row r="766" spans="1:11" s="34" customFormat="1">
      <c r="A766" s="29"/>
      <c r="B766" s="29"/>
      <c r="C766" s="29"/>
      <c r="D766" s="30"/>
      <c r="E766" s="30"/>
      <c r="F766" s="40"/>
      <c r="G766" s="31"/>
      <c r="H766" s="32"/>
      <c r="I766" s="33"/>
      <c r="J766" s="33"/>
      <c r="K766" s="33"/>
    </row>
    <row r="767" spans="1:11" s="34" customFormat="1">
      <c r="A767" s="29"/>
      <c r="B767" s="29"/>
      <c r="C767" s="29"/>
      <c r="D767" s="30"/>
      <c r="E767" s="30"/>
      <c r="F767" s="40"/>
      <c r="G767" s="31"/>
      <c r="H767" s="32"/>
      <c r="I767" s="33"/>
      <c r="J767" s="33"/>
      <c r="K767" s="33"/>
    </row>
    <row r="768" spans="1:11" s="34" customFormat="1">
      <c r="A768" s="29"/>
      <c r="B768" s="29"/>
      <c r="C768" s="29"/>
      <c r="D768" s="30"/>
      <c r="E768" s="30"/>
      <c r="F768" s="40"/>
      <c r="G768" s="31"/>
      <c r="H768" s="32"/>
      <c r="I768" s="33"/>
      <c r="J768" s="33"/>
      <c r="K768" s="33"/>
    </row>
    <row r="769" spans="1:11" s="34" customFormat="1">
      <c r="A769" s="29"/>
      <c r="B769" s="29"/>
      <c r="C769" s="29"/>
      <c r="D769" s="30"/>
      <c r="E769" s="30"/>
      <c r="F769" s="40"/>
      <c r="G769" s="31"/>
      <c r="H769" s="32"/>
      <c r="I769" s="33"/>
      <c r="J769" s="33"/>
      <c r="K769" s="33"/>
    </row>
    <row r="770" spans="1:11" s="34" customFormat="1">
      <c r="A770" s="29"/>
      <c r="B770" s="29"/>
      <c r="C770" s="29"/>
      <c r="D770" s="30"/>
      <c r="E770" s="30"/>
      <c r="F770" s="40"/>
      <c r="G770" s="31"/>
      <c r="H770" s="32"/>
      <c r="I770" s="33"/>
      <c r="J770" s="33"/>
      <c r="K770" s="33"/>
    </row>
    <row r="771" spans="1:11" s="34" customFormat="1">
      <c r="A771" s="29"/>
      <c r="B771" s="29"/>
      <c r="C771" s="29"/>
      <c r="D771" s="30"/>
      <c r="E771" s="30"/>
      <c r="F771" s="40"/>
      <c r="G771" s="31"/>
      <c r="H771" s="32"/>
      <c r="I771" s="33"/>
      <c r="J771" s="33"/>
      <c r="K771" s="33"/>
    </row>
    <row r="772" spans="1:11" s="34" customFormat="1">
      <c r="A772" s="29"/>
      <c r="B772" s="29"/>
      <c r="C772" s="29"/>
      <c r="D772" s="30"/>
      <c r="E772" s="30"/>
      <c r="F772" s="40"/>
      <c r="G772" s="31"/>
      <c r="H772" s="32"/>
      <c r="I772" s="33"/>
      <c r="J772" s="33"/>
      <c r="K772" s="33"/>
    </row>
    <row r="773" spans="1:11" s="34" customFormat="1">
      <c r="A773" s="29"/>
      <c r="B773" s="29"/>
      <c r="C773" s="29"/>
      <c r="D773" s="30"/>
      <c r="E773" s="30"/>
      <c r="F773" s="40"/>
      <c r="G773" s="31"/>
      <c r="H773" s="32"/>
      <c r="I773" s="33"/>
      <c r="J773" s="33"/>
      <c r="K773" s="33"/>
    </row>
    <row r="774" spans="1:11" s="34" customFormat="1">
      <c r="A774" s="29"/>
      <c r="B774" s="29"/>
      <c r="C774" s="29"/>
      <c r="D774" s="30"/>
      <c r="E774" s="30"/>
      <c r="F774" s="40"/>
      <c r="G774" s="31"/>
      <c r="H774" s="32"/>
      <c r="I774" s="33"/>
      <c r="J774" s="33"/>
      <c r="K774" s="33"/>
    </row>
    <row r="775" spans="1:11" s="34" customFormat="1">
      <c r="A775" s="29"/>
      <c r="B775" s="29"/>
      <c r="C775" s="29"/>
      <c r="D775" s="30"/>
      <c r="E775" s="30"/>
      <c r="F775" s="40"/>
      <c r="G775" s="31"/>
      <c r="H775" s="32"/>
      <c r="I775" s="33"/>
      <c r="J775" s="33"/>
      <c r="K775" s="33"/>
    </row>
    <row r="776" spans="1:11" s="34" customFormat="1">
      <c r="A776" s="29"/>
      <c r="B776" s="29"/>
      <c r="C776" s="29"/>
      <c r="D776" s="30"/>
      <c r="E776" s="30"/>
      <c r="F776" s="40"/>
      <c r="G776" s="31"/>
      <c r="H776" s="32"/>
      <c r="I776" s="33"/>
      <c r="J776" s="33"/>
      <c r="K776" s="33"/>
    </row>
    <row r="777" spans="1:11" s="34" customFormat="1">
      <c r="A777" s="29"/>
      <c r="B777" s="29"/>
      <c r="C777" s="29"/>
      <c r="D777" s="30"/>
      <c r="E777" s="30"/>
      <c r="F777" s="40"/>
      <c r="G777" s="31"/>
      <c r="H777" s="32"/>
      <c r="I777" s="33"/>
      <c r="J777" s="33"/>
      <c r="K777" s="33"/>
    </row>
    <row r="778" spans="1:11" s="34" customFormat="1">
      <c r="A778" s="29"/>
      <c r="B778" s="29"/>
      <c r="C778" s="29"/>
      <c r="D778" s="30"/>
      <c r="E778" s="30"/>
      <c r="F778" s="40"/>
      <c r="G778" s="31"/>
      <c r="H778" s="32"/>
      <c r="I778" s="33"/>
      <c r="J778" s="33"/>
      <c r="K778" s="33"/>
    </row>
    <row r="779" spans="1:11" s="34" customFormat="1">
      <c r="A779" s="29"/>
      <c r="B779" s="29"/>
      <c r="C779" s="29"/>
      <c r="D779" s="30"/>
      <c r="E779" s="30"/>
      <c r="F779" s="40"/>
      <c r="G779" s="31"/>
      <c r="H779" s="32"/>
      <c r="I779" s="33"/>
      <c r="J779" s="33"/>
      <c r="K779" s="33"/>
    </row>
    <row r="780" spans="1:11" s="34" customFormat="1">
      <c r="A780" s="29"/>
      <c r="B780" s="29"/>
      <c r="C780" s="29"/>
      <c r="D780" s="30"/>
      <c r="E780" s="30"/>
      <c r="F780" s="40"/>
      <c r="G780" s="31"/>
      <c r="H780" s="32"/>
      <c r="I780" s="33"/>
      <c r="J780" s="33"/>
      <c r="K780" s="33"/>
    </row>
    <row r="781" spans="1:11" s="34" customFormat="1">
      <c r="A781" s="29"/>
      <c r="B781" s="29"/>
      <c r="C781" s="29"/>
      <c r="D781" s="30"/>
      <c r="E781" s="30"/>
      <c r="F781" s="40"/>
      <c r="G781" s="31"/>
      <c r="H781" s="32"/>
      <c r="I781" s="33"/>
      <c r="J781" s="33"/>
      <c r="K781" s="33"/>
    </row>
    <row r="782" spans="1:11" s="34" customFormat="1">
      <c r="A782" s="29"/>
      <c r="B782" s="29"/>
      <c r="C782" s="29"/>
      <c r="D782" s="30"/>
      <c r="E782" s="30"/>
      <c r="F782" s="40"/>
      <c r="G782" s="31"/>
      <c r="H782" s="32"/>
      <c r="I782" s="33"/>
      <c r="J782" s="33"/>
      <c r="K782" s="33"/>
    </row>
    <row r="783" spans="1:11" s="34" customFormat="1">
      <c r="A783" s="29"/>
      <c r="B783" s="29"/>
      <c r="C783" s="29"/>
      <c r="D783" s="30"/>
      <c r="E783" s="30"/>
      <c r="F783" s="40"/>
      <c r="G783" s="31"/>
      <c r="H783" s="32"/>
      <c r="I783" s="33"/>
      <c r="J783" s="33"/>
      <c r="K783" s="33"/>
    </row>
    <row r="784" spans="1:11" s="34" customFormat="1">
      <c r="A784" s="29"/>
      <c r="B784" s="29"/>
      <c r="C784" s="29"/>
      <c r="D784" s="30"/>
      <c r="E784" s="30"/>
      <c r="F784" s="40"/>
      <c r="G784" s="31"/>
      <c r="H784" s="32"/>
      <c r="I784" s="33"/>
      <c r="J784" s="33"/>
      <c r="K784" s="33"/>
    </row>
    <row r="785" spans="1:11" s="34" customFormat="1">
      <c r="A785" s="29"/>
      <c r="B785" s="29"/>
      <c r="C785" s="29"/>
      <c r="D785" s="30"/>
      <c r="E785" s="30"/>
      <c r="F785" s="40"/>
      <c r="G785" s="31"/>
      <c r="H785" s="32"/>
      <c r="I785" s="33"/>
      <c r="J785" s="33"/>
      <c r="K785" s="33"/>
    </row>
    <row r="786" spans="1:11" s="34" customFormat="1">
      <c r="A786" s="29"/>
      <c r="B786" s="29"/>
      <c r="C786" s="29"/>
      <c r="D786" s="30"/>
      <c r="E786" s="30"/>
      <c r="F786" s="40"/>
      <c r="G786" s="31"/>
      <c r="H786" s="32"/>
      <c r="I786" s="33"/>
      <c r="J786" s="33"/>
      <c r="K786" s="33"/>
    </row>
    <row r="787" spans="1:11" s="34" customFormat="1">
      <c r="A787" s="29"/>
      <c r="B787" s="29"/>
      <c r="C787" s="29"/>
      <c r="D787" s="30"/>
      <c r="E787" s="30"/>
      <c r="F787" s="40"/>
      <c r="G787" s="31"/>
      <c r="H787" s="32"/>
      <c r="I787" s="33"/>
      <c r="J787" s="33"/>
      <c r="K787" s="33"/>
    </row>
    <row r="788" spans="1:11" s="34" customFormat="1">
      <c r="A788" s="29"/>
      <c r="B788" s="29"/>
      <c r="C788" s="29"/>
      <c r="D788" s="30"/>
      <c r="E788" s="30"/>
      <c r="F788" s="40"/>
      <c r="G788" s="31"/>
      <c r="H788" s="32"/>
      <c r="I788" s="33"/>
      <c r="J788" s="33"/>
      <c r="K788" s="33"/>
    </row>
    <row r="789" spans="1:11" s="34" customFormat="1">
      <c r="A789" s="29"/>
      <c r="B789" s="29"/>
      <c r="C789" s="29"/>
      <c r="D789" s="30"/>
      <c r="E789" s="30"/>
      <c r="F789" s="40"/>
      <c r="G789" s="31"/>
      <c r="H789" s="32"/>
      <c r="I789" s="33"/>
      <c r="J789" s="33"/>
      <c r="K789" s="33"/>
    </row>
    <row r="790" spans="1:11" s="34" customFormat="1">
      <c r="A790" s="29"/>
      <c r="B790" s="29"/>
      <c r="C790" s="29"/>
      <c r="D790" s="30"/>
      <c r="E790" s="30"/>
      <c r="F790" s="40"/>
      <c r="G790" s="31"/>
      <c r="H790" s="32"/>
      <c r="I790" s="33"/>
      <c r="J790" s="33"/>
      <c r="K790" s="33"/>
    </row>
    <row r="791" spans="1:11" s="34" customFormat="1">
      <c r="A791" s="29"/>
      <c r="B791" s="29"/>
      <c r="C791" s="29"/>
      <c r="D791" s="30"/>
      <c r="E791" s="30"/>
      <c r="F791" s="40"/>
      <c r="G791" s="31"/>
      <c r="H791" s="32"/>
      <c r="I791" s="33"/>
      <c r="J791" s="33"/>
      <c r="K791" s="33"/>
    </row>
    <row r="792" spans="1:11" s="34" customFormat="1">
      <c r="A792" s="29"/>
      <c r="B792" s="29"/>
      <c r="C792" s="29"/>
      <c r="D792" s="30"/>
      <c r="E792" s="30"/>
      <c r="F792" s="40"/>
      <c r="G792" s="31"/>
      <c r="H792" s="32"/>
      <c r="I792" s="33"/>
      <c r="J792" s="33"/>
      <c r="K792" s="33"/>
    </row>
    <row r="793" spans="1:11" s="34" customFormat="1">
      <c r="A793" s="29"/>
      <c r="B793" s="29"/>
      <c r="C793" s="29"/>
      <c r="D793" s="30"/>
      <c r="E793" s="30"/>
      <c r="F793" s="40"/>
      <c r="G793" s="31"/>
      <c r="H793" s="32"/>
      <c r="I793" s="33"/>
      <c r="J793" s="33"/>
      <c r="K793" s="33"/>
    </row>
    <row r="794" spans="1:11" s="34" customFormat="1">
      <c r="A794" s="29"/>
      <c r="B794" s="29"/>
      <c r="C794" s="29"/>
      <c r="D794" s="30"/>
      <c r="E794" s="30"/>
      <c r="F794" s="40"/>
      <c r="G794" s="31"/>
      <c r="H794" s="32"/>
      <c r="I794" s="33"/>
      <c r="J794" s="33"/>
      <c r="K794" s="33"/>
    </row>
    <row r="795" spans="1:11" s="34" customFormat="1">
      <c r="A795" s="29"/>
      <c r="B795" s="29"/>
      <c r="C795" s="29"/>
      <c r="D795" s="30"/>
      <c r="E795" s="30"/>
      <c r="F795" s="40"/>
      <c r="G795" s="31"/>
      <c r="H795" s="32"/>
      <c r="I795" s="33"/>
      <c r="J795" s="33"/>
      <c r="K795" s="33"/>
    </row>
    <row r="796" spans="1:11" s="34" customFormat="1">
      <c r="A796" s="29"/>
      <c r="B796" s="29"/>
      <c r="C796" s="29"/>
      <c r="D796" s="30"/>
      <c r="E796" s="30"/>
      <c r="F796" s="40"/>
      <c r="G796" s="31"/>
      <c r="H796" s="32"/>
      <c r="I796" s="33"/>
      <c r="J796" s="33"/>
      <c r="K796" s="33"/>
    </row>
    <row r="797" spans="1:11" s="34" customFormat="1">
      <c r="A797" s="29"/>
      <c r="B797" s="29"/>
      <c r="C797" s="29"/>
      <c r="D797" s="30"/>
      <c r="E797" s="30"/>
      <c r="F797" s="40"/>
      <c r="G797" s="31"/>
      <c r="H797" s="32"/>
      <c r="I797" s="33"/>
      <c r="J797" s="33"/>
      <c r="K797" s="33"/>
    </row>
    <row r="798" spans="1:11" s="34" customFormat="1">
      <c r="A798" s="29"/>
      <c r="B798" s="29"/>
      <c r="C798" s="29"/>
      <c r="D798" s="30"/>
      <c r="E798" s="30"/>
      <c r="F798" s="40"/>
      <c r="G798" s="31"/>
      <c r="H798" s="32"/>
      <c r="I798" s="33"/>
      <c r="J798" s="33"/>
      <c r="K798" s="33"/>
    </row>
    <row r="799" spans="1:11" s="34" customFormat="1">
      <c r="A799" s="29"/>
      <c r="B799" s="29"/>
      <c r="C799" s="29"/>
      <c r="D799" s="30"/>
      <c r="E799" s="30"/>
      <c r="F799" s="40"/>
      <c r="G799" s="31"/>
      <c r="H799" s="32"/>
      <c r="I799" s="33"/>
      <c r="J799" s="33"/>
      <c r="K799" s="33"/>
    </row>
    <row r="800" spans="1:11" s="34" customFormat="1">
      <c r="A800" s="29"/>
      <c r="B800" s="29"/>
      <c r="C800" s="29"/>
      <c r="D800" s="30"/>
      <c r="E800" s="30"/>
      <c r="F800" s="40"/>
      <c r="G800" s="31"/>
      <c r="H800" s="32"/>
      <c r="I800" s="33"/>
      <c r="J800" s="33"/>
      <c r="K800" s="33"/>
    </row>
    <row r="801" spans="1:11" s="34" customFormat="1">
      <c r="A801" s="29"/>
      <c r="B801" s="29"/>
      <c r="C801" s="29"/>
      <c r="D801" s="30"/>
      <c r="E801" s="30"/>
      <c r="F801" s="40"/>
      <c r="G801" s="31"/>
      <c r="H801" s="32"/>
      <c r="I801" s="33"/>
      <c r="J801" s="33"/>
      <c r="K801" s="33"/>
    </row>
    <row r="802" spans="1:11" s="34" customFormat="1">
      <c r="A802" s="29"/>
      <c r="B802" s="29"/>
      <c r="C802" s="29"/>
      <c r="D802" s="30"/>
      <c r="E802" s="30"/>
      <c r="F802" s="40"/>
      <c r="G802" s="31"/>
      <c r="H802" s="32"/>
      <c r="I802" s="33"/>
      <c r="J802" s="33"/>
      <c r="K802" s="33"/>
    </row>
    <row r="803" spans="1:11" s="34" customFormat="1">
      <c r="A803" s="29"/>
      <c r="B803" s="29"/>
      <c r="C803" s="29"/>
      <c r="D803" s="30"/>
      <c r="E803" s="30"/>
      <c r="F803" s="40"/>
      <c r="G803" s="31"/>
      <c r="H803" s="32"/>
      <c r="I803" s="33"/>
      <c r="J803" s="33"/>
      <c r="K803" s="33"/>
    </row>
    <row r="804" spans="1:11" s="34" customFormat="1">
      <c r="A804" s="29"/>
      <c r="B804" s="29"/>
      <c r="C804" s="29"/>
      <c r="D804" s="30"/>
      <c r="E804" s="30"/>
      <c r="F804" s="40"/>
      <c r="G804" s="31"/>
      <c r="H804" s="32"/>
      <c r="I804" s="33"/>
      <c r="J804" s="33"/>
      <c r="K804" s="33"/>
    </row>
    <row r="805" spans="1:11" s="34" customFormat="1">
      <c r="A805" s="29"/>
      <c r="B805" s="29"/>
      <c r="C805" s="29"/>
      <c r="D805" s="30"/>
      <c r="E805" s="30"/>
      <c r="F805" s="40"/>
      <c r="G805" s="31"/>
      <c r="H805" s="32"/>
      <c r="I805" s="33"/>
      <c r="J805" s="33"/>
      <c r="K805" s="33"/>
    </row>
    <row r="806" spans="1:11" s="34" customFormat="1">
      <c r="A806" s="29"/>
      <c r="B806" s="29"/>
      <c r="C806" s="29"/>
      <c r="D806" s="30"/>
      <c r="E806" s="30"/>
      <c r="F806" s="40"/>
      <c r="G806" s="31"/>
      <c r="H806" s="32"/>
      <c r="I806" s="33"/>
      <c r="J806" s="33"/>
      <c r="K806" s="33"/>
    </row>
    <row r="807" spans="1:11" s="34" customFormat="1">
      <c r="A807" s="29"/>
      <c r="B807" s="29"/>
      <c r="C807" s="29"/>
      <c r="D807" s="30"/>
      <c r="E807" s="30"/>
      <c r="F807" s="40"/>
      <c r="G807" s="31"/>
      <c r="H807" s="32"/>
      <c r="I807" s="33"/>
      <c r="J807" s="33"/>
      <c r="K807" s="33"/>
    </row>
    <row r="808" spans="1:11" s="34" customFormat="1">
      <c r="A808" s="29"/>
      <c r="B808" s="29"/>
      <c r="C808" s="29"/>
      <c r="D808" s="30"/>
      <c r="E808" s="30"/>
      <c r="F808" s="40"/>
      <c r="G808" s="31"/>
      <c r="H808" s="32"/>
      <c r="I808" s="33"/>
      <c r="J808" s="33"/>
      <c r="K808" s="33"/>
    </row>
    <row r="809" spans="1:11" s="34" customFormat="1">
      <c r="A809" s="29"/>
      <c r="B809" s="29"/>
      <c r="C809" s="29"/>
      <c r="D809" s="30"/>
      <c r="E809" s="30"/>
      <c r="F809" s="40"/>
      <c r="G809" s="31"/>
      <c r="H809" s="32"/>
      <c r="I809" s="33"/>
      <c r="J809" s="33"/>
      <c r="K809" s="33"/>
    </row>
    <row r="810" spans="1:11" s="34" customFormat="1">
      <c r="A810" s="29"/>
      <c r="B810" s="29"/>
      <c r="C810" s="29"/>
      <c r="D810" s="30"/>
      <c r="E810" s="30"/>
      <c r="F810" s="40"/>
      <c r="G810" s="31"/>
      <c r="H810" s="32"/>
      <c r="I810" s="33"/>
      <c r="J810" s="33"/>
      <c r="K810" s="33"/>
    </row>
    <row r="811" spans="1:11" s="34" customFormat="1">
      <c r="A811" s="29"/>
      <c r="B811" s="29"/>
      <c r="C811" s="29"/>
      <c r="D811" s="30"/>
      <c r="E811" s="30"/>
      <c r="F811" s="40"/>
      <c r="G811" s="31"/>
      <c r="H811" s="32"/>
      <c r="I811" s="33"/>
      <c r="J811" s="33"/>
      <c r="K811" s="33"/>
    </row>
    <row r="812" spans="1:11" s="34" customFormat="1">
      <c r="A812" s="29"/>
      <c r="B812" s="29"/>
      <c r="C812" s="29"/>
      <c r="D812" s="30"/>
      <c r="E812" s="30"/>
      <c r="F812" s="40"/>
      <c r="G812" s="31"/>
      <c r="H812" s="32"/>
      <c r="I812" s="33"/>
      <c r="J812" s="33"/>
      <c r="K812" s="33"/>
    </row>
    <row r="813" spans="1:11" s="34" customFormat="1">
      <c r="A813" s="29"/>
      <c r="B813" s="29"/>
      <c r="C813" s="29"/>
      <c r="D813" s="30"/>
      <c r="E813" s="30"/>
      <c r="F813" s="40"/>
      <c r="G813" s="31"/>
      <c r="H813" s="32"/>
      <c r="I813" s="33"/>
      <c r="J813" s="33"/>
      <c r="K813" s="33"/>
    </row>
    <row r="814" spans="1:11" s="34" customFormat="1">
      <c r="A814" s="29"/>
      <c r="B814" s="29"/>
      <c r="C814" s="29"/>
      <c r="D814" s="30"/>
      <c r="E814" s="30"/>
      <c r="F814" s="40"/>
      <c r="G814" s="31"/>
      <c r="H814" s="32"/>
      <c r="I814" s="33"/>
      <c r="J814" s="33"/>
      <c r="K814" s="33"/>
    </row>
    <row r="815" spans="1:11" s="34" customFormat="1">
      <c r="A815" s="29"/>
      <c r="B815" s="29"/>
      <c r="C815" s="29"/>
      <c r="D815" s="30"/>
      <c r="E815" s="30"/>
      <c r="F815" s="40"/>
      <c r="G815" s="31"/>
      <c r="H815" s="32"/>
      <c r="I815" s="33"/>
      <c r="J815" s="33"/>
      <c r="K815" s="33"/>
    </row>
    <row r="816" spans="1:11" s="34" customFormat="1">
      <c r="A816" s="29"/>
      <c r="B816" s="29"/>
      <c r="C816" s="29"/>
      <c r="D816" s="30"/>
      <c r="E816" s="30"/>
      <c r="F816" s="40"/>
      <c r="G816" s="31"/>
      <c r="H816" s="32"/>
      <c r="I816" s="33"/>
      <c r="J816" s="33"/>
      <c r="K816" s="33"/>
    </row>
    <row r="817" spans="1:11" s="34" customFormat="1">
      <c r="A817" s="29"/>
      <c r="B817" s="29"/>
      <c r="C817" s="29"/>
      <c r="D817" s="30"/>
      <c r="E817" s="30"/>
      <c r="F817" s="40"/>
      <c r="G817" s="31"/>
      <c r="H817" s="32"/>
      <c r="I817" s="33"/>
      <c r="J817" s="33"/>
      <c r="K817" s="33"/>
    </row>
    <row r="818" spans="1:11" s="34" customFormat="1">
      <c r="A818" s="29"/>
      <c r="B818" s="29"/>
      <c r="C818" s="29"/>
      <c r="D818" s="30"/>
      <c r="E818" s="30"/>
      <c r="F818" s="40"/>
      <c r="G818" s="31"/>
      <c r="H818" s="32"/>
      <c r="I818" s="33"/>
      <c r="J818" s="33"/>
      <c r="K818" s="33"/>
    </row>
    <row r="819" spans="1:11" s="34" customFormat="1">
      <c r="A819" s="29"/>
      <c r="B819" s="29"/>
      <c r="C819" s="29"/>
      <c r="D819" s="30"/>
      <c r="E819" s="30"/>
      <c r="F819" s="40"/>
      <c r="G819" s="31"/>
      <c r="H819" s="32"/>
      <c r="I819" s="33"/>
      <c r="J819" s="33"/>
      <c r="K819" s="33"/>
    </row>
    <row r="820" spans="1:11" s="34" customFormat="1">
      <c r="A820" s="29"/>
      <c r="B820" s="29"/>
      <c r="C820" s="29"/>
      <c r="D820" s="30"/>
      <c r="E820" s="30"/>
      <c r="F820" s="40"/>
      <c r="G820" s="31"/>
      <c r="H820" s="32"/>
      <c r="I820" s="33"/>
      <c r="J820" s="33"/>
      <c r="K820" s="33"/>
    </row>
    <row r="821" spans="1:11" s="34" customFormat="1">
      <c r="A821" s="29"/>
      <c r="B821" s="29"/>
      <c r="C821" s="29"/>
      <c r="D821" s="30"/>
      <c r="E821" s="30"/>
      <c r="F821" s="40"/>
      <c r="G821" s="31"/>
      <c r="H821" s="32"/>
      <c r="I821" s="33"/>
      <c r="J821" s="33"/>
      <c r="K821" s="33"/>
    </row>
    <row r="822" spans="1:11" s="34" customFormat="1">
      <c r="A822" s="29"/>
      <c r="B822" s="29"/>
      <c r="C822" s="29"/>
      <c r="D822" s="30"/>
      <c r="E822" s="30"/>
      <c r="F822" s="40"/>
      <c r="G822" s="31"/>
      <c r="H822" s="32"/>
      <c r="I822" s="33"/>
      <c r="J822" s="33"/>
      <c r="K822" s="33"/>
    </row>
    <row r="823" spans="1:11" s="34" customFormat="1">
      <c r="A823" s="29"/>
      <c r="B823" s="29"/>
      <c r="C823" s="29"/>
      <c r="D823" s="30"/>
      <c r="E823" s="30"/>
      <c r="F823" s="40"/>
      <c r="G823" s="31"/>
      <c r="H823" s="32"/>
      <c r="I823" s="33"/>
      <c r="J823" s="33"/>
      <c r="K823" s="33"/>
    </row>
    <row r="824" spans="1:11" s="34" customFormat="1">
      <c r="A824" s="29"/>
      <c r="B824" s="29"/>
      <c r="C824" s="29"/>
      <c r="D824" s="30"/>
      <c r="E824" s="30"/>
      <c r="F824" s="40"/>
      <c r="G824" s="31"/>
      <c r="H824" s="32"/>
      <c r="I824" s="33"/>
      <c r="J824" s="33"/>
      <c r="K824" s="33"/>
    </row>
    <row r="825" spans="1:11" s="34" customFormat="1">
      <c r="A825" s="29"/>
      <c r="B825" s="29"/>
      <c r="C825" s="29"/>
      <c r="D825" s="30"/>
      <c r="E825" s="30"/>
      <c r="F825" s="40"/>
      <c r="G825" s="31"/>
      <c r="H825" s="32"/>
      <c r="I825" s="33"/>
      <c r="J825" s="33"/>
      <c r="K825" s="33"/>
    </row>
    <row r="826" spans="1:11" s="34" customFormat="1">
      <c r="A826" s="29"/>
      <c r="B826" s="29"/>
      <c r="C826" s="29"/>
      <c r="D826" s="30"/>
      <c r="E826" s="30"/>
      <c r="F826" s="40"/>
      <c r="G826" s="31"/>
      <c r="H826" s="32"/>
      <c r="I826" s="33"/>
      <c r="J826" s="33"/>
      <c r="K826" s="33"/>
    </row>
    <row r="827" spans="1:11" s="34" customFormat="1">
      <c r="A827" s="29"/>
      <c r="B827" s="29"/>
      <c r="C827" s="29"/>
      <c r="D827" s="30"/>
      <c r="E827" s="30"/>
      <c r="F827" s="40"/>
      <c r="G827" s="31"/>
      <c r="H827" s="32"/>
      <c r="I827" s="33"/>
      <c r="J827" s="33"/>
      <c r="K827" s="33"/>
    </row>
    <row r="828" spans="1:11" s="34" customFormat="1">
      <c r="A828" s="29"/>
      <c r="B828" s="29"/>
      <c r="C828" s="29"/>
      <c r="D828" s="30"/>
      <c r="E828" s="30"/>
      <c r="F828" s="40"/>
      <c r="G828" s="31"/>
      <c r="H828" s="32"/>
      <c r="I828" s="33"/>
      <c r="J828" s="33"/>
      <c r="K828" s="33"/>
    </row>
    <row r="829" spans="1:11" s="34" customFormat="1">
      <c r="A829" s="29"/>
      <c r="B829" s="29"/>
      <c r="C829" s="29"/>
      <c r="D829" s="30"/>
      <c r="E829" s="30"/>
      <c r="F829" s="40"/>
      <c r="G829" s="31"/>
      <c r="H829" s="32"/>
      <c r="I829" s="33"/>
      <c r="J829" s="33"/>
      <c r="K829" s="33"/>
    </row>
    <row r="830" spans="1:11" s="34" customFormat="1">
      <c r="A830" s="29"/>
      <c r="B830" s="29"/>
      <c r="C830" s="29"/>
      <c r="D830" s="30"/>
      <c r="E830" s="30"/>
      <c r="F830" s="40"/>
      <c r="G830" s="31"/>
      <c r="H830" s="32"/>
      <c r="I830" s="33"/>
      <c r="J830" s="33"/>
      <c r="K830" s="33"/>
    </row>
    <row r="831" spans="1:11" s="34" customFormat="1">
      <c r="A831" s="29"/>
      <c r="B831" s="29"/>
      <c r="C831" s="29"/>
      <c r="D831" s="30"/>
      <c r="E831" s="30"/>
      <c r="F831" s="40"/>
      <c r="G831" s="31"/>
      <c r="H831" s="32"/>
      <c r="I831" s="33"/>
      <c r="J831" s="33"/>
      <c r="K831" s="33"/>
    </row>
    <row r="832" spans="1:11" s="34" customFormat="1">
      <c r="A832" s="29"/>
      <c r="B832" s="29"/>
      <c r="C832" s="29"/>
      <c r="D832" s="30"/>
      <c r="E832" s="30"/>
      <c r="F832" s="40"/>
      <c r="G832" s="31"/>
      <c r="H832" s="32"/>
      <c r="I832" s="33"/>
      <c r="J832" s="33"/>
      <c r="K832" s="33"/>
    </row>
    <row r="833" spans="1:11" s="34" customFormat="1">
      <c r="A833" s="29"/>
      <c r="B833" s="29"/>
      <c r="C833" s="29"/>
      <c r="D833" s="30"/>
      <c r="E833" s="30"/>
      <c r="F833" s="40"/>
      <c r="G833" s="31"/>
      <c r="H833" s="32"/>
      <c r="I833" s="33"/>
      <c r="J833" s="33"/>
      <c r="K833" s="33"/>
    </row>
    <row r="834" spans="1:11" s="34" customFormat="1">
      <c r="A834" s="29"/>
      <c r="B834" s="29"/>
      <c r="C834" s="29"/>
      <c r="D834" s="30"/>
      <c r="E834" s="30"/>
      <c r="F834" s="40"/>
      <c r="G834" s="31"/>
      <c r="H834" s="32"/>
      <c r="I834" s="33"/>
      <c r="J834" s="33"/>
      <c r="K834" s="33"/>
    </row>
    <row r="835" spans="1:11" s="34" customFormat="1">
      <c r="A835" s="29"/>
      <c r="B835" s="29"/>
      <c r="C835" s="29"/>
      <c r="D835" s="30"/>
      <c r="E835" s="30"/>
      <c r="F835" s="40"/>
      <c r="G835" s="31"/>
      <c r="H835" s="32"/>
      <c r="I835" s="33"/>
      <c r="J835" s="33"/>
      <c r="K835" s="33"/>
    </row>
    <row r="836" spans="1:11" s="34" customFormat="1">
      <c r="A836" s="29"/>
      <c r="B836" s="29"/>
      <c r="C836" s="29"/>
      <c r="D836" s="30"/>
      <c r="E836" s="30"/>
      <c r="F836" s="40"/>
      <c r="G836" s="31"/>
      <c r="H836" s="32"/>
      <c r="I836" s="33"/>
      <c r="J836" s="33"/>
      <c r="K836" s="33"/>
    </row>
    <row r="837" spans="1:11" s="34" customFormat="1">
      <c r="A837" s="29"/>
      <c r="B837" s="29"/>
      <c r="C837" s="29"/>
      <c r="D837" s="30"/>
      <c r="E837" s="30"/>
      <c r="F837" s="40"/>
      <c r="G837" s="31"/>
      <c r="H837" s="32"/>
      <c r="I837" s="33"/>
      <c r="J837" s="33"/>
      <c r="K837" s="33"/>
    </row>
    <row r="838" spans="1:11" s="34" customFormat="1">
      <c r="A838" s="29"/>
      <c r="B838" s="29"/>
      <c r="C838" s="29"/>
      <c r="D838" s="30"/>
      <c r="E838" s="30"/>
      <c r="F838" s="40"/>
      <c r="G838" s="31"/>
      <c r="H838" s="32"/>
      <c r="I838" s="33"/>
      <c r="J838" s="33"/>
      <c r="K838" s="33"/>
    </row>
    <row r="839" spans="1:11" s="34" customFormat="1">
      <c r="A839" s="29"/>
      <c r="B839" s="29"/>
      <c r="C839" s="29"/>
      <c r="D839" s="30"/>
      <c r="E839" s="30"/>
      <c r="F839" s="40"/>
      <c r="G839" s="31"/>
      <c r="H839" s="32"/>
      <c r="I839" s="33"/>
      <c r="J839" s="33"/>
      <c r="K839" s="33"/>
    </row>
    <row r="840" spans="1:11" s="34" customFormat="1">
      <c r="A840" s="29"/>
      <c r="B840" s="29"/>
      <c r="C840" s="29"/>
      <c r="D840" s="30"/>
      <c r="E840" s="30"/>
      <c r="F840" s="40"/>
      <c r="G840" s="31"/>
      <c r="H840" s="32"/>
      <c r="I840" s="33"/>
      <c r="J840" s="33"/>
      <c r="K840" s="33"/>
    </row>
    <row r="841" spans="1:11" s="34" customFormat="1">
      <c r="A841" s="29"/>
      <c r="B841" s="29"/>
      <c r="C841" s="29"/>
      <c r="D841" s="30"/>
      <c r="E841" s="30"/>
      <c r="F841" s="40"/>
      <c r="G841" s="31"/>
      <c r="H841" s="32"/>
      <c r="I841" s="33"/>
      <c r="J841" s="33"/>
      <c r="K841" s="33"/>
    </row>
    <row r="842" spans="1:11" s="34" customFormat="1">
      <c r="A842" s="29"/>
      <c r="B842" s="29"/>
      <c r="C842" s="29"/>
      <c r="D842" s="30"/>
      <c r="E842" s="30"/>
      <c r="F842" s="40"/>
      <c r="G842" s="31"/>
      <c r="H842" s="32"/>
      <c r="I842" s="33"/>
      <c r="J842" s="33"/>
      <c r="K842" s="33"/>
    </row>
    <row r="843" spans="1:11" s="34" customFormat="1">
      <c r="A843" s="29"/>
      <c r="B843" s="29"/>
      <c r="C843" s="29"/>
      <c r="D843" s="30"/>
      <c r="E843" s="30"/>
      <c r="F843" s="40"/>
      <c r="G843" s="31"/>
      <c r="H843" s="32"/>
      <c r="I843" s="33"/>
      <c r="J843" s="33"/>
      <c r="K843" s="33"/>
    </row>
    <row r="844" spans="1:11" s="34" customFormat="1">
      <c r="A844" s="29"/>
      <c r="B844" s="29"/>
      <c r="C844" s="29"/>
      <c r="D844" s="30"/>
      <c r="E844" s="30"/>
      <c r="F844" s="40"/>
      <c r="G844" s="31"/>
      <c r="H844" s="32"/>
      <c r="I844" s="33"/>
      <c r="J844" s="33"/>
      <c r="K844" s="33"/>
    </row>
    <row r="845" spans="1:11" s="34" customFormat="1">
      <c r="A845" s="29"/>
      <c r="B845" s="29"/>
      <c r="C845" s="29"/>
      <c r="D845" s="30"/>
      <c r="E845" s="30"/>
      <c r="F845" s="40"/>
      <c r="G845" s="31"/>
      <c r="H845" s="32"/>
      <c r="I845" s="33"/>
      <c r="J845" s="33"/>
      <c r="K845" s="33"/>
    </row>
    <row r="846" spans="1:11" s="34" customFormat="1">
      <c r="A846" s="29"/>
      <c r="B846" s="29"/>
      <c r="C846" s="29"/>
      <c r="D846" s="30"/>
      <c r="E846" s="30"/>
      <c r="F846" s="40"/>
      <c r="G846" s="31"/>
      <c r="H846" s="32"/>
      <c r="I846" s="33"/>
      <c r="J846" s="33"/>
      <c r="K846" s="33"/>
    </row>
    <row r="847" spans="1:11" s="34" customFormat="1">
      <c r="A847" s="29"/>
      <c r="B847" s="29"/>
      <c r="C847" s="29"/>
      <c r="D847" s="30"/>
      <c r="E847" s="30"/>
      <c r="F847" s="40"/>
      <c r="G847" s="31"/>
      <c r="H847" s="32"/>
      <c r="I847" s="33"/>
      <c r="J847" s="33"/>
      <c r="K847" s="33"/>
    </row>
    <row r="848" spans="1:11" s="34" customFormat="1">
      <c r="A848" s="29"/>
      <c r="B848" s="29"/>
      <c r="C848" s="29"/>
      <c r="D848" s="30"/>
      <c r="E848" s="30"/>
      <c r="F848" s="40"/>
      <c r="G848" s="31"/>
      <c r="H848" s="32"/>
      <c r="I848" s="33"/>
      <c r="J848" s="33"/>
      <c r="K848" s="33"/>
    </row>
    <row r="849" spans="1:11" s="34" customFormat="1">
      <c r="A849" s="29"/>
      <c r="B849" s="29"/>
      <c r="C849" s="29"/>
      <c r="D849" s="30"/>
      <c r="E849" s="30"/>
      <c r="F849" s="40"/>
      <c r="G849" s="31"/>
      <c r="H849" s="32"/>
      <c r="I849" s="33"/>
      <c r="J849" s="33"/>
      <c r="K849" s="33"/>
    </row>
    <row r="850" spans="1:11" s="34" customFormat="1">
      <c r="A850" s="29"/>
      <c r="B850" s="29"/>
      <c r="C850" s="29"/>
      <c r="D850" s="30"/>
      <c r="E850" s="30"/>
      <c r="F850" s="40"/>
      <c r="G850" s="31"/>
      <c r="H850" s="32"/>
      <c r="I850" s="33"/>
      <c r="J850" s="33"/>
      <c r="K850" s="33"/>
    </row>
    <row r="851" spans="1:11" s="34" customFormat="1">
      <c r="A851" s="29"/>
      <c r="B851" s="29"/>
      <c r="C851" s="29"/>
      <c r="D851" s="30"/>
      <c r="E851" s="30"/>
      <c r="F851" s="40"/>
      <c r="G851" s="31"/>
      <c r="H851" s="32"/>
      <c r="I851" s="33"/>
      <c r="J851" s="33"/>
      <c r="K851" s="33"/>
    </row>
    <row r="852" spans="1:11" s="34" customFormat="1">
      <c r="A852" s="29"/>
      <c r="B852" s="29"/>
      <c r="C852" s="29"/>
      <c r="D852" s="30"/>
      <c r="E852" s="30"/>
      <c r="F852" s="40"/>
      <c r="G852" s="31"/>
      <c r="H852" s="32"/>
      <c r="I852" s="33"/>
      <c r="J852" s="33"/>
      <c r="K852" s="33"/>
    </row>
    <row r="853" spans="1:11" s="34" customFormat="1">
      <c r="A853" s="29"/>
      <c r="B853" s="29"/>
      <c r="C853" s="29"/>
      <c r="D853" s="30"/>
      <c r="E853" s="30"/>
      <c r="F853" s="40"/>
      <c r="G853" s="31"/>
      <c r="H853" s="32"/>
      <c r="I853" s="33"/>
      <c r="J853" s="33"/>
      <c r="K853" s="33"/>
    </row>
    <row r="854" spans="1:11" s="34" customFormat="1">
      <c r="A854" s="29"/>
      <c r="B854" s="29"/>
      <c r="C854" s="29"/>
      <c r="D854" s="30"/>
      <c r="E854" s="30"/>
      <c r="F854" s="40"/>
      <c r="G854" s="31"/>
      <c r="H854" s="32"/>
      <c r="I854" s="33"/>
      <c r="J854" s="33"/>
      <c r="K854" s="33"/>
    </row>
    <row r="855" spans="1:11" s="34" customFormat="1">
      <c r="A855" s="29"/>
      <c r="B855" s="29"/>
      <c r="C855" s="29"/>
      <c r="D855" s="30"/>
      <c r="E855" s="30"/>
      <c r="F855" s="40"/>
      <c r="G855" s="31"/>
      <c r="H855" s="32"/>
      <c r="I855" s="33"/>
      <c r="J855" s="33"/>
      <c r="K855" s="33"/>
    </row>
    <row r="856" spans="1:11" s="34" customFormat="1">
      <c r="A856" s="29"/>
      <c r="B856" s="29"/>
      <c r="C856" s="29"/>
      <c r="D856" s="30"/>
      <c r="E856" s="30"/>
      <c r="F856" s="40"/>
      <c r="G856" s="31"/>
      <c r="H856" s="32"/>
      <c r="I856" s="33"/>
      <c r="J856" s="33"/>
      <c r="K856" s="33"/>
    </row>
    <row r="857" spans="1:11" s="34" customFormat="1">
      <c r="A857" s="29"/>
      <c r="B857" s="29"/>
      <c r="C857" s="29"/>
      <c r="D857" s="30"/>
      <c r="E857" s="30"/>
      <c r="F857" s="40"/>
      <c r="G857" s="31"/>
      <c r="H857" s="32"/>
      <c r="I857" s="33"/>
      <c r="J857" s="33"/>
      <c r="K857" s="33"/>
    </row>
    <row r="858" spans="1:11" s="34" customFormat="1">
      <c r="A858" s="29"/>
      <c r="B858" s="29"/>
      <c r="C858" s="29"/>
      <c r="D858" s="30"/>
      <c r="E858" s="30"/>
      <c r="F858" s="40"/>
      <c r="G858" s="31"/>
      <c r="H858" s="32"/>
      <c r="I858" s="33"/>
      <c r="J858" s="33"/>
      <c r="K858" s="33"/>
    </row>
    <row r="859" spans="1:11" s="34" customFormat="1">
      <c r="A859" s="29"/>
      <c r="B859" s="29"/>
      <c r="C859" s="29"/>
      <c r="D859" s="30"/>
      <c r="E859" s="30"/>
      <c r="F859" s="40"/>
      <c r="G859" s="31"/>
      <c r="H859" s="32"/>
      <c r="I859" s="33"/>
      <c r="J859" s="33"/>
      <c r="K859" s="33"/>
    </row>
    <row r="860" spans="1:11" s="34" customFormat="1">
      <c r="A860" s="29"/>
      <c r="B860" s="29"/>
      <c r="C860" s="29"/>
      <c r="D860" s="30"/>
      <c r="E860" s="30"/>
      <c r="F860" s="40"/>
      <c r="G860" s="31"/>
      <c r="H860" s="32"/>
      <c r="I860" s="33"/>
      <c r="J860" s="33"/>
      <c r="K860" s="33"/>
    </row>
    <row r="861" spans="1:11" s="34" customFormat="1">
      <c r="A861" s="29"/>
      <c r="B861" s="29"/>
      <c r="C861" s="29"/>
      <c r="D861" s="30"/>
      <c r="E861" s="30"/>
      <c r="F861" s="40"/>
      <c r="G861" s="31"/>
      <c r="H861" s="32"/>
      <c r="I861" s="33"/>
      <c r="J861" s="33"/>
      <c r="K861" s="33"/>
    </row>
    <row r="862" spans="1:11" s="34" customFormat="1">
      <c r="A862" s="29"/>
      <c r="B862" s="29"/>
      <c r="C862" s="29"/>
      <c r="D862" s="30"/>
      <c r="E862" s="30"/>
      <c r="F862" s="40"/>
      <c r="G862" s="31"/>
      <c r="H862" s="32"/>
      <c r="I862" s="33"/>
      <c r="J862" s="33"/>
      <c r="K862" s="33"/>
    </row>
    <row r="863" spans="1:11" s="34" customFormat="1">
      <c r="A863" s="29"/>
      <c r="B863" s="29"/>
      <c r="C863" s="29"/>
      <c r="D863" s="30"/>
      <c r="E863" s="30"/>
      <c r="F863" s="40"/>
      <c r="G863" s="31"/>
      <c r="H863" s="32"/>
      <c r="I863" s="33"/>
      <c r="J863" s="33"/>
      <c r="K863" s="33"/>
    </row>
    <row r="864" spans="1:11" s="34" customFormat="1">
      <c r="A864" s="29"/>
      <c r="B864" s="29"/>
      <c r="C864" s="29"/>
      <c r="D864" s="30"/>
      <c r="E864" s="30"/>
      <c r="F864" s="40"/>
      <c r="G864" s="31"/>
      <c r="H864" s="32"/>
      <c r="I864" s="33"/>
      <c r="J864" s="33"/>
      <c r="K864" s="33"/>
    </row>
    <row r="865" spans="1:11" s="34" customFormat="1">
      <c r="A865" s="29"/>
      <c r="B865" s="29"/>
      <c r="C865" s="29"/>
      <c r="D865" s="30"/>
      <c r="E865" s="30"/>
      <c r="F865" s="40"/>
      <c r="G865" s="31"/>
      <c r="H865" s="32"/>
      <c r="I865" s="33"/>
      <c r="J865" s="33"/>
      <c r="K865" s="33"/>
    </row>
    <row r="866" spans="1:11" s="34" customFormat="1">
      <c r="A866" s="29"/>
      <c r="B866" s="29"/>
      <c r="C866" s="29"/>
      <c r="D866" s="30"/>
      <c r="E866" s="30"/>
      <c r="F866" s="40"/>
      <c r="G866" s="31"/>
      <c r="H866" s="32"/>
      <c r="I866" s="33"/>
      <c r="J866" s="33"/>
      <c r="K866" s="33"/>
    </row>
    <row r="867" spans="1:11" s="34" customFormat="1">
      <c r="A867" s="29"/>
      <c r="B867" s="29"/>
      <c r="C867" s="29"/>
      <c r="D867" s="30"/>
      <c r="E867" s="30"/>
      <c r="F867" s="40"/>
      <c r="G867" s="31"/>
      <c r="H867" s="32"/>
      <c r="I867" s="33"/>
      <c r="J867" s="33"/>
      <c r="K867" s="33"/>
    </row>
    <row r="868" spans="1:11" s="34" customFormat="1">
      <c r="A868" s="29"/>
      <c r="B868" s="29"/>
      <c r="C868" s="29"/>
      <c r="D868" s="30"/>
      <c r="E868" s="30"/>
      <c r="F868" s="40"/>
      <c r="G868" s="31"/>
      <c r="H868" s="32"/>
      <c r="I868" s="33"/>
      <c r="J868" s="33"/>
      <c r="K868" s="33"/>
    </row>
    <row r="869" spans="1:11" s="34" customFormat="1">
      <c r="A869" s="29"/>
      <c r="B869" s="29"/>
      <c r="C869" s="29"/>
      <c r="D869" s="30"/>
      <c r="E869" s="30"/>
      <c r="F869" s="40"/>
      <c r="G869" s="31"/>
      <c r="H869" s="32"/>
      <c r="I869" s="33"/>
      <c r="J869" s="33"/>
      <c r="K869" s="33"/>
    </row>
    <row r="870" spans="1:11" s="34" customFormat="1">
      <c r="A870" s="29"/>
      <c r="B870" s="29"/>
      <c r="C870" s="29"/>
      <c r="D870" s="30"/>
      <c r="E870" s="30"/>
      <c r="F870" s="40"/>
      <c r="G870" s="31"/>
      <c r="H870" s="32"/>
      <c r="I870" s="33"/>
      <c r="J870" s="33"/>
      <c r="K870" s="33"/>
    </row>
    <row r="871" spans="1:11" s="34" customFormat="1">
      <c r="A871" s="29"/>
      <c r="B871" s="29"/>
      <c r="C871" s="29"/>
      <c r="D871" s="30"/>
      <c r="E871" s="30"/>
      <c r="F871" s="40"/>
      <c r="G871" s="31"/>
      <c r="H871" s="32"/>
      <c r="I871" s="33"/>
      <c r="J871" s="33"/>
      <c r="K871" s="33"/>
    </row>
    <row r="872" spans="1:11" s="34" customFormat="1">
      <c r="A872" s="29"/>
      <c r="B872" s="29"/>
      <c r="C872" s="29"/>
      <c r="D872" s="30"/>
      <c r="E872" s="30"/>
      <c r="F872" s="40"/>
      <c r="G872" s="31"/>
      <c r="H872" s="32"/>
      <c r="I872" s="33"/>
      <c r="J872" s="33"/>
      <c r="K872" s="33"/>
    </row>
    <row r="873" spans="1:11" s="34" customFormat="1">
      <c r="A873" s="29"/>
      <c r="B873" s="29"/>
      <c r="C873" s="29"/>
      <c r="D873" s="30"/>
      <c r="E873" s="30"/>
      <c r="F873" s="40"/>
      <c r="G873" s="31"/>
      <c r="H873" s="32"/>
      <c r="I873" s="33"/>
      <c r="J873" s="33"/>
      <c r="K873" s="33"/>
    </row>
    <row r="874" spans="1:11" s="34" customFormat="1">
      <c r="A874" s="29"/>
      <c r="B874" s="29"/>
      <c r="C874" s="29"/>
      <c r="D874" s="30"/>
      <c r="E874" s="30"/>
      <c r="F874" s="40"/>
      <c r="G874" s="31"/>
      <c r="H874" s="32"/>
      <c r="I874" s="33"/>
      <c r="J874" s="33"/>
      <c r="K874" s="33"/>
    </row>
    <row r="875" spans="1:11" s="34" customFormat="1">
      <c r="A875" s="29"/>
      <c r="B875" s="29"/>
      <c r="C875" s="29"/>
      <c r="D875" s="30"/>
      <c r="E875" s="30"/>
      <c r="F875" s="40"/>
      <c r="G875" s="31"/>
      <c r="H875" s="32"/>
      <c r="I875" s="33"/>
      <c r="J875" s="33"/>
      <c r="K875" s="33"/>
    </row>
    <row r="876" spans="1:11" s="34" customFormat="1">
      <c r="A876" s="29"/>
      <c r="B876" s="29"/>
      <c r="C876" s="29"/>
      <c r="D876" s="30"/>
      <c r="E876" s="30"/>
      <c r="F876" s="40"/>
      <c r="G876" s="31"/>
      <c r="H876" s="32"/>
      <c r="I876" s="33"/>
      <c r="J876" s="33"/>
      <c r="K876" s="33"/>
    </row>
    <row r="877" spans="1:11" s="34" customFormat="1">
      <c r="A877" s="29"/>
      <c r="B877" s="29"/>
      <c r="C877" s="29"/>
      <c r="D877" s="30"/>
      <c r="E877" s="30"/>
      <c r="F877" s="40"/>
      <c r="G877" s="31"/>
      <c r="H877" s="32"/>
      <c r="I877" s="33"/>
      <c r="J877" s="33"/>
      <c r="K877" s="33"/>
    </row>
    <row r="878" spans="1:11" s="34" customFormat="1">
      <c r="A878" s="29"/>
      <c r="B878" s="29"/>
      <c r="C878" s="29"/>
      <c r="D878" s="30"/>
      <c r="E878" s="30"/>
      <c r="F878" s="40"/>
      <c r="G878" s="31"/>
      <c r="H878" s="32"/>
      <c r="I878" s="33"/>
      <c r="J878" s="33"/>
      <c r="K878" s="33"/>
    </row>
    <row r="879" spans="1:11" s="34" customFormat="1">
      <c r="A879" s="29"/>
      <c r="B879" s="29"/>
      <c r="C879" s="29"/>
      <c r="D879" s="30"/>
      <c r="E879" s="30"/>
      <c r="F879" s="40"/>
      <c r="G879" s="31"/>
      <c r="H879" s="32"/>
      <c r="I879" s="33"/>
      <c r="J879" s="33"/>
      <c r="K879" s="33"/>
    </row>
    <row r="880" spans="1:11" s="34" customFormat="1">
      <c r="A880" s="29"/>
      <c r="B880" s="29"/>
      <c r="C880" s="29"/>
      <c r="D880" s="30"/>
      <c r="E880" s="30"/>
      <c r="F880" s="40"/>
      <c r="G880" s="31"/>
      <c r="H880" s="32"/>
      <c r="I880" s="33"/>
      <c r="J880" s="33"/>
      <c r="K880" s="33"/>
    </row>
    <row r="881" spans="1:11" s="34" customFormat="1">
      <c r="A881" s="29"/>
      <c r="B881" s="29"/>
      <c r="C881" s="29"/>
      <c r="D881" s="30"/>
      <c r="E881" s="30"/>
      <c r="F881" s="40"/>
      <c r="G881" s="31"/>
      <c r="H881" s="32"/>
      <c r="I881" s="33"/>
      <c r="J881" s="33"/>
      <c r="K881" s="33"/>
    </row>
    <row r="882" spans="1:11" s="34" customFormat="1">
      <c r="A882" s="29"/>
      <c r="B882" s="29"/>
      <c r="C882" s="29"/>
      <c r="D882" s="30"/>
      <c r="E882" s="30"/>
      <c r="F882" s="40"/>
      <c r="G882" s="31"/>
      <c r="H882" s="32"/>
      <c r="I882" s="33"/>
      <c r="J882" s="33"/>
      <c r="K882" s="33"/>
    </row>
    <row r="883" spans="1:11" s="34" customFormat="1">
      <c r="A883" s="29"/>
      <c r="B883" s="29"/>
      <c r="C883" s="29"/>
      <c r="D883" s="30"/>
      <c r="E883" s="30"/>
      <c r="F883" s="40"/>
      <c r="G883" s="31"/>
      <c r="H883" s="32"/>
      <c r="I883" s="33"/>
      <c r="J883" s="33"/>
      <c r="K883" s="33"/>
    </row>
    <row r="884" spans="1:11" s="34" customFormat="1">
      <c r="A884" s="29"/>
      <c r="B884" s="29"/>
      <c r="C884" s="29"/>
      <c r="D884" s="30"/>
      <c r="E884" s="30"/>
      <c r="F884" s="40"/>
      <c r="G884" s="31"/>
      <c r="H884" s="32"/>
      <c r="I884" s="33"/>
      <c r="J884" s="33"/>
      <c r="K884" s="33"/>
    </row>
    <row r="885" spans="1:11" s="34" customFormat="1">
      <c r="A885" s="29"/>
      <c r="B885" s="29"/>
      <c r="C885" s="29"/>
      <c r="D885" s="30"/>
      <c r="E885" s="30"/>
      <c r="F885" s="40"/>
      <c r="G885" s="31"/>
      <c r="H885" s="32"/>
      <c r="I885" s="33"/>
      <c r="J885" s="33"/>
      <c r="K885" s="33"/>
    </row>
    <row r="886" spans="1:11" s="34" customFormat="1">
      <c r="A886" s="29"/>
      <c r="B886" s="29"/>
      <c r="C886" s="29"/>
      <c r="D886" s="30"/>
      <c r="E886" s="30"/>
      <c r="F886" s="40"/>
      <c r="G886" s="31"/>
      <c r="H886" s="32"/>
      <c r="I886" s="33"/>
      <c r="J886" s="33"/>
      <c r="K886" s="33"/>
    </row>
    <row r="887" spans="1:11" s="34" customFormat="1">
      <c r="A887" s="29"/>
      <c r="B887" s="29"/>
      <c r="C887" s="29"/>
      <c r="D887" s="30"/>
      <c r="E887" s="30"/>
      <c r="F887" s="40"/>
      <c r="G887" s="31"/>
      <c r="H887" s="32"/>
      <c r="I887" s="33"/>
      <c r="J887" s="33"/>
      <c r="K887" s="33"/>
    </row>
    <row r="888" spans="1:11" s="34" customFormat="1">
      <c r="A888" s="29"/>
      <c r="B888" s="29"/>
      <c r="C888" s="29"/>
      <c r="D888" s="30"/>
      <c r="E888" s="30"/>
      <c r="F888" s="40"/>
      <c r="G888" s="31"/>
      <c r="H888" s="32"/>
      <c r="I888" s="33"/>
      <c r="J888" s="33"/>
      <c r="K888" s="33"/>
    </row>
    <row r="889" spans="1:11" s="34" customFormat="1">
      <c r="A889" s="29"/>
      <c r="B889" s="29"/>
      <c r="C889" s="29"/>
      <c r="D889" s="30"/>
      <c r="E889" s="30"/>
      <c r="F889" s="40"/>
      <c r="G889" s="31"/>
      <c r="H889" s="32"/>
      <c r="I889" s="33"/>
      <c r="J889" s="33"/>
      <c r="K889" s="33"/>
    </row>
    <row r="890" spans="1:11" s="34" customFormat="1">
      <c r="A890" s="29"/>
      <c r="B890" s="29"/>
      <c r="C890" s="29"/>
      <c r="D890" s="30"/>
      <c r="E890" s="30"/>
      <c r="F890" s="40"/>
      <c r="G890" s="31"/>
      <c r="H890" s="32"/>
      <c r="I890" s="33"/>
      <c r="J890" s="33"/>
      <c r="K890" s="33"/>
    </row>
    <row r="891" spans="1:11" s="34" customFormat="1">
      <c r="A891" s="29"/>
      <c r="B891" s="29"/>
      <c r="C891" s="29"/>
      <c r="D891" s="30"/>
      <c r="E891" s="30"/>
      <c r="F891" s="40"/>
      <c r="G891" s="31"/>
      <c r="H891" s="32"/>
      <c r="I891" s="33"/>
      <c r="J891" s="33"/>
      <c r="K891" s="33"/>
    </row>
    <row r="892" spans="1:11" s="34" customFormat="1">
      <c r="A892" s="29"/>
      <c r="B892" s="29"/>
      <c r="C892" s="29"/>
      <c r="D892" s="30"/>
      <c r="E892" s="30"/>
      <c r="F892" s="40"/>
      <c r="G892" s="31"/>
      <c r="H892" s="32"/>
      <c r="I892" s="33"/>
      <c r="J892" s="33"/>
      <c r="K892" s="33"/>
    </row>
    <row r="893" spans="1:11" s="34" customFormat="1">
      <c r="A893" s="29"/>
      <c r="B893" s="29"/>
      <c r="C893" s="29"/>
      <c r="D893" s="30"/>
      <c r="E893" s="30"/>
      <c r="F893" s="40"/>
      <c r="G893" s="31"/>
      <c r="H893" s="32"/>
      <c r="I893" s="33"/>
      <c r="J893" s="33"/>
      <c r="K893" s="33"/>
    </row>
    <row r="894" spans="1:11" s="34" customFormat="1">
      <c r="A894" s="29"/>
      <c r="B894" s="29"/>
      <c r="C894" s="29"/>
      <c r="D894" s="30"/>
      <c r="E894" s="30"/>
      <c r="F894" s="40"/>
      <c r="G894" s="31"/>
      <c r="H894" s="32"/>
      <c r="I894" s="33"/>
      <c r="J894" s="33"/>
      <c r="K894" s="33"/>
    </row>
    <row r="895" spans="1:11" s="34" customFormat="1">
      <c r="A895" s="29"/>
      <c r="B895" s="29"/>
      <c r="C895" s="29"/>
      <c r="D895" s="30"/>
      <c r="E895" s="30"/>
      <c r="F895" s="40"/>
      <c r="G895" s="31"/>
      <c r="H895" s="32"/>
      <c r="I895" s="33"/>
      <c r="J895" s="33"/>
      <c r="K895" s="33"/>
    </row>
    <row r="896" spans="1:11" s="34" customFormat="1">
      <c r="A896" s="29"/>
      <c r="B896" s="29"/>
      <c r="C896" s="29"/>
      <c r="D896" s="30"/>
      <c r="E896" s="30"/>
      <c r="F896" s="40"/>
      <c r="G896" s="31"/>
      <c r="H896" s="32"/>
      <c r="I896" s="33"/>
      <c r="J896" s="33"/>
      <c r="K896" s="33"/>
    </row>
    <row r="897" spans="1:11" s="34" customFormat="1">
      <c r="A897" s="29"/>
      <c r="B897" s="29"/>
      <c r="C897" s="29"/>
      <c r="D897" s="30"/>
      <c r="E897" s="30"/>
      <c r="F897" s="40"/>
      <c r="G897" s="31"/>
      <c r="H897" s="32"/>
      <c r="I897" s="33"/>
      <c r="J897" s="33"/>
      <c r="K897" s="33"/>
    </row>
    <row r="898" spans="1:11" s="34" customFormat="1">
      <c r="A898" s="29"/>
      <c r="B898" s="29"/>
      <c r="C898" s="29"/>
      <c r="D898" s="30"/>
      <c r="E898" s="30"/>
      <c r="F898" s="40"/>
      <c r="G898" s="31"/>
      <c r="H898" s="32"/>
      <c r="I898" s="33"/>
      <c r="J898" s="33"/>
      <c r="K898" s="33"/>
    </row>
    <row r="899" spans="1:11" s="34" customFormat="1">
      <c r="A899" s="29"/>
      <c r="B899" s="29"/>
      <c r="C899" s="29"/>
      <c r="D899" s="30"/>
      <c r="E899" s="30"/>
      <c r="F899" s="40"/>
      <c r="G899" s="31"/>
      <c r="H899" s="32"/>
      <c r="I899" s="33"/>
      <c r="J899" s="33"/>
      <c r="K899" s="33"/>
    </row>
    <row r="900" spans="1:11" s="34" customFormat="1">
      <c r="A900" s="29"/>
      <c r="B900" s="29"/>
      <c r="C900" s="29"/>
      <c r="D900" s="30"/>
      <c r="E900" s="30"/>
      <c r="F900" s="40"/>
      <c r="G900" s="31"/>
      <c r="H900" s="32"/>
      <c r="I900" s="33"/>
      <c r="J900" s="33"/>
      <c r="K900" s="33"/>
    </row>
    <row r="901" spans="1:11" s="34" customFormat="1">
      <c r="A901" s="29"/>
      <c r="B901" s="29"/>
      <c r="C901" s="29"/>
      <c r="D901" s="30"/>
      <c r="E901" s="30"/>
      <c r="F901" s="40"/>
      <c r="G901" s="31"/>
      <c r="H901" s="32"/>
      <c r="I901" s="33"/>
      <c r="J901" s="33"/>
      <c r="K901" s="33"/>
    </row>
    <row r="902" spans="1:11" s="34" customFormat="1">
      <c r="A902" s="29"/>
      <c r="B902" s="29"/>
      <c r="C902" s="29"/>
      <c r="D902" s="30"/>
      <c r="E902" s="30"/>
      <c r="F902" s="40"/>
      <c r="G902" s="31"/>
      <c r="H902" s="32"/>
      <c r="I902" s="33"/>
      <c r="J902" s="33"/>
      <c r="K902" s="33"/>
    </row>
    <row r="903" spans="1:11" s="34" customFormat="1">
      <c r="A903" s="29"/>
      <c r="B903" s="29"/>
      <c r="C903" s="29"/>
      <c r="D903" s="30"/>
      <c r="E903" s="30"/>
      <c r="F903" s="40"/>
      <c r="G903" s="31"/>
      <c r="H903" s="32"/>
      <c r="I903" s="33"/>
      <c r="J903" s="33"/>
      <c r="K903" s="33"/>
    </row>
    <row r="904" spans="1:11" s="34" customFormat="1">
      <c r="A904" s="29"/>
      <c r="B904" s="29"/>
      <c r="C904" s="29"/>
      <c r="D904" s="30"/>
      <c r="E904" s="30"/>
      <c r="F904" s="40"/>
      <c r="G904" s="31"/>
      <c r="H904" s="32"/>
      <c r="I904" s="33"/>
      <c r="J904" s="33"/>
      <c r="K904" s="33"/>
    </row>
    <row r="905" spans="1:11" s="34" customFormat="1">
      <c r="A905" s="29"/>
      <c r="B905" s="29"/>
      <c r="C905" s="29"/>
      <c r="D905" s="30"/>
      <c r="E905" s="30"/>
      <c r="F905" s="40"/>
      <c r="G905" s="31"/>
      <c r="H905" s="32"/>
      <c r="I905" s="33"/>
      <c r="J905" s="33"/>
      <c r="K905" s="33"/>
    </row>
    <row r="906" spans="1:11" s="34" customFormat="1">
      <c r="A906" s="29"/>
      <c r="B906" s="29"/>
      <c r="C906" s="29"/>
      <c r="D906" s="30"/>
      <c r="E906" s="30"/>
      <c r="F906" s="40"/>
      <c r="G906" s="31"/>
      <c r="H906" s="32"/>
      <c r="I906" s="33"/>
      <c r="J906" s="33"/>
      <c r="K906" s="33"/>
    </row>
    <row r="907" spans="1:11" s="34" customFormat="1">
      <c r="A907" s="29"/>
      <c r="B907" s="29"/>
      <c r="C907" s="29"/>
      <c r="D907" s="30"/>
      <c r="E907" s="30"/>
      <c r="F907" s="40"/>
      <c r="G907" s="31"/>
      <c r="H907" s="32"/>
      <c r="I907" s="33"/>
      <c r="J907" s="33"/>
      <c r="K907" s="33"/>
    </row>
    <row r="908" spans="1:11" s="34" customFormat="1">
      <c r="A908" s="29"/>
      <c r="B908" s="29"/>
      <c r="C908" s="29"/>
      <c r="D908" s="30"/>
      <c r="E908" s="30"/>
      <c r="F908" s="40"/>
      <c r="G908" s="31"/>
      <c r="H908" s="32"/>
      <c r="I908" s="33"/>
      <c r="J908" s="33"/>
      <c r="K908" s="33"/>
    </row>
    <row r="909" spans="1:11" s="34" customFormat="1">
      <c r="A909" s="29"/>
      <c r="B909" s="29"/>
      <c r="C909" s="29"/>
      <c r="D909" s="30"/>
      <c r="E909" s="30"/>
      <c r="F909" s="40"/>
      <c r="G909" s="31"/>
      <c r="H909" s="32"/>
      <c r="I909" s="33"/>
      <c r="J909" s="33"/>
      <c r="K909" s="33"/>
    </row>
    <row r="910" spans="1:11" s="34" customFormat="1">
      <c r="A910" s="29"/>
      <c r="B910" s="29"/>
      <c r="C910" s="29"/>
      <c r="D910" s="30"/>
      <c r="E910" s="30"/>
      <c r="F910" s="40"/>
      <c r="G910" s="31"/>
      <c r="H910" s="32"/>
      <c r="I910" s="33"/>
      <c r="J910" s="33"/>
      <c r="K910" s="33"/>
    </row>
    <row r="911" spans="1:11" s="34" customFormat="1">
      <c r="A911" s="29"/>
      <c r="B911" s="29"/>
      <c r="C911" s="29"/>
      <c r="D911" s="30"/>
      <c r="E911" s="30"/>
      <c r="F911" s="40"/>
      <c r="G911" s="31"/>
      <c r="H911" s="32"/>
      <c r="I911" s="33"/>
      <c r="J911" s="33"/>
      <c r="K911" s="33"/>
    </row>
    <row r="912" spans="1:11" s="34" customFormat="1">
      <c r="A912" s="29"/>
      <c r="B912" s="29"/>
      <c r="C912" s="29"/>
      <c r="D912" s="30"/>
      <c r="E912" s="30"/>
      <c r="F912" s="40"/>
      <c r="G912" s="31"/>
      <c r="H912" s="32"/>
      <c r="I912" s="33"/>
      <c r="J912" s="33"/>
      <c r="K912" s="33"/>
    </row>
    <row r="913" spans="1:11" s="34" customFormat="1">
      <c r="A913" s="29"/>
      <c r="B913" s="29"/>
      <c r="C913" s="29"/>
      <c r="D913" s="30"/>
      <c r="E913" s="30"/>
      <c r="F913" s="40"/>
      <c r="G913" s="31"/>
      <c r="H913" s="32"/>
      <c r="I913" s="33"/>
      <c r="J913" s="33"/>
      <c r="K913" s="33"/>
    </row>
    <row r="914" spans="1:11" s="34" customFormat="1">
      <c r="A914" s="29"/>
      <c r="B914" s="29"/>
      <c r="C914" s="29"/>
      <c r="D914" s="30"/>
      <c r="E914" s="30"/>
      <c r="F914" s="40"/>
      <c r="G914" s="31"/>
      <c r="H914" s="32"/>
      <c r="I914" s="33"/>
      <c r="J914" s="33"/>
      <c r="K914" s="33"/>
    </row>
    <row r="915" spans="1:11" s="34" customFormat="1">
      <c r="A915" s="29"/>
      <c r="B915" s="29"/>
      <c r="C915" s="29"/>
      <c r="D915" s="30"/>
      <c r="E915" s="30"/>
      <c r="F915" s="40"/>
      <c r="G915" s="31"/>
      <c r="H915" s="32"/>
      <c r="I915" s="33"/>
      <c r="J915" s="33"/>
      <c r="K915" s="33"/>
    </row>
    <row r="916" spans="1:11" s="34" customFormat="1">
      <c r="A916" s="29"/>
      <c r="B916" s="29"/>
      <c r="C916" s="29"/>
      <c r="D916" s="30"/>
      <c r="E916" s="30"/>
      <c r="F916" s="40"/>
      <c r="G916" s="31"/>
      <c r="H916" s="32"/>
      <c r="I916" s="33"/>
      <c r="J916" s="33"/>
      <c r="K916" s="33"/>
    </row>
    <row r="917" spans="1:11" s="34" customFormat="1">
      <c r="A917" s="29"/>
      <c r="B917" s="29"/>
      <c r="C917" s="29"/>
      <c r="D917" s="30"/>
      <c r="E917" s="30"/>
      <c r="F917" s="40"/>
      <c r="G917" s="31"/>
      <c r="H917" s="32"/>
      <c r="I917" s="33"/>
      <c r="J917" s="33"/>
      <c r="K917" s="33"/>
    </row>
    <row r="918" spans="1:11" s="34" customFormat="1">
      <c r="A918" s="29"/>
      <c r="B918" s="29"/>
      <c r="C918" s="29"/>
      <c r="D918" s="30"/>
      <c r="E918" s="30"/>
      <c r="F918" s="40"/>
      <c r="G918" s="31"/>
      <c r="H918" s="32"/>
      <c r="I918" s="33"/>
      <c r="J918" s="33"/>
      <c r="K918" s="33"/>
    </row>
    <row r="919" spans="1:11" s="34" customFormat="1">
      <c r="A919" s="29"/>
      <c r="B919" s="29"/>
      <c r="C919" s="29"/>
      <c r="D919" s="30"/>
      <c r="E919" s="30"/>
      <c r="F919" s="40"/>
      <c r="G919" s="31"/>
      <c r="H919" s="32"/>
      <c r="I919" s="33"/>
      <c r="J919" s="33"/>
      <c r="K919" s="33"/>
    </row>
    <row r="920" spans="1:11" s="34" customFormat="1">
      <c r="A920" s="29"/>
      <c r="B920" s="29"/>
      <c r="C920" s="29"/>
      <c r="D920" s="30"/>
      <c r="E920" s="30"/>
      <c r="F920" s="40"/>
      <c r="G920" s="31"/>
      <c r="H920" s="32"/>
      <c r="I920" s="33"/>
      <c r="J920" s="33"/>
      <c r="K920" s="33"/>
    </row>
    <row r="921" spans="1:11" s="34" customFormat="1">
      <c r="A921" s="29"/>
      <c r="B921" s="29"/>
      <c r="C921" s="29"/>
      <c r="D921" s="30"/>
      <c r="E921" s="30"/>
      <c r="F921" s="40"/>
      <c r="G921" s="31"/>
      <c r="H921" s="32"/>
      <c r="I921" s="33"/>
      <c r="J921" s="33"/>
      <c r="K921" s="33"/>
    </row>
    <row r="922" spans="1:11" s="34" customFormat="1">
      <c r="A922" s="29"/>
      <c r="B922" s="29"/>
      <c r="C922" s="29"/>
      <c r="D922" s="30"/>
      <c r="E922" s="30"/>
      <c r="F922" s="40"/>
      <c r="G922" s="31"/>
      <c r="H922" s="32"/>
      <c r="I922" s="33"/>
      <c r="J922" s="33"/>
      <c r="K922" s="33"/>
    </row>
    <row r="923" spans="1:11" s="34" customFormat="1">
      <c r="A923" s="29"/>
      <c r="B923" s="29"/>
      <c r="C923" s="29"/>
      <c r="D923" s="30"/>
      <c r="E923" s="30"/>
      <c r="F923" s="40"/>
      <c r="G923" s="31"/>
      <c r="H923" s="32"/>
      <c r="I923" s="33"/>
      <c r="J923" s="33"/>
      <c r="K923" s="33"/>
    </row>
    <row r="924" spans="1:11" s="34" customFormat="1">
      <c r="A924" s="29"/>
      <c r="B924" s="29"/>
      <c r="C924" s="29"/>
      <c r="D924" s="30"/>
      <c r="E924" s="30"/>
      <c r="F924" s="40"/>
      <c r="G924" s="31"/>
      <c r="H924" s="32"/>
      <c r="I924" s="33"/>
      <c r="J924" s="33"/>
      <c r="K924" s="33"/>
    </row>
    <row r="925" spans="1:11" s="34" customFormat="1">
      <c r="A925" s="29"/>
      <c r="B925" s="29"/>
      <c r="C925" s="29"/>
      <c r="D925" s="30"/>
      <c r="E925" s="30"/>
      <c r="F925" s="40"/>
      <c r="G925" s="31"/>
      <c r="H925" s="32"/>
      <c r="I925" s="33"/>
      <c r="J925" s="33"/>
      <c r="K925" s="33"/>
    </row>
    <row r="926" spans="1:11" s="34" customFormat="1">
      <c r="A926" s="29"/>
      <c r="B926" s="29"/>
      <c r="C926" s="29"/>
      <c r="D926" s="30"/>
      <c r="E926" s="30"/>
      <c r="F926" s="40"/>
      <c r="G926" s="31"/>
      <c r="H926" s="32"/>
      <c r="I926" s="33"/>
      <c r="J926" s="33"/>
      <c r="K926" s="33"/>
    </row>
    <row r="927" spans="1:11" s="34" customFormat="1">
      <c r="A927" s="29"/>
      <c r="B927" s="29"/>
      <c r="C927" s="29"/>
      <c r="D927" s="30"/>
      <c r="E927" s="30"/>
      <c r="F927" s="40"/>
      <c r="G927" s="31"/>
      <c r="H927" s="32"/>
      <c r="I927" s="33"/>
      <c r="J927" s="33"/>
      <c r="K927" s="33"/>
    </row>
    <row r="928" spans="1:11" s="34" customFormat="1">
      <c r="A928" s="29"/>
      <c r="B928" s="29"/>
      <c r="C928" s="29"/>
      <c r="D928" s="30"/>
      <c r="E928" s="30"/>
      <c r="F928" s="40"/>
      <c r="G928" s="31"/>
      <c r="H928" s="32"/>
      <c r="I928" s="33"/>
      <c r="J928" s="33"/>
      <c r="K928" s="33"/>
    </row>
    <row r="929" spans="1:11" s="34" customFormat="1">
      <c r="A929" s="29"/>
      <c r="B929" s="29"/>
      <c r="C929" s="29"/>
      <c r="D929" s="30"/>
      <c r="E929" s="30"/>
      <c r="F929" s="40"/>
      <c r="G929" s="31"/>
      <c r="H929" s="32"/>
      <c r="I929" s="33"/>
      <c r="J929" s="33"/>
      <c r="K929" s="33"/>
    </row>
    <row r="930" spans="1:11" s="34" customFormat="1">
      <c r="A930" s="29"/>
      <c r="B930" s="29"/>
      <c r="C930" s="29"/>
      <c r="D930" s="30"/>
      <c r="E930" s="30"/>
      <c r="F930" s="40"/>
      <c r="G930" s="31"/>
      <c r="H930" s="32"/>
      <c r="I930" s="33"/>
      <c r="J930" s="33"/>
      <c r="K930" s="33"/>
    </row>
    <row r="931" spans="1:11" s="34" customFormat="1">
      <c r="A931" s="29"/>
      <c r="B931" s="29"/>
      <c r="C931" s="29"/>
      <c r="D931" s="30"/>
      <c r="E931" s="30"/>
      <c r="F931" s="40"/>
      <c r="G931" s="31"/>
      <c r="H931" s="32"/>
      <c r="I931" s="33"/>
      <c r="J931" s="33"/>
      <c r="K931" s="33"/>
    </row>
    <row r="932" spans="1:11" s="34" customFormat="1">
      <c r="A932" s="29"/>
      <c r="B932" s="29"/>
      <c r="C932" s="29"/>
      <c r="D932" s="30"/>
      <c r="E932" s="30"/>
      <c r="F932" s="40"/>
      <c r="G932" s="31"/>
      <c r="H932" s="32"/>
      <c r="I932" s="33"/>
      <c r="J932" s="33"/>
      <c r="K932" s="33"/>
    </row>
    <row r="933" spans="1:11" s="34" customFormat="1">
      <c r="A933" s="29"/>
      <c r="B933" s="29"/>
      <c r="C933" s="29"/>
      <c r="D933" s="30"/>
      <c r="E933" s="30"/>
      <c r="F933" s="40"/>
      <c r="G933" s="31"/>
      <c r="H933" s="32"/>
      <c r="I933" s="33"/>
      <c r="J933" s="33"/>
      <c r="K933" s="33"/>
    </row>
    <row r="934" spans="1:11" s="34" customFormat="1">
      <c r="A934" s="29"/>
      <c r="B934" s="29"/>
      <c r="C934" s="29"/>
      <c r="D934" s="30"/>
      <c r="E934" s="30"/>
      <c r="F934" s="40"/>
      <c r="G934" s="31"/>
      <c r="H934" s="32"/>
      <c r="I934" s="33"/>
      <c r="J934" s="33"/>
      <c r="K934" s="33"/>
    </row>
    <row r="935" spans="1:11" s="34" customFormat="1">
      <c r="A935" s="29"/>
      <c r="B935" s="29"/>
      <c r="C935" s="29"/>
      <c r="D935" s="30"/>
      <c r="E935" s="30"/>
      <c r="F935" s="40"/>
      <c r="G935" s="31"/>
      <c r="H935" s="32"/>
      <c r="I935" s="33"/>
      <c r="J935" s="33"/>
      <c r="K935" s="33"/>
    </row>
    <row r="936" spans="1:11" s="34" customFormat="1">
      <c r="A936" s="29"/>
      <c r="B936" s="29"/>
      <c r="C936" s="29"/>
      <c r="D936" s="30"/>
      <c r="E936" s="30"/>
      <c r="F936" s="40"/>
      <c r="G936" s="31"/>
      <c r="H936" s="32"/>
      <c r="I936" s="33"/>
      <c r="J936" s="33"/>
      <c r="K936" s="33"/>
    </row>
    <row r="937" spans="1:11" s="34" customFormat="1">
      <c r="A937" s="29"/>
      <c r="B937" s="29"/>
      <c r="C937" s="29"/>
      <c r="D937" s="30"/>
      <c r="E937" s="30"/>
      <c r="F937" s="40"/>
      <c r="G937" s="31"/>
      <c r="H937" s="32"/>
      <c r="I937" s="33"/>
      <c r="J937" s="33"/>
      <c r="K937" s="33"/>
    </row>
    <row r="938" spans="1:11" s="34" customFormat="1">
      <c r="A938" s="29"/>
      <c r="B938" s="29"/>
      <c r="C938" s="29"/>
      <c r="D938" s="30"/>
      <c r="E938" s="30"/>
      <c r="F938" s="40"/>
      <c r="G938" s="31"/>
      <c r="H938" s="32"/>
      <c r="I938" s="33"/>
      <c r="J938" s="33"/>
      <c r="K938" s="33"/>
    </row>
    <row r="939" spans="1:11" s="34" customFormat="1">
      <c r="A939" s="29"/>
      <c r="B939" s="29"/>
      <c r="C939" s="29"/>
      <c r="D939" s="30"/>
      <c r="E939" s="30"/>
      <c r="F939" s="40"/>
      <c r="G939" s="31"/>
      <c r="H939" s="32"/>
      <c r="I939" s="33"/>
      <c r="J939" s="33"/>
      <c r="K939" s="33"/>
    </row>
    <row r="940" spans="1:11" s="34" customFormat="1">
      <c r="A940" s="29"/>
      <c r="B940" s="29"/>
      <c r="C940" s="29"/>
      <c r="D940" s="30"/>
      <c r="E940" s="30"/>
      <c r="F940" s="40"/>
      <c r="G940" s="31"/>
      <c r="H940" s="32"/>
      <c r="I940" s="33"/>
      <c r="J940" s="33"/>
      <c r="K940" s="33"/>
    </row>
    <row r="941" spans="1:11" s="34" customFormat="1">
      <c r="A941" s="29"/>
      <c r="B941" s="29"/>
      <c r="C941" s="29"/>
      <c r="D941" s="30"/>
      <c r="E941" s="30"/>
      <c r="F941" s="40"/>
      <c r="G941" s="31"/>
      <c r="H941" s="32"/>
      <c r="I941" s="33"/>
      <c r="J941" s="33"/>
      <c r="K941" s="33"/>
    </row>
    <row r="942" spans="1:11" s="34" customFormat="1">
      <c r="A942" s="29"/>
      <c r="B942" s="29"/>
      <c r="C942" s="29"/>
      <c r="D942" s="30"/>
      <c r="E942" s="30"/>
      <c r="F942" s="40"/>
      <c r="G942" s="31"/>
      <c r="H942" s="32"/>
      <c r="I942" s="33"/>
      <c r="J942" s="33"/>
      <c r="K942" s="33"/>
    </row>
    <row r="943" spans="1:11" s="34" customFormat="1">
      <c r="A943" s="29"/>
      <c r="B943" s="29"/>
      <c r="C943" s="29"/>
      <c r="D943" s="30"/>
      <c r="E943" s="30"/>
      <c r="F943" s="40"/>
      <c r="G943" s="31"/>
      <c r="H943" s="32"/>
      <c r="I943" s="33"/>
      <c r="J943" s="33"/>
      <c r="K943" s="33"/>
    </row>
    <row r="944" spans="1:11" s="34" customFormat="1">
      <c r="A944" s="29"/>
      <c r="B944" s="29"/>
      <c r="C944" s="29"/>
      <c r="D944" s="30"/>
      <c r="E944" s="30"/>
      <c r="F944" s="40"/>
      <c r="G944" s="31"/>
      <c r="H944" s="32"/>
      <c r="I944" s="33"/>
      <c r="J944" s="33"/>
      <c r="K944" s="33"/>
    </row>
    <row r="945" spans="1:11" s="34" customFormat="1">
      <c r="A945" s="29"/>
      <c r="B945" s="29"/>
      <c r="C945" s="29"/>
      <c r="D945" s="30"/>
      <c r="E945" s="30"/>
      <c r="F945" s="40"/>
      <c r="G945" s="31"/>
      <c r="H945" s="32"/>
      <c r="I945" s="33"/>
      <c r="J945" s="33"/>
      <c r="K945" s="33"/>
    </row>
    <row r="946" spans="1:11" s="34" customFormat="1">
      <c r="A946" s="29"/>
      <c r="B946" s="29"/>
      <c r="C946" s="29"/>
      <c r="D946" s="30"/>
      <c r="E946" s="30"/>
      <c r="F946" s="40"/>
      <c r="G946" s="31"/>
      <c r="H946" s="32"/>
      <c r="I946" s="33"/>
      <c r="J946" s="33"/>
      <c r="K946" s="33"/>
    </row>
    <row r="947" spans="1:11" s="34" customFormat="1">
      <c r="A947" s="29"/>
      <c r="B947" s="29"/>
      <c r="C947" s="29"/>
      <c r="D947" s="30"/>
      <c r="E947" s="30"/>
      <c r="F947" s="40"/>
      <c r="G947" s="31"/>
      <c r="H947" s="32"/>
      <c r="I947" s="33"/>
      <c r="J947" s="33"/>
      <c r="K947" s="33"/>
    </row>
    <row r="948" spans="1:11" s="34" customFormat="1">
      <c r="A948" s="29"/>
      <c r="B948" s="29"/>
      <c r="C948" s="29"/>
      <c r="D948" s="30"/>
      <c r="E948" s="30"/>
      <c r="F948" s="40"/>
      <c r="G948" s="31"/>
      <c r="H948" s="32"/>
      <c r="I948" s="33"/>
      <c r="J948" s="33"/>
      <c r="K948" s="33"/>
    </row>
    <row r="949" spans="1:11" s="34" customFormat="1">
      <c r="A949" s="29"/>
      <c r="B949" s="29"/>
      <c r="C949" s="29"/>
      <c r="D949" s="30"/>
      <c r="E949" s="30"/>
      <c r="F949" s="40"/>
      <c r="G949" s="31"/>
      <c r="H949" s="32"/>
      <c r="I949" s="33"/>
      <c r="J949" s="33"/>
      <c r="K949" s="33"/>
    </row>
    <row r="950" spans="1:11" s="34" customFormat="1">
      <c r="A950" s="29"/>
      <c r="B950" s="29"/>
      <c r="C950" s="29"/>
      <c r="D950" s="30"/>
      <c r="E950" s="30"/>
      <c r="F950" s="40"/>
      <c r="G950" s="31"/>
      <c r="H950" s="32"/>
      <c r="I950" s="33"/>
      <c r="J950" s="33"/>
      <c r="K950" s="33"/>
    </row>
    <row r="951" spans="1:11" s="34" customFormat="1">
      <c r="A951" s="29"/>
      <c r="B951" s="29"/>
      <c r="C951" s="29"/>
      <c r="D951" s="30"/>
      <c r="E951" s="30"/>
      <c r="F951" s="40"/>
      <c r="G951" s="31"/>
      <c r="H951" s="32"/>
      <c r="I951" s="33"/>
      <c r="J951" s="33"/>
      <c r="K951" s="33"/>
    </row>
    <row r="952" spans="1:11" s="34" customFormat="1">
      <c r="A952" s="29"/>
      <c r="B952" s="29"/>
      <c r="C952" s="29"/>
      <c r="D952" s="30"/>
      <c r="E952" s="30"/>
      <c r="F952" s="40"/>
      <c r="G952" s="31"/>
      <c r="H952" s="32"/>
      <c r="I952" s="33"/>
      <c r="J952" s="33"/>
      <c r="K952" s="33"/>
    </row>
    <row r="953" spans="1:11" s="34" customFormat="1">
      <c r="A953" s="29"/>
      <c r="B953" s="29"/>
      <c r="C953" s="29"/>
      <c r="D953" s="30"/>
      <c r="E953" s="30"/>
      <c r="F953" s="40"/>
      <c r="G953" s="31"/>
      <c r="H953" s="32"/>
      <c r="I953" s="33"/>
      <c r="J953" s="33"/>
      <c r="K953" s="33"/>
    </row>
    <row r="954" spans="1:11" s="34" customFormat="1">
      <c r="A954" s="29"/>
      <c r="B954" s="29"/>
      <c r="C954" s="29"/>
      <c r="D954" s="30"/>
      <c r="E954" s="30"/>
      <c r="F954" s="40"/>
      <c r="G954" s="31"/>
      <c r="H954" s="32"/>
      <c r="I954" s="33"/>
      <c r="J954" s="33"/>
      <c r="K954" s="33"/>
    </row>
    <row r="955" spans="1:11" s="34" customFormat="1">
      <c r="A955" s="29"/>
      <c r="B955" s="29"/>
      <c r="C955" s="29"/>
      <c r="D955" s="30"/>
      <c r="E955" s="30"/>
      <c r="F955" s="40"/>
      <c r="G955" s="31"/>
      <c r="H955" s="32"/>
      <c r="I955" s="33"/>
      <c r="J955" s="33"/>
      <c r="K955" s="33"/>
    </row>
    <row r="956" spans="1:11" s="34" customFormat="1">
      <c r="A956" s="29"/>
      <c r="B956" s="29"/>
      <c r="C956" s="29"/>
      <c r="D956" s="30"/>
      <c r="E956" s="30"/>
      <c r="F956" s="40"/>
      <c r="G956" s="31"/>
      <c r="H956" s="32"/>
      <c r="I956" s="33"/>
      <c r="J956" s="33"/>
      <c r="K956" s="33"/>
    </row>
    <row r="957" spans="1:11" s="34" customFormat="1">
      <c r="A957" s="29"/>
      <c r="B957" s="29"/>
      <c r="C957" s="29"/>
      <c r="D957" s="30"/>
      <c r="E957" s="30"/>
      <c r="F957" s="40"/>
      <c r="G957" s="31"/>
      <c r="H957" s="32"/>
      <c r="I957" s="33"/>
      <c r="J957" s="33"/>
      <c r="K957" s="33"/>
    </row>
    <row r="958" spans="1:11" s="34" customFormat="1">
      <c r="A958" s="29"/>
      <c r="B958" s="29"/>
      <c r="C958" s="29"/>
      <c r="D958" s="30"/>
      <c r="E958" s="30"/>
      <c r="F958" s="40"/>
      <c r="G958" s="31"/>
      <c r="H958" s="32"/>
      <c r="I958" s="33"/>
      <c r="J958" s="33"/>
      <c r="K958" s="33"/>
    </row>
    <row r="959" spans="1:11" s="34" customFormat="1">
      <c r="A959" s="29"/>
      <c r="B959" s="29"/>
      <c r="C959" s="29"/>
      <c r="D959" s="30"/>
      <c r="E959" s="30"/>
      <c r="F959" s="40"/>
      <c r="G959" s="31"/>
      <c r="H959" s="32"/>
      <c r="I959" s="33"/>
      <c r="J959" s="33"/>
      <c r="K959" s="33"/>
    </row>
    <row r="960" spans="1:11" s="34" customFormat="1">
      <c r="A960" s="29"/>
      <c r="B960" s="29"/>
      <c r="C960" s="29"/>
      <c r="D960" s="30"/>
      <c r="E960" s="30"/>
      <c r="F960" s="40"/>
      <c r="G960" s="31"/>
      <c r="H960" s="32"/>
      <c r="I960" s="33"/>
      <c r="J960" s="33"/>
      <c r="K960" s="33"/>
    </row>
    <row r="961" spans="1:11" s="34" customFormat="1">
      <c r="A961" s="29"/>
      <c r="B961" s="29"/>
      <c r="C961" s="29"/>
      <c r="D961" s="30"/>
      <c r="E961" s="30"/>
      <c r="F961" s="40"/>
      <c r="G961" s="31"/>
      <c r="H961" s="32"/>
      <c r="I961" s="33"/>
      <c r="J961" s="33"/>
      <c r="K961" s="33"/>
    </row>
    <row r="962" spans="1:11" s="34" customFormat="1">
      <c r="A962" s="29"/>
      <c r="B962" s="29"/>
      <c r="C962" s="29"/>
      <c r="D962" s="30"/>
      <c r="E962" s="30"/>
      <c r="F962" s="40"/>
      <c r="G962" s="31"/>
      <c r="H962" s="32"/>
      <c r="I962" s="33"/>
      <c r="J962" s="33"/>
      <c r="K962" s="33"/>
    </row>
    <row r="963" spans="1:11" s="34" customFormat="1">
      <c r="A963" s="29"/>
      <c r="B963" s="29"/>
      <c r="C963" s="29"/>
      <c r="D963" s="30"/>
      <c r="E963" s="30"/>
      <c r="F963" s="40"/>
      <c r="G963" s="31"/>
      <c r="H963" s="32"/>
      <c r="I963" s="33"/>
      <c r="J963" s="33"/>
      <c r="K963" s="33"/>
    </row>
    <row r="964" spans="1:11" s="34" customFormat="1">
      <c r="A964" s="29"/>
      <c r="B964" s="29"/>
      <c r="C964" s="29"/>
      <c r="D964" s="30"/>
      <c r="E964" s="30"/>
      <c r="F964" s="40"/>
      <c r="G964" s="31"/>
      <c r="H964" s="32"/>
      <c r="I964" s="33"/>
      <c r="J964" s="33"/>
      <c r="K964" s="33"/>
    </row>
    <row r="965" spans="1:11" s="34" customFormat="1">
      <c r="A965" s="29"/>
      <c r="B965" s="29"/>
      <c r="C965" s="29"/>
      <c r="D965" s="30"/>
      <c r="E965" s="30"/>
      <c r="F965" s="40"/>
      <c r="G965" s="31"/>
      <c r="H965" s="32"/>
      <c r="I965" s="33"/>
      <c r="J965" s="33"/>
      <c r="K965" s="33"/>
    </row>
    <row r="966" spans="1:11" s="34" customFormat="1">
      <c r="A966" s="29"/>
      <c r="B966" s="29"/>
      <c r="C966" s="29"/>
      <c r="D966" s="30"/>
      <c r="E966" s="30"/>
      <c r="F966" s="40"/>
      <c r="G966" s="31"/>
      <c r="H966" s="32"/>
      <c r="I966" s="33"/>
      <c r="J966" s="33"/>
      <c r="K966" s="33"/>
    </row>
    <row r="967" spans="1:11" s="34" customFormat="1">
      <c r="A967" s="29"/>
      <c r="B967" s="29"/>
      <c r="C967" s="29"/>
      <c r="D967" s="30"/>
      <c r="E967" s="30"/>
      <c r="F967" s="40"/>
      <c r="G967" s="31"/>
      <c r="H967" s="32"/>
      <c r="I967" s="33"/>
      <c r="J967" s="33"/>
      <c r="K967" s="33"/>
    </row>
    <row r="968" spans="1:11" s="34" customFormat="1">
      <c r="A968" s="29"/>
      <c r="B968" s="29"/>
      <c r="C968" s="29"/>
      <c r="D968" s="30"/>
      <c r="E968" s="30"/>
      <c r="F968" s="40"/>
      <c r="G968" s="31"/>
      <c r="H968" s="32"/>
      <c r="I968" s="33"/>
      <c r="J968" s="33"/>
      <c r="K968" s="33"/>
    </row>
    <row r="969" spans="1:11" s="34" customFormat="1">
      <c r="A969" s="29"/>
      <c r="B969" s="29"/>
      <c r="C969" s="29"/>
      <c r="D969" s="30"/>
      <c r="E969" s="30"/>
      <c r="F969" s="40"/>
      <c r="G969" s="31"/>
      <c r="H969" s="32"/>
      <c r="I969" s="33"/>
      <c r="J969" s="33"/>
      <c r="K969" s="33"/>
    </row>
    <row r="970" spans="1:11" s="34" customFormat="1">
      <c r="A970" s="29"/>
      <c r="B970" s="29"/>
      <c r="C970" s="29"/>
      <c r="D970" s="30"/>
      <c r="E970" s="30"/>
      <c r="F970" s="40"/>
      <c r="G970" s="31"/>
      <c r="H970" s="32"/>
      <c r="I970" s="33"/>
      <c r="J970" s="33"/>
      <c r="K970" s="33"/>
    </row>
    <row r="971" spans="1:11" s="34" customFormat="1">
      <c r="A971" s="29"/>
      <c r="B971" s="29"/>
      <c r="C971" s="29"/>
      <c r="D971" s="30"/>
      <c r="E971" s="30"/>
      <c r="F971" s="40"/>
      <c r="G971" s="31"/>
      <c r="H971" s="32"/>
      <c r="I971" s="33"/>
      <c r="J971" s="33"/>
      <c r="K971" s="33"/>
    </row>
    <row r="972" spans="1:11" s="34" customFormat="1">
      <c r="A972" s="29"/>
      <c r="B972" s="29"/>
      <c r="C972" s="29"/>
      <c r="D972" s="30"/>
      <c r="E972" s="30"/>
      <c r="F972" s="40"/>
      <c r="G972" s="31"/>
      <c r="H972" s="32"/>
      <c r="I972" s="33"/>
      <c r="J972" s="33"/>
      <c r="K972" s="33"/>
    </row>
    <row r="973" spans="1:11" s="34" customFormat="1">
      <c r="A973" s="29"/>
      <c r="B973" s="29"/>
      <c r="C973" s="29"/>
      <c r="D973" s="30"/>
      <c r="E973" s="30"/>
      <c r="F973" s="40"/>
      <c r="G973" s="31"/>
      <c r="H973" s="32"/>
      <c r="I973" s="33"/>
      <c r="J973" s="33"/>
      <c r="K973" s="33"/>
    </row>
    <row r="974" spans="1:11" s="34" customFormat="1">
      <c r="A974" s="29"/>
      <c r="B974" s="29"/>
      <c r="C974" s="29"/>
      <c r="D974" s="30"/>
      <c r="E974" s="30"/>
      <c r="F974" s="40"/>
      <c r="G974" s="31"/>
      <c r="H974" s="32"/>
      <c r="I974" s="33"/>
      <c r="J974" s="33"/>
      <c r="K974" s="33"/>
    </row>
    <row r="975" spans="1:11" s="34" customFormat="1">
      <c r="A975" s="29"/>
      <c r="B975" s="29"/>
      <c r="C975" s="29"/>
      <c r="D975" s="30"/>
      <c r="E975" s="30"/>
      <c r="F975" s="40"/>
      <c r="G975" s="31"/>
      <c r="H975" s="32"/>
      <c r="I975" s="33"/>
      <c r="J975" s="33"/>
      <c r="K975" s="33"/>
    </row>
    <row r="976" spans="1:11" s="34" customFormat="1">
      <c r="A976" s="29"/>
      <c r="B976" s="29"/>
      <c r="C976" s="29"/>
      <c r="D976" s="30"/>
      <c r="E976" s="30"/>
      <c r="F976" s="40"/>
      <c r="G976" s="31"/>
      <c r="H976" s="32"/>
      <c r="I976" s="33"/>
      <c r="J976" s="33"/>
      <c r="K976" s="33"/>
    </row>
    <row r="977" spans="1:11" s="34" customFormat="1">
      <c r="A977" s="29"/>
      <c r="B977" s="29"/>
      <c r="C977" s="29"/>
      <c r="D977" s="30"/>
      <c r="E977" s="30"/>
      <c r="F977" s="40"/>
      <c r="G977" s="31"/>
      <c r="H977" s="32"/>
      <c r="I977" s="33"/>
      <c r="J977" s="33"/>
      <c r="K977" s="33"/>
    </row>
    <row r="978" spans="1:11" s="34" customFormat="1">
      <c r="A978" s="29"/>
      <c r="B978" s="29"/>
      <c r="C978" s="29"/>
      <c r="D978" s="30"/>
      <c r="E978" s="30"/>
      <c r="F978" s="40"/>
      <c r="G978" s="31"/>
      <c r="H978" s="32"/>
      <c r="I978" s="33"/>
      <c r="J978" s="33"/>
      <c r="K978" s="33"/>
    </row>
    <row r="979" spans="1:11" s="34" customFormat="1">
      <c r="A979" s="29"/>
      <c r="B979" s="29"/>
      <c r="C979" s="29"/>
      <c r="D979" s="30"/>
      <c r="E979" s="30"/>
      <c r="F979" s="40"/>
      <c r="G979" s="31"/>
      <c r="H979" s="32"/>
      <c r="I979" s="33"/>
      <c r="J979" s="33"/>
      <c r="K979" s="33"/>
    </row>
    <row r="980" spans="1:11" s="34" customFormat="1">
      <c r="A980" s="29"/>
      <c r="B980" s="29"/>
      <c r="C980" s="29"/>
      <c r="D980" s="30"/>
      <c r="E980" s="30"/>
      <c r="F980" s="40"/>
      <c r="G980" s="31"/>
      <c r="H980" s="32"/>
      <c r="I980" s="33"/>
      <c r="J980" s="33"/>
      <c r="K980" s="33"/>
    </row>
    <row r="981" spans="1:11" s="34" customFormat="1">
      <c r="A981" s="29"/>
      <c r="B981" s="29"/>
      <c r="C981" s="29"/>
      <c r="D981" s="30"/>
      <c r="E981" s="30"/>
      <c r="F981" s="40"/>
      <c r="G981" s="31"/>
      <c r="H981" s="32"/>
      <c r="I981" s="33"/>
      <c r="J981" s="33"/>
      <c r="K981" s="33"/>
    </row>
    <row r="982" spans="1:11" s="34" customFormat="1">
      <c r="A982" s="29"/>
      <c r="B982" s="29"/>
      <c r="C982" s="29"/>
      <c r="D982" s="30"/>
      <c r="E982" s="30"/>
      <c r="F982" s="40"/>
      <c r="G982" s="31"/>
      <c r="H982" s="32"/>
      <c r="I982" s="33"/>
      <c r="J982" s="33"/>
      <c r="K982" s="33"/>
    </row>
    <row r="983" spans="1:11" s="34" customFormat="1">
      <c r="A983" s="29"/>
      <c r="B983" s="29"/>
      <c r="C983" s="29"/>
      <c r="D983" s="30"/>
      <c r="E983" s="30"/>
      <c r="F983" s="40"/>
      <c r="G983" s="31"/>
      <c r="H983" s="32"/>
      <c r="I983" s="33"/>
      <c r="J983" s="33"/>
      <c r="K983" s="33"/>
    </row>
    <row r="984" spans="1:11" s="34" customFormat="1">
      <c r="A984" s="29"/>
      <c r="B984" s="29"/>
      <c r="C984" s="29"/>
      <c r="D984" s="30"/>
      <c r="E984" s="30"/>
      <c r="F984" s="40"/>
      <c r="G984" s="31"/>
      <c r="H984" s="32"/>
      <c r="I984" s="33"/>
      <c r="J984" s="33"/>
      <c r="K984" s="33"/>
    </row>
    <row r="985" spans="1:11" s="34" customFormat="1">
      <c r="A985" s="29"/>
      <c r="B985" s="29"/>
      <c r="C985" s="29"/>
      <c r="D985" s="30"/>
      <c r="E985" s="30"/>
      <c r="F985" s="40"/>
      <c r="G985" s="31"/>
      <c r="H985" s="32"/>
      <c r="I985" s="33"/>
      <c r="J985" s="33"/>
      <c r="K985" s="33"/>
    </row>
    <row r="986" spans="1:11" s="34" customFormat="1">
      <c r="A986" s="29"/>
      <c r="B986" s="29"/>
      <c r="C986" s="29"/>
      <c r="D986" s="30"/>
      <c r="E986" s="30"/>
      <c r="F986" s="40"/>
      <c r="G986" s="31"/>
      <c r="H986" s="32"/>
      <c r="I986" s="33"/>
      <c r="J986" s="33"/>
      <c r="K986" s="33"/>
    </row>
    <row r="987" spans="1:11" s="34" customFormat="1">
      <c r="A987" s="29"/>
      <c r="B987" s="29"/>
      <c r="C987" s="29"/>
      <c r="D987" s="30"/>
      <c r="E987" s="30"/>
      <c r="F987" s="40"/>
      <c r="G987" s="31"/>
      <c r="H987" s="32"/>
      <c r="I987" s="33"/>
      <c r="J987" s="33"/>
      <c r="K987" s="33"/>
    </row>
    <row r="988" spans="1:11" s="34" customFormat="1">
      <c r="A988" s="29"/>
      <c r="B988" s="29"/>
      <c r="C988" s="29"/>
      <c r="D988" s="30"/>
      <c r="E988" s="30"/>
      <c r="F988" s="40"/>
      <c r="G988" s="31"/>
      <c r="H988" s="32"/>
      <c r="I988" s="33"/>
      <c r="J988" s="33"/>
      <c r="K988" s="33"/>
    </row>
    <row r="989" spans="1:11" s="34" customFormat="1">
      <c r="A989" s="29"/>
      <c r="B989" s="29"/>
      <c r="C989" s="29"/>
      <c r="D989" s="30"/>
      <c r="E989" s="30"/>
      <c r="F989" s="40"/>
      <c r="G989" s="31"/>
      <c r="H989" s="32"/>
      <c r="I989" s="33"/>
      <c r="J989" s="33"/>
      <c r="K989" s="33"/>
    </row>
    <row r="990" spans="1:11" s="34" customFormat="1">
      <c r="A990" s="29"/>
      <c r="B990" s="29"/>
      <c r="C990" s="29"/>
      <c r="D990" s="30"/>
      <c r="E990" s="30"/>
      <c r="F990" s="40"/>
      <c r="G990" s="31"/>
      <c r="H990" s="32"/>
      <c r="I990" s="33"/>
      <c r="J990" s="33"/>
      <c r="K990" s="33"/>
    </row>
    <row r="991" spans="1:11" s="34" customFormat="1">
      <c r="A991" s="29"/>
      <c r="B991" s="29"/>
      <c r="C991" s="29"/>
      <c r="D991" s="30"/>
      <c r="E991" s="30"/>
      <c r="F991" s="40"/>
      <c r="G991" s="31"/>
      <c r="H991" s="32"/>
      <c r="I991" s="33"/>
      <c r="J991" s="33"/>
      <c r="K991" s="33"/>
    </row>
    <row r="992" spans="1:11" s="34" customFormat="1">
      <c r="A992" s="29"/>
      <c r="B992" s="29"/>
      <c r="C992" s="29"/>
      <c r="D992" s="30"/>
      <c r="E992" s="30"/>
      <c r="F992" s="40"/>
      <c r="G992" s="31"/>
      <c r="H992" s="32"/>
      <c r="I992" s="33"/>
      <c r="J992" s="33"/>
      <c r="K992" s="33"/>
    </row>
    <row r="993" spans="1:11" s="34" customFormat="1">
      <c r="A993" s="29"/>
      <c r="B993" s="29"/>
      <c r="C993" s="29"/>
      <c r="D993" s="30"/>
      <c r="E993" s="30"/>
      <c r="F993" s="40"/>
      <c r="G993" s="31"/>
      <c r="H993" s="32"/>
      <c r="I993" s="33"/>
      <c r="J993" s="33"/>
      <c r="K993" s="33"/>
    </row>
    <row r="994" spans="1:11" s="34" customFormat="1">
      <c r="A994" s="29"/>
      <c r="B994" s="29"/>
      <c r="C994" s="29"/>
      <c r="D994" s="30"/>
      <c r="E994" s="30"/>
      <c r="F994" s="40"/>
      <c r="G994" s="31"/>
      <c r="H994" s="32"/>
      <c r="I994" s="33"/>
      <c r="J994" s="33"/>
      <c r="K994" s="33"/>
    </row>
    <row r="995" spans="1:11" s="34" customFormat="1">
      <c r="A995" s="29"/>
      <c r="B995" s="29"/>
      <c r="C995" s="29"/>
      <c r="D995" s="30"/>
      <c r="E995" s="30"/>
      <c r="F995" s="40"/>
      <c r="G995" s="31"/>
      <c r="H995" s="32"/>
      <c r="I995" s="33"/>
      <c r="J995" s="33"/>
      <c r="K995" s="33"/>
    </row>
    <row r="996" spans="1:11" s="34" customFormat="1">
      <c r="A996" s="29"/>
      <c r="B996" s="29"/>
      <c r="C996" s="29"/>
      <c r="D996" s="30"/>
      <c r="E996" s="30"/>
      <c r="F996" s="40"/>
      <c r="G996" s="31"/>
      <c r="H996" s="32"/>
      <c r="I996" s="33"/>
      <c r="J996" s="33"/>
      <c r="K996" s="33"/>
    </row>
    <row r="997" spans="1:11" s="34" customFormat="1">
      <c r="A997" s="29"/>
      <c r="B997" s="29"/>
      <c r="C997" s="29"/>
      <c r="D997" s="30"/>
      <c r="E997" s="30"/>
      <c r="F997" s="40"/>
      <c r="G997" s="31"/>
      <c r="H997" s="32"/>
      <c r="I997" s="33"/>
      <c r="J997" s="33"/>
      <c r="K997" s="33"/>
    </row>
    <row r="998" spans="1:11" s="34" customFormat="1">
      <c r="A998" s="29"/>
      <c r="B998" s="29"/>
      <c r="C998" s="29"/>
      <c r="D998" s="30"/>
      <c r="E998" s="30"/>
      <c r="F998" s="40"/>
      <c r="G998" s="31"/>
      <c r="H998" s="32"/>
      <c r="I998" s="33"/>
      <c r="J998" s="33"/>
      <c r="K998" s="33"/>
    </row>
    <row r="999" spans="1:11" s="34" customFormat="1">
      <c r="A999" s="29"/>
      <c r="B999" s="29"/>
      <c r="C999" s="29"/>
      <c r="D999" s="30"/>
      <c r="E999" s="30"/>
      <c r="F999" s="40"/>
      <c r="G999" s="31"/>
      <c r="H999" s="32"/>
      <c r="I999" s="33"/>
      <c r="J999" s="33"/>
      <c r="K999" s="33"/>
    </row>
    <row r="1000" spans="1:11" s="34" customFormat="1">
      <c r="A1000" s="29"/>
      <c r="B1000" s="29"/>
      <c r="C1000" s="29"/>
      <c r="D1000" s="30"/>
      <c r="E1000" s="30"/>
      <c r="F1000" s="40"/>
      <c r="G1000" s="31"/>
      <c r="H1000" s="32"/>
      <c r="I1000" s="33"/>
      <c r="J1000" s="33"/>
      <c r="K1000" s="33"/>
    </row>
    <row r="1001" spans="1:11" s="34" customFormat="1">
      <c r="A1001" s="29"/>
      <c r="B1001" s="29"/>
      <c r="C1001" s="29"/>
      <c r="D1001" s="30"/>
      <c r="E1001" s="30"/>
      <c r="F1001" s="40"/>
      <c r="G1001" s="31"/>
      <c r="H1001" s="32"/>
      <c r="I1001" s="33"/>
      <c r="J1001" s="33"/>
      <c r="K1001" s="33"/>
    </row>
    <row r="1002" spans="1:11" s="34" customFormat="1">
      <c r="A1002" s="29"/>
      <c r="B1002" s="29"/>
      <c r="C1002" s="29"/>
      <c r="D1002" s="30"/>
      <c r="E1002" s="30"/>
      <c r="F1002" s="40"/>
      <c r="G1002" s="31"/>
      <c r="H1002" s="32"/>
      <c r="I1002" s="33"/>
      <c r="J1002" s="33"/>
      <c r="K1002" s="33"/>
    </row>
    <row r="1003" spans="1:11" s="34" customFormat="1">
      <c r="A1003" s="29"/>
      <c r="B1003" s="29"/>
      <c r="C1003" s="29"/>
      <c r="D1003" s="30"/>
      <c r="E1003" s="30"/>
      <c r="F1003" s="40"/>
      <c r="G1003" s="31"/>
      <c r="H1003" s="32"/>
      <c r="I1003" s="33"/>
      <c r="J1003" s="33"/>
      <c r="K1003" s="33"/>
    </row>
    <row r="1004" spans="1:11" s="34" customFormat="1">
      <c r="A1004" s="29"/>
      <c r="B1004" s="29"/>
      <c r="C1004" s="29"/>
      <c r="D1004" s="30"/>
      <c r="E1004" s="30"/>
      <c r="F1004" s="40"/>
      <c r="G1004" s="31"/>
      <c r="H1004" s="32"/>
      <c r="I1004" s="33"/>
      <c r="J1004" s="33"/>
      <c r="K1004" s="33"/>
    </row>
    <row r="1005" spans="1:11" s="34" customFormat="1">
      <c r="A1005" s="29"/>
      <c r="B1005" s="29"/>
      <c r="C1005" s="29"/>
      <c r="D1005" s="30"/>
      <c r="E1005" s="30"/>
      <c r="F1005" s="40"/>
      <c r="G1005" s="31"/>
      <c r="H1005" s="32"/>
      <c r="I1005" s="33"/>
      <c r="J1005" s="33"/>
      <c r="K1005" s="33"/>
    </row>
    <row r="1006" spans="1:11" s="34" customFormat="1">
      <c r="A1006" s="29"/>
      <c r="B1006" s="29"/>
      <c r="C1006" s="29"/>
      <c r="D1006" s="30"/>
      <c r="E1006" s="30"/>
      <c r="F1006" s="40"/>
      <c r="G1006" s="31"/>
      <c r="H1006" s="32"/>
      <c r="I1006" s="33"/>
      <c r="J1006" s="33"/>
      <c r="K1006" s="33"/>
    </row>
    <row r="1007" spans="1:11" s="34" customFormat="1">
      <c r="A1007" s="29"/>
      <c r="B1007" s="29"/>
      <c r="C1007" s="29"/>
      <c r="D1007" s="30"/>
      <c r="E1007" s="30"/>
      <c r="F1007" s="40"/>
      <c r="G1007" s="31"/>
      <c r="H1007" s="32"/>
      <c r="I1007" s="33"/>
      <c r="J1007" s="33"/>
      <c r="K1007" s="33"/>
    </row>
    <row r="1008" spans="1:11" s="34" customFormat="1">
      <c r="A1008" s="29"/>
      <c r="B1008" s="29"/>
      <c r="C1008" s="29"/>
      <c r="D1008" s="30"/>
      <c r="E1008" s="30"/>
      <c r="F1008" s="40"/>
      <c r="G1008" s="31"/>
      <c r="H1008" s="32"/>
      <c r="I1008" s="33"/>
      <c r="J1008" s="33"/>
      <c r="K1008" s="33"/>
    </row>
    <row r="1009" spans="1:11" s="34" customFormat="1">
      <c r="A1009" s="29"/>
      <c r="B1009" s="29"/>
      <c r="C1009" s="29"/>
      <c r="D1009" s="30"/>
      <c r="E1009" s="30"/>
      <c r="F1009" s="40"/>
      <c r="G1009" s="31"/>
      <c r="H1009" s="32"/>
      <c r="I1009" s="33"/>
      <c r="J1009" s="33"/>
      <c r="K1009" s="33"/>
    </row>
    <row r="1010" spans="1:11" s="34" customFormat="1">
      <c r="A1010" s="29"/>
      <c r="B1010" s="29"/>
      <c r="C1010" s="29"/>
      <c r="D1010" s="30"/>
      <c r="E1010" s="30"/>
      <c r="F1010" s="40"/>
      <c r="G1010" s="31"/>
      <c r="H1010" s="32"/>
      <c r="I1010" s="33"/>
      <c r="J1010" s="33"/>
      <c r="K1010" s="33"/>
    </row>
    <row r="1011" spans="1:11" s="34" customFormat="1">
      <c r="A1011" s="29"/>
      <c r="B1011" s="29"/>
      <c r="C1011" s="29"/>
      <c r="D1011" s="30"/>
      <c r="E1011" s="30"/>
      <c r="F1011" s="40"/>
      <c r="G1011" s="31"/>
      <c r="H1011" s="32"/>
      <c r="I1011" s="33"/>
      <c r="J1011" s="33"/>
      <c r="K1011" s="33"/>
    </row>
    <row r="1012" spans="1:11" s="34" customFormat="1">
      <c r="A1012" s="29"/>
      <c r="B1012" s="29"/>
      <c r="C1012" s="29"/>
      <c r="D1012" s="30"/>
      <c r="E1012" s="30"/>
      <c r="F1012" s="40"/>
      <c r="G1012" s="31"/>
      <c r="H1012" s="32"/>
      <c r="I1012" s="33"/>
      <c r="J1012" s="33"/>
      <c r="K1012" s="33"/>
    </row>
    <row r="1013" spans="1:11" s="34" customFormat="1">
      <c r="A1013" s="29"/>
      <c r="B1013" s="29"/>
      <c r="C1013" s="29"/>
      <c r="D1013" s="30"/>
      <c r="E1013" s="30"/>
      <c r="F1013" s="40"/>
      <c r="G1013" s="31"/>
      <c r="H1013" s="32"/>
      <c r="I1013" s="33"/>
      <c r="J1013" s="33"/>
      <c r="K1013" s="33"/>
    </row>
    <row r="1014" spans="1:11" s="34" customFormat="1">
      <c r="A1014" s="29"/>
      <c r="B1014" s="29"/>
      <c r="C1014" s="29"/>
      <c r="D1014" s="30"/>
      <c r="E1014" s="30"/>
      <c r="F1014" s="40"/>
      <c r="G1014" s="31"/>
      <c r="H1014" s="32"/>
      <c r="I1014" s="33"/>
      <c r="J1014" s="33"/>
      <c r="K1014" s="33"/>
    </row>
    <row r="1015" spans="1:11" s="34" customFormat="1">
      <c r="A1015" s="29"/>
      <c r="B1015" s="29"/>
      <c r="C1015" s="29"/>
      <c r="D1015" s="30"/>
      <c r="E1015" s="30"/>
      <c r="F1015" s="40"/>
      <c r="G1015" s="31"/>
      <c r="H1015" s="32"/>
      <c r="I1015" s="33"/>
      <c r="J1015" s="33"/>
      <c r="K1015" s="33"/>
    </row>
    <row r="1016" spans="1:11" s="34" customFormat="1">
      <c r="A1016" s="29"/>
      <c r="B1016" s="29"/>
      <c r="C1016" s="29"/>
      <c r="D1016" s="30"/>
      <c r="E1016" s="30"/>
      <c r="F1016" s="40"/>
      <c r="G1016" s="31"/>
      <c r="H1016" s="32"/>
      <c r="I1016" s="33"/>
      <c r="J1016" s="33"/>
      <c r="K1016" s="33"/>
    </row>
    <row r="1017" spans="1:11" s="34" customFormat="1">
      <c r="A1017" s="29"/>
      <c r="B1017" s="29"/>
      <c r="C1017" s="29"/>
      <c r="D1017" s="30"/>
      <c r="E1017" s="30"/>
      <c r="F1017" s="40"/>
      <c r="G1017" s="31"/>
      <c r="H1017" s="32"/>
      <c r="I1017" s="33"/>
      <c r="J1017" s="33"/>
      <c r="K1017" s="33"/>
    </row>
    <row r="1018" spans="1:11" s="34" customFormat="1">
      <c r="A1018" s="29"/>
      <c r="B1018" s="29"/>
      <c r="C1018" s="29"/>
      <c r="D1018" s="30"/>
      <c r="E1018" s="30"/>
      <c r="F1018" s="40"/>
      <c r="G1018" s="31"/>
      <c r="H1018" s="32"/>
      <c r="I1018" s="33"/>
      <c r="J1018" s="33"/>
      <c r="K1018" s="33"/>
    </row>
    <row r="1019" spans="1:11" s="34" customFormat="1">
      <c r="A1019" s="29"/>
      <c r="B1019" s="29"/>
      <c r="C1019" s="29"/>
      <c r="D1019" s="30"/>
      <c r="E1019" s="30"/>
      <c r="F1019" s="40"/>
      <c r="G1019" s="31"/>
      <c r="H1019" s="32"/>
      <c r="I1019" s="33"/>
      <c r="J1019" s="33"/>
      <c r="K1019" s="33"/>
    </row>
    <row r="1020" spans="1:11" s="34" customFormat="1">
      <c r="A1020" s="29"/>
      <c r="B1020" s="29"/>
      <c r="C1020" s="29"/>
      <c r="D1020" s="30"/>
      <c r="E1020" s="30"/>
      <c r="F1020" s="40"/>
      <c r="G1020" s="31"/>
      <c r="H1020" s="32"/>
      <c r="I1020" s="33"/>
      <c r="J1020" s="33"/>
      <c r="K1020" s="33"/>
    </row>
    <row r="1021" spans="1:11" s="34" customFormat="1">
      <c r="A1021" s="29"/>
      <c r="B1021" s="29"/>
      <c r="C1021" s="29"/>
      <c r="D1021" s="30"/>
      <c r="E1021" s="30"/>
      <c r="F1021" s="40"/>
      <c r="G1021" s="31"/>
      <c r="H1021" s="32"/>
      <c r="I1021" s="33"/>
      <c r="J1021" s="33"/>
      <c r="K1021" s="33"/>
    </row>
    <row r="1022" spans="1:11" s="34" customFormat="1">
      <c r="A1022" s="29"/>
      <c r="B1022" s="29"/>
      <c r="C1022" s="29"/>
      <c r="D1022" s="30"/>
      <c r="E1022" s="30"/>
      <c r="F1022" s="40"/>
      <c r="G1022" s="31"/>
      <c r="H1022" s="32"/>
      <c r="I1022" s="33"/>
      <c r="J1022" s="33"/>
      <c r="K1022" s="33"/>
    </row>
    <row r="1023" spans="1:11" s="34" customFormat="1">
      <c r="A1023" s="29"/>
      <c r="B1023" s="29"/>
      <c r="C1023" s="29"/>
      <c r="D1023" s="30"/>
      <c r="E1023" s="30"/>
      <c r="F1023" s="40"/>
      <c r="G1023" s="31"/>
      <c r="H1023" s="32"/>
      <c r="I1023" s="33"/>
      <c r="J1023" s="33"/>
      <c r="K1023" s="33"/>
    </row>
    <row r="1024" spans="1:11" s="34" customFormat="1">
      <c r="A1024" s="29"/>
      <c r="B1024" s="29"/>
      <c r="C1024" s="29"/>
      <c r="D1024" s="30"/>
      <c r="E1024" s="30"/>
      <c r="F1024" s="40"/>
      <c r="G1024" s="31"/>
      <c r="H1024" s="32"/>
      <c r="I1024" s="33"/>
      <c r="J1024" s="33"/>
      <c r="K1024" s="33"/>
    </row>
    <row r="1025" spans="1:11" s="34" customFormat="1">
      <c r="A1025" s="29"/>
      <c r="B1025" s="29"/>
      <c r="C1025" s="29"/>
      <c r="D1025" s="30"/>
      <c r="E1025" s="30"/>
      <c r="F1025" s="40"/>
      <c r="G1025" s="31"/>
      <c r="H1025" s="32"/>
      <c r="I1025" s="33"/>
      <c r="J1025" s="33"/>
      <c r="K1025" s="33"/>
    </row>
    <row r="1026" spans="1:11" s="34" customFormat="1">
      <c r="A1026" s="29"/>
      <c r="B1026" s="29"/>
      <c r="C1026" s="29"/>
      <c r="D1026" s="30"/>
      <c r="E1026" s="30"/>
      <c r="F1026" s="40"/>
      <c r="G1026" s="31"/>
      <c r="H1026" s="32"/>
      <c r="I1026" s="33"/>
      <c r="J1026" s="33"/>
      <c r="K1026" s="33"/>
    </row>
    <row r="1027" spans="1:11" s="34" customFormat="1">
      <c r="A1027" s="29"/>
      <c r="B1027" s="29"/>
      <c r="C1027" s="29"/>
      <c r="D1027" s="30"/>
      <c r="E1027" s="30"/>
      <c r="F1027" s="40"/>
      <c r="G1027" s="31"/>
      <c r="H1027" s="32"/>
      <c r="I1027" s="33"/>
      <c r="J1027" s="33"/>
      <c r="K1027" s="33"/>
    </row>
    <row r="1028" spans="1:11" s="34" customFormat="1">
      <c r="A1028" s="29"/>
      <c r="B1028" s="29"/>
      <c r="C1028" s="29"/>
      <c r="D1028" s="30"/>
      <c r="E1028" s="30"/>
      <c r="F1028" s="40"/>
      <c r="G1028" s="31"/>
      <c r="H1028" s="32"/>
      <c r="I1028" s="33"/>
      <c r="J1028" s="33"/>
      <c r="K1028" s="33"/>
    </row>
    <row r="1029" spans="1:11" s="34" customFormat="1">
      <c r="A1029" s="29"/>
      <c r="B1029" s="29"/>
      <c r="C1029" s="29"/>
      <c r="D1029" s="30"/>
      <c r="E1029" s="30"/>
      <c r="F1029" s="40"/>
      <c r="G1029" s="31"/>
      <c r="H1029" s="32"/>
      <c r="I1029" s="33"/>
      <c r="J1029" s="33"/>
      <c r="K1029" s="33"/>
    </row>
    <row r="1030" spans="1:11" s="34" customFormat="1">
      <c r="A1030" s="29"/>
      <c r="B1030" s="29"/>
      <c r="C1030" s="29"/>
      <c r="D1030" s="30"/>
      <c r="E1030" s="30"/>
      <c r="F1030" s="40"/>
      <c r="G1030" s="31"/>
      <c r="H1030" s="32"/>
      <c r="I1030" s="33"/>
      <c r="J1030" s="33"/>
      <c r="K1030" s="33"/>
    </row>
    <row r="1031" spans="1:11" s="34" customFormat="1">
      <c r="A1031" s="29"/>
      <c r="B1031" s="29"/>
      <c r="C1031" s="29"/>
      <c r="D1031" s="30"/>
      <c r="E1031" s="30"/>
      <c r="F1031" s="40"/>
      <c r="G1031" s="31"/>
      <c r="H1031" s="32"/>
      <c r="I1031" s="33"/>
      <c r="J1031" s="33"/>
      <c r="K1031" s="33"/>
    </row>
    <row r="1032" spans="1:11" s="34" customFormat="1">
      <c r="A1032" s="29"/>
      <c r="B1032" s="29"/>
      <c r="C1032" s="29"/>
      <c r="D1032" s="30"/>
      <c r="E1032" s="30"/>
      <c r="F1032" s="40"/>
      <c r="G1032" s="31"/>
      <c r="H1032" s="32"/>
      <c r="I1032" s="33"/>
      <c r="J1032" s="33"/>
      <c r="K1032" s="33"/>
    </row>
    <row r="1033" spans="1:11" s="34" customFormat="1">
      <c r="A1033" s="29"/>
      <c r="B1033" s="29"/>
      <c r="C1033" s="29"/>
      <c r="D1033" s="30"/>
      <c r="E1033" s="30"/>
      <c r="F1033" s="40"/>
      <c r="G1033" s="31"/>
      <c r="H1033" s="32"/>
      <c r="I1033" s="33"/>
      <c r="J1033" s="33"/>
      <c r="K1033" s="33"/>
    </row>
    <row r="1034" spans="1:11" s="34" customFormat="1">
      <c r="A1034" s="29"/>
      <c r="B1034" s="29"/>
      <c r="C1034" s="29"/>
      <c r="D1034" s="30"/>
      <c r="E1034" s="30"/>
      <c r="F1034" s="40"/>
      <c r="G1034" s="31"/>
      <c r="H1034" s="32"/>
      <c r="I1034" s="33"/>
      <c r="J1034" s="33"/>
      <c r="K1034" s="33"/>
    </row>
    <row r="1035" spans="1:11" s="34" customFormat="1">
      <c r="A1035" s="29"/>
      <c r="B1035" s="29"/>
      <c r="C1035" s="29"/>
      <c r="D1035" s="30"/>
      <c r="E1035" s="30"/>
      <c r="F1035" s="40"/>
      <c r="G1035" s="31"/>
      <c r="H1035" s="32"/>
      <c r="I1035" s="33"/>
      <c r="J1035" s="33"/>
      <c r="K1035" s="33"/>
    </row>
    <row r="1036" spans="1:11" s="34" customFormat="1">
      <c r="A1036" s="29"/>
      <c r="B1036" s="29"/>
      <c r="C1036" s="29"/>
      <c r="D1036" s="30"/>
      <c r="E1036" s="30"/>
      <c r="F1036" s="40"/>
      <c r="G1036" s="31"/>
      <c r="H1036" s="32"/>
      <c r="I1036" s="33"/>
      <c r="J1036" s="33"/>
      <c r="K1036" s="33"/>
    </row>
    <row r="1037" spans="1:11" s="34" customFormat="1">
      <c r="A1037" s="29"/>
      <c r="B1037" s="29"/>
      <c r="C1037" s="29"/>
      <c r="D1037" s="30"/>
      <c r="E1037" s="30"/>
      <c r="F1037" s="40"/>
      <c r="G1037" s="31"/>
      <c r="H1037" s="32"/>
      <c r="I1037" s="33"/>
      <c r="J1037" s="33"/>
      <c r="K1037" s="33"/>
    </row>
    <row r="1038" spans="1:11" s="34" customFormat="1">
      <c r="A1038" s="29"/>
      <c r="B1038" s="29"/>
      <c r="C1038" s="29"/>
      <c r="D1038" s="30"/>
      <c r="E1038" s="30"/>
      <c r="F1038" s="40"/>
      <c r="G1038" s="31"/>
      <c r="H1038" s="32"/>
      <c r="I1038" s="33"/>
      <c r="J1038" s="33"/>
      <c r="K1038" s="33"/>
    </row>
    <row r="1039" spans="1:11" s="34" customFormat="1">
      <c r="A1039" s="29"/>
      <c r="B1039" s="29"/>
      <c r="C1039" s="29"/>
      <c r="D1039" s="30"/>
      <c r="E1039" s="30"/>
      <c r="F1039" s="40"/>
      <c r="G1039" s="31"/>
      <c r="H1039" s="32"/>
      <c r="I1039" s="33"/>
      <c r="J1039" s="33"/>
      <c r="K1039" s="33"/>
    </row>
    <row r="1040" spans="1:11" s="34" customFormat="1">
      <c r="A1040" s="29"/>
      <c r="B1040" s="29"/>
      <c r="C1040" s="29"/>
      <c r="D1040" s="30"/>
      <c r="E1040" s="30"/>
      <c r="F1040" s="40"/>
      <c r="G1040" s="31"/>
      <c r="H1040" s="32"/>
      <c r="I1040" s="33"/>
      <c r="J1040" s="33"/>
      <c r="K1040" s="33"/>
    </row>
    <row r="1041" spans="1:11" s="34" customFormat="1">
      <c r="A1041" s="29"/>
      <c r="B1041" s="29"/>
      <c r="C1041" s="29"/>
      <c r="D1041" s="30"/>
      <c r="E1041" s="30"/>
      <c r="F1041" s="40"/>
      <c r="G1041" s="31"/>
      <c r="H1041" s="32"/>
      <c r="I1041" s="33"/>
      <c r="J1041" s="33"/>
      <c r="K1041" s="33"/>
    </row>
    <row r="1042" spans="1:11" s="34" customFormat="1">
      <c r="A1042" s="29"/>
      <c r="B1042" s="29"/>
      <c r="C1042" s="29"/>
      <c r="D1042" s="30"/>
      <c r="E1042" s="30"/>
      <c r="F1042" s="40"/>
      <c r="G1042" s="31"/>
      <c r="H1042" s="32"/>
      <c r="I1042" s="33"/>
      <c r="J1042" s="33"/>
      <c r="K1042" s="33"/>
    </row>
    <row r="1043" spans="1:11" s="34" customFormat="1">
      <c r="A1043" s="29"/>
      <c r="B1043" s="29"/>
      <c r="C1043" s="29"/>
      <c r="D1043" s="30"/>
      <c r="E1043" s="30"/>
      <c r="F1043" s="40"/>
      <c r="G1043" s="31"/>
      <c r="H1043" s="32"/>
      <c r="I1043" s="33"/>
      <c r="J1043" s="33"/>
      <c r="K1043" s="33"/>
    </row>
    <row r="1044" spans="1:11" s="34" customFormat="1">
      <c r="A1044" s="29"/>
      <c r="B1044" s="29"/>
      <c r="C1044" s="29"/>
      <c r="D1044" s="30"/>
      <c r="E1044" s="30"/>
      <c r="F1044" s="40"/>
      <c r="G1044" s="31"/>
      <c r="H1044" s="32"/>
      <c r="I1044" s="33"/>
      <c r="J1044" s="33"/>
      <c r="K1044" s="33"/>
    </row>
    <row r="1045" spans="1:11" s="34" customFormat="1">
      <c r="A1045" s="29"/>
      <c r="B1045" s="29"/>
      <c r="C1045" s="29"/>
      <c r="D1045" s="30"/>
      <c r="E1045" s="30"/>
      <c r="F1045" s="40"/>
      <c r="G1045" s="31"/>
      <c r="H1045" s="32"/>
      <c r="I1045" s="33"/>
      <c r="J1045" s="33"/>
      <c r="K1045" s="33"/>
    </row>
    <row r="1046" spans="1:11" s="34" customFormat="1">
      <c r="A1046" s="29"/>
      <c r="B1046" s="29"/>
      <c r="C1046" s="29"/>
      <c r="D1046" s="30"/>
      <c r="E1046" s="30"/>
      <c r="F1046" s="40"/>
      <c r="G1046" s="31"/>
      <c r="H1046" s="32"/>
      <c r="I1046" s="33"/>
      <c r="J1046" s="33"/>
      <c r="K1046" s="33"/>
    </row>
    <row r="1047" spans="1:11" s="34" customFormat="1">
      <c r="A1047" s="29"/>
      <c r="B1047" s="29"/>
      <c r="C1047" s="29"/>
      <c r="D1047" s="30"/>
      <c r="E1047" s="30"/>
      <c r="F1047" s="40"/>
      <c r="G1047" s="31"/>
      <c r="H1047" s="32"/>
      <c r="I1047" s="33"/>
      <c r="J1047" s="33"/>
      <c r="K1047" s="33"/>
    </row>
    <row r="1048" spans="1:11" s="34" customFormat="1">
      <c r="A1048" s="29"/>
      <c r="B1048" s="29"/>
      <c r="C1048" s="29"/>
      <c r="D1048" s="30"/>
      <c r="E1048" s="30"/>
      <c r="F1048" s="40"/>
      <c r="G1048" s="31"/>
      <c r="H1048" s="32"/>
      <c r="I1048" s="33"/>
      <c r="J1048" s="33"/>
      <c r="K1048" s="33"/>
    </row>
    <row r="1049" spans="1:11" s="34" customFormat="1">
      <c r="A1049" s="29"/>
      <c r="B1049" s="29"/>
      <c r="C1049" s="29"/>
      <c r="D1049" s="30"/>
      <c r="E1049" s="30"/>
      <c r="F1049" s="40"/>
      <c r="G1049" s="31"/>
      <c r="H1049" s="32"/>
      <c r="I1049" s="33"/>
      <c r="J1049" s="33"/>
      <c r="K1049" s="33"/>
    </row>
    <row r="1050" spans="1:11" s="34" customFormat="1">
      <c r="A1050" s="29"/>
      <c r="B1050" s="29"/>
      <c r="C1050" s="29"/>
      <c r="D1050" s="30"/>
      <c r="E1050" s="30"/>
      <c r="F1050" s="40"/>
      <c r="G1050" s="31"/>
      <c r="H1050" s="32"/>
      <c r="I1050" s="33"/>
      <c r="J1050" s="33"/>
      <c r="K1050" s="33"/>
    </row>
    <row r="1051" spans="1:11" s="34" customFormat="1">
      <c r="A1051" s="29"/>
      <c r="B1051" s="29"/>
      <c r="C1051" s="29"/>
      <c r="D1051" s="30"/>
      <c r="E1051" s="30"/>
      <c r="F1051" s="40"/>
      <c r="G1051" s="31"/>
      <c r="H1051" s="32"/>
      <c r="I1051" s="33"/>
      <c r="J1051" s="33"/>
      <c r="K1051" s="33"/>
    </row>
    <row r="1052" spans="1:11" s="34" customFormat="1">
      <c r="A1052" s="29"/>
      <c r="B1052" s="29"/>
      <c r="C1052" s="29"/>
      <c r="D1052" s="30"/>
      <c r="E1052" s="30"/>
      <c r="F1052" s="40"/>
      <c r="G1052" s="31"/>
      <c r="H1052" s="32"/>
      <c r="I1052" s="33"/>
      <c r="J1052" s="33"/>
      <c r="K1052" s="33"/>
    </row>
    <row r="1053" spans="1:11" s="34" customFormat="1">
      <c r="A1053" s="29"/>
      <c r="B1053" s="29"/>
      <c r="C1053" s="29"/>
      <c r="D1053" s="30"/>
      <c r="E1053" s="30"/>
      <c r="F1053" s="40"/>
      <c r="G1053" s="31"/>
      <c r="H1053" s="32"/>
      <c r="I1053" s="33"/>
      <c r="J1053" s="33"/>
      <c r="K1053" s="33"/>
    </row>
    <row r="1054" spans="1:11" s="34" customFormat="1">
      <c r="A1054" s="29"/>
      <c r="B1054" s="29"/>
      <c r="C1054" s="29"/>
      <c r="D1054" s="30"/>
      <c r="E1054" s="30"/>
      <c r="F1054" s="40"/>
      <c r="G1054" s="31"/>
      <c r="H1054" s="32"/>
      <c r="I1054" s="33"/>
      <c r="J1054" s="33"/>
      <c r="K1054" s="33"/>
    </row>
    <row r="1055" spans="1:11" s="34" customFormat="1">
      <c r="A1055" s="29"/>
      <c r="B1055" s="29"/>
      <c r="C1055" s="29"/>
      <c r="D1055" s="30"/>
      <c r="E1055" s="30"/>
      <c r="F1055" s="40"/>
      <c r="G1055" s="31"/>
      <c r="H1055" s="32"/>
      <c r="I1055" s="33"/>
      <c r="J1055" s="33"/>
      <c r="K1055" s="33"/>
    </row>
    <row r="1056" spans="1:11" s="34" customFormat="1">
      <c r="A1056" s="29"/>
      <c r="B1056" s="29"/>
      <c r="C1056" s="29"/>
      <c r="D1056" s="30"/>
      <c r="E1056" s="30"/>
      <c r="F1056" s="40"/>
      <c r="G1056" s="31"/>
      <c r="H1056" s="32"/>
      <c r="I1056" s="33"/>
      <c r="J1056" s="33"/>
      <c r="K1056" s="33"/>
    </row>
    <row r="1057" spans="1:11" s="34" customFormat="1">
      <c r="A1057" s="29"/>
      <c r="B1057" s="29"/>
      <c r="C1057" s="29"/>
      <c r="D1057" s="30"/>
      <c r="E1057" s="30"/>
      <c r="F1057" s="40"/>
      <c r="G1057" s="31"/>
      <c r="H1057" s="32"/>
      <c r="I1057" s="33"/>
      <c r="J1057" s="33"/>
      <c r="K1057" s="33"/>
    </row>
    <row r="1058" spans="1:11" s="34" customFormat="1">
      <c r="A1058" s="29"/>
      <c r="B1058" s="29"/>
      <c r="C1058" s="29"/>
      <c r="D1058" s="30"/>
      <c r="E1058" s="30"/>
      <c r="F1058" s="40"/>
      <c r="G1058" s="31"/>
      <c r="H1058" s="32"/>
      <c r="I1058" s="33"/>
      <c r="J1058" s="33"/>
      <c r="K1058" s="33"/>
    </row>
    <row r="1059" spans="1:11" s="34" customFormat="1">
      <c r="A1059" s="29"/>
      <c r="B1059" s="29"/>
      <c r="C1059" s="29"/>
      <c r="D1059" s="30"/>
      <c r="E1059" s="30"/>
      <c r="F1059" s="40"/>
      <c r="G1059" s="31"/>
      <c r="H1059" s="32"/>
      <c r="I1059" s="33"/>
      <c r="J1059" s="33"/>
      <c r="K1059" s="33"/>
    </row>
    <row r="1060" spans="1:11" s="34" customFormat="1">
      <c r="A1060" s="29"/>
      <c r="B1060" s="29"/>
      <c r="C1060" s="29"/>
      <c r="D1060" s="30"/>
      <c r="E1060" s="30"/>
      <c r="F1060" s="40"/>
      <c r="G1060" s="31"/>
      <c r="H1060" s="32"/>
      <c r="I1060" s="33"/>
      <c r="J1060" s="33"/>
      <c r="K1060" s="33"/>
    </row>
    <row r="1061" spans="1:11" s="34" customFormat="1">
      <c r="A1061" s="29"/>
      <c r="B1061" s="29"/>
      <c r="C1061" s="29"/>
      <c r="D1061" s="30"/>
      <c r="E1061" s="30"/>
      <c r="F1061" s="40"/>
      <c r="G1061" s="31"/>
      <c r="H1061" s="32"/>
      <c r="I1061" s="33"/>
      <c r="J1061" s="33"/>
      <c r="K1061" s="33"/>
    </row>
    <row r="1062" spans="1:11" s="34" customFormat="1">
      <c r="A1062" s="29"/>
      <c r="B1062" s="29"/>
      <c r="C1062" s="29"/>
      <c r="D1062" s="30"/>
      <c r="E1062" s="30"/>
      <c r="F1062" s="40"/>
      <c r="G1062" s="31"/>
      <c r="H1062" s="32"/>
      <c r="I1062" s="33"/>
      <c r="J1062" s="33"/>
      <c r="K1062" s="33"/>
    </row>
    <row r="1063" spans="1:11" s="34" customFormat="1">
      <c r="A1063" s="29"/>
      <c r="B1063" s="29"/>
      <c r="C1063" s="29"/>
      <c r="D1063" s="30"/>
      <c r="E1063" s="30"/>
      <c r="F1063" s="40"/>
      <c r="G1063" s="31"/>
      <c r="H1063" s="32"/>
      <c r="I1063" s="33"/>
      <c r="J1063" s="33"/>
      <c r="K1063" s="33"/>
    </row>
    <row r="1064" spans="1:11" s="34" customFormat="1">
      <c r="A1064" s="29"/>
      <c r="B1064" s="29"/>
      <c r="C1064" s="29"/>
      <c r="D1064" s="30"/>
      <c r="E1064" s="30"/>
      <c r="F1064" s="40"/>
      <c r="G1064" s="31"/>
      <c r="H1064" s="32"/>
      <c r="I1064" s="33"/>
      <c r="J1064" s="33"/>
      <c r="K1064" s="33"/>
    </row>
    <row r="1065" spans="1:11" s="34" customFormat="1">
      <c r="A1065" s="29"/>
      <c r="B1065" s="29"/>
      <c r="C1065" s="29"/>
      <c r="D1065" s="30"/>
      <c r="E1065" s="30"/>
      <c r="F1065" s="40"/>
      <c r="G1065" s="31"/>
      <c r="H1065" s="32"/>
      <c r="I1065" s="33"/>
      <c r="J1065" s="33"/>
      <c r="K1065" s="33"/>
    </row>
    <row r="1066" spans="1:11" s="34" customFormat="1">
      <c r="A1066" s="29"/>
      <c r="B1066" s="29"/>
      <c r="C1066" s="29"/>
      <c r="D1066" s="30"/>
      <c r="E1066" s="30"/>
      <c r="F1066" s="40"/>
      <c r="G1066" s="31"/>
      <c r="H1066" s="32"/>
      <c r="I1066" s="33"/>
      <c r="J1066" s="33"/>
      <c r="K1066" s="33"/>
    </row>
    <row r="1067" spans="1:11" s="34" customFormat="1">
      <c r="A1067" s="29"/>
      <c r="B1067" s="29"/>
      <c r="C1067" s="29"/>
      <c r="D1067" s="30"/>
      <c r="E1067" s="30"/>
      <c r="F1067" s="40"/>
      <c r="G1067" s="31"/>
      <c r="H1067" s="32"/>
      <c r="I1067" s="33"/>
      <c r="J1067" s="33"/>
      <c r="K1067" s="33"/>
    </row>
    <row r="1068" spans="1:11" s="34" customFormat="1">
      <c r="A1068" s="29"/>
      <c r="B1068" s="29"/>
      <c r="C1068" s="29"/>
      <c r="D1068" s="30"/>
      <c r="E1068" s="30"/>
      <c r="F1068" s="40"/>
      <c r="G1068" s="31"/>
      <c r="H1068" s="32"/>
      <c r="I1068" s="33"/>
      <c r="J1068" s="33"/>
      <c r="K1068" s="33"/>
    </row>
    <row r="1069" spans="1:11" s="34" customFormat="1">
      <c r="A1069" s="29"/>
      <c r="B1069" s="29"/>
      <c r="C1069" s="29"/>
      <c r="D1069" s="30"/>
      <c r="E1069" s="30"/>
      <c r="F1069" s="40"/>
      <c r="G1069" s="31"/>
      <c r="H1069" s="32"/>
      <c r="I1069" s="33"/>
      <c r="J1069" s="33"/>
      <c r="K1069" s="33"/>
    </row>
    <row r="1070" spans="1:11" s="34" customFormat="1">
      <c r="A1070" s="29"/>
      <c r="B1070" s="29"/>
      <c r="C1070" s="29"/>
      <c r="D1070" s="30"/>
      <c r="E1070" s="30"/>
      <c r="F1070" s="40"/>
      <c r="G1070" s="31"/>
      <c r="H1070" s="32"/>
      <c r="I1070" s="33"/>
      <c r="J1070" s="33"/>
      <c r="K1070" s="33"/>
    </row>
    <row r="1071" spans="1:11" s="34" customFormat="1">
      <c r="A1071" s="29"/>
      <c r="B1071" s="29"/>
      <c r="C1071" s="29"/>
      <c r="D1071" s="30"/>
      <c r="E1071" s="30"/>
      <c r="F1071" s="40"/>
      <c r="G1071" s="31"/>
      <c r="H1071" s="32"/>
      <c r="I1071" s="33"/>
      <c r="J1071" s="33"/>
      <c r="K1071" s="33"/>
    </row>
    <row r="1072" spans="1:11" s="34" customFormat="1">
      <c r="A1072" s="29"/>
      <c r="B1072" s="29"/>
      <c r="C1072" s="29"/>
      <c r="D1072" s="30"/>
      <c r="E1072" s="30"/>
      <c r="F1072" s="40"/>
      <c r="G1072" s="31"/>
      <c r="H1072" s="32"/>
      <c r="I1072" s="33"/>
      <c r="J1072" s="33"/>
      <c r="K1072" s="33"/>
    </row>
    <row r="1073" spans="1:11" s="34" customFormat="1">
      <c r="A1073" s="29"/>
      <c r="B1073" s="29"/>
      <c r="C1073" s="29"/>
      <c r="D1073" s="30"/>
      <c r="E1073" s="30"/>
      <c r="F1073" s="40"/>
      <c r="G1073" s="31"/>
      <c r="H1073" s="32"/>
      <c r="I1073" s="33"/>
      <c r="J1073" s="33"/>
      <c r="K1073" s="33"/>
    </row>
    <row r="1074" spans="1:11" s="34" customFormat="1">
      <c r="A1074" s="29"/>
      <c r="B1074" s="29"/>
      <c r="C1074" s="29"/>
      <c r="D1074" s="30"/>
      <c r="E1074" s="30"/>
      <c r="F1074" s="40"/>
      <c r="G1074" s="31"/>
      <c r="H1074" s="32"/>
      <c r="I1074" s="33"/>
      <c r="J1074" s="33"/>
      <c r="K1074" s="33"/>
    </row>
    <row r="1075" spans="1:11" s="34" customFormat="1">
      <c r="A1075" s="29"/>
      <c r="B1075" s="29"/>
      <c r="C1075" s="29"/>
      <c r="D1075" s="30"/>
      <c r="E1075" s="30"/>
      <c r="F1075" s="40"/>
      <c r="G1075" s="31"/>
      <c r="H1075" s="32"/>
      <c r="I1075" s="33"/>
      <c r="J1075" s="33"/>
      <c r="K1075" s="33"/>
    </row>
    <row r="1076" spans="1:11" s="34" customFormat="1">
      <c r="A1076" s="29"/>
      <c r="B1076" s="29"/>
      <c r="C1076" s="29"/>
      <c r="D1076" s="30"/>
      <c r="E1076" s="30"/>
      <c r="F1076" s="40"/>
      <c r="G1076" s="31"/>
      <c r="H1076" s="32"/>
      <c r="I1076" s="33"/>
      <c r="J1076" s="33"/>
      <c r="K1076" s="33"/>
    </row>
    <row r="1077" spans="1:11" s="34" customFormat="1">
      <c r="A1077" s="29"/>
      <c r="B1077" s="29"/>
      <c r="C1077" s="29"/>
      <c r="D1077" s="30"/>
      <c r="E1077" s="30"/>
      <c r="F1077" s="40"/>
      <c r="G1077" s="31"/>
      <c r="H1077" s="32"/>
      <c r="I1077" s="33"/>
      <c r="J1077" s="33"/>
      <c r="K1077" s="33"/>
    </row>
    <row r="1078" spans="1:11" s="34" customFormat="1">
      <c r="A1078" s="29"/>
      <c r="B1078" s="29"/>
      <c r="C1078" s="29"/>
      <c r="D1078" s="30"/>
      <c r="E1078" s="30"/>
      <c r="F1078" s="40"/>
      <c r="G1078" s="31"/>
      <c r="H1078" s="32"/>
      <c r="I1078" s="33"/>
      <c r="J1078" s="33"/>
      <c r="K1078" s="33"/>
    </row>
    <row r="1079" spans="1:11" s="34" customFormat="1">
      <c r="A1079" s="29"/>
      <c r="B1079" s="29"/>
      <c r="C1079" s="29"/>
      <c r="D1079" s="30"/>
      <c r="E1079" s="30"/>
      <c r="F1079" s="40"/>
      <c r="G1079" s="31"/>
      <c r="H1079" s="32"/>
      <c r="I1079" s="33"/>
      <c r="J1079" s="33"/>
      <c r="K1079" s="33"/>
    </row>
    <row r="1080" spans="1:11" s="34" customFormat="1">
      <c r="A1080" s="29"/>
      <c r="B1080" s="29"/>
      <c r="C1080" s="29"/>
      <c r="D1080" s="30"/>
      <c r="E1080" s="30"/>
      <c r="F1080" s="40"/>
      <c r="G1080" s="31"/>
      <c r="H1080" s="32"/>
      <c r="I1080" s="33"/>
      <c r="J1080" s="33"/>
      <c r="K1080" s="33"/>
    </row>
    <row r="1081" spans="1:11" s="34" customFormat="1">
      <c r="A1081" s="29"/>
      <c r="B1081" s="29"/>
      <c r="C1081" s="29"/>
      <c r="D1081" s="30"/>
      <c r="E1081" s="30"/>
      <c r="F1081" s="40"/>
      <c r="G1081" s="31"/>
      <c r="H1081" s="32"/>
      <c r="I1081" s="33"/>
      <c r="J1081" s="33"/>
      <c r="K1081" s="33"/>
    </row>
    <row r="1082" spans="1:11" s="34" customFormat="1">
      <c r="A1082" s="29"/>
      <c r="B1082" s="29"/>
      <c r="C1082" s="29"/>
      <c r="D1082" s="30"/>
      <c r="E1082" s="30"/>
      <c r="F1082" s="40"/>
      <c r="G1082" s="31"/>
      <c r="H1082" s="32"/>
      <c r="I1082" s="33"/>
      <c r="J1082" s="33"/>
      <c r="K1082" s="33"/>
    </row>
    <row r="1083" spans="1:11" s="34" customFormat="1">
      <c r="A1083" s="29"/>
      <c r="B1083" s="29"/>
      <c r="C1083" s="29"/>
      <c r="D1083" s="30"/>
      <c r="E1083" s="30"/>
      <c r="F1083" s="40"/>
      <c r="G1083" s="31"/>
      <c r="H1083" s="32"/>
      <c r="I1083" s="33"/>
      <c r="J1083" s="33"/>
      <c r="K1083" s="33"/>
    </row>
    <row r="1084" spans="1:11" s="34" customFormat="1">
      <c r="A1084" s="29"/>
      <c r="B1084" s="29"/>
      <c r="C1084" s="29"/>
      <c r="D1084" s="30"/>
      <c r="E1084" s="30"/>
      <c r="F1084" s="40"/>
      <c r="G1084" s="31"/>
      <c r="H1084" s="32"/>
      <c r="I1084" s="33"/>
      <c r="J1084" s="33"/>
      <c r="K1084" s="33"/>
    </row>
    <row r="1085" spans="1:11" s="34" customFormat="1">
      <c r="A1085" s="29"/>
      <c r="B1085" s="29"/>
      <c r="C1085" s="29"/>
      <c r="D1085" s="30"/>
      <c r="E1085" s="30"/>
      <c r="F1085" s="40"/>
      <c r="G1085" s="31"/>
      <c r="H1085" s="32"/>
      <c r="I1085" s="33"/>
      <c r="J1085" s="33"/>
      <c r="K1085" s="33"/>
    </row>
    <row r="1086" spans="1:11" s="34" customFormat="1">
      <c r="A1086" s="29"/>
      <c r="B1086" s="29"/>
      <c r="C1086" s="29"/>
      <c r="D1086" s="30"/>
      <c r="E1086" s="30"/>
      <c r="F1086" s="40"/>
      <c r="G1086" s="31"/>
      <c r="H1086" s="32"/>
      <c r="I1086" s="33"/>
      <c r="J1086" s="33"/>
      <c r="K1086" s="33"/>
    </row>
    <row r="1087" spans="1:11" s="34" customFormat="1">
      <c r="A1087" s="29"/>
      <c r="B1087" s="29"/>
      <c r="C1087" s="29"/>
      <c r="D1087" s="30"/>
      <c r="E1087" s="30"/>
      <c r="F1087" s="40"/>
      <c r="G1087" s="31"/>
      <c r="H1087" s="32"/>
      <c r="I1087" s="33"/>
      <c r="J1087" s="33"/>
      <c r="K1087" s="33"/>
    </row>
    <row r="1088" spans="1:11" s="34" customFormat="1">
      <c r="A1088" s="29"/>
      <c r="B1088" s="29"/>
      <c r="C1088" s="29"/>
      <c r="D1088" s="30"/>
      <c r="E1088" s="30"/>
      <c r="F1088" s="40"/>
      <c r="G1088" s="31"/>
      <c r="H1088" s="32"/>
      <c r="I1088" s="33"/>
      <c r="J1088" s="33"/>
      <c r="K1088" s="33"/>
    </row>
    <row r="1089" spans="1:11" s="34" customFormat="1">
      <c r="A1089" s="29"/>
      <c r="B1089" s="29"/>
      <c r="C1089" s="29"/>
      <c r="D1089" s="30"/>
      <c r="E1089" s="30"/>
      <c r="F1089" s="40"/>
      <c r="G1089" s="31"/>
      <c r="H1089" s="32"/>
      <c r="I1089" s="33"/>
      <c r="J1089" s="33"/>
      <c r="K1089" s="33"/>
    </row>
    <row r="1090" spans="1:11" s="34" customFormat="1">
      <c r="A1090" s="29"/>
      <c r="B1090" s="29"/>
      <c r="C1090" s="29"/>
      <c r="D1090" s="30"/>
      <c r="E1090" s="30"/>
      <c r="F1090" s="40"/>
      <c r="G1090" s="31"/>
      <c r="H1090" s="32"/>
      <c r="I1090" s="33"/>
      <c r="J1090" s="33"/>
      <c r="K1090" s="33"/>
    </row>
    <row r="1091" spans="1:11" s="34" customFormat="1">
      <c r="A1091" s="29"/>
      <c r="B1091" s="29"/>
      <c r="C1091" s="29"/>
      <c r="D1091" s="30"/>
      <c r="E1091" s="30"/>
      <c r="F1091" s="40"/>
      <c r="G1091" s="31"/>
      <c r="H1091" s="32"/>
      <c r="I1091" s="33"/>
      <c r="J1091" s="33"/>
      <c r="K1091" s="33"/>
    </row>
    <row r="1092" spans="1:11" s="34" customFormat="1">
      <c r="A1092" s="29"/>
      <c r="B1092" s="29"/>
      <c r="C1092" s="29"/>
      <c r="D1092" s="30"/>
      <c r="E1092" s="30"/>
      <c r="F1092" s="40"/>
      <c r="G1092" s="31"/>
      <c r="H1092" s="32"/>
      <c r="I1092" s="33"/>
      <c r="J1092" s="33"/>
      <c r="K1092" s="33"/>
    </row>
    <row r="1093" spans="1:11" s="34" customFormat="1">
      <c r="A1093" s="29"/>
      <c r="B1093" s="29"/>
      <c r="C1093" s="29"/>
      <c r="D1093" s="30"/>
      <c r="E1093" s="30"/>
      <c r="F1093" s="40"/>
      <c r="G1093" s="31"/>
      <c r="H1093" s="32"/>
      <c r="I1093" s="33"/>
      <c r="J1093" s="33"/>
      <c r="K1093" s="33"/>
    </row>
    <row r="1094" spans="1:11" s="34" customFormat="1">
      <c r="A1094" s="29"/>
      <c r="B1094" s="29"/>
      <c r="C1094" s="29"/>
      <c r="D1094" s="30"/>
      <c r="E1094" s="30"/>
      <c r="F1094" s="40"/>
      <c r="G1094" s="31"/>
      <c r="H1094" s="32"/>
      <c r="I1094" s="33"/>
      <c r="J1094" s="33"/>
      <c r="K1094" s="33"/>
    </row>
    <row r="1095" spans="1:11" s="34" customFormat="1">
      <c r="A1095" s="29"/>
      <c r="B1095" s="29"/>
      <c r="C1095" s="29"/>
      <c r="D1095" s="30"/>
      <c r="E1095" s="30"/>
      <c r="F1095" s="40"/>
      <c r="G1095" s="31"/>
      <c r="H1095" s="32"/>
      <c r="I1095" s="33"/>
      <c r="J1095" s="33"/>
      <c r="K1095" s="33"/>
    </row>
    <row r="1096" spans="1:11" s="34" customFormat="1">
      <c r="A1096" s="29"/>
      <c r="B1096" s="29"/>
      <c r="C1096" s="29"/>
      <c r="D1096" s="30"/>
      <c r="E1096" s="30"/>
      <c r="F1096" s="40"/>
      <c r="G1096" s="31"/>
      <c r="H1096" s="32"/>
      <c r="I1096" s="33"/>
      <c r="J1096" s="33"/>
      <c r="K1096" s="33"/>
    </row>
    <row r="1097" spans="1:11" s="34" customFormat="1">
      <c r="A1097" s="29"/>
      <c r="B1097" s="29"/>
      <c r="C1097" s="29"/>
      <c r="D1097" s="30"/>
      <c r="E1097" s="30"/>
      <c r="F1097" s="40"/>
      <c r="G1097" s="31"/>
      <c r="H1097" s="32"/>
      <c r="I1097" s="33"/>
      <c r="J1097" s="33"/>
      <c r="K1097" s="33"/>
    </row>
    <row r="1098" spans="1:11" s="34" customFormat="1">
      <c r="A1098" s="29"/>
      <c r="B1098" s="29"/>
      <c r="C1098" s="29"/>
      <c r="D1098" s="30"/>
      <c r="E1098" s="30"/>
      <c r="F1098" s="40"/>
      <c r="G1098" s="31"/>
      <c r="H1098" s="32"/>
      <c r="I1098" s="33"/>
      <c r="J1098" s="33"/>
      <c r="K1098" s="33"/>
    </row>
    <row r="1099" spans="1:11" s="34" customFormat="1">
      <c r="A1099" s="29"/>
      <c r="B1099" s="29"/>
      <c r="C1099" s="29"/>
      <c r="D1099" s="30"/>
      <c r="E1099" s="30"/>
      <c r="F1099" s="40"/>
      <c r="G1099" s="31"/>
      <c r="H1099" s="32"/>
      <c r="I1099" s="33"/>
      <c r="J1099" s="33"/>
      <c r="K1099" s="33"/>
    </row>
    <row r="1100" spans="1:11" s="34" customFormat="1">
      <c r="A1100" s="29"/>
      <c r="B1100" s="29"/>
      <c r="C1100" s="29"/>
      <c r="D1100" s="30"/>
      <c r="E1100" s="30"/>
      <c r="F1100" s="40"/>
      <c r="G1100" s="31"/>
      <c r="H1100" s="32"/>
      <c r="I1100" s="33"/>
      <c r="J1100" s="33"/>
      <c r="K1100" s="33"/>
    </row>
    <row r="1101" spans="1:11" s="34" customFormat="1">
      <c r="A1101" s="29"/>
      <c r="B1101" s="29"/>
      <c r="C1101" s="29"/>
      <c r="D1101" s="30"/>
      <c r="E1101" s="30"/>
      <c r="F1101" s="40"/>
      <c r="G1101" s="31"/>
      <c r="H1101" s="32"/>
      <c r="I1101" s="33"/>
      <c r="J1101" s="33"/>
      <c r="K1101" s="33"/>
    </row>
    <row r="1102" spans="1:11" s="34" customFormat="1">
      <c r="A1102" s="29"/>
      <c r="B1102" s="29"/>
      <c r="C1102" s="29"/>
      <c r="D1102" s="30"/>
      <c r="E1102" s="30"/>
      <c r="F1102" s="40"/>
      <c r="G1102" s="31"/>
      <c r="H1102" s="32"/>
      <c r="I1102" s="33"/>
      <c r="J1102" s="33"/>
      <c r="K1102" s="33"/>
    </row>
    <row r="1103" spans="1:11" s="34" customFormat="1">
      <c r="A1103" s="29"/>
      <c r="B1103" s="29"/>
      <c r="C1103" s="29"/>
      <c r="D1103" s="30"/>
      <c r="E1103" s="30"/>
      <c r="F1103" s="40"/>
      <c r="G1103" s="31"/>
      <c r="H1103" s="32"/>
      <c r="I1103" s="33"/>
      <c r="J1103" s="33"/>
      <c r="K1103" s="33"/>
    </row>
    <row r="1104" spans="1:11" s="34" customFormat="1">
      <c r="A1104" s="29"/>
      <c r="B1104" s="29"/>
      <c r="C1104" s="29"/>
      <c r="D1104" s="30"/>
      <c r="E1104" s="30"/>
      <c r="F1104" s="40"/>
      <c r="G1104" s="31"/>
      <c r="H1104" s="32"/>
      <c r="I1104" s="33"/>
      <c r="J1104" s="33"/>
      <c r="K1104" s="33"/>
    </row>
    <row r="1105" spans="1:11" s="34" customFormat="1">
      <c r="A1105" s="29"/>
      <c r="B1105" s="29"/>
      <c r="C1105" s="29"/>
      <c r="D1105" s="30"/>
      <c r="E1105" s="30"/>
      <c r="F1105" s="40"/>
      <c r="G1105" s="31"/>
      <c r="H1105" s="32"/>
      <c r="I1105" s="33"/>
      <c r="J1105" s="33"/>
      <c r="K1105" s="33"/>
    </row>
    <row r="1106" spans="1:11" s="34" customFormat="1">
      <c r="A1106" s="29"/>
      <c r="B1106" s="29"/>
      <c r="C1106" s="29"/>
      <c r="D1106" s="30"/>
      <c r="E1106" s="30"/>
      <c r="F1106" s="40"/>
      <c r="G1106" s="31"/>
      <c r="H1106" s="32"/>
      <c r="I1106" s="33"/>
      <c r="J1106" s="33"/>
      <c r="K1106" s="33"/>
    </row>
    <row r="1107" spans="1:11" s="34" customFormat="1">
      <c r="A1107" s="29"/>
      <c r="B1107" s="29"/>
      <c r="C1107" s="29"/>
      <c r="D1107" s="30"/>
      <c r="E1107" s="30"/>
      <c r="F1107" s="40"/>
      <c r="G1107" s="31"/>
      <c r="H1107" s="32"/>
      <c r="I1107" s="33"/>
      <c r="J1107" s="33"/>
      <c r="K1107" s="33"/>
    </row>
    <row r="1108" spans="1:11" s="34" customFormat="1">
      <c r="A1108" s="29"/>
      <c r="B1108" s="29"/>
      <c r="C1108" s="29"/>
      <c r="D1108" s="30"/>
      <c r="E1108" s="30"/>
      <c r="F1108" s="40"/>
      <c r="G1108" s="31"/>
      <c r="H1108" s="32"/>
      <c r="I1108" s="33"/>
      <c r="J1108" s="33"/>
      <c r="K1108" s="33"/>
    </row>
    <row r="1109" spans="1:11" s="34" customFormat="1">
      <c r="A1109" s="29"/>
      <c r="B1109" s="29"/>
      <c r="C1109" s="29"/>
      <c r="D1109" s="30"/>
      <c r="E1109" s="30"/>
      <c r="F1109" s="40"/>
      <c r="G1109" s="31"/>
      <c r="H1109" s="32"/>
      <c r="I1109" s="33"/>
      <c r="J1109" s="33"/>
      <c r="K1109" s="33"/>
    </row>
    <row r="1110" spans="1:11" s="34" customFormat="1">
      <c r="A1110" s="29"/>
      <c r="B1110" s="29"/>
      <c r="C1110" s="29"/>
      <c r="D1110" s="30"/>
      <c r="E1110" s="30"/>
      <c r="F1110" s="40"/>
      <c r="G1110" s="31"/>
      <c r="H1110" s="32"/>
      <c r="I1110" s="33"/>
      <c r="J1110" s="33"/>
      <c r="K1110" s="33"/>
    </row>
    <row r="1111" spans="1:11" s="34" customFormat="1">
      <c r="A1111" s="29"/>
      <c r="B1111" s="29"/>
      <c r="C1111" s="29"/>
      <c r="D1111" s="30"/>
      <c r="E1111" s="30"/>
      <c r="F1111" s="40"/>
      <c r="G1111" s="31"/>
      <c r="H1111" s="32"/>
      <c r="I1111" s="33"/>
      <c r="J1111" s="33"/>
      <c r="K1111" s="33"/>
    </row>
    <row r="1112" spans="1:11" s="34" customFormat="1">
      <c r="A1112" s="29"/>
      <c r="B1112" s="29"/>
      <c r="C1112" s="29"/>
      <c r="D1112" s="30"/>
      <c r="E1112" s="30"/>
      <c r="F1112" s="40"/>
      <c r="G1112" s="31"/>
      <c r="H1112" s="32"/>
      <c r="I1112" s="33"/>
      <c r="J1112" s="33"/>
      <c r="K1112" s="33"/>
    </row>
    <row r="1113" spans="1:11" s="34" customFormat="1">
      <c r="A1113" s="29"/>
      <c r="B1113" s="29"/>
      <c r="C1113" s="29"/>
      <c r="D1113" s="30"/>
      <c r="E1113" s="30"/>
      <c r="F1113" s="40"/>
      <c r="G1113" s="31"/>
      <c r="H1113" s="32"/>
      <c r="I1113" s="33"/>
      <c r="J1113" s="33"/>
      <c r="K1113" s="33"/>
    </row>
    <row r="1114" spans="1:11" s="34" customFormat="1">
      <c r="A1114" s="29"/>
      <c r="B1114" s="29"/>
      <c r="C1114" s="29"/>
      <c r="D1114" s="30"/>
      <c r="E1114" s="30"/>
      <c r="F1114" s="40"/>
      <c r="G1114" s="31"/>
      <c r="H1114" s="32"/>
      <c r="I1114" s="33"/>
      <c r="J1114" s="33"/>
      <c r="K1114" s="33"/>
    </row>
    <row r="1115" spans="1:11" s="34" customFormat="1">
      <c r="A1115" s="29"/>
      <c r="B1115" s="29"/>
      <c r="C1115" s="29"/>
      <c r="D1115" s="30"/>
      <c r="E1115" s="30"/>
      <c r="F1115" s="40"/>
      <c r="G1115" s="31"/>
      <c r="H1115" s="32"/>
      <c r="I1115" s="33"/>
      <c r="J1115" s="33"/>
      <c r="K1115" s="33"/>
    </row>
    <row r="1116" spans="1:11" s="34" customFormat="1">
      <c r="A1116" s="29"/>
      <c r="B1116" s="29"/>
      <c r="C1116" s="29"/>
      <c r="D1116" s="30"/>
      <c r="E1116" s="30"/>
      <c r="F1116" s="40"/>
      <c r="G1116" s="31"/>
      <c r="H1116" s="32"/>
      <c r="I1116" s="33"/>
      <c r="J1116" s="33"/>
      <c r="K1116" s="33"/>
    </row>
    <row r="1117" spans="1:11" s="34" customFormat="1">
      <c r="A1117" s="29"/>
      <c r="B1117" s="29"/>
      <c r="C1117" s="29"/>
      <c r="D1117" s="30"/>
      <c r="E1117" s="30"/>
      <c r="F1117" s="40"/>
      <c r="G1117" s="31"/>
      <c r="H1117" s="32"/>
      <c r="I1117" s="33"/>
      <c r="J1117" s="33"/>
      <c r="K1117" s="33"/>
    </row>
    <row r="1118" spans="1:11" s="34" customFormat="1">
      <c r="A1118" s="29"/>
      <c r="B1118" s="29"/>
      <c r="C1118" s="29"/>
      <c r="D1118" s="30"/>
      <c r="E1118" s="30"/>
      <c r="F1118" s="40"/>
      <c r="G1118" s="31"/>
      <c r="H1118" s="32"/>
      <c r="I1118" s="33"/>
      <c r="J1118" s="33"/>
      <c r="K1118" s="33"/>
    </row>
    <row r="1119" spans="1:11" s="34" customFormat="1">
      <c r="A1119" s="29"/>
      <c r="B1119" s="29"/>
      <c r="C1119" s="29"/>
      <c r="D1119" s="30"/>
      <c r="E1119" s="30"/>
      <c r="F1119" s="40"/>
      <c r="G1119" s="31"/>
      <c r="H1119" s="32"/>
      <c r="I1119" s="33"/>
      <c r="J1119" s="33"/>
      <c r="K1119" s="33"/>
    </row>
    <row r="1120" spans="1:11" s="34" customFormat="1">
      <c r="A1120" s="29"/>
      <c r="B1120" s="29"/>
      <c r="C1120" s="29"/>
      <c r="D1120" s="30"/>
      <c r="E1120" s="30"/>
      <c r="F1120" s="40"/>
      <c r="G1120" s="31"/>
      <c r="H1120" s="32"/>
      <c r="I1120" s="33"/>
      <c r="J1120" s="33"/>
      <c r="K1120" s="33"/>
    </row>
    <row r="1121" spans="1:11" s="34" customFormat="1">
      <c r="A1121" s="29"/>
      <c r="B1121" s="29"/>
      <c r="C1121" s="29"/>
      <c r="D1121" s="30"/>
      <c r="E1121" s="30"/>
      <c r="F1121" s="40"/>
      <c r="G1121" s="31"/>
      <c r="H1121" s="32"/>
      <c r="I1121" s="33"/>
      <c r="J1121" s="33"/>
      <c r="K1121" s="33"/>
    </row>
    <row r="1122" spans="1:11" s="34" customFormat="1">
      <c r="A1122" s="29"/>
      <c r="B1122" s="29"/>
      <c r="C1122" s="29"/>
      <c r="D1122" s="30"/>
      <c r="E1122" s="30"/>
      <c r="F1122" s="40"/>
      <c r="G1122" s="31"/>
      <c r="H1122" s="32"/>
      <c r="I1122" s="33"/>
      <c r="J1122" s="33"/>
      <c r="K1122" s="33"/>
    </row>
    <row r="1123" spans="1:11" s="34" customFormat="1">
      <c r="A1123" s="29"/>
      <c r="B1123" s="29"/>
      <c r="C1123" s="29"/>
      <c r="D1123" s="30"/>
      <c r="E1123" s="30"/>
      <c r="F1123" s="40"/>
      <c r="G1123" s="31"/>
      <c r="H1123" s="32"/>
      <c r="I1123" s="33"/>
      <c r="J1123" s="33"/>
      <c r="K1123" s="33"/>
    </row>
    <row r="1124" spans="1:11" s="34" customFormat="1">
      <c r="A1124" s="29"/>
      <c r="B1124" s="29"/>
      <c r="C1124" s="29"/>
      <c r="D1124" s="30"/>
      <c r="E1124" s="30"/>
      <c r="F1124" s="40"/>
      <c r="G1124" s="31"/>
      <c r="H1124" s="32"/>
      <c r="I1124" s="33"/>
      <c r="J1124" s="33"/>
      <c r="K1124" s="33"/>
    </row>
    <row r="1125" spans="1:11" s="34" customFormat="1">
      <c r="A1125" s="29"/>
      <c r="B1125" s="29"/>
      <c r="C1125" s="29"/>
      <c r="D1125" s="30"/>
      <c r="E1125" s="30"/>
      <c r="F1125" s="40"/>
      <c r="G1125" s="31"/>
      <c r="H1125" s="32"/>
      <c r="I1125" s="33"/>
      <c r="J1125" s="33"/>
      <c r="K1125" s="33"/>
    </row>
    <row r="1126" spans="1:11" s="34" customFormat="1">
      <c r="A1126" s="29"/>
      <c r="B1126" s="29"/>
      <c r="C1126" s="29"/>
      <c r="D1126" s="30"/>
      <c r="E1126" s="30"/>
      <c r="F1126" s="40"/>
      <c r="G1126" s="31"/>
      <c r="H1126" s="32"/>
      <c r="I1126" s="33"/>
      <c r="J1126" s="33"/>
      <c r="K1126" s="33"/>
    </row>
    <row r="1127" spans="1:11" s="34" customFormat="1">
      <c r="A1127" s="29"/>
      <c r="B1127" s="29"/>
      <c r="C1127" s="29"/>
      <c r="D1127" s="30"/>
      <c r="E1127" s="30"/>
      <c r="F1127" s="40"/>
      <c r="G1127" s="31"/>
      <c r="H1127" s="32"/>
      <c r="I1127" s="33"/>
      <c r="J1127" s="33"/>
      <c r="K1127" s="33"/>
    </row>
    <row r="1128" spans="1:11" s="34" customFormat="1">
      <c r="A1128" s="29"/>
      <c r="B1128" s="29"/>
      <c r="C1128" s="29"/>
      <c r="D1128" s="30"/>
      <c r="E1128" s="30"/>
      <c r="F1128" s="40"/>
      <c r="G1128" s="31"/>
      <c r="H1128" s="32"/>
      <c r="I1128" s="33"/>
      <c r="J1128" s="33"/>
      <c r="K1128" s="33"/>
    </row>
    <row r="1129" spans="1:11" s="34" customFormat="1">
      <c r="A1129" s="29"/>
      <c r="B1129" s="29"/>
      <c r="C1129" s="29"/>
      <c r="D1129" s="30"/>
      <c r="E1129" s="30"/>
      <c r="F1129" s="40"/>
      <c r="G1129" s="31"/>
      <c r="H1129" s="32"/>
      <c r="I1129" s="33"/>
      <c r="J1129" s="33"/>
      <c r="K1129" s="33"/>
    </row>
    <row r="1130" spans="1:11" s="34" customFormat="1">
      <c r="A1130" s="29"/>
      <c r="B1130" s="29"/>
      <c r="C1130" s="29"/>
      <c r="D1130" s="30"/>
      <c r="E1130" s="30"/>
      <c r="F1130" s="40"/>
      <c r="G1130" s="31"/>
      <c r="H1130" s="32"/>
      <c r="I1130" s="33"/>
      <c r="J1130" s="33"/>
      <c r="K1130" s="33"/>
    </row>
    <row r="1131" spans="1:11" s="34" customFormat="1">
      <c r="A1131" s="29"/>
      <c r="B1131" s="29"/>
      <c r="C1131" s="29"/>
      <c r="D1131" s="30"/>
      <c r="E1131" s="30"/>
      <c r="F1131" s="40"/>
      <c r="G1131" s="31"/>
      <c r="H1131" s="32"/>
      <c r="I1131" s="33"/>
      <c r="J1131" s="33"/>
      <c r="K1131" s="33"/>
    </row>
    <row r="1132" spans="1:11" s="34" customFormat="1">
      <c r="A1132" s="29"/>
      <c r="B1132" s="29"/>
      <c r="C1132" s="29"/>
      <c r="D1132" s="30"/>
      <c r="E1132" s="30"/>
      <c r="F1132" s="40"/>
      <c r="G1132" s="31"/>
      <c r="H1132" s="32"/>
      <c r="I1132" s="33"/>
      <c r="J1132" s="33"/>
      <c r="K1132" s="33"/>
    </row>
    <row r="1133" spans="1:11" s="34" customFormat="1">
      <c r="A1133" s="29"/>
      <c r="B1133" s="29"/>
      <c r="C1133" s="29"/>
      <c r="D1133" s="30"/>
      <c r="E1133" s="30"/>
      <c r="F1133" s="40"/>
      <c r="G1133" s="31"/>
      <c r="H1133" s="32"/>
      <c r="I1133" s="33"/>
      <c r="J1133" s="33"/>
      <c r="K1133" s="33"/>
    </row>
    <row r="1134" spans="1:11" s="34" customFormat="1">
      <c r="A1134" s="29"/>
      <c r="B1134" s="29"/>
      <c r="C1134" s="29"/>
      <c r="D1134" s="30"/>
      <c r="E1134" s="30"/>
      <c r="F1134" s="40"/>
      <c r="G1134" s="31"/>
      <c r="H1134" s="32"/>
      <c r="I1134" s="33"/>
      <c r="J1134" s="33"/>
      <c r="K1134" s="33"/>
    </row>
    <row r="1135" spans="1:11" s="34" customFormat="1">
      <c r="A1135" s="29"/>
      <c r="B1135" s="29"/>
      <c r="C1135" s="29"/>
      <c r="D1135" s="30"/>
      <c r="E1135" s="30"/>
      <c r="F1135" s="40"/>
      <c r="G1135" s="31"/>
      <c r="H1135" s="32"/>
      <c r="I1135" s="33"/>
      <c r="J1135" s="33"/>
      <c r="K1135" s="33"/>
    </row>
    <row r="1136" spans="1:11" s="34" customFormat="1">
      <c r="A1136" s="29"/>
      <c r="B1136" s="29"/>
      <c r="C1136" s="29"/>
      <c r="D1136" s="30"/>
      <c r="E1136" s="30"/>
      <c r="F1136" s="40"/>
      <c r="G1136" s="31"/>
      <c r="H1136" s="32"/>
      <c r="I1136" s="33"/>
      <c r="J1136" s="33"/>
      <c r="K1136" s="33"/>
    </row>
    <row r="1137" spans="1:11" s="34" customFormat="1">
      <c r="A1137" s="29"/>
      <c r="B1137" s="29"/>
      <c r="C1137" s="29"/>
      <c r="D1137" s="30"/>
      <c r="E1137" s="30"/>
      <c r="F1137" s="40"/>
      <c r="G1137" s="31"/>
      <c r="H1137" s="32"/>
      <c r="I1137" s="33"/>
      <c r="J1137" s="33"/>
      <c r="K1137" s="33"/>
    </row>
    <row r="1138" spans="1:11" s="34" customFormat="1">
      <c r="A1138" s="29"/>
      <c r="B1138" s="29"/>
      <c r="C1138" s="29"/>
      <c r="D1138" s="30"/>
      <c r="E1138" s="30"/>
      <c r="F1138" s="40"/>
      <c r="G1138" s="31"/>
      <c r="H1138" s="32"/>
      <c r="I1138" s="33"/>
      <c r="J1138" s="33"/>
      <c r="K1138" s="33"/>
    </row>
    <row r="1139" spans="1:11" s="34" customFormat="1">
      <c r="A1139" s="29"/>
      <c r="B1139" s="29"/>
      <c r="C1139" s="29"/>
      <c r="D1139" s="30"/>
      <c r="E1139" s="30"/>
      <c r="F1139" s="40"/>
      <c r="G1139" s="31"/>
      <c r="H1139" s="32"/>
      <c r="I1139" s="33"/>
      <c r="J1139" s="33"/>
      <c r="K1139" s="33"/>
    </row>
    <row r="1140" spans="1:11" s="34" customFormat="1">
      <c r="A1140" s="29"/>
      <c r="B1140" s="29"/>
      <c r="C1140" s="29"/>
      <c r="D1140" s="30"/>
      <c r="E1140" s="30"/>
      <c r="F1140" s="40"/>
      <c r="G1140" s="31"/>
      <c r="H1140" s="32"/>
      <c r="I1140" s="33"/>
      <c r="J1140" s="33"/>
      <c r="K1140" s="33"/>
    </row>
    <row r="1141" spans="1:11" s="34" customFormat="1">
      <c r="A1141" s="29"/>
      <c r="B1141" s="29"/>
      <c r="C1141" s="29"/>
      <c r="D1141" s="30"/>
      <c r="E1141" s="30"/>
      <c r="F1141" s="40"/>
      <c r="G1141" s="31"/>
      <c r="H1141" s="32"/>
      <c r="I1141" s="33"/>
      <c r="J1141" s="33"/>
      <c r="K1141" s="33"/>
    </row>
    <row r="1142" spans="1:11" s="34" customFormat="1">
      <c r="A1142" s="29"/>
      <c r="B1142" s="29"/>
      <c r="C1142" s="29"/>
      <c r="D1142" s="30"/>
      <c r="E1142" s="30"/>
      <c r="F1142" s="40"/>
      <c r="G1142" s="31"/>
      <c r="H1142" s="32"/>
      <c r="I1142" s="33"/>
      <c r="J1142" s="33"/>
      <c r="K1142" s="33"/>
    </row>
    <row r="1143" spans="1:11" s="34" customFormat="1">
      <c r="A1143" s="29"/>
      <c r="B1143" s="29"/>
      <c r="C1143" s="29"/>
      <c r="D1143" s="30"/>
      <c r="E1143" s="30"/>
      <c r="F1143" s="40"/>
      <c r="G1143" s="31"/>
      <c r="H1143" s="32"/>
      <c r="I1143" s="33"/>
      <c r="J1143" s="33"/>
      <c r="K1143" s="33"/>
    </row>
    <row r="1144" spans="1:11" s="34" customFormat="1">
      <c r="A1144" s="29"/>
      <c r="B1144" s="29"/>
      <c r="C1144" s="29"/>
      <c r="D1144" s="30"/>
      <c r="E1144" s="30"/>
      <c r="F1144" s="40"/>
      <c r="G1144" s="31"/>
      <c r="H1144" s="32"/>
      <c r="I1144" s="33"/>
      <c r="J1144" s="33"/>
      <c r="K1144" s="33"/>
    </row>
    <row r="1145" spans="1:11" s="34" customFormat="1">
      <c r="A1145" s="29"/>
      <c r="B1145" s="29"/>
      <c r="C1145" s="29"/>
      <c r="D1145" s="30"/>
      <c r="E1145" s="30"/>
      <c r="F1145" s="40"/>
      <c r="G1145" s="31"/>
      <c r="H1145" s="32"/>
      <c r="I1145" s="33"/>
      <c r="J1145" s="33"/>
      <c r="K1145" s="33"/>
    </row>
    <row r="1146" spans="1:11" s="34" customFormat="1">
      <c r="A1146" s="29"/>
      <c r="B1146" s="29"/>
      <c r="C1146" s="29"/>
      <c r="D1146" s="30"/>
      <c r="E1146" s="30"/>
      <c r="F1146" s="40"/>
      <c r="G1146" s="31"/>
      <c r="H1146" s="32"/>
      <c r="I1146" s="33"/>
      <c r="J1146" s="33"/>
      <c r="K1146" s="33"/>
    </row>
    <row r="1147" spans="1:11" s="34" customFormat="1">
      <c r="A1147" s="29"/>
      <c r="B1147" s="29"/>
      <c r="C1147" s="29"/>
      <c r="D1147" s="30"/>
      <c r="E1147" s="30"/>
      <c r="F1147" s="40"/>
      <c r="G1147" s="31"/>
      <c r="H1147" s="32"/>
      <c r="I1147" s="33"/>
      <c r="J1147" s="33"/>
      <c r="K1147" s="33"/>
    </row>
    <row r="1148" spans="1:11" s="34" customFormat="1">
      <c r="A1148" s="29"/>
      <c r="B1148" s="29"/>
      <c r="C1148" s="29"/>
      <c r="D1148" s="30"/>
      <c r="E1148" s="30"/>
      <c r="F1148" s="40"/>
      <c r="G1148" s="31"/>
      <c r="H1148" s="32"/>
      <c r="I1148" s="33"/>
      <c r="J1148" s="33"/>
      <c r="K1148" s="33"/>
    </row>
    <row r="1149" spans="1:11" s="34" customFormat="1">
      <c r="A1149" s="29"/>
      <c r="B1149" s="29"/>
      <c r="C1149" s="29"/>
      <c r="D1149" s="30"/>
      <c r="E1149" s="30"/>
      <c r="F1149" s="40"/>
      <c r="G1149" s="31"/>
      <c r="H1149" s="32"/>
      <c r="I1149" s="33"/>
      <c r="J1149" s="33"/>
      <c r="K1149" s="33"/>
    </row>
    <row r="1150" spans="1:11" s="34" customFormat="1">
      <c r="A1150" s="29"/>
      <c r="B1150" s="29"/>
      <c r="C1150" s="29"/>
      <c r="D1150" s="30"/>
      <c r="E1150" s="30"/>
      <c r="F1150" s="40"/>
      <c r="G1150" s="31"/>
      <c r="H1150" s="32"/>
      <c r="I1150" s="33"/>
      <c r="J1150" s="33"/>
      <c r="K1150" s="33"/>
    </row>
    <row r="1151" spans="1:11" s="34" customFormat="1">
      <c r="A1151" s="29"/>
      <c r="B1151" s="29"/>
      <c r="C1151" s="29"/>
      <c r="D1151" s="30"/>
      <c r="E1151" s="30"/>
      <c r="F1151" s="40"/>
      <c r="G1151" s="31"/>
      <c r="H1151" s="32"/>
      <c r="I1151" s="33"/>
      <c r="J1151" s="33"/>
      <c r="K1151" s="33"/>
    </row>
    <row r="1152" spans="1:11" s="34" customFormat="1">
      <c r="A1152" s="29"/>
      <c r="B1152" s="29"/>
      <c r="C1152" s="29"/>
      <c r="D1152" s="30"/>
      <c r="E1152" s="30"/>
      <c r="F1152" s="40"/>
      <c r="G1152" s="31"/>
      <c r="H1152" s="32"/>
      <c r="I1152" s="33"/>
      <c r="J1152" s="33"/>
      <c r="K1152" s="33"/>
    </row>
    <row r="1153" spans="1:11" s="34" customFormat="1">
      <c r="A1153" s="29"/>
      <c r="B1153" s="29"/>
      <c r="C1153" s="29"/>
      <c r="D1153" s="30"/>
      <c r="E1153" s="30"/>
      <c r="F1153" s="40"/>
      <c r="G1153" s="31"/>
      <c r="H1153" s="32"/>
      <c r="I1153" s="33"/>
      <c r="J1153" s="33"/>
      <c r="K1153" s="33"/>
    </row>
    <row r="1154" spans="1:11" s="34" customFormat="1">
      <c r="A1154" s="29"/>
      <c r="B1154" s="29"/>
      <c r="C1154" s="29"/>
      <c r="D1154" s="30"/>
      <c r="E1154" s="30"/>
      <c r="F1154" s="40"/>
      <c r="G1154" s="31"/>
      <c r="H1154" s="32"/>
      <c r="I1154" s="33"/>
      <c r="J1154" s="33"/>
      <c r="K1154" s="33"/>
    </row>
    <row r="1155" spans="1:11" s="34" customFormat="1">
      <c r="A1155" s="29"/>
      <c r="B1155" s="29"/>
      <c r="C1155" s="29"/>
      <c r="D1155" s="30"/>
      <c r="E1155" s="30"/>
      <c r="F1155" s="40"/>
      <c r="G1155" s="31"/>
      <c r="H1155" s="32"/>
      <c r="I1155" s="33"/>
      <c r="J1155" s="33"/>
      <c r="K1155" s="33"/>
    </row>
    <row r="1156" spans="1:11" s="34" customFormat="1">
      <c r="A1156" s="29"/>
      <c r="B1156" s="29"/>
      <c r="C1156" s="29"/>
      <c r="D1156" s="30"/>
      <c r="E1156" s="30"/>
      <c r="F1156" s="40"/>
      <c r="G1156" s="31"/>
      <c r="H1156" s="32"/>
      <c r="I1156" s="33"/>
      <c r="J1156" s="33"/>
      <c r="K1156" s="33"/>
    </row>
    <row r="1157" spans="1:11" s="34" customFormat="1">
      <c r="A1157" s="29"/>
      <c r="B1157" s="29"/>
      <c r="C1157" s="29"/>
      <c r="D1157" s="30"/>
      <c r="E1157" s="30"/>
      <c r="F1157" s="40"/>
      <c r="G1157" s="31"/>
      <c r="H1157" s="32"/>
      <c r="I1157" s="33"/>
      <c r="J1157" s="33"/>
      <c r="K1157" s="33"/>
    </row>
    <row r="1158" spans="1:11" s="34" customFormat="1">
      <c r="A1158" s="29"/>
      <c r="B1158" s="29"/>
      <c r="C1158" s="29"/>
      <c r="D1158" s="30"/>
      <c r="E1158" s="30"/>
      <c r="F1158" s="40"/>
      <c r="G1158" s="31"/>
      <c r="H1158" s="32"/>
      <c r="I1158" s="33"/>
      <c r="J1158" s="33"/>
      <c r="K1158" s="33"/>
    </row>
    <row r="1159" spans="1:11" s="34" customFormat="1">
      <c r="A1159" s="29"/>
      <c r="B1159" s="29"/>
      <c r="C1159" s="29"/>
      <c r="D1159" s="30"/>
      <c r="E1159" s="30"/>
      <c r="F1159" s="40"/>
      <c r="G1159" s="31"/>
      <c r="H1159" s="32"/>
      <c r="I1159" s="33"/>
      <c r="J1159" s="33"/>
      <c r="K1159" s="33"/>
    </row>
    <row r="1160" spans="1:11" s="34" customFormat="1">
      <c r="A1160" s="29"/>
      <c r="B1160" s="29"/>
      <c r="C1160" s="29"/>
      <c r="D1160" s="30"/>
      <c r="E1160" s="30"/>
      <c r="F1160" s="40"/>
      <c r="G1160" s="31"/>
      <c r="H1160" s="32"/>
      <c r="I1160" s="33"/>
      <c r="J1160" s="33"/>
      <c r="K1160" s="33"/>
    </row>
    <row r="1161" spans="1:11" s="34" customFormat="1">
      <c r="A1161" s="29"/>
      <c r="B1161" s="29"/>
      <c r="C1161" s="29"/>
      <c r="D1161" s="30"/>
      <c r="E1161" s="30"/>
      <c r="F1161" s="40"/>
      <c r="G1161" s="31"/>
      <c r="H1161" s="32"/>
      <c r="I1161" s="33"/>
      <c r="J1161" s="33"/>
      <c r="K1161" s="33"/>
    </row>
    <row r="1162" spans="1:11" s="34" customFormat="1">
      <c r="A1162" s="29"/>
      <c r="B1162" s="29"/>
      <c r="C1162" s="29"/>
      <c r="D1162" s="30"/>
      <c r="E1162" s="30"/>
      <c r="F1162" s="40"/>
      <c r="G1162" s="31"/>
      <c r="H1162" s="32"/>
      <c r="I1162" s="33"/>
      <c r="J1162" s="33"/>
      <c r="K1162" s="33"/>
    </row>
    <row r="1163" spans="1:11" s="34" customFormat="1">
      <c r="A1163" s="29"/>
      <c r="B1163" s="29"/>
      <c r="C1163" s="29"/>
      <c r="D1163" s="30"/>
      <c r="E1163" s="30"/>
      <c r="F1163" s="40"/>
      <c r="G1163" s="31"/>
      <c r="H1163" s="32"/>
      <c r="I1163" s="33"/>
      <c r="J1163" s="33"/>
      <c r="K1163" s="33"/>
    </row>
    <row r="1164" spans="1:11" s="34" customFormat="1">
      <c r="A1164" s="29"/>
      <c r="B1164" s="29"/>
      <c r="C1164" s="29"/>
      <c r="D1164" s="30"/>
      <c r="E1164" s="30"/>
      <c r="F1164" s="40"/>
      <c r="G1164" s="31"/>
      <c r="H1164" s="32"/>
      <c r="I1164" s="33"/>
      <c r="J1164" s="33"/>
      <c r="K1164" s="33"/>
    </row>
    <row r="1165" spans="1:11" s="34" customFormat="1">
      <c r="A1165" s="29"/>
      <c r="B1165" s="29"/>
      <c r="C1165" s="29"/>
      <c r="D1165" s="30"/>
      <c r="E1165" s="30"/>
      <c r="F1165" s="40"/>
      <c r="G1165" s="31"/>
      <c r="H1165" s="32"/>
      <c r="I1165" s="33"/>
      <c r="J1165" s="33"/>
      <c r="K1165" s="33"/>
    </row>
    <row r="1166" spans="1:11" s="34" customFormat="1">
      <c r="A1166" s="29"/>
      <c r="B1166" s="29"/>
      <c r="C1166" s="29"/>
      <c r="D1166" s="30"/>
      <c r="E1166" s="30"/>
      <c r="F1166" s="40"/>
      <c r="G1166" s="31"/>
      <c r="H1166" s="32"/>
      <c r="I1166" s="33"/>
      <c r="J1166" s="33"/>
      <c r="K1166" s="33"/>
    </row>
    <row r="1167" spans="1:11" s="34" customFormat="1">
      <c r="A1167" s="29"/>
      <c r="B1167" s="29"/>
      <c r="C1167" s="29"/>
      <c r="D1167" s="30"/>
      <c r="E1167" s="30"/>
      <c r="F1167" s="40"/>
      <c r="G1167" s="31"/>
      <c r="H1167" s="32"/>
      <c r="I1167" s="33"/>
      <c r="J1167" s="33"/>
      <c r="K1167" s="33"/>
    </row>
    <row r="1168" spans="1:11" s="34" customFormat="1">
      <c r="A1168" s="29"/>
      <c r="B1168" s="29"/>
      <c r="C1168" s="29"/>
      <c r="D1168" s="30"/>
      <c r="E1168" s="30"/>
      <c r="F1168" s="40"/>
      <c r="G1168" s="31"/>
      <c r="H1168" s="32"/>
      <c r="I1168" s="33"/>
      <c r="J1168" s="33"/>
      <c r="K1168" s="33"/>
    </row>
    <row r="1169" spans="1:11" s="34" customFormat="1">
      <c r="A1169" s="29"/>
      <c r="B1169" s="29"/>
      <c r="C1169" s="29"/>
      <c r="D1169" s="30"/>
      <c r="E1169" s="30"/>
      <c r="F1169" s="40"/>
      <c r="G1169" s="31"/>
      <c r="H1169" s="32"/>
      <c r="I1169" s="33"/>
      <c r="J1169" s="33"/>
      <c r="K1169" s="33"/>
    </row>
    <row r="1170" spans="1:11" s="34" customFormat="1">
      <c r="A1170" s="29"/>
      <c r="B1170" s="29"/>
      <c r="C1170" s="29"/>
      <c r="D1170" s="30"/>
      <c r="E1170" s="30"/>
      <c r="F1170" s="40"/>
      <c r="G1170" s="31"/>
      <c r="H1170" s="32"/>
      <c r="I1170" s="33"/>
      <c r="J1170" s="33"/>
      <c r="K1170" s="33"/>
    </row>
    <row r="1171" spans="1:11" s="34" customFormat="1">
      <c r="A1171" s="29"/>
      <c r="B1171" s="29"/>
      <c r="C1171" s="29"/>
      <c r="D1171" s="30"/>
      <c r="E1171" s="30"/>
      <c r="F1171" s="40"/>
      <c r="G1171" s="31"/>
      <c r="H1171" s="32"/>
      <c r="I1171" s="33"/>
      <c r="J1171" s="33"/>
      <c r="K1171" s="33"/>
    </row>
    <row r="1172" spans="1:11" s="34" customFormat="1">
      <c r="A1172" s="29"/>
      <c r="B1172" s="29"/>
      <c r="C1172" s="29"/>
      <c r="D1172" s="30"/>
      <c r="E1172" s="30"/>
      <c r="F1172" s="40"/>
      <c r="G1172" s="31"/>
      <c r="H1172" s="32"/>
      <c r="I1172" s="33"/>
      <c r="J1172" s="33"/>
      <c r="K1172" s="33"/>
    </row>
    <row r="1173" spans="1:11" s="34" customFormat="1">
      <c r="A1173" s="29"/>
      <c r="B1173" s="29"/>
      <c r="C1173" s="29"/>
      <c r="D1173" s="30"/>
      <c r="E1173" s="30"/>
      <c r="F1173" s="40"/>
      <c r="G1173" s="31"/>
      <c r="H1173" s="32"/>
      <c r="I1173" s="33"/>
      <c r="J1173" s="33"/>
      <c r="K1173" s="33"/>
    </row>
    <row r="1174" spans="1:11" s="34" customFormat="1">
      <c r="A1174" s="29"/>
      <c r="B1174" s="29"/>
      <c r="C1174" s="29"/>
      <c r="D1174" s="30"/>
      <c r="E1174" s="30"/>
      <c r="F1174" s="40"/>
      <c r="G1174" s="31"/>
      <c r="H1174" s="32"/>
      <c r="I1174" s="33"/>
      <c r="J1174" s="33"/>
      <c r="K1174" s="33"/>
    </row>
    <row r="1175" spans="1:11" s="34" customFormat="1">
      <c r="A1175" s="29"/>
      <c r="B1175" s="29"/>
      <c r="C1175" s="29"/>
      <c r="D1175" s="30"/>
      <c r="E1175" s="30"/>
      <c r="F1175" s="40"/>
      <c r="G1175" s="31"/>
      <c r="H1175" s="32"/>
      <c r="I1175" s="33"/>
      <c r="J1175" s="33"/>
      <c r="K1175" s="33"/>
    </row>
    <row r="1176" spans="1:11" s="34" customFormat="1">
      <c r="A1176" s="29"/>
      <c r="B1176" s="29"/>
      <c r="C1176" s="29"/>
      <c r="D1176" s="30"/>
      <c r="E1176" s="30"/>
      <c r="F1176" s="40"/>
      <c r="G1176" s="31"/>
      <c r="H1176" s="32"/>
      <c r="I1176" s="33"/>
      <c r="J1176" s="33"/>
      <c r="K1176" s="33"/>
    </row>
    <row r="1177" spans="1:11" s="34" customFormat="1">
      <c r="A1177" s="29"/>
      <c r="B1177" s="29"/>
      <c r="C1177" s="29"/>
      <c r="D1177" s="30"/>
      <c r="E1177" s="30"/>
      <c r="F1177" s="40"/>
      <c r="G1177" s="31"/>
      <c r="H1177" s="32"/>
      <c r="I1177" s="33"/>
      <c r="J1177" s="33"/>
      <c r="K1177" s="33"/>
    </row>
    <row r="1178" spans="1:11" s="34" customFormat="1">
      <c r="A1178" s="29"/>
      <c r="B1178" s="29"/>
      <c r="C1178" s="29"/>
      <c r="D1178" s="30"/>
      <c r="E1178" s="30"/>
      <c r="F1178" s="40"/>
      <c r="G1178" s="31"/>
      <c r="H1178" s="32"/>
      <c r="I1178" s="33"/>
      <c r="J1178" s="33"/>
      <c r="K1178" s="33"/>
    </row>
    <row r="1179" spans="1:11" s="34" customFormat="1">
      <c r="A1179" s="29"/>
      <c r="B1179" s="29"/>
      <c r="C1179" s="29"/>
      <c r="D1179" s="30"/>
      <c r="E1179" s="30"/>
      <c r="F1179" s="40"/>
      <c r="G1179" s="31"/>
      <c r="H1179" s="32"/>
      <c r="I1179" s="33"/>
      <c r="J1179" s="33"/>
      <c r="K1179" s="33"/>
    </row>
    <row r="1180" spans="1:11" s="34" customFormat="1">
      <c r="A1180" s="29"/>
      <c r="B1180" s="29"/>
      <c r="C1180" s="29"/>
      <c r="D1180" s="30"/>
      <c r="E1180" s="30"/>
      <c r="F1180" s="40"/>
      <c r="G1180" s="31"/>
      <c r="H1180" s="32"/>
      <c r="I1180" s="33"/>
      <c r="J1180" s="33"/>
      <c r="K1180" s="33"/>
    </row>
    <row r="1181" spans="1:11" s="34" customFormat="1">
      <c r="A1181" s="29"/>
      <c r="B1181" s="29"/>
      <c r="C1181" s="29"/>
      <c r="D1181" s="30"/>
      <c r="E1181" s="30"/>
      <c r="F1181" s="40"/>
      <c r="G1181" s="31"/>
      <c r="H1181" s="32"/>
      <c r="I1181" s="33"/>
      <c r="J1181" s="33"/>
      <c r="K1181" s="33"/>
    </row>
    <row r="1182" spans="1:11" s="34" customFormat="1">
      <c r="A1182" s="29"/>
      <c r="B1182" s="29"/>
      <c r="C1182" s="29"/>
      <c r="D1182" s="30"/>
      <c r="E1182" s="30"/>
      <c r="F1182" s="40"/>
      <c r="G1182" s="31"/>
      <c r="H1182" s="32"/>
      <c r="I1182" s="33"/>
      <c r="J1182" s="33"/>
      <c r="K1182" s="33"/>
    </row>
    <row r="1183" spans="1:11" s="34" customFormat="1">
      <c r="A1183" s="29"/>
      <c r="B1183" s="29"/>
      <c r="C1183" s="29"/>
      <c r="D1183" s="30"/>
      <c r="E1183" s="30"/>
      <c r="F1183" s="40"/>
      <c r="G1183" s="31"/>
      <c r="H1183" s="32"/>
      <c r="I1183" s="33"/>
      <c r="J1183" s="33"/>
      <c r="K1183" s="33"/>
    </row>
    <row r="1184" spans="1:11" s="34" customFormat="1">
      <c r="A1184" s="29"/>
      <c r="B1184" s="29"/>
      <c r="C1184" s="29"/>
      <c r="D1184" s="30"/>
      <c r="E1184" s="30"/>
      <c r="F1184" s="40"/>
      <c r="G1184" s="31"/>
      <c r="H1184" s="32"/>
      <c r="I1184" s="33"/>
      <c r="J1184" s="33"/>
      <c r="K1184" s="33"/>
    </row>
    <row r="1185" spans="1:11" s="34" customFormat="1">
      <c r="A1185" s="29"/>
      <c r="B1185" s="29"/>
      <c r="C1185" s="29"/>
      <c r="D1185" s="30"/>
      <c r="E1185" s="30"/>
      <c r="F1185" s="40"/>
      <c r="G1185" s="31"/>
      <c r="H1185" s="32"/>
      <c r="I1185" s="33"/>
      <c r="J1185" s="33"/>
      <c r="K1185" s="33"/>
    </row>
    <row r="1186" spans="1:11" s="34" customFormat="1">
      <c r="A1186" s="29"/>
      <c r="B1186" s="29"/>
      <c r="C1186" s="29"/>
      <c r="D1186" s="30"/>
      <c r="E1186" s="30"/>
      <c r="F1186" s="40"/>
      <c r="G1186" s="31"/>
      <c r="H1186" s="32"/>
      <c r="I1186" s="33"/>
      <c r="J1186" s="33"/>
      <c r="K1186" s="33"/>
    </row>
    <row r="1187" spans="1:11" s="34" customFormat="1">
      <c r="A1187" s="29"/>
      <c r="B1187" s="29"/>
      <c r="C1187" s="29"/>
      <c r="D1187" s="30"/>
      <c r="E1187" s="30"/>
      <c r="F1187" s="40"/>
      <c r="G1187" s="31"/>
      <c r="H1187" s="32"/>
      <c r="I1187" s="33"/>
      <c r="J1187" s="33"/>
      <c r="K1187" s="33"/>
    </row>
    <row r="1188" spans="1:11" s="34" customFormat="1">
      <c r="A1188" s="29"/>
      <c r="B1188" s="29"/>
      <c r="C1188" s="29"/>
      <c r="D1188" s="30"/>
      <c r="E1188" s="30"/>
      <c r="F1188" s="40"/>
      <c r="G1188" s="31"/>
      <c r="H1188" s="32"/>
      <c r="I1188" s="33"/>
      <c r="J1188" s="33"/>
      <c r="K1188" s="33"/>
    </row>
    <row r="1189" spans="1:11" s="34" customFormat="1">
      <c r="A1189" s="29"/>
      <c r="B1189" s="29"/>
      <c r="C1189" s="29"/>
      <c r="D1189" s="30"/>
      <c r="E1189" s="30"/>
      <c r="F1189" s="40"/>
      <c r="G1189" s="31"/>
      <c r="H1189" s="32"/>
      <c r="I1189" s="33"/>
      <c r="J1189" s="33"/>
      <c r="K1189" s="33"/>
    </row>
    <row r="1190" spans="1:11" s="34" customFormat="1">
      <c r="A1190" s="29"/>
      <c r="B1190" s="29"/>
      <c r="C1190" s="29"/>
      <c r="D1190" s="30"/>
      <c r="E1190" s="30"/>
      <c r="F1190" s="40"/>
      <c r="G1190" s="31"/>
      <c r="H1190" s="32"/>
      <c r="I1190" s="33"/>
      <c r="J1190" s="33"/>
      <c r="K1190" s="33"/>
    </row>
    <row r="1191" spans="1:11" s="34" customFormat="1">
      <c r="A1191" s="29"/>
      <c r="B1191" s="29"/>
      <c r="C1191" s="29"/>
      <c r="D1191" s="30"/>
      <c r="E1191" s="30"/>
      <c r="F1191" s="40"/>
      <c r="G1191" s="31"/>
      <c r="H1191" s="32"/>
      <c r="I1191" s="33"/>
      <c r="J1191" s="33"/>
      <c r="K1191" s="33"/>
    </row>
    <row r="1192" spans="1:11" s="34" customFormat="1">
      <c r="A1192" s="29"/>
      <c r="B1192" s="29"/>
      <c r="C1192" s="29"/>
      <c r="D1192" s="30"/>
      <c r="E1192" s="30"/>
      <c r="F1192" s="40"/>
      <c r="G1192" s="31"/>
      <c r="H1192" s="32"/>
      <c r="I1192" s="33"/>
      <c r="J1192" s="33"/>
      <c r="K1192" s="33"/>
    </row>
    <row r="1193" spans="1:11" s="34" customFormat="1">
      <c r="A1193" s="29"/>
      <c r="B1193" s="29"/>
      <c r="C1193" s="29"/>
      <c r="D1193" s="30"/>
      <c r="E1193" s="30"/>
      <c r="F1193" s="40"/>
      <c r="G1193" s="31"/>
      <c r="H1193" s="32"/>
      <c r="I1193" s="33"/>
      <c r="J1193" s="33"/>
      <c r="K1193" s="33"/>
    </row>
    <row r="1194" spans="1:11" s="34" customFormat="1">
      <c r="A1194" s="29"/>
      <c r="B1194" s="29"/>
      <c r="C1194" s="29"/>
      <c r="D1194" s="30"/>
      <c r="E1194" s="30"/>
      <c r="F1194" s="40"/>
      <c r="G1194" s="31"/>
      <c r="H1194" s="32"/>
      <c r="I1194" s="33"/>
      <c r="J1194" s="33"/>
      <c r="K1194" s="33"/>
    </row>
    <row r="1195" spans="1:11" s="34" customFormat="1">
      <c r="A1195" s="29"/>
      <c r="B1195" s="29"/>
      <c r="C1195" s="29"/>
      <c r="D1195" s="30"/>
      <c r="E1195" s="30"/>
      <c r="F1195" s="40"/>
      <c r="G1195" s="31"/>
      <c r="H1195" s="32"/>
      <c r="I1195" s="33"/>
      <c r="J1195" s="33"/>
      <c r="K1195" s="33"/>
    </row>
    <row r="1196" spans="1:11" s="34" customFormat="1">
      <c r="A1196" s="29"/>
      <c r="B1196" s="29"/>
      <c r="C1196" s="29"/>
      <c r="D1196" s="30"/>
      <c r="E1196" s="30"/>
      <c r="F1196" s="40"/>
      <c r="G1196" s="31"/>
      <c r="H1196" s="32"/>
      <c r="I1196" s="33"/>
      <c r="J1196" s="33"/>
      <c r="K1196" s="33"/>
    </row>
    <row r="1197" spans="1:11" s="34" customFormat="1">
      <c r="A1197" s="29"/>
      <c r="B1197" s="29"/>
      <c r="C1197" s="29"/>
      <c r="D1197" s="30"/>
      <c r="E1197" s="30"/>
      <c r="F1197" s="40"/>
      <c r="G1197" s="31"/>
      <c r="H1197" s="32"/>
      <c r="I1197" s="33"/>
      <c r="J1197" s="33"/>
      <c r="K1197" s="33"/>
    </row>
    <row r="1198" spans="1:11" s="34" customFormat="1">
      <c r="A1198" s="29"/>
      <c r="B1198" s="29"/>
      <c r="C1198" s="29"/>
      <c r="D1198" s="30"/>
      <c r="E1198" s="30"/>
      <c r="F1198" s="40"/>
      <c r="G1198" s="31"/>
      <c r="H1198" s="32"/>
      <c r="I1198" s="33"/>
      <c r="J1198" s="33"/>
      <c r="K1198" s="33"/>
    </row>
    <row r="1199" spans="1:11" s="34" customFormat="1">
      <c r="A1199" s="29"/>
      <c r="B1199" s="29"/>
      <c r="C1199" s="29"/>
      <c r="D1199" s="30"/>
      <c r="E1199" s="30"/>
      <c r="F1199" s="40"/>
      <c r="G1199" s="31"/>
      <c r="H1199" s="32"/>
      <c r="I1199" s="33"/>
      <c r="J1199" s="33"/>
      <c r="K1199" s="33"/>
    </row>
    <row r="1200" spans="1:11" s="34" customFormat="1">
      <c r="A1200" s="29"/>
      <c r="B1200" s="29"/>
      <c r="C1200" s="29"/>
      <c r="D1200" s="30"/>
      <c r="E1200" s="30"/>
      <c r="F1200" s="40"/>
      <c r="G1200" s="31"/>
      <c r="H1200" s="32"/>
      <c r="I1200" s="33"/>
      <c r="J1200" s="33"/>
      <c r="K1200" s="33"/>
    </row>
    <row r="1201" spans="1:11" s="34" customFormat="1">
      <c r="A1201" s="29"/>
      <c r="B1201" s="29"/>
      <c r="C1201" s="29"/>
      <c r="D1201" s="30"/>
      <c r="E1201" s="30"/>
      <c r="F1201" s="40"/>
      <c r="G1201" s="31"/>
      <c r="H1201" s="32"/>
      <c r="I1201" s="33"/>
      <c r="J1201" s="33"/>
      <c r="K1201" s="33"/>
    </row>
    <row r="1202" spans="1:11" s="34" customFormat="1">
      <c r="A1202" s="29"/>
      <c r="B1202" s="29"/>
      <c r="C1202" s="29"/>
      <c r="D1202" s="30"/>
      <c r="E1202" s="30"/>
      <c r="F1202" s="40"/>
      <c r="G1202" s="31"/>
      <c r="H1202" s="32"/>
      <c r="I1202" s="33"/>
      <c r="J1202" s="33"/>
      <c r="K1202" s="33"/>
    </row>
    <row r="1203" spans="1:11" s="34" customFormat="1">
      <c r="A1203" s="29"/>
      <c r="B1203" s="29"/>
      <c r="C1203" s="29"/>
      <c r="D1203" s="30"/>
      <c r="E1203" s="30"/>
      <c r="F1203" s="40"/>
      <c r="G1203" s="31"/>
      <c r="H1203" s="32"/>
      <c r="I1203" s="33"/>
      <c r="J1203" s="33"/>
      <c r="K1203" s="33"/>
    </row>
    <row r="1204" spans="1:11" s="34" customFormat="1">
      <c r="A1204" s="29"/>
      <c r="B1204" s="29"/>
      <c r="C1204" s="29"/>
      <c r="D1204" s="30"/>
      <c r="E1204" s="30"/>
      <c r="F1204" s="40"/>
      <c r="G1204" s="31"/>
      <c r="H1204" s="32"/>
      <c r="I1204" s="33"/>
      <c r="J1204" s="33"/>
      <c r="K1204" s="33"/>
    </row>
    <row r="1205" spans="1:11" s="34" customFormat="1">
      <c r="A1205" s="29"/>
      <c r="B1205" s="29"/>
      <c r="C1205" s="29"/>
      <c r="D1205" s="30"/>
      <c r="E1205" s="30"/>
      <c r="F1205" s="40"/>
      <c r="G1205" s="31"/>
      <c r="H1205" s="32"/>
      <c r="I1205" s="33"/>
      <c r="J1205" s="33"/>
      <c r="K1205" s="33"/>
    </row>
    <row r="1206" spans="1:11" s="34" customFormat="1">
      <c r="A1206" s="29"/>
      <c r="B1206" s="29"/>
      <c r="C1206" s="29"/>
      <c r="D1206" s="30"/>
      <c r="E1206" s="30"/>
      <c r="F1206" s="40"/>
      <c r="G1206" s="31"/>
      <c r="H1206" s="32"/>
      <c r="I1206" s="33"/>
      <c r="J1206" s="33"/>
      <c r="K1206" s="33"/>
    </row>
    <row r="1207" spans="1:11" s="34" customFormat="1">
      <c r="A1207" s="29"/>
      <c r="B1207" s="29"/>
      <c r="C1207" s="29"/>
      <c r="D1207" s="30"/>
      <c r="E1207" s="30"/>
      <c r="F1207" s="40"/>
      <c r="G1207" s="31"/>
      <c r="H1207" s="32"/>
      <c r="I1207" s="33"/>
      <c r="J1207" s="33"/>
      <c r="K1207" s="33"/>
    </row>
    <row r="1208" spans="1:11" s="34" customFormat="1">
      <c r="A1208" s="29"/>
      <c r="B1208" s="29"/>
      <c r="C1208" s="29"/>
      <c r="D1208" s="30"/>
      <c r="E1208" s="30"/>
      <c r="F1208" s="40"/>
      <c r="G1208" s="31"/>
      <c r="H1208" s="32"/>
      <c r="I1208" s="33"/>
      <c r="J1208" s="33"/>
      <c r="K1208" s="33"/>
    </row>
    <row r="1209" spans="1:11" s="34" customFormat="1">
      <c r="A1209" s="29"/>
      <c r="B1209" s="29"/>
      <c r="C1209" s="29"/>
      <c r="D1209" s="30"/>
      <c r="E1209" s="30"/>
      <c r="F1209" s="40"/>
      <c r="G1209" s="31"/>
      <c r="H1209" s="32"/>
      <c r="I1209" s="33"/>
      <c r="J1209" s="33"/>
      <c r="K1209" s="33"/>
    </row>
    <row r="1210" spans="1:11" s="34" customFormat="1">
      <c r="A1210" s="29"/>
      <c r="B1210" s="29"/>
      <c r="C1210" s="29"/>
      <c r="D1210" s="30"/>
      <c r="E1210" s="30"/>
      <c r="F1210" s="40"/>
      <c r="G1210" s="31"/>
      <c r="H1210" s="32"/>
      <c r="I1210" s="33"/>
      <c r="J1210" s="33"/>
      <c r="K1210" s="33"/>
    </row>
    <row r="1211" spans="1:11" s="34" customFormat="1">
      <c r="A1211" s="29"/>
      <c r="B1211" s="29"/>
      <c r="C1211" s="29"/>
      <c r="D1211" s="30"/>
      <c r="E1211" s="30"/>
      <c r="F1211" s="40"/>
      <c r="G1211" s="31"/>
      <c r="H1211" s="32"/>
      <c r="I1211" s="33"/>
      <c r="J1211" s="33"/>
      <c r="K1211" s="33"/>
    </row>
    <row r="1212" spans="1:11" s="34" customFormat="1">
      <c r="A1212" s="29"/>
      <c r="B1212" s="29"/>
      <c r="C1212" s="29"/>
      <c r="D1212" s="30"/>
      <c r="E1212" s="30"/>
      <c r="F1212" s="40"/>
      <c r="G1212" s="31"/>
      <c r="H1212" s="32"/>
      <c r="I1212" s="33"/>
      <c r="J1212" s="33"/>
      <c r="K1212" s="33"/>
    </row>
    <row r="1213" spans="1:11" s="34" customFormat="1">
      <c r="A1213" s="29"/>
      <c r="B1213" s="29"/>
      <c r="C1213" s="29"/>
      <c r="D1213" s="30"/>
      <c r="E1213" s="30"/>
      <c r="F1213" s="40"/>
      <c r="G1213" s="31"/>
      <c r="H1213" s="32"/>
      <c r="I1213" s="33"/>
      <c r="J1213" s="33"/>
      <c r="K1213" s="33"/>
    </row>
    <row r="1214" spans="1:11" s="34" customFormat="1">
      <c r="A1214" s="29"/>
      <c r="B1214" s="29"/>
      <c r="C1214" s="29"/>
      <c r="D1214" s="30"/>
      <c r="E1214" s="30"/>
      <c r="F1214" s="40"/>
      <c r="G1214" s="31"/>
      <c r="H1214" s="32"/>
      <c r="I1214" s="33"/>
      <c r="J1214" s="33"/>
      <c r="K1214" s="33"/>
    </row>
    <row r="1215" spans="1:11" s="34" customFormat="1">
      <c r="A1215" s="29"/>
      <c r="B1215" s="29"/>
      <c r="C1215" s="29"/>
      <c r="D1215" s="30"/>
      <c r="E1215" s="30"/>
      <c r="F1215" s="40"/>
      <c r="G1215" s="31"/>
      <c r="H1215" s="32"/>
      <c r="I1215" s="33"/>
      <c r="J1215" s="33"/>
      <c r="K1215" s="33"/>
    </row>
    <row r="1216" spans="1:11" s="34" customFormat="1">
      <c r="A1216" s="29"/>
      <c r="B1216" s="29"/>
      <c r="C1216" s="29"/>
      <c r="D1216" s="30"/>
      <c r="E1216" s="30"/>
      <c r="F1216" s="40"/>
      <c r="G1216" s="31"/>
      <c r="H1216" s="32"/>
      <c r="I1216" s="33"/>
      <c r="J1216" s="33"/>
      <c r="K1216" s="33"/>
    </row>
    <row r="1217" spans="1:11" s="34" customFormat="1">
      <c r="A1217" s="29"/>
      <c r="B1217" s="29"/>
      <c r="C1217" s="29"/>
      <c r="D1217" s="30"/>
      <c r="E1217" s="30"/>
      <c r="F1217" s="40"/>
      <c r="G1217" s="31"/>
      <c r="H1217" s="32"/>
      <c r="I1217" s="33"/>
      <c r="J1217" s="33"/>
      <c r="K1217" s="33"/>
    </row>
    <row r="1218" spans="1:11" s="34" customFormat="1">
      <c r="A1218" s="29"/>
      <c r="B1218" s="29"/>
      <c r="C1218" s="29"/>
      <c r="D1218" s="30"/>
      <c r="E1218" s="30"/>
      <c r="F1218" s="40"/>
      <c r="G1218" s="31"/>
      <c r="H1218" s="32"/>
      <c r="I1218" s="33"/>
      <c r="J1218" s="33"/>
      <c r="K1218" s="33"/>
    </row>
    <row r="1219" spans="1:11" s="34" customFormat="1">
      <c r="A1219" s="29"/>
      <c r="B1219" s="29"/>
      <c r="C1219" s="29"/>
      <c r="D1219" s="30"/>
      <c r="E1219" s="30"/>
      <c r="F1219" s="40"/>
      <c r="G1219" s="31"/>
      <c r="H1219" s="32"/>
      <c r="I1219" s="33"/>
      <c r="J1219" s="33"/>
      <c r="K1219" s="33"/>
    </row>
    <row r="1220" spans="1:11" s="34" customFormat="1">
      <c r="A1220" s="29"/>
      <c r="B1220" s="29"/>
      <c r="C1220" s="29"/>
      <c r="D1220" s="30"/>
      <c r="E1220" s="30"/>
      <c r="F1220" s="40"/>
      <c r="G1220" s="31"/>
      <c r="H1220" s="32"/>
      <c r="I1220" s="33"/>
      <c r="J1220" s="33"/>
      <c r="K1220" s="33"/>
    </row>
    <row r="1221" spans="1:11" s="34" customFormat="1">
      <c r="A1221" s="29"/>
      <c r="B1221" s="29"/>
      <c r="C1221" s="29"/>
      <c r="D1221" s="30"/>
      <c r="E1221" s="30"/>
      <c r="F1221" s="40"/>
      <c r="G1221" s="31"/>
      <c r="H1221" s="32"/>
      <c r="I1221" s="33"/>
      <c r="J1221" s="33"/>
      <c r="K1221" s="33"/>
    </row>
    <row r="1222" spans="1:11" s="34" customFormat="1">
      <c r="A1222" s="29"/>
      <c r="B1222" s="29"/>
      <c r="C1222" s="29"/>
      <c r="D1222" s="30"/>
      <c r="E1222" s="30"/>
      <c r="F1222" s="40"/>
      <c r="G1222" s="31"/>
      <c r="H1222" s="32"/>
      <c r="I1222" s="33"/>
      <c r="J1222" s="33"/>
      <c r="K1222" s="33"/>
    </row>
    <row r="1223" spans="1:11" s="34" customFormat="1">
      <c r="A1223" s="29"/>
      <c r="B1223" s="29"/>
      <c r="C1223" s="29"/>
      <c r="D1223" s="30"/>
      <c r="E1223" s="30"/>
      <c r="F1223" s="40"/>
      <c r="G1223" s="31"/>
      <c r="H1223" s="32"/>
      <c r="I1223" s="33"/>
      <c r="J1223" s="33"/>
      <c r="K1223" s="33"/>
    </row>
    <row r="1224" spans="1:11" s="34" customFormat="1">
      <c r="A1224" s="29"/>
      <c r="B1224" s="29"/>
      <c r="C1224" s="29"/>
      <c r="D1224" s="30"/>
      <c r="E1224" s="30"/>
      <c r="F1224" s="40"/>
      <c r="G1224" s="31"/>
      <c r="H1224" s="32"/>
      <c r="I1224" s="33"/>
      <c r="J1224" s="33"/>
      <c r="K1224" s="33"/>
    </row>
    <row r="1225" spans="1:11" s="34" customFormat="1">
      <c r="A1225" s="29"/>
      <c r="B1225" s="29"/>
      <c r="C1225" s="29"/>
      <c r="D1225" s="30"/>
      <c r="E1225" s="30"/>
      <c r="F1225" s="40"/>
      <c r="G1225" s="31"/>
      <c r="H1225" s="32"/>
      <c r="I1225" s="33"/>
      <c r="J1225" s="33"/>
      <c r="K1225" s="33"/>
    </row>
    <row r="1226" spans="1:11" s="34" customFormat="1">
      <c r="A1226" s="29"/>
      <c r="B1226" s="29"/>
      <c r="C1226" s="29"/>
      <c r="D1226" s="30"/>
      <c r="E1226" s="30"/>
      <c r="F1226" s="40"/>
      <c r="G1226" s="31"/>
      <c r="H1226" s="32"/>
      <c r="I1226" s="33"/>
      <c r="J1226" s="33"/>
      <c r="K1226" s="33"/>
    </row>
    <row r="1227" spans="1:11" s="34" customFormat="1">
      <c r="A1227" s="29"/>
      <c r="B1227" s="29"/>
      <c r="C1227" s="29"/>
      <c r="D1227" s="30"/>
      <c r="E1227" s="30"/>
      <c r="F1227" s="40"/>
      <c r="G1227" s="31"/>
      <c r="H1227" s="32"/>
      <c r="I1227" s="33"/>
      <c r="J1227" s="33"/>
      <c r="K1227" s="33"/>
    </row>
    <row r="1228" spans="1:11" s="34" customFormat="1">
      <c r="A1228" s="29"/>
      <c r="B1228" s="29"/>
      <c r="C1228" s="29"/>
      <c r="D1228" s="30"/>
      <c r="E1228" s="30"/>
      <c r="F1228" s="40"/>
      <c r="G1228" s="31"/>
      <c r="H1228" s="32"/>
      <c r="I1228" s="33"/>
      <c r="J1228" s="33"/>
      <c r="K1228" s="33"/>
    </row>
    <row r="1229" spans="1:11" s="34" customFormat="1">
      <c r="A1229" s="29"/>
      <c r="B1229" s="29"/>
      <c r="C1229" s="29"/>
      <c r="D1229" s="30"/>
      <c r="E1229" s="30"/>
      <c r="F1229" s="40"/>
      <c r="G1229" s="31"/>
      <c r="H1229" s="32"/>
      <c r="I1229" s="33"/>
      <c r="J1229" s="33"/>
      <c r="K1229" s="33"/>
    </row>
    <row r="1230" spans="1:11" s="34" customFormat="1">
      <c r="A1230" s="29"/>
      <c r="B1230" s="29"/>
      <c r="C1230" s="29"/>
      <c r="D1230" s="30"/>
      <c r="E1230" s="30"/>
      <c r="F1230" s="40"/>
      <c r="G1230" s="31"/>
      <c r="H1230" s="32"/>
      <c r="I1230" s="33"/>
      <c r="J1230" s="33"/>
      <c r="K1230" s="33"/>
    </row>
    <row r="1231" spans="1:11" s="34" customFormat="1">
      <c r="A1231" s="29"/>
      <c r="B1231" s="29"/>
      <c r="C1231" s="29"/>
      <c r="D1231" s="30"/>
      <c r="E1231" s="30"/>
      <c r="F1231" s="40"/>
      <c r="G1231" s="31"/>
      <c r="H1231" s="32"/>
      <c r="I1231" s="33"/>
      <c r="J1231" s="33"/>
      <c r="K1231" s="33"/>
    </row>
    <row r="1232" spans="1:11" s="34" customFormat="1">
      <c r="A1232" s="29"/>
      <c r="B1232" s="29"/>
      <c r="C1232" s="29"/>
      <c r="D1232" s="30"/>
      <c r="E1232" s="30"/>
      <c r="F1232" s="40"/>
      <c r="G1232" s="31"/>
      <c r="H1232" s="32"/>
      <c r="I1232" s="33"/>
      <c r="J1232" s="33"/>
      <c r="K1232" s="33"/>
    </row>
    <row r="1233" spans="1:11" s="34" customFormat="1">
      <c r="A1233" s="29"/>
      <c r="B1233" s="29"/>
      <c r="C1233" s="29"/>
      <c r="D1233" s="30"/>
      <c r="E1233" s="30"/>
      <c r="F1233" s="40"/>
      <c r="G1233" s="31"/>
      <c r="H1233" s="32"/>
      <c r="I1233" s="33"/>
      <c r="J1233" s="33"/>
      <c r="K1233" s="33"/>
    </row>
    <row r="1234" spans="1:11" s="34" customFormat="1">
      <c r="A1234" s="29"/>
      <c r="B1234" s="29"/>
      <c r="C1234" s="29"/>
      <c r="D1234" s="30"/>
      <c r="E1234" s="30"/>
      <c r="F1234" s="40"/>
      <c r="G1234" s="31"/>
      <c r="H1234" s="32"/>
      <c r="I1234" s="33"/>
      <c r="J1234" s="33"/>
      <c r="K1234" s="33"/>
    </row>
    <row r="1235" spans="1:11" s="34" customFormat="1">
      <c r="A1235" s="29"/>
      <c r="B1235" s="29"/>
      <c r="C1235" s="29"/>
      <c r="D1235" s="30"/>
      <c r="E1235" s="30"/>
      <c r="F1235" s="40"/>
      <c r="G1235" s="31"/>
      <c r="H1235" s="32"/>
      <c r="I1235" s="33"/>
      <c r="J1235" s="33"/>
      <c r="K1235" s="33"/>
    </row>
    <row r="1236" spans="1:11" s="34" customFormat="1">
      <c r="A1236" s="29"/>
      <c r="B1236" s="29"/>
      <c r="C1236" s="29"/>
      <c r="D1236" s="30"/>
      <c r="E1236" s="30"/>
      <c r="F1236" s="40"/>
      <c r="G1236" s="31"/>
      <c r="H1236" s="32"/>
      <c r="I1236" s="33"/>
      <c r="J1236" s="33"/>
      <c r="K1236" s="33"/>
    </row>
    <row r="1237" spans="1:11" s="34" customFormat="1">
      <c r="A1237" s="29"/>
      <c r="B1237" s="29"/>
      <c r="C1237" s="29"/>
      <c r="D1237" s="30"/>
      <c r="E1237" s="30"/>
      <c r="F1237" s="40"/>
      <c r="G1237" s="31"/>
      <c r="H1237" s="32"/>
      <c r="I1237" s="33"/>
      <c r="J1237" s="33"/>
      <c r="K1237" s="33"/>
    </row>
    <row r="1238" spans="1:11" s="34" customFormat="1">
      <c r="A1238" s="29"/>
      <c r="B1238" s="29"/>
      <c r="C1238" s="29"/>
      <c r="D1238" s="30"/>
      <c r="E1238" s="30"/>
      <c r="F1238" s="40"/>
      <c r="G1238" s="31"/>
      <c r="H1238" s="32"/>
      <c r="I1238" s="33"/>
      <c r="J1238" s="33"/>
      <c r="K1238" s="33"/>
    </row>
    <row r="1239" spans="1:11" s="34" customFormat="1">
      <c r="A1239" s="29"/>
      <c r="B1239" s="29"/>
      <c r="C1239" s="29"/>
      <c r="D1239" s="30"/>
      <c r="E1239" s="30"/>
      <c r="F1239" s="40"/>
      <c r="G1239" s="31"/>
      <c r="H1239" s="32"/>
      <c r="I1239" s="33"/>
      <c r="J1239" s="33"/>
      <c r="K1239" s="33"/>
    </row>
    <row r="1240" spans="1:11" s="34" customFormat="1">
      <c r="A1240" s="29"/>
      <c r="B1240" s="29"/>
      <c r="C1240" s="29"/>
      <c r="D1240" s="30"/>
      <c r="E1240" s="30"/>
      <c r="F1240" s="40"/>
      <c r="G1240" s="31"/>
      <c r="H1240" s="32"/>
      <c r="I1240" s="33"/>
      <c r="J1240" s="33"/>
      <c r="K1240" s="33"/>
    </row>
    <row r="1241" spans="1:11" s="34" customFormat="1">
      <c r="A1241" s="29"/>
      <c r="B1241" s="29"/>
      <c r="C1241" s="29"/>
      <c r="D1241" s="30"/>
      <c r="E1241" s="30"/>
      <c r="F1241" s="40"/>
      <c r="G1241" s="31"/>
      <c r="H1241" s="32"/>
      <c r="I1241" s="33"/>
      <c r="J1241" s="33"/>
      <c r="K1241" s="33"/>
    </row>
    <row r="1242" spans="1:11" s="34" customFormat="1">
      <c r="A1242" s="29"/>
      <c r="B1242" s="29"/>
      <c r="C1242" s="29"/>
      <c r="D1242" s="30"/>
      <c r="E1242" s="30"/>
      <c r="F1242" s="40"/>
      <c r="G1242" s="31"/>
      <c r="H1242" s="32"/>
      <c r="I1242" s="33"/>
      <c r="J1242" s="33"/>
      <c r="K1242" s="33"/>
    </row>
    <row r="1243" spans="1:11" s="34" customFormat="1">
      <c r="A1243" s="29"/>
      <c r="B1243" s="29"/>
      <c r="C1243" s="29"/>
      <c r="D1243" s="30"/>
      <c r="E1243" s="30"/>
      <c r="F1243" s="40"/>
      <c r="G1243" s="31"/>
      <c r="H1243" s="32"/>
      <c r="I1243" s="33"/>
      <c r="J1243" s="33"/>
      <c r="K1243" s="33"/>
    </row>
    <row r="1244" spans="1:11" s="34" customFormat="1">
      <c r="A1244" s="29"/>
      <c r="B1244" s="29"/>
      <c r="C1244" s="29"/>
      <c r="D1244" s="30"/>
      <c r="E1244" s="30"/>
      <c r="F1244" s="40"/>
      <c r="G1244" s="31"/>
      <c r="H1244" s="32"/>
      <c r="I1244" s="33"/>
      <c r="J1244" s="33"/>
      <c r="K1244" s="33"/>
    </row>
    <row r="1245" spans="1:11" s="34" customFormat="1">
      <c r="A1245" s="29"/>
      <c r="B1245" s="29"/>
      <c r="C1245" s="29"/>
      <c r="D1245" s="30"/>
      <c r="E1245" s="30"/>
      <c r="F1245" s="40"/>
      <c r="G1245" s="31"/>
      <c r="H1245" s="32"/>
      <c r="I1245" s="33"/>
      <c r="J1245" s="33"/>
      <c r="K1245" s="33"/>
    </row>
    <row r="1246" spans="1:11" s="34" customFormat="1">
      <c r="A1246" s="29"/>
      <c r="B1246" s="29"/>
      <c r="C1246" s="29"/>
      <c r="D1246" s="30"/>
      <c r="E1246" s="30"/>
      <c r="F1246" s="40"/>
      <c r="G1246" s="31"/>
      <c r="H1246" s="32"/>
      <c r="I1246" s="33"/>
      <c r="J1246" s="33"/>
      <c r="K1246" s="33"/>
    </row>
    <row r="1247" spans="1:11" s="34" customFormat="1">
      <c r="A1247" s="29"/>
      <c r="B1247" s="29"/>
      <c r="C1247" s="29"/>
      <c r="D1247" s="30"/>
      <c r="E1247" s="30"/>
      <c r="F1247" s="40"/>
      <c r="G1247" s="31"/>
      <c r="H1247" s="32"/>
      <c r="I1247" s="33"/>
      <c r="J1247" s="33"/>
      <c r="K1247" s="33"/>
    </row>
    <row r="1248" spans="1:11" s="34" customFormat="1">
      <c r="A1248" s="29"/>
      <c r="B1248" s="29"/>
      <c r="C1248" s="29"/>
      <c r="D1248" s="30"/>
      <c r="E1248" s="30"/>
      <c r="F1248" s="40"/>
      <c r="G1248" s="31"/>
      <c r="H1248" s="32"/>
      <c r="I1248" s="33"/>
      <c r="J1248" s="33"/>
      <c r="K1248" s="33"/>
    </row>
    <row r="1249" spans="1:11" s="34" customFormat="1">
      <c r="A1249" s="29"/>
      <c r="B1249" s="29"/>
      <c r="C1249" s="29"/>
      <c r="D1249" s="30"/>
      <c r="E1249" s="30"/>
      <c r="F1249" s="40"/>
      <c r="G1249" s="31"/>
      <c r="H1249" s="32"/>
      <c r="I1249" s="33"/>
      <c r="J1249" s="33"/>
      <c r="K1249" s="33"/>
    </row>
    <row r="1250" spans="1:11" s="34" customFormat="1">
      <c r="A1250" s="29"/>
      <c r="B1250" s="29"/>
      <c r="C1250" s="29"/>
      <c r="D1250" s="30"/>
      <c r="E1250" s="30"/>
      <c r="F1250" s="40"/>
      <c r="G1250" s="31"/>
      <c r="H1250" s="32"/>
      <c r="I1250" s="33"/>
      <c r="J1250" s="33"/>
      <c r="K1250" s="33"/>
    </row>
    <row r="1251" spans="1:11" s="34" customFormat="1">
      <c r="A1251" s="29"/>
      <c r="B1251" s="29"/>
      <c r="C1251" s="29"/>
      <c r="D1251" s="30"/>
      <c r="E1251" s="30"/>
      <c r="F1251" s="40"/>
      <c r="G1251" s="31"/>
      <c r="H1251" s="32"/>
      <c r="I1251" s="33"/>
      <c r="J1251" s="33"/>
      <c r="K1251" s="33"/>
    </row>
    <row r="1252" spans="1:11" s="34" customFormat="1">
      <c r="A1252" s="29"/>
      <c r="B1252" s="29"/>
      <c r="C1252" s="29"/>
      <c r="D1252" s="30"/>
      <c r="E1252" s="30"/>
      <c r="F1252" s="40"/>
      <c r="G1252" s="31"/>
      <c r="H1252" s="32"/>
      <c r="I1252" s="33"/>
      <c r="J1252" s="33"/>
      <c r="K1252" s="33"/>
    </row>
    <row r="1253" spans="1:11" s="34" customFormat="1">
      <c r="A1253" s="29"/>
      <c r="B1253" s="29"/>
      <c r="C1253" s="29"/>
      <c r="D1253" s="30"/>
      <c r="E1253" s="30"/>
      <c r="F1253" s="40"/>
      <c r="G1253" s="31"/>
      <c r="H1253" s="32"/>
      <c r="I1253" s="33"/>
      <c r="J1253" s="33"/>
      <c r="K1253" s="33"/>
    </row>
    <row r="1254" spans="1:11" s="34" customFormat="1">
      <c r="A1254" s="29"/>
      <c r="B1254" s="29"/>
      <c r="C1254" s="29"/>
      <c r="D1254" s="30"/>
      <c r="E1254" s="30"/>
      <c r="F1254" s="40"/>
      <c r="G1254" s="31"/>
      <c r="H1254" s="32"/>
      <c r="I1254" s="33"/>
      <c r="J1254" s="33"/>
      <c r="K1254" s="33"/>
    </row>
    <row r="1255" spans="1:11" s="34" customFormat="1">
      <c r="A1255" s="29"/>
      <c r="B1255" s="29"/>
      <c r="C1255" s="29"/>
      <c r="D1255" s="30"/>
      <c r="E1255" s="30"/>
      <c r="F1255" s="40"/>
      <c r="G1255" s="31"/>
      <c r="H1255" s="32"/>
      <c r="I1255" s="33"/>
      <c r="J1255" s="33"/>
      <c r="K1255" s="33"/>
    </row>
    <row r="1256" spans="1:11" s="34" customFormat="1">
      <c r="A1256" s="29"/>
      <c r="B1256" s="29"/>
      <c r="C1256" s="29"/>
      <c r="D1256" s="30"/>
      <c r="E1256" s="30"/>
      <c r="F1256" s="40"/>
      <c r="G1256" s="31"/>
      <c r="H1256" s="32"/>
      <c r="I1256" s="33"/>
      <c r="J1256" s="33"/>
      <c r="K1256" s="33"/>
    </row>
    <row r="1257" spans="1:11" s="34" customFormat="1">
      <c r="A1257" s="29"/>
      <c r="B1257" s="29"/>
      <c r="C1257" s="29"/>
      <c r="D1257" s="30"/>
      <c r="E1257" s="30"/>
      <c r="F1257" s="40"/>
      <c r="G1257" s="31"/>
      <c r="H1257" s="32"/>
      <c r="I1257" s="33"/>
      <c r="J1257" s="33"/>
      <c r="K1257" s="33"/>
    </row>
    <row r="1258" spans="1:11" s="34" customFormat="1">
      <c r="A1258" s="29"/>
      <c r="B1258" s="29"/>
      <c r="C1258" s="29"/>
      <c r="D1258" s="30"/>
      <c r="E1258" s="30"/>
      <c r="F1258" s="40"/>
      <c r="G1258" s="31"/>
      <c r="H1258" s="32"/>
      <c r="I1258" s="33"/>
      <c r="J1258" s="33"/>
      <c r="K1258" s="33"/>
    </row>
    <row r="1259" spans="1:11" s="34" customFormat="1">
      <c r="A1259" s="29"/>
      <c r="B1259" s="29"/>
      <c r="C1259" s="29"/>
      <c r="D1259" s="30"/>
      <c r="E1259" s="30"/>
      <c r="F1259" s="40"/>
      <c r="G1259" s="31"/>
      <c r="H1259" s="32"/>
      <c r="I1259" s="33"/>
      <c r="J1259" s="33"/>
      <c r="K1259" s="33"/>
    </row>
    <row r="1260" spans="1:11" s="34" customFormat="1">
      <c r="A1260" s="29"/>
      <c r="B1260" s="29"/>
      <c r="C1260" s="29"/>
      <c r="D1260" s="30"/>
      <c r="E1260" s="30"/>
      <c r="F1260" s="40"/>
      <c r="G1260" s="31"/>
      <c r="H1260" s="32"/>
      <c r="I1260" s="33"/>
      <c r="J1260" s="33"/>
      <c r="K1260" s="33"/>
    </row>
    <row r="1261" spans="1:11" s="34" customFormat="1">
      <c r="A1261" s="29"/>
      <c r="B1261" s="29"/>
      <c r="C1261" s="29"/>
      <c r="D1261" s="30"/>
      <c r="E1261" s="30"/>
      <c r="F1261" s="40"/>
      <c r="G1261" s="31"/>
      <c r="H1261" s="32"/>
      <c r="I1261" s="33"/>
      <c r="J1261" s="33"/>
      <c r="K1261" s="33"/>
    </row>
    <row r="1262" spans="1:11" s="34" customFormat="1">
      <c r="A1262" s="29"/>
      <c r="B1262" s="29"/>
      <c r="C1262" s="29"/>
      <c r="D1262" s="30"/>
      <c r="E1262" s="30"/>
      <c r="F1262" s="40"/>
      <c r="G1262" s="31"/>
      <c r="H1262" s="32"/>
      <c r="I1262" s="33"/>
      <c r="J1262" s="33"/>
      <c r="K1262" s="33"/>
    </row>
    <row r="1263" spans="1:11" s="34" customFormat="1">
      <c r="A1263" s="29"/>
      <c r="B1263" s="29"/>
      <c r="C1263" s="29"/>
      <c r="D1263" s="30"/>
      <c r="E1263" s="30"/>
      <c r="F1263" s="40"/>
      <c r="G1263" s="31"/>
      <c r="H1263" s="32"/>
      <c r="I1263" s="33"/>
      <c r="J1263" s="33"/>
      <c r="K1263" s="33"/>
    </row>
    <row r="1264" spans="1:11" s="34" customFormat="1">
      <c r="A1264" s="29"/>
      <c r="B1264" s="29"/>
      <c r="C1264" s="29"/>
      <c r="D1264" s="30"/>
      <c r="E1264" s="30"/>
      <c r="F1264" s="40"/>
      <c r="G1264" s="31"/>
      <c r="H1264" s="32"/>
      <c r="I1264" s="33"/>
      <c r="J1264" s="33"/>
      <c r="K1264" s="33"/>
    </row>
    <row r="1265" spans="1:11" s="34" customFormat="1">
      <c r="A1265" s="29"/>
      <c r="B1265" s="29"/>
      <c r="C1265" s="29"/>
      <c r="D1265" s="30"/>
      <c r="E1265" s="30"/>
      <c r="F1265" s="40"/>
      <c r="G1265" s="31"/>
      <c r="H1265" s="32"/>
      <c r="I1265" s="33"/>
      <c r="J1265" s="33"/>
      <c r="K1265" s="33"/>
    </row>
    <row r="1266" spans="1:11" s="34" customFormat="1">
      <c r="A1266" s="29"/>
      <c r="B1266" s="29"/>
      <c r="C1266" s="29"/>
      <c r="D1266" s="30"/>
      <c r="E1266" s="30"/>
      <c r="F1266" s="40"/>
      <c r="G1266" s="31"/>
      <c r="H1266" s="32"/>
      <c r="I1266" s="33"/>
      <c r="J1266" s="33"/>
      <c r="K1266" s="33"/>
    </row>
    <row r="1267" spans="1:11" s="34" customFormat="1">
      <c r="A1267" s="29"/>
      <c r="B1267" s="29"/>
      <c r="C1267" s="29"/>
      <c r="D1267" s="30"/>
      <c r="E1267" s="30"/>
      <c r="F1267" s="40"/>
      <c r="G1267" s="31"/>
      <c r="H1267" s="32"/>
      <c r="I1267" s="33"/>
      <c r="J1267" s="33"/>
      <c r="K1267" s="33"/>
    </row>
    <row r="1268" spans="1:11" s="34" customFormat="1">
      <c r="A1268" s="29"/>
      <c r="B1268" s="29"/>
      <c r="C1268" s="29"/>
      <c r="D1268" s="30"/>
      <c r="E1268" s="30"/>
      <c r="F1268" s="40"/>
      <c r="G1268" s="31"/>
      <c r="H1268" s="32"/>
      <c r="I1268" s="33"/>
      <c r="J1268" s="33"/>
      <c r="K1268" s="33"/>
    </row>
    <row r="1269" spans="1:11" s="34" customFormat="1">
      <c r="A1269" s="29"/>
      <c r="B1269" s="29"/>
      <c r="C1269" s="29"/>
      <c r="D1269" s="30"/>
      <c r="E1269" s="30"/>
      <c r="F1269" s="40"/>
      <c r="G1269" s="31"/>
      <c r="H1269" s="32"/>
      <c r="I1269" s="33"/>
      <c r="J1269" s="33"/>
      <c r="K1269" s="33"/>
    </row>
    <row r="1270" spans="1:11" s="34" customFormat="1">
      <c r="A1270" s="29"/>
      <c r="B1270" s="29"/>
      <c r="C1270" s="29"/>
      <c r="D1270" s="30"/>
      <c r="E1270" s="30"/>
      <c r="F1270" s="40"/>
      <c r="G1270" s="31"/>
      <c r="H1270" s="32"/>
      <c r="I1270" s="33"/>
      <c r="J1270" s="33"/>
      <c r="K1270" s="33"/>
    </row>
    <row r="1271" spans="1:11" s="34" customFormat="1">
      <c r="A1271" s="29"/>
      <c r="B1271" s="29"/>
      <c r="C1271" s="29"/>
      <c r="D1271" s="30"/>
      <c r="E1271" s="30"/>
      <c r="F1271" s="40"/>
      <c r="G1271" s="31"/>
      <c r="H1271" s="32"/>
      <c r="I1271" s="33"/>
      <c r="J1271" s="33"/>
      <c r="K1271" s="33"/>
    </row>
    <row r="1272" spans="1:11" s="34" customFormat="1">
      <c r="A1272" s="29"/>
      <c r="B1272" s="29"/>
      <c r="C1272" s="29"/>
      <c r="D1272" s="30"/>
      <c r="E1272" s="30"/>
      <c r="F1272" s="40"/>
      <c r="G1272" s="31"/>
      <c r="H1272" s="32"/>
      <c r="I1272" s="33"/>
      <c r="J1272" s="33"/>
      <c r="K1272" s="33"/>
    </row>
    <row r="1273" spans="1:11" s="34" customFormat="1">
      <c r="A1273" s="29"/>
      <c r="B1273" s="29"/>
      <c r="C1273" s="29"/>
      <c r="D1273" s="30"/>
      <c r="E1273" s="30"/>
      <c r="F1273" s="40"/>
      <c r="G1273" s="31"/>
      <c r="H1273" s="32"/>
      <c r="I1273" s="33"/>
      <c r="J1273" s="33"/>
      <c r="K1273" s="33"/>
    </row>
    <row r="1274" spans="1:11" s="34" customFormat="1">
      <c r="A1274" s="29"/>
      <c r="B1274" s="29"/>
      <c r="C1274" s="29"/>
      <c r="D1274" s="30"/>
      <c r="E1274" s="30"/>
      <c r="F1274" s="40"/>
      <c r="G1274" s="31"/>
      <c r="H1274" s="32"/>
      <c r="I1274" s="33"/>
      <c r="J1274" s="33"/>
      <c r="K1274" s="33"/>
    </row>
    <row r="1275" spans="1:11" s="34" customFormat="1">
      <c r="A1275" s="29"/>
      <c r="B1275" s="29"/>
      <c r="C1275" s="29"/>
      <c r="D1275" s="30"/>
      <c r="E1275" s="30"/>
      <c r="F1275" s="40"/>
      <c r="G1275" s="31"/>
      <c r="H1275" s="32"/>
      <c r="I1275" s="33"/>
      <c r="J1275" s="33"/>
      <c r="K1275" s="33"/>
    </row>
    <row r="1276" spans="1:11" s="34" customFormat="1">
      <c r="A1276" s="29"/>
      <c r="B1276" s="29"/>
      <c r="C1276" s="29"/>
      <c r="D1276" s="30"/>
      <c r="E1276" s="30"/>
      <c r="F1276" s="40"/>
      <c r="G1276" s="31"/>
      <c r="H1276" s="32"/>
      <c r="I1276" s="33"/>
      <c r="J1276" s="33"/>
      <c r="K1276" s="33"/>
    </row>
    <row r="1277" spans="1:11" s="34" customFormat="1">
      <c r="A1277" s="29"/>
      <c r="B1277" s="29"/>
      <c r="C1277" s="29"/>
      <c r="D1277" s="30"/>
      <c r="E1277" s="30"/>
      <c r="F1277" s="40"/>
      <c r="G1277" s="31"/>
      <c r="H1277" s="32"/>
      <c r="I1277" s="33"/>
      <c r="J1277" s="33"/>
      <c r="K1277" s="33"/>
    </row>
    <row r="1278" spans="1:11" s="34" customFormat="1">
      <c r="A1278" s="29"/>
      <c r="B1278" s="29"/>
      <c r="C1278" s="29"/>
      <c r="D1278" s="30"/>
      <c r="E1278" s="30"/>
      <c r="F1278" s="40"/>
      <c r="G1278" s="31"/>
      <c r="H1278" s="32"/>
      <c r="I1278" s="33"/>
      <c r="J1278" s="33"/>
      <c r="K1278" s="33"/>
    </row>
    <row r="1279" spans="1:11" s="34" customFormat="1">
      <c r="A1279" s="29"/>
      <c r="B1279" s="29"/>
      <c r="C1279" s="29"/>
      <c r="D1279" s="30"/>
      <c r="E1279" s="30"/>
      <c r="F1279" s="40"/>
      <c r="G1279" s="31"/>
      <c r="H1279" s="32"/>
      <c r="I1279" s="33"/>
      <c r="J1279" s="33"/>
      <c r="K1279" s="33"/>
    </row>
    <row r="1280" spans="1:11" s="34" customFormat="1">
      <c r="A1280" s="29"/>
      <c r="B1280" s="29"/>
      <c r="C1280" s="29"/>
      <c r="D1280" s="30"/>
      <c r="E1280" s="30"/>
      <c r="F1280" s="40"/>
      <c r="G1280" s="31"/>
      <c r="H1280" s="32"/>
      <c r="I1280" s="33"/>
      <c r="J1280" s="33"/>
      <c r="K1280" s="33"/>
    </row>
    <row r="1281" spans="1:11" s="34" customFormat="1">
      <c r="A1281" s="29"/>
      <c r="B1281" s="29"/>
      <c r="C1281" s="29"/>
      <c r="D1281" s="30"/>
      <c r="E1281" s="30"/>
      <c r="F1281" s="40"/>
      <c r="G1281" s="31"/>
      <c r="H1281" s="32"/>
      <c r="I1281" s="33"/>
      <c r="J1281" s="33"/>
      <c r="K1281" s="33"/>
    </row>
    <row r="1282" spans="1:11" s="34" customFormat="1">
      <c r="A1282" s="29"/>
      <c r="B1282" s="29"/>
      <c r="C1282" s="29"/>
      <c r="D1282" s="30"/>
      <c r="E1282" s="30"/>
      <c r="F1282" s="40"/>
      <c r="G1282" s="31"/>
      <c r="H1282" s="32"/>
      <c r="I1282" s="33"/>
      <c r="J1282" s="33"/>
      <c r="K1282" s="33"/>
    </row>
    <row r="1283" spans="1:11" s="34" customFormat="1">
      <c r="A1283" s="29"/>
      <c r="B1283" s="29"/>
      <c r="C1283" s="29"/>
      <c r="D1283" s="30"/>
      <c r="E1283" s="30"/>
      <c r="F1283" s="40"/>
      <c r="G1283" s="31"/>
      <c r="H1283" s="32"/>
      <c r="I1283" s="33"/>
      <c r="J1283" s="33"/>
      <c r="K1283" s="33"/>
    </row>
    <row r="1284" spans="1:11" s="34" customFormat="1">
      <c r="A1284" s="29"/>
      <c r="B1284" s="29"/>
      <c r="C1284" s="29"/>
      <c r="D1284" s="30"/>
      <c r="E1284" s="30"/>
      <c r="F1284" s="40"/>
      <c r="G1284" s="31"/>
      <c r="H1284" s="32"/>
      <c r="I1284" s="33"/>
      <c r="J1284" s="33"/>
      <c r="K1284" s="33"/>
    </row>
    <row r="1285" spans="1:11" s="34" customFormat="1">
      <c r="A1285" s="29"/>
      <c r="B1285" s="29"/>
      <c r="C1285" s="29"/>
      <c r="D1285" s="30"/>
      <c r="E1285" s="30"/>
      <c r="F1285" s="40"/>
      <c r="G1285" s="31"/>
      <c r="H1285" s="32"/>
      <c r="I1285" s="33"/>
      <c r="J1285" s="33"/>
      <c r="K1285" s="33"/>
    </row>
    <row r="1286" spans="1:11" s="34" customFormat="1">
      <c r="A1286" s="29"/>
      <c r="B1286" s="29"/>
      <c r="C1286" s="29"/>
      <c r="D1286" s="30"/>
      <c r="E1286" s="30"/>
      <c r="F1286" s="40"/>
      <c r="G1286" s="31"/>
      <c r="H1286" s="32"/>
      <c r="I1286" s="33"/>
      <c r="J1286" s="33"/>
      <c r="K1286" s="33"/>
    </row>
    <row r="1287" spans="1:11" s="34" customFormat="1">
      <c r="A1287" s="29"/>
      <c r="B1287" s="29"/>
      <c r="C1287" s="29"/>
      <c r="D1287" s="30"/>
      <c r="E1287" s="30"/>
      <c r="F1287" s="40"/>
      <c r="G1287" s="31"/>
      <c r="H1287" s="32"/>
      <c r="I1287" s="33"/>
      <c r="J1287" s="33"/>
      <c r="K1287" s="33"/>
    </row>
    <row r="1288" spans="1:11" s="34" customFormat="1">
      <c r="A1288" s="29"/>
      <c r="B1288" s="29"/>
      <c r="C1288" s="29"/>
      <c r="D1288" s="30"/>
      <c r="E1288" s="30"/>
      <c r="F1288" s="40"/>
      <c r="G1288" s="31"/>
      <c r="H1288" s="32"/>
      <c r="I1288" s="33"/>
      <c r="J1288" s="33"/>
      <c r="K1288" s="33"/>
    </row>
    <row r="1289" spans="1:11" s="34" customFormat="1">
      <c r="A1289" s="29"/>
      <c r="B1289" s="29"/>
      <c r="C1289" s="29"/>
      <c r="D1289" s="30"/>
      <c r="E1289" s="30"/>
      <c r="F1289" s="40"/>
      <c r="G1289" s="31"/>
      <c r="H1289" s="32"/>
      <c r="I1289" s="33"/>
      <c r="J1289" s="33"/>
      <c r="K1289" s="33"/>
    </row>
    <row r="1290" spans="1:11" s="34" customFormat="1">
      <c r="A1290" s="29"/>
      <c r="B1290" s="29"/>
      <c r="C1290" s="29"/>
      <c r="D1290" s="30"/>
      <c r="E1290" s="30"/>
      <c r="F1290" s="40"/>
      <c r="G1290" s="31"/>
      <c r="H1290" s="32"/>
      <c r="I1290" s="33"/>
      <c r="J1290" s="33"/>
      <c r="K1290" s="33"/>
    </row>
    <row r="1291" spans="1:11" s="34" customFormat="1">
      <c r="A1291" s="29"/>
      <c r="B1291" s="29"/>
      <c r="C1291" s="29"/>
      <c r="D1291" s="30"/>
      <c r="E1291" s="30"/>
      <c r="F1291" s="40"/>
      <c r="G1291" s="31"/>
      <c r="H1291" s="32"/>
      <c r="I1291" s="33"/>
      <c r="J1291" s="33"/>
      <c r="K1291" s="33"/>
    </row>
    <row r="1292" spans="1:11" s="34" customFormat="1">
      <c r="A1292" s="29"/>
      <c r="B1292" s="29"/>
      <c r="C1292" s="29"/>
      <c r="D1292" s="30"/>
      <c r="E1292" s="30"/>
      <c r="F1292" s="40"/>
      <c r="G1292" s="31"/>
      <c r="H1292" s="32"/>
      <c r="I1292" s="33"/>
      <c r="J1292" s="33"/>
      <c r="K1292" s="33"/>
    </row>
    <row r="1293" spans="1:11" s="34" customFormat="1">
      <c r="A1293" s="29"/>
      <c r="B1293" s="29"/>
      <c r="C1293" s="29"/>
      <c r="D1293" s="30"/>
      <c r="E1293" s="30"/>
      <c r="F1293" s="40"/>
      <c r="G1293" s="31"/>
      <c r="H1293" s="32"/>
      <c r="I1293" s="33"/>
      <c r="J1293" s="33"/>
      <c r="K1293" s="33"/>
    </row>
    <row r="1294" spans="1:11" s="34" customFormat="1">
      <c r="A1294" s="29"/>
      <c r="B1294" s="29"/>
      <c r="C1294" s="29"/>
      <c r="D1294" s="30"/>
      <c r="E1294" s="30"/>
      <c r="F1294" s="40"/>
      <c r="G1294" s="31"/>
      <c r="H1294" s="32"/>
      <c r="I1294" s="33"/>
      <c r="J1294" s="33"/>
      <c r="K1294" s="33"/>
    </row>
    <row r="1295" spans="1:11" s="34" customFormat="1">
      <c r="A1295" s="29"/>
      <c r="B1295" s="29"/>
      <c r="C1295" s="29"/>
      <c r="D1295" s="30"/>
      <c r="E1295" s="30"/>
      <c r="F1295" s="40"/>
      <c r="G1295" s="31"/>
      <c r="H1295" s="32"/>
      <c r="I1295" s="33"/>
      <c r="J1295" s="33"/>
      <c r="K1295" s="33"/>
    </row>
    <row r="1296" spans="1:11" s="34" customFormat="1">
      <c r="A1296" s="29"/>
      <c r="B1296" s="29"/>
      <c r="C1296" s="29"/>
      <c r="D1296" s="30"/>
      <c r="E1296" s="30"/>
      <c r="F1296" s="40"/>
      <c r="G1296" s="31"/>
      <c r="H1296" s="32"/>
      <c r="I1296" s="33"/>
      <c r="J1296" s="33"/>
      <c r="K1296" s="33"/>
    </row>
    <row r="1297" spans="1:11" s="34" customFormat="1">
      <c r="A1297" s="29"/>
      <c r="B1297" s="29"/>
      <c r="C1297" s="29"/>
      <c r="D1297" s="30"/>
      <c r="E1297" s="30"/>
      <c r="F1297" s="40"/>
      <c r="G1297" s="31"/>
      <c r="H1297" s="32"/>
      <c r="I1297" s="33"/>
      <c r="J1297" s="33"/>
      <c r="K1297" s="33"/>
    </row>
    <row r="1298" spans="1:11" s="34" customFormat="1">
      <c r="A1298" s="29"/>
      <c r="B1298" s="29"/>
      <c r="C1298" s="29"/>
      <c r="D1298" s="30"/>
      <c r="E1298" s="30"/>
      <c r="F1298" s="40"/>
      <c r="G1298" s="31"/>
      <c r="H1298" s="32"/>
      <c r="I1298" s="33"/>
      <c r="J1298" s="33"/>
      <c r="K1298" s="33"/>
    </row>
    <row r="1299" spans="1:11" s="34" customFormat="1">
      <c r="A1299" s="29"/>
      <c r="B1299" s="29"/>
      <c r="C1299" s="29"/>
      <c r="D1299" s="30"/>
      <c r="E1299" s="30"/>
      <c r="F1299" s="40"/>
      <c r="G1299" s="31"/>
      <c r="H1299" s="32"/>
      <c r="I1299" s="33"/>
      <c r="J1299" s="33"/>
      <c r="K1299" s="33"/>
    </row>
    <row r="1300" spans="1:11" s="34" customFormat="1">
      <c r="A1300" s="29"/>
      <c r="B1300" s="29"/>
      <c r="C1300" s="29"/>
      <c r="D1300" s="30"/>
      <c r="E1300" s="30"/>
      <c r="F1300" s="40"/>
      <c r="G1300" s="31"/>
      <c r="H1300" s="32"/>
      <c r="I1300" s="33"/>
      <c r="J1300" s="33"/>
      <c r="K1300" s="33"/>
    </row>
    <row r="1301" spans="1:11" s="34" customFormat="1">
      <c r="A1301" s="29"/>
      <c r="B1301" s="29"/>
      <c r="C1301" s="29"/>
      <c r="D1301" s="30"/>
      <c r="E1301" s="30"/>
      <c r="F1301" s="40"/>
      <c r="G1301" s="31"/>
      <c r="H1301" s="32"/>
      <c r="I1301" s="33"/>
      <c r="J1301" s="33"/>
      <c r="K1301" s="33"/>
    </row>
    <row r="1302" spans="1:11" s="34" customFormat="1">
      <c r="A1302" s="29"/>
      <c r="B1302" s="29"/>
      <c r="C1302" s="29"/>
      <c r="D1302" s="30"/>
      <c r="E1302" s="30"/>
      <c r="F1302" s="40"/>
      <c r="G1302" s="31"/>
      <c r="H1302" s="32"/>
      <c r="I1302" s="33"/>
      <c r="J1302" s="33"/>
      <c r="K1302" s="33"/>
    </row>
    <row r="1303" spans="1:11" s="34" customFormat="1">
      <c r="A1303" s="29"/>
      <c r="B1303" s="29"/>
      <c r="C1303" s="29"/>
      <c r="D1303" s="30"/>
      <c r="E1303" s="30"/>
      <c r="F1303" s="40"/>
      <c r="G1303" s="31"/>
      <c r="H1303" s="32"/>
      <c r="I1303" s="33"/>
      <c r="J1303" s="33"/>
      <c r="K1303" s="33"/>
    </row>
    <row r="1304" spans="1:11" s="34" customFormat="1">
      <c r="A1304" s="29"/>
      <c r="B1304" s="29"/>
      <c r="C1304" s="29"/>
      <c r="D1304" s="30"/>
      <c r="E1304" s="30"/>
      <c r="F1304" s="40"/>
      <c r="G1304" s="31"/>
      <c r="H1304" s="32"/>
      <c r="I1304" s="33"/>
      <c r="J1304" s="33"/>
      <c r="K1304" s="33"/>
    </row>
    <row r="1305" spans="1:11" s="34" customFormat="1">
      <c r="A1305" s="29"/>
      <c r="B1305" s="29"/>
      <c r="C1305" s="29"/>
      <c r="D1305" s="30"/>
      <c r="E1305" s="30"/>
      <c r="F1305" s="40"/>
      <c r="G1305" s="31"/>
      <c r="H1305" s="32"/>
      <c r="I1305" s="33"/>
      <c r="J1305" s="33"/>
      <c r="K1305" s="33"/>
    </row>
    <row r="1306" spans="1:11" s="34" customFormat="1">
      <c r="A1306" s="29"/>
      <c r="B1306" s="29"/>
      <c r="C1306" s="29"/>
      <c r="D1306" s="30"/>
      <c r="E1306" s="30"/>
      <c r="F1306" s="40"/>
      <c r="G1306" s="31"/>
      <c r="H1306" s="32"/>
      <c r="I1306" s="33"/>
      <c r="J1306" s="33"/>
      <c r="K1306" s="33"/>
    </row>
    <row r="1307" spans="1:11" s="34" customFormat="1">
      <c r="A1307" s="29"/>
      <c r="B1307" s="29"/>
      <c r="C1307" s="29"/>
      <c r="D1307" s="30"/>
      <c r="E1307" s="30"/>
      <c r="F1307" s="40"/>
      <c r="G1307" s="31"/>
      <c r="H1307" s="32"/>
      <c r="I1307" s="33"/>
      <c r="J1307" s="33"/>
      <c r="K1307" s="33"/>
    </row>
    <row r="1308" spans="1:11" s="34" customFormat="1">
      <c r="A1308" s="29"/>
      <c r="B1308" s="29"/>
      <c r="C1308" s="29"/>
      <c r="D1308" s="30"/>
      <c r="E1308" s="30"/>
      <c r="F1308" s="40"/>
      <c r="G1308" s="31"/>
      <c r="H1308" s="32"/>
      <c r="I1308" s="33"/>
      <c r="J1308" s="33"/>
      <c r="K1308" s="33"/>
    </row>
    <row r="1309" spans="1:11" s="34" customFormat="1">
      <c r="A1309" s="29"/>
      <c r="B1309" s="29"/>
      <c r="C1309" s="29"/>
      <c r="D1309" s="30"/>
      <c r="E1309" s="30"/>
      <c r="F1309" s="40"/>
      <c r="G1309" s="31"/>
      <c r="H1309" s="32"/>
      <c r="I1309" s="33"/>
      <c r="J1309" s="33"/>
      <c r="K1309" s="33"/>
    </row>
    <row r="1310" spans="1:11" s="34" customFormat="1">
      <c r="A1310" s="29"/>
      <c r="B1310" s="29"/>
      <c r="C1310" s="29"/>
      <c r="D1310" s="30"/>
      <c r="E1310" s="30"/>
      <c r="F1310" s="40"/>
      <c r="G1310" s="31"/>
      <c r="H1310" s="32"/>
      <c r="I1310" s="33"/>
      <c r="J1310" s="33"/>
      <c r="K1310" s="33"/>
    </row>
    <row r="1311" spans="1:11" s="34" customFormat="1">
      <c r="A1311" s="29"/>
      <c r="B1311" s="29"/>
      <c r="C1311" s="29"/>
      <c r="D1311" s="30"/>
      <c r="E1311" s="30"/>
      <c r="F1311" s="40"/>
      <c r="G1311" s="31"/>
      <c r="H1311" s="32"/>
      <c r="I1311" s="33"/>
      <c r="J1311" s="33"/>
      <c r="K1311" s="33"/>
    </row>
    <row r="1312" spans="1:11" s="34" customFormat="1">
      <c r="A1312" s="29"/>
      <c r="B1312" s="29"/>
      <c r="C1312" s="29"/>
      <c r="D1312" s="30"/>
      <c r="E1312" s="30"/>
      <c r="F1312" s="40"/>
      <c r="G1312" s="31"/>
      <c r="H1312" s="32"/>
      <c r="I1312" s="33"/>
      <c r="J1312" s="33"/>
      <c r="K1312" s="33"/>
    </row>
    <row r="1313" spans="1:11" s="34" customFormat="1">
      <c r="A1313" s="29"/>
      <c r="B1313" s="29"/>
      <c r="C1313" s="29"/>
      <c r="D1313" s="30"/>
      <c r="E1313" s="30"/>
      <c r="F1313" s="40"/>
      <c r="G1313" s="31"/>
      <c r="H1313" s="32"/>
      <c r="I1313" s="33"/>
      <c r="J1313" s="33"/>
      <c r="K1313" s="33"/>
    </row>
    <row r="1314" spans="1:11" s="34" customFormat="1">
      <c r="A1314" s="29"/>
      <c r="B1314" s="29"/>
      <c r="C1314" s="29"/>
      <c r="D1314" s="30"/>
      <c r="E1314" s="30"/>
      <c r="F1314" s="40"/>
      <c r="G1314" s="31"/>
      <c r="H1314" s="32"/>
      <c r="I1314" s="33"/>
      <c r="J1314" s="33"/>
      <c r="K1314" s="33"/>
    </row>
    <row r="1315" spans="1:11" s="34" customFormat="1">
      <c r="A1315" s="29"/>
      <c r="B1315" s="29"/>
      <c r="C1315" s="29"/>
      <c r="D1315" s="30"/>
      <c r="E1315" s="30"/>
      <c r="F1315" s="40"/>
      <c r="G1315" s="31"/>
      <c r="H1315" s="32"/>
      <c r="I1315" s="33"/>
      <c r="J1315" s="33"/>
      <c r="K1315" s="33"/>
    </row>
    <row r="1316" spans="1:11" s="34" customFormat="1">
      <c r="A1316" s="29"/>
      <c r="B1316" s="29"/>
      <c r="C1316" s="29"/>
      <c r="D1316" s="30"/>
      <c r="E1316" s="30"/>
      <c r="F1316" s="40"/>
      <c r="G1316" s="31"/>
      <c r="H1316" s="32"/>
      <c r="I1316" s="33"/>
      <c r="J1316" s="33"/>
      <c r="K1316" s="33"/>
    </row>
    <row r="1317" spans="1:11" s="34" customFormat="1">
      <c r="A1317" s="29"/>
      <c r="B1317" s="29"/>
      <c r="C1317" s="29"/>
      <c r="D1317" s="30"/>
      <c r="E1317" s="30"/>
      <c r="F1317" s="40"/>
      <c r="G1317" s="31"/>
      <c r="H1317" s="32"/>
      <c r="I1317" s="33"/>
      <c r="J1317" s="33"/>
      <c r="K1317" s="33"/>
    </row>
    <row r="1318" spans="1:11" s="34" customFormat="1">
      <c r="A1318" s="29"/>
      <c r="B1318" s="29"/>
      <c r="C1318" s="29"/>
      <c r="D1318" s="30"/>
      <c r="E1318" s="30"/>
      <c r="F1318" s="40"/>
      <c r="G1318" s="31"/>
      <c r="H1318" s="32"/>
      <c r="I1318" s="33"/>
      <c r="J1318" s="33"/>
      <c r="K1318" s="33"/>
    </row>
    <row r="1319" spans="1:11" s="34" customFormat="1">
      <c r="A1319" s="29"/>
      <c r="B1319" s="29"/>
      <c r="C1319" s="29"/>
      <c r="D1319" s="30"/>
      <c r="E1319" s="30"/>
      <c r="F1319" s="40"/>
      <c r="G1319" s="31"/>
      <c r="H1319" s="32"/>
      <c r="I1319" s="33"/>
      <c r="J1319" s="33"/>
      <c r="K1319" s="33"/>
    </row>
    <row r="1320" spans="1:11" s="34" customFormat="1">
      <c r="A1320" s="29"/>
      <c r="B1320" s="29"/>
      <c r="C1320" s="29"/>
      <c r="D1320" s="30"/>
      <c r="E1320" s="30"/>
      <c r="F1320" s="40"/>
      <c r="G1320" s="31"/>
      <c r="H1320" s="32"/>
      <c r="I1320" s="33"/>
      <c r="J1320" s="33"/>
      <c r="K1320" s="33"/>
    </row>
    <row r="1321" spans="1:11" s="34" customFormat="1">
      <c r="A1321" s="29"/>
      <c r="B1321" s="29"/>
      <c r="C1321" s="29"/>
      <c r="D1321" s="30"/>
      <c r="E1321" s="30"/>
      <c r="F1321" s="40"/>
      <c r="G1321" s="31"/>
      <c r="H1321" s="32"/>
      <c r="I1321" s="33"/>
      <c r="J1321" s="33"/>
      <c r="K1321" s="33"/>
    </row>
    <row r="1322" spans="1:11" s="34" customFormat="1">
      <c r="A1322" s="29"/>
      <c r="B1322" s="29"/>
      <c r="C1322" s="29"/>
      <c r="D1322" s="30"/>
      <c r="E1322" s="30"/>
      <c r="F1322" s="40"/>
      <c r="G1322" s="31"/>
      <c r="H1322" s="32"/>
      <c r="I1322" s="33"/>
      <c r="J1322" s="33"/>
      <c r="K1322" s="33"/>
    </row>
    <row r="1323" spans="1:11" s="34" customFormat="1">
      <c r="A1323" s="29"/>
      <c r="B1323" s="29"/>
      <c r="C1323" s="29"/>
      <c r="D1323" s="30"/>
      <c r="E1323" s="30"/>
      <c r="F1323" s="40"/>
      <c r="G1323" s="31"/>
      <c r="H1323" s="32"/>
      <c r="I1323" s="33"/>
      <c r="J1323" s="33"/>
      <c r="K1323" s="33"/>
    </row>
    <row r="1324" spans="1:11" s="34" customFormat="1">
      <c r="A1324" s="29"/>
      <c r="B1324" s="29"/>
      <c r="C1324" s="29"/>
      <c r="D1324" s="30"/>
      <c r="E1324" s="30"/>
      <c r="F1324" s="40"/>
      <c r="G1324" s="31"/>
      <c r="H1324" s="32"/>
      <c r="I1324" s="33"/>
      <c r="J1324" s="33"/>
      <c r="K1324" s="33"/>
    </row>
    <row r="1325" spans="1:11" s="34" customFormat="1">
      <c r="A1325" s="29"/>
      <c r="B1325" s="29"/>
      <c r="C1325" s="29"/>
      <c r="D1325" s="30"/>
      <c r="E1325" s="30"/>
      <c r="F1325" s="40"/>
      <c r="G1325" s="31"/>
      <c r="H1325" s="32"/>
      <c r="I1325" s="33"/>
      <c r="J1325" s="33"/>
      <c r="K1325" s="33"/>
    </row>
    <row r="1326" spans="1:11" s="34" customFormat="1">
      <c r="A1326" s="29"/>
      <c r="B1326" s="29"/>
      <c r="C1326" s="29"/>
      <c r="D1326" s="30"/>
      <c r="E1326" s="30"/>
      <c r="F1326" s="40"/>
      <c r="G1326" s="31"/>
      <c r="H1326" s="32"/>
      <c r="I1326" s="33"/>
      <c r="J1326" s="33"/>
      <c r="K1326" s="33"/>
    </row>
    <row r="1327" spans="1:11" s="34" customFormat="1">
      <c r="A1327" s="29"/>
      <c r="B1327" s="29"/>
      <c r="C1327" s="29"/>
      <c r="D1327" s="30"/>
      <c r="E1327" s="30"/>
      <c r="F1327" s="40"/>
      <c r="G1327" s="31"/>
      <c r="H1327" s="32"/>
      <c r="I1327" s="33"/>
      <c r="J1327" s="33"/>
      <c r="K1327" s="33"/>
    </row>
    <row r="1328" spans="1:11" s="34" customFormat="1">
      <c r="A1328" s="29"/>
      <c r="B1328" s="29"/>
      <c r="C1328" s="29"/>
      <c r="D1328" s="30"/>
      <c r="E1328" s="30"/>
      <c r="F1328" s="40"/>
      <c r="G1328" s="31"/>
      <c r="H1328" s="32"/>
      <c r="I1328" s="33"/>
      <c r="J1328" s="33"/>
      <c r="K1328" s="33"/>
    </row>
    <row r="1329" spans="1:11" s="34" customFormat="1">
      <c r="A1329" s="29"/>
      <c r="B1329" s="29"/>
      <c r="C1329" s="29"/>
      <c r="D1329" s="30"/>
      <c r="E1329" s="30"/>
      <c r="F1329" s="40"/>
      <c r="G1329" s="31"/>
      <c r="H1329" s="32"/>
      <c r="I1329" s="33"/>
      <c r="J1329" s="33"/>
      <c r="K1329" s="33"/>
    </row>
    <row r="1330" spans="1:11" s="34" customFormat="1">
      <c r="A1330" s="29"/>
      <c r="B1330" s="29"/>
      <c r="C1330" s="29"/>
      <c r="D1330" s="30"/>
      <c r="E1330" s="30"/>
      <c r="F1330" s="40"/>
      <c r="G1330" s="31"/>
      <c r="H1330" s="32"/>
      <c r="I1330" s="33"/>
      <c r="J1330" s="33"/>
      <c r="K1330" s="33"/>
    </row>
    <row r="1331" spans="1:11" s="34" customFormat="1">
      <c r="A1331" s="29"/>
      <c r="B1331" s="29"/>
      <c r="C1331" s="29"/>
      <c r="D1331" s="30"/>
      <c r="E1331" s="30"/>
      <c r="F1331" s="40"/>
      <c r="G1331" s="31"/>
      <c r="H1331" s="32"/>
      <c r="I1331" s="33"/>
      <c r="J1331" s="33"/>
      <c r="K1331" s="33"/>
    </row>
    <row r="1332" spans="1:11" s="34" customFormat="1">
      <c r="A1332" s="29"/>
      <c r="B1332" s="29"/>
      <c r="C1332" s="29"/>
      <c r="D1332" s="30"/>
      <c r="E1332" s="30"/>
      <c r="F1332" s="40"/>
      <c r="G1332" s="31"/>
      <c r="H1332" s="32"/>
      <c r="I1332" s="33"/>
      <c r="J1332" s="33"/>
      <c r="K1332" s="33"/>
    </row>
    <row r="1333" spans="1:11" s="34" customFormat="1">
      <c r="A1333" s="29"/>
      <c r="B1333" s="29"/>
      <c r="C1333" s="29"/>
      <c r="D1333" s="30"/>
      <c r="E1333" s="30"/>
      <c r="F1333" s="40"/>
      <c r="G1333" s="31"/>
      <c r="H1333" s="32"/>
      <c r="I1333" s="33"/>
      <c r="J1333" s="33"/>
      <c r="K1333" s="33"/>
    </row>
    <row r="1334" spans="1:11" s="34" customFormat="1">
      <c r="A1334" s="29"/>
      <c r="B1334" s="29"/>
      <c r="C1334" s="29"/>
      <c r="D1334" s="30"/>
      <c r="E1334" s="30"/>
      <c r="F1334" s="40"/>
      <c r="G1334" s="31"/>
      <c r="H1334" s="32"/>
      <c r="I1334" s="33"/>
      <c r="J1334" s="33"/>
      <c r="K1334" s="33"/>
    </row>
    <row r="1335" spans="1:11" s="34" customFormat="1">
      <c r="A1335" s="29"/>
      <c r="B1335" s="29"/>
      <c r="C1335" s="29"/>
      <c r="D1335" s="30"/>
      <c r="E1335" s="30"/>
      <c r="F1335" s="40"/>
      <c r="G1335" s="31"/>
      <c r="H1335" s="32"/>
      <c r="I1335" s="33"/>
      <c r="J1335" s="33"/>
      <c r="K1335" s="33"/>
    </row>
    <row r="1336" spans="1:11" s="34" customFormat="1">
      <c r="A1336" s="29"/>
      <c r="B1336" s="29"/>
      <c r="C1336" s="29"/>
      <c r="D1336" s="30"/>
      <c r="E1336" s="30"/>
      <c r="F1336" s="40"/>
      <c r="G1336" s="31"/>
      <c r="H1336" s="32"/>
      <c r="I1336" s="33"/>
      <c r="J1336" s="33"/>
      <c r="K1336" s="33"/>
    </row>
    <row r="1337" spans="1:11" s="34" customFormat="1">
      <c r="A1337" s="29"/>
      <c r="B1337" s="29"/>
      <c r="C1337" s="29"/>
      <c r="D1337" s="30"/>
      <c r="E1337" s="30"/>
      <c r="F1337" s="40"/>
      <c r="G1337" s="31"/>
      <c r="H1337" s="32"/>
      <c r="I1337" s="33"/>
      <c r="J1337" s="33"/>
      <c r="K1337" s="33"/>
    </row>
    <row r="1338" spans="1:11" s="34" customFormat="1">
      <c r="A1338" s="29"/>
      <c r="B1338" s="29"/>
      <c r="C1338" s="29"/>
      <c r="D1338" s="30"/>
      <c r="E1338" s="30"/>
      <c r="F1338" s="40"/>
      <c r="G1338" s="31"/>
      <c r="H1338" s="32"/>
      <c r="I1338" s="33"/>
      <c r="J1338" s="33"/>
      <c r="K1338" s="33"/>
    </row>
    <row r="1339" spans="1:11" s="34" customFormat="1">
      <c r="A1339" s="29"/>
      <c r="B1339" s="29"/>
      <c r="C1339" s="29"/>
      <c r="D1339" s="30"/>
      <c r="E1339" s="30"/>
      <c r="F1339" s="40"/>
      <c r="G1339" s="31"/>
      <c r="H1339" s="32"/>
      <c r="I1339" s="33"/>
      <c r="J1339" s="33"/>
      <c r="K1339" s="33"/>
    </row>
    <row r="1340" spans="1:11" s="34" customFormat="1">
      <c r="A1340" s="29"/>
      <c r="B1340" s="29"/>
      <c r="C1340" s="29"/>
      <c r="D1340" s="30"/>
      <c r="E1340" s="30"/>
      <c r="F1340" s="40"/>
      <c r="G1340" s="31"/>
      <c r="H1340" s="32"/>
      <c r="I1340" s="33"/>
      <c r="J1340" s="33"/>
      <c r="K1340" s="33"/>
    </row>
    <row r="1341" spans="1:11" s="34" customFormat="1">
      <c r="A1341" s="29"/>
      <c r="B1341" s="29"/>
      <c r="C1341" s="29"/>
      <c r="D1341" s="30"/>
      <c r="E1341" s="30"/>
      <c r="F1341" s="40"/>
      <c r="G1341" s="31"/>
      <c r="H1341" s="32"/>
      <c r="I1341" s="33"/>
      <c r="J1341" s="33"/>
      <c r="K1341" s="33"/>
    </row>
    <row r="1342" spans="1:11" s="34" customFormat="1">
      <c r="A1342" s="29"/>
      <c r="B1342" s="29"/>
      <c r="C1342" s="29"/>
      <c r="D1342" s="30"/>
      <c r="E1342" s="30"/>
      <c r="F1342" s="40"/>
      <c r="G1342" s="31"/>
      <c r="H1342" s="32"/>
      <c r="I1342" s="33"/>
      <c r="J1342" s="33"/>
      <c r="K1342" s="33"/>
    </row>
    <row r="1343" spans="1:11" s="34" customFormat="1">
      <c r="A1343" s="29"/>
      <c r="B1343" s="29"/>
      <c r="C1343" s="29"/>
      <c r="D1343" s="30"/>
      <c r="E1343" s="30"/>
      <c r="F1343" s="40"/>
      <c r="G1343" s="31"/>
      <c r="H1343" s="32"/>
      <c r="I1343" s="33"/>
      <c r="J1343" s="33"/>
      <c r="K1343" s="33"/>
    </row>
    <row r="1344" spans="1:11" s="34" customFormat="1">
      <c r="A1344" s="29"/>
      <c r="B1344" s="29"/>
      <c r="C1344" s="29"/>
      <c r="D1344" s="30"/>
      <c r="E1344" s="30"/>
      <c r="F1344" s="40"/>
      <c r="G1344" s="31"/>
      <c r="H1344" s="32"/>
      <c r="I1344" s="33"/>
      <c r="J1344" s="33"/>
      <c r="K1344" s="33"/>
    </row>
    <row r="1345" spans="1:11" s="34" customFormat="1">
      <c r="A1345" s="29"/>
      <c r="B1345" s="29"/>
      <c r="C1345" s="29"/>
      <c r="D1345" s="30"/>
      <c r="E1345" s="30"/>
      <c r="F1345" s="40"/>
      <c r="G1345" s="31"/>
      <c r="H1345" s="32"/>
      <c r="I1345" s="33"/>
      <c r="J1345" s="33"/>
      <c r="K1345" s="33"/>
    </row>
    <row r="1346" spans="1:11" s="34" customFormat="1">
      <c r="A1346" s="29"/>
      <c r="B1346" s="29"/>
      <c r="C1346" s="29"/>
      <c r="D1346" s="30"/>
      <c r="E1346" s="30"/>
      <c r="F1346" s="40"/>
      <c r="G1346" s="31"/>
      <c r="H1346" s="32"/>
      <c r="I1346" s="33"/>
      <c r="J1346" s="33"/>
      <c r="K1346" s="33"/>
    </row>
    <row r="1347" spans="1:11" s="34" customFormat="1">
      <c r="A1347" s="29"/>
      <c r="B1347" s="29"/>
      <c r="C1347" s="29"/>
      <c r="D1347" s="30"/>
      <c r="E1347" s="30"/>
      <c r="F1347" s="40"/>
      <c r="G1347" s="31"/>
      <c r="H1347" s="32"/>
      <c r="I1347" s="33"/>
      <c r="J1347" s="33"/>
      <c r="K1347" s="33"/>
    </row>
    <row r="1348" spans="1:11" s="34" customFormat="1">
      <c r="A1348" s="29"/>
      <c r="B1348" s="29"/>
      <c r="C1348" s="29"/>
      <c r="D1348" s="30"/>
      <c r="E1348" s="30"/>
      <c r="F1348" s="40"/>
      <c r="G1348" s="31"/>
      <c r="H1348" s="32"/>
      <c r="I1348" s="33"/>
      <c r="J1348" s="33"/>
      <c r="K1348" s="33"/>
    </row>
    <row r="1349" spans="1:11" s="34" customFormat="1">
      <c r="A1349" s="29"/>
      <c r="B1349" s="29"/>
      <c r="C1349" s="29"/>
      <c r="D1349" s="30"/>
      <c r="E1349" s="30"/>
      <c r="F1349" s="40"/>
      <c r="G1349" s="31"/>
      <c r="H1349" s="32"/>
      <c r="I1349" s="33"/>
      <c r="J1349" s="33"/>
      <c r="K1349" s="33"/>
    </row>
    <row r="1350" spans="1:11" s="34" customFormat="1">
      <c r="A1350" s="29"/>
      <c r="B1350" s="29"/>
      <c r="C1350" s="29"/>
      <c r="D1350" s="30"/>
      <c r="E1350" s="30"/>
      <c r="F1350" s="40"/>
      <c r="G1350" s="31"/>
      <c r="H1350" s="32"/>
      <c r="I1350" s="33"/>
      <c r="J1350" s="33"/>
      <c r="K1350" s="33"/>
    </row>
    <row r="1351" spans="1:11" s="34" customFormat="1">
      <c r="A1351" s="29"/>
      <c r="B1351" s="29"/>
      <c r="C1351" s="29"/>
      <c r="D1351" s="30"/>
      <c r="E1351" s="30"/>
      <c r="F1351" s="40"/>
      <c r="G1351" s="31"/>
      <c r="H1351" s="32"/>
      <c r="I1351" s="33"/>
      <c r="J1351" s="33"/>
      <c r="K1351" s="33"/>
    </row>
    <row r="1352" spans="1:11" s="34" customFormat="1">
      <c r="A1352" s="29"/>
      <c r="B1352" s="29"/>
      <c r="C1352" s="29"/>
      <c r="D1352" s="30"/>
      <c r="E1352" s="30"/>
      <c r="F1352" s="40"/>
      <c r="G1352" s="31"/>
      <c r="H1352" s="32"/>
      <c r="I1352" s="33"/>
      <c r="J1352" s="33"/>
      <c r="K1352" s="33"/>
    </row>
    <row r="1353" spans="1:11" s="34" customFormat="1">
      <c r="A1353" s="29"/>
      <c r="B1353" s="29"/>
      <c r="C1353" s="29"/>
      <c r="D1353" s="30"/>
      <c r="E1353" s="30"/>
      <c r="F1353" s="40"/>
      <c r="G1353" s="31"/>
      <c r="H1353" s="32"/>
      <c r="I1353" s="33"/>
      <c r="J1353" s="33"/>
      <c r="K1353" s="33"/>
    </row>
    <row r="1354" spans="1:11" s="34" customFormat="1">
      <c r="A1354" s="29"/>
      <c r="B1354" s="29"/>
      <c r="C1354" s="29"/>
      <c r="D1354" s="30"/>
      <c r="E1354" s="30"/>
      <c r="F1354" s="40"/>
      <c r="G1354" s="31"/>
      <c r="H1354" s="32"/>
      <c r="I1354" s="33"/>
      <c r="J1354" s="33"/>
      <c r="K1354" s="33"/>
    </row>
    <row r="1355" spans="1:11" s="34" customFormat="1">
      <c r="A1355" s="29"/>
      <c r="B1355" s="29"/>
      <c r="C1355" s="29"/>
      <c r="D1355" s="30"/>
      <c r="E1355" s="30"/>
      <c r="F1355" s="40"/>
      <c r="G1355" s="31"/>
      <c r="H1355" s="32"/>
      <c r="I1355" s="33"/>
      <c r="J1355" s="33"/>
      <c r="K1355" s="33"/>
    </row>
    <row r="1356" spans="1:11" s="34" customFormat="1">
      <c r="A1356" s="29"/>
      <c r="B1356" s="29"/>
      <c r="C1356" s="29"/>
      <c r="D1356" s="30"/>
      <c r="E1356" s="30"/>
      <c r="F1356" s="40"/>
      <c r="G1356" s="31"/>
      <c r="H1356" s="32"/>
      <c r="I1356" s="33"/>
      <c r="J1356" s="33"/>
      <c r="K1356" s="33"/>
    </row>
    <row r="1357" spans="1:11" s="34" customFormat="1">
      <c r="A1357" s="29"/>
      <c r="B1357" s="29"/>
      <c r="C1357" s="29"/>
      <c r="D1357" s="30"/>
      <c r="E1357" s="30"/>
      <c r="F1357" s="40"/>
      <c r="G1357" s="31"/>
      <c r="H1357" s="32"/>
      <c r="I1357" s="33"/>
      <c r="J1357" s="33"/>
      <c r="K1357" s="33"/>
    </row>
    <row r="1358" spans="1:11" s="34" customFormat="1">
      <c r="A1358" s="29"/>
      <c r="B1358" s="29"/>
      <c r="C1358" s="29"/>
      <c r="D1358" s="30"/>
      <c r="E1358" s="30"/>
      <c r="F1358" s="40"/>
      <c r="G1358" s="31"/>
      <c r="H1358" s="32"/>
      <c r="I1358" s="33"/>
      <c r="J1358" s="33"/>
      <c r="K1358" s="33"/>
    </row>
    <row r="1359" spans="1:11" s="34" customFormat="1">
      <c r="A1359" s="29"/>
      <c r="B1359" s="29"/>
      <c r="C1359" s="29"/>
      <c r="D1359" s="30"/>
      <c r="E1359" s="30"/>
      <c r="F1359" s="40"/>
      <c r="G1359" s="31"/>
      <c r="H1359" s="32"/>
      <c r="I1359" s="33"/>
      <c r="J1359" s="33"/>
      <c r="K1359" s="33"/>
    </row>
    <row r="1360" spans="1:11" s="34" customFormat="1">
      <c r="A1360" s="29"/>
      <c r="B1360" s="29"/>
      <c r="C1360" s="29"/>
      <c r="D1360" s="30"/>
      <c r="E1360" s="30"/>
      <c r="F1360" s="40"/>
      <c r="G1360" s="31"/>
      <c r="H1360" s="32"/>
      <c r="I1360" s="33"/>
      <c r="J1360" s="33"/>
      <c r="K1360" s="33"/>
    </row>
    <row r="1361" spans="1:11" s="34" customFormat="1">
      <c r="A1361" s="29"/>
      <c r="B1361" s="29"/>
      <c r="C1361" s="29"/>
      <c r="D1361" s="30"/>
      <c r="E1361" s="30"/>
      <c r="F1361" s="40"/>
      <c r="G1361" s="31"/>
      <c r="H1361" s="32"/>
      <c r="I1361" s="33"/>
      <c r="J1361" s="33"/>
      <c r="K1361" s="33"/>
    </row>
    <row r="1362" spans="1:11" s="34" customFormat="1">
      <c r="A1362" s="29"/>
      <c r="B1362" s="29"/>
      <c r="C1362" s="29"/>
      <c r="D1362" s="30"/>
      <c r="E1362" s="30"/>
      <c r="F1362" s="40"/>
      <c r="G1362" s="31"/>
      <c r="H1362" s="32"/>
      <c r="I1362" s="33"/>
      <c r="J1362" s="33"/>
      <c r="K1362" s="33"/>
    </row>
    <row r="1363" spans="1:11" s="34" customFormat="1">
      <c r="A1363" s="29"/>
      <c r="B1363" s="29"/>
      <c r="C1363" s="29"/>
      <c r="D1363" s="30"/>
      <c r="E1363" s="30"/>
      <c r="F1363" s="40"/>
      <c r="G1363" s="31"/>
      <c r="H1363" s="32"/>
      <c r="I1363" s="33"/>
      <c r="J1363" s="33"/>
      <c r="K1363" s="33"/>
    </row>
    <row r="1364" spans="1:11" s="34" customFormat="1">
      <c r="A1364" s="29"/>
      <c r="B1364" s="29"/>
      <c r="C1364" s="29"/>
      <c r="D1364" s="30"/>
      <c r="E1364" s="30"/>
      <c r="F1364" s="40"/>
      <c r="G1364" s="31"/>
      <c r="H1364" s="32"/>
      <c r="I1364" s="33"/>
      <c r="J1364" s="33"/>
      <c r="K1364" s="33"/>
    </row>
    <row r="1365" spans="1:11" s="34" customFormat="1">
      <c r="A1365" s="29"/>
      <c r="B1365" s="29"/>
      <c r="C1365" s="29"/>
      <c r="D1365" s="30"/>
      <c r="E1365" s="30"/>
      <c r="F1365" s="40"/>
      <c r="G1365" s="31"/>
      <c r="H1365" s="32"/>
      <c r="I1365" s="33"/>
      <c r="J1365" s="33"/>
      <c r="K1365" s="33"/>
    </row>
    <row r="1366" spans="1:11" s="34" customFormat="1">
      <c r="A1366" s="29"/>
      <c r="B1366" s="29"/>
      <c r="C1366" s="29"/>
      <c r="D1366" s="30"/>
      <c r="E1366" s="30"/>
      <c r="F1366" s="40"/>
      <c r="G1366" s="31"/>
      <c r="H1366" s="32"/>
      <c r="I1366" s="33"/>
      <c r="J1366" s="33"/>
      <c r="K1366" s="33"/>
    </row>
    <row r="1367" spans="1:11" s="34" customFormat="1">
      <c r="A1367" s="29"/>
      <c r="B1367" s="29"/>
      <c r="C1367" s="29"/>
      <c r="D1367" s="30"/>
      <c r="E1367" s="30"/>
      <c r="F1367" s="40"/>
      <c r="G1367" s="31"/>
      <c r="H1367" s="32"/>
      <c r="I1367" s="33"/>
      <c r="J1367" s="33"/>
      <c r="K1367" s="33"/>
    </row>
    <row r="1368" spans="1:11" s="34" customFormat="1">
      <c r="A1368" s="29"/>
      <c r="B1368" s="29"/>
      <c r="C1368" s="29"/>
      <c r="D1368" s="30"/>
      <c r="E1368" s="30"/>
      <c r="F1368" s="40"/>
      <c r="G1368" s="31"/>
      <c r="H1368" s="32"/>
      <c r="I1368" s="33"/>
      <c r="J1368" s="33"/>
      <c r="K1368" s="33"/>
    </row>
    <row r="1369" spans="1:11" s="34" customFormat="1">
      <c r="A1369" s="29"/>
      <c r="B1369" s="29"/>
      <c r="C1369" s="29"/>
      <c r="D1369" s="30"/>
      <c r="E1369" s="30"/>
      <c r="F1369" s="40"/>
      <c r="G1369" s="31"/>
      <c r="H1369" s="32"/>
      <c r="I1369" s="33"/>
      <c r="J1369" s="33"/>
      <c r="K1369" s="33"/>
    </row>
    <row r="1370" spans="1:11" s="34" customFormat="1">
      <c r="A1370" s="29"/>
      <c r="B1370" s="29"/>
      <c r="C1370" s="29"/>
      <c r="D1370" s="30"/>
      <c r="E1370" s="30"/>
      <c r="F1370" s="40"/>
      <c r="G1370" s="31"/>
      <c r="H1370" s="32"/>
      <c r="I1370" s="33"/>
      <c r="J1370" s="33"/>
      <c r="K1370" s="33"/>
    </row>
    <row r="1371" spans="1:11" s="34" customFormat="1">
      <c r="A1371" s="29"/>
      <c r="B1371" s="29"/>
      <c r="C1371" s="29"/>
      <c r="D1371" s="30"/>
      <c r="E1371" s="30"/>
      <c r="F1371" s="40"/>
      <c r="G1371" s="31"/>
      <c r="H1371" s="32"/>
      <c r="I1371" s="33"/>
      <c r="J1371" s="33"/>
      <c r="K1371" s="33"/>
    </row>
    <row r="1372" spans="1:11" s="34" customFormat="1">
      <c r="A1372" s="29"/>
      <c r="B1372" s="29"/>
      <c r="C1372" s="29"/>
      <c r="D1372" s="30"/>
      <c r="E1372" s="30"/>
      <c r="F1372" s="40"/>
      <c r="G1372" s="31"/>
      <c r="H1372" s="32"/>
      <c r="I1372" s="33"/>
      <c r="J1372" s="33"/>
      <c r="K1372" s="33"/>
    </row>
    <row r="1373" spans="1:11" s="34" customFormat="1">
      <c r="A1373" s="29"/>
      <c r="B1373" s="29"/>
      <c r="C1373" s="29"/>
      <c r="D1373" s="30"/>
      <c r="E1373" s="30"/>
      <c r="F1373" s="40"/>
      <c r="G1373" s="31"/>
      <c r="H1373" s="32"/>
      <c r="I1373" s="33"/>
      <c r="J1373" s="33"/>
      <c r="K1373" s="33"/>
    </row>
    <row r="1374" spans="1:11" s="34" customFormat="1">
      <c r="A1374" s="29"/>
      <c r="B1374" s="29"/>
      <c r="C1374" s="29"/>
      <c r="D1374" s="30"/>
      <c r="E1374" s="30"/>
      <c r="F1374" s="40"/>
      <c r="G1374" s="31"/>
      <c r="H1374" s="32"/>
      <c r="I1374" s="33"/>
      <c r="J1374" s="33"/>
      <c r="K1374" s="33"/>
    </row>
    <row r="1375" spans="1:11" s="34" customFormat="1">
      <c r="A1375" s="29"/>
      <c r="B1375" s="29"/>
      <c r="C1375" s="29"/>
      <c r="D1375" s="30"/>
      <c r="E1375" s="30"/>
      <c r="F1375" s="40"/>
      <c r="G1375" s="31"/>
      <c r="H1375" s="32"/>
      <c r="I1375" s="33"/>
      <c r="J1375" s="33"/>
      <c r="K1375" s="33"/>
    </row>
    <row r="1376" spans="1:11" s="34" customFormat="1">
      <c r="A1376" s="29"/>
      <c r="B1376" s="29"/>
      <c r="C1376" s="29"/>
      <c r="D1376" s="30"/>
      <c r="E1376" s="30"/>
      <c r="F1376" s="40"/>
      <c r="G1376" s="31"/>
      <c r="H1376" s="32"/>
      <c r="I1376" s="33"/>
      <c r="J1376" s="33"/>
      <c r="K1376" s="33"/>
    </row>
    <row r="1377" spans="1:11" s="34" customFormat="1">
      <c r="A1377" s="29"/>
      <c r="B1377" s="29"/>
      <c r="C1377" s="29"/>
      <c r="D1377" s="30"/>
      <c r="E1377" s="30"/>
      <c r="F1377" s="40"/>
      <c r="G1377" s="31"/>
      <c r="H1377" s="32"/>
      <c r="I1377" s="33"/>
      <c r="J1377" s="33"/>
      <c r="K1377" s="33"/>
    </row>
    <row r="1378" spans="1:11" s="34" customFormat="1">
      <c r="A1378" s="29"/>
      <c r="B1378" s="29"/>
      <c r="C1378" s="29"/>
      <c r="D1378" s="30"/>
      <c r="E1378" s="30"/>
      <c r="F1378" s="40"/>
      <c r="G1378" s="31"/>
      <c r="H1378" s="32"/>
      <c r="I1378" s="33"/>
      <c r="J1378" s="33"/>
      <c r="K1378" s="33"/>
    </row>
    <row r="1379" spans="1:11" s="34" customFormat="1">
      <c r="A1379" s="29"/>
      <c r="B1379" s="29"/>
      <c r="C1379" s="29"/>
      <c r="D1379" s="30"/>
      <c r="E1379" s="30"/>
      <c r="F1379" s="40"/>
      <c r="G1379" s="31"/>
      <c r="H1379" s="32"/>
      <c r="I1379" s="33"/>
      <c r="J1379" s="33"/>
      <c r="K1379" s="33"/>
    </row>
    <row r="1380" spans="1:11" s="34" customFormat="1">
      <c r="A1380" s="29"/>
      <c r="B1380" s="29"/>
      <c r="C1380" s="29"/>
      <c r="D1380" s="30"/>
      <c r="E1380" s="30"/>
      <c r="F1380" s="40"/>
      <c r="G1380" s="31"/>
      <c r="H1380" s="32"/>
      <c r="I1380" s="33"/>
      <c r="J1380" s="33"/>
      <c r="K1380" s="33"/>
    </row>
    <row r="1381" spans="1:11" s="34" customFormat="1">
      <c r="A1381" s="29"/>
      <c r="B1381" s="29"/>
      <c r="C1381" s="29"/>
      <c r="D1381" s="30"/>
      <c r="E1381" s="30"/>
      <c r="F1381" s="40"/>
      <c r="G1381" s="31"/>
      <c r="H1381" s="32"/>
      <c r="I1381" s="33"/>
      <c r="J1381" s="33"/>
      <c r="K1381" s="33"/>
    </row>
    <row r="1382" spans="1:11" s="34" customFormat="1">
      <c r="A1382" s="29"/>
      <c r="B1382" s="29"/>
      <c r="C1382" s="29"/>
      <c r="D1382" s="30"/>
      <c r="E1382" s="30"/>
      <c r="F1382" s="40"/>
      <c r="G1382" s="31"/>
      <c r="H1382" s="32"/>
      <c r="I1382" s="33"/>
      <c r="J1382" s="33"/>
      <c r="K1382" s="33"/>
    </row>
    <row r="1383" spans="1:11" s="34" customFormat="1">
      <c r="A1383" s="29"/>
      <c r="B1383" s="29"/>
      <c r="C1383" s="29"/>
      <c r="D1383" s="30"/>
      <c r="E1383" s="30"/>
      <c r="F1383" s="40"/>
      <c r="G1383" s="31"/>
      <c r="H1383" s="32"/>
      <c r="I1383" s="33"/>
      <c r="J1383" s="33"/>
      <c r="K1383" s="33"/>
    </row>
    <row r="1384" spans="1:11" s="34" customFormat="1">
      <c r="A1384" s="29"/>
      <c r="B1384" s="29"/>
      <c r="C1384" s="29"/>
      <c r="D1384" s="30"/>
      <c r="E1384" s="30"/>
      <c r="F1384" s="40"/>
      <c r="G1384" s="31"/>
      <c r="H1384" s="32"/>
      <c r="I1384" s="33"/>
      <c r="J1384" s="33"/>
      <c r="K1384" s="33"/>
    </row>
    <row r="1385" spans="1:11" s="34" customFormat="1">
      <c r="A1385" s="29"/>
      <c r="B1385" s="29"/>
      <c r="C1385" s="29"/>
      <c r="D1385" s="30"/>
      <c r="E1385" s="30"/>
      <c r="F1385" s="40"/>
      <c r="G1385" s="31"/>
      <c r="H1385" s="32"/>
      <c r="I1385" s="33"/>
      <c r="J1385" s="33"/>
      <c r="K1385" s="33"/>
    </row>
    <row r="1386" spans="1:11" s="34" customFormat="1">
      <c r="A1386" s="29"/>
      <c r="B1386" s="29"/>
      <c r="C1386" s="29"/>
      <c r="D1386" s="30"/>
      <c r="E1386" s="30"/>
      <c r="F1386" s="40"/>
      <c r="G1386" s="31"/>
      <c r="H1386" s="32"/>
      <c r="I1386" s="33"/>
      <c r="J1386" s="33"/>
      <c r="K1386" s="33"/>
    </row>
    <row r="1387" spans="1:11" s="34" customFormat="1">
      <c r="A1387" s="29"/>
      <c r="B1387" s="29"/>
      <c r="C1387" s="29"/>
      <c r="D1387" s="30"/>
      <c r="E1387" s="30"/>
      <c r="F1387" s="40"/>
      <c r="G1387" s="31"/>
      <c r="H1387" s="32"/>
      <c r="I1387" s="33"/>
      <c r="J1387" s="33"/>
      <c r="K1387" s="33"/>
    </row>
    <row r="1388" spans="1:11" s="34" customFormat="1">
      <c r="A1388" s="29"/>
      <c r="B1388" s="29"/>
      <c r="C1388" s="29"/>
      <c r="D1388" s="30"/>
      <c r="E1388" s="30"/>
      <c r="F1388" s="40"/>
      <c r="G1388" s="31"/>
      <c r="H1388" s="32"/>
      <c r="I1388" s="33"/>
      <c r="J1388" s="33"/>
      <c r="K1388" s="33"/>
    </row>
    <row r="1389" spans="1:11" s="34" customFormat="1">
      <c r="A1389" s="29"/>
      <c r="B1389" s="29"/>
      <c r="C1389" s="29"/>
      <c r="D1389" s="30"/>
      <c r="E1389" s="30"/>
      <c r="F1389" s="40"/>
      <c r="G1389" s="31"/>
      <c r="H1389" s="32"/>
      <c r="I1389" s="33"/>
      <c r="J1389" s="33"/>
      <c r="K1389" s="33"/>
    </row>
    <row r="1390" spans="1:11" s="34" customFormat="1">
      <c r="A1390" s="29"/>
      <c r="B1390" s="29"/>
      <c r="C1390" s="29"/>
      <c r="D1390" s="30"/>
      <c r="E1390" s="30"/>
      <c r="F1390" s="40"/>
      <c r="G1390" s="31"/>
      <c r="H1390" s="32"/>
      <c r="I1390" s="33"/>
      <c r="J1390" s="33"/>
      <c r="K1390" s="33"/>
    </row>
    <row r="1391" spans="1:11" s="34" customFormat="1">
      <c r="A1391" s="29"/>
      <c r="B1391" s="29"/>
      <c r="C1391" s="29"/>
      <c r="D1391" s="30"/>
      <c r="E1391" s="30"/>
      <c r="F1391" s="40"/>
      <c r="G1391" s="31"/>
      <c r="H1391" s="32"/>
      <c r="I1391" s="33"/>
      <c r="J1391" s="33"/>
      <c r="K1391" s="33"/>
    </row>
    <row r="1392" spans="1:11" s="34" customFormat="1">
      <c r="A1392" s="29"/>
      <c r="B1392" s="29"/>
      <c r="C1392" s="29"/>
      <c r="D1392" s="30"/>
      <c r="E1392" s="30"/>
      <c r="F1392" s="40"/>
      <c r="G1392" s="31"/>
      <c r="H1392" s="32"/>
      <c r="I1392" s="33"/>
      <c r="J1392" s="33"/>
      <c r="K1392" s="33"/>
    </row>
    <row r="1393" spans="1:11" s="34" customFormat="1">
      <c r="A1393" s="29"/>
      <c r="B1393" s="29"/>
      <c r="C1393" s="29"/>
      <c r="D1393" s="30"/>
      <c r="E1393" s="30"/>
      <c r="F1393" s="40"/>
      <c r="G1393" s="31"/>
      <c r="H1393" s="32"/>
      <c r="I1393" s="33"/>
      <c r="J1393" s="33"/>
      <c r="K1393" s="33"/>
    </row>
    <row r="1394" spans="1:11" s="34" customFormat="1">
      <c r="A1394" s="29"/>
      <c r="B1394" s="29"/>
      <c r="C1394" s="29"/>
      <c r="D1394" s="30"/>
      <c r="E1394" s="30"/>
      <c r="F1394" s="40"/>
      <c r="G1394" s="31"/>
      <c r="H1394" s="32"/>
      <c r="I1394" s="33"/>
      <c r="J1394" s="33"/>
      <c r="K1394" s="33"/>
    </row>
    <row r="1395" spans="1:11" s="34" customFormat="1">
      <c r="A1395" s="29"/>
      <c r="B1395" s="29"/>
      <c r="C1395" s="29"/>
      <c r="D1395" s="30"/>
      <c r="E1395" s="30"/>
      <c r="F1395" s="40"/>
      <c r="G1395" s="31"/>
      <c r="H1395" s="32"/>
      <c r="I1395" s="33"/>
      <c r="J1395" s="33"/>
      <c r="K1395" s="33"/>
    </row>
    <row r="1396" spans="1:11" s="34" customFormat="1">
      <c r="A1396" s="29"/>
      <c r="B1396" s="29"/>
      <c r="C1396" s="29"/>
      <c r="D1396" s="30"/>
      <c r="E1396" s="30"/>
      <c r="F1396" s="40"/>
      <c r="G1396" s="31"/>
      <c r="H1396" s="32"/>
      <c r="I1396" s="33"/>
      <c r="J1396" s="33"/>
      <c r="K1396" s="33"/>
    </row>
    <row r="1397" spans="1:11" s="34" customFormat="1">
      <c r="A1397" s="29"/>
      <c r="B1397" s="29"/>
      <c r="C1397" s="29"/>
      <c r="D1397" s="30"/>
      <c r="E1397" s="30"/>
      <c r="F1397" s="40"/>
      <c r="G1397" s="31"/>
      <c r="H1397" s="32"/>
      <c r="I1397" s="33"/>
      <c r="J1397" s="33"/>
      <c r="K1397" s="33"/>
    </row>
    <row r="1398" spans="1:11" s="34" customFormat="1">
      <c r="A1398" s="29"/>
      <c r="B1398" s="29"/>
      <c r="C1398" s="29"/>
      <c r="D1398" s="30"/>
      <c r="E1398" s="30"/>
      <c r="F1398" s="40"/>
      <c r="G1398" s="31"/>
      <c r="H1398" s="32"/>
      <c r="I1398" s="33"/>
      <c r="J1398" s="33"/>
      <c r="K1398" s="33"/>
    </row>
    <row r="1399" spans="1:11" s="34" customFormat="1">
      <c r="A1399" s="29"/>
      <c r="B1399" s="29"/>
      <c r="C1399" s="29"/>
      <c r="D1399" s="30"/>
      <c r="E1399" s="30"/>
      <c r="F1399" s="40"/>
      <c r="G1399" s="31"/>
      <c r="H1399" s="32"/>
      <c r="I1399" s="33"/>
      <c r="J1399" s="33"/>
      <c r="K1399" s="33"/>
    </row>
    <row r="1400" spans="1:11" s="34" customFormat="1">
      <c r="A1400" s="29"/>
      <c r="B1400" s="29"/>
      <c r="C1400" s="29"/>
      <c r="D1400" s="30"/>
      <c r="E1400" s="30"/>
      <c r="F1400" s="40"/>
      <c r="G1400" s="31"/>
      <c r="H1400" s="32"/>
      <c r="I1400" s="33"/>
      <c r="J1400" s="33"/>
      <c r="K1400" s="33"/>
    </row>
    <row r="1401" spans="1:11" s="34" customFormat="1">
      <c r="A1401" s="29"/>
      <c r="B1401" s="29"/>
      <c r="C1401" s="29"/>
      <c r="D1401" s="30"/>
      <c r="E1401" s="30"/>
      <c r="F1401" s="40"/>
      <c r="G1401" s="31"/>
      <c r="H1401" s="32"/>
      <c r="I1401" s="33"/>
      <c r="J1401" s="33"/>
      <c r="K1401" s="33"/>
    </row>
    <row r="1402" spans="1:11" s="34" customFormat="1">
      <c r="A1402" s="29"/>
      <c r="B1402" s="29"/>
      <c r="C1402" s="29"/>
      <c r="D1402" s="30"/>
      <c r="E1402" s="30"/>
      <c r="F1402" s="40"/>
      <c r="G1402" s="31"/>
      <c r="H1402" s="32"/>
      <c r="I1402" s="33"/>
      <c r="J1402" s="33"/>
      <c r="K1402" s="33"/>
    </row>
    <row r="1403" spans="1:11" s="34" customFormat="1">
      <c r="A1403" s="29"/>
      <c r="B1403" s="29"/>
      <c r="C1403" s="29"/>
      <c r="D1403" s="30"/>
      <c r="E1403" s="30"/>
      <c r="F1403" s="40"/>
      <c r="G1403" s="31"/>
      <c r="H1403" s="32"/>
      <c r="I1403" s="33"/>
      <c r="J1403" s="33"/>
      <c r="K1403" s="33"/>
    </row>
    <row r="1404" spans="1:11" s="34" customFormat="1">
      <c r="A1404" s="29"/>
      <c r="B1404" s="29"/>
      <c r="C1404" s="29"/>
      <c r="D1404" s="30"/>
      <c r="E1404" s="30"/>
      <c r="F1404" s="40"/>
      <c r="G1404" s="31"/>
      <c r="H1404" s="32"/>
      <c r="I1404" s="33"/>
      <c r="J1404" s="33"/>
      <c r="K1404" s="33"/>
    </row>
    <row r="1405" spans="1:11" s="34" customFormat="1">
      <c r="A1405" s="29"/>
      <c r="B1405" s="29"/>
      <c r="C1405" s="29"/>
      <c r="D1405" s="30"/>
      <c r="E1405" s="30"/>
      <c r="F1405" s="40"/>
      <c r="G1405" s="31"/>
      <c r="H1405" s="32"/>
      <c r="I1405" s="33"/>
      <c r="J1405" s="33"/>
      <c r="K1405" s="33"/>
    </row>
    <row r="1406" spans="1:11" s="34" customFormat="1">
      <c r="A1406" s="29"/>
      <c r="B1406" s="29"/>
      <c r="C1406" s="29"/>
      <c r="D1406" s="30"/>
      <c r="E1406" s="30"/>
      <c r="F1406" s="40"/>
      <c r="G1406" s="31"/>
      <c r="H1406" s="32"/>
      <c r="I1406" s="33"/>
      <c r="J1406" s="33"/>
      <c r="K1406" s="33"/>
    </row>
    <row r="1407" spans="1:11" s="34" customFormat="1">
      <c r="A1407" s="29"/>
      <c r="B1407" s="29"/>
      <c r="C1407" s="29"/>
      <c r="D1407" s="30"/>
      <c r="E1407" s="30"/>
      <c r="F1407" s="40"/>
      <c r="G1407" s="31"/>
      <c r="H1407" s="32"/>
      <c r="I1407" s="33"/>
      <c r="J1407" s="33"/>
      <c r="K1407" s="33"/>
    </row>
    <row r="1408" spans="1:11" s="34" customFormat="1">
      <c r="A1408" s="29"/>
      <c r="B1408" s="29"/>
      <c r="C1408" s="29"/>
      <c r="D1408" s="30"/>
      <c r="E1408" s="30"/>
      <c r="F1408" s="40"/>
      <c r="G1408" s="31"/>
      <c r="H1408" s="32"/>
      <c r="I1408" s="33"/>
      <c r="J1408" s="33"/>
      <c r="K1408" s="33"/>
    </row>
    <row r="1409" spans="1:11" s="34" customFormat="1">
      <c r="A1409" s="29"/>
      <c r="B1409" s="29"/>
      <c r="C1409" s="29"/>
      <c r="D1409" s="30"/>
      <c r="E1409" s="30"/>
      <c r="F1409" s="40"/>
      <c r="G1409" s="31"/>
      <c r="H1409" s="32"/>
      <c r="I1409" s="33"/>
      <c r="J1409" s="33"/>
      <c r="K1409" s="33"/>
    </row>
    <row r="1410" spans="1:11" s="34" customFormat="1">
      <c r="A1410" s="29"/>
      <c r="B1410" s="29"/>
      <c r="C1410" s="29"/>
      <c r="D1410" s="30"/>
      <c r="E1410" s="30"/>
      <c r="F1410" s="40"/>
      <c r="G1410" s="31"/>
      <c r="H1410" s="32"/>
      <c r="I1410" s="33"/>
      <c r="J1410" s="33"/>
      <c r="K1410" s="33"/>
    </row>
    <row r="1411" spans="1:11" s="34" customFormat="1">
      <c r="A1411" s="29"/>
      <c r="B1411" s="29"/>
      <c r="C1411" s="29"/>
      <c r="D1411" s="30"/>
      <c r="E1411" s="30"/>
      <c r="F1411" s="40"/>
      <c r="G1411" s="31"/>
      <c r="H1411" s="32"/>
      <c r="I1411" s="33"/>
      <c r="J1411" s="33"/>
      <c r="K1411" s="33"/>
    </row>
    <row r="1412" spans="1:11" s="34" customFormat="1">
      <c r="A1412" s="29"/>
      <c r="B1412" s="29"/>
      <c r="C1412" s="29"/>
      <c r="D1412" s="30"/>
      <c r="E1412" s="30"/>
      <c r="F1412" s="40"/>
      <c r="G1412" s="31"/>
      <c r="H1412" s="32"/>
      <c r="I1412" s="33"/>
      <c r="J1412" s="33"/>
      <c r="K1412" s="33"/>
    </row>
    <row r="1413" spans="1:11" s="34" customFormat="1">
      <c r="A1413" s="29"/>
      <c r="B1413" s="29"/>
      <c r="C1413" s="29"/>
      <c r="D1413" s="30"/>
      <c r="E1413" s="30"/>
      <c r="F1413" s="40"/>
      <c r="G1413" s="31"/>
      <c r="H1413" s="32"/>
      <c r="I1413" s="33"/>
      <c r="J1413" s="33"/>
      <c r="K1413" s="33"/>
    </row>
    <row r="1414" spans="1:11" s="34" customFormat="1">
      <c r="A1414" s="29"/>
      <c r="B1414" s="29"/>
      <c r="C1414" s="29"/>
      <c r="D1414" s="30"/>
      <c r="E1414" s="30"/>
      <c r="F1414" s="40"/>
      <c r="G1414" s="31"/>
      <c r="H1414" s="32"/>
      <c r="I1414" s="33"/>
      <c r="J1414" s="33"/>
      <c r="K1414" s="33"/>
    </row>
    <row r="1415" spans="1:11" s="34" customFormat="1">
      <c r="A1415" s="29"/>
      <c r="B1415" s="29"/>
      <c r="C1415" s="29"/>
      <c r="D1415" s="30"/>
      <c r="E1415" s="30"/>
      <c r="F1415" s="40"/>
      <c r="G1415" s="31"/>
      <c r="H1415" s="32"/>
      <c r="I1415" s="33"/>
      <c r="J1415" s="33"/>
      <c r="K1415" s="33"/>
    </row>
    <row r="1416" spans="1:11" s="34" customFormat="1">
      <c r="A1416" s="29"/>
      <c r="B1416" s="29"/>
      <c r="C1416" s="29"/>
      <c r="D1416" s="30"/>
      <c r="E1416" s="30"/>
      <c r="F1416" s="40"/>
      <c r="G1416" s="31"/>
      <c r="H1416" s="32"/>
      <c r="I1416" s="33"/>
      <c r="J1416" s="33"/>
      <c r="K1416" s="33"/>
    </row>
    <row r="1417" spans="1:11" s="34" customFormat="1">
      <c r="A1417" s="29"/>
      <c r="B1417" s="29"/>
      <c r="C1417" s="29"/>
      <c r="D1417" s="30"/>
      <c r="E1417" s="30"/>
      <c r="F1417" s="40"/>
      <c r="G1417" s="31"/>
      <c r="H1417" s="32"/>
      <c r="I1417" s="33"/>
      <c r="J1417" s="33"/>
      <c r="K1417" s="33"/>
    </row>
    <row r="1418" spans="1:11" s="34" customFormat="1">
      <c r="A1418" s="29"/>
      <c r="B1418" s="29"/>
      <c r="C1418" s="29"/>
      <c r="D1418" s="30"/>
      <c r="E1418" s="30"/>
      <c r="F1418" s="40"/>
      <c r="G1418" s="31"/>
      <c r="H1418" s="32"/>
      <c r="I1418" s="33"/>
      <c r="J1418" s="33"/>
      <c r="K1418" s="33"/>
    </row>
    <row r="1419" spans="1:11" s="34" customFormat="1">
      <c r="A1419" s="29"/>
      <c r="B1419" s="29"/>
      <c r="C1419" s="29"/>
      <c r="D1419" s="30"/>
      <c r="E1419" s="30"/>
      <c r="F1419" s="40"/>
      <c r="G1419" s="31"/>
      <c r="H1419" s="32"/>
      <c r="I1419" s="33"/>
      <c r="J1419" s="33"/>
      <c r="K1419" s="33"/>
    </row>
    <row r="1420" spans="1:11" s="34" customFormat="1">
      <c r="A1420" s="29"/>
      <c r="B1420" s="29"/>
      <c r="C1420" s="29"/>
      <c r="D1420" s="30"/>
      <c r="E1420" s="30"/>
      <c r="F1420" s="40"/>
      <c r="G1420" s="31"/>
      <c r="H1420" s="32"/>
      <c r="I1420" s="33"/>
      <c r="J1420" s="33"/>
      <c r="K1420" s="33"/>
    </row>
    <row r="1421" spans="1:11" s="34" customFormat="1">
      <c r="A1421" s="29"/>
      <c r="B1421" s="29"/>
      <c r="C1421" s="29"/>
      <c r="D1421" s="30"/>
      <c r="E1421" s="30"/>
      <c r="F1421" s="40"/>
      <c r="G1421" s="31"/>
      <c r="H1421" s="32"/>
      <c r="I1421" s="33"/>
      <c r="J1421" s="33"/>
      <c r="K1421" s="33"/>
    </row>
    <row r="1422" spans="1:11" s="34" customFormat="1">
      <c r="A1422" s="29"/>
      <c r="B1422" s="29"/>
      <c r="C1422" s="29"/>
      <c r="D1422" s="30"/>
      <c r="E1422" s="30"/>
      <c r="F1422" s="40"/>
      <c r="G1422" s="31"/>
      <c r="H1422" s="32"/>
      <c r="I1422" s="33"/>
      <c r="J1422" s="33"/>
      <c r="K1422" s="33"/>
    </row>
    <row r="1423" spans="1:11" s="34" customFormat="1">
      <c r="A1423" s="29"/>
      <c r="B1423" s="29"/>
      <c r="C1423" s="29"/>
      <c r="D1423" s="30"/>
      <c r="E1423" s="30"/>
      <c r="F1423" s="40"/>
      <c r="G1423" s="31"/>
      <c r="H1423" s="32"/>
      <c r="I1423" s="33"/>
      <c r="J1423" s="33"/>
      <c r="K1423" s="33"/>
    </row>
    <row r="1424" spans="1:11" s="34" customFormat="1">
      <c r="A1424" s="29"/>
      <c r="B1424" s="29"/>
      <c r="C1424" s="29"/>
      <c r="D1424" s="30"/>
      <c r="E1424" s="30"/>
      <c r="F1424" s="40"/>
      <c r="G1424" s="31"/>
      <c r="H1424" s="32"/>
      <c r="I1424" s="33"/>
      <c r="J1424" s="33"/>
      <c r="K1424" s="33"/>
    </row>
    <row r="1425" spans="1:11" s="34" customFormat="1">
      <c r="A1425" s="29"/>
      <c r="B1425" s="29"/>
      <c r="C1425" s="29"/>
      <c r="D1425" s="30"/>
      <c r="E1425" s="30"/>
      <c r="F1425" s="40"/>
      <c r="G1425" s="31"/>
      <c r="H1425" s="32"/>
      <c r="I1425" s="33"/>
      <c r="J1425" s="33"/>
      <c r="K1425" s="33"/>
    </row>
    <row r="1426" spans="1:11" s="34" customFormat="1">
      <c r="A1426" s="29"/>
      <c r="B1426" s="29"/>
      <c r="C1426" s="29"/>
      <c r="D1426" s="30"/>
      <c r="E1426" s="30"/>
      <c r="F1426" s="40"/>
      <c r="G1426" s="31"/>
      <c r="H1426" s="32"/>
      <c r="I1426" s="33"/>
      <c r="J1426" s="33"/>
      <c r="K1426" s="33"/>
    </row>
    <row r="1427" spans="1:11" s="34" customFormat="1">
      <c r="A1427" s="29"/>
      <c r="B1427" s="29"/>
      <c r="C1427" s="29"/>
      <c r="D1427" s="30"/>
      <c r="E1427" s="30"/>
      <c r="F1427" s="40"/>
      <c r="G1427" s="31"/>
      <c r="H1427" s="32"/>
      <c r="I1427" s="33"/>
      <c r="J1427" s="33"/>
      <c r="K1427" s="33"/>
    </row>
    <row r="1428" spans="1:11" s="34" customFormat="1">
      <c r="A1428" s="29"/>
      <c r="B1428" s="29"/>
      <c r="C1428" s="29"/>
      <c r="D1428" s="30"/>
      <c r="E1428" s="30"/>
      <c r="F1428" s="40"/>
      <c r="G1428" s="31"/>
      <c r="H1428" s="32"/>
      <c r="I1428" s="33"/>
      <c r="J1428" s="33"/>
      <c r="K1428" s="33"/>
    </row>
    <row r="1429" spans="1:11" s="34" customFormat="1">
      <c r="A1429" s="29"/>
      <c r="B1429" s="29"/>
      <c r="C1429" s="29"/>
      <c r="D1429" s="30"/>
      <c r="E1429" s="30"/>
      <c r="F1429" s="40"/>
      <c r="G1429" s="31"/>
      <c r="H1429" s="32"/>
      <c r="I1429" s="33"/>
      <c r="J1429" s="33"/>
      <c r="K1429" s="33"/>
    </row>
    <row r="1430" spans="1:11" s="34" customFormat="1">
      <c r="A1430" s="29"/>
      <c r="B1430" s="29"/>
      <c r="C1430" s="29"/>
      <c r="D1430" s="30"/>
      <c r="E1430" s="30"/>
      <c r="F1430" s="40"/>
      <c r="G1430" s="31"/>
      <c r="H1430" s="32"/>
      <c r="I1430" s="33"/>
      <c r="J1430" s="33"/>
      <c r="K1430" s="33"/>
    </row>
    <row r="1431" spans="1:11" s="34" customFormat="1">
      <c r="A1431" s="29"/>
      <c r="B1431" s="29"/>
      <c r="C1431" s="29"/>
      <c r="D1431" s="30"/>
      <c r="E1431" s="30"/>
      <c r="F1431" s="40"/>
      <c r="G1431" s="31"/>
      <c r="H1431" s="32"/>
      <c r="I1431" s="33"/>
      <c r="J1431" s="33"/>
      <c r="K1431" s="33"/>
    </row>
    <row r="1432" spans="1:11" s="34" customFormat="1">
      <c r="A1432" s="29"/>
      <c r="B1432" s="29"/>
      <c r="C1432" s="29"/>
      <c r="D1432" s="30"/>
      <c r="E1432" s="30"/>
      <c r="F1432" s="40"/>
      <c r="G1432" s="31"/>
      <c r="H1432" s="32"/>
      <c r="I1432" s="33"/>
      <c r="J1432" s="33"/>
      <c r="K1432" s="33"/>
    </row>
    <row r="1433" spans="1:11" s="34" customFormat="1">
      <c r="A1433" s="29"/>
      <c r="B1433" s="29"/>
      <c r="C1433" s="29"/>
      <c r="D1433" s="30"/>
      <c r="E1433" s="30"/>
      <c r="F1433" s="40"/>
      <c r="G1433" s="31"/>
      <c r="H1433" s="32"/>
      <c r="I1433" s="33"/>
      <c r="J1433" s="33"/>
      <c r="K1433" s="33"/>
    </row>
    <row r="1434" spans="1:11" s="34" customFormat="1">
      <c r="A1434" s="29"/>
      <c r="B1434" s="29"/>
      <c r="C1434" s="29"/>
      <c r="D1434" s="30"/>
      <c r="E1434" s="30"/>
      <c r="F1434" s="40"/>
      <c r="G1434" s="31"/>
      <c r="H1434" s="32"/>
      <c r="I1434" s="33"/>
      <c r="J1434" s="33"/>
      <c r="K1434" s="33"/>
    </row>
    <row r="1435" spans="1:11" s="34" customFormat="1">
      <c r="A1435" s="29"/>
      <c r="B1435" s="29"/>
      <c r="C1435" s="29"/>
      <c r="D1435" s="30"/>
      <c r="E1435" s="30"/>
      <c r="F1435" s="40"/>
      <c r="G1435" s="31"/>
      <c r="H1435" s="32"/>
      <c r="I1435" s="33"/>
      <c r="J1435" s="33"/>
      <c r="K1435" s="33"/>
    </row>
    <row r="1436" spans="1:11" s="34" customFormat="1">
      <c r="A1436" s="29"/>
      <c r="B1436" s="29"/>
      <c r="C1436" s="29"/>
      <c r="D1436" s="30"/>
      <c r="E1436" s="30"/>
      <c r="F1436" s="40"/>
      <c r="G1436" s="31"/>
      <c r="H1436" s="32"/>
      <c r="I1436" s="33"/>
      <c r="J1436" s="33"/>
      <c r="K1436" s="33"/>
    </row>
    <row r="1437" spans="1:11" s="34" customFormat="1">
      <c r="A1437" s="29"/>
      <c r="B1437" s="29"/>
      <c r="C1437" s="29"/>
      <c r="D1437" s="30"/>
      <c r="E1437" s="30"/>
      <c r="F1437" s="40"/>
      <c r="G1437" s="31"/>
      <c r="H1437" s="32"/>
      <c r="I1437" s="33"/>
      <c r="J1437" s="33"/>
      <c r="K1437" s="33"/>
    </row>
    <row r="1438" spans="1:11" s="34" customFormat="1">
      <c r="A1438" s="29"/>
      <c r="B1438" s="29"/>
      <c r="C1438" s="29"/>
      <c r="D1438" s="30"/>
      <c r="E1438" s="30"/>
      <c r="F1438" s="40"/>
      <c r="G1438" s="31"/>
      <c r="H1438" s="32"/>
      <c r="I1438" s="33"/>
      <c r="J1438" s="33"/>
      <c r="K1438" s="33"/>
    </row>
    <row r="1439" spans="1:11" s="34" customFormat="1">
      <c r="A1439" s="29"/>
      <c r="B1439" s="29"/>
      <c r="C1439" s="29"/>
      <c r="D1439" s="30"/>
      <c r="E1439" s="30"/>
      <c r="F1439" s="40"/>
      <c r="G1439" s="31"/>
      <c r="H1439" s="32"/>
      <c r="I1439" s="33"/>
      <c r="J1439" s="33"/>
      <c r="K1439" s="33"/>
    </row>
    <row r="1440" spans="1:11" s="34" customFormat="1">
      <c r="A1440" s="29"/>
      <c r="B1440" s="29"/>
      <c r="C1440" s="29"/>
      <c r="D1440" s="30"/>
      <c r="E1440" s="30"/>
      <c r="F1440" s="40"/>
      <c r="G1440" s="31"/>
      <c r="H1440" s="32"/>
      <c r="I1440" s="33"/>
      <c r="J1440" s="33"/>
      <c r="K1440" s="33"/>
    </row>
    <row r="1441" spans="1:11" s="34" customFormat="1">
      <c r="A1441" s="29"/>
      <c r="B1441" s="29"/>
      <c r="C1441" s="29"/>
      <c r="D1441" s="30"/>
      <c r="E1441" s="30"/>
      <c r="F1441" s="40"/>
      <c r="G1441" s="31"/>
      <c r="H1441" s="32"/>
      <c r="I1441" s="33"/>
      <c r="J1441" s="33"/>
      <c r="K1441" s="33"/>
    </row>
    <row r="1442" spans="1:11" s="34" customFormat="1">
      <c r="A1442" s="29"/>
      <c r="B1442" s="29"/>
      <c r="C1442" s="29"/>
      <c r="D1442" s="30"/>
      <c r="E1442" s="30"/>
      <c r="F1442" s="40"/>
      <c r="G1442" s="31"/>
      <c r="H1442" s="32"/>
      <c r="I1442" s="33"/>
      <c r="J1442" s="33"/>
      <c r="K1442" s="33"/>
    </row>
    <row r="1443" spans="1:11" s="34" customFormat="1">
      <c r="A1443" s="29"/>
      <c r="B1443" s="29"/>
      <c r="C1443" s="29"/>
      <c r="D1443" s="30"/>
      <c r="E1443" s="30"/>
      <c r="F1443" s="40"/>
      <c r="G1443" s="31"/>
      <c r="H1443" s="32"/>
      <c r="I1443" s="33"/>
      <c r="J1443" s="33"/>
      <c r="K1443" s="33"/>
    </row>
    <row r="1444" spans="1:11" s="34" customFormat="1">
      <c r="A1444" s="29"/>
      <c r="B1444" s="29"/>
      <c r="C1444" s="29"/>
      <c r="D1444" s="30"/>
      <c r="E1444" s="30"/>
      <c r="F1444" s="40"/>
      <c r="G1444" s="31"/>
      <c r="H1444" s="32"/>
      <c r="I1444" s="33"/>
      <c r="J1444" s="33"/>
      <c r="K1444" s="33"/>
    </row>
    <row r="1445" spans="1:11" s="34" customFormat="1">
      <c r="A1445" s="29"/>
      <c r="B1445" s="29"/>
      <c r="C1445" s="29"/>
      <c r="D1445" s="30"/>
      <c r="E1445" s="30"/>
      <c r="F1445" s="40"/>
      <c r="G1445" s="31"/>
      <c r="H1445" s="32"/>
      <c r="I1445" s="33"/>
      <c r="J1445" s="33"/>
      <c r="K1445" s="33"/>
    </row>
    <row r="1446" spans="1:11" s="34" customFormat="1">
      <c r="A1446" s="29"/>
      <c r="B1446" s="29"/>
      <c r="C1446" s="29"/>
      <c r="D1446" s="30"/>
      <c r="E1446" s="30"/>
      <c r="F1446" s="40"/>
      <c r="G1446" s="31"/>
      <c r="H1446" s="32"/>
      <c r="I1446" s="33"/>
      <c r="J1446" s="33"/>
      <c r="K1446" s="33"/>
    </row>
    <row r="1447" spans="1:11" s="34" customFormat="1">
      <c r="A1447" s="29"/>
      <c r="B1447" s="29"/>
      <c r="C1447" s="29"/>
      <c r="D1447" s="30"/>
      <c r="E1447" s="30"/>
      <c r="F1447" s="40"/>
      <c r="G1447" s="31"/>
      <c r="H1447" s="32"/>
      <c r="I1447" s="33"/>
      <c r="J1447" s="33"/>
      <c r="K1447" s="33"/>
    </row>
    <row r="1448" spans="1:11" s="34" customFormat="1">
      <c r="A1448" s="29"/>
      <c r="B1448" s="29"/>
      <c r="C1448" s="29"/>
      <c r="D1448" s="30"/>
      <c r="E1448" s="30"/>
      <c r="F1448" s="40"/>
      <c r="G1448" s="31"/>
      <c r="H1448" s="32"/>
      <c r="I1448" s="33"/>
      <c r="J1448" s="33"/>
      <c r="K1448" s="33"/>
    </row>
    <row r="1449" spans="1:11" s="34" customFormat="1">
      <c r="A1449" s="29"/>
      <c r="B1449" s="29"/>
      <c r="C1449" s="29"/>
      <c r="D1449" s="30"/>
      <c r="E1449" s="30"/>
      <c r="F1449" s="40"/>
      <c r="G1449" s="31"/>
      <c r="H1449" s="32"/>
      <c r="I1449" s="33"/>
      <c r="J1449" s="33"/>
      <c r="K1449" s="33"/>
    </row>
    <row r="1450" spans="1:11" s="34" customFormat="1">
      <c r="A1450" s="29"/>
      <c r="B1450" s="29"/>
      <c r="C1450" s="29"/>
      <c r="D1450" s="30"/>
      <c r="E1450" s="30"/>
      <c r="F1450" s="40"/>
      <c r="G1450" s="31"/>
      <c r="H1450" s="32"/>
      <c r="I1450" s="33"/>
      <c r="J1450" s="33"/>
      <c r="K1450" s="33"/>
    </row>
    <row r="1451" spans="1:11" s="34" customFormat="1">
      <c r="A1451" s="29"/>
      <c r="B1451" s="29"/>
      <c r="C1451" s="29"/>
      <c r="D1451" s="30"/>
      <c r="E1451" s="30"/>
      <c r="F1451" s="40"/>
      <c r="G1451" s="31"/>
      <c r="H1451" s="32"/>
      <c r="I1451" s="33"/>
      <c r="J1451" s="33"/>
      <c r="K1451" s="33"/>
    </row>
    <row r="1452" spans="1:11" s="34" customFormat="1">
      <c r="A1452" s="29"/>
      <c r="B1452" s="29"/>
      <c r="C1452" s="29"/>
      <c r="D1452" s="30"/>
      <c r="E1452" s="30"/>
      <c r="F1452" s="40"/>
      <c r="G1452" s="31"/>
      <c r="H1452" s="32"/>
      <c r="I1452" s="33"/>
      <c r="J1452" s="33"/>
      <c r="K1452" s="33"/>
    </row>
    <row r="1453" spans="1:11" s="34" customFormat="1">
      <c r="A1453" s="29"/>
      <c r="B1453" s="29"/>
      <c r="C1453" s="29"/>
      <c r="D1453" s="30"/>
      <c r="E1453" s="30"/>
      <c r="F1453" s="40"/>
      <c r="G1453" s="31"/>
      <c r="H1453" s="32"/>
      <c r="I1453" s="33"/>
      <c r="J1453" s="33"/>
      <c r="K1453" s="33"/>
    </row>
    <row r="1454" spans="1:11" s="34" customFormat="1">
      <c r="A1454" s="29"/>
      <c r="B1454" s="29"/>
      <c r="C1454" s="29"/>
      <c r="D1454" s="30"/>
      <c r="E1454" s="30"/>
      <c r="F1454" s="40"/>
      <c r="G1454" s="31"/>
      <c r="H1454" s="32"/>
      <c r="I1454" s="33"/>
      <c r="J1454" s="33"/>
      <c r="K1454" s="33"/>
    </row>
    <row r="1455" spans="1:11" s="34" customFormat="1">
      <c r="A1455" s="29"/>
      <c r="B1455" s="29"/>
      <c r="C1455" s="29"/>
      <c r="D1455" s="30"/>
      <c r="E1455" s="30"/>
      <c r="F1455" s="40"/>
      <c r="G1455" s="31"/>
      <c r="H1455" s="32"/>
      <c r="I1455" s="33"/>
      <c r="J1455" s="33"/>
      <c r="K1455" s="33"/>
    </row>
    <row r="1456" spans="1:11" s="34" customFormat="1">
      <c r="A1456" s="29"/>
      <c r="B1456" s="29"/>
      <c r="C1456" s="29"/>
      <c r="D1456" s="30"/>
      <c r="E1456" s="30"/>
      <c r="F1456" s="40"/>
      <c r="G1456" s="31"/>
      <c r="H1456" s="32"/>
      <c r="I1456" s="33"/>
      <c r="J1456" s="33"/>
      <c r="K1456" s="33"/>
    </row>
    <row r="1457" spans="1:11" s="34" customFormat="1">
      <c r="A1457" s="29"/>
      <c r="B1457" s="29"/>
      <c r="C1457" s="29"/>
      <c r="D1457" s="30"/>
      <c r="E1457" s="30"/>
      <c r="F1457" s="40"/>
      <c r="G1457" s="31"/>
      <c r="H1457" s="32"/>
      <c r="I1457" s="33"/>
      <c r="J1457" s="33"/>
      <c r="K1457" s="33"/>
    </row>
    <row r="1458" spans="1:11" s="34" customFormat="1">
      <c r="A1458" s="29"/>
      <c r="B1458" s="29"/>
      <c r="C1458" s="29"/>
      <c r="D1458" s="30"/>
      <c r="E1458" s="30"/>
      <c r="F1458" s="40"/>
      <c r="G1458" s="31"/>
      <c r="H1458" s="32"/>
      <c r="I1458" s="33"/>
      <c r="J1458" s="33"/>
      <c r="K1458" s="33"/>
    </row>
    <row r="1459" spans="1:11" s="34" customFormat="1">
      <c r="A1459" s="29"/>
      <c r="B1459" s="29"/>
      <c r="C1459" s="29"/>
      <c r="D1459" s="30"/>
      <c r="E1459" s="30"/>
      <c r="F1459" s="40"/>
      <c r="G1459" s="31"/>
      <c r="H1459" s="32"/>
      <c r="I1459" s="33"/>
      <c r="J1459" s="33"/>
      <c r="K1459" s="33"/>
    </row>
    <row r="1460" spans="1:11" s="34" customFormat="1">
      <c r="A1460" s="29"/>
      <c r="B1460" s="29"/>
      <c r="C1460" s="29"/>
      <c r="D1460" s="30"/>
      <c r="E1460" s="30"/>
      <c r="F1460" s="40"/>
      <c r="G1460" s="31"/>
      <c r="H1460" s="32"/>
      <c r="I1460" s="33"/>
      <c r="J1460" s="33"/>
      <c r="K1460" s="33"/>
    </row>
    <row r="1461" spans="1:11" s="34" customFormat="1">
      <c r="A1461" s="29"/>
      <c r="B1461" s="29"/>
      <c r="C1461" s="29"/>
      <c r="D1461" s="30"/>
      <c r="E1461" s="30"/>
      <c r="F1461" s="40"/>
      <c r="G1461" s="31"/>
      <c r="H1461" s="32"/>
      <c r="I1461" s="33"/>
      <c r="J1461" s="33"/>
      <c r="K1461" s="33"/>
    </row>
    <row r="1462" spans="1:11" s="34" customFormat="1">
      <c r="A1462" s="29"/>
      <c r="B1462" s="29"/>
      <c r="C1462" s="29"/>
      <c r="D1462" s="30"/>
      <c r="E1462" s="30"/>
      <c r="F1462" s="40"/>
      <c r="G1462" s="31"/>
      <c r="H1462" s="32"/>
      <c r="I1462" s="33"/>
      <c r="J1462" s="33"/>
      <c r="K1462" s="33"/>
    </row>
    <row r="1463" spans="1:11" s="34" customFormat="1">
      <c r="A1463" s="29"/>
      <c r="B1463" s="29"/>
      <c r="C1463" s="29"/>
      <c r="D1463" s="30"/>
      <c r="E1463" s="30"/>
      <c r="F1463" s="40"/>
      <c r="G1463" s="31"/>
      <c r="H1463" s="32"/>
      <c r="I1463" s="33"/>
      <c r="J1463" s="33"/>
      <c r="K1463" s="33"/>
    </row>
    <row r="1464" spans="1:11" s="34" customFormat="1">
      <c r="A1464" s="29"/>
      <c r="B1464" s="29"/>
      <c r="C1464" s="29"/>
      <c r="D1464" s="30"/>
      <c r="E1464" s="30"/>
      <c r="F1464" s="40"/>
      <c r="G1464" s="31"/>
      <c r="H1464" s="32"/>
      <c r="I1464" s="33"/>
      <c r="J1464" s="33"/>
      <c r="K1464" s="33"/>
    </row>
    <row r="1465" spans="1:11" s="34" customFormat="1">
      <c r="A1465" s="29"/>
      <c r="B1465" s="29"/>
      <c r="C1465" s="29"/>
      <c r="D1465" s="30"/>
      <c r="E1465" s="30"/>
      <c r="F1465" s="40"/>
      <c r="G1465" s="31"/>
      <c r="H1465" s="32"/>
      <c r="I1465" s="33"/>
      <c r="J1465" s="33"/>
      <c r="K1465" s="33"/>
    </row>
    <row r="1466" spans="1:11" s="34" customFormat="1">
      <c r="A1466" s="29"/>
      <c r="B1466" s="29"/>
      <c r="C1466" s="29"/>
      <c r="D1466" s="30"/>
      <c r="E1466" s="30"/>
      <c r="F1466" s="40"/>
      <c r="G1466" s="31"/>
      <c r="H1466" s="32"/>
      <c r="I1466" s="33"/>
      <c r="J1466" s="33"/>
      <c r="K1466" s="33"/>
    </row>
    <row r="1467" spans="1:11" s="34" customFormat="1">
      <c r="A1467" s="29"/>
      <c r="B1467" s="29"/>
      <c r="C1467" s="29"/>
      <c r="D1467" s="30"/>
      <c r="E1467" s="30"/>
      <c r="F1467" s="40"/>
      <c r="G1467" s="31"/>
      <c r="H1467" s="32"/>
      <c r="I1467" s="33"/>
      <c r="J1467" s="33"/>
      <c r="K1467" s="33"/>
    </row>
    <row r="1468" spans="1:11" s="34" customFormat="1">
      <c r="A1468" s="29"/>
      <c r="B1468" s="29"/>
      <c r="C1468" s="29"/>
      <c r="D1468" s="30"/>
      <c r="E1468" s="30"/>
      <c r="F1468" s="40"/>
      <c r="G1468" s="31"/>
      <c r="H1468" s="32"/>
      <c r="I1468" s="33"/>
      <c r="J1468" s="33"/>
      <c r="K1468" s="33"/>
    </row>
    <row r="1469" spans="1:11" s="34" customFormat="1">
      <c r="A1469" s="29"/>
      <c r="B1469" s="29"/>
      <c r="C1469" s="29"/>
      <c r="D1469" s="30"/>
      <c r="E1469" s="30"/>
      <c r="F1469" s="40"/>
      <c r="G1469" s="31"/>
      <c r="H1469" s="32"/>
      <c r="I1469" s="33"/>
      <c r="J1469" s="33"/>
      <c r="K1469" s="33"/>
    </row>
    <row r="1470" spans="1:11" s="34" customFormat="1">
      <c r="A1470" s="29"/>
      <c r="B1470" s="29"/>
      <c r="C1470" s="29"/>
      <c r="D1470" s="30"/>
      <c r="E1470" s="30"/>
      <c r="F1470" s="40"/>
      <c r="G1470" s="31"/>
      <c r="H1470" s="32"/>
      <c r="I1470" s="33"/>
      <c r="J1470" s="33"/>
      <c r="K1470" s="33"/>
    </row>
    <row r="1471" spans="1:11" s="34" customFormat="1">
      <c r="A1471" s="29"/>
      <c r="B1471" s="29"/>
      <c r="C1471" s="29"/>
      <c r="D1471" s="30"/>
      <c r="E1471" s="30"/>
      <c r="F1471" s="40"/>
      <c r="G1471" s="31"/>
      <c r="H1471" s="32"/>
      <c r="I1471" s="33"/>
      <c r="J1471" s="33"/>
      <c r="K1471" s="33"/>
    </row>
    <row r="1472" spans="1:11" s="34" customFormat="1">
      <c r="A1472" s="29"/>
      <c r="B1472" s="29"/>
      <c r="C1472" s="29"/>
      <c r="D1472" s="30"/>
      <c r="E1472" s="30"/>
      <c r="F1472" s="40"/>
      <c r="G1472" s="31"/>
      <c r="H1472" s="32"/>
      <c r="I1472" s="33"/>
      <c r="J1472" s="33"/>
      <c r="K1472" s="33"/>
    </row>
    <row r="1473" spans="1:11" s="34" customFormat="1">
      <c r="A1473" s="29"/>
      <c r="B1473" s="29"/>
      <c r="C1473" s="29"/>
      <c r="D1473" s="30"/>
      <c r="E1473" s="30"/>
      <c r="F1473" s="40"/>
      <c r="G1473" s="31"/>
      <c r="H1473" s="32"/>
      <c r="I1473" s="33"/>
      <c r="J1473" s="33"/>
      <c r="K1473" s="33"/>
    </row>
    <row r="1474" spans="1:11" s="34" customFormat="1">
      <c r="A1474" s="29"/>
      <c r="B1474" s="29"/>
      <c r="C1474" s="29"/>
      <c r="D1474" s="30"/>
      <c r="E1474" s="30"/>
      <c r="F1474" s="40"/>
      <c r="G1474" s="31"/>
      <c r="H1474" s="32"/>
      <c r="I1474" s="33"/>
      <c r="J1474" s="33"/>
      <c r="K1474" s="33"/>
    </row>
    <row r="1475" spans="1:11" s="34" customFormat="1">
      <c r="A1475" s="29"/>
      <c r="B1475" s="29"/>
      <c r="C1475" s="29"/>
      <c r="D1475" s="30"/>
      <c r="E1475" s="30"/>
      <c r="F1475" s="40"/>
      <c r="G1475" s="31"/>
      <c r="H1475" s="32"/>
      <c r="I1475" s="33"/>
      <c r="J1475" s="33"/>
      <c r="K1475" s="33"/>
    </row>
    <row r="1476" spans="1:11" s="34" customFormat="1">
      <c r="A1476" s="29"/>
      <c r="B1476" s="29"/>
      <c r="C1476" s="29"/>
      <c r="D1476" s="30"/>
      <c r="E1476" s="30"/>
      <c r="F1476" s="40"/>
      <c r="G1476" s="31"/>
      <c r="H1476" s="32"/>
      <c r="I1476" s="33"/>
      <c r="J1476" s="33"/>
      <c r="K1476" s="33"/>
    </row>
    <row r="1477" spans="1:11" s="34" customFormat="1">
      <c r="A1477" s="29"/>
      <c r="B1477" s="29"/>
      <c r="C1477" s="29"/>
      <c r="D1477" s="30"/>
      <c r="E1477" s="30"/>
      <c r="F1477" s="40"/>
      <c r="G1477" s="31"/>
      <c r="H1477" s="32"/>
      <c r="I1477" s="33"/>
      <c r="J1477" s="33"/>
      <c r="K1477" s="33"/>
    </row>
    <row r="1478" spans="1:11" s="34" customFormat="1">
      <c r="A1478" s="29"/>
      <c r="B1478" s="29"/>
      <c r="C1478" s="29"/>
      <c r="D1478" s="30"/>
      <c r="E1478" s="30"/>
      <c r="F1478" s="40"/>
      <c r="G1478" s="31"/>
      <c r="H1478" s="32"/>
      <c r="I1478" s="33"/>
      <c r="J1478" s="33"/>
      <c r="K1478" s="33"/>
    </row>
    <row r="1479" spans="1:11" s="34" customFormat="1">
      <c r="A1479" s="29"/>
      <c r="B1479" s="29"/>
      <c r="C1479" s="29"/>
      <c r="D1479" s="30"/>
      <c r="E1479" s="30"/>
      <c r="F1479" s="40"/>
      <c r="G1479" s="31"/>
      <c r="H1479" s="32"/>
      <c r="I1479" s="33"/>
      <c r="J1479" s="33"/>
      <c r="K1479" s="33"/>
    </row>
    <row r="1480" spans="1:11" s="34" customFormat="1">
      <c r="A1480" s="29"/>
      <c r="B1480" s="29"/>
      <c r="C1480" s="29"/>
      <c r="D1480" s="30"/>
      <c r="E1480" s="30"/>
      <c r="F1480" s="40"/>
      <c r="G1480" s="31"/>
      <c r="H1480" s="32"/>
      <c r="I1480" s="33"/>
      <c r="J1480" s="33"/>
      <c r="K1480" s="33"/>
    </row>
    <row r="1481" spans="1:11" s="34" customFormat="1">
      <c r="A1481" s="29"/>
      <c r="B1481" s="29"/>
      <c r="C1481" s="29"/>
      <c r="D1481" s="30"/>
      <c r="E1481" s="30"/>
      <c r="F1481" s="40"/>
      <c r="G1481" s="31"/>
      <c r="H1481" s="32"/>
      <c r="I1481" s="33"/>
      <c r="J1481" s="33"/>
      <c r="K1481" s="33"/>
    </row>
    <row r="1482" spans="1:11" s="34" customFormat="1">
      <c r="A1482" s="29"/>
      <c r="B1482" s="29"/>
      <c r="C1482" s="29"/>
      <c r="D1482" s="30"/>
      <c r="E1482" s="30"/>
      <c r="F1482" s="40"/>
      <c r="G1482" s="31"/>
      <c r="H1482" s="32"/>
      <c r="I1482" s="33"/>
      <c r="J1482" s="33"/>
      <c r="K1482" s="33"/>
    </row>
    <row r="1483" spans="1:11" s="34" customFormat="1">
      <c r="A1483" s="29"/>
      <c r="B1483" s="29"/>
      <c r="C1483" s="29"/>
      <c r="D1483" s="30"/>
      <c r="E1483" s="30"/>
      <c r="F1483" s="40"/>
      <c r="G1483" s="31"/>
      <c r="H1483" s="32"/>
      <c r="I1483" s="33"/>
      <c r="J1483" s="33"/>
      <c r="K1483" s="33"/>
    </row>
    <row r="1484" spans="1:11" s="34" customFormat="1">
      <c r="A1484" s="29"/>
      <c r="B1484" s="29"/>
      <c r="C1484" s="29"/>
      <c r="D1484" s="30"/>
      <c r="E1484" s="30"/>
      <c r="F1484" s="40"/>
      <c r="G1484" s="31"/>
      <c r="H1484" s="32"/>
      <c r="I1484" s="33"/>
      <c r="J1484" s="33"/>
      <c r="K1484" s="33"/>
    </row>
    <row r="1485" spans="1:11" s="34" customFormat="1">
      <c r="A1485" s="29"/>
      <c r="B1485" s="29"/>
      <c r="C1485" s="29"/>
      <c r="D1485" s="30"/>
      <c r="E1485" s="30"/>
      <c r="F1485" s="40"/>
      <c r="G1485" s="31"/>
      <c r="H1485" s="32"/>
      <c r="I1485" s="33"/>
      <c r="J1485" s="33"/>
      <c r="K1485" s="33"/>
    </row>
    <row r="1486" spans="1:11" s="34" customFormat="1">
      <c r="A1486" s="29"/>
      <c r="B1486" s="29"/>
      <c r="C1486" s="29"/>
      <c r="D1486" s="30"/>
      <c r="E1486" s="30"/>
      <c r="F1486" s="40"/>
      <c r="G1486" s="31"/>
      <c r="H1486" s="32"/>
      <c r="I1486" s="33"/>
      <c r="J1486" s="33"/>
      <c r="K1486" s="33"/>
    </row>
    <row r="1487" spans="1:11" s="34" customFormat="1">
      <c r="A1487" s="29"/>
      <c r="B1487" s="29"/>
      <c r="C1487" s="29"/>
      <c r="D1487" s="30"/>
      <c r="E1487" s="30"/>
      <c r="F1487" s="40"/>
      <c r="G1487" s="31"/>
      <c r="H1487" s="32"/>
      <c r="I1487" s="33"/>
      <c r="J1487" s="33"/>
      <c r="K1487" s="33"/>
    </row>
    <row r="1488" spans="1:11" s="34" customFormat="1">
      <c r="A1488" s="29"/>
      <c r="B1488" s="29"/>
      <c r="C1488" s="29"/>
      <c r="D1488" s="30"/>
      <c r="E1488" s="30"/>
      <c r="F1488" s="40"/>
      <c r="G1488" s="31"/>
      <c r="H1488" s="32"/>
      <c r="I1488" s="33"/>
      <c r="J1488" s="33"/>
      <c r="K1488" s="33"/>
    </row>
    <row r="1489" spans="1:11" s="34" customFormat="1">
      <c r="A1489" s="29"/>
      <c r="B1489" s="29"/>
      <c r="C1489" s="29"/>
      <c r="D1489" s="30"/>
      <c r="E1489" s="30"/>
      <c r="F1489" s="40"/>
      <c r="G1489" s="31"/>
      <c r="H1489" s="32"/>
      <c r="I1489" s="33"/>
      <c r="J1489" s="33"/>
      <c r="K1489" s="33"/>
    </row>
    <row r="1490" spans="1:11" s="34" customFormat="1">
      <c r="A1490" s="29"/>
      <c r="B1490" s="29"/>
      <c r="C1490" s="29"/>
      <c r="D1490" s="30"/>
      <c r="E1490" s="30"/>
      <c r="F1490" s="40"/>
      <c r="G1490" s="31"/>
      <c r="H1490" s="32"/>
      <c r="I1490" s="33"/>
      <c r="J1490" s="33"/>
      <c r="K1490" s="33"/>
    </row>
    <row r="1491" spans="1:11" s="34" customFormat="1">
      <c r="A1491" s="29"/>
      <c r="B1491" s="29"/>
      <c r="C1491" s="29"/>
      <c r="D1491" s="30"/>
      <c r="E1491" s="30"/>
      <c r="F1491" s="40"/>
      <c r="G1491" s="31"/>
      <c r="H1491" s="32"/>
      <c r="I1491" s="33"/>
      <c r="J1491" s="33"/>
      <c r="K1491" s="33"/>
    </row>
    <row r="1492" spans="1:11" s="34" customFormat="1">
      <c r="A1492" s="29"/>
      <c r="B1492" s="29"/>
      <c r="C1492" s="29"/>
      <c r="D1492" s="30"/>
      <c r="E1492" s="30"/>
      <c r="F1492" s="40"/>
      <c r="G1492" s="31"/>
      <c r="H1492" s="32"/>
      <c r="I1492" s="33"/>
      <c r="J1492" s="33"/>
      <c r="K1492" s="33"/>
    </row>
    <row r="1493" spans="1:11" s="34" customFormat="1">
      <c r="A1493" s="29"/>
      <c r="B1493" s="29"/>
      <c r="C1493" s="29"/>
      <c r="D1493" s="30"/>
      <c r="E1493" s="30"/>
      <c r="F1493" s="40"/>
      <c r="G1493" s="31"/>
      <c r="H1493" s="32"/>
      <c r="I1493" s="33"/>
      <c r="J1493" s="33"/>
      <c r="K1493" s="33"/>
    </row>
    <row r="1494" spans="1:11" s="34" customFormat="1">
      <c r="A1494" s="29"/>
      <c r="B1494" s="29"/>
      <c r="C1494" s="29"/>
      <c r="D1494" s="30"/>
      <c r="E1494" s="30"/>
      <c r="F1494" s="40"/>
      <c r="G1494" s="31"/>
      <c r="H1494" s="32"/>
      <c r="I1494" s="33"/>
      <c r="J1494" s="33"/>
      <c r="K1494" s="33"/>
    </row>
    <row r="1495" spans="1:11" s="34" customFormat="1">
      <c r="A1495" s="29"/>
      <c r="B1495" s="29"/>
      <c r="C1495" s="29"/>
      <c r="D1495" s="30"/>
      <c r="E1495" s="30"/>
      <c r="F1495" s="40"/>
      <c r="G1495" s="31"/>
      <c r="H1495" s="32"/>
      <c r="I1495" s="33"/>
      <c r="J1495" s="33"/>
      <c r="K1495" s="33"/>
    </row>
    <row r="1496" spans="1:11" s="34" customFormat="1">
      <c r="A1496" s="29"/>
      <c r="B1496" s="29"/>
      <c r="C1496" s="29"/>
      <c r="D1496" s="30"/>
      <c r="E1496" s="30"/>
      <c r="F1496" s="40"/>
      <c r="G1496" s="31"/>
      <c r="H1496" s="32"/>
      <c r="I1496" s="33"/>
      <c r="J1496" s="33"/>
      <c r="K1496" s="33"/>
    </row>
    <row r="1497" spans="1:11" s="34" customFormat="1">
      <c r="A1497" s="29"/>
      <c r="B1497" s="29"/>
      <c r="C1497" s="29"/>
      <c r="D1497" s="30"/>
      <c r="E1497" s="30"/>
      <c r="F1497" s="40"/>
      <c r="G1497" s="31"/>
      <c r="H1497" s="32"/>
      <c r="I1497" s="33"/>
      <c r="J1497" s="33"/>
      <c r="K1497" s="33"/>
    </row>
    <row r="1498" spans="1:11" s="34" customFormat="1">
      <c r="A1498" s="29"/>
      <c r="B1498" s="29"/>
      <c r="C1498" s="29"/>
      <c r="D1498" s="30"/>
      <c r="E1498" s="30"/>
      <c r="F1498" s="40"/>
      <c r="G1498" s="31"/>
      <c r="H1498" s="32"/>
      <c r="I1498" s="33"/>
      <c r="J1498" s="33"/>
      <c r="K1498" s="33"/>
    </row>
    <row r="1499" spans="1:11" s="34" customFormat="1">
      <c r="A1499" s="29"/>
      <c r="B1499" s="29"/>
      <c r="C1499" s="29"/>
      <c r="D1499" s="30"/>
      <c r="E1499" s="30"/>
      <c r="F1499" s="40"/>
      <c r="G1499" s="31"/>
      <c r="H1499" s="32"/>
      <c r="I1499" s="33"/>
      <c r="J1499" s="33"/>
      <c r="K1499" s="33"/>
    </row>
    <row r="1500" spans="1:11" s="34" customFormat="1">
      <c r="A1500" s="29"/>
      <c r="B1500" s="29"/>
      <c r="C1500" s="29"/>
      <c r="D1500" s="30"/>
      <c r="E1500" s="30"/>
      <c r="F1500" s="40"/>
      <c r="G1500" s="31"/>
      <c r="H1500" s="32"/>
      <c r="I1500" s="33"/>
      <c r="J1500" s="33"/>
      <c r="K1500" s="33"/>
    </row>
    <row r="1501" spans="1:11" s="34" customFormat="1">
      <c r="A1501" s="29"/>
      <c r="B1501" s="29"/>
      <c r="C1501" s="29"/>
      <c r="D1501" s="30"/>
      <c r="E1501" s="30"/>
      <c r="F1501" s="40"/>
      <c r="G1501" s="31"/>
      <c r="H1501" s="32"/>
      <c r="I1501" s="33"/>
      <c r="J1501" s="33"/>
      <c r="K1501" s="33"/>
    </row>
    <row r="1502" spans="1:11" s="34" customFormat="1">
      <c r="A1502" s="29"/>
      <c r="B1502" s="29"/>
      <c r="C1502" s="29"/>
      <c r="D1502" s="30"/>
      <c r="E1502" s="30"/>
      <c r="F1502" s="40"/>
      <c r="G1502" s="31"/>
      <c r="H1502" s="32"/>
      <c r="I1502" s="33"/>
      <c r="J1502" s="33"/>
      <c r="K1502" s="33"/>
    </row>
    <row r="1503" spans="1:11" s="34" customFormat="1">
      <c r="A1503" s="29"/>
      <c r="B1503" s="29"/>
      <c r="C1503" s="29"/>
      <c r="D1503" s="30"/>
      <c r="E1503" s="30"/>
      <c r="F1503" s="40"/>
      <c r="G1503" s="31"/>
      <c r="H1503" s="32"/>
      <c r="I1503" s="33"/>
      <c r="J1503" s="33"/>
      <c r="K1503" s="33"/>
    </row>
    <row r="1504" spans="1:11" s="34" customFormat="1">
      <c r="A1504" s="29"/>
      <c r="B1504" s="29"/>
      <c r="C1504" s="29"/>
      <c r="D1504" s="30"/>
      <c r="E1504" s="30"/>
      <c r="F1504" s="40"/>
      <c r="G1504" s="31"/>
      <c r="H1504" s="32"/>
      <c r="I1504" s="33"/>
      <c r="J1504" s="33"/>
      <c r="K1504" s="33"/>
    </row>
    <row r="1505" spans="1:11" s="34" customFormat="1">
      <c r="A1505" s="29"/>
      <c r="B1505" s="29"/>
      <c r="C1505" s="29"/>
      <c r="D1505" s="30"/>
      <c r="E1505" s="30"/>
      <c r="F1505" s="40"/>
      <c r="G1505" s="31"/>
      <c r="H1505" s="32"/>
      <c r="I1505" s="33"/>
      <c r="J1505" s="33"/>
      <c r="K1505" s="33"/>
    </row>
    <row r="1506" spans="1:11" s="34" customFormat="1">
      <c r="A1506" s="29"/>
      <c r="B1506" s="29"/>
      <c r="C1506" s="29"/>
      <c r="D1506" s="30"/>
      <c r="E1506" s="30"/>
      <c r="F1506" s="40"/>
      <c r="G1506" s="31"/>
      <c r="H1506" s="32"/>
      <c r="I1506" s="33"/>
      <c r="J1506" s="33"/>
      <c r="K1506" s="33"/>
    </row>
    <row r="1507" spans="1:11" s="34" customFormat="1">
      <c r="A1507" s="29"/>
      <c r="B1507" s="29"/>
      <c r="C1507" s="29"/>
      <c r="D1507" s="30"/>
      <c r="E1507" s="30"/>
      <c r="F1507" s="40"/>
      <c r="G1507" s="31"/>
      <c r="H1507" s="32"/>
      <c r="I1507" s="33"/>
      <c r="J1507" s="33"/>
      <c r="K1507" s="33"/>
    </row>
  </sheetData>
  <mergeCells count="108">
    <mergeCell ref="A106:A107"/>
    <mergeCell ref="B106:B107"/>
    <mergeCell ref="A108:A109"/>
    <mergeCell ref="B108:B109"/>
    <mergeCell ref="A100:A101"/>
    <mergeCell ref="B100:B101"/>
    <mergeCell ref="A102:A103"/>
    <mergeCell ref="B102:B103"/>
    <mergeCell ref="A104:A105"/>
    <mergeCell ref="B104:B105"/>
    <mergeCell ref="A94:A95"/>
    <mergeCell ref="B94:B95"/>
    <mergeCell ref="A96:A97"/>
    <mergeCell ref="B96:B97"/>
    <mergeCell ref="A98:A99"/>
    <mergeCell ref="B98:B99"/>
    <mergeCell ref="A88:A89"/>
    <mergeCell ref="B88:B89"/>
    <mergeCell ref="A90:A91"/>
    <mergeCell ref="B90:B91"/>
    <mergeCell ref="A92:A93"/>
    <mergeCell ref="B92:B93"/>
    <mergeCell ref="A82:A83"/>
    <mergeCell ref="B82:B83"/>
    <mergeCell ref="A84:A85"/>
    <mergeCell ref="B84:B85"/>
    <mergeCell ref="A86:A87"/>
    <mergeCell ref="B86:B87"/>
    <mergeCell ref="A76:A77"/>
    <mergeCell ref="B76:B77"/>
    <mergeCell ref="A78:A79"/>
    <mergeCell ref="B78:B79"/>
    <mergeCell ref="A80:A81"/>
    <mergeCell ref="B80:B81"/>
    <mergeCell ref="A70:A71"/>
    <mergeCell ref="B70:B71"/>
    <mergeCell ref="A72:A73"/>
    <mergeCell ref="B72:B73"/>
    <mergeCell ref="A74:A75"/>
    <mergeCell ref="B74:B75"/>
    <mergeCell ref="A64:A65"/>
    <mergeCell ref="B64:B65"/>
    <mergeCell ref="A66:A67"/>
    <mergeCell ref="B66:B67"/>
    <mergeCell ref="A68:A69"/>
    <mergeCell ref="B68:B69"/>
    <mergeCell ref="A58:A59"/>
    <mergeCell ref="B58:B59"/>
    <mergeCell ref="A60:A61"/>
    <mergeCell ref="B60:B61"/>
    <mergeCell ref="A62:A63"/>
    <mergeCell ref="B62:B63"/>
    <mergeCell ref="A52:A53"/>
    <mergeCell ref="B52:B53"/>
    <mergeCell ref="A54:A55"/>
    <mergeCell ref="B54:B55"/>
    <mergeCell ref="A56:A57"/>
    <mergeCell ref="B56:B57"/>
    <mergeCell ref="A46:A47"/>
    <mergeCell ref="B46:B47"/>
    <mergeCell ref="A48:A49"/>
    <mergeCell ref="B48:B49"/>
    <mergeCell ref="A50:A51"/>
    <mergeCell ref="B50:B51"/>
    <mergeCell ref="A40:A41"/>
    <mergeCell ref="B40:B41"/>
    <mergeCell ref="A42:A43"/>
    <mergeCell ref="B42:B43"/>
    <mergeCell ref="A44:A45"/>
    <mergeCell ref="B44:B45"/>
    <mergeCell ref="A34:A35"/>
    <mergeCell ref="B34:B35"/>
    <mergeCell ref="A36:A37"/>
    <mergeCell ref="B36:B37"/>
    <mergeCell ref="A38:A39"/>
    <mergeCell ref="B38:B39"/>
    <mergeCell ref="A28:A29"/>
    <mergeCell ref="B28:B29"/>
    <mergeCell ref="A30:A31"/>
    <mergeCell ref="B30:B31"/>
    <mergeCell ref="A32:A33"/>
    <mergeCell ref="B32:B33"/>
    <mergeCell ref="A22:A23"/>
    <mergeCell ref="B22:B23"/>
    <mergeCell ref="A24:A25"/>
    <mergeCell ref="B24:B25"/>
    <mergeCell ref="A26:A27"/>
    <mergeCell ref="B26:B27"/>
    <mergeCell ref="A16:A17"/>
    <mergeCell ref="B16:B17"/>
    <mergeCell ref="A18:A19"/>
    <mergeCell ref="B18:B19"/>
    <mergeCell ref="A20:A21"/>
    <mergeCell ref="B20:B21"/>
    <mergeCell ref="A8:B9"/>
    <mergeCell ref="A10:A11"/>
    <mergeCell ref="B10:B11"/>
    <mergeCell ref="A12:A13"/>
    <mergeCell ref="B12:B13"/>
    <mergeCell ref="A14:A15"/>
    <mergeCell ref="B14:B15"/>
    <mergeCell ref="A1:C1"/>
    <mergeCell ref="A2:C2"/>
    <mergeCell ref="A4:O4"/>
    <mergeCell ref="A5:M5"/>
    <mergeCell ref="A6:A7"/>
    <mergeCell ref="B6:B7"/>
    <mergeCell ref="C6:C7"/>
  </mergeCells>
  <pageMargins left="0.38593749999999999" right="9.4791666666666705E-2" top="0.297916666666667" bottom="0.52" header="0.31496062992126" footer="0.31496062992126"/>
  <pageSetup paperSize="9" scale="65" orientation="landscape" r:id="rId1"/>
  <headerFooter>
    <oddFooter>&amp;C&amp;P</oddFooter>
  </headerFooter>
</worksheet>
</file>

<file path=xl/worksheets/sheet30.xml><?xml version="1.0" encoding="utf-8"?>
<worksheet xmlns="http://schemas.openxmlformats.org/spreadsheetml/2006/main" xmlns:r="http://schemas.openxmlformats.org/officeDocument/2006/relationships">
  <dimension ref="A1:L8"/>
  <sheetViews>
    <sheetView view="pageLayout" workbookViewId="0">
      <selection activeCell="G13" sqref="G13"/>
    </sheetView>
  </sheetViews>
  <sheetFormatPr defaultRowHeight="15"/>
  <cols>
    <col min="1" max="5" width="7" style="261" customWidth="1"/>
    <col min="6" max="6" width="9" style="261" customWidth="1"/>
    <col min="7" max="11" width="7" style="261" customWidth="1"/>
    <col min="12" max="12" width="8.7109375" style="261" customWidth="1"/>
    <col min="13" max="16384" width="9.140625" style="261"/>
  </cols>
  <sheetData>
    <row r="1" spans="1:12" ht="15.75">
      <c r="A1" s="260"/>
      <c r="B1" s="260"/>
      <c r="C1" s="260"/>
      <c r="D1" s="260"/>
      <c r="E1" s="260"/>
    </row>
    <row r="2" spans="1:12" ht="37.5" customHeight="1">
      <c r="A2" s="446"/>
      <c r="B2" s="446"/>
      <c r="C2" s="446"/>
      <c r="D2" s="446"/>
      <c r="E2" s="446"/>
      <c r="F2" s="446"/>
    </row>
    <row r="3" spans="1:12" ht="15.75" customHeight="1">
      <c r="A3" s="448"/>
      <c r="B3" s="448"/>
      <c r="C3" s="448"/>
      <c r="D3" s="448"/>
      <c r="E3" s="448"/>
      <c r="F3" s="448"/>
    </row>
    <row r="5" spans="1:12" ht="40.5" customHeight="1">
      <c r="A5" s="632" t="s">
        <v>380</v>
      </c>
      <c r="B5" s="633"/>
      <c r="C5" s="633"/>
      <c r="D5" s="633"/>
      <c r="E5" s="633"/>
      <c r="F5" s="634"/>
      <c r="G5" s="632" t="s">
        <v>379</v>
      </c>
      <c r="H5" s="633"/>
      <c r="I5" s="633"/>
      <c r="J5" s="633"/>
      <c r="K5" s="633"/>
      <c r="L5" s="634"/>
    </row>
    <row r="6" spans="1:12" ht="25.5" customHeight="1">
      <c r="A6" s="635" t="s">
        <v>213</v>
      </c>
      <c r="B6" s="635" t="s">
        <v>214</v>
      </c>
      <c r="C6" s="635" t="s">
        <v>373</v>
      </c>
      <c r="D6" s="635" t="s">
        <v>192</v>
      </c>
      <c r="E6" s="636" t="s">
        <v>209</v>
      </c>
      <c r="F6" s="637"/>
      <c r="G6" s="635" t="s">
        <v>213</v>
      </c>
      <c r="H6" s="635" t="s">
        <v>214</v>
      </c>
      <c r="I6" s="635" t="s">
        <v>373</v>
      </c>
      <c r="J6" s="635" t="s">
        <v>192</v>
      </c>
      <c r="K6" s="636" t="s">
        <v>209</v>
      </c>
      <c r="L6" s="637"/>
    </row>
    <row r="7" spans="1:12" ht="76.5" customHeight="1">
      <c r="A7" s="635"/>
      <c r="B7" s="635"/>
      <c r="C7" s="635"/>
      <c r="D7" s="635"/>
      <c r="E7" s="266" t="s">
        <v>381</v>
      </c>
      <c r="F7" s="266" t="s">
        <v>382</v>
      </c>
      <c r="G7" s="635"/>
      <c r="H7" s="635"/>
      <c r="I7" s="635"/>
      <c r="J7" s="635"/>
      <c r="K7" s="266" t="s">
        <v>381</v>
      </c>
      <c r="L7" s="266" t="s">
        <v>382</v>
      </c>
    </row>
    <row r="8" spans="1:12" ht="60" customHeight="1">
      <c r="A8" s="265">
        <v>541</v>
      </c>
      <c r="B8" s="265">
        <v>11448</v>
      </c>
      <c r="C8" s="265">
        <v>9158</v>
      </c>
      <c r="D8" s="265">
        <v>2014</v>
      </c>
      <c r="E8" s="271">
        <v>1075</v>
      </c>
      <c r="F8" s="271">
        <v>1213</v>
      </c>
      <c r="G8" s="265">
        <v>541</v>
      </c>
      <c r="H8" s="265">
        <v>11448</v>
      </c>
      <c r="I8" s="265">
        <v>9158</v>
      </c>
      <c r="J8" s="265">
        <v>3200</v>
      </c>
      <c r="K8" s="271">
        <v>0</v>
      </c>
      <c r="L8" s="271">
        <v>0</v>
      </c>
    </row>
  </sheetData>
  <mergeCells count="14">
    <mergeCell ref="A2:F2"/>
    <mergeCell ref="A3:F3"/>
    <mergeCell ref="A5:F5"/>
    <mergeCell ref="A6:A7"/>
    <mergeCell ref="B6:B7"/>
    <mergeCell ref="C6:C7"/>
    <mergeCell ref="D6:D7"/>
    <mergeCell ref="E6:F6"/>
    <mergeCell ref="G5:L5"/>
    <mergeCell ref="G6:G7"/>
    <mergeCell ref="H6:H7"/>
    <mergeCell ref="I6:I7"/>
    <mergeCell ref="J6:J7"/>
    <mergeCell ref="K6:L6"/>
  </mergeCells>
  <pageMargins left="0.63541666666666663" right="0.3" top="0.35416666666666669" bottom="0.21875" header="0.3" footer="0.3"/>
  <pageSetup paperSize="9" scale="80" orientation="portrait" verticalDpi="0" r:id="rId1"/>
</worksheet>
</file>

<file path=xl/worksheets/sheet31.xml><?xml version="1.0" encoding="utf-8"?>
<worksheet xmlns="http://schemas.openxmlformats.org/spreadsheetml/2006/main" xmlns:r="http://schemas.openxmlformats.org/officeDocument/2006/relationships">
  <dimension ref="A1:R1409"/>
  <sheetViews>
    <sheetView showZeros="0" view="pageLayout" topLeftCell="A10" workbookViewId="0">
      <selection activeCell="G13" sqref="G13"/>
    </sheetView>
  </sheetViews>
  <sheetFormatPr defaultRowHeight="15.75"/>
  <cols>
    <col min="1" max="1" width="4" style="35" bestFit="1" customWidth="1"/>
    <col min="2" max="2" width="36.140625" style="35" bestFit="1" customWidth="1"/>
    <col min="3" max="5" width="7.7109375" style="35" customWidth="1"/>
    <col min="6" max="6" width="12.140625" style="35" bestFit="1" customWidth="1"/>
    <col min="7" max="8" width="12.140625" style="35" customWidth="1"/>
    <col min="9" max="12" width="10.140625" style="36" customWidth="1"/>
    <col min="13" max="15" width="10.140625" style="41" customWidth="1"/>
    <col min="16" max="16" width="10.140625" style="37" customWidth="1"/>
    <col min="17" max="17" width="10.140625" style="41" customWidth="1"/>
    <col min="18" max="18" width="10.140625" style="37" customWidth="1"/>
    <col min="19" max="16384" width="9.140625" style="14"/>
  </cols>
  <sheetData>
    <row r="1" spans="1:18">
      <c r="A1" s="439" t="s">
        <v>364</v>
      </c>
      <c r="B1" s="439"/>
      <c r="C1" s="439"/>
      <c r="D1" s="439"/>
      <c r="E1" s="439"/>
      <c r="F1" s="439"/>
      <c r="G1" s="162"/>
      <c r="H1" s="162"/>
    </row>
    <row r="2" spans="1:18">
      <c r="A2" s="439"/>
      <c r="B2" s="439"/>
      <c r="C2" s="439"/>
      <c r="D2" s="439"/>
      <c r="E2" s="439"/>
      <c r="F2" s="439"/>
      <c r="G2" s="163"/>
      <c r="H2" s="163"/>
      <c r="Q2" s="623" t="s">
        <v>306</v>
      </c>
      <c r="R2" s="623"/>
    </row>
    <row r="3" spans="1:18" s="8" customFormat="1" ht="13.5" customHeight="1">
      <c r="A3" s="17"/>
      <c r="B3" s="17"/>
      <c r="C3" s="17"/>
      <c r="D3" s="17"/>
      <c r="E3" s="17"/>
      <c r="F3" s="17"/>
      <c r="G3" s="17"/>
      <c r="H3" s="17"/>
      <c r="I3" s="17"/>
      <c r="J3" s="17"/>
      <c r="K3" s="17"/>
      <c r="L3" s="17"/>
      <c r="M3" s="18"/>
      <c r="N3" s="18"/>
      <c r="O3" s="18"/>
      <c r="P3" s="17"/>
      <c r="Q3" s="18"/>
      <c r="R3" s="17"/>
    </row>
    <row r="4" spans="1:18" s="8" customFormat="1" ht="24.75" customHeight="1">
      <c r="A4" s="421" t="s">
        <v>227</v>
      </c>
      <c r="B4" s="421"/>
      <c r="C4" s="421"/>
      <c r="D4" s="421"/>
      <c r="E4" s="421"/>
      <c r="F4" s="421"/>
      <c r="G4" s="421"/>
      <c r="H4" s="421"/>
      <c r="I4" s="421"/>
      <c r="J4" s="421"/>
      <c r="K4" s="421"/>
      <c r="L4" s="421"/>
      <c r="M4" s="421"/>
      <c r="N4" s="421"/>
      <c r="O4" s="421"/>
      <c r="P4" s="421"/>
      <c r="Q4" s="421"/>
      <c r="R4" s="421"/>
    </row>
    <row r="5" spans="1:18" s="8" customFormat="1" ht="30.75" customHeight="1">
      <c r="A5" s="457" t="s">
        <v>313</v>
      </c>
      <c r="B5" s="457"/>
      <c r="C5" s="457"/>
      <c r="D5" s="457"/>
      <c r="E5" s="457"/>
      <c r="F5" s="457"/>
      <c r="G5" s="457"/>
      <c r="H5" s="457"/>
      <c r="I5" s="457"/>
      <c r="J5" s="457"/>
      <c r="K5" s="457"/>
      <c r="L5" s="457"/>
      <c r="M5" s="457"/>
      <c r="N5" s="457"/>
      <c r="O5" s="457"/>
      <c r="P5" s="457"/>
      <c r="Q5" s="457"/>
      <c r="R5" s="457"/>
    </row>
    <row r="6" spans="1:18" s="8" customFormat="1" ht="42.75" customHeight="1">
      <c r="A6" s="425" t="s">
        <v>10</v>
      </c>
      <c r="B6" s="425" t="s">
        <v>77</v>
      </c>
      <c r="C6" s="458" t="s">
        <v>193</v>
      </c>
      <c r="D6" s="459"/>
      <c r="E6" s="460"/>
      <c r="F6" s="425" t="s">
        <v>164</v>
      </c>
      <c r="G6" s="425" t="s">
        <v>188</v>
      </c>
      <c r="H6" s="425"/>
      <c r="I6" s="614" t="s">
        <v>189</v>
      </c>
      <c r="J6" s="614"/>
      <c r="K6" s="614"/>
      <c r="L6" s="614"/>
      <c r="M6" s="614"/>
      <c r="N6" s="614"/>
      <c r="O6" s="614"/>
      <c r="P6" s="614"/>
      <c r="Q6" s="614"/>
      <c r="R6" s="614"/>
    </row>
    <row r="7" spans="1:18" ht="55.5" customHeight="1">
      <c r="A7" s="425"/>
      <c r="B7" s="425"/>
      <c r="C7" s="449" t="s">
        <v>190</v>
      </c>
      <c r="D7" s="449" t="s">
        <v>191</v>
      </c>
      <c r="E7" s="449" t="s">
        <v>220</v>
      </c>
      <c r="F7" s="425"/>
      <c r="G7" s="425"/>
      <c r="H7" s="425"/>
      <c r="I7" s="464" t="s">
        <v>219</v>
      </c>
      <c r="J7" s="465"/>
      <c r="K7" s="465" t="s">
        <v>186</v>
      </c>
      <c r="L7" s="465"/>
      <c r="M7" s="465" t="s">
        <v>226</v>
      </c>
      <c r="N7" s="465"/>
      <c r="O7" s="465" t="s">
        <v>222</v>
      </c>
      <c r="P7" s="465"/>
      <c r="Q7" s="465" t="s">
        <v>223</v>
      </c>
      <c r="R7" s="465"/>
    </row>
    <row r="8" spans="1:18" ht="69.75" customHeight="1">
      <c r="A8" s="425"/>
      <c r="B8" s="425"/>
      <c r="C8" s="450"/>
      <c r="D8" s="450"/>
      <c r="E8" s="450"/>
      <c r="F8" s="425"/>
      <c r="G8" s="164" t="s">
        <v>183</v>
      </c>
      <c r="H8" s="164" t="s">
        <v>182</v>
      </c>
      <c r="I8" s="164" t="s">
        <v>183</v>
      </c>
      <c r="J8" s="164" t="s">
        <v>182</v>
      </c>
      <c r="K8" s="164" t="s">
        <v>183</v>
      </c>
      <c r="L8" s="164" t="s">
        <v>182</v>
      </c>
      <c r="M8" s="164" t="s">
        <v>183</v>
      </c>
      <c r="N8" s="164" t="s">
        <v>182</v>
      </c>
      <c r="O8" s="164" t="s">
        <v>183</v>
      </c>
      <c r="P8" s="164" t="s">
        <v>182</v>
      </c>
      <c r="Q8" s="164" t="s">
        <v>183</v>
      </c>
      <c r="R8" s="164" t="s">
        <v>182</v>
      </c>
    </row>
    <row r="9" spans="1:18" ht="30" hidden="1" customHeight="1">
      <c r="A9" s="451">
        <v>1</v>
      </c>
      <c r="B9" s="451" t="s">
        <v>218</v>
      </c>
      <c r="C9" s="451">
        <v>14</v>
      </c>
      <c r="D9" s="451">
        <v>490</v>
      </c>
      <c r="E9" s="451">
        <v>490</v>
      </c>
      <c r="F9" s="160" t="s">
        <v>167</v>
      </c>
      <c r="G9" s="180">
        <f>G10+G11</f>
        <v>103</v>
      </c>
      <c r="H9" s="180">
        <f>H11</f>
        <v>16304</v>
      </c>
      <c r="I9" s="180">
        <f>I10+I11</f>
        <v>62</v>
      </c>
      <c r="J9" s="180">
        <f>J11</f>
        <v>5184</v>
      </c>
      <c r="K9" s="180">
        <f>K10+K11</f>
        <v>5</v>
      </c>
      <c r="L9" s="180">
        <f>L11</f>
        <v>2000</v>
      </c>
      <c r="M9" s="180">
        <f>M10+M11</f>
        <v>5</v>
      </c>
      <c r="N9" s="180">
        <f>N11</f>
        <v>960</v>
      </c>
      <c r="O9" s="180">
        <f>O10+O11</f>
        <v>14</v>
      </c>
      <c r="P9" s="180">
        <f>P11</f>
        <v>2880</v>
      </c>
      <c r="Q9" s="180">
        <f>Q10+Q11</f>
        <v>17</v>
      </c>
      <c r="R9" s="180">
        <f>R11</f>
        <v>5280</v>
      </c>
    </row>
    <row r="10" spans="1:18" s="102" customFormat="1" ht="161.25" customHeight="1">
      <c r="A10" s="452"/>
      <c r="B10" s="452"/>
      <c r="C10" s="452"/>
      <c r="D10" s="452"/>
      <c r="E10" s="452"/>
      <c r="F10" s="161" t="s">
        <v>80</v>
      </c>
      <c r="G10" s="165">
        <f>I10+K10+M10+O10+Q10</f>
        <v>60</v>
      </c>
      <c r="H10" s="165"/>
      <c r="I10" s="91" t="s">
        <v>221</v>
      </c>
      <c r="J10" s="159"/>
      <c r="K10" s="91" t="s">
        <v>142</v>
      </c>
      <c r="L10" s="159"/>
      <c r="M10" s="92" t="s">
        <v>142</v>
      </c>
      <c r="N10" s="159"/>
      <c r="O10" s="93" t="s">
        <v>141</v>
      </c>
      <c r="P10" s="159"/>
      <c r="Q10" s="93" t="s">
        <v>161</v>
      </c>
      <c r="R10" s="159"/>
    </row>
    <row r="11" spans="1:18" s="102" customFormat="1" ht="161.25" customHeight="1">
      <c r="A11" s="453"/>
      <c r="B11" s="453"/>
      <c r="C11" s="453"/>
      <c r="D11" s="453"/>
      <c r="E11" s="453"/>
      <c r="F11" s="161" t="s">
        <v>81</v>
      </c>
      <c r="G11" s="165">
        <f>I11+K11+M11+O11+Q11</f>
        <v>43</v>
      </c>
      <c r="H11" s="165">
        <f>J11+L11+N11+P11+R11</f>
        <v>16304</v>
      </c>
      <c r="I11" s="91" t="s">
        <v>224</v>
      </c>
      <c r="J11" s="47">
        <f>I11*288</f>
        <v>5184</v>
      </c>
      <c r="K11" s="91" t="s">
        <v>156</v>
      </c>
      <c r="L11" s="47">
        <f>K11*500</f>
        <v>2000</v>
      </c>
      <c r="M11" s="92" t="s">
        <v>156</v>
      </c>
      <c r="N11" s="47">
        <f>M11*240</f>
        <v>960</v>
      </c>
      <c r="O11" s="93" t="s">
        <v>161</v>
      </c>
      <c r="P11" s="47">
        <f>O11*480</f>
        <v>2880</v>
      </c>
      <c r="Q11" s="93" t="s">
        <v>225</v>
      </c>
      <c r="R11" s="47">
        <f>Q11*480</f>
        <v>5280</v>
      </c>
    </row>
    <row r="14" spans="1:18">
      <c r="H14" s="201"/>
    </row>
    <row r="15" spans="1:18">
      <c r="G15" s="246"/>
    </row>
    <row r="204" spans="1:18" s="34" customFormat="1">
      <c r="A204" s="29"/>
      <c r="B204" s="29"/>
      <c r="C204" s="29"/>
      <c r="D204" s="29"/>
      <c r="E204" s="29"/>
      <c r="F204" s="29"/>
      <c r="G204" s="29"/>
      <c r="H204" s="29"/>
      <c r="I204" s="30"/>
      <c r="J204" s="30"/>
      <c r="K204" s="30"/>
      <c r="L204" s="30"/>
      <c r="M204" s="40"/>
      <c r="N204" s="40"/>
      <c r="O204" s="40"/>
      <c r="P204" s="31"/>
      <c r="Q204" s="40"/>
      <c r="R204" s="31"/>
    </row>
    <row r="205" spans="1:18" s="34" customFormat="1">
      <c r="A205" s="29"/>
      <c r="B205" s="29"/>
      <c r="C205" s="29"/>
      <c r="D205" s="29"/>
      <c r="E205" s="29"/>
      <c r="F205" s="29"/>
      <c r="G205" s="29"/>
      <c r="H205" s="29"/>
      <c r="I205" s="30"/>
      <c r="J205" s="30"/>
      <c r="K205" s="30"/>
      <c r="L205" s="30"/>
      <c r="M205" s="40"/>
      <c r="N205" s="40"/>
      <c r="O205" s="40"/>
      <c r="P205" s="31"/>
      <c r="Q205" s="40"/>
      <c r="R205" s="31"/>
    </row>
    <row r="206" spans="1:18" s="34" customFormat="1">
      <c r="A206" s="29"/>
      <c r="B206" s="29"/>
      <c r="C206" s="29"/>
      <c r="D206" s="29"/>
      <c r="E206" s="29"/>
      <c r="F206" s="29"/>
      <c r="G206" s="29"/>
      <c r="H206" s="29"/>
      <c r="I206" s="30"/>
      <c r="J206" s="30"/>
      <c r="K206" s="30"/>
      <c r="L206" s="30"/>
      <c r="M206" s="40"/>
      <c r="N206" s="40"/>
      <c r="O206" s="40"/>
      <c r="P206" s="31"/>
      <c r="Q206" s="40"/>
      <c r="R206" s="31"/>
    </row>
    <row r="207" spans="1:18" s="34" customFormat="1">
      <c r="A207" s="29"/>
      <c r="B207" s="29"/>
      <c r="C207" s="29"/>
      <c r="D207" s="29"/>
      <c r="E207" s="29"/>
      <c r="F207" s="29"/>
      <c r="G207" s="29"/>
      <c r="H207" s="29"/>
      <c r="I207" s="30"/>
      <c r="J207" s="30"/>
      <c r="K207" s="30"/>
      <c r="L207" s="30"/>
      <c r="M207" s="40"/>
      <c r="N207" s="40"/>
      <c r="O207" s="40"/>
      <c r="P207" s="31"/>
      <c r="Q207" s="40"/>
      <c r="R207" s="31"/>
    </row>
    <row r="208" spans="1:18" s="34" customFormat="1">
      <c r="A208" s="29"/>
      <c r="B208" s="29"/>
      <c r="C208" s="29"/>
      <c r="D208" s="29"/>
      <c r="E208" s="29"/>
      <c r="F208" s="29"/>
      <c r="G208" s="29"/>
      <c r="H208" s="29"/>
      <c r="I208" s="30"/>
      <c r="J208" s="30"/>
      <c r="K208" s="30"/>
      <c r="L208" s="30"/>
      <c r="M208" s="40"/>
      <c r="N208" s="40"/>
      <c r="O208" s="40"/>
      <c r="P208" s="31"/>
      <c r="Q208" s="40"/>
      <c r="R208" s="31"/>
    </row>
    <row r="209" spans="1:18" s="34" customFormat="1">
      <c r="A209" s="29"/>
      <c r="B209" s="29"/>
      <c r="C209" s="29"/>
      <c r="D209" s="29"/>
      <c r="E209" s="29"/>
      <c r="F209" s="29"/>
      <c r="G209" s="29"/>
      <c r="H209" s="29"/>
      <c r="I209" s="30"/>
      <c r="J209" s="30"/>
      <c r="K209" s="30"/>
      <c r="L209" s="30"/>
      <c r="M209" s="40"/>
      <c r="N209" s="40"/>
      <c r="O209" s="40"/>
      <c r="P209" s="31"/>
      <c r="Q209" s="40"/>
      <c r="R209" s="31"/>
    </row>
    <row r="210" spans="1:18" s="34" customFormat="1">
      <c r="A210" s="29"/>
      <c r="B210" s="29"/>
      <c r="C210" s="29"/>
      <c r="D210" s="29"/>
      <c r="E210" s="29"/>
      <c r="F210" s="29"/>
      <c r="G210" s="29"/>
      <c r="H210" s="29"/>
      <c r="I210" s="30"/>
      <c r="J210" s="30"/>
      <c r="K210" s="30"/>
      <c r="L210" s="30"/>
      <c r="M210" s="40"/>
      <c r="N210" s="40"/>
      <c r="O210" s="40"/>
      <c r="P210" s="31"/>
      <c r="Q210" s="40"/>
      <c r="R210" s="31"/>
    </row>
    <row r="211" spans="1:18" s="34" customFormat="1">
      <c r="A211" s="29"/>
      <c r="B211" s="29"/>
      <c r="C211" s="29"/>
      <c r="D211" s="29"/>
      <c r="E211" s="29"/>
      <c r="F211" s="29"/>
      <c r="G211" s="29"/>
      <c r="H211" s="29"/>
      <c r="I211" s="30"/>
      <c r="J211" s="30"/>
      <c r="K211" s="30"/>
      <c r="L211" s="30"/>
      <c r="M211" s="40"/>
      <c r="N211" s="40"/>
      <c r="O211" s="40"/>
      <c r="P211" s="31"/>
      <c r="Q211" s="40"/>
      <c r="R211" s="31"/>
    </row>
    <row r="212" spans="1:18" s="34" customFormat="1">
      <c r="A212" s="29"/>
      <c r="B212" s="29"/>
      <c r="C212" s="29"/>
      <c r="D212" s="29"/>
      <c r="E212" s="29"/>
      <c r="F212" s="29"/>
      <c r="G212" s="29"/>
      <c r="H212" s="29"/>
      <c r="I212" s="30"/>
      <c r="J212" s="30"/>
      <c r="K212" s="30"/>
      <c r="L212" s="30"/>
      <c r="M212" s="40"/>
      <c r="N212" s="40"/>
      <c r="O212" s="40"/>
      <c r="P212" s="31"/>
      <c r="Q212" s="40"/>
      <c r="R212" s="31"/>
    </row>
    <row r="213" spans="1:18" s="34" customFormat="1">
      <c r="A213" s="29"/>
      <c r="B213" s="29"/>
      <c r="C213" s="29"/>
      <c r="D213" s="29"/>
      <c r="E213" s="29"/>
      <c r="F213" s="29"/>
      <c r="G213" s="29"/>
      <c r="H213" s="29"/>
      <c r="I213" s="30"/>
      <c r="J213" s="30"/>
      <c r="K213" s="30"/>
      <c r="L213" s="30"/>
      <c r="M213" s="40"/>
      <c r="N213" s="40"/>
      <c r="O213" s="40"/>
      <c r="P213" s="31"/>
      <c r="Q213" s="40"/>
      <c r="R213" s="31"/>
    </row>
    <row r="214" spans="1:18" s="34" customFormat="1">
      <c r="A214" s="29"/>
      <c r="B214" s="29"/>
      <c r="C214" s="29"/>
      <c r="D214" s="29"/>
      <c r="E214" s="29"/>
      <c r="F214" s="29"/>
      <c r="G214" s="29"/>
      <c r="H214" s="29"/>
      <c r="I214" s="30"/>
      <c r="J214" s="30"/>
      <c r="K214" s="30"/>
      <c r="L214" s="30"/>
      <c r="M214" s="40"/>
      <c r="N214" s="40"/>
      <c r="O214" s="40"/>
      <c r="P214" s="31"/>
      <c r="Q214" s="40"/>
      <c r="R214" s="31"/>
    </row>
    <row r="215" spans="1:18" s="34" customFormat="1">
      <c r="A215" s="29"/>
      <c r="B215" s="29"/>
      <c r="C215" s="29"/>
      <c r="D215" s="29"/>
      <c r="E215" s="29"/>
      <c r="F215" s="29"/>
      <c r="G215" s="29"/>
      <c r="H215" s="29"/>
      <c r="I215" s="30"/>
      <c r="J215" s="30"/>
      <c r="K215" s="30"/>
      <c r="L215" s="30"/>
      <c r="M215" s="40"/>
      <c r="N215" s="40"/>
      <c r="O215" s="40"/>
      <c r="P215" s="31"/>
      <c r="Q215" s="40"/>
      <c r="R215" s="31"/>
    </row>
    <row r="216" spans="1:18" s="34" customFormat="1">
      <c r="A216" s="29"/>
      <c r="B216" s="29"/>
      <c r="C216" s="29"/>
      <c r="D216" s="29"/>
      <c r="E216" s="29"/>
      <c r="F216" s="29"/>
      <c r="G216" s="29"/>
      <c r="H216" s="29"/>
      <c r="I216" s="30"/>
      <c r="J216" s="30"/>
      <c r="K216" s="30"/>
      <c r="L216" s="30"/>
      <c r="M216" s="40"/>
      <c r="N216" s="40"/>
      <c r="O216" s="40"/>
      <c r="P216" s="31"/>
      <c r="Q216" s="40"/>
      <c r="R216" s="31"/>
    </row>
    <row r="217" spans="1:18" s="34" customFormat="1">
      <c r="A217" s="29"/>
      <c r="B217" s="29"/>
      <c r="C217" s="29"/>
      <c r="D217" s="29"/>
      <c r="E217" s="29"/>
      <c r="F217" s="29"/>
      <c r="G217" s="29"/>
      <c r="H217" s="29"/>
      <c r="I217" s="30"/>
      <c r="J217" s="30"/>
      <c r="K217" s="30"/>
      <c r="L217" s="30"/>
      <c r="M217" s="40"/>
      <c r="N217" s="40"/>
      <c r="O217" s="40"/>
      <c r="P217" s="31"/>
      <c r="Q217" s="40"/>
      <c r="R217" s="31"/>
    </row>
    <row r="218" spans="1:18" s="34" customFormat="1">
      <c r="A218" s="29"/>
      <c r="B218" s="29"/>
      <c r="C218" s="29"/>
      <c r="D218" s="29"/>
      <c r="E218" s="29"/>
      <c r="F218" s="29"/>
      <c r="G218" s="29"/>
      <c r="H218" s="29"/>
      <c r="I218" s="30"/>
      <c r="J218" s="30"/>
      <c r="K218" s="30"/>
      <c r="L218" s="30"/>
      <c r="M218" s="40"/>
      <c r="N218" s="40"/>
      <c r="O218" s="40"/>
      <c r="P218" s="31"/>
      <c r="Q218" s="40"/>
      <c r="R218" s="31"/>
    </row>
    <row r="219" spans="1:18" s="34" customFormat="1">
      <c r="A219" s="29"/>
      <c r="B219" s="29"/>
      <c r="C219" s="29"/>
      <c r="D219" s="29"/>
      <c r="E219" s="29"/>
      <c r="F219" s="29"/>
      <c r="G219" s="29"/>
      <c r="H219" s="29"/>
      <c r="I219" s="30"/>
      <c r="J219" s="30"/>
      <c r="K219" s="30"/>
      <c r="L219" s="30"/>
      <c r="M219" s="40"/>
      <c r="N219" s="40"/>
      <c r="O219" s="40"/>
      <c r="P219" s="31"/>
      <c r="Q219" s="40"/>
      <c r="R219" s="31"/>
    </row>
    <row r="220" spans="1:18" s="34" customFormat="1">
      <c r="A220" s="29"/>
      <c r="B220" s="29"/>
      <c r="C220" s="29"/>
      <c r="D220" s="29"/>
      <c r="E220" s="29"/>
      <c r="F220" s="29"/>
      <c r="G220" s="29"/>
      <c r="H220" s="29"/>
      <c r="I220" s="30"/>
      <c r="J220" s="30"/>
      <c r="K220" s="30"/>
      <c r="L220" s="30"/>
      <c r="M220" s="40"/>
      <c r="N220" s="40"/>
      <c r="O220" s="40"/>
      <c r="P220" s="31"/>
      <c r="Q220" s="40"/>
      <c r="R220" s="31"/>
    </row>
    <row r="221" spans="1:18" s="34" customFormat="1">
      <c r="A221" s="29"/>
      <c r="B221" s="29"/>
      <c r="C221" s="29"/>
      <c r="D221" s="29"/>
      <c r="E221" s="29"/>
      <c r="F221" s="29"/>
      <c r="G221" s="29"/>
      <c r="H221" s="29"/>
      <c r="I221" s="30"/>
      <c r="J221" s="30"/>
      <c r="K221" s="30"/>
      <c r="L221" s="30"/>
      <c r="M221" s="40"/>
      <c r="N221" s="40"/>
      <c r="O221" s="40"/>
      <c r="P221" s="31"/>
      <c r="Q221" s="40"/>
      <c r="R221" s="31"/>
    </row>
    <row r="222" spans="1:18" s="34" customFormat="1">
      <c r="A222" s="29"/>
      <c r="B222" s="29"/>
      <c r="C222" s="29"/>
      <c r="D222" s="29"/>
      <c r="E222" s="29"/>
      <c r="F222" s="29"/>
      <c r="G222" s="29"/>
      <c r="H222" s="29"/>
      <c r="I222" s="30"/>
      <c r="J222" s="30"/>
      <c r="K222" s="30"/>
      <c r="L222" s="30"/>
      <c r="M222" s="40"/>
      <c r="N222" s="40"/>
      <c r="O222" s="40"/>
      <c r="P222" s="31"/>
      <c r="Q222" s="40"/>
      <c r="R222" s="31"/>
    </row>
    <row r="223" spans="1:18" s="34" customFormat="1">
      <c r="A223" s="29"/>
      <c r="B223" s="29"/>
      <c r="C223" s="29"/>
      <c r="D223" s="29"/>
      <c r="E223" s="29"/>
      <c r="F223" s="29"/>
      <c r="G223" s="29"/>
      <c r="H223" s="29"/>
      <c r="I223" s="30"/>
      <c r="J223" s="30"/>
      <c r="K223" s="30"/>
      <c r="L223" s="30"/>
      <c r="M223" s="40"/>
      <c r="N223" s="40"/>
      <c r="O223" s="40"/>
      <c r="P223" s="31"/>
      <c r="Q223" s="40"/>
      <c r="R223" s="31"/>
    </row>
    <row r="224" spans="1:18" s="34" customFormat="1">
      <c r="A224" s="29"/>
      <c r="B224" s="29"/>
      <c r="C224" s="29"/>
      <c r="D224" s="29"/>
      <c r="E224" s="29"/>
      <c r="F224" s="29"/>
      <c r="G224" s="29"/>
      <c r="H224" s="29"/>
      <c r="I224" s="30"/>
      <c r="J224" s="30"/>
      <c r="K224" s="30"/>
      <c r="L224" s="30"/>
      <c r="M224" s="40"/>
      <c r="N224" s="40"/>
      <c r="O224" s="40"/>
      <c r="P224" s="31"/>
      <c r="Q224" s="40"/>
      <c r="R224" s="31"/>
    </row>
    <row r="225" spans="1:18" s="34" customFormat="1">
      <c r="A225" s="29"/>
      <c r="B225" s="29"/>
      <c r="C225" s="29"/>
      <c r="D225" s="29"/>
      <c r="E225" s="29"/>
      <c r="F225" s="29"/>
      <c r="G225" s="29"/>
      <c r="H225" s="29"/>
      <c r="I225" s="30"/>
      <c r="J225" s="30"/>
      <c r="K225" s="30"/>
      <c r="L225" s="30"/>
      <c r="M225" s="40"/>
      <c r="N225" s="40"/>
      <c r="O225" s="40"/>
      <c r="P225" s="31"/>
      <c r="Q225" s="40"/>
      <c r="R225" s="31"/>
    </row>
    <row r="226" spans="1:18" s="34" customFormat="1">
      <c r="A226" s="29"/>
      <c r="B226" s="29"/>
      <c r="C226" s="29"/>
      <c r="D226" s="29"/>
      <c r="E226" s="29"/>
      <c r="F226" s="29"/>
      <c r="G226" s="29"/>
      <c r="H226" s="29"/>
      <c r="I226" s="30"/>
      <c r="J226" s="30"/>
      <c r="K226" s="30"/>
      <c r="L226" s="30"/>
      <c r="M226" s="40"/>
      <c r="N226" s="40"/>
      <c r="O226" s="40"/>
      <c r="P226" s="31"/>
      <c r="Q226" s="40"/>
      <c r="R226" s="31"/>
    </row>
    <row r="227" spans="1:18" s="34" customFormat="1">
      <c r="A227" s="29"/>
      <c r="B227" s="29"/>
      <c r="C227" s="29"/>
      <c r="D227" s="29"/>
      <c r="E227" s="29"/>
      <c r="F227" s="29"/>
      <c r="G227" s="29"/>
      <c r="H227" s="29"/>
      <c r="I227" s="30"/>
      <c r="J227" s="30"/>
      <c r="K227" s="30"/>
      <c r="L227" s="30"/>
      <c r="M227" s="40"/>
      <c r="N227" s="40"/>
      <c r="O227" s="40"/>
      <c r="P227" s="31"/>
      <c r="Q227" s="40"/>
      <c r="R227" s="31"/>
    </row>
    <row r="228" spans="1:18" s="34" customFormat="1">
      <c r="A228" s="29"/>
      <c r="B228" s="29"/>
      <c r="C228" s="29"/>
      <c r="D228" s="29"/>
      <c r="E228" s="29"/>
      <c r="F228" s="29"/>
      <c r="G228" s="29"/>
      <c r="H228" s="29"/>
      <c r="I228" s="30"/>
      <c r="J228" s="30"/>
      <c r="K228" s="30"/>
      <c r="L228" s="30"/>
      <c r="M228" s="40"/>
      <c r="N228" s="40"/>
      <c r="O228" s="40"/>
      <c r="P228" s="31"/>
      <c r="Q228" s="40"/>
      <c r="R228" s="31"/>
    </row>
    <row r="229" spans="1:18" s="34" customFormat="1">
      <c r="A229" s="29"/>
      <c r="B229" s="29"/>
      <c r="C229" s="29"/>
      <c r="D229" s="29"/>
      <c r="E229" s="29"/>
      <c r="F229" s="29"/>
      <c r="G229" s="29"/>
      <c r="H229" s="29"/>
      <c r="I229" s="30"/>
      <c r="J229" s="30"/>
      <c r="K229" s="30"/>
      <c r="L229" s="30"/>
      <c r="M229" s="40"/>
      <c r="N229" s="40"/>
      <c r="O229" s="40"/>
      <c r="P229" s="31"/>
      <c r="Q229" s="40"/>
      <c r="R229" s="31"/>
    </row>
    <row r="230" spans="1:18" s="34" customFormat="1">
      <c r="A230" s="29"/>
      <c r="B230" s="29"/>
      <c r="C230" s="29"/>
      <c r="D230" s="29"/>
      <c r="E230" s="29"/>
      <c r="F230" s="29"/>
      <c r="G230" s="29"/>
      <c r="H230" s="29"/>
      <c r="I230" s="30"/>
      <c r="J230" s="30"/>
      <c r="K230" s="30"/>
      <c r="L230" s="30"/>
      <c r="M230" s="40"/>
      <c r="N230" s="40"/>
      <c r="O230" s="40"/>
      <c r="P230" s="31"/>
      <c r="Q230" s="40"/>
      <c r="R230" s="31"/>
    </row>
    <row r="231" spans="1:18" s="34" customFormat="1">
      <c r="A231" s="29"/>
      <c r="B231" s="29"/>
      <c r="C231" s="29"/>
      <c r="D231" s="29"/>
      <c r="E231" s="29"/>
      <c r="F231" s="29"/>
      <c r="G231" s="29"/>
      <c r="H231" s="29"/>
      <c r="I231" s="30"/>
      <c r="J231" s="30"/>
      <c r="K231" s="30"/>
      <c r="L231" s="30"/>
      <c r="M231" s="40"/>
      <c r="N231" s="40"/>
      <c r="O231" s="40"/>
      <c r="P231" s="31"/>
      <c r="Q231" s="40"/>
      <c r="R231" s="31"/>
    </row>
    <row r="232" spans="1:18" s="34" customFormat="1">
      <c r="A232" s="29"/>
      <c r="B232" s="29"/>
      <c r="C232" s="29"/>
      <c r="D232" s="29"/>
      <c r="E232" s="29"/>
      <c r="F232" s="29"/>
      <c r="G232" s="29"/>
      <c r="H232" s="29"/>
      <c r="I232" s="30"/>
      <c r="J232" s="30"/>
      <c r="K232" s="30"/>
      <c r="L232" s="30"/>
      <c r="M232" s="40"/>
      <c r="N232" s="40"/>
      <c r="O232" s="40"/>
      <c r="P232" s="31"/>
      <c r="Q232" s="40"/>
      <c r="R232" s="31"/>
    </row>
    <row r="233" spans="1:18" s="34" customFormat="1">
      <c r="A233" s="29"/>
      <c r="B233" s="29"/>
      <c r="C233" s="29"/>
      <c r="D233" s="29"/>
      <c r="E233" s="29"/>
      <c r="F233" s="29"/>
      <c r="G233" s="29"/>
      <c r="H233" s="29"/>
      <c r="I233" s="30"/>
      <c r="J233" s="30"/>
      <c r="K233" s="30"/>
      <c r="L233" s="30"/>
      <c r="M233" s="40"/>
      <c r="N233" s="40"/>
      <c r="O233" s="40"/>
      <c r="P233" s="31"/>
      <c r="Q233" s="40"/>
      <c r="R233" s="31"/>
    </row>
    <row r="234" spans="1:18" s="34" customFormat="1">
      <c r="A234" s="29"/>
      <c r="B234" s="29"/>
      <c r="C234" s="29"/>
      <c r="D234" s="29"/>
      <c r="E234" s="29"/>
      <c r="F234" s="29"/>
      <c r="G234" s="29"/>
      <c r="H234" s="29"/>
      <c r="I234" s="30"/>
      <c r="J234" s="30"/>
      <c r="K234" s="30"/>
      <c r="L234" s="30"/>
      <c r="M234" s="40"/>
      <c r="N234" s="40"/>
      <c r="O234" s="40"/>
      <c r="P234" s="31"/>
      <c r="Q234" s="40"/>
      <c r="R234" s="31"/>
    </row>
    <row r="235" spans="1:18" s="34" customFormat="1">
      <c r="A235" s="29"/>
      <c r="B235" s="29"/>
      <c r="C235" s="29"/>
      <c r="D235" s="29"/>
      <c r="E235" s="29"/>
      <c r="F235" s="29"/>
      <c r="G235" s="29"/>
      <c r="H235" s="29"/>
      <c r="I235" s="30"/>
      <c r="J235" s="30"/>
      <c r="K235" s="30"/>
      <c r="L235" s="30"/>
      <c r="M235" s="40"/>
      <c r="N235" s="40"/>
      <c r="O235" s="40"/>
      <c r="P235" s="31"/>
      <c r="Q235" s="40"/>
      <c r="R235" s="31"/>
    </row>
    <row r="236" spans="1:18" s="34" customFormat="1">
      <c r="A236" s="29"/>
      <c r="B236" s="29"/>
      <c r="C236" s="29"/>
      <c r="D236" s="29"/>
      <c r="E236" s="29"/>
      <c r="F236" s="29"/>
      <c r="G236" s="29"/>
      <c r="H236" s="29"/>
      <c r="I236" s="30"/>
      <c r="J236" s="30"/>
      <c r="K236" s="30"/>
      <c r="L236" s="30"/>
      <c r="M236" s="40"/>
      <c r="N236" s="40"/>
      <c r="O236" s="40"/>
      <c r="P236" s="31"/>
      <c r="Q236" s="40"/>
      <c r="R236" s="31"/>
    </row>
    <row r="237" spans="1:18" s="34" customFormat="1">
      <c r="A237" s="29"/>
      <c r="B237" s="29"/>
      <c r="C237" s="29"/>
      <c r="D237" s="29"/>
      <c r="E237" s="29"/>
      <c r="F237" s="29"/>
      <c r="G237" s="29"/>
      <c r="H237" s="29"/>
      <c r="I237" s="30"/>
      <c r="J237" s="30"/>
      <c r="K237" s="30"/>
      <c r="L237" s="30"/>
      <c r="M237" s="40"/>
      <c r="N237" s="40"/>
      <c r="O237" s="40"/>
      <c r="P237" s="31"/>
      <c r="Q237" s="40"/>
      <c r="R237" s="31"/>
    </row>
    <row r="238" spans="1:18" s="34" customFormat="1">
      <c r="A238" s="29"/>
      <c r="B238" s="29"/>
      <c r="C238" s="29"/>
      <c r="D238" s="29"/>
      <c r="E238" s="29"/>
      <c r="F238" s="29"/>
      <c r="G238" s="29"/>
      <c r="H238" s="29"/>
      <c r="I238" s="30"/>
      <c r="J238" s="30"/>
      <c r="K238" s="30"/>
      <c r="L238" s="30"/>
      <c r="M238" s="40"/>
      <c r="N238" s="40"/>
      <c r="O238" s="40"/>
      <c r="P238" s="31"/>
      <c r="Q238" s="40"/>
      <c r="R238" s="31"/>
    </row>
    <row r="239" spans="1:18" s="34" customFormat="1">
      <c r="A239" s="29"/>
      <c r="B239" s="29"/>
      <c r="C239" s="29"/>
      <c r="D239" s="29"/>
      <c r="E239" s="29"/>
      <c r="F239" s="29"/>
      <c r="G239" s="29"/>
      <c r="H239" s="29"/>
      <c r="I239" s="30"/>
      <c r="J239" s="30"/>
      <c r="K239" s="30"/>
      <c r="L239" s="30"/>
      <c r="M239" s="40"/>
      <c r="N239" s="40"/>
      <c r="O239" s="40"/>
      <c r="P239" s="31"/>
      <c r="Q239" s="40"/>
      <c r="R239" s="31"/>
    </row>
    <row r="240" spans="1:18" s="34" customFormat="1">
      <c r="A240" s="29"/>
      <c r="B240" s="29"/>
      <c r="C240" s="29"/>
      <c r="D240" s="29"/>
      <c r="E240" s="29"/>
      <c r="F240" s="29"/>
      <c r="G240" s="29"/>
      <c r="H240" s="29"/>
      <c r="I240" s="30"/>
      <c r="J240" s="30"/>
      <c r="K240" s="30"/>
      <c r="L240" s="30"/>
      <c r="M240" s="40"/>
      <c r="N240" s="40"/>
      <c r="O240" s="40"/>
      <c r="P240" s="31"/>
      <c r="Q240" s="40"/>
      <c r="R240" s="31"/>
    </row>
    <row r="241" spans="1:18" s="34" customFormat="1">
      <c r="A241" s="29"/>
      <c r="B241" s="29"/>
      <c r="C241" s="29"/>
      <c r="D241" s="29"/>
      <c r="E241" s="29"/>
      <c r="F241" s="29"/>
      <c r="G241" s="29"/>
      <c r="H241" s="29"/>
      <c r="I241" s="30"/>
      <c r="J241" s="30"/>
      <c r="K241" s="30"/>
      <c r="L241" s="30"/>
      <c r="M241" s="40"/>
      <c r="N241" s="40"/>
      <c r="O241" s="40"/>
      <c r="P241" s="31"/>
      <c r="Q241" s="40"/>
      <c r="R241" s="31"/>
    </row>
    <row r="242" spans="1:18" s="34" customFormat="1">
      <c r="A242" s="29"/>
      <c r="B242" s="29"/>
      <c r="C242" s="29"/>
      <c r="D242" s="29"/>
      <c r="E242" s="29"/>
      <c r="F242" s="29"/>
      <c r="G242" s="29"/>
      <c r="H242" s="29"/>
      <c r="I242" s="30"/>
      <c r="J242" s="30"/>
      <c r="K242" s="30"/>
      <c r="L242" s="30"/>
      <c r="M242" s="40"/>
      <c r="N242" s="40"/>
      <c r="O242" s="40"/>
      <c r="P242" s="31"/>
      <c r="Q242" s="40"/>
      <c r="R242" s="31"/>
    </row>
    <row r="243" spans="1:18" s="34" customFormat="1">
      <c r="A243" s="29"/>
      <c r="B243" s="29"/>
      <c r="C243" s="29"/>
      <c r="D243" s="29"/>
      <c r="E243" s="29"/>
      <c r="F243" s="29"/>
      <c r="G243" s="29"/>
      <c r="H243" s="29"/>
      <c r="I243" s="30"/>
      <c r="J243" s="30"/>
      <c r="K243" s="30"/>
      <c r="L243" s="30"/>
      <c r="M243" s="40"/>
      <c r="N243" s="40"/>
      <c r="O243" s="40"/>
      <c r="P243" s="31"/>
      <c r="Q243" s="40"/>
      <c r="R243" s="31"/>
    </row>
    <row r="244" spans="1:18" s="34" customFormat="1">
      <c r="A244" s="29"/>
      <c r="B244" s="29"/>
      <c r="C244" s="29"/>
      <c r="D244" s="29"/>
      <c r="E244" s="29"/>
      <c r="F244" s="29"/>
      <c r="G244" s="29"/>
      <c r="H244" s="29"/>
      <c r="I244" s="30"/>
      <c r="J244" s="30"/>
      <c r="K244" s="30"/>
      <c r="L244" s="30"/>
      <c r="M244" s="40"/>
      <c r="N244" s="40"/>
      <c r="O244" s="40"/>
      <c r="P244" s="31"/>
      <c r="Q244" s="40"/>
      <c r="R244" s="31"/>
    </row>
    <row r="245" spans="1:18" s="34" customFormat="1">
      <c r="A245" s="29"/>
      <c r="B245" s="29"/>
      <c r="C245" s="29"/>
      <c r="D245" s="29"/>
      <c r="E245" s="29"/>
      <c r="F245" s="29"/>
      <c r="G245" s="29"/>
      <c r="H245" s="29"/>
      <c r="I245" s="30"/>
      <c r="J245" s="30"/>
      <c r="K245" s="30"/>
      <c r="L245" s="30"/>
      <c r="M245" s="40"/>
      <c r="N245" s="40"/>
      <c r="O245" s="40"/>
      <c r="P245" s="31"/>
      <c r="Q245" s="40"/>
      <c r="R245" s="31"/>
    </row>
    <row r="246" spans="1:18" s="34" customFormat="1">
      <c r="A246" s="29"/>
      <c r="B246" s="29"/>
      <c r="C246" s="29"/>
      <c r="D246" s="29"/>
      <c r="E246" s="29"/>
      <c r="F246" s="29"/>
      <c r="G246" s="29"/>
      <c r="H246" s="29"/>
      <c r="I246" s="30"/>
      <c r="J246" s="30"/>
      <c r="K246" s="30"/>
      <c r="L246" s="30"/>
      <c r="M246" s="40"/>
      <c r="N246" s="40"/>
      <c r="O246" s="40"/>
      <c r="P246" s="31"/>
      <c r="Q246" s="40"/>
      <c r="R246" s="31"/>
    </row>
    <row r="247" spans="1:18" s="34" customFormat="1">
      <c r="A247" s="29"/>
      <c r="B247" s="29"/>
      <c r="C247" s="29"/>
      <c r="D247" s="29"/>
      <c r="E247" s="29"/>
      <c r="F247" s="29"/>
      <c r="G247" s="29"/>
      <c r="H247" s="29"/>
      <c r="I247" s="30"/>
      <c r="J247" s="30"/>
      <c r="K247" s="30"/>
      <c r="L247" s="30"/>
      <c r="M247" s="40"/>
      <c r="N247" s="40"/>
      <c r="O247" s="40"/>
      <c r="P247" s="31"/>
      <c r="Q247" s="40"/>
      <c r="R247" s="31"/>
    </row>
    <row r="248" spans="1:18" s="34" customFormat="1">
      <c r="A248" s="29"/>
      <c r="B248" s="29"/>
      <c r="C248" s="29"/>
      <c r="D248" s="29"/>
      <c r="E248" s="29"/>
      <c r="F248" s="29"/>
      <c r="G248" s="29"/>
      <c r="H248" s="29"/>
      <c r="I248" s="30"/>
      <c r="J248" s="30"/>
      <c r="K248" s="30"/>
      <c r="L248" s="30"/>
      <c r="M248" s="40"/>
      <c r="N248" s="40"/>
      <c r="O248" s="40"/>
      <c r="P248" s="31"/>
      <c r="Q248" s="40"/>
      <c r="R248" s="31"/>
    </row>
    <row r="249" spans="1:18" s="34" customFormat="1">
      <c r="A249" s="29"/>
      <c r="B249" s="29"/>
      <c r="C249" s="29"/>
      <c r="D249" s="29"/>
      <c r="E249" s="29"/>
      <c r="F249" s="29"/>
      <c r="G249" s="29"/>
      <c r="H249" s="29"/>
      <c r="I249" s="30"/>
      <c r="J249" s="30"/>
      <c r="K249" s="30"/>
      <c r="L249" s="30"/>
      <c r="M249" s="40"/>
      <c r="N249" s="40"/>
      <c r="O249" s="40"/>
      <c r="P249" s="31"/>
      <c r="Q249" s="40"/>
      <c r="R249" s="31"/>
    </row>
    <row r="250" spans="1:18" s="34" customFormat="1">
      <c r="A250" s="29"/>
      <c r="B250" s="29"/>
      <c r="C250" s="29"/>
      <c r="D250" s="29"/>
      <c r="E250" s="29"/>
      <c r="F250" s="29"/>
      <c r="G250" s="29"/>
      <c r="H250" s="29"/>
      <c r="I250" s="30"/>
      <c r="J250" s="30"/>
      <c r="K250" s="30"/>
      <c r="L250" s="30"/>
      <c r="M250" s="40"/>
      <c r="N250" s="40"/>
      <c r="O250" s="40"/>
      <c r="P250" s="31"/>
      <c r="Q250" s="40"/>
      <c r="R250" s="31"/>
    </row>
    <row r="251" spans="1:18" s="34" customFormat="1">
      <c r="A251" s="29"/>
      <c r="B251" s="29"/>
      <c r="C251" s="29"/>
      <c r="D251" s="29"/>
      <c r="E251" s="29"/>
      <c r="F251" s="29"/>
      <c r="G251" s="29"/>
      <c r="H251" s="29"/>
      <c r="I251" s="30"/>
      <c r="J251" s="30"/>
      <c r="K251" s="30"/>
      <c r="L251" s="30"/>
      <c r="M251" s="40"/>
      <c r="N251" s="40"/>
      <c r="O251" s="40"/>
      <c r="P251" s="31"/>
      <c r="Q251" s="40"/>
      <c r="R251" s="31"/>
    </row>
    <row r="252" spans="1:18" s="34" customFormat="1">
      <c r="A252" s="29"/>
      <c r="B252" s="29"/>
      <c r="C252" s="29"/>
      <c r="D252" s="29"/>
      <c r="E252" s="29"/>
      <c r="F252" s="29"/>
      <c r="G252" s="29"/>
      <c r="H252" s="29"/>
      <c r="I252" s="30"/>
      <c r="J252" s="30"/>
      <c r="K252" s="30"/>
      <c r="L252" s="30"/>
      <c r="M252" s="40"/>
      <c r="N252" s="40"/>
      <c r="O252" s="40"/>
      <c r="P252" s="31"/>
      <c r="Q252" s="40"/>
      <c r="R252" s="31"/>
    </row>
    <row r="253" spans="1:18" s="34" customFormat="1">
      <c r="A253" s="29"/>
      <c r="B253" s="29"/>
      <c r="C253" s="29"/>
      <c r="D253" s="29"/>
      <c r="E253" s="29"/>
      <c r="F253" s="29"/>
      <c r="G253" s="29"/>
      <c r="H253" s="29"/>
      <c r="I253" s="30"/>
      <c r="J253" s="30"/>
      <c r="K253" s="30"/>
      <c r="L253" s="30"/>
      <c r="M253" s="40"/>
      <c r="N253" s="40"/>
      <c r="O253" s="40"/>
      <c r="P253" s="31"/>
      <c r="Q253" s="40"/>
      <c r="R253" s="31"/>
    </row>
    <row r="254" spans="1:18" s="34" customFormat="1">
      <c r="A254" s="29"/>
      <c r="B254" s="29"/>
      <c r="C254" s="29"/>
      <c r="D254" s="29"/>
      <c r="E254" s="29"/>
      <c r="F254" s="29"/>
      <c r="G254" s="29"/>
      <c r="H254" s="29"/>
      <c r="I254" s="30"/>
      <c r="J254" s="30"/>
      <c r="K254" s="30"/>
      <c r="L254" s="30"/>
      <c r="M254" s="40"/>
      <c r="N254" s="40"/>
      <c r="O254" s="40"/>
      <c r="P254" s="31"/>
      <c r="Q254" s="40"/>
      <c r="R254" s="31"/>
    </row>
    <row r="255" spans="1:18" s="34" customFormat="1">
      <c r="A255" s="29"/>
      <c r="B255" s="29"/>
      <c r="C255" s="29"/>
      <c r="D255" s="29"/>
      <c r="E255" s="29"/>
      <c r="F255" s="29"/>
      <c r="G255" s="29"/>
      <c r="H255" s="29"/>
      <c r="I255" s="30"/>
      <c r="J255" s="30"/>
      <c r="K255" s="30"/>
      <c r="L255" s="30"/>
      <c r="M255" s="40"/>
      <c r="N255" s="40"/>
      <c r="O255" s="40"/>
      <c r="P255" s="31"/>
      <c r="Q255" s="40"/>
      <c r="R255" s="31"/>
    </row>
    <row r="256" spans="1:18" s="34" customFormat="1">
      <c r="A256" s="29"/>
      <c r="B256" s="29"/>
      <c r="C256" s="29"/>
      <c r="D256" s="29"/>
      <c r="E256" s="29"/>
      <c r="F256" s="29"/>
      <c r="G256" s="29"/>
      <c r="H256" s="29"/>
      <c r="I256" s="30"/>
      <c r="J256" s="30"/>
      <c r="K256" s="30"/>
      <c r="L256" s="30"/>
      <c r="M256" s="40"/>
      <c r="N256" s="40"/>
      <c r="O256" s="40"/>
      <c r="P256" s="31"/>
      <c r="Q256" s="40"/>
      <c r="R256" s="31"/>
    </row>
    <row r="257" spans="1:18" s="34" customFormat="1">
      <c r="A257" s="29"/>
      <c r="B257" s="29"/>
      <c r="C257" s="29"/>
      <c r="D257" s="29"/>
      <c r="E257" s="29"/>
      <c r="F257" s="29"/>
      <c r="G257" s="29"/>
      <c r="H257" s="29"/>
      <c r="I257" s="30"/>
      <c r="J257" s="30"/>
      <c r="K257" s="30"/>
      <c r="L257" s="30"/>
      <c r="M257" s="40"/>
      <c r="N257" s="40"/>
      <c r="O257" s="40"/>
      <c r="P257" s="31"/>
      <c r="Q257" s="40"/>
      <c r="R257" s="31"/>
    </row>
    <row r="258" spans="1:18" s="34" customFormat="1">
      <c r="A258" s="29"/>
      <c r="B258" s="29"/>
      <c r="C258" s="29"/>
      <c r="D258" s="29"/>
      <c r="E258" s="29"/>
      <c r="F258" s="29"/>
      <c r="G258" s="29"/>
      <c r="H258" s="29"/>
      <c r="I258" s="30"/>
      <c r="J258" s="30"/>
      <c r="K258" s="30"/>
      <c r="L258" s="30"/>
      <c r="M258" s="40"/>
      <c r="N258" s="40"/>
      <c r="O258" s="40"/>
      <c r="P258" s="31"/>
      <c r="Q258" s="40"/>
      <c r="R258" s="31"/>
    </row>
    <row r="259" spans="1:18" s="34" customFormat="1">
      <c r="A259" s="29"/>
      <c r="B259" s="29"/>
      <c r="C259" s="29"/>
      <c r="D259" s="29"/>
      <c r="E259" s="29"/>
      <c r="F259" s="29"/>
      <c r="G259" s="29"/>
      <c r="H259" s="29"/>
      <c r="I259" s="30"/>
      <c r="J259" s="30"/>
      <c r="K259" s="30"/>
      <c r="L259" s="30"/>
      <c r="M259" s="40"/>
      <c r="N259" s="40"/>
      <c r="O259" s="40"/>
      <c r="P259" s="31"/>
      <c r="Q259" s="40"/>
      <c r="R259" s="31"/>
    </row>
    <row r="260" spans="1:18" s="34" customFormat="1">
      <c r="A260" s="29"/>
      <c r="B260" s="29"/>
      <c r="C260" s="29"/>
      <c r="D260" s="29"/>
      <c r="E260" s="29"/>
      <c r="F260" s="29"/>
      <c r="G260" s="29"/>
      <c r="H260" s="29"/>
      <c r="I260" s="30"/>
      <c r="J260" s="30"/>
      <c r="K260" s="30"/>
      <c r="L260" s="30"/>
      <c r="M260" s="40"/>
      <c r="N260" s="40"/>
      <c r="O260" s="40"/>
      <c r="P260" s="31"/>
      <c r="Q260" s="40"/>
      <c r="R260" s="31"/>
    </row>
    <row r="261" spans="1:18" s="34" customFormat="1">
      <c r="A261" s="29"/>
      <c r="B261" s="29"/>
      <c r="C261" s="29"/>
      <c r="D261" s="29"/>
      <c r="E261" s="29"/>
      <c r="F261" s="29"/>
      <c r="G261" s="29"/>
      <c r="H261" s="29"/>
      <c r="I261" s="30"/>
      <c r="J261" s="30"/>
      <c r="K261" s="30"/>
      <c r="L261" s="30"/>
      <c r="M261" s="40"/>
      <c r="N261" s="40"/>
      <c r="O261" s="40"/>
      <c r="P261" s="31"/>
      <c r="Q261" s="40"/>
      <c r="R261" s="31"/>
    </row>
    <row r="262" spans="1:18" s="34" customFormat="1">
      <c r="A262" s="29"/>
      <c r="B262" s="29"/>
      <c r="C262" s="29"/>
      <c r="D262" s="29"/>
      <c r="E262" s="29"/>
      <c r="F262" s="29"/>
      <c r="G262" s="29"/>
      <c r="H262" s="29"/>
      <c r="I262" s="30"/>
      <c r="J262" s="30"/>
      <c r="K262" s="30"/>
      <c r="L262" s="30"/>
      <c r="M262" s="40"/>
      <c r="N262" s="40"/>
      <c r="O262" s="40"/>
      <c r="P262" s="31"/>
      <c r="Q262" s="40"/>
      <c r="R262" s="31"/>
    </row>
    <row r="263" spans="1:18" s="34" customFormat="1">
      <c r="A263" s="29"/>
      <c r="B263" s="29"/>
      <c r="C263" s="29"/>
      <c r="D263" s="29"/>
      <c r="E263" s="29"/>
      <c r="F263" s="29"/>
      <c r="G263" s="29"/>
      <c r="H263" s="29"/>
      <c r="I263" s="30"/>
      <c r="J263" s="30"/>
      <c r="K263" s="30"/>
      <c r="L263" s="30"/>
      <c r="M263" s="40"/>
      <c r="N263" s="40"/>
      <c r="O263" s="40"/>
      <c r="P263" s="31"/>
      <c r="Q263" s="40"/>
      <c r="R263" s="31"/>
    </row>
    <row r="264" spans="1:18" s="34" customFormat="1">
      <c r="A264" s="29"/>
      <c r="B264" s="29"/>
      <c r="C264" s="29"/>
      <c r="D264" s="29"/>
      <c r="E264" s="29"/>
      <c r="F264" s="29"/>
      <c r="G264" s="29"/>
      <c r="H264" s="29"/>
      <c r="I264" s="30"/>
      <c r="J264" s="30"/>
      <c r="K264" s="30"/>
      <c r="L264" s="30"/>
      <c r="M264" s="40"/>
      <c r="N264" s="40"/>
      <c r="O264" s="40"/>
      <c r="P264" s="31"/>
      <c r="Q264" s="40"/>
      <c r="R264" s="31"/>
    </row>
    <row r="265" spans="1:18" s="34" customFormat="1">
      <c r="A265" s="29"/>
      <c r="B265" s="29"/>
      <c r="C265" s="29"/>
      <c r="D265" s="29"/>
      <c r="E265" s="29"/>
      <c r="F265" s="29"/>
      <c r="G265" s="29"/>
      <c r="H265" s="29"/>
      <c r="I265" s="30"/>
      <c r="J265" s="30"/>
      <c r="K265" s="30"/>
      <c r="L265" s="30"/>
      <c r="M265" s="40"/>
      <c r="N265" s="40"/>
      <c r="O265" s="40"/>
      <c r="P265" s="31"/>
      <c r="Q265" s="40"/>
      <c r="R265" s="31"/>
    </row>
    <row r="266" spans="1:18" s="34" customFormat="1">
      <c r="A266" s="29"/>
      <c r="B266" s="29"/>
      <c r="C266" s="29"/>
      <c r="D266" s="29"/>
      <c r="E266" s="29"/>
      <c r="F266" s="29"/>
      <c r="G266" s="29"/>
      <c r="H266" s="29"/>
      <c r="I266" s="30"/>
      <c r="J266" s="30"/>
      <c r="K266" s="30"/>
      <c r="L266" s="30"/>
      <c r="M266" s="40"/>
      <c r="N266" s="40"/>
      <c r="O266" s="40"/>
      <c r="P266" s="31"/>
      <c r="Q266" s="40"/>
      <c r="R266" s="31"/>
    </row>
    <row r="267" spans="1:18" s="34" customFormat="1">
      <c r="A267" s="29"/>
      <c r="B267" s="29"/>
      <c r="C267" s="29"/>
      <c r="D267" s="29"/>
      <c r="E267" s="29"/>
      <c r="F267" s="29"/>
      <c r="G267" s="29"/>
      <c r="H267" s="29"/>
      <c r="I267" s="30"/>
      <c r="J267" s="30"/>
      <c r="K267" s="30"/>
      <c r="L267" s="30"/>
      <c r="M267" s="40"/>
      <c r="N267" s="40"/>
      <c r="O267" s="40"/>
      <c r="P267" s="31"/>
      <c r="Q267" s="40"/>
      <c r="R267" s="31"/>
    </row>
    <row r="268" spans="1:18" s="34" customFormat="1">
      <c r="A268" s="29"/>
      <c r="B268" s="29"/>
      <c r="C268" s="29"/>
      <c r="D268" s="29"/>
      <c r="E268" s="29"/>
      <c r="F268" s="29"/>
      <c r="G268" s="29"/>
      <c r="H268" s="29"/>
      <c r="I268" s="30"/>
      <c r="J268" s="30"/>
      <c r="K268" s="30"/>
      <c r="L268" s="30"/>
      <c r="M268" s="40"/>
      <c r="N268" s="40"/>
      <c r="O268" s="40"/>
      <c r="P268" s="31"/>
      <c r="Q268" s="40"/>
      <c r="R268" s="31"/>
    </row>
    <row r="269" spans="1:18" s="34" customFormat="1">
      <c r="A269" s="29"/>
      <c r="B269" s="29"/>
      <c r="C269" s="29"/>
      <c r="D269" s="29"/>
      <c r="E269" s="29"/>
      <c r="F269" s="29"/>
      <c r="G269" s="29"/>
      <c r="H269" s="29"/>
      <c r="I269" s="30"/>
      <c r="J269" s="30"/>
      <c r="K269" s="30"/>
      <c r="L269" s="30"/>
      <c r="M269" s="40"/>
      <c r="N269" s="40"/>
      <c r="O269" s="40"/>
      <c r="P269" s="31"/>
      <c r="Q269" s="40"/>
      <c r="R269" s="31"/>
    </row>
    <row r="270" spans="1:18" s="34" customFormat="1">
      <c r="A270" s="29"/>
      <c r="B270" s="29"/>
      <c r="C270" s="29"/>
      <c r="D270" s="29"/>
      <c r="E270" s="29"/>
      <c r="F270" s="29"/>
      <c r="G270" s="29"/>
      <c r="H270" s="29"/>
      <c r="I270" s="30"/>
      <c r="J270" s="30"/>
      <c r="K270" s="30"/>
      <c r="L270" s="30"/>
      <c r="M270" s="40"/>
      <c r="N270" s="40"/>
      <c r="O270" s="40"/>
      <c r="P270" s="31"/>
      <c r="Q270" s="40"/>
      <c r="R270" s="31"/>
    </row>
    <row r="271" spans="1:18" s="34" customFormat="1">
      <c r="A271" s="29"/>
      <c r="B271" s="29"/>
      <c r="C271" s="29"/>
      <c r="D271" s="29"/>
      <c r="E271" s="29"/>
      <c r="F271" s="29"/>
      <c r="G271" s="29"/>
      <c r="H271" s="29"/>
      <c r="I271" s="30"/>
      <c r="J271" s="30"/>
      <c r="K271" s="30"/>
      <c r="L271" s="30"/>
      <c r="M271" s="40"/>
      <c r="N271" s="40"/>
      <c r="O271" s="40"/>
      <c r="P271" s="31"/>
      <c r="Q271" s="40"/>
      <c r="R271" s="31"/>
    </row>
    <row r="272" spans="1:18" s="34" customFormat="1">
      <c r="A272" s="29"/>
      <c r="B272" s="29"/>
      <c r="C272" s="29"/>
      <c r="D272" s="29"/>
      <c r="E272" s="29"/>
      <c r="F272" s="29"/>
      <c r="G272" s="29"/>
      <c r="H272" s="29"/>
      <c r="I272" s="30"/>
      <c r="J272" s="30"/>
      <c r="K272" s="30"/>
      <c r="L272" s="30"/>
      <c r="M272" s="40"/>
      <c r="N272" s="40"/>
      <c r="O272" s="40"/>
      <c r="P272" s="31"/>
      <c r="Q272" s="40"/>
      <c r="R272" s="31"/>
    </row>
    <row r="273" spans="1:18" s="34" customFormat="1">
      <c r="A273" s="29"/>
      <c r="B273" s="29"/>
      <c r="C273" s="29"/>
      <c r="D273" s="29"/>
      <c r="E273" s="29"/>
      <c r="F273" s="29"/>
      <c r="G273" s="29"/>
      <c r="H273" s="29"/>
      <c r="I273" s="30"/>
      <c r="J273" s="30"/>
      <c r="K273" s="30"/>
      <c r="L273" s="30"/>
      <c r="M273" s="40"/>
      <c r="N273" s="40"/>
      <c r="O273" s="40"/>
      <c r="P273" s="31"/>
      <c r="Q273" s="40"/>
      <c r="R273" s="31"/>
    </row>
    <row r="274" spans="1:18" s="34" customFormat="1">
      <c r="A274" s="29"/>
      <c r="B274" s="29"/>
      <c r="C274" s="29"/>
      <c r="D274" s="29"/>
      <c r="E274" s="29"/>
      <c r="F274" s="29"/>
      <c r="G274" s="29"/>
      <c r="H274" s="29"/>
      <c r="I274" s="30"/>
      <c r="J274" s="30"/>
      <c r="K274" s="30"/>
      <c r="L274" s="30"/>
      <c r="M274" s="40"/>
      <c r="N274" s="40"/>
      <c r="O274" s="40"/>
      <c r="P274" s="31"/>
      <c r="Q274" s="40"/>
      <c r="R274" s="31"/>
    </row>
    <row r="275" spans="1:18" s="34" customFormat="1">
      <c r="A275" s="29"/>
      <c r="B275" s="29"/>
      <c r="C275" s="29"/>
      <c r="D275" s="29"/>
      <c r="E275" s="29"/>
      <c r="F275" s="29"/>
      <c r="G275" s="29"/>
      <c r="H275" s="29"/>
      <c r="I275" s="30"/>
      <c r="J275" s="30"/>
      <c r="K275" s="30"/>
      <c r="L275" s="30"/>
      <c r="M275" s="40"/>
      <c r="N275" s="40"/>
      <c r="O275" s="40"/>
      <c r="P275" s="31"/>
      <c r="Q275" s="40"/>
      <c r="R275" s="31"/>
    </row>
    <row r="276" spans="1:18" s="34" customFormat="1">
      <c r="A276" s="29"/>
      <c r="B276" s="29"/>
      <c r="C276" s="29"/>
      <c r="D276" s="29"/>
      <c r="E276" s="29"/>
      <c r="F276" s="29"/>
      <c r="G276" s="29"/>
      <c r="H276" s="29"/>
      <c r="I276" s="30"/>
      <c r="J276" s="30"/>
      <c r="K276" s="30"/>
      <c r="L276" s="30"/>
      <c r="M276" s="40"/>
      <c r="N276" s="40"/>
      <c r="O276" s="40"/>
      <c r="P276" s="31"/>
      <c r="Q276" s="40"/>
      <c r="R276" s="31"/>
    </row>
    <row r="277" spans="1:18" s="34" customFormat="1">
      <c r="A277" s="29"/>
      <c r="B277" s="29"/>
      <c r="C277" s="29"/>
      <c r="D277" s="29"/>
      <c r="E277" s="29"/>
      <c r="F277" s="29"/>
      <c r="G277" s="29"/>
      <c r="H277" s="29"/>
      <c r="I277" s="30"/>
      <c r="J277" s="30"/>
      <c r="K277" s="30"/>
      <c r="L277" s="30"/>
      <c r="M277" s="40"/>
      <c r="N277" s="40"/>
      <c r="O277" s="40"/>
      <c r="P277" s="31"/>
      <c r="Q277" s="40"/>
      <c r="R277" s="31"/>
    </row>
    <row r="278" spans="1:18" s="34" customFormat="1">
      <c r="A278" s="29"/>
      <c r="B278" s="29"/>
      <c r="C278" s="29"/>
      <c r="D278" s="29"/>
      <c r="E278" s="29"/>
      <c r="F278" s="29"/>
      <c r="G278" s="29"/>
      <c r="H278" s="29"/>
      <c r="I278" s="30"/>
      <c r="J278" s="30"/>
      <c r="K278" s="30"/>
      <c r="L278" s="30"/>
      <c r="M278" s="40"/>
      <c r="N278" s="40"/>
      <c r="O278" s="40"/>
      <c r="P278" s="31"/>
      <c r="Q278" s="40"/>
      <c r="R278" s="31"/>
    </row>
    <row r="279" spans="1:18" s="34" customFormat="1">
      <c r="A279" s="29"/>
      <c r="B279" s="29"/>
      <c r="C279" s="29"/>
      <c r="D279" s="29"/>
      <c r="E279" s="29"/>
      <c r="F279" s="29"/>
      <c r="G279" s="29"/>
      <c r="H279" s="29"/>
      <c r="I279" s="30"/>
      <c r="J279" s="30"/>
      <c r="K279" s="30"/>
      <c r="L279" s="30"/>
      <c r="M279" s="40"/>
      <c r="N279" s="40"/>
      <c r="O279" s="40"/>
      <c r="P279" s="31"/>
      <c r="Q279" s="40"/>
      <c r="R279" s="31"/>
    </row>
    <row r="280" spans="1:18" s="34" customFormat="1">
      <c r="A280" s="29"/>
      <c r="B280" s="29"/>
      <c r="C280" s="29"/>
      <c r="D280" s="29"/>
      <c r="E280" s="29"/>
      <c r="F280" s="29"/>
      <c r="G280" s="29"/>
      <c r="H280" s="29"/>
      <c r="I280" s="30"/>
      <c r="J280" s="30"/>
      <c r="K280" s="30"/>
      <c r="L280" s="30"/>
      <c r="M280" s="40"/>
      <c r="N280" s="40"/>
      <c r="O280" s="40"/>
      <c r="P280" s="31"/>
      <c r="Q280" s="40"/>
      <c r="R280" s="31"/>
    </row>
    <row r="281" spans="1:18" s="34" customFormat="1">
      <c r="A281" s="29"/>
      <c r="B281" s="29"/>
      <c r="C281" s="29"/>
      <c r="D281" s="29"/>
      <c r="E281" s="29"/>
      <c r="F281" s="29"/>
      <c r="G281" s="29"/>
      <c r="H281" s="29"/>
      <c r="I281" s="30"/>
      <c r="J281" s="30"/>
      <c r="K281" s="30"/>
      <c r="L281" s="30"/>
      <c r="M281" s="40"/>
      <c r="N281" s="40"/>
      <c r="O281" s="40"/>
      <c r="P281" s="31"/>
      <c r="Q281" s="40"/>
      <c r="R281" s="31"/>
    </row>
    <row r="282" spans="1:18" s="34" customFormat="1">
      <c r="A282" s="29"/>
      <c r="B282" s="29"/>
      <c r="C282" s="29"/>
      <c r="D282" s="29"/>
      <c r="E282" s="29"/>
      <c r="F282" s="29"/>
      <c r="G282" s="29"/>
      <c r="H282" s="29"/>
      <c r="I282" s="30"/>
      <c r="J282" s="30"/>
      <c r="K282" s="30"/>
      <c r="L282" s="30"/>
      <c r="M282" s="40"/>
      <c r="N282" s="40"/>
      <c r="O282" s="40"/>
      <c r="P282" s="31"/>
      <c r="Q282" s="40"/>
      <c r="R282" s="31"/>
    </row>
    <row r="283" spans="1:18" s="34" customFormat="1">
      <c r="A283" s="29"/>
      <c r="B283" s="29"/>
      <c r="C283" s="29"/>
      <c r="D283" s="29"/>
      <c r="E283" s="29"/>
      <c r="F283" s="29"/>
      <c r="G283" s="29"/>
      <c r="H283" s="29"/>
      <c r="I283" s="30"/>
      <c r="J283" s="30"/>
      <c r="K283" s="30"/>
      <c r="L283" s="30"/>
      <c r="M283" s="40"/>
      <c r="N283" s="40"/>
      <c r="O283" s="40"/>
      <c r="P283" s="31"/>
      <c r="Q283" s="40"/>
      <c r="R283" s="31"/>
    </row>
    <row r="284" spans="1:18" s="34" customFormat="1">
      <c r="A284" s="29"/>
      <c r="B284" s="29"/>
      <c r="C284" s="29"/>
      <c r="D284" s="29"/>
      <c r="E284" s="29"/>
      <c r="F284" s="29"/>
      <c r="G284" s="29"/>
      <c r="H284" s="29"/>
      <c r="I284" s="30"/>
      <c r="J284" s="30"/>
      <c r="K284" s="30"/>
      <c r="L284" s="30"/>
      <c r="M284" s="40"/>
      <c r="N284" s="40"/>
      <c r="O284" s="40"/>
      <c r="P284" s="31"/>
      <c r="Q284" s="40"/>
      <c r="R284" s="31"/>
    </row>
    <row r="285" spans="1:18" s="34" customFormat="1">
      <c r="A285" s="29"/>
      <c r="B285" s="29"/>
      <c r="C285" s="29"/>
      <c r="D285" s="29"/>
      <c r="E285" s="29"/>
      <c r="F285" s="29"/>
      <c r="G285" s="29"/>
      <c r="H285" s="29"/>
      <c r="I285" s="30"/>
      <c r="J285" s="30"/>
      <c r="K285" s="30"/>
      <c r="L285" s="30"/>
      <c r="M285" s="40"/>
      <c r="N285" s="40"/>
      <c r="O285" s="40"/>
      <c r="P285" s="31"/>
      <c r="Q285" s="40"/>
      <c r="R285" s="31"/>
    </row>
    <row r="286" spans="1:18" s="34" customFormat="1">
      <c r="A286" s="29"/>
      <c r="B286" s="29"/>
      <c r="C286" s="29"/>
      <c r="D286" s="29"/>
      <c r="E286" s="29"/>
      <c r="F286" s="29"/>
      <c r="G286" s="29"/>
      <c r="H286" s="29"/>
      <c r="I286" s="30"/>
      <c r="J286" s="30"/>
      <c r="K286" s="30"/>
      <c r="L286" s="30"/>
      <c r="M286" s="40"/>
      <c r="N286" s="40"/>
      <c r="O286" s="40"/>
      <c r="P286" s="31"/>
      <c r="Q286" s="40"/>
      <c r="R286" s="31"/>
    </row>
    <row r="287" spans="1:18" s="34" customFormat="1">
      <c r="A287" s="29"/>
      <c r="B287" s="29"/>
      <c r="C287" s="29"/>
      <c r="D287" s="29"/>
      <c r="E287" s="29"/>
      <c r="F287" s="29"/>
      <c r="G287" s="29"/>
      <c r="H287" s="29"/>
      <c r="I287" s="30"/>
      <c r="J287" s="30"/>
      <c r="K287" s="30"/>
      <c r="L287" s="30"/>
      <c r="M287" s="40"/>
      <c r="N287" s="40"/>
      <c r="O287" s="40"/>
      <c r="P287" s="31"/>
      <c r="Q287" s="40"/>
      <c r="R287" s="31"/>
    </row>
    <row r="288" spans="1:18" s="34" customFormat="1">
      <c r="A288" s="29"/>
      <c r="B288" s="29"/>
      <c r="C288" s="29"/>
      <c r="D288" s="29"/>
      <c r="E288" s="29"/>
      <c r="F288" s="29"/>
      <c r="G288" s="29"/>
      <c r="H288" s="29"/>
      <c r="I288" s="30"/>
      <c r="J288" s="30"/>
      <c r="K288" s="30"/>
      <c r="L288" s="30"/>
      <c r="M288" s="40"/>
      <c r="N288" s="40"/>
      <c r="O288" s="40"/>
      <c r="P288" s="31"/>
      <c r="Q288" s="40"/>
      <c r="R288" s="31"/>
    </row>
    <row r="289" spans="1:18" s="34" customFormat="1">
      <c r="A289" s="29"/>
      <c r="B289" s="29"/>
      <c r="C289" s="29"/>
      <c r="D289" s="29"/>
      <c r="E289" s="29"/>
      <c r="F289" s="29"/>
      <c r="G289" s="29"/>
      <c r="H289" s="29"/>
      <c r="I289" s="30"/>
      <c r="J289" s="30"/>
      <c r="K289" s="30"/>
      <c r="L289" s="30"/>
      <c r="M289" s="40"/>
      <c r="N289" s="40"/>
      <c r="O289" s="40"/>
      <c r="P289" s="31"/>
      <c r="Q289" s="40"/>
      <c r="R289" s="31"/>
    </row>
    <row r="290" spans="1:18" s="34" customFormat="1">
      <c r="A290" s="29"/>
      <c r="B290" s="29"/>
      <c r="C290" s="29"/>
      <c r="D290" s="29"/>
      <c r="E290" s="29"/>
      <c r="F290" s="29"/>
      <c r="G290" s="29"/>
      <c r="H290" s="29"/>
      <c r="I290" s="30"/>
      <c r="J290" s="30"/>
      <c r="K290" s="30"/>
      <c r="L290" s="30"/>
      <c r="M290" s="40"/>
      <c r="N290" s="40"/>
      <c r="O290" s="40"/>
      <c r="P290" s="31"/>
      <c r="Q290" s="40"/>
      <c r="R290" s="31"/>
    </row>
    <row r="291" spans="1:18" s="34" customFormat="1">
      <c r="A291" s="29"/>
      <c r="B291" s="29"/>
      <c r="C291" s="29"/>
      <c r="D291" s="29"/>
      <c r="E291" s="29"/>
      <c r="F291" s="29"/>
      <c r="G291" s="29"/>
      <c r="H291" s="29"/>
      <c r="I291" s="30"/>
      <c r="J291" s="30"/>
      <c r="K291" s="30"/>
      <c r="L291" s="30"/>
      <c r="M291" s="40"/>
      <c r="N291" s="40"/>
      <c r="O291" s="40"/>
      <c r="P291" s="31"/>
      <c r="Q291" s="40"/>
      <c r="R291" s="31"/>
    </row>
    <row r="292" spans="1:18" s="34" customFormat="1">
      <c r="A292" s="29"/>
      <c r="B292" s="29"/>
      <c r="C292" s="29"/>
      <c r="D292" s="29"/>
      <c r="E292" s="29"/>
      <c r="F292" s="29"/>
      <c r="G292" s="29"/>
      <c r="H292" s="29"/>
      <c r="I292" s="30"/>
      <c r="J292" s="30"/>
      <c r="K292" s="30"/>
      <c r="L292" s="30"/>
      <c r="M292" s="40"/>
      <c r="N292" s="40"/>
      <c r="O292" s="40"/>
      <c r="P292" s="31"/>
      <c r="Q292" s="40"/>
      <c r="R292" s="31"/>
    </row>
    <row r="293" spans="1:18" s="34" customFormat="1">
      <c r="A293" s="29"/>
      <c r="B293" s="29"/>
      <c r="C293" s="29"/>
      <c r="D293" s="29"/>
      <c r="E293" s="29"/>
      <c r="F293" s="29"/>
      <c r="G293" s="29"/>
      <c r="H293" s="29"/>
      <c r="I293" s="30"/>
      <c r="J293" s="30"/>
      <c r="K293" s="30"/>
      <c r="L293" s="30"/>
      <c r="M293" s="40"/>
      <c r="N293" s="40"/>
      <c r="O293" s="40"/>
      <c r="P293" s="31"/>
      <c r="Q293" s="40"/>
      <c r="R293" s="31"/>
    </row>
    <row r="294" spans="1:18" s="34" customFormat="1">
      <c r="A294" s="29"/>
      <c r="B294" s="29"/>
      <c r="C294" s="29"/>
      <c r="D294" s="29"/>
      <c r="E294" s="29"/>
      <c r="F294" s="29"/>
      <c r="G294" s="29"/>
      <c r="H294" s="29"/>
      <c r="I294" s="30"/>
      <c r="J294" s="30"/>
      <c r="K294" s="30"/>
      <c r="L294" s="30"/>
      <c r="M294" s="40"/>
      <c r="N294" s="40"/>
      <c r="O294" s="40"/>
      <c r="P294" s="31"/>
      <c r="Q294" s="40"/>
      <c r="R294" s="31"/>
    </row>
    <row r="295" spans="1:18" s="34" customFormat="1">
      <c r="A295" s="29"/>
      <c r="B295" s="29"/>
      <c r="C295" s="29"/>
      <c r="D295" s="29"/>
      <c r="E295" s="29"/>
      <c r="F295" s="29"/>
      <c r="G295" s="29"/>
      <c r="H295" s="29"/>
      <c r="I295" s="30"/>
      <c r="J295" s="30"/>
      <c r="K295" s="30"/>
      <c r="L295" s="30"/>
      <c r="M295" s="40"/>
      <c r="N295" s="40"/>
      <c r="O295" s="40"/>
      <c r="P295" s="31"/>
      <c r="Q295" s="40"/>
      <c r="R295" s="31"/>
    </row>
    <row r="296" spans="1:18" s="34" customFormat="1">
      <c r="A296" s="29"/>
      <c r="B296" s="29"/>
      <c r="C296" s="29"/>
      <c r="D296" s="29"/>
      <c r="E296" s="29"/>
      <c r="F296" s="29"/>
      <c r="G296" s="29"/>
      <c r="H296" s="29"/>
      <c r="I296" s="30"/>
      <c r="J296" s="30"/>
      <c r="K296" s="30"/>
      <c r="L296" s="30"/>
      <c r="M296" s="40"/>
      <c r="N296" s="40"/>
      <c r="O296" s="40"/>
      <c r="P296" s="31"/>
      <c r="Q296" s="40"/>
      <c r="R296" s="31"/>
    </row>
    <row r="297" spans="1:18" s="34" customFormat="1">
      <c r="A297" s="29"/>
      <c r="B297" s="29"/>
      <c r="C297" s="29"/>
      <c r="D297" s="29"/>
      <c r="E297" s="29"/>
      <c r="F297" s="29"/>
      <c r="G297" s="29"/>
      <c r="H297" s="29"/>
      <c r="I297" s="30"/>
      <c r="J297" s="30"/>
      <c r="K297" s="30"/>
      <c r="L297" s="30"/>
      <c r="M297" s="40"/>
      <c r="N297" s="40"/>
      <c r="O297" s="40"/>
      <c r="P297" s="31"/>
      <c r="Q297" s="40"/>
      <c r="R297" s="31"/>
    </row>
    <row r="298" spans="1:18" s="34" customFormat="1">
      <c r="A298" s="29"/>
      <c r="B298" s="29"/>
      <c r="C298" s="29"/>
      <c r="D298" s="29"/>
      <c r="E298" s="29"/>
      <c r="F298" s="29"/>
      <c r="G298" s="29"/>
      <c r="H298" s="29"/>
      <c r="I298" s="30"/>
      <c r="J298" s="30"/>
      <c r="K298" s="30"/>
      <c r="L298" s="30"/>
      <c r="M298" s="40"/>
      <c r="N298" s="40"/>
      <c r="O298" s="40"/>
      <c r="P298" s="31"/>
      <c r="Q298" s="40"/>
      <c r="R298" s="31"/>
    </row>
    <row r="299" spans="1:18" s="34" customFormat="1">
      <c r="A299" s="29"/>
      <c r="B299" s="29"/>
      <c r="C299" s="29"/>
      <c r="D299" s="29"/>
      <c r="E299" s="29"/>
      <c r="F299" s="29"/>
      <c r="G299" s="29"/>
      <c r="H299" s="29"/>
      <c r="I299" s="30"/>
      <c r="J299" s="30"/>
      <c r="K299" s="30"/>
      <c r="L299" s="30"/>
      <c r="M299" s="40"/>
      <c r="N299" s="40"/>
      <c r="O299" s="40"/>
      <c r="P299" s="31"/>
      <c r="Q299" s="40"/>
      <c r="R299" s="31"/>
    </row>
    <row r="300" spans="1:18" s="34" customFormat="1">
      <c r="A300" s="29"/>
      <c r="B300" s="29"/>
      <c r="C300" s="29"/>
      <c r="D300" s="29"/>
      <c r="E300" s="29"/>
      <c r="F300" s="29"/>
      <c r="G300" s="29"/>
      <c r="H300" s="29"/>
      <c r="I300" s="30"/>
      <c r="J300" s="30"/>
      <c r="K300" s="30"/>
      <c r="L300" s="30"/>
      <c r="M300" s="40"/>
      <c r="N300" s="40"/>
      <c r="O300" s="40"/>
      <c r="P300" s="31"/>
      <c r="Q300" s="40"/>
      <c r="R300" s="31"/>
    </row>
    <row r="301" spans="1:18" s="34" customFormat="1">
      <c r="A301" s="29"/>
      <c r="B301" s="29"/>
      <c r="C301" s="29"/>
      <c r="D301" s="29"/>
      <c r="E301" s="29"/>
      <c r="F301" s="29"/>
      <c r="G301" s="29"/>
      <c r="H301" s="29"/>
      <c r="I301" s="30"/>
      <c r="J301" s="30"/>
      <c r="K301" s="30"/>
      <c r="L301" s="30"/>
      <c r="M301" s="40"/>
      <c r="N301" s="40"/>
      <c r="O301" s="40"/>
      <c r="P301" s="31"/>
      <c r="Q301" s="40"/>
      <c r="R301" s="31"/>
    </row>
    <row r="302" spans="1:18" s="34" customFormat="1">
      <c r="A302" s="29"/>
      <c r="B302" s="29"/>
      <c r="C302" s="29"/>
      <c r="D302" s="29"/>
      <c r="E302" s="29"/>
      <c r="F302" s="29"/>
      <c r="G302" s="29"/>
      <c r="H302" s="29"/>
      <c r="I302" s="30"/>
      <c r="J302" s="30"/>
      <c r="K302" s="30"/>
      <c r="L302" s="30"/>
      <c r="M302" s="40"/>
      <c r="N302" s="40"/>
      <c r="O302" s="40"/>
      <c r="P302" s="31"/>
      <c r="Q302" s="40"/>
      <c r="R302" s="31"/>
    </row>
    <row r="303" spans="1:18" s="34" customFormat="1">
      <c r="A303" s="29"/>
      <c r="B303" s="29"/>
      <c r="C303" s="29"/>
      <c r="D303" s="29"/>
      <c r="E303" s="29"/>
      <c r="F303" s="29"/>
      <c r="G303" s="29"/>
      <c r="H303" s="29"/>
      <c r="I303" s="30"/>
      <c r="J303" s="30"/>
      <c r="K303" s="30"/>
      <c r="L303" s="30"/>
      <c r="M303" s="40"/>
      <c r="N303" s="40"/>
      <c r="O303" s="40"/>
      <c r="P303" s="31"/>
      <c r="Q303" s="40"/>
      <c r="R303" s="31"/>
    </row>
    <row r="304" spans="1:18" s="34" customFormat="1">
      <c r="A304" s="29"/>
      <c r="B304" s="29"/>
      <c r="C304" s="29"/>
      <c r="D304" s="29"/>
      <c r="E304" s="29"/>
      <c r="F304" s="29"/>
      <c r="G304" s="29"/>
      <c r="H304" s="29"/>
      <c r="I304" s="30"/>
      <c r="J304" s="30"/>
      <c r="K304" s="30"/>
      <c r="L304" s="30"/>
      <c r="M304" s="40"/>
      <c r="N304" s="40"/>
      <c r="O304" s="40"/>
      <c r="P304" s="31"/>
      <c r="Q304" s="40"/>
      <c r="R304" s="31"/>
    </row>
    <row r="305" spans="1:18" s="34" customFormat="1">
      <c r="A305" s="29"/>
      <c r="B305" s="29"/>
      <c r="C305" s="29"/>
      <c r="D305" s="29"/>
      <c r="E305" s="29"/>
      <c r="F305" s="29"/>
      <c r="G305" s="29"/>
      <c r="H305" s="29"/>
      <c r="I305" s="30"/>
      <c r="J305" s="30"/>
      <c r="K305" s="30"/>
      <c r="L305" s="30"/>
      <c r="M305" s="40"/>
      <c r="N305" s="40"/>
      <c r="O305" s="40"/>
      <c r="P305" s="31"/>
      <c r="Q305" s="40"/>
      <c r="R305" s="31"/>
    </row>
    <row r="306" spans="1:18" s="34" customFormat="1">
      <c r="A306" s="29"/>
      <c r="B306" s="29"/>
      <c r="C306" s="29"/>
      <c r="D306" s="29"/>
      <c r="E306" s="29"/>
      <c r="F306" s="29"/>
      <c r="G306" s="29"/>
      <c r="H306" s="29"/>
      <c r="I306" s="30"/>
      <c r="J306" s="30"/>
      <c r="K306" s="30"/>
      <c r="L306" s="30"/>
      <c r="M306" s="40"/>
      <c r="N306" s="40"/>
      <c r="O306" s="40"/>
      <c r="P306" s="31"/>
      <c r="Q306" s="40"/>
      <c r="R306" s="31"/>
    </row>
    <row r="307" spans="1:18" s="34" customFormat="1">
      <c r="A307" s="29"/>
      <c r="B307" s="29"/>
      <c r="C307" s="29"/>
      <c r="D307" s="29"/>
      <c r="E307" s="29"/>
      <c r="F307" s="29"/>
      <c r="G307" s="29"/>
      <c r="H307" s="29"/>
      <c r="I307" s="30"/>
      <c r="J307" s="30"/>
      <c r="K307" s="30"/>
      <c r="L307" s="30"/>
      <c r="M307" s="40"/>
      <c r="N307" s="40"/>
      <c r="O307" s="40"/>
      <c r="P307" s="31"/>
      <c r="Q307" s="40"/>
      <c r="R307" s="31"/>
    </row>
    <row r="308" spans="1:18" s="34" customFormat="1">
      <c r="A308" s="29"/>
      <c r="B308" s="29"/>
      <c r="C308" s="29"/>
      <c r="D308" s="29"/>
      <c r="E308" s="29"/>
      <c r="F308" s="29"/>
      <c r="G308" s="29"/>
      <c r="H308" s="29"/>
      <c r="I308" s="30"/>
      <c r="J308" s="30"/>
      <c r="K308" s="30"/>
      <c r="L308" s="30"/>
      <c r="M308" s="40"/>
      <c r="N308" s="40"/>
      <c r="O308" s="40"/>
      <c r="P308" s="31"/>
      <c r="Q308" s="40"/>
      <c r="R308" s="31"/>
    </row>
    <row r="309" spans="1:18" s="34" customFormat="1">
      <c r="A309" s="29"/>
      <c r="B309" s="29"/>
      <c r="C309" s="29"/>
      <c r="D309" s="29"/>
      <c r="E309" s="29"/>
      <c r="F309" s="29"/>
      <c r="G309" s="29"/>
      <c r="H309" s="29"/>
      <c r="I309" s="30"/>
      <c r="J309" s="30"/>
      <c r="K309" s="30"/>
      <c r="L309" s="30"/>
      <c r="M309" s="40"/>
      <c r="N309" s="40"/>
      <c r="O309" s="40"/>
      <c r="P309" s="31"/>
      <c r="Q309" s="40"/>
      <c r="R309" s="31"/>
    </row>
    <row r="310" spans="1:18" s="34" customFormat="1">
      <c r="A310" s="29"/>
      <c r="B310" s="29"/>
      <c r="C310" s="29"/>
      <c r="D310" s="29"/>
      <c r="E310" s="29"/>
      <c r="F310" s="29"/>
      <c r="G310" s="29"/>
      <c r="H310" s="29"/>
      <c r="I310" s="30"/>
      <c r="J310" s="30"/>
      <c r="K310" s="30"/>
      <c r="L310" s="30"/>
      <c r="M310" s="40"/>
      <c r="N310" s="40"/>
      <c r="O310" s="40"/>
      <c r="P310" s="31"/>
      <c r="Q310" s="40"/>
      <c r="R310" s="31"/>
    </row>
    <row r="311" spans="1:18" s="34" customFormat="1">
      <c r="A311" s="29"/>
      <c r="B311" s="29"/>
      <c r="C311" s="29"/>
      <c r="D311" s="29"/>
      <c r="E311" s="29"/>
      <c r="F311" s="29"/>
      <c r="G311" s="29"/>
      <c r="H311" s="29"/>
      <c r="I311" s="30"/>
      <c r="J311" s="30"/>
      <c r="K311" s="30"/>
      <c r="L311" s="30"/>
      <c r="M311" s="40"/>
      <c r="N311" s="40"/>
      <c r="O311" s="40"/>
      <c r="P311" s="31"/>
      <c r="Q311" s="40"/>
      <c r="R311" s="31"/>
    </row>
    <row r="312" spans="1:18" s="34" customFormat="1">
      <c r="A312" s="29"/>
      <c r="B312" s="29"/>
      <c r="C312" s="29"/>
      <c r="D312" s="29"/>
      <c r="E312" s="29"/>
      <c r="F312" s="29"/>
      <c r="G312" s="29"/>
      <c r="H312" s="29"/>
      <c r="I312" s="30"/>
      <c r="J312" s="30"/>
      <c r="K312" s="30"/>
      <c r="L312" s="30"/>
      <c r="M312" s="40"/>
      <c r="N312" s="40"/>
      <c r="O312" s="40"/>
      <c r="P312" s="31"/>
      <c r="Q312" s="40"/>
      <c r="R312" s="31"/>
    </row>
    <row r="313" spans="1:18" s="34" customFormat="1">
      <c r="A313" s="29"/>
      <c r="B313" s="29"/>
      <c r="C313" s="29"/>
      <c r="D313" s="29"/>
      <c r="E313" s="29"/>
      <c r="F313" s="29"/>
      <c r="G313" s="29"/>
      <c r="H313" s="29"/>
      <c r="I313" s="30"/>
      <c r="J313" s="30"/>
      <c r="K313" s="30"/>
      <c r="L313" s="30"/>
      <c r="M313" s="40"/>
      <c r="N313" s="40"/>
      <c r="O313" s="40"/>
      <c r="P313" s="31"/>
      <c r="Q313" s="40"/>
      <c r="R313" s="31"/>
    </row>
    <row r="314" spans="1:18" s="34" customFormat="1">
      <c r="A314" s="29"/>
      <c r="B314" s="29"/>
      <c r="C314" s="29"/>
      <c r="D314" s="29"/>
      <c r="E314" s="29"/>
      <c r="F314" s="29"/>
      <c r="G314" s="29"/>
      <c r="H314" s="29"/>
      <c r="I314" s="30"/>
      <c r="J314" s="30"/>
      <c r="K314" s="30"/>
      <c r="L314" s="30"/>
      <c r="M314" s="40"/>
      <c r="N314" s="40"/>
      <c r="O314" s="40"/>
      <c r="P314" s="31"/>
      <c r="Q314" s="40"/>
      <c r="R314" s="31"/>
    </row>
    <row r="315" spans="1:18" s="34" customFormat="1">
      <c r="A315" s="29"/>
      <c r="B315" s="29"/>
      <c r="C315" s="29"/>
      <c r="D315" s="29"/>
      <c r="E315" s="29"/>
      <c r="F315" s="29"/>
      <c r="G315" s="29"/>
      <c r="H315" s="29"/>
      <c r="I315" s="30"/>
      <c r="J315" s="30"/>
      <c r="K315" s="30"/>
      <c r="L315" s="30"/>
      <c r="M315" s="40"/>
      <c r="N315" s="40"/>
      <c r="O315" s="40"/>
      <c r="P315" s="31"/>
      <c r="Q315" s="40"/>
      <c r="R315" s="31"/>
    </row>
    <row r="316" spans="1:18" s="34" customFormat="1">
      <c r="A316" s="29"/>
      <c r="B316" s="29"/>
      <c r="C316" s="29"/>
      <c r="D316" s="29"/>
      <c r="E316" s="29"/>
      <c r="F316" s="29"/>
      <c r="G316" s="29"/>
      <c r="H316" s="29"/>
      <c r="I316" s="30"/>
      <c r="J316" s="30"/>
      <c r="K316" s="30"/>
      <c r="L316" s="30"/>
      <c r="M316" s="40"/>
      <c r="N316" s="40"/>
      <c r="O316" s="40"/>
      <c r="P316" s="31"/>
      <c r="Q316" s="40"/>
      <c r="R316" s="31"/>
    </row>
    <row r="317" spans="1:18" s="34" customFormat="1">
      <c r="A317" s="29"/>
      <c r="B317" s="29"/>
      <c r="C317" s="29"/>
      <c r="D317" s="29"/>
      <c r="E317" s="29"/>
      <c r="F317" s="29"/>
      <c r="G317" s="29"/>
      <c r="H317" s="29"/>
      <c r="I317" s="30"/>
      <c r="J317" s="30"/>
      <c r="K317" s="30"/>
      <c r="L317" s="30"/>
      <c r="M317" s="40"/>
      <c r="N317" s="40"/>
      <c r="O317" s="40"/>
      <c r="P317" s="31"/>
      <c r="Q317" s="40"/>
      <c r="R317" s="31"/>
    </row>
    <row r="318" spans="1:18" s="34" customFormat="1">
      <c r="A318" s="29"/>
      <c r="B318" s="29"/>
      <c r="C318" s="29"/>
      <c r="D318" s="29"/>
      <c r="E318" s="29"/>
      <c r="F318" s="29"/>
      <c r="G318" s="29"/>
      <c r="H318" s="29"/>
      <c r="I318" s="30"/>
      <c r="J318" s="30"/>
      <c r="K318" s="30"/>
      <c r="L318" s="30"/>
      <c r="M318" s="40"/>
      <c r="N318" s="40"/>
      <c r="O318" s="40"/>
      <c r="P318" s="31"/>
      <c r="Q318" s="40"/>
      <c r="R318" s="31"/>
    </row>
    <row r="319" spans="1:18" s="34" customFormat="1">
      <c r="A319" s="29"/>
      <c r="B319" s="29"/>
      <c r="C319" s="29"/>
      <c r="D319" s="29"/>
      <c r="E319" s="29"/>
      <c r="F319" s="29"/>
      <c r="G319" s="29"/>
      <c r="H319" s="29"/>
      <c r="I319" s="30"/>
      <c r="J319" s="30"/>
      <c r="K319" s="30"/>
      <c r="L319" s="30"/>
      <c r="M319" s="40"/>
      <c r="N319" s="40"/>
      <c r="O319" s="40"/>
      <c r="P319" s="31"/>
      <c r="Q319" s="40"/>
      <c r="R319" s="31"/>
    </row>
    <row r="320" spans="1:18" s="34" customFormat="1">
      <c r="A320" s="29"/>
      <c r="B320" s="29"/>
      <c r="C320" s="29"/>
      <c r="D320" s="29"/>
      <c r="E320" s="29"/>
      <c r="F320" s="29"/>
      <c r="G320" s="29"/>
      <c r="H320" s="29"/>
      <c r="I320" s="30"/>
      <c r="J320" s="30"/>
      <c r="K320" s="30"/>
      <c r="L320" s="30"/>
      <c r="M320" s="40"/>
      <c r="N320" s="40"/>
      <c r="O320" s="40"/>
      <c r="P320" s="31"/>
      <c r="Q320" s="40"/>
      <c r="R320" s="31"/>
    </row>
    <row r="321" spans="1:18" s="34" customFormat="1">
      <c r="A321" s="29"/>
      <c r="B321" s="29"/>
      <c r="C321" s="29"/>
      <c r="D321" s="29"/>
      <c r="E321" s="29"/>
      <c r="F321" s="29"/>
      <c r="G321" s="29"/>
      <c r="H321" s="29"/>
      <c r="I321" s="30"/>
      <c r="J321" s="30"/>
      <c r="K321" s="30"/>
      <c r="L321" s="30"/>
      <c r="M321" s="40"/>
      <c r="N321" s="40"/>
      <c r="O321" s="40"/>
      <c r="P321" s="31"/>
      <c r="Q321" s="40"/>
      <c r="R321" s="31"/>
    </row>
    <row r="322" spans="1:18" s="34" customFormat="1">
      <c r="A322" s="29"/>
      <c r="B322" s="29"/>
      <c r="C322" s="29"/>
      <c r="D322" s="29"/>
      <c r="E322" s="29"/>
      <c r="F322" s="29"/>
      <c r="G322" s="29"/>
      <c r="H322" s="29"/>
      <c r="I322" s="30"/>
      <c r="J322" s="30"/>
      <c r="K322" s="30"/>
      <c r="L322" s="30"/>
      <c r="M322" s="40"/>
      <c r="N322" s="40"/>
      <c r="O322" s="40"/>
      <c r="P322" s="31"/>
      <c r="Q322" s="40"/>
      <c r="R322" s="31"/>
    </row>
    <row r="323" spans="1:18" s="34" customFormat="1">
      <c r="A323" s="29"/>
      <c r="B323" s="29"/>
      <c r="C323" s="29"/>
      <c r="D323" s="29"/>
      <c r="E323" s="29"/>
      <c r="F323" s="29"/>
      <c r="G323" s="29"/>
      <c r="H323" s="29"/>
      <c r="I323" s="30"/>
      <c r="J323" s="30"/>
      <c r="K323" s="30"/>
      <c r="L323" s="30"/>
      <c r="M323" s="40"/>
      <c r="N323" s="40"/>
      <c r="O323" s="40"/>
      <c r="P323" s="31"/>
      <c r="Q323" s="40"/>
      <c r="R323" s="31"/>
    </row>
    <row r="324" spans="1:18" s="34" customFormat="1">
      <c r="A324" s="29"/>
      <c r="B324" s="29"/>
      <c r="C324" s="29"/>
      <c r="D324" s="29"/>
      <c r="E324" s="29"/>
      <c r="F324" s="29"/>
      <c r="G324" s="29"/>
      <c r="H324" s="29"/>
      <c r="I324" s="30"/>
      <c r="J324" s="30"/>
      <c r="K324" s="30"/>
      <c r="L324" s="30"/>
      <c r="M324" s="40"/>
      <c r="N324" s="40"/>
      <c r="O324" s="40"/>
      <c r="P324" s="31"/>
      <c r="Q324" s="40"/>
      <c r="R324" s="31"/>
    </row>
    <row r="325" spans="1:18" s="34" customFormat="1">
      <c r="A325" s="29"/>
      <c r="B325" s="29"/>
      <c r="C325" s="29"/>
      <c r="D325" s="29"/>
      <c r="E325" s="29"/>
      <c r="F325" s="29"/>
      <c r="G325" s="29"/>
      <c r="H325" s="29"/>
      <c r="I325" s="30"/>
      <c r="J325" s="30"/>
      <c r="K325" s="30"/>
      <c r="L325" s="30"/>
      <c r="M325" s="40"/>
      <c r="N325" s="40"/>
      <c r="O325" s="40"/>
      <c r="P325" s="31"/>
      <c r="Q325" s="40"/>
      <c r="R325" s="31"/>
    </row>
    <row r="326" spans="1:18" s="34" customFormat="1">
      <c r="A326" s="29"/>
      <c r="B326" s="29"/>
      <c r="C326" s="29"/>
      <c r="D326" s="29"/>
      <c r="E326" s="29"/>
      <c r="F326" s="29"/>
      <c r="G326" s="29"/>
      <c r="H326" s="29"/>
      <c r="I326" s="30"/>
      <c r="J326" s="30"/>
      <c r="K326" s="30"/>
      <c r="L326" s="30"/>
      <c r="M326" s="40"/>
      <c r="N326" s="40"/>
      <c r="O326" s="40"/>
      <c r="P326" s="31"/>
      <c r="Q326" s="40"/>
      <c r="R326" s="31"/>
    </row>
    <row r="327" spans="1:18" s="34" customFormat="1">
      <c r="A327" s="29"/>
      <c r="B327" s="29"/>
      <c r="C327" s="29"/>
      <c r="D327" s="29"/>
      <c r="E327" s="29"/>
      <c r="F327" s="29"/>
      <c r="G327" s="29"/>
      <c r="H327" s="29"/>
      <c r="I327" s="30"/>
      <c r="J327" s="30"/>
      <c r="K327" s="30"/>
      <c r="L327" s="30"/>
      <c r="M327" s="40"/>
      <c r="N327" s="40"/>
      <c r="O327" s="40"/>
      <c r="P327" s="31"/>
      <c r="Q327" s="40"/>
      <c r="R327" s="31"/>
    </row>
    <row r="328" spans="1:18" s="34" customFormat="1">
      <c r="A328" s="29"/>
      <c r="B328" s="29"/>
      <c r="C328" s="29"/>
      <c r="D328" s="29"/>
      <c r="E328" s="29"/>
      <c r="F328" s="29"/>
      <c r="G328" s="29"/>
      <c r="H328" s="29"/>
      <c r="I328" s="30"/>
      <c r="J328" s="30"/>
      <c r="K328" s="30"/>
      <c r="L328" s="30"/>
      <c r="M328" s="40"/>
      <c r="N328" s="40"/>
      <c r="O328" s="40"/>
      <c r="P328" s="31"/>
      <c r="Q328" s="40"/>
      <c r="R328" s="31"/>
    </row>
    <row r="329" spans="1:18" s="34" customFormat="1">
      <c r="A329" s="29"/>
      <c r="B329" s="29"/>
      <c r="C329" s="29"/>
      <c r="D329" s="29"/>
      <c r="E329" s="29"/>
      <c r="F329" s="29"/>
      <c r="G329" s="29"/>
      <c r="H329" s="29"/>
      <c r="I329" s="30"/>
      <c r="J329" s="30"/>
      <c r="K329" s="30"/>
      <c r="L329" s="30"/>
      <c r="M329" s="40"/>
      <c r="N329" s="40"/>
      <c r="O329" s="40"/>
      <c r="P329" s="31"/>
      <c r="Q329" s="40"/>
      <c r="R329" s="31"/>
    </row>
    <row r="330" spans="1:18" s="34" customFormat="1">
      <c r="A330" s="29"/>
      <c r="B330" s="29"/>
      <c r="C330" s="29"/>
      <c r="D330" s="29"/>
      <c r="E330" s="29"/>
      <c r="F330" s="29"/>
      <c r="G330" s="29"/>
      <c r="H330" s="29"/>
      <c r="I330" s="30"/>
      <c r="J330" s="30"/>
      <c r="K330" s="30"/>
      <c r="L330" s="30"/>
      <c r="M330" s="40"/>
      <c r="N330" s="40"/>
      <c r="O330" s="40"/>
      <c r="P330" s="31"/>
      <c r="Q330" s="40"/>
      <c r="R330" s="31"/>
    </row>
    <row r="331" spans="1:18" s="34" customFormat="1">
      <c r="A331" s="29"/>
      <c r="B331" s="29"/>
      <c r="C331" s="29"/>
      <c r="D331" s="29"/>
      <c r="E331" s="29"/>
      <c r="F331" s="29"/>
      <c r="G331" s="29"/>
      <c r="H331" s="29"/>
      <c r="I331" s="30"/>
      <c r="J331" s="30"/>
      <c r="K331" s="30"/>
      <c r="L331" s="30"/>
      <c r="M331" s="40"/>
      <c r="N331" s="40"/>
      <c r="O331" s="40"/>
      <c r="P331" s="31"/>
      <c r="Q331" s="40"/>
      <c r="R331" s="31"/>
    </row>
    <row r="332" spans="1:18" s="34" customFormat="1">
      <c r="A332" s="29"/>
      <c r="B332" s="29"/>
      <c r="C332" s="29"/>
      <c r="D332" s="29"/>
      <c r="E332" s="29"/>
      <c r="F332" s="29"/>
      <c r="G332" s="29"/>
      <c r="H332" s="29"/>
      <c r="I332" s="30"/>
      <c r="J332" s="30"/>
      <c r="K332" s="30"/>
      <c r="L332" s="30"/>
      <c r="M332" s="40"/>
      <c r="N332" s="40"/>
      <c r="O332" s="40"/>
      <c r="P332" s="31"/>
      <c r="Q332" s="40"/>
      <c r="R332" s="31"/>
    </row>
    <row r="333" spans="1:18" s="34" customFormat="1">
      <c r="A333" s="29"/>
      <c r="B333" s="29"/>
      <c r="C333" s="29"/>
      <c r="D333" s="29"/>
      <c r="E333" s="29"/>
      <c r="F333" s="29"/>
      <c r="G333" s="29"/>
      <c r="H333" s="29"/>
      <c r="I333" s="30"/>
      <c r="J333" s="30"/>
      <c r="K333" s="30"/>
      <c r="L333" s="30"/>
      <c r="M333" s="40"/>
      <c r="N333" s="40"/>
      <c r="O333" s="40"/>
      <c r="P333" s="31"/>
      <c r="Q333" s="40"/>
      <c r="R333" s="31"/>
    </row>
    <row r="334" spans="1:18" s="34" customFormat="1">
      <c r="A334" s="29"/>
      <c r="B334" s="29"/>
      <c r="C334" s="29"/>
      <c r="D334" s="29"/>
      <c r="E334" s="29"/>
      <c r="F334" s="29"/>
      <c r="G334" s="29"/>
      <c r="H334" s="29"/>
      <c r="I334" s="30"/>
      <c r="J334" s="30"/>
      <c r="K334" s="30"/>
      <c r="L334" s="30"/>
      <c r="M334" s="40"/>
      <c r="N334" s="40"/>
      <c r="O334" s="40"/>
      <c r="P334" s="31"/>
      <c r="Q334" s="40"/>
      <c r="R334" s="31"/>
    </row>
    <row r="335" spans="1:18" s="34" customFormat="1">
      <c r="A335" s="29"/>
      <c r="B335" s="29"/>
      <c r="C335" s="29"/>
      <c r="D335" s="29"/>
      <c r="E335" s="29"/>
      <c r="F335" s="29"/>
      <c r="G335" s="29"/>
      <c r="H335" s="29"/>
      <c r="I335" s="30"/>
      <c r="J335" s="30"/>
      <c r="K335" s="30"/>
      <c r="L335" s="30"/>
      <c r="M335" s="40"/>
      <c r="N335" s="40"/>
      <c r="O335" s="40"/>
      <c r="P335" s="31"/>
      <c r="Q335" s="40"/>
      <c r="R335" s="31"/>
    </row>
    <row r="336" spans="1:18" s="34" customFormat="1">
      <c r="A336" s="29"/>
      <c r="B336" s="29"/>
      <c r="C336" s="29"/>
      <c r="D336" s="29"/>
      <c r="E336" s="29"/>
      <c r="F336" s="29"/>
      <c r="G336" s="29"/>
      <c r="H336" s="29"/>
      <c r="I336" s="30"/>
      <c r="J336" s="30"/>
      <c r="K336" s="30"/>
      <c r="L336" s="30"/>
      <c r="M336" s="40"/>
      <c r="N336" s="40"/>
      <c r="O336" s="40"/>
      <c r="P336" s="31"/>
      <c r="Q336" s="40"/>
      <c r="R336" s="31"/>
    </row>
    <row r="337" spans="1:18" s="34" customFormat="1">
      <c r="A337" s="29"/>
      <c r="B337" s="29"/>
      <c r="C337" s="29"/>
      <c r="D337" s="29"/>
      <c r="E337" s="29"/>
      <c r="F337" s="29"/>
      <c r="G337" s="29"/>
      <c r="H337" s="29"/>
      <c r="I337" s="30"/>
      <c r="J337" s="30"/>
      <c r="K337" s="30"/>
      <c r="L337" s="30"/>
      <c r="M337" s="40"/>
      <c r="N337" s="40"/>
      <c r="O337" s="40"/>
      <c r="P337" s="31"/>
      <c r="Q337" s="40"/>
      <c r="R337" s="31"/>
    </row>
    <row r="338" spans="1:18" s="34" customFormat="1">
      <c r="A338" s="29"/>
      <c r="B338" s="29"/>
      <c r="C338" s="29"/>
      <c r="D338" s="29"/>
      <c r="E338" s="29"/>
      <c r="F338" s="29"/>
      <c r="G338" s="29"/>
      <c r="H338" s="29"/>
      <c r="I338" s="30"/>
      <c r="J338" s="30"/>
      <c r="K338" s="30"/>
      <c r="L338" s="30"/>
      <c r="M338" s="40"/>
      <c r="N338" s="40"/>
      <c r="O338" s="40"/>
      <c r="P338" s="31"/>
      <c r="Q338" s="40"/>
      <c r="R338" s="31"/>
    </row>
    <row r="339" spans="1:18" s="34" customFormat="1">
      <c r="A339" s="29"/>
      <c r="B339" s="29"/>
      <c r="C339" s="29"/>
      <c r="D339" s="29"/>
      <c r="E339" s="29"/>
      <c r="F339" s="29"/>
      <c r="G339" s="29"/>
      <c r="H339" s="29"/>
      <c r="I339" s="30"/>
      <c r="J339" s="30"/>
      <c r="K339" s="30"/>
      <c r="L339" s="30"/>
      <c r="M339" s="40"/>
      <c r="N339" s="40"/>
      <c r="O339" s="40"/>
      <c r="P339" s="31"/>
      <c r="Q339" s="40"/>
      <c r="R339" s="31"/>
    </row>
    <row r="340" spans="1:18" s="34" customFormat="1">
      <c r="A340" s="29"/>
      <c r="B340" s="29"/>
      <c r="C340" s="29"/>
      <c r="D340" s="29"/>
      <c r="E340" s="29"/>
      <c r="F340" s="29"/>
      <c r="G340" s="29"/>
      <c r="H340" s="29"/>
      <c r="I340" s="30"/>
      <c r="J340" s="30"/>
      <c r="K340" s="30"/>
      <c r="L340" s="30"/>
      <c r="M340" s="40"/>
      <c r="N340" s="40"/>
      <c r="O340" s="40"/>
      <c r="P340" s="31"/>
      <c r="Q340" s="40"/>
      <c r="R340" s="31"/>
    </row>
    <row r="341" spans="1:18" s="34" customFormat="1">
      <c r="A341" s="29"/>
      <c r="B341" s="29"/>
      <c r="C341" s="29"/>
      <c r="D341" s="29"/>
      <c r="E341" s="29"/>
      <c r="F341" s="29"/>
      <c r="G341" s="29"/>
      <c r="H341" s="29"/>
      <c r="I341" s="30"/>
      <c r="J341" s="30"/>
      <c r="K341" s="30"/>
      <c r="L341" s="30"/>
      <c r="M341" s="40"/>
      <c r="N341" s="40"/>
      <c r="O341" s="40"/>
      <c r="P341" s="31"/>
      <c r="Q341" s="40"/>
      <c r="R341" s="31"/>
    </row>
    <row r="342" spans="1:18" s="34" customFormat="1">
      <c r="A342" s="29"/>
      <c r="B342" s="29"/>
      <c r="C342" s="29"/>
      <c r="D342" s="29"/>
      <c r="E342" s="29"/>
      <c r="F342" s="29"/>
      <c r="G342" s="29"/>
      <c r="H342" s="29"/>
      <c r="I342" s="30"/>
      <c r="J342" s="30"/>
      <c r="K342" s="30"/>
      <c r="L342" s="30"/>
      <c r="M342" s="40"/>
      <c r="N342" s="40"/>
      <c r="O342" s="40"/>
      <c r="P342" s="31"/>
      <c r="Q342" s="40"/>
      <c r="R342" s="31"/>
    </row>
    <row r="343" spans="1:18" s="34" customFormat="1">
      <c r="A343" s="29"/>
      <c r="B343" s="29"/>
      <c r="C343" s="29"/>
      <c r="D343" s="29"/>
      <c r="E343" s="29"/>
      <c r="F343" s="29"/>
      <c r="G343" s="29"/>
      <c r="H343" s="29"/>
      <c r="I343" s="30"/>
      <c r="J343" s="30"/>
      <c r="K343" s="30"/>
      <c r="L343" s="30"/>
      <c r="M343" s="40"/>
      <c r="N343" s="40"/>
      <c r="O343" s="40"/>
      <c r="P343" s="31"/>
      <c r="Q343" s="40"/>
      <c r="R343" s="31"/>
    </row>
    <row r="344" spans="1:18" s="34" customFormat="1">
      <c r="A344" s="29"/>
      <c r="B344" s="29"/>
      <c r="C344" s="29"/>
      <c r="D344" s="29"/>
      <c r="E344" s="29"/>
      <c r="F344" s="29"/>
      <c r="G344" s="29"/>
      <c r="H344" s="29"/>
      <c r="I344" s="30"/>
      <c r="J344" s="30"/>
      <c r="K344" s="30"/>
      <c r="L344" s="30"/>
      <c r="M344" s="40"/>
      <c r="N344" s="40"/>
      <c r="O344" s="40"/>
      <c r="P344" s="31"/>
      <c r="Q344" s="40"/>
      <c r="R344" s="31"/>
    </row>
    <row r="345" spans="1:18" s="34" customFormat="1">
      <c r="A345" s="29"/>
      <c r="B345" s="29"/>
      <c r="C345" s="29"/>
      <c r="D345" s="29"/>
      <c r="E345" s="29"/>
      <c r="F345" s="29"/>
      <c r="G345" s="29"/>
      <c r="H345" s="29"/>
      <c r="I345" s="30"/>
      <c r="J345" s="30"/>
      <c r="K345" s="30"/>
      <c r="L345" s="30"/>
      <c r="M345" s="40"/>
      <c r="N345" s="40"/>
      <c r="O345" s="40"/>
      <c r="P345" s="31"/>
      <c r="Q345" s="40"/>
      <c r="R345" s="31"/>
    </row>
    <row r="346" spans="1:18" s="34" customFormat="1">
      <c r="A346" s="29"/>
      <c r="B346" s="29"/>
      <c r="C346" s="29"/>
      <c r="D346" s="29"/>
      <c r="E346" s="29"/>
      <c r="F346" s="29"/>
      <c r="G346" s="29"/>
      <c r="H346" s="29"/>
      <c r="I346" s="30"/>
      <c r="J346" s="30"/>
      <c r="K346" s="30"/>
      <c r="L346" s="30"/>
      <c r="M346" s="40"/>
      <c r="N346" s="40"/>
      <c r="O346" s="40"/>
      <c r="P346" s="31"/>
      <c r="Q346" s="40"/>
      <c r="R346" s="31"/>
    </row>
    <row r="347" spans="1:18" s="34" customFormat="1">
      <c r="A347" s="29"/>
      <c r="B347" s="29"/>
      <c r="C347" s="29"/>
      <c r="D347" s="29"/>
      <c r="E347" s="29"/>
      <c r="F347" s="29"/>
      <c r="G347" s="29"/>
      <c r="H347" s="29"/>
      <c r="I347" s="30"/>
      <c r="J347" s="30"/>
      <c r="K347" s="30"/>
      <c r="L347" s="30"/>
      <c r="M347" s="40"/>
      <c r="N347" s="40"/>
      <c r="O347" s="40"/>
      <c r="P347" s="31"/>
      <c r="Q347" s="40"/>
      <c r="R347" s="31"/>
    </row>
    <row r="348" spans="1:18" s="34" customFormat="1">
      <c r="A348" s="29"/>
      <c r="B348" s="29"/>
      <c r="C348" s="29"/>
      <c r="D348" s="29"/>
      <c r="E348" s="29"/>
      <c r="F348" s="29"/>
      <c r="G348" s="29"/>
      <c r="H348" s="29"/>
      <c r="I348" s="30"/>
      <c r="J348" s="30"/>
      <c r="K348" s="30"/>
      <c r="L348" s="30"/>
      <c r="M348" s="40"/>
      <c r="N348" s="40"/>
      <c r="O348" s="40"/>
      <c r="P348" s="31"/>
      <c r="Q348" s="40"/>
      <c r="R348" s="31"/>
    </row>
    <row r="349" spans="1:18" s="34" customFormat="1">
      <c r="A349" s="29"/>
      <c r="B349" s="29"/>
      <c r="C349" s="29"/>
      <c r="D349" s="29"/>
      <c r="E349" s="29"/>
      <c r="F349" s="29"/>
      <c r="G349" s="29"/>
      <c r="H349" s="29"/>
      <c r="I349" s="30"/>
      <c r="J349" s="30"/>
      <c r="K349" s="30"/>
      <c r="L349" s="30"/>
      <c r="M349" s="40"/>
      <c r="N349" s="40"/>
      <c r="O349" s="40"/>
      <c r="P349" s="31"/>
      <c r="Q349" s="40"/>
      <c r="R349" s="31"/>
    </row>
    <row r="350" spans="1:18" s="34" customFormat="1">
      <c r="A350" s="29"/>
      <c r="B350" s="29"/>
      <c r="C350" s="29"/>
      <c r="D350" s="29"/>
      <c r="E350" s="29"/>
      <c r="F350" s="29"/>
      <c r="G350" s="29"/>
      <c r="H350" s="29"/>
      <c r="I350" s="30"/>
      <c r="J350" s="30"/>
      <c r="K350" s="30"/>
      <c r="L350" s="30"/>
      <c r="M350" s="40"/>
      <c r="N350" s="40"/>
      <c r="O350" s="40"/>
      <c r="P350" s="31"/>
      <c r="Q350" s="40"/>
      <c r="R350" s="31"/>
    </row>
    <row r="351" spans="1:18" s="34" customFormat="1">
      <c r="A351" s="29"/>
      <c r="B351" s="29"/>
      <c r="C351" s="29"/>
      <c r="D351" s="29"/>
      <c r="E351" s="29"/>
      <c r="F351" s="29"/>
      <c r="G351" s="29"/>
      <c r="H351" s="29"/>
      <c r="I351" s="30"/>
      <c r="J351" s="30"/>
      <c r="K351" s="30"/>
      <c r="L351" s="30"/>
      <c r="M351" s="40"/>
      <c r="N351" s="40"/>
      <c r="O351" s="40"/>
      <c r="P351" s="31"/>
      <c r="Q351" s="40"/>
      <c r="R351" s="31"/>
    </row>
    <row r="352" spans="1:18" s="34" customFormat="1">
      <c r="A352" s="29"/>
      <c r="B352" s="29"/>
      <c r="C352" s="29"/>
      <c r="D352" s="29"/>
      <c r="E352" s="29"/>
      <c r="F352" s="29"/>
      <c r="G352" s="29"/>
      <c r="H352" s="29"/>
      <c r="I352" s="30"/>
      <c r="J352" s="30"/>
      <c r="K352" s="30"/>
      <c r="L352" s="30"/>
      <c r="M352" s="40"/>
      <c r="N352" s="40"/>
      <c r="O352" s="40"/>
      <c r="P352" s="31"/>
      <c r="Q352" s="40"/>
      <c r="R352" s="31"/>
    </row>
    <row r="353" spans="1:18" s="34" customFormat="1">
      <c r="A353" s="29"/>
      <c r="B353" s="29"/>
      <c r="C353" s="29"/>
      <c r="D353" s="29"/>
      <c r="E353" s="29"/>
      <c r="F353" s="29"/>
      <c r="G353" s="29"/>
      <c r="H353" s="29"/>
      <c r="I353" s="30"/>
      <c r="J353" s="30"/>
      <c r="K353" s="30"/>
      <c r="L353" s="30"/>
      <c r="M353" s="40"/>
      <c r="N353" s="40"/>
      <c r="O353" s="40"/>
      <c r="P353" s="31"/>
      <c r="Q353" s="40"/>
      <c r="R353" s="31"/>
    </row>
    <row r="354" spans="1:18" s="34" customFormat="1">
      <c r="A354" s="29"/>
      <c r="B354" s="29"/>
      <c r="C354" s="29"/>
      <c r="D354" s="29"/>
      <c r="E354" s="29"/>
      <c r="F354" s="29"/>
      <c r="G354" s="29"/>
      <c r="H354" s="29"/>
      <c r="I354" s="30"/>
      <c r="J354" s="30"/>
      <c r="K354" s="30"/>
      <c r="L354" s="30"/>
      <c r="M354" s="40"/>
      <c r="N354" s="40"/>
      <c r="O354" s="40"/>
      <c r="P354" s="31"/>
      <c r="Q354" s="40"/>
      <c r="R354" s="31"/>
    </row>
    <row r="355" spans="1:18" s="34" customFormat="1">
      <c r="A355" s="29"/>
      <c r="B355" s="29"/>
      <c r="C355" s="29"/>
      <c r="D355" s="29"/>
      <c r="E355" s="29"/>
      <c r="F355" s="29"/>
      <c r="G355" s="29"/>
      <c r="H355" s="29"/>
      <c r="I355" s="30"/>
      <c r="J355" s="30"/>
      <c r="K355" s="30"/>
      <c r="L355" s="30"/>
      <c r="M355" s="40"/>
      <c r="N355" s="40"/>
      <c r="O355" s="40"/>
      <c r="P355" s="31"/>
      <c r="Q355" s="40"/>
      <c r="R355" s="31"/>
    </row>
    <row r="356" spans="1:18" s="34" customFormat="1">
      <c r="A356" s="29"/>
      <c r="B356" s="29"/>
      <c r="C356" s="29"/>
      <c r="D356" s="29"/>
      <c r="E356" s="29"/>
      <c r="F356" s="29"/>
      <c r="G356" s="29"/>
      <c r="H356" s="29"/>
      <c r="I356" s="30"/>
      <c r="J356" s="30"/>
      <c r="K356" s="30"/>
      <c r="L356" s="30"/>
      <c r="M356" s="40"/>
      <c r="N356" s="40"/>
      <c r="O356" s="40"/>
      <c r="P356" s="31"/>
      <c r="Q356" s="40"/>
      <c r="R356" s="31"/>
    </row>
    <row r="357" spans="1:18" s="34" customFormat="1">
      <c r="A357" s="29"/>
      <c r="B357" s="29"/>
      <c r="C357" s="29"/>
      <c r="D357" s="29"/>
      <c r="E357" s="29"/>
      <c r="F357" s="29"/>
      <c r="G357" s="29"/>
      <c r="H357" s="29"/>
      <c r="I357" s="30"/>
      <c r="J357" s="30"/>
      <c r="K357" s="30"/>
      <c r="L357" s="30"/>
      <c r="M357" s="40"/>
      <c r="N357" s="40"/>
      <c r="O357" s="40"/>
      <c r="P357" s="31"/>
      <c r="Q357" s="40"/>
      <c r="R357" s="31"/>
    </row>
    <row r="358" spans="1:18" s="34" customFormat="1">
      <c r="A358" s="29"/>
      <c r="B358" s="29"/>
      <c r="C358" s="29"/>
      <c r="D358" s="29"/>
      <c r="E358" s="29"/>
      <c r="F358" s="29"/>
      <c r="G358" s="29"/>
      <c r="H358" s="29"/>
      <c r="I358" s="30"/>
      <c r="J358" s="30"/>
      <c r="K358" s="30"/>
      <c r="L358" s="30"/>
      <c r="M358" s="40"/>
      <c r="N358" s="40"/>
      <c r="O358" s="40"/>
      <c r="P358" s="31"/>
      <c r="Q358" s="40"/>
      <c r="R358" s="31"/>
    </row>
    <row r="359" spans="1:18" s="34" customFormat="1">
      <c r="A359" s="29"/>
      <c r="B359" s="29"/>
      <c r="C359" s="29"/>
      <c r="D359" s="29"/>
      <c r="E359" s="29"/>
      <c r="F359" s="29"/>
      <c r="G359" s="29"/>
      <c r="H359" s="29"/>
      <c r="I359" s="30"/>
      <c r="J359" s="30"/>
      <c r="K359" s="30"/>
      <c r="L359" s="30"/>
      <c r="M359" s="40"/>
      <c r="N359" s="40"/>
      <c r="O359" s="40"/>
      <c r="P359" s="31"/>
      <c r="Q359" s="40"/>
      <c r="R359" s="31"/>
    </row>
    <row r="360" spans="1:18" s="34" customFormat="1">
      <c r="A360" s="29"/>
      <c r="B360" s="29"/>
      <c r="C360" s="29"/>
      <c r="D360" s="29"/>
      <c r="E360" s="29"/>
      <c r="F360" s="29"/>
      <c r="G360" s="29"/>
      <c r="H360" s="29"/>
      <c r="I360" s="30"/>
      <c r="J360" s="30"/>
      <c r="K360" s="30"/>
      <c r="L360" s="30"/>
      <c r="M360" s="40"/>
      <c r="N360" s="40"/>
      <c r="O360" s="40"/>
      <c r="P360" s="31"/>
      <c r="Q360" s="40"/>
      <c r="R360" s="31"/>
    </row>
    <row r="361" spans="1:18" s="34" customFormat="1">
      <c r="A361" s="29"/>
      <c r="B361" s="29"/>
      <c r="C361" s="29"/>
      <c r="D361" s="29"/>
      <c r="E361" s="29"/>
      <c r="F361" s="29"/>
      <c r="G361" s="29"/>
      <c r="H361" s="29"/>
      <c r="I361" s="30"/>
      <c r="J361" s="30"/>
      <c r="K361" s="30"/>
      <c r="L361" s="30"/>
      <c r="M361" s="40"/>
      <c r="N361" s="40"/>
      <c r="O361" s="40"/>
      <c r="P361" s="31"/>
      <c r="Q361" s="40"/>
      <c r="R361" s="31"/>
    </row>
    <row r="362" spans="1:18" s="34" customFormat="1">
      <c r="A362" s="29"/>
      <c r="B362" s="29"/>
      <c r="C362" s="29"/>
      <c r="D362" s="29"/>
      <c r="E362" s="29"/>
      <c r="F362" s="29"/>
      <c r="G362" s="29"/>
      <c r="H362" s="29"/>
      <c r="I362" s="30"/>
      <c r="J362" s="30"/>
      <c r="K362" s="30"/>
      <c r="L362" s="30"/>
      <c r="M362" s="40"/>
      <c r="N362" s="40"/>
      <c r="O362" s="40"/>
      <c r="P362" s="31"/>
      <c r="Q362" s="40"/>
      <c r="R362" s="31"/>
    </row>
    <row r="363" spans="1:18" s="34" customFormat="1">
      <c r="A363" s="29"/>
      <c r="B363" s="29"/>
      <c r="C363" s="29"/>
      <c r="D363" s="29"/>
      <c r="E363" s="29"/>
      <c r="F363" s="29"/>
      <c r="G363" s="29"/>
      <c r="H363" s="29"/>
      <c r="I363" s="30"/>
      <c r="J363" s="30"/>
      <c r="K363" s="30"/>
      <c r="L363" s="30"/>
      <c r="M363" s="40"/>
      <c r="N363" s="40"/>
      <c r="O363" s="40"/>
      <c r="P363" s="31"/>
      <c r="Q363" s="40"/>
      <c r="R363" s="31"/>
    </row>
    <row r="364" spans="1:18" s="34" customFormat="1">
      <c r="A364" s="29"/>
      <c r="B364" s="29"/>
      <c r="C364" s="29"/>
      <c r="D364" s="29"/>
      <c r="E364" s="29"/>
      <c r="F364" s="29"/>
      <c r="G364" s="29"/>
      <c r="H364" s="29"/>
      <c r="I364" s="30"/>
      <c r="J364" s="30"/>
      <c r="K364" s="30"/>
      <c r="L364" s="30"/>
      <c r="M364" s="40"/>
      <c r="N364" s="40"/>
      <c r="O364" s="40"/>
      <c r="P364" s="31"/>
      <c r="Q364" s="40"/>
      <c r="R364" s="31"/>
    </row>
    <row r="365" spans="1:18" s="34" customFormat="1">
      <c r="A365" s="29"/>
      <c r="B365" s="29"/>
      <c r="C365" s="29"/>
      <c r="D365" s="29"/>
      <c r="E365" s="29"/>
      <c r="F365" s="29"/>
      <c r="G365" s="29"/>
      <c r="H365" s="29"/>
      <c r="I365" s="30"/>
      <c r="J365" s="30"/>
      <c r="K365" s="30"/>
      <c r="L365" s="30"/>
      <c r="M365" s="40"/>
      <c r="N365" s="40"/>
      <c r="O365" s="40"/>
      <c r="P365" s="31"/>
      <c r="Q365" s="40"/>
      <c r="R365" s="31"/>
    </row>
    <row r="366" spans="1:18" s="34" customFormat="1">
      <c r="A366" s="29"/>
      <c r="B366" s="29"/>
      <c r="C366" s="29"/>
      <c r="D366" s="29"/>
      <c r="E366" s="29"/>
      <c r="F366" s="29"/>
      <c r="G366" s="29"/>
      <c r="H366" s="29"/>
      <c r="I366" s="30"/>
      <c r="J366" s="30"/>
      <c r="K366" s="30"/>
      <c r="L366" s="30"/>
      <c r="M366" s="40"/>
      <c r="N366" s="40"/>
      <c r="O366" s="40"/>
      <c r="P366" s="31"/>
      <c r="Q366" s="40"/>
      <c r="R366" s="31"/>
    </row>
    <row r="367" spans="1:18" s="34" customFormat="1">
      <c r="A367" s="29"/>
      <c r="B367" s="29"/>
      <c r="C367" s="29"/>
      <c r="D367" s="29"/>
      <c r="E367" s="29"/>
      <c r="F367" s="29"/>
      <c r="G367" s="29"/>
      <c r="H367" s="29"/>
      <c r="I367" s="30"/>
      <c r="J367" s="30"/>
      <c r="K367" s="30"/>
      <c r="L367" s="30"/>
      <c r="M367" s="40"/>
      <c r="N367" s="40"/>
      <c r="O367" s="40"/>
      <c r="P367" s="31"/>
      <c r="Q367" s="40"/>
      <c r="R367" s="31"/>
    </row>
    <row r="368" spans="1:18" s="34" customFormat="1">
      <c r="A368" s="29"/>
      <c r="B368" s="29"/>
      <c r="C368" s="29"/>
      <c r="D368" s="29"/>
      <c r="E368" s="29"/>
      <c r="F368" s="29"/>
      <c r="G368" s="29"/>
      <c r="H368" s="29"/>
      <c r="I368" s="30"/>
      <c r="J368" s="30"/>
      <c r="K368" s="30"/>
      <c r="L368" s="30"/>
      <c r="M368" s="40"/>
      <c r="N368" s="40"/>
      <c r="O368" s="40"/>
      <c r="P368" s="31"/>
      <c r="Q368" s="40"/>
      <c r="R368" s="31"/>
    </row>
    <row r="369" spans="1:18" s="34" customFormat="1">
      <c r="A369" s="29"/>
      <c r="B369" s="29"/>
      <c r="C369" s="29"/>
      <c r="D369" s="29"/>
      <c r="E369" s="29"/>
      <c r="F369" s="29"/>
      <c r="G369" s="29"/>
      <c r="H369" s="29"/>
      <c r="I369" s="30"/>
      <c r="J369" s="30"/>
      <c r="K369" s="30"/>
      <c r="L369" s="30"/>
      <c r="M369" s="40"/>
      <c r="N369" s="40"/>
      <c r="O369" s="40"/>
      <c r="P369" s="31"/>
      <c r="Q369" s="40"/>
      <c r="R369" s="31"/>
    </row>
    <row r="370" spans="1:18" s="34" customFormat="1">
      <c r="A370" s="29"/>
      <c r="B370" s="29"/>
      <c r="C370" s="29"/>
      <c r="D370" s="29"/>
      <c r="E370" s="29"/>
      <c r="F370" s="29"/>
      <c r="G370" s="29"/>
      <c r="H370" s="29"/>
      <c r="I370" s="30"/>
      <c r="J370" s="30"/>
      <c r="K370" s="30"/>
      <c r="L370" s="30"/>
      <c r="M370" s="40"/>
      <c r="N370" s="40"/>
      <c r="O370" s="40"/>
      <c r="P370" s="31"/>
      <c r="Q370" s="40"/>
      <c r="R370" s="31"/>
    </row>
    <row r="371" spans="1:18" s="34" customFormat="1">
      <c r="A371" s="29"/>
      <c r="B371" s="29"/>
      <c r="C371" s="29"/>
      <c r="D371" s="29"/>
      <c r="E371" s="29"/>
      <c r="F371" s="29"/>
      <c r="G371" s="29"/>
      <c r="H371" s="29"/>
      <c r="I371" s="30"/>
      <c r="J371" s="30"/>
      <c r="K371" s="30"/>
      <c r="L371" s="30"/>
      <c r="M371" s="40"/>
      <c r="N371" s="40"/>
      <c r="O371" s="40"/>
      <c r="P371" s="31"/>
      <c r="Q371" s="40"/>
      <c r="R371" s="31"/>
    </row>
    <row r="372" spans="1:18" s="34" customFormat="1">
      <c r="A372" s="29"/>
      <c r="B372" s="29"/>
      <c r="C372" s="29"/>
      <c r="D372" s="29"/>
      <c r="E372" s="29"/>
      <c r="F372" s="29"/>
      <c r="G372" s="29"/>
      <c r="H372" s="29"/>
      <c r="I372" s="30"/>
      <c r="J372" s="30"/>
      <c r="K372" s="30"/>
      <c r="L372" s="30"/>
      <c r="M372" s="40"/>
      <c r="N372" s="40"/>
      <c r="O372" s="40"/>
      <c r="P372" s="31"/>
      <c r="Q372" s="40"/>
      <c r="R372" s="31"/>
    </row>
    <row r="373" spans="1:18" s="34" customFormat="1">
      <c r="A373" s="29"/>
      <c r="B373" s="29"/>
      <c r="C373" s="29"/>
      <c r="D373" s="29"/>
      <c r="E373" s="29"/>
      <c r="F373" s="29"/>
      <c r="G373" s="29"/>
      <c r="H373" s="29"/>
      <c r="I373" s="30"/>
      <c r="J373" s="30"/>
      <c r="K373" s="30"/>
      <c r="L373" s="30"/>
      <c r="M373" s="40"/>
      <c r="N373" s="40"/>
      <c r="O373" s="40"/>
      <c r="P373" s="31"/>
      <c r="Q373" s="40"/>
      <c r="R373" s="31"/>
    </row>
    <row r="374" spans="1:18" s="34" customFormat="1">
      <c r="A374" s="29"/>
      <c r="B374" s="29"/>
      <c r="C374" s="29"/>
      <c r="D374" s="29"/>
      <c r="E374" s="29"/>
      <c r="F374" s="29"/>
      <c r="G374" s="29"/>
      <c r="H374" s="29"/>
      <c r="I374" s="30"/>
      <c r="J374" s="30"/>
      <c r="K374" s="30"/>
      <c r="L374" s="30"/>
      <c r="M374" s="40"/>
      <c r="N374" s="40"/>
      <c r="O374" s="40"/>
      <c r="P374" s="31"/>
      <c r="Q374" s="40"/>
      <c r="R374" s="31"/>
    </row>
    <row r="375" spans="1:18" s="34" customFormat="1">
      <c r="A375" s="29"/>
      <c r="B375" s="29"/>
      <c r="C375" s="29"/>
      <c r="D375" s="29"/>
      <c r="E375" s="29"/>
      <c r="F375" s="29"/>
      <c r="G375" s="29"/>
      <c r="H375" s="29"/>
      <c r="I375" s="30"/>
      <c r="J375" s="30"/>
      <c r="K375" s="30"/>
      <c r="L375" s="30"/>
      <c r="M375" s="40"/>
      <c r="N375" s="40"/>
      <c r="O375" s="40"/>
      <c r="P375" s="31"/>
      <c r="Q375" s="40"/>
      <c r="R375" s="31"/>
    </row>
    <row r="376" spans="1:18" s="34" customFormat="1">
      <c r="A376" s="29"/>
      <c r="B376" s="29"/>
      <c r="C376" s="29"/>
      <c r="D376" s="29"/>
      <c r="E376" s="29"/>
      <c r="F376" s="29"/>
      <c r="G376" s="29"/>
      <c r="H376" s="29"/>
      <c r="I376" s="30"/>
      <c r="J376" s="30"/>
      <c r="K376" s="30"/>
      <c r="L376" s="30"/>
      <c r="M376" s="40"/>
      <c r="N376" s="40"/>
      <c r="O376" s="40"/>
      <c r="P376" s="31"/>
      <c r="Q376" s="40"/>
      <c r="R376" s="31"/>
    </row>
    <row r="377" spans="1:18" s="34" customFormat="1">
      <c r="A377" s="29"/>
      <c r="B377" s="29"/>
      <c r="C377" s="29"/>
      <c r="D377" s="29"/>
      <c r="E377" s="29"/>
      <c r="F377" s="29"/>
      <c r="G377" s="29"/>
      <c r="H377" s="29"/>
      <c r="I377" s="30"/>
      <c r="J377" s="30"/>
      <c r="K377" s="30"/>
      <c r="L377" s="30"/>
      <c r="M377" s="40"/>
      <c r="N377" s="40"/>
      <c r="O377" s="40"/>
      <c r="P377" s="31"/>
      <c r="Q377" s="40"/>
      <c r="R377" s="31"/>
    </row>
    <row r="378" spans="1:18" s="34" customFormat="1">
      <c r="A378" s="29"/>
      <c r="B378" s="29"/>
      <c r="C378" s="29"/>
      <c r="D378" s="29"/>
      <c r="E378" s="29"/>
      <c r="F378" s="29"/>
      <c r="G378" s="29"/>
      <c r="H378" s="29"/>
      <c r="I378" s="30"/>
      <c r="J378" s="30"/>
      <c r="K378" s="30"/>
      <c r="L378" s="30"/>
      <c r="M378" s="40"/>
      <c r="N378" s="40"/>
      <c r="O378" s="40"/>
      <c r="P378" s="31"/>
      <c r="Q378" s="40"/>
      <c r="R378" s="31"/>
    </row>
    <row r="379" spans="1:18" s="34" customFormat="1">
      <c r="A379" s="29"/>
      <c r="B379" s="29"/>
      <c r="C379" s="29"/>
      <c r="D379" s="29"/>
      <c r="E379" s="29"/>
      <c r="F379" s="29"/>
      <c r="G379" s="29"/>
      <c r="H379" s="29"/>
      <c r="I379" s="30"/>
      <c r="J379" s="30"/>
      <c r="K379" s="30"/>
      <c r="L379" s="30"/>
      <c r="M379" s="40"/>
      <c r="N379" s="40"/>
      <c r="O379" s="40"/>
      <c r="P379" s="31"/>
      <c r="Q379" s="40"/>
      <c r="R379" s="31"/>
    </row>
    <row r="380" spans="1:18" s="34" customFormat="1">
      <c r="A380" s="29"/>
      <c r="B380" s="29"/>
      <c r="C380" s="29"/>
      <c r="D380" s="29"/>
      <c r="E380" s="29"/>
      <c r="F380" s="29"/>
      <c r="G380" s="29"/>
      <c r="H380" s="29"/>
      <c r="I380" s="30"/>
      <c r="J380" s="30"/>
      <c r="K380" s="30"/>
      <c r="L380" s="30"/>
      <c r="M380" s="40"/>
      <c r="N380" s="40"/>
      <c r="O380" s="40"/>
      <c r="P380" s="31"/>
      <c r="Q380" s="40"/>
      <c r="R380" s="31"/>
    </row>
    <row r="381" spans="1:18" s="34" customFormat="1">
      <c r="A381" s="29"/>
      <c r="B381" s="29"/>
      <c r="C381" s="29"/>
      <c r="D381" s="29"/>
      <c r="E381" s="29"/>
      <c r="F381" s="29"/>
      <c r="G381" s="29"/>
      <c r="H381" s="29"/>
      <c r="I381" s="30"/>
      <c r="J381" s="30"/>
      <c r="K381" s="30"/>
      <c r="L381" s="30"/>
      <c r="M381" s="40"/>
      <c r="N381" s="40"/>
      <c r="O381" s="40"/>
      <c r="P381" s="31"/>
      <c r="Q381" s="40"/>
      <c r="R381" s="31"/>
    </row>
    <row r="382" spans="1:18" s="34" customFormat="1">
      <c r="A382" s="29"/>
      <c r="B382" s="29"/>
      <c r="C382" s="29"/>
      <c r="D382" s="29"/>
      <c r="E382" s="29"/>
      <c r="F382" s="29"/>
      <c r="G382" s="29"/>
      <c r="H382" s="29"/>
      <c r="I382" s="30"/>
      <c r="J382" s="30"/>
      <c r="K382" s="30"/>
      <c r="L382" s="30"/>
      <c r="M382" s="40"/>
      <c r="N382" s="40"/>
      <c r="O382" s="40"/>
      <c r="P382" s="31"/>
      <c r="Q382" s="40"/>
      <c r="R382" s="31"/>
    </row>
    <row r="383" spans="1:18" s="34" customFormat="1">
      <c r="A383" s="29"/>
      <c r="B383" s="29"/>
      <c r="C383" s="29"/>
      <c r="D383" s="29"/>
      <c r="E383" s="29"/>
      <c r="F383" s="29"/>
      <c r="G383" s="29"/>
      <c r="H383" s="29"/>
      <c r="I383" s="30"/>
      <c r="J383" s="30"/>
      <c r="K383" s="30"/>
      <c r="L383" s="30"/>
      <c r="M383" s="40"/>
      <c r="N383" s="40"/>
      <c r="O383" s="40"/>
      <c r="P383" s="31"/>
      <c r="Q383" s="40"/>
      <c r="R383" s="31"/>
    </row>
    <row r="384" spans="1:18" s="34" customFormat="1">
      <c r="A384" s="29"/>
      <c r="B384" s="29"/>
      <c r="C384" s="29"/>
      <c r="D384" s="29"/>
      <c r="E384" s="29"/>
      <c r="F384" s="29"/>
      <c r="G384" s="29"/>
      <c r="H384" s="29"/>
      <c r="I384" s="30"/>
      <c r="J384" s="30"/>
      <c r="K384" s="30"/>
      <c r="L384" s="30"/>
      <c r="M384" s="40"/>
      <c r="N384" s="40"/>
      <c r="O384" s="40"/>
      <c r="P384" s="31"/>
      <c r="Q384" s="40"/>
      <c r="R384" s="31"/>
    </row>
    <row r="385" spans="1:18" s="34" customFormat="1">
      <c r="A385" s="29"/>
      <c r="B385" s="29"/>
      <c r="C385" s="29"/>
      <c r="D385" s="29"/>
      <c r="E385" s="29"/>
      <c r="F385" s="29"/>
      <c r="G385" s="29"/>
      <c r="H385" s="29"/>
      <c r="I385" s="30"/>
      <c r="J385" s="30"/>
      <c r="K385" s="30"/>
      <c r="L385" s="30"/>
      <c r="M385" s="40"/>
      <c r="N385" s="40"/>
      <c r="O385" s="40"/>
      <c r="P385" s="31"/>
      <c r="Q385" s="40"/>
      <c r="R385" s="31"/>
    </row>
    <row r="386" spans="1:18" s="34" customFormat="1">
      <c r="A386" s="29"/>
      <c r="B386" s="29"/>
      <c r="C386" s="29"/>
      <c r="D386" s="29"/>
      <c r="E386" s="29"/>
      <c r="F386" s="29"/>
      <c r="G386" s="29"/>
      <c r="H386" s="29"/>
      <c r="I386" s="30"/>
      <c r="J386" s="30"/>
      <c r="K386" s="30"/>
      <c r="L386" s="30"/>
      <c r="M386" s="40"/>
      <c r="N386" s="40"/>
      <c r="O386" s="40"/>
      <c r="P386" s="31"/>
      <c r="Q386" s="40"/>
      <c r="R386" s="31"/>
    </row>
    <row r="387" spans="1:18" s="34" customFormat="1">
      <c r="A387" s="29"/>
      <c r="B387" s="29"/>
      <c r="C387" s="29"/>
      <c r="D387" s="29"/>
      <c r="E387" s="29"/>
      <c r="F387" s="29"/>
      <c r="G387" s="29"/>
      <c r="H387" s="29"/>
      <c r="I387" s="30"/>
      <c r="J387" s="30"/>
      <c r="K387" s="30"/>
      <c r="L387" s="30"/>
      <c r="M387" s="40"/>
      <c r="N387" s="40"/>
      <c r="O387" s="40"/>
      <c r="P387" s="31"/>
      <c r="Q387" s="40"/>
      <c r="R387" s="31"/>
    </row>
    <row r="388" spans="1:18" s="34" customFormat="1">
      <c r="A388" s="29"/>
      <c r="B388" s="29"/>
      <c r="C388" s="29"/>
      <c r="D388" s="29"/>
      <c r="E388" s="29"/>
      <c r="F388" s="29"/>
      <c r="G388" s="29"/>
      <c r="H388" s="29"/>
      <c r="I388" s="30"/>
      <c r="J388" s="30"/>
      <c r="K388" s="30"/>
      <c r="L388" s="30"/>
      <c r="M388" s="40"/>
      <c r="N388" s="40"/>
      <c r="O388" s="40"/>
      <c r="P388" s="31"/>
      <c r="Q388" s="40"/>
      <c r="R388" s="31"/>
    </row>
    <row r="389" spans="1:18" s="34" customFormat="1">
      <c r="A389" s="29"/>
      <c r="B389" s="29"/>
      <c r="C389" s="29"/>
      <c r="D389" s="29"/>
      <c r="E389" s="29"/>
      <c r="F389" s="29"/>
      <c r="G389" s="29"/>
      <c r="H389" s="29"/>
      <c r="I389" s="30"/>
      <c r="J389" s="30"/>
      <c r="K389" s="30"/>
      <c r="L389" s="30"/>
      <c r="M389" s="40"/>
      <c r="N389" s="40"/>
      <c r="O389" s="40"/>
      <c r="P389" s="31"/>
      <c r="Q389" s="40"/>
      <c r="R389" s="31"/>
    </row>
    <row r="390" spans="1:18" s="34" customFormat="1">
      <c r="A390" s="29"/>
      <c r="B390" s="29"/>
      <c r="C390" s="29"/>
      <c r="D390" s="29"/>
      <c r="E390" s="29"/>
      <c r="F390" s="29"/>
      <c r="G390" s="29"/>
      <c r="H390" s="29"/>
      <c r="I390" s="30"/>
      <c r="J390" s="30"/>
      <c r="K390" s="30"/>
      <c r="L390" s="30"/>
      <c r="M390" s="40"/>
      <c r="N390" s="40"/>
      <c r="O390" s="40"/>
      <c r="P390" s="31"/>
      <c r="Q390" s="40"/>
      <c r="R390" s="31"/>
    </row>
    <row r="391" spans="1:18" s="34" customFormat="1">
      <c r="A391" s="29"/>
      <c r="B391" s="29"/>
      <c r="C391" s="29"/>
      <c r="D391" s="29"/>
      <c r="E391" s="29"/>
      <c r="F391" s="29"/>
      <c r="G391" s="29"/>
      <c r="H391" s="29"/>
      <c r="I391" s="30"/>
      <c r="J391" s="30"/>
      <c r="K391" s="30"/>
      <c r="L391" s="30"/>
      <c r="M391" s="40"/>
      <c r="N391" s="40"/>
      <c r="O391" s="40"/>
      <c r="P391" s="31"/>
      <c r="Q391" s="40"/>
      <c r="R391" s="31"/>
    </row>
    <row r="392" spans="1:18" s="34" customFormat="1">
      <c r="A392" s="29"/>
      <c r="B392" s="29"/>
      <c r="C392" s="29"/>
      <c r="D392" s="29"/>
      <c r="E392" s="29"/>
      <c r="F392" s="29"/>
      <c r="G392" s="29"/>
      <c r="H392" s="29"/>
      <c r="I392" s="30"/>
      <c r="J392" s="30"/>
      <c r="K392" s="30"/>
      <c r="L392" s="30"/>
      <c r="M392" s="40"/>
      <c r="N392" s="40"/>
      <c r="O392" s="40"/>
      <c r="P392" s="31"/>
      <c r="Q392" s="40"/>
      <c r="R392" s="31"/>
    </row>
    <row r="393" spans="1:18" s="34" customFormat="1">
      <c r="A393" s="29"/>
      <c r="B393" s="29"/>
      <c r="C393" s="29"/>
      <c r="D393" s="29"/>
      <c r="E393" s="29"/>
      <c r="F393" s="29"/>
      <c r="G393" s="29"/>
      <c r="H393" s="29"/>
      <c r="I393" s="30"/>
      <c r="J393" s="30"/>
      <c r="K393" s="30"/>
      <c r="L393" s="30"/>
      <c r="M393" s="40"/>
      <c r="N393" s="40"/>
      <c r="O393" s="40"/>
      <c r="P393" s="31"/>
      <c r="Q393" s="40"/>
      <c r="R393" s="31"/>
    </row>
    <row r="394" spans="1:18" s="34" customFormat="1">
      <c r="A394" s="29"/>
      <c r="B394" s="29"/>
      <c r="C394" s="29"/>
      <c r="D394" s="29"/>
      <c r="E394" s="29"/>
      <c r="F394" s="29"/>
      <c r="G394" s="29"/>
      <c r="H394" s="29"/>
      <c r="I394" s="30"/>
      <c r="J394" s="30"/>
      <c r="K394" s="30"/>
      <c r="L394" s="30"/>
      <c r="M394" s="40"/>
      <c r="N394" s="40"/>
      <c r="O394" s="40"/>
      <c r="P394" s="31"/>
      <c r="Q394" s="40"/>
      <c r="R394" s="31"/>
    </row>
    <row r="395" spans="1:18" s="34" customFormat="1">
      <c r="A395" s="29"/>
      <c r="B395" s="29"/>
      <c r="C395" s="29"/>
      <c r="D395" s="29"/>
      <c r="E395" s="29"/>
      <c r="F395" s="29"/>
      <c r="G395" s="29"/>
      <c r="H395" s="29"/>
      <c r="I395" s="30"/>
      <c r="J395" s="30"/>
      <c r="K395" s="30"/>
      <c r="L395" s="30"/>
      <c r="M395" s="40"/>
      <c r="N395" s="40"/>
      <c r="O395" s="40"/>
      <c r="P395" s="31"/>
      <c r="Q395" s="40"/>
      <c r="R395" s="31"/>
    </row>
    <row r="396" spans="1:18" s="34" customFormat="1">
      <c r="A396" s="29"/>
      <c r="B396" s="29"/>
      <c r="C396" s="29"/>
      <c r="D396" s="29"/>
      <c r="E396" s="29"/>
      <c r="F396" s="29"/>
      <c r="G396" s="29"/>
      <c r="H396" s="29"/>
      <c r="I396" s="30"/>
      <c r="J396" s="30"/>
      <c r="K396" s="30"/>
      <c r="L396" s="30"/>
      <c r="M396" s="40"/>
      <c r="N396" s="40"/>
      <c r="O396" s="40"/>
      <c r="P396" s="31"/>
      <c r="Q396" s="40"/>
      <c r="R396" s="31"/>
    </row>
    <row r="397" spans="1:18" s="34" customFormat="1">
      <c r="A397" s="29"/>
      <c r="B397" s="29"/>
      <c r="C397" s="29"/>
      <c r="D397" s="29"/>
      <c r="E397" s="29"/>
      <c r="F397" s="29"/>
      <c r="G397" s="29"/>
      <c r="H397" s="29"/>
      <c r="I397" s="30"/>
      <c r="J397" s="30"/>
      <c r="K397" s="30"/>
      <c r="L397" s="30"/>
      <c r="M397" s="40"/>
      <c r="N397" s="40"/>
      <c r="O397" s="40"/>
      <c r="P397" s="31"/>
      <c r="Q397" s="40"/>
      <c r="R397" s="31"/>
    </row>
    <row r="398" spans="1:18" s="34" customFormat="1">
      <c r="A398" s="29"/>
      <c r="B398" s="29"/>
      <c r="C398" s="29"/>
      <c r="D398" s="29"/>
      <c r="E398" s="29"/>
      <c r="F398" s="29"/>
      <c r="G398" s="29"/>
      <c r="H398" s="29"/>
      <c r="I398" s="30"/>
      <c r="J398" s="30"/>
      <c r="K398" s="30"/>
      <c r="L398" s="30"/>
      <c r="M398" s="40"/>
      <c r="N398" s="40"/>
      <c r="O398" s="40"/>
      <c r="P398" s="31"/>
      <c r="Q398" s="40"/>
      <c r="R398" s="31"/>
    </row>
    <row r="399" spans="1:18" s="34" customFormat="1">
      <c r="A399" s="29"/>
      <c r="B399" s="29"/>
      <c r="C399" s="29"/>
      <c r="D399" s="29"/>
      <c r="E399" s="29"/>
      <c r="F399" s="29"/>
      <c r="G399" s="29"/>
      <c r="H399" s="29"/>
      <c r="I399" s="30"/>
      <c r="J399" s="30"/>
      <c r="K399" s="30"/>
      <c r="L399" s="30"/>
      <c r="M399" s="40"/>
      <c r="N399" s="40"/>
      <c r="O399" s="40"/>
      <c r="P399" s="31"/>
      <c r="Q399" s="40"/>
      <c r="R399" s="31"/>
    </row>
    <row r="400" spans="1:18" s="34" customFormat="1">
      <c r="A400" s="29"/>
      <c r="B400" s="29"/>
      <c r="C400" s="29"/>
      <c r="D400" s="29"/>
      <c r="E400" s="29"/>
      <c r="F400" s="29"/>
      <c r="G400" s="29"/>
      <c r="H400" s="29"/>
      <c r="I400" s="30"/>
      <c r="J400" s="30"/>
      <c r="K400" s="30"/>
      <c r="L400" s="30"/>
      <c r="M400" s="40"/>
      <c r="N400" s="40"/>
      <c r="O400" s="40"/>
      <c r="P400" s="31"/>
      <c r="Q400" s="40"/>
      <c r="R400" s="31"/>
    </row>
    <row r="401" spans="1:18" s="34" customFormat="1">
      <c r="A401" s="29"/>
      <c r="B401" s="29"/>
      <c r="C401" s="29"/>
      <c r="D401" s="29"/>
      <c r="E401" s="29"/>
      <c r="F401" s="29"/>
      <c r="G401" s="29"/>
      <c r="H401" s="29"/>
      <c r="I401" s="30"/>
      <c r="J401" s="30"/>
      <c r="K401" s="30"/>
      <c r="L401" s="30"/>
      <c r="M401" s="40"/>
      <c r="N401" s="40"/>
      <c r="O401" s="40"/>
      <c r="P401" s="31"/>
      <c r="Q401" s="40"/>
      <c r="R401" s="31"/>
    </row>
    <row r="402" spans="1:18" s="34" customFormat="1">
      <c r="A402" s="29"/>
      <c r="B402" s="29"/>
      <c r="C402" s="29"/>
      <c r="D402" s="29"/>
      <c r="E402" s="29"/>
      <c r="F402" s="29"/>
      <c r="G402" s="29"/>
      <c r="H402" s="29"/>
      <c r="I402" s="30"/>
      <c r="J402" s="30"/>
      <c r="K402" s="30"/>
      <c r="L402" s="30"/>
      <c r="M402" s="40"/>
      <c r="N402" s="40"/>
      <c r="O402" s="40"/>
      <c r="P402" s="31"/>
      <c r="Q402" s="40"/>
      <c r="R402" s="31"/>
    </row>
    <row r="403" spans="1:18" s="34" customFormat="1">
      <c r="A403" s="29"/>
      <c r="B403" s="29"/>
      <c r="C403" s="29"/>
      <c r="D403" s="29"/>
      <c r="E403" s="29"/>
      <c r="F403" s="29"/>
      <c r="G403" s="29"/>
      <c r="H403" s="29"/>
      <c r="I403" s="30"/>
      <c r="J403" s="30"/>
      <c r="K403" s="30"/>
      <c r="L403" s="30"/>
      <c r="M403" s="40"/>
      <c r="N403" s="40"/>
      <c r="O403" s="40"/>
      <c r="P403" s="31"/>
      <c r="Q403" s="40"/>
      <c r="R403" s="31"/>
    </row>
    <row r="404" spans="1:18" s="34" customFormat="1">
      <c r="A404" s="29"/>
      <c r="B404" s="29"/>
      <c r="C404" s="29"/>
      <c r="D404" s="29"/>
      <c r="E404" s="29"/>
      <c r="F404" s="29"/>
      <c r="G404" s="29"/>
      <c r="H404" s="29"/>
      <c r="I404" s="30"/>
      <c r="J404" s="30"/>
      <c r="K404" s="30"/>
      <c r="L404" s="30"/>
      <c r="M404" s="40"/>
      <c r="N404" s="40"/>
      <c r="O404" s="40"/>
      <c r="P404" s="31"/>
      <c r="Q404" s="40"/>
      <c r="R404" s="31"/>
    </row>
    <row r="405" spans="1:18" s="34" customFormat="1">
      <c r="A405" s="29"/>
      <c r="B405" s="29"/>
      <c r="C405" s="29"/>
      <c r="D405" s="29"/>
      <c r="E405" s="29"/>
      <c r="F405" s="29"/>
      <c r="G405" s="29"/>
      <c r="H405" s="29"/>
      <c r="I405" s="30"/>
      <c r="J405" s="30"/>
      <c r="K405" s="30"/>
      <c r="L405" s="30"/>
      <c r="M405" s="40"/>
      <c r="N405" s="40"/>
      <c r="O405" s="40"/>
      <c r="P405" s="31"/>
      <c r="Q405" s="40"/>
      <c r="R405" s="31"/>
    </row>
    <row r="406" spans="1:18" s="34" customFormat="1">
      <c r="A406" s="29"/>
      <c r="B406" s="29"/>
      <c r="C406" s="29"/>
      <c r="D406" s="29"/>
      <c r="E406" s="29"/>
      <c r="F406" s="29"/>
      <c r="G406" s="29"/>
      <c r="H406" s="29"/>
      <c r="I406" s="30"/>
      <c r="J406" s="30"/>
      <c r="K406" s="30"/>
      <c r="L406" s="30"/>
      <c r="M406" s="40"/>
      <c r="N406" s="40"/>
      <c r="O406" s="40"/>
      <c r="P406" s="31"/>
      <c r="Q406" s="40"/>
      <c r="R406" s="31"/>
    </row>
    <row r="407" spans="1:18" s="34" customFormat="1">
      <c r="A407" s="29"/>
      <c r="B407" s="29"/>
      <c r="C407" s="29"/>
      <c r="D407" s="29"/>
      <c r="E407" s="29"/>
      <c r="F407" s="29"/>
      <c r="G407" s="29"/>
      <c r="H407" s="29"/>
      <c r="I407" s="30"/>
      <c r="J407" s="30"/>
      <c r="K407" s="30"/>
      <c r="L407" s="30"/>
      <c r="M407" s="40"/>
      <c r="N407" s="40"/>
      <c r="O407" s="40"/>
      <c r="P407" s="31"/>
      <c r="Q407" s="40"/>
      <c r="R407" s="31"/>
    </row>
    <row r="408" spans="1:18" s="34" customFormat="1">
      <c r="A408" s="29"/>
      <c r="B408" s="29"/>
      <c r="C408" s="29"/>
      <c r="D408" s="29"/>
      <c r="E408" s="29"/>
      <c r="F408" s="29"/>
      <c r="G408" s="29"/>
      <c r="H408" s="29"/>
      <c r="I408" s="30"/>
      <c r="J408" s="30"/>
      <c r="K408" s="30"/>
      <c r="L408" s="30"/>
      <c r="M408" s="40"/>
      <c r="N408" s="40"/>
      <c r="O408" s="40"/>
      <c r="P408" s="31"/>
      <c r="Q408" s="40"/>
      <c r="R408" s="31"/>
    </row>
    <row r="409" spans="1:18" s="34" customFormat="1">
      <c r="A409" s="29"/>
      <c r="B409" s="29"/>
      <c r="C409" s="29"/>
      <c r="D409" s="29"/>
      <c r="E409" s="29"/>
      <c r="F409" s="29"/>
      <c r="G409" s="29"/>
      <c r="H409" s="29"/>
      <c r="I409" s="30"/>
      <c r="J409" s="30"/>
      <c r="K409" s="30"/>
      <c r="L409" s="30"/>
      <c r="M409" s="40"/>
      <c r="N409" s="40"/>
      <c r="O409" s="40"/>
      <c r="P409" s="31"/>
      <c r="Q409" s="40"/>
      <c r="R409" s="31"/>
    </row>
    <row r="410" spans="1:18" s="34" customFormat="1">
      <c r="A410" s="29"/>
      <c r="B410" s="29"/>
      <c r="C410" s="29"/>
      <c r="D410" s="29"/>
      <c r="E410" s="29"/>
      <c r="F410" s="29"/>
      <c r="G410" s="29"/>
      <c r="H410" s="29"/>
      <c r="I410" s="30"/>
      <c r="J410" s="30"/>
      <c r="K410" s="30"/>
      <c r="L410" s="30"/>
      <c r="M410" s="40"/>
      <c r="N410" s="40"/>
      <c r="O410" s="40"/>
      <c r="P410" s="31"/>
      <c r="Q410" s="40"/>
      <c r="R410" s="31"/>
    </row>
    <row r="411" spans="1:18" s="34" customFormat="1">
      <c r="A411" s="29"/>
      <c r="B411" s="29"/>
      <c r="C411" s="29"/>
      <c r="D411" s="29"/>
      <c r="E411" s="29"/>
      <c r="F411" s="29"/>
      <c r="G411" s="29"/>
      <c r="H411" s="29"/>
      <c r="I411" s="30"/>
      <c r="J411" s="30"/>
      <c r="K411" s="30"/>
      <c r="L411" s="30"/>
      <c r="M411" s="40"/>
      <c r="N411" s="40"/>
      <c r="O411" s="40"/>
      <c r="P411" s="31"/>
      <c r="Q411" s="40"/>
      <c r="R411" s="31"/>
    </row>
    <row r="412" spans="1:18" s="34" customFormat="1">
      <c r="A412" s="29"/>
      <c r="B412" s="29"/>
      <c r="C412" s="29"/>
      <c r="D412" s="29"/>
      <c r="E412" s="29"/>
      <c r="F412" s="29"/>
      <c r="G412" s="29"/>
      <c r="H412" s="29"/>
      <c r="I412" s="30"/>
      <c r="J412" s="30"/>
      <c r="K412" s="30"/>
      <c r="L412" s="30"/>
      <c r="M412" s="40"/>
      <c r="N412" s="40"/>
      <c r="O412" s="40"/>
      <c r="P412" s="31"/>
      <c r="Q412" s="40"/>
      <c r="R412" s="31"/>
    </row>
    <row r="413" spans="1:18" s="34" customFormat="1">
      <c r="A413" s="29"/>
      <c r="B413" s="29"/>
      <c r="C413" s="29"/>
      <c r="D413" s="29"/>
      <c r="E413" s="29"/>
      <c r="F413" s="29"/>
      <c r="G413" s="29"/>
      <c r="H413" s="29"/>
      <c r="I413" s="30"/>
      <c r="J413" s="30"/>
      <c r="K413" s="30"/>
      <c r="L413" s="30"/>
      <c r="M413" s="40"/>
      <c r="N413" s="40"/>
      <c r="O413" s="40"/>
      <c r="P413" s="31"/>
      <c r="Q413" s="40"/>
      <c r="R413" s="31"/>
    </row>
    <row r="414" spans="1:18" s="34" customFormat="1">
      <c r="A414" s="29"/>
      <c r="B414" s="29"/>
      <c r="C414" s="29"/>
      <c r="D414" s="29"/>
      <c r="E414" s="29"/>
      <c r="F414" s="29"/>
      <c r="G414" s="29"/>
      <c r="H414" s="29"/>
      <c r="I414" s="30"/>
      <c r="J414" s="30"/>
      <c r="K414" s="30"/>
      <c r="L414" s="30"/>
      <c r="M414" s="40"/>
      <c r="N414" s="40"/>
      <c r="O414" s="40"/>
      <c r="P414" s="31"/>
      <c r="Q414" s="40"/>
      <c r="R414" s="31"/>
    </row>
    <row r="415" spans="1:18" s="34" customFormat="1">
      <c r="A415" s="29"/>
      <c r="B415" s="29"/>
      <c r="C415" s="29"/>
      <c r="D415" s="29"/>
      <c r="E415" s="29"/>
      <c r="F415" s="29"/>
      <c r="G415" s="29"/>
      <c r="H415" s="29"/>
      <c r="I415" s="30"/>
      <c r="J415" s="30"/>
      <c r="K415" s="30"/>
      <c r="L415" s="30"/>
      <c r="M415" s="40"/>
      <c r="N415" s="40"/>
      <c r="O415" s="40"/>
      <c r="P415" s="31"/>
      <c r="Q415" s="40"/>
      <c r="R415" s="31"/>
    </row>
    <row r="416" spans="1:18" s="34" customFormat="1">
      <c r="A416" s="29"/>
      <c r="B416" s="29"/>
      <c r="C416" s="29"/>
      <c r="D416" s="29"/>
      <c r="E416" s="29"/>
      <c r="F416" s="29"/>
      <c r="G416" s="29"/>
      <c r="H416" s="29"/>
      <c r="I416" s="30"/>
      <c r="J416" s="30"/>
      <c r="K416" s="30"/>
      <c r="L416" s="30"/>
      <c r="M416" s="40"/>
      <c r="N416" s="40"/>
      <c r="O416" s="40"/>
      <c r="P416" s="31"/>
      <c r="Q416" s="40"/>
      <c r="R416" s="31"/>
    </row>
    <row r="417" spans="1:18" s="34" customFormat="1">
      <c r="A417" s="29"/>
      <c r="B417" s="29"/>
      <c r="C417" s="29"/>
      <c r="D417" s="29"/>
      <c r="E417" s="29"/>
      <c r="F417" s="29"/>
      <c r="G417" s="29"/>
      <c r="H417" s="29"/>
      <c r="I417" s="30"/>
      <c r="J417" s="30"/>
      <c r="K417" s="30"/>
      <c r="L417" s="30"/>
      <c r="M417" s="40"/>
      <c r="N417" s="40"/>
      <c r="O417" s="40"/>
      <c r="P417" s="31"/>
      <c r="Q417" s="40"/>
      <c r="R417" s="31"/>
    </row>
    <row r="418" spans="1:18" s="34" customFormat="1">
      <c r="A418" s="29"/>
      <c r="B418" s="29"/>
      <c r="C418" s="29"/>
      <c r="D418" s="29"/>
      <c r="E418" s="29"/>
      <c r="F418" s="29"/>
      <c r="G418" s="29"/>
      <c r="H418" s="29"/>
      <c r="I418" s="30"/>
      <c r="J418" s="30"/>
      <c r="K418" s="30"/>
      <c r="L418" s="30"/>
      <c r="M418" s="40"/>
      <c r="N418" s="40"/>
      <c r="O418" s="40"/>
      <c r="P418" s="31"/>
      <c r="Q418" s="40"/>
      <c r="R418" s="31"/>
    </row>
    <row r="419" spans="1:18" s="34" customFormat="1">
      <c r="A419" s="29"/>
      <c r="B419" s="29"/>
      <c r="C419" s="29"/>
      <c r="D419" s="29"/>
      <c r="E419" s="29"/>
      <c r="F419" s="29"/>
      <c r="G419" s="29"/>
      <c r="H419" s="29"/>
      <c r="I419" s="30"/>
      <c r="J419" s="30"/>
      <c r="K419" s="30"/>
      <c r="L419" s="30"/>
      <c r="M419" s="40"/>
      <c r="N419" s="40"/>
      <c r="O419" s="40"/>
      <c r="P419" s="31"/>
      <c r="Q419" s="40"/>
      <c r="R419" s="31"/>
    </row>
    <row r="420" spans="1:18" s="34" customFormat="1">
      <c r="A420" s="29"/>
      <c r="B420" s="29"/>
      <c r="C420" s="29"/>
      <c r="D420" s="29"/>
      <c r="E420" s="29"/>
      <c r="F420" s="29"/>
      <c r="G420" s="29"/>
      <c r="H420" s="29"/>
      <c r="I420" s="30"/>
      <c r="J420" s="30"/>
      <c r="K420" s="30"/>
      <c r="L420" s="30"/>
      <c r="M420" s="40"/>
      <c r="N420" s="40"/>
      <c r="O420" s="40"/>
      <c r="P420" s="31"/>
      <c r="Q420" s="40"/>
      <c r="R420" s="31"/>
    </row>
    <row r="421" spans="1:18" s="34" customFormat="1">
      <c r="A421" s="29"/>
      <c r="B421" s="29"/>
      <c r="C421" s="29"/>
      <c r="D421" s="29"/>
      <c r="E421" s="29"/>
      <c r="F421" s="29"/>
      <c r="G421" s="29"/>
      <c r="H421" s="29"/>
      <c r="I421" s="30"/>
      <c r="J421" s="30"/>
      <c r="K421" s="30"/>
      <c r="L421" s="30"/>
      <c r="M421" s="40"/>
      <c r="N421" s="40"/>
      <c r="O421" s="40"/>
      <c r="P421" s="31"/>
      <c r="Q421" s="40"/>
      <c r="R421" s="31"/>
    </row>
    <row r="422" spans="1:18" s="34" customFormat="1">
      <c r="A422" s="29"/>
      <c r="B422" s="29"/>
      <c r="C422" s="29"/>
      <c r="D422" s="29"/>
      <c r="E422" s="29"/>
      <c r="F422" s="29"/>
      <c r="G422" s="29"/>
      <c r="H422" s="29"/>
      <c r="I422" s="30"/>
      <c r="J422" s="30"/>
      <c r="K422" s="30"/>
      <c r="L422" s="30"/>
      <c r="M422" s="40"/>
      <c r="N422" s="40"/>
      <c r="O422" s="40"/>
      <c r="P422" s="31"/>
      <c r="Q422" s="40"/>
      <c r="R422" s="31"/>
    </row>
    <row r="423" spans="1:18" s="34" customFormat="1">
      <c r="A423" s="29"/>
      <c r="B423" s="29"/>
      <c r="C423" s="29"/>
      <c r="D423" s="29"/>
      <c r="E423" s="29"/>
      <c r="F423" s="29"/>
      <c r="G423" s="29"/>
      <c r="H423" s="29"/>
      <c r="I423" s="30"/>
      <c r="J423" s="30"/>
      <c r="K423" s="30"/>
      <c r="L423" s="30"/>
      <c r="M423" s="40"/>
      <c r="N423" s="40"/>
      <c r="O423" s="40"/>
      <c r="P423" s="31"/>
      <c r="Q423" s="40"/>
      <c r="R423" s="31"/>
    </row>
    <row r="424" spans="1:18" s="34" customFormat="1">
      <c r="A424" s="29"/>
      <c r="B424" s="29"/>
      <c r="C424" s="29"/>
      <c r="D424" s="29"/>
      <c r="E424" s="29"/>
      <c r="F424" s="29"/>
      <c r="G424" s="29"/>
      <c r="H424" s="29"/>
      <c r="I424" s="30"/>
      <c r="J424" s="30"/>
      <c r="K424" s="30"/>
      <c r="L424" s="30"/>
      <c r="M424" s="40"/>
      <c r="N424" s="40"/>
      <c r="O424" s="40"/>
      <c r="P424" s="31"/>
      <c r="Q424" s="40"/>
      <c r="R424" s="31"/>
    </row>
    <row r="425" spans="1:18" s="34" customFormat="1">
      <c r="A425" s="29"/>
      <c r="B425" s="29"/>
      <c r="C425" s="29"/>
      <c r="D425" s="29"/>
      <c r="E425" s="29"/>
      <c r="F425" s="29"/>
      <c r="G425" s="29"/>
      <c r="H425" s="29"/>
      <c r="I425" s="30"/>
      <c r="J425" s="30"/>
      <c r="K425" s="30"/>
      <c r="L425" s="30"/>
      <c r="M425" s="40"/>
      <c r="N425" s="40"/>
      <c r="O425" s="40"/>
      <c r="P425" s="31"/>
      <c r="Q425" s="40"/>
      <c r="R425" s="31"/>
    </row>
    <row r="426" spans="1:18" s="34" customFormat="1">
      <c r="A426" s="29"/>
      <c r="B426" s="29"/>
      <c r="C426" s="29"/>
      <c r="D426" s="29"/>
      <c r="E426" s="29"/>
      <c r="F426" s="29"/>
      <c r="G426" s="29"/>
      <c r="H426" s="29"/>
      <c r="I426" s="30"/>
      <c r="J426" s="30"/>
      <c r="K426" s="30"/>
      <c r="L426" s="30"/>
      <c r="M426" s="40"/>
      <c r="N426" s="40"/>
      <c r="O426" s="40"/>
      <c r="P426" s="31"/>
      <c r="Q426" s="40"/>
      <c r="R426" s="31"/>
    </row>
    <row r="427" spans="1:18" s="34" customFormat="1">
      <c r="A427" s="29"/>
      <c r="B427" s="29"/>
      <c r="C427" s="29"/>
      <c r="D427" s="29"/>
      <c r="E427" s="29"/>
      <c r="F427" s="29"/>
      <c r="G427" s="29"/>
      <c r="H427" s="29"/>
      <c r="I427" s="30"/>
      <c r="J427" s="30"/>
      <c r="K427" s="30"/>
      <c r="L427" s="30"/>
      <c r="M427" s="40"/>
      <c r="N427" s="40"/>
      <c r="O427" s="40"/>
      <c r="P427" s="31"/>
      <c r="Q427" s="40"/>
      <c r="R427" s="31"/>
    </row>
    <row r="428" spans="1:18" s="34" customFormat="1">
      <c r="A428" s="29"/>
      <c r="B428" s="29"/>
      <c r="C428" s="29"/>
      <c r="D428" s="29"/>
      <c r="E428" s="29"/>
      <c r="F428" s="29"/>
      <c r="G428" s="29"/>
      <c r="H428" s="29"/>
      <c r="I428" s="30"/>
      <c r="J428" s="30"/>
      <c r="K428" s="30"/>
      <c r="L428" s="30"/>
      <c r="M428" s="40"/>
      <c r="N428" s="40"/>
      <c r="O428" s="40"/>
      <c r="P428" s="31"/>
      <c r="Q428" s="40"/>
      <c r="R428" s="31"/>
    </row>
    <row r="429" spans="1:18" s="34" customFormat="1">
      <c r="A429" s="29"/>
      <c r="B429" s="29"/>
      <c r="C429" s="29"/>
      <c r="D429" s="29"/>
      <c r="E429" s="29"/>
      <c r="F429" s="29"/>
      <c r="G429" s="29"/>
      <c r="H429" s="29"/>
      <c r="I429" s="30"/>
      <c r="J429" s="30"/>
      <c r="K429" s="30"/>
      <c r="L429" s="30"/>
      <c r="M429" s="40"/>
      <c r="N429" s="40"/>
      <c r="O429" s="40"/>
      <c r="P429" s="31"/>
      <c r="Q429" s="40"/>
      <c r="R429" s="31"/>
    </row>
    <row r="430" spans="1:18" s="34" customFormat="1">
      <c r="A430" s="29"/>
      <c r="B430" s="29"/>
      <c r="C430" s="29"/>
      <c r="D430" s="29"/>
      <c r="E430" s="29"/>
      <c r="F430" s="29"/>
      <c r="G430" s="29"/>
      <c r="H430" s="29"/>
      <c r="I430" s="30"/>
      <c r="J430" s="30"/>
      <c r="K430" s="30"/>
      <c r="L430" s="30"/>
      <c r="M430" s="40"/>
      <c r="N430" s="40"/>
      <c r="O430" s="40"/>
      <c r="P430" s="31"/>
      <c r="Q430" s="40"/>
      <c r="R430" s="31"/>
    </row>
    <row r="431" spans="1:18" s="34" customFormat="1">
      <c r="A431" s="29"/>
      <c r="B431" s="29"/>
      <c r="C431" s="29"/>
      <c r="D431" s="29"/>
      <c r="E431" s="29"/>
      <c r="F431" s="29"/>
      <c r="G431" s="29"/>
      <c r="H431" s="29"/>
      <c r="I431" s="30"/>
      <c r="J431" s="30"/>
      <c r="K431" s="30"/>
      <c r="L431" s="30"/>
      <c r="M431" s="40"/>
      <c r="N431" s="40"/>
      <c r="O431" s="40"/>
      <c r="P431" s="31"/>
      <c r="Q431" s="40"/>
      <c r="R431" s="31"/>
    </row>
    <row r="432" spans="1:18" s="34" customFormat="1">
      <c r="A432" s="29"/>
      <c r="B432" s="29"/>
      <c r="C432" s="29"/>
      <c r="D432" s="29"/>
      <c r="E432" s="29"/>
      <c r="F432" s="29"/>
      <c r="G432" s="29"/>
      <c r="H432" s="29"/>
      <c r="I432" s="30"/>
      <c r="J432" s="30"/>
      <c r="K432" s="30"/>
      <c r="L432" s="30"/>
      <c r="M432" s="40"/>
      <c r="N432" s="40"/>
      <c r="O432" s="40"/>
      <c r="P432" s="31"/>
      <c r="Q432" s="40"/>
      <c r="R432" s="31"/>
    </row>
    <row r="433" spans="1:18" s="34" customFormat="1">
      <c r="A433" s="29"/>
      <c r="B433" s="29"/>
      <c r="C433" s="29"/>
      <c r="D433" s="29"/>
      <c r="E433" s="29"/>
      <c r="F433" s="29"/>
      <c r="G433" s="29"/>
      <c r="H433" s="29"/>
      <c r="I433" s="30"/>
      <c r="J433" s="30"/>
      <c r="K433" s="30"/>
      <c r="L433" s="30"/>
      <c r="M433" s="40"/>
      <c r="N433" s="40"/>
      <c r="O433" s="40"/>
      <c r="P433" s="31"/>
      <c r="Q433" s="40"/>
      <c r="R433" s="31"/>
    </row>
    <row r="434" spans="1:18" s="34" customFormat="1">
      <c r="A434" s="29"/>
      <c r="B434" s="29"/>
      <c r="C434" s="29"/>
      <c r="D434" s="29"/>
      <c r="E434" s="29"/>
      <c r="F434" s="29"/>
      <c r="G434" s="29"/>
      <c r="H434" s="29"/>
      <c r="I434" s="30"/>
      <c r="J434" s="30"/>
      <c r="K434" s="30"/>
      <c r="L434" s="30"/>
      <c r="M434" s="40"/>
      <c r="N434" s="40"/>
      <c r="O434" s="40"/>
      <c r="P434" s="31"/>
      <c r="Q434" s="40"/>
      <c r="R434" s="31"/>
    </row>
    <row r="435" spans="1:18" s="34" customFormat="1">
      <c r="A435" s="29"/>
      <c r="B435" s="29"/>
      <c r="C435" s="29"/>
      <c r="D435" s="29"/>
      <c r="E435" s="29"/>
      <c r="F435" s="29"/>
      <c r="G435" s="29"/>
      <c r="H435" s="29"/>
      <c r="I435" s="30"/>
      <c r="J435" s="30"/>
      <c r="K435" s="30"/>
      <c r="L435" s="30"/>
      <c r="M435" s="40"/>
      <c r="N435" s="40"/>
      <c r="O435" s="40"/>
      <c r="P435" s="31"/>
      <c r="Q435" s="40"/>
      <c r="R435" s="31"/>
    </row>
    <row r="436" spans="1:18" s="34" customFormat="1">
      <c r="A436" s="29"/>
      <c r="B436" s="29"/>
      <c r="C436" s="29"/>
      <c r="D436" s="29"/>
      <c r="E436" s="29"/>
      <c r="F436" s="29"/>
      <c r="G436" s="29"/>
      <c r="H436" s="29"/>
      <c r="I436" s="30"/>
      <c r="J436" s="30"/>
      <c r="K436" s="30"/>
      <c r="L436" s="30"/>
      <c r="M436" s="40"/>
      <c r="N436" s="40"/>
      <c r="O436" s="40"/>
      <c r="P436" s="31"/>
      <c r="Q436" s="40"/>
      <c r="R436" s="31"/>
    </row>
    <row r="437" spans="1:18" s="34" customFormat="1">
      <c r="A437" s="29"/>
      <c r="B437" s="29"/>
      <c r="C437" s="29"/>
      <c r="D437" s="29"/>
      <c r="E437" s="29"/>
      <c r="F437" s="29"/>
      <c r="G437" s="29"/>
      <c r="H437" s="29"/>
      <c r="I437" s="30"/>
      <c r="J437" s="30"/>
      <c r="K437" s="30"/>
      <c r="L437" s="30"/>
      <c r="M437" s="40"/>
      <c r="N437" s="40"/>
      <c r="O437" s="40"/>
      <c r="P437" s="31"/>
      <c r="Q437" s="40"/>
      <c r="R437" s="31"/>
    </row>
    <row r="438" spans="1:18" s="34" customFormat="1">
      <c r="A438" s="29"/>
      <c r="B438" s="29"/>
      <c r="C438" s="29"/>
      <c r="D438" s="29"/>
      <c r="E438" s="29"/>
      <c r="F438" s="29"/>
      <c r="G438" s="29"/>
      <c r="H438" s="29"/>
      <c r="I438" s="30"/>
      <c r="J438" s="30"/>
      <c r="K438" s="30"/>
      <c r="L438" s="30"/>
      <c r="M438" s="40"/>
      <c r="N438" s="40"/>
      <c r="O438" s="40"/>
      <c r="P438" s="31"/>
      <c r="Q438" s="40"/>
      <c r="R438" s="31"/>
    </row>
    <row r="439" spans="1:18" s="34" customFormat="1">
      <c r="A439" s="29"/>
      <c r="B439" s="29"/>
      <c r="C439" s="29"/>
      <c r="D439" s="29"/>
      <c r="E439" s="29"/>
      <c r="F439" s="29"/>
      <c r="G439" s="29"/>
      <c r="H439" s="29"/>
      <c r="I439" s="30"/>
      <c r="J439" s="30"/>
      <c r="K439" s="30"/>
      <c r="L439" s="30"/>
      <c r="M439" s="40"/>
      <c r="N439" s="40"/>
      <c r="O439" s="40"/>
      <c r="P439" s="31"/>
      <c r="Q439" s="40"/>
      <c r="R439" s="31"/>
    </row>
    <row r="440" spans="1:18" s="34" customFormat="1">
      <c r="A440" s="29"/>
      <c r="B440" s="29"/>
      <c r="C440" s="29"/>
      <c r="D440" s="29"/>
      <c r="E440" s="29"/>
      <c r="F440" s="29"/>
      <c r="G440" s="29"/>
      <c r="H440" s="29"/>
      <c r="I440" s="30"/>
      <c r="J440" s="30"/>
      <c r="K440" s="30"/>
      <c r="L440" s="30"/>
      <c r="M440" s="40"/>
      <c r="N440" s="40"/>
      <c r="O440" s="40"/>
      <c r="P440" s="31"/>
      <c r="Q440" s="40"/>
      <c r="R440" s="31"/>
    </row>
    <row r="441" spans="1:18" s="34" customFormat="1">
      <c r="A441" s="29"/>
      <c r="B441" s="29"/>
      <c r="C441" s="29"/>
      <c r="D441" s="29"/>
      <c r="E441" s="29"/>
      <c r="F441" s="29"/>
      <c r="G441" s="29"/>
      <c r="H441" s="29"/>
      <c r="I441" s="30"/>
      <c r="J441" s="30"/>
      <c r="K441" s="30"/>
      <c r="L441" s="30"/>
      <c r="M441" s="40"/>
      <c r="N441" s="40"/>
      <c r="O441" s="40"/>
      <c r="P441" s="31"/>
      <c r="Q441" s="40"/>
      <c r="R441" s="31"/>
    </row>
    <row r="442" spans="1:18" s="34" customFormat="1">
      <c r="A442" s="29"/>
      <c r="B442" s="29"/>
      <c r="C442" s="29"/>
      <c r="D442" s="29"/>
      <c r="E442" s="29"/>
      <c r="F442" s="29"/>
      <c r="G442" s="29"/>
      <c r="H442" s="29"/>
      <c r="I442" s="30"/>
      <c r="J442" s="30"/>
      <c r="K442" s="30"/>
      <c r="L442" s="30"/>
      <c r="M442" s="40"/>
      <c r="N442" s="40"/>
      <c r="O442" s="40"/>
      <c r="P442" s="31"/>
      <c r="Q442" s="40"/>
      <c r="R442" s="31"/>
    </row>
    <row r="443" spans="1:18" s="34" customFormat="1">
      <c r="A443" s="29"/>
      <c r="B443" s="29"/>
      <c r="C443" s="29"/>
      <c r="D443" s="29"/>
      <c r="E443" s="29"/>
      <c r="F443" s="29"/>
      <c r="G443" s="29"/>
      <c r="H443" s="29"/>
      <c r="I443" s="30"/>
      <c r="J443" s="30"/>
      <c r="K443" s="30"/>
      <c r="L443" s="30"/>
      <c r="M443" s="40"/>
      <c r="N443" s="40"/>
      <c r="O443" s="40"/>
      <c r="P443" s="31"/>
      <c r="Q443" s="40"/>
      <c r="R443" s="31"/>
    </row>
    <row r="444" spans="1:18" s="34" customFormat="1">
      <c r="A444" s="29"/>
      <c r="B444" s="29"/>
      <c r="C444" s="29"/>
      <c r="D444" s="29"/>
      <c r="E444" s="29"/>
      <c r="F444" s="29"/>
      <c r="G444" s="29"/>
      <c r="H444" s="29"/>
      <c r="I444" s="30"/>
      <c r="J444" s="30"/>
      <c r="K444" s="30"/>
      <c r="L444" s="30"/>
      <c r="M444" s="40"/>
      <c r="N444" s="40"/>
      <c r="O444" s="40"/>
      <c r="P444" s="31"/>
      <c r="Q444" s="40"/>
      <c r="R444" s="31"/>
    </row>
    <row r="445" spans="1:18" s="34" customFormat="1">
      <c r="A445" s="29"/>
      <c r="B445" s="29"/>
      <c r="C445" s="29"/>
      <c r="D445" s="29"/>
      <c r="E445" s="29"/>
      <c r="F445" s="29"/>
      <c r="G445" s="29"/>
      <c r="H445" s="29"/>
      <c r="I445" s="30"/>
      <c r="J445" s="30"/>
      <c r="K445" s="30"/>
      <c r="L445" s="30"/>
      <c r="M445" s="40"/>
      <c r="N445" s="40"/>
      <c r="O445" s="40"/>
      <c r="P445" s="31"/>
      <c r="Q445" s="40"/>
      <c r="R445" s="31"/>
    </row>
    <row r="446" spans="1:18" s="34" customFormat="1">
      <c r="A446" s="29"/>
      <c r="B446" s="29"/>
      <c r="C446" s="29"/>
      <c r="D446" s="29"/>
      <c r="E446" s="29"/>
      <c r="F446" s="29"/>
      <c r="G446" s="29"/>
      <c r="H446" s="29"/>
      <c r="I446" s="30"/>
      <c r="J446" s="30"/>
      <c r="K446" s="30"/>
      <c r="L446" s="30"/>
      <c r="M446" s="40"/>
      <c r="N446" s="40"/>
      <c r="O446" s="40"/>
      <c r="P446" s="31"/>
      <c r="Q446" s="40"/>
      <c r="R446" s="31"/>
    </row>
    <row r="447" spans="1:18" s="34" customFormat="1">
      <c r="A447" s="29"/>
      <c r="B447" s="29"/>
      <c r="C447" s="29"/>
      <c r="D447" s="29"/>
      <c r="E447" s="29"/>
      <c r="F447" s="29"/>
      <c r="G447" s="29"/>
      <c r="H447" s="29"/>
      <c r="I447" s="30"/>
      <c r="J447" s="30"/>
      <c r="K447" s="30"/>
      <c r="L447" s="30"/>
      <c r="M447" s="40"/>
      <c r="N447" s="40"/>
      <c r="O447" s="40"/>
      <c r="P447" s="31"/>
      <c r="Q447" s="40"/>
      <c r="R447" s="31"/>
    </row>
    <row r="448" spans="1:18" s="34" customFormat="1">
      <c r="A448" s="29"/>
      <c r="B448" s="29"/>
      <c r="C448" s="29"/>
      <c r="D448" s="29"/>
      <c r="E448" s="29"/>
      <c r="F448" s="29"/>
      <c r="G448" s="29"/>
      <c r="H448" s="29"/>
      <c r="I448" s="30"/>
      <c r="J448" s="30"/>
      <c r="K448" s="30"/>
      <c r="L448" s="30"/>
      <c r="M448" s="40"/>
      <c r="N448" s="40"/>
      <c r="O448" s="40"/>
      <c r="P448" s="31"/>
      <c r="Q448" s="40"/>
      <c r="R448" s="31"/>
    </row>
    <row r="449" spans="1:18" s="34" customFormat="1">
      <c r="A449" s="29"/>
      <c r="B449" s="29"/>
      <c r="C449" s="29"/>
      <c r="D449" s="29"/>
      <c r="E449" s="29"/>
      <c r="F449" s="29"/>
      <c r="G449" s="29"/>
      <c r="H449" s="29"/>
      <c r="I449" s="30"/>
      <c r="J449" s="30"/>
      <c r="K449" s="30"/>
      <c r="L449" s="30"/>
      <c r="M449" s="40"/>
      <c r="N449" s="40"/>
      <c r="O449" s="40"/>
      <c r="P449" s="31"/>
      <c r="Q449" s="40"/>
      <c r="R449" s="31"/>
    </row>
    <row r="450" spans="1:18" s="34" customFormat="1">
      <c r="A450" s="29"/>
      <c r="B450" s="29"/>
      <c r="C450" s="29"/>
      <c r="D450" s="29"/>
      <c r="E450" s="29"/>
      <c r="F450" s="29"/>
      <c r="G450" s="29"/>
      <c r="H450" s="29"/>
      <c r="I450" s="30"/>
      <c r="J450" s="30"/>
      <c r="K450" s="30"/>
      <c r="L450" s="30"/>
      <c r="M450" s="40"/>
      <c r="N450" s="40"/>
      <c r="O450" s="40"/>
      <c r="P450" s="31"/>
      <c r="Q450" s="40"/>
      <c r="R450" s="31"/>
    </row>
    <row r="451" spans="1:18" s="34" customFormat="1">
      <c r="A451" s="29"/>
      <c r="B451" s="29"/>
      <c r="C451" s="29"/>
      <c r="D451" s="29"/>
      <c r="E451" s="29"/>
      <c r="F451" s="29"/>
      <c r="G451" s="29"/>
      <c r="H451" s="29"/>
      <c r="I451" s="30"/>
      <c r="J451" s="30"/>
      <c r="K451" s="30"/>
      <c r="L451" s="30"/>
      <c r="M451" s="40"/>
      <c r="N451" s="40"/>
      <c r="O451" s="40"/>
      <c r="P451" s="31"/>
      <c r="Q451" s="40"/>
      <c r="R451" s="31"/>
    </row>
    <row r="452" spans="1:18" s="34" customFormat="1">
      <c r="A452" s="29"/>
      <c r="B452" s="29"/>
      <c r="C452" s="29"/>
      <c r="D452" s="29"/>
      <c r="E452" s="29"/>
      <c r="F452" s="29"/>
      <c r="G452" s="29"/>
      <c r="H452" s="29"/>
      <c r="I452" s="30"/>
      <c r="J452" s="30"/>
      <c r="K452" s="30"/>
      <c r="L452" s="30"/>
      <c r="M452" s="40"/>
      <c r="N452" s="40"/>
      <c r="O452" s="40"/>
      <c r="P452" s="31"/>
      <c r="Q452" s="40"/>
      <c r="R452" s="31"/>
    </row>
    <row r="453" spans="1:18" s="34" customFormat="1">
      <c r="A453" s="29"/>
      <c r="B453" s="29"/>
      <c r="C453" s="29"/>
      <c r="D453" s="29"/>
      <c r="E453" s="29"/>
      <c r="F453" s="29"/>
      <c r="G453" s="29"/>
      <c r="H453" s="29"/>
      <c r="I453" s="30"/>
      <c r="J453" s="30"/>
      <c r="K453" s="30"/>
      <c r="L453" s="30"/>
      <c r="M453" s="40"/>
      <c r="N453" s="40"/>
      <c r="O453" s="40"/>
      <c r="P453" s="31"/>
      <c r="Q453" s="40"/>
      <c r="R453" s="31"/>
    </row>
    <row r="454" spans="1:18" s="34" customFormat="1">
      <c r="A454" s="29"/>
      <c r="B454" s="29"/>
      <c r="C454" s="29"/>
      <c r="D454" s="29"/>
      <c r="E454" s="29"/>
      <c r="F454" s="29"/>
      <c r="G454" s="29"/>
      <c r="H454" s="29"/>
      <c r="I454" s="30"/>
      <c r="J454" s="30"/>
      <c r="K454" s="30"/>
      <c r="L454" s="30"/>
      <c r="M454" s="40"/>
      <c r="N454" s="40"/>
      <c r="O454" s="40"/>
      <c r="P454" s="31"/>
      <c r="Q454" s="40"/>
      <c r="R454" s="31"/>
    </row>
    <row r="455" spans="1:18" s="34" customFormat="1">
      <c r="A455" s="29"/>
      <c r="B455" s="29"/>
      <c r="C455" s="29"/>
      <c r="D455" s="29"/>
      <c r="E455" s="29"/>
      <c r="F455" s="29"/>
      <c r="G455" s="29"/>
      <c r="H455" s="29"/>
      <c r="I455" s="30"/>
      <c r="J455" s="30"/>
      <c r="K455" s="30"/>
      <c r="L455" s="30"/>
      <c r="M455" s="40"/>
      <c r="N455" s="40"/>
      <c r="O455" s="40"/>
      <c r="P455" s="31"/>
      <c r="Q455" s="40"/>
      <c r="R455" s="31"/>
    </row>
    <row r="456" spans="1:18" s="34" customFormat="1">
      <c r="A456" s="29"/>
      <c r="B456" s="29"/>
      <c r="C456" s="29"/>
      <c r="D456" s="29"/>
      <c r="E456" s="29"/>
      <c r="F456" s="29"/>
      <c r="G456" s="29"/>
      <c r="H456" s="29"/>
      <c r="I456" s="30"/>
      <c r="J456" s="30"/>
      <c r="K456" s="30"/>
      <c r="L456" s="30"/>
      <c r="M456" s="40"/>
      <c r="N456" s="40"/>
      <c r="O456" s="40"/>
      <c r="P456" s="31"/>
      <c r="Q456" s="40"/>
      <c r="R456" s="31"/>
    </row>
    <row r="457" spans="1:18" s="34" customFormat="1">
      <c r="A457" s="29"/>
      <c r="B457" s="29"/>
      <c r="C457" s="29"/>
      <c r="D457" s="29"/>
      <c r="E457" s="29"/>
      <c r="F457" s="29"/>
      <c r="G457" s="29"/>
      <c r="H457" s="29"/>
      <c r="I457" s="30"/>
      <c r="J457" s="30"/>
      <c r="K457" s="30"/>
      <c r="L457" s="30"/>
      <c r="M457" s="40"/>
      <c r="N457" s="40"/>
      <c r="O457" s="40"/>
      <c r="P457" s="31"/>
      <c r="Q457" s="40"/>
      <c r="R457" s="31"/>
    </row>
    <row r="458" spans="1:18" s="34" customFormat="1">
      <c r="A458" s="29"/>
      <c r="B458" s="29"/>
      <c r="C458" s="29"/>
      <c r="D458" s="29"/>
      <c r="E458" s="29"/>
      <c r="F458" s="29"/>
      <c r="G458" s="29"/>
      <c r="H458" s="29"/>
      <c r="I458" s="30"/>
      <c r="J458" s="30"/>
      <c r="K458" s="30"/>
      <c r="L458" s="30"/>
      <c r="M458" s="40"/>
      <c r="N458" s="40"/>
      <c r="O458" s="40"/>
      <c r="P458" s="31"/>
      <c r="Q458" s="40"/>
      <c r="R458" s="31"/>
    </row>
    <row r="459" spans="1:18" s="34" customFormat="1">
      <c r="A459" s="29"/>
      <c r="B459" s="29"/>
      <c r="C459" s="29"/>
      <c r="D459" s="29"/>
      <c r="E459" s="29"/>
      <c r="F459" s="29"/>
      <c r="G459" s="29"/>
      <c r="H459" s="29"/>
      <c r="I459" s="30"/>
      <c r="J459" s="30"/>
      <c r="K459" s="30"/>
      <c r="L459" s="30"/>
      <c r="M459" s="40"/>
      <c r="N459" s="40"/>
      <c r="O459" s="40"/>
      <c r="P459" s="31"/>
      <c r="Q459" s="40"/>
      <c r="R459" s="31"/>
    </row>
    <row r="460" spans="1:18" s="34" customFormat="1">
      <c r="A460" s="29"/>
      <c r="B460" s="29"/>
      <c r="C460" s="29"/>
      <c r="D460" s="29"/>
      <c r="E460" s="29"/>
      <c r="F460" s="29"/>
      <c r="G460" s="29"/>
      <c r="H460" s="29"/>
      <c r="I460" s="30"/>
      <c r="J460" s="30"/>
      <c r="K460" s="30"/>
      <c r="L460" s="30"/>
      <c r="M460" s="40"/>
      <c r="N460" s="40"/>
      <c r="O460" s="40"/>
      <c r="P460" s="31"/>
      <c r="Q460" s="40"/>
      <c r="R460" s="31"/>
    </row>
    <row r="461" spans="1:18" s="34" customFormat="1">
      <c r="A461" s="29"/>
      <c r="B461" s="29"/>
      <c r="C461" s="29"/>
      <c r="D461" s="29"/>
      <c r="E461" s="29"/>
      <c r="F461" s="29"/>
      <c r="G461" s="29"/>
      <c r="H461" s="29"/>
      <c r="I461" s="30"/>
      <c r="J461" s="30"/>
      <c r="K461" s="30"/>
      <c r="L461" s="30"/>
      <c r="M461" s="40"/>
      <c r="N461" s="40"/>
      <c r="O461" s="40"/>
      <c r="P461" s="31"/>
      <c r="Q461" s="40"/>
      <c r="R461" s="31"/>
    </row>
    <row r="462" spans="1:18" s="34" customFormat="1">
      <c r="A462" s="29"/>
      <c r="B462" s="29"/>
      <c r="C462" s="29"/>
      <c r="D462" s="29"/>
      <c r="E462" s="29"/>
      <c r="F462" s="29"/>
      <c r="G462" s="29"/>
      <c r="H462" s="29"/>
      <c r="I462" s="30"/>
      <c r="J462" s="30"/>
      <c r="K462" s="30"/>
      <c r="L462" s="30"/>
      <c r="M462" s="40"/>
      <c r="N462" s="40"/>
      <c r="O462" s="40"/>
      <c r="P462" s="31"/>
      <c r="Q462" s="40"/>
      <c r="R462" s="31"/>
    </row>
    <row r="463" spans="1:18" s="34" customFormat="1">
      <c r="A463" s="29"/>
      <c r="B463" s="29"/>
      <c r="C463" s="29"/>
      <c r="D463" s="29"/>
      <c r="E463" s="29"/>
      <c r="F463" s="29"/>
      <c r="G463" s="29"/>
      <c r="H463" s="29"/>
      <c r="I463" s="30"/>
      <c r="J463" s="30"/>
      <c r="K463" s="30"/>
      <c r="L463" s="30"/>
      <c r="M463" s="40"/>
      <c r="N463" s="40"/>
      <c r="O463" s="40"/>
      <c r="P463" s="31"/>
      <c r="Q463" s="40"/>
      <c r="R463" s="31"/>
    </row>
    <row r="464" spans="1:18" s="34" customFormat="1">
      <c r="A464" s="29"/>
      <c r="B464" s="29"/>
      <c r="C464" s="29"/>
      <c r="D464" s="29"/>
      <c r="E464" s="29"/>
      <c r="F464" s="29"/>
      <c r="G464" s="29"/>
      <c r="H464" s="29"/>
      <c r="I464" s="30"/>
      <c r="J464" s="30"/>
      <c r="K464" s="30"/>
      <c r="L464" s="30"/>
      <c r="M464" s="40"/>
      <c r="N464" s="40"/>
      <c r="O464" s="40"/>
      <c r="P464" s="31"/>
      <c r="Q464" s="40"/>
      <c r="R464" s="31"/>
    </row>
    <row r="465" spans="1:18" s="34" customFormat="1">
      <c r="A465" s="29"/>
      <c r="B465" s="29"/>
      <c r="C465" s="29"/>
      <c r="D465" s="29"/>
      <c r="E465" s="29"/>
      <c r="F465" s="29"/>
      <c r="G465" s="29"/>
      <c r="H465" s="29"/>
      <c r="I465" s="30"/>
      <c r="J465" s="30"/>
      <c r="K465" s="30"/>
      <c r="L465" s="30"/>
      <c r="M465" s="40"/>
      <c r="N465" s="40"/>
      <c r="O465" s="40"/>
      <c r="P465" s="31"/>
      <c r="Q465" s="40"/>
      <c r="R465" s="31"/>
    </row>
    <row r="466" spans="1:18" s="34" customFormat="1">
      <c r="A466" s="29"/>
      <c r="B466" s="29"/>
      <c r="C466" s="29"/>
      <c r="D466" s="29"/>
      <c r="E466" s="29"/>
      <c r="F466" s="29"/>
      <c r="G466" s="29"/>
      <c r="H466" s="29"/>
      <c r="I466" s="30"/>
      <c r="J466" s="30"/>
      <c r="K466" s="30"/>
      <c r="L466" s="30"/>
      <c r="M466" s="40"/>
      <c r="N466" s="40"/>
      <c r="O466" s="40"/>
      <c r="P466" s="31"/>
      <c r="Q466" s="40"/>
      <c r="R466" s="31"/>
    </row>
    <row r="467" spans="1:18" s="34" customFormat="1">
      <c r="A467" s="29"/>
      <c r="B467" s="29"/>
      <c r="C467" s="29"/>
      <c r="D467" s="29"/>
      <c r="E467" s="29"/>
      <c r="F467" s="29"/>
      <c r="G467" s="29"/>
      <c r="H467" s="29"/>
      <c r="I467" s="30"/>
      <c r="J467" s="30"/>
      <c r="K467" s="30"/>
      <c r="L467" s="30"/>
      <c r="M467" s="40"/>
      <c r="N467" s="40"/>
      <c r="O467" s="40"/>
      <c r="P467" s="31"/>
      <c r="Q467" s="40"/>
      <c r="R467" s="31"/>
    </row>
    <row r="468" spans="1:18" s="34" customFormat="1">
      <c r="A468" s="29"/>
      <c r="B468" s="29"/>
      <c r="C468" s="29"/>
      <c r="D468" s="29"/>
      <c r="E468" s="29"/>
      <c r="F468" s="29"/>
      <c r="G468" s="29"/>
      <c r="H468" s="29"/>
      <c r="I468" s="30"/>
      <c r="J468" s="30"/>
      <c r="K468" s="30"/>
      <c r="L468" s="30"/>
      <c r="M468" s="40"/>
      <c r="N468" s="40"/>
      <c r="O468" s="40"/>
      <c r="P468" s="31"/>
      <c r="Q468" s="40"/>
      <c r="R468" s="31"/>
    </row>
    <row r="469" spans="1:18" s="34" customFormat="1">
      <c r="A469" s="29"/>
      <c r="B469" s="29"/>
      <c r="C469" s="29"/>
      <c r="D469" s="29"/>
      <c r="E469" s="29"/>
      <c r="F469" s="29"/>
      <c r="G469" s="29"/>
      <c r="H469" s="29"/>
      <c r="I469" s="30"/>
      <c r="J469" s="30"/>
      <c r="K469" s="30"/>
      <c r="L469" s="30"/>
      <c r="M469" s="40"/>
      <c r="N469" s="40"/>
      <c r="O469" s="40"/>
      <c r="P469" s="31"/>
      <c r="Q469" s="40"/>
      <c r="R469" s="31"/>
    </row>
    <row r="470" spans="1:18" s="34" customFormat="1">
      <c r="A470" s="29"/>
      <c r="B470" s="29"/>
      <c r="C470" s="29"/>
      <c r="D470" s="29"/>
      <c r="E470" s="29"/>
      <c r="F470" s="29"/>
      <c r="G470" s="29"/>
      <c r="H470" s="29"/>
      <c r="I470" s="30"/>
      <c r="J470" s="30"/>
      <c r="K470" s="30"/>
      <c r="L470" s="30"/>
      <c r="M470" s="40"/>
      <c r="N470" s="40"/>
      <c r="O470" s="40"/>
      <c r="P470" s="31"/>
      <c r="Q470" s="40"/>
      <c r="R470" s="31"/>
    </row>
    <row r="471" spans="1:18" s="34" customFormat="1">
      <c r="A471" s="29"/>
      <c r="B471" s="29"/>
      <c r="C471" s="29"/>
      <c r="D471" s="29"/>
      <c r="E471" s="29"/>
      <c r="F471" s="29"/>
      <c r="G471" s="29"/>
      <c r="H471" s="29"/>
      <c r="I471" s="30"/>
      <c r="J471" s="30"/>
      <c r="K471" s="30"/>
      <c r="L471" s="30"/>
      <c r="M471" s="40"/>
      <c r="N471" s="40"/>
      <c r="O471" s="40"/>
      <c r="P471" s="31"/>
      <c r="Q471" s="40"/>
      <c r="R471" s="31"/>
    </row>
    <row r="472" spans="1:18" s="34" customFormat="1">
      <c r="A472" s="29"/>
      <c r="B472" s="29"/>
      <c r="C472" s="29"/>
      <c r="D472" s="29"/>
      <c r="E472" s="29"/>
      <c r="F472" s="29"/>
      <c r="G472" s="29"/>
      <c r="H472" s="29"/>
      <c r="I472" s="30"/>
      <c r="J472" s="30"/>
      <c r="K472" s="30"/>
      <c r="L472" s="30"/>
      <c r="M472" s="40"/>
      <c r="N472" s="40"/>
      <c r="O472" s="40"/>
      <c r="P472" s="31"/>
      <c r="Q472" s="40"/>
      <c r="R472" s="31"/>
    </row>
    <row r="473" spans="1:18" s="34" customFormat="1">
      <c r="A473" s="29"/>
      <c r="B473" s="29"/>
      <c r="C473" s="29"/>
      <c r="D473" s="29"/>
      <c r="E473" s="29"/>
      <c r="F473" s="29"/>
      <c r="G473" s="29"/>
      <c r="H473" s="29"/>
      <c r="I473" s="30"/>
      <c r="J473" s="30"/>
      <c r="K473" s="30"/>
      <c r="L473" s="30"/>
      <c r="M473" s="40"/>
      <c r="N473" s="40"/>
      <c r="O473" s="40"/>
      <c r="P473" s="31"/>
      <c r="Q473" s="40"/>
      <c r="R473" s="31"/>
    </row>
    <row r="474" spans="1:18" s="34" customFormat="1">
      <c r="A474" s="29"/>
      <c r="B474" s="29"/>
      <c r="C474" s="29"/>
      <c r="D474" s="29"/>
      <c r="E474" s="29"/>
      <c r="F474" s="29"/>
      <c r="G474" s="29"/>
      <c r="H474" s="29"/>
      <c r="I474" s="30"/>
      <c r="J474" s="30"/>
      <c r="K474" s="30"/>
      <c r="L474" s="30"/>
      <c r="M474" s="40"/>
      <c r="N474" s="40"/>
      <c r="O474" s="40"/>
      <c r="P474" s="31"/>
      <c r="Q474" s="40"/>
      <c r="R474" s="31"/>
    </row>
    <row r="475" spans="1:18" s="34" customFormat="1">
      <c r="A475" s="29"/>
      <c r="B475" s="29"/>
      <c r="C475" s="29"/>
      <c r="D475" s="29"/>
      <c r="E475" s="29"/>
      <c r="F475" s="29"/>
      <c r="G475" s="29"/>
      <c r="H475" s="29"/>
      <c r="I475" s="30"/>
      <c r="J475" s="30"/>
      <c r="K475" s="30"/>
      <c r="L475" s="30"/>
      <c r="M475" s="40"/>
      <c r="N475" s="40"/>
      <c r="O475" s="40"/>
      <c r="P475" s="31"/>
      <c r="Q475" s="40"/>
      <c r="R475" s="31"/>
    </row>
    <row r="476" spans="1:18" s="34" customFormat="1">
      <c r="A476" s="29"/>
      <c r="B476" s="29"/>
      <c r="C476" s="29"/>
      <c r="D476" s="29"/>
      <c r="E476" s="29"/>
      <c r="F476" s="29"/>
      <c r="G476" s="29"/>
      <c r="H476" s="29"/>
      <c r="I476" s="30"/>
      <c r="J476" s="30"/>
      <c r="K476" s="30"/>
      <c r="L476" s="30"/>
      <c r="M476" s="40"/>
      <c r="N476" s="40"/>
      <c r="O476" s="40"/>
      <c r="P476" s="31"/>
      <c r="Q476" s="40"/>
      <c r="R476" s="31"/>
    </row>
    <row r="477" spans="1:18" s="34" customFormat="1">
      <c r="A477" s="29"/>
      <c r="B477" s="29"/>
      <c r="C477" s="29"/>
      <c r="D477" s="29"/>
      <c r="E477" s="29"/>
      <c r="F477" s="29"/>
      <c r="G477" s="29"/>
      <c r="H477" s="29"/>
      <c r="I477" s="30"/>
      <c r="J477" s="30"/>
      <c r="K477" s="30"/>
      <c r="L477" s="30"/>
      <c r="M477" s="40"/>
      <c r="N477" s="40"/>
      <c r="O477" s="40"/>
      <c r="P477" s="31"/>
      <c r="Q477" s="40"/>
      <c r="R477" s="31"/>
    </row>
    <row r="478" spans="1:18" s="34" customFormat="1">
      <c r="A478" s="29"/>
      <c r="B478" s="29"/>
      <c r="C478" s="29"/>
      <c r="D478" s="29"/>
      <c r="E478" s="29"/>
      <c r="F478" s="29"/>
      <c r="G478" s="29"/>
      <c r="H478" s="29"/>
      <c r="I478" s="30"/>
      <c r="J478" s="30"/>
      <c r="K478" s="30"/>
      <c r="L478" s="30"/>
      <c r="M478" s="40"/>
      <c r="N478" s="40"/>
      <c r="O478" s="40"/>
      <c r="P478" s="31"/>
      <c r="Q478" s="40"/>
      <c r="R478" s="31"/>
    </row>
    <row r="479" spans="1:18" s="34" customFormat="1">
      <c r="A479" s="29"/>
      <c r="B479" s="29"/>
      <c r="C479" s="29"/>
      <c r="D479" s="29"/>
      <c r="E479" s="29"/>
      <c r="F479" s="29"/>
      <c r="G479" s="29"/>
      <c r="H479" s="29"/>
      <c r="I479" s="30"/>
      <c r="J479" s="30"/>
      <c r="K479" s="30"/>
      <c r="L479" s="30"/>
      <c r="M479" s="40"/>
      <c r="N479" s="40"/>
      <c r="O479" s="40"/>
      <c r="P479" s="31"/>
      <c r="Q479" s="40"/>
      <c r="R479" s="31"/>
    </row>
    <row r="480" spans="1:18" s="34" customFormat="1">
      <c r="A480" s="29"/>
      <c r="B480" s="29"/>
      <c r="C480" s="29"/>
      <c r="D480" s="29"/>
      <c r="E480" s="29"/>
      <c r="F480" s="29"/>
      <c r="G480" s="29"/>
      <c r="H480" s="29"/>
      <c r="I480" s="30"/>
      <c r="J480" s="30"/>
      <c r="K480" s="30"/>
      <c r="L480" s="30"/>
      <c r="M480" s="40"/>
      <c r="N480" s="40"/>
      <c r="O480" s="40"/>
      <c r="P480" s="31"/>
      <c r="Q480" s="40"/>
      <c r="R480" s="31"/>
    </row>
    <row r="481" spans="1:18" s="34" customFormat="1">
      <c r="A481" s="29"/>
      <c r="B481" s="29"/>
      <c r="C481" s="29"/>
      <c r="D481" s="29"/>
      <c r="E481" s="29"/>
      <c r="F481" s="29"/>
      <c r="G481" s="29"/>
      <c r="H481" s="29"/>
      <c r="I481" s="30"/>
      <c r="J481" s="30"/>
      <c r="K481" s="30"/>
      <c r="L481" s="30"/>
      <c r="M481" s="40"/>
      <c r="N481" s="40"/>
      <c r="O481" s="40"/>
      <c r="P481" s="31"/>
      <c r="Q481" s="40"/>
      <c r="R481" s="31"/>
    </row>
    <row r="482" spans="1:18" s="34" customFormat="1">
      <c r="A482" s="29"/>
      <c r="B482" s="29"/>
      <c r="C482" s="29"/>
      <c r="D482" s="29"/>
      <c r="E482" s="29"/>
      <c r="F482" s="29"/>
      <c r="G482" s="29"/>
      <c r="H482" s="29"/>
      <c r="I482" s="30"/>
      <c r="J482" s="30"/>
      <c r="K482" s="30"/>
      <c r="L482" s="30"/>
      <c r="M482" s="40"/>
      <c r="N482" s="40"/>
      <c r="O482" s="40"/>
      <c r="P482" s="31"/>
      <c r="Q482" s="40"/>
      <c r="R482" s="31"/>
    </row>
    <row r="483" spans="1:18" s="34" customFormat="1">
      <c r="A483" s="29"/>
      <c r="B483" s="29"/>
      <c r="C483" s="29"/>
      <c r="D483" s="29"/>
      <c r="E483" s="29"/>
      <c r="F483" s="29"/>
      <c r="G483" s="29"/>
      <c r="H483" s="29"/>
      <c r="I483" s="30"/>
      <c r="J483" s="30"/>
      <c r="K483" s="30"/>
      <c r="L483" s="30"/>
      <c r="M483" s="40"/>
      <c r="N483" s="40"/>
      <c r="O483" s="40"/>
      <c r="P483" s="31"/>
      <c r="Q483" s="40"/>
      <c r="R483" s="31"/>
    </row>
    <row r="484" spans="1:18" s="34" customFormat="1">
      <c r="A484" s="29"/>
      <c r="B484" s="29"/>
      <c r="C484" s="29"/>
      <c r="D484" s="29"/>
      <c r="E484" s="29"/>
      <c r="F484" s="29"/>
      <c r="G484" s="29"/>
      <c r="H484" s="29"/>
      <c r="I484" s="30"/>
      <c r="J484" s="30"/>
      <c r="K484" s="30"/>
      <c r="L484" s="30"/>
      <c r="M484" s="40"/>
      <c r="N484" s="40"/>
      <c r="O484" s="40"/>
      <c r="P484" s="31"/>
      <c r="Q484" s="40"/>
      <c r="R484" s="31"/>
    </row>
    <row r="485" spans="1:18" s="34" customFormat="1">
      <c r="A485" s="29"/>
      <c r="B485" s="29"/>
      <c r="C485" s="29"/>
      <c r="D485" s="29"/>
      <c r="E485" s="29"/>
      <c r="F485" s="29"/>
      <c r="G485" s="29"/>
      <c r="H485" s="29"/>
      <c r="I485" s="30"/>
      <c r="J485" s="30"/>
      <c r="K485" s="30"/>
      <c r="L485" s="30"/>
      <c r="M485" s="40"/>
      <c r="N485" s="40"/>
      <c r="O485" s="40"/>
      <c r="P485" s="31"/>
      <c r="Q485" s="40"/>
      <c r="R485" s="31"/>
    </row>
    <row r="486" spans="1:18" s="34" customFormat="1">
      <c r="A486" s="29"/>
      <c r="B486" s="29"/>
      <c r="C486" s="29"/>
      <c r="D486" s="29"/>
      <c r="E486" s="29"/>
      <c r="F486" s="29"/>
      <c r="G486" s="29"/>
      <c r="H486" s="29"/>
      <c r="I486" s="30"/>
      <c r="J486" s="30"/>
      <c r="K486" s="30"/>
      <c r="L486" s="30"/>
      <c r="M486" s="40"/>
      <c r="N486" s="40"/>
      <c r="O486" s="40"/>
      <c r="P486" s="31"/>
      <c r="Q486" s="40"/>
      <c r="R486" s="31"/>
    </row>
    <row r="487" spans="1:18" s="34" customFormat="1">
      <c r="A487" s="29"/>
      <c r="B487" s="29"/>
      <c r="C487" s="29"/>
      <c r="D487" s="29"/>
      <c r="E487" s="29"/>
      <c r="F487" s="29"/>
      <c r="G487" s="29"/>
      <c r="H487" s="29"/>
      <c r="I487" s="30"/>
      <c r="J487" s="30"/>
      <c r="K487" s="30"/>
      <c r="L487" s="30"/>
      <c r="M487" s="40"/>
      <c r="N487" s="40"/>
      <c r="O487" s="40"/>
      <c r="P487" s="31"/>
      <c r="Q487" s="40"/>
      <c r="R487" s="31"/>
    </row>
    <row r="488" spans="1:18" s="34" customFormat="1">
      <c r="A488" s="29"/>
      <c r="B488" s="29"/>
      <c r="C488" s="29"/>
      <c r="D488" s="29"/>
      <c r="E488" s="29"/>
      <c r="F488" s="29"/>
      <c r="G488" s="29"/>
      <c r="H488" s="29"/>
      <c r="I488" s="30"/>
      <c r="J488" s="30"/>
      <c r="K488" s="30"/>
      <c r="L488" s="30"/>
      <c r="M488" s="40"/>
      <c r="N488" s="40"/>
      <c r="O488" s="40"/>
      <c r="P488" s="31"/>
      <c r="Q488" s="40"/>
      <c r="R488" s="31"/>
    </row>
    <row r="489" spans="1:18" s="34" customFormat="1">
      <c r="A489" s="29"/>
      <c r="B489" s="29"/>
      <c r="C489" s="29"/>
      <c r="D489" s="29"/>
      <c r="E489" s="29"/>
      <c r="F489" s="29"/>
      <c r="G489" s="29"/>
      <c r="H489" s="29"/>
      <c r="I489" s="30"/>
      <c r="J489" s="30"/>
      <c r="K489" s="30"/>
      <c r="L489" s="30"/>
      <c r="M489" s="40"/>
      <c r="N489" s="40"/>
      <c r="O489" s="40"/>
      <c r="P489" s="31"/>
      <c r="Q489" s="40"/>
      <c r="R489" s="31"/>
    </row>
    <row r="490" spans="1:18" s="34" customFormat="1">
      <c r="A490" s="29"/>
      <c r="B490" s="29"/>
      <c r="C490" s="29"/>
      <c r="D490" s="29"/>
      <c r="E490" s="29"/>
      <c r="F490" s="29"/>
      <c r="G490" s="29"/>
      <c r="H490" s="29"/>
      <c r="I490" s="30"/>
      <c r="J490" s="30"/>
      <c r="K490" s="30"/>
      <c r="L490" s="30"/>
      <c r="M490" s="40"/>
      <c r="N490" s="40"/>
      <c r="O490" s="40"/>
      <c r="P490" s="31"/>
      <c r="Q490" s="40"/>
      <c r="R490" s="31"/>
    </row>
    <row r="491" spans="1:18" s="34" customFormat="1">
      <c r="A491" s="29"/>
      <c r="B491" s="29"/>
      <c r="C491" s="29"/>
      <c r="D491" s="29"/>
      <c r="E491" s="29"/>
      <c r="F491" s="29"/>
      <c r="G491" s="29"/>
      <c r="H491" s="29"/>
      <c r="I491" s="30"/>
      <c r="J491" s="30"/>
      <c r="K491" s="30"/>
      <c r="L491" s="30"/>
      <c r="M491" s="40"/>
      <c r="N491" s="40"/>
      <c r="O491" s="40"/>
      <c r="P491" s="31"/>
      <c r="Q491" s="40"/>
      <c r="R491" s="31"/>
    </row>
    <row r="492" spans="1:18" s="34" customFormat="1">
      <c r="A492" s="29"/>
      <c r="B492" s="29"/>
      <c r="C492" s="29"/>
      <c r="D492" s="29"/>
      <c r="E492" s="29"/>
      <c r="F492" s="29"/>
      <c r="G492" s="29"/>
      <c r="H492" s="29"/>
      <c r="I492" s="30"/>
      <c r="J492" s="30"/>
      <c r="K492" s="30"/>
      <c r="L492" s="30"/>
      <c r="M492" s="40"/>
      <c r="N492" s="40"/>
      <c r="O492" s="40"/>
      <c r="P492" s="31"/>
      <c r="Q492" s="40"/>
      <c r="R492" s="31"/>
    </row>
    <row r="493" spans="1:18" s="34" customFormat="1">
      <c r="A493" s="29"/>
      <c r="B493" s="29"/>
      <c r="C493" s="29"/>
      <c r="D493" s="29"/>
      <c r="E493" s="29"/>
      <c r="F493" s="29"/>
      <c r="G493" s="29"/>
      <c r="H493" s="29"/>
      <c r="I493" s="30"/>
      <c r="J493" s="30"/>
      <c r="K493" s="30"/>
      <c r="L493" s="30"/>
      <c r="M493" s="40"/>
      <c r="N493" s="40"/>
      <c r="O493" s="40"/>
      <c r="P493" s="31"/>
      <c r="Q493" s="40"/>
      <c r="R493" s="31"/>
    </row>
    <row r="494" spans="1:18" s="34" customFormat="1">
      <c r="A494" s="29"/>
      <c r="B494" s="29"/>
      <c r="C494" s="29"/>
      <c r="D494" s="29"/>
      <c r="E494" s="29"/>
      <c r="F494" s="29"/>
      <c r="G494" s="29"/>
      <c r="H494" s="29"/>
      <c r="I494" s="30"/>
      <c r="J494" s="30"/>
      <c r="K494" s="30"/>
      <c r="L494" s="30"/>
      <c r="M494" s="40"/>
      <c r="N494" s="40"/>
      <c r="O494" s="40"/>
      <c r="P494" s="31"/>
      <c r="Q494" s="40"/>
      <c r="R494" s="31"/>
    </row>
    <row r="495" spans="1:18" s="34" customFormat="1">
      <c r="A495" s="29"/>
      <c r="B495" s="29"/>
      <c r="C495" s="29"/>
      <c r="D495" s="29"/>
      <c r="E495" s="29"/>
      <c r="F495" s="29"/>
      <c r="G495" s="29"/>
      <c r="H495" s="29"/>
      <c r="I495" s="30"/>
      <c r="J495" s="30"/>
      <c r="K495" s="30"/>
      <c r="L495" s="30"/>
      <c r="M495" s="40"/>
      <c r="N495" s="40"/>
      <c r="O495" s="40"/>
      <c r="P495" s="31"/>
      <c r="Q495" s="40"/>
      <c r="R495" s="31"/>
    </row>
    <row r="496" spans="1:18" s="34" customFormat="1">
      <c r="A496" s="29"/>
      <c r="B496" s="29"/>
      <c r="C496" s="29"/>
      <c r="D496" s="29"/>
      <c r="E496" s="29"/>
      <c r="F496" s="29"/>
      <c r="G496" s="29"/>
      <c r="H496" s="29"/>
      <c r="I496" s="30"/>
      <c r="J496" s="30"/>
      <c r="K496" s="30"/>
      <c r="L496" s="30"/>
      <c r="M496" s="40"/>
      <c r="N496" s="40"/>
      <c r="O496" s="40"/>
      <c r="P496" s="31"/>
      <c r="Q496" s="40"/>
      <c r="R496" s="31"/>
    </row>
    <row r="497" spans="1:18" s="34" customFormat="1">
      <c r="A497" s="29"/>
      <c r="B497" s="29"/>
      <c r="C497" s="29"/>
      <c r="D497" s="29"/>
      <c r="E497" s="29"/>
      <c r="F497" s="29"/>
      <c r="G497" s="29"/>
      <c r="H497" s="29"/>
      <c r="I497" s="30"/>
      <c r="J497" s="30"/>
      <c r="K497" s="30"/>
      <c r="L497" s="30"/>
      <c r="M497" s="40"/>
      <c r="N497" s="40"/>
      <c r="O497" s="40"/>
      <c r="P497" s="31"/>
      <c r="Q497" s="40"/>
      <c r="R497" s="31"/>
    </row>
    <row r="498" spans="1:18" s="34" customFormat="1">
      <c r="A498" s="29"/>
      <c r="B498" s="29"/>
      <c r="C498" s="29"/>
      <c r="D498" s="29"/>
      <c r="E498" s="29"/>
      <c r="F498" s="29"/>
      <c r="G498" s="29"/>
      <c r="H498" s="29"/>
      <c r="I498" s="30"/>
      <c r="J498" s="30"/>
      <c r="K498" s="30"/>
      <c r="L498" s="30"/>
      <c r="M498" s="40"/>
      <c r="N498" s="40"/>
      <c r="O498" s="40"/>
      <c r="P498" s="31"/>
      <c r="Q498" s="40"/>
      <c r="R498" s="31"/>
    </row>
    <row r="499" spans="1:18" s="34" customFormat="1">
      <c r="A499" s="29"/>
      <c r="B499" s="29"/>
      <c r="C499" s="29"/>
      <c r="D499" s="29"/>
      <c r="E499" s="29"/>
      <c r="F499" s="29"/>
      <c r="G499" s="29"/>
      <c r="H499" s="29"/>
      <c r="I499" s="30"/>
      <c r="J499" s="30"/>
      <c r="K499" s="30"/>
      <c r="L499" s="30"/>
      <c r="M499" s="40"/>
      <c r="N499" s="40"/>
      <c r="O499" s="40"/>
      <c r="P499" s="31"/>
      <c r="Q499" s="40"/>
      <c r="R499" s="31"/>
    </row>
    <row r="500" spans="1:18" s="34" customFormat="1">
      <c r="A500" s="29"/>
      <c r="B500" s="29"/>
      <c r="C500" s="29"/>
      <c r="D500" s="29"/>
      <c r="E500" s="29"/>
      <c r="F500" s="29"/>
      <c r="G500" s="29"/>
      <c r="H500" s="29"/>
      <c r="I500" s="30"/>
      <c r="J500" s="30"/>
      <c r="K500" s="30"/>
      <c r="L500" s="30"/>
      <c r="M500" s="40"/>
      <c r="N500" s="40"/>
      <c r="O500" s="40"/>
      <c r="P500" s="31"/>
      <c r="Q500" s="40"/>
      <c r="R500" s="31"/>
    </row>
    <row r="501" spans="1:18" s="34" customFormat="1">
      <c r="A501" s="29"/>
      <c r="B501" s="29"/>
      <c r="C501" s="29"/>
      <c r="D501" s="29"/>
      <c r="E501" s="29"/>
      <c r="F501" s="29"/>
      <c r="G501" s="29"/>
      <c r="H501" s="29"/>
      <c r="I501" s="30"/>
      <c r="J501" s="30"/>
      <c r="K501" s="30"/>
      <c r="L501" s="30"/>
      <c r="M501" s="40"/>
      <c r="N501" s="40"/>
      <c r="O501" s="40"/>
      <c r="P501" s="31"/>
      <c r="Q501" s="40"/>
      <c r="R501" s="31"/>
    </row>
    <row r="502" spans="1:18" s="34" customFormat="1">
      <c r="A502" s="29"/>
      <c r="B502" s="29"/>
      <c r="C502" s="29"/>
      <c r="D502" s="29"/>
      <c r="E502" s="29"/>
      <c r="F502" s="29"/>
      <c r="G502" s="29"/>
      <c r="H502" s="29"/>
      <c r="I502" s="30"/>
      <c r="J502" s="30"/>
      <c r="K502" s="30"/>
      <c r="L502" s="30"/>
      <c r="M502" s="40"/>
      <c r="N502" s="40"/>
      <c r="O502" s="40"/>
      <c r="P502" s="31"/>
      <c r="Q502" s="40"/>
      <c r="R502" s="31"/>
    </row>
    <row r="503" spans="1:18" s="34" customFormat="1">
      <c r="A503" s="29"/>
      <c r="B503" s="29"/>
      <c r="C503" s="29"/>
      <c r="D503" s="29"/>
      <c r="E503" s="29"/>
      <c r="F503" s="29"/>
      <c r="G503" s="29"/>
      <c r="H503" s="29"/>
      <c r="I503" s="30"/>
      <c r="J503" s="30"/>
      <c r="K503" s="30"/>
      <c r="L503" s="30"/>
      <c r="M503" s="40"/>
      <c r="N503" s="40"/>
      <c r="O503" s="40"/>
      <c r="P503" s="31"/>
      <c r="Q503" s="40"/>
      <c r="R503" s="31"/>
    </row>
    <row r="504" spans="1:18" s="34" customFormat="1">
      <c r="A504" s="29"/>
      <c r="B504" s="29"/>
      <c r="C504" s="29"/>
      <c r="D504" s="29"/>
      <c r="E504" s="29"/>
      <c r="F504" s="29"/>
      <c r="G504" s="29"/>
      <c r="H504" s="29"/>
      <c r="I504" s="30"/>
      <c r="J504" s="30"/>
      <c r="K504" s="30"/>
      <c r="L504" s="30"/>
      <c r="M504" s="40"/>
      <c r="N504" s="40"/>
      <c r="O504" s="40"/>
      <c r="P504" s="31"/>
      <c r="Q504" s="40"/>
      <c r="R504" s="31"/>
    </row>
    <row r="505" spans="1:18" s="34" customFormat="1">
      <c r="A505" s="29"/>
      <c r="B505" s="29"/>
      <c r="C505" s="29"/>
      <c r="D505" s="29"/>
      <c r="E505" s="29"/>
      <c r="F505" s="29"/>
      <c r="G505" s="29"/>
      <c r="H505" s="29"/>
      <c r="I505" s="30"/>
      <c r="J505" s="30"/>
      <c r="K505" s="30"/>
      <c r="L505" s="30"/>
      <c r="M505" s="40"/>
      <c r="N505" s="40"/>
      <c r="O505" s="40"/>
      <c r="P505" s="31"/>
      <c r="Q505" s="40"/>
      <c r="R505" s="31"/>
    </row>
    <row r="506" spans="1:18" s="34" customFormat="1">
      <c r="A506" s="29"/>
      <c r="B506" s="29"/>
      <c r="C506" s="29"/>
      <c r="D506" s="29"/>
      <c r="E506" s="29"/>
      <c r="F506" s="29"/>
      <c r="G506" s="29"/>
      <c r="H506" s="29"/>
      <c r="I506" s="30"/>
      <c r="J506" s="30"/>
      <c r="K506" s="30"/>
      <c r="L506" s="30"/>
      <c r="M506" s="40"/>
      <c r="N506" s="40"/>
      <c r="O506" s="40"/>
      <c r="P506" s="31"/>
      <c r="Q506" s="40"/>
      <c r="R506" s="31"/>
    </row>
    <row r="507" spans="1:18" s="34" customFormat="1">
      <c r="A507" s="29"/>
      <c r="B507" s="29"/>
      <c r="C507" s="29"/>
      <c r="D507" s="29"/>
      <c r="E507" s="29"/>
      <c r="F507" s="29"/>
      <c r="G507" s="29"/>
      <c r="H507" s="29"/>
      <c r="I507" s="30"/>
      <c r="J507" s="30"/>
      <c r="K507" s="30"/>
      <c r="L507" s="30"/>
      <c r="M507" s="40"/>
      <c r="N507" s="40"/>
      <c r="O507" s="40"/>
      <c r="P507" s="31"/>
      <c r="Q507" s="40"/>
      <c r="R507" s="31"/>
    </row>
    <row r="508" spans="1:18" s="34" customFormat="1">
      <c r="A508" s="29"/>
      <c r="B508" s="29"/>
      <c r="C508" s="29"/>
      <c r="D508" s="29"/>
      <c r="E508" s="29"/>
      <c r="F508" s="29"/>
      <c r="G508" s="29"/>
      <c r="H508" s="29"/>
      <c r="I508" s="30"/>
      <c r="J508" s="30"/>
      <c r="K508" s="30"/>
      <c r="L508" s="30"/>
      <c r="M508" s="40"/>
      <c r="N508" s="40"/>
      <c r="O508" s="40"/>
      <c r="P508" s="31"/>
      <c r="Q508" s="40"/>
      <c r="R508" s="31"/>
    </row>
    <row r="509" spans="1:18" s="34" customFormat="1">
      <c r="A509" s="29"/>
      <c r="B509" s="29"/>
      <c r="C509" s="29"/>
      <c r="D509" s="29"/>
      <c r="E509" s="29"/>
      <c r="F509" s="29"/>
      <c r="G509" s="29"/>
      <c r="H509" s="29"/>
      <c r="I509" s="30"/>
      <c r="J509" s="30"/>
      <c r="K509" s="30"/>
      <c r="L509" s="30"/>
      <c r="M509" s="40"/>
      <c r="N509" s="40"/>
      <c r="O509" s="40"/>
      <c r="P509" s="31"/>
      <c r="Q509" s="40"/>
      <c r="R509" s="31"/>
    </row>
    <row r="510" spans="1:18" s="34" customFormat="1">
      <c r="A510" s="29"/>
      <c r="B510" s="29"/>
      <c r="C510" s="29"/>
      <c r="D510" s="29"/>
      <c r="E510" s="29"/>
      <c r="F510" s="29"/>
      <c r="G510" s="29"/>
      <c r="H510" s="29"/>
      <c r="I510" s="30"/>
      <c r="J510" s="30"/>
      <c r="K510" s="30"/>
      <c r="L510" s="30"/>
      <c r="M510" s="40"/>
      <c r="N510" s="40"/>
      <c r="O510" s="40"/>
      <c r="P510" s="31"/>
      <c r="Q510" s="40"/>
      <c r="R510" s="31"/>
    </row>
    <row r="511" spans="1:18" s="34" customFormat="1">
      <c r="A511" s="29"/>
      <c r="B511" s="29"/>
      <c r="C511" s="29"/>
      <c r="D511" s="29"/>
      <c r="E511" s="29"/>
      <c r="F511" s="29"/>
      <c r="G511" s="29"/>
      <c r="H511" s="29"/>
      <c r="I511" s="30"/>
      <c r="J511" s="30"/>
      <c r="K511" s="30"/>
      <c r="L511" s="30"/>
      <c r="M511" s="40"/>
      <c r="N511" s="40"/>
      <c r="O511" s="40"/>
      <c r="P511" s="31"/>
      <c r="Q511" s="40"/>
      <c r="R511" s="31"/>
    </row>
    <row r="512" spans="1:18" s="34" customFormat="1">
      <c r="A512" s="29"/>
      <c r="B512" s="29"/>
      <c r="C512" s="29"/>
      <c r="D512" s="29"/>
      <c r="E512" s="29"/>
      <c r="F512" s="29"/>
      <c r="G512" s="29"/>
      <c r="H512" s="29"/>
      <c r="I512" s="30"/>
      <c r="J512" s="30"/>
      <c r="K512" s="30"/>
      <c r="L512" s="30"/>
      <c r="M512" s="40"/>
      <c r="N512" s="40"/>
      <c r="O512" s="40"/>
      <c r="P512" s="31"/>
      <c r="Q512" s="40"/>
      <c r="R512" s="31"/>
    </row>
    <row r="513" spans="1:18" s="34" customFormat="1">
      <c r="A513" s="29"/>
      <c r="B513" s="29"/>
      <c r="C513" s="29"/>
      <c r="D513" s="29"/>
      <c r="E513" s="29"/>
      <c r="F513" s="29"/>
      <c r="G513" s="29"/>
      <c r="H513" s="29"/>
      <c r="I513" s="30"/>
      <c r="J513" s="30"/>
      <c r="K513" s="30"/>
      <c r="L513" s="30"/>
      <c r="M513" s="40"/>
      <c r="N513" s="40"/>
      <c r="O513" s="40"/>
      <c r="P513" s="31"/>
      <c r="Q513" s="40"/>
      <c r="R513" s="31"/>
    </row>
    <row r="514" spans="1:18" s="34" customFormat="1">
      <c r="A514" s="29"/>
      <c r="B514" s="29"/>
      <c r="C514" s="29"/>
      <c r="D514" s="29"/>
      <c r="E514" s="29"/>
      <c r="F514" s="29"/>
      <c r="G514" s="29"/>
      <c r="H514" s="29"/>
      <c r="I514" s="30"/>
      <c r="J514" s="30"/>
      <c r="K514" s="30"/>
      <c r="L514" s="30"/>
      <c r="M514" s="40"/>
      <c r="N514" s="40"/>
      <c r="O514" s="40"/>
      <c r="P514" s="31"/>
      <c r="Q514" s="40"/>
      <c r="R514" s="31"/>
    </row>
    <row r="515" spans="1:18" s="34" customFormat="1">
      <c r="A515" s="29"/>
      <c r="B515" s="29"/>
      <c r="C515" s="29"/>
      <c r="D515" s="29"/>
      <c r="E515" s="29"/>
      <c r="F515" s="29"/>
      <c r="G515" s="29"/>
      <c r="H515" s="29"/>
      <c r="I515" s="30"/>
      <c r="J515" s="30"/>
      <c r="K515" s="30"/>
      <c r="L515" s="30"/>
      <c r="M515" s="40"/>
      <c r="N515" s="40"/>
      <c r="O515" s="40"/>
      <c r="P515" s="31"/>
      <c r="Q515" s="40"/>
      <c r="R515" s="31"/>
    </row>
    <row r="516" spans="1:18" s="34" customFormat="1">
      <c r="A516" s="29"/>
      <c r="B516" s="29"/>
      <c r="C516" s="29"/>
      <c r="D516" s="29"/>
      <c r="E516" s="29"/>
      <c r="F516" s="29"/>
      <c r="G516" s="29"/>
      <c r="H516" s="29"/>
      <c r="I516" s="30"/>
      <c r="J516" s="30"/>
      <c r="K516" s="30"/>
      <c r="L516" s="30"/>
      <c r="M516" s="40"/>
      <c r="N516" s="40"/>
      <c r="O516" s="40"/>
      <c r="P516" s="31"/>
      <c r="Q516" s="40"/>
      <c r="R516" s="31"/>
    </row>
    <row r="517" spans="1:18" s="34" customFormat="1">
      <c r="A517" s="29"/>
      <c r="B517" s="29"/>
      <c r="C517" s="29"/>
      <c r="D517" s="29"/>
      <c r="E517" s="29"/>
      <c r="F517" s="29"/>
      <c r="G517" s="29"/>
      <c r="H517" s="29"/>
      <c r="I517" s="30"/>
      <c r="J517" s="30"/>
      <c r="K517" s="30"/>
      <c r="L517" s="30"/>
      <c r="M517" s="40"/>
      <c r="N517" s="40"/>
      <c r="O517" s="40"/>
      <c r="P517" s="31"/>
      <c r="Q517" s="40"/>
      <c r="R517" s="31"/>
    </row>
    <row r="518" spans="1:18" s="34" customFormat="1">
      <c r="A518" s="29"/>
      <c r="B518" s="29"/>
      <c r="C518" s="29"/>
      <c r="D518" s="29"/>
      <c r="E518" s="29"/>
      <c r="F518" s="29"/>
      <c r="G518" s="29"/>
      <c r="H518" s="29"/>
      <c r="I518" s="30"/>
      <c r="J518" s="30"/>
      <c r="K518" s="30"/>
      <c r="L518" s="30"/>
      <c r="M518" s="40"/>
      <c r="N518" s="40"/>
      <c r="O518" s="40"/>
      <c r="P518" s="31"/>
      <c r="Q518" s="40"/>
      <c r="R518" s="31"/>
    </row>
    <row r="519" spans="1:18" s="34" customFormat="1">
      <c r="A519" s="29"/>
      <c r="B519" s="29"/>
      <c r="C519" s="29"/>
      <c r="D519" s="29"/>
      <c r="E519" s="29"/>
      <c r="F519" s="29"/>
      <c r="G519" s="29"/>
      <c r="H519" s="29"/>
      <c r="I519" s="30"/>
      <c r="J519" s="30"/>
      <c r="K519" s="30"/>
      <c r="L519" s="30"/>
      <c r="M519" s="40"/>
      <c r="N519" s="40"/>
      <c r="O519" s="40"/>
      <c r="P519" s="31"/>
      <c r="Q519" s="40"/>
      <c r="R519" s="31"/>
    </row>
    <row r="520" spans="1:18" s="34" customFormat="1">
      <c r="A520" s="29"/>
      <c r="B520" s="29"/>
      <c r="C520" s="29"/>
      <c r="D520" s="29"/>
      <c r="E520" s="29"/>
      <c r="F520" s="29"/>
      <c r="G520" s="29"/>
      <c r="H520" s="29"/>
      <c r="I520" s="30"/>
      <c r="J520" s="30"/>
      <c r="K520" s="30"/>
      <c r="L520" s="30"/>
      <c r="M520" s="40"/>
      <c r="N520" s="40"/>
      <c r="O520" s="40"/>
      <c r="P520" s="31"/>
      <c r="Q520" s="40"/>
      <c r="R520" s="31"/>
    </row>
    <row r="521" spans="1:18" s="34" customFormat="1">
      <c r="A521" s="29"/>
      <c r="B521" s="29"/>
      <c r="C521" s="29"/>
      <c r="D521" s="29"/>
      <c r="E521" s="29"/>
      <c r="F521" s="29"/>
      <c r="G521" s="29"/>
      <c r="H521" s="29"/>
      <c r="I521" s="30"/>
      <c r="J521" s="30"/>
      <c r="K521" s="30"/>
      <c r="L521" s="30"/>
      <c r="M521" s="40"/>
      <c r="N521" s="40"/>
      <c r="O521" s="40"/>
      <c r="P521" s="31"/>
      <c r="Q521" s="40"/>
      <c r="R521" s="31"/>
    </row>
    <row r="522" spans="1:18" s="34" customFormat="1">
      <c r="A522" s="29"/>
      <c r="B522" s="29"/>
      <c r="C522" s="29"/>
      <c r="D522" s="29"/>
      <c r="E522" s="29"/>
      <c r="F522" s="29"/>
      <c r="G522" s="29"/>
      <c r="H522" s="29"/>
      <c r="I522" s="30"/>
      <c r="J522" s="30"/>
      <c r="K522" s="30"/>
      <c r="L522" s="30"/>
      <c r="M522" s="40"/>
      <c r="N522" s="40"/>
      <c r="O522" s="40"/>
      <c r="P522" s="31"/>
      <c r="Q522" s="40"/>
      <c r="R522" s="31"/>
    </row>
    <row r="523" spans="1:18" s="34" customFormat="1">
      <c r="A523" s="29"/>
      <c r="B523" s="29"/>
      <c r="C523" s="29"/>
      <c r="D523" s="29"/>
      <c r="E523" s="29"/>
      <c r="F523" s="29"/>
      <c r="G523" s="29"/>
      <c r="H523" s="29"/>
      <c r="I523" s="30"/>
      <c r="J523" s="30"/>
      <c r="K523" s="30"/>
      <c r="L523" s="30"/>
      <c r="M523" s="40"/>
      <c r="N523" s="40"/>
      <c r="O523" s="40"/>
      <c r="P523" s="31"/>
      <c r="Q523" s="40"/>
      <c r="R523" s="31"/>
    </row>
    <row r="524" spans="1:18" s="34" customFormat="1">
      <c r="A524" s="29"/>
      <c r="B524" s="29"/>
      <c r="C524" s="29"/>
      <c r="D524" s="29"/>
      <c r="E524" s="29"/>
      <c r="F524" s="29"/>
      <c r="G524" s="29"/>
      <c r="H524" s="29"/>
      <c r="I524" s="30"/>
      <c r="J524" s="30"/>
      <c r="K524" s="30"/>
      <c r="L524" s="30"/>
      <c r="M524" s="40"/>
      <c r="N524" s="40"/>
      <c r="O524" s="40"/>
      <c r="P524" s="31"/>
      <c r="Q524" s="40"/>
      <c r="R524" s="31"/>
    </row>
    <row r="525" spans="1:18" s="34" customFormat="1">
      <c r="A525" s="29"/>
      <c r="B525" s="29"/>
      <c r="C525" s="29"/>
      <c r="D525" s="29"/>
      <c r="E525" s="29"/>
      <c r="F525" s="29"/>
      <c r="G525" s="29"/>
      <c r="H525" s="29"/>
      <c r="I525" s="30"/>
      <c r="J525" s="30"/>
      <c r="K525" s="30"/>
      <c r="L525" s="30"/>
      <c r="M525" s="40"/>
      <c r="N525" s="40"/>
      <c r="O525" s="40"/>
      <c r="P525" s="31"/>
      <c r="Q525" s="40"/>
      <c r="R525" s="31"/>
    </row>
    <row r="526" spans="1:18" s="34" customFormat="1">
      <c r="A526" s="29"/>
      <c r="B526" s="29"/>
      <c r="C526" s="29"/>
      <c r="D526" s="29"/>
      <c r="E526" s="29"/>
      <c r="F526" s="29"/>
      <c r="G526" s="29"/>
      <c r="H526" s="29"/>
      <c r="I526" s="30"/>
      <c r="J526" s="30"/>
      <c r="K526" s="30"/>
      <c r="L526" s="30"/>
      <c r="M526" s="40"/>
      <c r="N526" s="40"/>
      <c r="O526" s="40"/>
      <c r="P526" s="31"/>
      <c r="Q526" s="40"/>
      <c r="R526" s="31"/>
    </row>
    <row r="527" spans="1:18" s="34" customFormat="1">
      <c r="A527" s="29"/>
      <c r="B527" s="29"/>
      <c r="C527" s="29"/>
      <c r="D527" s="29"/>
      <c r="E527" s="29"/>
      <c r="F527" s="29"/>
      <c r="G527" s="29"/>
      <c r="H527" s="29"/>
      <c r="I527" s="30"/>
      <c r="J527" s="30"/>
      <c r="K527" s="30"/>
      <c r="L527" s="30"/>
      <c r="M527" s="40"/>
      <c r="N527" s="40"/>
      <c r="O527" s="40"/>
      <c r="P527" s="31"/>
      <c r="Q527" s="40"/>
      <c r="R527" s="31"/>
    </row>
    <row r="528" spans="1:18" s="34" customFormat="1">
      <c r="A528" s="29"/>
      <c r="B528" s="29"/>
      <c r="C528" s="29"/>
      <c r="D528" s="29"/>
      <c r="E528" s="29"/>
      <c r="F528" s="29"/>
      <c r="G528" s="29"/>
      <c r="H528" s="29"/>
      <c r="I528" s="30"/>
      <c r="J528" s="30"/>
      <c r="K528" s="30"/>
      <c r="L528" s="30"/>
      <c r="M528" s="40"/>
      <c r="N528" s="40"/>
      <c r="O528" s="40"/>
      <c r="P528" s="31"/>
      <c r="Q528" s="40"/>
      <c r="R528" s="31"/>
    </row>
    <row r="529" spans="1:18" s="34" customFormat="1">
      <c r="A529" s="29"/>
      <c r="B529" s="29"/>
      <c r="C529" s="29"/>
      <c r="D529" s="29"/>
      <c r="E529" s="29"/>
      <c r="F529" s="29"/>
      <c r="G529" s="29"/>
      <c r="H529" s="29"/>
      <c r="I529" s="30"/>
      <c r="J529" s="30"/>
      <c r="K529" s="30"/>
      <c r="L529" s="30"/>
      <c r="M529" s="40"/>
      <c r="N529" s="40"/>
      <c r="O529" s="40"/>
      <c r="P529" s="31"/>
      <c r="Q529" s="40"/>
      <c r="R529" s="31"/>
    </row>
    <row r="530" spans="1:18" s="34" customFormat="1">
      <c r="A530" s="29"/>
      <c r="B530" s="29"/>
      <c r="C530" s="29"/>
      <c r="D530" s="29"/>
      <c r="E530" s="29"/>
      <c r="F530" s="29"/>
      <c r="G530" s="29"/>
      <c r="H530" s="29"/>
      <c r="I530" s="30"/>
      <c r="J530" s="30"/>
      <c r="K530" s="30"/>
      <c r="L530" s="30"/>
      <c r="M530" s="40"/>
      <c r="N530" s="40"/>
      <c r="O530" s="40"/>
      <c r="P530" s="31"/>
      <c r="Q530" s="40"/>
      <c r="R530" s="31"/>
    </row>
    <row r="531" spans="1:18" s="34" customFormat="1">
      <c r="A531" s="29"/>
      <c r="B531" s="29"/>
      <c r="C531" s="29"/>
      <c r="D531" s="29"/>
      <c r="E531" s="29"/>
      <c r="F531" s="29"/>
      <c r="G531" s="29"/>
      <c r="H531" s="29"/>
      <c r="I531" s="30"/>
      <c r="J531" s="30"/>
      <c r="K531" s="30"/>
      <c r="L531" s="30"/>
      <c r="M531" s="40"/>
      <c r="N531" s="40"/>
      <c r="O531" s="40"/>
      <c r="P531" s="31"/>
      <c r="Q531" s="40"/>
      <c r="R531" s="31"/>
    </row>
    <row r="532" spans="1:18" s="34" customFormat="1">
      <c r="A532" s="29"/>
      <c r="B532" s="29"/>
      <c r="C532" s="29"/>
      <c r="D532" s="29"/>
      <c r="E532" s="29"/>
      <c r="F532" s="29"/>
      <c r="G532" s="29"/>
      <c r="H532" s="29"/>
      <c r="I532" s="30"/>
      <c r="J532" s="30"/>
      <c r="K532" s="30"/>
      <c r="L532" s="30"/>
      <c r="M532" s="40"/>
      <c r="N532" s="40"/>
      <c r="O532" s="40"/>
      <c r="P532" s="31"/>
      <c r="Q532" s="40"/>
      <c r="R532" s="31"/>
    </row>
    <row r="533" spans="1:18" s="34" customFormat="1">
      <c r="A533" s="29"/>
      <c r="B533" s="29"/>
      <c r="C533" s="29"/>
      <c r="D533" s="29"/>
      <c r="E533" s="29"/>
      <c r="F533" s="29"/>
      <c r="G533" s="29"/>
      <c r="H533" s="29"/>
      <c r="I533" s="30"/>
      <c r="J533" s="30"/>
      <c r="K533" s="30"/>
      <c r="L533" s="30"/>
      <c r="M533" s="40"/>
      <c r="N533" s="40"/>
      <c r="O533" s="40"/>
      <c r="P533" s="31"/>
      <c r="Q533" s="40"/>
      <c r="R533" s="31"/>
    </row>
    <row r="534" spans="1:18" s="34" customFormat="1">
      <c r="A534" s="29"/>
      <c r="B534" s="29"/>
      <c r="C534" s="29"/>
      <c r="D534" s="29"/>
      <c r="E534" s="29"/>
      <c r="F534" s="29"/>
      <c r="G534" s="29"/>
      <c r="H534" s="29"/>
      <c r="I534" s="30"/>
      <c r="J534" s="30"/>
      <c r="K534" s="30"/>
      <c r="L534" s="30"/>
      <c r="M534" s="40"/>
      <c r="N534" s="40"/>
      <c r="O534" s="40"/>
      <c r="P534" s="31"/>
      <c r="Q534" s="40"/>
      <c r="R534" s="31"/>
    </row>
    <row r="535" spans="1:18" s="34" customFormat="1">
      <c r="A535" s="29"/>
      <c r="B535" s="29"/>
      <c r="C535" s="29"/>
      <c r="D535" s="29"/>
      <c r="E535" s="29"/>
      <c r="F535" s="29"/>
      <c r="G535" s="29"/>
      <c r="H535" s="29"/>
      <c r="I535" s="30"/>
      <c r="J535" s="30"/>
      <c r="K535" s="30"/>
      <c r="L535" s="30"/>
      <c r="M535" s="40"/>
      <c r="N535" s="40"/>
      <c r="O535" s="40"/>
      <c r="P535" s="31"/>
      <c r="Q535" s="40"/>
      <c r="R535" s="31"/>
    </row>
    <row r="536" spans="1:18" s="34" customFormat="1">
      <c r="A536" s="29"/>
      <c r="B536" s="29"/>
      <c r="C536" s="29"/>
      <c r="D536" s="29"/>
      <c r="E536" s="29"/>
      <c r="F536" s="29"/>
      <c r="G536" s="29"/>
      <c r="H536" s="29"/>
      <c r="I536" s="30"/>
      <c r="J536" s="30"/>
      <c r="K536" s="30"/>
      <c r="L536" s="30"/>
      <c r="M536" s="40"/>
      <c r="N536" s="40"/>
      <c r="O536" s="40"/>
      <c r="P536" s="31"/>
      <c r="Q536" s="40"/>
      <c r="R536" s="31"/>
    </row>
    <row r="537" spans="1:18" s="34" customFormat="1">
      <c r="A537" s="29"/>
      <c r="B537" s="29"/>
      <c r="C537" s="29"/>
      <c r="D537" s="29"/>
      <c r="E537" s="29"/>
      <c r="F537" s="29"/>
      <c r="G537" s="29"/>
      <c r="H537" s="29"/>
      <c r="I537" s="30"/>
      <c r="J537" s="30"/>
      <c r="K537" s="30"/>
      <c r="L537" s="30"/>
      <c r="M537" s="40"/>
      <c r="N537" s="40"/>
      <c r="O537" s="40"/>
      <c r="P537" s="31"/>
      <c r="Q537" s="40"/>
      <c r="R537" s="31"/>
    </row>
    <row r="538" spans="1:18" s="34" customFormat="1">
      <c r="A538" s="29"/>
      <c r="B538" s="29"/>
      <c r="C538" s="29"/>
      <c r="D538" s="29"/>
      <c r="E538" s="29"/>
      <c r="F538" s="29"/>
      <c r="G538" s="29"/>
      <c r="H538" s="29"/>
      <c r="I538" s="30"/>
      <c r="J538" s="30"/>
      <c r="K538" s="30"/>
      <c r="L538" s="30"/>
      <c r="M538" s="40"/>
      <c r="N538" s="40"/>
      <c r="O538" s="40"/>
      <c r="P538" s="31"/>
      <c r="Q538" s="40"/>
      <c r="R538" s="31"/>
    </row>
    <row r="539" spans="1:18" s="34" customFormat="1">
      <c r="A539" s="29"/>
      <c r="B539" s="29"/>
      <c r="C539" s="29"/>
      <c r="D539" s="29"/>
      <c r="E539" s="29"/>
      <c r="F539" s="29"/>
      <c r="G539" s="29"/>
      <c r="H539" s="29"/>
      <c r="I539" s="30"/>
      <c r="J539" s="30"/>
      <c r="K539" s="30"/>
      <c r="L539" s="30"/>
      <c r="M539" s="40"/>
      <c r="N539" s="40"/>
      <c r="O539" s="40"/>
      <c r="P539" s="31"/>
      <c r="Q539" s="40"/>
      <c r="R539" s="31"/>
    </row>
    <row r="540" spans="1:18" s="34" customFormat="1">
      <c r="A540" s="29"/>
      <c r="B540" s="29"/>
      <c r="C540" s="29"/>
      <c r="D540" s="29"/>
      <c r="E540" s="29"/>
      <c r="F540" s="29"/>
      <c r="G540" s="29"/>
      <c r="H540" s="29"/>
      <c r="I540" s="30"/>
      <c r="J540" s="30"/>
      <c r="K540" s="30"/>
      <c r="L540" s="30"/>
      <c r="M540" s="40"/>
      <c r="N540" s="40"/>
      <c r="O540" s="40"/>
      <c r="P540" s="31"/>
      <c r="Q540" s="40"/>
      <c r="R540" s="31"/>
    </row>
    <row r="541" spans="1:18" s="34" customFormat="1">
      <c r="A541" s="29"/>
      <c r="B541" s="29"/>
      <c r="C541" s="29"/>
      <c r="D541" s="29"/>
      <c r="E541" s="29"/>
      <c r="F541" s="29"/>
      <c r="G541" s="29"/>
      <c r="H541" s="29"/>
      <c r="I541" s="30"/>
      <c r="J541" s="30"/>
      <c r="K541" s="30"/>
      <c r="L541" s="30"/>
      <c r="M541" s="40"/>
      <c r="N541" s="40"/>
      <c r="O541" s="40"/>
      <c r="P541" s="31"/>
      <c r="Q541" s="40"/>
      <c r="R541" s="31"/>
    </row>
    <row r="542" spans="1:18" s="34" customFormat="1">
      <c r="A542" s="29"/>
      <c r="B542" s="29"/>
      <c r="C542" s="29"/>
      <c r="D542" s="29"/>
      <c r="E542" s="29"/>
      <c r="F542" s="29"/>
      <c r="G542" s="29"/>
      <c r="H542" s="29"/>
      <c r="I542" s="30"/>
      <c r="J542" s="30"/>
      <c r="K542" s="30"/>
      <c r="L542" s="30"/>
      <c r="M542" s="40"/>
      <c r="N542" s="40"/>
      <c r="O542" s="40"/>
      <c r="P542" s="31"/>
      <c r="Q542" s="40"/>
      <c r="R542" s="31"/>
    </row>
    <row r="543" spans="1:18" s="34" customFormat="1">
      <c r="A543" s="29"/>
      <c r="B543" s="29"/>
      <c r="C543" s="29"/>
      <c r="D543" s="29"/>
      <c r="E543" s="29"/>
      <c r="F543" s="29"/>
      <c r="G543" s="29"/>
      <c r="H543" s="29"/>
      <c r="I543" s="30"/>
      <c r="J543" s="30"/>
      <c r="K543" s="30"/>
      <c r="L543" s="30"/>
      <c r="M543" s="40"/>
      <c r="N543" s="40"/>
      <c r="O543" s="40"/>
      <c r="P543" s="31"/>
      <c r="Q543" s="40"/>
      <c r="R543" s="31"/>
    </row>
    <row r="544" spans="1:18" s="34" customFormat="1">
      <c r="A544" s="29"/>
      <c r="B544" s="29"/>
      <c r="C544" s="29"/>
      <c r="D544" s="29"/>
      <c r="E544" s="29"/>
      <c r="F544" s="29"/>
      <c r="G544" s="29"/>
      <c r="H544" s="29"/>
      <c r="I544" s="30"/>
      <c r="J544" s="30"/>
      <c r="K544" s="30"/>
      <c r="L544" s="30"/>
      <c r="M544" s="40"/>
      <c r="N544" s="40"/>
      <c r="O544" s="40"/>
      <c r="P544" s="31"/>
      <c r="Q544" s="40"/>
      <c r="R544" s="31"/>
    </row>
    <row r="545" spans="1:18" s="34" customFormat="1">
      <c r="A545" s="29"/>
      <c r="B545" s="29"/>
      <c r="C545" s="29"/>
      <c r="D545" s="29"/>
      <c r="E545" s="29"/>
      <c r="F545" s="29"/>
      <c r="G545" s="29"/>
      <c r="H545" s="29"/>
      <c r="I545" s="30"/>
      <c r="J545" s="30"/>
      <c r="K545" s="30"/>
      <c r="L545" s="30"/>
      <c r="M545" s="40"/>
      <c r="N545" s="40"/>
      <c r="O545" s="40"/>
      <c r="P545" s="31"/>
      <c r="Q545" s="40"/>
      <c r="R545" s="31"/>
    </row>
    <row r="546" spans="1:18" s="34" customFormat="1">
      <c r="A546" s="29"/>
      <c r="B546" s="29"/>
      <c r="C546" s="29"/>
      <c r="D546" s="29"/>
      <c r="E546" s="29"/>
      <c r="F546" s="29"/>
      <c r="G546" s="29"/>
      <c r="H546" s="29"/>
      <c r="I546" s="30"/>
      <c r="J546" s="30"/>
      <c r="K546" s="30"/>
      <c r="L546" s="30"/>
      <c r="M546" s="40"/>
      <c r="N546" s="40"/>
      <c r="O546" s="40"/>
      <c r="P546" s="31"/>
      <c r="Q546" s="40"/>
      <c r="R546" s="31"/>
    </row>
    <row r="547" spans="1:18" s="34" customFormat="1">
      <c r="A547" s="29"/>
      <c r="B547" s="29"/>
      <c r="C547" s="29"/>
      <c r="D547" s="29"/>
      <c r="E547" s="29"/>
      <c r="F547" s="29"/>
      <c r="G547" s="29"/>
      <c r="H547" s="29"/>
      <c r="I547" s="30"/>
      <c r="J547" s="30"/>
      <c r="K547" s="30"/>
      <c r="L547" s="30"/>
      <c r="M547" s="40"/>
      <c r="N547" s="40"/>
      <c r="O547" s="40"/>
      <c r="P547" s="31"/>
      <c r="Q547" s="40"/>
      <c r="R547" s="31"/>
    </row>
    <row r="548" spans="1:18" s="34" customFormat="1">
      <c r="A548" s="29"/>
      <c r="B548" s="29"/>
      <c r="C548" s="29"/>
      <c r="D548" s="29"/>
      <c r="E548" s="29"/>
      <c r="F548" s="29"/>
      <c r="G548" s="29"/>
      <c r="H548" s="29"/>
      <c r="I548" s="30"/>
      <c r="J548" s="30"/>
      <c r="K548" s="30"/>
      <c r="L548" s="30"/>
      <c r="M548" s="40"/>
      <c r="N548" s="40"/>
      <c r="O548" s="40"/>
      <c r="P548" s="31"/>
      <c r="Q548" s="40"/>
      <c r="R548" s="31"/>
    </row>
    <row r="549" spans="1:18" s="34" customFormat="1">
      <c r="A549" s="29"/>
      <c r="B549" s="29"/>
      <c r="C549" s="29"/>
      <c r="D549" s="29"/>
      <c r="E549" s="29"/>
      <c r="F549" s="29"/>
      <c r="G549" s="29"/>
      <c r="H549" s="29"/>
      <c r="I549" s="30"/>
      <c r="J549" s="30"/>
      <c r="K549" s="30"/>
      <c r="L549" s="30"/>
      <c r="M549" s="40"/>
      <c r="N549" s="40"/>
      <c r="O549" s="40"/>
      <c r="P549" s="31"/>
      <c r="Q549" s="40"/>
      <c r="R549" s="31"/>
    </row>
    <row r="550" spans="1:18" s="34" customFormat="1">
      <c r="A550" s="29"/>
      <c r="B550" s="29"/>
      <c r="C550" s="29"/>
      <c r="D550" s="29"/>
      <c r="E550" s="29"/>
      <c r="F550" s="29"/>
      <c r="G550" s="29"/>
      <c r="H550" s="29"/>
      <c r="I550" s="30"/>
      <c r="J550" s="30"/>
      <c r="K550" s="30"/>
      <c r="L550" s="30"/>
      <c r="M550" s="40"/>
      <c r="N550" s="40"/>
      <c r="O550" s="40"/>
      <c r="P550" s="31"/>
      <c r="Q550" s="40"/>
      <c r="R550" s="31"/>
    </row>
    <row r="551" spans="1:18" s="34" customFormat="1">
      <c r="A551" s="29"/>
      <c r="B551" s="29"/>
      <c r="C551" s="29"/>
      <c r="D551" s="29"/>
      <c r="E551" s="29"/>
      <c r="F551" s="29"/>
      <c r="G551" s="29"/>
      <c r="H551" s="29"/>
      <c r="I551" s="30"/>
      <c r="J551" s="30"/>
      <c r="K551" s="30"/>
      <c r="L551" s="30"/>
      <c r="M551" s="40"/>
      <c r="N551" s="40"/>
      <c r="O551" s="40"/>
      <c r="P551" s="31"/>
      <c r="Q551" s="40"/>
      <c r="R551" s="31"/>
    </row>
    <row r="552" spans="1:18" s="34" customFormat="1">
      <c r="A552" s="29"/>
      <c r="B552" s="29"/>
      <c r="C552" s="29"/>
      <c r="D552" s="29"/>
      <c r="E552" s="29"/>
      <c r="F552" s="29"/>
      <c r="G552" s="29"/>
      <c r="H552" s="29"/>
      <c r="I552" s="30"/>
      <c r="J552" s="30"/>
      <c r="K552" s="30"/>
      <c r="L552" s="30"/>
      <c r="M552" s="40"/>
      <c r="N552" s="40"/>
      <c r="O552" s="40"/>
      <c r="P552" s="31"/>
      <c r="Q552" s="40"/>
      <c r="R552" s="31"/>
    </row>
    <row r="553" spans="1:18" s="34" customFormat="1">
      <c r="A553" s="29"/>
      <c r="B553" s="29"/>
      <c r="C553" s="29"/>
      <c r="D553" s="29"/>
      <c r="E553" s="29"/>
      <c r="F553" s="29"/>
      <c r="G553" s="29"/>
      <c r="H553" s="29"/>
      <c r="I553" s="30"/>
      <c r="J553" s="30"/>
      <c r="K553" s="30"/>
      <c r="L553" s="30"/>
      <c r="M553" s="40"/>
      <c r="N553" s="40"/>
      <c r="O553" s="40"/>
      <c r="P553" s="31"/>
      <c r="Q553" s="40"/>
      <c r="R553" s="31"/>
    </row>
    <row r="554" spans="1:18" s="34" customFormat="1">
      <c r="A554" s="29"/>
      <c r="B554" s="29"/>
      <c r="C554" s="29"/>
      <c r="D554" s="29"/>
      <c r="E554" s="29"/>
      <c r="F554" s="29"/>
      <c r="G554" s="29"/>
      <c r="H554" s="29"/>
      <c r="I554" s="30"/>
      <c r="J554" s="30"/>
      <c r="K554" s="30"/>
      <c r="L554" s="30"/>
      <c r="M554" s="40"/>
      <c r="N554" s="40"/>
      <c r="O554" s="40"/>
      <c r="P554" s="31"/>
      <c r="Q554" s="40"/>
      <c r="R554" s="31"/>
    </row>
    <row r="555" spans="1:18" s="34" customFormat="1">
      <c r="A555" s="29"/>
      <c r="B555" s="29"/>
      <c r="C555" s="29"/>
      <c r="D555" s="29"/>
      <c r="E555" s="29"/>
      <c r="F555" s="29"/>
      <c r="G555" s="29"/>
      <c r="H555" s="29"/>
      <c r="I555" s="30"/>
      <c r="J555" s="30"/>
      <c r="K555" s="30"/>
      <c r="L555" s="30"/>
      <c r="M555" s="40"/>
      <c r="N555" s="40"/>
      <c r="O555" s="40"/>
      <c r="P555" s="31"/>
      <c r="Q555" s="40"/>
      <c r="R555" s="31"/>
    </row>
    <row r="556" spans="1:18" s="34" customFormat="1">
      <c r="A556" s="29"/>
      <c r="B556" s="29"/>
      <c r="C556" s="29"/>
      <c r="D556" s="29"/>
      <c r="E556" s="29"/>
      <c r="F556" s="29"/>
      <c r="G556" s="29"/>
      <c r="H556" s="29"/>
      <c r="I556" s="30"/>
      <c r="J556" s="30"/>
      <c r="K556" s="30"/>
      <c r="L556" s="30"/>
      <c r="M556" s="40"/>
      <c r="N556" s="40"/>
      <c r="O556" s="40"/>
      <c r="P556" s="31"/>
      <c r="Q556" s="40"/>
      <c r="R556" s="31"/>
    </row>
    <row r="557" spans="1:18" s="34" customFormat="1">
      <c r="A557" s="29"/>
      <c r="B557" s="29"/>
      <c r="C557" s="29"/>
      <c r="D557" s="29"/>
      <c r="E557" s="29"/>
      <c r="F557" s="29"/>
      <c r="G557" s="29"/>
      <c r="H557" s="29"/>
      <c r="I557" s="30"/>
      <c r="J557" s="30"/>
      <c r="K557" s="30"/>
      <c r="L557" s="30"/>
      <c r="M557" s="40"/>
      <c r="N557" s="40"/>
      <c r="O557" s="40"/>
      <c r="P557" s="31"/>
      <c r="Q557" s="40"/>
      <c r="R557" s="31"/>
    </row>
    <row r="558" spans="1:18" s="34" customFormat="1">
      <c r="A558" s="29"/>
      <c r="B558" s="29"/>
      <c r="C558" s="29"/>
      <c r="D558" s="29"/>
      <c r="E558" s="29"/>
      <c r="F558" s="29"/>
      <c r="G558" s="29"/>
      <c r="H558" s="29"/>
      <c r="I558" s="30"/>
      <c r="J558" s="30"/>
      <c r="K558" s="30"/>
      <c r="L558" s="30"/>
      <c r="M558" s="40"/>
      <c r="N558" s="40"/>
      <c r="O558" s="40"/>
      <c r="P558" s="31"/>
      <c r="Q558" s="40"/>
      <c r="R558" s="31"/>
    </row>
    <row r="559" spans="1:18" s="34" customFormat="1">
      <c r="A559" s="29"/>
      <c r="B559" s="29"/>
      <c r="C559" s="29"/>
      <c r="D559" s="29"/>
      <c r="E559" s="29"/>
      <c r="F559" s="29"/>
      <c r="G559" s="29"/>
      <c r="H559" s="29"/>
      <c r="I559" s="30"/>
      <c r="J559" s="30"/>
      <c r="K559" s="30"/>
      <c r="L559" s="30"/>
      <c r="M559" s="40"/>
      <c r="N559" s="40"/>
      <c r="O559" s="40"/>
      <c r="P559" s="31"/>
      <c r="Q559" s="40"/>
      <c r="R559" s="31"/>
    </row>
    <row r="560" spans="1:18" s="34" customFormat="1">
      <c r="A560" s="29"/>
      <c r="B560" s="29"/>
      <c r="C560" s="29"/>
      <c r="D560" s="29"/>
      <c r="E560" s="29"/>
      <c r="F560" s="29"/>
      <c r="G560" s="29"/>
      <c r="H560" s="29"/>
      <c r="I560" s="30"/>
      <c r="J560" s="30"/>
      <c r="K560" s="30"/>
      <c r="L560" s="30"/>
      <c r="M560" s="40"/>
      <c r="N560" s="40"/>
      <c r="O560" s="40"/>
      <c r="P560" s="31"/>
      <c r="Q560" s="40"/>
      <c r="R560" s="31"/>
    </row>
    <row r="561" spans="1:18" s="34" customFormat="1">
      <c r="A561" s="29"/>
      <c r="B561" s="29"/>
      <c r="C561" s="29"/>
      <c r="D561" s="29"/>
      <c r="E561" s="29"/>
      <c r="F561" s="29"/>
      <c r="G561" s="29"/>
      <c r="H561" s="29"/>
      <c r="I561" s="30"/>
      <c r="J561" s="30"/>
      <c r="K561" s="30"/>
      <c r="L561" s="30"/>
      <c r="M561" s="40"/>
      <c r="N561" s="40"/>
      <c r="O561" s="40"/>
      <c r="P561" s="31"/>
      <c r="Q561" s="40"/>
      <c r="R561" s="31"/>
    </row>
    <row r="562" spans="1:18" s="34" customFormat="1">
      <c r="A562" s="29"/>
      <c r="B562" s="29"/>
      <c r="C562" s="29"/>
      <c r="D562" s="29"/>
      <c r="E562" s="29"/>
      <c r="F562" s="29"/>
      <c r="G562" s="29"/>
      <c r="H562" s="29"/>
      <c r="I562" s="30"/>
      <c r="J562" s="30"/>
      <c r="K562" s="30"/>
      <c r="L562" s="30"/>
      <c r="M562" s="40"/>
      <c r="N562" s="40"/>
      <c r="O562" s="40"/>
      <c r="P562" s="31"/>
      <c r="Q562" s="40"/>
      <c r="R562" s="31"/>
    </row>
    <row r="563" spans="1:18" s="34" customFormat="1">
      <c r="A563" s="29"/>
      <c r="B563" s="29"/>
      <c r="C563" s="29"/>
      <c r="D563" s="29"/>
      <c r="E563" s="29"/>
      <c r="F563" s="29"/>
      <c r="G563" s="29"/>
      <c r="H563" s="29"/>
      <c r="I563" s="30"/>
      <c r="J563" s="30"/>
      <c r="K563" s="30"/>
      <c r="L563" s="30"/>
      <c r="M563" s="40"/>
      <c r="N563" s="40"/>
      <c r="O563" s="40"/>
      <c r="P563" s="31"/>
      <c r="Q563" s="40"/>
      <c r="R563" s="31"/>
    </row>
    <row r="564" spans="1:18" s="34" customFormat="1">
      <c r="A564" s="29"/>
      <c r="B564" s="29"/>
      <c r="C564" s="29"/>
      <c r="D564" s="29"/>
      <c r="E564" s="29"/>
      <c r="F564" s="29"/>
      <c r="G564" s="29"/>
      <c r="H564" s="29"/>
      <c r="I564" s="30"/>
      <c r="J564" s="30"/>
      <c r="K564" s="30"/>
      <c r="L564" s="30"/>
      <c r="M564" s="40"/>
      <c r="N564" s="40"/>
      <c r="O564" s="40"/>
      <c r="P564" s="31"/>
      <c r="Q564" s="40"/>
      <c r="R564" s="31"/>
    </row>
    <row r="565" spans="1:18" s="34" customFormat="1">
      <c r="A565" s="29"/>
      <c r="B565" s="29"/>
      <c r="C565" s="29"/>
      <c r="D565" s="29"/>
      <c r="E565" s="29"/>
      <c r="F565" s="29"/>
      <c r="G565" s="29"/>
      <c r="H565" s="29"/>
      <c r="I565" s="30"/>
      <c r="J565" s="30"/>
      <c r="K565" s="30"/>
      <c r="L565" s="30"/>
      <c r="M565" s="40"/>
      <c r="N565" s="40"/>
      <c r="O565" s="40"/>
      <c r="P565" s="31"/>
      <c r="Q565" s="40"/>
      <c r="R565" s="31"/>
    </row>
    <row r="566" spans="1:18" s="34" customFormat="1">
      <c r="A566" s="29"/>
      <c r="B566" s="29"/>
      <c r="C566" s="29"/>
      <c r="D566" s="29"/>
      <c r="E566" s="29"/>
      <c r="F566" s="29"/>
      <c r="G566" s="29"/>
      <c r="H566" s="29"/>
      <c r="I566" s="30"/>
      <c r="J566" s="30"/>
      <c r="K566" s="30"/>
      <c r="L566" s="30"/>
      <c r="M566" s="40"/>
      <c r="N566" s="40"/>
      <c r="O566" s="40"/>
      <c r="P566" s="31"/>
      <c r="Q566" s="40"/>
      <c r="R566" s="31"/>
    </row>
    <row r="567" spans="1:18" s="34" customFormat="1">
      <c r="A567" s="29"/>
      <c r="B567" s="29"/>
      <c r="C567" s="29"/>
      <c r="D567" s="29"/>
      <c r="E567" s="29"/>
      <c r="F567" s="29"/>
      <c r="G567" s="29"/>
      <c r="H567" s="29"/>
      <c r="I567" s="30"/>
      <c r="J567" s="30"/>
      <c r="K567" s="30"/>
      <c r="L567" s="30"/>
      <c r="M567" s="40"/>
      <c r="N567" s="40"/>
      <c r="O567" s="40"/>
      <c r="P567" s="31"/>
      <c r="Q567" s="40"/>
      <c r="R567" s="31"/>
    </row>
    <row r="568" spans="1:18" s="34" customFormat="1">
      <c r="A568" s="29"/>
      <c r="B568" s="29"/>
      <c r="C568" s="29"/>
      <c r="D568" s="29"/>
      <c r="E568" s="29"/>
      <c r="F568" s="29"/>
      <c r="G568" s="29"/>
      <c r="H568" s="29"/>
      <c r="I568" s="30"/>
      <c r="J568" s="30"/>
      <c r="K568" s="30"/>
      <c r="L568" s="30"/>
      <c r="M568" s="40"/>
      <c r="N568" s="40"/>
      <c r="O568" s="40"/>
      <c r="P568" s="31"/>
      <c r="Q568" s="40"/>
      <c r="R568" s="31"/>
    </row>
    <row r="569" spans="1:18" s="34" customFormat="1">
      <c r="A569" s="29"/>
      <c r="B569" s="29"/>
      <c r="C569" s="29"/>
      <c r="D569" s="29"/>
      <c r="E569" s="29"/>
      <c r="F569" s="29"/>
      <c r="G569" s="29"/>
      <c r="H569" s="29"/>
      <c r="I569" s="30"/>
      <c r="J569" s="30"/>
      <c r="K569" s="30"/>
      <c r="L569" s="30"/>
      <c r="M569" s="40"/>
      <c r="N569" s="40"/>
      <c r="O569" s="40"/>
      <c r="P569" s="31"/>
      <c r="Q569" s="40"/>
      <c r="R569" s="31"/>
    </row>
    <row r="570" spans="1:18" s="34" customFormat="1">
      <c r="A570" s="29"/>
      <c r="B570" s="29"/>
      <c r="C570" s="29"/>
      <c r="D570" s="29"/>
      <c r="E570" s="29"/>
      <c r="F570" s="29"/>
      <c r="G570" s="29"/>
      <c r="H570" s="29"/>
      <c r="I570" s="30"/>
      <c r="J570" s="30"/>
      <c r="K570" s="30"/>
      <c r="L570" s="30"/>
      <c r="M570" s="40"/>
      <c r="N570" s="40"/>
      <c r="O570" s="40"/>
      <c r="P570" s="31"/>
      <c r="Q570" s="40"/>
      <c r="R570" s="31"/>
    </row>
    <row r="571" spans="1:18" s="34" customFormat="1">
      <c r="A571" s="29"/>
      <c r="B571" s="29"/>
      <c r="C571" s="29"/>
      <c r="D571" s="29"/>
      <c r="E571" s="29"/>
      <c r="F571" s="29"/>
      <c r="G571" s="29"/>
      <c r="H571" s="29"/>
      <c r="I571" s="30"/>
      <c r="J571" s="30"/>
      <c r="K571" s="30"/>
      <c r="L571" s="30"/>
      <c r="M571" s="40"/>
      <c r="N571" s="40"/>
      <c r="O571" s="40"/>
      <c r="P571" s="31"/>
      <c r="Q571" s="40"/>
      <c r="R571" s="31"/>
    </row>
    <row r="572" spans="1:18" s="34" customFormat="1">
      <c r="A572" s="29"/>
      <c r="B572" s="29"/>
      <c r="C572" s="29"/>
      <c r="D572" s="29"/>
      <c r="E572" s="29"/>
      <c r="F572" s="29"/>
      <c r="G572" s="29"/>
      <c r="H572" s="29"/>
      <c r="I572" s="30"/>
      <c r="J572" s="30"/>
      <c r="K572" s="30"/>
      <c r="L572" s="30"/>
      <c r="M572" s="40"/>
      <c r="N572" s="40"/>
      <c r="O572" s="40"/>
      <c r="P572" s="31"/>
      <c r="Q572" s="40"/>
      <c r="R572" s="31"/>
    </row>
    <row r="573" spans="1:18" s="34" customFormat="1">
      <c r="A573" s="29"/>
      <c r="B573" s="29"/>
      <c r="C573" s="29"/>
      <c r="D573" s="29"/>
      <c r="E573" s="29"/>
      <c r="F573" s="29"/>
      <c r="G573" s="29"/>
      <c r="H573" s="29"/>
      <c r="I573" s="30"/>
      <c r="J573" s="30"/>
      <c r="K573" s="30"/>
      <c r="L573" s="30"/>
      <c r="M573" s="40"/>
      <c r="N573" s="40"/>
      <c r="O573" s="40"/>
      <c r="P573" s="31"/>
      <c r="Q573" s="40"/>
      <c r="R573" s="31"/>
    </row>
    <row r="574" spans="1:18" s="34" customFormat="1">
      <c r="A574" s="29"/>
      <c r="B574" s="29"/>
      <c r="C574" s="29"/>
      <c r="D574" s="29"/>
      <c r="E574" s="29"/>
      <c r="F574" s="29"/>
      <c r="G574" s="29"/>
      <c r="H574" s="29"/>
      <c r="I574" s="30"/>
      <c r="J574" s="30"/>
      <c r="K574" s="30"/>
      <c r="L574" s="30"/>
      <c r="M574" s="40"/>
      <c r="N574" s="40"/>
      <c r="O574" s="40"/>
      <c r="P574" s="31"/>
      <c r="Q574" s="40"/>
      <c r="R574" s="31"/>
    </row>
    <row r="575" spans="1:18" s="34" customFormat="1">
      <c r="A575" s="29"/>
      <c r="B575" s="29"/>
      <c r="C575" s="29"/>
      <c r="D575" s="29"/>
      <c r="E575" s="29"/>
      <c r="F575" s="29"/>
      <c r="G575" s="29"/>
      <c r="H575" s="29"/>
      <c r="I575" s="30"/>
      <c r="J575" s="30"/>
      <c r="K575" s="30"/>
      <c r="L575" s="30"/>
      <c r="M575" s="40"/>
      <c r="N575" s="40"/>
      <c r="O575" s="40"/>
      <c r="P575" s="31"/>
      <c r="Q575" s="40"/>
      <c r="R575" s="31"/>
    </row>
    <row r="576" spans="1:18" s="34" customFormat="1">
      <c r="A576" s="29"/>
      <c r="B576" s="29"/>
      <c r="C576" s="29"/>
      <c r="D576" s="29"/>
      <c r="E576" s="29"/>
      <c r="F576" s="29"/>
      <c r="G576" s="29"/>
      <c r="H576" s="29"/>
      <c r="I576" s="30"/>
      <c r="J576" s="30"/>
      <c r="K576" s="30"/>
      <c r="L576" s="30"/>
      <c r="M576" s="40"/>
      <c r="N576" s="40"/>
      <c r="O576" s="40"/>
      <c r="P576" s="31"/>
      <c r="Q576" s="40"/>
      <c r="R576" s="31"/>
    </row>
    <row r="577" spans="1:18" s="34" customFormat="1">
      <c r="A577" s="29"/>
      <c r="B577" s="29"/>
      <c r="C577" s="29"/>
      <c r="D577" s="29"/>
      <c r="E577" s="29"/>
      <c r="F577" s="29"/>
      <c r="G577" s="29"/>
      <c r="H577" s="29"/>
      <c r="I577" s="30"/>
      <c r="J577" s="30"/>
      <c r="K577" s="30"/>
      <c r="L577" s="30"/>
      <c r="M577" s="40"/>
      <c r="N577" s="40"/>
      <c r="O577" s="40"/>
      <c r="P577" s="31"/>
      <c r="Q577" s="40"/>
      <c r="R577" s="31"/>
    </row>
    <row r="578" spans="1:18" s="34" customFormat="1">
      <c r="A578" s="29"/>
      <c r="B578" s="29"/>
      <c r="C578" s="29"/>
      <c r="D578" s="29"/>
      <c r="E578" s="29"/>
      <c r="F578" s="29"/>
      <c r="G578" s="29"/>
      <c r="H578" s="29"/>
      <c r="I578" s="30"/>
      <c r="J578" s="30"/>
      <c r="K578" s="30"/>
      <c r="L578" s="30"/>
      <c r="M578" s="40"/>
      <c r="N578" s="40"/>
      <c r="O578" s="40"/>
      <c r="P578" s="31"/>
      <c r="Q578" s="40"/>
      <c r="R578" s="31"/>
    </row>
    <row r="579" spans="1:18" s="34" customFormat="1">
      <c r="A579" s="29"/>
      <c r="B579" s="29"/>
      <c r="C579" s="29"/>
      <c r="D579" s="29"/>
      <c r="E579" s="29"/>
      <c r="F579" s="29"/>
      <c r="G579" s="29"/>
      <c r="H579" s="29"/>
      <c r="I579" s="30"/>
      <c r="J579" s="30"/>
      <c r="K579" s="30"/>
      <c r="L579" s="30"/>
      <c r="M579" s="40"/>
      <c r="N579" s="40"/>
      <c r="O579" s="40"/>
      <c r="P579" s="31"/>
      <c r="Q579" s="40"/>
      <c r="R579" s="31"/>
    </row>
    <row r="580" spans="1:18" s="34" customFormat="1">
      <c r="A580" s="29"/>
      <c r="B580" s="29"/>
      <c r="C580" s="29"/>
      <c r="D580" s="29"/>
      <c r="E580" s="29"/>
      <c r="F580" s="29"/>
      <c r="G580" s="29"/>
      <c r="H580" s="29"/>
      <c r="I580" s="30"/>
      <c r="J580" s="30"/>
      <c r="K580" s="30"/>
      <c r="L580" s="30"/>
      <c r="M580" s="40"/>
      <c r="N580" s="40"/>
      <c r="O580" s="40"/>
      <c r="P580" s="31"/>
      <c r="Q580" s="40"/>
      <c r="R580" s="31"/>
    </row>
    <row r="581" spans="1:18" s="34" customFormat="1">
      <c r="A581" s="29"/>
      <c r="B581" s="29"/>
      <c r="C581" s="29"/>
      <c r="D581" s="29"/>
      <c r="E581" s="29"/>
      <c r="F581" s="29"/>
      <c r="G581" s="29"/>
      <c r="H581" s="29"/>
      <c r="I581" s="30"/>
      <c r="J581" s="30"/>
      <c r="K581" s="30"/>
      <c r="L581" s="30"/>
      <c r="M581" s="40"/>
      <c r="N581" s="40"/>
      <c r="O581" s="40"/>
      <c r="P581" s="31"/>
      <c r="Q581" s="40"/>
      <c r="R581" s="31"/>
    </row>
    <row r="582" spans="1:18" s="34" customFormat="1">
      <c r="A582" s="29"/>
      <c r="B582" s="29"/>
      <c r="C582" s="29"/>
      <c r="D582" s="29"/>
      <c r="E582" s="29"/>
      <c r="F582" s="29"/>
      <c r="G582" s="29"/>
      <c r="H582" s="29"/>
      <c r="I582" s="30"/>
      <c r="J582" s="30"/>
      <c r="K582" s="30"/>
      <c r="L582" s="30"/>
      <c r="M582" s="40"/>
      <c r="N582" s="40"/>
      <c r="O582" s="40"/>
      <c r="P582" s="31"/>
      <c r="Q582" s="40"/>
      <c r="R582" s="31"/>
    </row>
    <row r="583" spans="1:18" s="34" customFormat="1">
      <c r="A583" s="29"/>
      <c r="B583" s="29"/>
      <c r="C583" s="29"/>
      <c r="D583" s="29"/>
      <c r="E583" s="29"/>
      <c r="F583" s="29"/>
      <c r="G583" s="29"/>
      <c r="H583" s="29"/>
      <c r="I583" s="30"/>
      <c r="J583" s="30"/>
      <c r="K583" s="30"/>
      <c r="L583" s="30"/>
      <c r="M583" s="40"/>
      <c r="N583" s="40"/>
      <c r="O583" s="40"/>
      <c r="P583" s="31"/>
      <c r="Q583" s="40"/>
      <c r="R583" s="31"/>
    </row>
    <row r="584" spans="1:18" s="34" customFormat="1">
      <c r="A584" s="29"/>
      <c r="B584" s="29"/>
      <c r="C584" s="29"/>
      <c r="D584" s="29"/>
      <c r="E584" s="29"/>
      <c r="F584" s="29"/>
      <c r="G584" s="29"/>
      <c r="H584" s="29"/>
      <c r="I584" s="30"/>
      <c r="J584" s="30"/>
      <c r="K584" s="30"/>
      <c r="L584" s="30"/>
      <c r="M584" s="40"/>
      <c r="N584" s="40"/>
      <c r="O584" s="40"/>
      <c r="P584" s="31"/>
      <c r="Q584" s="40"/>
      <c r="R584" s="31"/>
    </row>
    <row r="585" spans="1:18" s="34" customFormat="1">
      <c r="A585" s="29"/>
      <c r="B585" s="29"/>
      <c r="C585" s="29"/>
      <c r="D585" s="29"/>
      <c r="E585" s="29"/>
      <c r="F585" s="29"/>
      <c r="G585" s="29"/>
      <c r="H585" s="29"/>
      <c r="I585" s="30"/>
      <c r="J585" s="30"/>
      <c r="K585" s="30"/>
      <c r="L585" s="30"/>
      <c r="M585" s="40"/>
      <c r="N585" s="40"/>
      <c r="O585" s="40"/>
      <c r="P585" s="31"/>
      <c r="Q585" s="40"/>
      <c r="R585" s="31"/>
    </row>
    <row r="586" spans="1:18" s="34" customFormat="1">
      <c r="A586" s="29"/>
      <c r="B586" s="29"/>
      <c r="C586" s="29"/>
      <c r="D586" s="29"/>
      <c r="E586" s="29"/>
      <c r="F586" s="29"/>
      <c r="G586" s="29"/>
      <c r="H586" s="29"/>
      <c r="I586" s="30"/>
      <c r="J586" s="30"/>
      <c r="K586" s="30"/>
      <c r="L586" s="30"/>
      <c r="M586" s="40"/>
      <c r="N586" s="40"/>
      <c r="O586" s="40"/>
      <c r="P586" s="31"/>
      <c r="Q586" s="40"/>
      <c r="R586" s="31"/>
    </row>
    <row r="587" spans="1:18" s="34" customFormat="1">
      <c r="A587" s="29"/>
      <c r="B587" s="29"/>
      <c r="C587" s="29"/>
      <c r="D587" s="29"/>
      <c r="E587" s="29"/>
      <c r="F587" s="29"/>
      <c r="G587" s="29"/>
      <c r="H587" s="29"/>
      <c r="I587" s="30"/>
      <c r="J587" s="30"/>
      <c r="K587" s="30"/>
      <c r="L587" s="30"/>
      <c r="M587" s="40"/>
      <c r="N587" s="40"/>
      <c r="O587" s="40"/>
      <c r="P587" s="31"/>
      <c r="Q587" s="40"/>
      <c r="R587" s="31"/>
    </row>
    <row r="588" spans="1:18" s="34" customFormat="1">
      <c r="A588" s="29"/>
      <c r="B588" s="29"/>
      <c r="C588" s="29"/>
      <c r="D588" s="29"/>
      <c r="E588" s="29"/>
      <c r="F588" s="29"/>
      <c r="G588" s="29"/>
      <c r="H588" s="29"/>
      <c r="I588" s="30"/>
      <c r="J588" s="30"/>
      <c r="K588" s="30"/>
      <c r="L588" s="30"/>
      <c r="M588" s="40"/>
      <c r="N588" s="40"/>
      <c r="O588" s="40"/>
      <c r="P588" s="31"/>
      <c r="Q588" s="40"/>
      <c r="R588" s="31"/>
    </row>
    <row r="589" spans="1:18" s="34" customFormat="1">
      <c r="A589" s="29"/>
      <c r="B589" s="29"/>
      <c r="C589" s="29"/>
      <c r="D589" s="29"/>
      <c r="E589" s="29"/>
      <c r="F589" s="29"/>
      <c r="G589" s="29"/>
      <c r="H589" s="29"/>
      <c r="I589" s="30"/>
      <c r="J589" s="30"/>
      <c r="K589" s="30"/>
      <c r="L589" s="30"/>
      <c r="M589" s="40"/>
      <c r="N589" s="40"/>
      <c r="O589" s="40"/>
      <c r="P589" s="31"/>
      <c r="Q589" s="40"/>
      <c r="R589" s="31"/>
    </row>
    <row r="590" spans="1:18" s="34" customFormat="1">
      <c r="A590" s="29"/>
      <c r="B590" s="29"/>
      <c r="C590" s="29"/>
      <c r="D590" s="29"/>
      <c r="E590" s="29"/>
      <c r="F590" s="29"/>
      <c r="G590" s="29"/>
      <c r="H590" s="29"/>
      <c r="I590" s="30"/>
      <c r="J590" s="30"/>
      <c r="K590" s="30"/>
      <c r="L590" s="30"/>
      <c r="M590" s="40"/>
      <c r="N590" s="40"/>
      <c r="O590" s="40"/>
      <c r="P590" s="31"/>
      <c r="Q590" s="40"/>
      <c r="R590" s="31"/>
    </row>
    <row r="591" spans="1:18" s="34" customFormat="1">
      <c r="A591" s="29"/>
      <c r="B591" s="29"/>
      <c r="C591" s="29"/>
      <c r="D591" s="29"/>
      <c r="E591" s="29"/>
      <c r="F591" s="29"/>
      <c r="G591" s="29"/>
      <c r="H591" s="29"/>
      <c r="I591" s="30"/>
      <c r="J591" s="30"/>
      <c r="K591" s="30"/>
      <c r="L591" s="30"/>
      <c r="M591" s="40"/>
      <c r="N591" s="40"/>
      <c r="O591" s="40"/>
      <c r="P591" s="31"/>
      <c r="Q591" s="40"/>
      <c r="R591" s="31"/>
    </row>
    <row r="592" spans="1:18" s="34" customFormat="1">
      <c r="A592" s="29"/>
      <c r="B592" s="29"/>
      <c r="C592" s="29"/>
      <c r="D592" s="29"/>
      <c r="E592" s="29"/>
      <c r="F592" s="29"/>
      <c r="G592" s="29"/>
      <c r="H592" s="29"/>
      <c r="I592" s="30"/>
      <c r="J592" s="30"/>
      <c r="K592" s="30"/>
      <c r="L592" s="30"/>
      <c r="M592" s="40"/>
      <c r="N592" s="40"/>
      <c r="O592" s="40"/>
      <c r="P592" s="31"/>
      <c r="Q592" s="40"/>
      <c r="R592" s="31"/>
    </row>
    <row r="593" spans="1:18" s="34" customFormat="1">
      <c r="A593" s="29"/>
      <c r="B593" s="29"/>
      <c r="C593" s="29"/>
      <c r="D593" s="29"/>
      <c r="E593" s="29"/>
      <c r="F593" s="29"/>
      <c r="G593" s="29"/>
      <c r="H593" s="29"/>
      <c r="I593" s="30"/>
      <c r="J593" s="30"/>
      <c r="K593" s="30"/>
      <c r="L593" s="30"/>
      <c r="M593" s="40"/>
      <c r="N593" s="40"/>
      <c r="O593" s="40"/>
      <c r="P593" s="31"/>
      <c r="Q593" s="40"/>
      <c r="R593" s="31"/>
    </row>
    <row r="594" spans="1:18" s="34" customFormat="1">
      <c r="A594" s="29"/>
      <c r="B594" s="29"/>
      <c r="C594" s="29"/>
      <c r="D594" s="29"/>
      <c r="E594" s="29"/>
      <c r="F594" s="29"/>
      <c r="G594" s="29"/>
      <c r="H594" s="29"/>
      <c r="I594" s="30"/>
      <c r="J594" s="30"/>
      <c r="K594" s="30"/>
      <c r="L594" s="30"/>
      <c r="M594" s="40"/>
      <c r="N594" s="40"/>
      <c r="O594" s="40"/>
      <c r="P594" s="31"/>
      <c r="Q594" s="40"/>
      <c r="R594" s="31"/>
    </row>
    <row r="595" spans="1:18" s="34" customFormat="1">
      <c r="A595" s="29"/>
      <c r="B595" s="29"/>
      <c r="C595" s="29"/>
      <c r="D595" s="29"/>
      <c r="E595" s="29"/>
      <c r="F595" s="29"/>
      <c r="G595" s="29"/>
      <c r="H595" s="29"/>
      <c r="I595" s="30"/>
      <c r="J595" s="30"/>
      <c r="K595" s="30"/>
      <c r="L595" s="30"/>
      <c r="M595" s="40"/>
      <c r="N595" s="40"/>
      <c r="O595" s="40"/>
      <c r="P595" s="31"/>
      <c r="Q595" s="40"/>
      <c r="R595" s="31"/>
    </row>
    <row r="596" spans="1:18" s="34" customFormat="1">
      <c r="A596" s="29"/>
      <c r="B596" s="29"/>
      <c r="C596" s="29"/>
      <c r="D596" s="29"/>
      <c r="E596" s="29"/>
      <c r="F596" s="29"/>
      <c r="G596" s="29"/>
      <c r="H596" s="29"/>
      <c r="I596" s="30"/>
      <c r="J596" s="30"/>
      <c r="K596" s="30"/>
      <c r="L596" s="30"/>
      <c r="M596" s="40"/>
      <c r="N596" s="40"/>
      <c r="O596" s="40"/>
      <c r="P596" s="31"/>
      <c r="Q596" s="40"/>
      <c r="R596" s="31"/>
    </row>
    <row r="597" spans="1:18" s="34" customFormat="1">
      <c r="A597" s="29"/>
      <c r="B597" s="29"/>
      <c r="C597" s="29"/>
      <c r="D597" s="29"/>
      <c r="E597" s="29"/>
      <c r="F597" s="29"/>
      <c r="G597" s="29"/>
      <c r="H597" s="29"/>
      <c r="I597" s="30"/>
      <c r="J597" s="30"/>
      <c r="K597" s="30"/>
      <c r="L597" s="30"/>
      <c r="M597" s="40"/>
      <c r="N597" s="40"/>
      <c r="O597" s="40"/>
      <c r="P597" s="31"/>
      <c r="Q597" s="40"/>
      <c r="R597" s="31"/>
    </row>
    <row r="598" spans="1:18" s="34" customFormat="1">
      <c r="A598" s="29"/>
      <c r="B598" s="29"/>
      <c r="C598" s="29"/>
      <c r="D598" s="29"/>
      <c r="E598" s="29"/>
      <c r="F598" s="29"/>
      <c r="G598" s="29"/>
      <c r="H598" s="29"/>
      <c r="I598" s="30"/>
      <c r="J598" s="30"/>
      <c r="K598" s="30"/>
      <c r="L598" s="30"/>
      <c r="M598" s="40"/>
      <c r="N598" s="40"/>
      <c r="O598" s="40"/>
      <c r="P598" s="31"/>
      <c r="Q598" s="40"/>
      <c r="R598" s="31"/>
    </row>
    <row r="599" spans="1:18" s="34" customFormat="1">
      <c r="A599" s="29"/>
      <c r="B599" s="29"/>
      <c r="C599" s="29"/>
      <c r="D599" s="29"/>
      <c r="E599" s="29"/>
      <c r="F599" s="29"/>
      <c r="G599" s="29"/>
      <c r="H599" s="29"/>
      <c r="I599" s="30"/>
      <c r="J599" s="30"/>
      <c r="K599" s="30"/>
      <c r="L599" s="30"/>
      <c r="M599" s="40"/>
      <c r="N599" s="40"/>
      <c r="O599" s="40"/>
      <c r="P599" s="31"/>
      <c r="Q599" s="40"/>
      <c r="R599" s="31"/>
    </row>
    <row r="600" spans="1:18" s="34" customFormat="1">
      <c r="A600" s="29"/>
      <c r="B600" s="29"/>
      <c r="C600" s="29"/>
      <c r="D600" s="29"/>
      <c r="E600" s="29"/>
      <c r="F600" s="29"/>
      <c r="G600" s="29"/>
      <c r="H600" s="29"/>
      <c r="I600" s="30"/>
      <c r="J600" s="30"/>
      <c r="K600" s="30"/>
      <c r="L600" s="30"/>
      <c r="M600" s="40"/>
      <c r="N600" s="40"/>
      <c r="O600" s="40"/>
      <c r="P600" s="31"/>
      <c r="Q600" s="40"/>
      <c r="R600" s="31"/>
    </row>
    <row r="601" spans="1:18" s="34" customFormat="1">
      <c r="A601" s="29"/>
      <c r="B601" s="29"/>
      <c r="C601" s="29"/>
      <c r="D601" s="29"/>
      <c r="E601" s="29"/>
      <c r="F601" s="29"/>
      <c r="G601" s="29"/>
      <c r="H601" s="29"/>
      <c r="I601" s="30"/>
      <c r="J601" s="30"/>
      <c r="K601" s="30"/>
      <c r="L601" s="30"/>
      <c r="M601" s="40"/>
      <c r="N601" s="40"/>
      <c r="O601" s="40"/>
      <c r="P601" s="31"/>
      <c r="Q601" s="40"/>
      <c r="R601" s="31"/>
    </row>
    <row r="602" spans="1:18" s="34" customFormat="1">
      <c r="A602" s="29"/>
      <c r="B602" s="29"/>
      <c r="C602" s="29"/>
      <c r="D602" s="29"/>
      <c r="E602" s="29"/>
      <c r="F602" s="29"/>
      <c r="G602" s="29"/>
      <c r="H602" s="29"/>
      <c r="I602" s="30"/>
      <c r="J602" s="30"/>
      <c r="K602" s="30"/>
      <c r="L602" s="30"/>
      <c r="M602" s="40"/>
      <c r="N602" s="40"/>
      <c r="O602" s="40"/>
      <c r="P602" s="31"/>
      <c r="Q602" s="40"/>
      <c r="R602" s="31"/>
    </row>
    <row r="603" spans="1:18" s="34" customFormat="1">
      <c r="A603" s="29"/>
      <c r="B603" s="29"/>
      <c r="C603" s="29"/>
      <c r="D603" s="29"/>
      <c r="E603" s="29"/>
      <c r="F603" s="29"/>
      <c r="G603" s="29"/>
      <c r="H603" s="29"/>
      <c r="I603" s="30"/>
      <c r="J603" s="30"/>
      <c r="K603" s="30"/>
      <c r="L603" s="30"/>
      <c r="M603" s="40"/>
      <c r="N603" s="40"/>
      <c r="O603" s="40"/>
      <c r="P603" s="31"/>
      <c r="Q603" s="40"/>
      <c r="R603" s="31"/>
    </row>
    <row r="604" spans="1:18" s="34" customFormat="1">
      <c r="A604" s="29"/>
      <c r="B604" s="29"/>
      <c r="C604" s="29"/>
      <c r="D604" s="29"/>
      <c r="E604" s="29"/>
      <c r="F604" s="29"/>
      <c r="G604" s="29"/>
      <c r="H604" s="29"/>
      <c r="I604" s="30"/>
      <c r="J604" s="30"/>
      <c r="K604" s="30"/>
      <c r="L604" s="30"/>
      <c r="M604" s="40"/>
      <c r="N604" s="40"/>
      <c r="O604" s="40"/>
      <c r="P604" s="31"/>
      <c r="Q604" s="40"/>
      <c r="R604" s="31"/>
    </row>
    <row r="605" spans="1:18" s="34" customFormat="1">
      <c r="A605" s="29"/>
      <c r="B605" s="29"/>
      <c r="C605" s="29"/>
      <c r="D605" s="29"/>
      <c r="E605" s="29"/>
      <c r="F605" s="29"/>
      <c r="G605" s="29"/>
      <c r="H605" s="29"/>
      <c r="I605" s="30"/>
      <c r="J605" s="30"/>
      <c r="K605" s="30"/>
      <c r="L605" s="30"/>
      <c r="M605" s="40"/>
      <c r="N605" s="40"/>
      <c r="O605" s="40"/>
      <c r="P605" s="31"/>
      <c r="Q605" s="40"/>
      <c r="R605" s="31"/>
    </row>
    <row r="606" spans="1:18" s="34" customFormat="1">
      <c r="A606" s="29"/>
      <c r="B606" s="29"/>
      <c r="C606" s="29"/>
      <c r="D606" s="29"/>
      <c r="E606" s="29"/>
      <c r="F606" s="29"/>
      <c r="G606" s="29"/>
      <c r="H606" s="29"/>
      <c r="I606" s="30"/>
      <c r="J606" s="30"/>
      <c r="K606" s="30"/>
      <c r="L606" s="30"/>
      <c r="M606" s="40"/>
      <c r="N606" s="40"/>
      <c r="O606" s="40"/>
      <c r="P606" s="31"/>
      <c r="Q606" s="40"/>
      <c r="R606" s="31"/>
    </row>
    <row r="607" spans="1:18" s="34" customFormat="1">
      <c r="A607" s="29"/>
      <c r="B607" s="29"/>
      <c r="C607" s="29"/>
      <c r="D607" s="29"/>
      <c r="E607" s="29"/>
      <c r="F607" s="29"/>
      <c r="G607" s="29"/>
      <c r="H607" s="29"/>
      <c r="I607" s="30"/>
      <c r="J607" s="30"/>
      <c r="K607" s="30"/>
      <c r="L607" s="30"/>
      <c r="M607" s="40"/>
      <c r="N607" s="40"/>
      <c r="O607" s="40"/>
      <c r="P607" s="31"/>
      <c r="Q607" s="40"/>
      <c r="R607" s="31"/>
    </row>
    <row r="608" spans="1:18" s="34" customFormat="1">
      <c r="A608" s="29"/>
      <c r="B608" s="29"/>
      <c r="C608" s="29"/>
      <c r="D608" s="29"/>
      <c r="E608" s="29"/>
      <c r="F608" s="29"/>
      <c r="G608" s="29"/>
      <c r="H608" s="29"/>
      <c r="I608" s="30"/>
      <c r="J608" s="30"/>
      <c r="K608" s="30"/>
      <c r="L608" s="30"/>
      <c r="M608" s="40"/>
      <c r="N608" s="40"/>
      <c r="O608" s="40"/>
      <c r="P608" s="31"/>
      <c r="Q608" s="40"/>
      <c r="R608" s="31"/>
    </row>
    <row r="609" spans="1:18" s="34" customFormat="1">
      <c r="A609" s="29"/>
      <c r="B609" s="29"/>
      <c r="C609" s="29"/>
      <c r="D609" s="29"/>
      <c r="E609" s="29"/>
      <c r="F609" s="29"/>
      <c r="G609" s="29"/>
      <c r="H609" s="29"/>
      <c r="I609" s="30"/>
      <c r="J609" s="30"/>
      <c r="K609" s="30"/>
      <c r="L609" s="30"/>
      <c r="M609" s="40"/>
      <c r="N609" s="40"/>
      <c r="O609" s="40"/>
      <c r="P609" s="31"/>
      <c r="Q609" s="40"/>
      <c r="R609" s="31"/>
    </row>
    <row r="610" spans="1:18" s="34" customFormat="1">
      <c r="A610" s="29"/>
      <c r="B610" s="29"/>
      <c r="C610" s="29"/>
      <c r="D610" s="29"/>
      <c r="E610" s="29"/>
      <c r="F610" s="29"/>
      <c r="G610" s="29"/>
      <c r="H610" s="29"/>
      <c r="I610" s="30"/>
      <c r="J610" s="30"/>
      <c r="K610" s="30"/>
      <c r="L610" s="30"/>
      <c r="M610" s="40"/>
      <c r="N610" s="40"/>
      <c r="O610" s="40"/>
      <c r="P610" s="31"/>
      <c r="Q610" s="40"/>
      <c r="R610" s="31"/>
    </row>
    <row r="611" spans="1:18" s="34" customFormat="1">
      <c r="A611" s="29"/>
      <c r="B611" s="29"/>
      <c r="C611" s="29"/>
      <c r="D611" s="29"/>
      <c r="E611" s="29"/>
      <c r="F611" s="29"/>
      <c r="G611" s="29"/>
      <c r="H611" s="29"/>
      <c r="I611" s="30"/>
      <c r="J611" s="30"/>
      <c r="K611" s="30"/>
      <c r="L611" s="30"/>
      <c r="M611" s="40"/>
      <c r="N611" s="40"/>
      <c r="O611" s="40"/>
      <c r="P611" s="31"/>
      <c r="Q611" s="40"/>
      <c r="R611" s="31"/>
    </row>
    <row r="612" spans="1:18" s="34" customFormat="1">
      <c r="A612" s="29"/>
      <c r="B612" s="29"/>
      <c r="C612" s="29"/>
      <c r="D612" s="29"/>
      <c r="E612" s="29"/>
      <c r="F612" s="29"/>
      <c r="G612" s="29"/>
      <c r="H612" s="29"/>
      <c r="I612" s="30"/>
      <c r="J612" s="30"/>
      <c r="K612" s="30"/>
      <c r="L612" s="30"/>
      <c r="M612" s="40"/>
      <c r="N612" s="40"/>
      <c r="O612" s="40"/>
      <c r="P612" s="31"/>
      <c r="Q612" s="40"/>
      <c r="R612" s="31"/>
    </row>
    <row r="613" spans="1:18" s="34" customFormat="1">
      <c r="A613" s="29"/>
      <c r="B613" s="29"/>
      <c r="C613" s="29"/>
      <c r="D613" s="29"/>
      <c r="E613" s="29"/>
      <c r="F613" s="29"/>
      <c r="G613" s="29"/>
      <c r="H613" s="29"/>
      <c r="I613" s="30"/>
      <c r="J613" s="30"/>
      <c r="K613" s="30"/>
      <c r="L613" s="30"/>
      <c r="M613" s="40"/>
      <c r="N613" s="40"/>
      <c r="O613" s="40"/>
      <c r="P613" s="31"/>
      <c r="Q613" s="40"/>
      <c r="R613" s="31"/>
    </row>
    <row r="614" spans="1:18" s="34" customFormat="1">
      <c r="A614" s="29"/>
      <c r="B614" s="29"/>
      <c r="C614" s="29"/>
      <c r="D614" s="29"/>
      <c r="E614" s="29"/>
      <c r="F614" s="29"/>
      <c r="G614" s="29"/>
      <c r="H614" s="29"/>
      <c r="I614" s="30"/>
      <c r="J614" s="30"/>
      <c r="K614" s="30"/>
      <c r="L614" s="30"/>
      <c r="M614" s="40"/>
      <c r="N614" s="40"/>
      <c r="O614" s="40"/>
      <c r="P614" s="31"/>
      <c r="Q614" s="40"/>
      <c r="R614" s="31"/>
    </row>
    <row r="615" spans="1:18" s="34" customFormat="1">
      <c r="A615" s="29"/>
      <c r="B615" s="29"/>
      <c r="C615" s="29"/>
      <c r="D615" s="29"/>
      <c r="E615" s="29"/>
      <c r="F615" s="29"/>
      <c r="G615" s="29"/>
      <c r="H615" s="29"/>
      <c r="I615" s="30"/>
      <c r="J615" s="30"/>
      <c r="K615" s="30"/>
      <c r="L615" s="30"/>
      <c r="M615" s="40"/>
      <c r="N615" s="40"/>
      <c r="O615" s="40"/>
      <c r="P615" s="31"/>
      <c r="Q615" s="40"/>
      <c r="R615" s="31"/>
    </row>
    <row r="616" spans="1:18" s="34" customFormat="1">
      <c r="A616" s="29"/>
      <c r="B616" s="29"/>
      <c r="C616" s="29"/>
      <c r="D616" s="29"/>
      <c r="E616" s="29"/>
      <c r="F616" s="29"/>
      <c r="G616" s="29"/>
      <c r="H616" s="29"/>
      <c r="I616" s="30"/>
      <c r="J616" s="30"/>
      <c r="K616" s="30"/>
      <c r="L616" s="30"/>
      <c r="M616" s="40"/>
      <c r="N616" s="40"/>
      <c r="O616" s="40"/>
      <c r="P616" s="31"/>
      <c r="Q616" s="40"/>
      <c r="R616" s="31"/>
    </row>
    <row r="617" spans="1:18" s="34" customFormat="1">
      <c r="A617" s="29"/>
      <c r="B617" s="29"/>
      <c r="C617" s="29"/>
      <c r="D617" s="29"/>
      <c r="E617" s="29"/>
      <c r="F617" s="29"/>
      <c r="G617" s="29"/>
      <c r="H617" s="29"/>
      <c r="I617" s="30"/>
      <c r="J617" s="30"/>
      <c r="K617" s="30"/>
      <c r="L617" s="30"/>
      <c r="M617" s="40"/>
      <c r="N617" s="40"/>
      <c r="O617" s="40"/>
      <c r="P617" s="31"/>
      <c r="Q617" s="40"/>
      <c r="R617" s="31"/>
    </row>
    <row r="618" spans="1:18" s="34" customFormat="1">
      <c r="A618" s="29"/>
      <c r="B618" s="29"/>
      <c r="C618" s="29"/>
      <c r="D618" s="29"/>
      <c r="E618" s="29"/>
      <c r="F618" s="29"/>
      <c r="G618" s="29"/>
      <c r="H618" s="29"/>
      <c r="I618" s="30"/>
      <c r="J618" s="30"/>
      <c r="K618" s="30"/>
      <c r="L618" s="30"/>
      <c r="M618" s="40"/>
      <c r="N618" s="40"/>
      <c r="O618" s="40"/>
      <c r="P618" s="31"/>
      <c r="Q618" s="40"/>
      <c r="R618" s="31"/>
    </row>
    <row r="619" spans="1:18" s="34" customFormat="1">
      <c r="A619" s="29"/>
      <c r="B619" s="29"/>
      <c r="C619" s="29"/>
      <c r="D619" s="29"/>
      <c r="E619" s="29"/>
      <c r="F619" s="29"/>
      <c r="G619" s="29"/>
      <c r="H619" s="29"/>
      <c r="I619" s="30"/>
      <c r="J619" s="30"/>
      <c r="K619" s="30"/>
      <c r="L619" s="30"/>
      <c r="M619" s="40"/>
      <c r="N619" s="40"/>
      <c r="O619" s="40"/>
      <c r="P619" s="31"/>
      <c r="Q619" s="40"/>
      <c r="R619" s="31"/>
    </row>
    <row r="620" spans="1:18" s="34" customFormat="1">
      <c r="A620" s="29"/>
      <c r="B620" s="29"/>
      <c r="C620" s="29"/>
      <c r="D620" s="29"/>
      <c r="E620" s="29"/>
      <c r="F620" s="29"/>
      <c r="G620" s="29"/>
      <c r="H620" s="29"/>
      <c r="I620" s="30"/>
      <c r="J620" s="30"/>
      <c r="K620" s="30"/>
      <c r="L620" s="30"/>
      <c r="M620" s="40"/>
      <c r="N620" s="40"/>
      <c r="O620" s="40"/>
      <c r="P620" s="31"/>
      <c r="Q620" s="40"/>
      <c r="R620" s="31"/>
    </row>
    <row r="621" spans="1:18" s="34" customFormat="1">
      <c r="A621" s="29"/>
      <c r="B621" s="29"/>
      <c r="C621" s="29"/>
      <c r="D621" s="29"/>
      <c r="E621" s="29"/>
      <c r="F621" s="29"/>
      <c r="G621" s="29"/>
      <c r="H621" s="29"/>
      <c r="I621" s="30"/>
      <c r="J621" s="30"/>
      <c r="K621" s="30"/>
      <c r="L621" s="30"/>
      <c r="M621" s="40"/>
      <c r="N621" s="40"/>
      <c r="O621" s="40"/>
      <c r="P621" s="31"/>
      <c r="Q621" s="40"/>
      <c r="R621" s="31"/>
    </row>
    <row r="622" spans="1:18" s="34" customFormat="1">
      <c r="A622" s="29"/>
      <c r="B622" s="29"/>
      <c r="C622" s="29"/>
      <c r="D622" s="29"/>
      <c r="E622" s="29"/>
      <c r="F622" s="29"/>
      <c r="G622" s="29"/>
      <c r="H622" s="29"/>
      <c r="I622" s="30"/>
      <c r="J622" s="30"/>
      <c r="K622" s="30"/>
      <c r="L622" s="30"/>
      <c r="M622" s="40"/>
      <c r="N622" s="40"/>
      <c r="O622" s="40"/>
      <c r="P622" s="31"/>
      <c r="Q622" s="40"/>
      <c r="R622" s="31"/>
    </row>
    <row r="623" spans="1:18" s="34" customFormat="1">
      <c r="A623" s="29"/>
      <c r="B623" s="29"/>
      <c r="C623" s="29"/>
      <c r="D623" s="29"/>
      <c r="E623" s="29"/>
      <c r="F623" s="29"/>
      <c r="G623" s="29"/>
      <c r="H623" s="29"/>
      <c r="I623" s="30"/>
      <c r="J623" s="30"/>
      <c r="K623" s="30"/>
      <c r="L623" s="30"/>
      <c r="M623" s="40"/>
      <c r="N623" s="40"/>
      <c r="O623" s="40"/>
      <c r="P623" s="31"/>
      <c r="Q623" s="40"/>
      <c r="R623" s="31"/>
    </row>
    <row r="624" spans="1:18" s="34" customFormat="1">
      <c r="A624" s="29"/>
      <c r="B624" s="29"/>
      <c r="C624" s="29"/>
      <c r="D624" s="29"/>
      <c r="E624" s="29"/>
      <c r="F624" s="29"/>
      <c r="G624" s="29"/>
      <c r="H624" s="29"/>
      <c r="I624" s="30"/>
      <c r="J624" s="30"/>
      <c r="K624" s="30"/>
      <c r="L624" s="30"/>
      <c r="M624" s="40"/>
      <c r="N624" s="40"/>
      <c r="O624" s="40"/>
      <c r="P624" s="31"/>
      <c r="Q624" s="40"/>
      <c r="R624" s="31"/>
    </row>
    <row r="625" spans="1:18" s="34" customFormat="1">
      <c r="A625" s="29"/>
      <c r="B625" s="29"/>
      <c r="C625" s="29"/>
      <c r="D625" s="29"/>
      <c r="E625" s="29"/>
      <c r="F625" s="29"/>
      <c r="G625" s="29"/>
      <c r="H625" s="29"/>
      <c r="I625" s="30"/>
      <c r="J625" s="30"/>
      <c r="K625" s="30"/>
      <c r="L625" s="30"/>
      <c r="M625" s="40"/>
      <c r="N625" s="40"/>
      <c r="O625" s="40"/>
      <c r="P625" s="31"/>
      <c r="Q625" s="40"/>
      <c r="R625" s="31"/>
    </row>
    <row r="626" spans="1:18" s="34" customFormat="1">
      <c r="A626" s="29"/>
      <c r="B626" s="29"/>
      <c r="C626" s="29"/>
      <c r="D626" s="29"/>
      <c r="E626" s="29"/>
      <c r="F626" s="29"/>
      <c r="G626" s="29"/>
      <c r="H626" s="29"/>
      <c r="I626" s="30"/>
      <c r="J626" s="30"/>
      <c r="K626" s="30"/>
      <c r="L626" s="30"/>
      <c r="M626" s="40"/>
      <c r="N626" s="40"/>
      <c r="O626" s="40"/>
      <c r="P626" s="31"/>
      <c r="Q626" s="40"/>
      <c r="R626" s="31"/>
    </row>
    <row r="627" spans="1:18" s="34" customFormat="1">
      <c r="A627" s="29"/>
      <c r="B627" s="29"/>
      <c r="C627" s="29"/>
      <c r="D627" s="29"/>
      <c r="E627" s="29"/>
      <c r="F627" s="29"/>
      <c r="G627" s="29"/>
      <c r="H627" s="29"/>
      <c r="I627" s="30"/>
      <c r="J627" s="30"/>
      <c r="K627" s="30"/>
      <c r="L627" s="30"/>
      <c r="M627" s="40"/>
      <c r="N627" s="40"/>
      <c r="O627" s="40"/>
      <c r="P627" s="31"/>
      <c r="Q627" s="40"/>
      <c r="R627" s="31"/>
    </row>
    <row r="628" spans="1:18" s="34" customFormat="1">
      <c r="A628" s="29"/>
      <c r="B628" s="29"/>
      <c r="C628" s="29"/>
      <c r="D628" s="29"/>
      <c r="E628" s="29"/>
      <c r="F628" s="29"/>
      <c r="G628" s="29"/>
      <c r="H628" s="29"/>
      <c r="I628" s="30"/>
      <c r="J628" s="30"/>
      <c r="K628" s="30"/>
      <c r="L628" s="30"/>
      <c r="M628" s="40"/>
      <c r="N628" s="40"/>
      <c r="O628" s="40"/>
      <c r="P628" s="31"/>
      <c r="Q628" s="40"/>
      <c r="R628" s="31"/>
    </row>
    <row r="629" spans="1:18" s="34" customFormat="1">
      <c r="A629" s="29"/>
      <c r="B629" s="29"/>
      <c r="C629" s="29"/>
      <c r="D629" s="29"/>
      <c r="E629" s="29"/>
      <c r="F629" s="29"/>
      <c r="G629" s="29"/>
      <c r="H629" s="29"/>
      <c r="I629" s="30"/>
      <c r="J629" s="30"/>
      <c r="K629" s="30"/>
      <c r="L629" s="30"/>
      <c r="M629" s="40"/>
      <c r="N629" s="40"/>
      <c r="O629" s="40"/>
      <c r="P629" s="31"/>
      <c r="Q629" s="40"/>
      <c r="R629" s="31"/>
    </row>
    <row r="630" spans="1:18" s="34" customFormat="1">
      <c r="A630" s="29"/>
      <c r="B630" s="29"/>
      <c r="C630" s="29"/>
      <c r="D630" s="29"/>
      <c r="E630" s="29"/>
      <c r="F630" s="29"/>
      <c r="G630" s="29"/>
      <c r="H630" s="29"/>
      <c r="I630" s="30"/>
      <c r="J630" s="30"/>
      <c r="K630" s="30"/>
      <c r="L630" s="30"/>
      <c r="M630" s="40"/>
      <c r="N630" s="40"/>
      <c r="O630" s="40"/>
      <c r="P630" s="31"/>
      <c r="Q630" s="40"/>
      <c r="R630" s="31"/>
    </row>
    <row r="631" spans="1:18" s="34" customFormat="1">
      <c r="A631" s="29"/>
      <c r="B631" s="29"/>
      <c r="C631" s="29"/>
      <c r="D631" s="29"/>
      <c r="E631" s="29"/>
      <c r="F631" s="29"/>
      <c r="G631" s="29"/>
      <c r="H631" s="29"/>
      <c r="I631" s="30"/>
      <c r="J631" s="30"/>
      <c r="K631" s="30"/>
      <c r="L631" s="30"/>
      <c r="M631" s="40"/>
      <c r="N631" s="40"/>
      <c r="O631" s="40"/>
      <c r="P631" s="31"/>
      <c r="Q631" s="40"/>
      <c r="R631" s="31"/>
    </row>
    <row r="632" spans="1:18" s="34" customFormat="1">
      <c r="A632" s="29"/>
      <c r="B632" s="29"/>
      <c r="C632" s="29"/>
      <c r="D632" s="29"/>
      <c r="E632" s="29"/>
      <c r="F632" s="29"/>
      <c r="G632" s="29"/>
      <c r="H632" s="29"/>
      <c r="I632" s="30"/>
      <c r="J632" s="30"/>
      <c r="K632" s="30"/>
      <c r="L632" s="30"/>
      <c r="M632" s="40"/>
      <c r="N632" s="40"/>
      <c r="O632" s="40"/>
      <c r="P632" s="31"/>
      <c r="Q632" s="40"/>
      <c r="R632" s="31"/>
    </row>
    <row r="633" spans="1:18" s="34" customFormat="1">
      <c r="A633" s="29"/>
      <c r="B633" s="29"/>
      <c r="C633" s="29"/>
      <c r="D633" s="29"/>
      <c r="E633" s="29"/>
      <c r="F633" s="29"/>
      <c r="G633" s="29"/>
      <c r="H633" s="29"/>
      <c r="I633" s="30"/>
      <c r="J633" s="30"/>
      <c r="K633" s="30"/>
      <c r="L633" s="30"/>
      <c r="M633" s="40"/>
      <c r="N633" s="40"/>
      <c r="O633" s="40"/>
      <c r="P633" s="31"/>
      <c r="Q633" s="40"/>
      <c r="R633" s="31"/>
    </row>
    <row r="634" spans="1:18" s="34" customFormat="1">
      <c r="A634" s="29"/>
      <c r="B634" s="29"/>
      <c r="C634" s="29"/>
      <c r="D634" s="29"/>
      <c r="E634" s="29"/>
      <c r="F634" s="29"/>
      <c r="G634" s="29"/>
      <c r="H634" s="29"/>
      <c r="I634" s="30"/>
      <c r="J634" s="30"/>
      <c r="K634" s="30"/>
      <c r="L634" s="30"/>
      <c r="M634" s="40"/>
      <c r="N634" s="40"/>
      <c r="O634" s="40"/>
      <c r="P634" s="31"/>
      <c r="Q634" s="40"/>
      <c r="R634" s="31"/>
    </row>
    <row r="635" spans="1:18" s="34" customFormat="1">
      <c r="A635" s="29"/>
      <c r="B635" s="29"/>
      <c r="C635" s="29"/>
      <c r="D635" s="29"/>
      <c r="E635" s="29"/>
      <c r="F635" s="29"/>
      <c r="G635" s="29"/>
      <c r="H635" s="29"/>
      <c r="I635" s="30"/>
      <c r="J635" s="30"/>
      <c r="K635" s="30"/>
      <c r="L635" s="30"/>
      <c r="M635" s="40"/>
      <c r="N635" s="40"/>
      <c r="O635" s="40"/>
      <c r="P635" s="31"/>
      <c r="Q635" s="40"/>
      <c r="R635" s="31"/>
    </row>
    <row r="636" spans="1:18" s="34" customFormat="1">
      <c r="A636" s="29"/>
      <c r="B636" s="29"/>
      <c r="C636" s="29"/>
      <c r="D636" s="29"/>
      <c r="E636" s="29"/>
      <c r="F636" s="29"/>
      <c r="G636" s="29"/>
      <c r="H636" s="29"/>
      <c r="I636" s="30"/>
      <c r="J636" s="30"/>
      <c r="K636" s="30"/>
      <c r="L636" s="30"/>
      <c r="M636" s="40"/>
      <c r="N636" s="40"/>
      <c r="O636" s="40"/>
      <c r="P636" s="31"/>
      <c r="Q636" s="40"/>
      <c r="R636" s="31"/>
    </row>
    <row r="637" spans="1:18" s="34" customFormat="1">
      <c r="A637" s="29"/>
      <c r="B637" s="29"/>
      <c r="C637" s="29"/>
      <c r="D637" s="29"/>
      <c r="E637" s="29"/>
      <c r="F637" s="29"/>
      <c r="G637" s="29"/>
      <c r="H637" s="29"/>
      <c r="I637" s="30"/>
      <c r="J637" s="30"/>
      <c r="K637" s="30"/>
      <c r="L637" s="30"/>
      <c r="M637" s="40"/>
      <c r="N637" s="40"/>
      <c r="O637" s="40"/>
      <c r="P637" s="31"/>
      <c r="Q637" s="40"/>
      <c r="R637" s="31"/>
    </row>
    <row r="638" spans="1:18" s="34" customFormat="1">
      <c r="A638" s="29"/>
      <c r="B638" s="29"/>
      <c r="C638" s="29"/>
      <c r="D638" s="29"/>
      <c r="E638" s="29"/>
      <c r="F638" s="29"/>
      <c r="G638" s="29"/>
      <c r="H638" s="29"/>
      <c r="I638" s="30"/>
      <c r="J638" s="30"/>
      <c r="K638" s="30"/>
      <c r="L638" s="30"/>
      <c r="M638" s="40"/>
      <c r="N638" s="40"/>
      <c r="O638" s="40"/>
      <c r="P638" s="31"/>
      <c r="Q638" s="40"/>
      <c r="R638" s="31"/>
    </row>
    <row r="639" spans="1:18" s="34" customFormat="1">
      <c r="A639" s="29"/>
      <c r="B639" s="29"/>
      <c r="C639" s="29"/>
      <c r="D639" s="29"/>
      <c r="E639" s="29"/>
      <c r="F639" s="29"/>
      <c r="G639" s="29"/>
      <c r="H639" s="29"/>
      <c r="I639" s="30"/>
      <c r="J639" s="30"/>
      <c r="K639" s="30"/>
      <c r="L639" s="30"/>
      <c r="M639" s="40"/>
      <c r="N639" s="40"/>
      <c r="O639" s="40"/>
      <c r="P639" s="31"/>
      <c r="Q639" s="40"/>
      <c r="R639" s="31"/>
    </row>
    <row r="640" spans="1:18" s="34" customFormat="1">
      <c r="A640" s="29"/>
      <c r="B640" s="29"/>
      <c r="C640" s="29"/>
      <c r="D640" s="29"/>
      <c r="E640" s="29"/>
      <c r="F640" s="29"/>
      <c r="G640" s="29"/>
      <c r="H640" s="29"/>
      <c r="I640" s="30"/>
      <c r="J640" s="30"/>
      <c r="K640" s="30"/>
      <c r="L640" s="30"/>
      <c r="M640" s="40"/>
      <c r="N640" s="40"/>
      <c r="O640" s="40"/>
      <c r="P640" s="31"/>
      <c r="Q640" s="40"/>
      <c r="R640" s="31"/>
    </row>
    <row r="641" spans="1:18" s="34" customFormat="1">
      <c r="A641" s="29"/>
      <c r="B641" s="29"/>
      <c r="C641" s="29"/>
      <c r="D641" s="29"/>
      <c r="E641" s="29"/>
      <c r="F641" s="29"/>
      <c r="G641" s="29"/>
      <c r="H641" s="29"/>
      <c r="I641" s="30"/>
      <c r="J641" s="30"/>
      <c r="K641" s="30"/>
      <c r="L641" s="30"/>
      <c r="M641" s="40"/>
      <c r="N641" s="40"/>
      <c r="O641" s="40"/>
      <c r="P641" s="31"/>
      <c r="Q641" s="40"/>
      <c r="R641" s="31"/>
    </row>
    <row r="642" spans="1:18" s="34" customFormat="1">
      <c r="A642" s="29"/>
      <c r="B642" s="29"/>
      <c r="C642" s="29"/>
      <c r="D642" s="29"/>
      <c r="E642" s="29"/>
      <c r="F642" s="29"/>
      <c r="G642" s="29"/>
      <c r="H642" s="29"/>
      <c r="I642" s="30"/>
      <c r="J642" s="30"/>
      <c r="K642" s="30"/>
      <c r="L642" s="30"/>
      <c r="M642" s="40"/>
      <c r="N642" s="40"/>
      <c r="O642" s="40"/>
      <c r="P642" s="31"/>
      <c r="Q642" s="40"/>
      <c r="R642" s="31"/>
    </row>
    <row r="643" spans="1:18" s="34" customFormat="1">
      <c r="A643" s="29"/>
      <c r="B643" s="29"/>
      <c r="C643" s="29"/>
      <c r="D643" s="29"/>
      <c r="E643" s="29"/>
      <c r="F643" s="29"/>
      <c r="G643" s="29"/>
      <c r="H643" s="29"/>
      <c r="I643" s="30"/>
      <c r="J643" s="30"/>
      <c r="K643" s="30"/>
      <c r="L643" s="30"/>
      <c r="M643" s="40"/>
      <c r="N643" s="40"/>
      <c r="O643" s="40"/>
      <c r="P643" s="31"/>
      <c r="Q643" s="40"/>
      <c r="R643" s="31"/>
    </row>
    <row r="644" spans="1:18" s="34" customFormat="1">
      <c r="A644" s="29"/>
      <c r="B644" s="29"/>
      <c r="C644" s="29"/>
      <c r="D644" s="29"/>
      <c r="E644" s="29"/>
      <c r="F644" s="29"/>
      <c r="G644" s="29"/>
      <c r="H644" s="29"/>
      <c r="I644" s="30"/>
      <c r="J644" s="30"/>
      <c r="K644" s="30"/>
      <c r="L644" s="30"/>
      <c r="M644" s="40"/>
      <c r="N644" s="40"/>
      <c r="O644" s="40"/>
      <c r="P644" s="31"/>
      <c r="Q644" s="40"/>
      <c r="R644" s="31"/>
    </row>
    <row r="645" spans="1:18" s="34" customFormat="1">
      <c r="A645" s="29"/>
      <c r="B645" s="29"/>
      <c r="C645" s="29"/>
      <c r="D645" s="29"/>
      <c r="E645" s="29"/>
      <c r="F645" s="29"/>
      <c r="G645" s="29"/>
      <c r="H645" s="29"/>
      <c r="I645" s="30"/>
      <c r="J645" s="30"/>
      <c r="K645" s="30"/>
      <c r="L645" s="30"/>
      <c r="M645" s="40"/>
      <c r="N645" s="40"/>
      <c r="O645" s="40"/>
      <c r="P645" s="31"/>
      <c r="Q645" s="40"/>
      <c r="R645" s="31"/>
    </row>
    <row r="646" spans="1:18" s="34" customFormat="1">
      <c r="A646" s="29"/>
      <c r="B646" s="29"/>
      <c r="C646" s="29"/>
      <c r="D646" s="29"/>
      <c r="E646" s="29"/>
      <c r="F646" s="29"/>
      <c r="G646" s="29"/>
      <c r="H646" s="29"/>
      <c r="I646" s="30"/>
      <c r="J646" s="30"/>
      <c r="K646" s="30"/>
      <c r="L646" s="30"/>
      <c r="M646" s="40"/>
      <c r="N646" s="40"/>
      <c r="O646" s="40"/>
      <c r="P646" s="31"/>
      <c r="Q646" s="40"/>
      <c r="R646" s="31"/>
    </row>
    <row r="647" spans="1:18" s="34" customFormat="1">
      <c r="A647" s="29"/>
      <c r="B647" s="29"/>
      <c r="C647" s="29"/>
      <c r="D647" s="29"/>
      <c r="E647" s="29"/>
      <c r="F647" s="29"/>
      <c r="G647" s="29"/>
      <c r="H647" s="29"/>
      <c r="I647" s="30"/>
      <c r="J647" s="30"/>
      <c r="K647" s="30"/>
      <c r="L647" s="30"/>
      <c r="M647" s="40"/>
      <c r="N647" s="40"/>
      <c r="O647" s="40"/>
      <c r="P647" s="31"/>
      <c r="Q647" s="40"/>
      <c r="R647" s="31"/>
    </row>
    <row r="648" spans="1:18" s="34" customFormat="1">
      <c r="A648" s="29"/>
      <c r="B648" s="29"/>
      <c r="C648" s="29"/>
      <c r="D648" s="29"/>
      <c r="E648" s="29"/>
      <c r="F648" s="29"/>
      <c r="G648" s="29"/>
      <c r="H648" s="29"/>
      <c r="I648" s="30"/>
      <c r="J648" s="30"/>
      <c r="K648" s="30"/>
      <c r="L648" s="30"/>
      <c r="M648" s="40"/>
      <c r="N648" s="40"/>
      <c r="O648" s="40"/>
      <c r="P648" s="31"/>
      <c r="Q648" s="40"/>
      <c r="R648" s="31"/>
    </row>
    <row r="649" spans="1:18" s="34" customFormat="1">
      <c r="A649" s="29"/>
      <c r="B649" s="29"/>
      <c r="C649" s="29"/>
      <c r="D649" s="29"/>
      <c r="E649" s="29"/>
      <c r="F649" s="29"/>
      <c r="G649" s="29"/>
      <c r="H649" s="29"/>
      <c r="I649" s="30"/>
      <c r="J649" s="30"/>
      <c r="K649" s="30"/>
      <c r="L649" s="30"/>
      <c r="M649" s="40"/>
      <c r="N649" s="40"/>
      <c r="O649" s="40"/>
      <c r="P649" s="31"/>
      <c r="Q649" s="40"/>
      <c r="R649" s="31"/>
    </row>
    <row r="650" spans="1:18" s="34" customFormat="1">
      <c r="A650" s="29"/>
      <c r="B650" s="29"/>
      <c r="C650" s="29"/>
      <c r="D650" s="29"/>
      <c r="E650" s="29"/>
      <c r="F650" s="29"/>
      <c r="G650" s="29"/>
      <c r="H650" s="29"/>
      <c r="I650" s="30"/>
      <c r="J650" s="30"/>
      <c r="K650" s="30"/>
      <c r="L650" s="30"/>
      <c r="M650" s="40"/>
      <c r="N650" s="40"/>
      <c r="O650" s="40"/>
      <c r="P650" s="31"/>
      <c r="Q650" s="40"/>
      <c r="R650" s="31"/>
    </row>
    <row r="651" spans="1:18" s="34" customFormat="1">
      <c r="A651" s="29"/>
      <c r="B651" s="29"/>
      <c r="C651" s="29"/>
      <c r="D651" s="29"/>
      <c r="E651" s="29"/>
      <c r="F651" s="29"/>
      <c r="G651" s="29"/>
      <c r="H651" s="29"/>
      <c r="I651" s="30"/>
      <c r="J651" s="30"/>
      <c r="K651" s="30"/>
      <c r="L651" s="30"/>
      <c r="M651" s="40"/>
      <c r="N651" s="40"/>
      <c r="O651" s="40"/>
      <c r="P651" s="31"/>
      <c r="Q651" s="40"/>
      <c r="R651" s="31"/>
    </row>
    <row r="652" spans="1:18" s="34" customFormat="1">
      <c r="A652" s="29"/>
      <c r="B652" s="29"/>
      <c r="C652" s="29"/>
      <c r="D652" s="29"/>
      <c r="E652" s="29"/>
      <c r="F652" s="29"/>
      <c r="G652" s="29"/>
      <c r="H652" s="29"/>
      <c r="I652" s="30"/>
      <c r="J652" s="30"/>
      <c r="K652" s="30"/>
      <c r="L652" s="30"/>
      <c r="M652" s="40"/>
      <c r="N652" s="40"/>
      <c r="O652" s="40"/>
      <c r="P652" s="31"/>
      <c r="Q652" s="40"/>
      <c r="R652" s="31"/>
    </row>
    <row r="653" spans="1:18" s="34" customFormat="1">
      <c r="A653" s="29"/>
      <c r="B653" s="29"/>
      <c r="C653" s="29"/>
      <c r="D653" s="29"/>
      <c r="E653" s="29"/>
      <c r="F653" s="29"/>
      <c r="G653" s="29"/>
      <c r="H653" s="29"/>
      <c r="I653" s="30"/>
      <c r="J653" s="30"/>
      <c r="K653" s="30"/>
      <c r="L653" s="30"/>
      <c r="M653" s="40"/>
      <c r="N653" s="40"/>
      <c r="O653" s="40"/>
      <c r="P653" s="31"/>
      <c r="Q653" s="40"/>
      <c r="R653" s="31"/>
    </row>
    <row r="654" spans="1:18" s="34" customFormat="1">
      <c r="A654" s="29"/>
      <c r="B654" s="29"/>
      <c r="C654" s="29"/>
      <c r="D654" s="29"/>
      <c r="E654" s="29"/>
      <c r="F654" s="29"/>
      <c r="G654" s="29"/>
      <c r="H654" s="29"/>
      <c r="I654" s="30"/>
      <c r="J654" s="30"/>
      <c r="K654" s="30"/>
      <c r="L654" s="30"/>
      <c r="M654" s="40"/>
      <c r="N654" s="40"/>
      <c r="O654" s="40"/>
      <c r="P654" s="31"/>
      <c r="Q654" s="40"/>
      <c r="R654" s="31"/>
    </row>
    <row r="655" spans="1:18" s="34" customFormat="1">
      <c r="A655" s="29"/>
      <c r="B655" s="29"/>
      <c r="C655" s="29"/>
      <c r="D655" s="29"/>
      <c r="E655" s="29"/>
      <c r="F655" s="29"/>
      <c r="G655" s="29"/>
      <c r="H655" s="29"/>
      <c r="I655" s="30"/>
      <c r="J655" s="30"/>
      <c r="K655" s="30"/>
      <c r="L655" s="30"/>
      <c r="M655" s="40"/>
      <c r="N655" s="40"/>
      <c r="O655" s="40"/>
      <c r="P655" s="31"/>
      <c r="Q655" s="40"/>
      <c r="R655" s="31"/>
    </row>
    <row r="656" spans="1:18" s="34" customFormat="1">
      <c r="A656" s="29"/>
      <c r="B656" s="29"/>
      <c r="C656" s="29"/>
      <c r="D656" s="29"/>
      <c r="E656" s="29"/>
      <c r="F656" s="29"/>
      <c r="G656" s="29"/>
      <c r="H656" s="29"/>
      <c r="I656" s="30"/>
      <c r="J656" s="30"/>
      <c r="K656" s="30"/>
      <c r="L656" s="30"/>
      <c r="M656" s="40"/>
      <c r="N656" s="40"/>
      <c r="O656" s="40"/>
      <c r="P656" s="31"/>
      <c r="Q656" s="40"/>
      <c r="R656" s="31"/>
    </row>
    <row r="657" spans="1:18" s="34" customFormat="1">
      <c r="A657" s="29"/>
      <c r="B657" s="29"/>
      <c r="C657" s="29"/>
      <c r="D657" s="29"/>
      <c r="E657" s="29"/>
      <c r="F657" s="29"/>
      <c r="G657" s="29"/>
      <c r="H657" s="29"/>
      <c r="I657" s="30"/>
      <c r="J657" s="30"/>
      <c r="K657" s="30"/>
      <c r="L657" s="30"/>
      <c r="M657" s="40"/>
      <c r="N657" s="40"/>
      <c r="O657" s="40"/>
      <c r="P657" s="31"/>
      <c r="Q657" s="40"/>
      <c r="R657" s="31"/>
    </row>
    <row r="658" spans="1:18" s="34" customFormat="1">
      <c r="A658" s="29"/>
      <c r="B658" s="29"/>
      <c r="C658" s="29"/>
      <c r="D658" s="29"/>
      <c r="E658" s="29"/>
      <c r="F658" s="29"/>
      <c r="G658" s="29"/>
      <c r="H658" s="29"/>
      <c r="I658" s="30"/>
      <c r="J658" s="30"/>
      <c r="K658" s="30"/>
      <c r="L658" s="30"/>
      <c r="M658" s="40"/>
      <c r="N658" s="40"/>
      <c r="O658" s="40"/>
      <c r="P658" s="31"/>
      <c r="Q658" s="40"/>
      <c r="R658" s="31"/>
    </row>
    <row r="659" spans="1:18" s="34" customFormat="1">
      <c r="A659" s="29"/>
      <c r="B659" s="29"/>
      <c r="C659" s="29"/>
      <c r="D659" s="29"/>
      <c r="E659" s="29"/>
      <c r="F659" s="29"/>
      <c r="G659" s="29"/>
      <c r="H659" s="29"/>
      <c r="I659" s="30"/>
      <c r="J659" s="30"/>
      <c r="K659" s="30"/>
      <c r="L659" s="30"/>
      <c r="M659" s="40"/>
      <c r="N659" s="40"/>
      <c r="O659" s="40"/>
      <c r="P659" s="31"/>
      <c r="Q659" s="40"/>
      <c r="R659" s="31"/>
    </row>
    <row r="660" spans="1:18" s="34" customFormat="1">
      <c r="A660" s="29"/>
      <c r="B660" s="29"/>
      <c r="C660" s="29"/>
      <c r="D660" s="29"/>
      <c r="E660" s="29"/>
      <c r="F660" s="29"/>
      <c r="G660" s="29"/>
      <c r="H660" s="29"/>
      <c r="I660" s="30"/>
      <c r="J660" s="30"/>
      <c r="K660" s="30"/>
      <c r="L660" s="30"/>
      <c r="M660" s="40"/>
      <c r="N660" s="40"/>
      <c r="O660" s="40"/>
      <c r="P660" s="31"/>
      <c r="Q660" s="40"/>
      <c r="R660" s="31"/>
    </row>
    <row r="661" spans="1:18" s="34" customFormat="1">
      <c r="A661" s="29"/>
      <c r="B661" s="29"/>
      <c r="C661" s="29"/>
      <c r="D661" s="29"/>
      <c r="E661" s="29"/>
      <c r="F661" s="29"/>
      <c r="G661" s="29"/>
      <c r="H661" s="29"/>
      <c r="I661" s="30"/>
      <c r="J661" s="30"/>
      <c r="K661" s="30"/>
      <c r="L661" s="30"/>
      <c r="M661" s="40"/>
      <c r="N661" s="40"/>
      <c r="O661" s="40"/>
      <c r="P661" s="31"/>
      <c r="Q661" s="40"/>
      <c r="R661" s="31"/>
    </row>
    <row r="662" spans="1:18" s="34" customFormat="1">
      <c r="A662" s="29"/>
      <c r="B662" s="29"/>
      <c r="C662" s="29"/>
      <c r="D662" s="29"/>
      <c r="E662" s="29"/>
      <c r="F662" s="29"/>
      <c r="G662" s="29"/>
      <c r="H662" s="29"/>
      <c r="I662" s="30"/>
      <c r="J662" s="30"/>
      <c r="K662" s="30"/>
      <c r="L662" s="30"/>
      <c r="M662" s="40"/>
      <c r="N662" s="40"/>
      <c r="O662" s="40"/>
      <c r="P662" s="31"/>
      <c r="Q662" s="40"/>
      <c r="R662" s="31"/>
    </row>
    <row r="663" spans="1:18" s="34" customFormat="1">
      <c r="A663" s="29"/>
      <c r="B663" s="29"/>
      <c r="C663" s="29"/>
      <c r="D663" s="29"/>
      <c r="E663" s="29"/>
      <c r="F663" s="29"/>
      <c r="G663" s="29"/>
      <c r="H663" s="29"/>
      <c r="I663" s="30"/>
      <c r="J663" s="30"/>
      <c r="K663" s="30"/>
      <c r="L663" s="30"/>
      <c r="M663" s="40"/>
      <c r="N663" s="40"/>
      <c r="O663" s="40"/>
      <c r="P663" s="31"/>
      <c r="Q663" s="40"/>
      <c r="R663" s="31"/>
    </row>
    <row r="664" spans="1:18" s="34" customFormat="1">
      <c r="A664" s="29"/>
      <c r="B664" s="29"/>
      <c r="C664" s="29"/>
      <c r="D664" s="29"/>
      <c r="E664" s="29"/>
      <c r="F664" s="29"/>
      <c r="G664" s="29"/>
      <c r="H664" s="29"/>
      <c r="I664" s="30"/>
      <c r="J664" s="30"/>
      <c r="K664" s="30"/>
      <c r="L664" s="30"/>
      <c r="M664" s="40"/>
      <c r="N664" s="40"/>
      <c r="O664" s="40"/>
      <c r="P664" s="31"/>
      <c r="Q664" s="40"/>
      <c r="R664" s="31"/>
    </row>
    <row r="665" spans="1:18" s="34" customFormat="1">
      <c r="A665" s="29"/>
      <c r="B665" s="29"/>
      <c r="C665" s="29"/>
      <c r="D665" s="29"/>
      <c r="E665" s="29"/>
      <c r="F665" s="29"/>
      <c r="G665" s="29"/>
      <c r="H665" s="29"/>
      <c r="I665" s="30"/>
      <c r="J665" s="30"/>
      <c r="K665" s="30"/>
      <c r="L665" s="30"/>
      <c r="M665" s="40"/>
      <c r="N665" s="40"/>
      <c r="O665" s="40"/>
      <c r="P665" s="31"/>
      <c r="Q665" s="40"/>
      <c r="R665" s="31"/>
    </row>
    <row r="666" spans="1:18" s="34" customFormat="1">
      <c r="A666" s="29"/>
      <c r="B666" s="29"/>
      <c r="C666" s="29"/>
      <c r="D666" s="29"/>
      <c r="E666" s="29"/>
      <c r="F666" s="29"/>
      <c r="G666" s="29"/>
      <c r="H666" s="29"/>
      <c r="I666" s="30"/>
      <c r="J666" s="30"/>
      <c r="K666" s="30"/>
      <c r="L666" s="30"/>
      <c r="M666" s="40"/>
      <c r="N666" s="40"/>
      <c r="O666" s="40"/>
      <c r="P666" s="31"/>
      <c r="Q666" s="40"/>
      <c r="R666" s="31"/>
    </row>
    <row r="667" spans="1:18" s="34" customFormat="1">
      <c r="A667" s="29"/>
      <c r="B667" s="29"/>
      <c r="C667" s="29"/>
      <c r="D667" s="29"/>
      <c r="E667" s="29"/>
      <c r="F667" s="29"/>
      <c r="G667" s="29"/>
      <c r="H667" s="29"/>
      <c r="I667" s="30"/>
      <c r="J667" s="30"/>
      <c r="K667" s="30"/>
      <c r="L667" s="30"/>
      <c r="M667" s="40"/>
      <c r="N667" s="40"/>
      <c r="O667" s="40"/>
      <c r="P667" s="31"/>
      <c r="Q667" s="40"/>
      <c r="R667" s="31"/>
    </row>
    <row r="668" spans="1:18" s="34" customFormat="1">
      <c r="A668" s="29"/>
      <c r="B668" s="29"/>
      <c r="C668" s="29"/>
      <c r="D668" s="29"/>
      <c r="E668" s="29"/>
      <c r="F668" s="29"/>
      <c r="G668" s="29"/>
      <c r="H668" s="29"/>
      <c r="I668" s="30"/>
      <c r="J668" s="30"/>
      <c r="K668" s="30"/>
      <c r="L668" s="30"/>
      <c r="M668" s="40"/>
      <c r="N668" s="40"/>
      <c r="O668" s="40"/>
      <c r="P668" s="31"/>
      <c r="Q668" s="40"/>
      <c r="R668" s="31"/>
    </row>
    <row r="669" spans="1:18" s="34" customFormat="1">
      <c r="A669" s="29"/>
      <c r="B669" s="29"/>
      <c r="C669" s="29"/>
      <c r="D669" s="29"/>
      <c r="E669" s="29"/>
      <c r="F669" s="29"/>
      <c r="G669" s="29"/>
      <c r="H669" s="29"/>
      <c r="I669" s="30"/>
      <c r="J669" s="30"/>
      <c r="K669" s="30"/>
      <c r="L669" s="30"/>
      <c r="M669" s="40"/>
      <c r="N669" s="40"/>
      <c r="O669" s="40"/>
      <c r="P669" s="31"/>
      <c r="Q669" s="40"/>
      <c r="R669" s="31"/>
    </row>
    <row r="670" spans="1:18" s="34" customFormat="1">
      <c r="A670" s="29"/>
      <c r="B670" s="29"/>
      <c r="C670" s="29"/>
      <c r="D670" s="29"/>
      <c r="E670" s="29"/>
      <c r="F670" s="29"/>
      <c r="G670" s="29"/>
      <c r="H670" s="29"/>
      <c r="I670" s="30"/>
      <c r="J670" s="30"/>
      <c r="K670" s="30"/>
      <c r="L670" s="30"/>
      <c r="M670" s="40"/>
      <c r="N670" s="40"/>
      <c r="O670" s="40"/>
      <c r="P670" s="31"/>
      <c r="Q670" s="40"/>
      <c r="R670" s="31"/>
    </row>
    <row r="671" spans="1:18" s="34" customFormat="1">
      <c r="A671" s="29"/>
      <c r="B671" s="29"/>
      <c r="C671" s="29"/>
      <c r="D671" s="29"/>
      <c r="E671" s="29"/>
      <c r="F671" s="29"/>
      <c r="G671" s="29"/>
      <c r="H671" s="29"/>
      <c r="I671" s="30"/>
      <c r="J671" s="30"/>
      <c r="K671" s="30"/>
      <c r="L671" s="30"/>
      <c r="M671" s="40"/>
      <c r="N671" s="40"/>
      <c r="O671" s="40"/>
      <c r="P671" s="31"/>
      <c r="Q671" s="40"/>
      <c r="R671" s="31"/>
    </row>
    <row r="672" spans="1:18" s="34" customFormat="1">
      <c r="A672" s="29"/>
      <c r="B672" s="29"/>
      <c r="C672" s="29"/>
      <c r="D672" s="29"/>
      <c r="E672" s="29"/>
      <c r="F672" s="29"/>
      <c r="G672" s="29"/>
      <c r="H672" s="29"/>
      <c r="I672" s="30"/>
      <c r="J672" s="30"/>
      <c r="K672" s="30"/>
      <c r="L672" s="30"/>
      <c r="M672" s="40"/>
      <c r="N672" s="40"/>
      <c r="O672" s="40"/>
      <c r="P672" s="31"/>
      <c r="Q672" s="40"/>
      <c r="R672" s="31"/>
    </row>
    <row r="673" spans="1:18" s="34" customFormat="1">
      <c r="A673" s="29"/>
      <c r="B673" s="29"/>
      <c r="C673" s="29"/>
      <c r="D673" s="29"/>
      <c r="E673" s="29"/>
      <c r="F673" s="29"/>
      <c r="G673" s="29"/>
      <c r="H673" s="29"/>
      <c r="I673" s="30"/>
      <c r="J673" s="30"/>
      <c r="K673" s="30"/>
      <c r="L673" s="30"/>
      <c r="M673" s="40"/>
      <c r="N673" s="40"/>
      <c r="O673" s="40"/>
      <c r="P673" s="31"/>
      <c r="Q673" s="40"/>
      <c r="R673" s="31"/>
    </row>
    <row r="674" spans="1:18" s="34" customFormat="1">
      <c r="A674" s="29"/>
      <c r="B674" s="29"/>
      <c r="C674" s="29"/>
      <c r="D674" s="29"/>
      <c r="E674" s="29"/>
      <c r="F674" s="29"/>
      <c r="G674" s="29"/>
      <c r="H674" s="29"/>
      <c r="I674" s="30"/>
      <c r="J674" s="30"/>
      <c r="K674" s="30"/>
      <c r="L674" s="30"/>
      <c r="M674" s="40"/>
      <c r="N674" s="40"/>
      <c r="O674" s="40"/>
      <c r="P674" s="31"/>
      <c r="Q674" s="40"/>
      <c r="R674" s="31"/>
    </row>
    <row r="675" spans="1:18" s="34" customFormat="1">
      <c r="A675" s="29"/>
      <c r="B675" s="29"/>
      <c r="C675" s="29"/>
      <c r="D675" s="29"/>
      <c r="E675" s="29"/>
      <c r="F675" s="29"/>
      <c r="G675" s="29"/>
      <c r="H675" s="29"/>
      <c r="I675" s="30"/>
      <c r="J675" s="30"/>
      <c r="K675" s="30"/>
      <c r="L675" s="30"/>
      <c r="M675" s="40"/>
      <c r="N675" s="40"/>
      <c r="O675" s="40"/>
      <c r="P675" s="31"/>
      <c r="Q675" s="40"/>
      <c r="R675" s="31"/>
    </row>
    <row r="676" spans="1:18" s="34" customFormat="1">
      <c r="A676" s="29"/>
      <c r="B676" s="29"/>
      <c r="C676" s="29"/>
      <c r="D676" s="29"/>
      <c r="E676" s="29"/>
      <c r="F676" s="29"/>
      <c r="G676" s="29"/>
      <c r="H676" s="29"/>
      <c r="I676" s="30"/>
      <c r="J676" s="30"/>
      <c r="K676" s="30"/>
      <c r="L676" s="30"/>
      <c r="M676" s="40"/>
      <c r="N676" s="40"/>
      <c r="O676" s="40"/>
      <c r="P676" s="31"/>
      <c r="Q676" s="40"/>
      <c r="R676" s="31"/>
    </row>
    <row r="677" spans="1:18" s="34" customFormat="1">
      <c r="A677" s="29"/>
      <c r="B677" s="29"/>
      <c r="C677" s="29"/>
      <c r="D677" s="29"/>
      <c r="E677" s="29"/>
      <c r="F677" s="29"/>
      <c r="G677" s="29"/>
      <c r="H677" s="29"/>
      <c r="I677" s="30"/>
      <c r="J677" s="30"/>
      <c r="K677" s="30"/>
      <c r="L677" s="30"/>
      <c r="M677" s="40"/>
      <c r="N677" s="40"/>
      <c r="O677" s="40"/>
      <c r="P677" s="31"/>
      <c r="Q677" s="40"/>
      <c r="R677" s="31"/>
    </row>
    <row r="678" spans="1:18" s="34" customFormat="1">
      <c r="A678" s="29"/>
      <c r="B678" s="29"/>
      <c r="C678" s="29"/>
      <c r="D678" s="29"/>
      <c r="E678" s="29"/>
      <c r="F678" s="29"/>
      <c r="G678" s="29"/>
      <c r="H678" s="29"/>
      <c r="I678" s="30"/>
      <c r="J678" s="30"/>
      <c r="K678" s="30"/>
      <c r="L678" s="30"/>
      <c r="M678" s="40"/>
      <c r="N678" s="40"/>
      <c r="O678" s="40"/>
      <c r="P678" s="31"/>
      <c r="Q678" s="40"/>
      <c r="R678" s="31"/>
    </row>
    <row r="679" spans="1:18" s="34" customFormat="1">
      <c r="A679" s="29"/>
      <c r="B679" s="29"/>
      <c r="C679" s="29"/>
      <c r="D679" s="29"/>
      <c r="E679" s="29"/>
      <c r="F679" s="29"/>
      <c r="G679" s="29"/>
      <c r="H679" s="29"/>
      <c r="I679" s="30"/>
      <c r="J679" s="30"/>
      <c r="K679" s="30"/>
      <c r="L679" s="30"/>
      <c r="M679" s="40"/>
      <c r="N679" s="40"/>
      <c r="O679" s="40"/>
      <c r="P679" s="31"/>
      <c r="Q679" s="40"/>
      <c r="R679" s="31"/>
    </row>
    <row r="680" spans="1:18" s="34" customFormat="1">
      <c r="A680" s="29"/>
      <c r="B680" s="29"/>
      <c r="C680" s="29"/>
      <c r="D680" s="29"/>
      <c r="E680" s="29"/>
      <c r="F680" s="29"/>
      <c r="G680" s="29"/>
      <c r="H680" s="29"/>
      <c r="I680" s="30"/>
      <c r="J680" s="30"/>
      <c r="K680" s="30"/>
      <c r="L680" s="30"/>
      <c r="M680" s="40"/>
      <c r="N680" s="40"/>
      <c r="O680" s="40"/>
      <c r="P680" s="31"/>
      <c r="Q680" s="40"/>
      <c r="R680" s="31"/>
    </row>
    <row r="681" spans="1:18" s="34" customFormat="1">
      <c r="A681" s="29"/>
      <c r="B681" s="29"/>
      <c r="C681" s="29"/>
      <c r="D681" s="29"/>
      <c r="E681" s="29"/>
      <c r="F681" s="29"/>
      <c r="G681" s="29"/>
      <c r="H681" s="29"/>
      <c r="I681" s="30"/>
      <c r="J681" s="30"/>
      <c r="K681" s="30"/>
      <c r="L681" s="30"/>
      <c r="M681" s="40"/>
      <c r="N681" s="40"/>
      <c r="O681" s="40"/>
      <c r="P681" s="31"/>
      <c r="Q681" s="40"/>
      <c r="R681" s="31"/>
    </row>
    <row r="682" spans="1:18" s="34" customFormat="1">
      <c r="A682" s="29"/>
      <c r="B682" s="29"/>
      <c r="C682" s="29"/>
      <c r="D682" s="29"/>
      <c r="E682" s="29"/>
      <c r="F682" s="29"/>
      <c r="G682" s="29"/>
      <c r="H682" s="29"/>
      <c r="I682" s="30"/>
      <c r="J682" s="30"/>
      <c r="K682" s="30"/>
      <c r="L682" s="30"/>
      <c r="M682" s="40"/>
      <c r="N682" s="40"/>
      <c r="O682" s="40"/>
      <c r="P682" s="31"/>
      <c r="Q682" s="40"/>
      <c r="R682" s="31"/>
    </row>
    <row r="683" spans="1:18" s="34" customFormat="1">
      <c r="A683" s="29"/>
      <c r="B683" s="29"/>
      <c r="C683" s="29"/>
      <c r="D683" s="29"/>
      <c r="E683" s="29"/>
      <c r="F683" s="29"/>
      <c r="G683" s="29"/>
      <c r="H683" s="29"/>
      <c r="I683" s="30"/>
      <c r="J683" s="30"/>
      <c r="K683" s="30"/>
      <c r="L683" s="30"/>
      <c r="M683" s="40"/>
      <c r="N683" s="40"/>
      <c r="O683" s="40"/>
      <c r="P683" s="31"/>
      <c r="Q683" s="40"/>
      <c r="R683" s="31"/>
    </row>
    <row r="684" spans="1:18" s="34" customFormat="1">
      <c r="A684" s="29"/>
      <c r="B684" s="29"/>
      <c r="C684" s="29"/>
      <c r="D684" s="29"/>
      <c r="E684" s="29"/>
      <c r="F684" s="29"/>
      <c r="G684" s="29"/>
      <c r="H684" s="29"/>
      <c r="I684" s="30"/>
      <c r="J684" s="30"/>
      <c r="K684" s="30"/>
      <c r="L684" s="30"/>
      <c r="M684" s="40"/>
      <c r="N684" s="40"/>
      <c r="O684" s="40"/>
      <c r="P684" s="31"/>
      <c r="Q684" s="40"/>
      <c r="R684" s="31"/>
    </row>
    <row r="685" spans="1:18" s="34" customFormat="1">
      <c r="A685" s="29"/>
      <c r="B685" s="29"/>
      <c r="C685" s="29"/>
      <c r="D685" s="29"/>
      <c r="E685" s="29"/>
      <c r="F685" s="29"/>
      <c r="G685" s="29"/>
      <c r="H685" s="29"/>
      <c r="I685" s="30"/>
      <c r="J685" s="30"/>
      <c r="K685" s="30"/>
      <c r="L685" s="30"/>
      <c r="M685" s="40"/>
      <c r="N685" s="40"/>
      <c r="O685" s="40"/>
      <c r="P685" s="31"/>
      <c r="Q685" s="40"/>
      <c r="R685" s="31"/>
    </row>
    <row r="686" spans="1:18" s="34" customFormat="1">
      <c r="A686" s="29"/>
      <c r="B686" s="29"/>
      <c r="C686" s="29"/>
      <c r="D686" s="29"/>
      <c r="E686" s="29"/>
      <c r="F686" s="29"/>
      <c r="G686" s="29"/>
      <c r="H686" s="29"/>
      <c r="I686" s="30"/>
      <c r="J686" s="30"/>
      <c r="K686" s="30"/>
      <c r="L686" s="30"/>
      <c r="M686" s="40"/>
      <c r="N686" s="40"/>
      <c r="O686" s="40"/>
      <c r="P686" s="31"/>
      <c r="Q686" s="40"/>
      <c r="R686" s="31"/>
    </row>
    <row r="687" spans="1:18" s="34" customFormat="1">
      <c r="A687" s="29"/>
      <c r="B687" s="29"/>
      <c r="C687" s="29"/>
      <c r="D687" s="29"/>
      <c r="E687" s="29"/>
      <c r="F687" s="29"/>
      <c r="G687" s="29"/>
      <c r="H687" s="29"/>
      <c r="I687" s="30"/>
      <c r="J687" s="30"/>
      <c r="K687" s="30"/>
      <c r="L687" s="30"/>
      <c r="M687" s="40"/>
      <c r="N687" s="40"/>
      <c r="O687" s="40"/>
      <c r="P687" s="31"/>
      <c r="Q687" s="40"/>
      <c r="R687" s="31"/>
    </row>
    <row r="688" spans="1:18" s="34" customFormat="1">
      <c r="A688" s="29"/>
      <c r="B688" s="29"/>
      <c r="C688" s="29"/>
      <c r="D688" s="29"/>
      <c r="E688" s="29"/>
      <c r="F688" s="29"/>
      <c r="G688" s="29"/>
      <c r="H688" s="29"/>
      <c r="I688" s="30"/>
      <c r="J688" s="30"/>
      <c r="K688" s="30"/>
      <c r="L688" s="30"/>
      <c r="M688" s="40"/>
      <c r="N688" s="40"/>
      <c r="O688" s="40"/>
      <c r="P688" s="31"/>
      <c r="Q688" s="40"/>
      <c r="R688" s="31"/>
    </row>
    <row r="689" spans="1:18" s="34" customFormat="1">
      <c r="A689" s="29"/>
      <c r="B689" s="29"/>
      <c r="C689" s="29"/>
      <c r="D689" s="29"/>
      <c r="E689" s="29"/>
      <c r="F689" s="29"/>
      <c r="G689" s="29"/>
      <c r="H689" s="29"/>
      <c r="I689" s="30"/>
      <c r="J689" s="30"/>
      <c r="K689" s="30"/>
      <c r="L689" s="30"/>
      <c r="M689" s="40"/>
      <c r="N689" s="40"/>
      <c r="O689" s="40"/>
      <c r="P689" s="31"/>
      <c r="Q689" s="40"/>
      <c r="R689" s="31"/>
    </row>
    <row r="690" spans="1:18" s="34" customFormat="1">
      <c r="A690" s="29"/>
      <c r="B690" s="29"/>
      <c r="C690" s="29"/>
      <c r="D690" s="29"/>
      <c r="E690" s="29"/>
      <c r="F690" s="29"/>
      <c r="G690" s="29"/>
      <c r="H690" s="29"/>
      <c r="I690" s="30"/>
      <c r="J690" s="30"/>
      <c r="K690" s="30"/>
      <c r="L690" s="30"/>
      <c r="M690" s="40"/>
      <c r="N690" s="40"/>
      <c r="O690" s="40"/>
      <c r="P690" s="31"/>
      <c r="Q690" s="40"/>
      <c r="R690" s="31"/>
    </row>
    <row r="691" spans="1:18" s="34" customFormat="1">
      <c r="A691" s="29"/>
      <c r="B691" s="29"/>
      <c r="C691" s="29"/>
      <c r="D691" s="29"/>
      <c r="E691" s="29"/>
      <c r="F691" s="29"/>
      <c r="G691" s="29"/>
      <c r="H691" s="29"/>
      <c r="I691" s="30"/>
      <c r="J691" s="30"/>
      <c r="K691" s="30"/>
      <c r="L691" s="30"/>
      <c r="M691" s="40"/>
      <c r="N691" s="40"/>
      <c r="O691" s="40"/>
      <c r="P691" s="31"/>
      <c r="Q691" s="40"/>
      <c r="R691" s="31"/>
    </row>
    <row r="692" spans="1:18" s="34" customFormat="1">
      <c r="A692" s="29"/>
      <c r="B692" s="29"/>
      <c r="C692" s="29"/>
      <c r="D692" s="29"/>
      <c r="E692" s="29"/>
      <c r="F692" s="29"/>
      <c r="G692" s="29"/>
      <c r="H692" s="29"/>
      <c r="I692" s="30"/>
      <c r="J692" s="30"/>
      <c r="K692" s="30"/>
      <c r="L692" s="30"/>
      <c r="M692" s="40"/>
      <c r="N692" s="40"/>
      <c r="O692" s="40"/>
      <c r="P692" s="31"/>
      <c r="Q692" s="40"/>
      <c r="R692" s="31"/>
    </row>
    <row r="693" spans="1:18" s="34" customFormat="1">
      <c r="A693" s="29"/>
      <c r="B693" s="29"/>
      <c r="C693" s="29"/>
      <c r="D693" s="29"/>
      <c r="E693" s="29"/>
      <c r="F693" s="29"/>
      <c r="G693" s="29"/>
      <c r="H693" s="29"/>
      <c r="I693" s="30"/>
      <c r="J693" s="30"/>
      <c r="K693" s="30"/>
      <c r="L693" s="30"/>
      <c r="M693" s="40"/>
      <c r="N693" s="40"/>
      <c r="O693" s="40"/>
      <c r="P693" s="31"/>
      <c r="Q693" s="40"/>
      <c r="R693" s="31"/>
    </row>
    <row r="694" spans="1:18" s="34" customFormat="1">
      <c r="A694" s="29"/>
      <c r="B694" s="29"/>
      <c r="C694" s="29"/>
      <c r="D694" s="29"/>
      <c r="E694" s="29"/>
      <c r="F694" s="29"/>
      <c r="G694" s="29"/>
      <c r="H694" s="29"/>
      <c r="I694" s="30"/>
      <c r="J694" s="30"/>
      <c r="K694" s="30"/>
      <c r="L694" s="30"/>
      <c r="M694" s="40"/>
      <c r="N694" s="40"/>
      <c r="O694" s="40"/>
      <c r="P694" s="31"/>
      <c r="Q694" s="40"/>
      <c r="R694" s="31"/>
    </row>
    <row r="695" spans="1:18" s="34" customFormat="1">
      <c r="A695" s="29"/>
      <c r="B695" s="29"/>
      <c r="C695" s="29"/>
      <c r="D695" s="29"/>
      <c r="E695" s="29"/>
      <c r="F695" s="29"/>
      <c r="G695" s="29"/>
      <c r="H695" s="29"/>
      <c r="I695" s="30"/>
      <c r="J695" s="30"/>
      <c r="K695" s="30"/>
      <c r="L695" s="30"/>
      <c r="M695" s="40"/>
      <c r="N695" s="40"/>
      <c r="O695" s="40"/>
      <c r="P695" s="31"/>
      <c r="Q695" s="40"/>
      <c r="R695" s="31"/>
    </row>
    <row r="696" spans="1:18" s="34" customFormat="1">
      <c r="A696" s="29"/>
      <c r="B696" s="29"/>
      <c r="C696" s="29"/>
      <c r="D696" s="29"/>
      <c r="E696" s="29"/>
      <c r="F696" s="29"/>
      <c r="G696" s="29"/>
      <c r="H696" s="29"/>
      <c r="I696" s="30"/>
      <c r="J696" s="30"/>
      <c r="K696" s="30"/>
      <c r="L696" s="30"/>
      <c r="M696" s="40"/>
      <c r="N696" s="40"/>
      <c r="O696" s="40"/>
      <c r="P696" s="31"/>
      <c r="Q696" s="40"/>
      <c r="R696" s="31"/>
    </row>
    <row r="697" spans="1:18" s="34" customFormat="1">
      <c r="A697" s="29"/>
      <c r="B697" s="29"/>
      <c r="C697" s="29"/>
      <c r="D697" s="29"/>
      <c r="E697" s="29"/>
      <c r="F697" s="29"/>
      <c r="G697" s="29"/>
      <c r="H697" s="29"/>
      <c r="I697" s="30"/>
      <c r="J697" s="30"/>
      <c r="K697" s="30"/>
      <c r="L697" s="30"/>
      <c r="M697" s="40"/>
      <c r="N697" s="40"/>
      <c r="O697" s="40"/>
      <c r="P697" s="31"/>
      <c r="Q697" s="40"/>
      <c r="R697" s="31"/>
    </row>
    <row r="698" spans="1:18" s="34" customFormat="1">
      <c r="A698" s="29"/>
      <c r="B698" s="29"/>
      <c r="C698" s="29"/>
      <c r="D698" s="29"/>
      <c r="E698" s="29"/>
      <c r="F698" s="29"/>
      <c r="G698" s="29"/>
      <c r="H698" s="29"/>
      <c r="I698" s="30"/>
      <c r="J698" s="30"/>
      <c r="K698" s="30"/>
      <c r="L698" s="30"/>
      <c r="M698" s="40"/>
      <c r="N698" s="40"/>
      <c r="O698" s="40"/>
      <c r="P698" s="31"/>
      <c r="Q698" s="40"/>
      <c r="R698" s="31"/>
    </row>
    <row r="699" spans="1:18" s="34" customFormat="1">
      <c r="A699" s="29"/>
      <c r="B699" s="29"/>
      <c r="C699" s="29"/>
      <c r="D699" s="29"/>
      <c r="E699" s="29"/>
      <c r="F699" s="29"/>
      <c r="G699" s="29"/>
      <c r="H699" s="29"/>
      <c r="I699" s="30"/>
      <c r="J699" s="30"/>
      <c r="K699" s="30"/>
      <c r="L699" s="30"/>
      <c r="M699" s="40"/>
      <c r="N699" s="40"/>
      <c r="O699" s="40"/>
      <c r="P699" s="31"/>
      <c r="Q699" s="40"/>
      <c r="R699" s="31"/>
    </row>
    <row r="700" spans="1:18" s="34" customFormat="1">
      <c r="A700" s="29"/>
      <c r="B700" s="29"/>
      <c r="C700" s="29"/>
      <c r="D700" s="29"/>
      <c r="E700" s="29"/>
      <c r="F700" s="29"/>
      <c r="G700" s="29"/>
      <c r="H700" s="29"/>
      <c r="I700" s="30"/>
      <c r="J700" s="30"/>
      <c r="K700" s="30"/>
      <c r="L700" s="30"/>
      <c r="M700" s="40"/>
      <c r="N700" s="40"/>
      <c r="O700" s="40"/>
      <c r="P700" s="31"/>
      <c r="Q700" s="40"/>
      <c r="R700" s="31"/>
    </row>
    <row r="701" spans="1:18" s="34" customFormat="1">
      <c r="A701" s="29"/>
      <c r="B701" s="29"/>
      <c r="C701" s="29"/>
      <c r="D701" s="29"/>
      <c r="E701" s="29"/>
      <c r="F701" s="29"/>
      <c r="G701" s="29"/>
      <c r="H701" s="29"/>
      <c r="I701" s="30"/>
      <c r="J701" s="30"/>
      <c r="K701" s="30"/>
      <c r="L701" s="30"/>
      <c r="M701" s="40"/>
      <c r="N701" s="40"/>
      <c r="O701" s="40"/>
      <c r="P701" s="31"/>
      <c r="Q701" s="40"/>
      <c r="R701" s="31"/>
    </row>
    <row r="702" spans="1:18" s="34" customFormat="1">
      <c r="A702" s="29"/>
      <c r="B702" s="29"/>
      <c r="C702" s="29"/>
      <c r="D702" s="29"/>
      <c r="E702" s="29"/>
      <c r="F702" s="29"/>
      <c r="G702" s="29"/>
      <c r="H702" s="29"/>
      <c r="I702" s="30"/>
      <c r="J702" s="30"/>
      <c r="K702" s="30"/>
      <c r="L702" s="30"/>
      <c r="M702" s="40"/>
      <c r="N702" s="40"/>
      <c r="O702" s="40"/>
      <c r="P702" s="31"/>
      <c r="Q702" s="40"/>
      <c r="R702" s="31"/>
    </row>
    <row r="703" spans="1:18" s="34" customFormat="1">
      <c r="A703" s="29"/>
      <c r="B703" s="29"/>
      <c r="C703" s="29"/>
      <c r="D703" s="29"/>
      <c r="E703" s="29"/>
      <c r="F703" s="29"/>
      <c r="G703" s="29"/>
      <c r="H703" s="29"/>
      <c r="I703" s="30"/>
      <c r="J703" s="30"/>
      <c r="K703" s="30"/>
      <c r="L703" s="30"/>
      <c r="M703" s="40"/>
      <c r="N703" s="40"/>
      <c r="O703" s="40"/>
      <c r="P703" s="31"/>
      <c r="Q703" s="40"/>
      <c r="R703" s="31"/>
    </row>
    <row r="704" spans="1:18" s="34" customFormat="1">
      <c r="A704" s="29"/>
      <c r="B704" s="29"/>
      <c r="C704" s="29"/>
      <c r="D704" s="29"/>
      <c r="E704" s="29"/>
      <c r="F704" s="29"/>
      <c r="G704" s="29"/>
      <c r="H704" s="29"/>
      <c r="I704" s="30"/>
      <c r="J704" s="30"/>
      <c r="K704" s="30"/>
      <c r="L704" s="30"/>
      <c r="M704" s="40"/>
      <c r="N704" s="40"/>
      <c r="O704" s="40"/>
      <c r="P704" s="31"/>
      <c r="Q704" s="40"/>
      <c r="R704" s="31"/>
    </row>
    <row r="705" spans="1:18" s="34" customFormat="1">
      <c r="A705" s="29"/>
      <c r="B705" s="29"/>
      <c r="C705" s="29"/>
      <c r="D705" s="29"/>
      <c r="E705" s="29"/>
      <c r="F705" s="29"/>
      <c r="G705" s="29"/>
      <c r="H705" s="29"/>
      <c r="I705" s="30"/>
      <c r="J705" s="30"/>
      <c r="K705" s="30"/>
      <c r="L705" s="30"/>
      <c r="M705" s="40"/>
      <c r="N705" s="40"/>
      <c r="O705" s="40"/>
      <c r="P705" s="31"/>
      <c r="Q705" s="40"/>
      <c r="R705" s="31"/>
    </row>
    <row r="706" spans="1:18" s="34" customFormat="1">
      <c r="A706" s="29"/>
      <c r="B706" s="29"/>
      <c r="C706" s="29"/>
      <c r="D706" s="29"/>
      <c r="E706" s="29"/>
      <c r="F706" s="29"/>
      <c r="G706" s="29"/>
      <c r="H706" s="29"/>
      <c r="I706" s="30"/>
      <c r="J706" s="30"/>
      <c r="K706" s="30"/>
      <c r="L706" s="30"/>
      <c r="M706" s="40"/>
      <c r="N706" s="40"/>
      <c r="O706" s="40"/>
      <c r="P706" s="31"/>
      <c r="Q706" s="40"/>
      <c r="R706" s="31"/>
    </row>
    <row r="707" spans="1:18" s="34" customFormat="1">
      <c r="A707" s="29"/>
      <c r="B707" s="29"/>
      <c r="C707" s="29"/>
      <c r="D707" s="29"/>
      <c r="E707" s="29"/>
      <c r="F707" s="29"/>
      <c r="G707" s="29"/>
      <c r="H707" s="29"/>
      <c r="I707" s="30"/>
      <c r="J707" s="30"/>
      <c r="K707" s="30"/>
      <c r="L707" s="30"/>
      <c r="M707" s="40"/>
      <c r="N707" s="40"/>
      <c r="O707" s="40"/>
      <c r="P707" s="31"/>
      <c r="Q707" s="40"/>
      <c r="R707" s="31"/>
    </row>
    <row r="708" spans="1:18" s="34" customFormat="1">
      <c r="A708" s="29"/>
      <c r="B708" s="29"/>
      <c r="C708" s="29"/>
      <c r="D708" s="29"/>
      <c r="E708" s="29"/>
      <c r="F708" s="29"/>
      <c r="G708" s="29"/>
      <c r="H708" s="29"/>
      <c r="I708" s="30"/>
      <c r="J708" s="30"/>
      <c r="K708" s="30"/>
      <c r="L708" s="30"/>
      <c r="M708" s="40"/>
      <c r="N708" s="40"/>
      <c r="O708" s="40"/>
      <c r="P708" s="31"/>
      <c r="Q708" s="40"/>
      <c r="R708" s="31"/>
    </row>
    <row r="709" spans="1:18" s="34" customFormat="1">
      <c r="A709" s="29"/>
      <c r="B709" s="29"/>
      <c r="C709" s="29"/>
      <c r="D709" s="29"/>
      <c r="E709" s="29"/>
      <c r="F709" s="29"/>
      <c r="G709" s="29"/>
      <c r="H709" s="29"/>
      <c r="I709" s="30"/>
      <c r="J709" s="30"/>
      <c r="K709" s="30"/>
      <c r="L709" s="30"/>
      <c r="M709" s="40"/>
      <c r="N709" s="40"/>
      <c r="O709" s="40"/>
      <c r="P709" s="31"/>
      <c r="Q709" s="40"/>
      <c r="R709" s="31"/>
    </row>
    <row r="710" spans="1:18" s="34" customFormat="1">
      <c r="A710" s="29"/>
      <c r="B710" s="29"/>
      <c r="C710" s="29"/>
      <c r="D710" s="29"/>
      <c r="E710" s="29"/>
      <c r="F710" s="29"/>
      <c r="G710" s="29"/>
      <c r="H710" s="29"/>
      <c r="I710" s="30"/>
      <c r="J710" s="30"/>
      <c r="K710" s="30"/>
      <c r="L710" s="30"/>
      <c r="M710" s="40"/>
      <c r="N710" s="40"/>
      <c r="O710" s="40"/>
      <c r="P710" s="31"/>
      <c r="Q710" s="40"/>
      <c r="R710" s="31"/>
    </row>
    <row r="711" spans="1:18" s="34" customFormat="1">
      <c r="A711" s="29"/>
      <c r="B711" s="29"/>
      <c r="C711" s="29"/>
      <c r="D711" s="29"/>
      <c r="E711" s="29"/>
      <c r="F711" s="29"/>
      <c r="G711" s="29"/>
      <c r="H711" s="29"/>
      <c r="I711" s="30"/>
      <c r="J711" s="30"/>
      <c r="K711" s="30"/>
      <c r="L711" s="30"/>
      <c r="M711" s="40"/>
      <c r="N711" s="40"/>
      <c r="O711" s="40"/>
      <c r="P711" s="31"/>
      <c r="Q711" s="40"/>
      <c r="R711" s="31"/>
    </row>
    <row r="712" spans="1:18" s="34" customFormat="1">
      <c r="A712" s="29"/>
      <c r="B712" s="29"/>
      <c r="C712" s="29"/>
      <c r="D712" s="29"/>
      <c r="E712" s="29"/>
      <c r="F712" s="29"/>
      <c r="G712" s="29"/>
      <c r="H712" s="29"/>
      <c r="I712" s="30"/>
      <c r="J712" s="30"/>
      <c r="K712" s="30"/>
      <c r="L712" s="30"/>
      <c r="M712" s="40"/>
      <c r="N712" s="40"/>
      <c r="O712" s="40"/>
      <c r="P712" s="31"/>
      <c r="Q712" s="40"/>
      <c r="R712" s="31"/>
    </row>
    <row r="713" spans="1:18" s="34" customFormat="1">
      <c r="A713" s="29"/>
      <c r="B713" s="29"/>
      <c r="C713" s="29"/>
      <c r="D713" s="29"/>
      <c r="E713" s="29"/>
      <c r="F713" s="29"/>
      <c r="G713" s="29"/>
      <c r="H713" s="29"/>
      <c r="I713" s="30"/>
      <c r="J713" s="30"/>
      <c r="K713" s="30"/>
      <c r="L713" s="30"/>
      <c r="M713" s="40"/>
      <c r="N713" s="40"/>
      <c r="O713" s="40"/>
      <c r="P713" s="31"/>
      <c r="Q713" s="40"/>
      <c r="R713" s="31"/>
    </row>
    <row r="714" spans="1:18" s="34" customFormat="1">
      <c r="A714" s="29"/>
      <c r="B714" s="29"/>
      <c r="C714" s="29"/>
      <c r="D714" s="29"/>
      <c r="E714" s="29"/>
      <c r="F714" s="29"/>
      <c r="G714" s="29"/>
      <c r="H714" s="29"/>
      <c r="I714" s="30"/>
      <c r="J714" s="30"/>
      <c r="K714" s="30"/>
      <c r="L714" s="30"/>
      <c r="M714" s="40"/>
      <c r="N714" s="40"/>
      <c r="O714" s="40"/>
      <c r="P714" s="31"/>
      <c r="Q714" s="40"/>
      <c r="R714" s="31"/>
    </row>
    <row r="715" spans="1:18" s="34" customFormat="1">
      <c r="A715" s="29"/>
      <c r="B715" s="29"/>
      <c r="C715" s="29"/>
      <c r="D715" s="29"/>
      <c r="E715" s="29"/>
      <c r="F715" s="29"/>
      <c r="G715" s="29"/>
      <c r="H715" s="29"/>
      <c r="I715" s="30"/>
      <c r="J715" s="30"/>
      <c r="K715" s="30"/>
      <c r="L715" s="30"/>
      <c r="M715" s="40"/>
      <c r="N715" s="40"/>
      <c r="O715" s="40"/>
      <c r="P715" s="31"/>
      <c r="Q715" s="40"/>
      <c r="R715" s="31"/>
    </row>
    <row r="716" spans="1:18" s="34" customFormat="1">
      <c r="A716" s="29"/>
      <c r="B716" s="29"/>
      <c r="C716" s="29"/>
      <c r="D716" s="29"/>
      <c r="E716" s="29"/>
      <c r="F716" s="29"/>
      <c r="G716" s="29"/>
      <c r="H716" s="29"/>
      <c r="I716" s="30"/>
      <c r="J716" s="30"/>
      <c r="K716" s="30"/>
      <c r="L716" s="30"/>
      <c r="M716" s="40"/>
      <c r="N716" s="40"/>
      <c r="O716" s="40"/>
      <c r="P716" s="31"/>
      <c r="Q716" s="40"/>
      <c r="R716" s="31"/>
    </row>
    <row r="717" spans="1:18" s="34" customFormat="1">
      <c r="A717" s="29"/>
      <c r="B717" s="29"/>
      <c r="C717" s="29"/>
      <c r="D717" s="29"/>
      <c r="E717" s="29"/>
      <c r="F717" s="29"/>
      <c r="G717" s="29"/>
      <c r="H717" s="29"/>
      <c r="I717" s="30"/>
      <c r="J717" s="30"/>
      <c r="K717" s="30"/>
      <c r="L717" s="30"/>
      <c r="M717" s="40"/>
      <c r="N717" s="40"/>
      <c r="O717" s="40"/>
      <c r="P717" s="31"/>
      <c r="Q717" s="40"/>
      <c r="R717" s="31"/>
    </row>
    <row r="718" spans="1:18" s="34" customFormat="1">
      <c r="A718" s="29"/>
      <c r="B718" s="29"/>
      <c r="C718" s="29"/>
      <c r="D718" s="29"/>
      <c r="E718" s="29"/>
      <c r="F718" s="29"/>
      <c r="G718" s="29"/>
      <c r="H718" s="29"/>
      <c r="I718" s="30"/>
      <c r="J718" s="30"/>
      <c r="K718" s="30"/>
      <c r="L718" s="30"/>
      <c r="M718" s="40"/>
      <c r="N718" s="40"/>
      <c r="O718" s="40"/>
      <c r="P718" s="31"/>
      <c r="Q718" s="40"/>
      <c r="R718" s="31"/>
    </row>
    <row r="719" spans="1:18" s="34" customFormat="1">
      <c r="A719" s="29"/>
      <c r="B719" s="29"/>
      <c r="C719" s="29"/>
      <c r="D719" s="29"/>
      <c r="E719" s="29"/>
      <c r="F719" s="29"/>
      <c r="G719" s="29"/>
      <c r="H719" s="29"/>
      <c r="I719" s="30"/>
      <c r="J719" s="30"/>
      <c r="K719" s="30"/>
      <c r="L719" s="30"/>
      <c r="M719" s="40"/>
      <c r="N719" s="40"/>
      <c r="O719" s="40"/>
      <c r="P719" s="31"/>
      <c r="Q719" s="40"/>
      <c r="R719" s="31"/>
    </row>
    <row r="720" spans="1:18" s="34" customFormat="1">
      <c r="A720" s="29"/>
      <c r="B720" s="29"/>
      <c r="C720" s="29"/>
      <c r="D720" s="29"/>
      <c r="E720" s="29"/>
      <c r="F720" s="29"/>
      <c r="G720" s="29"/>
      <c r="H720" s="29"/>
      <c r="I720" s="30"/>
      <c r="J720" s="30"/>
      <c r="K720" s="30"/>
      <c r="L720" s="30"/>
      <c r="M720" s="40"/>
      <c r="N720" s="40"/>
      <c r="O720" s="40"/>
      <c r="P720" s="31"/>
      <c r="Q720" s="40"/>
      <c r="R720" s="31"/>
    </row>
    <row r="721" spans="1:18" s="34" customFormat="1">
      <c r="A721" s="29"/>
      <c r="B721" s="29"/>
      <c r="C721" s="29"/>
      <c r="D721" s="29"/>
      <c r="E721" s="29"/>
      <c r="F721" s="29"/>
      <c r="G721" s="29"/>
      <c r="H721" s="29"/>
      <c r="I721" s="30"/>
      <c r="J721" s="30"/>
      <c r="K721" s="30"/>
      <c r="L721" s="30"/>
      <c r="M721" s="40"/>
      <c r="N721" s="40"/>
      <c r="O721" s="40"/>
      <c r="P721" s="31"/>
      <c r="Q721" s="40"/>
      <c r="R721" s="31"/>
    </row>
    <row r="722" spans="1:18" s="34" customFormat="1">
      <c r="A722" s="29"/>
      <c r="B722" s="29"/>
      <c r="C722" s="29"/>
      <c r="D722" s="29"/>
      <c r="E722" s="29"/>
      <c r="F722" s="29"/>
      <c r="G722" s="29"/>
      <c r="H722" s="29"/>
      <c r="I722" s="30"/>
      <c r="J722" s="30"/>
      <c r="K722" s="30"/>
      <c r="L722" s="30"/>
      <c r="M722" s="40"/>
      <c r="N722" s="40"/>
      <c r="O722" s="40"/>
      <c r="P722" s="31"/>
      <c r="Q722" s="40"/>
      <c r="R722" s="31"/>
    </row>
    <row r="723" spans="1:18" s="34" customFormat="1">
      <c r="A723" s="29"/>
      <c r="B723" s="29"/>
      <c r="C723" s="29"/>
      <c r="D723" s="29"/>
      <c r="E723" s="29"/>
      <c r="F723" s="29"/>
      <c r="G723" s="29"/>
      <c r="H723" s="29"/>
      <c r="I723" s="30"/>
      <c r="J723" s="30"/>
      <c r="K723" s="30"/>
      <c r="L723" s="30"/>
      <c r="M723" s="40"/>
      <c r="N723" s="40"/>
      <c r="O723" s="40"/>
      <c r="P723" s="31"/>
      <c r="Q723" s="40"/>
      <c r="R723" s="31"/>
    </row>
    <row r="724" spans="1:18" s="34" customFormat="1">
      <c r="A724" s="29"/>
      <c r="B724" s="29"/>
      <c r="C724" s="29"/>
      <c r="D724" s="29"/>
      <c r="E724" s="29"/>
      <c r="F724" s="29"/>
      <c r="G724" s="29"/>
      <c r="H724" s="29"/>
      <c r="I724" s="30"/>
      <c r="J724" s="30"/>
      <c r="K724" s="30"/>
      <c r="L724" s="30"/>
      <c r="M724" s="40"/>
      <c r="N724" s="40"/>
      <c r="O724" s="40"/>
      <c r="P724" s="31"/>
      <c r="Q724" s="40"/>
      <c r="R724" s="31"/>
    </row>
    <row r="725" spans="1:18" s="34" customFormat="1">
      <c r="A725" s="29"/>
      <c r="B725" s="29"/>
      <c r="C725" s="29"/>
      <c r="D725" s="29"/>
      <c r="E725" s="29"/>
      <c r="F725" s="29"/>
      <c r="G725" s="29"/>
      <c r="H725" s="29"/>
      <c r="I725" s="30"/>
      <c r="J725" s="30"/>
      <c r="K725" s="30"/>
      <c r="L725" s="30"/>
      <c r="M725" s="40"/>
      <c r="N725" s="40"/>
      <c r="O725" s="40"/>
      <c r="P725" s="31"/>
      <c r="Q725" s="40"/>
      <c r="R725" s="31"/>
    </row>
    <row r="726" spans="1:18" s="34" customFormat="1">
      <c r="A726" s="29"/>
      <c r="B726" s="29"/>
      <c r="C726" s="29"/>
      <c r="D726" s="29"/>
      <c r="E726" s="29"/>
      <c r="F726" s="29"/>
      <c r="G726" s="29"/>
      <c r="H726" s="29"/>
      <c r="I726" s="30"/>
      <c r="J726" s="30"/>
      <c r="K726" s="30"/>
      <c r="L726" s="30"/>
      <c r="M726" s="40"/>
      <c r="N726" s="40"/>
      <c r="O726" s="40"/>
      <c r="P726" s="31"/>
      <c r="Q726" s="40"/>
      <c r="R726" s="31"/>
    </row>
    <row r="727" spans="1:18" s="34" customFormat="1">
      <c r="A727" s="29"/>
      <c r="B727" s="29"/>
      <c r="C727" s="29"/>
      <c r="D727" s="29"/>
      <c r="E727" s="29"/>
      <c r="F727" s="29"/>
      <c r="G727" s="29"/>
      <c r="H727" s="29"/>
      <c r="I727" s="30"/>
      <c r="J727" s="30"/>
      <c r="K727" s="30"/>
      <c r="L727" s="30"/>
      <c r="M727" s="40"/>
      <c r="N727" s="40"/>
      <c r="O727" s="40"/>
      <c r="P727" s="31"/>
      <c r="Q727" s="40"/>
      <c r="R727" s="31"/>
    </row>
    <row r="728" spans="1:18" s="34" customFormat="1">
      <c r="A728" s="29"/>
      <c r="B728" s="29"/>
      <c r="C728" s="29"/>
      <c r="D728" s="29"/>
      <c r="E728" s="29"/>
      <c r="F728" s="29"/>
      <c r="G728" s="29"/>
      <c r="H728" s="29"/>
      <c r="I728" s="30"/>
      <c r="J728" s="30"/>
      <c r="K728" s="30"/>
      <c r="L728" s="30"/>
      <c r="M728" s="40"/>
      <c r="N728" s="40"/>
      <c r="O728" s="40"/>
      <c r="P728" s="31"/>
      <c r="Q728" s="40"/>
      <c r="R728" s="31"/>
    </row>
    <row r="729" spans="1:18" s="34" customFormat="1">
      <c r="A729" s="29"/>
      <c r="B729" s="29"/>
      <c r="C729" s="29"/>
      <c r="D729" s="29"/>
      <c r="E729" s="29"/>
      <c r="F729" s="29"/>
      <c r="G729" s="29"/>
      <c r="H729" s="29"/>
      <c r="I729" s="30"/>
      <c r="J729" s="30"/>
      <c r="K729" s="30"/>
      <c r="L729" s="30"/>
      <c r="M729" s="40"/>
      <c r="N729" s="40"/>
      <c r="O729" s="40"/>
      <c r="P729" s="31"/>
      <c r="Q729" s="40"/>
      <c r="R729" s="31"/>
    </row>
    <row r="730" spans="1:18" s="34" customFormat="1">
      <c r="A730" s="29"/>
      <c r="B730" s="29"/>
      <c r="C730" s="29"/>
      <c r="D730" s="29"/>
      <c r="E730" s="29"/>
      <c r="F730" s="29"/>
      <c r="G730" s="29"/>
      <c r="H730" s="29"/>
      <c r="I730" s="30"/>
      <c r="J730" s="30"/>
      <c r="K730" s="30"/>
      <c r="L730" s="30"/>
      <c r="M730" s="40"/>
      <c r="N730" s="40"/>
      <c r="O730" s="40"/>
      <c r="P730" s="31"/>
      <c r="Q730" s="40"/>
      <c r="R730" s="31"/>
    </row>
    <row r="731" spans="1:18" s="34" customFormat="1">
      <c r="A731" s="29"/>
      <c r="B731" s="29"/>
      <c r="C731" s="29"/>
      <c r="D731" s="29"/>
      <c r="E731" s="29"/>
      <c r="F731" s="29"/>
      <c r="G731" s="29"/>
      <c r="H731" s="29"/>
      <c r="I731" s="30"/>
      <c r="J731" s="30"/>
      <c r="K731" s="30"/>
      <c r="L731" s="30"/>
      <c r="M731" s="40"/>
      <c r="N731" s="40"/>
      <c r="O731" s="40"/>
      <c r="P731" s="31"/>
      <c r="Q731" s="40"/>
      <c r="R731" s="31"/>
    </row>
    <row r="732" spans="1:18" s="34" customFormat="1">
      <c r="A732" s="29"/>
      <c r="B732" s="29"/>
      <c r="C732" s="29"/>
      <c r="D732" s="29"/>
      <c r="E732" s="29"/>
      <c r="F732" s="29"/>
      <c r="G732" s="29"/>
      <c r="H732" s="29"/>
      <c r="I732" s="30"/>
      <c r="J732" s="30"/>
      <c r="K732" s="30"/>
      <c r="L732" s="30"/>
      <c r="M732" s="40"/>
      <c r="N732" s="40"/>
      <c r="O732" s="40"/>
      <c r="P732" s="31"/>
      <c r="Q732" s="40"/>
      <c r="R732" s="31"/>
    </row>
    <row r="733" spans="1:18" s="34" customFormat="1">
      <c r="A733" s="29"/>
      <c r="B733" s="29"/>
      <c r="C733" s="29"/>
      <c r="D733" s="29"/>
      <c r="E733" s="29"/>
      <c r="F733" s="29"/>
      <c r="G733" s="29"/>
      <c r="H733" s="29"/>
      <c r="I733" s="30"/>
      <c r="J733" s="30"/>
      <c r="K733" s="30"/>
      <c r="L733" s="30"/>
      <c r="M733" s="40"/>
      <c r="N733" s="40"/>
      <c r="O733" s="40"/>
      <c r="P733" s="31"/>
      <c r="Q733" s="40"/>
      <c r="R733" s="31"/>
    </row>
    <row r="734" spans="1:18" s="34" customFormat="1">
      <c r="A734" s="29"/>
      <c r="B734" s="29"/>
      <c r="C734" s="29"/>
      <c r="D734" s="29"/>
      <c r="E734" s="29"/>
      <c r="F734" s="29"/>
      <c r="G734" s="29"/>
      <c r="H734" s="29"/>
      <c r="I734" s="30"/>
      <c r="J734" s="30"/>
      <c r="K734" s="30"/>
      <c r="L734" s="30"/>
      <c r="M734" s="40"/>
      <c r="N734" s="40"/>
      <c r="O734" s="40"/>
      <c r="P734" s="31"/>
      <c r="Q734" s="40"/>
      <c r="R734" s="31"/>
    </row>
    <row r="735" spans="1:18" s="34" customFormat="1">
      <c r="A735" s="29"/>
      <c r="B735" s="29"/>
      <c r="C735" s="29"/>
      <c r="D735" s="29"/>
      <c r="E735" s="29"/>
      <c r="F735" s="29"/>
      <c r="G735" s="29"/>
      <c r="H735" s="29"/>
      <c r="I735" s="30"/>
      <c r="J735" s="30"/>
      <c r="K735" s="30"/>
      <c r="L735" s="30"/>
      <c r="M735" s="40"/>
      <c r="N735" s="40"/>
      <c r="O735" s="40"/>
      <c r="P735" s="31"/>
      <c r="Q735" s="40"/>
      <c r="R735" s="31"/>
    </row>
    <row r="736" spans="1:18" s="34" customFormat="1">
      <c r="A736" s="29"/>
      <c r="B736" s="29"/>
      <c r="C736" s="29"/>
      <c r="D736" s="29"/>
      <c r="E736" s="29"/>
      <c r="F736" s="29"/>
      <c r="G736" s="29"/>
      <c r="H736" s="29"/>
      <c r="I736" s="30"/>
      <c r="J736" s="30"/>
      <c r="K736" s="30"/>
      <c r="L736" s="30"/>
      <c r="M736" s="40"/>
      <c r="N736" s="40"/>
      <c r="O736" s="40"/>
      <c r="P736" s="31"/>
      <c r="Q736" s="40"/>
      <c r="R736" s="31"/>
    </row>
    <row r="737" spans="1:18" s="34" customFormat="1">
      <c r="A737" s="29"/>
      <c r="B737" s="29"/>
      <c r="C737" s="29"/>
      <c r="D737" s="29"/>
      <c r="E737" s="29"/>
      <c r="F737" s="29"/>
      <c r="G737" s="29"/>
      <c r="H737" s="29"/>
      <c r="I737" s="30"/>
      <c r="J737" s="30"/>
      <c r="K737" s="30"/>
      <c r="L737" s="30"/>
      <c r="M737" s="40"/>
      <c r="N737" s="40"/>
      <c r="O737" s="40"/>
      <c r="P737" s="31"/>
      <c r="Q737" s="40"/>
      <c r="R737" s="31"/>
    </row>
    <row r="738" spans="1:18" s="34" customFormat="1">
      <c r="A738" s="29"/>
      <c r="B738" s="29"/>
      <c r="C738" s="29"/>
      <c r="D738" s="29"/>
      <c r="E738" s="29"/>
      <c r="F738" s="29"/>
      <c r="G738" s="29"/>
      <c r="H738" s="29"/>
      <c r="I738" s="30"/>
      <c r="J738" s="30"/>
      <c r="K738" s="30"/>
      <c r="L738" s="30"/>
      <c r="M738" s="40"/>
      <c r="N738" s="40"/>
      <c r="O738" s="40"/>
      <c r="P738" s="31"/>
      <c r="Q738" s="40"/>
      <c r="R738" s="31"/>
    </row>
    <row r="739" spans="1:18" s="34" customFormat="1">
      <c r="A739" s="29"/>
      <c r="B739" s="29"/>
      <c r="C739" s="29"/>
      <c r="D739" s="29"/>
      <c r="E739" s="29"/>
      <c r="F739" s="29"/>
      <c r="G739" s="29"/>
      <c r="H739" s="29"/>
      <c r="I739" s="30"/>
      <c r="J739" s="30"/>
      <c r="K739" s="30"/>
      <c r="L739" s="30"/>
      <c r="M739" s="40"/>
      <c r="N739" s="40"/>
      <c r="O739" s="40"/>
      <c r="P739" s="31"/>
      <c r="Q739" s="40"/>
      <c r="R739" s="31"/>
    </row>
    <row r="740" spans="1:18" s="34" customFormat="1">
      <c r="A740" s="29"/>
      <c r="B740" s="29"/>
      <c r="C740" s="29"/>
      <c r="D740" s="29"/>
      <c r="E740" s="29"/>
      <c r="F740" s="29"/>
      <c r="G740" s="29"/>
      <c r="H740" s="29"/>
      <c r="I740" s="30"/>
      <c r="J740" s="30"/>
      <c r="K740" s="30"/>
      <c r="L740" s="30"/>
      <c r="M740" s="40"/>
      <c r="N740" s="40"/>
      <c r="O740" s="40"/>
      <c r="P740" s="31"/>
      <c r="Q740" s="40"/>
      <c r="R740" s="31"/>
    </row>
    <row r="741" spans="1:18" s="34" customFormat="1">
      <c r="A741" s="29"/>
      <c r="B741" s="29"/>
      <c r="C741" s="29"/>
      <c r="D741" s="29"/>
      <c r="E741" s="29"/>
      <c r="F741" s="29"/>
      <c r="G741" s="29"/>
      <c r="H741" s="29"/>
      <c r="I741" s="30"/>
      <c r="J741" s="30"/>
      <c r="K741" s="30"/>
      <c r="L741" s="30"/>
      <c r="M741" s="40"/>
      <c r="N741" s="40"/>
      <c r="O741" s="40"/>
      <c r="P741" s="31"/>
      <c r="Q741" s="40"/>
      <c r="R741" s="31"/>
    </row>
    <row r="742" spans="1:18" s="34" customFormat="1">
      <c r="A742" s="29"/>
      <c r="B742" s="29"/>
      <c r="C742" s="29"/>
      <c r="D742" s="29"/>
      <c r="E742" s="29"/>
      <c r="F742" s="29"/>
      <c r="G742" s="29"/>
      <c r="H742" s="29"/>
      <c r="I742" s="30"/>
      <c r="J742" s="30"/>
      <c r="K742" s="30"/>
      <c r="L742" s="30"/>
      <c r="M742" s="40"/>
      <c r="N742" s="40"/>
      <c r="O742" s="40"/>
      <c r="P742" s="31"/>
      <c r="Q742" s="40"/>
      <c r="R742" s="31"/>
    </row>
    <row r="743" spans="1:18" s="34" customFormat="1">
      <c r="A743" s="29"/>
      <c r="B743" s="29"/>
      <c r="C743" s="29"/>
      <c r="D743" s="29"/>
      <c r="E743" s="29"/>
      <c r="F743" s="29"/>
      <c r="G743" s="29"/>
      <c r="H743" s="29"/>
      <c r="I743" s="30"/>
      <c r="J743" s="30"/>
      <c r="K743" s="30"/>
      <c r="L743" s="30"/>
      <c r="M743" s="40"/>
      <c r="N743" s="40"/>
      <c r="O743" s="40"/>
      <c r="P743" s="31"/>
      <c r="Q743" s="40"/>
      <c r="R743" s="31"/>
    </row>
    <row r="744" spans="1:18" s="34" customFormat="1">
      <c r="A744" s="29"/>
      <c r="B744" s="29"/>
      <c r="C744" s="29"/>
      <c r="D744" s="29"/>
      <c r="E744" s="29"/>
      <c r="F744" s="29"/>
      <c r="G744" s="29"/>
      <c r="H744" s="29"/>
      <c r="I744" s="30"/>
      <c r="J744" s="30"/>
      <c r="K744" s="30"/>
      <c r="L744" s="30"/>
      <c r="M744" s="40"/>
      <c r="N744" s="40"/>
      <c r="O744" s="40"/>
      <c r="P744" s="31"/>
      <c r="Q744" s="40"/>
      <c r="R744" s="31"/>
    </row>
    <row r="745" spans="1:18" s="34" customFormat="1">
      <c r="A745" s="29"/>
      <c r="B745" s="29"/>
      <c r="C745" s="29"/>
      <c r="D745" s="29"/>
      <c r="E745" s="29"/>
      <c r="F745" s="29"/>
      <c r="G745" s="29"/>
      <c r="H745" s="29"/>
      <c r="I745" s="30"/>
      <c r="J745" s="30"/>
      <c r="K745" s="30"/>
      <c r="L745" s="30"/>
      <c r="M745" s="40"/>
      <c r="N745" s="40"/>
      <c r="O745" s="40"/>
      <c r="P745" s="31"/>
      <c r="Q745" s="40"/>
      <c r="R745" s="31"/>
    </row>
    <row r="746" spans="1:18" s="34" customFormat="1">
      <c r="A746" s="29"/>
      <c r="B746" s="29"/>
      <c r="C746" s="29"/>
      <c r="D746" s="29"/>
      <c r="E746" s="29"/>
      <c r="F746" s="29"/>
      <c r="G746" s="29"/>
      <c r="H746" s="29"/>
      <c r="I746" s="30"/>
      <c r="J746" s="30"/>
      <c r="K746" s="30"/>
      <c r="L746" s="30"/>
      <c r="M746" s="40"/>
      <c r="N746" s="40"/>
      <c r="O746" s="40"/>
      <c r="P746" s="31"/>
      <c r="Q746" s="40"/>
      <c r="R746" s="31"/>
    </row>
    <row r="747" spans="1:18" s="34" customFormat="1">
      <c r="A747" s="29"/>
      <c r="B747" s="29"/>
      <c r="C747" s="29"/>
      <c r="D747" s="29"/>
      <c r="E747" s="29"/>
      <c r="F747" s="29"/>
      <c r="G747" s="29"/>
      <c r="H747" s="29"/>
      <c r="I747" s="30"/>
      <c r="J747" s="30"/>
      <c r="K747" s="30"/>
      <c r="L747" s="30"/>
      <c r="M747" s="40"/>
      <c r="N747" s="40"/>
      <c r="O747" s="40"/>
      <c r="P747" s="31"/>
      <c r="Q747" s="40"/>
      <c r="R747" s="31"/>
    </row>
    <row r="748" spans="1:18" s="34" customFormat="1">
      <c r="A748" s="29"/>
      <c r="B748" s="29"/>
      <c r="C748" s="29"/>
      <c r="D748" s="29"/>
      <c r="E748" s="29"/>
      <c r="F748" s="29"/>
      <c r="G748" s="29"/>
      <c r="H748" s="29"/>
      <c r="I748" s="30"/>
      <c r="J748" s="30"/>
      <c r="K748" s="30"/>
      <c r="L748" s="30"/>
      <c r="M748" s="40"/>
      <c r="N748" s="40"/>
      <c r="O748" s="40"/>
      <c r="P748" s="31"/>
      <c r="Q748" s="40"/>
      <c r="R748" s="31"/>
    </row>
    <row r="749" spans="1:18" s="34" customFormat="1">
      <c r="A749" s="29"/>
      <c r="B749" s="29"/>
      <c r="C749" s="29"/>
      <c r="D749" s="29"/>
      <c r="E749" s="29"/>
      <c r="F749" s="29"/>
      <c r="G749" s="29"/>
      <c r="H749" s="29"/>
      <c r="I749" s="30"/>
      <c r="J749" s="30"/>
      <c r="K749" s="30"/>
      <c r="L749" s="30"/>
      <c r="M749" s="40"/>
      <c r="N749" s="40"/>
      <c r="O749" s="40"/>
      <c r="P749" s="31"/>
      <c r="Q749" s="40"/>
      <c r="R749" s="31"/>
    </row>
    <row r="750" spans="1:18" s="34" customFormat="1">
      <c r="A750" s="29"/>
      <c r="B750" s="29"/>
      <c r="C750" s="29"/>
      <c r="D750" s="29"/>
      <c r="E750" s="29"/>
      <c r="F750" s="29"/>
      <c r="G750" s="29"/>
      <c r="H750" s="29"/>
      <c r="I750" s="30"/>
      <c r="J750" s="30"/>
      <c r="K750" s="30"/>
      <c r="L750" s="30"/>
      <c r="M750" s="40"/>
      <c r="N750" s="40"/>
      <c r="O750" s="40"/>
      <c r="P750" s="31"/>
      <c r="Q750" s="40"/>
      <c r="R750" s="31"/>
    </row>
    <row r="751" spans="1:18" s="34" customFormat="1">
      <c r="A751" s="29"/>
      <c r="B751" s="29"/>
      <c r="C751" s="29"/>
      <c r="D751" s="29"/>
      <c r="E751" s="29"/>
      <c r="F751" s="29"/>
      <c r="G751" s="29"/>
      <c r="H751" s="29"/>
      <c r="I751" s="30"/>
      <c r="J751" s="30"/>
      <c r="K751" s="30"/>
      <c r="L751" s="30"/>
      <c r="M751" s="40"/>
      <c r="N751" s="40"/>
      <c r="O751" s="40"/>
      <c r="P751" s="31"/>
      <c r="Q751" s="40"/>
      <c r="R751" s="31"/>
    </row>
    <row r="752" spans="1:18" s="34" customFormat="1">
      <c r="A752" s="29"/>
      <c r="B752" s="29"/>
      <c r="C752" s="29"/>
      <c r="D752" s="29"/>
      <c r="E752" s="29"/>
      <c r="F752" s="29"/>
      <c r="G752" s="29"/>
      <c r="H752" s="29"/>
      <c r="I752" s="30"/>
      <c r="J752" s="30"/>
      <c r="K752" s="30"/>
      <c r="L752" s="30"/>
      <c r="M752" s="40"/>
      <c r="N752" s="40"/>
      <c r="O752" s="40"/>
      <c r="P752" s="31"/>
      <c r="Q752" s="40"/>
      <c r="R752" s="31"/>
    </row>
    <row r="753" spans="1:18" s="34" customFormat="1">
      <c r="A753" s="29"/>
      <c r="B753" s="29"/>
      <c r="C753" s="29"/>
      <c r="D753" s="29"/>
      <c r="E753" s="29"/>
      <c r="F753" s="29"/>
      <c r="G753" s="29"/>
      <c r="H753" s="29"/>
      <c r="I753" s="30"/>
      <c r="J753" s="30"/>
      <c r="K753" s="30"/>
      <c r="L753" s="30"/>
      <c r="M753" s="40"/>
      <c r="N753" s="40"/>
      <c r="O753" s="40"/>
      <c r="P753" s="31"/>
      <c r="Q753" s="40"/>
      <c r="R753" s="31"/>
    </row>
    <row r="754" spans="1:18" s="34" customFormat="1">
      <c r="A754" s="29"/>
      <c r="B754" s="29"/>
      <c r="C754" s="29"/>
      <c r="D754" s="29"/>
      <c r="E754" s="29"/>
      <c r="F754" s="29"/>
      <c r="G754" s="29"/>
      <c r="H754" s="29"/>
      <c r="I754" s="30"/>
      <c r="J754" s="30"/>
      <c r="K754" s="30"/>
      <c r="L754" s="30"/>
      <c r="M754" s="40"/>
      <c r="N754" s="40"/>
      <c r="O754" s="40"/>
      <c r="P754" s="31"/>
      <c r="Q754" s="40"/>
      <c r="R754" s="31"/>
    </row>
    <row r="755" spans="1:18" s="34" customFormat="1">
      <c r="A755" s="29"/>
      <c r="B755" s="29"/>
      <c r="C755" s="29"/>
      <c r="D755" s="29"/>
      <c r="E755" s="29"/>
      <c r="F755" s="29"/>
      <c r="G755" s="29"/>
      <c r="H755" s="29"/>
      <c r="I755" s="30"/>
      <c r="J755" s="30"/>
      <c r="K755" s="30"/>
      <c r="L755" s="30"/>
      <c r="M755" s="40"/>
      <c r="N755" s="40"/>
      <c r="O755" s="40"/>
      <c r="P755" s="31"/>
      <c r="Q755" s="40"/>
      <c r="R755" s="31"/>
    </row>
    <row r="756" spans="1:18" s="34" customFormat="1">
      <c r="A756" s="29"/>
      <c r="B756" s="29"/>
      <c r="C756" s="29"/>
      <c r="D756" s="29"/>
      <c r="E756" s="29"/>
      <c r="F756" s="29"/>
      <c r="G756" s="29"/>
      <c r="H756" s="29"/>
      <c r="I756" s="30"/>
      <c r="J756" s="30"/>
      <c r="K756" s="30"/>
      <c r="L756" s="30"/>
      <c r="M756" s="40"/>
      <c r="N756" s="40"/>
      <c r="O756" s="40"/>
      <c r="P756" s="31"/>
      <c r="Q756" s="40"/>
      <c r="R756" s="31"/>
    </row>
    <row r="757" spans="1:18" s="34" customFormat="1">
      <c r="A757" s="29"/>
      <c r="B757" s="29"/>
      <c r="C757" s="29"/>
      <c r="D757" s="29"/>
      <c r="E757" s="29"/>
      <c r="F757" s="29"/>
      <c r="G757" s="29"/>
      <c r="H757" s="29"/>
      <c r="I757" s="30"/>
      <c r="J757" s="30"/>
      <c r="K757" s="30"/>
      <c r="L757" s="30"/>
      <c r="M757" s="40"/>
      <c r="N757" s="40"/>
      <c r="O757" s="40"/>
      <c r="P757" s="31"/>
      <c r="Q757" s="40"/>
      <c r="R757" s="31"/>
    </row>
    <row r="758" spans="1:18" s="34" customFormat="1">
      <c r="A758" s="29"/>
      <c r="B758" s="29"/>
      <c r="C758" s="29"/>
      <c r="D758" s="29"/>
      <c r="E758" s="29"/>
      <c r="F758" s="29"/>
      <c r="G758" s="29"/>
      <c r="H758" s="29"/>
      <c r="I758" s="30"/>
      <c r="J758" s="30"/>
      <c r="K758" s="30"/>
      <c r="L758" s="30"/>
      <c r="M758" s="40"/>
      <c r="N758" s="40"/>
      <c r="O758" s="40"/>
      <c r="P758" s="31"/>
      <c r="Q758" s="40"/>
      <c r="R758" s="31"/>
    </row>
    <row r="759" spans="1:18" s="34" customFormat="1">
      <c r="A759" s="29"/>
      <c r="B759" s="29"/>
      <c r="C759" s="29"/>
      <c r="D759" s="29"/>
      <c r="E759" s="29"/>
      <c r="F759" s="29"/>
      <c r="G759" s="29"/>
      <c r="H759" s="29"/>
      <c r="I759" s="30"/>
      <c r="J759" s="30"/>
      <c r="K759" s="30"/>
      <c r="L759" s="30"/>
      <c r="M759" s="40"/>
      <c r="N759" s="40"/>
      <c r="O759" s="40"/>
      <c r="P759" s="31"/>
      <c r="Q759" s="40"/>
      <c r="R759" s="31"/>
    </row>
    <row r="760" spans="1:18" s="34" customFormat="1">
      <c r="A760" s="29"/>
      <c r="B760" s="29"/>
      <c r="C760" s="29"/>
      <c r="D760" s="29"/>
      <c r="E760" s="29"/>
      <c r="F760" s="29"/>
      <c r="G760" s="29"/>
      <c r="H760" s="29"/>
      <c r="I760" s="30"/>
      <c r="J760" s="30"/>
      <c r="K760" s="30"/>
      <c r="L760" s="30"/>
      <c r="M760" s="40"/>
      <c r="N760" s="40"/>
      <c r="O760" s="40"/>
      <c r="P760" s="31"/>
      <c r="Q760" s="40"/>
      <c r="R760" s="31"/>
    </row>
    <row r="761" spans="1:18" s="34" customFormat="1">
      <c r="A761" s="29"/>
      <c r="B761" s="29"/>
      <c r="C761" s="29"/>
      <c r="D761" s="29"/>
      <c r="E761" s="29"/>
      <c r="F761" s="29"/>
      <c r="G761" s="29"/>
      <c r="H761" s="29"/>
      <c r="I761" s="30"/>
      <c r="J761" s="30"/>
      <c r="K761" s="30"/>
      <c r="L761" s="30"/>
      <c r="M761" s="40"/>
      <c r="N761" s="40"/>
      <c r="O761" s="40"/>
      <c r="P761" s="31"/>
      <c r="Q761" s="40"/>
      <c r="R761" s="31"/>
    </row>
    <row r="762" spans="1:18" s="34" customFormat="1">
      <c r="A762" s="29"/>
      <c r="B762" s="29"/>
      <c r="C762" s="29"/>
      <c r="D762" s="29"/>
      <c r="E762" s="29"/>
      <c r="F762" s="29"/>
      <c r="G762" s="29"/>
      <c r="H762" s="29"/>
      <c r="I762" s="30"/>
      <c r="J762" s="30"/>
      <c r="K762" s="30"/>
      <c r="L762" s="30"/>
      <c r="M762" s="40"/>
      <c r="N762" s="40"/>
      <c r="O762" s="40"/>
      <c r="P762" s="31"/>
      <c r="Q762" s="40"/>
      <c r="R762" s="31"/>
    </row>
    <row r="763" spans="1:18" s="34" customFormat="1">
      <c r="A763" s="29"/>
      <c r="B763" s="29"/>
      <c r="C763" s="29"/>
      <c r="D763" s="29"/>
      <c r="E763" s="29"/>
      <c r="F763" s="29"/>
      <c r="G763" s="29"/>
      <c r="H763" s="29"/>
      <c r="I763" s="30"/>
      <c r="J763" s="30"/>
      <c r="K763" s="30"/>
      <c r="L763" s="30"/>
      <c r="M763" s="40"/>
      <c r="N763" s="40"/>
      <c r="O763" s="40"/>
      <c r="P763" s="31"/>
      <c r="Q763" s="40"/>
      <c r="R763" s="31"/>
    </row>
    <row r="764" spans="1:18" s="34" customFormat="1">
      <c r="A764" s="29"/>
      <c r="B764" s="29"/>
      <c r="C764" s="29"/>
      <c r="D764" s="29"/>
      <c r="E764" s="29"/>
      <c r="F764" s="29"/>
      <c r="G764" s="29"/>
      <c r="H764" s="29"/>
      <c r="I764" s="30"/>
      <c r="J764" s="30"/>
      <c r="K764" s="30"/>
      <c r="L764" s="30"/>
      <c r="M764" s="40"/>
      <c r="N764" s="40"/>
      <c r="O764" s="40"/>
      <c r="P764" s="31"/>
      <c r="Q764" s="40"/>
      <c r="R764" s="31"/>
    </row>
    <row r="765" spans="1:18" s="34" customFormat="1">
      <c r="A765" s="29"/>
      <c r="B765" s="29"/>
      <c r="C765" s="29"/>
      <c r="D765" s="29"/>
      <c r="E765" s="29"/>
      <c r="F765" s="29"/>
      <c r="G765" s="29"/>
      <c r="H765" s="29"/>
      <c r="I765" s="30"/>
      <c r="J765" s="30"/>
      <c r="K765" s="30"/>
      <c r="L765" s="30"/>
      <c r="M765" s="40"/>
      <c r="N765" s="40"/>
      <c r="O765" s="40"/>
      <c r="P765" s="31"/>
      <c r="Q765" s="40"/>
      <c r="R765" s="31"/>
    </row>
    <row r="766" spans="1:18" s="34" customFormat="1">
      <c r="A766" s="29"/>
      <c r="B766" s="29"/>
      <c r="C766" s="29"/>
      <c r="D766" s="29"/>
      <c r="E766" s="29"/>
      <c r="F766" s="29"/>
      <c r="G766" s="29"/>
      <c r="H766" s="29"/>
      <c r="I766" s="30"/>
      <c r="J766" s="30"/>
      <c r="K766" s="30"/>
      <c r="L766" s="30"/>
      <c r="M766" s="40"/>
      <c r="N766" s="40"/>
      <c r="O766" s="40"/>
      <c r="P766" s="31"/>
      <c r="Q766" s="40"/>
      <c r="R766" s="31"/>
    </row>
    <row r="767" spans="1:18" s="34" customFormat="1">
      <c r="A767" s="29"/>
      <c r="B767" s="29"/>
      <c r="C767" s="29"/>
      <c r="D767" s="29"/>
      <c r="E767" s="29"/>
      <c r="F767" s="29"/>
      <c r="G767" s="29"/>
      <c r="H767" s="29"/>
      <c r="I767" s="30"/>
      <c r="J767" s="30"/>
      <c r="K767" s="30"/>
      <c r="L767" s="30"/>
      <c r="M767" s="40"/>
      <c r="N767" s="40"/>
      <c r="O767" s="40"/>
      <c r="P767" s="31"/>
      <c r="Q767" s="40"/>
      <c r="R767" s="31"/>
    </row>
    <row r="768" spans="1:18" s="34" customFormat="1">
      <c r="A768" s="29"/>
      <c r="B768" s="29"/>
      <c r="C768" s="29"/>
      <c r="D768" s="29"/>
      <c r="E768" s="29"/>
      <c r="F768" s="29"/>
      <c r="G768" s="29"/>
      <c r="H768" s="29"/>
      <c r="I768" s="30"/>
      <c r="J768" s="30"/>
      <c r="K768" s="30"/>
      <c r="L768" s="30"/>
      <c r="M768" s="40"/>
      <c r="N768" s="40"/>
      <c r="O768" s="40"/>
      <c r="P768" s="31"/>
      <c r="Q768" s="40"/>
      <c r="R768" s="31"/>
    </row>
    <row r="769" spans="1:18" s="34" customFormat="1">
      <c r="A769" s="29"/>
      <c r="B769" s="29"/>
      <c r="C769" s="29"/>
      <c r="D769" s="29"/>
      <c r="E769" s="29"/>
      <c r="F769" s="29"/>
      <c r="G769" s="29"/>
      <c r="H769" s="29"/>
      <c r="I769" s="30"/>
      <c r="J769" s="30"/>
      <c r="K769" s="30"/>
      <c r="L769" s="30"/>
      <c r="M769" s="40"/>
      <c r="N769" s="40"/>
      <c r="O769" s="40"/>
      <c r="P769" s="31"/>
      <c r="Q769" s="40"/>
      <c r="R769" s="31"/>
    </row>
    <row r="770" spans="1:18" s="34" customFormat="1">
      <c r="A770" s="29"/>
      <c r="B770" s="29"/>
      <c r="C770" s="29"/>
      <c r="D770" s="29"/>
      <c r="E770" s="29"/>
      <c r="F770" s="29"/>
      <c r="G770" s="29"/>
      <c r="H770" s="29"/>
      <c r="I770" s="30"/>
      <c r="J770" s="30"/>
      <c r="K770" s="30"/>
      <c r="L770" s="30"/>
      <c r="M770" s="40"/>
      <c r="N770" s="40"/>
      <c r="O770" s="40"/>
      <c r="P770" s="31"/>
      <c r="Q770" s="40"/>
      <c r="R770" s="31"/>
    </row>
    <row r="771" spans="1:18" s="34" customFormat="1">
      <c r="A771" s="29"/>
      <c r="B771" s="29"/>
      <c r="C771" s="29"/>
      <c r="D771" s="29"/>
      <c r="E771" s="29"/>
      <c r="F771" s="29"/>
      <c r="G771" s="29"/>
      <c r="H771" s="29"/>
      <c r="I771" s="30"/>
      <c r="J771" s="30"/>
      <c r="K771" s="30"/>
      <c r="L771" s="30"/>
      <c r="M771" s="40"/>
      <c r="N771" s="40"/>
      <c r="O771" s="40"/>
      <c r="P771" s="31"/>
      <c r="Q771" s="40"/>
      <c r="R771" s="31"/>
    </row>
    <row r="772" spans="1:18" s="34" customFormat="1">
      <c r="A772" s="29"/>
      <c r="B772" s="29"/>
      <c r="C772" s="29"/>
      <c r="D772" s="29"/>
      <c r="E772" s="29"/>
      <c r="F772" s="29"/>
      <c r="G772" s="29"/>
      <c r="H772" s="29"/>
      <c r="I772" s="30"/>
      <c r="J772" s="30"/>
      <c r="K772" s="30"/>
      <c r="L772" s="30"/>
      <c r="M772" s="40"/>
      <c r="N772" s="40"/>
      <c r="O772" s="40"/>
      <c r="P772" s="31"/>
      <c r="Q772" s="40"/>
      <c r="R772" s="31"/>
    </row>
    <row r="773" spans="1:18" s="34" customFormat="1">
      <c r="A773" s="29"/>
      <c r="B773" s="29"/>
      <c r="C773" s="29"/>
      <c r="D773" s="29"/>
      <c r="E773" s="29"/>
      <c r="F773" s="29"/>
      <c r="G773" s="29"/>
      <c r="H773" s="29"/>
      <c r="I773" s="30"/>
      <c r="J773" s="30"/>
      <c r="K773" s="30"/>
      <c r="L773" s="30"/>
      <c r="M773" s="40"/>
      <c r="N773" s="40"/>
      <c r="O773" s="40"/>
      <c r="P773" s="31"/>
      <c r="Q773" s="40"/>
      <c r="R773" s="31"/>
    </row>
    <row r="774" spans="1:18" s="34" customFormat="1">
      <c r="A774" s="29"/>
      <c r="B774" s="29"/>
      <c r="C774" s="29"/>
      <c r="D774" s="29"/>
      <c r="E774" s="29"/>
      <c r="F774" s="29"/>
      <c r="G774" s="29"/>
      <c r="H774" s="29"/>
      <c r="I774" s="30"/>
      <c r="J774" s="30"/>
      <c r="K774" s="30"/>
      <c r="L774" s="30"/>
      <c r="M774" s="40"/>
      <c r="N774" s="40"/>
      <c r="O774" s="40"/>
      <c r="P774" s="31"/>
      <c r="Q774" s="40"/>
      <c r="R774" s="31"/>
    </row>
    <row r="775" spans="1:18" s="34" customFormat="1">
      <c r="A775" s="29"/>
      <c r="B775" s="29"/>
      <c r="C775" s="29"/>
      <c r="D775" s="29"/>
      <c r="E775" s="29"/>
      <c r="F775" s="29"/>
      <c r="G775" s="29"/>
      <c r="H775" s="29"/>
      <c r="I775" s="30"/>
      <c r="J775" s="30"/>
      <c r="K775" s="30"/>
      <c r="L775" s="30"/>
      <c r="M775" s="40"/>
      <c r="N775" s="40"/>
      <c r="O775" s="40"/>
      <c r="P775" s="31"/>
      <c r="Q775" s="40"/>
      <c r="R775" s="31"/>
    </row>
    <row r="776" spans="1:18" s="34" customFormat="1">
      <c r="A776" s="29"/>
      <c r="B776" s="29"/>
      <c r="C776" s="29"/>
      <c r="D776" s="29"/>
      <c r="E776" s="29"/>
      <c r="F776" s="29"/>
      <c r="G776" s="29"/>
      <c r="H776" s="29"/>
      <c r="I776" s="30"/>
      <c r="J776" s="30"/>
      <c r="K776" s="30"/>
      <c r="L776" s="30"/>
      <c r="M776" s="40"/>
      <c r="N776" s="40"/>
      <c r="O776" s="40"/>
      <c r="P776" s="31"/>
      <c r="Q776" s="40"/>
      <c r="R776" s="31"/>
    </row>
    <row r="777" spans="1:18" s="34" customFormat="1">
      <c r="A777" s="29"/>
      <c r="B777" s="29"/>
      <c r="C777" s="29"/>
      <c r="D777" s="29"/>
      <c r="E777" s="29"/>
      <c r="F777" s="29"/>
      <c r="G777" s="29"/>
      <c r="H777" s="29"/>
      <c r="I777" s="30"/>
      <c r="J777" s="30"/>
      <c r="K777" s="30"/>
      <c r="L777" s="30"/>
      <c r="M777" s="40"/>
      <c r="N777" s="40"/>
      <c r="O777" s="40"/>
      <c r="P777" s="31"/>
      <c r="Q777" s="40"/>
      <c r="R777" s="31"/>
    </row>
    <row r="778" spans="1:18" s="34" customFormat="1">
      <c r="A778" s="29"/>
      <c r="B778" s="29"/>
      <c r="C778" s="29"/>
      <c r="D778" s="29"/>
      <c r="E778" s="29"/>
      <c r="F778" s="29"/>
      <c r="G778" s="29"/>
      <c r="H778" s="29"/>
      <c r="I778" s="30"/>
      <c r="J778" s="30"/>
      <c r="K778" s="30"/>
      <c r="L778" s="30"/>
      <c r="M778" s="40"/>
      <c r="N778" s="40"/>
      <c r="O778" s="40"/>
      <c r="P778" s="31"/>
      <c r="Q778" s="40"/>
      <c r="R778" s="31"/>
    </row>
    <row r="779" spans="1:18" s="34" customFormat="1">
      <c r="A779" s="29"/>
      <c r="B779" s="29"/>
      <c r="C779" s="29"/>
      <c r="D779" s="29"/>
      <c r="E779" s="29"/>
      <c r="F779" s="29"/>
      <c r="G779" s="29"/>
      <c r="H779" s="29"/>
      <c r="I779" s="30"/>
      <c r="J779" s="30"/>
      <c r="K779" s="30"/>
      <c r="L779" s="30"/>
      <c r="M779" s="40"/>
      <c r="N779" s="40"/>
      <c r="O779" s="40"/>
      <c r="P779" s="31"/>
      <c r="Q779" s="40"/>
      <c r="R779" s="31"/>
    </row>
    <row r="780" spans="1:18" s="34" customFormat="1">
      <c r="A780" s="29"/>
      <c r="B780" s="29"/>
      <c r="C780" s="29"/>
      <c r="D780" s="29"/>
      <c r="E780" s="29"/>
      <c r="F780" s="29"/>
      <c r="G780" s="29"/>
      <c r="H780" s="29"/>
      <c r="I780" s="30"/>
      <c r="J780" s="30"/>
      <c r="K780" s="30"/>
      <c r="L780" s="30"/>
      <c r="M780" s="40"/>
      <c r="N780" s="40"/>
      <c r="O780" s="40"/>
      <c r="P780" s="31"/>
      <c r="Q780" s="40"/>
      <c r="R780" s="31"/>
    </row>
    <row r="781" spans="1:18" s="34" customFormat="1">
      <c r="A781" s="29"/>
      <c r="B781" s="29"/>
      <c r="C781" s="29"/>
      <c r="D781" s="29"/>
      <c r="E781" s="29"/>
      <c r="F781" s="29"/>
      <c r="G781" s="29"/>
      <c r="H781" s="29"/>
      <c r="I781" s="30"/>
      <c r="J781" s="30"/>
      <c r="K781" s="30"/>
      <c r="L781" s="30"/>
      <c r="M781" s="40"/>
      <c r="N781" s="40"/>
      <c r="O781" s="40"/>
      <c r="P781" s="31"/>
      <c r="Q781" s="40"/>
      <c r="R781" s="31"/>
    </row>
    <row r="782" spans="1:18" s="34" customFormat="1">
      <c r="A782" s="29"/>
      <c r="B782" s="29"/>
      <c r="C782" s="29"/>
      <c r="D782" s="29"/>
      <c r="E782" s="29"/>
      <c r="F782" s="29"/>
      <c r="G782" s="29"/>
      <c r="H782" s="29"/>
      <c r="I782" s="30"/>
      <c r="J782" s="30"/>
      <c r="K782" s="30"/>
      <c r="L782" s="30"/>
      <c r="M782" s="40"/>
      <c r="N782" s="40"/>
      <c r="O782" s="40"/>
      <c r="P782" s="31"/>
      <c r="Q782" s="40"/>
      <c r="R782" s="31"/>
    </row>
    <row r="783" spans="1:18" s="34" customFormat="1">
      <c r="A783" s="29"/>
      <c r="B783" s="29"/>
      <c r="C783" s="29"/>
      <c r="D783" s="29"/>
      <c r="E783" s="29"/>
      <c r="F783" s="29"/>
      <c r="G783" s="29"/>
      <c r="H783" s="29"/>
      <c r="I783" s="30"/>
      <c r="J783" s="30"/>
      <c r="K783" s="30"/>
      <c r="L783" s="30"/>
      <c r="M783" s="40"/>
      <c r="N783" s="40"/>
      <c r="O783" s="40"/>
      <c r="P783" s="31"/>
      <c r="Q783" s="40"/>
      <c r="R783" s="31"/>
    </row>
    <row r="784" spans="1:18" s="34" customFormat="1">
      <c r="A784" s="29"/>
      <c r="B784" s="29"/>
      <c r="C784" s="29"/>
      <c r="D784" s="29"/>
      <c r="E784" s="29"/>
      <c r="F784" s="29"/>
      <c r="G784" s="29"/>
      <c r="H784" s="29"/>
      <c r="I784" s="30"/>
      <c r="J784" s="30"/>
      <c r="K784" s="30"/>
      <c r="L784" s="30"/>
      <c r="M784" s="40"/>
      <c r="N784" s="40"/>
      <c r="O784" s="40"/>
      <c r="P784" s="31"/>
      <c r="Q784" s="40"/>
      <c r="R784" s="31"/>
    </row>
    <row r="785" spans="1:18" s="34" customFormat="1">
      <c r="A785" s="29"/>
      <c r="B785" s="29"/>
      <c r="C785" s="29"/>
      <c r="D785" s="29"/>
      <c r="E785" s="29"/>
      <c r="F785" s="29"/>
      <c r="G785" s="29"/>
      <c r="H785" s="29"/>
      <c r="I785" s="30"/>
      <c r="J785" s="30"/>
      <c r="K785" s="30"/>
      <c r="L785" s="30"/>
      <c r="M785" s="40"/>
      <c r="N785" s="40"/>
      <c r="O785" s="40"/>
      <c r="P785" s="31"/>
      <c r="Q785" s="40"/>
      <c r="R785" s="31"/>
    </row>
    <row r="786" spans="1:18" s="34" customFormat="1">
      <c r="A786" s="29"/>
      <c r="B786" s="29"/>
      <c r="C786" s="29"/>
      <c r="D786" s="29"/>
      <c r="E786" s="29"/>
      <c r="F786" s="29"/>
      <c r="G786" s="29"/>
      <c r="H786" s="29"/>
      <c r="I786" s="30"/>
      <c r="J786" s="30"/>
      <c r="K786" s="30"/>
      <c r="L786" s="30"/>
      <c r="M786" s="40"/>
      <c r="N786" s="40"/>
      <c r="O786" s="40"/>
      <c r="P786" s="31"/>
      <c r="Q786" s="40"/>
      <c r="R786" s="31"/>
    </row>
    <row r="787" spans="1:18" s="34" customFormat="1">
      <c r="A787" s="29"/>
      <c r="B787" s="29"/>
      <c r="C787" s="29"/>
      <c r="D787" s="29"/>
      <c r="E787" s="29"/>
      <c r="F787" s="29"/>
      <c r="G787" s="29"/>
      <c r="H787" s="29"/>
      <c r="I787" s="30"/>
      <c r="J787" s="30"/>
      <c r="K787" s="30"/>
      <c r="L787" s="30"/>
      <c r="M787" s="40"/>
      <c r="N787" s="40"/>
      <c r="O787" s="40"/>
      <c r="P787" s="31"/>
      <c r="Q787" s="40"/>
      <c r="R787" s="31"/>
    </row>
    <row r="788" spans="1:18" s="34" customFormat="1">
      <c r="A788" s="29"/>
      <c r="B788" s="29"/>
      <c r="C788" s="29"/>
      <c r="D788" s="29"/>
      <c r="E788" s="29"/>
      <c r="F788" s="29"/>
      <c r="G788" s="29"/>
      <c r="H788" s="29"/>
      <c r="I788" s="30"/>
      <c r="J788" s="30"/>
      <c r="K788" s="30"/>
      <c r="L788" s="30"/>
      <c r="M788" s="40"/>
      <c r="N788" s="40"/>
      <c r="O788" s="40"/>
      <c r="P788" s="31"/>
      <c r="Q788" s="40"/>
      <c r="R788" s="31"/>
    </row>
    <row r="789" spans="1:18" s="34" customFormat="1">
      <c r="A789" s="29"/>
      <c r="B789" s="29"/>
      <c r="C789" s="29"/>
      <c r="D789" s="29"/>
      <c r="E789" s="29"/>
      <c r="F789" s="29"/>
      <c r="G789" s="29"/>
      <c r="H789" s="29"/>
      <c r="I789" s="30"/>
      <c r="J789" s="30"/>
      <c r="K789" s="30"/>
      <c r="L789" s="30"/>
      <c r="M789" s="40"/>
      <c r="N789" s="40"/>
      <c r="O789" s="40"/>
      <c r="P789" s="31"/>
      <c r="Q789" s="40"/>
      <c r="R789" s="31"/>
    </row>
    <row r="790" spans="1:18" s="34" customFormat="1">
      <c r="A790" s="29"/>
      <c r="B790" s="29"/>
      <c r="C790" s="29"/>
      <c r="D790" s="29"/>
      <c r="E790" s="29"/>
      <c r="F790" s="29"/>
      <c r="G790" s="29"/>
      <c r="H790" s="29"/>
      <c r="I790" s="30"/>
      <c r="J790" s="30"/>
      <c r="K790" s="30"/>
      <c r="L790" s="30"/>
      <c r="M790" s="40"/>
      <c r="N790" s="40"/>
      <c r="O790" s="40"/>
      <c r="P790" s="31"/>
      <c r="Q790" s="40"/>
      <c r="R790" s="31"/>
    </row>
    <row r="791" spans="1:18" s="34" customFormat="1">
      <c r="A791" s="29"/>
      <c r="B791" s="29"/>
      <c r="C791" s="29"/>
      <c r="D791" s="29"/>
      <c r="E791" s="29"/>
      <c r="F791" s="29"/>
      <c r="G791" s="29"/>
      <c r="H791" s="29"/>
      <c r="I791" s="30"/>
      <c r="J791" s="30"/>
      <c r="K791" s="30"/>
      <c r="L791" s="30"/>
      <c r="M791" s="40"/>
      <c r="N791" s="40"/>
      <c r="O791" s="40"/>
      <c r="P791" s="31"/>
      <c r="Q791" s="40"/>
      <c r="R791" s="31"/>
    </row>
    <row r="792" spans="1:18" s="34" customFormat="1">
      <c r="A792" s="29"/>
      <c r="B792" s="29"/>
      <c r="C792" s="29"/>
      <c r="D792" s="29"/>
      <c r="E792" s="29"/>
      <c r="F792" s="29"/>
      <c r="G792" s="29"/>
      <c r="H792" s="29"/>
      <c r="I792" s="30"/>
      <c r="J792" s="30"/>
      <c r="K792" s="30"/>
      <c r="L792" s="30"/>
      <c r="M792" s="40"/>
      <c r="N792" s="40"/>
      <c r="O792" s="40"/>
      <c r="P792" s="31"/>
      <c r="Q792" s="40"/>
      <c r="R792" s="31"/>
    </row>
    <row r="793" spans="1:18" s="34" customFormat="1">
      <c r="A793" s="29"/>
      <c r="B793" s="29"/>
      <c r="C793" s="29"/>
      <c r="D793" s="29"/>
      <c r="E793" s="29"/>
      <c r="F793" s="29"/>
      <c r="G793" s="29"/>
      <c r="H793" s="29"/>
      <c r="I793" s="30"/>
      <c r="J793" s="30"/>
      <c r="K793" s="30"/>
      <c r="L793" s="30"/>
      <c r="M793" s="40"/>
      <c r="N793" s="40"/>
      <c r="O793" s="40"/>
      <c r="P793" s="31"/>
      <c r="Q793" s="40"/>
      <c r="R793" s="31"/>
    </row>
    <row r="794" spans="1:18" s="34" customFormat="1">
      <c r="A794" s="29"/>
      <c r="B794" s="29"/>
      <c r="C794" s="29"/>
      <c r="D794" s="29"/>
      <c r="E794" s="29"/>
      <c r="F794" s="29"/>
      <c r="G794" s="29"/>
      <c r="H794" s="29"/>
      <c r="I794" s="30"/>
      <c r="J794" s="30"/>
      <c r="K794" s="30"/>
      <c r="L794" s="30"/>
      <c r="M794" s="40"/>
      <c r="N794" s="40"/>
      <c r="O794" s="40"/>
      <c r="P794" s="31"/>
      <c r="Q794" s="40"/>
      <c r="R794" s="31"/>
    </row>
    <row r="795" spans="1:18" s="34" customFormat="1">
      <c r="A795" s="29"/>
      <c r="B795" s="29"/>
      <c r="C795" s="29"/>
      <c r="D795" s="29"/>
      <c r="E795" s="29"/>
      <c r="F795" s="29"/>
      <c r="G795" s="29"/>
      <c r="H795" s="29"/>
      <c r="I795" s="30"/>
      <c r="J795" s="30"/>
      <c r="K795" s="30"/>
      <c r="L795" s="30"/>
      <c r="M795" s="40"/>
      <c r="N795" s="40"/>
      <c r="O795" s="40"/>
      <c r="P795" s="31"/>
      <c r="Q795" s="40"/>
      <c r="R795" s="31"/>
    </row>
    <row r="796" spans="1:18" s="34" customFormat="1">
      <c r="A796" s="29"/>
      <c r="B796" s="29"/>
      <c r="C796" s="29"/>
      <c r="D796" s="29"/>
      <c r="E796" s="29"/>
      <c r="F796" s="29"/>
      <c r="G796" s="29"/>
      <c r="H796" s="29"/>
      <c r="I796" s="30"/>
      <c r="J796" s="30"/>
      <c r="K796" s="30"/>
      <c r="L796" s="30"/>
      <c r="M796" s="40"/>
      <c r="N796" s="40"/>
      <c r="O796" s="40"/>
      <c r="P796" s="31"/>
      <c r="Q796" s="40"/>
      <c r="R796" s="31"/>
    </row>
    <row r="797" spans="1:18" s="34" customFormat="1">
      <c r="A797" s="29"/>
      <c r="B797" s="29"/>
      <c r="C797" s="29"/>
      <c r="D797" s="29"/>
      <c r="E797" s="29"/>
      <c r="F797" s="29"/>
      <c r="G797" s="29"/>
      <c r="H797" s="29"/>
      <c r="I797" s="30"/>
      <c r="J797" s="30"/>
      <c r="K797" s="30"/>
      <c r="L797" s="30"/>
      <c r="M797" s="40"/>
      <c r="N797" s="40"/>
      <c r="O797" s="40"/>
      <c r="P797" s="31"/>
      <c r="Q797" s="40"/>
      <c r="R797" s="31"/>
    </row>
    <row r="798" spans="1:18" s="34" customFormat="1">
      <c r="A798" s="29"/>
      <c r="B798" s="29"/>
      <c r="C798" s="29"/>
      <c r="D798" s="29"/>
      <c r="E798" s="29"/>
      <c r="F798" s="29"/>
      <c r="G798" s="29"/>
      <c r="H798" s="29"/>
      <c r="I798" s="30"/>
      <c r="J798" s="30"/>
      <c r="K798" s="30"/>
      <c r="L798" s="30"/>
      <c r="M798" s="40"/>
      <c r="N798" s="40"/>
      <c r="O798" s="40"/>
      <c r="P798" s="31"/>
      <c r="Q798" s="40"/>
      <c r="R798" s="31"/>
    </row>
    <row r="799" spans="1:18" s="34" customFormat="1">
      <c r="A799" s="29"/>
      <c r="B799" s="29"/>
      <c r="C799" s="29"/>
      <c r="D799" s="29"/>
      <c r="E799" s="29"/>
      <c r="F799" s="29"/>
      <c r="G799" s="29"/>
      <c r="H799" s="29"/>
      <c r="I799" s="30"/>
      <c r="J799" s="30"/>
      <c r="K799" s="30"/>
      <c r="L799" s="30"/>
      <c r="M799" s="40"/>
      <c r="N799" s="40"/>
      <c r="O799" s="40"/>
      <c r="P799" s="31"/>
      <c r="Q799" s="40"/>
      <c r="R799" s="31"/>
    </row>
    <row r="800" spans="1:18" s="34" customFormat="1">
      <c r="A800" s="29"/>
      <c r="B800" s="29"/>
      <c r="C800" s="29"/>
      <c r="D800" s="29"/>
      <c r="E800" s="29"/>
      <c r="F800" s="29"/>
      <c r="G800" s="29"/>
      <c r="H800" s="29"/>
      <c r="I800" s="30"/>
      <c r="J800" s="30"/>
      <c r="K800" s="30"/>
      <c r="L800" s="30"/>
      <c r="M800" s="40"/>
      <c r="N800" s="40"/>
      <c r="O800" s="40"/>
      <c r="P800" s="31"/>
      <c r="Q800" s="40"/>
      <c r="R800" s="31"/>
    </row>
    <row r="801" spans="1:18" s="34" customFormat="1">
      <c r="A801" s="29"/>
      <c r="B801" s="29"/>
      <c r="C801" s="29"/>
      <c r="D801" s="29"/>
      <c r="E801" s="29"/>
      <c r="F801" s="29"/>
      <c r="G801" s="29"/>
      <c r="H801" s="29"/>
      <c r="I801" s="30"/>
      <c r="J801" s="30"/>
      <c r="K801" s="30"/>
      <c r="L801" s="30"/>
      <c r="M801" s="40"/>
      <c r="N801" s="40"/>
      <c r="O801" s="40"/>
      <c r="P801" s="31"/>
      <c r="Q801" s="40"/>
      <c r="R801" s="31"/>
    </row>
    <row r="802" spans="1:18" s="34" customFormat="1">
      <c r="A802" s="29"/>
      <c r="B802" s="29"/>
      <c r="C802" s="29"/>
      <c r="D802" s="29"/>
      <c r="E802" s="29"/>
      <c r="F802" s="29"/>
      <c r="G802" s="29"/>
      <c r="H802" s="29"/>
      <c r="I802" s="30"/>
      <c r="J802" s="30"/>
      <c r="K802" s="30"/>
      <c r="L802" s="30"/>
      <c r="M802" s="40"/>
      <c r="N802" s="40"/>
      <c r="O802" s="40"/>
      <c r="P802" s="31"/>
      <c r="Q802" s="40"/>
      <c r="R802" s="31"/>
    </row>
    <row r="803" spans="1:18" s="34" customFormat="1">
      <c r="A803" s="29"/>
      <c r="B803" s="29"/>
      <c r="C803" s="29"/>
      <c r="D803" s="29"/>
      <c r="E803" s="29"/>
      <c r="F803" s="29"/>
      <c r="G803" s="29"/>
      <c r="H803" s="29"/>
      <c r="I803" s="30"/>
      <c r="J803" s="30"/>
      <c r="K803" s="30"/>
      <c r="L803" s="30"/>
      <c r="M803" s="40"/>
      <c r="N803" s="40"/>
      <c r="O803" s="40"/>
      <c r="P803" s="31"/>
      <c r="Q803" s="40"/>
      <c r="R803" s="31"/>
    </row>
    <row r="804" spans="1:18" s="34" customFormat="1">
      <c r="A804" s="29"/>
      <c r="B804" s="29"/>
      <c r="C804" s="29"/>
      <c r="D804" s="29"/>
      <c r="E804" s="29"/>
      <c r="F804" s="29"/>
      <c r="G804" s="29"/>
      <c r="H804" s="29"/>
      <c r="I804" s="30"/>
      <c r="J804" s="30"/>
      <c r="K804" s="30"/>
      <c r="L804" s="30"/>
      <c r="M804" s="40"/>
      <c r="N804" s="40"/>
      <c r="O804" s="40"/>
      <c r="P804" s="31"/>
      <c r="Q804" s="40"/>
      <c r="R804" s="31"/>
    </row>
    <row r="805" spans="1:18" s="34" customFormat="1">
      <c r="A805" s="29"/>
      <c r="B805" s="29"/>
      <c r="C805" s="29"/>
      <c r="D805" s="29"/>
      <c r="E805" s="29"/>
      <c r="F805" s="29"/>
      <c r="G805" s="29"/>
      <c r="H805" s="29"/>
      <c r="I805" s="30"/>
      <c r="J805" s="30"/>
      <c r="K805" s="30"/>
      <c r="L805" s="30"/>
      <c r="M805" s="40"/>
      <c r="N805" s="40"/>
      <c r="O805" s="40"/>
      <c r="P805" s="31"/>
      <c r="Q805" s="40"/>
      <c r="R805" s="31"/>
    </row>
    <row r="806" spans="1:18" s="34" customFormat="1">
      <c r="A806" s="29"/>
      <c r="B806" s="29"/>
      <c r="C806" s="29"/>
      <c r="D806" s="29"/>
      <c r="E806" s="29"/>
      <c r="F806" s="29"/>
      <c r="G806" s="29"/>
      <c r="H806" s="29"/>
      <c r="I806" s="30"/>
      <c r="J806" s="30"/>
      <c r="K806" s="30"/>
      <c r="L806" s="30"/>
      <c r="M806" s="40"/>
      <c r="N806" s="40"/>
      <c r="O806" s="40"/>
      <c r="P806" s="31"/>
      <c r="Q806" s="40"/>
      <c r="R806" s="31"/>
    </row>
    <row r="807" spans="1:18" s="34" customFormat="1">
      <c r="A807" s="29"/>
      <c r="B807" s="29"/>
      <c r="C807" s="29"/>
      <c r="D807" s="29"/>
      <c r="E807" s="29"/>
      <c r="F807" s="29"/>
      <c r="G807" s="29"/>
      <c r="H807" s="29"/>
      <c r="I807" s="30"/>
      <c r="J807" s="30"/>
      <c r="K807" s="30"/>
      <c r="L807" s="30"/>
      <c r="M807" s="40"/>
      <c r="N807" s="40"/>
      <c r="O807" s="40"/>
      <c r="P807" s="31"/>
      <c r="Q807" s="40"/>
      <c r="R807" s="31"/>
    </row>
    <row r="808" spans="1:18" s="34" customFormat="1">
      <c r="A808" s="29"/>
      <c r="B808" s="29"/>
      <c r="C808" s="29"/>
      <c r="D808" s="29"/>
      <c r="E808" s="29"/>
      <c r="F808" s="29"/>
      <c r="G808" s="29"/>
      <c r="H808" s="29"/>
      <c r="I808" s="30"/>
      <c r="J808" s="30"/>
      <c r="K808" s="30"/>
      <c r="L808" s="30"/>
      <c r="M808" s="40"/>
      <c r="N808" s="40"/>
      <c r="O808" s="40"/>
      <c r="P808" s="31"/>
      <c r="Q808" s="40"/>
      <c r="R808" s="31"/>
    </row>
    <row r="809" spans="1:18" s="34" customFormat="1">
      <c r="A809" s="29"/>
      <c r="B809" s="29"/>
      <c r="C809" s="29"/>
      <c r="D809" s="29"/>
      <c r="E809" s="29"/>
      <c r="F809" s="29"/>
      <c r="G809" s="29"/>
      <c r="H809" s="29"/>
      <c r="I809" s="30"/>
      <c r="J809" s="30"/>
      <c r="K809" s="30"/>
      <c r="L809" s="30"/>
      <c r="M809" s="40"/>
      <c r="N809" s="40"/>
      <c r="O809" s="40"/>
      <c r="P809" s="31"/>
      <c r="Q809" s="40"/>
      <c r="R809" s="31"/>
    </row>
    <row r="810" spans="1:18" s="34" customFormat="1">
      <c r="A810" s="29"/>
      <c r="B810" s="29"/>
      <c r="C810" s="29"/>
      <c r="D810" s="29"/>
      <c r="E810" s="29"/>
      <c r="F810" s="29"/>
      <c r="G810" s="29"/>
      <c r="H810" s="29"/>
      <c r="I810" s="30"/>
      <c r="J810" s="30"/>
      <c r="K810" s="30"/>
      <c r="L810" s="30"/>
      <c r="M810" s="40"/>
      <c r="N810" s="40"/>
      <c r="O810" s="40"/>
      <c r="P810" s="31"/>
      <c r="Q810" s="40"/>
      <c r="R810" s="31"/>
    </row>
    <row r="811" spans="1:18" s="34" customFormat="1">
      <c r="A811" s="29"/>
      <c r="B811" s="29"/>
      <c r="C811" s="29"/>
      <c r="D811" s="29"/>
      <c r="E811" s="29"/>
      <c r="F811" s="29"/>
      <c r="G811" s="29"/>
      <c r="H811" s="29"/>
      <c r="I811" s="30"/>
      <c r="J811" s="30"/>
      <c r="K811" s="30"/>
      <c r="L811" s="30"/>
      <c r="M811" s="40"/>
      <c r="N811" s="40"/>
      <c r="O811" s="40"/>
      <c r="P811" s="31"/>
      <c r="Q811" s="40"/>
      <c r="R811" s="31"/>
    </row>
    <row r="812" spans="1:18" s="34" customFormat="1">
      <c r="A812" s="29"/>
      <c r="B812" s="29"/>
      <c r="C812" s="29"/>
      <c r="D812" s="29"/>
      <c r="E812" s="29"/>
      <c r="F812" s="29"/>
      <c r="G812" s="29"/>
      <c r="H812" s="29"/>
      <c r="I812" s="30"/>
      <c r="J812" s="30"/>
      <c r="K812" s="30"/>
      <c r="L812" s="30"/>
      <c r="M812" s="40"/>
      <c r="N812" s="40"/>
      <c r="O812" s="40"/>
      <c r="P812" s="31"/>
      <c r="Q812" s="40"/>
      <c r="R812" s="31"/>
    </row>
    <row r="813" spans="1:18" s="34" customFormat="1">
      <c r="A813" s="29"/>
      <c r="B813" s="29"/>
      <c r="C813" s="29"/>
      <c r="D813" s="29"/>
      <c r="E813" s="29"/>
      <c r="F813" s="29"/>
      <c r="G813" s="29"/>
      <c r="H813" s="29"/>
      <c r="I813" s="30"/>
      <c r="J813" s="30"/>
      <c r="K813" s="30"/>
      <c r="L813" s="30"/>
      <c r="M813" s="40"/>
      <c r="N813" s="40"/>
      <c r="O813" s="40"/>
      <c r="P813" s="31"/>
      <c r="Q813" s="40"/>
      <c r="R813" s="31"/>
    </row>
    <row r="814" spans="1:18" s="34" customFormat="1">
      <c r="A814" s="29"/>
      <c r="B814" s="29"/>
      <c r="C814" s="29"/>
      <c r="D814" s="29"/>
      <c r="E814" s="29"/>
      <c r="F814" s="29"/>
      <c r="G814" s="29"/>
      <c r="H814" s="29"/>
      <c r="I814" s="30"/>
      <c r="J814" s="30"/>
      <c r="K814" s="30"/>
      <c r="L814" s="30"/>
      <c r="M814" s="40"/>
      <c r="N814" s="40"/>
      <c r="O814" s="40"/>
      <c r="P814" s="31"/>
      <c r="Q814" s="40"/>
      <c r="R814" s="31"/>
    </row>
    <row r="815" spans="1:18" s="34" customFormat="1">
      <c r="A815" s="29"/>
      <c r="B815" s="29"/>
      <c r="C815" s="29"/>
      <c r="D815" s="29"/>
      <c r="E815" s="29"/>
      <c r="F815" s="29"/>
      <c r="G815" s="29"/>
      <c r="H815" s="29"/>
      <c r="I815" s="30"/>
      <c r="J815" s="30"/>
      <c r="K815" s="30"/>
      <c r="L815" s="30"/>
      <c r="M815" s="40"/>
      <c r="N815" s="40"/>
      <c r="O815" s="40"/>
      <c r="P815" s="31"/>
      <c r="Q815" s="40"/>
      <c r="R815" s="31"/>
    </row>
    <row r="816" spans="1:18" s="34" customFormat="1">
      <c r="A816" s="29"/>
      <c r="B816" s="29"/>
      <c r="C816" s="29"/>
      <c r="D816" s="29"/>
      <c r="E816" s="29"/>
      <c r="F816" s="29"/>
      <c r="G816" s="29"/>
      <c r="H816" s="29"/>
      <c r="I816" s="30"/>
      <c r="J816" s="30"/>
      <c r="K816" s="30"/>
      <c r="L816" s="30"/>
      <c r="M816" s="40"/>
      <c r="N816" s="40"/>
      <c r="O816" s="40"/>
      <c r="P816" s="31"/>
      <c r="Q816" s="40"/>
      <c r="R816" s="31"/>
    </row>
    <row r="817" spans="1:18" s="34" customFormat="1">
      <c r="A817" s="29"/>
      <c r="B817" s="29"/>
      <c r="C817" s="29"/>
      <c r="D817" s="29"/>
      <c r="E817" s="29"/>
      <c r="F817" s="29"/>
      <c r="G817" s="29"/>
      <c r="H817" s="29"/>
      <c r="I817" s="30"/>
      <c r="J817" s="30"/>
      <c r="K817" s="30"/>
      <c r="L817" s="30"/>
      <c r="M817" s="40"/>
      <c r="N817" s="40"/>
      <c r="O817" s="40"/>
      <c r="P817" s="31"/>
      <c r="Q817" s="40"/>
      <c r="R817" s="31"/>
    </row>
    <row r="818" spans="1:18" s="34" customFormat="1">
      <c r="A818" s="29"/>
      <c r="B818" s="29"/>
      <c r="C818" s="29"/>
      <c r="D818" s="29"/>
      <c r="E818" s="29"/>
      <c r="F818" s="29"/>
      <c r="G818" s="29"/>
      <c r="H818" s="29"/>
      <c r="I818" s="30"/>
      <c r="J818" s="30"/>
      <c r="K818" s="30"/>
      <c r="L818" s="30"/>
      <c r="M818" s="40"/>
      <c r="N818" s="40"/>
      <c r="O818" s="40"/>
      <c r="P818" s="31"/>
      <c r="Q818" s="40"/>
      <c r="R818" s="31"/>
    </row>
    <row r="819" spans="1:18" s="34" customFormat="1">
      <c r="A819" s="29"/>
      <c r="B819" s="29"/>
      <c r="C819" s="29"/>
      <c r="D819" s="29"/>
      <c r="E819" s="29"/>
      <c r="F819" s="29"/>
      <c r="G819" s="29"/>
      <c r="H819" s="29"/>
      <c r="I819" s="30"/>
      <c r="J819" s="30"/>
      <c r="K819" s="30"/>
      <c r="L819" s="30"/>
      <c r="M819" s="40"/>
      <c r="N819" s="40"/>
      <c r="O819" s="40"/>
      <c r="P819" s="31"/>
      <c r="Q819" s="40"/>
      <c r="R819" s="31"/>
    </row>
    <row r="820" spans="1:18" s="34" customFormat="1">
      <c r="A820" s="29"/>
      <c r="B820" s="29"/>
      <c r="C820" s="29"/>
      <c r="D820" s="29"/>
      <c r="E820" s="29"/>
      <c r="F820" s="29"/>
      <c r="G820" s="29"/>
      <c r="H820" s="29"/>
      <c r="I820" s="30"/>
      <c r="J820" s="30"/>
      <c r="K820" s="30"/>
      <c r="L820" s="30"/>
      <c r="M820" s="40"/>
      <c r="N820" s="40"/>
      <c r="O820" s="40"/>
      <c r="P820" s="31"/>
      <c r="Q820" s="40"/>
      <c r="R820" s="31"/>
    </row>
    <row r="821" spans="1:18" s="34" customFormat="1">
      <c r="A821" s="29"/>
      <c r="B821" s="29"/>
      <c r="C821" s="29"/>
      <c r="D821" s="29"/>
      <c r="E821" s="29"/>
      <c r="F821" s="29"/>
      <c r="G821" s="29"/>
      <c r="H821" s="29"/>
      <c r="I821" s="30"/>
      <c r="J821" s="30"/>
      <c r="K821" s="30"/>
      <c r="L821" s="30"/>
      <c r="M821" s="40"/>
      <c r="N821" s="40"/>
      <c r="O821" s="40"/>
      <c r="P821" s="31"/>
      <c r="Q821" s="40"/>
      <c r="R821" s="31"/>
    </row>
    <row r="822" spans="1:18" s="34" customFormat="1">
      <c r="A822" s="29"/>
      <c r="B822" s="29"/>
      <c r="C822" s="29"/>
      <c r="D822" s="29"/>
      <c r="E822" s="29"/>
      <c r="F822" s="29"/>
      <c r="G822" s="29"/>
      <c r="H822" s="29"/>
      <c r="I822" s="30"/>
      <c r="J822" s="30"/>
      <c r="K822" s="30"/>
      <c r="L822" s="30"/>
      <c r="M822" s="40"/>
      <c r="N822" s="40"/>
      <c r="O822" s="40"/>
      <c r="P822" s="31"/>
      <c r="Q822" s="40"/>
      <c r="R822" s="31"/>
    </row>
    <row r="823" spans="1:18" s="34" customFormat="1">
      <c r="A823" s="29"/>
      <c r="B823" s="29"/>
      <c r="C823" s="29"/>
      <c r="D823" s="29"/>
      <c r="E823" s="29"/>
      <c r="F823" s="29"/>
      <c r="G823" s="29"/>
      <c r="H823" s="29"/>
      <c r="I823" s="30"/>
      <c r="J823" s="30"/>
      <c r="K823" s="30"/>
      <c r="L823" s="30"/>
      <c r="M823" s="40"/>
      <c r="N823" s="40"/>
      <c r="O823" s="40"/>
      <c r="P823" s="31"/>
      <c r="Q823" s="40"/>
      <c r="R823" s="31"/>
    </row>
    <row r="824" spans="1:18" s="34" customFormat="1">
      <c r="A824" s="29"/>
      <c r="B824" s="29"/>
      <c r="C824" s="29"/>
      <c r="D824" s="29"/>
      <c r="E824" s="29"/>
      <c r="F824" s="29"/>
      <c r="G824" s="29"/>
      <c r="H824" s="29"/>
      <c r="I824" s="30"/>
      <c r="J824" s="30"/>
      <c r="K824" s="30"/>
      <c r="L824" s="30"/>
      <c r="M824" s="40"/>
      <c r="N824" s="40"/>
      <c r="O824" s="40"/>
      <c r="P824" s="31"/>
      <c r="Q824" s="40"/>
      <c r="R824" s="31"/>
    </row>
    <row r="825" spans="1:18" s="34" customFormat="1">
      <c r="A825" s="29"/>
      <c r="B825" s="29"/>
      <c r="C825" s="29"/>
      <c r="D825" s="29"/>
      <c r="E825" s="29"/>
      <c r="F825" s="29"/>
      <c r="G825" s="29"/>
      <c r="H825" s="29"/>
      <c r="I825" s="30"/>
      <c r="J825" s="30"/>
      <c r="K825" s="30"/>
      <c r="L825" s="30"/>
      <c r="M825" s="40"/>
      <c r="N825" s="40"/>
      <c r="O825" s="40"/>
      <c r="P825" s="31"/>
      <c r="Q825" s="40"/>
      <c r="R825" s="31"/>
    </row>
    <row r="826" spans="1:18" s="34" customFormat="1">
      <c r="A826" s="29"/>
      <c r="B826" s="29"/>
      <c r="C826" s="29"/>
      <c r="D826" s="29"/>
      <c r="E826" s="29"/>
      <c r="F826" s="29"/>
      <c r="G826" s="29"/>
      <c r="H826" s="29"/>
      <c r="I826" s="30"/>
      <c r="J826" s="30"/>
      <c r="K826" s="30"/>
      <c r="L826" s="30"/>
      <c r="M826" s="40"/>
      <c r="N826" s="40"/>
      <c r="O826" s="40"/>
      <c r="P826" s="31"/>
      <c r="Q826" s="40"/>
      <c r="R826" s="31"/>
    </row>
    <row r="827" spans="1:18" s="34" customFormat="1">
      <c r="A827" s="29"/>
      <c r="B827" s="29"/>
      <c r="C827" s="29"/>
      <c r="D827" s="29"/>
      <c r="E827" s="29"/>
      <c r="F827" s="29"/>
      <c r="G827" s="29"/>
      <c r="H827" s="29"/>
      <c r="I827" s="30"/>
      <c r="J827" s="30"/>
      <c r="K827" s="30"/>
      <c r="L827" s="30"/>
      <c r="M827" s="40"/>
      <c r="N827" s="40"/>
      <c r="O827" s="40"/>
      <c r="P827" s="31"/>
      <c r="Q827" s="40"/>
      <c r="R827" s="31"/>
    </row>
    <row r="828" spans="1:18" s="34" customFormat="1">
      <c r="A828" s="29"/>
      <c r="B828" s="29"/>
      <c r="C828" s="29"/>
      <c r="D828" s="29"/>
      <c r="E828" s="29"/>
      <c r="F828" s="29"/>
      <c r="G828" s="29"/>
      <c r="H828" s="29"/>
      <c r="I828" s="30"/>
      <c r="J828" s="30"/>
      <c r="K828" s="30"/>
      <c r="L828" s="30"/>
      <c r="M828" s="40"/>
      <c r="N828" s="40"/>
      <c r="O828" s="40"/>
      <c r="P828" s="31"/>
      <c r="Q828" s="40"/>
      <c r="R828" s="31"/>
    </row>
    <row r="829" spans="1:18" s="34" customFormat="1">
      <c r="A829" s="29"/>
      <c r="B829" s="29"/>
      <c r="C829" s="29"/>
      <c r="D829" s="29"/>
      <c r="E829" s="29"/>
      <c r="F829" s="29"/>
      <c r="G829" s="29"/>
      <c r="H829" s="29"/>
      <c r="I829" s="30"/>
      <c r="J829" s="30"/>
      <c r="K829" s="30"/>
      <c r="L829" s="30"/>
      <c r="M829" s="40"/>
      <c r="N829" s="40"/>
      <c r="O829" s="40"/>
      <c r="P829" s="31"/>
      <c r="Q829" s="40"/>
      <c r="R829" s="31"/>
    </row>
    <row r="830" spans="1:18" s="34" customFormat="1">
      <c r="A830" s="29"/>
      <c r="B830" s="29"/>
      <c r="C830" s="29"/>
      <c r="D830" s="29"/>
      <c r="E830" s="29"/>
      <c r="F830" s="29"/>
      <c r="G830" s="29"/>
      <c r="H830" s="29"/>
      <c r="I830" s="30"/>
      <c r="J830" s="30"/>
      <c r="K830" s="30"/>
      <c r="L830" s="30"/>
      <c r="M830" s="40"/>
      <c r="N830" s="40"/>
      <c r="O830" s="40"/>
      <c r="P830" s="31"/>
      <c r="Q830" s="40"/>
      <c r="R830" s="31"/>
    </row>
    <row r="831" spans="1:18" s="34" customFormat="1">
      <c r="A831" s="29"/>
      <c r="B831" s="29"/>
      <c r="C831" s="29"/>
      <c r="D831" s="29"/>
      <c r="E831" s="29"/>
      <c r="F831" s="29"/>
      <c r="G831" s="29"/>
      <c r="H831" s="29"/>
      <c r="I831" s="30"/>
      <c r="J831" s="30"/>
      <c r="K831" s="30"/>
      <c r="L831" s="30"/>
      <c r="M831" s="40"/>
      <c r="N831" s="40"/>
      <c r="O831" s="40"/>
      <c r="P831" s="31"/>
      <c r="Q831" s="40"/>
      <c r="R831" s="31"/>
    </row>
    <row r="832" spans="1:18" s="34" customFormat="1">
      <c r="A832" s="29"/>
      <c r="B832" s="29"/>
      <c r="C832" s="29"/>
      <c r="D832" s="29"/>
      <c r="E832" s="29"/>
      <c r="F832" s="29"/>
      <c r="G832" s="29"/>
      <c r="H832" s="29"/>
      <c r="I832" s="30"/>
      <c r="J832" s="30"/>
      <c r="K832" s="30"/>
      <c r="L832" s="30"/>
      <c r="M832" s="40"/>
      <c r="N832" s="40"/>
      <c r="O832" s="40"/>
      <c r="P832" s="31"/>
      <c r="Q832" s="40"/>
      <c r="R832" s="31"/>
    </row>
    <row r="833" spans="1:18" s="34" customFormat="1">
      <c r="A833" s="29"/>
      <c r="B833" s="29"/>
      <c r="C833" s="29"/>
      <c r="D833" s="29"/>
      <c r="E833" s="29"/>
      <c r="F833" s="29"/>
      <c r="G833" s="29"/>
      <c r="H833" s="29"/>
      <c r="I833" s="30"/>
      <c r="J833" s="30"/>
      <c r="K833" s="30"/>
      <c r="L833" s="30"/>
      <c r="M833" s="40"/>
      <c r="N833" s="40"/>
      <c r="O833" s="40"/>
      <c r="P833" s="31"/>
      <c r="Q833" s="40"/>
      <c r="R833" s="31"/>
    </row>
    <row r="834" spans="1:18" s="34" customFormat="1">
      <c r="A834" s="29"/>
      <c r="B834" s="29"/>
      <c r="C834" s="29"/>
      <c r="D834" s="29"/>
      <c r="E834" s="29"/>
      <c r="F834" s="29"/>
      <c r="G834" s="29"/>
      <c r="H834" s="29"/>
      <c r="I834" s="30"/>
      <c r="J834" s="30"/>
      <c r="K834" s="30"/>
      <c r="L834" s="30"/>
      <c r="M834" s="40"/>
      <c r="N834" s="40"/>
      <c r="O834" s="40"/>
      <c r="P834" s="31"/>
      <c r="Q834" s="40"/>
      <c r="R834" s="31"/>
    </row>
    <row r="835" spans="1:18" s="34" customFormat="1">
      <c r="A835" s="29"/>
      <c r="B835" s="29"/>
      <c r="C835" s="29"/>
      <c r="D835" s="29"/>
      <c r="E835" s="29"/>
      <c r="F835" s="29"/>
      <c r="G835" s="29"/>
      <c r="H835" s="29"/>
      <c r="I835" s="30"/>
      <c r="J835" s="30"/>
      <c r="K835" s="30"/>
      <c r="L835" s="30"/>
      <c r="M835" s="40"/>
      <c r="N835" s="40"/>
      <c r="O835" s="40"/>
      <c r="P835" s="31"/>
      <c r="Q835" s="40"/>
      <c r="R835" s="31"/>
    </row>
    <row r="836" spans="1:18" s="34" customFormat="1">
      <c r="A836" s="29"/>
      <c r="B836" s="29"/>
      <c r="C836" s="29"/>
      <c r="D836" s="29"/>
      <c r="E836" s="29"/>
      <c r="F836" s="29"/>
      <c r="G836" s="29"/>
      <c r="H836" s="29"/>
      <c r="I836" s="30"/>
      <c r="J836" s="30"/>
      <c r="K836" s="30"/>
      <c r="L836" s="30"/>
      <c r="M836" s="40"/>
      <c r="N836" s="40"/>
      <c r="O836" s="40"/>
      <c r="P836" s="31"/>
      <c r="Q836" s="40"/>
      <c r="R836" s="31"/>
    </row>
    <row r="837" spans="1:18" s="34" customFormat="1">
      <c r="A837" s="29"/>
      <c r="B837" s="29"/>
      <c r="C837" s="29"/>
      <c r="D837" s="29"/>
      <c r="E837" s="29"/>
      <c r="F837" s="29"/>
      <c r="G837" s="29"/>
      <c r="H837" s="29"/>
      <c r="I837" s="30"/>
      <c r="J837" s="30"/>
      <c r="K837" s="30"/>
      <c r="L837" s="30"/>
      <c r="M837" s="40"/>
      <c r="N837" s="40"/>
      <c r="O837" s="40"/>
      <c r="P837" s="31"/>
      <c r="Q837" s="40"/>
      <c r="R837" s="31"/>
    </row>
    <row r="838" spans="1:18" s="34" customFormat="1">
      <c r="A838" s="29"/>
      <c r="B838" s="29"/>
      <c r="C838" s="29"/>
      <c r="D838" s="29"/>
      <c r="E838" s="29"/>
      <c r="F838" s="29"/>
      <c r="G838" s="29"/>
      <c r="H838" s="29"/>
      <c r="I838" s="30"/>
      <c r="J838" s="30"/>
      <c r="K838" s="30"/>
      <c r="L838" s="30"/>
      <c r="M838" s="40"/>
      <c r="N838" s="40"/>
      <c r="O838" s="40"/>
      <c r="P838" s="31"/>
      <c r="Q838" s="40"/>
      <c r="R838" s="31"/>
    </row>
    <row r="839" spans="1:18" s="34" customFormat="1">
      <c r="A839" s="29"/>
      <c r="B839" s="29"/>
      <c r="C839" s="29"/>
      <c r="D839" s="29"/>
      <c r="E839" s="29"/>
      <c r="F839" s="29"/>
      <c r="G839" s="29"/>
      <c r="H839" s="29"/>
      <c r="I839" s="30"/>
      <c r="J839" s="30"/>
      <c r="K839" s="30"/>
      <c r="L839" s="30"/>
      <c r="M839" s="40"/>
      <c r="N839" s="40"/>
      <c r="O839" s="40"/>
      <c r="P839" s="31"/>
      <c r="Q839" s="40"/>
      <c r="R839" s="31"/>
    </row>
    <row r="840" spans="1:18" s="34" customFormat="1">
      <c r="A840" s="29"/>
      <c r="B840" s="29"/>
      <c r="C840" s="29"/>
      <c r="D840" s="29"/>
      <c r="E840" s="29"/>
      <c r="F840" s="29"/>
      <c r="G840" s="29"/>
      <c r="H840" s="29"/>
      <c r="I840" s="30"/>
      <c r="J840" s="30"/>
      <c r="K840" s="30"/>
      <c r="L840" s="30"/>
      <c r="M840" s="40"/>
      <c r="N840" s="40"/>
      <c r="O840" s="40"/>
      <c r="P840" s="31"/>
      <c r="Q840" s="40"/>
      <c r="R840" s="31"/>
    </row>
    <row r="841" spans="1:18" s="34" customFormat="1">
      <c r="A841" s="29"/>
      <c r="B841" s="29"/>
      <c r="C841" s="29"/>
      <c r="D841" s="29"/>
      <c r="E841" s="29"/>
      <c r="F841" s="29"/>
      <c r="G841" s="29"/>
      <c r="H841" s="29"/>
      <c r="I841" s="30"/>
      <c r="J841" s="30"/>
      <c r="K841" s="30"/>
      <c r="L841" s="30"/>
      <c r="M841" s="40"/>
      <c r="N841" s="40"/>
      <c r="O841" s="40"/>
      <c r="P841" s="31"/>
      <c r="Q841" s="40"/>
      <c r="R841" s="31"/>
    </row>
    <row r="842" spans="1:18" s="34" customFormat="1">
      <c r="A842" s="29"/>
      <c r="B842" s="29"/>
      <c r="C842" s="29"/>
      <c r="D842" s="29"/>
      <c r="E842" s="29"/>
      <c r="F842" s="29"/>
      <c r="G842" s="29"/>
      <c r="H842" s="29"/>
      <c r="I842" s="30"/>
      <c r="J842" s="30"/>
      <c r="K842" s="30"/>
      <c r="L842" s="30"/>
      <c r="M842" s="40"/>
      <c r="N842" s="40"/>
      <c r="O842" s="40"/>
      <c r="P842" s="31"/>
      <c r="Q842" s="40"/>
      <c r="R842" s="31"/>
    </row>
    <row r="843" spans="1:18" s="34" customFormat="1">
      <c r="A843" s="29"/>
      <c r="B843" s="29"/>
      <c r="C843" s="29"/>
      <c r="D843" s="29"/>
      <c r="E843" s="29"/>
      <c r="F843" s="29"/>
      <c r="G843" s="29"/>
      <c r="H843" s="29"/>
      <c r="I843" s="30"/>
      <c r="J843" s="30"/>
      <c r="K843" s="30"/>
      <c r="L843" s="30"/>
      <c r="M843" s="40"/>
      <c r="N843" s="40"/>
      <c r="O843" s="40"/>
      <c r="P843" s="31"/>
      <c r="Q843" s="40"/>
      <c r="R843" s="31"/>
    </row>
    <row r="844" spans="1:18" s="34" customFormat="1">
      <c r="A844" s="29"/>
      <c r="B844" s="29"/>
      <c r="C844" s="29"/>
      <c r="D844" s="29"/>
      <c r="E844" s="29"/>
      <c r="F844" s="29"/>
      <c r="G844" s="29"/>
      <c r="H844" s="29"/>
      <c r="I844" s="30"/>
      <c r="J844" s="30"/>
      <c r="K844" s="30"/>
      <c r="L844" s="30"/>
      <c r="M844" s="40"/>
      <c r="N844" s="40"/>
      <c r="O844" s="40"/>
      <c r="P844" s="31"/>
      <c r="Q844" s="40"/>
      <c r="R844" s="31"/>
    </row>
    <row r="845" spans="1:18" s="34" customFormat="1">
      <c r="A845" s="29"/>
      <c r="B845" s="29"/>
      <c r="C845" s="29"/>
      <c r="D845" s="29"/>
      <c r="E845" s="29"/>
      <c r="F845" s="29"/>
      <c r="G845" s="29"/>
      <c r="H845" s="29"/>
      <c r="I845" s="30"/>
      <c r="J845" s="30"/>
      <c r="K845" s="30"/>
      <c r="L845" s="30"/>
      <c r="M845" s="40"/>
      <c r="N845" s="40"/>
      <c r="O845" s="40"/>
      <c r="P845" s="31"/>
      <c r="Q845" s="40"/>
      <c r="R845" s="31"/>
    </row>
    <row r="846" spans="1:18" s="34" customFormat="1">
      <c r="A846" s="29"/>
      <c r="B846" s="29"/>
      <c r="C846" s="29"/>
      <c r="D846" s="29"/>
      <c r="E846" s="29"/>
      <c r="F846" s="29"/>
      <c r="G846" s="29"/>
      <c r="H846" s="29"/>
      <c r="I846" s="30"/>
      <c r="J846" s="30"/>
      <c r="K846" s="30"/>
      <c r="L846" s="30"/>
      <c r="M846" s="40"/>
      <c r="N846" s="40"/>
      <c r="O846" s="40"/>
      <c r="P846" s="31"/>
      <c r="Q846" s="40"/>
      <c r="R846" s="31"/>
    </row>
    <row r="847" spans="1:18" s="34" customFormat="1">
      <c r="A847" s="29"/>
      <c r="B847" s="29"/>
      <c r="C847" s="29"/>
      <c r="D847" s="29"/>
      <c r="E847" s="29"/>
      <c r="F847" s="29"/>
      <c r="G847" s="29"/>
      <c r="H847" s="29"/>
      <c r="I847" s="30"/>
      <c r="J847" s="30"/>
      <c r="K847" s="30"/>
      <c r="L847" s="30"/>
      <c r="M847" s="40"/>
      <c r="N847" s="40"/>
      <c r="O847" s="40"/>
      <c r="P847" s="31"/>
      <c r="Q847" s="40"/>
      <c r="R847" s="31"/>
    </row>
    <row r="848" spans="1:18" s="34" customFormat="1">
      <c r="A848" s="29"/>
      <c r="B848" s="29"/>
      <c r="C848" s="29"/>
      <c r="D848" s="29"/>
      <c r="E848" s="29"/>
      <c r="F848" s="29"/>
      <c r="G848" s="29"/>
      <c r="H848" s="29"/>
      <c r="I848" s="30"/>
      <c r="J848" s="30"/>
      <c r="K848" s="30"/>
      <c r="L848" s="30"/>
      <c r="M848" s="40"/>
      <c r="N848" s="40"/>
      <c r="O848" s="40"/>
      <c r="P848" s="31"/>
      <c r="Q848" s="40"/>
      <c r="R848" s="31"/>
    </row>
    <row r="849" spans="1:18" s="34" customFormat="1">
      <c r="A849" s="29"/>
      <c r="B849" s="29"/>
      <c r="C849" s="29"/>
      <c r="D849" s="29"/>
      <c r="E849" s="29"/>
      <c r="F849" s="29"/>
      <c r="G849" s="29"/>
      <c r="H849" s="29"/>
      <c r="I849" s="30"/>
      <c r="J849" s="30"/>
      <c r="K849" s="30"/>
      <c r="L849" s="30"/>
      <c r="M849" s="40"/>
      <c r="N849" s="40"/>
      <c r="O849" s="40"/>
      <c r="P849" s="31"/>
      <c r="Q849" s="40"/>
      <c r="R849" s="31"/>
    </row>
    <row r="850" spans="1:18" s="34" customFormat="1">
      <c r="A850" s="29"/>
      <c r="B850" s="29"/>
      <c r="C850" s="29"/>
      <c r="D850" s="29"/>
      <c r="E850" s="29"/>
      <c r="F850" s="29"/>
      <c r="G850" s="29"/>
      <c r="H850" s="29"/>
      <c r="I850" s="30"/>
      <c r="J850" s="30"/>
      <c r="K850" s="30"/>
      <c r="L850" s="30"/>
      <c r="M850" s="40"/>
      <c r="N850" s="40"/>
      <c r="O850" s="40"/>
      <c r="P850" s="31"/>
      <c r="Q850" s="40"/>
      <c r="R850" s="31"/>
    </row>
    <row r="851" spans="1:18" s="34" customFormat="1">
      <c r="A851" s="29"/>
      <c r="B851" s="29"/>
      <c r="C851" s="29"/>
      <c r="D851" s="29"/>
      <c r="E851" s="29"/>
      <c r="F851" s="29"/>
      <c r="G851" s="29"/>
      <c r="H851" s="29"/>
      <c r="I851" s="30"/>
      <c r="J851" s="30"/>
      <c r="K851" s="30"/>
      <c r="L851" s="30"/>
      <c r="M851" s="40"/>
      <c r="N851" s="40"/>
      <c r="O851" s="40"/>
      <c r="P851" s="31"/>
      <c r="Q851" s="40"/>
      <c r="R851" s="31"/>
    </row>
    <row r="852" spans="1:18" s="34" customFormat="1">
      <c r="A852" s="29"/>
      <c r="B852" s="29"/>
      <c r="C852" s="29"/>
      <c r="D852" s="29"/>
      <c r="E852" s="29"/>
      <c r="F852" s="29"/>
      <c r="G852" s="29"/>
      <c r="H852" s="29"/>
      <c r="I852" s="30"/>
      <c r="J852" s="30"/>
      <c r="K852" s="30"/>
      <c r="L852" s="30"/>
      <c r="M852" s="40"/>
      <c r="N852" s="40"/>
      <c r="O852" s="40"/>
      <c r="P852" s="31"/>
      <c r="Q852" s="40"/>
      <c r="R852" s="31"/>
    </row>
    <row r="853" spans="1:18" s="34" customFormat="1">
      <c r="A853" s="29"/>
      <c r="B853" s="29"/>
      <c r="C853" s="29"/>
      <c r="D853" s="29"/>
      <c r="E853" s="29"/>
      <c r="F853" s="29"/>
      <c r="G853" s="29"/>
      <c r="H853" s="29"/>
      <c r="I853" s="30"/>
      <c r="J853" s="30"/>
      <c r="K853" s="30"/>
      <c r="L853" s="30"/>
      <c r="M853" s="40"/>
      <c r="N853" s="40"/>
      <c r="O853" s="40"/>
      <c r="P853" s="31"/>
      <c r="Q853" s="40"/>
      <c r="R853" s="31"/>
    </row>
    <row r="854" spans="1:18" s="34" customFormat="1">
      <c r="A854" s="29"/>
      <c r="B854" s="29"/>
      <c r="C854" s="29"/>
      <c r="D854" s="29"/>
      <c r="E854" s="29"/>
      <c r="F854" s="29"/>
      <c r="G854" s="29"/>
      <c r="H854" s="29"/>
      <c r="I854" s="30"/>
      <c r="J854" s="30"/>
      <c r="K854" s="30"/>
      <c r="L854" s="30"/>
      <c r="M854" s="40"/>
      <c r="N854" s="40"/>
      <c r="O854" s="40"/>
      <c r="P854" s="31"/>
      <c r="Q854" s="40"/>
      <c r="R854" s="31"/>
    </row>
    <row r="855" spans="1:18" s="34" customFormat="1">
      <c r="A855" s="29"/>
      <c r="B855" s="29"/>
      <c r="C855" s="29"/>
      <c r="D855" s="29"/>
      <c r="E855" s="29"/>
      <c r="F855" s="29"/>
      <c r="G855" s="29"/>
      <c r="H855" s="29"/>
      <c r="I855" s="30"/>
      <c r="J855" s="30"/>
      <c r="K855" s="30"/>
      <c r="L855" s="30"/>
      <c r="M855" s="40"/>
      <c r="N855" s="40"/>
      <c r="O855" s="40"/>
      <c r="P855" s="31"/>
      <c r="Q855" s="40"/>
      <c r="R855" s="31"/>
    </row>
    <row r="856" spans="1:18" s="34" customFormat="1">
      <c r="A856" s="29"/>
      <c r="B856" s="29"/>
      <c r="C856" s="29"/>
      <c r="D856" s="29"/>
      <c r="E856" s="29"/>
      <c r="F856" s="29"/>
      <c r="G856" s="29"/>
      <c r="H856" s="29"/>
      <c r="I856" s="30"/>
      <c r="J856" s="30"/>
      <c r="K856" s="30"/>
      <c r="L856" s="30"/>
      <c r="M856" s="40"/>
      <c r="N856" s="40"/>
      <c r="O856" s="40"/>
      <c r="P856" s="31"/>
      <c r="Q856" s="40"/>
      <c r="R856" s="31"/>
    </row>
    <row r="857" spans="1:18" s="34" customFormat="1">
      <c r="A857" s="29"/>
      <c r="B857" s="29"/>
      <c r="C857" s="29"/>
      <c r="D857" s="29"/>
      <c r="E857" s="29"/>
      <c r="F857" s="29"/>
      <c r="G857" s="29"/>
      <c r="H857" s="29"/>
      <c r="I857" s="30"/>
      <c r="J857" s="30"/>
      <c r="K857" s="30"/>
      <c r="L857" s="30"/>
      <c r="M857" s="40"/>
      <c r="N857" s="40"/>
      <c r="O857" s="40"/>
      <c r="P857" s="31"/>
      <c r="Q857" s="40"/>
      <c r="R857" s="31"/>
    </row>
    <row r="858" spans="1:18" s="34" customFormat="1">
      <c r="A858" s="29"/>
      <c r="B858" s="29"/>
      <c r="C858" s="29"/>
      <c r="D858" s="29"/>
      <c r="E858" s="29"/>
      <c r="F858" s="29"/>
      <c r="G858" s="29"/>
      <c r="H858" s="29"/>
      <c r="I858" s="30"/>
      <c r="J858" s="30"/>
      <c r="K858" s="30"/>
      <c r="L858" s="30"/>
      <c r="M858" s="40"/>
      <c r="N858" s="40"/>
      <c r="O858" s="40"/>
      <c r="P858" s="31"/>
      <c r="Q858" s="40"/>
      <c r="R858" s="31"/>
    </row>
    <row r="859" spans="1:18" s="34" customFormat="1">
      <c r="A859" s="29"/>
      <c r="B859" s="29"/>
      <c r="C859" s="29"/>
      <c r="D859" s="29"/>
      <c r="E859" s="29"/>
      <c r="F859" s="29"/>
      <c r="G859" s="29"/>
      <c r="H859" s="29"/>
      <c r="I859" s="30"/>
      <c r="J859" s="30"/>
      <c r="K859" s="30"/>
      <c r="L859" s="30"/>
      <c r="M859" s="40"/>
      <c r="N859" s="40"/>
      <c r="O859" s="40"/>
      <c r="P859" s="31"/>
      <c r="Q859" s="40"/>
      <c r="R859" s="31"/>
    </row>
    <row r="860" spans="1:18" s="34" customFormat="1">
      <c r="A860" s="29"/>
      <c r="B860" s="29"/>
      <c r="C860" s="29"/>
      <c r="D860" s="29"/>
      <c r="E860" s="29"/>
      <c r="F860" s="29"/>
      <c r="G860" s="29"/>
      <c r="H860" s="29"/>
      <c r="I860" s="30"/>
      <c r="J860" s="30"/>
      <c r="K860" s="30"/>
      <c r="L860" s="30"/>
      <c r="M860" s="40"/>
      <c r="N860" s="40"/>
      <c r="O860" s="40"/>
      <c r="P860" s="31"/>
      <c r="Q860" s="40"/>
      <c r="R860" s="31"/>
    </row>
    <row r="861" spans="1:18" s="34" customFormat="1">
      <c r="A861" s="29"/>
      <c r="B861" s="29"/>
      <c r="C861" s="29"/>
      <c r="D861" s="29"/>
      <c r="E861" s="29"/>
      <c r="F861" s="29"/>
      <c r="G861" s="29"/>
      <c r="H861" s="29"/>
      <c r="I861" s="30"/>
      <c r="J861" s="30"/>
      <c r="K861" s="30"/>
      <c r="L861" s="30"/>
      <c r="M861" s="40"/>
      <c r="N861" s="40"/>
      <c r="O861" s="40"/>
      <c r="P861" s="31"/>
      <c r="Q861" s="40"/>
      <c r="R861" s="31"/>
    </row>
    <row r="862" spans="1:18" s="34" customFormat="1">
      <c r="A862" s="29"/>
      <c r="B862" s="29"/>
      <c r="C862" s="29"/>
      <c r="D862" s="29"/>
      <c r="E862" s="29"/>
      <c r="F862" s="29"/>
      <c r="G862" s="29"/>
      <c r="H862" s="29"/>
      <c r="I862" s="30"/>
      <c r="J862" s="30"/>
      <c r="K862" s="30"/>
      <c r="L862" s="30"/>
      <c r="M862" s="40"/>
      <c r="N862" s="40"/>
      <c r="O862" s="40"/>
      <c r="P862" s="31"/>
      <c r="Q862" s="40"/>
      <c r="R862" s="31"/>
    </row>
    <row r="863" spans="1:18" s="34" customFormat="1">
      <c r="A863" s="29"/>
      <c r="B863" s="29"/>
      <c r="C863" s="29"/>
      <c r="D863" s="29"/>
      <c r="E863" s="29"/>
      <c r="F863" s="29"/>
      <c r="G863" s="29"/>
      <c r="H863" s="29"/>
      <c r="I863" s="30"/>
      <c r="J863" s="30"/>
      <c r="K863" s="30"/>
      <c r="L863" s="30"/>
      <c r="M863" s="40"/>
      <c r="N863" s="40"/>
      <c r="O863" s="40"/>
      <c r="P863" s="31"/>
      <c r="Q863" s="40"/>
      <c r="R863" s="31"/>
    </row>
    <row r="864" spans="1:18" s="34" customFormat="1">
      <c r="A864" s="29"/>
      <c r="B864" s="29"/>
      <c r="C864" s="29"/>
      <c r="D864" s="29"/>
      <c r="E864" s="29"/>
      <c r="F864" s="29"/>
      <c r="G864" s="29"/>
      <c r="H864" s="29"/>
      <c r="I864" s="30"/>
      <c r="J864" s="30"/>
      <c r="K864" s="30"/>
      <c r="L864" s="30"/>
      <c r="M864" s="40"/>
      <c r="N864" s="40"/>
      <c r="O864" s="40"/>
      <c r="P864" s="31"/>
      <c r="Q864" s="40"/>
      <c r="R864" s="31"/>
    </row>
    <row r="865" spans="1:18" s="34" customFormat="1">
      <c r="A865" s="29"/>
      <c r="B865" s="29"/>
      <c r="C865" s="29"/>
      <c r="D865" s="29"/>
      <c r="E865" s="29"/>
      <c r="F865" s="29"/>
      <c r="G865" s="29"/>
      <c r="H865" s="29"/>
      <c r="I865" s="30"/>
      <c r="J865" s="30"/>
      <c r="K865" s="30"/>
      <c r="L865" s="30"/>
      <c r="M865" s="40"/>
      <c r="N865" s="40"/>
      <c r="O865" s="40"/>
      <c r="P865" s="31"/>
      <c r="Q865" s="40"/>
      <c r="R865" s="31"/>
    </row>
    <row r="866" spans="1:18" s="34" customFormat="1">
      <c r="A866" s="29"/>
      <c r="B866" s="29"/>
      <c r="C866" s="29"/>
      <c r="D866" s="29"/>
      <c r="E866" s="29"/>
      <c r="F866" s="29"/>
      <c r="G866" s="29"/>
      <c r="H866" s="29"/>
      <c r="I866" s="30"/>
      <c r="J866" s="30"/>
      <c r="K866" s="30"/>
      <c r="L866" s="30"/>
      <c r="M866" s="40"/>
      <c r="N866" s="40"/>
      <c r="O866" s="40"/>
      <c r="P866" s="31"/>
      <c r="Q866" s="40"/>
      <c r="R866" s="31"/>
    </row>
    <row r="867" spans="1:18" s="34" customFormat="1">
      <c r="A867" s="29"/>
      <c r="B867" s="29"/>
      <c r="C867" s="29"/>
      <c r="D867" s="29"/>
      <c r="E867" s="29"/>
      <c r="F867" s="29"/>
      <c r="G867" s="29"/>
      <c r="H867" s="29"/>
      <c r="I867" s="30"/>
      <c r="J867" s="30"/>
      <c r="K867" s="30"/>
      <c r="L867" s="30"/>
      <c r="M867" s="40"/>
      <c r="N867" s="40"/>
      <c r="O867" s="40"/>
      <c r="P867" s="31"/>
      <c r="Q867" s="40"/>
      <c r="R867" s="31"/>
    </row>
    <row r="868" spans="1:18" s="34" customFormat="1">
      <c r="A868" s="29"/>
      <c r="B868" s="29"/>
      <c r="C868" s="29"/>
      <c r="D868" s="29"/>
      <c r="E868" s="29"/>
      <c r="F868" s="29"/>
      <c r="G868" s="29"/>
      <c r="H868" s="29"/>
      <c r="I868" s="30"/>
      <c r="J868" s="30"/>
      <c r="K868" s="30"/>
      <c r="L868" s="30"/>
      <c r="M868" s="40"/>
      <c r="N868" s="40"/>
      <c r="O868" s="40"/>
      <c r="P868" s="31"/>
      <c r="Q868" s="40"/>
      <c r="R868" s="31"/>
    </row>
    <row r="869" spans="1:18" s="34" customFormat="1">
      <c r="A869" s="29"/>
      <c r="B869" s="29"/>
      <c r="C869" s="29"/>
      <c r="D869" s="29"/>
      <c r="E869" s="29"/>
      <c r="F869" s="29"/>
      <c r="G869" s="29"/>
      <c r="H869" s="29"/>
      <c r="I869" s="30"/>
      <c r="J869" s="30"/>
      <c r="K869" s="30"/>
      <c r="L869" s="30"/>
      <c r="M869" s="40"/>
      <c r="N869" s="40"/>
      <c r="O869" s="40"/>
      <c r="P869" s="31"/>
      <c r="Q869" s="40"/>
      <c r="R869" s="31"/>
    </row>
    <row r="870" spans="1:18" s="34" customFormat="1">
      <c r="A870" s="29"/>
      <c r="B870" s="29"/>
      <c r="C870" s="29"/>
      <c r="D870" s="29"/>
      <c r="E870" s="29"/>
      <c r="F870" s="29"/>
      <c r="G870" s="29"/>
      <c r="H870" s="29"/>
      <c r="I870" s="30"/>
      <c r="J870" s="30"/>
      <c r="K870" s="30"/>
      <c r="L870" s="30"/>
      <c r="M870" s="40"/>
      <c r="N870" s="40"/>
      <c r="O870" s="40"/>
      <c r="P870" s="31"/>
      <c r="Q870" s="40"/>
      <c r="R870" s="31"/>
    </row>
    <row r="871" spans="1:18" s="34" customFormat="1">
      <c r="A871" s="29"/>
      <c r="B871" s="29"/>
      <c r="C871" s="29"/>
      <c r="D871" s="29"/>
      <c r="E871" s="29"/>
      <c r="F871" s="29"/>
      <c r="G871" s="29"/>
      <c r="H871" s="29"/>
      <c r="I871" s="30"/>
      <c r="J871" s="30"/>
      <c r="K871" s="30"/>
      <c r="L871" s="30"/>
      <c r="M871" s="40"/>
      <c r="N871" s="40"/>
      <c r="O871" s="40"/>
      <c r="P871" s="31"/>
      <c r="Q871" s="40"/>
      <c r="R871" s="31"/>
    </row>
    <row r="872" spans="1:18" s="34" customFormat="1">
      <c r="A872" s="29"/>
      <c r="B872" s="29"/>
      <c r="C872" s="29"/>
      <c r="D872" s="29"/>
      <c r="E872" s="29"/>
      <c r="F872" s="29"/>
      <c r="G872" s="29"/>
      <c r="H872" s="29"/>
      <c r="I872" s="30"/>
      <c r="J872" s="30"/>
      <c r="K872" s="30"/>
      <c r="L872" s="30"/>
      <c r="M872" s="40"/>
      <c r="N872" s="40"/>
      <c r="O872" s="40"/>
      <c r="P872" s="31"/>
      <c r="Q872" s="40"/>
      <c r="R872" s="31"/>
    </row>
    <row r="873" spans="1:18" s="34" customFormat="1">
      <c r="A873" s="29"/>
      <c r="B873" s="29"/>
      <c r="C873" s="29"/>
      <c r="D873" s="29"/>
      <c r="E873" s="29"/>
      <c r="F873" s="29"/>
      <c r="G873" s="29"/>
      <c r="H873" s="29"/>
      <c r="I873" s="30"/>
      <c r="J873" s="30"/>
      <c r="K873" s="30"/>
      <c r="L873" s="30"/>
      <c r="M873" s="40"/>
      <c r="N873" s="40"/>
      <c r="O873" s="40"/>
      <c r="P873" s="31"/>
      <c r="Q873" s="40"/>
      <c r="R873" s="31"/>
    </row>
    <row r="874" spans="1:18" s="34" customFormat="1">
      <c r="A874" s="29"/>
      <c r="B874" s="29"/>
      <c r="C874" s="29"/>
      <c r="D874" s="29"/>
      <c r="E874" s="29"/>
      <c r="F874" s="29"/>
      <c r="G874" s="29"/>
      <c r="H874" s="29"/>
      <c r="I874" s="30"/>
      <c r="J874" s="30"/>
      <c r="K874" s="30"/>
      <c r="L874" s="30"/>
      <c r="M874" s="40"/>
      <c r="N874" s="40"/>
      <c r="O874" s="40"/>
      <c r="P874" s="31"/>
      <c r="Q874" s="40"/>
      <c r="R874" s="31"/>
    </row>
    <row r="875" spans="1:18" s="34" customFormat="1">
      <c r="A875" s="29"/>
      <c r="B875" s="29"/>
      <c r="C875" s="29"/>
      <c r="D875" s="29"/>
      <c r="E875" s="29"/>
      <c r="F875" s="29"/>
      <c r="G875" s="29"/>
      <c r="H875" s="29"/>
      <c r="I875" s="30"/>
      <c r="J875" s="30"/>
      <c r="K875" s="30"/>
      <c r="L875" s="30"/>
      <c r="M875" s="40"/>
      <c r="N875" s="40"/>
      <c r="O875" s="40"/>
      <c r="P875" s="31"/>
      <c r="Q875" s="40"/>
      <c r="R875" s="31"/>
    </row>
    <row r="876" spans="1:18" s="34" customFormat="1">
      <c r="A876" s="29"/>
      <c r="B876" s="29"/>
      <c r="C876" s="29"/>
      <c r="D876" s="29"/>
      <c r="E876" s="29"/>
      <c r="F876" s="29"/>
      <c r="G876" s="29"/>
      <c r="H876" s="29"/>
      <c r="I876" s="30"/>
      <c r="J876" s="30"/>
      <c r="K876" s="30"/>
      <c r="L876" s="30"/>
      <c r="M876" s="40"/>
      <c r="N876" s="40"/>
      <c r="O876" s="40"/>
      <c r="P876" s="31"/>
      <c r="Q876" s="40"/>
      <c r="R876" s="31"/>
    </row>
    <row r="877" spans="1:18" s="34" customFormat="1">
      <c r="A877" s="29"/>
      <c r="B877" s="29"/>
      <c r="C877" s="29"/>
      <c r="D877" s="29"/>
      <c r="E877" s="29"/>
      <c r="F877" s="29"/>
      <c r="G877" s="29"/>
      <c r="H877" s="29"/>
      <c r="I877" s="30"/>
      <c r="J877" s="30"/>
      <c r="K877" s="30"/>
      <c r="L877" s="30"/>
      <c r="M877" s="40"/>
      <c r="N877" s="40"/>
      <c r="O877" s="40"/>
      <c r="P877" s="31"/>
      <c r="Q877" s="40"/>
      <c r="R877" s="31"/>
    </row>
    <row r="878" spans="1:18" s="34" customFormat="1">
      <c r="A878" s="29"/>
      <c r="B878" s="29"/>
      <c r="C878" s="29"/>
      <c r="D878" s="29"/>
      <c r="E878" s="29"/>
      <c r="F878" s="29"/>
      <c r="G878" s="29"/>
      <c r="H878" s="29"/>
      <c r="I878" s="30"/>
      <c r="J878" s="30"/>
      <c r="K878" s="30"/>
      <c r="L878" s="30"/>
      <c r="M878" s="40"/>
      <c r="N878" s="40"/>
      <c r="O878" s="40"/>
      <c r="P878" s="31"/>
      <c r="Q878" s="40"/>
      <c r="R878" s="31"/>
    </row>
    <row r="879" spans="1:18" s="34" customFormat="1">
      <c r="A879" s="29"/>
      <c r="B879" s="29"/>
      <c r="C879" s="29"/>
      <c r="D879" s="29"/>
      <c r="E879" s="29"/>
      <c r="F879" s="29"/>
      <c r="G879" s="29"/>
      <c r="H879" s="29"/>
      <c r="I879" s="30"/>
      <c r="J879" s="30"/>
      <c r="K879" s="30"/>
      <c r="L879" s="30"/>
      <c r="M879" s="40"/>
      <c r="N879" s="40"/>
      <c r="O879" s="40"/>
      <c r="P879" s="31"/>
      <c r="Q879" s="40"/>
      <c r="R879" s="31"/>
    </row>
    <row r="880" spans="1:18" s="34" customFormat="1">
      <c r="A880" s="29"/>
      <c r="B880" s="29"/>
      <c r="C880" s="29"/>
      <c r="D880" s="29"/>
      <c r="E880" s="29"/>
      <c r="F880" s="29"/>
      <c r="G880" s="29"/>
      <c r="H880" s="29"/>
      <c r="I880" s="30"/>
      <c r="J880" s="30"/>
      <c r="K880" s="30"/>
      <c r="L880" s="30"/>
      <c r="M880" s="40"/>
      <c r="N880" s="40"/>
      <c r="O880" s="40"/>
      <c r="P880" s="31"/>
      <c r="Q880" s="40"/>
      <c r="R880" s="31"/>
    </row>
    <row r="881" spans="1:18" s="34" customFormat="1">
      <c r="A881" s="29"/>
      <c r="B881" s="29"/>
      <c r="C881" s="29"/>
      <c r="D881" s="29"/>
      <c r="E881" s="29"/>
      <c r="F881" s="29"/>
      <c r="G881" s="29"/>
      <c r="H881" s="29"/>
      <c r="I881" s="30"/>
      <c r="J881" s="30"/>
      <c r="K881" s="30"/>
      <c r="L881" s="30"/>
      <c r="M881" s="40"/>
      <c r="N881" s="40"/>
      <c r="O881" s="40"/>
      <c r="P881" s="31"/>
      <c r="Q881" s="40"/>
      <c r="R881" s="31"/>
    </row>
    <row r="882" spans="1:18" s="34" customFormat="1">
      <c r="A882" s="29"/>
      <c r="B882" s="29"/>
      <c r="C882" s="29"/>
      <c r="D882" s="29"/>
      <c r="E882" s="29"/>
      <c r="F882" s="29"/>
      <c r="G882" s="29"/>
      <c r="H882" s="29"/>
      <c r="I882" s="30"/>
      <c r="J882" s="30"/>
      <c r="K882" s="30"/>
      <c r="L882" s="30"/>
      <c r="M882" s="40"/>
      <c r="N882" s="40"/>
      <c r="O882" s="40"/>
      <c r="P882" s="31"/>
      <c r="Q882" s="40"/>
      <c r="R882" s="31"/>
    </row>
    <row r="883" spans="1:18" s="34" customFormat="1">
      <c r="A883" s="29"/>
      <c r="B883" s="29"/>
      <c r="C883" s="29"/>
      <c r="D883" s="29"/>
      <c r="E883" s="29"/>
      <c r="F883" s="29"/>
      <c r="G883" s="29"/>
      <c r="H883" s="29"/>
      <c r="I883" s="30"/>
      <c r="J883" s="30"/>
      <c r="K883" s="30"/>
      <c r="L883" s="30"/>
      <c r="M883" s="40"/>
      <c r="N883" s="40"/>
      <c r="O883" s="40"/>
      <c r="P883" s="31"/>
      <c r="Q883" s="40"/>
      <c r="R883" s="31"/>
    </row>
    <row r="884" spans="1:18" s="34" customFormat="1">
      <c r="A884" s="29"/>
      <c r="B884" s="29"/>
      <c r="C884" s="29"/>
      <c r="D884" s="29"/>
      <c r="E884" s="29"/>
      <c r="F884" s="29"/>
      <c r="G884" s="29"/>
      <c r="H884" s="29"/>
      <c r="I884" s="30"/>
      <c r="J884" s="30"/>
      <c r="K884" s="30"/>
      <c r="L884" s="30"/>
      <c r="M884" s="40"/>
      <c r="N884" s="40"/>
      <c r="O884" s="40"/>
      <c r="P884" s="31"/>
      <c r="Q884" s="40"/>
      <c r="R884" s="31"/>
    </row>
    <row r="885" spans="1:18" s="34" customFormat="1">
      <c r="A885" s="29"/>
      <c r="B885" s="29"/>
      <c r="C885" s="29"/>
      <c r="D885" s="29"/>
      <c r="E885" s="29"/>
      <c r="F885" s="29"/>
      <c r="G885" s="29"/>
      <c r="H885" s="29"/>
      <c r="I885" s="30"/>
      <c r="J885" s="30"/>
      <c r="K885" s="30"/>
      <c r="L885" s="30"/>
      <c r="M885" s="40"/>
      <c r="N885" s="40"/>
      <c r="O885" s="40"/>
      <c r="P885" s="31"/>
      <c r="Q885" s="40"/>
      <c r="R885" s="31"/>
    </row>
    <row r="886" spans="1:18" s="34" customFormat="1">
      <c r="A886" s="29"/>
      <c r="B886" s="29"/>
      <c r="C886" s="29"/>
      <c r="D886" s="29"/>
      <c r="E886" s="29"/>
      <c r="F886" s="29"/>
      <c r="G886" s="29"/>
      <c r="H886" s="29"/>
      <c r="I886" s="30"/>
      <c r="J886" s="30"/>
      <c r="K886" s="30"/>
      <c r="L886" s="30"/>
      <c r="M886" s="40"/>
      <c r="N886" s="40"/>
      <c r="O886" s="40"/>
      <c r="P886" s="31"/>
      <c r="Q886" s="40"/>
      <c r="R886" s="31"/>
    </row>
    <row r="887" spans="1:18" s="34" customFormat="1">
      <c r="A887" s="29"/>
      <c r="B887" s="29"/>
      <c r="C887" s="29"/>
      <c r="D887" s="29"/>
      <c r="E887" s="29"/>
      <c r="F887" s="29"/>
      <c r="G887" s="29"/>
      <c r="H887" s="29"/>
      <c r="I887" s="30"/>
      <c r="J887" s="30"/>
      <c r="K887" s="30"/>
      <c r="L887" s="30"/>
      <c r="M887" s="40"/>
      <c r="N887" s="40"/>
      <c r="O887" s="40"/>
      <c r="P887" s="31"/>
      <c r="Q887" s="40"/>
      <c r="R887" s="31"/>
    </row>
    <row r="888" spans="1:18" s="34" customFormat="1">
      <c r="A888" s="29"/>
      <c r="B888" s="29"/>
      <c r="C888" s="29"/>
      <c r="D888" s="29"/>
      <c r="E888" s="29"/>
      <c r="F888" s="29"/>
      <c r="G888" s="29"/>
      <c r="H888" s="29"/>
      <c r="I888" s="30"/>
      <c r="J888" s="30"/>
      <c r="K888" s="30"/>
      <c r="L888" s="30"/>
      <c r="M888" s="40"/>
      <c r="N888" s="40"/>
      <c r="O888" s="40"/>
      <c r="P888" s="31"/>
      <c r="Q888" s="40"/>
      <c r="R888" s="31"/>
    </row>
    <row r="889" spans="1:18" s="34" customFormat="1">
      <c r="A889" s="29"/>
      <c r="B889" s="29"/>
      <c r="C889" s="29"/>
      <c r="D889" s="29"/>
      <c r="E889" s="29"/>
      <c r="F889" s="29"/>
      <c r="G889" s="29"/>
      <c r="H889" s="29"/>
      <c r="I889" s="30"/>
      <c r="J889" s="30"/>
      <c r="K889" s="30"/>
      <c r="L889" s="30"/>
      <c r="M889" s="40"/>
      <c r="N889" s="40"/>
      <c r="O889" s="40"/>
      <c r="P889" s="31"/>
      <c r="Q889" s="40"/>
      <c r="R889" s="31"/>
    </row>
    <row r="890" spans="1:18" s="34" customFormat="1">
      <c r="A890" s="29"/>
      <c r="B890" s="29"/>
      <c r="C890" s="29"/>
      <c r="D890" s="29"/>
      <c r="E890" s="29"/>
      <c r="F890" s="29"/>
      <c r="G890" s="29"/>
      <c r="H890" s="29"/>
      <c r="I890" s="30"/>
      <c r="J890" s="30"/>
      <c r="K890" s="30"/>
      <c r="L890" s="30"/>
      <c r="M890" s="40"/>
      <c r="N890" s="40"/>
      <c r="O890" s="40"/>
      <c r="P890" s="31"/>
      <c r="Q890" s="40"/>
      <c r="R890" s="31"/>
    </row>
    <row r="891" spans="1:18" s="34" customFormat="1">
      <c r="A891" s="29"/>
      <c r="B891" s="29"/>
      <c r="C891" s="29"/>
      <c r="D891" s="29"/>
      <c r="E891" s="29"/>
      <c r="F891" s="29"/>
      <c r="G891" s="29"/>
      <c r="H891" s="29"/>
      <c r="I891" s="30"/>
      <c r="J891" s="30"/>
      <c r="K891" s="30"/>
      <c r="L891" s="30"/>
      <c r="M891" s="40"/>
      <c r="N891" s="40"/>
      <c r="O891" s="40"/>
      <c r="P891" s="31"/>
      <c r="Q891" s="40"/>
      <c r="R891" s="31"/>
    </row>
    <row r="892" spans="1:18" s="34" customFormat="1">
      <c r="A892" s="29"/>
      <c r="B892" s="29"/>
      <c r="C892" s="29"/>
      <c r="D892" s="29"/>
      <c r="E892" s="29"/>
      <c r="F892" s="29"/>
      <c r="G892" s="29"/>
      <c r="H892" s="29"/>
      <c r="I892" s="30"/>
      <c r="J892" s="30"/>
      <c r="K892" s="30"/>
      <c r="L892" s="30"/>
      <c r="M892" s="40"/>
      <c r="N892" s="40"/>
      <c r="O892" s="40"/>
      <c r="P892" s="31"/>
      <c r="Q892" s="40"/>
      <c r="R892" s="31"/>
    </row>
    <row r="893" spans="1:18" s="34" customFormat="1">
      <c r="A893" s="29"/>
      <c r="B893" s="29"/>
      <c r="C893" s="29"/>
      <c r="D893" s="29"/>
      <c r="E893" s="29"/>
      <c r="F893" s="29"/>
      <c r="G893" s="29"/>
      <c r="H893" s="29"/>
      <c r="I893" s="30"/>
      <c r="J893" s="30"/>
      <c r="K893" s="30"/>
      <c r="L893" s="30"/>
      <c r="M893" s="40"/>
      <c r="N893" s="40"/>
      <c r="O893" s="40"/>
      <c r="P893" s="31"/>
      <c r="Q893" s="40"/>
      <c r="R893" s="31"/>
    </row>
    <row r="894" spans="1:18" s="34" customFormat="1">
      <c r="A894" s="29"/>
      <c r="B894" s="29"/>
      <c r="C894" s="29"/>
      <c r="D894" s="29"/>
      <c r="E894" s="29"/>
      <c r="F894" s="29"/>
      <c r="G894" s="29"/>
      <c r="H894" s="29"/>
      <c r="I894" s="30"/>
      <c r="J894" s="30"/>
      <c r="K894" s="30"/>
      <c r="L894" s="30"/>
      <c r="M894" s="40"/>
      <c r="N894" s="40"/>
      <c r="O894" s="40"/>
      <c r="P894" s="31"/>
      <c r="Q894" s="40"/>
      <c r="R894" s="31"/>
    </row>
    <row r="895" spans="1:18" s="34" customFormat="1">
      <c r="A895" s="29"/>
      <c r="B895" s="29"/>
      <c r="C895" s="29"/>
      <c r="D895" s="29"/>
      <c r="E895" s="29"/>
      <c r="F895" s="29"/>
      <c r="G895" s="29"/>
      <c r="H895" s="29"/>
      <c r="I895" s="30"/>
      <c r="J895" s="30"/>
      <c r="K895" s="30"/>
      <c r="L895" s="30"/>
      <c r="M895" s="40"/>
      <c r="N895" s="40"/>
      <c r="O895" s="40"/>
      <c r="P895" s="31"/>
      <c r="Q895" s="40"/>
      <c r="R895" s="31"/>
    </row>
    <row r="896" spans="1:18" s="34" customFormat="1">
      <c r="A896" s="29"/>
      <c r="B896" s="29"/>
      <c r="C896" s="29"/>
      <c r="D896" s="29"/>
      <c r="E896" s="29"/>
      <c r="F896" s="29"/>
      <c r="G896" s="29"/>
      <c r="H896" s="29"/>
      <c r="I896" s="30"/>
      <c r="J896" s="30"/>
      <c r="K896" s="30"/>
      <c r="L896" s="30"/>
      <c r="M896" s="40"/>
      <c r="N896" s="40"/>
      <c r="O896" s="40"/>
      <c r="P896" s="31"/>
      <c r="Q896" s="40"/>
      <c r="R896" s="31"/>
    </row>
    <row r="897" spans="1:18" s="34" customFormat="1">
      <c r="A897" s="29"/>
      <c r="B897" s="29"/>
      <c r="C897" s="29"/>
      <c r="D897" s="29"/>
      <c r="E897" s="29"/>
      <c r="F897" s="29"/>
      <c r="G897" s="29"/>
      <c r="H897" s="29"/>
      <c r="I897" s="30"/>
      <c r="J897" s="30"/>
      <c r="K897" s="30"/>
      <c r="L897" s="30"/>
      <c r="M897" s="40"/>
      <c r="N897" s="40"/>
      <c r="O897" s="40"/>
      <c r="P897" s="31"/>
      <c r="Q897" s="40"/>
      <c r="R897" s="31"/>
    </row>
    <row r="898" spans="1:18" s="34" customFormat="1">
      <c r="A898" s="29"/>
      <c r="B898" s="29"/>
      <c r="C898" s="29"/>
      <c r="D898" s="29"/>
      <c r="E898" s="29"/>
      <c r="F898" s="29"/>
      <c r="G898" s="29"/>
      <c r="H898" s="29"/>
      <c r="I898" s="30"/>
      <c r="J898" s="30"/>
      <c r="K898" s="30"/>
      <c r="L898" s="30"/>
      <c r="M898" s="40"/>
      <c r="N898" s="40"/>
      <c r="O898" s="40"/>
      <c r="P898" s="31"/>
      <c r="Q898" s="40"/>
      <c r="R898" s="31"/>
    </row>
    <row r="899" spans="1:18" s="34" customFormat="1">
      <c r="A899" s="29"/>
      <c r="B899" s="29"/>
      <c r="C899" s="29"/>
      <c r="D899" s="29"/>
      <c r="E899" s="29"/>
      <c r="F899" s="29"/>
      <c r="G899" s="29"/>
      <c r="H899" s="29"/>
      <c r="I899" s="30"/>
      <c r="J899" s="30"/>
      <c r="K899" s="30"/>
      <c r="L899" s="30"/>
      <c r="M899" s="40"/>
      <c r="N899" s="40"/>
      <c r="O899" s="40"/>
      <c r="P899" s="31"/>
      <c r="Q899" s="40"/>
      <c r="R899" s="31"/>
    </row>
    <row r="900" spans="1:18" s="34" customFormat="1">
      <c r="A900" s="29"/>
      <c r="B900" s="29"/>
      <c r="C900" s="29"/>
      <c r="D900" s="29"/>
      <c r="E900" s="29"/>
      <c r="F900" s="29"/>
      <c r="G900" s="29"/>
      <c r="H900" s="29"/>
      <c r="I900" s="30"/>
      <c r="J900" s="30"/>
      <c r="K900" s="30"/>
      <c r="L900" s="30"/>
      <c r="M900" s="40"/>
      <c r="N900" s="40"/>
      <c r="O900" s="40"/>
      <c r="P900" s="31"/>
      <c r="Q900" s="40"/>
      <c r="R900" s="31"/>
    </row>
    <row r="901" spans="1:18" s="34" customFormat="1">
      <c r="A901" s="29"/>
      <c r="B901" s="29"/>
      <c r="C901" s="29"/>
      <c r="D901" s="29"/>
      <c r="E901" s="29"/>
      <c r="F901" s="29"/>
      <c r="G901" s="29"/>
      <c r="H901" s="29"/>
      <c r="I901" s="30"/>
      <c r="J901" s="30"/>
      <c r="K901" s="30"/>
      <c r="L901" s="30"/>
      <c r="M901" s="40"/>
      <c r="N901" s="40"/>
      <c r="O901" s="40"/>
      <c r="P901" s="31"/>
      <c r="Q901" s="40"/>
      <c r="R901" s="31"/>
    </row>
    <row r="902" spans="1:18" s="34" customFormat="1">
      <c r="A902" s="29"/>
      <c r="B902" s="29"/>
      <c r="C902" s="29"/>
      <c r="D902" s="29"/>
      <c r="E902" s="29"/>
      <c r="F902" s="29"/>
      <c r="G902" s="29"/>
      <c r="H902" s="29"/>
      <c r="I902" s="30"/>
      <c r="J902" s="30"/>
      <c r="K902" s="30"/>
      <c r="L902" s="30"/>
      <c r="M902" s="40"/>
      <c r="N902" s="40"/>
      <c r="O902" s="40"/>
      <c r="P902" s="31"/>
      <c r="Q902" s="40"/>
      <c r="R902" s="31"/>
    </row>
    <row r="903" spans="1:18" s="34" customFormat="1">
      <c r="A903" s="29"/>
      <c r="B903" s="29"/>
      <c r="C903" s="29"/>
      <c r="D903" s="29"/>
      <c r="E903" s="29"/>
      <c r="F903" s="29"/>
      <c r="G903" s="29"/>
      <c r="H903" s="29"/>
      <c r="I903" s="30"/>
      <c r="J903" s="30"/>
      <c r="K903" s="30"/>
      <c r="L903" s="30"/>
      <c r="M903" s="40"/>
      <c r="N903" s="40"/>
      <c r="O903" s="40"/>
      <c r="P903" s="31"/>
      <c r="Q903" s="40"/>
      <c r="R903" s="31"/>
    </row>
    <row r="904" spans="1:18" s="34" customFormat="1">
      <c r="A904" s="29"/>
      <c r="B904" s="29"/>
      <c r="C904" s="29"/>
      <c r="D904" s="29"/>
      <c r="E904" s="29"/>
      <c r="F904" s="29"/>
      <c r="G904" s="29"/>
      <c r="H904" s="29"/>
      <c r="I904" s="30"/>
      <c r="J904" s="30"/>
      <c r="K904" s="30"/>
      <c r="L904" s="30"/>
      <c r="M904" s="40"/>
      <c r="N904" s="40"/>
      <c r="O904" s="40"/>
      <c r="P904" s="31"/>
      <c r="Q904" s="40"/>
      <c r="R904" s="31"/>
    </row>
    <row r="905" spans="1:18" s="34" customFormat="1">
      <c r="A905" s="29"/>
      <c r="B905" s="29"/>
      <c r="C905" s="29"/>
      <c r="D905" s="29"/>
      <c r="E905" s="29"/>
      <c r="F905" s="29"/>
      <c r="G905" s="29"/>
      <c r="H905" s="29"/>
      <c r="I905" s="30"/>
      <c r="J905" s="30"/>
      <c r="K905" s="30"/>
      <c r="L905" s="30"/>
      <c r="M905" s="40"/>
      <c r="N905" s="40"/>
      <c r="O905" s="40"/>
      <c r="P905" s="31"/>
      <c r="Q905" s="40"/>
      <c r="R905" s="31"/>
    </row>
    <row r="906" spans="1:18" s="34" customFormat="1">
      <c r="A906" s="29"/>
      <c r="B906" s="29"/>
      <c r="C906" s="29"/>
      <c r="D906" s="29"/>
      <c r="E906" s="29"/>
      <c r="F906" s="29"/>
      <c r="G906" s="29"/>
      <c r="H906" s="29"/>
      <c r="I906" s="30"/>
      <c r="J906" s="30"/>
      <c r="K906" s="30"/>
      <c r="L906" s="30"/>
      <c r="M906" s="40"/>
      <c r="N906" s="40"/>
      <c r="O906" s="40"/>
      <c r="P906" s="31"/>
      <c r="Q906" s="40"/>
      <c r="R906" s="31"/>
    </row>
    <row r="907" spans="1:18" s="34" customFormat="1">
      <c r="A907" s="29"/>
      <c r="B907" s="29"/>
      <c r="C907" s="29"/>
      <c r="D907" s="29"/>
      <c r="E907" s="29"/>
      <c r="F907" s="29"/>
      <c r="G907" s="29"/>
      <c r="H907" s="29"/>
      <c r="I907" s="30"/>
      <c r="J907" s="30"/>
      <c r="K907" s="30"/>
      <c r="L907" s="30"/>
      <c r="M907" s="40"/>
      <c r="N907" s="40"/>
      <c r="O907" s="40"/>
      <c r="P907" s="31"/>
      <c r="Q907" s="40"/>
      <c r="R907" s="31"/>
    </row>
    <row r="908" spans="1:18" s="34" customFormat="1">
      <c r="A908" s="29"/>
      <c r="B908" s="29"/>
      <c r="C908" s="29"/>
      <c r="D908" s="29"/>
      <c r="E908" s="29"/>
      <c r="F908" s="29"/>
      <c r="G908" s="29"/>
      <c r="H908" s="29"/>
      <c r="I908" s="30"/>
      <c r="J908" s="30"/>
      <c r="K908" s="30"/>
      <c r="L908" s="30"/>
      <c r="M908" s="40"/>
      <c r="N908" s="40"/>
      <c r="O908" s="40"/>
      <c r="P908" s="31"/>
      <c r="Q908" s="40"/>
      <c r="R908" s="31"/>
    </row>
    <row r="909" spans="1:18" s="34" customFormat="1">
      <c r="A909" s="29"/>
      <c r="B909" s="29"/>
      <c r="C909" s="29"/>
      <c r="D909" s="29"/>
      <c r="E909" s="29"/>
      <c r="F909" s="29"/>
      <c r="G909" s="29"/>
      <c r="H909" s="29"/>
      <c r="I909" s="30"/>
      <c r="J909" s="30"/>
      <c r="K909" s="30"/>
      <c r="L909" s="30"/>
      <c r="M909" s="40"/>
      <c r="N909" s="40"/>
      <c r="O909" s="40"/>
      <c r="P909" s="31"/>
      <c r="Q909" s="40"/>
      <c r="R909" s="31"/>
    </row>
    <row r="910" spans="1:18" s="34" customFormat="1">
      <c r="A910" s="29"/>
      <c r="B910" s="29"/>
      <c r="C910" s="29"/>
      <c r="D910" s="29"/>
      <c r="E910" s="29"/>
      <c r="F910" s="29"/>
      <c r="G910" s="29"/>
      <c r="H910" s="29"/>
      <c r="I910" s="30"/>
      <c r="J910" s="30"/>
      <c r="K910" s="30"/>
      <c r="L910" s="30"/>
      <c r="M910" s="40"/>
      <c r="N910" s="40"/>
      <c r="O910" s="40"/>
      <c r="P910" s="31"/>
      <c r="Q910" s="40"/>
      <c r="R910" s="31"/>
    </row>
    <row r="911" spans="1:18" s="34" customFormat="1">
      <c r="A911" s="29"/>
      <c r="B911" s="29"/>
      <c r="C911" s="29"/>
      <c r="D911" s="29"/>
      <c r="E911" s="29"/>
      <c r="F911" s="29"/>
      <c r="G911" s="29"/>
      <c r="H911" s="29"/>
      <c r="I911" s="30"/>
      <c r="J911" s="30"/>
      <c r="K911" s="30"/>
      <c r="L911" s="30"/>
      <c r="M911" s="40"/>
      <c r="N911" s="40"/>
      <c r="O911" s="40"/>
      <c r="P911" s="31"/>
      <c r="Q911" s="40"/>
      <c r="R911" s="31"/>
    </row>
    <row r="912" spans="1:18" s="34" customFormat="1">
      <c r="A912" s="29"/>
      <c r="B912" s="29"/>
      <c r="C912" s="29"/>
      <c r="D912" s="29"/>
      <c r="E912" s="29"/>
      <c r="F912" s="29"/>
      <c r="G912" s="29"/>
      <c r="H912" s="29"/>
      <c r="I912" s="30"/>
      <c r="J912" s="30"/>
      <c r="K912" s="30"/>
      <c r="L912" s="30"/>
      <c r="M912" s="40"/>
      <c r="N912" s="40"/>
      <c r="O912" s="40"/>
      <c r="P912" s="31"/>
      <c r="Q912" s="40"/>
      <c r="R912" s="31"/>
    </row>
    <row r="913" spans="1:18" s="34" customFormat="1">
      <c r="A913" s="29"/>
      <c r="B913" s="29"/>
      <c r="C913" s="29"/>
      <c r="D913" s="29"/>
      <c r="E913" s="29"/>
      <c r="F913" s="29"/>
      <c r="G913" s="29"/>
      <c r="H913" s="29"/>
      <c r="I913" s="30"/>
      <c r="J913" s="30"/>
      <c r="K913" s="30"/>
      <c r="L913" s="30"/>
      <c r="M913" s="40"/>
      <c r="N913" s="40"/>
      <c r="O913" s="40"/>
      <c r="P913" s="31"/>
      <c r="Q913" s="40"/>
      <c r="R913" s="31"/>
    </row>
    <row r="914" spans="1:18" s="34" customFormat="1">
      <c r="A914" s="29"/>
      <c r="B914" s="29"/>
      <c r="C914" s="29"/>
      <c r="D914" s="29"/>
      <c r="E914" s="29"/>
      <c r="F914" s="29"/>
      <c r="G914" s="29"/>
      <c r="H914" s="29"/>
      <c r="I914" s="30"/>
      <c r="J914" s="30"/>
      <c r="K914" s="30"/>
      <c r="L914" s="30"/>
      <c r="M914" s="40"/>
      <c r="N914" s="40"/>
      <c r="O914" s="40"/>
      <c r="P914" s="31"/>
      <c r="Q914" s="40"/>
      <c r="R914" s="31"/>
    </row>
    <row r="915" spans="1:18" s="34" customFormat="1">
      <c r="A915" s="29"/>
      <c r="B915" s="29"/>
      <c r="C915" s="29"/>
      <c r="D915" s="29"/>
      <c r="E915" s="29"/>
      <c r="F915" s="29"/>
      <c r="G915" s="29"/>
      <c r="H915" s="29"/>
      <c r="I915" s="30"/>
      <c r="J915" s="30"/>
      <c r="K915" s="30"/>
      <c r="L915" s="30"/>
      <c r="M915" s="40"/>
      <c r="N915" s="40"/>
      <c r="O915" s="40"/>
      <c r="P915" s="31"/>
      <c r="Q915" s="40"/>
      <c r="R915" s="31"/>
    </row>
    <row r="916" spans="1:18" s="34" customFormat="1">
      <c r="A916" s="29"/>
      <c r="B916" s="29"/>
      <c r="C916" s="29"/>
      <c r="D916" s="29"/>
      <c r="E916" s="29"/>
      <c r="F916" s="29"/>
      <c r="G916" s="29"/>
      <c r="H916" s="29"/>
      <c r="I916" s="30"/>
      <c r="J916" s="30"/>
      <c r="K916" s="30"/>
      <c r="L916" s="30"/>
      <c r="M916" s="40"/>
      <c r="N916" s="40"/>
      <c r="O916" s="40"/>
      <c r="P916" s="31"/>
      <c r="Q916" s="40"/>
      <c r="R916" s="31"/>
    </row>
    <row r="917" spans="1:18" s="34" customFormat="1">
      <c r="A917" s="29"/>
      <c r="B917" s="29"/>
      <c r="C917" s="29"/>
      <c r="D917" s="29"/>
      <c r="E917" s="29"/>
      <c r="F917" s="29"/>
      <c r="G917" s="29"/>
      <c r="H917" s="29"/>
      <c r="I917" s="30"/>
      <c r="J917" s="30"/>
      <c r="K917" s="30"/>
      <c r="L917" s="30"/>
      <c r="M917" s="40"/>
      <c r="N917" s="40"/>
      <c r="O917" s="40"/>
      <c r="P917" s="31"/>
      <c r="Q917" s="40"/>
      <c r="R917" s="31"/>
    </row>
    <row r="918" spans="1:18" s="34" customFormat="1">
      <c r="A918" s="29"/>
      <c r="B918" s="29"/>
      <c r="C918" s="29"/>
      <c r="D918" s="29"/>
      <c r="E918" s="29"/>
      <c r="F918" s="29"/>
      <c r="G918" s="29"/>
      <c r="H918" s="29"/>
      <c r="I918" s="30"/>
      <c r="J918" s="30"/>
      <c r="K918" s="30"/>
      <c r="L918" s="30"/>
      <c r="M918" s="40"/>
      <c r="N918" s="40"/>
      <c r="O918" s="40"/>
      <c r="P918" s="31"/>
      <c r="Q918" s="40"/>
      <c r="R918" s="31"/>
    </row>
    <row r="919" spans="1:18" s="34" customFormat="1">
      <c r="A919" s="29"/>
      <c r="B919" s="29"/>
      <c r="C919" s="29"/>
      <c r="D919" s="29"/>
      <c r="E919" s="29"/>
      <c r="F919" s="29"/>
      <c r="G919" s="29"/>
      <c r="H919" s="29"/>
      <c r="I919" s="30"/>
      <c r="J919" s="30"/>
      <c r="K919" s="30"/>
      <c r="L919" s="30"/>
      <c r="M919" s="40"/>
      <c r="N919" s="40"/>
      <c r="O919" s="40"/>
      <c r="P919" s="31"/>
      <c r="Q919" s="40"/>
      <c r="R919" s="31"/>
    </row>
    <row r="920" spans="1:18" s="34" customFormat="1">
      <c r="A920" s="29"/>
      <c r="B920" s="29"/>
      <c r="C920" s="29"/>
      <c r="D920" s="29"/>
      <c r="E920" s="29"/>
      <c r="F920" s="29"/>
      <c r="G920" s="29"/>
      <c r="H920" s="29"/>
      <c r="I920" s="30"/>
      <c r="J920" s="30"/>
      <c r="K920" s="30"/>
      <c r="L920" s="30"/>
      <c r="M920" s="40"/>
      <c r="N920" s="40"/>
      <c r="O920" s="40"/>
      <c r="P920" s="31"/>
      <c r="Q920" s="40"/>
      <c r="R920" s="31"/>
    </row>
    <row r="921" spans="1:18" s="34" customFormat="1">
      <c r="A921" s="29"/>
      <c r="B921" s="29"/>
      <c r="C921" s="29"/>
      <c r="D921" s="29"/>
      <c r="E921" s="29"/>
      <c r="F921" s="29"/>
      <c r="G921" s="29"/>
      <c r="H921" s="29"/>
      <c r="I921" s="30"/>
      <c r="J921" s="30"/>
      <c r="K921" s="30"/>
      <c r="L921" s="30"/>
      <c r="M921" s="40"/>
      <c r="N921" s="40"/>
      <c r="O921" s="40"/>
      <c r="P921" s="31"/>
      <c r="Q921" s="40"/>
      <c r="R921" s="31"/>
    </row>
    <row r="922" spans="1:18" s="34" customFormat="1">
      <c r="A922" s="29"/>
      <c r="B922" s="29"/>
      <c r="C922" s="29"/>
      <c r="D922" s="29"/>
      <c r="E922" s="29"/>
      <c r="F922" s="29"/>
      <c r="G922" s="29"/>
      <c r="H922" s="29"/>
      <c r="I922" s="30"/>
      <c r="J922" s="30"/>
      <c r="K922" s="30"/>
      <c r="L922" s="30"/>
      <c r="M922" s="40"/>
      <c r="N922" s="40"/>
      <c r="O922" s="40"/>
      <c r="P922" s="31"/>
      <c r="Q922" s="40"/>
      <c r="R922" s="31"/>
    </row>
    <row r="923" spans="1:18" s="34" customFormat="1">
      <c r="A923" s="29"/>
      <c r="B923" s="29"/>
      <c r="C923" s="29"/>
      <c r="D923" s="29"/>
      <c r="E923" s="29"/>
      <c r="F923" s="29"/>
      <c r="G923" s="29"/>
      <c r="H923" s="29"/>
      <c r="I923" s="30"/>
      <c r="J923" s="30"/>
      <c r="K923" s="30"/>
      <c r="L923" s="30"/>
      <c r="M923" s="40"/>
      <c r="N923" s="40"/>
      <c r="O923" s="40"/>
      <c r="P923" s="31"/>
      <c r="Q923" s="40"/>
      <c r="R923" s="31"/>
    </row>
    <row r="924" spans="1:18" s="34" customFormat="1">
      <c r="A924" s="29"/>
      <c r="B924" s="29"/>
      <c r="C924" s="29"/>
      <c r="D924" s="29"/>
      <c r="E924" s="29"/>
      <c r="F924" s="29"/>
      <c r="G924" s="29"/>
      <c r="H924" s="29"/>
      <c r="I924" s="30"/>
      <c r="J924" s="30"/>
      <c r="K924" s="30"/>
      <c r="L924" s="30"/>
      <c r="M924" s="40"/>
      <c r="N924" s="40"/>
      <c r="O924" s="40"/>
      <c r="P924" s="31"/>
      <c r="Q924" s="40"/>
      <c r="R924" s="31"/>
    </row>
    <row r="925" spans="1:18" s="34" customFormat="1">
      <c r="A925" s="29"/>
      <c r="B925" s="29"/>
      <c r="C925" s="29"/>
      <c r="D925" s="29"/>
      <c r="E925" s="29"/>
      <c r="F925" s="29"/>
      <c r="G925" s="29"/>
      <c r="H925" s="29"/>
      <c r="I925" s="30"/>
      <c r="J925" s="30"/>
      <c r="K925" s="30"/>
      <c r="L925" s="30"/>
      <c r="M925" s="40"/>
      <c r="N925" s="40"/>
      <c r="O925" s="40"/>
      <c r="P925" s="31"/>
      <c r="Q925" s="40"/>
      <c r="R925" s="31"/>
    </row>
    <row r="926" spans="1:18" s="34" customFormat="1">
      <c r="A926" s="29"/>
      <c r="B926" s="29"/>
      <c r="C926" s="29"/>
      <c r="D926" s="29"/>
      <c r="E926" s="29"/>
      <c r="F926" s="29"/>
      <c r="G926" s="29"/>
      <c r="H926" s="29"/>
      <c r="I926" s="30"/>
      <c r="J926" s="30"/>
      <c r="K926" s="30"/>
      <c r="L926" s="30"/>
      <c r="M926" s="40"/>
      <c r="N926" s="40"/>
      <c r="O926" s="40"/>
      <c r="P926" s="31"/>
      <c r="Q926" s="40"/>
      <c r="R926" s="31"/>
    </row>
    <row r="927" spans="1:18" s="34" customFormat="1">
      <c r="A927" s="29"/>
      <c r="B927" s="29"/>
      <c r="C927" s="29"/>
      <c r="D927" s="29"/>
      <c r="E927" s="29"/>
      <c r="F927" s="29"/>
      <c r="G927" s="29"/>
      <c r="H927" s="29"/>
      <c r="I927" s="30"/>
      <c r="J927" s="30"/>
      <c r="K927" s="30"/>
      <c r="L927" s="30"/>
      <c r="M927" s="40"/>
      <c r="N927" s="40"/>
      <c r="O927" s="40"/>
      <c r="P927" s="31"/>
      <c r="Q927" s="40"/>
      <c r="R927" s="31"/>
    </row>
    <row r="928" spans="1:18" s="34" customFormat="1">
      <c r="A928" s="29"/>
      <c r="B928" s="29"/>
      <c r="C928" s="29"/>
      <c r="D928" s="29"/>
      <c r="E928" s="29"/>
      <c r="F928" s="29"/>
      <c r="G928" s="29"/>
      <c r="H928" s="29"/>
      <c r="I928" s="30"/>
      <c r="J928" s="30"/>
      <c r="K928" s="30"/>
      <c r="L928" s="30"/>
      <c r="M928" s="40"/>
      <c r="N928" s="40"/>
      <c r="O928" s="40"/>
      <c r="P928" s="31"/>
      <c r="Q928" s="40"/>
      <c r="R928" s="31"/>
    </row>
    <row r="929" spans="1:18" s="34" customFormat="1">
      <c r="A929" s="29"/>
      <c r="B929" s="29"/>
      <c r="C929" s="29"/>
      <c r="D929" s="29"/>
      <c r="E929" s="29"/>
      <c r="F929" s="29"/>
      <c r="G929" s="29"/>
      <c r="H929" s="29"/>
      <c r="I929" s="30"/>
      <c r="J929" s="30"/>
      <c r="K929" s="30"/>
      <c r="L929" s="30"/>
      <c r="M929" s="40"/>
      <c r="N929" s="40"/>
      <c r="O929" s="40"/>
      <c r="P929" s="31"/>
      <c r="Q929" s="40"/>
      <c r="R929" s="31"/>
    </row>
    <row r="930" spans="1:18" s="34" customFormat="1">
      <c r="A930" s="29"/>
      <c r="B930" s="29"/>
      <c r="C930" s="29"/>
      <c r="D930" s="29"/>
      <c r="E930" s="29"/>
      <c r="F930" s="29"/>
      <c r="G930" s="29"/>
      <c r="H930" s="29"/>
      <c r="I930" s="30"/>
      <c r="J930" s="30"/>
      <c r="K930" s="30"/>
      <c r="L930" s="30"/>
      <c r="M930" s="40"/>
      <c r="N930" s="40"/>
      <c r="O930" s="40"/>
      <c r="P930" s="31"/>
      <c r="Q930" s="40"/>
      <c r="R930" s="31"/>
    </row>
    <row r="931" spans="1:18" s="34" customFormat="1">
      <c r="A931" s="29"/>
      <c r="B931" s="29"/>
      <c r="C931" s="29"/>
      <c r="D931" s="29"/>
      <c r="E931" s="29"/>
      <c r="F931" s="29"/>
      <c r="G931" s="29"/>
      <c r="H931" s="29"/>
      <c r="I931" s="30"/>
      <c r="J931" s="30"/>
      <c r="K931" s="30"/>
      <c r="L931" s="30"/>
      <c r="M931" s="40"/>
      <c r="N931" s="40"/>
      <c r="O931" s="40"/>
      <c r="P931" s="31"/>
      <c r="Q931" s="40"/>
      <c r="R931" s="31"/>
    </row>
    <row r="932" spans="1:18" s="34" customFormat="1">
      <c r="A932" s="29"/>
      <c r="B932" s="29"/>
      <c r="C932" s="29"/>
      <c r="D932" s="29"/>
      <c r="E932" s="29"/>
      <c r="F932" s="29"/>
      <c r="G932" s="29"/>
      <c r="H932" s="29"/>
      <c r="I932" s="30"/>
      <c r="J932" s="30"/>
      <c r="K932" s="30"/>
      <c r="L932" s="30"/>
      <c r="M932" s="40"/>
      <c r="N932" s="40"/>
      <c r="O932" s="40"/>
      <c r="P932" s="31"/>
      <c r="Q932" s="40"/>
      <c r="R932" s="31"/>
    </row>
    <row r="933" spans="1:18" s="34" customFormat="1">
      <c r="A933" s="29"/>
      <c r="B933" s="29"/>
      <c r="C933" s="29"/>
      <c r="D933" s="29"/>
      <c r="E933" s="29"/>
      <c r="F933" s="29"/>
      <c r="G933" s="29"/>
      <c r="H933" s="29"/>
      <c r="I933" s="30"/>
      <c r="J933" s="30"/>
      <c r="K933" s="30"/>
      <c r="L933" s="30"/>
      <c r="M933" s="40"/>
      <c r="N933" s="40"/>
      <c r="O933" s="40"/>
      <c r="P933" s="31"/>
      <c r="Q933" s="40"/>
      <c r="R933" s="31"/>
    </row>
    <row r="934" spans="1:18" s="34" customFormat="1">
      <c r="A934" s="29"/>
      <c r="B934" s="29"/>
      <c r="C934" s="29"/>
      <c r="D934" s="29"/>
      <c r="E934" s="29"/>
      <c r="F934" s="29"/>
      <c r="G934" s="29"/>
      <c r="H934" s="29"/>
      <c r="I934" s="30"/>
      <c r="J934" s="30"/>
      <c r="K934" s="30"/>
      <c r="L934" s="30"/>
      <c r="M934" s="40"/>
      <c r="N934" s="40"/>
      <c r="O934" s="40"/>
      <c r="P934" s="31"/>
      <c r="Q934" s="40"/>
      <c r="R934" s="31"/>
    </row>
    <row r="935" spans="1:18" s="34" customFormat="1">
      <c r="A935" s="29"/>
      <c r="B935" s="29"/>
      <c r="C935" s="29"/>
      <c r="D935" s="29"/>
      <c r="E935" s="29"/>
      <c r="F935" s="29"/>
      <c r="G935" s="29"/>
      <c r="H935" s="29"/>
      <c r="I935" s="30"/>
      <c r="J935" s="30"/>
      <c r="K935" s="30"/>
      <c r="L935" s="30"/>
      <c r="M935" s="40"/>
      <c r="N935" s="40"/>
      <c r="O935" s="40"/>
      <c r="P935" s="31"/>
      <c r="Q935" s="40"/>
      <c r="R935" s="31"/>
    </row>
    <row r="936" spans="1:18" s="34" customFormat="1">
      <c r="A936" s="29"/>
      <c r="B936" s="29"/>
      <c r="C936" s="29"/>
      <c r="D936" s="29"/>
      <c r="E936" s="29"/>
      <c r="F936" s="29"/>
      <c r="G936" s="29"/>
      <c r="H936" s="29"/>
      <c r="I936" s="30"/>
      <c r="J936" s="30"/>
      <c r="K936" s="30"/>
      <c r="L936" s="30"/>
      <c r="M936" s="40"/>
      <c r="N936" s="40"/>
      <c r="O936" s="40"/>
      <c r="P936" s="31"/>
      <c r="Q936" s="40"/>
      <c r="R936" s="31"/>
    </row>
    <row r="937" spans="1:18" s="34" customFormat="1">
      <c r="A937" s="29"/>
      <c r="B937" s="29"/>
      <c r="C937" s="29"/>
      <c r="D937" s="29"/>
      <c r="E937" s="29"/>
      <c r="F937" s="29"/>
      <c r="G937" s="29"/>
      <c r="H937" s="29"/>
      <c r="I937" s="30"/>
      <c r="J937" s="30"/>
      <c r="K937" s="30"/>
      <c r="L937" s="30"/>
      <c r="M937" s="40"/>
      <c r="N937" s="40"/>
      <c r="O937" s="40"/>
      <c r="P937" s="31"/>
      <c r="Q937" s="40"/>
      <c r="R937" s="31"/>
    </row>
    <row r="938" spans="1:18" s="34" customFormat="1">
      <c r="A938" s="29"/>
      <c r="B938" s="29"/>
      <c r="C938" s="29"/>
      <c r="D938" s="29"/>
      <c r="E938" s="29"/>
      <c r="F938" s="29"/>
      <c r="G938" s="29"/>
      <c r="H938" s="29"/>
      <c r="I938" s="30"/>
      <c r="J938" s="30"/>
      <c r="K938" s="30"/>
      <c r="L938" s="30"/>
      <c r="M938" s="40"/>
      <c r="N938" s="40"/>
      <c r="O938" s="40"/>
      <c r="P938" s="31"/>
      <c r="Q938" s="40"/>
      <c r="R938" s="31"/>
    </row>
    <row r="939" spans="1:18" s="34" customFormat="1">
      <c r="A939" s="29"/>
      <c r="B939" s="29"/>
      <c r="C939" s="29"/>
      <c r="D939" s="29"/>
      <c r="E939" s="29"/>
      <c r="F939" s="29"/>
      <c r="G939" s="29"/>
      <c r="H939" s="29"/>
      <c r="I939" s="30"/>
      <c r="J939" s="30"/>
      <c r="K939" s="30"/>
      <c r="L939" s="30"/>
      <c r="M939" s="40"/>
      <c r="N939" s="40"/>
      <c r="O939" s="40"/>
      <c r="P939" s="31"/>
      <c r="Q939" s="40"/>
      <c r="R939" s="31"/>
    </row>
    <row r="940" spans="1:18" s="34" customFormat="1">
      <c r="A940" s="29"/>
      <c r="B940" s="29"/>
      <c r="C940" s="29"/>
      <c r="D940" s="29"/>
      <c r="E940" s="29"/>
      <c r="F940" s="29"/>
      <c r="G940" s="29"/>
      <c r="H940" s="29"/>
      <c r="I940" s="30"/>
      <c r="J940" s="30"/>
      <c r="K940" s="30"/>
      <c r="L940" s="30"/>
      <c r="M940" s="40"/>
      <c r="N940" s="40"/>
      <c r="O940" s="40"/>
      <c r="P940" s="31"/>
      <c r="Q940" s="40"/>
      <c r="R940" s="31"/>
    </row>
    <row r="941" spans="1:18" s="34" customFormat="1">
      <c r="A941" s="29"/>
      <c r="B941" s="29"/>
      <c r="C941" s="29"/>
      <c r="D941" s="29"/>
      <c r="E941" s="29"/>
      <c r="F941" s="29"/>
      <c r="G941" s="29"/>
      <c r="H941" s="29"/>
      <c r="I941" s="30"/>
      <c r="J941" s="30"/>
      <c r="K941" s="30"/>
      <c r="L941" s="30"/>
      <c r="M941" s="40"/>
      <c r="N941" s="40"/>
      <c r="O941" s="40"/>
      <c r="P941" s="31"/>
      <c r="Q941" s="40"/>
      <c r="R941" s="31"/>
    </row>
    <row r="942" spans="1:18" s="34" customFormat="1">
      <c r="A942" s="29"/>
      <c r="B942" s="29"/>
      <c r="C942" s="29"/>
      <c r="D942" s="29"/>
      <c r="E942" s="29"/>
      <c r="F942" s="29"/>
      <c r="G942" s="29"/>
      <c r="H942" s="29"/>
      <c r="I942" s="30"/>
      <c r="J942" s="30"/>
      <c r="K942" s="30"/>
      <c r="L942" s="30"/>
      <c r="M942" s="40"/>
      <c r="N942" s="40"/>
      <c r="O942" s="40"/>
      <c r="P942" s="31"/>
      <c r="Q942" s="40"/>
      <c r="R942" s="31"/>
    </row>
    <row r="943" spans="1:18" s="34" customFormat="1">
      <c r="A943" s="29"/>
      <c r="B943" s="29"/>
      <c r="C943" s="29"/>
      <c r="D943" s="29"/>
      <c r="E943" s="29"/>
      <c r="F943" s="29"/>
      <c r="G943" s="29"/>
      <c r="H943" s="29"/>
      <c r="I943" s="30"/>
      <c r="J943" s="30"/>
      <c r="K943" s="30"/>
      <c r="L943" s="30"/>
      <c r="M943" s="40"/>
      <c r="N943" s="40"/>
      <c r="O943" s="40"/>
      <c r="P943" s="31"/>
      <c r="Q943" s="40"/>
      <c r="R943" s="31"/>
    </row>
    <row r="944" spans="1:18" s="34" customFormat="1">
      <c r="A944" s="29"/>
      <c r="B944" s="29"/>
      <c r="C944" s="29"/>
      <c r="D944" s="29"/>
      <c r="E944" s="29"/>
      <c r="F944" s="29"/>
      <c r="G944" s="29"/>
      <c r="H944" s="29"/>
      <c r="I944" s="30"/>
      <c r="J944" s="30"/>
      <c r="K944" s="30"/>
      <c r="L944" s="30"/>
      <c r="M944" s="40"/>
      <c r="N944" s="40"/>
      <c r="O944" s="40"/>
      <c r="P944" s="31"/>
      <c r="Q944" s="40"/>
      <c r="R944" s="31"/>
    </row>
    <row r="945" spans="1:18" s="34" customFormat="1">
      <c r="A945" s="29"/>
      <c r="B945" s="29"/>
      <c r="C945" s="29"/>
      <c r="D945" s="29"/>
      <c r="E945" s="29"/>
      <c r="F945" s="29"/>
      <c r="G945" s="29"/>
      <c r="H945" s="29"/>
      <c r="I945" s="30"/>
      <c r="J945" s="30"/>
      <c r="K945" s="30"/>
      <c r="L945" s="30"/>
      <c r="M945" s="40"/>
      <c r="N945" s="40"/>
      <c r="O945" s="40"/>
      <c r="P945" s="31"/>
      <c r="Q945" s="40"/>
      <c r="R945" s="31"/>
    </row>
    <row r="946" spans="1:18" s="34" customFormat="1">
      <c r="A946" s="29"/>
      <c r="B946" s="29"/>
      <c r="C946" s="29"/>
      <c r="D946" s="29"/>
      <c r="E946" s="29"/>
      <c r="F946" s="29"/>
      <c r="G946" s="29"/>
      <c r="H946" s="29"/>
      <c r="I946" s="30"/>
      <c r="J946" s="30"/>
      <c r="K946" s="30"/>
      <c r="L946" s="30"/>
      <c r="M946" s="40"/>
      <c r="N946" s="40"/>
      <c r="O946" s="40"/>
      <c r="P946" s="31"/>
      <c r="Q946" s="40"/>
      <c r="R946" s="31"/>
    </row>
    <row r="947" spans="1:18" s="34" customFormat="1">
      <c r="A947" s="29"/>
      <c r="B947" s="29"/>
      <c r="C947" s="29"/>
      <c r="D947" s="29"/>
      <c r="E947" s="29"/>
      <c r="F947" s="29"/>
      <c r="G947" s="29"/>
      <c r="H947" s="29"/>
      <c r="I947" s="30"/>
      <c r="J947" s="30"/>
      <c r="K947" s="30"/>
      <c r="L947" s="30"/>
      <c r="M947" s="40"/>
      <c r="N947" s="40"/>
      <c r="O947" s="40"/>
      <c r="P947" s="31"/>
      <c r="Q947" s="40"/>
      <c r="R947" s="31"/>
    </row>
    <row r="948" spans="1:18" s="34" customFormat="1">
      <c r="A948" s="29"/>
      <c r="B948" s="29"/>
      <c r="C948" s="29"/>
      <c r="D948" s="29"/>
      <c r="E948" s="29"/>
      <c r="F948" s="29"/>
      <c r="G948" s="29"/>
      <c r="H948" s="29"/>
      <c r="I948" s="30"/>
      <c r="J948" s="30"/>
      <c r="K948" s="30"/>
      <c r="L948" s="30"/>
      <c r="M948" s="40"/>
      <c r="N948" s="40"/>
      <c r="O948" s="40"/>
      <c r="P948" s="31"/>
      <c r="Q948" s="40"/>
      <c r="R948" s="31"/>
    </row>
    <row r="949" spans="1:18" s="34" customFormat="1">
      <c r="A949" s="29"/>
      <c r="B949" s="29"/>
      <c r="C949" s="29"/>
      <c r="D949" s="29"/>
      <c r="E949" s="29"/>
      <c r="F949" s="29"/>
      <c r="G949" s="29"/>
      <c r="H949" s="29"/>
      <c r="I949" s="30"/>
      <c r="J949" s="30"/>
      <c r="K949" s="30"/>
      <c r="L949" s="30"/>
      <c r="M949" s="40"/>
      <c r="N949" s="40"/>
      <c r="O949" s="40"/>
      <c r="P949" s="31"/>
      <c r="Q949" s="40"/>
      <c r="R949" s="31"/>
    </row>
    <row r="950" spans="1:18" s="34" customFormat="1">
      <c r="A950" s="29"/>
      <c r="B950" s="29"/>
      <c r="C950" s="29"/>
      <c r="D950" s="29"/>
      <c r="E950" s="29"/>
      <c r="F950" s="29"/>
      <c r="G950" s="29"/>
      <c r="H950" s="29"/>
      <c r="I950" s="30"/>
      <c r="J950" s="30"/>
      <c r="K950" s="30"/>
      <c r="L950" s="30"/>
      <c r="M950" s="40"/>
      <c r="N950" s="40"/>
      <c r="O950" s="40"/>
      <c r="P950" s="31"/>
      <c r="Q950" s="40"/>
      <c r="R950" s="31"/>
    </row>
    <row r="951" spans="1:18" s="34" customFormat="1">
      <c r="A951" s="29"/>
      <c r="B951" s="29"/>
      <c r="C951" s="29"/>
      <c r="D951" s="29"/>
      <c r="E951" s="29"/>
      <c r="F951" s="29"/>
      <c r="G951" s="29"/>
      <c r="H951" s="29"/>
      <c r="I951" s="30"/>
      <c r="J951" s="30"/>
      <c r="K951" s="30"/>
      <c r="L951" s="30"/>
      <c r="M951" s="40"/>
      <c r="N951" s="40"/>
      <c r="O951" s="40"/>
      <c r="P951" s="31"/>
      <c r="Q951" s="40"/>
      <c r="R951" s="31"/>
    </row>
    <row r="952" spans="1:18" s="34" customFormat="1">
      <c r="A952" s="29"/>
      <c r="B952" s="29"/>
      <c r="C952" s="29"/>
      <c r="D952" s="29"/>
      <c r="E952" s="29"/>
      <c r="F952" s="29"/>
      <c r="G952" s="29"/>
      <c r="H952" s="29"/>
      <c r="I952" s="30"/>
      <c r="J952" s="30"/>
      <c r="K952" s="30"/>
      <c r="L952" s="30"/>
      <c r="M952" s="40"/>
      <c r="N952" s="40"/>
      <c r="O952" s="40"/>
      <c r="P952" s="31"/>
      <c r="Q952" s="40"/>
      <c r="R952" s="31"/>
    </row>
    <row r="953" spans="1:18" s="34" customFormat="1">
      <c r="A953" s="29"/>
      <c r="B953" s="29"/>
      <c r="C953" s="29"/>
      <c r="D953" s="29"/>
      <c r="E953" s="29"/>
      <c r="F953" s="29"/>
      <c r="G953" s="29"/>
      <c r="H953" s="29"/>
      <c r="I953" s="30"/>
      <c r="J953" s="30"/>
      <c r="K953" s="30"/>
      <c r="L953" s="30"/>
      <c r="M953" s="40"/>
      <c r="N953" s="40"/>
      <c r="O953" s="40"/>
      <c r="P953" s="31"/>
      <c r="Q953" s="40"/>
      <c r="R953" s="31"/>
    </row>
    <row r="954" spans="1:18" s="34" customFormat="1">
      <c r="A954" s="29"/>
      <c r="B954" s="29"/>
      <c r="C954" s="29"/>
      <c r="D954" s="29"/>
      <c r="E954" s="29"/>
      <c r="F954" s="29"/>
      <c r="G954" s="29"/>
      <c r="H954" s="29"/>
      <c r="I954" s="30"/>
      <c r="J954" s="30"/>
      <c r="K954" s="30"/>
      <c r="L954" s="30"/>
      <c r="M954" s="40"/>
      <c r="N954" s="40"/>
      <c r="O954" s="40"/>
      <c r="P954" s="31"/>
      <c r="Q954" s="40"/>
      <c r="R954" s="31"/>
    </row>
    <row r="955" spans="1:18" s="34" customFormat="1">
      <c r="A955" s="29"/>
      <c r="B955" s="29"/>
      <c r="C955" s="29"/>
      <c r="D955" s="29"/>
      <c r="E955" s="29"/>
      <c r="F955" s="29"/>
      <c r="G955" s="29"/>
      <c r="H955" s="29"/>
      <c r="I955" s="30"/>
      <c r="J955" s="30"/>
      <c r="K955" s="30"/>
      <c r="L955" s="30"/>
      <c r="M955" s="40"/>
      <c r="N955" s="40"/>
      <c r="O955" s="40"/>
      <c r="P955" s="31"/>
      <c r="Q955" s="40"/>
      <c r="R955" s="31"/>
    </row>
    <row r="956" spans="1:18" s="34" customFormat="1">
      <c r="A956" s="29"/>
      <c r="B956" s="29"/>
      <c r="C956" s="29"/>
      <c r="D956" s="29"/>
      <c r="E956" s="29"/>
      <c r="F956" s="29"/>
      <c r="G956" s="29"/>
      <c r="H956" s="29"/>
      <c r="I956" s="30"/>
      <c r="J956" s="30"/>
      <c r="K956" s="30"/>
      <c r="L956" s="30"/>
      <c r="M956" s="40"/>
      <c r="N956" s="40"/>
      <c r="O956" s="40"/>
      <c r="P956" s="31"/>
      <c r="Q956" s="40"/>
      <c r="R956" s="31"/>
    </row>
    <row r="957" spans="1:18" s="34" customFormat="1">
      <c r="A957" s="29"/>
      <c r="B957" s="29"/>
      <c r="C957" s="29"/>
      <c r="D957" s="29"/>
      <c r="E957" s="29"/>
      <c r="F957" s="29"/>
      <c r="G957" s="29"/>
      <c r="H957" s="29"/>
      <c r="I957" s="30"/>
      <c r="J957" s="30"/>
      <c r="K957" s="30"/>
      <c r="L957" s="30"/>
      <c r="M957" s="40"/>
      <c r="N957" s="40"/>
      <c r="O957" s="40"/>
      <c r="P957" s="31"/>
      <c r="Q957" s="40"/>
      <c r="R957" s="31"/>
    </row>
    <row r="958" spans="1:18" s="34" customFormat="1">
      <c r="A958" s="29"/>
      <c r="B958" s="29"/>
      <c r="C958" s="29"/>
      <c r="D958" s="29"/>
      <c r="E958" s="29"/>
      <c r="F958" s="29"/>
      <c r="G958" s="29"/>
      <c r="H958" s="29"/>
      <c r="I958" s="30"/>
      <c r="J958" s="30"/>
      <c r="K958" s="30"/>
      <c r="L958" s="30"/>
      <c r="M958" s="40"/>
      <c r="N958" s="40"/>
      <c r="O958" s="40"/>
      <c r="P958" s="31"/>
      <c r="Q958" s="40"/>
      <c r="R958" s="31"/>
    </row>
    <row r="959" spans="1:18" s="34" customFormat="1">
      <c r="A959" s="29"/>
      <c r="B959" s="29"/>
      <c r="C959" s="29"/>
      <c r="D959" s="29"/>
      <c r="E959" s="29"/>
      <c r="F959" s="29"/>
      <c r="G959" s="29"/>
      <c r="H959" s="29"/>
      <c r="I959" s="30"/>
      <c r="J959" s="30"/>
      <c r="K959" s="30"/>
      <c r="L959" s="30"/>
      <c r="M959" s="40"/>
      <c r="N959" s="40"/>
      <c r="O959" s="40"/>
      <c r="P959" s="31"/>
      <c r="Q959" s="40"/>
      <c r="R959" s="31"/>
    </row>
    <row r="960" spans="1:18" s="34" customFormat="1">
      <c r="A960" s="29"/>
      <c r="B960" s="29"/>
      <c r="C960" s="29"/>
      <c r="D960" s="29"/>
      <c r="E960" s="29"/>
      <c r="F960" s="29"/>
      <c r="G960" s="29"/>
      <c r="H960" s="29"/>
      <c r="I960" s="30"/>
      <c r="J960" s="30"/>
      <c r="K960" s="30"/>
      <c r="L960" s="30"/>
      <c r="M960" s="40"/>
      <c r="N960" s="40"/>
      <c r="O960" s="40"/>
      <c r="P960" s="31"/>
      <c r="Q960" s="40"/>
      <c r="R960" s="31"/>
    </row>
    <row r="961" spans="1:18" s="34" customFormat="1">
      <c r="A961" s="29"/>
      <c r="B961" s="29"/>
      <c r="C961" s="29"/>
      <c r="D961" s="29"/>
      <c r="E961" s="29"/>
      <c r="F961" s="29"/>
      <c r="G961" s="29"/>
      <c r="H961" s="29"/>
      <c r="I961" s="30"/>
      <c r="J961" s="30"/>
      <c r="K961" s="30"/>
      <c r="L961" s="30"/>
      <c r="M961" s="40"/>
      <c r="N961" s="40"/>
      <c r="O961" s="40"/>
      <c r="P961" s="31"/>
      <c r="Q961" s="40"/>
      <c r="R961" s="31"/>
    </row>
    <row r="962" spans="1:18" s="34" customFormat="1">
      <c r="A962" s="29"/>
      <c r="B962" s="29"/>
      <c r="C962" s="29"/>
      <c r="D962" s="29"/>
      <c r="E962" s="29"/>
      <c r="F962" s="29"/>
      <c r="G962" s="29"/>
      <c r="H962" s="29"/>
      <c r="I962" s="30"/>
      <c r="J962" s="30"/>
      <c r="K962" s="30"/>
      <c r="L962" s="30"/>
      <c r="M962" s="40"/>
      <c r="N962" s="40"/>
      <c r="O962" s="40"/>
      <c r="P962" s="31"/>
      <c r="Q962" s="40"/>
      <c r="R962" s="31"/>
    </row>
    <row r="963" spans="1:18" s="34" customFormat="1">
      <c r="A963" s="29"/>
      <c r="B963" s="29"/>
      <c r="C963" s="29"/>
      <c r="D963" s="29"/>
      <c r="E963" s="29"/>
      <c r="F963" s="29"/>
      <c r="G963" s="29"/>
      <c r="H963" s="29"/>
      <c r="I963" s="30"/>
      <c r="J963" s="30"/>
      <c r="K963" s="30"/>
      <c r="L963" s="30"/>
      <c r="M963" s="40"/>
      <c r="N963" s="40"/>
      <c r="O963" s="40"/>
      <c r="P963" s="31"/>
      <c r="Q963" s="40"/>
      <c r="R963" s="31"/>
    </row>
    <row r="964" spans="1:18" s="34" customFormat="1">
      <c r="A964" s="29"/>
      <c r="B964" s="29"/>
      <c r="C964" s="29"/>
      <c r="D964" s="29"/>
      <c r="E964" s="29"/>
      <c r="F964" s="29"/>
      <c r="G964" s="29"/>
      <c r="H964" s="29"/>
      <c r="I964" s="30"/>
      <c r="J964" s="30"/>
      <c r="K964" s="30"/>
      <c r="L964" s="30"/>
      <c r="M964" s="40"/>
      <c r="N964" s="40"/>
      <c r="O964" s="40"/>
      <c r="P964" s="31"/>
      <c r="Q964" s="40"/>
      <c r="R964" s="31"/>
    </row>
    <row r="965" spans="1:18" s="34" customFormat="1">
      <c r="A965" s="29"/>
      <c r="B965" s="29"/>
      <c r="C965" s="29"/>
      <c r="D965" s="29"/>
      <c r="E965" s="29"/>
      <c r="F965" s="29"/>
      <c r="G965" s="29"/>
      <c r="H965" s="29"/>
      <c r="I965" s="30"/>
      <c r="J965" s="30"/>
      <c r="K965" s="30"/>
      <c r="L965" s="30"/>
      <c r="M965" s="40"/>
      <c r="N965" s="40"/>
      <c r="O965" s="40"/>
      <c r="P965" s="31"/>
      <c r="Q965" s="40"/>
      <c r="R965" s="31"/>
    </row>
    <row r="966" spans="1:18" s="34" customFormat="1">
      <c r="A966" s="29"/>
      <c r="B966" s="29"/>
      <c r="C966" s="29"/>
      <c r="D966" s="29"/>
      <c r="E966" s="29"/>
      <c r="F966" s="29"/>
      <c r="G966" s="29"/>
      <c r="H966" s="29"/>
      <c r="I966" s="30"/>
      <c r="J966" s="30"/>
      <c r="K966" s="30"/>
      <c r="L966" s="30"/>
      <c r="M966" s="40"/>
      <c r="N966" s="40"/>
      <c r="O966" s="40"/>
      <c r="P966" s="31"/>
      <c r="Q966" s="40"/>
      <c r="R966" s="31"/>
    </row>
    <row r="967" spans="1:18" s="34" customFormat="1">
      <c r="A967" s="29"/>
      <c r="B967" s="29"/>
      <c r="C967" s="29"/>
      <c r="D967" s="29"/>
      <c r="E967" s="29"/>
      <c r="F967" s="29"/>
      <c r="G967" s="29"/>
      <c r="H967" s="29"/>
      <c r="I967" s="30"/>
      <c r="J967" s="30"/>
      <c r="K967" s="30"/>
      <c r="L967" s="30"/>
      <c r="M967" s="40"/>
      <c r="N967" s="40"/>
      <c r="O967" s="40"/>
      <c r="P967" s="31"/>
      <c r="Q967" s="40"/>
      <c r="R967" s="31"/>
    </row>
    <row r="968" spans="1:18" s="34" customFormat="1">
      <c r="A968" s="29"/>
      <c r="B968" s="29"/>
      <c r="C968" s="29"/>
      <c r="D968" s="29"/>
      <c r="E968" s="29"/>
      <c r="F968" s="29"/>
      <c r="G968" s="29"/>
      <c r="H968" s="29"/>
      <c r="I968" s="30"/>
      <c r="J968" s="30"/>
      <c r="K968" s="30"/>
      <c r="L968" s="30"/>
      <c r="M968" s="40"/>
      <c r="N968" s="40"/>
      <c r="O968" s="40"/>
      <c r="P968" s="31"/>
      <c r="Q968" s="40"/>
      <c r="R968" s="31"/>
    </row>
    <row r="969" spans="1:18" s="34" customFormat="1">
      <c r="A969" s="29"/>
      <c r="B969" s="29"/>
      <c r="C969" s="29"/>
      <c r="D969" s="29"/>
      <c r="E969" s="29"/>
      <c r="F969" s="29"/>
      <c r="G969" s="29"/>
      <c r="H969" s="29"/>
      <c r="I969" s="30"/>
      <c r="J969" s="30"/>
      <c r="K969" s="30"/>
      <c r="L969" s="30"/>
      <c r="M969" s="40"/>
      <c r="N969" s="40"/>
      <c r="O969" s="40"/>
      <c r="P969" s="31"/>
      <c r="Q969" s="40"/>
      <c r="R969" s="31"/>
    </row>
    <row r="970" spans="1:18" s="34" customFormat="1">
      <c r="A970" s="29"/>
      <c r="B970" s="29"/>
      <c r="C970" s="29"/>
      <c r="D970" s="29"/>
      <c r="E970" s="29"/>
      <c r="F970" s="29"/>
      <c r="G970" s="29"/>
      <c r="H970" s="29"/>
      <c r="I970" s="30"/>
      <c r="J970" s="30"/>
      <c r="K970" s="30"/>
      <c r="L970" s="30"/>
      <c r="M970" s="40"/>
      <c r="N970" s="40"/>
      <c r="O970" s="40"/>
      <c r="P970" s="31"/>
      <c r="Q970" s="40"/>
      <c r="R970" s="31"/>
    </row>
    <row r="971" spans="1:18" s="34" customFormat="1">
      <c r="A971" s="29"/>
      <c r="B971" s="29"/>
      <c r="C971" s="29"/>
      <c r="D971" s="29"/>
      <c r="E971" s="29"/>
      <c r="F971" s="29"/>
      <c r="G971" s="29"/>
      <c r="H971" s="29"/>
      <c r="I971" s="30"/>
      <c r="J971" s="30"/>
      <c r="K971" s="30"/>
      <c r="L971" s="30"/>
      <c r="M971" s="40"/>
      <c r="N971" s="40"/>
      <c r="O971" s="40"/>
      <c r="P971" s="31"/>
      <c r="Q971" s="40"/>
      <c r="R971" s="31"/>
    </row>
    <row r="972" spans="1:18" s="34" customFormat="1">
      <c r="A972" s="29"/>
      <c r="B972" s="29"/>
      <c r="C972" s="29"/>
      <c r="D972" s="29"/>
      <c r="E972" s="29"/>
      <c r="F972" s="29"/>
      <c r="G972" s="29"/>
      <c r="H972" s="29"/>
      <c r="I972" s="30"/>
      <c r="J972" s="30"/>
      <c r="K972" s="30"/>
      <c r="L972" s="30"/>
      <c r="M972" s="40"/>
      <c r="N972" s="40"/>
      <c r="O972" s="40"/>
      <c r="P972" s="31"/>
      <c r="Q972" s="40"/>
      <c r="R972" s="31"/>
    </row>
    <row r="973" spans="1:18" s="34" customFormat="1">
      <c r="A973" s="29"/>
      <c r="B973" s="29"/>
      <c r="C973" s="29"/>
      <c r="D973" s="29"/>
      <c r="E973" s="29"/>
      <c r="F973" s="29"/>
      <c r="G973" s="29"/>
      <c r="H973" s="29"/>
      <c r="I973" s="30"/>
      <c r="J973" s="30"/>
      <c r="K973" s="30"/>
      <c r="L973" s="30"/>
      <c r="M973" s="40"/>
      <c r="N973" s="40"/>
      <c r="O973" s="40"/>
      <c r="P973" s="31"/>
      <c r="Q973" s="40"/>
      <c r="R973" s="31"/>
    </row>
    <row r="974" spans="1:18" s="34" customFormat="1">
      <c r="A974" s="29"/>
      <c r="B974" s="29"/>
      <c r="C974" s="29"/>
      <c r="D974" s="29"/>
      <c r="E974" s="29"/>
      <c r="F974" s="29"/>
      <c r="G974" s="29"/>
      <c r="H974" s="29"/>
      <c r="I974" s="30"/>
      <c r="J974" s="30"/>
      <c r="K974" s="30"/>
      <c r="L974" s="30"/>
      <c r="M974" s="40"/>
      <c r="N974" s="40"/>
      <c r="O974" s="40"/>
      <c r="P974" s="31"/>
      <c r="Q974" s="40"/>
      <c r="R974" s="31"/>
    </row>
    <row r="975" spans="1:18" s="34" customFormat="1">
      <c r="A975" s="29"/>
      <c r="B975" s="29"/>
      <c r="C975" s="29"/>
      <c r="D975" s="29"/>
      <c r="E975" s="29"/>
      <c r="F975" s="29"/>
      <c r="G975" s="29"/>
      <c r="H975" s="29"/>
      <c r="I975" s="30"/>
      <c r="J975" s="30"/>
      <c r="K975" s="30"/>
      <c r="L975" s="30"/>
      <c r="M975" s="40"/>
      <c r="N975" s="40"/>
      <c r="O975" s="40"/>
      <c r="P975" s="31"/>
      <c r="Q975" s="40"/>
      <c r="R975" s="31"/>
    </row>
    <row r="976" spans="1:18" s="34" customFormat="1">
      <c r="A976" s="29"/>
      <c r="B976" s="29"/>
      <c r="C976" s="29"/>
      <c r="D976" s="29"/>
      <c r="E976" s="29"/>
      <c r="F976" s="29"/>
      <c r="G976" s="29"/>
      <c r="H976" s="29"/>
      <c r="I976" s="30"/>
      <c r="J976" s="30"/>
      <c r="K976" s="30"/>
      <c r="L976" s="30"/>
      <c r="M976" s="40"/>
      <c r="N976" s="40"/>
      <c r="O976" s="40"/>
      <c r="P976" s="31"/>
      <c r="Q976" s="40"/>
      <c r="R976" s="31"/>
    </row>
    <row r="977" spans="1:18" s="34" customFormat="1">
      <c r="A977" s="29"/>
      <c r="B977" s="29"/>
      <c r="C977" s="29"/>
      <c r="D977" s="29"/>
      <c r="E977" s="29"/>
      <c r="F977" s="29"/>
      <c r="G977" s="29"/>
      <c r="H977" s="29"/>
      <c r="I977" s="30"/>
      <c r="J977" s="30"/>
      <c r="K977" s="30"/>
      <c r="L977" s="30"/>
      <c r="M977" s="40"/>
      <c r="N977" s="40"/>
      <c r="O977" s="40"/>
      <c r="P977" s="31"/>
      <c r="Q977" s="40"/>
      <c r="R977" s="31"/>
    </row>
    <row r="978" spans="1:18" s="34" customFormat="1">
      <c r="A978" s="29"/>
      <c r="B978" s="29"/>
      <c r="C978" s="29"/>
      <c r="D978" s="29"/>
      <c r="E978" s="29"/>
      <c r="F978" s="29"/>
      <c r="G978" s="29"/>
      <c r="H978" s="29"/>
      <c r="I978" s="30"/>
      <c r="J978" s="30"/>
      <c r="K978" s="30"/>
      <c r="L978" s="30"/>
      <c r="M978" s="40"/>
      <c r="N978" s="40"/>
      <c r="O978" s="40"/>
      <c r="P978" s="31"/>
      <c r="Q978" s="40"/>
      <c r="R978" s="31"/>
    </row>
    <row r="979" spans="1:18" s="34" customFormat="1">
      <c r="A979" s="29"/>
      <c r="B979" s="29"/>
      <c r="C979" s="29"/>
      <c r="D979" s="29"/>
      <c r="E979" s="29"/>
      <c r="F979" s="29"/>
      <c r="G979" s="29"/>
      <c r="H979" s="29"/>
      <c r="I979" s="30"/>
      <c r="J979" s="30"/>
      <c r="K979" s="30"/>
      <c r="L979" s="30"/>
      <c r="M979" s="40"/>
      <c r="N979" s="40"/>
      <c r="O979" s="40"/>
      <c r="P979" s="31"/>
      <c r="Q979" s="40"/>
      <c r="R979" s="31"/>
    </row>
    <row r="980" spans="1:18" s="34" customFormat="1">
      <c r="A980" s="29"/>
      <c r="B980" s="29"/>
      <c r="C980" s="29"/>
      <c r="D980" s="29"/>
      <c r="E980" s="29"/>
      <c r="F980" s="29"/>
      <c r="G980" s="29"/>
      <c r="H980" s="29"/>
      <c r="I980" s="30"/>
      <c r="J980" s="30"/>
      <c r="K980" s="30"/>
      <c r="L980" s="30"/>
      <c r="M980" s="40"/>
      <c r="N980" s="40"/>
      <c r="O980" s="40"/>
      <c r="P980" s="31"/>
      <c r="Q980" s="40"/>
      <c r="R980" s="31"/>
    </row>
    <row r="981" spans="1:18" s="34" customFormat="1">
      <c r="A981" s="29"/>
      <c r="B981" s="29"/>
      <c r="C981" s="29"/>
      <c r="D981" s="29"/>
      <c r="E981" s="29"/>
      <c r="F981" s="29"/>
      <c r="G981" s="29"/>
      <c r="H981" s="29"/>
      <c r="I981" s="30"/>
      <c r="J981" s="30"/>
      <c r="K981" s="30"/>
      <c r="L981" s="30"/>
      <c r="M981" s="40"/>
      <c r="N981" s="40"/>
      <c r="O981" s="40"/>
      <c r="P981" s="31"/>
      <c r="Q981" s="40"/>
      <c r="R981" s="31"/>
    </row>
    <row r="982" spans="1:18" s="34" customFormat="1">
      <c r="A982" s="29"/>
      <c r="B982" s="29"/>
      <c r="C982" s="29"/>
      <c r="D982" s="29"/>
      <c r="E982" s="29"/>
      <c r="F982" s="29"/>
      <c r="G982" s="29"/>
      <c r="H982" s="29"/>
      <c r="I982" s="30"/>
      <c r="J982" s="30"/>
      <c r="K982" s="30"/>
      <c r="L982" s="30"/>
      <c r="M982" s="40"/>
      <c r="N982" s="40"/>
      <c r="O982" s="40"/>
      <c r="P982" s="31"/>
      <c r="Q982" s="40"/>
      <c r="R982" s="31"/>
    </row>
    <row r="983" spans="1:18" s="34" customFormat="1">
      <c r="A983" s="29"/>
      <c r="B983" s="29"/>
      <c r="C983" s="29"/>
      <c r="D983" s="29"/>
      <c r="E983" s="29"/>
      <c r="F983" s="29"/>
      <c r="G983" s="29"/>
      <c r="H983" s="29"/>
      <c r="I983" s="30"/>
      <c r="J983" s="30"/>
      <c r="K983" s="30"/>
      <c r="L983" s="30"/>
      <c r="M983" s="40"/>
      <c r="N983" s="40"/>
      <c r="O983" s="40"/>
      <c r="P983" s="31"/>
      <c r="Q983" s="40"/>
      <c r="R983" s="31"/>
    </row>
    <row r="984" spans="1:18" s="34" customFormat="1">
      <c r="A984" s="29"/>
      <c r="B984" s="29"/>
      <c r="C984" s="29"/>
      <c r="D984" s="29"/>
      <c r="E984" s="29"/>
      <c r="F984" s="29"/>
      <c r="G984" s="29"/>
      <c r="H984" s="29"/>
      <c r="I984" s="30"/>
      <c r="J984" s="30"/>
      <c r="K984" s="30"/>
      <c r="L984" s="30"/>
      <c r="M984" s="40"/>
      <c r="N984" s="40"/>
      <c r="O984" s="40"/>
      <c r="P984" s="31"/>
      <c r="Q984" s="40"/>
      <c r="R984" s="31"/>
    </row>
    <row r="985" spans="1:18" s="34" customFormat="1">
      <c r="A985" s="29"/>
      <c r="B985" s="29"/>
      <c r="C985" s="29"/>
      <c r="D985" s="29"/>
      <c r="E985" s="29"/>
      <c r="F985" s="29"/>
      <c r="G985" s="29"/>
      <c r="H985" s="29"/>
      <c r="I985" s="30"/>
      <c r="J985" s="30"/>
      <c r="K985" s="30"/>
      <c r="L985" s="30"/>
      <c r="M985" s="40"/>
      <c r="N985" s="40"/>
      <c r="O985" s="40"/>
      <c r="P985" s="31"/>
      <c r="Q985" s="40"/>
      <c r="R985" s="31"/>
    </row>
    <row r="986" spans="1:18" s="34" customFormat="1">
      <c r="A986" s="29"/>
      <c r="B986" s="29"/>
      <c r="C986" s="29"/>
      <c r="D986" s="29"/>
      <c r="E986" s="29"/>
      <c r="F986" s="29"/>
      <c r="G986" s="29"/>
      <c r="H986" s="29"/>
      <c r="I986" s="30"/>
      <c r="J986" s="30"/>
      <c r="K986" s="30"/>
      <c r="L986" s="30"/>
      <c r="M986" s="40"/>
      <c r="N986" s="40"/>
      <c r="O986" s="40"/>
      <c r="P986" s="31"/>
      <c r="Q986" s="40"/>
      <c r="R986" s="31"/>
    </row>
    <row r="987" spans="1:18" s="34" customFormat="1">
      <c r="A987" s="29"/>
      <c r="B987" s="29"/>
      <c r="C987" s="29"/>
      <c r="D987" s="29"/>
      <c r="E987" s="29"/>
      <c r="F987" s="29"/>
      <c r="G987" s="29"/>
      <c r="H987" s="29"/>
      <c r="I987" s="30"/>
      <c r="J987" s="30"/>
      <c r="K987" s="30"/>
      <c r="L987" s="30"/>
      <c r="M987" s="40"/>
      <c r="N987" s="40"/>
      <c r="O987" s="40"/>
      <c r="P987" s="31"/>
      <c r="Q987" s="40"/>
      <c r="R987" s="31"/>
    </row>
    <row r="988" spans="1:18" s="34" customFormat="1">
      <c r="A988" s="29"/>
      <c r="B988" s="29"/>
      <c r="C988" s="29"/>
      <c r="D988" s="29"/>
      <c r="E988" s="29"/>
      <c r="F988" s="29"/>
      <c r="G988" s="29"/>
      <c r="H988" s="29"/>
      <c r="I988" s="30"/>
      <c r="J988" s="30"/>
      <c r="K988" s="30"/>
      <c r="L988" s="30"/>
      <c r="M988" s="40"/>
      <c r="N988" s="40"/>
      <c r="O988" s="40"/>
      <c r="P988" s="31"/>
      <c r="Q988" s="40"/>
      <c r="R988" s="31"/>
    </row>
    <row r="989" spans="1:18" s="34" customFormat="1">
      <c r="A989" s="29"/>
      <c r="B989" s="29"/>
      <c r="C989" s="29"/>
      <c r="D989" s="29"/>
      <c r="E989" s="29"/>
      <c r="F989" s="29"/>
      <c r="G989" s="29"/>
      <c r="H989" s="29"/>
      <c r="I989" s="30"/>
      <c r="J989" s="30"/>
      <c r="K989" s="30"/>
      <c r="L989" s="30"/>
      <c r="M989" s="40"/>
      <c r="N989" s="40"/>
      <c r="O989" s="40"/>
      <c r="P989" s="31"/>
      <c r="Q989" s="40"/>
      <c r="R989" s="31"/>
    </row>
    <row r="990" spans="1:18" s="34" customFormat="1">
      <c r="A990" s="29"/>
      <c r="B990" s="29"/>
      <c r="C990" s="29"/>
      <c r="D990" s="29"/>
      <c r="E990" s="29"/>
      <c r="F990" s="29"/>
      <c r="G990" s="29"/>
      <c r="H990" s="29"/>
      <c r="I990" s="30"/>
      <c r="J990" s="30"/>
      <c r="K990" s="30"/>
      <c r="L990" s="30"/>
      <c r="M990" s="40"/>
      <c r="N990" s="40"/>
      <c r="O990" s="40"/>
      <c r="P990" s="31"/>
      <c r="Q990" s="40"/>
      <c r="R990" s="31"/>
    </row>
    <row r="991" spans="1:18" s="34" customFormat="1">
      <c r="A991" s="29"/>
      <c r="B991" s="29"/>
      <c r="C991" s="29"/>
      <c r="D991" s="29"/>
      <c r="E991" s="29"/>
      <c r="F991" s="29"/>
      <c r="G991" s="29"/>
      <c r="H991" s="29"/>
      <c r="I991" s="30"/>
      <c r="J991" s="30"/>
      <c r="K991" s="30"/>
      <c r="L991" s="30"/>
      <c r="M991" s="40"/>
      <c r="N991" s="40"/>
      <c r="O991" s="40"/>
      <c r="P991" s="31"/>
      <c r="Q991" s="40"/>
      <c r="R991" s="31"/>
    </row>
    <row r="992" spans="1:18" s="34" customFormat="1">
      <c r="A992" s="29"/>
      <c r="B992" s="29"/>
      <c r="C992" s="29"/>
      <c r="D992" s="29"/>
      <c r="E992" s="29"/>
      <c r="F992" s="29"/>
      <c r="G992" s="29"/>
      <c r="H992" s="29"/>
      <c r="I992" s="30"/>
      <c r="J992" s="30"/>
      <c r="K992" s="30"/>
      <c r="L992" s="30"/>
      <c r="M992" s="40"/>
      <c r="N992" s="40"/>
      <c r="O992" s="40"/>
      <c r="P992" s="31"/>
      <c r="Q992" s="40"/>
      <c r="R992" s="31"/>
    </row>
    <row r="993" spans="1:18" s="34" customFormat="1">
      <c r="A993" s="29"/>
      <c r="B993" s="29"/>
      <c r="C993" s="29"/>
      <c r="D993" s="29"/>
      <c r="E993" s="29"/>
      <c r="F993" s="29"/>
      <c r="G993" s="29"/>
      <c r="H993" s="29"/>
      <c r="I993" s="30"/>
      <c r="J993" s="30"/>
      <c r="K993" s="30"/>
      <c r="L993" s="30"/>
      <c r="M993" s="40"/>
      <c r="N993" s="40"/>
      <c r="O993" s="40"/>
      <c r="P993" s="31"/>
      <c r="Q993" s="40"/>
      <c r="R993" s="31"/>
    </row>
    <row r="994" spans="1:18" s="34" customFormat="1">
      <c r="A994" s="29"/>
      <c r="B994" s="29"/>
      <c r="C994" s="29"/>
      <c r="D994" s="29"/>
      <c r="E994" s="29"/>
      <c r="F994" s="29"/>
      <c r="G994" s="29"/>
      <c r="H994" s="29"/>
      <c r="I994" s="30"/>
      <c r="J994" s="30"/>
      <c r="K994" s="30"/>
      <c r="L994" s="30"/>
      <c r="M994" s="40"/>
      <c r="N994" s="40"/>
      <c r="O994" s="40"/>
      <c r="P994" s="31"/>
      <c r="Q994" s="40"/>
      <c r="R994" s="31"/>
    </row>
    <row r="995" spans="1:18" s="34" customFormat="1">
      <c r="A995" s="29"/>
      <c r="B995" s="29"/>
      <c r="C995" s="29"/>
      <c r="D995" s="29"/>
      <c r="E995" s="29"/>
      <c r="F995" s="29"/>
      <c r="G995" s="29"/>
      <c r="H995" s="29"/>
      <c r="I995" s="30"/>
      <c r="J995" s="30"/>
      <c r="K995" s="30"/>
      <c r="L995" s="30"/>
      <c r="M995" s="40"/>
      <c r="N995" s="40"/>
      <c r="O995" s="40"/>
      <c r="P995" s="31"/>
      <c r="Q995" s="40"/>
      <c r="R995" s="31"/>
    </row>
    <row r="996" spans="1:18" s="34" customFormat="1">
      <c r="A996" s="29"/>
      <c r="B996" s="29"/>
      <c r="C996" s="29"/>
      <c r="D996" s="29"/>
      <c r="E996" s="29"/>
      <c r="F996" s="29"/>
      <c r="G996" s="29"/>
      <c r="H996" s="29"/>
      <c r="I996" s="30"/>
      <c r="J996" s="30"/>
      <c r="K996" s="30"/>
      <c r="L996" s="30"/>
      <c r="M996" s="40"/>
      <c r="N996" s="40"/>
      <c r="O996" s="40"/>
      <c r="P996" s="31"/>
      <c r="Q996" s="40"/>
      <c r="R996" s="31"/>
    </row>
    <row r="997" spans="1:18" s="34" customFormat="1">
      <c r="A997" s="29"/>
      <c r="B997" s="29"/>
      <c r="C997" s="29"/>
      <c r="D997" s="29"/>
      <c r="E997" s="29"/>
      <c r="F997" s="29"/>
      <c r="G997" s="29"/>
      <c r="H997" s="29"/>
      <c r="I997" s="30"/>
      <c r="J997" s="30"/>
      <c r="K997" s="30"/>
      <c r="L997" s="30"/>
      <c r="M997" s="40"/>
      <c r="N997" s="40"/>
      <c r="O997" s="40"/>
      <c r="P997" s="31"/>
      <c r="Q997" s="40"/>
      <c r="R997" s="31"/>
    </row>
    <row r="998" spans="1:18" s="34" customFormat="1">
      <c r="A998" s="29"/>
      <c r="B998" s="29"/>
      <c r="C998" s="29"/>
      <c r="D998" s="29"/>
      <c r="E998" s="29"/>
      <c r="F998" s="29"/>
      <c r="G998" s="29"/>
      <c r="H998" s="29"/>
      <c r="I998" s="30"/>
      <c r="J998" s="30"/>
      <c r="K998" s="30"/>
      <c r="L998" s="30"/>
      <c r="M998" s="40"/>
      <c r="N998" s="40"/>
      <c r="O998" s="40"/>
      <c r="P998" s="31"/>
      <c r="Q998" s="40"/>
      <c r="R998" s="31"/>
    </row>
    <row r="999" spans="1:18" s="34" customFormat="1">
      <c r="A999" s="29"/>
      <c r="B999" s="29"/>
      <c r="C999" s="29"/>
      <c r="D999" s="29"/>
      <c r="E999" s="29"/>
      <c r="F999" s="29"/>
      <c r="G999" s="29"/>
      <c r="H999" s="29"/>
      <c r="I999" s="30"/>
      <c r="J999" s="30"/>
      <c r="K999" s="30"/>
      <c r="L999" s="30"/>
      <c r="M999" s="40"/>
      <c r="N999" s="40"/>
      <c r="O999" s="40"/>
      <c r="P999" s="31"/>
      <c r="Q999" s="40"/>
      <c r="R999" s="31"/>
    </row>
    <row r="1000" spans="1:18" s="34" customFormat="1">
      <c r="A1000" s="29"/>
      <c r="B1000" s="29"/>
      <c r="C1000" s="29"/>
      <c r="D1000" s="29"/>
      <c r="E1000" s="29"/>
      <c r="F1000" s="29"/>
      <c r="G1000" s="29"/>
      <c r="H1000" s="29"/>
      <c r="I1000" s="30"/>
      <c r="J1000" s="30"/>
      <c r="K1000" s="30"/>
      <c r="L1000" s="30"/>
      <c r="M1000" s="40"/>
      <c r="N1000" s="40"/>
      <c r="O1000" s="40"/>
      <c r="P1000" s="31"/>
      <c r="Q1000" s="40"/>
      <c r="R1000" s="31"/>
    </row>
    <row r="1001" spans="1:18" s="34" customFormat="1">
      <c r="A1001" s="29"/>
      <c r="B1001" s="29"/>
      <c r="C1001" s="29"/>
      <c r="D1001" s="29"/>
      <c r="E1001" s="29"/>
      <c r="F1001" s="29"/>
      <c r="G1001" s="29"/>
      <c r="H1001" s="29"/>
      <c r="I1001" s="30"/>
      <c r="J1001" s="30"/>
      <c r="K1001" s="30"/>
      <c r="L1001" s="30"/>
      <c r="M1001" s="40"/>
      <c r="N1001" s="40"/>
      <c r="O1001" s="40"/>
      <c r="P1001" s="31"/>
      <c r="Q1001" s="40"/>
      <c r="R1001" s="31"/>
    </row>
    <row r="1002" spans="1:18" s="34" customFormat="1">
      <c r="A1002" s="29"/>
      <c r="B1002" s="29"/>
      <c r="C1002" s="29"/>
      <c r="D1002" s="29"/>
      <c r="E1002" s="29"/>
      <c r="F1002" s="29"/>
      <c r="G1002" s="29"/>
      <c r="H1002" s="29"/>
      <c r="I1002" s="30"/>
      <c r="J1002" s="30"/>
      <c r="K1002" s="30"/>
      <c r="L1002" s="30"/>
      <c r="M1002" s="40"/>
      <c r="N1002" s="40"/>
      <c r="O1002" s="40"/>
      <c r="P1002" s="31"/>
      <c r="Q1002" s="40"/>
      <c r="R1002" s="31"/>
    </row>
    <row r="1003" spans="1:18" s="34" customFormat="1">
      <c r="A1003" s="29"/>
      <c r="B1003" s="29"/>
      <c r="C1003" s="29"/>
      <c r="D1003" s="29"/>
      <c r="E1003" s="29"/>
      <c r="F1003" s="29"/>
      <c r="G1003" s="29"/>
      <c r="H1003" s="29"/>
      <c r="I1003" s="30"/>
      <c r="J1003" s="30"/>
      <c r="K1003" s="30"/>
      <c r="L1003" s="30"/>
      <c r="M1003" s="40"/>
      <c r="N1003" s="40"/>
      <c r="O1003" s="40"/>
      <c r="P1003" s="31"/>
      <c r="Q1003" s="40"/>
      <c r="R1003" s="31"/>
    </row>
    <row r="1004" spans="1:18" s="34" customFormat="1">
      <c r="A1004" s="29"/>
      <c r="B1004" s="29"/>
      <c r="C1004" s="29"/>
      <c r="D1004" s="29"/>
      <c r="E1004" s="29"/>
      <c r="F1004" s="29"/>
      <c r="G1004" s="29"/>
      <c r="H1004" s="29"/>
      <c r="I1004" s="30"/>
      <c r="J1004" s="30"/>
      <c r="K1004" s="30"/>
      <c r="L1004" s="30"/>
      <c r="M1004" s="40"/>
      <c r="N1004" s="40"/>
      <c r="O1004" s="40"/>
      <c r="P1004" s="31"/>
      <c r="Q1004" s="40"/>
      <c r="R1004" s="31"/>
    </row>
    <row r="1005" spans="1:18" s="34" customFormat="1">
      <c r="A1005" s="29"/>
      <c r="B1005" s="29"/>
      <c r="C1005" s="29"/>
      <c r="D1005" s="29"/>
      <c r="E1005" s="29"/>
      <c r="F1005" s="29"/>
      <c r="G1005" s="29"/>
      <c r="H1005" s="29"/>
      <c r="I1005" s="30"/>
      <c r="J1005" s="30"/>
      <c r="K1005" s="30"/>
      <c r="L1005" s="30"/>
      <c r="M1005" s="40"/>
      <c r="N1005" s="40"/>
      <c r="O1005" s="40"/>
      <c r="P1005" s="31"/>
      <c r="Q1005" s="40"/>
      <c r="R1005" s="31"/>
    </row>
    <row r="1006" spans="1:18" s="34" customFormat="1">
      <c r="A1006" s="29"/>
      <c r="B1006" s="29"/>
      <c r="C1006" s="29"/>
      <c r="D1006" s="29"/>
      <c r="E1006" s="29"/>
      <c r="F1006" s="29"/>
      <c r="G1006" s="29"/>
      <c r="H1006" s="29"/>
      <c r="I1006" s="30"/>
      <c r="J1006" s="30"/>
      <c r="K1006" s="30"/>
      <c r="L1006" s="30"/>
      <c r="M1006" s="40"/>
      <c r="N1006" s="40"/>
      <c r="O1006" s="40"/>
      <c r="P1006" s="31"/>
      <c r="Q1006" s="40"/>
      <c r="R1006" s="31"/>
    </row>
    <row r="1007" spans="1:18" s="34" customFormat="1">
      <c r="A1007" s="29"/>
      <c r="B1007" s="29"/>
      <c r="C1007" s="29"/>
      <c r="D1007" s="29"/>
      <c r="E1007" s="29"/>
      <c r="F1007" s="29"/>
      <c r="G1007" s="29"/>
      <c r="H1007" s="29"/>
      <c r="I1007" s="30"/>
      <c r="J1007" s="30"/>
      <c r="K1007" s="30"/>
      <c r="L1007" s="30"/>
      <c r="M1007" s="40"/>
      <c r="N1007" s="40"/>
      <c r="O1007" s="40"/>
      <c r="P1007" s="31"/>
      <c r="Q1007" s="40"/>
      <c r="R1007" s="31"/>
    </row>
    <row r="1008" spans="1:18" s="34" customFormat="1">
      <c r="A1008" s="29"/>
      <c r="B1008" s="29"/>
      <c r="C1008" s="29"/>
      <c r="D1008" s="29"/>
      <c r="E1008" s="29"/>
      <c r="F1008" s="29"/>
      <c r="G1008" s="29"/>
      <c r="H1008" s="29"/>
      <c r="I1008" s="30"/>
      <c r="J1008" s="30"/>
      <c r="K1008" s="30"/>
      <c r="L1008" s="30"/>
      <c r="M1008" s="40"/>
      <c r="N1008" s="40"/>
      <c r="O1008" s="40"/>
      <c r="P1008" s="31"/>
      <c r="Q1008" s="40"/>
      <c r="R1008" s="31"/>
    </row>
    <row r="1009" spans="1:18" s="34" customFormat="1">
      <c r="A1009" s="29"/>
      <c r="B1009" s="29"/>
      <c r="C1009" s="29"/>
      <c r="D1009" s="29"/>
      <c r="E1009" s="29"/>
      <c r="F1009" s="29"/>
      <c r="G1009" s="29"/>
      <c r="H1009" s="29"/>
      <c r="I1009" s="30"/>
      <c r="J1009" s="30"/>
      <c r="K1009" s="30"/>
      <c r="L1009" s="30"/>
      <c r="M1009" s="40"/>
      <c r="N1009" s="40"/>
      <c r="O1009" s="40"/>
      <c r="P1009" s="31"/>
      <c r="Q1009" s="40"/>
      <c r="R1009" s="31"/>
    </row>
    <row r="1010" spans="1:18" s="34" customFormat="1">
      <c r="A1010" s="29"/>
      <c r="B1010" s="29"/>
      <c r="C1010" s="29"/>
      <c r="D1010" s="29"/>
      <c r="E1010" s="29"/>
      <c r="F1010" s="29"/>
      <c r="G1010" s="29"/>
      <c r="H1010" s="29"/>
      <c r="I1010" s="30"/>
      <c r="J1010" s="30"/>
      <c r="K1010" s="30"/>
      <c r="L1010" s="30"/>
      <c r="M1010" s="40"/>
      <c r="N1010" s="40"/>
      <c r="O1010" s="40"/>
      <c r="P1010" s="31"/>
      <c r="Q1010" s="40"/>
      <c r="R1010" s="31"/>
    </row>
    <row r="1011" spans="1:18" s="34" customFormat="1">
      <c r="A1011" s="29"/>
      <c r="B1011" s="29"/>
      <c r="C1011" s="29"/>
      <c r="D1011" s="29"/>
      <c r="E1011" s="29"/>
      <c r="F1011" s="29"/>
      <c r="G1011" s="29"/>
      <c r="H1011" s="29"/>
      <c r="I1011" s="30"/>
      <c r="J1011" s="30"/>
      <c r="K1011" s="30"/>
      <c r="L1011" s="30"/>
      <c r="M1011" s="40"/>
      <c r="N1011" s="40"/>
      <c r="O1011" s="40"/>
      <c r="P1011" s="31"/>
      <c r="Q1011" s="40"/>
      <c r="R1011" s="31"/>
    </row>
    <row r="1012" spans="1:18" s="34" customFormat="1">
      <c r="A1012" s="29"/>
      <c r="B1012" s="29"/>
      <c r="C1012" s="29"/>
      <c r="D1012" s="29"/>
      <c r="E1012" s="29"/>
      <c r="F1012" s="29"/>
      <c r="G1012" s="29"/>
      <c r="H1012" s="29"/>
      <c r="I1012" s="30"/>
      <c r="J1012" s="30"/>
      <c r="K1012" s="30"/>
      <c r="L1012" s="30"/>
      <c r="M1012" s="40"/>
      <c r="N1012" s="40"/>
      <c r="O1012" s="40"/>
      <c r="P1012" s="31"/>
      <c r="Q1012" s="40"/>
      <c r="R1012" s="31"/>
    </row>
    <row r="1013" spans="1:18" s="34" customFormat="1">
      <c r="A1013" s="29"/>
      <c r="B1013" s="29"/>
      <c r="C1013" s="29"/>
      <c r="D1013" s="29"/>
      <c r="E1013" s="29"/>
      <c r="F1013" s="29"/>
      <c r="G1013" s="29"/>
      <c r="H1013" s="29"/>
      <c r="I1013" s="30"/>
      <c r="J1013" s="30"/>
      <c r="K1013" s="30"/>
      <c r="L1013" s="30"/>
      <c r="M1013" s="40"/>
      <c r="N1013" s="40"/>
      <c r="O1013" s="40"/>
      <c r="P1013" s="31"/>
      <c r="Q1013" s="40"/>
      <c r="R1013" s="31"/>
    </row>
    <row r="1014" spans="1:18" s="34" customFormat="1">
      <c r="A1014" s="29"/>
      <c r="B1014" s="29"/>
      <c r="C1014" s="29"/>
      <c r="D1014" s="29"/>
      <c r="E1014" s="29"/>
      <c r="F1014" s="29"/>
      <c r="G1014" s="29"/>
      <c r="H1014" s="29"/>
      <c r="I1014" s="30"/>
      <c r="J1014" s="30"/>
      <c r="K1014" s="30"/>
      <c r="L1014" s="30"/>
      <c r="M1014" s="40"/>
      <c r="N1014" s="40"/>
      <c r="O1014" s="40"/>
      <c r="P1014" s="31"/>
      <c r="Q1014" s="40"/>
      <c r="R1014" s="31"/>
    </row>
    <row r="1015" spans="1:18" s="34" customFormat="1">
      <c r="A1015" s="29"/>
      <c r="B1015" s="29"/>
      <c r="C1015" s="29"/>
      <c r="D1015" s="29"/>
      <c r="E1015" s="29"/>
      <c r="F1015" s="29"/>
      <c r="G1015" s="29"/>
      <c r="H1015" s="29"/>
      <c r="I1015" s="30"/>
      <c r="J1015" s="30"/>
      <c r="K1015" s="30"/>
      <c r="L1015" s="30"/>
      <c r="M1015" s="40"/>
      <c r="N1015" s="40"/>
      <c r="O1015" s="40"/>
      <c r="P1015" s="31"/>
      <c r="Q1015" s="40"/>
      <c r="R1015" s="31"/>
    </row>
    <row r="1016" spans="1:18" s="34" customFormat="1">
      <c r="A1016" s="29"/>
      <c r="B1016" s="29"/>
      <c r="C1016" s="29"/>
      <c r="D1016" s="29"/>
      <c r="E1016" s="29"/>
      <c r="F1016" s="29"/>
      <c r="G1016" s="29"/>
      <c r="H1016" s="29"/>
      <c r="I1016" s="30"/>
      <c r="J1016" s="30"/>
      <c r="K1016" s="30"/>
      <c r="L1016" s="30"/>
      <c r="M1016" s="40"/>
      <c r="N1016" s="40"/>
      <c r="O1016" s="40"/>
      <c r="P1016" s="31"/>
      <c r="Q1016" s="40"/>
      <c r="R1016" s="31"/>
    </row>
    <row r="1017" spans="1:18" s="34" customFormat="1">
      <c r="A1017" s="29"/>
      <c r="B1017" s="29"/>
      <c r="C1017" s="29"/>
      <c r="D1017" s="29"/>
      <c r="E1017" s="29"/>
      <c r="F1017" s="29"/>
      <c r="G1017" s="29"/>
      <c r="H1017" s="29"/>
      <c r="I1017" s="30"/>
      <c r="J1017" s="30"/>
      <c r="K1017" s="30"/>
      <c r="L1017" s="30"/>
      <c r="M1017" s="40"/>
      <c r="N1017" s="40"/>
      <c r="O1017" s="40"/>
      <c r="P1017" s="31"/>
      <c r="Q1017" s="40"/>
      <c r="R1017" s="31"/>
    </row>
    <row r="1018" spans="1:18" s="34" customFormat="1">
      <c r="A1018" s="29"/>
      <c r="B1018" s="29"/>
      <c r="C1018" s="29"/>
      <c r="D1018" s="29"/>
      <c r="E1018" s="29"/>
      <c r="F1018" s="29"/>
      <c r="G1018" s="29"/>
      <c r="H1018" s="29"/>
      <c r="I1018" s="30"/>
      <c r="J1018" s="30"/>
      <c r="K1018" s="30"/>
      <c r="L1018" s="30"/>
      <c r="M1018" s="40"/>
      <c r="N1018" s="40"/>
      <c r="O1018" s="40"/>
      <c r="P1018" s="31"/>
      <c r="Q1018" s="40"/>
      <c r="R1018" s="31"/>
    </row>
    <row r="1019" spans="1:18" s="34" customFormat="1">
      <c r="A1019" s="29"/>
      <c r="B1019" s="29"/>
      <c r="C1019" s="29"/>
      <c r="D1019" s="29"/>
      <c r="E1019" s="29"/>
      <c r="F1019" s="29"/>
      <c r="G1019" s="29"/>
      <c r="H1019" s="29"/>
      <c r="I1019" s="30"/>
      <c r="J1019" s="30"/>
      <c r="K1019" s="30"/>
      <c r="L1019" s="30"/>
      <c r="M1019" s="40"/>
      <c r="N1019" s="40"/>
      <c r="O1019" s="40"/>
      <c r="P1019" s="31"/>
      <c r="Q1019" s="40"/>
      <c r="R1019" s="31"/>
    </row>
    <row r="1020" spans="1:18" s="34" customFormat="1">
      <c r="A1020" s="29"/>
      <c r="B1020" s="29"/>
      <c r="C1020" s="29"/>
      <c r="D1020" s="29"/>
      <c r="E1020" s="29"/>
      <c r="F1020" s="29"/>
      <c r="G1020" s="29"/>
      <c r="H1020" s="29"/>
      <c r="I1020" s="30"/>
      <c r="J1020" s="30"/>
      <c r="K1020" s="30"/>
      <c r="L1020" s="30"/>
      <c r="M1020" s="40"/>
      <c r="N1020" s="40"/>
      <c r="O1020" s="40"/>
      <c r="P1020" s="31"/>
      <c r="Q1020" s="40"/>
      <c r="R1020" s="31"/>
    </row>
    <row r="1021" spans="1:18" s="34" customFormat="1">
      <c r="A1021" s="29"/>
      <c r="B1021" s="29"/>
      <c r="C1021" s="29"/>
      <c r="D1021" s="29"/>
      <c r="E1021" s="29"/>
      <c r="F1021" s="29"/>
      <c r="G1021" s="29"/>
      <c r="H1021" s="29"/>
      <c r="I1021" s="30"/>
      <c r="J1021" s="30"/>
      <c r="K1021" s="30"/>
      <c r="L1021" s="30"/>
      <c r="M1021" s="40"/>
      <c r="N1021" s="40"/>
      <c r="O1021" s="40"/>
      <c r="P1021" s="31"/>
      <c r="Q1021" s="40"/>
      <c r="R1021" s="31"/>
    </row>
    <row r="1022" spans="1:18" s="34" customFormat="1">
      <c r="A1022" s="29"/>
      <c r="B1022" s="29"/>
      <c r="C1022" s="29"/>
      <c r="D1022" s="29"/>
      <c r="E1022" s="29"/>
      <c r="F1022" s="29"/>
      <c r="G1022" s="29"/>
      <c r="H1022" s="29"/>
      <c r="I1022" s="30"/>
      <c r="J1022" s="30"/>
      <c r="K1022" s="30"/>
      <c r="L1022" s="30"/>
      <c r="M1022" s="40"/>
      <c r="N1022" s="40"/>
      <c r="O1022" s="40"/>
      <c r="P1022" s="31"/>
      <c r="Q1022" s="40"/>
      <c r="R1022" s="31"/>
    </row>
    <row r="1023" spans="1:18" s="34" customFormat="1">
      <c r="A1023" s="29"/>
      <c r="B1023" s="29"/>
      <c r="C1023" s="29"/>
      <c r="D1023" s="29"/>
      <c r="E1023" s="29"/>
      <c r="F1023" s="29"/>
      <c r="G1023" s="29"/>
      <c r="H1023" s="29"/>
      <c r="I1023" s="30"/>
      <c r="J1023" s="30"/>
      <c r="K1023" s="30"/>
      <c r="L1023" s="30"/>
      <c r="M1023" s="40"/>
      <c r="N1023" s="40"/>
      <c r="O1023" s="40"/>
      <c r="P1023" s="31"/>
      <c r="Q1023" s="40"/>
      <c r="R1023" s="31"/>
    </row>
    <row r="1024" spans="1:18" s="34" customFormat="1">
      <c r="A1024" s="29"/>
      <c r="B1024" s="29"/>
      <c r="C1024" s="29"/>
      <c r="D1024" s="29"/>
      <c r="E1024" s="29"/>
      <c r="F1024" s="29"/>
      <c r="G1024" s="29"/>
      <c r="H1024" s="29"/>
      <c r="I1024" s="30"/>
      <c r="J1024" s="30"/>
      <c r="K1024" s="30"/>
      <c r="L1024" s="30"/>
      <c r="M1024" s="40"/>
      <c r="N1024" s="40"/>
      <c r="O1024" s="40"/>
      <c r="P1024" s="31"/>
      <c r="Q1024" s="40"/>
      <c r="R1024" s="31"/>
    </row>
    <row r="1025" spans="1:18" s="34" customFormat="1">
      <c r="A1025" s="29"/>
      <c r="B1025" s="29"/>
      <c r="C1025" s="29"/>
      <c r="D1025" s="29"/>
      <c r="E1025" s="29"/>
      <c r="F1025" s="29"/>
      <c r="G1025" s="29"/>
      <c r="H1025" s="29"/>
      <c r="I1025" s="30"/>
      <c r="J1025" s="30"/>
      <c r="K1025" s="30"/>
      <c r="L1025" s="30"/>
      <c r="M1025" s="40"/>
      <c r="N1025" s="40"/>
      <c r="O1025" s="40"/>
      <c r="P1025" s="31"/>
      <c r="Q1025" s="40"/>
      <c r="R1025" s="31"/>
    </row>
    <row r="1026" spans="1:18" s="34" customFormat="1">
      <c r="A1026" s="29"/>
      <c r="B1026" s="29"/>
      <c r="C1026" s="29"/>
      <c r="D1026" s="29"/>
      <c r="E1026" s="29"/>
      <c r="F1026" s="29"/>
      <c r="G1026" s="29"/>
      <c r="H1026" s="29"/>
      <c r="I1026" s="30"/>
      <c r="J1026" s="30"/>
      <c r="K1026" s="30"/>
      <c r="L1026" s="30"/>
      <c r="M1026" s="40"/>
      <c r="N1026" s="40"/>
      <c r="O1026" s="40"/>
      <c r="P1026" s="31"/>
      <c r="Q1026" s="40"/>
      <c r="R1026" s="31"/>
    </row>
    <row r="1027" spans="1:18" s="34" customFormat="1">
      <c r="A1027" s="29"/>
      <c r="B1027" s="29"/>
      <c r="C1027" s="29"/>
      <c r="D1027" s="29"/>
      <c r="E1027" s="29"/>
      <c r="F1027" s="29"/>
      <c r="G1027" s="29"/>
      <c r="H1027" s="29"/>
      <c r="I1027" s="30"/>
      <c r="J1027" s="30"/>
      <c r="K1027" s="30"/>
      <c r="L1027" s="30"/>
      <c r="M1027" s="40"/>
      <c r="N1027" s="40"/>
      <c r="O1027" s="40"/>
      <c r="P1027" s="31"/>
      <c r="Q1027" s="40"/>
      <c r="R1027" s="31"/>
    </row>
    <row r="1028" spans="1:18" s="34" customFormat="1">
      <c r="A1028" s="29"/>
      <c r="B1028" s="29"/>
      <c r="C1028" s="29"/>
      <c r="D1028" s="29"/>
      <c r="E1028" s="29"/>
      <c r="F1028" s="29"/>
      <c r="G1028" s="29"/>
      <c r="H1028" s="29"/>
      <c r="I1028" s="30"/>
      <c r="J1028" s="30"/>
      <c r="K1028" s="30"/>
      <c r="L1028" s="30"/>
      <c r="M1028" s="40"/>
      <c r="N1028" s="40"/>
      <c r="O1028" s="40"/>
      <c r="P1028" s="31"/>
      <c r="Q1028" s="40"/>
      <c r="R1028" s="31"/>
    </row>
    <row r="1029" spans="1:18" s="34" customFormat="1">
      <c r="A1029" s="29"/>
      <c r="B1029" s="29"/>
      <c r="C1029" s="29"/>
      <c r="D1029" s="29"/>
      <c r="E1029" s="29"/>
      <c r="F1029" s="29"/>
      <c r="G1029" s="29"/>
      <c r="H1029" s="29"/>
      <c r="I1029" s="30"/>
      <c r="J1029" s="30"/>
      <c r="K1029" s="30"/>
      <c r="L1029" s="30"/>
      <c r="M1029" s="40"/>
      <c r="N1029" s="40"/>
      <c r="O1029" s="40"/>
      <c r="P1029" s="31"/>
      <c r="Q1029" s="40"/>
      <c r="R1029" s="31"/>
    </row>
    <row r="1030" spans="1:18" s="34" customFormat="1">
      <c r="A1030" s="29"/>
      <c r="B1030" s="29"/>
      <c r="C1030" s="29"/>
      <c r="D1030" s="29"/>
      <c r="E1030" s="29"/>
      <c r="F1030" s="29"/>
      <c r="G1030" s="29"/>
      <c r="H1030" s="29"/>
      <c r="I1030" s="30"/>
      <c r="J1030" s="30"/>
      <c r="K1030" s="30"/>
      <c r="L1030" s="30"/>
      <c r="M1030" s="40"/>
      <c r="N1030" s="40"/>
      <c r="O1030" s="40"/>
      <c r="P1030" s="31"/>
      <c r="Q1030" s="40"/>
      <c r="R1030" s="31"/>
    </row>
    <row r="1031" spans="1:18" s="34" customFormat="1">
      <c r="A1031" s="29"/>
      <c r="B1031" s="29"/>
      <c r="C1031" s="29"/>
      <c r="D1031" s="29"/>
      <c r="E1031" s="29"/>
      <c r="F1031" s="29"/>
      <c r="G1031" s="29"/>
      <c r="H1031" s="29"/>
      <c r="I1031" s="30"/>
      <c r="J1031" s="30"/>
      <c r="K1031" s="30"/>
      <c r="L1031" s="30"/>
      <c r="M1031" s="40"/>
      <c r="N1031" s="40"/>
      <c r="O1031" s="40"/>
      <c r="P1031" s="31"/>
      <c r="Q1031" s="40"/>
      <c r="R1031" s="31"/>
    </row>
    <row r="1032" spans="1:18" s="34" customFormat="1">
      <c r="A1032" s="29"/>
      <c r="B1032" s="29"/>
      <c r="C1032" s="29"/>
      <c r="D1032" s="29"/>
      <c r="E1032" s="29"/>
      <c r="F1032" s="29"/>
      <c r="G1032" s="29"/>
      <c r="H1032" s="29"/>
      <c r="I1032" s="30"/>
      <c r="J1032" s="30"/>
      <c r="K1032" s="30"/>
      <c r="L1032" s="30"/>
      <c r="M1032" s="40"/>
      <c r="N1032" s="40"/>
      <c r="O1032" s="40"/>
      <c r="P1032" s="31"/>
      <c r="Q1032" s="40"/>
      <c r="R1032" s="31"/>
    </row>
    <row r="1033" spans="1:18" s="34" customFormat="1">
      <c r="A1033" s="29"/>
      <c r="B1033" s="29"/>
      <c r="C1033" s="29"/>
      <c r="D1033" s="29"/>
      <c r="E1033" s="29"/>
      <c r="F1033" s="29"/>
      <c r="G1033" s="29"/>
      <c r="H1033" s="29"/>
      <c r="I1033" s="30"/>
      <c r="J1033" s="30"/>
      <c r="K1033" s="30"/>
      <c r="L1033" s="30"/>
      <c r="M1033" s="40"/>
      <c r="N1033" s="40"/>
      <c r="O1033" s="40"/>
      <c r="P1033" s="31"/>
      <c r="Q1033" s="40"/>
      <c r="R1033" s="31"/>
    </row>
    <row r="1034" spans="1:18" s="34" customFormat="1">
      <c r="A1034" s="29"/>
      <c r="B1034" s="29"/>
      <c r="C1034" s="29"/>
      <c r="D1034" s="29"/>
      <c r="E1034" s="29"/>
      <c r="F1034" s="29"/>
      <c r="G1034" s="29"/>
      <c r="H1034" s="29"/>
      <c r="I1034" s="30"/>
      <c r="J1034" s="30"/>
      <c r="K1034" s="30"/>
      <c r="L1034" s="30"/>
      <c r="M1034" s="40"/>
      <c r="N1034" s="40"/>
      <c r="O1034" s="40"/>
      <c r="P1034" s="31"/>
      <c r="Q1034" s="40"/>
      <c r="R1034" s="31"/>
    </row>
    <row r="1035" spans="1:18" s="34" customFormat="1">
      <c r="A1035" s="29"/>
      <c r="B1035" s="29"/>
      <c r="C1035" s="29"/>
      <c r="D1035" s="29"/>
      <c r="E1035" s="29"/>
      <c r="F1035" s="29"/>
      <c r="G1035" s="29"/>
      <c r="H1035" s="29"/>
      <c r="I1035" s="30"/>
      <c r="J1035" s="30"/>
      <c r="K1035" s="30"/>
      <c r="L1035" s="30"/>
      <c r="M1035" s="40"/>
      <c r="N1035" s="40"/>
      <c r="O1035" s="40"/>
      <c r="P1035" s="31"/>
      <c r="Q1035" s="40"/>
      <c r="R1035" s="31"/>
    </row>
    <row r="1036" spans="1:18" s="34" customFormat="1">
      <c r="A1036" s="29"/>
      <c r="B1036" s="29"/>
      <c r="C1036" s="29"/>
      <c r="D1036" s="29"/>
      <c r="E1036" s="29"/>
      <c r="F1036" s="29"/>
      <c r="G1036" s="29"/>
      <c r="H1036" s="29"/>
      <c r="I1036" s="30"/>
      <c r="J1036" s="30"/>
      <c r="K1036" s="30"/>
      <c r="L1036" s="30"/>
      <c r="M1036" s="40"/>
      <c r="N1036" s="40"/>
      <c r="O1036" s="40"/>
      <c r="P1036" s="31"/>
      <c r="Q1036" s="40"/>
      <c r="R1036" s="31"/>
    </row>
    <row r="1037" spans="1:18" s="34" customFormat="1">
      <c r="A1037" s="29"/>
      <c r="B1037" s="29"/>
      <c r="C1037" s="29"/>
      <c r="D1037" s="29"/>
      <c r="E1037" s="29"/>
      <c r="F1037" s="29"/>
      <c r="G1037" s="29"/>
      <c r="H1037" s="29"/>
      <c r="I1037" s="30"/>
      <c r="J1037" s="30"/>
      <c r="K1037" s="30"/>
      <c r="L1037" s="30"/>
      <c r="M1037" s="40"/>
      <c r="N1037" s="40"/>
      <c r="O1037" s="40"/>
      <c r="P1037" s="31"/>
      <c r="Q1037" s="40"/>
      <c r="R1037" s="31"/>
    </row>
    <row r="1038" spans="1:18" s="34" customFormat="1">
      <c r="A1038" s="29"/>
      <c r="B1038" s="29"/>
      <c r="C1038" s="29"/>
      <c r="D1038" s="29"/>
      <c r="E1038" s="29"/>
      <c r="F1038" s="29"/>
      <c r="G1038" s="29"/>
      <c r="H1038" s="29"/>
      <c r="I1038" s="30"/>
      <c r="J1038" s="30"/>
      <c r="K1038" s="30"/>
      <c r="L1038" s="30"/>
      <c r="M1038" s="40"/>
      <c r="N1038" s="40"/>
      <c r="O1038" s="40"/>
      <c r="P1038" s="31"/>
      <c r="Q1038" s="40"/>
      <c r="R1038" s="31"/>
    </row>
    <row r="1039" spans="1:18" s="34" customFormat="1">
      <c r="A1039" s="29"/>
      <c r="B1039" s="29"/>
      <c r="C1039" s="29"/>
      <c r="D1039" s="29"/>
      <c r="E1039" s="29"/>
      <c r="F1039" s="29"/>
      <c r="G1039" s="29"/>
      <c r="H1039" s="29"/>
      <c r="I1039" s="30"/>
      <c r="J1039" s="30"/>
      <c r="K1039" s="30"/>
      <c r="L1039" s="30"/>
      <c r="M1039" s="40"/>
      <c r="N1039" s="40"/>
      <c r="O1039" s="40"/>
      <c r="P1039" s="31"/>
      <c r="Q1039" s="40"/>
      <c r="R1039" s="31"/>
    </row>
    <row r="1040" spans="1:18" s="34" customFormat="1">
      <c r="A1040" s="29"/>
      <c r="B1040" s="29"/>
      <c r="C1040" s="29"/>
      <c r="D1040" s="29"/>
      <c r="E1040" s="29"/>
      <c r="F1040" s="29"/>
      <c r="G1040" s="29"/>
      <c r="H1040" s="29"/>
      <c r="I1040" s="30"/>
      <c r="J1040" s="30"/>
      <c r="K1040" s="30"/>
      <c r="L1040" s="30"/>
      <c r="M1040" s="40"/>
      <c r="N1040" s="40"/>
      <c r="O1040" s="40"/>
      <c r="P1040" s="31"/>
      <c r="Q1040" s="40"/>
      <c r="R1040" s="31"/>
    </row>
    <row r="1041" spans="1:18" s="34" customFormat="1">
      <c r="A1041" s="29"/>
      <c r="B1041" s="29"/>
      <c r="C1041" s="29"/>
      <c r="D1041" s="29"/>
      <c r="E1041" s="29"/>
      <c r="F1041" s="29"/>
      <c r="G1041" s="29"/>
      <c r="H1041" s="29"/>
      <c r="I1041" s="30"/>
      <c r="J1041" s="30"/>
      <c r="K1041" s="30"/>
      <c r="L1041" s="30"/>
      <c r="M1041" s="40"/>
      <c r="N1041" s="40"/>
      <c r="O1041" s="40"/>
      <c r="P1041" s="31"/>
      <c r="Q1041" s="40"/>
      <c r="R1041" s="31"/>
    </row>
    <row r="1042" spans="1:18" s="34" customFormat="1">
      <c r="A1042" s="29"/>
      <c r="B1042" s="29"/>
      <c r="C1042" s="29"/>
      <c r="D1042" s="29"/>
      <c r="E1042" s="29"/>
      <c r="F1042" s="29"/>
      <c r="G1042" s="29"/>
      <c r="H1042" s="29"/>
      <c r="I1042" s="30"/>
      <c r="J1042" s="30"/>
      <c r="K1042" s="30"/>
      <c r="L1042" s="30"/>
      <c r="M1042" s="40"/>
      <c r="N1042" s="40"/>
      <c r="O1042" s="40"/>
      <c r="P1042" s="31"/>
      <c r="Q1042" s="40"/>
      <c r="R1042" s="31"/>
    </row>
    <row r="1043" spans="1:18" s="34" customFormat="1">
      <c r="A1043" s="29"/>
      <c r="B1043" s="29"/>
      <c r="C1043" s="29"/>
      <c r="D1043" s="29"/>
      <c r="E1043" s="29"/>
      <c r="F1043" s="29"/>
      <c r="G1043" s="29"/>
      <c r="H1043" s="29"/>
      <c r="I1043" s="30"/>
      <c r="J1043" s="30"/>
      <c r="K1043" s="30"/>
      <c r="L1043" s="30"/>
      <c r="M1043" s="40"/>
      <c r="N1043" s="40"/>
      <c r="O1043" s="40"/>
      <c r="P1043" s="31"/>
      <c r="Q1043" s="40"/>
      <c r="R1043" s="31"/>
    </row>
    <row r="1044" spans="1:18" s="34" customFormat="1">
      <c r="A1044" s="29"/>
      <c r="B1044" s="29"/>
      <c r="C1044" s="29"/>
      <c r="D1044" s="29"/>
      <c r="E1044" s="29"/>
      <c r="F1044" s="29"/>
      <c r="G1044" s="29"/>
      <c r="H1044" s="29"/>
      <c r="I1044" s="30"/>
      <c r="J1044" s="30"/>
      <c r="K1044" s="30"/>
      <c r="L1044" s="30"/>
      <c r="M1044" s="40"/>
      <c r="N1044" s="40"/>
      <c r="O1044" s="40"/>
      <c r="P1044" s="31"/>
      <c r="Q1044" s="40"/>
      <c r="R1044" s="31"/>
    </row>
    <row r="1045" spans="1:18" s="34" customFormat="1">
      <c r="A1045" s="29"/>
      <c r="B1045" s="29"/>
      <c r="C1045" s="29"/>
      <c r="D1045" s="29"/>
      <c r="E1045" s="29"/>
      <c r="F1045" s="29"/>
      <c r="G1045" s="29"/>
      <c r="H1045" s="29"/>
      <c r="I1045" s="30"/>
      <c r="J1045" s="30"/>
      <c r="K1045" s="30"/>
      <c r="L1045" s="30"/>
      <c r="M1045" s="40"/>
      <c r="N1045" s="40"/>
      <c r="O1045" s="40"/>
      <c r="P1045" s="31"/>
      <c r="Q1045" s="40"/>
      <c r="R1045" s="31"/>
    </row>
    <row r="1046" spans="1:18" s="34" customFormat="1">
      <c r="A1046" s="29"/>
      <c r="B1046" s="29"/>
      <c r="C1046" s="29"/>
      <c r="D1046" s="29"/>
      <c r="E1046" s="29"/>
      <c r="F1046" s="29"/>
      <c r="G1046" s="29"/>
      <c r="H1046" s="29"/>
      <c r="I1046" s="30"/>
      <c r="J1046" s="30"/>
      <c r="K1046" s="30"/>
      <c r="L1046" s="30"/>
      <c r="M1046" s="40"/>
      <c r="N1046" s="40"/>
      <c r="O1046" s="40"/>
      <c r="P1046" s="31"/>
      <c r="Q1046" s="40"/>
      <c r="R1046" s="31"/>
    </row>
    <row r="1047" spans="1:18" s="34" customFormat="1">
      <c r="A1047" s="29"/>
      <c r="B1047" s="29"/>
      <c r="C1047" s="29"/>
      <c r="D1047" s="29"/>
      <c r="E1047" s="29"/>
      <c r="F1047" s="29"/>
      <c r="G1047" s="29"/>
      <c r="H1047" s="29"/>
      <c r="I1047" s="30"/>
      <c r="J1047" s="30"/>
      <c r="K1047" s="30"/>
      <c r="L1047" s="30"/>
      <c r="M1047" s="40"/>
      <c r="N1047" s="40"/>
      <c r="O1047" s="40"/>
      <c r="P1047" s="31"/>
      <c r="Q1047" s="40"/>
      <c r="R1047" s="31"/>
    </row>
    <row r="1048" spans="1:18" s="34" customFormat="1">
      <c r="A1048" s="29"/>
      <c r="B1048" s="29"/>
      <c r="C1048" s="29"/>
      <c r="D1048" s="29"/>
      <c r="E1048" s="29"/>
      <c r="F1048" s="29"/>
      <c r="G1048" s="29"/>
      <c r="H1048" s="29"/>
      <c r="I1048" s="30"/>
      <c r="J1048" s="30"/>
      <c r="K1048" s="30"/>
      <c r="L1048" s="30"/>
      <c r="M1048" s="40"/>
      <c r="N1048" s="40"/>
      <c r="O1048" s="40"/>
      <c r="P1048" s="31"/>
      <c r="Q1048" s="40"/>
      <c r="R1048" s="31"/>
    </row>
    <row r="1049" spans="1:18" s="34" customFormat="1">
      <c r="A1049" s="29"/>
      <c r="B1049" s="29"/>
      <c r="C1049" s="29"/>
      <c r="D1049" s="29"/>
      <c r="E1049" s="29"/>
      <c r="F1049" s="29"/>
      <c r="G1049" s="29"/>
      <c r="H1049" s="29"/>
      <c r="I1049" s="30"/>
      <c r="J1049" s="30"/>
      <c r="K1049" s="30"/>
      <c r="L1049" s="30"/>
      <c r="M1049" s="40"/>
      <c r="N1049" s="40"/>
      <c r="O1049" s="40"/>
      <c r="P1049" s="31"/>
      <c r="Q1049" s="40"/>
      <c r="R1049" s="31"/>
    </row>
    <row r="1050" spans="1:18" s="34" customFormat="1">
      <c r="A1050" s="29"/>
      <c r="B1050" s="29"/>
      <c r="C1050" s="29"/>
      <c r="D1050" s="29"/>
      <c r="E1050" s="29"/>
      <c r="F1050" s="29"/>
      <c r="G1050" s="29"/>
      <c r="H1050" s="29"/>
      <c r="I1050" s="30"/>
      <c r="J1050" s="30"/>
      <c r="K1050" s="30"/>
      <c r="L1050" s="30"/>
      <c r="M1050" s="40"/>
      <c r="N1050" s="40"/>
      <c r="O1050" s="40"/>
      <c r="P1050" s="31"/>
      <c r="Q1050" s="40"/>
      <c r="R1050" s="31"/>
    </row>
    <row r="1051" spans="1:18" s="34" customFormat="1">
      <c r="A1051" s="29"/>
      <c r="B1051" s="29"/>
      <c r="C1051" s="29"/>
      <c r="D1051" s="29"/>
      <c r="E1051" s="29"/>
      <c r="F1051" s="29"/>
      <c r="G1051" s="29"/>
      <c r="H1051" s="29"/>
      <c r="I1051" s="30"/>
      <c r="J1051" s="30"/>
      <c r="K1051" s="30"/>
      <c r="L1051" s="30"/>
      <c r="M1051" s="40"/>
      <c r="N1051" s="40"/>
      <c r="O1051" s="40"/>
      <c r="P1051" s="31"/>
      <c r="Q1051" s="40"/>
      <c r="R1051" s="31"/>
    </row>
    <row r="1052" spans="1:18" s="34" customFormat="1">
      <c r="A1052" s="29"/>
      <c r="B1052" s="29"/>
      <c r="C1052" s="29"/>
      <c r="D1052" s="29"/>
      <c r="E1052" s="29"/>
      <c r="F1052" s="29"/>
      <c r="G1052" s="29"/>
      <c r="H1052" s="29"/>
      <c r="I1052" s="30"/>
      <c r="J1052" s="30"/>
      <c r="K1052" s="30"/>
      <c r="L1052" s="30"/>
      <c r="M1052" s="40"/>
      <c r="N1052" s="40"/>
      <c r="O1052" s="40"/>
      <c r="P1052" s="31"/>
      <c r="Q1052" s="40"/>
      <c r="R1052" s="31"/>
    </row>
    <row r="1053" spans="1:18" s="34" customFormat="1">
      <c r="A1053" s="29"/>
      <c r="B1053" s="29"/>
      <c r="C1053" s="29"/>
      <c r="D1053" s="29"/>
      <c r="E1053" s="29"/>
      <c r="F1053" s="29"/>
      <c r="G1053" s="29"/>
      <c r="H1053" s="29"/>
      <c r="I1053" s="30"/>
      <c r="J1053" s="30"/>
      <c r="K1053" s="30"/>
      <c r="L1053" s="30"/>
      <c r="M1053" s="40"/>
      <c r="N1053" s="40"/>
      <c r="O1053" s="40"/>
      <c r="P1053" s="31"/>
      <c r="Q1053" s="40"/>
      <c r="R1053" s="31"/>
    </row>
    <row r="1054" spans="1:18" s="34" customFormat="1">
      <c r="A1054" s="29"/>
      <c r="B1054" s="29"/>
      <c r="C1054" s="29"/>
      <c r="D1054" s="29"/>
      <c r="E1054" s="29"/>
      <c r="F1054" s="29"/>
      <c r="G1054" s="29"/>
      <c r="H1054" s="29"/>
      <c r="I1054" s="30"/>
      <c r="J1054" s="30"/>
      <c r="K1054" s="30"/>
      <c r="L1054" s="30"/>
      <c r="M1054" s="40"/>
      <c r="N1054" s="40"/>
      <c r="O1054" s="40"/>
      <c r="P1054" s="31"/>
      <c r="Q1054" s="40"/>
      <c r="R1054" s="31"/>
    </row>
    <row r="1055" spans="1:18" s="34" customFormat="1">
      <c r="A1055" s="29"/>
      <c r="B1055" s="29"/>
      <c r="C1055" s="29"/>
      <c r="D1055" s="29"/>
      <c r="E1055" s="29"/>
      <c r="F1055" s="29"/>
      <c r="G1055" s="29"/>
      <c r="H1055" s="29"/>
      <c r="I1055" s="30"/>
      <c r="J1055" s="30"/>
      <c r="K1055" s="30"/>
      <c r="L1055" s="30"/>
      <c r="M1055" s="40"/>
      <c r="N1055" s="40"/>
      <c r="O1055" s="40"/>
      <c r="P1055" s="31"/>
      <c r="Q1055" s="40"/>
      <c r="R1055" s="31"/>
    </row>
    <row r="1056" spans="1:18" s="34" customFormat="1">
      <c r="A1056" s="29"/>
      <c r="B1056" s="29"/>
      <c r="C1056" s="29"/>
      <c r="D1056" s="29"/>
      <c r="E1056" s="29"/>
      <c r="F1056" s="29"/>
      <c r="G1056" s="29"/>
      <c r="H1056" s="29"/>
      <c r="I1056" s="30"/>
      <c r="J1056" s="30"/>
      <c r="K1056" s="30"/>
      <c r="L1056" s="30"/>
      <c r="M1056" s="40"/>
      <c r="N1056" s="40"/>
      <c r="O1056" s="40"/>
      <c r="P1056" s="31"/>
      <c r="Q1056" s="40"/>
      <c r="R1056" s="31"/>
    </row>
    <row r="1057" spans="1:18" s="34" customFormat="1">
      <c r="A1057" s="29"/>
      <c r="B1057" s="29"/>
      <c r="C1057" s="29"/>
      <c r="D1057" s="29"/>
      <c r="E1057" s="29"/>
      <c r="F1057" s="29"/>
      <c r="G1057" s="29"/>
      <c r="H1057" s="29"/>
      <c r="I1057" s="30"/>
      <c r="J1057" s="30"/>
      <c r="K1057" s="30"/>
      <c r="L1057" s="30"/>
      <c r="M1057" s="40"/>
      <c r="N1057" s="40"/>
      <c r="O1057" s="40"/>
      <c r="P1057" s="31"/>
      <c r="Q1057" s="40"/>
      <c r="R1057" s="31"/>
    </row>
    <row r="1058" spans="1:18" s="34" customFormat="1">
      <c r="A1058" s="29"/>
      <c r="B1058" s="29"/>
      <c r="C1058" s="29"/>
      <c r="D1058" s="29"/>
      <c r="E1058" s="29"/>
      <c r="F1058" s="29"/>
      <c r="G1058" s="29"/>
      <c r="H1058" s="29"/>
      <c r="I1058" s="30"/>
      <c r="J1058" s="30"/>
      <c r="K1058" s="30"/>
      <c r="L1058" s="30"/>
      <c r="M1058" s="40"/>
      <c r="N1058" s="40"/>
      <c r="O1058" s="40"/>
      <c r="P1058" s="31"/>
      <c r="Q1058" s="40"/>
      <c r="R1058" s="31"/>
    </row>
    <row r="1059" spans="1:18" s="34" customFormat="1">
      <c r="A1059" s="29"/>
      <c r="B1059" s="29"/>
      <c r="C1059" s="29"/>
      <c r="D1059" s="29"/>
      <c r="E1059" s="29"/>
      <c r="F1059" s="29"/>
      <c r="G1059" s="29"/>
      <c r="H1059" s="29"/>
      <c r="I1059" s="30"/>
      <c r="J1059" s="30"/>
      <c r="K1059" s="30"/>
      <c r="L1059" s="30"/>
      <c r="M1059" s="40"/>
      <c r="N1059" s="40"/>
      <c r="O1059" s="40"/>
      <c r="P1059" s="31"/>
      <c r="Q1059" s="40"/>
      <c r="R1059" s="31"/>
    </row>
    <row r="1060" spans="1:18" s="34" customFormat="1">
      <c r="A1060" s="29"/>
      <c r="B1060" s="29"/>
      <c r="C1060" s="29"/>
      <c r="D1060" s="29"/>
      <c r="E1060" s="29"/>
      <c r="F1060" s="29"/>
      <c r="G1060" s="29"/>
      <c r="H1060" s="29"/>
      <c r="I1060" s="30"/>
      <c r="J1060" s="30"/>
      <c r="K1060" s="30"/>
      <c r="L1060" s="30"/>
      <c r="M1060" s="40"/>
      <c r="N1060" s="40"/>
      <c r="O1060" s="40"/>
      <c r="P1060" s="31"/>
      <c r="Q1060" s="40"/>
      <c r="R1060" s="31"/>
    </row>
    <row r="1061" spans="1:18" s="34" customFormat="1">
      <c r="A1061" s="29"/>
      <c r="B1061" s="29"/>
      <c r="C1061" s="29"/>
      <c r="D1061" s="29"/>
      <c r="E1061" s="29"/>
      <c r="F1061" s="29"/>
      <c r="G1061" s="29"/>
      <c r="H1061" s="29"/>
      <c r="I1061" s="30"/>
      <c r="J1061" s="30"/>
      <c r="K1061" s="30"/>
      <c r="L1061" s="30"/>
      <c r="M1061" s="40"/>
      <c r="N1061" s="40"/>
      <c r="O1061" s="40"/>
      <c r="P1061" s="31"/>
      <c r="Q1061" s="40"/>
      <c r="R1061" s="31"/>
    </row>
    <row r="1062" spans="1:18" s="34" customFormat="1">
      <c r="A1062" s="29"/>
      <c r="B1062" s="29"/>
      <c r="C1062" s="29"/>
      <c r="D1062" s="29"/>
      <c r="E1062" s="29"/>
      <c r="F1062" s="29"/>
      <c r="G1062" s="29"/>
      <c r="H1062" s="29"/>
      <c r="I1062" s="30"/>
      <c r="J1062" s="30"/>
      <c r="K1062" s="30"/>
      <c r="L1062" s="30"/>
      <c r="M1062" s="40"/>
      <c r="N1062" s="40"/>
      <c r="O1062" s="40"/>
      <c r="P1062" s="31"/>
      <c r="Q1062" s="40"/>
      <c r="R1062" s="31"/>
    </row>
    <row r="1063" spans="1:18" s="34" customFormat="1">
      <c r="A1063" s="29"/>
      <c r="B1063" s="29"/>
      <c r="C1063" s="29"/>
      <c r="D1063" s="29"/>
      <c r="E1063" s="29"/>
      <c r="F1063" s="29"/>
      <c r="G1063" s="29"/>
      <c r="H1063" s="29"/>
      <c r="I1063" s="30"/>
      <c r="J1063" s="30"/>
      <c r="K1063" s="30"/>
      <c r="L1063" s="30"/>
      <c r="M1063" s="40"/>
      <c r="N1063" s="40"/>
      <c r="O1063" s="40"/>
      <c r="P1063" s="31"/>
      <c r="Q1063" s="40"/>
      <c r="R1063" s="31"/>
    </row>
    <row r="1064" spans="1:18" s="34" customFormat="1">
      <c r="A1064" s="29"/>
      <c r="B1064" s="29"/>
      <c r="C1064" s="29"/>
      <c r="D1064" s="29"/>
      <c r="E1064" s="29"/>
      <c r="F1064" s="29"/>
      <c r="G1064" s="29"/>
      <c r="H1064" s="29"/>
      <c r="I1064" s="30"/>
      <c r="J1064" s="30"/>
      <c r="K1064" s="30"/>
      <c r="L1064" s="30"/>
      <c r="M1064" s="40"/>
      <c r="N1064" s="40"/>
      <c r="O1064" s="40"/>
      <c r="P1064" s="31"/>
      <c r="Q1064" s="40"/>
      <c r="R1064" s="31"/>
    </row>
    <row r="1065" spans="1:18" s="34" customFormat="1">
      <c r="A1065" s="29"/>
      <c r="B1065" s="29"/>
      <c r="C1065" s="29"/>
      <c r="D1065" s="29"/>
      <c r="E1065" s="29"/>
      <c r="F1065" s="29"/>
      <c r="G1065" s="29"/>
      <c r="H1065" s="29"/>
      <c r="I1065" s="30"/>
      <c r="J1065" s="30"/>
      <c r="K1065" s="30"/>
      <c r="L1065" s="30"/>
      <c r="M1065" s="40"/>
      <c r="N1065" s="40"/>
      <c r="O1065" s="40"/>
      <c r="P1065" s="31"/>
      <c r="Q1065" s="40"/>
      <c r="R1065" s="31"/>
    </row>
    <row r="1066" spans="1:18" s="34" customFormat="1">
      <c r="A1066" s="29"/>
      <c r="B1066" s="29"/>
      <c r="C1066" s="29"/>
      <c r="D1066" s="29"/>
      <c r="E1066" s="29"/>
      <c r="F1066" s="29"/>
      <c r="G1066" s="29"/>
      <c r="H1066" s="29"/>
      <c r="I1066" s="30"/>
      <c r="J1066" s="30"/>
      <c r="K1066" s="30"/>
      <c r="L1066" s="30"/>
      <c r="M1066" s="40"/>
      <c r="N1066" s="40"/>
      <c r="O1066" s="40"/>
      <c r="P1066" s="31"/>
      <c r="Q1066" s="40"/>
      <c r="R1066" s="31"/>
    </row>
    <row r="1067" spans="1:18" s="34" customFormat="1">
      <c r="A1067" s="29"/>
      <c r="B1067" s="29"/>
      <c r="C1067" s="29"/>
      <c r="D1067" s="29"/>
      <c r="E1067" s="29"/>
      <c r="F1067" s="29"/>
      <c r="G1067" s="29"/>
      <c r="H1067" s="29"/>
      <c r="I1067" s="30"/>
      <c r="J1067" s="30"/>
      <c r="K1067" s="30"/>
      <c r="L1067" s="30"/>
      <c r="M1067" s="40"/>
      <c r="N1067" s="40"/>
      <c r="O1067" s="40"/>
      <c r="P1067" s="31"/>
      <c r="Q1067" s="40"/>
      <c r="R1067" s="31"/>
    </row>
    <row r="1068" spans="1:18" s="34" customFormat="1">
      <c r="A1068" s="29"/>
      <c r="B1068" s="29"/>
      <c r="C1068" s="29"/>
      <c r="D1068" s="29"/>
      <c r="E1068" s="29"/>
      <c r="F1068" s="29"/>
      <c r="G1068" s="29"/>
      <c r="H1068" s="29"/>
      <c r="I1068" s="30"/>
      <c r="J1068" s="30"/>
      <c r="K1068" s="30"/>
      <c r="L1068" s="30"/>
      <c r="M1068" s="40"/>
      <c r="N1068" s="40"/>
      <c r="O1068" s="40"/>
      <c r="P1068" s="31"/>
      <c r="Q1068" s="40"/>
      <c r="R1068" s="31"/>
    </row>
    <row r="1069" spans="1:18" s="34" customFormat="1">
      <c r="A1069" s="29"/>
      <c r="B1069" s="29"/>
      <c r="C1069" s="29"/>
      <c r="D1069" s="29"/>
      <c r="E1069" s="29"/>
      <c r="F1069" s="29"/>
      <c r="G1069" s="29"/>
      <c r="H1069" s="29"/>
      <c r="I1069" s="30"/>
      <c r="J1069" s="30"/>
      <c r="K1069" s="30"/>
      <c r="L1069" s="30"/>
      <c r="M1069" s="40"/>
      <c r="N1069" s="40"/>
      <c r="O1069" s="40"/>
      <c r="P1069" s="31"/>
      <c r="Q1069" s="40"/>
      <c r="R1069" s="31"/>
    </row>
    <row r="1070" spans="1:18" s="34" customFormat="1">
      <c r="A1070" s="29"/>
      <c r="B1070" s="29"/>
      <c r="C1070" s="29"/>
      <c r="D1070" s="29"/>
      <c r="E1070" s="29"/>
      <c r="F1070" s="29"/>
      <c r="G1070" s="29"/>
      <c r="H1070" s="29"/>
      <c r="I1070" s="30"/>
      <c r="J1070" s="30"/>
      <c r="K1070" s="30"/>
      <c r="L1070" s="30"/>
      <c r="M1070" s="40"/>
      <c r="N1070" s="40"/>
      <c r="O1070" s="40"/>
      <c r="P1070" s="31"/>
      <c r="Q1070" s="40"/>
      <c r="R1070" s="31"/>
    </row>
    <row r="1071" spans="1:18" s="34" customFormat="1">
      <c r="A1071" s="29"/>
      <c r="B1071" s="29"/>
      <c r="C1071" s="29"/>
      <c r="D1071" s="29"/>
      <c r="E1071" s="29"/>
      <c r="F1071" s="29"/>
      <c r="G1071" s="29"/>
      <c r="H1071" s="29"/>
      <c r="I1071" s="30"/>
      <c r="J1071" s="30"/>
      <c r="K1071" s="30"/>
      <c r="L1071" s="30"/>
      <c r="M1071" s="40"/>
      <c r="N1071" s="40"/>
      <c r="O1071" s="40"/>
      <c r="P1071" s="31"/>
      <c r="Q1071" s="40"/>
      <c r="R1071" s="31"/>
    </row>
    <row r="1072" spans="1:18" s="34" customFormat="1">
      <c r="A1072" s="29"/>
      <c r="B1072" s="29"/>
      <c r="C1072" s="29"/>
      <c r="D1072" s="29"/>
      <c r="E1072" s="29"/>
      <c r="F1072" s="29"/>
      <c r="G1072" s="29"/>
      <c r="H1072" s="29"/>
      <c r="I1072" s="30"/>
      <c r="J1072" s="30"/>
      <c r="K1072" s="30"/>
      <c r="L1072" s="30"/>
      <c r="M1072" s="40"/>
      <c r="N1072" s="40"/>
      <c r="O1072" s="40"/>
      <c r="P1072" s="31"/>
      <c r="Q1072" s="40"/>
      <c r="R1072" s="31"/>
    </row>
    <row r="1073" spans="1:18" s="34" customFormat="1">
      <c r="A1073" s="29"/>
      <c r="B1073" s="29"/>
      <c r="C1073" s="29"/>
      <c r="D1073" s="29"/>
      <c r="E1073" s="29"/>
      <c r="F1073" s="29"/>
      <c r="G1073" s="29"/>
      <c r="H1073" s="29"/>
      <c r="I1073" s="30"/>
      <c r="J1073" s="30"/>
      <c r="K1073" s="30"/>
      <c r="L1073" s="30"/>
      <c r="M1073" s="40"/>
      <c r="N1073" s="40"/>
      <c r="O1073" s="40"/>
      <c r="P1073" s="31"/>
      <c r="Q1073" s="40"/>
      <c r="R1073" s="31"/>
    </row>
    <row r="1074" spans="1:18" s="34" customFormat="1">
      <c r="A1074" s="29"/>
      <c r="B1074" s="29"/>
      <c r="C1074" s="29"/>
      <c r="D1074" s="29"/>
      <c r="E1074" s="29"/>
      <c r="F1074" s="29"/>
      <c r="G1074" s="29"/>
      <c r="H1074" s="29"/>
      <c r="I1074" s="30"/>
      <c r="J1074" s="30"/>
      <c r="K1074" s="30"/>
      <c r="L1074" s="30"/>
      <c r="M1074" s="40"/>
      <c r="N1074" s="40"/>
      <c r="O1074" s="40"/>
      <c r="P1074" s="31"/>
      <c r="Q1074" s="40"/>
      <c r="R1074" s="31"/>
    </row>
    <row r="1075" spans="1:18" s="34" customFormat="1">
      <c r="A1075" s="29"/>
      <c r="B1075" s="29"/>
      <c r="C1075" s="29"/>
      <c r="D1075" s="29"/>
      <c r="E1075" s="29"/>
      <c r="F1075" s="29"/>
      <c r="G1075" s="29"/>
      <c r="H1075" s="29"/>
      <c r="I1075" s="30"/>
      <c r="J1075" s="30"/>
      <c r="K1075" s="30"/>
      <c r="L1075" s="30"/>
      <c r="M1075" s="40"/>
      <c r="N1075" s="40"/>
      <c r="O1075" s="40"/>
      <c r="P1075" s="31"/>
      <c r="Q1075" s="40"/>
      <c r="R1075" s="31"/>
    </row>
    <row r="1076" spans="1:18" s="34" customFormat="1">
      <c r="A1076" s="29"/>
      <c r="B1076" s="29"/>
      <c r="C1076" s="29"/>
      <c r="D1076" s="29"/>
      <c r="E1076" s="29"/>
      <c r="F1076" s="29"/>
      <c r="G1076" s="29"/>
      <c r="H1076" s="29"/>
      <c r="I1076" s="30"/>
      <c r="J1076" s="30"/>
      <c r="K1076" s="30"/>
      <c r="L1076" s="30"/>
      <c r="M1076" s="40"/>
      <c r="N1076" s="40"/>
      <c r="O1076" s="40"/>
      <c r="P1076" s="31"/>
      <c r="Q1076" s="40"/>
      <c r="R1076" s="31"/>
    </row>
    <row r="1077" spans="1:18" s="34" customFormat="1">
      <c r="A1077" s="29"/>
      <c r="B1077" s="29"/>
      <c r="C1077" s="29"/>
      <c r="D1077" s="29"/>
      <c r="E1077" s="29"/>
      <c r="F1077" s="29"/>
      <c r="G1077" s="29"/>
      <c r="H1077" s="29"/>
      <c r="I1077" s="30"/>
      <c r="J1077" s="30"/>
      <c r="K1077" s="30"/>
      <c r="L1077" s="30"/>
      <c r="M1077" s="40"/>
      <c r="N1077" s="40"/>
      <c r="O1077" s="40"/>
      <c r="P1077" s="31"/>
      <c r="Q1077" s="40"/>
      <c r="R1077" s="31"/>
    </row>
    <row r="1078" spans="1:18" s="34" customFormat="1">
      <c r="A1078" s="29"/>
      <c r="B1078" s="29"/>
      <c r="C1078" s="29"/>
      <c r="D1078" s="29"/>
      <c r="E1078" s="29"/>
      <c r="F1078" s="29"/>
      <c r="G1078" s="29"/>
      <c r="H1078" s="29"/>
      <c r="I1078" s="30"/>
      <c r="J1078" s="30"/>
      <c r="K1078" s="30"/>
      <c r="L1078" s="30"/>
      <c r="M1078" s="40"/>
      <c r="N1078" s="40"/>
      <c r="O1078" s="40"/>
      <c r="P1078" s="31"/>
      <c r="Q1078" s="40"/>
      <c r="R1078" s="31"/>
    </row>
    <row r="1079" spans="1:18" s="34" customFormat="1">
      <c r="A1079" s="29"/>
      <c r="B1079" s="29"/>
      <c r="C1079" s="29"/>
      <c r="D1079" s="29"/>
      <c r="E1079" s="29"/>
      <c r="F1079" s="29"/>
      <c r="G1079" s="29"/>
      <c r="H1079" s="29"/>
      <c r="I1079" s="30"/>
      <c r="J1079" s="30"/>
      <c r="K1079" s="30"/>
      <c r="L1079" s="30"/>
      <c r="M1079" s="40"/>
      <c r="N1079" s="40"/>
      <c r="O1079" s="40"/>
      <c r="P1079" s="31"/>
      <c r="Q1079" s="40"/>
      <c r="R1079" s="31"/>
    </row>
    <row r="1080" spans="1:18" s="34" customFormat="1">
      <c r="A1080" s="29"/>
      <c r="B1080" s="29"/>
      <c r="C1080" s="29"/>
      <c r="D1080" s="29"/>
      <c r="E1080" s="29"/>
      <c r="F1080" s="29"/>
      <c r="G1080" s="29"/>
      <c r="H1080" s="29"/>
      <c r="I1080" s="30"/>
      <c r="J1080" s="30"/>
      <c r="K1080" s="30"/>
      <c r="L1080" s="30"/>
      <c r="M1080" s="40"/>
      <c r="N1080" s="40"/>
      <c r="O1080" s="40"/>
      <c r="P1080" s="31"/>
      <c r="Q1080" s="40"/>
      <c r="R1080" s="31"/>
    </row>
    <row r="1081" spans="1:18" s="34" customFormat="1">
      <c r="A1081" s="29"/>
      <c r="B1081" s="29"/>
      <c r="C1081" s="29"/>
      <c r="D1081" s="29"/>
      <c r="E1081" s="29"/>
      <c r="F1081" s="29"/>
      <c r="G1081" s="29"/>
      <c r="H1081" s="29"/>
      <c r="I1081" s="30"/>
      <c r="J1081" s="30"/>
      <c r="K1081" s="30"/>
      <c r="L1081" s="30"/>
      <c r="M1081" s="40"/>
      <c r="N1081" s="40"/>
      <c r="O1081" s="40"/>
      <c r="P1081" s="31"/>
      <c r="Q1081" s="40"/>
      <c r="R1081" s="31"/>
    </row>
    <row r="1082" spans="1:18" s="34" customFormat="1">
      <c r="A1082" s="29"/>
      <c r="B1082" s="29"/>
      <c r="C1082" s="29"/>
      <c r="D1082" s="29"/>
      <c r="E1082" s="29"/>
      <c r="F1082" s="29"/>
      <c r="G1082" s="29"/>
      <c r="H1082" s="29"/>
      <c r="I1082" s="30"/>
      <c r="J1082" s="30"/>
      <c r="K1082" s="30"/>
      <c r="L1082" s="30"/>
      <c r="M1082" s="40"/>
      <c r="N1082" s="40"/>
      <c r="O1082" s="40"/>
      <c r="P1082" s="31"/>
      <c r="Q1082" s="40"/>
      <c r="R1082" s="31"/>
    </row>
    <row r="1083" spans="1:18" s="34" customFormat="1">
      <c r="A1083" s="29"/>
      <c r="B1083" s="29"/>
      <c r="C1083" s="29"/>
      <c r="D1083" s="29"/>
      <c r="E1083" s="29"/>
      <c r="F1083" s="29"/>
      <c r="G1083" s="29"/>
      <c r="H1083" s="29"/>
      <c r="I1083" s="30"/>
      <c r="J1083" s="30"/>
      <c r="K1083" s="30"/>
      <c r="L1083" s="30"/>
      <c r="M1083" s="40"/>
      <c r="N1083" s="40"/>
      <c r="O1083" s="40"/>
      <c r="P1083" s="31"/>
      <c r="Q1083" s="40"/>
      <c r="R1083" s="31"/>
    </row>
    <row r="1084" spans="1:18" s="34" customFormat="1">
      <c r="A1084" s="29"/>
      <c r="B1084" s="29"/>
      <c r="C1084" s="29"/>
      <c r="D1084" s="29"/>
      <c r="E1084" s="29"/>
      <c r="F1084" s="29"/>
      <c r="G1084" s="29"/>
      <c r="H1084" s="29"/>
      <c r="I1084" s="30"/>
      <c r="J1084" s="30"/>
      <c r="K1084" s="30"/>
      <c r="L1084" s="30"/>
      <c r="M1084" s="40"/>
      <c r="N1084" s="40"/>
      <c r="O1084" s="40"/>
      <c r="P1084" s="31"/>
      <c r="Q1084" s="40"/>
      <c r="R1084" s="31"/>
    </row>
    <row r="1085" spans="1:18" s="34" customFormat="1">
      <c r="A1085" s="29"/>
      <c r="B1085" s="29"/>
      <c r="C1085" s="29"/>
      <c r="D1085" s="29"/>
      <c r="E1085" s="29"/>
      <c r="F1085" s="29"/>
      <c r="G1085" s="29"/>
      <c r="H1085" s="29"/>
      <c r="I1085" s="30"/>
      <c r="J1085" s="30"/>
      <c r="K1085" s="30"/>
      <c r="L1085" s="30"/>
      <c r="M1085" s="40"/>
      <c r="N1085" s="40"/>
      <c r="O1085" s="40"/>
      <c r="P1085" s="31"/>
      <c r="Q1085" s="40"/>
      <c r="R1085" s="31"/>
    </row>
    <row r="1086" spans="1:18" s="34" customFormat="1">
      <c r="A1086" s="29"/>
      <c r="B1086" s="29"/>
      <c r="C1086" s="29"/>
      <c r="D1086" s="29"/>
      <c r="E1086" s="29"/>
      <c r="F1086" s="29"/>
      <c r="G1086" s="29"/>
      <c r="H1086" s="29"/>
      <c r="I1086" s="30"/>
      <c r="J1086" s="30"/>
      <c r="K1086" s="30"/>
      <c r="L1086" s="30"/>
      <c r="M1086" s="40"/>
      <c r="N1086" s="40"/>
      <c r="O1086" s="40"/>
      <c r="P1086" s="31"/>
      <c r="Q1086" s="40"/>
      <c r="R1086" s="31"/>
    </row>
    <row r="1087" spans="1:18" s="34" customFormat="1">
      <c r="A1087" s="29"/>
      <c r="B1087" s="29"/>
      <c r="C1087" s="29"/>
      <c r="D1087" s="29"/>
      <c r="E1087" s="29"/>
      <c r="F1087" s="29"/>
      <c r="G1087" s="29"/>
      <c r="H1087" s="29"/>
      <c r="I1087" s="30"/>
      <c r="J1087" s="30"/>
      <c r="K1087" s="30"/>
      <c r="L1087" s="30"/>
      <c r="M1087" s="40"/>
      <c r="N1087" s="40"/>
      <c r="O1087" s="40"/>
      <c r="P1087" s="31"/>
      <c r="Q1087" s="40"/>
      <c r="R1087" s="31"/>
    </row>
    <row r="1088" spans="1:18" s="34" customFormat="1">
      <c r="A1088" s="29"/>
      <c r="B1088" s="29"/>
      <c r="C1088" s="29"/>
      <c r="D1088" s="29"/>
      <c r="E1088" s="29"/>
      <c r="F1088" s="29"/>
      <c r="G1088" s="29"/>
      <c r="H1088" s="29"/>
      <c r="I1088" s="30"/>
      <c r="J1088" s="30"/>
      <c r="K1088" s="30"/>
      <c r="L1088" s="30"/>
      <c r="M1088" s="40"/>
      <c r="N1088" s="40"/>
      <c r="O1088" s="40"/>
      <c r="P1088" s="31"/>
      <c r="Q1088" s="40"/>
      <c r="R1088" s="31"/>
    </row>
    <row r="1089" spans="1:18" s="34" customFormat="1">
      <c r="A1089" s="29"/>
      <c r="B1089" s="29"/>
      <c r="C1089" s="29"/>
      <c r="D1089" s="29"/>
      <c r="E1089" s="29"/>
      <c r="F1089" s="29"/>
      <c r="G1089" s="29"/>
      <c r="H1089" s="29"/>
      <c r="I1089" s="30"/>
      <c r="J1089" s="30"/>
      <c r="K1089" s="30"/>
      <c r="L1089" s="30"/>
      <c r="M1089" s="40"/>
      <c r="N1089" s="40"/>
      <c r="O1089" s="40"/>
      <c r="P1089" s="31"/>
      <c r="Q1089" s="40"/>
      <c r="R1089" s="31"/>
    </row>
    <row r="1090" spans="1:18" s="34" customFormat="1">
      <c r="A1090" s="29"/>
      <c r="B1090" s="29"/>
      <c r="C1090" s="29"/>
      <c r="D1090" s="29"/>
      <c r="E1090" s="29"/>
      <c r="F1090" s="29"/>
      <c r="G1090" s="29"/>
      <c r="H1090" s="29"/>
      <c r="I1090" s="30"/>
      <c r="J1090" s="30"/>
      <c r="K1090" s="30"/>
      <c r="L1090" s="30"/>
      <c r="M1090" s="40"/>
      <c r="N1090" s="40"/>
      <c r="O1090" s="40"/>
      <c r="P1090" s="31"/>
      <c r="Q1090" s="40"/>
      <c r="R1090" s="31"/>
    </row>
    <row r="1091" spans="1:18" s="34" customFormat="1">
      <c r="A1091" s="29"/>
      <c r="B1091" s="29"/>
      <c r="C1091" s="29"/>
      <c r="D1091" s="29"/>
      <c r="E1091" s="29"/>
      <c r="F1091" s="29"/>
      <c r="G1091" s="29"/>
      <c r="H1091" s="29"/>
      <c r="I1091" s="30"/>
      <c r="J1091" s="30"/>
      <c r="K1091" s="30"/>
      <c r="L1091" s="30"/>
      <c r="M1091" s="40"/>
      <c r="N1091" s="40"/>
      <c r="O1091" s="40"/>
      <c r="P1091" s="31"/>
      <c r="Q1091" s="40"/>
      <c r="R1091" s="31"/>
    </row>
    <row r="1092" spans="1:18" s="34" customFormat="1">
      <c r="A1092" s="29"/>
      <c r="B1092" s="29"/>
      <c r="C1092" s="29"/>
      <c r="D1092" s="29"/>
      <c r="E1092" s="29"/>
      <c r="F1092" s="29"/>
      <c r="G1092" s="29"/>
      <c r="H1092" s="29"/>
      <c r="I1092" s="30"/>
      <c r="J1092" s="30"/>
      <c r="K1092" s="30"/>
      <c r="L1092" s="30"/>
      <c r="M1092" s="40"/>
      <c r="N1092" s="40"/>
      <c r="O1092" s="40"/>
      <c r="P1092" s="31"/>
      <c r="Q1092" s="40"/>
      <c r="R1092" s="31"/>
    </row>
    <row r="1093" spans="1:18" s="34" customFormat="1">
      <c r="A1093" s="29"/>
      <c r="B1093" s="29"/>
      <c r="C1093" s="29"/>
      <c r="D1093" s="29"/>
      <c r="E1093" s="29"/>
      <c r="F1093" s="29"/>
      <c r="G1093" s="29"/>
      <c r="H1093" s="29"/>
      <c r="I1093" s="30"/>
      <c r="J1093" s="30"/>
      <c r="K1093" s="30"/>
      <c r="L1093" s="30"/>
      <c r="M1093" s="40"/>
      <c r="N1093" s="40"/>
      <c r="O1093" s="40"/>
      <c r="P1093" s="31"/>
      <c r="Q1093" s="40"/>
      <c r="R1093" s="31"/>
    </row>
    <row r="1094" spans="1:18" s="34" customFormat="1">
      <c r="A1094" s="29"/>
      <c r="B1094" s="29"/>
      <c r="C1094" s="29"/>
      <c r="D1094" s="29"/>
      <c r="E1094" s="29"/>
      <c r="F1094" s="29"/>
      <c r="G1094" s="29"/>
      <c r="H1094" s="29"/>
      <c r="I1094" s="30"/>
      <c r="J1094" s="30"/>
      <c r="K1094" s="30"/>
      <c r="L1094" s="30"/>
      <c r="M1094" s="40"/>
      <c r="N1094" s="40"/>
      <c r="O1094" s="40"/>
      <c r="P1094" s="31"/>
      <c r="Q1094" s="40"/>
      <c r="R1094" s="31"/>
    </row>
    <row r="1095" spans="1:18" s="34" customFormat="1">
      <c r="A1095" s="29"/>
      <c r="B1095" s="29"/>
      <c r="C1095" s="29"/>
      <c r="D1095" s="29"/>
      <c r="E1095" s="29"/>
      <c r="F1095" s="29"/>
      <c r="G1095" s="29"/>
      <c r="H1095" s="29"/>
      <c r="I1095" s="30"/>
      <c r="J1095" s="30"/>
      <c r="K1095" s="30"/>
      <c r="L1095" s="30"/>
      <c r="M1095" s="40"/>
      <c r="N1095" s="40"/>
      <c r="O1095" s="40"/>
      <c r="P1095" s="31"/>
      <c r="Q1095" s="40"/>
      <c r="R1095" s="31"/>
    </row>
    <row r="1096" spans="1:18" s="34" customFormat="1">
      <c r="A1096" s="29"/>
      <c r="B1096" s="29"/>
      <c r="C1096" s="29"/>
      <c r="D1096" s="29"/>
      <c r="E1096" s="29"/>
      <c r="F1096" s="29"/>
      <c r="G1096" s="29"/>
      <c r="H1096" s="29"/>
      <c r="I1096" s="30"/>
      <c r="J1096" s="30"/>
      <c r="K1096" s="30"/>
      <c r="L1096" s="30"/>
      <c r="M1096" s="40"/>
      <c r="N1096" s="40"/>
      <c r="O1096" s="40"/>
      <c r="P1096" s="31"/>
      <c r="Q1096" s="40"/>
      <c r="R1096" s="31"/>
    </row>
    <row r="1097" spans="1:18" s="34" customFormat="1">
      <c r="A1097" s="29"/>
      <c r="B1097" s="29"/>
      <c r="C1097" s="29"/>
      <c r="D1097" s="29"/>
      <c r="E1097" s="29"/>
      <c r="F1097" s="29"/>
      <c r="G1097" s="29"/>
      <c r="H1097" s="29"/>
      <c r="I1097" s="30"/>
      <c r="J1097" s="30"/>
      <c r="K1097" s="30"/>
      <c r="L1097" s="30"/>
      <c r="M1097" s="40"/>
      <c r="N1097" s="40"/>
      <c r="O1097" s="40"/>
      <c r="P1097" s="31"/>
      <c r="Q1097" s="40"/>
      <c r="R1097" s="31"/>
    </row>
    <row r="1098" spans="1:18" s="34" customFormat="1">
      <c r="A1098" s="29"/>
      <c r="B1098" s="29"/>
      <c r="C1098" s="29"/>
      <c r="D1098" s="29"/>
      <c r="E1098" s="29"/>
      <c r="F1098" s="29"/>
      <c r="G1098" s="29"/>
      <c r="H1098" s="29"/>
      <c r="I1098" s="30"/>
      <c r="J1098" s="30"/>
      <c r="K1098" s="30"/>
      <c r="L1098" s="30"/>
      <c r="M1098" s="40"/>
      <c r="N1098" s="40"/>
      <c r="O1098" s="40"/>
      <c r="P1098" s="31"/>
      <c r="Q1098" s="40"/>
      <c r="R1098" s="31"/>
    </row>
    <row r="1099" spans="1:18" s="34" customFormat="1">
      <c r="A1099" s="29"/>
      <c r="B1099" s="29"/>
      <c r="C1099" s="29"/>
      <c r="D1099" s="29"/>
      <c r="E1099" s="29"/>
      <c r="F1099" s="29"/>
      <c r="G1099" s="29"/>
      <c r="H1099" s="29"/>
      <c r="I1099" s="30"/>
      <c r="J1099" s="30"/>
      <c r="K1099" s="30"/>
      <c r="L1099" s="30"/>
      <c r="M1099" s="40"/>
      <c r="N1099" s="40"/>
      <c r="O1099" s="40"/>
      <c r="P1099" s="31"/>
      <c r="Q1099" s="40"/>
      <c r="R1099" s="31"/>
    </row>
    <row r="1100" spans="1:18" s="34" customFormat="1">
      <c r="A1100" s="29"/>
      <c r="B1100" s="29"/>
      <c r="C1100" s="29"/>
      <c r="D1100" s="29"/>
      <c r="E1100" s="29"/>
      <c r="F1100" s="29"/>
      <c r="G1100" s="29"/>
      <c r="H1100" s="29"/>
      <c r="I1100" s="30"/>
      <c r="J1100" s="30"/>
      <c r="K1100" s="30"/>
      <c r="L1100" s="30"/>
      <c r="M1100" s="40"/>
      <c r="N1100" s="40"/>
      <c r="O1100" s="40"/>
      <c r="P1100" s="31"/>
      <c r="Q1100" s="40"/>
      <c r="R1100" s="31"/>
    </row>
    <row r="1101" spans="1:18" s="34" customFormat="1">
      <c r="A1101" s="29"/>
      <c r="B1101" s="29"/>
      <c r="C1101" s="29"/>
      <c r="D1101" s="29"/>
      <c r="E1101" s="29"/>
      <c r="F1101" s="29"/>
      <c r="G1101" s="29"/>
      <c r="H1101" s="29"/>
      <c r="I1101" s="30"/>
      <c r="J1101" s="30"/>
      <c r="K1101" s="30"/>
      <c r="L1101" s="30"/>
      <c r="M1101" s="40"/>
      <c r="N1101" s="40"/>
      <c r="O1101" s="40"/>
      <c r="P1101" s="31"/>
      <c r="Q1101" s="40"/>
      <c r="R1101" s="31"/>
    </row>
    <row r="1102" spans="1:18" s="34" customFormat="1">
      <c r="A1102" s="29"/>
      <c r="B1102" s="29"/>
      <c r="C1102" s="29"/>
      <c r="D1102" s="29"/>
      <c r="E1102" s="29"/>
      <c r="F1102" s="29"/>
      <c r="G1102" s="29"/>
      <c r="H1102" s="29"/>
      <c r="I1102" s="30"/>
      <c r="J1102" s="30"/>
      <c r="K1102" s="30"/>
      <c r="L1102" s="30"/>
      <c r="M1102" s="40"/>
      <c r="N1102" s="40"/>
      <c r="O1102" s="40"/>
      <c r="P1102" s="31"/>
      <c r="Q1102" s="40"/>
      <c r="R1102" s="31"/>
    </row>
    <row r="1103" spans="1:18" s="34" customFormat="1">
      <c r="A1103" s="29"/>
      <c r="B1103" s="29"/>
      <c r="C1103" s="29"/>
      <c r="D1103" s="29"/>
      <c r="E1103" s="29"/>
      <c r="F1103" s="29"/>
      <c r="G1103" s="29"/>
      <c r="H1103" s="29"/>
      <c r="I1103" s="30"/>
      <c r="J1103" s="30"/>
      <c r="K1103" s="30"/>
      <c r="L1103" s="30"/>
      <c r="M1103" s="40"/>
      <c r="N1103" s="40"/>
      <c r="O1103" s="40"/>
      <c r="P1103" s="31"/>
      <c r="Q1103" s="40"/>
      <c r="R1103" s="31"/>
    </row>
    <row r="1104" spans="1:18" s="34" customFormat="1">
      <c r="A1104" s="29"/>
      <c r="B1104" s="29"/>
      <c r="C1104" s="29"/>
      <c r="D1104" s="29"/>
      <c r="E1104" s="29"/>
      <c r="F1104" s="29"/>
      <c r="G1104" s="29"/>
      <c r="H1104" s="29"/>
      <c r="I1104" s="30"/>
      <c r="J1104" s="30"/>
      <c r="K1104" s="30"/>
      <c r="L1104" s="30"/>
      <c r="M1104" s="40"/>
      <c r="N1104" s="40"/>
      <c r="O1104" s="40"/>
      <c r="P1104" s="31"/>
      <c r="Q1104" s="40"/>
      <c r="R1104" s="31"/>
    </row>
    <row r="1105" spans="1:18" s="34" customFormat="1">
      <c r="A1105" s="29"/>
      <c r="B1105" s="29"/>
      <c r="C1105" s="29"/>
      <c r="D1105" s="29"/>
      <c r="E1105" s="29"/>
      <c r="F1105" s="29"/>
      <c r="G1105" s="29"/>
      <c r="H1105" s="29"/>
      <c r="I1105" s="30"/>
      <c r="J1105" s="30"/>
      <c r="K1105" s="30"/>
      <c r="L1105" s="30"/>
      <c r="M1105" s="40"/>
      <c r="N1105" s="40"/>
      <c r="O1105" s="40"/>
      <c r="P1105" s="31"/>
      <c r="Q1105" s="40"/>
      <c r="R1105" s="31"/>
    </row>
    <row r="1106" spans="1:18" s="34" customFormat="1">
      <c r="A1106" s="29"/>
      <c r="B1106" s="29"/>
      <c r="C1106" s="29"/>
      <c r="D1106" s="29"/>
      <c r="E1106" s="29"/>
      <c r="F1106" s="29"/>
      <c r="G1106" s="29"/>
      <c r="H1106" s="29"/>
      <c r="I1106" s="30"/>
      <c r="J1106" s="30"/>
      <c r="K1106" s="30"/>
      <c r="L1106" s="30"/>
      <c r="M1106" s="40"/>
      <c r="N1106" s="40"/>
      <c r="O1106" s="40"/>
      <c r="P1106" s="31"/>
      <c r="Q1106" s="40"/>
      <c r="R1106" s="31"/>
    </row>
    <row r="1107" spans="1:18" s="34" customFormat="1">
      <c r="A1107" s="29"/>
      <c r="B1107" s="29"/>
      <c r="C1107" s="29"/>
      <c r="D1107" s="29"/>
      <c r="E1107" s="29"/>
      <c r="F1107" s="29"/>
      <c r="G1107" s="29"/>
      <c r="H1107" s="29"/>
      <c r="I1107" s="30"/>
      <c r="J1107" s="30"/>
      <c r="K1107" s="30"/>
      <c r="L1107" s="30"/>
      <c r="M1107" s="40"/>
      <c r="N1107" s="40"/>
      <c r="O1107" s="40"/>
      <c r="P1107" s="31"/>
      <c r="Q1107" s="40"/>
      <c r="R1107" s="31"/>
    </row>
    <row r="1108" spans="1:18" s="34" customFormat="1">
      <c r="A1108" s="29"/>
      <c r="B1108" s="29"/>
      <c r="C1108" s="29"/>
      <c r="D1108" s="29"/>
      <c r="E1108" s="29"/>
      <c r="F1108" s="29"/>
      <c r="G1108" s="29"/>
      <c r="H1108" s="29"/>
      <c r="I1108" s="30"/>
      <c r="J1108" s="30"/>
      <c r="K1108" s="30"/>
      <c r="L1108" s="30"/>
      <c r="M1108" s="40"/>
      <c r="N1108" s="40"/>
      <c r="O1108" s="40"/>
      <c r="P1108" s="31"/>
      <c r="Q1108" s="40"/>
      <c r="R1108" s="31"/>
    </row>
    <row r="1109" spans="1:18" s="34" customFormat="1">
      <c r="A1109" s="29"/>
      <c r="B1109" s="29"/>
      <c r="C1109" s="29"/>
      <c r="D1109" s="29"/>
      <c r="E1109" s="29"/>
      <c r="F1109" s="29"/>
      <c r="G1109" s="29"/>
      <c r="H1109" s="29"/>
      <c r="I1109" s="30"/>
      <c r="J1109" s="30"/>
      <c r="K1109" s="30"/>
      <c r="L1109" s="30"/>
      <c r="M1109" s="40"/>
      <c r="N1109" s="40"/>
      <c r="O1109" s="40"/>
      <c r="P1109" s="31"/>
      <c r="Q1109" s="40"/>
      <c r="R1109" s="31"/>
    </row>
    <row r="1110" spans="1:18" s="34" customFormat="1">
      <c r="A1110" s="29"/>
      <c r="B1110" s="29"/>
      <c r="C1110" s="29"/>
      <c r="D1110" s="29"/>
      <c r="E1110" s="29"/>
      <c r="F1110" s="29"/>
      <c r="G1110" s="29"/>
      <c r="H1110" s="29"/>
      <c r="I1110" s="30"/>
      <c r="J1110" s="30"/>
      <c r="K1110" s="30"/>
      <c r="L1110" s="30"/>
      <c r="M1110" s="40"/>
      <c r="N1110" s="40"/>
      <c r="O1110" s="40"/>
      <c r="P1110" s="31"/>
      <c r="Q1110" s="40"/>
      <c r="R1110" s="31"/>
    </row>
    <row r="1111" spans="1:18" s="34" customFormat="1">
      <c r="A1111" s="29"/>
      <c r="B1111" s="29"/>
      <c r="C1111" s="29"/>
      <c r="D1111" s="29"/>
      <c r="E1111" s="29"/>
      <c r="F1111" s="29"/>
      <c r="G1111" s="29"/>
      <c r="H1111" s="29"/>
      <c r="I1111" s="30"/>
      <c r="J1111" s="30"/>
      <c r="K1111" s="30"/>
      <c r="L1111" s="30"/>
      <c r="M1111" s="40"/>
      <c r="N1111" s="40"/>
      <c r="O1111" s="40"/>
      <c r="P1111" s="31"/>
      <c r="Q1111" s="40"/>
      <c r="R1111" s="31"/>
    </row>
    <row r="1112" spans="1:18" s="34" customFormat="1">
      <c r="A1112" s="29"/>
      <c r="B1112" s="29"/>
      <c r="C1112" s="29"/>
      <c r="D1112" s="29"/>
      <c r="E1112" s="29"/>
      <c r="F1112" s="29"/>
      <c r="G1112" s="29"/>
      <c r="H1112" s="29"/>
      <c r="I1112" s="30"/>
      <c r="J1112" s="30"/>
      <c r="K1112" s="30"/>
      <c r="L1112" s="30"/>
      <c r="M1112" s="40"/>
      <c r="N1112" s="40"/>
      <c r="O1112" s="40"/>
      <c r="P1112" s="31"/>
      <c r="Q1112" s="40"/>
      <c r="R1112" s="31"/>
    </row>
    <row r="1113" spans="1:18" s="34" customFormat="1">
      <c r="A1113" s="29"/>
      <c r="B1113" s="29"/>
      <c r="C1113" s="29"/>
      <c r="D1113" s="29"/>
      <c r="E1113" s="29"/>
      <c r="F1113" s="29"/>
      <c r="G1113" s="29"/>
      <c r="H1113" s="29"/>
      <c r="I1113" s="30"/>
      <c r="J1113" s="30"/>
      <c r="K1113" s="30"/>
      <c r="L1113" s="30"/>
      <c r="M1113" s="40"/>
      <c r="N1113" s="40"/>
      <c r="O1113" s="40"/>
      <c r="P1113" s="31"/>
      <c r="Q1113" s="40"/>
      <c r="R1113" s="31"/>
    </row>
    <row r="1114" spans="1:18" s="34" customFormat="1">
      <c r="A1114" s="29"/>
      <c r="B1114" s="29"/>
      <c r="C1114" s="29"/>
      <c r="D1114" s="29"/>
      <c r="E1114" s="29"/>
      <c r="F1114" s="29"/>
      <c r="G1114" s="29"/>
      <c r="H1114" s="29"/>
      <c r="I1114" s="30"/>
      <c r="J1114" s="30"/>
      <c r="K1114" s="30"/>
      <c r="L1114" s="30"/>
      <c r="M1114" s="40"/>
      <c r="N1114" s="40"/>
      <c r="O1114" s="40"/>
      <c r="P1114" s="31"/>
      <c r="Q1114" s="40"/>
      <c r="R1114" s="31"/>
    </row>
    <row r="1115" spans="1:18" s="34" customFormat="1">
      <c r="A1115" s="29"/>
      <c r="B1115" s="29"/>
      <c r="C1115" s="29"/>
      <c r="D1115" s="29"/>
      <c r="E1115" s="29"/>
      <c r="F1115" s="29"/>
      <c r="G1115" s="29"/>
      <c r="H1115" s="29"/>
      <c r="I1115" s="30"/>
      <c r="J1115" s="30"/>
      <c r="K1115" s="30"/>
      <c r="L1115" s="30"/>
      <c r="M1115" s="40"/>
      <c r="N1115" s="40"/>
      <c r="O1115" s="40"/>
      <c r="P1115" s="31"/>
      <c r="Q1115" s="40"/>
      <c r="R1115" s="31"/>
    </row>
    <row r="1116" spans="1:18" s="34" customFormat="1">
      <c r="A1116" s="29"/>
      <c r="B1116" s="29"/>
      <c r="C1116" s="29"/>
      <c r="D1116" s="29"/>
      <c r="E1116" s="29"/>
      <c r="F1116" s="29"/>
      <c r="G1116" s="29"/>
      <c r="H1116" s="29"/>
      <c r="I1116" s="30"/>
      <c r="J1116" s="30"/>
      <c r="K1116" s="30"/>
      <c r="L1116" s="30"/>
      <c r="M1116" s="40"/>
      <c r="N1116" s="40"/>
      <c r="O1116" s="40"/>
      <c r="P1116" s="31"/>
      <c r="Q1116" s="40"/>
      <c r="R1116" s="31"/>
    </row>
    <row r="1117" spans="1:18" s="34" customFormat="1">
      <c r="A1117" s="29"/>
      <c r="B1117" s="29"/>
      <c r="C1117" s="29"/>
      <c r="D1117" s="29"/>
      <c r="E1117" s="29"/>
      <c r="F1117" s="29"/>
      <c r="G1117" s="29"/>
      <c r="H1117" s="29"/>
      <c r="I1117" s="30"/>
      <c r="J1117" s="30"/>
      <c r="K1117" s="30"/>
      <c r="L1117" s="30"/>
      <c r="M1117" s="40"/>
      <c r="N1117" s="40"/>
      <c r="O1117" s="40"/>
      <c r="P1117" s="31"/>
      <c r="Q1117" s="40"/>
      <c r="R1117" s="31"/>
    </row>
    <row r="1118" spans="1:18" s="34" customFormat="1">
      <c r="A1118" s="29"/>
      <c r="B1118" s="29"/>
      <c r="C1118" s="29"/>
      <c r="D1118" s="29"/>
      <c r="E1118" s="29"/>
      <c r="F1118" s="29"/>
      <c r="G1118" s="29"/>
      <c r="H1118" s="29"/>
      <c r="I1118" s="30"/>
      <c r="J1118" s="30"/>
      <c r="K1118" s="30"/>
      <c r="L1118" s="30"/>
      <c r="M1118" s="40"/>
      <c r="N1118" s="40"/>
      <c r="O1118" s="40"/>
      <c r="P1118" s="31"/>
      <c r="Q1118" s="40"/>
      <c r="R1118" s="31"/>
    </row>
    <row r="1119" spans="1:18" s="34" customFormat="1">
      <c r="A1119" s="29"/>
      <c r="B1119" s="29"/>
      <c r="C1119" s="29"/>
      <c r="D1119" s="29"/>
      <c r="E1119" s="29"/>
      <c r="F1119" s="29"/>
      <c r="G1119" s="29"/>
      <c r="H1119" s="29"/>
      <c r="I1119" s="30"/>
      <c r="J1119" s="30"/>
      <c r="K1119" s="30"/>
      <c r="L1119" s="30"/>
      <c r="M1119" s="40"/>
      <c r="N1119" s="40"/>
      <c r="O1119" s="40"/>
      <c r="P1119" s="31"/>
      <c r="Q1119" s="40"/>
      <c r="R1119" s="31"/>
    </row>
    <row r="1120" spans="1:18" s="34" customFormat="1">
      <c r="A1120" s="29"/>
      <c r="B1120" s="29"/>
      <c r="C1120" s="29"/>
      <c r="D1120" s="29"/>
      <c r="E1120" s="29"/>
      <c r="F1120" s="29"/>
      <c r="G1120" s="29"/>
      <c r="H1120" s="29"/>
      <c r="I1120" s="30"/>
      <c r="J1120" s="30"/>
      <c r="K1120" s="30"/>
      <c r="L1120" s="30"/>
      <c r="M1120" s="40"/>
      <c r="N1120" s="40"/>
      <c r="O1120" s="40"/>
      <c r="P1120" s="31"/>
      <c r="Q1120" s="40"/>
      <c r="R1120" s="31"/>
    </row>
    <row r="1121" spans="1:18" s="34" customFormat="1">
      <c r="A1121" s="29"/>
      <c r="B1121" s="29"/>
      <c r="C1121" s="29"/>
      <c r="D1121" s="29"/>
      <c r="E1121" s="29"/>
      <c r="F1121" s="29"/>
      <c r="G1121" s="29"/>
      <c r="H1121" s="29"/>
      <c r="I1121" s="30"/>
      <c r="J1121" s="30"/>
      <c r="K1121" s="30"/>
      <c r="L1121" s="30"/>
      <c r="M1121" s="40"/>
      <c r="N1121" s="40"/>
      <c r="O1121" s="40"/>
      <c r="P1121" s="31"/>
      <c r="Q1121" s="40"/>
      <c r="R1121" s="31"/>
    </row>
    <row r="1122" spans="1:18" s="34" customFormat="1">
      <c r="A1122" s="29"/>
      <c r="B1122" s="29"/>
      <c r="C1122" s="29"/>
      <c r="D1122" s="29"/>
      <c r="E1122" s="29"/>
      <c r="F1122" s="29"/>
      <c r="G1122" s="29"/>
      <c r="H1122" s="29"/>
      <c r="I1122" s="30"/>
      <c r="J1122" s="30"/>
      <c r="K1122" s="30"/>
      <c r="L1122" s="30"/>
      <c r="M1122" s="40"/>
      <c r="N1122" s="40"/>
      <c r="O1122" s="40"/>
      <c r="P1122" s="31"/>
      <c r="Q1122" s="40"/>
      <c r="R1122" s="31"/>
    </row>
    <row r="1123" spans="1:18" s="34" customFormat="1">
      <c r="A1123" s="29"/>
      <c r="B1123" s="29"/>
      <c r="C1123" s="29"/>
      <c r="D1123" s="29"/>
      <c r="E1123" s="29"/>
      <c r="F1123" s="29"/>
      <c r="G1123" s="29"/>
      <c r="H1123" s="29"/>
      <c r="I1123" s="30"/>
      <c r="J1123" s="30"/>
      <c r="K1123" s="30"/>
      <c r="L1123" s="30"/>
      <c r="M1123" s="40"/>
      <c r="N1123" s="40"/>
      <c r="O1123" s="40"/>
      <c r="P1123" s="31"/>
      <c r="Q1123" s="40"/>
      <c r="R1123" s="31"/>
    </row>
    <row r="1124" spans="1:18" s="34" customFormat="1">
      <c r="A1124" s="29"/>
      <c r="B1124" s="29"/>
      <c r="C1124" s="29"/>
      <c r="D1124" s="29"/>
      <c r="E1124" s="29"/>
      <c r="F1124" s="29"/>
      <c r="G1124" s="29"/>
      <c r="H1124" s="29"/>
      <c r="I1124" s="30"/>
      <c r="J1124" s="30"/>
      <c r="K1124" s="30"/>
      <c r="L1124" s="30"/>
      <c r="M1124" s="40"/>
      <c r="N1124" s="40"/>
      <c r="O1124" s="40"/>
      <c r="P1124" s="31"/>
      <c r="Q1124" s="40"/>
      <c r="R1124" s="31"/>
    </row>
    <row r="1125" spans="1:18" s="34" customFormat="1">
      <c r="A1125" s="29"/>
      <c r="B1125" s="29"/>
      <c r="C1125" s="29"/>
      <c r="D1125" s="29"/>
      <c r="E1125" s="29"/>
      <c r="F1125" s="29"/>
      <c r="G1125" s="29"/>
      <c r="H1125" s="29"/>
      <c r="I1125" s="30"/>
      <c r="J1125" s="30"/>
      <c r="K1125" s="30"/>
      <c r="L1125" s="30"/>
      <c r="M1125" s="40"/>
      <c r="N1125" s="40"/>
      <c r="O1125" s="40"/>
      <c r="P1125" s="31"/>
      <c r="Q1125" s="40"/>
      <c r="R1125" s="31"/>
    </row>
    <row r="1126" spans="1:18" s="34" customFormat="1">
      <c r="A1126" s="29"/>
      <c r="B1126" s="29"/>
      <c r="C1126" s="29"/>
      <c r="D1126" s="29"/>
      <c r="E1126" s="29"/>
      <c r="F1126" s="29"/>
      <c r="G1126" s="29"/>
      <c r="H1126" s="29"/>
      <c r="I1126" s="30"/>
      <c r="J1126" s="30"/>
      <c r="K1126" s="30"/>
      <c r="L1126" s="30"/>
      <c r="M1126" s="40"/>
      <c r="N1126" s="40"/>
      <c r="O1126" s="40"/>
      <c r="P1126" s="31"/>
      <c r="Q1126" s="40"/>
      <c r="R1126" s="31"/>
    </row>
    <row r="1127" spans="1:18" s="34" customFormat="1">
      <c r="A1127" s="29"/>
      <c r="B1127" s="29"/>
      <c r="C1127" s="29"/>
      <c r="D1127" s="29"/>
      <c r="E1127" s="29"/>
      <c r="F1127" s="29"/>
      <c r="G1127" s="29"/>
      <c r="H1127" s="29"/>
      <c r="I1127" s="30"/>
      <c r="J1127" s="30"/>
      <c r="K1127" s="30"/>
      <c r="L1127" s="30"/>
      <c r="M1127" s="40"/>
      <c r="N1127" s="40"/>
      <c r="O1127" s="40"/>
      <c r="P1127" s="31"/>
      <c r="Q1127" s="40"/>
      <c r="R1127" s="31"/>
    </row>
    <row r="1128" spans="1:18" s="34" customFormat="1">
      <c r="A1128" s="29"/>
      <c r="B1128" s="29"/>
      <c r="C1128" s="29"/>
      <c r="D1128" s="29"/>
      <c r="E1128" s="29"/>
      <c r="F1128" s="29"/>
      <c r="G1128" s="29"/>
      <c r="H1128" s="29"/>
      <c r="I1128" s="30"/>
      <c r="J1128" s="30"/>
      <c r="K1128" s="30"/>
      <c r="L1128" s="30"/>
      <c r="M1128" s="40"/>
      <c r="N1128" s="40"/>
      <c r="O1128" s="40"/>
      <c r="P1128" s="31"/>
      <c r="Q1128" s="40"/>
      <c r="R1128" s="31"/>
    </row>
    <row r="1129" spans="1:18" s="34" customFormat="1">
      <c r="A1129" s="29"/>
      <c r="B1129" s="29"/>
      <c r="C1129" s="29"/>
      <c r="D1129" s="29"/>
      <c r="E1129" s="29"/>
      <c r="F1129" s="29"/>
      <c r="G1129" s="29"/>
      <c r="H1129" s="29"/>
      <c r="I1129" s="30"/>
      <c r="J1129" s="30"/>
      <c r="K1129" s="30"/>
      <c r="L1129" s="30"/>
      <c r="M1129" s="40"/>
      <c r="N1129" s="40"/>
      <c r="O1129" s="40"/>
      <c r="P1129" s="31"/>
      <c r="Q1129" s="40"/>
      <c r="R1129" s="31"/>
    </row>
    <row r="1130" spans="1:18" s="34" customFormat="1">
      <c r="A1130" s="29"/>
      <c r="B1130" s="29"/>
      <c r="C1130" s="29"/>
      <c r="D1130" s="29"/>
      <c r="E1130" s="29"/>
      <c r="F1130" s="29"/>
      <c r="G1130" s="29"/>
      <c r="H1130" s="29"/>
      <c r="I1130" s="30"/>
      <c r="J1130" s="30"/>
      <c r="K1130" s="30"/>
      <c r="L1130" s="30"/>
      <c r="M1130" s="40"/>
      <c r="N1130" s="40"/>
      <c r="O1130" s="40"/>
      <c r="P1130" s="31"/>
      <c r="Q1130" s="40"/>
      <c r="R1130" s="31"/>
    </row>
    <row r="1131" spans="1:18" s="34" customFormat="1">
      <c r="A1131" s="29"/>
      <c r="B1131" s="29"/>
      <c r="C1131" s="29"/>
      <c r="D1131" s="29"/>
      <c r="E1131" s="29"/>
      <c r="F1131" s="29"/>
      <c r="G1131" s="29"/>
      <c r="H1131" s="29"/>
      <c r="I1131" s="30"/>
      <c r="J1131" s="30"/>
      <c r="K1131" s="30"/>
      <c r="L1131" s="30"/>
      <c r="M1131" s="40"/>
      <c r="N1131" s="40"/>
      <c r="O1131" s="40"/>
      <c r="P1131" s="31"/>
      <c r="Q1131" s="40"/>
      <c r="R1131" s="31"/>
    </row>
    <row r="1132" spans="1:18" s="34" customFormat="1">
      <c r="A1132" s="29"/>
      <c r="B1132" s="29"/>
      <c r="C1132" s="29"/>
      <c r="D1132" s="29"/>
      <c r="E1132" s="29"/>
      <c r="F1132" s="29"/>
      <c r="G1132" s="29"/>
      <c r="H1132" s="29"/>
      <c r="I1132" s="30"/>
      <c r="J1132" s="30"/>
      <c r="K1132" s="30"/>
      <c r="L1132" s="30"/>
      <c r="M1132" s="40"/>
      <c r="N1132" s="40"/>
      <c r="O1132" s="40"/>
      <c r="P1132" s="31"/>
      <c r="Q1132" s="40"/>
      <c r="R1132" s="31"/>
    </row>
    <row r="1133" spans="1:18" s="34" customFormat="1">
      <c r="A1133" s="29"/>
      <c r="B1133" s="29"/>
      <c r="C1133" s="29"/>
      <c r="D1133" s="29"/>
      <c r="E1133" s="29"/>
      <c r="F1133" s="29"/>
      <c r="G1133" s="29"/>
      <c r="H1133" s="29"/>
      <c r="I1133" s="30"/>
      <c r="J1133" s="30"/>
      <c r="K1133" s="30"/>
      <c r="L1133" s="30"/>
      <c r="M1133" s="40"/>
      <c r="N1133" s="40"/>
      <c r="O1133" s="40"/>
      <c r="P1133" s="31"/>
      <c r="Q1133" s="40"/>
      <c r="R1133" s="31"/>
    </row>
    <row r="1134" spans="1:18" s="34" customFormat="1">
      <c r="A1134" s="29"/>
      <c r="B1134" s="29"/>
      <c r="C1134" s="29"/>
      <c r="D1134" s="29"/>
      <c r="E1134" s="29"/>
      <c r="F1134" s="29"/>
      <c r="G1134" s="29"/>
      <c r="H1134" s="29"/>
      <c r="I1134" s="30"/>
      <c r="J1134" s="30"/>
      <c r="K1134" s="30"/>
      <c r="L1134" s="30"/>
      <c r="M1134" s="40"/>
      <c r="N1134" s="40"/>
      <c r="O1134" s="40"/>
      <c r="P1134" s="31"/>
      <c r="Q1134" s="40"/>
      <c r="R1134" s="31"/>
    </row>
    <row r="1135" spans="1:18" s="34" customFormat="1">
      <c r="A1135" s="29"/>
      <c r="B1135" s="29"/>
      <c r="C1135" s="29"/>
      <c r="D1135" s="29"/>
      <c r="E1135" s="29"/>
      <c r="F1135" s="29"/>
      <c r="G1135" s="29"/>
      <c r="H1135" s="29"/>
      <c r="I1135" s="30"/>
      <c r="J1135" s="30"/>
      <c r="K1135" s="30"/>
      <c r="L1135" s="30"/>
      <c r="M1135" s="40"/>
      <c r="N1135" s="40"/>
      <c r="O1135" s="40"/>
      <c r="P1135" s="31"/>
      <c r="Q1135" s="40"/>
      <c r="R1135" s="31"/>
    </row>
    <row r="1136" spans="1:18" s="34" customFormat="1">
      <c r="A1136" s="29"/>
      <c r="B1136" s="29"/>
      <c r="C1136" s="29"/>
      <c r="D1136" s="29"/>
      <c r="E1136" s="29"/>
      <c r="F1136" s="29"/>
      <c r="G1136" s="29"/>
      <c r="H1136" s="29"/>
      <c r="I1136" s="30"/>
      <c r="J1136" s="30"/>
      <c r="K1136" s="30"/>
      <c r="L1136" s="30"/>
      <c r="M1136" s="40"/>
      <c r="N1136" s="40"/>
      <c r="O1136" s="40"/>
      <c r="P1136" s="31"/>
      <c r="Q1136" s="40"/>
      <c r="R1136" s="31"/>
    </row>
    <row r="1137" spans="1:18" s="34" customFormat="1">
      <c r="A1137" s="29"/>
      <c r="B1137" s="29"/>
      <c r="C1137" s="29"/>
      <c r="D1137" s="29"/>
      <c r="E1137" s="29"/>
      <c r="F1137" s="29"/>
      <c r="G1137" s="29"/>
      <c r="H1137" s="29"/>
      <c r="I1137" s="30"/>
      <c r="J1137" s="30"/>
      <c r="K1137" s="30"/>
      <c r="L1137" s="30"/>
      <c r="M1137" s="40"/>
      <c r="N1137" s="40"/>
      <c r="O1137" s="40"/>
      <c r="P1137" s="31"/>
      <c r="Q1137" s="40"/>
      <c r="R1137" s="31"/>
    </row>
    <row r="1138" spans="1:18" s="34" customFormat="1">
      <c r="A1138" s="29"/>
      <c r="B1138" s="29"/>
      <c r="C1138" s="29"/>
      <c r="D1138" s="29"/>
      <c r="E1138" s="29"/>
      <c r="F1138" s="29"/>
      <c r="G1138" s="29"/>
      <c r="H1138" s="29"/>
      <c r="I1138" s="30"/>
      <c r="J1138" s="30"/>
      <c r="K1138" s="30"/>
      <c r="L1138" s="30"/>
      <c r="M1138" s="40"/>
      <c r="N1138" s="40"/>
      <c r="O1138" s="40"/>
      <c r="P1138" s="31"/>
      <c r="Q1138" s="40"/>
      <c r="R1138" s="31"/>
    </row>
    <row r="1139" spans="1:18" s="34" customFormat="1">
      <c r="A1139" s="29"/>
      <c r="B1139" s="29"/>
      <c r="C1139" s="29"/>
      <c r="D1139" s="29"/>
      <c r="E1139" s="29"/>
      <c r="F1139" s="29"/>
      <c r="G1139" s="29"/>
      <c r="H1139" s="29"/>
      <c r="I1139" s="30"/>
      <c r="J1139" s="30"/>
      <c r="K1139" s="30"/>
      <c r="L1139" s="30"/>
      <c r="M1139" s="40"/>
      <c r="N1139" s="40"/>
      <c r="O1139" s="40"/>
      <c r="P1139" s="31"/>
      <c r="Q1139" s="40"/>
      <c r="R1139" s="31"/>
    </row>
    <row r="1140" spans="1:18" s="34" customFormat="1">
      <c r="A1140" s="29"/>
      <c r="B1140" s="29"/>
      <c r="C1140" s="29"/>
      <c r="D1140" s="29"/>
      <c r="E1140" s="29"/>
      <c r="F1140" s="29"/>
      <c r="G1140" s="29"/>
      <c r="H1140" s="29"/>
      <c r="I1140" s="30"/>
      <c r="J1140" s="30"/>
      <c r="K1140" s="30"/>
      <c r="L1140" s="30"/>
      <c r="M1140" s="40"/>
      <c r="N1140" s="40"/>
      <c r="O1140" s="40"/>
      <c r="P1140" s="31"/>
      <c r="Q1140" s="40"/>
      <c r="R1140" s="31"/>
    </row>
    <row r="1141" spans="1:18" s="34" customFormat="1">
      <c r="A1141" s="29"/>
      <c r="B1141" s="29"/>
      <c r="C1141" s="29"/>
      <c r="D1141" s="29"/>
      <c r="E1141" s="29"/>
      <c r="F1141" s="29"/>
      <c r="G1141" s="29"/>
      <c r="H1141" s="29"/>
      <c r="I1141" s="30"/>
      <c r="J1141" s="30"/>
      <c r="K1141" s="30"/>
      <c r="L1141" s="30"/>
      <c r="M1141" s="40"/>
      <c r="N1141" s="40"/>
      <c r="O1141" s="40"/>
      <c r="P1141" s="31"/>
      <c r="Q1141" s="40"/>
      <c r="R1141" s="31"/>
    </row>
    <row r="1142" spans="1:18" s="34" customFormat="1">
      <c r="A1142" s="29"/>
      <c r="B1142" s="29"/>
      <c r="C1142" s="29"/>
      <c r="D1142" s="29"/>
      <c r="E1142" s="29"/>
      <c r="F1142" s="29"/>
      <c r="G1142" s="29"/>
      <c r="H1142" s="29"/>
      <c r="I1142" s="30"/>
      <c r="J1142" s="30"/>
      <c r="K1142" s="30"/>
      <c r="L1142" s="30"/>
      <c r="M1142" s="40"/>
      <c r="N1142" s="40"/>
      <c r="O1142" s="40"/>
      <c r="P1142" s="31"/>
      <c r="Q1142" s="40"/>
      <c r="R1142" s="31"/>
    </row>
    <row r="1143" spans="1:18" s="34" customFormat="1">
      <c r="A1143" s="29"/>
      <c r="B1143" s="29"/>
      <c r="C1143" s="29"/>
      <c r="D1143" s="29"/>
      <c r="E1143" s="29"/>
      <c r="F1143" s="29"/>
      <c r="G1143" s="29"/>
      <c r="H1143" s="29"/>
      <c r="I1143" s="30"/>
      <c r="J1143" s="30"/>
      <c r="K1143" s="30"/>
      <c r="L1143" s="30"/>
      <c r="M1143" s="40"/>
      <c r="N1143" s="40"/>
      <c r="O1143" s="40"/>
      <c r="P1143" s="31"/>
      <c r="Q1143" s="40"/>
      <c r="R1143" s="31"/>
    </row>
    <row r="1144" spans="1:18" s="34" customFormat="1">
      <c r="A1144" s="29"/>
      <c r="B1144" s="29"/>
      <c r="C1144" s="29"/>
      <c r="D1144" s="29"/>
      <c r="E1144" s="29"/>
      <c r="F1144" s="29"/>
      <c r="G1144" s="29"/>
      <c r="H1144" s="29"/>
      <c r="I1144" s="30"/>
      <c r="J1144" s="30"/>
      <c r="K1144" s="30"/>
      <c r="L1144" s="30"/>
      <c r="M1144" s="40"/>
      <c r="N1144" s="40"/>
      <c r="O1144" s="40"/>
      <c r="P1144" s="31"/>
      <c r="Q1144" s="40"/>
      <c r="R1144" s="31"/>
    </row>
    <row r="1145" spans="1:18" s="34" customFormat="1">
      <c r="A1145" s="29"/>
      <c r="B1145" s="29"/>
      <c r="C1145" s="29"/>
      <c r="D1145" s="29"/>
      <c r="E1145" s="29"/>
      <c r="F1145" s="29"/>
      <c r="G1145" s="29"/>
      <c r="H1145" s="29"/>
      <c r="I1145" s="30"/>
      <c r="J1145" s="30"/>
      <c r="K1145" s="30"/>
      <c r="L1145" s="30"/>
      <c r="M1145" s="40"/>
      <c r="N1145" s="40"/>
      <c r="O1145" s="40"/>
      <c r="P1145" s="31"/>
      <c r="Q1145" s="40"/>
      <c r="R1145" s="31"/>
    </row>
    <row r="1146" spans="1:18" s="34" customFormat="1">
      <c r="A1146" s="29"/>
      <c r="B1146" s="29"/>
      <c r="C1146" s="29"/>
      <c r="D1146" s="29"/>
      <c r="E1146" s="29"/>
      <c r="F1146" s="29"/>
      <c r="G1146" s="29"/>
      <c r="H1146" s="29"/>
      <c r="I1146" s="30"/>
      <c r="J1146" s="30"/>
      <c r="K1146" s="30"/>
      <c r="L1146" s="30"/>
      <c r="M1146" s="40"/>
      <c r="N1146" s="40"/>
      <c r="O1146" s="40"/>
      <c r="P1146" s="31"/>
      <c r="Q1146" s="40"/>
      <c r="R1146" s="31"/>
    </row>
    <row r="1147" spans="1:18" s="34" customFormat="1">
      <c r="A1147" s="29"/>
      <c r="B1147" s="29"/>
      <c r="C1147" s="29"/>
      <c r="D1147" s="29"/>
      <c r="E1147" s="29"/>
      <c r="F1147" s="29"/>
      <c r="G1147" s="29"/>
      <c r="H1147" s="29"/>
      <c r="I1147" s="30"/>
      <c r="J1147" s="30"/>
      <c r="K1147" s="30"/>
      <c r="L1147" s="30"/>
      <c r="M1147" s="40"/>
      <c r="N1147" s="40"/>
      <c r="O1147" s="40"/>
      <c r="P1147" s="31"/>
      <c r="Q1147" s="40"/>
      <c r="R1147" s="31"/>
    </row>
    <row r="1148" spans="1:18" s="34" customFormat="1">
      <c r="A1148" s="29"/>
      <c r="B1148" s="29"/>
      <c r="C1148" s="29"/>
      <c r="D1148" s="29"/>
      <c r="E1148" s="29"/>
      <c r="F1148" s="29"/>
      <c r="G1148" s="29"/>
      <c r="H1148" s="29"/>
      <c r="I1148" s="30"/>
      <c r="J1148" s="30"/>
      <c r="K1148" s="30"/>
      <c r="L1148" s="30"/>
      <c r="M1148" s="40"/>
      <c r="N1148" s="40"/>
      <c r="O1148" s="40"/>
      <c r="P1148" s="31"/>
      <c r="Q1148" s="40"/>
      <c r="R1148" s="31"/>
    </row>
    <row r="1149" spans="1:18" s="34" customFormat="1">
      <c r="A1149" s="29"/>
      <c r="B1149" s="29"/>
      <c r="C1149" s="29"/>
      <c r="D1149" s="29"/>
      <c r="E1149" s="29"/>
      <c r="F1149" s="29"/>
      <c r="G1149" s="29"/>
      <c r="H1149" s="29"/>
      <c r="I1149" s="30"/>
      <c r="J1149" s="30"/>
      <c r="K1149" s="30"/>
      <c r="L1149" s="30"/>
      <c r="M1149" s="40"/>
      <c r="N1149" s="40"/>
      <c r="O1149" s="40"/>
      <c r="P1149" s="31"/>
      <c r="Q1149" s="40"/>
      <c r="R1149" s="31"/>
    </row>
    <row r="1150" spans="1:18" s="34" customFormat="1">
      <c r="A1150" s="29"/>
      <c r="B1150" s="29"/>
      <c r="C1150" s="29"/>
      <c r="D1150" s="29"/>
      <c r="E1150" s="29"/>
      <c r="F1150" s="29"/>
      <c r="G1150" s="29"/>
      <c r="H1150" s="29"/>
      <c r="I1150" s="30"/>
      <c r="J1150" s="30"/>
      <c r="K1150" s="30"/>
      <c r="L1150" s="30"/>
      <c r="M1150" s="40"/>
      <c r="N1150" s="40"/>
      <c r="O1150" s="40"/>
      <c r="P1150" s="31"/>
      <c r="Q1150" s="40"/>
      <c r="R1150" s="31"/>
    </row>
    <row r="1151" spans="1:18" s="34" customFormat="1">
      <c r="A1151" s="29"/>
      <c r="B1151" s="29"/>
      <c r="C1151" s="29"/>
      <c r="D1151" s="29"/>
      <c r="E1151" s="29"/>
      <c r="F1151" s="29"/>
      <c r="G1151" s="29"/>
      <c r="H1151" s="29"/>
      <c r="I1151" s="30"/>
      <c r="J1151" s="30"/>
      <c r="K1151" s="30"/>
      <c r="L1151" s="30"/>
      <c r="M1151" s="40"/>
      <c r="N1151" s="40"/>
      <c r="O1151" s="40"/>
      <c r="P1151" s="31"/>
      <c r="Q1151" s="40"/>
      <c r="R1151" s="31"/>
    </row>
    <row r="1152" spans="1:18" s="34" customFormat="1">
      <c r="A1152" s="29"/>
      <c r="B1152" s="29"/>
      <c r="C1152" s="29"/>
      <c r="D1152" s="29"/>
      <c r="E1152" s="29"/>
      <c r="F1152" s="29"/>
      <c r="G1152" s="29"/>
      <c r="H1152" s="29"/>
      <c r="I1152" s="30"/>
      <c r="J1152" s="30"/>
      <c r="K1152" s="30"/>
      <c r="L1152" s="30"/>
      <c r="M1152" s="40"/>
      <c r="N1152" s="40"/>
      <c r="O1152" s="40"/>
      <c r="P1152" s="31"/>
      <c r="Q1152" s="40"/>
      <c r="R1152" s="31"/>
    </row>
    <row r="1153" spans="1:18" s="34" customFormat="1">
      <c r="A1153" s="29"/>
      <c r="B1153" s="29"/>
      <c r="C1153" s="29"/>
      <c r="D1153" s="29"/>
      <c r="E1153" s="29"/>
      <c r="F1153" s="29"/>
      <c r="G1153" s="29"/>
      <c r="H1153" s="29"/>
      <c r="I1153" s="30"/>
      <c r="J1153" s="30"/>
      <c r="K1153" s="30"/>
      <c r="L1153" s="30"/>
      <c r="M1153" s="40"/>
      <c r="N1153" s="40"/>
      <c r="O1153" s="40"/>
      <c r="P1153" s="31"/>
      <c r="Q1153" s="40"/>
      <c r="R1153" s="31"/>
    </row>
    <row r="1154" spans="1:18" s="34" customFormat="1">
      <c r="A1154" s="29"/>
      <c r="B1154" s="29"/>
      <c r="C1154" s="29"/>
      <c r="D1154" s="29"/>
      <c r="E1154" s="29"/>
      <c r="F1154" s="29"/>
      <c r="G1154" s="29"/>
      <c r="H1154" s="29"/>
      <c r="I1154" s="30"/>
      <c r="J1154" s="30"/>
      <c r="K1154" s="30"/>
      <c r="L1154" s="30"/>
      <c r="M1154" s="40"/>
      <c r="N1154" s="40"/>
      <c r="O1154" s="40"/>
      <c r="P1154" s="31"/>
      <c r="Q1154" s="40"/>
      <c r="R1154" s="31"/>
    </row>
    <row r="1155" spans="1:18" s="34" customFormat="1">
      <c r="A1155" s="29"/>
      <c r="B1155" s="29"/>
      <c r="C1155" s="29"/>
      <c r="D1155" s="29"/>
      <c r="E1155" s="29"/>
      <c r="F1155" s="29"/>
      <c r="G1155" s="29"/>
      <c r="H1155" s="29"/>
      <c r="I1155" s="30"/>
      <c r="J1155" s="30"/>
      <c r="K1155" s="30"/>
      <c r="L1155" s="30"/>
      <c r="M1155" s="40"/>
      <c r="N1155" s="40"/>
      <c r="O1155" s="40"/>
      <c r="P1155" s="31"/>
      <c r="Q1155" s="40"/>
      <c r="R1155" s="31"/>
    </row>
    <row r="1156" spans="1:18" s="34" customFormat="1">
      <c r="A1156" s="29"/>
      <c r="B1156" s="29"/>
      <c r="C1156" s="29"/>
      <c r="D1156" s="29"/>
      <c r="E1156" s="29"/>
      <c r="F1156" s="29"/>
      <c r="G1156" s="29"/>
      <c r="H1156" s="29"/>
      <c r="I1156" s="30"/>
      <c r="J1156" s="30"/>
      <c r="K1156" s="30"/>
      <c r="L1156" s="30"/>
      <c r="M1156" s="40"/>
      <c r="N1156" s="40"/>
      <c r="O1156" s="40"/>
      <c r="P1156" s="31"/>
      <c r="Q1156" s="40"/>
      <c r="R1156" s="31"/>
    </row>
    <row r="1157" spans="1:18" s="34" customFormat="1">
      <c r="A1157" s="29"/>
      <c r="B1157" s="29"/>
      <c r="C1157" s="29"/>
      <c r="D1157" s="29"/>
      <c r="E1157" s="29"/>
      <c r="F1157" s="29"/>
      <c r="G1157" s="29"/>
      <c r="H1157" s="29"/>
      <c r="I1157" s="30"/>
      <c r="J1157" s="30"/>
      <c r="K1157" s="30"/>
      <c r="L1157" s="30"/>
      <c r="M1157" s="40"/>
      <c r="N1157" s="40"/>
      <c r="O1157" s="40"/>
      <c r="P1157" s="31"/>
      <c r="Q1157" s="40"/>
      <c r="R1157" s="31"/>
    </row>
    <row r="1158" spans="1:18" s="34" customFormat="1">
      <c r="A1158" s="29"/>
      <c r="B1158" s="29"/>
      <c r="C1158" s="29"/>
      <c r="D1158" s="29"/>
      <c r="E1158" s="29"/>
      <c r="F1158" s="29"/>
      <c r="G1158" s="29"/>
      <c r="H1158" s="29"/>
      <c r="I1158" s="30"/>
      <c r="J1158" s="30"/>
      <c r="K1158" s="30"/>
      <c r="L1158" s="30"/>
      <c r="M1158" s="40"/>
      <c r="N1158" s="40"/>
      <c r="O1158" s="40"/>
      <c r="P1158" s="31"/>
      <c r="Q1158" s="40"/>
      <c r="R1158" s="31"/>
    </row>
    <row r="1159" spans="1:18" s="34" customFormat="1">
      <c r="A1159" s="29"/>
      <c r="B1159" s="29"/>
      <c r="C1159" s="29"/>
      <c r="D1159" s="29"/>
      <c r="E1159" s="29"/>
      <c r="F1159" s="29"/>
      <c r="G1159" s="29"/>
      <c r="H1159" s="29"/>
      <c r="I1159" s="30"/>
      <c r="J1159" s="30"/>
      <c r="K1159" s="30"/>
      <c r="L1159" s="30"/>
      <c r="M1159" s="40"/>
      <c r="N1159" s="40"/>
      <c r="O1159" s="40"/>
      <c r="P1159" s="31"/>
      <c r="Q1159" s="40"/>
      <c r="R1159" s="31"/>
    </row>
    <row r="1160" spans="1:18" s="34" customFormat="1">
      <c r="A1160" s="29"/>
      <c r="B1160" s="29"/>
      <c r="C1160" s="29"/>
      <c r="D1160" s="29"/>
      <c r="E1160" s="29"/>
      <c r="F1160" s="29"/>
      <c r="G1160" s="29"/>
      <c r="H1160" s="29"/>
      <c r="I1160" s="30"/>
      <c r="J1160" s="30"/>
      <c r="K1160" s="30"/>
      <c r="L1160" s="30"/>
      <c r="M1160" s="40"/>
      <c r="N1160" s="40"/>
      <c r="O1160" s="40"/>
      <c r="P1160" s="31"/>
      <c r="Q1160" s="40"/>
      <c r="R1160" s="31"/>
    </row>
    <row r="1161" spans="1:18" s="34" customFormat="1">
      <c r="A1161" s="29"/>
      <c r="B1161" s="29"/>
      <c r="C1161" s="29"/>
      <c r="D1161" s="29"/>
      <c r="E1161" s="29"/>
      <c r="F1161" s="29"/>
      <c r="G1161" s="29"/>
      <c r="H1161" s="29"/>
      <c r="I1161" s="30"/>
      <c r="J1161" s="30"/>
      <c r="K1161" s="30"/>
      <c r="L1161" s="30"/>
      <c r="M1161" s="40"/>
      <c r="N1161" s="40"/>
      <c r="O1161" s="40"/>
      <c r="P1161" s="31"/>
      <c r="Q1161" s="40"/>
      <c r="R1161" s="31"/>
    </row>
    <row r="1162" spans="1:18" s="34" customFormat="1">
      <c r="A1162" s="29"/>
      <c r="B1162" s="29"/>
      <c r="C1162" s="29"/>
      <c r="D1162" s="29"/>
      <c r="E1162" s="29"/>
      <c r="F1162" s="29"/>
      <c r="G1162" s="29"/>
      <c r="H1162" s="29"/>
      <c r="I1162" s="30"/>
      <c r="J1162" s="30"/>
      <c r="K1162" s="30"/>
      <c r="L1162" s="30"/>
      <c r="M1162" s="40"/>
      <c r="N1162" s="40"/>
      <c r="O1162" s="40"/>
      <c r="P1162" s="31"/>
      <c r="Q1162" s="40"/>
      <c r="R1162" s="31"/>
    </row>
    <row r="1163" spans="1:18" s="34" customFormat="1">
      <c r="A1163" s="29"/>
      <c r="B1163" s="29"/>
      <c r="C1163" s="29"/>
      <c r="D1163" s="29"/>
      <c r="E1163" s="29"/>
      <c r="F1163" s="29"/>
      <c r="G1163" s="29"/>
      <c r="H1163" s="29"/>
      <c r="I1163" s="30"/>
      <c r="J1163" s="30"/>
      <c r="K1163" s="30"/>
      <c r="L1163" s="30"/>
      <c r="M1163" s="40"/>
      <c r="N1163" s="40"/>
      <c r="O1163" s="40"/>
      <c r="P1163" s="31"/>
      <c r="Q1163" s="40"/>
      <c r="R1163" s="31"/>
    </row>
    <row r="1164" spans="1:18" s="34" customFormat="1">
      <c r="A1164" s="29"/>
      <c r="B1164" s="29"/>
      <c r="C1164" s="29"/>
      <c r="D1164" s="29"/>
      <c r="E1164" s="29"/>
      <c r="F1164" s="29"/>
      <c r="G1164" s="29"/>
      <c r="H1164" s="29"/>
      <c r="I1164" s="30"/>
      <c r="J1164" s="30"/>
      <c r="K1164" s="30"/>
      <c r="L1164" s="30"/>
      <c r="M1164" s="40"/>
      <c r="N1164" s="40"/>
      <c r="O1164" s="40"/>
      <c r="P1164" s="31"/>
      <c r="Q1164" s="40"/>
      <c r="R1164" s="31"/>
    </row>
    <row r="1165" spans="1:18" s="34" customFormat="1">
      <c r="A1165" s="29"/>
      <c r="B1165" s="29"/>
      <c r="C1165" s="29"/>
      <c r="D1165" s="29"/>
      <c r="E1165" s="29"/>
      <c r="F1165" s="29"/>
      <c r="G1165" s="29"/>
      <c r="H1165" s="29"/>
      <c r="I1165" s="30"/>
      <c r="J1165" s="30"/>
      <c r="K1165" s="30"/>
      <c r="L1165" s="30"/>
      <c r="M1165" s="40"/>
      <c r="N1165" s="40"/>
      <c r="O1165" s="40"/>
      <c r="P1165" s="31"/>
      <c r="Q1165" s="40"/>
      <c r="R1165" s="31"/>
    </row>
    <row r="1166" spans="1:18" s="34" customFormat="1">
      <c r="A1166" s="29"/>
      <c r="B1166" s="29"/>
      <c r="C1166" s="29"/>
      <c r="D1166" s="29"/>
      <c r="E1166" s="29"/>
      <c r="F1166" s="29"/>
      <c r="G1166" s="29"/>
      <c r="H1166" s="29"/>
      <c r="I1166" s="30"/>
      <c r="J1166" s="30"/>
      <c r="K1166" s="30"/>
      <c r="L1166" s="30"/>
      <c r="M1166" s="40"/>
      <c r="N1166" s="40"/>
      <c r="O1166" s="40"/>
      <c r="P1166" s="31"/>
      <c r="Q1166" s="40"/>
      <c r="R1166" s="31"/>
    </row>
    <row r="1167" spans="1:18" s="34" customFormat="1">
      <c r="A1167" s="29"/>
      <c r="B1167" s="29"/>
      <c r="C1167" s="29"/>
      <c r="D1167" s="29"/>
      <c r="E1167" s="29"/>
      <c r="F1167" s="29"/>
      <c r="G1167" s="29"/>
      <c r="H1167" s="29"/>
      <c r="I1167" s="30"/>
      <c r="J1167" s="30"/>
      <c r="K1167" s="30"/>
      <c r="L1167" s="30"/>
      <c r="M1167" s="40"/>
      <c r="N1167" s="40"/>
      <c r="O1167" s="40"/>
      <c r="P1167" s="31"/>
      <c r="Q1167" s="40"/>
      <c r="R1167" s="31"/>
    </row>
    <row r="1168" spans="1:18" s="34" customFormat="1">
      <c r="A1168" s="29"/>
      <c r="B1168" s="29"/>
      <c r="C1168" s="29"/>
      <c r="D1168" s="29"/>
      <c r="E1168" s="29"/>
      <c r="F1168" s="29"/>
      <c r="G1168" s="29"/>
      <c r="H1168" s="29"/>
      <c r="I1168" s="30"/>
      <c r="J1168" s="30"/>
      <c r="K1168" s="30"/>
      <c r="L1168" s="30"/>
      <c r="M1168" s="40"/>
      <c r="N1168" s="40"/>
      <c r="O1168" s="40"/>
      <c r="P1168" s="31"/>
      <c r="Q1168" s="40"/>
      <c r="R1168" s="31"/>
    </row>
    <row r="1169" spans="1:18" s="34" customFormat="1">
      <c r="A1169" s="29"/>
      <c r="B1169" s="29"/>
      <c r="C1169" s="29"/>
      <c r="D1169" s="29"/>
      <c r="E1169" s="29"/>
      <c r="F1169" s="29"/>
      <c r="G1169" s="29"/>
      <c r="H1169" s="29"/>
      <c r="I1169" s="30"/>
      <c r="J1169" s="30"/>
      <c r="K1169" s="30"/>
      <c r="L1169" s="30"/>
      <c r="M1169" s="40"/>
      <c r="N1169" s="40"/>
      <c r="O1169" s="40"/>
      <c r="P1169" s="31"/>
      <c r="Q1169" s="40"/>
      <c r="R1169" s="31"/>
    </row>
    <row r="1170" spans="1:18" s="34" customFormat="1">
      <c r="A1170" s="29"/>
      <c r="B1170" s="29"/>
      <c r="C1170" s="29"/>
      <c r="D1170" s="29"/>
      <c r="E1170" s="29"/>
      <c r="F1170" s="29"/>
      <c r="G1170" s="29"/>
      <c r="H1170" s="29"/>
      <c r="I1170" s="30"/>
      <c r="J1170" s="30"/>
      <c r="K1170" s="30"/>
      <c r="L1170" s="30"/>
      <c r="M1170" s="40"/>
      <c r="N1170" s="40"/>
      <c r="O1170" s="40"/>
      <c r="P1170" s="31"/>
      <c r="Q1170" s="40"/>
      <c r="R1170" s="31"/>
    </row>
    <row r="1171" spans="1:18" s="34" customFormat="1">
      <c r="A1171" s="29"/>
      <c r="B1171" s="29"/>
      <c r="C1171" s="29"/>
      <c r="D1171" s="29"/>
      <c r="E1171" s="29"/>
      <c r="F1171" s="29"/>
      <c r="G1171" s="29"/>
      <c r="H1171" s="29"/>
      <c r="I1171" s="30"/>
      <c r="J1171" s="30"/>
      <c r="K1171" s="30"/>
      <c r="L1171" s="30"/>
      <c r="M1171" s="40"/>
      <c r="N1171" s="40"/>
      <c r="O1171" s="40"/>
      <c r="P1171" s="31"/>
      <c r="Q1171" s="40"/>
      <c r="R1171" s="31"/>
    </row>
    <row r="1172" spans="1:18" s="34" customFormat="1">
      <c r="A1172" s="29"/>
      <c r="B1172" s="29"/>
      <c r="C1172" s="29"/>
      <c r="D1172" s="29"/>
      <c r="E1172" s="29"/>
      <c r="F1172" s="29"/>
      <c r="G1172" s="29"/>
      <c r="H1172" s="29"/>
      <c r="I1172" s="30"/>
      <c r="J1172" s="30"/>
      <c r="K1172" s="30"/>
      <c r="L1172" s="30"/>
      <c r="M1172" s="40"/>
      <c r="N1172" s="40"/>
      <c r="O1172" s="40"/>
      <c r="P1172" s="31"/>
      <c r="Q1172" s="40"/>
      <c r="R1172" s="31"/>
    </row>
    <row r="1173" spans="1:18" s="34" customFormat="1">
      <c r="A1173" s="29"/>
      <c r="B1173" s="29"/>
      <c r="C1173" s="29"/>
      <c r="D1173" s="29"/>
      <c r="E1173" s="29"/>
      <c r="F1173" s="29"/>
      <c r="G1173" s="29"/>
      <c r="H1173" s="29"/>
      <c r="I1173" s="30"/>
      <c r="J1173" s="30"/>
      <c r="K1173" s="30"/>
      <c r="L1173" s="30"/>
      <c r="M1173" s="40"/>
      <c r="N1173" s="40"/>
      <c r="O1173" s="40"/>
      <c r="P1173" s="31"/>
      <c r="Q1173" s="40"/>
      <c r="R1173" s="31"/>
    </row>
    <row r="1174" spans="1:18" s="34" customFormat="1">
      <c r="A1174" s="29"/>
      <c r="B1174" s="29"/>
      <c r="C1174" s="29"/>
      <c r="D1174" s="29"/>
      <c r="E1174" s="29"/>
      <c r="F1174" s="29"/>
      <c r="G1174" s="29"/>
      <c r="H1174" s="29"/>
      <c r="I1174" s="30"/>
      <c r="J1174" s="30"/>
      <c r="K1174" s="30"/>
      <c r="L1174" s="30"/>
      <c r="M1174" s="40"/>
      <c r="N1174" s="40"/>
      <c r="O1174" s="40"/>
      <c r="P1174" s="31"/>
      <c r="Q1174" s="40"/>
      <c r="R1174" s="31"/>
    </row>
    <row r="1175" spans="1:18" s="34" customFormat="1">
      <c r="A1175" s="29"/>
      <c r="B1175" s="29"/>
      <c r="C1175" s="29"/>
      <c r="D1175" s="29"/>
      <c r="E1175" s="29"/>
      <c r="F1175" s="29"/>
      <c r="G1175" s="29"/>
      <c r="H1175" s="29"/>
      <c r="I1175" s="30"/>
      <c r="J1175" s="30"/>
      <c r="K1175" s="30"/>
      <c r="L1175" s="30"/>
      <c r="M1175" s="40"/>
      <c r="N1175" s="40"/>
      <c r="O1175" s="40"/>
      <c r="P1175" s="31"/>
      <c r="Q1175" s="40"/>
      <c r="R1175" s="31"/>
    </row>
    <row r="1176" spans="1:18" s="34" customFormat="1">
      <c r="A1176" s="29"/>
      <c r="B1176" s="29"/>
      <c r="C1176" s="29"/>
      <c r="D1176" s="29"/>
      <c r="E1176" s="29"/>
      <c r="F1176" s="29"/>
      <c r="G1176" s="29"/>
      <c r="H1176" s="29"/>
      <c r="I1176" s="30"/>
      <c r="J1176" s="30"/>
      <c r="K1176" s="30"/>
      <c r="L1176" s="30"/>
      <c r="M1176" s="40"/>
      <c r="N1176" s="40"/>
      <c r="O1176" s="40"/>
      <c r="P1176" s="31"/>
      <c r="Q1176" s="40"/>
      <c r="R1176" s="31"/>
    </row>
    <row r="1177" spans="1:18" s="34" customFormat="1">
      <c r="A1177" s="29"/>
      <c r="B1177" s="29"/>
      <c r="C1177" s="29"/>
      <c r="D1177" s="29"/>
      <c r="E1177" s="29"/>
      <c r="F1177" s="29"/>
      <c r="G1177" s="29"/>
      <c r="H1177" s="29"/>
      <c r="I1177" s="30"/>
      <c r="J1177" s="30"/>
      <c r="K1177" s="30"/>
      <c r="L1177" s="30"/>
      <c r="M1177" s="40"/>
      <c r="N1177" s="40"/>
      <c r="O1177" s="40"/>
      <c r="P1177" s="31"/>
      <c r="Q1177" s="40"/>
      <c r="R1177" s="31"/>
    </row>
    <row r="1178" spans="1:18" s="34" customFormat="1">
      <c r="A1178" s="29"/>
      <c r="B1178" s="29"/>
      <c r="C1178" s="29"/>
      <c r="D1178" s="29"/>
      <c r="E1178" s="29"/>
      <c r="F1178" s="29"/>
      <c r="G1178" s="29"/>
      <c r="H1178" s="29"/>
      <c r="I1178" s="30"/>
      <c r="J1178" s="30"/>
      <c r="K1178" s="30"/>
      <c r="L1178" s="30"/>
      <c r="M1178" s="40"/>
      <c r="N1178" s="40"/>
      <c r="O1178" s="40"/>
      <c r="P1178" s="31"/>
      <c r="Q1178" s="40"/>
      <c r="R1178" s="31"/>
    </row>
    <row r="1179" spans="1:18" s="34" customFormat="1">
      <c r="A1179" s="29"/>
      <c r="B1179" s="29"/>
      <c r="C1179" s="29"/>
      <c r="D1179" s="29"/>
      <c r="E1179" s="29"/>
      <c r="F1179" s="29"/>
      <c r="G1179" s="29"/>
      <c r="H1179" s="29"/>
      <c r="I1179" s="30"/>
      <c r="J1179" s="30"/>
      <c r="K1179" s="30"/>
      <c r="L1179" s="30"/>
      <c r="M1179" s="40"/>
      <c r="N1179" s="40"/>
      <c r="O1179" s="40"/>
      <c r="P1179" s="31"/>
      <c r="Q1179" s="40"/>
      <c r="R1179" s="31"/>
    </row>
    <row r="1180" spans="1:18" s="34" customFormat="1">
      <c r="A1180" s="29"/>
      <c r="B1180" s="29"/>
      <c r="C1180" s="29"/>
      <c r="D1180" s="29"/>
      <c r="E1180" s="29"/>
      <c r="F1180" s="29"/>
      <c r="G1180" s="29"/>
      <c r="H1180" s="29"/>
      <c r="I1180" s="30"/>
      <c r="J1180" s="30"/>
      <c r="K1180" s="30"/>
      <c r="L1180" s="30"/>
      <c r="M1180" s="40"/>
      <c r="N1180" s="40"/>
      <c r="O1180" s="40"/>
      <c r="P1180" s="31"/>
      <c r="Q1180" s="40"/>
      <c r="R1180" s="31"/>
    </row>
    <row r="1181" spans="1:18" s="34" customFormat="1">
      <c r="A1181" s="29"/>
      <c r="B1181" s="29"/>
      <c r="C1181" s="29"/>
      <c r="D1181" s="29"/>
      <c r="E1181" s="29"/>
      <c r="F1181" s="29"/>
      <c r="G1181" s="29"/>
      <c r="H1181" s="29"/>
      <c r="I1181" s="30"/>
      <c r="J1181" s="30"/>
      <c r="K1181" s="30"/>
      <c r="L1181" s="30"/>
      <c r="M1181" s="40"/>
      <c r="N1181" s="40"/>
      <c r="O1181" s="40"/>
      <c r="P1181" s="31"/>
      <c r="Q1181" s="40"/>
      <c r="R1181" s="31"/>
    </row>
    <row r="1182" spans="1:18" s="34" customFormat="1">
      <c r="A1182" s="29"/>
      <c r="B1182" s="29"/>
      <c r="C1182" s="29"/>
      <c r="D1182" s="29"/>
      <c r="E1182" s="29"/>
      <c r="F1182" s="29"/>
      <c r="G1182" s="29"/>
      <c r="H1182" s="29"/>
      <c r="I1182" s="30"/>
      <c r="J1182" s="30"/>
      <c r="K1182" s="30"/>
      <c r="L1182" s="30"/>
      <c r="M1182" s="40"/>
      <c r="N1182" s="40"/>
      <c r="O1182" s="40"/>
      <c r="P1182" s="31"/>
      <c r="Q1182" s="40"/>
      <c r="R1182" s="31"/>
    </row>
    <row r="1183" spans="1:18" s="34" customFormat="1">
      <c r="A1183" s="29"/>
      <c r="B1183" s="29"/>
      <c r="C1183" s="29"/>
      <c r="D1183" s="29"/>
      <c r="E1183" s="29"/>
      <c r="F1183" s="29"/>
      <c r="G1183" s="29"/>
      <c r="H1183" s="29"/>
      <c r="I1183" s="30"/>
      <c r="J1183" s="30"/>
      <c r="K1183" s="30"/>
      <c r="L1183" s="30"/>
      <c r="M1183" s="40"/>
      <c r="N1183" s="40"/>
      <c r="O1183" s="40"/>
      <c r="P1183" s="31"/>
      <c r="Q1183" s="40"/>
      <c r="R1183" s="31"/>
    </row>
    <row r="1184" spans="1:18" s="34" customFormat="1">
      <c r="A1184" s="29"/>
      <c r="B1184" s="29"/>
      <c r="C1184" s="29"/>
      <c r="D1184" s="29"/>
      <c r="E1184" s="29"/>
      <c r="F1184" s="29"/>
      <c r="G1184" s="29"/>
      <c r="H1184" s="29"/>
      <c r="I1184" s="30"/>
      <c r="J1184" s="30"/>
      <c r="K1184" s="30"/>
      <c r="L1184" s="30"/>
      <c r="M1184" s="40"/>
      <c r="N1184" s="40"/>
      <c r="O1184" s="40"/>
      <c r="P1184" s="31"/>
      <c r="Q1184" s="40"/>
      <c r="R1184" s="31"/>
    </row>
    <row r="1185" spans="1:18" s="34" customFormat="1">
      <c r="A1185" s="29"/>
      <c r="B1185" s="29"/>
      <c r="C1185" s="29"/>
      <c r="D1185" s="29"/>
      <c r="E1185" s="29"/>
      <c r="F1185" s="29"/>
      <c r="G1185" s="29"/>
      <c r="H1185" s="29"/>
      <c r="I1185" s="30"/>
      <c r="J1185" s="30"/>
      <c r="K1185" s="30"/>
      <c r="L1185" s="30"/>
      <c r="M1185" s="40"/>
      <c r="N1185" s="40"/>
      <c r="O1185" s="40"/>
      <c r="P1185" s="31"/>
      <c r="Q1185" s="40"/>
      <c r="R1185" s="31"/>
    </row>
    <row r="1186" spans="1:18" s="34" customFormat="1">
      <c r="A1186" s="29"/>
      <c r="B1186" s="29"/>
      <c r="C1186" s="29"/>
      <c r="D1186" s="29"/>
      <c r="E1186" s="29"/>
      <c r="F1186" s="29"/>
      <c r="G1186" s="29"/>
      <c r="H1186" s="29"/>
      <c r="I1186" s="30"/>
      <c r="J1186" s="30"/>
      <c r="K1186" s="30"/>
      <c r="L1186" s="30"/>
      <c r="M1186" s="40"/>
      <c r="N1186" s="40"/>
      <c r="O1186" s="40"/>
      <c r="P1186" s="31"/>
      <c r="Q1186" s="40"/>
      <c r="R1186" s="31"/>
    </row>
    <row r="1187" spans="1:18" s="34" customFormat="1">
      <c r="A1187" s="29"/>
      <c r="B1187" s="29"/>
      <c r="C1187" s="29"/>
      <c r="D1187" s="29"/>
      <c r="E1187" s="29"/>
      <c r="F1187" s="29"/>
      <c r="G1187" s="29"/>
      <c r="H1187" s="29"/>
      <c r="I1187" s="30"/>
      <c r="J1187" s="30"/>
      <c r="K1187" s="30"/>
      <c r="L1187" s="30"/>
      <c r="M1187" s="40"/>
      <c r="N1187" s="40"/>
      <c r="O1187" s="40"/>
      <c r="P1187" s="31"/>
      <c r="Q1187" s="40"/>
      <c r="R1187" s="31"/>
    </row>
    <row r="1188" spans="1:18" s="34" customFormat="1">
      <c r="A1188" s="29"/>
      <c r="B1188" s="29"/>
      <c r="C1188" s="29"/>
      <c r="D1188" s="29"/>
      <c r="E1188" s="29"/>
      <c r="F1188" s="29"/>
      <c r="G1188" s="29"/>
      <c r="H1188" s="29"/>
      <c r="I1188" s="30"/>
      <c r="J1188" s="30"/>
      <c r="K1188" s="30"/>
      <c r="L1188" s="30"/>
      <c r="M1188" s="40"/>
      <c r="N1188" s="40"/>
      <c r="O1188" s="40"/>
      <c r="P1188" s="31"/>
      <c r="Q1188" s="40"/>
      <c r="R1188" s="31"/>
    </row>
    <row r="1189" spans="1:18" s="34" customFormat="1">
      <c r="A1189" s="29"/>
      <c r="B1189" s="29"/>
      <c r="C1189" s="29"/>
      <c r="D1189" s="29"/>
      <c r="E1189" s="29"/>
      <c r="F1189" s="29"/>
      <c r="G1189" s="29"/>
      <c r="H1189" s="29"/>
      <c r="I1189" s="30"/>
      <c r="J1189" s="30"/>
      <c r="K1189" s="30"/>
      <c r="L1189" s="30"/>
      <c r="M1189" s="40"/>
      <c r="N1189" s="40"/>
      <c r="O1189" s="40"/>
      <c r="P1189" s="31"/>
      <c r="Q1189" s="40"/>
      <c r="R1189" s="31"/>
    </row>
    <row r="1190" spans="1:18" s="34" customFormat="1">
      <c r="A1190" s="29"/>
      <c r="B1190" s="29"/>
      <c r="C1190" s="29"/>
      <c r="D1190" s="29"/>
      <c r="E1190" s="29"/>
      <c r="F1190" s="29"/>
      <c r="G1190" s="29"/>
      <c r="H1190" s="29"/>
      <c r="I1190" s="30"/>
      <c r="J1190" s="30"/>
      <c r="K1190" s="30"/>
      <c r="L1190" s="30"/>
      <c r="M1190" s="40"/>
      <c r="N1190" s="40"/>
      <c r="O1190" s="40"/>
      <c r="P1190" s="31"/>
      <c r="Q1190" s="40"/>
      <c r="R1190" s="31"/>
    </row>
    <row r="1191" spans="1:18" s="34" customFormat="1">
      <c r="A1191" s="29"/>
      <c r="B1191" s="29"/>
      <c r="C1191" s="29"/>
      <c r="D1191" s="29"/>
      <c r="E1191" s="29"/>
      <c r="F1191" s="29"/>
      <c r="G1191" s="29"/>
      <c r="H1191" s="29"/>
      <c r="I1191" s="30"/>
      <c r="J1191" s="30"/>
      <c r="K1191" s="30"/>
      <c r="L1191" s="30"/>
      <c r="M1191" s="40"/>
      <c r="N1191" s="40"/>
      <c r="O1191" s="40"/>
      <c r="P1191" s="31"/>
      <c r="Q1191" s="40"/>
      <c r="R1191" s="31"/>
    </row>
    <row r="1192" spans="1:18" s="34" customFormat="1">
      <c r="A1192" s="29"/>
      <c r="B1192" s="29"/>
      <c r="C1192" s="29"/>
      <c r="D1192" s="29"/>
      <c r="E1192" s="29"/>
      <c r="F1192" s="29"/>
      <c r="G1192" s="29"/>
      <c r="H1192" s="29"/>
      <c r="I1192" s="30"/>
      <c r="J1192" s="30"/>
      <c r="K1192" s="30"/>
      <c r="L1192" s="30"/>
      <c r="M1192" s="40"/>
      <c r="N1192" s="40"/>
      <c r="O1192" s="40"/>
      <c r="P1192" s="31"/>
      <c r="Q1192" s="40"/>
      <c r="R1192" s="31"/>
    </row>
    <row r="1193" spans="1:18" s="34" customFormat="1">
      <c r="A1193" s="29"/>
      <c r="B1193" s="29"/>
      <c r="C1193" s="29"/>
      <c r="D1193" s="29"/>
      <c r="E1193" s="29"/>
      <c r="F1193" s="29"/>
      <c r="G1193" s="29"/>
      <c r="H1193" s="29"/>
      <c r="I1193" s="30"/>
      <c r="J1193" s="30"/>
      <c r="K1193" s="30"/>
      <c r="L1193" s="30"/>
      <c r="M1193" s="40"/>
      <c r="N1193" s="40"/>
      <c r="O1193" s="40"/>
      <c r="P1193" s="31"/>
      <c r="Q1193" s="40"/>
      <c r="R1193" s="31"/>
    </row>
    <row r="1194" spans="1:18" s="34" customFormat="1">
      <c r="A1194" s="29"/>
      <c r="B1194" s="29"/>
      <c r="C1194" s="29"/>
      <c r="D1194" s="29"/>
      <c r="E1194" s="29"/>
      <c r="F1194" s="29"/>
      <c r="G1194" s="29"/>
      <c r="H1194" s="29"/>
      <c r="I1194" s="30"/>
      <c r="J1194" s="30"/>
      <c r="K1194" s="30"/>
      <c r="L1194" s="30"/>
      <c r="M1194" s="40"/>
      <c r="N1194" s="40"/>
      <c r="O1194" s="40"/>
      <c r="P1194" s="31"/>
      <c r="Q1194" s="40"/>
      <c r="R1194" s="31"/>
    </row>
    <row r="1195" spans="1:18" s="34" customFormat="1">
      <c r="A1195" s="29"/>
      <c r="B1195" s="29"/>
      <c r="C1195" s="29"/>
      <c r="D1195" s="29"/>
      <c r="E1195" s="29"/>
      <c r="F1195" s="29"/>
      <c r="G1195" s="29"/>
      <c r="H1195" s="29"/>
      <c r="I1195" s="30"/>
      <c r="J1195" s="30"/>
      <c r="K1195" s="30"/>
      <c r="L1195" s="30"/>
      <c r="M1195" s="40"/>
      <c r="N1195" s="40"/>
      <c r="O1195" s="40"/>
      <c r="P1195" s="31"/>
      <c r="Q1195" s="40"/>
      <c r="R1195" s="31"/>
    </row>
    <row r="1196" spans="1:18" s="34" customFormat="1">
      <c r="A1196" s="29"/>
      <c r="B1196" s="29"/>
      <c r="C1196" s="29"/>
      <c r="D1196" s="29"/>
      <c r="E1196" s="29"/>
      <c r="F1196" s="29"/>
      <c r="G1196" s="29"/>
      <c r="H1196" s="29"/>
      <c r="I1196" s="30"/>
      <c r="J1196" s="30"/>
      <c r="K1196" s="30"/>
      <c r="L1196" s="30"/>
      <c r="M1196" s="40"/>
      <c r="N1196" s="40"/>
      <c r="O1196" s="40"/>
      <c r="P1196" s="31"/>
      <c r="Q1196" s="40"/>
      <c r="R1196" s="31"/>
    </row>
    <row r="1197" spans="1:18" s="34" customFormat="1">
      <c r="A1197" s="29"/>
      <c r="B1197" s="29"/>
      <c r="C1197" s="29"/>
      <c r="D1197" s="29"/>
      <c r="E1197" s="29"/>
      <c r="F1197" s="29"/>
      <c r="G1197" s="29"/>
      <c r="H1197" s="29"/>
      <c r="I1197" s="30"/>
      <c r="J1197" s="30"/>
      <c r="K1197" s="30"/>
      <c r="L1197" s="30"/>
      <c r="M1197" s="40"/>
      <c r="N1197" s="40"/>
      <c r="O1197" s="40"/>
      <c r="P1197" s="31"/>
      <c r="Q1197" s="40"/>
      <c r="R1197" s="31"/>
    </row>
    <row r="1198" spans="1:18" s="34" customFormat="1">
      <c r="A1198" s="29"/>
      <c r="B1198" s="29"/>
      <c r="C1198" s="29"/>
      <c r="D1198" s="29"/>
      <c r="E1198" s="29"/>
      <c r="F1198" s="29"/>
      <c r="G1198" s="29"/>
      <c r="H1198" s="29"/>
      <c r="I1198" s="30"/>
      <c r="J1198" s="30"/>
      <c r="K1198" s="30"/>
      <c r="L1198" s="30"/>
      <c r="M1198" s="40"/>
      <c r="N1198" s="40"/>
      <c r="O1198" s="40"/>
      <c r="P1198" s="31"/>
      <c r="Q1198" s="40"/>
      <c r="R1198" s="31"/>
    </row>
    <row r="1199" spans="1:18" s="34" customFormat="1">
      <c r="A1199" s="29"/>
      <c r="B1199" s="29"/>
      <c r="C1199" s="29"/>
      <c r="D1199" s="29"/>
      <c r="E1199" s="29"/>
      <c r="F1199" s="29"/>
      <c r="G1199" s="29"/>
      <c r="H1199" s="29"/>
      <c r="I1199" s="30"/>
      <c r="J1199" s="30"/>
      <c r="K1199" s="30"/>
      <c r="L1199" s="30"/>
      <c r="M1199" s="40"/>
      <c r="N1199" s="40"/>
      <c r="O1199" s="40"/>
      <c r="P1199" s="31"/>
      <c r="Q1199" s="40"/>
      <c r="R1199" s="31"/>
    </row>
    <row r="1200" spans="1:18" s="34" customFormat="1">
      <c r="A1200" s="29"/>
      <c r="B1200" s="29"/>
      <c r="C1200" s="29"/>
      <c r="D1200" s="29"/>
      <c r="E1200" s="29"/>
      <c r="F1200" s="29"/>
      <c r="G1200" s="29"/>
      <c r="H1200" s="29"/>
      <c r="I1200" s="30"/>
      <c r="J1200" s="30"/>
      <c r="K1200" s="30"/>
      <c r="L1200" s="30"/>
      <c r="M1200" s="40"/>
      <c r="N1200" s="40"/>
      <c r="O1200" s="40"/>
      <c r="P1200" s="31"/>
      <c r="Q1200" s="40"/>
      <c r="R1200" s="31"/>
    </row>
    <row r="1201" spans="1:18" s="34" customFormat="1">
      <c r="A1201" s="29"/>
      <c r="B1201" s="29"/>
      <c r="C1201" s="29"/>
      <c r="D1201" s="29"/>
      <c r="E1201" s="29"/>
      <c r="F1201" s="29"/>
      <c r="G1201" s="29"/>
      <c r="H1201" s="29"/>
      <c r="I1201" s="30"/>
      <c r="J1201" s="30"/>
      <c r="K1201" s="30"/>
      <c r="L1201" s="30"/>
      <c r="M1201" s="40"/>
      <c r="N1201" s="40"/>
      <c r="O1201" s="40"/>
      <c r="P1201" s="31"/>
      <c r="Q1201" s="40"/>
      <c r="R1201" s="31"/>
    </row>
    <row r="1202" spans="1:18" s="34" customFormat="1">
      <c r="A1202" s="29"/>
      <c r="B1202" s="29"/>
      <c r="C1202" s="29"/>
      <c r="D1202" s="29"/>
      <c r="E1202" s="29"/>
      <c r="F1202" s="29"/>
      <c r="G1202" s="29"/>
      <c r="H1202" s="29"/>
      <c r="I1202" s="30"/>
      <c r="J1202" s="30"/>
      <c r="K1202" s="30"/>
      <c r="L1202" s="30"/>
      <c r="M1202" s="40"/>
      <c r="N1202" s="40"/>
      <c r="O1202" s="40"/>
      <c r="P1202" s="31"/>
      <c r="Q1202" s="40"/>
      <c r="R1202" s="31"/>
    </row>
    <row r="1203" spans="1:18" s="34" customFormat="1">
      <c r="A1203" s="29"/>
      <c r="B1203" s="29"/>
      <c r="C1203" s="29"/>
      <c r="D1203" s="29"/>
      <c r="E1203" s="29"/>
      <c r="F1203" s="29"/>
      <c r="G1203" s="29"/>
      <c r="H1203" s="29"/>
      <c r="I1203" s="30"/>
      <c r="J1203" s="30"/>
      <c r="K1203" s="30"/>
      <c r="L1203" s="30"/>
      <c r="M1203" s="40"/>
      <c r="N1203" s="40"/>
      <c r="O1203" s="40"/>
      <c r="P1203" s="31"/>
      <c r="Q1203" s="40"/>
      <c r="R1203" s="31"/>
    </row>
    <row r="1204" spans="1:18" s="34" customFormat="1">
      <c r="A1204" s="29"/>
      <c r="B1204" s="29"/>
      <c r="C1204" s="29"/>
      <c r="D1204" s="29"/>
      <c r="E1204" s="29"/>
      <c r="F1204" s="29"/>
      <c r="G1204" s="29"/>
      <c r="H1204" s="29"/>
      <c r="I1204" s="30"/>
      <c r="J1204" s="30"/>
      <c r="K1204" s="30"/>
      <c r="L1204" s="30"/>
      <c r="M1204" s="40"/>
      <c r="N1204" s="40"/>
      <c r="O1204" s="40"/>
      <c r="P1204" s="31"/>
      <c r="Q1204" s="40"/>
      <c r="R1204" s="31"/>
    </row>
    <row r="1205" spans="1:18" s="34" customFormat="1">
      <c r="A1205" s="29"/>
      <c r="B1205" s="29"/>
      <c r="C1205" s="29"/>
      <c r="D1205" s="29"/>
      <c r="E1205" s="29"/>
      <c r="F1205" s="29"/>
      <c r="G1205" s="29"/>
      <c r="H1205" s="29"/>
      <c r="I1205" s="30"/>
      <c r="J1205" s="30"/>
      <c r="K1205" s="30"/>
      <c r="L1205" s="30"/>
      <c r="M1205" s="40"/>
      <c r="N1205" s="40"/>
      <c r="O1205" s="40"/>
      <c r="P1205" s="31"/>
      <c r="Q1205" s="40"/>
      <c r="R1205" s="31"/>
    </row>
    <row r="1206" spans="1:18" s="34" customFormat="1">
      <c r="A1206" s="29"/>
      <c r="B1206" s="29"/>
      <c r="C1206" s="29"/>
      <c r="D1206" s="29"/>
      <c r="E1206" s="29"/>
      <c r="F1206" s="29"/>
      <c r="G1206" s="29"/>
      <c r="H1206" s="29"/>
      <c r="I1206" s="30"/>
      <c r="J1206" s="30"/>
      <c r="K1206" s="30"/>
      <c r="L1206" s="30"/>
      <c r="M1206" s="40"/>
      <c r="N1206" s="40"/>
      <c r="O1206" s="40"/>
      <c r="P1206" s="31"/>
      <c r="Q1206" s="40"/>
      <c r="R1206" s="31"/>
    </row>
    <row r="1207" spans="1:18" s="34" customFormat="1">
      <c r="A1207" s="29"/>
      <c r="B1207" s="29"/>
      <c r="C1207" s="29"/>
      <c r="D1207" s="29"/>
      <c r="E1207" s="29"/>
      <c r="F1207" s="29"/>
      <c r="G1207" s="29"/>
      <c r="H1207" s="29"/>
      <c r="I1207" s="30"/>
      <c r="J1207" s="30"/>
      <c r="K1207" s="30"/>
      <c r="L1207" s="30"/>
      <c r="M1207" s="40"/>
      <c r="N1207" s="40"/>
      <c r="O1207" s="40"/>
      <c r="P1207" s="31"/>
      <c r="Q1207" s="40"/>
      <c r="R1207" s="31"/>
    </row>
    <row r="1208" spans="1:18" s="34" customFormat="1">
      <c r="A1208" s="29"/>
      <c r="B1208" s="29"/>
      <c r="C1208" s="29"/>
      <c r="D1208" s="29"/>
      <c r="E1208" s="29"/>
      <c r="F1208" s="29"/>
      <c r="G1208" s="29"/>
      <c r="H1208" s="29"/>
      <c r="I1208" s="30"/>
      <c r="J1208" s="30"/>
      <c r="K1208" s="30"/>
      <c r="L1208" s="30"/>
      <c r="M1208" s="40"/>
      <c r="N1208" s="40"/>
      <c r="O1208" s="40"/>
      <c r="P1208" s="31"/>
      <c r="Q1208" s="40"/>
      <c r="R1208" s="31"/>
    </row>
    <row r="1209" spans="1:18" s="34" customFormat="1">
      <c r="A1209" s="29"/>
      <c r="B1209" s="29"/>
      <c r="C1209" s="29"/>
      <c r="D1209" s="29"/>
      <c r="E1209" s="29"/>
      <c r="F1209" s="29"/>
      <c r="G1209" s="29"/>
      <c r="H1209" s="29"/>
      <c r="I1209" s="30"/>
      <c r="J1209" s="30"/>
      <c r="K1209" s="30"/>
      <c r="L1209" s="30"/>
      <c r="M1209" s="40"/>
      <c r="N1209" s="40"/>
      <c r="O1209" s="40"/>
      <c r="P1209" s="31"/>
      <c r="Q1209" s="40"/>
      <c r="R1209" s="31"/>
    </row>
    <row r="1210" spans="1:18" s="34" customFormat="1">
      <c r="A1210" s="29"/>
      <c r="B1210" s="29"/>
      <c r="C1210" s="29"/>
      <c r="D1210" s="29"/>
      <c r="E1210" s="29"/>
      <c r="F1210" s="29"/>
      <c r="G1210" s="29"/>
      <c r="H1210" s="29"/>
      <c r="I1210" s="30"/>
      <c r="J1210" s="30"/>
      <c r="K1210" s="30"/>
      <c r="L1210" s="30"/>
      <c r="M1210" s="40"/>
      <c r="N1210" s="40"/>
      <c r="O1210" s="40"/>
      <c r="P1210" s="31"/>
      <c r="Q1210" s="40"/>
      <c r="R1210" s="31"/>
    </row>
    <row r="1211" spans="1:18" s="34" customFormat="1">
      <c r="A1211" s="29"/>
      <c r="B1211" s="29"/>
      <c r="C1211" s="29"/>
      <c r="D1211" s="29"/>
      <c r="E1211" s="29"/>
      <c r="F1211" s="29"/>
      <c r="G1211" s="29"/>
      <c r="H1211" s="29"/>
      <c r="I1211" s="30"/>
      <c r="J1211" s="30"/>
      <c r="K1211" s="30"/>
      <c r="L1211" s="30"/>
      <c r="M1211" s="40"/>
      <c r="N1211" s="40"/>
      <c r="O1211" s="40"/>
      <c r="P1211" s="31"/>
      <c r="Q1211" s="40"/>
      <c r="R1211" s="31"/>
    </row>
    <row r="1212" spans="1:18" s="34" customFormat="1">
      <c r="A1212" s="29"/>
      <c r="B1212" s="29"/>
      <c r="C1212" s="29"/>
      <c r="D1212" s="29"/>
      <c r="E1212" s="29"/>
      <c r="F1212" s="29"/>
      <c r="G1212" s="29"/>
      <c r="H1212" s="29"/>
      <c r="I1212" s="30"/>
      <c r="J1212" s="30"/>
      <c r="K1212" s="30"/>
      <c r="L1212" s="30"/>
      <c r="M1212" s="40"/>
      <c r="N1212" s="40"/>
      <c r="O1212" s="40"/>
      <c r="P1212" s="31"/>
      <c r="Q1212" s="40"/>
      <c r="R1212" s="31"/>
    </row>
    <row r="1213" spans="1:18" s="34" customFormat="1">
      <c r="A1213" s="29"/>
      <c r="B1213" s="29"/>
      <c r="C1213" s="29"/>
      <c r="D1213" s="29"/>
      <c r="E1213" s="29"/>
      <c r="F1213" s="29"/>
      <c r="G1213" s="29"/>
      <c r="H1213" s="29"/>
      <c r="I1213" s="30"/>
      <c r="J1213" s="30"/>
      <c r="K1213" s="30"/>
      <c r="L1213" s="30"/>
      <c r="M1213" s="40"/>
      <c r="N1213" s="40"/>
      <c r="O1213" s="40"/>
      <c r="P1213" s="31"/>
      <c r="Q1213" s="40"/>
      <c r="R1213" s="31"/>
    </row>
    <row r="1214" spans="1:18" s="34" customFormat="1">
      <c r="A1214" s="29"/>
      <c r="B1214" s="29"/>
      <c r="C1214" s="29"/>
      <c r="D1214" s="29"/>
      <c r="E1214" s="29"/>
      <c r="F1214" s="29"/>
      <c r="G1214" s="29"/>
      <c r="H1214" s="29"/>
      <c r="I1214" s="30"/>
      <c r="J1214" s="30"/>
      <c r="K1214" s="30"/>
      <c r="L1214" s="30"/>
      <c r="M1214" s="40"/>
      <c r="N1214" s="40"/>
      <c r="O1214" s="40"/>
      <c r="P1214" s="31"/>
      <c r="Q1214" s="40"/>
      <c r="R1214" s="31"/>
    </row>
    <row r="1215" spans="1:18" s="34" customFormat="1">
      <c r="A1215" s="29"/>
      <c r="B1215" s="29"/>
      <c r="C1215" s="29"/>
      <c r="D1215" s="29"/>
      <c r="E1215" s="29"/>
      <c r="F1215" s="29"/>
      <c r="G1215" s="29"/>
      <c r="H1215" s="29"/>
      <c r="I1215" s="30"/>
      <c r="J1215" s="30"/>
      <c r="K1215" s="30"/>
      <c r="L1215" s="30"/>
      <c r="M1215" s="40"/>
      <c r="N1215" s="40"/>
      <c r="O1215" s="40"/>
      <c r="P1215" s="31"/>
      <c r="Q1215" s="40"/>
      <c r="R1215" s="31"/>
    </row>
    <row r="1216" spans="1:18" s="34" customFormat="1">
      <c r="A1216" s="29"/>
      <c r="B1216" s="29"/>
      <c r="C1216" s="29"/>
      <c r="D1216" s="29"/>
      <c r="E1216" s="29"/>
      <c r="F1216" s="29"/>
      <c r="G1216" s="29"/>
      <c r="H1216" s="29"/>
      <c r="I1216" s="30"/>
      <c r="J1216" s="30"/>
      <c r="K1216" s="30"/>
      <c r="L1216" s="30"/>
      <c r="M1216" s="40"/>
      <c r="N1216" s="40"/>
      <c r="O1216" s="40"/>
      <c r="P1216" s="31"/>
      <c r="Q1216" s="40"/>
      <c r="R1216" s="31"/>
    </row>
    <row r="1217" spans="1:18" s="34" customFormat="1">
      <c r="A1217" s="29"/>
      <c r="B1217" s="29"/>
      <c r="C1217" s="29"/>
      <c r="D1217" s="29"/>
      <c r="E1217" s="29"/>
      <c r="F1217" s="29"/>
      <c r="G1217" s="29"/>
      <c r="H1217" s="29"/>
      <c r="I1217" s="30"/>
      <c r="J1217" s="30"/>
      <c r="K1217" s="30"/>
      <c r="L1217" s="30"/>
      <c r="M1217" s="40"/>
      <c r="N1217" s="40"/>
      <c r="O1217" s="40"/>
      <c r="P1217" s="31"/>
      <c r="Q1217" s="40"/>
      <c r="R1217" s="31"/>
    </row>
    <row r="1218" spans="1:18" s="34" customFormat="1">
      <c r="A1218" s="29"/>
      <c r="B1218" s="29"/>
      <c r="C1218" s="29"/>
      <c r="D1218" s="29"/>
      <c r="E1218" s="29"/>
      <c r="F1218" s="29"/>
      <c r="G1218" s="29"/>
      <c r="H1218" s="29"/>
      <c r="I1218" s="30"/>
      <c r="J1218" s="30"/>
      <c r="K1218" s="30"/>
      <c r="L1218" s="30"/>
      <c r="M1218" s="40"/>
      <c r="N1218" s="40"/>
      <c r="O1218" s="40"/>
      <c r="P1218" s="31"/>
      <c r="Q1218" s="40"/>
      <c r="R1218" s="31"/>
    </row>
    <row r="1219" spans="1:18" s="34" customFormat="1">
      <c r="A1219" s="29"/>
      <c r="B1219" s="29"/>
      <c r="C1219" s="29"/>
      <c r="D1219" s="29"/>
      <c r="E1219" s="29"/>
      <c r="F1219" s="29"/>
      <c r="G1219" s="29"/>
      <c r="H1219" s="29"/>
      <c r="I1219" s="30"/>
      <c r="J1219" s="30"/>
      <c r="K1219" s="30"/>
      <c r="L1219" s="30"/>
      <c r="M1219" s="40"/>
      <c r="N1219" s="40"/>
      <c r="O1219" s="40"/>
      <c r="P1219" s="31"/>
      <c r="Q1219" s="40"/>
      <c r="R1219" s="31"/>
    </row>
    <row r="1220" spans="1:18" s="34" customFormat="1">
      <c r="A1220" s="29"/>
      <c r="B1220" s="29"/>
      <c r="C1220" s="29"/>
      <c r="D1220" s="29"/>
      <c r="E1220" s="29"/>
      <c r="F1220" s="29"/>
      <c r="G1220" s="29"/>
      <c r="H1220" s="29"/>
      <c r="I1220" s="30"/>
      <c r="J1220" s="30"/>
      <c r="K1220" s="30"/>
      <c r="L1220" s="30"/>
      <c r="M1220" s="40"/>
      <c r="N1220" s="40"/>
      <c r="O1220" s="40"/>
      <c r="P1220" s="31"/>
      <c r="Q1220" s="40"/>
      <c r="R1220" s="31"/>
    </row>
    <row r="1221" spans="1:18" s="34" customFormat="1">
      <c r="A1221" s="29"/>
      <c r="B1221" s="29"/>
      <c r="C1221" s="29"/>
      <c r="D1221" s="29"/>
      <c r="E1221" s="29"/>
      <c r="F1221" s="29"/>
      <c r="G1221" s="29"/>
      <c r="H1221" s="29"/>
      <c r="I1221" s="30"/>
      <c r="J1221" s="30"/>
      <c r="K1221" s="30"/>
      <c r="L1221" s="30"/>
      <c r="M1221" s="40"/>
      <c r="N1221" s="40"/>
      <c r="O1221" s="40"/>
      <c r="P1221" s="31"/>
      <c r="Q1221" s="40"/>
      <c r="R1221" s="31"/>
    </row>
    <row r="1222" spans="1:18" s="34" customFormat="1">
      <c r="A1222" s="29"/>
      <c r="B1222" s="29"/>
      <c r="C1222" s="29"/>
      <c r="D1222" s="29"/>
      <c r="E1222" s="29"/>
      <c r="F1222" s="29"/>
      <c r="G1222" s="29"/>
      <c r="H1222" s="29"/>
      <c r="I1222" s="30"/>
      <c r="J1222" s="30"/>
      <c r="K1222" s="30"/>
      <c r="L1222" s="30"/>
      <c r="M1222" s="40"/>
      <c r="N1222" s="40"/>
      <c r="O1222" s="40"/>
      <c r="P1222" s="31"/>
      <c r="Q1222" s="40"/>
      <c r="R1222" s="31"/>
    </row>
    <row r="1223" spans="1:18" s="34" customFormat="1">
      <c r="A1223" s="29"/>
      <c r="B1223" s="29"/>
      <c r="C1223" s="29"/>
      <c r="D1223" s="29"/>
      <c r="E1223" s="29"/>
      <c r="F1223" s="29"/>
      <c r="G1223" s="29"/>
      <c r="H1223" s="29"/>
      <c r="I1223" s="30"/>
      <c r="J1223" s="30"/>
      <c r="K1223" s="30"/>
      <c r="L1223" s="30"/>
      <c r="M1223" s="40"/>
      <c r="N1223" s="40"/>
      <c r="O1223" s="40"/>
      <c r="P1223" s="31"/>
      <c r="Q1223" s="40"/>
      <c r="R1223" s="31"/>
    </row>
    <row r="1224" spans="1:18" s="34" customFormat="1">
      <c r="A1224" s="29"/>
      <c r="B1224" s="29"/>
      <c r="C1224" s="29"/>
      <c r="D1224" s="29"/>
      <c r="E1224" s="29"/>
      <c r="F1224" s="29"/>
      <c r="G1224" s="29"/>
      <c r="H1224" s="29"/>
      <c r="I1224" s="30"/>
      <c r="J1224" s="30"/>
      <c r="K1224" s="30"/>
      <c r="L1224" s="30"/>
      <c r="M1224" s="40"/>
      <c r="N1224" s="40"/>
      <c r="O1224" s="40"/>
      <c r="P1224" s="31"/>
      <c r="Q1224" s="40"/>
      <c r="R1224" s="31"/>
    </row>
    <row r="1225" spans="1:18" s="34" customFormat="1">
      <c r="A1225" s="29"/>
      <c r="B1225" s="29"/>
      <c r="C1225" s="29"/>
      <c r="D1225" s="29"/>
      <c r="E1225" s="29"/>
      <c r="F1225" s="29"/>
      <c r="G1225" s="29"/>
      <c r="H1225" s="29"/>
      <c r="I1225" s="30"/>
      <c r="J1225" s="30"/>
      <c r="K1225" s="30"/>
      <c r="L1225" s="30"/>
      <c r="M1225" s="40"/>
      <c r="N1225" s="40"/>
      <c r="O1225" s="40"/>
      <c r="P1225" s="31"/>
      <c r="Q1225" s="40"/>
      <c r="R1225" s="31"/>
    </row>
    <row r="1226" spans="1:18" s="34" customFormat="1">
      <c r="A1226" s="29"/>
      <c r="B1226" s="29"/>
      <c r="C1226" s="29"/>
      <c r="D1226" s="29"/>
      <c r="E1226" s="29"/>
      <c r="F1226" s="29"/>
      <c r="G1226" s="29"/>
      <c r="H1226" s="29"/>
      <c r="I1226" s="30"/>
      <c r="J1226" s="30"/>
      <c r="K1226" s="30"/>
      <c r="L1226" s="30"/>
      <c r="M1226" s="40"/>
      <c r="N1226" s="40"/>
      <c r="O1226" s="40"/>
      <c r="P1226" s="31"/>
      <c r="Q1226" s="40"/>
      <c r="R1226" s="31"/>
    </row>
    <row r="1227" spans="1:18" s="34" customFormat="1">
      <c r="A1227" s="29"/>
      <c r="B1227" s="29"/>
      <c r="C1227" s="29"/>
      <c r="D1227" s="29"/>
      <c r="E1227" s="29"/>
      <c r="F1227" s="29"/>
      <c r="G1227" s="29"/>
      <c r="H1227" s="29"/>
      <c r="I1227" s="30"/>
      <c r="J1227" s="30"/>
      <c r="K1227" s="30"/>
      <c r="L1227" s="30"/>
      <c r="M1227" s="40"/>
      <c r="N1227" s="40"/>
      <c r="O1227" s="40"/>
      <c r="P1227" s="31"/>
      <c r="Q1227" s="40"/>
      <c r="R1227" s="31"/>
    </row>
    <row r="1228" spans="1:18" s="34" customFormat="1">
      <c r="A1228" s="29"/>
      <c r="B1228" s="29"/>
      <c r="C1228" s="29"/>
      <c r="D1228" s="29"/>
      <c r="E1228" s="29"/>
      <c r="F1228" s="29"/>
      <c r="G1228" s="29"/>
      <c r="H1228" s="29"/>
      <c r="I1228" s="30"/>
      <c r="J1228" s="30"/>
      <c r="K1228" s="30"/>
      <c r="L1228" s="30"/>
      <c r="M1228" s="40"/>
      <c r="N1228" s="40"/>
      <c r="O1228" s="40"/>
      <c r="P1228" s="31"/>
      <c r="Q1228" s="40"/>
      <c r="R1228" s="31"/>
    </row>
    <row r="1229" spans="1:18" s="34" customFormat="1">
      <c r="A1229" s="29"/>
      <c r="B1229" s="29"/>
      <c r="C1229" s="29"/>
      <c r="D1229" s="29"/>
      <c r="E1229" s="29"/>
      <c r="F1229" s="29"/>
      <c r="G1229" s="29"/>
      <c r="H1229" s="29"/>
      <c r="I1229" s="30"/>
      <c r="J1229" s="30"/>
      <c r="K1229" s="30"/>
      <c r="L1229" s="30"/>
      <c r="M1229" s="40"/>
      <c r="N1229" s="40"/>
      <c r="O1229" s="40"/>
      <c r="P1229" s="31"/>
      <c r="Q1229" s="40"/>
      <c r="R1229" s="31"/>
    </row>
    <row r="1230" spans="1:18" s="34" customFormat="1">
      <c r="A1230" s="29"/>
      <c r="B1230" s="29"/>
      <c r="C1230" s="29"/>
      <c r="D1230" s="29"/>
      <c r="E1230" s="29"/>
      <c r="F1230" s="29"/>
      <c r="G1230" s="29"/>
      <c r="H1230" s="29"/>
      <c r="I1230" s="30"/>
      <c r="J1230" s="30"/>
      <c r="K1230" s="30"/>
      <c r="L1230" s="30"/>
      <c r="M1230" s="40"/>
      <c r="N1230" s="40"/>
      <c r="O1230" s="40"/>
      <c r="P1230" s="31"/>
      <c r="Q1230" s="40"/>
      <c r="R1230" s="31"/>
    </row>
    <row r="1231" spans="1:18" s="34" customFormat="1">
      <c r="A1231" s="29"/>
      <c r="B1231" s="29"/>
      <c r="C1231" s="29"/>
      <c r="D1231" s="29"/>
      <c r="E1231" s="29"/>
      <c r="F1231" s="29"/>
      <c r="G1231" s="29"/>
      <c r="H1231" s="29"/>
      <c r="I1231" s="30"/>
      <c r="J1231" s="30"/>
      <c r="K1231" s="30"/>
      <c r="L1231" s="30"/>
      <c r="M1231" s="40"/>
      <c r="N1231" s="40"/>
      <c r="O1231" s="40"/>
      <c r="P1231" s="31"/>
      <c r="Q1231" s="40"/>
      <c r="R1231" s="31"/>
    </row>
    <row r="1232" spans="1:18" s="34" customFormat="1">
      <c r="A1232" s="29"/>
      <c r="B1232" s="29"/>
      <c r="C1232" s="29"/>
      <c r="D1232" s="29"/>
      <c r="E1232" s="29"/>
      <c r="F1232" s="29"/>
      <c r="G1232" s="29"/>
      <c r="H1232" s="29"/>
      <c r="I1232" s="30"/>
      <c r="J1232" s="30"/>
      <c r="K1232" s="30"/>
      <c r="L1232" s="30"/>
      <c r="M1232" s="40"/>
      <c r="N1232" s="40"/>
      <c r="O1232" s="40"/>
      <c r="P1232" s="31"/>
      <c r="Q1232" s="40"/>
      <c r="R1232" s="31"/>
    </row>
    <row r="1233" spans="1:18" s="34" customFormat="1">
      <c r="A1233" s="29"/>
      <c r="B1233" s="29"/>
      <c r="C1233" s="29"/>
      <c r="D1233" s="29"/>
      <c r="E1233" s="29"/>
      <c r="F1233" s="29"/>
      <c r="G1233" s="29"/>
      <c r="H1233" s="29"/>
      <c r="I1233" s="30"/>
      <c r="J1233" s="30"/>
      <c r="K1233" s="30"/>
      <c r="L1233" s="30"/>
      <c r="M1233" s="40"/>
      <c r="N1233" s="40"/>
      <c r="O1233" s="40"/>
      <c r="P1233" s="31"/>
      <c r="Q1233" s="40"/>
      <c r="R1233" s="31"/>
    </row>
    <row r="1234" spans="1:18" s="34" customFormat="1">
      <c r="A1234" s="29"/>
      <c r="B1234" s="29"/>
      <c r="C1234" s="29"/>
      <c r="D1234" s="29"/>
      <c r="E1234" s="29"/>
      <c r="F1234" s="29"/>
      <c r="G1234" s="29"/>
      <c r="H1234" s="29"/>
      <c r="I1234" s="30"/>
      <c r="J1234" s="30"/>
      <c r="K1234" s="30"/>
      <c r="L1234" s="30"/>
      <c r="M1234" s="40"/>
      <c r="N1234" s="40"/>
      <c r="O1234" s="40"/>
      <c r="P1234" s="31"/>
      <c r="Q1234" s="40"/>
      <c r="R1234" s="31"/>
    </row>
    <row r="1235" spans="1:18" s="34" customFormat="1">
      <c r="A1235" s="29"/>
      <c r="B1235" s="29"/>
      <c r="C1235" s="29"/>
      <c r="D1235" s="29"/>
      <c r="E1235" s="29"/>
      <c r="F1235" s="29"/>
      <c r="G1235" s="29"/>
      <c r="H1235" s="29"/>
      <c r="I1235" s="30"/>
      <c r="J1235" s="30"/>
      <c r="K1235" s="30"/>
      <c r="L1235" s="30"/>
      <c r="M1235" s="40"/>
      <c r="N1235" s="40"/>
      <c r="O1235" s="40"/>
      <c r="P1235" s="31"/>
      <c r="Q1235" s="40"/>
      <c r="R1235" s="31"/>
    </row>
    <row r="1236" spans="1:18" s="34" customFormat="1">
      <c r="A1236" s="29"/>
      <c r="B1236" s="29"/>
      <c r="C1236" s="29"/>
      <c r="D1236" s="29"/>
      <c r="E1236" s="29"/>
      <c r="F1236" s="29"/>
      <c r="G1236" s="29"/>
      <c r="H1236" s="29"/>
      <c r="I1236" s="30"/>
      <c r="J1236" s="30"/>
      <c r="K1236" s="30"/>
      <c r="L1236" s="30"/>
      <c r="M1236" s="40"/>
      <c r="N1236" s="40"/>
      <c r="O1236" s="40"/>
      <c r="P1236" s="31"/>
      <c r="Q1236" s="40"/>
      <c r="R1236" s="31"/>
    </row>
    <row r="1237" spans="1:18" s="34" customFormat="1">
      <c r="A1237" s="29"/>
      <c r="B1237" s="29"/>
      <c r="C1237" s="29"/>
      <c r="D1237" s="29"/>
      <c r="E1237" s="29"/>
      <c r="F1237" s="29"/>
      <c r="G1237" s="29"/>
      <c r="H1237" s="29"/>
      <c r="I1237" s="30"/>
      <c r="J1237" s="30"/>
      <c r="K1237" s="30"/>
      <c r="L1237" s="30"/>
      <c r="M1237" s="40"/>
      <c r="N1237" s="40"/>
      <c r="O1237" s="40"/>
      <c r="P1237" s="31"/>
      <c r="Q1237" s="40"/>
      <c r="R1237" s="31"/>
    </row>
    <row r="1238" spans="1:18" s="34" customFormat="1">
      <c r="A1238" s="29"/>
      <c r="B1238" s="29"/>
      <c r="C1238" s="29"/>
      <c r="D1238" s="29"/>
      <c r="E1238" s="29"/>
      <c r="F1238" s="29"/>
      <c r="G1238" s="29"/>
      <c r="H1238" s="29"/>
      <c r="I1238" s="30"/>
      <c r="J1238" s="30"/>
      <c r="K1238" s="30"/>
      <c r="L1238" s="30"/>
      <c r="M1238" s="40"/>
      <c r="N1238" s="40"/>
      <c r="O1238" s="40"/>
      <c r="P1238" s="31"/>
      <c r="Q1238" s="40"/>
      <c r="R1238" s="31"/>
    </row>
    <row r="1239" spans="1:18" s="34" customFormat="1">
      <c r="A1239" s="29"/>
      <c r="B1239" s="29"/>
      <c r="C1239" s="29"/>
      <c r="D1239" s="29"/>
      <c r="E1239" s="29"/>
      <c r="F1239" s="29"/>
      <c r="G1239" s="29"/>
      <c r="H1239" s="29"/>
      <c r="I1239" s="30"/>
      <c r="J1239" s="30"/>
      <c r="K1239" s="30"/>
      <c r="L1239" s="30"/>
      <c r="M1239" s="40"/>
      <c r="N1239" s="40"/>
      <c r="O1239" s="40"/>
      <c r="P1239" s="31"/>
      <c r="Q1239" s="40"/>
      <c r="R1239" s="31"/>
    </row>
    <row r="1240" spans="1:18" s="34" customFormat="1">
      <c r="A1240" s="29"/>
      <c r="B1240" s="29"/>
      <c r="C1240" s="29"/>
      <c r="D1240" s="29"/>
      <c r="E1240" s="29"/>
      <c r="F1240" s="29"/>
      <c r="G1240" s="29"/>
      <c r="H1240" s="29"/>
      <c r="I1240" s="30"/>
      <c r="J1240" s="30"/>
      <c r="K1240" s="30"/>
      <c r="L1240" s="30"/>
      <c r="M1240" s="40"/>
      <c r="N1240" s="40"/>
      <c r="O1240" s="40"/>
      <c r="P1240" s="31"/>
      <c r="Q1240" s="40"/>
      <c r="R1240" s="31"/>
    </row>
    <row r="1241" spans="1:18" s="34" customFormat="1">
      <c r="A1241" s="29"/>
      <c r="B1241" s="29"/>
      <c r="C1241" s="29"/>
      <c r="D1241" s="29"/>
      <c r="E1241" s="29"/>
      <c r="F1241" s="29"/>
      <c r="G1241" s="29"/>
      <c r="H1241" s="29"/>
      <c r="I1241" s="30"/>
      <c r="J1241" s="30"/>
      <c r="K1241" s="30"/>
      <c r="L1241" s="30"/>
      <c r="M1241" s="40"/>
      <c r="N1241" s="40"/>
      <c r="O1241" s="40"/>
      <c r="P1241" s="31"/>
      <c r="Q1241" s="40"/>
      <c r="R1241" s="31"/>
    </row>
    <row r="1242" spans="1:18" s="34" customFormat="1">
      <c r="A1242" s="29"/>
      <c r="B1242" s="29"/>
      <c r="C1242" s="29"/>
      <c r="D1242" s="29"/>
      <c r="E1242" s="29"/>
      <c r="F1242" s="29"/>
      <c r="G1242" s="29"/>
      <c r="H1242" s="29"/>
      <c r="I1242" s="30"/>
      <c r="J1242" s="30"/>
      <c r="K1242" s="30"/>
      <c r="L1242" s="30"/>
      <c r="M1242" s="40"/>
      <c r="N1242" s="40"/>
      <c r="O1242" s="40"/>
      <c r="P1242" s="31"/>
      <c r="Q1242" s="40"/>
      <c r="R1242" s="31"/>
    </row>
    <row r="1243" spans="1:18" s="34" customFormat="1">
      <c r="A1243" s="29"/>
      <c r="B1243" s="29"/>
      <c r="C1243" s="29"/>
      <c r="D1243" s="29"/>
      <c r="E1243" s="29"/>
      <c r="F1243" s="29"/>
      <c r="G1243" s="29"/>
      <c r="H1243" s="29"/>
      <c r="I1243" s="30"/>
      <c r="J1243" s="30"/>
      <c r="K1243" s="30"/>
      <c r="L1243" s="30"/>
      <c r="M1243" s="40"/>
      <c r="N1243" s="40"/>
      <c r="O1243" s="40"/>
      <c r="P1243" s="31"/>
      <c r="Q1243" s="40"/>
      <c r="R1243" s="31"/>
    </row>
    <row r="1244" spans="1:18" s="34" customFormat="1">
      <c r="A1244" s="29"/>
      <c r="B1244" s="29"/>
      <c r="C1244" s="29"/>
      <c r="D1244" s="29"/>
      <c r="E1244" s="29"/>
      <c r="F1244" s="29"/>
      <c r="G1244" s="29"/>
      <c r="H1244" s="29"/>
      <c r="I1244" s="30"/>
      <c r="J1244" s="30"/>
      <c r="K1244" s="30"/>
      <c r="L1244" s="30"/>
      <c r="M1244" s="40"/>
      <c r="N1244" s="40"/>
      <c r="O1244" s="40"/>
      <c r="P1244" s="31"/>
      <c r="Q1244" s="40"/>
      <c r="R1244" s="31"/>
    </row>
    <row r="1245" spans="1:18" s="34" customFormat="1">
      <c r="A1245" s="29"/>
      <c r="B1245" s="29"/>
      <c r="C1245" s="29"/>
      <c r="D1245" s="29"/>
      <c r="E1245" s="29"/>
      <c r="F1245" s="29"/>
      <c r="G1245" s="29"/>
      <c r="H1245" s="29"/>
      <c r="I1245" s="30"/>
      <c r="J1245" s="30"/>
      <c r="K1245" s="30"/>
      <c r="L1245" s="30"/>
      <c r="M1245" s="40"/>
      <c r="N1245" s="40"/>
      <c r="O1245" s="40"/>
      <c r="P1245" s="31"/>
      <c r="Q1245" s="40"/>
      <c r="R1245" s="31"/>
    </row>
    <row r="1246" spans="1:18" s="34" customFormat="1">
      <c r="A1246" s="29"/>
      <c r="B1246" s="29"/>
      <c r="C1246" s="29"/>
      <c r="D1246" s="29"/>
      <c r="E1246" s="29"/>
      <c r="F1246" s="29"/>
      <c r="G1246" s="29"/>
      <c r="H1246" s="29"/>
      <c r="I1246" s="30"/>
      <c r="J1246" s="30"/>
      <c r="K1246" s="30"/>
      <c r="L1246" s="30"/>
      <c r="M1246" s="40"/>
      <c r="N1246" s="40"/>
      <c r="O1246" s="40"/>
      <c r="P1246" s="31"/>
      <c r="Q1246" s="40"/>
      <c r="R1246" s="31"/>
    </row>
    <row r="1247" spans="1:18" s="34" customFormat="1">
      <c r="A1247" s="29"/>
      <c r="B1247" s="29"/>
      <c r="C1247" s="29"/>
      <c r="D1247" s="29"/>
      <c r="E1247" s="29"/>
      <c r="F1247" s="29"/>
      <c r="G1247" s="29"/>
      <c r="H1247" s="29"/>
      <c r="I1247" s="30"/>
      <c r="J1247" s="30"/>
      <c r="K1247" s="30"/>
      <c r="L1247" s="30"/>
      <c r="M1247" s="40"/>
      <c r="N1247" s="40"/>
      <c r="O1247" s="40"/>
      <c r="P1247" s="31"/>
      <c r="Q1247" s="40"/>
      <c r="R1247" s="31"/>
    </row>
    <row r="1248" spans="1:18" s="34" customFormat="1">
      <c r="A1248" s="29"/>
      <c r="B1248" s="29"/>
      <c r="C1248" s="29"/>
      <c r="D1248" s="29"/>
      <c r="E1248" s="29"/>
      <c r="F1248" s="29"/>
      <c r="G1248" s="29"/>
      <c r="H1248" s="29"/>
      <c r="I1248" s="30"/>
      <c r="J1248" s="30"/>
      <c r="K1248" s="30"/>
      <c r="L1248" s="30"/>
      <c r="M1248" s="40"/>
      <c r="N1248" s="40"/>
      <c r="O1248" s="40"/>
      <c r="P1248" s="31"/>
      <c r="Q1248" s="40"/>
      <c r="R1248" s="31"/>
    </row>
    <row r="1249" spans="1:18" s="34" customFormat="1">
      <c r="A1249" s="29"/>
      <c r="B1249" s="29"/>
      <c r="C1249" s="29"/>
      <c r="D1249" s="29"/>
      <c r="E1249" s="29"/>
      <c r="F1249" s="29"/>
      <c r="G1249" s="29"/>
      <c r="H1249" s="29"/>
      <c r="I1249" s="30"/>
      <c r="J1249" s="30"/>
      <c r="K1249" s="30"/>
      <c r="L1249" s="30"/>
      <c r="M1249" s="40"/>
      <c r="N1249" s="40"/>
      <c r="O1249" s="40"/>
      <c r="P1249" s="31"/>
      <c r="Q1249" s="40"/>
      <c r="R1249" s="31"/>
    </row>
    <row r="1250" spans="1:18" s="34" customFormat="1">
      <c r="A1250" s="29"/>
      <c r="B1250" s="29"/>
      <c r="C1250" s="29"/>
      <c r="D1250" s="29"/>
      <c r="E1250" s="29"/>
      <c r="F1250" s="29"/>
      <c r="G1250" s="29"/>
      <c r="H1250" s="29"/>
      <c r="I1250" s="30"/>
      <c r="J1250" s="30"/>
      <c r="K1250" s="30"/>
      <c r="L1250" s="30"/>
      <c r="M1250" s="40"/>
      <c r="N1250" s="40"/>
      <c r="O1250" s="40"/>
      <c r="P1250" s="31"/>
      <c r="Q1250" s="40"/>
      <c r="R1250" s="31"/>
    </row>
    <row r="1251" spans="1:18" s="34" customFormat="1">
      <c r="A1251" s="29"/>
      <c r="B1251" s="29"/>
      <c r="C1251" s="29"/>
      <c r="D1251" s="29"/>
      <c r="E1251" s="29"/>
      <c r="F1251" s="29"/>
      <c r="G1251" s="29"/>
      <c r="H1251" s="29"/>
      <c r="I1251" s="30"/>
      <c r="J1251" s="30"/>
      <c r="K1251" s="30"/>
      <c r="L1251" s="30"/>
      <c r="M1251" s="40"/>
      <c r="N1251" s="40"/>
      <c r="O1251" s="40"/>
      <c r="P1251" s="31"/>
      <c r="Q1251" s="40"/>
      <c r="R1251" s="31"/>
    </row>
    <row r="1252" spans="1:18" s="34" customFormat="1">
      <c r="A1252" s="29"/>
      <c r="B1252" s="29"/>
      <c r="C1252" s="29"/>
      <c r="D1252" s="29"/>
      <c r="E1252" s="29"/>
      <c r="F1252" s="29"/>
      <c r="G1252" s="29"/>
      <c r="H1252" s="29"/>
      <c r="I1252" s="30"/>
      <c r="J1252" s="30"/>
      <c r="K1252" s="30"/>
      <c r="L1252" s="30"/>
      <c r="M1252" s="40"/>
      <c r="N1252" s="40"/>
      <c r="O1252" s="40"/>
      <c r="P1252" s="31"/>
      <c r="Q1252" s="40"/>
      <c r="R1252" s="31"/>
    </row>
    <row r="1253" spans="1:18" s="34" customFormat="1">
      <c r="A1253" s="29"/>
      <c r="B1253" s="29"/>
      <c r="C1253" s="29"/>
      <c r="D1253" s="29"/>
      <c r="E1253" s="29"/>
      <c r="F1253" s="29"/>
      <c r="G1253" s="29"/>
      <c r="H1253" s="29"/>
      <c r="I1253" s="30"/>
      <c r="J1253" s="30"/>
      <c r="K1253" s="30"/>
      <c r="L1253" s="30"/>
      <c r="M1253" s="40"/>
      <c r="N1253" s="40"/>
      <c r="O1253" s="40"/>
      <c r="P1253" s="31"/>
      <c r="Q1253" s="40"/>
      <c r="R1253" s="31"/>
    </row>
    <row r="1254" spans="1:18" s="34" customFormat="1">
      <c r="A1254" s="29"/>
      <c r="B1254" s="29"/>
      <c r="C1254" s="29"/>
      <c r="D1254" s="29"/>
      <c r="E1254" s="29"/>
      <c r="F1254" s="29"/>
      <c r="G1254" s="29"/>
      <c r="H1254" s="29"/>
      <c r="I1254" s="30"/>
      <c r="J1254" s="30"/>
      <c r="K1254" s="30"/>
      <c r="L1254" s="30"/>
      <c r="M1254" s="40"/>
      <c r="N1254" s="40"/>
      <c r="O1254" s="40"/>
      <c r="P1254" s="31"/>
      <c r="Q1254" s="40"/>
      <c r="R1254" s="31"/>
    </row>
    <row r="1255" spans="1:18" s="34" customFormat="1">
      <c r="A1255" s="29"/>
      <c r="B1255" s="29"/>
      <c r="C1255" s="29"/>
      <c r="D1255" s="29"/>
      <c r="E1255" s="29"/>
      <c r="F1255" s="29"/>
      <c r="G1255" s="29"/>
      <c r="H1255" s="29"/>
      <c r="I1255" s="30"/>
      <c r="J1255" s="30"/>
      <c r="K1255" s="30"/>
      <c r="L1255" s="30"/>
      <c r="M1255" s="40"/>
      <c r="N1255" s="40"/>
      <c r="O1255" s="40"/>
      <c r="P1255" s="31"/>
      <c r="Q1255" s="40"/>
      <c r="R1255" s="31"/>
    </row>
    <row r="1256" spans="1:18" s="34" customFormat="1">
      <c r="A1256" s="29"/>
      <c r="B1256" s="29"/>
      <c r="C1256" s="29"/>
      <c r="D1256" s="29"/>
      <c r="E1256" s="29"/>
      <c r="F1256" s="29"/>
      <c r="G1256" s="29"/>
      <c r="H1256" s="29"/>
      <c r="I1256" s="30"/>
      <c r="J1256" s="30"/>
      <c r="K1256" s="30"/>
      <c r="L1256" s="30"/>
      <c r="M1256" s="40"/>
      <c r="N1256" s="40"/>
      <c r="O1256" s="40"/>
      <c r="P1256" s="31"/>
      <c r="Q1256" s="40"/>
      <c r="R1256" s="31"/>
    </row>
    <row r="1257" spans="1:18" s="34" customFormat="1">
      <c r="A1257" s="29"/>
      <c r="B1257" s="29"/>
      <c r="C1257" s="29"/>
      <c r="D1257" s="29"/>
      <c r="E1257" s="29"/>
      <c r="F1257" s="29"/>
      <c r="G1257" s="29"/>
      <c r="H1257" s="29"/>
      <c r="I1257" s="30"/>
      <c r="J1257" s="30"/>
      <c r="K1257" s="30"/>
      <c r="L1257" s="30"/>
      <c r="M1257" s="40"/>
      <c r="N1257" s="40"/>
      <c r="O1257" s="40"/>
      <c r="P1257" s="31"/>
      <c r="Q1257" s="40"/>
      <c r="R1257" s="31"/>
    </row>
    <row r="1258" spans="1:18" s="34" customFormat="1">
      <c r="A1258" s="29"/>
      <c r="B1258" s="29"/>
      <c r="C1258" s="29"/>
      <c r="D1258" s="29"/>
      <c r="E1258" s="29"/>
      <c r="F1258" s="29"/>
      <c r="G1258" s="29"/>
      <c r="H1258" s="29"/>
      <c r="I1258" s="30"/>
      <c r="J1258" s="30"/>
      <c r="K1258" s="30"/>
      <c r="L1258" s="30"/>
      <c r="M1258" s="40"/>
      <c r="N1258" s="40"/>
      <c r="O1258" s="40"/>
      <c r="P1258" s="31"/>
      <c r="Q1258" s="40"/>
      <c r="R1258" s="31"/>
    </row>
    <row r="1259" spans="1:18" s="34" customFormat="1">
      <c r="A1259" s="29"/>
      <c r="B1259" s="29"/>
      <c r="C1259" s="29"/>
      <c r="D1259" s="29"/>
      <c r="E1259" s="29"/>
      <c r="F1259" s="29"/>
      <c r="G1259" s="29"/>
      <c r="H1259" s="29"/>
      <c r="I1259" s="30"/>
      <c r="J1259" s="30"/>
      <c r="K1259" s="30"/>
      <c r="L1259" s="30"/>
      <c r="M1259" s="40"/>
      <c r="N1259" s="40"/>
      <c r="O1259" s="40"/>
      <c r="P1259" s="31"/>
      <c r="Q1259" s="40"/>
      <c r="R1259" s="31"/>
    </row>
    <row r="1260" spans="1:18" s="34" customFormat="1">
      <c r="A1260" s="29"/>
      <c r="B1260" s="29"/>
      <c r="C1260" s="29"/>
      <c r="D1260" s="29"/>
      <c r="E1260" s="29"/>
      <c r="F1260" s="29"/>
      <c r="G1260" s="29"/>
      <c r="H1260" s="29"/>
      <c r="I1260" s="30"/>
      <c r="J1260" s="30"/>
      <c r="K1260" s="30"/>
      <c r="L1260" s="30"/>
      <c r="M1260" s="40"/>
      <c r="N1260" s="40"/>
      <c r="O1260" s="40"/>
      <c r="P1260" s="31"/>
      <c r="Q1260" s="40"/>
      <c r="R1260" s="31"/>
    </row>
    <row r="1261" spans="1:18" s="34" customFormat="1">
      <c r="A1261" s="29"/>
      <c r="B1261" s="29"/>
      <c r="C1261" s="29"/>
      <c r="D1261" s="29"/>
      <c r="E1261" s="29"/>
      <c r="F1261" s="29"/>
      <c r="G1261" s="29"/>
      <c r="H1261" s="29"/>
      <c r="I1261" s="30"/>
      <c r="J1261" s="30"/>
      <c r="K1261" s="30"/>
      <c r="L1261" s="30"/>
      <c r="M1261" s="40"/>
      <c r="N1261" s="40"/>
      <c r="O1261" s="40"/>
      <c r="P1261" s="31"/>
      <c r="Q1261" s="40"/>
      <c r="R1261" s="31"/>
    </row>
    <row r="1262" spans="1:18" s="34" customFormat="1">
      <c r="A1262" s="29"/>
      <c r="B1262" s="29"/>
      <c r="C1262" s="29"/>
      <c r="D1262" s="29"/>
      <c r="E1262" s="29"/>
      <c r="F1262" s="29"/>
      <c r="G1262" s="29"/>
      <c r="H1262" s="29"/>
      <c r="I1262" s="30"/>
      <c r="J1262" s="30"/>
      <c r="K1262" s="30"/>
      <c r="L1262" s="30"/>
      <c r="M1262" s="40"/>
      <c r="N1262" s="40"/>
      <c r="O1262" s="40"/>
      <c r="P1262" s="31"/>
      <c r="Q1262" s="40"/>
      <c r="R1262" s="31"/>
    </row>
    <row r="1263" spans="1:18" s="34" customFormat="1">
      <c r="A1263" s="29"/>
      <c r="B1263" s="29"/>
      <c r="C1263" s="29"/>
      <c r="D1263" s="29"/>
      <c r="E1263" s="29"/>
      <c r="F1263" s="29"/>
      <c r="G1263" s="29"/>
      <c r="H1263" s="29"/>
      <c r="I1263" s="30"/>
      <c r="J1263" s="30"/>
      <c r="K1263" s="30"/>
      <c r="L1263" s="30"/>
      <c r="M1263" s="40"/>
      <c r="N1263" s="40"/>
      <c r="O1263" s="40"/>
      <c r="P1263" s="31"/>
      <c r="Q1263" s="40"/>
      <c r="R1263" s="31"/>
    </row>
    <row r="1264" spans="1:18" s="34" customFormat="1">
      <c r="A1264" s="29"/>
      <c r="B1264" s="29"/>
      <c r="C1264" s="29"/>
      <c r="D1264" s="29"/>
      <c r="E1264" s="29"/>
      <c r="F1264" s="29"/>
      <c r="G1264" s="29"/>
      <c r="H1264" s="29"/>
      <c r="I1264" s="30"/>
      <c r="J1264" s="30"/>
      <c r="K1264" s="30"/>
      <c r="L1264" s="30"/>
      <c r="M1264" s="40"/>
      <c r="N1264" s="40"/>
      <c r="O1264" s="40"/>
      <c r="P1264" s="31"/>
      <c r="Q1264" s="40"/>
      <c r="R1264" s="31"/>
    </row>
    <row r="1265" spans="1:18" s="34" customFormat="1">
      <c r="A1265" s="29"/>
      <c r="B1265" s="29"/>
      <c r="C1265" s="29"/>
      <c r="D1265" s="29"/>
      <c r="E1265" s="29"/>
      <c r="F1265" s="29"/>
      <c r="G1265" s="29"/>
      <c r="H1265" s="29"/>
      <c r="I1265" s="30"/>
      <c r="J1265" s="30"/>
      <c r="K1265" s="30"/>
      <c r="L1265" s="30"/>
      <c r="M1265" s="40"/>
      <c r="N1265" s="40"/>
      <c r="O1265" s="40"/>
      <c r="P1265" s="31"/>
      <c r="Q1265" s="40"/>
      <c r="R1265" s="31"/>
    </row>
    <row r="1266" spans="1:18" s="34" customFormat="1">
      <c r="A1266" s="29"/>
      <c r="B1266" s="29"/>
      <c r="C1266" s="29"/>
      <c r="D1266" s="29"/>
      <c r="E1266" s="29"/>
      <c r="F1266" s="29"/>
      <c r="G1266" s="29"/>
      <c r="H1266" s="29"/>
      <c r="I1266" s="30"/>
      <c r="J1266" s="30"/>
      <c r="K1266" s="30"/>
      <c r="L1266" s="30"/>
      <c r="M1266" s="40"/>
      <c r="N1266" s="40"/>
      <c r="O1266" s="40"/>
      <c r="P1266" s="31"/>
      <c r="Q1266" s="40"/>
      <c r="R1266" s="31"/>
    </row>
    <row r="1267" spans="1:18" s="34" customFormat="1">
      <c r="A1267" s="29"/>
      <c r="B1267" s="29"/>
      <c r="C1267" s="29"/>
      <c r="D1267" s="29"/>
      <c r="E1267" s="29"/>
      <c r="F1267" s="29"/>
      <c r="G1267" s="29"/>
      <c r="H1267" s="29"/>
      <c r="I1267" s="30"/>
      <c r="J1267" s="30"/>
      <c r="K1267" s="30"/>
      <c r="L1267" s="30"/>
      <c r="M1267" s="40"/>
      <c r="N1267" s="40"/>
      <c r="O1267" s="40"/>
      <c r="P1267" s="31"/>
      <c r="Q1267" s="40"/>
      <c r="R1267" s="31"/>
    </row>
    <row r="1268" spans="1:18" s="34" customFormat="1">
      <c r="A1268" s="29"/>
      <c r="B1268" s="29"/>
      <c r="C1268" s="29"/>
      <c r="D1268" s="29"/>
      <c r="E1268" s="29"/>
      <c r="F1268" s="29"/>
      <c r="G1268" s="29"/>
      <c r="H1268" s="29"/>
      <c r="I1268" s="30"/>
      <c r="J1268" s="30"/>
      <c r="K1268" s="30"/>
      <c r="L1268" s="30"/>
      <c r="M1268" s="40"/>
      <c r="N1268" s="40"/>
      <c r="O1268" s="40"/>
      <c r="P1268" s="31"/>
      <c r="Q1268" s="40"/>
      <c r="R1268" s="31"/>
    </row>
    <row r="1269" spans="1:18" s="34" customFormat="1">
      <c r="A1269" s="29"/>
      <c r="B1269" s="29"/>
      <c r="C1269" s="29"/>
      <c r="D1269" s="29"/>
      <c r="E1269" s="29"/>
      <c r="F1269" s="29"/>
      <c r="G1269" s="29"/>
      <c r="H1269" s="29"/>
      <c r="I1269" s="30"/>
      <c r="J1269" s="30"/>
      <c r="K1269" s="30"/>
      <c r="L1269" s="30"/>
      <c r="M1269" s="40"/>
      <c r="N1269" s="40"/>
      <c r="O1269" s="40"/>
      <c r="P1269" s="31"/>
      <c r="Q1269" s="40"/>
      <c r="R1269" s="31"/>
    </row>
    <row r="1270" spans="1:18" s="34" customFormat="1">
      <c r="A1270" s="29"/>
      <c r="B1270" s="29"/>
      <c r="C1270" s="29"/>
      <c r="D1270" s="29"/>
      <c r="E1270" s="29"/>
      <c r="F1270" s="29"/>
      <c r="G1270" s="29"/>
      <c r="H1270" s="29"/>
      <c r="I1270" s="30"/>
      <c r="J1270" s="30"/>
      <c r="K1270" s="30"/>
      <c r="L1270" s="30"/>
      <c r="M1270" s="40"/>
      <c r="N1270" s="40"/>
      <c r="O1270" s="40"/>
      <c r="P1270" s="31"/>
      <c r="Q1270" s="40"/>
      <c r="R1270" s="31"/>
    </row>
    <row r="1271" spans="1:18" s="34" customFormat="1">
      <c r="A1271" s="29"/>
      <c r="B1271" s="29"/>
      <c r="C1271" s="29"/>
      <c r="D1271" s="29"/>
      <c r="E1271" s="29"/>
      <c r="F1271" s="29"/>
      <c r="G1271" s="29"/>
      <c r="H1271" s="29"/>
      <c r="I1271" s="30"/>
      <c r="J1271" s="30"/>
      <c r="K1271" s="30"/>
      <c r="L1271" s="30"/>
      <c r="M1271" s="40"/>
      <c r="N1271" s="40"/>
      <c r="O1271" s="40"/>
      <c r="P1271" s="31"/>
      <c r="Q1271" s="40"/>
      <c r="R1271" s="31"/>
    </row>
    <row r="1272" spans="1:18" s="34" customFormat="1">
      <c r="A1272" s="29"/>
      <c r="B1272" s="29"/>
      <c r="C1272" s="29"/>
      <c r="D1272" s="29"/>
      <c r="E1272" s="29"/>
      <c r="F1272" s="29"/>
      <c r="G1272" s="29"/>
      <c r="H1272" s="29"/>
      <c r="I1272" s="30"/>
      <c r="J1272" s="30"/>
      <c r="K1272" s="30"/>
      <c r="L1272" s="30"/>
      <c r="M1272" s="40"/>
      <c r="N1272" s="40"/>
      <c r="O1272" s="40"/>
      <c r="P1272" s="31"/>
      <c r="Q1272" s="40"/>
      <c r="R1272" s="31"/>
    </row>
    <row r="1273" spans="1:18" s="34" customFormat="1">
      <c r="A1273" s="29"/>
      <c r="B1273" s="29"/>
      <c r="C1273" s="29"/>
      <c r="D1273" s="29"/>
      <c r="E1273" s="29"/>
      <c r="F1273" s="29"/>
      <c r="G1273" s="29"/>
      <c r="H1273" s="29"/>
      <c r="I1273" s="30"/>
      <c r="J1273" s="30"/>
      <c r="K1273" s="30"/>
      <c r="L1273" s="30"/>
      <c r="M1273" s="40"/>
      <c r="N1273" s="40"/>
      <c r="O1273" s="40"/>
      <c r="P1273" s="31"/>
      <c r="Q1273" s="40"/>
      <c r="R1273" s="31"/>
    </row>
    <row r="1274" spans="1:18" s="34" customFormat="1">
      <c r="A1274" s="29"/>
      <c r="B1274" s="29"/>
      <c r="C1274" s="29"/>
      <c r="D1274" s="29"/>
      <c r="E1274" s="29"/>
      <c r="F1274" s="29"/>
      <c r="G1274" s="29"/>
      <c r="H1274" s="29"/>
      <c r="I1274" s="30"/>
      <c r="J1274" s="30"/>
      <c r="K1274" s="30"/>
      <c r="L1274" s="30"/>
      <c r="M1274" s="40"/>
      <c r="N1274" s="40"/>
      <c r="O1274" s="40"/>
      <c r="P1274" s="31"/>
      <c r="Q1274" s="40"/>
      <c r="R1274" s="31"/>
    </row>
    <row r="1275" spans="1:18" s="34" customFormat="1">
      <c r="A1275" s="29"/>
      <c r="B1275" s="29"/>
      <c r="C1275" s="29"/>
      <c r="D1275" s="29"/>
      <c r="E1275" s="29"/>
      <c r="F1275" s="29"/>
      <c r="G1275" s="29"/>
      <c r="H1275" s="29"/>
      <c r="I1275" s="30"/>
      <c r="J1275" s="30"/>
      <c r="K1275" s="30"/>
      <c r="L1275" s="30"/>
      <c r="M1275" s="40"/>
      <c r="N1275" s="40"/>
      <c r="O1275" s="40"/>
      <c r="P1275" s="31"/>
      <c r="Q1275" s="40"/>
      <c r="R1275" s="31"/>
    </row>
    <row r="1276" spans="1:18" s="34" customFormat="1">
      <c r="A1276" s="29"/>
      <c r="B1276" s="29"/>
      <c r="C1276" s="29"/>
      <c r="D1276" s="29"/>
      <c r="E1276" s="29"/>
      <c r="F1276" s="29"/>
      <c r="G1276" s="29"/>
      <c r="H1276" s="29"/>
      <c r="I1276" s="30"/>
      <c r="J1276" s="30"/>
      <c r="K1276" s="30"/>
      <c r="L1276" s="30"/>
      <c r="M1276" s="40"/>
      <c r="N1276" s="40"/>
      <c r="O1276" s="40"/>
      <c r="P1276" s="31"/>
      <c r="Q1276" s="40"/>
      <c r="R1276" s="31"/>
    </row>
    <row r="1277" spans="1:18" s="34" customFormat="1">
      <c r="A1277" s="29"/>
      <c r="B1277" s="29"/>
      <c r="C1277" s="29"/>
      <c r="D1277" s="29"/>
      <c r="E1277" s="29"/>
      <c r="F1277" s="29"/>
      <c r="G1277" s="29"/>
      <c r="H1277" s="29"/>
      <c r="I1277" s="30"/>
      <c r="J1277" s="30"/>
      <c r="K1277" s="30"/>
      <c r="L1277" s="30"/>
      <c r="M1277" s="40"/>
      <c r="N1277" s="40"/>
      <c r="O1277" s="40"/>
      <c r="P1277" s="31"/>
      <c r="Q1277" s="40"/>
      <c r="R1277" s="31"/>
    </row>
    <row r="1278" spans="1:18" s="34" customFormat="1">
      <c r="A1278" s="29"/>
      <c r="B1278" s="29"/>
      <c r="C1278" s="29"/>
      <c r="D1278" s="29"/>
      <c r="E1278" s="29"/>
      <c r="F1278" s="29"/>
      <c r="G1278" s="29"/>
      <c r="H1278" s="29"/>
      <c r="I1278" s="30"/>
      <c r="J1278" s="30"/>
      <c r="K1278" s="30"/>
      <c r="L1278" s="30"/>
      <c r="M1278" s="40"/>
      <c r="N1278" s="40"/>
      <c r="O1278" s="40"/>
      <c r="P1278" s="31"/>
      <c r="Q1278" s="40"/>
      <c r="R1278" s="31"/>
    </row>
    <row r="1279" spans="1:18" s="34" customFormat="1">
      <c r="A1279" s="29"/>
      <c r="B1279" s="29"/>
      <c r="C1279" s="29"/>
      <c r="D1279" s="29"/>
      <c r="E1279" s="29"/>
      <c r="F1279" s="29"/>
      <c r="G1279" s="29"/>
      <c r="H1279" s="29"/>
      <c r="I1279" s="30"/>
      <c r="J1279" s="30"/>
      <c r="K1279" s="30"/>
      <c r="L1279" s="30"/>
      <c r="M1279" s="40"/>
      <c r="N1279" s="40"/>
      <c r="O1279" s="40"/>
      <c r="P1279" s="31"/>
      <c r="Q1279" s="40"/>
      <c r="R1279" s="31"/>
    </row>
    <row r="1280" spans="1:18" s="34" customFormat="1">
      <c r="A1280" s="29"/>
      <c r="B1280" s="29"/>
      <c r="C1280" s="29"/>
      <c r="D1280" s="29"/>
      <c r="E1280" s="29"/>
      <c r="F1280" s="29"/>
      <c r="G1280" s="29"/>
      <c r="H1280" s="29"/>
      <c r="I1280" s="30"/>
      <c r="J1280" s="30"/>
      <c r="K1280" s="30"/>
      <c r="L1280" s="30"/>
      <c r="M1280" s="40"/>
      <c r="N1280" s="40"/>
      <c r="O1280" s="40"/>
      <c r="P1280" s="31"/>
      <c r="Q1280" s="40"/>
      <c r="R1280" s="31"/>
    </row>
    <row r="1281" spans="1:18" s="34" customFormat="1">
      <c r="A1281" s="29"/>
      <c r="B1281" s="29"/>
      <c r="C1281" s="29"/>
      <c r="D1281" s="29"/>
      <c r="E1281" s="29"/>
      <c r="F1281" s="29"/>
      <c r="G1281" s="29"/>
      <c r="H1281" s="29"/>
      <c r="I1281" s="30"/>
      <c r="J1281" s="30"/>
      <c r="K1281" s="30"/>
      <c r="L1281" s="30"/>
      <c r="M1281" s="40"/>
      <c r="N1281" s="40"/>
      <c r="O1281" s="40"/>
      <c r="P1281" s="31"/>
      <c r="Q1281" s="40"/>
      <c r="R1281" s="31"/>
    </row>
    <row r="1282" spans="1:18" s="34" customFormat="1">
      <c r="A1282" s="29"/>
      <c r="B1282" s="29"/>
      <c r="C1282" s="29"/>
      <c r="D1282" s="29"/>
      <c r="E1282" s="29"/>
      <c r="F1282" s="29"/>
      <c r="G1282" s="29"/>
      <c r="H1282" s="29"/>
      <c r="I1282" s="30"/>
      <c r="J1282" s="30"/>
      <c r="K1282" s="30"/>
      <c r="L1282" s="30"/>
      <c r="M1282" s="40"/>
      <c r="N1282" s="40"/>
      <c r="O1282" s="40"/>
      <c r="P1282" s="31"/>
      <c r="Q1282" s="40"/>
      <c r="R1282" s="31"/>
    </row>
    <row r="1283" spans="1:18" s="34" customFormat="1">
      <c r="A1283" s="29"/>
      <c r="B1283" s="29"/>
      <c r="C1283" s="29"/>
      <c r="D1283" s="29"/>
      <c r="E1283" s="29"/>
      <c r="F1283" s="29"/>
      <c r="G1283" s="29"/>
      <c r="H1283" s="29"/>
      <c r="I1283" s="30"/>
      <c r="J1283" s="30"/>
      <c r="K1283" s="30"/>
      <c r="L1283" s="30"/>
      <c r="M1283" s="40"/>
      <c r="N1283" s="40"/>
      <c r="O1283" s="40"/>
      <c r="P1283" s="31"/>
      <c r="Q1283" s="40"/>
      <c r="R1283" s="31"/>
    </row>
    <row r="1284" spans="1:18" s="34" customFormat="1">
      <c r="A1284" s="29"/>
      <c r="B1284" s="29"/>
      <c r="C1284" s="29"/>
      <c r="D1284" s="29"/>
      <c r="E1284" s="29"/>
      <c r="F1284" s="29"/>
      <c r="G1284" s="29"/>
      <c r="H1284" s="29"/>
      <c r="I1284" s="30"/>
      <c r="J1284" s="30"/>
      <c r="K1284" s="30"/>
      <c r="L1284" s="30"/>
      <c r="M1284" s="40"/>
      <c r="N1284" s="40"/>
      <c r="O1284" s="40"/>
      <c r="P1284" s="31"/>
      <c r="Q1284" s="40"/>
      <c r="R1284" s="31"/>
    </row>
    <row r="1285" spans="1:18" s="34" customFormat="1">
      <c r="A1285" s="29"/>
      <c r="B1285" s="29"/>
      <c r="C1285" s="29"/>
      <c r="D1285" s="29"/>
      <c r="E1285" s="29"/>
      <c r="F1285" s="29"/>
      <c r="G1285" s="29"/>
      <c r="H1285" s="29"/>
      <c r="I1285" s="30"/>
      <c r="J1285" s="30"/>
      <c r="K1285" s="30"/>
      <c r="L1285" s="30"/>
      <c r="M1285" s="40"/>
      <c r="N1285" s="40"/>
      <c r="O1285" s="40"/>
      <c r="P1285" s="31"/>
      <c r="Q1285" s="40"/>
      <c r="R1285" s="31"/>
    </row>
    <row r="1286" spans="1:18" s="34" customFormat="1">
      <c r="A1286" s="29"/>
      <c r="B1286" s="29"/>
      <c r="C1286" s="29"/>
      <c r="D1286" s="29"/>
      <c r="E1286" s="29"/>
      <c r="F1286" s="29"/>
      <c r="G1286" s="29"/>
      <c r="H1286" s="29"/>
      <c r="I1286" s="30"/>
      <c r="J1286" s="30"/>
      <c r="K1286" s="30"/>
      <c r="L1286" s="30"/>
      <c r="M1286" s="40"/>
      <c r="N1286" s="40"/>
      <c r="O1286" s="40"/>
      <c r="P1286" s="31"/>
      <c r="Q1286" s="40"/>
      <c r="R1286" s="31"/>
    </row>
    <row r="1287" spans="1:18" s="34" customFormat="1">
      <c r="A1287" s="29"/>
      <c r="B1287" s="29"/>
      <c r="C1287" s="29"/>
      <c r="D1287" s="29"/>
      <c r="E1287" s="29"/>
      <c r="F1287" s="29"/>
      <c r="G1287" s="29"/>
      <c r="H1287" s="29"/>
      <c r="I1287" s="30"/>
      <c r="J1287" s="30"/>
      <c r="K1287" s="30"/>
      <c r="L1287" s="30"/>
      <c r="M1287" s="40"/>
      <c r="N1287" s="40"/>
      <c r="O1287" s="40"/>
      <c r="P1287" s="31"/>
      <c r="Q1287" s="40"/>
      <c r="R1287" s="31"/>
    </row>
    <row r="1288" spans="1:18" s="34" customFormat="1">
      <c r="A1288" s="29"/>
      <c r="B1288" s="29"/>
      <c r="C1288" s="29"/>
      <c r="D1288" s="29"/>
      <c r="E1288" s="29"/>
      <c r="F1288" s="29"/>
      <c r="G1288" s="29"/>
      <c r="H1288" s="29"/>
      <c r="I1288" s="30"/>
      <c r="J1288" s="30"/>
      <c r="K1288" s="30"/>
      <c r="L1288" s="30"/>
      <c r="M1288" s="40"/>
      <c r="N1288" s="40"/>
      <c r="O1288" s="40"/>
      <c r="P1288" s="31"/>
      <c r="Q1288" s="40"/>
      <c r="R1288" s="31"/>
    </row>
    <row r="1289" spans="1:18" s="34" customFormat="1">
      <c r="A1289" s="29"/>
      <c r="B1289" s="29"/>
      <c r="C1289" s="29"/>
      <c r="D1289" s="29"/>
      <c r="E1289" s="29"/>
      <c r="F1289" s="29"/>
      <c r="G1289" s="29"/>
      <c r="H1289" s="29"/>
      <c r="I1289" s="30"/>
      <c r="J1289" s="30"/>
      <c r="K1289" s="30"/>
      <c r="L1289" s="30"/>
      <c r="M1289" s="40"/>
      <c r="N1289" s="40"/>
      <c r="O1289" s="40"/>
      <c r="P1289" s="31"/>
      <c r="Q1289" s="40"/>
      <c r="R1289" s="31"/>
    </row>
    <row r="1290" spans="1:18" s="34" customFormat="1">
      <c r="A1290" s="29"/>
      <c r="B1290" s="29"/>
      <c r="C1290" s="29"/>
      <c r="D1290" s="29"/>
      <c r="E1290" s="29"/>
      <c r="F1290" s="29"/>
      <c r="G1290" s="29"/>
      <c r="H1290" s="29"/>
      <c r="I1290" s="30"/>
      <c r="J1290" s="30"/>
      <c r="K1290" s="30"/>
      <c r="L1290" s="30"/>
      <c r="M1290" s="40"/>
      <c r="N1290" s="40"/>
      <c r="O1290" s="40"/>
      <c r="P1290" s="31"/>
      <c r="Q1290" s="40"/>
      <c r="R1290" s="31"/>
    </row>
    <row r="1291" spans="1:18" s="34" customFormat="1">
      <c r="A1291" s="29"/>
      <c r="B1291" s="29"/>
      <c r="C1291" s="29"/>
      <c r="D1291" s="29"/>
      <c r="E1291" s="29"/>
      <c r="F1291" s="29"/>
      <c r="G1291" s="29"/>
      <c r="H1291" s="29"/>
      <c r="I1291" s="30"/>
      <c r="J1291" s="30"/>
      <c r="K1291" s="30"/>
      <c r="L1291" s="30"/>
      <c r="M1291" s="40"/>
      <c r="N1291" s="40"/>
      <c r="O1291" s="40"/>
      <c r="P1291" s="31"/>
      <c r="Q1291" s="40"/>
      <c r="R1291" s="31"/>
    </row>
    <row r="1292" spans="1:18" s="34" customFormat="1">
      <c r="A1292" s="29"/>
      <c r="B1292" s="29"/>
      <c r="C1292" s="29"/>
      <c r="D1292" s="29"/>
      <c r="E1292" s="29"/>
      <c r="F1292" s="29"/>
      <c r="G1292" s="29"/>
      <c r="H1292" s="29"/>
      <c r="I1292" s="30"/>
      <c r="J1292" s="30"/>
      <c r="K1292" s="30"/>
      <c r="L1292" s="30"/>
      <c r="M1292" s="40"/>
      <c r="N1292" s="40"/>
      <c r="O1292" s="40"/>
      <c r="P1292" s="31"/>
      <c r="Q1292" s="40"/>
      <c r="R1292" s="31"/>
    </row>
    <row r="1293" spans="1:18" s="34" customFormat="1">
      <c r="A1293" s="29"/>
      <c r="B1293" s="29"/>
      <c r="C1293" s="29"/>
      <c r="D1293" s="29"/>
      <c r="E1293" s="29"/>
      <c r="F1293" s="29"/>
      <c r="G1293" s="29"/>
      <c r="H1293" s="29"/>
      <c r="I1293" s="30"/>
      <c r="J1293" s="30"/>
      <c r="K1293" s="30"/>
      <c r="L1293" s="30"/>
      <c r="M1293" s="40"/>
      <c r="N1293" s="40"/>
      <c r="O1293" s="40"/>
      <c r="P1293" s="31"/>
      <c r="Q1293" s="40"/>
      <c r="R1293" s="31"/>
    </row>
    <row r="1294" spans="1:18" s="34" customFormat="1">
      <c r="A1294" s="29"/>
      <c r="B1294" s="29"/>
      <c r="C1294" s="29"/>
      <c r="D1294" s="29"/>
      <c r="E1294" s="29"/>
      <c r="F1294" s="29"/>
      <c r="G1294" s="29"/>
      <c r="H1294" s="29"/>
      <c r="I1294" s="30"/>
      <c r="J1294" s="30"/>
      <c r="K1294" s="30"/>
      <c r="L1294" s="30"/>
      <c r="M1294" s="40"/>
      <c r="N1294" s="40"/>
      <c r="O1294" s="40"/>
      <c r="P1294" s="31"/>
      <c r="Q1294" s="40"/>
      <c r="R1294" s="31"/>
    </row>
    <row r="1295" spans="1:18" s="34" customFormat="1">
      <c r="A1295" s="29"/>
      <c r="B1295" s="29"/>
      <c r="C1295" s="29"/>
      <c r="D1295" s="29"/>
      <c r="E1295" s="29"/>
      <c r="F1295" s="29"/>
      <c r="G1295" s="29"/>
      <c r="H1295" s="29"/>
      <c r="I1295" s="30"/>
      <c r="J1295" s="30"/>
      <c r="K1295" s="30"/>
      <c r="L1295" s="30"/>
      <c r="M1295" s="40"/>
      <c r="N1295" s="40"/>
      <c r="O1295" s="40"/>
      <c r="P1295" s="31"/>
      <c r="Q1295" s="40"/>
      <c r="R1295" s="31"/>
    </row>
    <row r="1296" spans="1:18" s="34" customFormat="1">
      <c r="A1296" s="29"/>
      <c r="B1296" s="29"/>
      <c r="C1296" s="29"/>
      <c r="D1296" s="29"/>
      <c r="E1296" s="29"/>
      <c r="F1296" s="29"/>
      <c r="G1296" s="29"/>
      <c r="H1296" s="29"/>
      <c r="I1296" s="30"/>
      <c r="J1296" s="30"/>
      <c r="K1296" s="30"/>
      <c r="L1296" s="30"/>
      <c r="M1296" s="40"/>
      <c r="N1296" s="40"/>
      <c r="O1296" s="40"/>
      <c r="P1296" s="31"/>
      <c r="Q1296" s="40"/>
      <c r="R1296" s="31"/>
    </row>
    <row r="1297" spans="1:18" s="34" customFormat="1">
      <c r="A1297" s="29"/>
      <c r="B1297" s="29"/>
      <c r="C1297" s="29"/>
      <c r="D1297" s="29"/>
      <c r="E1297" s="29"/>
      <c r="F1297" s="29"/>
      <c r="G1297" s="29"/>
      <c r="H1297" s="29"/>
      <c r="I1297" s="30"/>
      <c r="J1297" s="30"/>
      <c r="K1297" s="30"/>
      <c r="L1297" s="30"/>
      <c r="M1297" s="40"/>
      <c r="N1297" s="40"/>
      <c r="O1297" s="40"/>
      <c r="P1297" s="31"/>
      <c r="Q1297" s="40"/>
      <c r="R1297" s="31"/>
    </row>
    <row r="1298" spans="1:18" s="34" customFormat="1">
      <c r="A1298" s="29"/>
      <c r="B1298" s="29"/>
      <c r="C1298" s="29"/>
      <c r="D1298" s="29"/>
      <c r="E1298" s="29"/>
      <c r="F1298" s="29"/>
      <c r="G1298" s="29"/>
      <c r="H1298" s="29"/>
      <c r="I1298" s="30"/>
      <c r="J1298" s="30"/>
      <c r="K1298" s="30"/>
      <c r="L1298" s="30"/>
      <c r="M1298" s="40"/>
      <c r="N1298" s="40"/>
      <c r="O1298" s="40"/>
      <c r="P1298" s="31"/>
      <c r="Q1298" s="40"/>
      <c r="R1298" s="31"/>
    </row>
    <row r="1299" spans="1:18" s="34" customFormat="1">
      <c r="A1299" s="29"/>
      <c r="B1299" s="29"/>
      <c r="C1299" s="29"/>
      <c r="D1299" s="29"/>
      <c r="E1299" s="29"/>
      <c r="F1299" s="29"/>
      <c r="G1299" s="29"/>
      <c r="H1299" s="29"/>
      <c r="I1299" s="30"/>
      <c r="J1299" s="30"/>
      <c r="K1299" s="30"/>
      <c r="L1299" s="30"/>
      <c r="M1299" s="40"/>
      <c r="N1299" s="40"/>
      <c r="O1299" s="40"/>
      <c r="P1299" s="31"/>
      <c r="Q1299" s="40"/>
      <c r="R1299" s="31"/>
    </row>
    <row r="1300" spans="1:18" s="34" customFormat="1">
      <c r="A1300" s="29"/>
      <c r="B1300" s="29"/>
      <c r="C1300" s="29"/>
      <c r="D1300" s="29"/>
      <c r="E1300" s="29"/>
      <c r="F1300" s="29"/>
      <c r="G1300" s="29"/>
      <c r="H1300" s="29"/>
      <c r="I1300" s="30"/>
      <c r="J1300" s="30"/>
      <c r="K1300" s="30"/>
      <c r="L1300" s="30"/>
      <c r="M1300" s="40"/>
      <c r="N1300" s="40"/>
      <c r="O1300" s="40"/>
      <c r="P1300" s="31"/>
      <c r="Q1300" s="40"/>
      <c r="R1300" s="31"/>
    </row>
    <row r="1301" spans="1:18" s="34" customFormat="1">
      <c r="A1301" s="29"/>
      <c r="B1301" s="29"/>
      <c r="C1301" s="29"/>
      <c r="D1301" s="29"/>
      <c r="E1301" s="29"/>
      <c r="F1301" s="29"/>
      <c r="G1301" s="29"/>
      <c r="H1301" s="29"/>
      <c r="I1301" s="30"/>
      <c r="J1301" s="30"/>
      <c r="K1301" s="30"/>
      <c r="L1301" s="30"/>
      <c r="M1301" s="40"/>
      <c r="N1301" s="40"/>
      <c r="O1301" s="40"/>
      <c r="P1301" s="31"/>
      <c r="Q1301" s="40"/>
      <c r="R1301" s="31"/>
    </row>
    <row r="1302" spans="1:18" s="34" customFormat="1">
      <c r="A1302" s="29"/>
      <c r="B1302" s="29"/>
      <c r="C1302" s="29"/>
      <c r="D1302" s="29"/>
      <c r="E1302" s="29"/>
      <c r="F1302" s="29"/>
      <c r="G1302" s="29"/>
      <c r="H1302" s="29"/>
      <c r="I1302" s="30"/>
      <c r="J1302" s="30"/>
      <c r="K1302" s="30"/>
      <c r="L1302" s="30"/>
      <c r="M1302" s="40"/>
      <c r="N1302" s="40"/>
      <c r="O1302" s="40"/>
      <c r="P1302" s="31"/>
      <c r="Q1302" s="40"/>
      <c r="R1302" s="31"/>
    </row>
    <row r="1303" spans="1:18" s="34" customFormat="1">
      <c r="A1303" s="29"/>
      <c r="B1303" s="29"/>
      <c r="C1303" s="29"/>
      <c r="D1303" s="29"/>
      <c r="E1303" s="29"/>
      <c r="F1303" s="29"/>
      <c r="G1303" s="29"/>
      <c r="H1303" s="29"/>
      <c r="I1303" s="30"/>
      <c r="J1303" s="30"/>
      <c r="K1303" s="30"/>
      <c r="L1303" s="30"/>
      <c r="M1303" s="40"/>
      <c r="N1303" s="40"/>
      <c r="O1303" s="40"/>
      <c r="P1303" s="31"/>
      <c r="Q1303" s="40"/>
      <c r="R1303" s="31"/>
    </row>
    <row r="1304" spans="1:18" s="34" customFormat="1">
      <c r="A1304" s="29"/>
      <c r="B1304" s="29"/>
      <c r="C1304" s="29"/>
      <c r="D1304" s="29"/>
      <c r="E1304" s="29"/>
      <c r="F1304" s="29"/>
      <c r="G1304" s="29"/>
      <c r="H1304" s="29"/>
      <c r="I1304" s="30"/>
      <c r="J1304" s="30"/>
      <c r="K1304" s="30"/>
      <c r="L1304" s="30"/>
      <c r="M1304" s="40"/>
      <c r="N1304" s="40"/>
      <c r="O1304" s="40"/>
      <c r="P1304" s="31"/>
      <c r="Q1304" s="40"/>
      <c r="R1304" s="31"/>
    </row>
    <row r="1305" spans="1:18" s="34" customFormat="1">
      <c r="A1305" s="29"/>
      <c r="B1305" s="29"/>
      <c r="C1305" s="29"/>
      <c r="D1305" s="29"/>
      <c r="E1305" s="29"/>
      <c r="F1305" s="29"/>
      <c r="G1305" s="29"/>
      <c r="H1305" s="29"/>
      <c r="I1305" s="30"/>
      <c r="J1305" s="30"/>
      <c r="K1305" s="30"/>
      <c r="L1305" s="30"/>
      <c r="M1305" s="40"/>
      <c r="N1305" s="40"/>
      <c r="O1305" s="40"/>
      <c r="P1305" s="31"/>
      <c r="Q1305" s="40"/>
      <c r="R1305" s="31"/>
    </row>
    <row r="1306" spans="1:18" s="34" customFormat="1">
      <c r="A1306" s="29"/>
      <c r="B1306" s="29"/>
      <c r="C1306" s="29"/>
      <c r="D1306" s="29"/>
      <c r="E1306" s="29"/>
      <c r="F1306" s="29"/>
      <c r="G1306" s="29"/>
      <c r="H1306" s="29"/>
      <c r="I1306" s="30"/>
      <c r="J1306" s="30"/>
      <c r="K1306" s="30"/>
      <c r="L1306" s="30"/>
      <c r="M1306" s="40"/>
      <c r="N1306" s="40"/>
      <c r="O1306" s="40"/>
      <c r="P1306" s="31"/>
      <c r="Q1306" s="40"/>
      <c r="R1306" s="31"/>
    </row>
    <row r="1307" spans="1:18" s="34" customFormat="1">
      <c r="A1307" s="29"/>
      <c r="B1307" s="29"/>
      <c r="C1307" s="29"/>
      <c r="D1307" s="29"/>
      <c r="E1307" s="29"/>
      <c r="F1307" s="29"/>
      <c r="G1307" s="29"/>
      <c r="H1307" s="29"/>
      <c r="I1307" s="30"/>
      <c r="J1307" s="30"/>
      <c r="K1307" s="30"/>
      <c r="L1307" s="30"/>
      <c r="M1307" s="40"/>
      <c r="N1307" s="40"/>
      <c r="O1307" s="40"/>
      <c r="P1307" s="31"/>
      <c r="Q1307" s="40"/>
      <c r="R1307" s="31"/>
    </row>
    <row r="1308" spans="1:18" s="34" customFormat="1">
      <c r="A1308" s="29"/>
      <c r="B1308" s="29"/>
      <c r="C1308" s="29"/>
      <c r="D1308" s="29"/>
      <c r="E1308" s="29"/>
      <c r="F1308" s="29"/>
      <c r="G1308" s="29"/>
      <c r="H1308" s="29"/>
      <c r="I1308" s="30"/>
      <c r="J1308" s="30"/>
      <c r="K1308" s="30"/>
      <c r="L1308" s="30"/>
      <c r="M1308" s="40"/>
      <c r="N1308" s="40"/>
      <c r="O1308" s="40"/>
      <c r="P1308" s="31"/>
      <c r="Q1308" s="40"/>
      <c r="R1308" s="31"/>
    </row>
    <row r="1309" spans="1:18" s="34" customFormat="1">
      <c r="A1309" s="29"/>
      <c r="B1309" s="29"/>
      <c r="C1309" s="29"/>
      <c r="D1309" s="29"/>
      <c r="E1309" s="29"/>
      <c r="F1309" s="29"/>
      <c r="G1309" s="29"/>
      <c r="H1309" s="29"/>
      <c r="I1309" s="30"/>
      <c r="J1309" s="30"/>
      <c r="K1309" s="30"/>
      <c r="L1309" s="30"/>
      <c r="M1309" s="40"/>
      <c r="N1309" s="40"/>
      <c r="O1309" s="40"/>
      <c r="P1309" s="31"/>
      <c r="Q1309" s="40"/>
      <c r="R1309" s="31"/>
    </row>
    <row r="1310" spans="1:18" s="34" customFormat="1">
      <c r="A1310" s="29"/>
      <c r="B1310" s="29"/>
      <c r="C1310" s="29"/>
      <c r="D1310" s="29"/>
      <c r="E1310" s="29"/>
      <c r="F1310" s="29"/>
      <c r="G1310" s="29"/>
      <c r="H1310" s="29"/>
      <c r="I1310" s="30"/>
      <c r="J1310" s="30"/>
      <c r="K1310" s="30"/>
      <c r="L1310" s="30"/>
      <c r="M1310" s="40"/>
      <c r="N1310" s="40"/>
      <c r="O1310" s="40"/>
      <c r="P1310" s="31"/>
      <c r="Q1310" s="40"/>
      <c r="R1310" s="31"/>
    </row>
    <row r="1311" spans="1:18" s="34" customFormat="1">
      <c r="A1311" s="29"/>
      <c r="B1311" s="29"/>
      <c r="C1311" s="29"/>
      <c r="D1311" s="29"/>
      <c r="E1311" s="29"/>
      <c r="F1311" s="29"/>
      <c r="G1311" s="29"/>
      <c r="H1311" s="29"/>
      <c r="I1311" s="30"/>
      <c r="J1311" s="30"/>
      <c r="K1311" s="30"/>
      <c r="L1311" s="30"/>
      <c r="M1311" s="40"/>
      <c r="N1311" s="40"/>
      <c r="O1311" s="40"/>
      <c r="P1311" s="31"/>
      <c r="Q1311" s="40"/>
      <c r="R1311" s="31"/>
    </row>
    <row r="1312" spans="1:18" s="34" customFormat="1">
      <c r="A1312" s="29"/>
      <c r="B1312" s="29"/>
      <c r="C1312" s="29"/>
      <c r="D1312" s="29"/>
      <c r="E1312" s="29"/>
      <c r="F1312" s="29"/>
      <c r="G1312" s="29"/>
      <c r="H1312" s="29"/>
      <c r="I1312" s="30"/>
      <c r="J1312" s="30"/>
      <c r="K1312" s="30"/>
      <c r="L1312" s="30"/>
      <c r="M1312" s="40"/>
      <c r="N1312" s="40"/>
      <c r="O1312" s="40"/>
      <c r="P1312" s="31"/>
      <c r="Q1312" s="40"/>
      <c r="R1312" s="31"/>
    </row>
    <row r="1313" spans="1:18" s="34" customFormat="1">
      <c r="A1313" s="29"/>
      <c r="B1313" s="29"/>
      <c r="C1313" s="29"/>
      <c r="D1313" s="29"/>
      <c r="E1313" s="29"/>
      <c r="F1313" s="29"/>
      <c r="G1313" s="29"/>
      <c r="H1313" s="29"/>
      <c r="I1313" s="30"/>
      <c r="J1313" s="30"/>
      <c r="K1313" s="30"/>
      <c r="L1313" s="30"/>
      <c r="M1313" s="40"/>
      <c r="N1313" s="40"/>
      <c r="O1313" s="40"/>
      <c r="P1313" s="31"/>
      <c r="Q1313" s="40"/>
      <c r="R1313" s="31"/>
    </row>
    <row r="1314" spans="1:18" s="34" customFormat="1">
      <c r="A1314" s="29"/>
      <c r="B1314" s="29"/>
      <c r="C1314" s="29"/>
      <c r="D1314" s="29"/>
      <c r="E1314" s="29"/>
      <c r="F1314" s="29"/>
      <c r="G1314" s="29"/>
      <c r="H1314" s="29"/>
      <c r="I1314" s="30"/>
      <c r="J1314" s="30"/>
      <c r="K1314" s="30"/>
      <c r="L1314" s="30"/>
      <c r="M1314" s="40"/>
      <c r="N1314" s="40"/>
      <c r="O1314" s="40"/>
      <c r="P1314" s="31"/>
      <c r="Q1314" s="40"/>
      <c r="R1314" s="31"/>
    </row>
    <row r="1315" spans="1:18" s="34" customFormat="1">
      <c r="A1315" s="29"/>
      <c r="B1315" s="29"/>
      <c r="C1315" s="29"/>
      <c r="D1315" s="29"/>
      <c r="E1315" s="29"/>
      <c r="F1315" s="29"/>
      <c r="G1315" s="29"/>
      <c r="H1315" s="29"/>
      <c r="I1315" s="30"/>
      <c r="J1315" s="30"/>
      <c r="K1315" s="30"/>
      <c r="L1315" s="30"/>
      <c r="M1315" s="40"/>
      <c r="N1315" s="40"/>
      <c r="O1315" s="40"/>
      <c r="P1315" s="31"/>
      <c r="Q1315" s="40"/>
      <c r="R1315" s="31"/>
    </row>
    <row r="1316" spans="1:18" s="34" customFormat="1">
      <c r="A1316" s="29"/>
      <c r="B1316" s="29"/>
      <c r="C1316" s="29"/>
      <c r="D1316" s="29"/>
      <c r="E1316" s="29"/>
      <c r="F1316" s="29"/>
      <c r="G1316" s="29"/>
      <c r="H1316" s="29"/>
      <c r="I1316" s="30"/>
      <c r="J1316" s="30"/>
      <c r="K1316" s="30"/>
      <c r="L1316" s="30"/>
      <c r="M1316" s="40"/>
      <c r="N1316" s="40"/>
      <c r="O1316" s="40"/>
      <c r="P1316" s="31"/>
      <c r="Q1316" s="40"/>
      <c r="R1316" s="31"/>
    </row>
    <row r="1317" spans="1:18" s="34" customFormat="1">
      <c r="A1317" s="29"/>
      <c r="B1317" s="29"/>
      <c r="C1317" s="29"/>
      <c r="D1317" s="29"/>
      <c r="E1317" s="29"/>
      <c r="F1317" s="29"/>
      <c r="G1317" s="29"/>
      <c r="H1317" s="29"/>
      <c r="I1317" s="30"/>
      <c r="J1317" s="30"/>
      <c r="K1317" s="30"/>
      <c r="L1317" s="30"/>
      <c r="M1317" s="40"/>
      <c r="N1317" s="40"/>
      <c r="O1317" s="40"/>
      <c r="P1317" s="31"/>
      <c r="Q1317" s="40"/>
      <c r="R1317" s="31"/>
    </row>
    <row r="1318" spans="1:18" s="34" customFormat="1">
      <c r="A1318" s="29"/>
      <c r="B1318" s="29"/>
      <c r="C1318" s="29"/>
      <c r="D1318" s="29"/>
      <c r="E1318" s="29"/>
      <c r="F1318" s="29"/>
      <c r="G1318" s="29"/>
      <c r="H1318" s="29"/>
      <c r="I1318" s="30"/>
      <c r="J1318" s="30"/>
      <c r="K1318" s="30"/>
      <c r="L1318" s="30"/>
      <c r="M1318" s="40"/>
      <c r="N1318" s="40"/>
      <c r="O1318" s="40"/>
      <c r="P1318" s="31"/>
      <c r="Q1318" s="40"/>
      <c r="R1318" s="31"/>
    </row>
    <row r="1319" spans="1:18" s="34" customFormat="1">
      <c r="A1319" s="29"/>
      <c r="B1319" s="29"/>
      <c r="C1319" s="29"/>
      <c r="D1319" s="29"/>
      <c r="E1319" s="29"/>
      <c r="F1319" s="29"/>
      <c r="G1319" s="29"/>
      <c r="H1319" s="29"/>
      <c r="I1319" s="30"/>
      <c r="J1319" s="30"/>
      <c r="K1319" s="30"/>
      <c r="L1319" s="30"/>
      <c r="M1319" s="40"/>
      <c r="N1319" s="40"/>
      <c r="O1319" s="40"/>
      <c r="P1319" s="31"/>
      <c r="Q1319" s="40"/>
      <c r="R1319" s="31"/>
    </row>
    <row r="1320" spans="1:18" s="34" customFormat="1">
      <c r="A1320" s="29"/>
      <c r="B1320" s="29"/>
      <c r="C1320" s="29"/>
      <c r="D1320" s="29"/>
      <c r="E1320" s="29"/>
      <c r="F1320" s="29"/>
      <c r="G1320" s="29"/>
      <c r="H1320" s="29"/>
      <c r="I1320" s="30"/>
      <c r="J1320" s="30"/>
      <c r="K1320" s="30"/>
      <c r="L1320" s="30"/>
      <c r="M1320" s="40"/>
      <c r="N1320" s="40"/>
      <c r="O1320" s="40"/>
      <c r="P1320" s="31"/>
      <c r="Q1320" s="40"/>
      <c r="R1320" s="31"/>
    </row>
    <row r="1321" spans="1:18" s="34" customFormat="1">
      <c r="A1321" s="29"/>
      <c r="B1321" s="29"/>
      <c r="C1321" s="29"/>
      <c r="D1321" s="29"/>
      <c r="E1321" s="29"/>
      <c r="F1321" s="29"/>
      <c r="G1321" s="29"/>
      <c r="H1321" s="29"/>
      <c r="I1321" s="30"/>
      <c r="J1321" s="30"/>
      <c r="K1321" s="30"/>
      <c r="L1321" s="30"/>
      <c r="M1321" s="40"/>
      <c r="N1321" s="40"/>
      <c r="O1321" s="40"/>
      <c r="P1321" s="31"/>
      <c r="Q1321" s="40"/>
      <c r="R1321" s="31"/>
    </row>
    <row r="1322" spans="1:18" s="34" customFormat="1">
      <c r="A1322" s="29"/>
      <c r="B1322" s="29"/>
      <c r="C1322" s="29"/>
      <c r="D1322" s="29"/>
      <c r="E1322" s="29"/>
      <c r="F1322" s="29"/>
      <c r="G1322" s="29"/>
      <c r="H1322" s="29"/>
      <c r="I1322" s="30"/>
      <c r="J1322" s="30"/>
      <c r="K1322" s="30"/>
      <c r="L1322" s="30"/>
      <c r="M1322" s="40"/>
      <c r="N1322" s="40"/>
      <c r="O1322" s="40"/>
      <c r="P1322" s="31"/>
      <c r="Q1322" s="40"/>
      <c r="R1322" s="31"/>
    </row>
    <row r="1323" spans="1:18" s="34" customFormat="1">
      <c r="A1323" s="29"/>
      <c r="B1323" s="29"/>
      <c r="C1323" s="29"/>
      <c r="D1323" s="29"/>
      <c r="E1323" s="29"/>
      <c r="F1323" s="29"/>
      <c r="G1323" s="29"/>
      <c r="H1323" s="29"/>
      <c r="I1323" s="30"/>
      <c r="J1323" s="30"/>
      <c r="K1323" s="30"/>
      <c r="L1323" s="30"/>
      <c r="M1323" s="40"/>
      <c r="N1323" s="40"/>
      <c r="O1323" s="40"/>
      <c r="P1323" s="31"/>
      <c r="Q1323" s="40"/>
      <c r="R1323" s="31"/>
    </row>
    <row r="1324" spans="1:18" s="34" customFormat="1">
      <c r="A1324" s="29"/>
      <c r="B1324" s="29"/>
      <c r="C1324" s="29"/>
      <c r="D1324" s="29"/>
      <c r="E1324" s="29"/>
      <c r="F1324" s="29"/>
      <c r="G1324" s="29"/>
      <c r="H1324" s="29"/>
      <c r="I1324" s="30"/>
      <c r="J1324" s="30"/>
      <c r="K1324" s="30"/>
      <c r="L1324" s="30"/>
      <c r="M1324" s="40"/>
      <c r="N1324" s="40"/>
      <c r="O1324" s="40"/>
      <c r="P1324" s="31"/>
      <c r="Q1324" s="40"/>
      <c r="R1324" s="31"/>
    </row>
    <row r="1325" spans="1:18" s="34" customFormat="1">
      <c r="A1325" s="29"/>
      <c r="B1325" s="29"/>
      <c r="C1325" s="29"/>
      <c r="D1325" s="29"/>
      <c r="E1325" s="29"/>
      <c r="F1325" s="29"/>
      <c r="G1325" s="29"/>
      <c r="H1325" s="29"/>
      <c r="I1325" s="30"/>
      <c r="J1325" s="30"/>
      <c r="K1325" s="30"/>
      <c r="L1325" s="30"/>
      <c r="M1325" s="40"/>
      <c r="N1325" s="40"/>
      <c r="O1325" s="40"/>
      <c r="P1325" s="31"/>
      <c r="Q1325" s="40"/>
      <c r="R1325" s="31"/>
    </row>
    <row r="1326" spans="1:18" s="34" customFormat="1">
      <c r="A1326" s="29"/>
      <c r="B1326" s="29"/>
      <c r="C1326" s="29"/>
      <c r="D1326" s="29"/>
      <c r="E1326" s="29"/>
      <c r="F1326" s="29"/>
      <c r="G1326" s="29"/>
      <c r="H1326" s="29"/>
      <c r="I1326" s="30"/>
      <c r="J1326" s="30"/>
      <c r="K1326" s="30"/>
      <c r="L1326" s="30"/>
      <c r="M1326" s="40"/>
      <c r="N1326" s="40"/>
      <c r="O1326" s="40"/>
      <c r="P1326" s="31"/>
      <c r="Q1326" s="40"/>
      <c r="R1326" s="31"/>
    </row>
    <row r="1327" spans="1:18" s="34" customFormat="1">
      <c r="A1327" s="29"/>
      <c r="B1327" s="29"/>
      <c r="C1327" s="29"/>
      <c r="D1327" s="29"/>
      <c r="E1327" s="29"/>
      <c r="F1327" s="29"/>
      <c r="G1327" s="29"/>
      <c r="H1327" s="29"/>
      <c r="I1327" s="30"/>
      <c r="J1327" s="30"/>
      <c r="K1327" s="30"/>
      <c r="L1327" s="30"/>
      <c r="M1327" s="40"/>
      <c r="N1327" s="40"/>
      <c r="O1327" s="40"/>
      <c r="P1327" s="31"/>
      <c r="Q1327" s="40"/>
      <c r="R1327" s="31"/>
    </row>
    <row r="1328" spans="1:18" s="34" customFormat="1">
      <c r="A1328" s="29"/>
      <c r="B1328" s="29"/>
      <c r="C1328" s="29"/>
      <c r="D1328" s="29"/>
      <c r="E1328" s="29"/>
      <c r="F1328" s="29"/>
      <c r="G1328" s="29"/>
      <c r="H1328" s="29"/>
      <c r="I1328" s="30"/>
      <c r="J1328" s="30"/>
      <c r="K1328" s="30"/>
      <c r="L1328" s="30"/>
      <c r="M1328" s="40"/>
      <c r="N1328" s="40"/>
      <c r="O1328" s="40"/>
      <c r="P1328" s="31"/>
      <c r="Q1328" s="40"/>
      <c r="R1328" s="31"/>
    </row>
    <row r="1329" spans="1:18" s="34" customFormat="1">
      <c r="A1329" s="29"/>
      <c r="B1329" s="29"/>
      <c r="C1329" s="29"/>
      <c r="D1329" s="29"/>
      <c r="E1329" s="29"/>
      <c r="F1329" s="29"/>
      <c r="G1329" s="29"/>
      <c r="H1329" s="29"/>
      <c r="I1329" s="30"/>
      <c r="J1329" s="30"/>
      <c r="K1329" s="30"/>
      <c r="L1329" s="30"/>
      <c r="M1329" s="40"/>
      <c r="N1329" s="40"/>
      <c r="O1329" s="40"/>
      <c r="P1329" s="31"/>
      <c r="Q1329" s="40"/>
      <c r="R1329" s="31"/>
    </row>
    <row r="1330" spans="1:18" s="34" customFormat="1">
      <c r="A1330" s="29"/>
      <c r="B1330" s="29"/>
      <c r="C1330" s="29"/>
      <c r="D1330" s="29"/>
      <c r="E1330" s="29"/>
      <c r="F1330" s="29"/>
      <c r="G1330" s="29"/>
      <c r="H1330" s="29"/>
      <c r="I1330" s="30"/>
      <c r="J1330" s="30"/>
      <c r="K1330" s="30"/>
      <c r="L1330" s="30"/>
      <c r="M1330" s="40"/>
      <c r="N1330" s="40"/>
      <c r="O1330" s="40"/>
      <c r="P1330" s="31"/>
      <c r="Q1330" s="40"/>
      <c r="R1330" s="31"/>
    </row>
    <row r="1331" spans="1:18" s="34" customFormat="1">
      <c r="A1331" s="29"/>
      <c r="B1331" s="29"/>
      <c r="C1331" s="29"/>
      <c r="D1331" s="29"/>
      <c r="E1331" s="29"/>
      <c r="F1331" s="29"/>
      <c r="G1331" s="29"/>
      <c r="H1331" s="29"/>
      <c r="I1331" s="30"/>
      <c r="J1331" s="30"/>
      <c r="K1331" s="30"/>
      <c r="L1331" s="30"/>
      <c r="M1331" s="40"/>
      <c r="N1331" s="40"/>
      <c r="O1331" s="40"/>
      <c r="P1331" s="31"/>
      <c r="Q1331" s="40"/>
      <c r="R1331" s="31"/>
    </row>
    <row r="1332" spans="1:18" s="34" customFormat="1">
      <c r="A1332" s="29"/>
      <c r="B1332" s="29"/>
      <c r="C1332" s="29"/>
      <c r="D1332" s="29"/>
      <c r="E1332" s="29"/>
      <c r="F1332" s="29"/>
      <c r="G1332" s="29"/>
      <c r="H1332" s="29"/>
      <c r="I1332" s="30"/>
      <c r="J1332" s="30"/>
      <c r="K1332" s="30"/>
      <c r="L1332" s="30"/>
      <c r="M1332" s="40"/>
      <c r="N1332" s="40"/>
      <c r="O1332" s="40"/>
      <c r="P1332" s="31"/>
      <c r="Q1332" s="40"/>
      <c r="R1332" s="31"/>
    </row>
    <row r="1333" spans="1:18" s="34" customFormat="1">
      <c r="A1333" s="29"/>
      <c r="B1333" s="29"/>
      <c r="C1333" s="29"/>
      <c r="D1333" s="29"/>
      <c r="E1333" s="29"/>
      <c r="F1333" s="29"/>
      <c r="G1333" s="29"/>
      <c r="H1333" s="29"/>
      <c r="I1333" s="30"/>
      <c r="J1333" s="30"/>
      <c r="K1333" s="30"/>
      <c r="L1333" s="30"/>
      <c r="M1333" s="40"/>
      <c r="N1333" s="40"/>
      <c r="O1333" s="40"/>
      <c r="P1333" s="31"/>
      <c r="Q1333" s="40"/>
      <c r="R1333" s="31"/>
    </row>
    <row r="1334" spans="1:18" s="34" customFormat="1">
      <c r="A1334" s="29"/>
      <c r="B1334" s="29"/>
      <c r="C1334" s="29"/>
      <c r="D1334" s="29"/>
      <c r="E1334" s="29"/>
      <c r="F1334" s="29"/>
      <c r="G1334" s="29"/>
      <c r="H1334" s="29"/>
      <c r="I1334" s="30"/>
      <c r="J1334" s="30"/>
      <c r="K1334" s="30"/>
      <c r="L1334" s="30"/>
      <c r="M1334" s="40"/>
      <c r="N1334" s="40"/>
      <c r="O1334" s="40"/>
      <c r="P1334" s="31"/>
      <c r="Q1334" s="40"/>
      <c r="R1334" s="31"/>
    </row>
    <row r="1335" spans="1:18" s="34" customFormat="1">
      <c r="A1335" s="29"/>
      <c r="B1335" s="29"/>
      <c r="C1335" s="29"/>
      <c r="D1335" s="29"/>
      <c r="E1335" s="29"/>
      <c r="F1335" s="29"/>
      <c r="G1335" s="29"/>
      <c r="H1335" s="29"/>
      <c r="I1335" s="30"/>
      <c r="J1335" s="30"/>
      <c r="K1335" s="30"/>
      <c r="L1335" s="30"/>
      <c r="M1335" s="40"/>
      <c r="N1335" s="40"/>
      <c r="O1335" s="40"/>
      <c r="P1335" s="31"/>
      <c r="Q1335" s="40"/>
      <c r="R1335" s="31"/>
    </row>
    <row r="1336" spans="1:18" s="34" customFormat="1">
      <c r="A1336" s="29"/>
      <c r="B1336" s="29"/>
      <c r="C1336" s="29"/>
      <c r="D1336" s="29"/>
      <c r="E1336" s="29"/>
      <c r="F1336" s="29"/>
      <c r="G1336" s="29"/>
      <c r="H1336" s="29"/>
      <c r="I1336" s="30"/>
      <c r="J1336" s="30"/>
      <c r="K1336" s="30"/>
      <c r="L1336" s="30"/>
      <c r="M1336" s="40"/>
      <c r="N1336" s="40"/>
      <c r="O1336" s="40"/>
      <c r="P1336" s="31"/>
      <c r="Q1336" s="40"/>
      <c r="R1336" s="31"/>
    </row>
    <row r="1337" spans="1:18" s="34" customFormat="1">
      <c r="A1337" s="29"/>
      <c r="B1337" s="29"/>
      <c r="C1337" s="29"/>
      <c r="D1337" s="29"/>
      <c r="E1337" s="29"/>
      <c r="F1337" s="29"/>
      <c r="G1337" s="29"/>
      <c r="H1337" s="29"/>
      <c r="I1337" s="30"/>
      <c r="J1337" s="30"/>
      <c r="K1337" s="30"/>
      <c r="L1337" s="30"/>
      <c r="M1337" s="40"/>
      <c r="N1337" s="40"/>
      <c r="O1337" s="40"/>
      <c r="P1337" s="31"/>
      <c r="Q1337" s="40"/>
      <c r="R1337" s="31"/>
    </row>
    <row r="1338" spans="1:18" s="34" customFormat="1">
      <c r="A1338" s="29"/>
      <c r="B1338" s="29"/>
      <c r="C1338" s="29"/>
      <c r="D1338" s="29"/>
      <c r="E1338" s="29"/>
      <c r="F1338" s="29"/>
      <c r="G1338" s="29"/>
      <c r="H1338" s="29"/>
      <c r="I1338" s="30"/>
      <c r="J1338" s="30"/>
      <c r="K1338" s="30"/>
      <c r="L1338" s="30"/>
      <c r="M1338" s="40"/>
      <c r="N1338" s="40"/>
      <c r="O1338" s="40"/>
      <c r="P1338" s="31"/>
      <c r="Q1338" s="40"/>
      <c r="R1338" s="31"/>
    </row>
    <row r="1339" spans="1:18" s="34" customFormat="1">
      <c r="A1339" s="29"/>
      <c r="B1339" s="29"/>
      <c r="C1339" s="29"/>
      <c r="D1339" s="29"/>
      <c r="E1339" s="29"/>
      <c r="F1339" s="29"/>
      <c r="G1339" s="29"/>
      <c r="H1339" s="29"/>
      <c r="I1339" s="30"/>
      <c r="J1339" s="30"/>
      <c r="K1339" s="30"/>
      <c r="L1339" s="30"/>
      <c r="M1339" s="40"/>
      <c r="N1339" s="40"/>
      <c r="O1339" s="40"/>
      <c r="P1339" s="31"/>
      <c r="Q1339" s="40"/>
      <c r="R1339" s="31"/>
    </row>
    <row r="1340" spans="1:18" s="34" customFormat="1">
      <c r="A1340" s="29"/>
      <c r="B1340" s="29"/>
      <c r="C1340" s="29"/>
      <c r="D1340" s="29"/>
      <c r="E1340" s="29"/>
      <c r="F1340" s="29"/>
      <c r="G1340" s="29"/>
      <c r="H1340" s="29"/>
      <c r="I1340" s="30"/>
      <c r="J1340" s="30"/>
      <c r="K1340" s="30"/>
      <c r="L1340" s="30"/>
      <c r="M1340" s="40"/>
      <c r="N1340" s="40"/>
      <c r="O1340" s="40"/>
      <c r="P1340" s="31"/>
      <c r="Q1340" s="40"/>
      <c r="R1340" s="31"/>
    </row>
    <row r="1341" spans="1:18" s="34" customFormat="1">
      <c r="A1341" s="29"/>
      <c r="B1341" s="29"/>
      <c r="C1341" s="29"/>
      <c r="D1341" s="29"/>
      <c r="E1341" s="29"/>
      <c r="F1341" s="29"/>
      <c r="G1341" s="29"/>
      <c r="H1341" s="29"/>
      <c r="I1341" s="30"/>
      <c r="J1341" s="30"/>
      <c r="K1341" s="30"/>
      <c r="L1341" s="30"/>
      <c r="M1341" s="40"/>
      <c r="N1341" s="40"/>
      <c r="O1341" s="40"/>
      <c r="P1341" s="31"/>
      <c r="Q1341" s="40"/>
      <c r="R1341" s="31"/>
    </row>
    <row r="1342" spans="1:18" s="34" customFormat="1">
      <c r="A1342" s="29"/>
      <c r="B1342" s="29"/>
      <c r="C1342" s="29"/>
      <c r="D1342" s="29"/>
      <c r="E1342" s="29"/>
      <c r="F1342" s="29"/>
      <c r="G1342" s="29"/>
      <c r="H1342" s="29"/>
      <c r="I1342" s="30"/>
      <c r="J1342" s="30"/>
      <c r="K1342" s="30"/>
      <c r="L1342" s="30"/>
      <c r="M1342" s="40"/>
      <c r="N1342" s="40"/>
      <c r="O1342" s="40"/>
      <c r="P1342" s="31"/>
      <c r="Q1342" s="40"/>
      <c r="R1342" s="31"/>
    </row>
    <row r="1343" spans="1:18" s="34" customFormat="1">
      <c r="A1343" s="29"/>
      <c r="B1343" s="29"/>
      <c r="C1343" s="29"/>
      <c r="D1343" s="29"/>
      <c r="E1343" s="29"/>
      <c r="F1343" s="29"/>
      <c r="G1343" s="29"/>
      <c r="H1343" s="29"/>
      <c r="I1343" s="30"/>
      <c r="J1343" s="30"/>
      <c r="K1343" s="30"/>
      <c r="L1343" s="30"/>
      <c r="M1343" s="40"/>
      <c r="N1343" s="40"/>
      <c r="O1343" s="40"/>
      <c r="P1343" s="31"/>
      <c r="Q1343" s="40"/>
      <c r="R1343" s="31"/>
    </row>
    <row r="1344" spans="1:18" s="34" customFormat="1">
      <c r="A1344" s="29"/>
      <c r="B1344" s="29"/>
      <c r="C1344" s="29"/>
      <c r="D1344" s="29"/>
      <c r="E1344" s="29"/>
      <c r="F1344" s="29"/>
      <c r="G1344" s="29"/>
      <c r="H1344" s="29"/>
      <c r="I1344" s="30"/>
      <c r="J1344" s="30"/>
      <c r="K1344" s="30"/>
      <c r="L1344" s="30"/>
      <c r="M1344" s="40"/>
      <c r="N1344" s="40"/>
      <c r="O1344" s="40"/>
      <c r="P1344" s="31"/>
      <c r="Q1344" s="40"/>
      <c r="R1344" s="31"/>
    </row>
    <row r="1345" spans="1:18" s="34" customFormat="1">
      <c r="A1345" s="29"/>
      <c r="B1345" s="29"/>
      <c r="C1345" s="29"/>
      <c r="D1345" s="29"/>
      <c r="E1345" s="29"/>
      <c r="F1345" s="29"/>
      <c r="G1345" s="29"/>
      <c r="H1345" s="29"/>
      <c r="I1345" s="30"/>
      <c r="J1345" s="30"/>
      <c r="K1345" s="30"/>
      <c r="L1345" s="30"/>
      <c r="M1345" s="40"/>
      <c r="N1345" s="40"/>
      <c r="O1345" s="40"/>
      <c r="P1345" s="31"/>
      <c r="Q1345" s="40"/>
      <c r="R1345" s="31"/>
    </row>
    <row r="1346" spans="1:18" s="34" customFormat="1">
      <c r="A1346" s="29"/>
      <c r="B1346" s="29"/>
      <c r="C1346" s="29"/>
      <c r="D1346" s="29"/>
      <c r="E1346" s="29"/>
      <c r="F1346" s="29"/>
      <c r="G1346" s="29"/>
      <c r="H1346" s="29"/>
      <c r="I1346" s="30"/>
      <c r="J1346" s="30"/>
      <c r="K1346" s="30"/>
      <c r="L1346" s="30"/>
      <c r="M1346" s="40"/>
      <c r="N1346" s="40"/>
      <c r="O1346" s="40"/>
      <c r="P1346" s="31"/>
      <c r="Q1346" s="40"/>
      <c r="R1346" s="31"/>
    </row>
    <row r="1347" spans="1:18" s="34" customFormat="1">
      <c r="A1347" s="29"/>
      <c r="B1347" s="29"/>
      <c r="C1347" s="29"/>
      <c r="D1347" s="29"/>
      <c r="E1347" s="29"/>
      <c r="F1347" s="29"/>
      <c r="G1347" s="29"/>
      <c r="H1347" s="29"/>
      <c r="I1347" s="30"/>
      <c r="J1347" s="30"/>
      <c r="K1347" s="30"/>
      <c r="L1347" s="30"/>
      <c r="M1347" s="40"/>
      <c r="N1347" s="40"/>
      <c r="O1347" s="40"/>
      <c r="P1347" s="31"/>
      <c r="Q1347" s="40"/>
      <c r="R1347" s="31"/>
    </row>
    <row r="1348" spans="1:18" s="34" customFormat="1">
      <c r="A1348" s="29"/>
      <c r="B1348" s="29"/>
      <c r="C1348" s="29"/>
      <c r="D1348" s="29"/>
      <c r="E1348" s="29"/>
      <c r="F1348" s="29"/>
      <c r="G1348" s="29"/>
      <c r="H1348" s="29"/>
      <c r="I1348" s="30"/>
      <c r="J1348" s="30"/>
      <c r="K1348" s="30"/>
      <c r="L1348" s="30"/>
      <c r="M1348" s="40"/>
      <c r="N1348" s="40"/>
      <c r="O1348" s="40"/>
      <c r="P1348" s="31"/>
      <c r="Q1348" s="40"/>
      <c r="R1348" s="31"/>
    </row>
    <row r="1349" spans="1:18" s="34" customFormat="1">
      <c r="A1349" s="29"/>
      <c r="B1349" s="29"/>
      <c r="C1349" s="29"/>
      <c r="D1349" s="29"/>
      <c r="E1349" s="29"/>
      <c r="F1349" s="29"/>
      <c r="G1349" s="29"/>
      <c r="H1349" s="29"/>
      <c r="I1349" s="30"/>
      <c r="J1349" s="30"/>
      <c r="K1349" s="30"/>
      <c r="L1349" s="30"/>
      <c r="M1349" s="40"/>
      <c r="N1349" s="40"/>
      <c r="O1349" s="40"/>
      <c r="P1349" s="31"/>
      <c r="Q1349" s="40"/>
      <c r="R1349" s="31"/>
    </row>
    <row r="1350" spans="1:18" s="34" customFormat="1">
      <c r="A1350" s="29"/>
      <c r="B1350" s="29"/>
      <c r="C1350" s="29"/>
      <c r="D1350" s="29"/>
      <c r="E1350" s="29"/>
      <c r="F1350" s="29"/>
      <c r="G1350" s="29"/>
      <c r="H1350" s="29"/>
      <c r="I1350" s="30"/>
      <c r="J1350" s="30"/>
      <c r="K1350" s="30"/>
      <c r="L1350" s="30"/>
      <c r="M1350" s="40"/>
      <c r="N1350" s="40"/>
      <c r="O1350" s="40"/>
      <c r="P1350" s="31"/>
      <c r="Q1350" s="40"/>
      <c r="R1350" s="31"/>
    </row>
    <row r="1351" spans="1:18" s="34" customFormat="1">
      <c r="A1351" s="29"/>
      <c r="B1351" s="29"/>
      <c r="C1351" s="29"/>
      <c r="D1351" s="29"/>
      <c r="E1351" s="29"/>
      <c r="F1351" s="29"/>
      <c r="G1351" s="29"/>
      <c r="H1351" s="29"/>
      <c r="I1351" s="30"/>
      <c r="J1351" s="30"/>
      <c r="K1351" s="30"/>
      <c r="L1351" s="30"/>
      <c r="M1351" s="40"/>
      <c r="N1351" s="40"/>
      <c r="O1351" s="40"/>
      <c r="P1351" s="31"/>
      <c r="Q1351" s="40"/>
      <c r="R1351" s="31"/>
    </row>
    <row r="1352" spans="1:18" s="34" customFormat="1">
      <c r="A1352" s="29"/>
      <c r="B1352" s="29"/>
      <c r="C1352" s="29"/>
      <c r="D1352" s="29"/>
      <c r="E1352" s="29"/>
      <c r="F1352" s="29"/>
      <c r="G1352" s="29"/>
      <c r="H1352" s="29"/>
      <c r="I1352" s="30"/>
      <c r="J1352" s="30"/>
      <c r="K1352" s="30"/>
      <c r="L1352" s="30"/>
      <c r="M1352" s="40"/>
      <c r="N1352" s="40"/>
      <c r="O1352" s="40"/>
      <c r="P1352" s="31"/>
      <c r="Q1352" s="40"/>
      <c r="R1352" s="31"/>
    </row>
    <row r="1353" spans="1:18" s="34" customFormat="1">
      <c r="A1353" s="29"/>
      <c r="B1353" s="29"/>
      <c r="C1353" s="29"/>
      <c r="D1353" s="29"/>
      <c r="E1353" s="29"/>
      <c r="F1353" s="29"/>
      <c r="G1353" s="29"/>
      <c r="H1353" s="29"/>
      <c r="I1353" s="30"/>
      <c r="J1353" s="30"/>
      <c r="K1353" s="30"/>
      <c r="L1353" s="30"/>
      <c r="M1353" s="40"/>
      <c r="N1353" s="40"/>
      <c r="O1353" s="40"/>
      <c r="P1353" s="31"/>
      <c r="Q1353" s="40"/>
      <c r="R1353" s="31"/>
    </row>
    <row r="1354" spans="1:18" s="34" customFormat="1">
      <c r="A1354" s="29"/>
      <c r="B1354" s="29"/>
      <c r="C1354" s="29"/>
      <c r="D1354" s="29"/>
      <c r="E1354" s="29"/>
      <c r="F1354" s="29"/>
      <c r="G1354" s="29"/>
      <c r="H1354" s="29"/>
      <c r="I1354" s="30"/>
      <c r="J1354" s="30"/>
      <c r="K1354" s="30"/>
      <c r="L1354" s="30"/>
      <c r="M1354" s="40"/>
      <c r="N1354" s="40"/>
      <c r="O1354" s="40"/>
      <c r="P1354" s="31"/>
      <c r="Q1354" s="40"/>
      <c r="R1354" s="31"/>
    </row>
    <row r="1355" spans="1:18" s="34" customFormat="1">
      <c r="A1355" s="29"/>
      <c r="B1355" s="29"/>
      <c r="C1355" s="29"/>
      <c r="D1355" s="29"/>
      <c r="E1355" s="29"/>
      <c r="F1355" s="29"/>
      <c r="G1355" s="29"/>
      <c r="H1355" s="29"/>
      <c r="I1355" s="30"/>
      <c r="J1355" s="30"/>
      <c r="K1355" s="30"/>
      <c r="L1355" s="30"/>
      <c r="M1355" s="40"/>
      <c r="N1355" s="40"/>
      <c r="O1355" s="40"/>
      <c r="P1355" s="31"/>
      <c r="Q1355" s="40"/>
      <c r="R1355" s="31"/>
    </row>
    <row r="1356" spans="1:18" s="34" customFormat="1">
      <c r="A1356" s="29"/>
      <c r="B1356" s="29"/>
      <c r="C1356" s="29"/>
      <c r="D1356" s="29"/>
      <c r="E1356" s="29"/>
      <c r="F1356" s="29"/>
      <c r="G1356" s="29"/>
      <c r="H1356" s="29"/>
      <c r="I1356" s="30"/>
      <c r="J1356" s="30"/>
      <c r="K1356" s="30"/>
      <c r="L1356" s="30"/>
      <c r="M1356" s="40"/>
      <c r="N1356" s="40"/>
      <c r="O1356" s="40"/>
      <c r="P1356" s="31"/>
      <c r="Q1356" s="40"/>
      <c r="R1356" s="31"/>
    </row>
    <row r="1357" spans="1:18" s="34" customFormat="1">
      <c r="A1357" s="29"/>
      <c r="B1357" s="29"/>
      <c r="C1357" s="29"/>
      <c r="D1357" s="29"/>
      <c r="E1357" s="29"/>
      <c r="F1357" s="29"/>
      <c r="G1357" s="29"/>
      <c r="H1357" s="29"/>
      <c r="I1357" s="30"/>
      <c r="J1357" s="30"/>
      <c r="K1357" s="30"/>
      <c r="L1357" s="30"/>
      <c r="M1357" s="40"/>
      <c r="N1357" s="40"/>
      <c r="O1357" s="40"/>
      <c r="P1357" s="31"/>
      <c r="Q1357" s="40"/>
      <c r="R1357" s="31"/>
    </row>
    <row r="1358" spans="1:18" s="34" customFormat="1">
      <c r="A1358" s="29"/>
      <c r="B1358" s="29"/>
      <c r="C1358" s="29"/>
      <c r="D1358" s="29"/>
      <c r="E1358" s="29"/>
      <c r="F1358" s="29"/>
      <c r="G1358" s="29"/>
      <c r="H1358" s="29"/>
      <c r="I1358" s="30"/>
      <c r="J1358" s="30"/>
      <c r="K1358" s="30"/>
      <c r="L1358" s="30"/>
      <c r="M1358" s="40"/>
      <c r="N1358" s="40"/>
      <c r="O1358" s="40"/>
      <c r="P1358" s="31"/>
      <c r="Q1358" s="40"/>
      <c r="R1358" s="31"/>
    </row>
    <row r="1359" spans="1:18" s="34" customFormat="1">
      <c r="A1359" s="29"/>
      <c r="B1359" s="29"/>
      <c r="C1359" s="29"/>
      <c r="D1359" s="29"/>
      <c r="E1359" s="29"/>
      <c r="F1359" s="29"/>
      <c r="G1359" s="29"/>
      <c r="H1359" s="29"/>
      <c r="I1359" s="30"/>
      <c r="J1359" s="30"/>
      <c r="K1359" s="30"/>
      <c r="L1359" s="30"/>
      <c r="M1359" s="40"/>
      <c r="N1359" s="40"/>
      <c r="O1359" s="40"/>
      <c r="P1359" s="31"/>
      <c r="Q1359" s="40"/>
      <c r="R1359" s="31"/>
    </row>
    <row r="1360" spans="1:18" s="34" customFormat="1">
      <c r="A1360" s="29"/>
      <c r="B1360" s="29"/>
      <c r="C1360" s="29"/>
      <c r="D1360" s="29"/>
      <c r="E1360" s="29"/>
      <c r="F1360" s="29"/>
      <c r="G1360" s="29"/>
      <c r="H1360" s="29"/>
      <c r="I1360" s="30"/>
      <c r="J1360" s="30"/>
      <c r="K1360" s="30"/>
      <c r="L1360" s="30"/>
      <c r="M1360" s="40"/>
      <c r="N1360" s="40"/>
      <c r="O1360" s="40"/>
      <c r="P1360" s="31"/>
      <c r="Q1360" s="40"/>
      <c r="R1360" s="31"/>
    </row>
    <row r="1361" spans="1:18" s="34" customFormat="1">
      <c r="A1361" s="29"/>
      <c r="B1361" s="29"/>
      <c r="C1361" s="29"/>
      <c r="D1361" s="29"/>
      <c r="E1361" s="29"/>
      <c r="F1361" s="29"/>
      <c r="G1361" s="29"/>
      <c r="H1361" s="29"/>
      <c r="I1361" s="30"/>
      <c r="J1361" s="30"/>
      <c r="K1361" s="30"/>
      <c r="L1361" s="30"/>
      <c r="M1361" s="40"/>
      <c r="N1361" s="40"/>
      <c r="O1361" s="40"/>
      <c r="P1361" s="31"/>
      <c r="Q1361" s="40"/>
      <c r="R1361" s="31"/>
    </row>
    <row r="1362" spans="1:18" s="34" customFormat="1">
      <c r="A1362" s="29"/>
      <c r="B1362" s="29"/>
      <c r="C1362" s="29"/>
      <c r="D1362" s="29"/>
      <c r="E1362" s="29"/>
      <c r="F1362" s="29"/>
      <c r="G1362" s="29"/>
      <c r="H1362" s="29"/>
      <c r="I1362" s="30"/>
      <c r="J1362" s="30"/>
      <c r="K1362" s="30"/>
      <c r="L1362" s="30"/>
      <c r="M1362" s="40"/>
      <c r="N1362" s="40"/>
      <c r="O1362" s="40"/>
      <c r="P1362" s="31"/>
      <c r="Q1362" s="40"/>
      <c r="R1362" s="31"/>
    </row>
    <row r="1363" spans="1:18" s="34" customFormat="1">
      <c r="A1363" s="29"/>
      <c r="B1363" s="29"/>
      <c r="C1363" s="29"/>
      <c r="D1363" s="29"/>
      <c r="E1363" s="29"/>
      <c r="F1363" s="29"/>
      <c r="G1363" s="29"/>
      <c r="H1363" s="29"/>
      <c r="I1363" s="30"/>
      <c r="J1363" s="30"/>
      <c r="K1363" s="30"/>
      <c r="L1363" s="30"/>
      <c r="M1363" s="40"/>
      <c r="N1363" s="40"/>
      <c r="O1363" s="40"/>
      <c r="P1363" s="31"/>
      <c r="Q1363" s="40"/>
      <c r="R1363" s="31"/>
    </row>
    <row r="1364" spans="1:18" s="34" customFormat="1">
      <c r="A1364" s="29"/>
      <c r="B1364" s="29"/>
      <c r="C1364" s="29"/>
      <c r="D1364" s="29"/>
      <c r="E1364" s="29"/>
      <c r="F1364" s="29"/>
      <c r="G1364" s="29"/>
      <c r="H1364" s="29"/>
      <c r="I1364" s="30"/>
      <c r="J1364" s="30"/>
      <c r="K1364" s="30"/>
      <c r="L1364" s="30"/>
      <c r="M1364" s="40"/>
      <c r="N1364" s="40"/>
      <c r="O1364" s="40"/>
      <c r="P1364" s="31"/>
      <c r="Q1364" s="40"/>
      <c r="R1364" s="31"/>
    </row>
    <row r="1365" spans="1:18" s="34" customFormat="1">
      <c r="A1365" s="29"/>
      <c r="B1365" s="29"/>
      <c r="C1365" s="29"/>
      <c r="D1365" s="29"/>
      <c r="E1365" s="29"/>
      <c r="F1365" s="29"/>
      <c r="G1365" s="29"/>
      <c r="H1365" s="29"/>
      <c r="I1365" s="30"/>
      <c r="J1365" s="30"/>
      <c r="K1365" s="30"/>
      <c r="L1365" s="30"/>
      <c r="M1365" s="40"/>
      <c r="N1365" s="40"/>
      <c r="O1365" s="40"/>
      <c r="P1365" s="31"/>
      <c r="Q1365" s="40"/>
      <c r="R1365" s="31"/>
    </row>
    <row r="1366" spans="1:18" s="34" customFormat="1">
      <c r="A1366" s="29"/>
      <c r="B1366" s="29"/>
      <c r="C1366" s="29"/>
      <c r="D1366" s="29"/>
      <c r="E1366" s="29"/>
      <c r="F1366" s="29"/>
      <c r="G1366" s="29"/>
      <c r="H1366" s="29"/>
      <c r="I1366" s="30"/>
      <c r="J1366" s="30"/>
      <c r="K1366" s="30"/>
      <c r="L1366" s="30"/>
      <c r="M1366" s="40"/>
      <c r="N1366" s="40"/>
      <c r="O1366" s="40"/>
      <c r="P1366" s="31"/>
      <c r="Q1366" s="40"/>
      <c r="R1366" s="31"/>
    </row>
    <row r="1367" spans="1:18" s="34" customFormat="1">
      <c r="A1367" s="29"/>
      <c r="B1367" s="29"/>
      <c r="C1367" s="29"/>
      <c r="D1367" s="29"/>
      <c r="E1367" s="29"/>
      <c r="F1367" s="29"/>
      <c r="G1367" s="29"/>
      <c r="H1367" s="29"/>
      <c r="I1367" s="30"/>
      <c r="J1367" s="30"/>
      <c r="K1367" s="30"/>
      <c r="L1367" s="30"/>
      <c r="M1367" s="40"/>
      <c r="N1367" s="40"/>
      <c r="O1367" s="40"/>
      <c r="P1367" s="31"/>
      <c r="Q1367" s="40"/>
      <c r="R1367" s="31"/>
    </row>
    <row r="1368" spans="1:18" s="34" customFormat="1">
      <c r="A1368" s="29"/>
      <c r="B1368" s="29"/>
      <c r="C1368" s="29"/>
      <c r="D1368" s="29"/>
      <c r="E1368" s="29"/>
      <c r="F1368" s="29"/>
      <c r="G1368" s="29"/>
      <c r="H1368" s="29"/>
      <c r="I1368" s="30"/>
      <c r="J1368" s="30"/>
      <c r="K1368" s="30"/>
      <c r="L1368" s="30"/>
      <c r="M1368" s="40"/>
      <c r="N1368" s="40"/>
      <c r="O1368" s="40"/>
      <c r="P1368" s="31"/>
      <c r="Q1368" s="40"/>
      <c r="R1368" s="31"/>
    </row>
    <row r="1369" spans="1:18" s="34" customFormat="1">
      <c r="A1369" s="29"/>
      <c r="B1369" s="29"/>
      <c r="C1369" s="29"/>
      <c r="D1369" s="29"/>
      <c r="E1369" s="29"/>
      <c r="F1369" s="29"/>
      <c r="G1369" s="29"/>
      <c r="H1369" s="29"/>
      <c r="I1369" s="30"/>
      <c r="J1369" s="30"/>
      <c r="K1369" s="30"/>
      <c r="L1369" s="30"/>
      <c r="M1369" s="40"/>
      <c r="N1369" s="40"/>
      <c r="O1369" s="40"/>
      <c r="P1369" s="31"/>
      <c r="Q1369" s="40"/>
      <c r="R1369" s="31"/>
    </row>
    <row r="1370" spans="1:18" s="34" customFormat="1">
      <c r="A1370" s="29"/>
      <c r="B1370" s="29"/>
      <c r="C1370" s="29"/>
      <c r="D1370" s="29"/>
      <c r="E1370" s="29"/>
      <c r="F1370" s="29"/>
      <c r="G1370" s="29"/>
      <c r="H1370" s="29"/>
      <c r="I1370" s="30"/>
      <c r="J1370" s="30"/>
      <c r="K1370" s="30"/>
      <c r="L1370" s="30"/>
      <c r="M1370" s="40"/>
      <c r="N1370" s="40"/>
      <c r="O1370" s="40"/>
      <c r="P1370" s="31"/>
      <c r="Q1370" s="40"/>
      <c r="R1370" s="31"/>
    </row>
    <row r="1371" spans="1:18" s="34" customFormat="1">
      <c r="A1371" s="29"/>
      <c r="B1371" s="29"/>
      <c r="C1371" s="29"/>
      <c r="D1371" s="29"/>
      <c r="E1371" s="29"/>
      <c r="F1371" s="29"/>
      <c r="G1371" s="29"/>
      <c r="H1371" s="29"/>
      <c r="I1371" s="30"/>
      <c r="J1371" s="30"/>
      <c r="K1371" s="30"/>
      <c r="L1371" s="30"/>
      <c r="M1371" s="40"/>
      <c r="N1371" s="40"/>
      <c r="O1371" s="40"/>
      <c r="P1371" s="31"/>
      <c r="Q1371" s="40"/>
      <c r="R1371" s="31"/>
    </row>
    <row r="1372" spans="1:18" s="34" customFormat="1">
      <c r="A1372" s="29"/>
      <c r="B1372" s="29"/>
      <c r="C1372" s="29"/>
      <c r="D1372" s="29"/>
      <c r="E1372" s="29"/>
      <c r="F1372" s="29"/>
      <c r="G1372" s="29"/>
      <c r="H1372" s="29"/>
      <c r="I1372" s="30"/>
      <c r="J1372" s="30"/>
      <c r="K1372" s="30"/>
      <c r="L1372" s="30"/>
      <c r="M1372" s="40"/>
      <c r="N1372" s="40"/>
      <c r="O1372" s="40"/>
      <c r="P1372" s="31"/>
      <c r="Q1372" s="40"/>
      <c r="R1372" s="31"/>
    </row>
    <row r="1373" spans="1:18" s="34" customFormat="1">
      <c r="A1373" s="29"/>
      <c r="B1373" s="29"/>
      <c r="C1373" s="29"/>
      <c r="D1373" s="29"/>
      <c r="E1373" s="29"/>
      <c r="F1373" s="29"/>
      <c r="G1373" s="29"/>
      <c r="H1373" s="29"/>
      <c r="I1373" s="30"/>
      <c r="J1373" s="30"/>
      <c r="K1373" s="30"/>
      <c r="L1373" s="30"/>
      <c r="M1373" s="40"/>
      <c r="N1373" s="40"/>
      <c r="O1373" s="40"/>
      <c r="P1373" s="31"/>
      <c r="Q1373" s="40"/>
      <c r="R1373" s="31"/>
    </row>
    <row r="1374" spans="1:18" s="34" customFormat="1">
      <c r="A1374" s="29"/>
      <c r="B1374" s="29"/>
      <c r="C1374" s="29"/>
      <c r="D1374" s="29"/>
      <c r="E1374" s="29"/>
      <c r="F1374" s="29"/>
      <c r="G1374" s="29"/>
      <c r="H1374" s="29"/>
      <c r="I1374" s="30"/>
      <c r="J1374" s="30"/>
      <c r="K1374" s="30"/>
      <c r="L1374" s="30"/>
      <c r="M1374" s="40"/>
      <c r="N1374" s="40"/>
      <c r="O1374" s="40"/>
      <c r="P1374" s="31"/>
      <c r="Q1374" s="40"/>
      <c r="R1374" s="31"/>
    </row>
    <row r="1375" spans="1:18" s="34" customFormat="1">
      <c r="A1375" s="29"/>
      <c r="B1375" s="29"/>
      <c r="C1375" s="29"/>
      <c r="D1375" s="29"/>
      <c r="E1375" s="29"/>
      <c r="F1375" s="29"/>
      <c r="G1375" s="29"/>
      <c r="H1375" s="29"/>
      <c r="I1375" s="30"/>
      <c r="J1375" s="30"/>
      <c r="K1375" s="30"/>
      <c r="L1375" s="30"/>
      <c r="M1375" s="40"/>
      <c r="N1375" s="40"/>
      <c r="O1375" s="40"/>
      <c r="P1375" s="31"/>
      <c r="Q1375" s="40"/>
      <c r="R1375" s="31"/>
    </row>
    <row r="1376" spans="1:18" s="34" customFormat="1">
      <c r="A1376" s="29"/>
      <c r="B1376" s="29"/>
      <c r="C1376" s="29"/>
      <c r="D1376" s="29"/>
      <c r="E1376" s="29"/>
      <c r="F1376" s="29"/>
      <c r="G1376" s="29"/>
      <c r="H1376" s="29"/>
      <c r="I1376" s="30"/>
      <c r="J1376" s="30"/>
      <c r="K1376" s="30"/>
      <c r="L1376" s="30"/>
      <c r="M1376" s="40"/>
      <c r="N1376" s="40"/>
      <c r="O1376" s="40"/>
      <c r="P1376" s="31"/>
      <c r="Q1376" s="40"/>
      <c r="R1376" s="31"/>
    </row>
    <row r="1377" spans="1:18" s="34" customFormat="1">
      <c r="A1377" s="29"/>
      <c r="B1377" s="29"/>
      <c r="C1377" s="29"/>
      <c r="D1377" s="29"/>
      <c r="E1377" s="29"/>
      <c r="F1377" s="29"/>
      <c r="G1377" s="29"/>
      <c r="H1377" s="29"/>
      <c r="I1377" s="30"/>
      <c r="J1377" s="30"/>
      <c r="K1377" s="30"/>
      <c r="L1377" s="30"/>
      <c r="M1377" s="40"/>
      <c r="N1377" s="40"/>
      <c r="O1377" s="40"/>
      <c r="P1377" s="31"/>
      <c r="Q1377" s="40"/>
      <c r="R1377" s="31"/>
    </row>
    <row r="1378" spans="1:18" s="34" customFormat="1">
      <c r="A1378" s="29"/>
      <c r="B1378" s="29"/>
      <c r="C1378" s="29"/>
      <c r="D1378" s="29"/>
      <c r="E1378" s="29"/>
      <c r="F1378" s="29"/>
      <c r="G1378" s="29"/>
      <c r="H1378" s="29"/>
      <c r="I1378" s="30"/>
      <c r="J1378" s="30"/>
      <c r="K1378" s="30"/>
      <c r="L1378" s="30"/>
      <c r="M1378" s="40"/>
      <c r="N1378" s="40"/>
      <c r="O1378" s="40"/>
      <c r="P1378" s="31"/>
      <c r="Q1378" s="40"/>
      <c r="R1378" s="31"/>
    </row>
    <row r="1379" spans="1:18" s="34" customFormat="1">
      <c r="A1379" s="29"/>
      <c r="B1379" s="29"/>
      <c r="C1379" s="29"/>
      <c r="D1379" s="29"/>
      <c r="E1379" s="29"/>
      <c r="F1379" s="29"/>
      <c r="G1379" s="29"/>
      <c r="H1379" s="29"/>
      <c r="I1379" s="30"/>
      <c r="J1379" s="30"/>
      <c r="K1379" s="30"/>
      <c r="L1379" s="30"/>
      <c r="M1379" s="40"/>
      <c r="N1379" s="40"/>
      <c r="O1379" s="40"/>
      <c r="P1379" s="31"/>
      <c r="Q1379" s="40"/>
      <c r="R1379" s="31"/>
    </row>
    <row r="1380" spans="1:18" s="34" customFormat="1">
      <c r="A1380" s="29"/>
      <c r="B1380" s="29"/>
      <c r="C1380" s="29"/>
      <c r="D1380" s="29"/>
      <c r="E1380" s="29"/>
      <c r="F1380" s="29"/>
      <c r="G1380" s="29"/>
      <c r="H1380" s="29"/>
      <c r="I1380" s="30"/>
      <c r="J1380" s="30"/>
      <c r="K1380" s="30"/>
      <c r="L1380" s="30"/>
      <c r="M1380" s="40"/>
      <c r="N1380" s="40"/>
      <c r="O1380" s="40"/>
      <c r="P1380" s="31"/>
      <c r="Q1380" s="40"/>
      <c r="R1380" s="31"/>
    </row>
    <row r="1381" spans="1:18" s="34" customFormat="1">
      <c r="A1381" s="29"/>
      <c r="B1381" s="29"/>
      <c r="C1381" s="29"/>
      <c r="D1381" s="29"/>
      <c r="E1381" s="29"/>
      <c r="F1381" s="29"/>
      <c r="G1381" s="29"/>
      <c r="H1381" s="29"/>
      <c r="I1381" s="30"/>
      <c r="J1381" s="30"/>
      <c r="K1381" s="30"/>
      <c r="L1381" s="30"/>
      <c r="M1381" s="40"/>
      <c r="N1381" s="40"/>
      <c r="O1381" s="40"/>
      <c r="P1381" s="31"/>
      <c r="Q1381" s="40"/>
      <c r="R1381" s="31"/>
    </row>
    <row r="1382" spans="1:18" s="34" customFormat="1">
      <c r="A1382" s="29"/>
      <c r="B1382" s="29"/>
      <c r="C1382" s="29"/>
      <c r="D1382" s="29"/>
      <c r="E1382" s="29"/>
      <c r="F1382" s="29"/>
      <c r="G1382" s="29"/>
      <c r="H1382" s="29"/>
      <c r="I1382" s="30"/>
      <c r="J1382" s="30"/>
      <c r="K1382" s="30"/>
      <c r="L1382" s="30"/>
      <c r="M1382" s="40"/>
      <c r="N1382" s="40"/>
      <c r="O1382" s="40"/>
      <c r="P1382" s="31"/>
      <c r="Q1382" s="40"/>
      <c r="R1382" s="31"/>
    </row>
    <row r="1383" spans="1:18" s="34" customFormat="1">
      <c r="A1383" s="29"/>
      <c r="B1383" s="29"/>
      <c r="C1383" s="29"/>
      <c r="D1383" s="29"/>
      <c r="E1383" s="29"/>
      <c r="F1383" s="29"/>
      <c r="G1383" s="29"/>
      <c r="H1383" s="29"/>
      <c r="I1383" s="30"/>
      <c r="J1383" s="30"/>
      <c r="K1383" s="30"/>
      <c r="L1383" s="30"/>
      <c r="M1383" s="40"/>
      <c r="N1383" s="40"/>
      <c r="O1383" s="40"/>
      <c r="P1383" s="31"/>
      <c r="Q1383" s="40"/>
      <c r="R1383" s="31"/>
    </row>
    <row r="1384" spans="1:18" s="34" customFormat="1">
      <c r="A1384" s="29"/>
      <c r="B1384" s="29"/>
      <c r="C1384" s="29"/>
      <c r="D1384" s="29"/>
      <c r="E1384" s="29"/>
      <c r="F1384" s="29"/>
      <c r="G1384" s="29"/>
      <c r="H1384" s="29"/>
      <c r="I1384" s="30"/>
      <c r="J1384" s="30"/>
      <c r="K1384" s="30"/>
      <c r="L1384" s="30"/>
      <c r="M1384" s="40"/>
      <c r="N1384" s="40"/>
      <c r="O1384" s="40"/>
      <c r="P1384" s="31"/>
      <c r="Q1384" s="40"/>
      <c r="R1384" s="31"/>
    </row>
    <row r="1385" spans="1:18" s="34" customFormat="1">
      <c r="A1385" s="29"/>
      <c r="B1385" s="29"/>
      <c r="C1385" s="29"/>
      <c r="D1385" s="29"/>
      <c r="E1385" s="29"/>
      <c r="F1385" s="29"/>
      <c r="G1385" s="29"/>
      <c r="H1385" s="29"/>
      <c r="I1385" s="30"/>
      <c r="J1385" s="30"/>
      <c r="K1385" s="30"/>
      <c r="L1385" s="30"/>
      <c r="M1385" s="40"/>
      <c r="N1385" s="40"/>
      <c r="O1385" s="40"/>
      <c r="P1385" s="31"/>
      <c r="Q1385" s="40"/>
      <c r="R1385" s="31"/>
    </row>
    <row r="1386" spans="1:18" s="34" customFormat="1">
      <c r="A1386" s="29"/>
      <c r="B1386" s="29"/>
      <c r="C1386" s="29"/>
      <c r="D1386" s="29"/>
      <c r="E1386" s="29"/>
      <c r="F1386" s="29"/>
      <c r="G1386" s="29"/>
      <c r="H1386" s="29"/>
      <c r="I1386" s="30"/>
      <c r="J1386" s="30"/>
      <c r="K1386" s="30"/>
      <c r="L1386" s="30"/>
      <c r="M1386" s="40"/>
      <c r="N1386" s="40"/>
      <c r="O1386" s="40"/>
      <c r="P1386" s="31"/>
      <c r="Q1386" s="40"/>
      <c r="R1386" s="31"/>
    </row>
    <row r="1387" spans="1:18" s="34" customFormat="1">
      <c r="A1387" s="29"/>
      <c r="B1387" s="29"/>
      <c r="C1387" s="29"/>
      <c r="D1387" s="29"/>
      <c r="E1387" s="29"/>
      <c r="F1387" s="29"/>
      <c r="G1387" s="29"/>
      <c r="H1387" s="29"/>
      <c r="I1387" s="30"/>
      <c r="J1387" s="30"/>
      <c r="K1387" s="30"/>
      <c r="L1387" s="30"/>
      <c r="M1387" s="40"/>
      <c r="N1387" s="40"/>
      <c r="O1387" s="40"/>
      <c r="P1387" s="31"/>
      <c r="Q1387" s="40"/>
      <c r="R1387" s="31"/>
    </row>
    <row r="1388" spans="1:18" s="34" customFormat="1">
      <c r="A1388" s="29"/>
      <c r="B1388" s="29"/>
      <c r="C1388" s="29"/>
      <c r="D1388" s="29"/>
      <c r="E1388" s="29"/>
      <c r="F1388" s="29"/>
      <c r="G1388" s="29"/>
      <c r="H1388" s="29"/>
      <c r="I1388" s="30"/>
      <c r="J1388" s="30"/>
      <c r="K1388" s="30"/>
      <c r="L1388" s="30"/>
      <c r="M1388" s="40"/>
      <c r="N1388" s="40"/>
      <c r="O1388" s="40"/>
      <c r="P1388" s="31"/>
      <c r="Q1388" s="40"/>
      <c r="R1388" s="31"/>
    </row>
    <row r="1389" spans="1:18" s="34" customFormat="1">
      <c r="A1389" s="29"/>
      <c r="B1389" s="29"/>
      <c r="C1389" s="29"/>
      <c r="D1389" s="29"/>
      <c r="E1389" s="29"/>
      <c r="F1389" s="29"/>
      <c r="G1389" s="29"/>
      <c r="H1389" s="29"/>
      <c r="I1389" s="30"/>
      <c r="J1389" s="30"/>
      <c r="K1389" s="30"/>
      <c r="L1389" s="30"/>
      <c r="M1389" s="40"/>
      <c r="N1389" s="40"/>
      <c r="O1389" s="40"/>
      <c r="P1389" s="31"/>
      <c r="Q1389" s="40"/>
      <c r="R1389" s="31"/>
    </row>
    <row r="1390" spans="1:18" s="34" customFormat="1">
      <c r="A1390" s="29"/>
      <c r="B1390" s="29"/>
      <c r="C1390" s="29"/>
      <c r="D1390" s="29"/>
      <c r="E1390" s="29"/>
      <c r="F1390" s="29"/>
      <c r="G1390" s="29"/>
      <c r="H1390" s="29"/>
      <c r="I1390" s="30"/>
      <c r="J1390" s="30"/>
      <c r="K1390" s="30"/>
      <c r="L1390" s="30"/>
      <c r="M1390" s="40"/>
      <c r="N1390" s="40"/>
      <c r="O1390" s="40"/>
      <c r="P1390" s="31"/>
      <c r="Q1390" s="40"/>
      <c r="R1390" s="31"/>
    </row>
    <row r="1391" spans="1:18" s="34" customFormat="1">
      <c r="A1391" s="29"/>
      <c r="B1391" s="29"/>
      <c r="C1391" s="29"/>
      <c r="D1391" s="29"/>
      <c r="E1391" s="29"/>
      <c r="F1391" s="29"/>
      <c r="G1391" s="29"/>
      <c r="H1391" s="29"/>
      <c r="I1391" s="30"/>
      <c r="J1391" s="30"/>
      <c r="K1391" s="30"/>
      <c r="L1391" s="30"/>
      <c r="M1391" s="40"/>
      <c r="N1391" s="40"/>
      <c r="O1391" s="40"/>
      <c r="P1391" s="31"/>
      <c r="Q1391" s="40"/>
      <c r="R1391" s="31"/>
    </row>
    <row r="1392" spans="1:18" s="34" customFormat="1">
      <c r="A1392" s="29"/>
      <c r="B1392" s="29"/>
      <c r="C1392" s="29"/>
      <c r="D1392" s="29"/>
      <c r="E1392" s="29"/>
      <c r="F1392" s="29"/>
      <c r="G1392" s="29"/>
      <c r="H1392" s="29"/>
      <c r="I1392" s="30"/>
      <c r="J1392" s="30"/>
      <c r="K1392" s="30"/>
      <c r="L1392" s="30"/>
      <c r="M1392" s="40"/>
      <c r="N1392" s="40"/>
      <c r="O1392" s="40"/>
      <c r="P1392" s="31"/>
      <c r="Q1392" s="40"/>
      <c r="R1392" s="31"/>
    </row>
    <row r="1393" spans="1:18" s="34" customFormat="1">
      <c r="A1393" s="29"/>
      <c r="B1393" s="29"/>
      <c r="C1393" s="29"/>
      <c r="D1393" s="29"/>
      <c r="E1393" s="29"/>
      <c r="F1393" s="29"/>
      <c r="G1393" s="29"/>
      <c r="H1393" s="29"/>
      <c r="I1393" s="30"/>
      <c r="J1393" s="30"/>
      <c r="K1393" s="30"/>
      <c r="L1393" s="30"/>
      <c r="M1393" s="40"/>
      <c r="N1393" s="40"/>
      <c r="O1393" s="40"/>
      <c r="P1393" s="31"/>
      <c r="Q1393" s="40"/>
      <c r="R1393" s="31"/>
    </row>
    <row r="1394" spans="1:18" s="34" customFormat="1">
      <c r="A1394" s="29"/>
      <c r="B1394" s="29"/>
      <c r="C1394" s="29"/>
      <c r="D1394" s="29"/>
      <c r="E1394" s="29"/>
      <c r="F1394" s="29"/>
      <c r="G1394" s="29"/>
      <c r="H1394" s="29"/>
      <c r="I1394" s="30"/>
      <c r="J1394" s="30"/>
      <c r="K1394" s="30"/>
      <c r="L1394" s="30"/>
      <c r="M1394" s="40"/>
      <c r="N1394" s="40"/>
      <c r="O1394" s="40"/>
      <c r="P1394" s="31"/>
      <c r="Q1394" s="40"/>
      <c r="R1394" s="31"/>
    </row>
    <row r="1395" spans="1:18" s="34" customFormat="1">
      <c r="A1395" s="29"/>
      <c r="B1395" s="29"/>
      <c r="C1395" s="29"/>
      <c r="D1395" s="29"/>
      <c r="E1395" s="29"/>
      <c r="F1395" s="29"/>
      <c r="G1395" s="29"/>
      <c r="H1395" s="29"/>
      <c r="I1395" s="30"/>
      <c r="J1395" s="30"/>
      <c r="K1395" s="30"/>
      <c r="L1395" s="30"/>
      <c r="M1395" s="40"/>
      <c r="N1395" s="40"/>
      <c r="O1395" s="40"/>
      <c r="P1395" s="31"/>
      <c r="Q1395" s="40"/>
      <c r="R1395" s="31"/>
    </row>
    <row r="1396" spans="1:18" s="34" customFormat="1">
      <c r="A1396" s="29"/>
      <c r="B1396" s="29"/>
      <c r="C1396" s="29"/>
      <c r="D1396" s="29"/>
      <c r="E1396" s="29"/>
      <c r="F1396" s="29"/>
      <c r="G1396" s="29"/>
      <c r="H1396" s="29"/>
      <c r="I1396" s="30"/>
      <c r="J1396" s="30"/>
      <c r="K1396" s="30"/>
      <c r="L1396" s="30"/>
      <c r="M1396" s="40"/>
      <c r="N1396" s="40"/>
      <c r="O1396" s="40"/>
      <c r="P1396" s="31"/>
      <c r="Q1396" s="40"/>
      <c r="R1396" s="31"/>
    </row>
    <row r="1397" spans="1:18" s="34" customFormat="1">
      <c r="A1397" s="29"/>
      <c r="B1397" s="29"/>
      <c r="C1397" s="29"/>
      <c r="D1397" s="29"/>
      <c r="E1397" s="29"/>
      <c r="F1397" s="29"/>
      <c r="G1397" s="29"/>
      <c r="H1397" s="29"/>
      <c r="I1397" s="30"/>
      <c r="J1397" s="30"/>
      <c r="K1397" s="30"/>
      <c r="L1397" s="30"/>
      <c r="M1397" s="40"/>
      <c r="N1397" s="40"/>
      <c r="O1397" s="40"/>
      <c r="P1397" s="31"/>
      <c r="Q1397" s="40"/>
      <c r="R1397" s="31"/>
    </row>
    <row r="1398" spans="1:18" s="34" customFormat="1">
      <c r="A1398" s="29"/>
      <c r="B1398" s="29"/>
      <c r="C1398" s="29"/>
      <c r="D1398" s="29"/>
      <c r="E1398" s="29"/>
      <c r="F1398" s="29"/>
      <c r="G1398" s="29"/>
      <c r="H1398" s="29"/>
      <c r="I1398" s="30"/>
      <c r="J1398" s="30"/>
      <c r="K1398" s="30"/>
      <c r="L1398" s="30"/>
      <c r="M1398" s="40"/>
      <c r="N1398" s="40"/>
      <c r="O1398" s="40"/>
      <c r="P1398" s="31"/>
      <c r="Q1398" s="40"/>
      <c r="R1398" s="31"/>
    </row>
    <row r="1399" spans="1:18" s="34" customFormat="1">
      <c r="A1399" s="29"/>
      <c r="B1399" s="29"/>
      <c r="C1399" s="29"/>
      <c r="D1399" s="29"/>
      <c r="E1399" s="29"/>
      <c r="F1399" s="29"/>
      <c r="G1399" s="29"/>
      <c r="H1399" s="29"/>
      <c r="I1399" s="30"/>
      <c r="J1399" s="30"/>
      <c r="K1399" s="30"/>
      <c r="L1399" s="30"/>
      <c r="M1399" s="40"/>
      <c r="N1399" s="40"/>
      <c r="O1399" s="40"/>
      <c r="P1399" s="31"/>
      <c r="Q1399" s="40"/>
      <c r="R1399" s="31"/>
    </row>
    <row r="1400" spans="1:18" s="34" customFormat="1">
      <c r="A1400" s="29"/>
      <c r="B1400" s="29"/>
      <c r="C1400" s="29"/>
      <c r="D1400" s="29"/>
      <c r="E1400" s="29"/>
      <c r="F1400" s="29"/>
      <c r="G1400" s="29"/>
      <c r="H1400" s="29"/>
      <c r="I1400" s="30"/>
      <c r="J1400" s="30"/>
      <c r="K1400" s="30"/>
      <c r="L1400" s="30"/>
      <c r="M1400" s="40"/>
      <c r="N1400" s="40"/>
      <c r="O1400" s="40"/>
      <c r="P1400" s="31"/>
      <c r="Q1400" s="40"/>
      <c r="R1400" s="31"/>
    </row>
    <row r="1401" spans="1:18" s="34" customFormat="1">
      <c r="A1401" s="29"/>
      <c r="B1401" s="29"/>
      <c r="C1401" s="29"/>
      <c r="D1401" s="29"/>
      <c r="E1401" s="29"/>
      <c r="F1401" s="29"/>
      <c r="G1401" s="29"/>
      <c r="H1401" s="29"/>
      <c r="I1401" s="30"/>
      <c r="J1401" s="30"/>
      <c r="K1401" s="30"/>
      <c r="L1401" s="30"/>
      <c r="M1401" s="40"/>
      <c r="N1401" s="40"/>
      <c r="O1401" s="40"/>
      <c r="P1401" s="31"/>
      <c r="Q1401" s="40"/>
      <c r="R1401" s="31"/>
    </row>
    <row r="1402" spans="1:18" s="34" customFormat="1">
      <c r="A1402" s="29"/>
      <c r="B1402" s="29"/>
      <c r="C1402" s="29"/>
      <c r="D1402" s="29"/>
      <c r="E1402" s="29"/>
      <c r="F1402" s="29"/>
      <c r="G1402" s="29"/>
      <c r="H1402" s="29"/>
      <c r="I1402" s="30"/>
      <c r="J1402" s="30"/>
      <c r="K1402" s="30"/>
      <c r="L1402" s="30"/>
      <c r="M1402" s="40"/>
      <c r="N1402" s="40"/>
      <c r="O1402" s="40"/>
      <c r="P1402" s="31"/>
      <c r="Q1402" s="40"/>
      <c r="R1402" s="31"/>
    </row>
    <row r="1403" spans="1:18" s="34" customFormat="1">
      <c r="A1403" s="29"/>
      <c r="B1403" s="29"/>
      <c r="C1403" s="29"/>
      <c r="D1403" s="29"/>
      <c r="E1403" s="29"/>
      <c r="F1403" s="29"/>
      <c r="G1403" s="29"/>
      <c r="H1403" s="29"/>
      <c r="I1403" s="30"/>
      <c r="J1403" s="30"/>
      <c r="K1403" s="30"/>
      <c r="L1403" s="30"/>
      <c r="M1403" s="40"/>
      <c r="N1403" s="40"/>
      <c r="O1403" s="40"/>
      <c r="P1403" s="31"/>
      <c r="Q1403" s="40"/>
      <c r="R1403" s="31"/>
    </row>
    <row r="1404" spans="1:18" s="34" customFormat="1">
      <c r="A1404" s="29"/>
      <c r="B1404" s="29"/>
      <c r="C1404" s="29"/>
      <c r="D1404" s="29"/>
      <c r="E1404" s="29"/>
      <c r="F1404" s="29"/>
      <c r="G1404" s="29"/>
      <c r="H1404" s="29"/>
      <c r="I1404" s="30"/>
      <c r="J1404" s="30"/>
      <c r="K1404" s="30"/>
      <c r="L1404" s="30"/>
      <c r="M1404" s="40"/>
      <c r="N1404" s="40"/>
      <c r="O1404" s="40"/>
      <c r="P1404" s="31"/>
      <c r="Q1404" s="40"/>
      <c r="R1404" s="31"/>
    </row>
    <row r="1405" spans="1:18" s="34" customFormat="1">
      <c r="A1405" s="29"/>
      <c r="B1405" s="29"/>
      <c r="C1405" s="29"/>
      <c r="D1405" s="29"/>
      <c r="E1405" s="29"/>
      <c r="F1405" s="29"/>
      <c r="G1405" s="29"/>
      <c r="H1405" s="29"/>
      <c r="I1405" s="30"/>
      <c r="J1405" s="30"/>
      <c r="K1405" s="30"/>
      <c r="L1405" s="30"/>
      <c r="M1405" s="40"/>
      <c r="N1405" s="40"/>
      <c r="O1405" s="40"/>
      <c r="P1405" s="31"/>
      <c r="Q1405" s="40"/>
      <c r="R1405" s="31"/>
    </row>
    <row r="1406" spans="1:18" s="34" customFormat="1">
      <c r="A1406" s="29"/>
      <c r="B1406" s="29"/>
      <c r="C1406" s="29"/>
      <c r="D1406" s="29"/>
      <c r="E1406" s="29"/>
      <c r="F1406" s="29"/>
      <c r="G1406" s="29"/>
      <c r="H1406" s="29"/>
      <c r="I1406" s="30"/>
      <c r="J1406" s="30"/>
      <c r="K1406" s="30"/>
      <c r="L1406" s="30"/>
      <c r="M1406" s="40"/>
      <c r="N1406" s="40"/>
      <c r="O1406" s="40"/>
      <c r="P1406" s="31"/>
      <c r="Q1406" s="40"/>
      <c r="R1406" s="31"/>
    </row>
    <row r="1407" spans="1:18" s="34" customFormat="1">
      <c r="A1407" s="29"/>
      <c r="B1407" s="29"/>
      <c r="C1407" s="29"/>
      <c r="D1407" s="29"/>
      <c r="E1407" s="29"/>
      <c r="F1407" s="29"/>
      <c r="G1407" s="29"/>
      <c r="H1407" s="29"/>
      <c r="I1407" s="30"/>
      <c r="J1407" s="30"/>
      <c r="K1407" s="30"/>
      <c r="L1407" s="30"/>
      <c r="M1407" s="40"/>
      <c r="N1407" s="40"/>
      <c r="O1407" s="40"/>
      <c r="P1407" s="31"/>
      <c r="Q1407" s="40"/>
      <c r="R1407" s="31"/>
    </row>
    <row r="1408" spans="1:18" s="34" customFormat="1">
      <c r="A1408" s="29"/>
      <c r="B1408" s="29"/>
      <c r="C1408" s="29"/>
      <c r="D1408" s="29"/>
      <c r="E1408" s="29"/>
      <c r="F1408" s="29"/>
      <c r="G1408" s="29"/>
      <c r="H1408" s="29"/>
      <c r="I1408" s="30"/>
      <c r="J1408" s="30"/>
      <c r="K1408" s="30"/>
      <c r="L1408" s="30"/>
      <c r="M1408" s="40"/>
      <c r="N1408" s="40"/>
      <c r="O1408" s="40"/>
      <c r="P1408" s="31"/>
      <c r="Q1408" s="40"/>
      <c r="R1408" s="31"/>
    </row>
    <row r="1409" spans="1:18" s="34" customFormat="1">
      <c r="A1409" s="29"/>
      <c r="B1409" s="29"/>
      <c r="C1409" s="29"/>
      <c r="D1409" s="29"/>
      <c r="E1409" s="29"/>
      <c r="F1409" s="29"/>
      <c r="G1409" s="29"/>
      <c r="H1409" s="29"/>
      <c r="I1409" s="30"/>
      <c r="J1409" s="30"/>
      <c r="K1409" s="30"/>
      <c r="L1409" s="30"/>
      <c r="M1409" s="40"/>
      <c r="N1409" s="40"/>
      <c r="O1409" s="40"/>
      <c r="P1409" s="31"/>
      <c r="Q1409" s="40"/>
      <c r="R1409" s="31"/>
    </row>
  </sheetData>
  <mergeCells count="24">
    <mergeCell ref="Q2:R2"/>
    <mergeCell ref="M7:N7"/>
    <mergeCell ref="E9:E11"/>
    <mergeCell ref="O7:P7"/>
    <mergeCell ref="B9:B11"/>
    <mergeCell ref="E7:E8"/>
    <mergeCell ref="I7:J7"/>
    <mergeCell ref="K7:L7"/>
    <mergeCell ref="A9:A11"/>
    <mergeCell ref="C9:C11"/>
    <mergeCell ref="D9:D11"/>
    <mergeCell ref="A1:F1"/>
    <mergeCell ref="A2:F2"/>
    <mergeCell ref="A4:R4"/>
    <mergeCell ref="A5:R5"/>
    <mergeCell ref="A6:A8"/>
    <mergeCell ref="B6:B8"/>
    <mergeCell ref="C6:E6"/>
    <mergeCell ref="F6:F8"/>
    <mergeCell ref="G6:H7"/>
    <mergeCell ref="I6:R6"/>
    <mergeCell ref="Q7:R7"/>
    <mergeCell ref="C7:C8"/>
    <mergeCell ref="D7:D8"/>
  </mergeCells>
  <pageMargins left="0.38593749999999999" right="9.4791666666666705E-2" top="0.546875" bottom="0.16041666666666668" header="0.31496062992126" footer="0.31496062992126"/>
  <pageSetup paperSize="9" scale="70" orientation="landscape" r:id="rId1"/>
  <headerFooter>
    <oddFooter>&amp;C&amp;P</oddFooter>
  </headerFooter>
</worksheet>
</file>

<file path=xl/worksheets/sheet32.xml><?xml version="1.0" encoding="utf-8"?>
<worksheet xmlns="http://schemas.openxmlformats.org/spreadsheetml/2006/main" xmlns:r="http://schemas.openxmlformats.org/officeDocument/2006/relationships">
  <dimension ref="A1:J1365"/>
  <sheetViews>
    <sheetView showZeros="0" view="pageLayout" topLeftCell="A9" workbookViewId="0">
      <selection activeCell="G13" sqref="G13"/>
    </sheetView>
  </sheetViews>
  <sheetFormatPr defaultRowHeight="15.75"/>
  <cols>
    <col min="1" max="1" width="4" style="35" bestFit="1" customWidth="1"/>
    <col min="2" max="2" width="36.140625" style="35" bestFit="1" customWidth="1"/>
    <col min="3" max="5" width="7.7109375" style="35" customWidth="1"/>
    <col min="6" max="6" width="12.140625" style="35" bestFit="1" customWidth="1"/>
    <col min="7" max="8" width="12.140625" style="35" customWidth="1"/>
    <col min="9" max="16384" width="9.140625" style="14"/>
  </cols>
  <sheetData>
    <row r="1" spans="1:10">
      <c r="A1" s="439" t="s">
        <v>364</v>
      </c>
      <c r="B1" s="439"/>
      <c r="C1" s="439"/>
      <c r="D1" s="439"/>
      <c r="E1" s="439"/>
      <c r="F1" s="439"/>
      <c r="G1" s="156"/>
      <c r="H1" s="156"/>
    </row>
    <row r="2" spans="1:10">
      <c r="A2" s="439"/>
      <c r="B2" s="439"/>
      <c r="C2" s="439"/>
      <c r="D2" s="439"/>
      <c r="E2" s="439"/>
      <c r="F2" s="439"/>
      <c r="G2" s="623" t="s">
        <v>310</v>
      </c>
      <c r="H2" s="623"/>
    </row>
    <row r="3" spans="1:10" s="8" customFormat="1">
      <c r="A3" s="17"/>
      <c r="B3" s="17"/>
      <c r="C3" s="17"/>
      <c r="D3" s="17"/>
      <c r="E3" s="17"/>
      <c r="F3" s="17"/>
      <c r="G3" s="17"/>
      <c r="H3" s="17"/>
    </row>
    <row r="4" spans="1:10" s="8" customFormat="1" ht="32.25" customHeight="1">
      <c r="A4" s="421" t="s">
        <v>208</v>
      </c>
      <c r="B4" s="421"/>
      <c r="C4" s="421"/>
      <c r="D4" s="421"/>
      <c r="E4" s="421"/>
      <c r="F4" s="421"/>
      <c r="G4" s="421"/>
      <c r="H4" s="421"/>
    </row>
    <row r="5" spans="1:10" s="8" customFormat="1" ht="20.25" customHeight="1">
      <c r="A5" s="457" t="str">
        <f>'Biểu 5'!A4:H4</f>
        <v>(Kèm theo Quyết định số 668  /QĐ-UBND ngày 03  /11/2021 của Ủy ban nhân dân tỉnh)</v>
      </c>
      <c r="B5" s="457"/>
      <c r="C5" s="457"/>
      <c r="D5" s="457"/>
      <c r="E5" s="457"/>
      <c r="F5" s="457"/>
      <c r="G5" s="457"/>
      <c r="H5" s="457"/>
    </row>
    <row r="6" spans="1:10" s="8" customFormat="1" ht="30.75" customHeight="1">
      <c r="A6" s="425" t="s">
        <v>10</v>
      </c>
      <c r="B6" s="425" t="s">
        <v>77</v>
      </c>
      <c r="C6" s="458" t="s">
        <v>193</v>
      </c>
      <c r="D6" s="459"/>
      <c r="E6" s="460"/>
      <c r="F6" s="425" t="s">
        <v>164</v>
      </c>
      <c r="G6" s="638" t="s">
        <v>187</v>
      </c>
      <c r="H6" s="639"/>
    </row>
    <row r="7" spans="1:10" ht="24" customHeight="1">
      <c r="A7" s="425"/>
      <c r="B7" s="425"/>
      <c r="C7" s="449" t="s">
        <v>190</v>
      </c>
      <c r="D7" s="449" t="s">
        <v>191</v>
      </c>
      <c r="E7" s="449" t="s">
        <v>192</v>
      </c>
      <c r="F7" s="425"/>
      <c r="G7" s="640"/>
      <c r="H7" s="641"/>
    </row>
    <row r="8" spans="1:10" ht="30" customHeight="1">
      <c r="A8" s="425"/>
      <c r="B8" s="425"/>
      <c r="C8" s="450"/>
      <c r="D8" s="450"/>
      <c r="E8" s="450"/>
      <c r="F8" s="425"/>
      <c r="G8" s="168" t="s">
        <v>183</v>
      </c>
      <c r="H8" s="168" t="s">
        <v>182</v>
      </c>
    </row>
    <row r="9" spans="1:10" ht="20.25" customHeight="1">
      <c r="A9" s="425" t="s">
        <v>368</v>
      </c>
      <c r="B9" s="425"/>
      <c r="C9" s="476">
        <f>SUM(C11:C22)</f>
        <v>106</v>
      </c>
      <c r="D9" s="476">
        <f>SUM(D11:D22)</f>
        <v>2344</v>
      </c>
      <c r="E9" s="476">
        <f>SUM(E11:E22)</f>
        <v>943</v>
      </c>
      <c r="F9" s="154" t="s">
        <v>80</v>
      </c>
      <c r="G9" s="166">
        <f>G11+G13+G15+G17+G19+G21</f>
        <v>0</v>
      </c>
      <c r="H9" s="13"/>
    </row>
    <row r="10" spans="1:10" ht="20.25" customHeight="1">
      <c r="A10" s="425"/>
      <c r="B10" s="425"/>
      <c r="C10" s="477"/>
      <c r="D10" s="477"/>
      <c r="E10" s="477"/>
      <c r="F10" s="154" t="s">
        <v>81</v>
      </c>
      <c r="G10" s="165">
        <f>G12+G14+G16+G18+G20+G22</f>
        <v>0</v>
      </c>
      <c r="H10" s="165">
        <f>G10*288</f>
        <v>0</v>
      </c>
    </row>
    <row r="11" spans="1:10" s="102" customFormat="1" ht="31.5" customHeight="1">
      <c r="A11" s="436">
        <v>1</v>
      </c>
      <c r="B11" s="437" t="s">
        <v>140</v>
      </c>
      <c r="C11" s="451">
        <f>16+4</f>
        <v>20</v>
      </c>
      <c r="D11" s="451">
        <f>257+152</f>
        <v>409</v>
      </c>
      <c r="E11" s="451">
        <v>207</v>
      </c>
      <c r="F11" s="155" t="s">
        <v>80</v>
      </c>
      <c r="G11" s="167"/>
      <c r="H11" s="57"/>
      <c r="J11" s="169"/>
    </row>
    <row r="12" spans="1:10" s="102" customFormat="1" ht="31.5" customHeight="1">
      <c r="A12" s="436"/>
      <c r="B12" s="437"/>
      <c r="C12" s="453"/>
      <c r="D12" s="453"/>
      <c r="E12" s="453"/>
      <c r="F12" s="155" t="s">
        <v>81</v>
      </c>
      <c r="G12" s="167"/>
      <c r="H12" s="57"/>
    </row>
    <row r="13" spans="1:10" s="111" customFormat="1" ht="31.5" customHeight="1">
      <c r="A13" s="451">
        <v>2</v>
      </c>
      <c r="B13" s="609" t="s">
        <v>174</v>
      </c>
      <c r="C13" s="451">
        <f>20+8</f>
        <v>28</v>
      </c>
      <c r="D13" s="451">
        <f>420+216</f>
        <v>636</v>
      </c>
      <c r="E13" s="451">
        <v>232</v>
      </c>
      <c r="F13" s="155" t="s">
        <v>80</v>
      </c>
      <c r="G13" s="98"/>
      <c r="H13" s="57"/>
    </row>
    <row r="14" spans="1:10" s="111" customFormat="1" ht="31.5" customHeight="1">
      <c r="A14" s="453"/>
      <c r="B14" s="611"/>
      <c r="C14" s="453"/>
      <c r="D14" s="453"/>
      <c r="E14" s="453"/>
      <c r="F14" s="155" t="s">
        <v>81</v>
      </c>
      <c r="G14" s="98"/>
      <c r="H14" s="57"/>
    </row>
    <row r="15" spans="1:10" s="111" customFormat="1" ht="31.5" customHeight="1">
      <c r="A15" s="451">
        <v>3</v>
      </c>
      <c r="B15" s="609" t="s">
        <v>95</v>
      </c>
      <c r="C15" s="451">
        <v>7</v>
      </c>
      <c r="D15" s="451">
        <v>204</v>
      </c>
      <c r="E15" s="451">
        <v>135</v>
      </c>
      <c r="F15" s="155" t="s">
        <v>80</v>
      </c>
      <c r="G15" s="98"/>
      <c r="H15" s="57"/>
    </row>
    <row r="16" spans="1:10" s="111" customFormat="1" ht="31.5" customHeight="1">
      <c r="A16" s="453"/>
      <c r="B16" s="611"/>
      <c r="C16" s="453"/>
      <c r="D16" s="453"/>
      <c r="E16" s="453"/>
      <c r="F16" s="155" t="s">
        <v>81</v>
      </c>
      <c r="G16" s="98"/>
      <c r="H16" s="57"/>
    </row>
    <row r="17" spans="1:8" s="111" customFormat="1" ht="31.5" customHeight="1">
      <c r="A17" s="436">
        <v>4</v>
      </c>
      <c r="B17" s="437" t="s">
        <v>146</v>
      </c>
      <c r="C17" s="451">
        <f>10+4</f>
        <v>14</v>
      </c>
      <c r="D17" s="451">
        <f>161+101</f>
        <v>262</v>
      </c>
      <c r="E17" s="451">
        <v>71</v>
      </c>
      <c r="F17" s="155" t="s">
        <v>80</v>
      </c>
      <c r="G17" s="98"/>
      <c r="H17" s="57"/>
    </row>
    <row r="18" spans="1:8" s="111" customFormat="1" ht="31.5" customHeight="1">
      <c r="A18" s="436"/>
      <c r="B18" s="437"/>
      <c r="C18" s="453"/>
      <c r="D18" s="453"/>
      <c r="E18" s="453"/>
      <c r="F18" s="155" t="s">
        <v>81</v>
      </c>
      <c r="G18" s="98"/>
      <c r="H18" s="57"/>
    </row>
    <row r="19" spans="1:8" s="111" customFormat="1" ht="31.5" customHeight="1">
      <c r="A19" s="436">
        <v>5</v>
      </c>
      <c r="B19" s="437" t="s">
        <v>147</v>
      </c>
      <c r="C19" s="451">
        <f>18+6</f>
        <v>24</v>
      </c>
      <c r="D19" s="451">
        <f>339+180</f>
        <v>519</v>
      </c>
      <c r="E19" s="451">
        <v>106</v>
      </c>
      <c r="F19" s="155" t="s">
        <v>80</v>
      </c>
      <c r="G19" s="124"/>
      <c r="H19" s="57"/>
    </row>
    <row r="20" spans="1:8" s="111" customFormat="1" ht="31.5" customHeight="1">
      <c r="A20" s="436"/>
      <c r="B20" s="437"/>
      <c r="C20" s="453"/>
      <c r="D20" s="453"/>
      <c r="E20" s="453"/>
      <c r="F20" s="155" t="s">
        <v>81</v>
      </c>
      <c r="G20" s="98"/>
      <c r="H20" s="57"/>
    </row>
    <row r="21" spans="1:8" s="111" customFormat="1" ht="31.5" customHeight="1">
      <c r="A21" s="436">
        <v>6</v>
      </c>
      <c r="B21" s="437" t="s">
        <v>148</v>
      </c>
      <c r="C21" s="451">
        <f>9+4</f>
        <v>13</v>
      </c>
      <c r="D21" s="451">
        <f>197+117</f>
        <v>314</v>
      </c>
      <c r="E21" s="451">
        <v>192</v>
      </c>
      <c r="F21" s="155" t="s">
        <v>80</v>
      </c>
      <c r="G21" s="124"/>
      <c r="H21" s="57"/>
    </row>
    <row r="22" spans="1:8" s="111" customFormat="1" ht="31.5" customHeight="1">
      <c r="A22" s="436"/>
      <c r="B22" s="437"/>
      <c r="C22" s="453"/>
      <c r="D22" s="453"/>
      <c r="E22" s="453"/>
      <c r="F22" s="155" t="s">
        <v>81</v>
      </c>
      <c r="G22" s="98"/>
      <c r="H22" s="57"/>
    </row>
    <row r="144" spans="1:8" s="34" customFormat="1">
      <c r="A144" s="29"/>
      <c r="B144" s="29"/>
      <c r="C144" s="35"/>
      <c r="D144" s="35"/>
      <c r="E144" s="35"/>
      <c r="F144" s="29"/>
      <c r="G144" s="29"/>
      <c r="H144" s="29"/>
    </row>
    <row r="145" spans="1:8" s="34" customFormat="1">
      <c r="A145" s="29"/>
      <c r="B145" s="29"/>
      <c r="C145" s="35"/>
      <c r="D145" s="35"/>
      <c r="E145" s="35"/>
      <c r="F145" s="29"/>
      <c r="G145" s="29"/>
      <c r="H145" s="29"/>
    </row>
    <row r="146" spans="1:8" s="34" customFormat="1">
      <c r="A146" s="29"/>
      <c r="B146" s="29"/>
      <c r="C146" s="35"/>
      <c r="D146" s="35"/>
      <c r="E146" s="35"/>
      <c r="F146" s="29"/>
      <c r="G146" s="29"/>
      <c r="H146" s="29"/>
    </row>
    <row r="147" spans="1:8" s="34" customFormat="1">
      <c r="A147" s="29"/>
      <c r="B147" s="29"/>
      <c r="C147" s="35"/>
      <c r="D147" s="35"/>
      <c r="E147" s="35"/>
      <c r="F147" s="29"/>
      <c r="G147" s="29"/>
      <c r="H147" s="29"/>
    </row>
    <row r="148" spans="1:8" s="34" customFormat="1">
      <c r="A148" s="29"/>
      <c r="B148" s="29"/>
      <c r="C148" s="35"/>
      <c r="D148" s="35"/>
      <c r="E148" s="35"/>
      <c r="F148" s="29"/>
      <c r="G148" s="29"/>
      <c r="H148" s="29"/>
    </row>
    <row r="149" spans="1:8" s="34" customFormat="1">
      <c r="A149" s="29"/>
      <c r="B149" s="29"/>
      <c r="C149" s="35"/>
      <c r="D149" s="35"/>
      <c r="E149" s="35"/>
      <c r="F149" s="29"/>
      <c r="G149" s="29"/>
      <c r="H149" s="29"/>
    </row>
    <row r="150" spans="1:8" s="34" customFormat="1">
      <c r="A150" s="29"/>
      <c r="B150" s="29"/>
      <c r="C150" s="35"/>
      <c r="D150" s="35"/>
      <c r="E150" s="35"/>
      <c r="F150" s="29"/>
      <c r="G150" s="29"/>
      <c r="H150" s="29"/>
    </row>
    <row r="151" spans="1:8" s="34" customFormat="1">
      <c r="A151" s="29"/>
      <c r="B151" s="29"/>
      <c r="C151" s="35"/>
      <c r="D151" s="35"/>
      <c r="E151" s="35"/>
      <c r="F151" s="29"/>
      <c r="G151" s="29"/>
      <c r="H151" s="29"/>
    </row>
    <row r="152" spans="1:8" s="34" customFormat="1">
      <c r="A152" s="29"/>
      <c r="B152" s="29"/>
      <c r="C152" s="35"/>
      <c r="D152" s="35"/>
      <c r="E152" s="35"/>
      <c r="F152" s="29"/>
      <c r="G152" s="29"/>
      <c r="H152" s="29"/>
    </row>
    <row r="153" spans="1:8" s="34" customFormat="1">
      <c r="A153" s="29"/>
      <c r="B153" s="29"/>
      <c r="C153" s="35"/>
      <c r="D153" s="35"/>
      <c r="E153" s="35"/>
      <c r="F153" s="29"/>
      <c r="G153" s="29"/>
      <c r="H153" s="29"/>
    </row>
    <row r="154" spans="1:8" s="34" customFormat="1">
      <c r="A154" s="29"/>
      <c r="B154" s="29"/>
      <c r="C154" s="35"/>
      <c r="D154" s="35"/>
      <c r="E154" s="35"/>
      <c r="F154" s="29"/>
      <c r="G154" s="29"/>
      <c r="H154" s="29"/>
    </row>
    <row r="155" spans="1:8" s="34" customFormat="1">
      <c r="A155" s="29"/>
      <c r="B155" s="29"/>
      <c r="C155" s="35"/>
      <c r="D155" s="35"/>
      <c r="E155" s="35"/>
      <c r="F155" s="29"/>
      <c r="G155" s="29"/>
      <c r="H155" s="29"/>
    </row>
    <row r="156" spans="1:8" s="34" customFormat="1">
      <c r="A156" s="29"/>
      <c r="B156" s="29"/>
      <c r="C156" s="35"/>
      <c r="D156" s="35"/>
      <c r="E156" s="35"/>
      <c r="F156" s="29"/>
      <c r="G156" s="29"/>
      <c r="H156" s="29"/>
    </row>
    <row r="157" spans="1:8" s="34" customFormat="1">
      <c r="A157" s="29"/>
      <c r="B157" s="29"/>
      <c r="C157" s="35"/>
      <c r="D157" s="35"/>
      <c r="E157" s="35"/>
      <c r="F157" s="29"/>
      <c r="G157" s="29"/>
      <c r="H157" s="29"/>
    </row>
    <row r="158" spans="1:8" s="34" customFormat="1">
      <c r="A158" s="29"/>
      <c r="B158" s="29"/>
      <c r="C158" s="35"/>
      <c r="D158" s="35"/>
      <c r="E158" s="35"/>
      <c r="F158" s="29"/>
      <c r="G158" s="29"/>
      <c r="H158" s="29"/>
    </row>
    <row r="159" spans="1:8" s="34" customFormat="1">
      <c r="A159" s="29"/>
      <c r="B159" s="29"/>
      <c r="C159" s="35"/>
      <c r="D159" s="35"/>
      <c r="E159" s="35"/>
      <c r="F159" s="29"/>
      <c r="G159" s="29"/>
      <c r="H159" s="29"/>
    </row>
    <row r="160" spans="1:8" s="34" customFormat="1">
      <c r="A160" s="29"/>
      <c r="B160" s="29"/>
      <c r="C160" s="29"/>
      <c r="D160" s="29"/>
      <c r="E160" s="29"/>
      <c r="F160" s="29"/>
      <c r="G160" s="29"/>
      <c r="H160" s="29"/>
    </row>
    <row r="161" spans="1:8" s="34" customFormat="1">
      <c r="A161" s="29"/>
      <c r="B161" s="29"/>
      <c r="C161" s="29"/>
      <c r="D161" s="29"/>
      <c r="E161" s="29"/>
      <c r="F161" s="29"/>
      <c r="G161" s="29"/>
      <c r="H161" s="29"/>
    </row>
    <row r="162" spans="1:8" s="34" customFormat="1">
      <c r="A162" s="29"/>
      <c r="B162" s="29"/>
      <c r="C162" s="29"/>
      <c r="D162" s="29"/>
      <c r="E162" s="29"/>
      <c r="F162" s="29"/>
      <c r="G162" s="29"/>
      <c r="H162" s="29"/>
    </row>
    <row r="163" spans="1:8" s="34" customFormat="1">
      <c r="A163" s="29"/>
      <c r="B163" s="29"/>
      <c r="C163" s="29"/>
      <c r="D163" s="29"/>
      <c r="E163" s="29"/>
      <c r="F163" s="29"/>
      <c r="G163" s="29"/>
      <c r="H163" s="29"/>
    </row>
    <row r="164" spans="1:8" s="34" customFormat="1">
      <c r="A164" s="29"/>
      <c r="B164" s="29"/>
      <c r="C164" s="29"/>
      <c r="D164" s="29"/>
      <c r="E164" s="29"/>
      <c r="F164" s="29"/>
      <c r="G164" s="29"/>
      <c r="H164" s="29"/>
    </row>
    <row r="165" spans="1:8" s="34" customFormat="1">
      <c r="A165" s="29"/>
      <c r="B165" s="29"/>
      <c r="C165" s="29"/>
      <c r="D165" s="29"/>
      <c r="E165" s="29"/>
      <c r="F165" s="29"/>
      <c r="G165" s="29"/>
      <c r="H165" s="29"/>
    </row>
    <row r="166" spans="1:8" s="34" customFormat="1">
      <c r="A166" s="29"/>
      <c r="B166" s="29"/>
      <c r="C166" s="29"/>
      <c r="D166" s="29"/>
      <c r="E166" s="29"/>
      <c r="F166" s="29"/>
      <c r="G166" s="29"/>
      <c r="H166" s="29"/>
    </row>
    <row r="167" spans="1:8" s="34" customFormat="1">
      <c r="A167" s="29"/>
      <c r="B167" s="29"/>
      <c r="C167" s="29"/>
      <c r="D167" s="29"/>
      <c r="E167" s="29"/>
      <c r="F167" s="29"/>
      <c r="G167" s="29"/>
      <c r="H167" s="29"/>
    </row>
    <row r="168" spans="1:8" s="34" customFormat="1">
      <c r="A168" s="29"/>
      <c r="B168" s="29"/>
      <c r="C168" s="29"/>
      <c r="D168" s="29"/>
      <c r="E168" s="29"/>
      <c r="F168" s="29"/>
      <c r="G168" s="29"/>
      <c r="H168" s="29"/>
    </row>
    <row r="169" spans="1:8" s="34" customFormat="1">
      <c r="A169" s="29"/>
      <c r="B169" s="29"/>
      <c r="C169" s="29"/>
      <c r="D169" s="29"/>
      <c r="E169" s="29"/>
      <c r="F169" s="29"/>
      <c r="G169" s="29"/>
      <c r="H169" s="29"/>
    </row>
    <row r="170" spans="1:8" s="34" customFormat="1">
      <c r="A170" s="29"/>
      <c r="B170" s="29"/>
      <c r="C170" s="29"/>
      <c r="D170" s="29"/>
      <c r="E170" s="29"/>
      <c r="F170" s="29"/>
      <c r="G170" s="29"/>
      <c r="H170" s="29"/>
    </row>
    <row r="171" spans="1:8" s="34" customFormat="1">
      <c r="A171" s="29"/>
      <c r="B171" s="29"/>
      <c r="C171" s="29"/>
      <c r="D171" s="29"/>
      <c r="E171" s="29"/>
      <c r="F171" s="29"/>
      <c r="G171" s="29"/>
      <c r="H171" s="29"/>
    </row>
    <row r="172" spans="1:8" s="34" customFormat="1">
      <c r="A172" s="29"/>
      <c r="B172" s="29"/>
      <c r="C172" s="29"/>
      <c r="D172" s="29"/>
      <c r="E172" s="29"/>
      <c r="F172" s="29"/>
      <c r="G172" s="29"/>
      <c r="H172" s="29"/>
    </row>
    <row r="173" spans="1:8" s="34" customFormat="1">
      <c r="A173" s="29"/>
      <c r="B173" s="29"/>
      <c r="C173" s="29"/>
      <c r="D173" s="29"/>
      <c r="E173" s="29"/>
      <c r="F173" s="29"/>
      <c r="G173" s="29"/>
      <c r="H173" s="29"/>
    </row>
    <row r="174" spans="1:8" s="34" customFormat="1">
      <c r="A174" s="29"/>
      <c r="B174" s="29"/>
      <c r="C174" s="29"/>
      <c r="D174" s="29"/>
      <c r="E174" s="29"/>
      <c r="F174" s="29"/>
      <c r="G174" s="29"/>
      <c r="H174" s="29"/>
    </row>
    <row r="175" spans="1:8" s="34" customFormat="1">
      <c r="A175" s="29"/>
      <c r="B175" s="29"/>
      <c r="C175" s="29"/>
      <c r="D175" s="29"/>
      <c r="E175" s="29"/>
      <c r="F175" s="29"/>
      <c r="G175" s="29"/>
      <c r="H175" s="29"/>
    </row>
    <row r="176" spans="1:8" s="34" customFormat="1">
      <c r="A176" s="29"/>
      <c r="B176" s="29"/>
      <c r="C176" s="29"/>
      <c r="D176" s="29"/>
      <c r="E176" s="29"/>
      <c r="F176" s="29"/>
      <c r="G176" s="29"/>
      <c r="H176" s="29"/>
    </row>
    <row r="177" spans="1:8" s="34" customFormat="1">
      <c r="A177" s="29"/>
      <c r="B177" s="29"/>
      <c r="C177" s="29"/>
      <c r="D177" s="29"/>
      <c r="E177" s="29"/>
      <c r="F177" s="29"/>
      <c r="G177" s="29"/>
      <c r="H177" s="29"/>
    </row>
    <row r="178" spans="1:8" s="34" customFormat="1">
      <c r="A178" s="29"/>
      <c r="B178" s="29"/>
      <c r="C178" s="29"/>
      <c r="D178" s="29"/>
      <c r="E178" s="29"/>
      <c r="F178" s="29"/>
      <c r="G178" s="29"/>
      <c r="H178" s="29"/>
    </row>
    <row r="179" spans="1:8" s="34" customFormat="1">
      <c r="A179" s="29"/>
      <c r="B179" s="29"/>
      <c r="C179" s="29"/>
      <c r="D179" s="29"/>
      <c r="E179" s="29"/>
      <c r="F179" s="29"/>
      <c r="G179" s="29"/>
      <c r="H179" s="29"/>
    </row>
    <row r="180" spans="1:8" s="34" customFormat="1">
      <c r="A180" s="29"/>
      <c r="B180" s="29"/>
      <c r="C180" s="29"/>
      <c r="D180" s="29"/>
      <c r="E180" s="29"/>
      <c r="F180" s="29"/>
      <c r="G180" s="29"/>
      <c r="H180" s="29"/>
    </row>
    <row r="181" spans="1:8" s="34" customFormat="1">
      <c r="A181" s="29"/>
      <c r="B181" s="29"/>
      <c r="C181" s="29"/>
      <c r="D181" s="29"/>
      <c r="E181" s="29"/>
      <c r="F181" s="29"/>
      <c r="G181" s="29"/>
      <c r="H181" s="29"/>
    </row>
    <row r="182" spans="1:8" s="34" customFormat="1">
      <c r="A182" s="29"/>
      <c r="B182" s="29"/>
      <c r="C182" s="29"/>
      <c r="D182" s="29"/>
      <c r="E182" s="29"/>
      <c r="F182" s="29"/>
      <c r="G182" s="29"/>
      <c r="H182" s="29"/>
    </row>
    <row r="183" spans="1:8" s="34" customFormat="1">
      <c r="A183" s="29"/>
      <c r="B183" s="29"/>
      <c r="C183" s="29"/>
      <c r="D183" s="29"/>
      <c r="E183" s="29"/>
      <c r="F183" s="29"/>
      <c r="G183" s="29"/>
      <c r="H183" s="29"/>
    </row>
    <row r="184" spans="1:8" s="34" customFormat="1">
      <c r="A184" s="29"/>
      <c r="B184" s="29"/>
      <c r="C184" s="29"/>
      <c r="D184" s="29"/>
      <c r="E184" s="29"/>
      <c r="F184" s="29"/>
      <c r="G184" s="29"/>
      <c r="H184" s="29"/>
    </row>
    <row r="185" spans="1:8" s="34" customFormat="1">
      <c r="A185" s="29"/>
      <c r="B185" s="29"/>
      <c r="C185" s="29"/>
      <c r="D185" s="29"/>
      <c r="E185" s="29"/>
      <c r="F185" s="29"/>
      <c r="G185" s="29"/>
      <c r="H185" s="29"/>
    </row>
    <row r="186" spans="1:8" s="34" customFormat="1">
      <c r="A186" s="29"/>
      <c r="B186" s="29"/>
      <c r="C186" s="29"/>
      <c r="D186" s="29"/>
      <c r="E186" s="29"/>
      <c r="F186" s="29"/>
      <c r="G186" s="29"/>
      <c r="H186" s="29"/>
    </row>
    <row r="187" spans="1:8" s="34" customFormat="1">
      <c r="A187" s="29"/>
      <c r="B187" s="29"/>
      <c r="C187" s="29"/>
      <c r="D187" s="29"/>
      <c r="E187" s="29"/>
      <c r="F187" s="29"/>
      <c r="G187" s="29"/>
      <c r="H187" s="29"/>
    </row>
    <row r="188" spans="1:8" s="34" customFormat="1">
      <c r="A188" s="29"/>
      <c r="B188" s="29"/>
      <c r="C188" s="29"/>
      <c r="D188" s="29"/>
      <c r="E188" s="29"/>
      <c r="F188" s="29"/>
      <c r="G188" s="29"/>
      <c r="H188" s="29"/>
    </row>
    <row r="189" spans="1:8" s="34" customFormat="1">
      <c r="A189" s="29"/>
      <c r="B189" s="29"/>
      <c r="C189" s="29"/>
      <c r="D189" s="29"/>
      <c r="E189" s="29"/>
      <c r="F189" s="29"/>
      <c r="G189" s="29"/>
      <c r="H189" s="29"/>
    </row>
    <row r="190" spans="1:8" s="34" customFormat="1">
      <c r="A190" s="29"/>
      <c r="B190" s="29"/>
      <c r="C190" s="29"/>
      <c r="D190" s="29"/>
      <c r="E190" s="29"/>
      <c r="F190" s="29"/>
      <c r="G190" s="29"/>
      <c r="H190" s="29"/>
    </row>
    <row r="191" spans="1:8" s="34" customFormat="1">
      <c r="A191" s="29"/>
      <c r="B191" s="29"/>
      <c r="C191" s="29"/>
      <c r="D191" s="29"/>
      <c r="E191" s="29"/>
      <c r="F191" s="29"/>
      <c r="G191" s="29"/>
      <c r="H191" s="29"/>
    </row>
    <row r="192" spans="1:8" s="34" customFormat="1">
      <c r="A192" s="29"/>
      <c r="B192" s="29"/>
      <c r="C192" s="29"/>
      <c r="D192" s="29"/>
      <c r="E192" s="29"/>
      <c r="F192" s="29"/>
      <c r="G192" s="29"/>
      <c r="H192" s="29"/>
    </row>
    <row r="193" spans="1:8" s="34" customFormat="1">
      <c r="A193" s="29"/>
      <c r="B193" s="29"/>
      <c r="C193" s="29"/>
      <c r="D193" s="29"/>
      <c r="E193" s="29"/>
      <c r="F193" s="29"/>
      <c r="G193" s="29"/>
      <c r="H193" s="29"/>
    </row>
    <row r="194" spans="1:8" s="34" customFormat="1">
      <c r="A194" s="29"/>
      <c r="B194" s="29"/>
      <c r="C194" s="29"/>
      <c r="D194" s="29"/>
      <c r="E194" s="29"/>
      <c r="F194" s="29"/>
      <c r="G194" s="29"/>
      <c r="H194" s="29"/>
    </row>
    <row r="195" spans="1:8" s="34" customFormat="1">
      <c r="A195" s="29"/>
      <c r="B195" s="29"/>
      <c r="C195" s="29"/>
      <c r="D195" s="29"/>
      <c r="E195" s="29"/>
      <c r="F195" s="29"/>
      <c r="G195" s="29"/>
      <c r="H195" s="29"/>
    </row>
    <row r="196" spans="1:8" s="34" customFormat="1">
      <c r="A196" s="29"/>
      <c r="B196" s="29"/>
      <c r="C196" s="29"/>
      <c r="D196" s="29"/>
      <c r="E196" s="29"/>
      <c r="F196" s="29"/>
      <c r="G196" s="29"/>
      <c r="H196" s="29"/>
    </row>
    <row r="197" spans="1:8" s="34" customFormat="1">
      <c r="A197" s="29"/>
      <c r="B197" s="29"/>
      <c r="C197" s="29"/>
      <c r="D197" s="29"/>
      <c r="E197" s="29"/>
      <c r="F197" s="29"/>
      <c r="G197" s="29"/>
      <c r="H197" s="29"/>
    </row>
    <row r="198" spans="1:8" s="34" customFormat="1">
      <c r="A198" s="29"/>
      <c r="B198" s="29"/>
      <c r="C198" s="29"/>
      <c r="D198" s="29"/>
      <c r="E198" s="29"/>
      <c r="F198" s="29"/>
      <c r="G198" s="29"/>
      <c r="H198" s="29"/>
    </row>
    <row r="199" spans="1:8" s="34" customFormat="1">
      <c r="A199" s="29"/>
      <c r="B199" s="29"/>
      <c r="C199" s="29"/>
      <c r="D199" s="29"/>
      <c r="E199" s="29"/>
      <c r="F199" s="29"/>
      <c r="G199" s="29"/>
      <c r="H199" s="29"/>
    </row>
    <row r="200" spans="1:8" s="34" customFormat="1">
      <c r="A200" s="29"/>
      <c r="B200" s="29"/>
      <c r="C200" s="29"/>
      <c r="D200" s="29"/>
      <c r="E200" s="29"/>
      <c r="F200" s="29"/>
      <c r="G200" s="29"/>
      <c r="H200" s="29"/>
    </row>
    <row r="201" spans="1:8" s="34" customFormat="1">
      <c r="A201" s="29"/>
      <c r="B201" s="29"/>
      <c r="C201" s="29"/>
      <c r="D201" s="29"/>
      <c r="E201" s="29"/>
      <c r="F201" s="29"/>
      <c r="G201" s="29"/>
      <c r="H201" s="29"/>
    </row>
    <row r="202" spans="1:8" s="34" customFormat="1">
      <c r="A202" s="29"/>
      <c r="B202" s="29"/>
      <c r="C202" s="29"/>
      <c r="D202" s="29"/>
      <c r="E202" s="29"/>
      <c r="F202" s="29"/>
      <c r="G202" s="29"/>
      <c r="H202" s="29"/>
    </row>
    <row r="203" spans="1:8" s="34" customFormat="1">
      <c r="A203" s="29"/>
      <c r="B203" s="29"/>
      <c r="C203" s="29"/>
      <c r="D203" s="29"/>
      <c r="E203" s="29"/>
      <c r="F203" s="29"/>
      <c r="G203" s="29"/>
      <c r="H203" s="29"/>
    </row>
    <row r="204" spans="1:8" s="34" customFormat="1">
      <c r="A204" s="29"/>
      <c r="B204" s="29"/>
      <c r="C204" s="29"/>
      <c r="D204" s="29"/>
      <c r="E204" s="29"/>
      <c r="F204" s="29"/>
      <c r="G204" s="29"/>
      <c r="H204" s="29"/>
    </row>
    <row r="205" spans="1:8" s="34" customFormat="1">
      <c r="A205" s="29"/>
      <c r="B205" s="29"/>
      <c r="C205" s="29"/>
      <c r="D205" s="29"/>
      <c r="E205" s="29"/>
      <c r="F205" s="29"/>
      <c r="G205" s="29"/>
      <c r="H205" s="29"/>
    </row>
    <row r="206" spans="1:8" s="34" customFormat="1">
      <c r="A206" s="29"/>
      <c r="B206" s="29"/>
      <c r="C206" s="29"/>
      <c r="D206" s="29"/>
      <c r="E206" s="29"/>
      <c r="F206" s="29"/>
      <c r="G206" s="29"/>
      <c r="H206" s="29"/>
    </row>
    <row r="207" spans="1:8" s="34" customFormat="1">
      <c r="A207" s="29"/>
      <c r="B207" s="29"/>
      <c r="C207" s="29"/>
      <c r="D207" s="29"/>
      <c r="E207" s="29"/>
      <c r="F207" s="29"/>
      <c r="G207" s="29"/>
      <c r="H207" s="29"/>
    </row>
    <row r="208" spans="1:8" s="34" customFormat="1">
      <c r="A208" s="29"/>
      <c r="B208" s="29"/>
      <c r="C208" s="29"/>
      <c r="D208" s="29"/>
      <c r="E208" s="29"/>
      <c r="F208" s="29"/>
      <c r="G208" s="29"/>
      <c r="H208" s="29"/>
    </row>
    <row r="209" spans="1:8" s="34" customFormat="1">
      <c r="A209" s="29"/>
      <c r="B209" s="29"/>
      <c r="C209" s="29"/>
      <c r="D209" s="29"/>
      <c r="E209" s="29"/>
      <c r="F209" s="29"/>
      <c r="G209" s="29"/>
      <c r="H209" s="29"/>
    </row>
    <row r="210" spans="1:8" s="34" customFormat="1">
      <c r="A210" s="29"/>
      <c r="B210" s="29"/>
      <c r="C210" s="29"/>
      <c r="D210" s="29"/>
      <c r="E210" s="29"/>
      <c r="F210" s="29"/>
      <c r="G210" s="29"/>
      <c r="H210" s="29"/>
    </row>
    <row r="211" spans="1:8" s="34" customFormat="1">
      <c r="A211" s="29"/>
      <c r="B211" s="29"/>
      <c r="C211" s="29"/>
      <c r="D211" s="29"/>
      <c r="E211" s="29"/>
      <c r="F211" s="29"/>
      <c r="G211" s="29"/>
      <c r="H211" s="29"/>
    </row>
    <row r="212" spans="1:8" s="34" customFormat="1">
      <c r="A212" s="29"/>
      <c r="B212" s="29"/>
      <c r="C212" s="29"/>
      <c r="D212" s="29"/>
      <c r="E212" s="29"/>
      <c r="F212" s="29"/>
      <c r="G212" s="29"/>
      <c r="H212" s="29"/>
    </row>
    <row r="213" spans="1:8" s="34" customFormat="1">
      <c r="A213" s="29"/>
      <c r="B213" s="29"/>
      <c r="C213" s="29"/>
      <c r="D213" s="29"/>
      <c r="E213" s="29"/>
      <c r="F213" s="29"/>
      <c r="G213" s="29"/>
      <c r="H213" s="29"/>
    </row>
    <row r="214" spans="1:8" s="34" customFormat="1">
      <c r="A214" s="29"/>
      <c r="B214" s="29"/>
      <c r="C214" s="29"/>
      <c r="D214" s="29"/>
      <c r="E214" s="29"/>
      <c r="F214" s="29"/>
      <c r="G214" s="29"/>
      <c r="H214" s="29"/>
    </row>
    <row r="215" spans="1:8" s="34" customFormat="1">
      <c r="A215" s="29"/>
      <c r="B215" s="29"/>
      <c r="C215" s="29"/>
      <c r="D215" s="29"/>
      <c r="E215" s="29"/>
      <c r="F215" s="29"/>
      <c r="G215" s="29"/>
      <c r="H215" s="29"/>
    </row>
    <row r="216" spans="1:8" s="34" customFormat="1">
      <c r="A216" s="29"/>
      <c r="B216" s="29"/>
      <c r="C216" s="29"/>
      <c r="D216" s="29"/>
      <c r="E216" s="29"/>
      <c r="F216" s="29"/>
      <c r="G216" s="29"/>
      <c r="H216" s="29"/>
    </row>
    <row r="217" spans="1:8" s="34" customFormat="1">
      <c r="A217" s="29"/>
      <c r="B217" s="29"/>
      <c r="C217" s="29"/>
      <c r="D217" s="29"/>
      <c r="E217" s="29"/>
      <c r="F217" s="29"/>
      <c r="G217" s="29"/>
      <c r="H217" s="29"/>
    </row>
    <row r="218" spans="1:8" s="34" customFormat="1">
      <c r="A218" s="29"/>
      <c r="B218" s="29"/>
      <c r="C218" s="29"/>
      <c r="D218" s="29"/>
      <c r="E218" s="29"/>
      <c r="F218" s="29"/>
      <c r="G218" s="29"/>
      <c r="H218" s="29"/>
    </row>
    <row r="219" spans="1:8" s="34" customFormat="1">
      <c r="A219" s="29"/>
      <c r="B219" s="29"/>
      <c r="C219" s="29"/>
      <c r="D219" s="29"/>
      <c r="E219" s="29"/>
      <c r="F219" s="29"/>
      <c r="G219" s="29"/>
      <c r="H219" s="29"/>
    </row>
    <row r="220" spans="1:8" s="34" customFormat="1">
      <c r="A220" s="29"/>
      <c r="B220" s="29"/>
      <c r="C220" s="29"/>
      <c r="D220" s="29"/>
      <c r="E220" s="29"/>
      <c r="F220" s="29"/>
      <c r="G220" s="29"/>
      <c r="H220" s="29"/>
    </row>
    <row r="221" spans="1:8" s="34" customFormat="1">
      <c r="A221" s="29"/>
      <c r="B221" s="29"/>
      <c r="C221" s="29"/>
      <c r="D221" s="29"/>
      <c r="E221" s="29"/>
      <c r="F221" s="29"/>
      <c r="G221" s="29"/>
      <c r="H221" s="29"/>
    </row>
    <row r="222" spans="1:8" s="34" customFormat="1">
      <c r="A222" s="29"/>
      <c r="B222" s="29"/>
      <c r="C222" s="29"/>
      <c r="D222" s="29"/>
      <c r="E222" s="29"/>
      <c r="F222" s="29"/>
      <c r="G222" s="29"/>
      <c r="H222" s="29"/>
    </row>
    <row r="223" spans="1:8" s="34" customFormat="1">
      <c r="A223" s="29"/>
      <c r="B223" s="29"/>
      <c r="C223" s="29"/>
      <c r="D223" s="29"/>
      <c r="E223" s="29"/>
      <c r="F223" s="29"/>
      <c r="G223" s="29"/>
      <c r="H223" s="29"/>
    </row>
    <row r="224" spans="1:8" s="34" customFormat="1">
      <c r="A224" s="29"/>
      <c r="B224" s="29"/>
      <c r="C224" s="29"/>
      <c r="D224" s="29"/>
      <c r="E224" s="29"/>
      <c r="F224" s="29"/>
      <c r="G224" s="29"/>
      <c r="H224" s="29"/>
    </row>
    <row r="225" spans="1:8" s="34" customFormat="1">
      <c r="A225" s="29"/>
      <c r="B225" s="29"/>
      <c r="C225" s="29"/>
      <c r="D225" s="29"/>
      <c r="E225" s="29"/>
      <c r="F225" s="29"/>
      <c r="G225" s="29"/>
      <c r="H225" s="29"/>
    </row>
    <row r="226" spans="1:8" s="34" customFormat="1">
      <c r="A226" s="29"/>
      <c r="B226" s="29"/>
      <c r="C226" s="29"/>
      <c r="D226" s="29"/>
      <c r="E226" s="29"/>
      <c r="F226" s="29"/>
      <c r="G226" s="29"/>
      <c r="H226" s="29"/>
    </row>
    <row r="227" spans="1:8" s="34" customFormat="1">
      <c r="A227" s="29"/>
      <c r="B227" s="29"/>
      <c r="C227" s="29"/>
      <c r="D227" s="29"/>
      <c r="E227" s="29"/>
      <c r="F227" s="29"/>
      <c r="G227" s="29"/>
      <c r="H227" s="29"/>
    </row>
    <row r="228" spans="1:8" s="34" customFormat="1">
      <c r="A228" s="29"/>
      <c r="B228" s="29"/>
      <c r="C228" s="29"/>
      <c r="D228" s="29"/>
      <c r="E228" s="29"/>
      <c r="F228" s="29"/>
      <c r="G228" s="29"/>
      <c r="H228" s="29"/>
    </row>
    <row r="229" spans="1:8" s="34" customFormat="1">
      <c r="A229" s="29"/>
      <c r="B229" s="29"/>
      <c r="C229" s="29"/>
      <c r="D229" s="29"/>
      <c r="E229" s="29"/>
      <c r="F229" s="29"/>
      <c r="G229" s="29"/>
      <c r="H229" s="29"/>
    </row>
    <row r="230" spans="1:8" s="34" customFormat="1">
      <c r="A230" s="29"/>
      <c r="B230" s="29"/>
      <c r="C230" s="29"/>
      <c r="D230" s="29"/>
      <c r="E230" s="29"/>
      <c r="F230" s="29"/>
      <c r="G230" s="29"/>
      <c r="H230" s="29"/>
    </row>
    <row r="231" spans="1:8" s="34" customFormat="1">
      <c r="A231" s="29"/>
      <c r="B231" s="29"/>
      <c r="C231" s="29"/>
      <c r="D231" s="29"/>
      <c r="E231" s="29"/>
      <c r="F231" s="29"/>
      <c r="G231" s="29"/>
      <c r="H231" s="29"/>
    </row>
    <row r="232" spans="1:8" s="34" customFormat="1">
      <c r="A232" s="29"/>
      <c r="B232" s="29"/>
      <c r="C232" s="29"/>
      <c r="D232" s="29"/>
      <c r="E232" s="29"/>
      <c r="F232" s="29"/>
      <c r="G232" s="29"/>
      <c r="H232" s="29"/>
    </row>
    <row r="233" spans="1:8" s="34" customFormat="1">
      <c r="A233" s="29"/>
      <c r="B233" s="29"/>
      <c r="C233" s="29"/>
      <c r="D233" s="29"/>
      <c r="E233" s="29"/>
      <c r="F233" s="29"/>
      <c r="G233" s="29"/>
      <c r="H233" s="29"/>
    </row>
    <row r="234" spans="1:8" s="34" customFormat="1">
      <c r="A234" s="29"/>
      <c r="B234" s="29"/>
      <c r="C234" s="29"/>
      <c r="D234" s="29"/>
      <c r="E234" s="29"/>
      <c r="F234" s="29"/>
      <c r="G234" s="29"/>
      <c r="H234" s="29"/>
    </row>
    <row r="235" spans="1:8" s="34" customFormat="1">
      <c r="A235" s="29"/>
      <c r="B235" s="29"/>
      <c r="C235" s="29"/>
      <c r="D235" s="29"/>
      <c r="E235" s="29"/>
      <c r="F235" s="29"/>
      <c r="G235" s="29"/>
      <c r="H235" s="29"/>
    </row>
    <row r="236" spans="1:8" s="34" customFormat="1">
      <c r="A236" s="29"/>
      <c r="B236" s="29"/>
      <c r="C236" s="29"/>
      <c r="D236" s="29"/>
      <c r="E236" s="29"/>
      <c r="F236" s="29"/>
      <c r="G236" s="29"/>
      <c r="H236" s="29"/>
    </row>
    <row r="237" spans="1:8" s="34" customFormat="1">
      <c r="A237" s="29"/>
      <c r="B237" s="29"/>
      <c r="C237" s="29"/>
      <c r="D237" s="29"/>
      <c r="E237" s="29"/>
      <c r="F237" s="29"/>
      <c r="G237" s="29"/>
      <c r="H237" s="29"/>
    </row>
    <row r="238" spans="1:8" s="34" customFormat="1">
      <c r="A238" s="29"/>
      <c r="B238" s="29"/>
      <c r="C238" s="29"/>
      <c r="D238" s="29"/>
      <c r="E238" s="29"/>
      <c r="F238" s="29"/>
      <c r="G238" s="29"/>
      <c r="H238" s="29"/>
    </row>
    <row r="239" spans="1:8" s="34" customFormat="1">
      <c r="A239" s="29"/>
      <c r="B239" s="29"/>
      <c r="C239" s="29"/>
      <c r="D239" s="29"/>
      <c r="E239" s="29"/>
      <c r="F239" s="29"/>
      <c r="G239" s="29"/>
      <c r="H239" s="29"/>
    </row>
    <row r="240" spans="1:8" s="34" customFormat="1">
      <c r="A240" s="29"/>
      <c r="B240" s="29"/>
      <c r="C240" s="29"/>
      <c r="D240" s="29"/>
      <c r="E240" s="29"/>
      <c r="F240" s="29"/>
      <c r="G240" s="29"/>
      <c r="H240" s="29"/>
    </row>
    <row r="241" spans="1:8" s="34" customFormat="1">
      <c r="A241" s="29"/>
      <c r="B241" s="29"/>
      <c r="C241" s="29"/>
      <c r="D241" s="29"/>
      <c r="E241" s="29"/>
      <c r="F241" s="29"/>
      <c r="G241" s="29"/>
      <c r="H241" s="29"/>
    </row>
    <row r="242" spans="1:8" s="34" customFormat="1">
      <c r="A242" s="29"/>
      <c r="B242" s="29"/>
      <c r="C242" s="29"/>
      <c r="D242" s="29"/>
      <c r="E242" s="29"/>
      <c r="F242" s="29"/>
      <c r="G242" s="29"/>
      <c r="H242" s="29"/>
    </row>
    <row r="243" spans="1:8" s="34" customFormat="1">
      <c r="A243" s="29"/>
      <c r="B243" s="29"/>
      <c r="C243" s="29"/>
      <c r="D243" s="29"/>
      <c r="E243" s="29"/>
      <c r="F243" s="29"/>
      <c r="G243" s="29"/>
      <c r="H243" s="29"/>
    </row>
    <row r="244" spans="1:8" s="34" customFormat="1">
      <c r="A244" s="29"/>
      <c r="B244" s="29"/>
      <c r="C244" s="29"/>
      <c r="D244" s="29"/>
      <c r="E244" s="29"/>
      <c r="F244" s="29"/>
      <c r="G244" s="29"/>
      <c r="H244" s="29"/>
    </row>
    <row r="245" spans="1:8" s="34" customFormat="1">
      <c r="A245" s="29"/>
      <c r="B245" s="29"/>
      <c r="C245" s="29"/>
      <c r="D245" s="29"/>
      <c r="E245" s="29"/>
      <c r="F245" s="29"/>
      <c r="G245" s="29"/>
      <c r="H245" s="29"/>
    </row>
    <row r="246" spans="1:8" s="34" customFormat="1">
      <c r="A246" s="29"/>
      <c r="B246" s="29"/>
      <c r="C246" s="29"/>
      <c r="D246" s="29"/>
      <c r="E246" s="29"/>
      <c r="F246" s="29"/>
      <c r="G246" s="29"/>
      <c r="H246" s="29"/>
    </row>
    <row r="247" spans="1:8" s="34" customFormat="1">
      <c r="A247" s="29"/>
      <c r="B247" s="29"/>
      <c r="C247" s="29"/>
      <c r="D247" s="29"/>
      <c r="E247" s="29"/>
      <c r="F247" s="29"/>
      <c r="G247" s="29"/>
      <c r="H247" s="29"/>
    </row>
    <row r="248" spans="1:8" s="34" customFormat="1">
      <c r="A248" s="29"/>
      <c r="B248" s="29"/>
      <c r="C248" s="29"/>
      <c r="D248" s="29"/>
      <c r="E248" s="29"/>
      <c r="F248" s="29"/>
      <c r="G248" s="29"/>
      <c r="H248" s="29"/>
    </row>
    <row r="249" spans="1:8" s="34" customFormat="1">
      <c r="A249" s="29"/>
      <c r="B249" s="29"/>
      <c r="C249" s="29"/>
      <c r="D249" s="29"/>
      <c r="E249" s="29"/>
      <c r="F249" s="29"/>
      <c r="G249" s="29"/>
      <c r="H249" s="29"/>
    </row>
    <row r="250" spans="1:8" s="34" customFormat="1">
      <c r="A250" s="29"/>
      <c r="B250" s="29"/>
      <c r="C250" s="29"/>
      <c r="D250" s="29"/>
      <c r="E250" s="29"/>
      <c r="F250" s="29"/>
      <c r="G250" s="29"/>
      <c r="H250" s="29"/>
    </row>
    <row r="251" spans="1:8" s="34" customFormat="1">
      <c r="A251" s="29"/>
      <c r="B251" s="29"/>
      <c r="C251" s="29"/>
      <c r="D251" s="29"/>
      <c r="E251" s="29"/>
      <c r="F251" s="29"/>
      <c r="G251" s="29"/>
      <c r="H251" s="29"/>
    </row>
    <row r="252" spans="1:8" s="34" customFormat="1">
      <c r="A252" s="29"/>
      <c r="B252" s="29"/>
      <c r="C252" s="29"/>
      <c r="D252" s="29"/>
      <c r="E252" s="29"/>
      <c r="F252" s="29"/>
      <c r="G252" s="29"/>
      <c r="H252" s="29"/>
    </row>
    <row r="253" spans="1:8" s="34" customFormat="1">
      <c r="A253" s="29"/>
      <c r="B253" s="29"/>
      <c r="C253" s="29"/>
      <c r="D253" s="29"/>
      <c r="E253" s="29"/>
      <c r="F253" s="29"/>
      <c r="G253" s="29"/>
      <c r="H253" s="29"/>
    </row>
    <row r="254" spans="1:8" s="34" customFormat="1">
      <c r="A254" s="29"/>
      <c r="B254" s="29"/>
      <c r="C254" s="29"/>
      <c r="D254" s="29"/>
      <c r="E254" s="29"/>
      <c r="F254" s="29"/>
      <c r="G254" s="29"/>
      <c r="H254" s="29"/>
    </row>
    <row r="255" spans="1:8" s="34" customFormat="1">
      <c r="A255" s="29"/>
      <c r="B255" s="29"/>
      <c r="C255" s="29"/>
      <c r="D255" s="29"/>
      <c r="E255" s="29"/>
      <c r="F255" s="29"/>
      <c r="G255" s="29"/>
      <c r="H255" s="29"/>
    </row>
    <row r="256" spans="1:8" s="34" customFormat="1">
      <c r="A256" s="29"/>
      <c r="B256" s="29"/>
      <c r="C256" s="29"/>
      <c r="D256" s="29"/>
      <c r="E256" s="29"/>
      <c r="F256" s="29"/>
      <c r="G256" s="29"/>
      <c r="H256" s="29"/>
    </row>
    <row r="257" spans="1:8" s="34" customFormat="1">
      <c r="A257" s="29"/>
      <c r="B257" s="29"/>
      <c r="C257" s="29"/>
      <c r="D257" s="29"/>
      <c r="E257" s="29"/>
      <c r="F257" s="29"/>
      <c r="G257" s="29"/>
      <c r="H257" s="29"/>
    </row>
    <row r="258" spans="1:8" s="34" customFormat="1">
      <c r="A258" s="29"/>
      <c r="B258" s="29"/>
      <c r="C258" s="29"/>
      <c r="D258" s="29"/>
      <c r="E258" s="29"/>
      <c r="F258" s="29"/>
      <c r="G258" s="29"/>
      <c r="H258" s="29"/>
    </row>
    <row r="259" spans="1:8" s="34" customFormat="1">
      <c r="A259" s="29"/>
      <c r="B259" s="29"/>
      <c r="C259" s="29"/>
      <c r="D259" s="29"/>
      <c r="E259" s="29"/>
      <c r="F259" s="29"/>
      <c r="G259" s="29"/>
      <c r="H259" s="29"/>
    </row>
    <row r="260" spans="1:8" s="34" customFormat="1">
      <c r="A260" s="29"/>
      <c r="B260" s="29"/>
      <c r="C260" s="29"/>
      <c r="D260" s="29"/>
      <c r="E260" s="29"/>
      <c r="F260" s="29"/>
      <c r="G260" s="29"/>
      <c r="H260" s="29"/>
    </row>
    <row r="261" spans="1:8" s="34" customFormat="1">
      <c r="A261" s="29"/>
      <c r="B261" s="29"/>
      <c r="C261" s="29"/>
      <c r="D261" s="29"/>
      <c r="E261" s="29"/>
      <c r="F261" s="29"/>
      <c r="G261" s="29"/>
      <c r="H261" s="29"/>
    </row>
    <row r="262" spans="1:8" s="34" customFormat="1">
      <c r="A262" s="29"/>
      <c r="B262" s="29"/>
      <c r="C262" s="29"/>
      <c r="D262" s="29"/>
      <c r="E262" s="29"/>
      <c r="F262" s="29"/>
      <c r="G262" s="29"/>
      <c r="H262" s="29"/>
    </row>
    <row r="263" spans="1:8" s="34" customFormat="1">
      <c r="A263" s="29"/>
      <c r="B263" s="29"/>
      <c r="C263" s="29"/>
      <c r="D263" s="29"/>
      <c r="E263" s="29"/>
      <c r="F263" s="29"/>
      <c r="G263" s="29"/>
      <c r="H263" s="29"/>
    </row>
    <row r="264" spans="1:8" s="34" customFormat="1">
      <c r="A264" s="29"/>
      <c r="B264" s="29"/>
      <c r="C264" s="29"/>
      <c r="D264" s="29"/>
      <c r="E264" s="29"/>
      <c r="F264" s="29"/>
      <c r="G264" s="29"/>
      <c r="H264" s="29"/>
    </row>
    <row r="265" spans="1:8" s="34" customFormat="1">
      <c r="A265" s="29"/>
      <c r="B265" s="29"/>
      <c r="C265" s="29"/>
      <c r="D265" s="29"/>
      <c r="E265" s="29"/>
      <c r="F265" s="29"/>
      <c r="G265" s="29"/>
      <c r="H265" s="29"/>
    </row>
    <row r="266" spans="1:8" s="34" customFormat="1">
      <c r="A266" s="29"/>
      <c r="B266" s="29"/>
      <c r="C266" s="29"/>
      <c r="D266" s="29"/>
      <c r="E266" s="29"/>
      <c r="F266" s="29"/>
      <c r="G266" s="29"/>
      <c r="H266" s="29"/>
    </row>
    <row r="267" spans="1:8" s="34" customFormat="1">
      <c r="A267" s="29"/>
      <c r="B267" s="29"/>
      <c r="C267" s="29"/>
      <c r="D267" s="29"/>
      <c r="E267" s="29"/>
      <c r="F267" s="29"/>
      <c r="G267" s="29"/>
      <c r="H267" s="29"/>
    </row>
    <row r="268" spans="1:8" s="34" customFormat="1">
      <c r="A268" s="29"/>
      <c r="B268" s="29"/>
      <c r="C268" s="29"/>
      <c r="D268" s="29"/>
      <c r="E268" s="29"/>
      <c r="F268" s="29"/>
      <c r="G268" s="29"/>
      <c r="H268" s="29"/>
    </row>
    <row r="269" spans="1:8" s="34" customFormat="1">
      <c r="A269" s="29"/>
      <c r="B269" s="29"/>
      <c r="C269" s="29"/>
      <c r="D269" s="29"/>
      <c r="E269" s="29"/>
      <c r="F269" s="29"/>
      <c r="G269" s="29"/>
      <c r="H269" s="29"/>
    </row>
    <row r="270" spans="1:8" s="34" customFormat="1">
      <c r="A270" s="29"/>
      <c r="B270" s="29"/>
      <c r="C270" s="29"/>
      <c r="D270" s="29"/>
      <c r="E270" s="29"/>
      <c r="F270" s="29"/>
      <c r="G270" s="29"/>
      <c r="H270" s="29"/>
    </row>
    <row r="271" spans="1:8" s="34" customFormat="1">
      <c r="A271" s="29"/>
      <c r="B271" s="29"/>
      <c r="C271" s="29"/>
      <c r="D271" s="29"/>
      <c r="E271" s="29"/>
      <c r="F271" s="29"/>
      <c r="G271" s="29"/>
      <c r="H271" s="29"/>
    </row>
    <row r="272" spans="1:8" s="34" customFormat="1">
      <c r="A272" s="29"/>
      <c r="B272" s="29"/>
      <c r="C272" s="29"/>
      <c r="D272" s="29"/>
      <c r="E272" s="29"/>
      <c r="F272" s="29"/>
      <c r="G272" s="29"/>
      <c r="H272" s="29"/>
    </row>
    <row r="273" spans="1:8" s="34" customFormat="1">
      <c r="A273" s="29"/>
      <c r="B273" s="29"/>
      <c r="C273" s="29"/>
      <c r="D273" s="29"/>
      <c r="E273" s="29"/>
      <c r="F273" s="29"/>
      <c r="G273" s="29"/>
      <c r="H273" s="29"/>
    </row>
    <row r="274" spans="1:8" s="34" customFormat="1">
      <c r="A274" s="29"/>
      <c r="B274" s="29"/>
      <c r="C274" s="29"/>
      <c r="D274" s="29"/>
      <c r="E274" s="29"/>
      <c r="F274" s="29"/>
      <c r="G274" s="29"/>
      <c r="H274" s="29"/>
    </row>
    <row r="275" spans="1:8" s="34" customFormat="1">
      <c r="A275" s="29"/>
      <c r="B275" s="29"/>
      <c r="C275" s="29"/>
      <c r="D275" s="29"/>
      <c r="E275" s="29"/>
      <c r="F275" s="29"/>
      <c r="G275" s="29"/>
      <c r="H275" s="29"/>
    </row>
    <row r="276" spans="1:8" s="34" customFormat="1">
      <c r="A276" s="29"/>
      <c r="B276" s="29"/>
      <c r="C276" s="29"/>
      <c r="D276" s="29"/>
      <c r="E276" s="29"/>
      <c r="F276" s="29"/>
      <c r="G276" s="29"/>
      <c r="H276" s="29"/>
    </row>
    <row r="277" spans="1:8" s="34" customFormat="1">
      <c r="A277" s="29"/>
      <c r="B277" s="29"/>
      <c r="C277" s="29"/>
      <c r="D277" s="29"/>
      <c r="E277" s="29"/>
      <c r="F277" s="29"/>
      <c r="G277" s="29"/>
      <c r="H277" s="29"/>
    </row>
    <row r="278" spans="1:8" s="34" customFormat="1">
      <c r="A278" s="29"/>
      <c r="B278" s="29"/>
      <c r="C278" s="29"/>
      <c r="D278" s="29"/>
      <c r="E278" s="29"/>
      <c r="F278" s="29"/>
      <c r="G278" s="29"/>
      <c r="H278" s="29"/>
    </row>
    <row r="279" spans="1:8" s="34" customFormat="1">
      <c r="A279" s="29"/>
      <c r="B279" s="29"/>
      <c r="C279" s="29"/>
      <c r="D279" s="29"/>
      <c r="E279" s="29"/>
      <c r="F279" s="29"/>
      <c r="G279" s="29"/>
      <c r="H279" s="29"/>
    </row>
    <row r="280" spans="1:8" s="34" customFormat="1">
      <c r="A280" s="29"/>
      <c r="B280" s="29"/>
      <c r="C280" s="29"/>
      <c r="D280" s="29"/>
      <c r="E280" s="29"/>
      <c r="F280" s="29"/>
      <c r="G280" s="29"/>
      <c r="H280" s="29"/>
    </row>
    <row r="281" spans="1:8" s="34" customFormat="1">
      <c r="A281" s="29"/>
      <c r="B281" s="29"/>
      <c r="C281" s="29"/>
      <c r="D281" s="29"/>
      <c r="E281" s="29"/>
      <c r="F281" s="29"/>
      <c r="G281" s="29"/>
      <c r="H281" s="29"/>
    </row>
    <row r="282" spans="1:8" s="34" customFormat="1">
      <c r="A282" s="29"/>
      <c r="B282" s="29"/>
      <c r="C282" s="29"/>
      <c r="D282" s="29"/>
      <c r="E282" s="29"/>
      <c r="F282" s="29"/>
      <c r="G282" s="29"/>
      <c r="H282" s="29"/>
    </row>
    <row r="283" spans="1:8" s="34" customFormat="1">
      <c r="A283" s="29"/>
      <c r="B283" s="29"/>
      <c r="C283" s="29"/>
      <c r="D283" s="29"/>
      <c r="E283" s="29"/>
      <c r="F283" s="29"/>
      <c r="G283" s="29"/>
      <c r="H283" s="29"/>
    </row>
    <row r="284" spans="1:8" s="34" customFormat="1">
      <c r="A284" s="29"/>
      <c r="B284" s="29"/>
      <c r="C284" s="29"/>
      <c r="D284" s="29"/>
      <c r="E284" s="29"/>
      <c r="F284" s="29"/>
      <c r="G284" s="29"/>
      <c r="H284" s="29"/>
    </row>
    <row r="285" spans="1:8" s="34" customFormat="1">
      <c r="A285" s="29"/>
      <c r="B285" s="29"/>
      <c r="C285" s="29"/>
      <c r="D285" s="29"/>
      <c r="E285" s="29"/>
      <c r="F285" s="29"/>
      <c r="G285" s="29"/>
      <c r="H285" s="29"/>
    </row>
    <row r="286" spans="1:8" s="34" customFormat="1">
      <c r="A286" s="29"/>
      <c r="B286" s="29"/>
      <c r="C286" s="29"/>
      <c r="D286" s="29"/>
      <c r="E286" s="29"/>
      <c r="F286" s="29"/>
      <c r="G286" s="29"/>
      <c r="H286" s="29"/>
    </row>
    <row r="287" spans="1:8" s="34" customFormat="1">
      <c r="A287" s="29"/>
      <c r="B287" s="29"/>
      <c r="C287" s="29"/>
      <c r="D287" s="29"/>
      <c r="E287" s="29"/>
      <c r="F287" s="29"/>
      <c r="G287" s="29"/>
      <c r="H287" s="29"/>
    </row>
    <row r="288" spans="1:8" s="34" customFormat="1">
      <c r="A288" s="29"/>
      <c r="B288" s="29"/>
      <c r="C288" s="29"/>
      <c r="D288" s="29"/>
      <c r="E288" s="29"/>
      <c r="F288" s="29"/>
      <c r="G288" s="29"/>
      <c r="H288" s="29"/>
    </row>
    <row r="289" spans="1:8" s="34" customFormat="1">
      <c r="A289" s="29"/>
      <c r="B289" s="29"/>
      <c r="C289" s="29"/>
      <c r="D289" s="29"/>
      <c r="E289" s="29"/>
      <c r="F289" s="29"/>
      <c r="G289" s="29"/>
      <c r="H289" s="29"/>
    </row>
    <row r="290" spans="1:8" s="34" customFormat="1">
      <c r="A290" s="29"/>
      <c r="B290" s="29"/>
      <c r="C290" s="29"/>
      <c r="D290" s="29"/>
      <c r="E290" s="29"/>
      <c r="F290" s="29"/>
      <c r="G290" s="29"/>
      <c r="H290" s="29"/>
    </row>
    <row r="291" spans="1:8" s="34" customFormat="1">
      <c r="A291" s="29"/>
      <c r="B291" s="29"/>
      <c r="C291" s="29"/>
      <c r="D291" s="29"/>
      <c r="E291" s="29"/>
      <c r="F291" s="29"/>
      <c r="G291" s="29"/>
      <c r="H291" s="29"/>
    </row>
    <row r="292" spans="1:8" s="34" customFormat="1">
      <c r="A292" s="29"/>
      <c r="B292" s="29"/>
      <c r="C292" s="29"/>
      <c r="D292" s="29"/>
      <c r="E292" s="29"/>
      <c r="F292" s="29"/>
      <c r="G292" s="29"/>
      <c r="H292" s="29"/>
    </row>
    <row r="293" spans="1:8" s="34" customFormat="1">
      <c r="A293" s="29"/>
      <c r="B293" s="29"/>
      <c r="C293" s="29"/>
      <c r="D293" s="29"/>
      <c r="E293" s="29"/>
      <c r="F293" s="29"/>
      <c r="G293" s="29"/>
      <c r="H293" s="29"/>
    </row>
    <row r="294" spans="1:8" s="34" customFormat="1">
      <c r="A294" s="29"/>
      <c r="B294" s="29"/>
      <c r="C294" s="29"/>
      <c r="D294" s="29"/>
      <c r="E294" s="29"/>
      <c r="F294" s="29"/>
      <c r="G294" s="29"/>
      <c r="H294" s="29"/>
    </row>
    <row r="295" spans="1:8" s="34" customFormat="1">
      <c r="A295" s="29"/>
      <c r="B295" s="29"/>
      <c r="C295" s="29"/>
      <c r="D295" s="29"/>
      <c r="E295" s="29"/>
      <c r="F295" s="29"/>
      <c r="G295" s="29"/>
      <c r="H295" s="29"/>
    </row>
    <row r="296" spans="1:8" s="34" customFormat="1">
      <c r="A296" s="29"/>
      <c r="B296" s="29"/>
      <c r="C296" s="29"/>
      <c r="D296" s="29"/>
      <c r="E296" s="29"/>
      <c r="F296" s="29"/>
      <c r="G296" s="29"/>
      <c r="H296" s="29"/>
    </row>
    <row r="297" spans="1:8" s="34" customFormat="1">
      <c r="A297" s="29"/>
      <c r="B297" s="29"/>
      <c r="C297" s="29"/>
      <c r="D297" s="29"/>
      <c r="E297" s="29"/>
      <c r="F297" s="29"/>
      <c r="G297" s="29"/>
      <c r="H297" s="29"/>
    </row>
    <row r="298" spans="1:8" s="34" customFormat="1">
      <c r="A298" s="29"/>
      <c r="B298" s="29"/>
      <c r="C298" s="29"/>
      <c r="D298" s="29"/>
      <c r="E298" s="29"/>
      <c r="F298" s="29"/>
      <c r="G298" s="29"/>
      <c r="H298" s="29"/>
    </row>
    <row r="299" spans="1:8" s="34" customFormat="1">
      <c r="A299" s="29"/>
      <c r="B299" s="29"/>
      <c r="C299" s="29"/>
      <c r="D299" s="29"/>
      <c r="E299" s="29"/>
      <c r="F299" s="29"/>
      <c r="G299" s="29"/>
      <c r="H299" s="29"/>
    </row>
    <row r="300" spans="1:8" s="34" customFormat="1">
      <c r="A300" s="29"/>
      <c r="B300" s="29"/>
      <c r="C300" s="29"/>
      <c r="D300" s="29"/>
      <c r="E300" s="29"/>
      <c r="F300" s="29"/>
      <c r="G300" s="29"/>
      <c r="H300" s="29"/>
    </row>
    <row r="301" spans="1:8" s="34" customFormat="1">
      <c r="A301" s="29"/>
      <c r="B301" s="29"/>
      <c r="C301" s="29"/>
      <c r="D301" s="29"/>
      <c r="E301" s="29"/>
      <c r="F301" s="29"/>
      <c r="G301" s="29"/>
      <c r="H301" s="29"/>
    </row>
    <row r="302" spans="1:8" s="34" customFormat="1">
      <c r="A302" s="29"/>
      <c r="B302" s="29"/>
      <c r="C302" s="29"/>
      <c r="D302" s="29"/>
      <c r="E302" s="29"/>
      <c r="F302" s="29"/>
      <c r="G302" s="29"/>
      <c r="H302" s="29"/>
    </row>
    <row r="303" spans="1:8" s="34" customFormat="1">
      <c r="A303" s="29"/>
      <c r="B303" s="29"/>
      <c r="C303" s="29"/>
      <c r="D303" s="29"/>
      <c r="E303" s="29"/>
      <c r="F303" s="29"/>
      <c r="G303" s="29"/>
      <c r="H303" s="29"/>
    </row>
    <row r="304" spans="1:8" s="34" customFormat="1">
      <c r="A304" s="29"/>
      <c r="B304" s="29"/>
      <c r="C304" s="29"/>
      <c r="D304" s="29"/>
      <c r="E304" s="29"/>
      <c r="F304" s="29"/>
      <c r="G304" s="29"/>
      <c r="H304" s="29"/>
    </row>
    <row r="305" spans="1:8" s="34" customFormat="1">
      <c r="A305" s="29"/>
      <c r="B305" s="29"/>
      <c r="C305" s="29"/>
      <c r="D305" s="29"/>
      <c r="E305" s="29"/>
      <c r="F305" s="29"/>
      <c r="G305" s="29"/>
      <c r="H305" s="29"/>
    </row>
    <row r="306" spans="1:8" s="34" customFormat="1">
      <c r="A306" s="29"/>
      <c r="B306" s="29"/>
      <c r="C306" s="29"/>
      <c r="D306" s="29"/>
      <c r="E306" s="29"/>
      <c r="F306" s="29"/>
      <c r="G306" s="29"/>
      <c r="H306" s="29"/>
    </row>
    <row r="307" spans="1:8" s="34" customFormat="1">
      <c r="A307" s="29"/>
      <c r="B307" s="29"/>
      <c r="C307" s="29"/>
      <c r="D307" s="29"/>
      <c r="E307" s="29"/>
      <c r="F307" s="29"/>
      <c r="G307" s="29"/>
      <c r="H307" s="29"/>
    </row>
    <row r="308" spans="1:8" s="34" customFormat="1">
      <c r="A308" s="29"/>
      <c r="B308" s="29"/>
      <c r="C308" s="29"/>
      <c r="D308" s="29"/>
      <c r="E308" s="29"/>
      <c r="F308" s="29"/>
      <c r="G308" s="29"/>
      <c r="H308" s="29"/>
    </row>
    <row r="309" spans="1:8" s="34" customFormat="1">
      <c r="A309" s="29"/>
      <c r="B309" s="29"/>
      <c r="C309" s="29"/>
      <c r="D309" s="29"/>
      <c r="E309" s="29"/>
      <c r="F309" s="29"/>
      <c r="G309" s="29"/>
      <c r="H309" s="29"/>
    </row>
    <row r="310" spans="1:8" s="34" customFormat="1">
      <c r="A310" s="29"/>
      <c r="B310" s="29"/>
      <c r="C310" s="29"/>
      <c r="D310" s="29"/>
      <c r="E310" s="29"/>
      <c r="F310" s="29"/>
      <c r="G310" s="29"/>
      <c r="H310" s="29"/>
    </row>
    <row r="311" spans="1:8" s="34" customFormat="1">
      <c r="A311" s="29"/>
      <c r="B311" s="29"/>
      <c r="C311" s="29"/>
      <c r="D311" s="29"/>
      <c r="E311" s="29"/>
      <c r="F311" s="29"/>
      <c r="G311" s="29"/>
      <c r="H311" s="29"/>
    </row>
    <row r="312" spans="1:8" s="34" customFormat="1">
      <c r="A312" s="29"/>
      <c r="B312" s="29"/>
      <c r="C312" s="29"/>
      <c r="D312" s="29"/>
      <c r="E312" s="29"/>
      <c r="F312" s="29"/>
      <c r="G312" s="29"/>
      <c r="H312" s="29"/>
    </row>
    <row r="313" spans="1:8" s="34" customFormat="1">
      <c r="A313" s="29"/>
      <c r="B313" s="29"/>
      <c r="C313" s="29"/>
      <c r="D313" s="29"/>
      <c r="E313" s="29"/>
      <c r="F313" s="29"/>
      <c r="G313" s="29"/>
      <c r="H313" s="29"/>
    </row>
    <row r="314" spans="1:8" s="34" customFormat="1">
      <c r="A314" s="29"/>
      <c r="B314" s="29"/>
      <c r="C314" s="29"/>
      <c r="D314" s="29"/>
      <c r="E314" s="29"/>
      <c r="F314" s="29"/>
      <c r="G314" s="29"/>
      <c r="H314" s="29"/>
    </row>
    <row r="315" spans="1:8" s="34" customFormat="1">
      <c r="A315" s="29"/>
      <c r="B315" s="29"/>
      <c r="C315" s="29"/>
      <c r="D315" s="29"/>
      <c r="E315" s="29"/>
      <c r="F315" s="29"/>
      <c r="G315" s="29"/>
      <c r="H315" s="29"/>
    </row>
    <row r="316" spans="1:8" s="34" customFormat="1">
      <c r="A316" s="29"/>
      <c r="B316" s="29"/>
      <c r="C316" s="29"/>
      <c r="D316" s="29"/>
      <c r="E316" s="29"/>
      <c r="F316" s="29"/>
      <c r="G316" s="29"/>
      <c r="H316" s="29"/>
    </row>
    <row r="317" spans="1:8" s="34" customFormat="1">
      <c r="A317" s="29"/>
      <c r="B317" s="29"/>
      <c r="C317" s="29"/>
      <c r="D317" s="29"/>
      <c r="E317" s="29"/>
      <c r="F317" s="29"/>
      <c r="G317" s="29"/>
      <c r="H317" s="29"/>
    </row>
    <row r="318" spans="1:8" s="34" customFormat="1">
      <c r="A318" s="29"/>
      <c r="B318" s="29"/>
      <c r="C318" s="29"/>
      <c r="D318" s="29"/>
      <c r="E318" s="29"/>
      <c r="F318" s="29"/>
      <c r="G318" s="29"/>
      <c r="H318" s="29"/>
    </row>
    <row r="319" spans="1:8" s="34" customFormat="1">
      <c r="A319" s="29"/>
      <c r="B319" s="29"/>
      <c r="C319" s="29"/>
      <c r="D319" s="29"/>
      <c r="E319" s="29"/>
      <c r="F319" s="29"/>
      <c r="G319" s="29"/>
      <c r="H319" s="29"/>
    </row>
    <row r="320" spans="1:8" s="34" customFormat="1">
      <c r="A320" s="29"/>
      <c r="B320" s="29"/>
      <c r="C320" s="29"/>
      <c r="D320" s="29"/>
      <c r="E320" s="29"/>
      <c r="F320" s="29"/>
      <c r="G320" s="29"/>
      <c r="H320" s="29"/>
    </row>
    <row r="321" spans="1:8" s="34" customFormat="1">
      <c r="A321" s="29"/>
      <c r="B321" s="29"/>
      <c r="C321" s="29"/>
      <c r="D321" s="29"/>
      <c r="E321" s="29"/>
      <c r="F321" s="29"/>
      <c r="G321" s="29"/>
      <c r="H321" s="29"/>
    </row>
    <row r="322" spans="1:8" s="34" customFormat="1">
      <c r="A322" s="29"/>
      <c r="B322" s="29"/>
      <c r="C322" s="29"/>
      <c r="D322" s="29"/>
      <c r="E322" s="29"/>
      <c r="F322" s="29"/>
      <c r="G322" s="29"/>
      <c r="H322" s="29"/>
    </row>
    <row r="323" spans="1:8" s="34" customFormat="1">
      <c r="A323" s="29"/>
      <c r="B323" s="29"/>
      <c r="C323" s="29"/>
      <c r="D323" s="29"/>
      <c r="E323" s="29"/>
      <c r="F323" s="29"/>
      <c r="G323" s="29"/>
      <c r="H323" s="29"/>
    </row>
    <row r="324" spans="1:8" s="34" customFormat="1">
      <c r="A324" s="29"/>
      <c r="B324" s="29"/>
      <c r="C324" s="29"/>
      <c r="D324" s="29"/>
      <c r="E324" s="29"/>
      <c r="F324" s="29"/>
      <c r="G324" s="29"/>
      <c r="H324" s="29"/>
    </row>
    <row r="325" spans="1:8" s="34" customFormat="1">
      <c r="A325" s="29"/>
      <c r="B325" s="29"/>
      <c r="C325" s="29"/>
      <c r="D325" s="29"/>
      <c r="E325" s="29"/>
      <c r="F325" s="29"/>
      <c r="G325" s="29"/>
      <c r="H325" s="29"/>
    </row>
    <row r="326" spans="1:8" s="34" customFormat="1">
      <c r="A326" s="29"/>
      <c r="B326" s="29"/>
      <c r="C326" s="29"/>
      <c r="D326" s="29"/>
      <c r="E326" s="29"/>
      <c r="F326" s="29"/>
      <c r="G326" s="29"/>
      <c r="H326" s="29"/>
    </row>
    <row r="327" spans="1:8" s="34" customFormat="1">
      <c r="A327" s="29"/>
      <c r="B327" s="29"/>
      <c r="C327" s="29"/>
      <c r="D327" s="29"/>
      <c r="E327" s="29"/>
      <c r="F327" s="29"/>
      <c r="G327" s="29"/>
      <c r="H327" s="29"/>
    </row>
    <row r="328" spans="1:8" s="34" customFormat="1">
      <c r="A328" s="29"/>
      <c r="B328" s="29"/>
      <c r="C328" s="29"/>
      <c r="D328" s="29"/>
      <c r="E328" s="29"/>
      <c r="F328" s="29"/>
      <c r="G328" s="29"/>
      <c r="H328" s="29"/>
    </row>
    <row r="329" spans="1:8" s="34" customFormat="1">
      <c r="A329" s="29"/>
      <c r="B329" s="29"/>
      <c r="C329" s="29"/>
      <c r="D329" s="29"/>
      <c r="E329" s="29"/>
      <c r="F329" s="29"/>
      <c r="G329" s="29"/>
      <c r="H329" s="29"/>
    </row>
    <row r="330" spans="1:8" s="34" customFormat="1">
      <c r="A330" s="29"/>
      <c r="B330" s="29"/>
      <c r="C330" s="29"/>
      <c r="D330" s="29"/>
      <c r="E330" s="29"/>
      <c r="F330" s="29"/>
      <c r="G330" s="29"/>
      <c r="H330" s="29"/>
    </row>
    <row r="331" spans="1:8" s="34" customFormat="1">
      <c r="A331" s="29"/>
      <c r="B331" s="29"/>
      <c r="C331" s="29"/>
      <c r="D331" s="29"/>
      <c r="E331" s="29"/>
      <c r="F331" s="29"/>
      <c r="G331" s="29"/>
      <c r="H331" s="29"/>
    </row>
    <row r="332" spans="1:8" s="34" customFormat="1">
      <c r="A332" s="29"/>
      <c r="B332" s="29"/>
      <c r="C332" s="29"/>
      <c r="D332" s="29"/>
      <c r="E332" s="29"/>
      <c r="F332" s="29"/>
      <c r="G332" s="29"/>
      <c r="H332" s="29"/>
    </row>
    <row r="333" spans="1:8" s="34" customFormat="1">
      <c r="A333" s="29"/>
      <c r="B333" s="29"/>
      <c r="C333" s="29"/>
      <c r="D333" s="29"/>
      <c r="E333" s="29"/>
      <c r="F333" s="29"/>
      <c r="G333" s="29"/>
      <c r="H333" s="29"/>
    </row>
    <row r="334" spans="1:8" s="34" customFormat="1">
      <c r="A334" s="29"/>
      <c r="B334" s="29"/>
      <c r="C334" s="29"/>
      <c r="D334" s="29"/>
      <c r="E334" s="29"/>
      <c r="F334" s="29"/>
      <c r="G334" s="29"/>
      <c r="H334" s="29"/>
    </row>
    <row r="335" spans="1:8" s="34" customFormat="1">
      <c r="A335" s="29"/>
      <c r="B335" s="29"/>
      <c r="C335" s="29"/>
      <c r="D335" s="29"/>
      <c r="E335" s="29"/>
      <c r="F335" s="29"/>
      <c r="G335" s="29"/>
      <c r="H335" s="29"/>
    </row>
    <row r="336" spans="1:8" s="34" customFormat="1">
      <c r="A336" s="29"/>
      <c r="B336" s="29"/>
      <c r="C336" s="29"/>
      <c r="D336" s="29"/>
      <c r="E336" s="29"/>
      <c r="F336" s="29"/>
      <c r="G336" s="29"/>
      <c r="H336" s="29"/>
    </row>
    <row r="337" spans="1:8" s="34" customFormat="1">
      <c r="A337" s="29"/>
      <c r="B337" s="29"/>
      <c r="C337" s="29"/>
      <c r="D337" s="29"/>
      <c r="E337" s="29"/>
      <c r="F337" s="29"/>
      <c r="G337" s="29"/>
      <c r="H337" s="29"/>
    </row>
    <row r="338" spans="1:8" s="34" customFormat="1">
      <c r="A338" s="29"/>
      <c r="B338" s="29"/>
      <c r="C338" s="29"/>
      <c r="D338" s="29"/>
      <c r="E338" s="29"/>
      <c r="F338" s="29"/>
      <c r="G338" s="29"/>
      <c r="H338" s="29"/>
    </row>
    <row r="339" spans="1:8" s="34" customFormat="1">
      <c r="A339" s="29"/>
      <c r="B339" s="29"/>
      <c r="C339" s="29"/>
      <c r="D339" s="29"/>
      <c r="E339" s="29"/>
      <c r="F339" s="29"/>
      <c r="G339" s="29"/>
      <c r="H339" s="29"/>
    </row>
    <row r="340" spans="1:8" s="34" customFormat="1">
      <c r="A340" s="29"/>
      <c r="B340" s="29"/>
      <c r="C340" s="29"/>
      <c r="D340" s="29"/>
      <c r="E340" s="29"/>
      <c r="F340" s="29"/>
      <c r="G340" s="29"/>
      <c r="H340" s="29"/>
    </row>
    <row r="341" spans="1:8" s="34" customFormat="1">
      <c r="A341" s="29"/>
      <c r="B341" s="29"/>
      <c r="C341" s="29"/>
      <c r="D341" s="29"/>
      <c r="E341" s="29"/>
      <c r="F341" s="29"/>
      <c r="G341" s="29"/>
      <c r="H341" s="29"/>
    </row>
    <row r="342" spans="1:8" s="34" customFormat="1">
      <c r="A342" s="29"/>
      <c r="B342" s="29"/>
      <c r="C342" s="29"/>
      <c r="D342" s="29"/>
      <c r="E342" s="29"/>
      <c r="F342" s="29"/>
      <c r="G342" s="29"/>
      <c r="H342" s="29"/>
    </row>
    <row r="343" spans="1:8" s="34" customFormat="1">
      <c r="A343" s="29"/>
      <c r="B343" s="29"/>
      <c r="C343" s="29"/>
      <c r="D343" s="29"/>
      <c r="E343" s="29"/>
      <c r="F343" s="29"/>
      <c r="G343" s="29"/>
      <c r="H343" s="29"/>
    </row>
    <row r="344" spans="1:8" s="34" customFormat="1">
      <c r="A344" s="29"/>
      <c r="B344" s="29"/>
      <c r="C344" s="29"/>
      <c r="D344" s="29"/>
      <c r="E344" s="29"/>
      <c r="F344" s="29"/>
      <c r="G344" s="29"/>
      <c r="H344" s="29"/>
    </row>
    <row r="345" spans="1:8" s="34" customFormat="1">
      <c r="A345" s="29"/>
      <c r="B345" s="29"/>
      <c r="C345" s="29"/>
      <c r="D345" s="29"/>
      <c r="E345" s="29"/>
      <c r="F345" s="29"/>
      <c r="G345" s="29"/>
      <c r="H345" s="29"/>
    </row>
    <row r="346" spans="1:8" s="34" customFormat="1">
      <c r="A346" s="29"/>
      <c r="B346" s="29"/>
      <c r="C346" s="29"/>
      <c r="D346" s="29"/>
      <c r="E346" s="29"/>
      <c r="F346" s="29"/>
      <c r="G346" s="29"/>
      <c r="H346" s="29"/>
    </row>
    <row r="347" spans="1:8" s="34" customFormat="1">
      <c r="A347" s="29"/>
      <c r="B347" s="29"/>
      <c r="C347" s="29"/>
      <c r="D347" s="29"/>
      <c r="E347" s="29"/>
      <c r="F347" s="29"/>
      <c r="G347" s="29"/>
      <c r="H347" s="29"/>
    </row>
    <row r="348" spans="1:8" s="34" customFormat="1">
      <c r="A348" s="29"/>
      <c r="B348" s="29"/>
      <c r="C348" s="29"/>
      <c r="D348" s="29"/>
      <c r="E348" s="29"/>
      <c r="F348" s="29"/>
      <c r="G348" s="29"/>
      <c r="H348" s="29"/>
    </row>
    <row r="349" spans="1:8" s="34" customFormat="1">
      <c r="A349" s="29"/>
      <c r="B349" s="29"/>
      <c r="C349" s="29"/>
      <c r="D349" s="29"/>
      <c r="E349" s="29"/>
      <c r="F349" s="29"/>
      <c r="G349" s="29"/>
      <c r="H349" s="29"/>
    </row>
    <row r="350" spans="1:8" s="34" customFormat="1">
      <c r="A350" s="29"/>
      <c r="B350" s="29"/>
      <c r="C350" s="29"/>
      <c r="D350" s="29"/>
      <c r="E350" s="29"/>
      <c r="F350" s="29"/>
      <c r="G350" s="29"/>
      <c r="H350" s="29"/>
    </row>
    <row r="351" spans="1:8" s="34" customFormat="1">
      <c r="A351" s="29"/>
      <c r="B351" s="29"/>
      <c r="C351" s="29"/>
      <c r="D351" s="29"/>
      <c r="E351" s="29"/>
      <c r="F351" s="29"/>
      <c r="G351" s="29"/>
      <c r="H351" s="29"/>
    </row>
    <row r="352" spans="1:8" s="34" customFormat="1">
      <c r="A352" s="29"/>
      <c r="B352" s="29"/>
      <c r="C352" s="29"/>
      <c r="D352" s="29"/>
      <c r="E352" s="29"/>
      <c r="F352" s="29"/>
      <c r="G352" s="29"/>
      <c r="H352" s="29"/>
    </row>
    <row r="353" spans="1:8" s="34" customFormat="1">
      <c r="A353" s="29"/>
      <c r="B353" s="29"/>
      <c r="C353" s="29"/>
      <c r="D353" s="29"/>
      <c r="E353" s="29"/>
      <c r="F353" s="29"/>
      <c r="G353" s="29"/>
      <c r="H353" s="29"/>
    </row>
    <row r="354" spans="1:8" s="34" customFormat="1">
      <c r="A354" s="29"/>
      <c r="B354" s="29"/>
      <c r="C354" s="29"/>
      <c r="D354" s="29"/>
      <c r="E354" s="29"/>
      <c r="F354" s="29"/>
      <c r="G354" s="29"/>
      <c r="H354" s="29"/>
    </row>
    <row r="355" spans="1:8" s="34" customFormat="1">
      <c r="A355" s="29"/>
      <c r="B355" s="29"/>
      <c r="C355" s="29"/>
      <c r="D355" s="29"/>
      <c r="E355" s="29"/>
      <c r="F355" s="29"/>
      <c r="G355" s="29"/>
      <c r="H355" s="29"/>
    </row>
    <row r="356" spans="1:8" s="34" customFormat="1">
      <c r="A356" s="29"/>
      <c r="B356" s="29"/>
      <c r="C356" s="29"/>
      <c r="D356" s="29"/>
      <c r="E356" s="29"/>
      <c r="F356" s="29"/>
      <c r="G356" s="29"/>
      <c r="H356" s="29"/>
    </row>
    <row r="357" spans="1:8" s="34" customFormat="1">
      <c r="A357" s="29"/>
      <c r="B357" s="29"/>
      <c r="C357" s="29"/>
      <c r="D357" s="29"/>
      <c r="E357" s="29"/>
      <c r="F357" s="29"/>
      <c r="G357" s="29"/>
      <c r="H357" s="29"/>
    </row>
    <row r="358" spans="1:8" s="34" customFormat="1">
      <c r="A358" s="29"/>
      <c r="B358" s="29"/>
      <c r="C358" s="29"/>
      <c r="D358" s="29"/>
      <c r="E358" s="29"/>
      <c r="F358" s="29"/>
      <c r="G358" s="29"/>
      <c r="H358" s="29"/>
    </row>
    <row r="359" spans="1:8" s="34" customFormat="1">
      <c r="A359" s="29"/>
      <c r="B359" s="29"/>
      <c r="C359" s="29"/>
      <c r="D359" s="29"/>
      <c r="E359" s="29"/>
      <c r="F359" s="29"/>
      <c r="G359" s="29"/>
      <c r="H359" s="29"/>
    </row>
    <row r="360" spans="1:8" s="34" customFormat="1">
      <c r="A360" s="29"/>
      <c r="B360" s="29"/>
      <c r="C360" s="29"/>
      <c r="D360" s="29"/>
      <c r="E360" s="29"/>
      <c r="F360" s="29"/>
      <c r="G360" s="29"/>
      <c r="H360" s="29"/>
    </row>
    <row r="361" spans="1:8" s="34" customFormat="1">
      <c r="A361" s="29"/>
      <c r="B361" s="29"/>
      <c r="C361" s="29"/>
      <c r="D361" s="29"/>
      <c r="E361" s="29"/>
      <c r="F361" s="29"/>
      <c r="G361" s="29"/>
      <c r="H361" s="29"/>
    </row>
    <row r="362" spans="1:8" s="34" customFormat="1">
      <c r="A362" s="29"/>
      <c r="B362" s="29"/>
      <c r="C362" s="29"/>
      <c r="D362" s="29"/>
      <c r="E362" s="29"/>
      <c r="F362" s="29"/>
      <c r="G362" s="29"/>
      <c r="H362" s="29"/>
    </row>
    <row r="363" spans="1:8" s="34" customFormat="1">
      <c r="A363" s="29"/>
      <c r="B363" s="29"/>
      <c r="C363" s="29"/>
      <c r="D363" s="29"/>
      <c r="E363" s="29"/>
      <c r="F363" s="29"/>
      <c r="G363" s="29"/>
      <c r="H363" s="29"/>
    </row>
    <row r="364" spans="1:8" s="34" customFormat="1">
      <c r="A364" s="29"/>
      <c r="B364" s="29"/>
      <c r="C364" s="29"/>
      <c r="D364" s="29"/>
      <c r="E364" s="29"/>
      <c r="F364" s="29"/>
      <c r="G364" s="29"/>
      <c r="H364" s="29"/>
    </row>
    <row r="365" spans="1:8" s="34" customFormat="1">
      <c r="A365" s="29"/>
      <c r="B365" s="29"/>
      <c r="C365" s="29"/>
      <c r="D365" s="29"/>
      <c r="E365" s="29"/>
      <c r="F365" s="29"/>
      <c r="G365" s="29"/>
      <c r="H365" s="29"/>
    </row>
    <row r="366" spans="1:8" s="34" customFormat="1">
      <c r="A366" s="29"/>
      <c r="B366" s="29"/>
      <c r="C366" s="29"/>
      <c r="D366" s="29"/>
      <c r="E366" s="29"/>
      <c r="F366" s="29"/>
      <c r="G366" s="29"/>
      <c r="H366" s="29"/>
    </row>
    <row r="367" spans="1:8" s="34" customFormat="1">
      <c r="A367" s="29"/>
      <c r="B367" s="29"/>
      <c r="C367" s="29"/>
      <c r="D367" s="29"/>
      <c r="E367" s="29"/>
      <c r="F367" s="29"/>
      <c r="G367" s="29"/>
      <c r="H367" s="29"/>
    </row>
    <row r="368" spans="1:8" s="34" customFormat="1">
      <c r="A368" s="29"/>
      <c r="B368" s="29"/>
      <c r="C368" s="29"/>
      <c r="D368" s="29"/>
      <c r="E368" s="29"/>
      <c r="F368" s="29"/>
      <c r="G368" s="29"/>
      <c r="H368" s="29"/>
    </row>
    <row r="369" spans="1:8" s="34" customFormat="1">
      <c r="A369" s="29"/>
      <c r="B369" s="29"/>
      <c r="C369" s="29"/>
      <c r="D369" s="29"/>
      <c r="E369" s="29"/>
      <c r="F369" s="29"/>
      <c r="G369" s="29"/>
      <c r="H369" s="29"/>
    </row>
    <row r="370" spans="1:8" s="34" customFormat="1">
      <c r="A370" s="29"/>
      <c r="B370" s="29"/>
      <c r="C370" s="29"/>
      <c r="D370" s="29"/>
      <c r="E370" s="29"/>
      <c r="F370" s="29"/>
      <c r="G370" s="29"/>
      <c r="H370" s="29"/>
    </row>
    <row r="371" spans="1:8" s="34" customFormat="1">
      <c r="A371" s="29"/>
      <c r="B371" s="29"/>
      <c r="C371" s="29"/>
      <c r="D371" s="29"/>
      <c r="E371" s="29"/>
      <c r="F371" s="29"/>
      <c r="G371" s="29"/>
      <c r="H371" s="29"/>
    </row>
    <row r="372" spans="1:8" s="34" customFormat="1">
      <c r="A372" s="29"/>
      <c r="B372" s="29"/>
      <c r="C372" s="29"/>
      <c r="D372" s="29"/>
      <c r="E372" s="29"/>
      <c r="F372" s="29"/>
      <c r="G372" s="29"/>
      <c r="H372" s="29"/>
    </row>
    <row r="373" spans="1:8" s="34" customFormat="1">
      <c r="A373" s="29"/>
      <c r="B373" s="29"/>
      <c r="C373" s="29"/>
      <c r="D373" s="29"/>
      <c r="E373" s="29"/>
      <c r="F373" s="29"/>
      <c r="G373" s="29"/>
      <c r="H373" s="29"/>
    </row>
    <row r="374" spans="1:8" s="34" customFormat="1">
      <c r="A374" s="29"/>
      <c r="B374" s="29"/>
      <c r="C374" s="29"/>
      <c r="D374" s="29"/>
      <c r="E374" s="29"/>
      <c r="F374" s="29"/>
      <c r="G374" s="29"/>
      <c r="H374" s="29"/>
    </row>
    <row r="375" spans="1:8" s="34" customFormat="1">
      <c r="A375" s="29"/>
      <c r="B375" s="29"/>
      <c r="C375" s="29"/>
      <c r="D375" s="29"/>
      <c r="E375" s="29"/>
      <c r="F375" s="29"/>
      <c r="G375" s="29"/>
      <c r="H375" s="29"/>
    </row>
    <row r="376" spans="1:8" s="34" customFormat="1">
      <c r="A376" s="29"/>
      <c r="B376" s="29"/>
      <c r="C376" s="29"/>
      <c r="D376" s="29"/>
      <c r="E376" s="29"/>
      <c r="F376" s="29"/>
      <c r="G376" s="29"/>
      <c r="H376" s="29"/>
    </row>
    <row r="377" spans="1:8" s="34" customFormat="1">
      <c r="A377" s="29"/>
      <c r="B377" s="29"/>
      <c r="C377" s="29"/>
      <c r="D377" s="29"/>
      <c r="E377" s="29"/>
      <c r="F377" s="29"/>
      <c r="G377" s="29"/>
      <c r="H377" s="29"/>
    </row>
    <row r="378" spans="1:8" s="34" customFormat="1">
      <c r="A378" s="29"/>
      <c r="B378" s="29"/>
      <c r="C378" s="29"/>
      <c r="D378" s="29"/>
      <c r="E378" s="29"/>
      <c r="F378" s="29"/>
      <c r="G378" s="29"/>
      <c r="H378" s="29"/>
    </row>
    <row r="379" spans="1:8" s="34" customFormat="1">
      <c r="A379" s="29"/>
      <c r="B379" s="29"/>
      <c r="C379" s="29"/>
      <c r="D379" s="29"/>
      <c r="E379" s="29"/>
      <c r="F379" s="29"/>
      <c r="G379" s="29"/>
      <c r="H379" s="29"/>
    </row>
    <row r="380" spans="1:8" s="34" customFormat="1">
      <c r="A380" s="29"/>
      <c r="B380" s="29"/>
      <c r="C380" s="29"/>
      <c r="D380" s="29"/>
      <c r="E380" s="29"/>
      <c r="F380" s="29"/>
      <c r="G380" s="29"/>
      <c r="H380" s="29"/>
    </row>
    <row r="381" spans="1:8" s="34" customFormat="1">
      <c r="A381" s="29"/>
      <c r="B381" s="29"/>
      <c r="C381" s="29"/>
      <c r="D381" s="29"/>
      <c r="E381" s="29"/>
      <c r="F381" s="29"/>
      <c r="G381" s="29"/>
      <c r="H381" s="29"/>
    </row>
    <row r="382" spans="1:8" s="34" customFormat="1">
      <c r="A382" s="29"/>
      <c r="B382" s="29"/>
      <c r="C382" s="29"/>
      <c r="D382" s="29"/>
      <c r="E382" s="29"/>
      <c r="F382" s="29"/>
      <c r="G382" s="29"/>
      <c r="H382" s="29"/>
    </row>
    <row r="383" spans="1:8" s="34" customFormat="1">
      <c r="A383" s="29"/>
      <c r="B383" s="29"/>
      <c r="C383" s="29"/>
      <c r="D383" s="29"/>
      <c r="E383" s="29"/>
      <c r="F383" s="29"/>
      <c r="G383" s="29"/>
      <c r="H383" s="29"/>
    </row>
    <row r="384" spans="1:8" s="34" customFormat="1">
      <c r="A384" s="29"/>
      <c r="B384" s="29"/>
      <c r="C384" s="29"/>
      <c r="D384" s="29"/>
      <c r="E384" s="29"/>
      <c r="F384" s="29"/>
      <c r="G384" s="29"/>
      <c r="H384" s="29"/>
    </row>
    <row r="385" spans="1:8" s="34" customFormat="1">
      <c r="A385" s="29"/>
      <c r="B385" s="29"/>
      <c r="C385" s="29"/>
      <c r="D385" s="29"/>
      <c r="E385" s="29"/>
      <c r="F385" s="29"/>
      <c r="G385" s="29"/>
      <c r="H385" s="29"/>
    </row>
    <row r="386" spans="1:8" s="34" customFormat="1">
      <c r="A386" s="29"/>
      <c r="B386" s="29"/>
      <c r="C386" s="29"/>
      <c r="D386" s="29"/>
      <c r="E386" s="29"/>
      <c r="F386" s="29"/>
      <c r="G386" s="29"/>
      <c r="H386" s="29"/>
    </row>
    <row r="387" spans="1:8" s="34" customFormat="1">
      <c r="A387" s="29"/>
      <c r="B387" s="29"/>
      <c r="C387" s="29"/>
      <c r="D387" s="29"/>
      <c r="E387" s="29"/>
      <c r="F387" s="29"/>
      <c r="G387" s="29"/>
      <c r="H387" s="29"/>
    </row>
    <row r="388" spans="1:8" s="34" customFormat="1">
      <c r="A388" s="29"/>
      <c r="B388" s="29"/>
      <c r="C388" s="29"/>
      <c r="D388" s="29"/>
      <c r="E388" s="29"/>
      <c r="F388" s="29"/>
      <c r="G388" s="29"/>
      <c r="H388" s="29"/>
    </row>
    <row r="389" spans="1:8" s="34" customFormat="1">
      <c r="A389" s="29"/>
      <c r="B389" s="29"/>
      <c r="C389" s="29"/>
      <c r="D389" s="29"/>
      <c r="E389" s="29"/>
      <c r="F389" s="29"/>
      <c r="G389" s="29"/>
      <c r="H389" s="29"/>
    </row>
    <row r="390" spans="1:8" s="34" customFormat="1">
      <c r="A390" s="29"/>
      <c r="B390" s="29"/>
      <c r="C390" s="29"/>
      <c r="D390" s="29"/>
      <c r="E390" s="29"/>
      <c r="F390" s="29"/>
      <c r="G390" s="29"/>
      <c r="H390" s="29"/>
    </row>
    <row r="391" spans="1:8" s="34" customFormat="1">
      <c r="A391" s="29"/>
      <c r="B391" s="29"/>
      <c r="C391" s="29"/>
      <c r="D391" s="29"/>
      <c r="E391" s="29"/>
      <c r="F391" s="29"/>
      <c r="G391" s="29"/>
      <c r="H391" s="29"/>
    </row>
    <row r="392" spans="1:8" s="34" customFormat="1">
      <c r="A392" s="29"/>
      <c r="B392" s="29"/>
      <c r="C392" s="29"/>
      <c r="D392" s="29"/>
      <c r="E392" s="29"/>
      <c r="F392" s="29"/>
      <c r="G392" s="29"/>
      <c r="H392" s="29"/>
    </row>
    <row r="393" spans="1:8" s="34" customFormat="1">
      <c r="A393" s="29"/>
      <c r="B393" s="29"/>
      <c r="C393" s="29"/>
      <c r="D393" s="29"/>
      <c r="E393" s="29"/>
      <c r="F393" s="29"/>
      <c r="G393" s="29"/>
      <c r="H393" s="29"/>
    </row>
    <row r="394" spans="1:8" s="34" customFormat="1">
      <c r="A394" s="29"/>
      <c r="B394" s="29"/>
      <c r="C394" s="29"/>
      <c r="D394" s="29"/>
      <c r="E394" s="29"/>
      <c r="F394" s="29"/>
      <c r="G394" s="29"/>
      <c r="H394" s="29"/>
    </row>
    <row r="395" spans="1:8" s="34" customFormat="1">
      <c r="A395" s="29"/>
      <c r="B395" s="29"/>
      <c r="C395" s="29"/>
      <c r="D395" s="29"/>
      <c r="E395" s="29"/>
      <c r="F395" s="29"/>
      <c r="G395" s="29"/>
      <c r="H395" s="29"/>
    </row>
    <row r="396" spans="1:8" s="34" customFormat="1">
      <c r="A396" s="29"/>
      <c r="B396" s="29"/>
      <c r="C396" s="29"/>
      <c r="D396" s="29"/>
      <c r="E396" s="29"/>
      <c r="F396" s="29"/>
      <c r="G396" s="29"/>
      <c r="H396" s="29"/>
    </row>
    <row r="397" spans="1:8" s="34" customFormat="1">
      <c r="A397" s="29"/>
      <c r="B397" s="29"/>
      <c r="C397" s="29"/>
      <c r="D397" s="29"/>
      <c r="E397" s="29"/>
      <c r="F397" s="29"/>
      <c r="G397" s="29"/>
      <c r="H397" s="29"/>
    </row>
    <row r="398" spans="1:8" s="34" customFormat="1">
      <c r="A398" s="29"/>
      <c r="B398" s="29"/>
      <c r="C398" s="29"/>
      <c r="D398" s="29"/>
      <c r="E398" s="29"/>
      <c r="F398" s="29"/>
      <c r="G398" s="29"/>
      <c r="H398" s="29"/>
    </row>
    <row r="399" spans="1:8" s="34" customFormat="1">
      <c r="A399" s="29"/>
      <c r="B399" s="29"/>
      <c r="C399" s="29"/>
      <c r="D399" s="29"/>
      <c r="E399" s="29"/>
      <c r="F399" s="29"/>
      <c r="G399" s="29"/>
      <c r="H399" s="29"/>
    </row>
    <row r="400" spans="1:8" s="34" customFormat="1">
      <c r="A400" s="29"/>
      <c r="B400" s="29"/>
      <c r="C400" s="29"/>
      <c r="D400" s="29"/>
      <c r="E400" s="29"/>
      <c r="F400" s="29"/>
      <c r="G400" s="29"/>
      <c r="H400" s="29"/>
    </row>
    <row r="401" spans="1:8" s="34" customFormat="1">
      <c r="A401" s="29"/>
      <c r="B401" s="29"/>
      <c r="C401" s="29"/>
      <c r="D401" s="29"/>
      <c r="E401" s="29"/>
      <c r="F401" s="29"/>
      <c r="G401" s="29"/>
      <c r="H401" s="29"/>
    </row>
    <row r="402" spans="1:8" s="34" customFormat="1">
      <c r="A402" s="29"/>
      <c r="B402" s="29"/>
      <c r="C402" s="29"/>
      <c r="D402" s="29"/>
      <c r="E402" s="29"/>
      <c r="F402" s="29"/>
      <c r="G402" s="29"/>
      <c r="H402" s="29"/>
    </row>
    <row r="403" spans="1:8" s="34" customFormat="1">
      <c r="A403" s="29"/>
      <c r="B403" s="29"/>
      <c r="C403" s="29"/>
      <c r="D403" s="29"/>
      <c r="E403" s="29"/>
      <c r="F403" s="29"/>
      <c r="G403" s="29"/>
      <c r="H403" s="29"/>
    </row>
    <row r="404" spans="1:8" s="34" customFormat="1">
      <c r="A404" s="29"/>
      <c r="B404" s="29"/>
      <c r="C404" s="29"/>
      <c r="D404" s="29"/>
      <c r="E404" s="29"/>
      <c r="F404" s="29"/>
      <c r="G404" s="29"/>
      <c r="H404" s="29"/>
    </row>
    <row r="405" spans="1:8" s="34" customFormat="1">
      <c r="A405" s="29"/>
      <c r="B405" s="29"/>
      <c r="C405" s="29"/>
      <c r="D405" s="29"/>
      <c r="E405" s="29"/>
      <c r="F405" s="29"/>
      <c r="G405" s="29"/>
      <c r="H405" s="29"/>
    </row>
    <row r="406" spans="1:8" s="34" customFormat="1">
      <c r="A406" s="29"/>
      <c r="B406" s="29"/>
      <c r="C406" s="29"/>
      <c r="D406" s="29"/>
      <c r="E406" s="29"/>
      <c r="F406" s="29"/>
      <c r="G406" s="29"/>
      <c r="H406" s="29"/>
    </row>
    <row r="407" spans="1:8" s="34" customFormat="1">
      <c r="A407" s="29"/>
      <c r="B407" s="29"/>
      <c r="C407" s="29"/>
      <c r="D407" s="29"/>
      <c r="E407" s="29"/>
      <c r="F407" s="29"/>
      <c r="G407" s="29"/>
      <c r="H407" s="29"/>
    </row>
    <row r="408" spans="1:8" s="34" customFormat="1">
      <c r="A408" s="29"/>
      <c r="B408" s="29"/>
      <c r="C408" s="29"/>
      <c r="D408" s="29"/>
      <c r="E408" s="29"/>
      <c r="F408" s="29"/>
      <c r="G408" s="29"/>
      <c r="H408" s="29"/>
    </row>
    <row r="409" spans="1:8" s="34" customFormat="1">
      <c r="A409" s="29"/>
      <c r="B409" s="29"/>
      <c r="C409" s="29"/>
      <c r="D409" s="29"/>
      <c r="E409" s="29"/>
      <c r="F409" s="29"/>
      <c r="G409" s="29"/>
      <c r="H409" s="29"/>
    </row>
    <row r="410" spans="1:8" s="34" customFormat="1">
      <c r="A410" s="29"/>
      <c r="B410" s="29"/>
      <c r="C410" s="29"/>
      <c r="D410" s="29"/>
      <c r="E410" s="29"/>
      <c r="F410" s="29"/>
      <c r="G410" s="29"/>
      <c r="H410" s="29"/>
    </row>
    <row r="411" spans="1:8" s="34" customFormat="1">
      <c r="A411" s="29"/>
      <c r="B411" s="29"/>
      <c r="C411" s="29"/>
      <c r="D411" s="29"/>
      <c r="E411" s="29"/>
      <c r="F411" s="29"/>
      <c r="G411" s="29"/>
      <c r="H411" s="29"/>
    </row>
    <row r="412" spans="1:8" s="34" customFormat="1">
      <c r="A412" s="29"/>
      <c r="B412" s="29"/>
      <c r="C412" s="29"/>
      <c r="D412" s="29"/>
      <c r="E412" s="29"/>
      <c r="F412" s="29"/>
      <c r="G412" s="29"/>
      <c r="H412" s="29"/>
    </row>
    <row r="413" spans="1:8" s="34" customFormat="1">
      <c r="A413" s="29"/>
      <c r="B413" s="29"/>
      <c r="C413" s="29"/>
      <c r="D413" s="29"/>
      <c r="E413" s="29"/>
      <c r="F413" s="29"/>
      <c r="G413" s="29"/>
      <c r="H413" s="29"/>
    </row>
    <row r="414" spans="1:8" s="34" customFormat="1">
      <c r="A414" s="29"/>
      <c r="B414" s="29"/>
      <c r="C414" s="29"/>
      <c r="D414" s="29"/>
      <c r="E414" s="29"/>
      <c r="F414" s="29"/>
      <c r="G414" s="29"/>
      <c r="H414" s="29"/>
    </row>
    <row r="415" spans="1:8" s="34" customFormat="1">
      <c r="A415" s="29"/>
      <c r="B415" s="29"/>
      <c r="C415" s="29"/>
      <c r="D415" s="29"/>
      <c r="E415" s="29"/>
      <c r="F415" s="29"/>
      <c r="G415" s="29"/>
      <c r="H415" s="29"/>
    </row>
    <row r="416" spans="1:8" s="34" customFormat="1">
      <c r="A416" s="29"/>
      <c r="B416" s="29"/>
      <c r="C416" s="29"/>
      <c r="D416" s="29"/>
      <c r="E416" s="29"/>
      <c r="F416" s="29"/>
      <c r="G416" s="29"/>
      <c r="H416" s="29"/>
    </row>
    <row r="417" spans="1:8" s="34" customFormat="1">
      <c r="A417" s="29"/>
      <c r="B417" s="29"/>
      <c r="C417" s="29"/>
      <c r="D417" s="29"/>
      <c r="E417" s="29"/>
      <c r="F417" s="29"/>
      <c r="G417" s="29"/>
      <c r="H417" s="29"/>
    </row>
    <row r="418" spans="1:8" s="34" customFormat="1">
      <c r="A418" s="29"/>
      <c r="B418" s="29"/>
      <c r="C418" s="29"/>
      <c r="D418" s="29"/>
      <c r="E418" s="29"/>
      <c r="F418" s="29"/>
      <c r="G418" s="29"/>
      <c r="H418" s="29"/>
    </row>
    <row r="419" spans="1:8" s="34" customFormat="1">
      <c r="A419" s="29"/>
      <c r="B419" s="29"/>
      <c r="C419" s="29"/>
      <c r="D419" s="29"/>
      <c r="E419" s="29"/>
      <c r="F419" s="29"/>
      <c r="G419" s="29"/>
      <c r="H419" s="29"/>
    </row>
    <row r="420" spans="1:8" s="34" customFormat="1">
      <c r="A420" s="29"/>
      <c r="B420" s="29"/>
      <c r="C420" s="29"/>
      <c r="D420" s="29"/>
      <c r="E420" s="29"/>
      <c r="F420" s="29"/>
      <c r="G420" s="29"/>
      <c r="H420" s="29"/>
    </row>
    <row r="421" spans="1:8" s="34" customFormat="1">
      <c r="A421" s="29"/>
      <c r="B421" s="29"/>
      <c r="C421" s="29"/>
      <c r="D421" s="29"/>
      <c r="E421" s="29"/>
      <c r="F421" s="29"/>
      <c r="G421" s="29"/>
      <c r="H421" s="29"/>
    </row>
    <row r="422" spans="1:8" s="34" customFormat="1">
      <c r="A422" s="29"/>
      <c r="B422" s="29"/>
      <c r="C422" s="29"/>
      <c r="D422" s="29"/>
      <c r="E422" s="29"/>
      <c r="F422" s="29"/>
      <c r="G422" s="29"/>
      <c r="H422" s="29"/>
    </row>
    <row r="423" spans="1:8" s="34" customFormat="1">
      <c r="A423" s="29"/>
      <c r="B423" s="29"/>
      <c r="C423" s="29"/>
      <c r="D423" s="29"/>
      <c r="E423" s="29"/>
      <c r="F423" s="29"/>
      <c r="G423" s="29"/>
      <c r="H423" s="29"/>
    </row>
    <row r="424" spans="1:8" s="34" customFormat="1">
      <c r="A424" s="29"/>
      <c r="B424" s="29"/>
      <c r="C424" s="29"/>
      <c r="D424" s="29"/>
      <c r="E424" s="29"/>
      <c r="F424" s="29"/>
      <c r="G424" s="29"/>
      <c r="H424" s="29"/>
    </row>
    <row r="425" spans="1:8" s="34" customFormat="1">
      <c r="A425" s="29"/>
      <c r="B425" s="29"/>
      <c r="C425" s="29"/>
      <c r="D425" s="29"/>
      <c r="E425" s="29"/>
      <c r="F425" s="29"/>
      <c r="G425" s="29"/>
      <c r="H425" s="29"/>
    </row>
    <row r="426" spans="1:8" s="34" customFormat="1">
      <c r="A426" s="29"/>
      <c r="B426" s="29"/>
      <c r="C426" s="29"/>
      <c r="D426" s="29"/>
      <c r="E426" s="29"/>
      <c r="F426" s="29"/>
      <c r="G426" s="29"/>
      <c r="H426" s="29"/>
    </row>
    <row r="427" spans="1:8" s="34" customFormat="1">
      <c r="A427" s="29"/>
      <c r="B427" s="29"/>
      <c r="C427" s="29"/>
      <c r="D427" s="29"/>
      <c r="E427" s="29"/>
      <c r="F427" s="29"/>
      <c r="G427" s="29"/>
      <c r="H427" s="29"/>
    </row>
    <row r="428" spans="1:8" s="34" customFormat="1">
      <c r="A428" s="29"/>
      <c r="B428" s="29"/>
      <c r="C428" s="29"/>
      <c r="D428" s="29"/>
      <c r="E428" s="29"/>
      <c r="F428" s="29"/>
      <c r="G428" s="29"/>
      <c r="H428" s="29"/>
    </row>
    <row r="429" spans="1:8" s="34" customFormat="1">
      <c r="A429" s="29"/>
      <c r="B429" s="29"/>
      <c r="C429" s="29"/>
      <c r="D429" s="29"/>
      <c r="E429" s="29"/>
      <c r="F429" s="29"/>
      <c r="G429" s="29"/>
      <c r="H429" s="29"/>
    </row>
    <row r="430" spans="1:8" s="34" customFormat="1">
      <c r="A430" s="29"/>
      <c r="B430" s="29"/>
      <c r="C430" s="29"/>
      <c r="D430" s="29"/>
      <c r="E430" s="29"/>
      <c r="F430" s="29"/>
      <c r="G430" s="29"/>
      <c r="H430" s="29"/>
    </row>
    <row r="431" spans="1:8" s="34" customFormat="1">
      <c r="A431" s="29"/>
      <c r="B431" s="29"/>
      <c r="C431" s="29"/>
      <c r="D431" s="29"/>
      <c r="E431" s="29"/>
      <c r="F431" s="29"/>
      <c r="G431" s="29"/>
      <c r="H431" s="29"/>
    </row>
    <row r="432" spans="1:8" s="34" customFormat="1">
      <c r="A432" s="29"/>
      <c r="B432" s="29"/>
      <c r="C432" s="29"/>
      <c r="D432" s="29"/>
      <c r="E432" s="29"/>
      <c r="F432" s="29"/>
      <c r="G432" s="29"/>
      <c r="H432" s="29"/>
    </row>
    <row r="433" spans="1:8" s="34" customFormat="1">
      <c r="A433" s="29"/>
      <c r="B433" s="29"/>
      <c r="C433" s="29"/>
      <c r="D433" s="29"/>
      <c r="E433" s="29"/>
      <c r="F433" s="29"/>
      <c r="G433" s="29"/>
      <c r="H433" s="29"/>
    </row>
    <row r="434" spans="1:8" s="34" customFormat="1">
      <c r="A434" s="29"/>
      <c r="B434" s="29"/>
      <c r="C434" s="29"/>
      <c r="D434" s="29"/>
      <c r="E434" s="29"/>
      <c r="F434" s="29"/>
      <c r="G434" s="29"/>
      <c r="H434" s="29"/>
    </row>
    <row r="435" spans="1:8" s="34" customFormat="1">
      <c r="A435" s="29"/>
      <c r="B435" s="29"/>
      <c r="C435" s="29"/>
      <c r="D435" s="29"/>
      <c r="E435" s="29"/>
      <c r="F435" s="29"/>
      <c r="G435" s="29"/>
      <c r="H435" s="29"/>
    </row>
    <row r="436" spans="1:8" s="34" customFormat="1">
      <c r="A436" s="29"/>
      <c r="B436" s="29"/>
      <c r="C436" s="29"/>
      <c r="D436" s="29"/>
      <c r="E436" s="29"/>
      <c r="F436" s="29"/>
      <c r="G436" s="29"/>
      <c r="H436" s="29"/>
    </row>
    <row r="437" spans="1:8" s="34" customFormat="1">
      <c r="A437" s="29"/>
      <c r="B437" s="29"/>
      <c r="C437" s="29"/>
      <c r="D437" s="29"/>
      <c r="E437" s="29"/>
      <c r="F437" s="29"/>
      <c r="G437" s="29"/>
      <c r="H437" s="29"/>
    </row>
    <row r="438" spans="1:8" s="34" customFormat="1">
      <c r="A438" s="29"/>
      <c r="B438" s="29"/>
      <c r="C438" s="29"/>
      <c r="D438" s="29"/>
      <c r="E438" s="29"/>
      <c r="F438" s="29"/>
      <c r="G438" s="29"/>
      <c r="H438" s="29"/>
    </row>
    <row r="439" spans="1:8" s="34" customFormat="1">
      <c r="A439" s="29"/>
      <c r="B439" s="29"/>
      <c r="C439" s="29"/>
      <c r="D439" s="29"/>
      <c r="E439" s="29"/>
      <c r="F439" s="29"/>
      <c r="G439" s="29"/>
      <c r="H439" s="29"/>
    </row>
    <row r="440" spans="1:8" s="34" customFormat="1">
      <c r="A440" s="29"/>
      <c r="B440" s="29"/>
      <c r="C440" s="29"/>
      <c r="D440" s="29"/>
      <c r="E440" s="29"/>
      <c r="F440" s="29"/>
      <c r="G440" s="29"/>
      <c r="H440" s="29"/>
    </row>
    <row r="441" spans="1:8" s="34" customFormat="1">
      <c r="A441" s="29"/>
      <c r="B441" s="29"/>
      <c r="C441" s="29"/>
      <c r="D441" s="29"/>
      <c r="E441" s="29"/>
      <c r="F441" s="29"/>
      <c r="G441" s="29"/>
      <c r="H441" s="29"/>
    </row>
    <row r="442" spans="1:8" s="34" customFormat="1">
      <c r="A442" s="29"/>
      <c r="B442" s="29"/>
      <c r="C442" s="29"/>
      <c r="D442" s="29"/>
      <c r="E442" s="29"/>
      <c r="F442" s="29"/>
      <c r="G442" s="29"/>
      <c r="H442" s="29"/>
    </row>
    <row r="443" spans="1:8" s="34" customFormat="1">
      <c r="A443" s="29"/>
      <c r="B443" s="29"/>
      <c r="C443" s="29"/>
      <c r="D443" s="29"/>
      <c r="E443" s="29"/>
      <c r="F443" s="29"/>
      <c r="G443" s="29"/>
      <c r="H443" s="29"/>
    </row>
    <row r="444" spans="1:8" s="34" customFormat="1">
      <c r="A444" s="29"/>
      <c r="B444" s="29"/>
      <c r="C444" s="29"/>
      <c r="D444" s="29"/>
      <c r="E444" s="29"/>
      <c r="F444" s="29"/>
      <c r="G444" s="29"/>
      <c r="H444" s="29"/>
    </row>
    <row r="445" spans="1:8" s="34" customFormat="1">
      <c r="A445" s="29"/>
      <c r="B445" s="29"/>
      <c r="C445" s="29"/>
      <c r="D445" s="29"/>
      <c r="E445" s="29"/>
      <c r="F445" s="29"/>
      <c r="G445" s="29"/>
      <c r="H445" s="29"/>
    </row>
    <row r="446" spans="1:8" s="34" customFormat="1">
      <c r="A446" s="29"/>
      <c r="B446" s="29"/>
      <c r="C446" s="29"/>
      <c r="D446" s="29"/>
      <c r="E446" s="29"/>
      <c r="F446" s="29"/>
      <c r="G446" s="29"/>
      <c r="H446" s="29"/>
    </row>
    <row r="447" spans="1:8" s="34" customFormat="1">
      <c r="A447" s="29"/>
      <c r="B447" s="29"/>
      <c r="C447" s="29"/>
      <c r="D447" s="29"/>
      <c r="E447" s="29"/>
      <c r="F447" s="29"/>
      <c r="G447" s="29"/>
      <c r="H447" s="29"/>
    </row>
    <row r="448" spans="1:8" s="34" customFormat="1">
      <c r="A448" s="29"/>
      <c r="B448" s="29"/>
      <c r="C448" s="29"/>
      <c r="D448" s="29"/>
      <c r="E448" s="29"/>
      <c r="F448" s="29"/>
      <c r="G448" s="29"/>
      <c r="H448" s="29"/>
    </row>
    <row r="449" spans="1:8" s="34" customFormat="1">
      <c r="A449" s="29"/>
      <c r="B449" s="29"/>
      <c r="C449" s="29"/>
      <c r="D449" s="29"/>
      <c r="E449" s="29"/>
      <c r="F449" s="29"/>
      <c r="G449" s="29"/>
      <c r="H449" s="29"/>
    </row>
    <row r="450" spans="1:8" s="34" customFormat="1">
      <c r="A450" s="29"/>
      <c r="B450" s="29"/>
      <c r="C450" s="29"/>
      <c r="D450" s="29"/>
      <c r="E450" s="29"/>
      <c r="F450" s="29"/>
      <c r="G450" s="29"/>
      <c r="H450" s="29"/>
    </row>
    <row r="451" spans="1:8" s="34" customFormat="1">
      <c r="A451" s="29"/>
      <c r="B451" s="29"/>
      <c r="C451" s="29"/>
      <c r="D451" s="29"/>
      <c r="E451" s="29"/>
      <c r="F451" s="29"/>
      <c r="G451" s="29"/>
      <c r="H451" s="29"/>
    </row>
    <row r="452" spans="1:8" s="34" customFormat="1">
      <c r="A452" s="29"/>
      <c r="B452" s="29"/>
      <c r="C452" s="29"/>
      <c r="D452" s="29"/>
      <c r="E452" s="29"/>
      <c r="F452" s="29"/>
      <c r="G452" s="29"/>
      <c r="H452" s="29"/>
    </row>
    <row r="453" spans="1:8" s="34" customFormat="1">
      <c r="A453" s="29"/>
      <c r="B453" s="29"/>
      <c r="C453" s="29"/>
      <c r="D453" s="29"/>
      <c r="E453" s="29"/>
      <c r="F453" s="29"/>
      <c r="G453" s="29"/>
      <c r="H453" s="29"/>
    </row>
    <row r="454" spans="1:8" s="34" customFormat="1">
      <c r="A454" s="29"/>
      <c r="B454" s="29"/>
      <c r="C454" s="29"/>
      <c r="D454" s="29"/>
      <c r="E454" s="29"/>
      <c r="F454" s="29"/>
      <c r="G454" s="29"/>
      <c r="H454" s="29"/>
    </row>
    <row r="455" spans="1:8" s="34" customFormat="1">
      <c r="A455" s="29"/>
      <c r="B455" s="29"/>
      <c r="C455" s="29"/>
      <c r="D455" s="29"/>
      <c r="E455" s="29"/>
      <c r="F455" s="29"/>
      <c r="G455" s="29"/>
      <c r="H455" s="29"/>
    </row>
    <row r="456" spans="1:8" s="34" customFormat="1">
      <c r="A456" s="29"/>
      <c r="B456" s="29"/>
      <c r="C456" s="29"/>
      <c r="D456" s="29"/>
      <c r="E456" s="29"/>
      <c r="F456" s="29"/>
      <c r="G456" s="29"/>
      <c r="H456" s="29"/>
    </row>
    <row r="457" spans="1:8" s="34" customFormat="1">
      <c r="A457" s="29"/>
      <c r="B457" s="29"/>
      <c r="C457" s="29"/>
      <c r="D457" s="29"/>
      <c r="E457" s="29"/>
      <c r="F457" s="29"/>
      <c r="G457" s="29"/>
      <c r="H457" s="29"/>
    </row>
    <row r="458" spans="1:8" s="34" customFormat="1">
      <c r="A458" s="29"/>
      <c r="B458" s="29"/>
      <c r="C458" s="29"/>
      <c r="D458" s="29"/>
      <c r="E458" s="29"/>
      <c r="F458" s="29"/>
      <c r="G458" s="29"/>
      <c r="H458" s="29"/>
    </row>
    <row r="459" spans="1:8" s="34" customFormat="1">
      <c r="A459" s="29"/>
      <c r="B459" s="29"/>
      <c r="C459" s="29"/>
      <c r="D459" s="29"/>
      <c r="E459" s="29"/>
      <c r="F459" s="29"/>
      <c r="G459" s="29"/>
      <c r="H459" s="29"/>
    </row>
    <row r="460" spans="1:8" s="34" customFormat="1">
      <c r="A460" s="29"/>
      <c r="B460" s="29"/>
      <c r="C460" s="29"/>
      <c r="D460" s="29"/>
      <c r="E460" s="29"/>
      <c r="F460" s="29"/>
      <c r="G460" s="29"/>
      <c r="H460" s="29"/>
    </row>
    <row r="461" spans="1:8" s="34" customFormat="1">
      <c r="A461" s="29"/>
      <c r="B461" s="29"/>
      <c r="C461" s="29"/>
      <c r="D461" s="29"/>
      <c r="E461" s="29"/>
      <c r="F461" s="29"/>
      <c r="G461" s="29"/>
      <c r="H461" s="29"/>
    </row>
    <row r="462" spans="1:8" s="34" customFormat="1">
      <c r="A462" s="29"/>
      <c r="B462" s="29"/>
      <c r="C462" s="29"/>
      <c r="D462" s="29"/>
      <c r="E462" s="29"/>
      <c r="F462" s="29"/>
      <c r="G462" s="29"/>
      <c r="H462" s="29"/>
    </row>
    <row r="463" spans="1:8" s="34" customFormat="1">
      <c r="A463" s="29"/>
      <c r="B463" s="29"/>
      <c r="C463" s="29"/>
      <c r="D463" s="29"/>
      <c r="E463" s="29"/>
      <c r="F463" s="29"/>
      <c r="G463" s="29"/>
      <c r="H463" s="29"/>
    </row>
    <row r="464" spans="1:8" s="34" customFormat="1">
      <c r="A464" s="29"/>
      <c r="B464" s="29"/>
      <c r="C464" s="29"/>
      <c r="D464" s="29"/>
      <c r="E464" s="29"/>
      <c r="F464" s="29"/>
      <c r="G464" s="29"/>
      <c r="H464" s="29"/>
    </row>
    <row r="465" spans="1:8" s="34" customFormat="1">
      <c r="A465" s="29"/>
      <c r="B465" s="29"/>
      <c r="C465" s="29"/>
      <c r="D465" s="29"/>
      <c r="E465" s="29"/>
      <c r="F465" s="29"/>
      <c r="G465" s="29"/>
      <c r="H465" s="29"/>
    </row>
    <row r="466" spans="1:8" s="34" customFormat="1">
      <c r="A466" s="29"/>
      <c r="B466" s="29"/>
      <c r="C466" s="29"/>
      <c r="D466" s="29"/>
      <c r="E466" s="29"/>
      <c r="F466" s="29"/>
      <c r="G466" s="29"/>
      <c r="H466" s="29"/>
    </row>
    <row r="467" spans="1:8" s="34" customFormat="1">
      <c r="A467" s="29"/>
      <c r="B467" s="29"/>
      <c r="C467" s="29"/>
      <c r="D467" s="29"/>
      <c r="E467" s="29"/>
      <c r="F467" s="29"/>
      <c r="G467" s="29"/>
      <c r="H467" s="29"/>
    </row>
    <row r="468" spans="1:8" s="34" customFormat="1">
      <c r="A468" s="29"/>
      <c r="B468" s="29"/>
      <c r="C468" s="29"/>
      <c r="D468" s="29"/>
      <c r="E468" s="29"/>
      <c r="F468" s="29"/>
      <c r="G468" s="29"/>
      <c r="H468" s="29"/>
    </row>
    <row r="469" spans="1:8" s="34" customFormat="1">
      <c r="A469" s="29"/>
      <c r="B469" s="29"/>
      <c r="C469" s="29"/>
      <c r="D469" s="29"/>
      <c r="E469" s="29"/>
      <c r="F469" s="29"/>
      <c r="G469" s="29"/>
      <c r="H469" s="29"/>
    </row>
    <row r="470" spans="1:8" s="34" customFormat="1">
      <c r="A470" s="29"/>
      <c r="B470" s="29"/>
      <c r="C470" s="29"/>
      <c r="D470" s="29"/>
      <c r="E470" s="29"/>
      <c r="F470" s="29"/>
      <c r="G470" s="29"/>
      <c r="H470" s="29"/>
    </row>
    <row r="471" spans="1:8" s="34" customFormat="1">
      <c r="A471" s="29"/>
      <c r="B471" s="29"/>
      <c r="C471" s="29"/>
      <c r="D471" s="29"/>
      <c r="E471" s="29"/>
      <c r="F471" s="29"/>
      <c r="G471" s="29"/>
      <c r="H471" s="29"/>
    </row>
    <row r="472" spans="1:8" s="34" customFormat="1">
      <c r="A472" s="29"/>
      <c r="B472" s="29"/>
      <c r="C472" s="29"/>
      <c r="D472" s="29"/>
      <c r="E472" s="29"/>
      <c r="F472" s="29"/>
      <c r="G472" s="29"/>
      <c r="H472" s="29"/>
    </row>
    <row r="473" spans="1:8" s="34" customFormat="1">
      <c r="A473" s="29"/>
      <c r="B473" s="29"/>
      <c r="C473" s="29"/>
      <c r="D473" s="29"/>
      <c r="E473" s="29"/>
      <c r="F473" s="29"/>
      <c r="G473" s="29"/>
      <c r="H473" s="29"/>
    </row>
    <row r="474" spans="1:8" s="34" customFormat="1">
      <c r="A474" s="29"/>
      <c r="B474" s="29"/>
      <c r="C474" s="29"/>
      <c r="D474" s="29"/>
      <c r="E474" s="29"/>
      <c r="F474" s="29"/>
      <c r="G474" s="29"/>
      <c r="H474" s="29"/>
    </row>
    <row r="475" spans="1:8" s="34" customFormat="1">
      <c r="A475" s="29"/>
      <c r="B475" s="29"/>
      <c r="C475" s="29"/>
      <c r="D475" s="29"/>
      <c r="E475" s="29"/>
      <c r="F475" s="29"/>
      <c r="G475" s="29"/>
      <c r="H475" s="29"/>
    </row>
    <row r="476" spans="1:8" s="34" customFormat="1">
      <c r="A476" s="29"/>
      <c r="B476" s="29"/>
      <c r="C476" s="29"/>
      <c r="D476" s="29"/>
      <c r="E476" s="29"/>
      <c r="F476" s="29"/>
      <c r="G476" s="29"/>
      <c r="H476" s="29"/>
    </row>
    <row r="477" spans="1:8" s="34" customFormat="1">
      <c r="A477" s="29"/>
      <c r="B477" s="29"/>
      <c r="C477" s="29"/>
      <c r="D477" s="29"/>
      <c r="E477" s="29"/>
      <c r="F477" s="29"/>
      <c r="G477" s="29"/>
      <c r="H477" s="29"/>
    </row>
    <row r="478" spans="1:8" s="34" customFormat="1">
      <c r="A478" s="29"/>
      <c r="B478" s="29"/>
      <c r="C478" s="29"/>
      <c r="D478" s="29"/>
      <c r="E478" s="29"/>
      <c r="F478" s="29"/>
      <c r="G478" s="29"/>
      <c r="H478" s="29"/>
    </row>
    <row r="479" spans="1:8" s="34" customFormat="1">
      <c r="A479" s="29"/>
      <c r="B479" s="29"/>
      <c r="C479" s="29"/>
      <c r="D479" s="29"/>
      <c r="E479" s="29"/>
      <c r="F479" s="29"/>
      <c r="G479" s="29"/>
      <c r="H479" s="29"/>
    </row>
    <row r="480" spans="1:8" s="34" customFormat="1">
      <c r="A480" s="29"/>
      <c r="B480" s="29"/>
      <c r="C480" s="29"/>
      <c r="D480" s="29"/>
      <c r="E480" s="29"/>
      <c r="F480" s="29"/>
      <c r="G480" s="29"/>
      <c r="H480" s="29"/>
    </row>
    <row r="481" spans="1:8" s="34" customFormat="1">
      <c r="A481" s="29"/>
      <c r="B481" s="29"/>
      <c r="C481" s="29"/>
      <c r="D481" s="29"/>
      <c r="E481" s="29"/>
      <c r="F481" s="29"/>
      <c r="G481" s="29"/>
      <c r="H481" s="29"/>
    </row>
    <row r="482" spans="1:8" s="34" customFormat="1">
      <c r="A482" s="29"/>
      <c r="B482" s="29"/>
      <c r="C482" s="29"/>
      <c r="D482" s="29"/>
      <c r="E482" s="29"/>
      <c r="F482" s="29"/>
      <c r="G482" s="29"/>
      <c r="H482" s="29"/>
    </row>
    <row r="483" spans="1:8" s="34" customFormat="1">
      <c r="A483" s="29"/>
      <c r="B483" s="29"/>
      <c r="C483" s="29"/>
      <c r="D483" s="29"/>
      <c r="E483" s="29"/>
      <c r="F483" s="29"/>
      <c r="G483" s="29"/>
      <c r="H483" s="29"/>
    </row>
    <row r="484" spans="1:8" s="34" customFormat="1">
      <c r="A484" s="29"/>
      <c r="B484" s="29"/>
      <c r="C484" s="29"/>
      <c r="D484" s="29"/>
      <c r="E484" s="29"/>
      <c r="F484" s="29"/>
      <c r="G484" s="29"/>
      <c r="H484" s="29"/>
    </row>
    <row r="485" spans="1:8" s="34" customFormat="1">
      <c r="A485" s="29"/>
      <c r="B485" s="29"/>
      <c r="C485" s="29"/>
      <c r="D485" s="29"/>
      <c r="E485" s="29"/>
      <c r="F485" s="29"/>
      <c r="G485" s="29"/>
      <c r="H485" s="29"/>
    </row>
    <row r="486" spans="1:8" s="34" customFormat="1">
      <c r="A486" s="29"/>
      <c r="B486" s="29"/>
      <c r="C486" s="29"/>
      <c r="D486" s="29"/>
      <c r="E486" s="29"/>
      <c r="F486" s="29"/>
      <c r="G486" s="29"/>
      <c r="H486" s="29"/>
    </row>
    <row r="487" spans="1:8" s="34" customFormat="1">
      <c r="A487" s="29"/>
      <c r="B487" s="29"/>
      <c r="C487" s="29"/>
      <c r="D487" s="29"/>
      <c r="E487" s="29"/>
      <c r="F487" s="29"/>
      <c r="G487" s="29"/>
      <c r="H487" s="29"/>
    </row>
    <row r="488" spans="1:8" s="34" customFormat="1">
      <c r="A488" s="29"/>
      <c r="B488" s="29"/>
      <c r="C488" s="29"/>
      <c r="D488" s="29"/>
      <c r="E488" s="29"/>
      <c r="F488" s="29"/>
      <c r="G488" s="29"/>
      <c r="H488" s="29"/>
    </row>
    <row r="489" spans="1:8" s="34" customFormat="1">
      <c r="A489" s="29"/>
      <c r="B489" s="29"/>
      <c r="C489" s="29"/>
      <c r="D489" s="29"/>
      <c r="E489" s="29"/>
      <c r="F489" s="29"/>
      <c r="G489" s="29"/>
      <c r="H489" s="29"/>
    </row>
    <row r="490" spans="1:8" s="34" customFormat="1">
      <c r="A490" s="29"/>
      <c r="B490" s="29"/>
      <c r="C490" s="29"/>
      <c r="D490" s="29"/>
      <c r="E490" s="29"/>
      <c r="F490" s="29"/>
      <c r="G490" s="29"/>
      <c r="H490" s="29"/>
    </row>
    <row r="491" spans="1:8" s="34" customFormat="1">
      <c r="A491" s="29"/>
      <c r="B491" s="29"/>
      <c r="C491" s="29"/>
      <c r="D491" s="29"/>
      <c r="E491" s="29"/>
      <c r="F491" s="29"/>
      <c r="G491" s="29"/>
      <c r="H491" s="29"/>
    </row>
    <row r="492" spans="1:8" s="34" customFormat="1">
      <c r="A492" s="29"/>
      <c r="B492" s="29"/>
      <c r="C492" s="29"/>
      <c r="D492" s="29"/>
      <c r="E492" s="29"/>
      <c r="F492" s="29"/>
      <c r="G492" s="29"/>
      <c r="H492" s="29"/>
    </row>
    <row r="493" spans="1:8" s="34" customFormat="1">
      <c r="A493" s="29"/>
      <c r="B493" s="29"/>
      <c r="C493" s="29"/>
      <c r="D493" s="29"/>
      <c r="E493" s="29"/>
      <c r="F493" s="29"/>
      <c r="G493" s="29"/>
      <c r="H493" s="29"/>
    </row>
    <row r="494" spans="1:8" s="34" customFormat="1">
      <c r="A494" s="29"/>
      <c r="B494" s="29"/>
      <c r="C494" s="29"/>
      <c r="D494" s="29"/>
      <c r="E494" s="29"/>
      <c r="F494" s="29"/>
      <c r="G494" s="29"/>
      <c r="H494" s="29"/>
    </row>
    <row r="495" spans="1:8" s="34" customFormat="1">
      <c r="A495" s="29"/>
      <c r="B495" s="29"/>
      <c r="C495" s="29"/>
      <c r="D495" s="29"/>
      <c r="E495" s="29"/>
      <c r="F495" s="29"/>
      <c r="G495" s="29"/>
      <c r="H495" s="29"/>
    </row>
    <row r="496" spans="1:8" s="34" customFormat="1">
      <c r="A496" s="29"/>
      <c r="B496" s="29"/>
      <c r="C496" s="29"/>
      <c r="D496" s="29"/>
      <c r="E496" s="29"/>
      <c r="F496" s="29"/>
      <c r="G496" s="29"/>
      <c r="H496" s="29"/>
    </row>
    <row r="497" spans="1:8" s="34" customFormat="1">
      <c r="A497" s="29"/>
      <c r="B497" s="29"/>
      <c r="C497" s="29"/>
      <c r="D497" s="29"/>
      <c r="E497" s="29"/>
      <c r="F497" s="29"/>
      <c r="G497" s="29"/>
      <c r="H497" s="29"/>
    </row>
    <row r="498" spans="1:8" s="34" customFormat="1">
      <c r="A498" s="29"/>
      <c r="B498" s="29"/>
      <c r="C498" s="29"/>
      <c r="D498" s="29"/>
      <c r="E498" s="29"/>
      <c r="F498" s="29"/>
      <c r="G498" s="29"/>
      <c r="H498" s="29"/>
    </row>
    <row r="499" spans="1:8" s="34" customFormat="1">
      <c r="A499" s="29"/>
      <c r="B499" s="29"/>
      <c r="C499" s="29"/>
      <c r="D499" s="29"/>
      <c r="E499" s="29"/>
      <c r="F499" s="29"/>
      <c r="G499" s="29"/>
      <c r="H499" s="29"/>
    </row>
    <row r="500" spans="1:8" s="34" customFormat="1">
      <c r="A500" s="29"/>
      <c r="B500" s="29"/>
      <c r="C500" s="29"/>
      <c r="D500" s="29"/>
      <c r="E500" s="29"/>
      <c r="F500" s="29"/>
      <c r="G500" s="29"/>
      <c r="H500" s="29"/>
    </row>
    <row r="501" spans="1:8" s="34" customFormat="1">
      <c r="A501" s="29"/>
      <c r="B501" s="29"/>
      <c r="C501" s="29"/>
      <c r="D501" s="29"/>
      <c r="E501" s="29"/>
      <c r="F501" s="29"/>
      <c r="G501" s="29"/>
      <c r="H501" s="29"/>
    </row>
    <row r="502" spans="1:8" s="34" customFormat="1">
      <c r="A502" s="29"/>
      <c r="B502" s="29"/>
      <c r="C502" s="29"/>
      <c r="D502" s="29"/>
      <c r="E502" s="29"/>
      <c r="F502" s="29"/>
      <c r="G502" s="29"/>
      <c r="H502" s="29"/>
    </row>
    <row r="503" spans="1:8" s="34" customFormat="1">
      <c r="A503" s="29"/>
      <c r="B503" s="29"/>
      <c r="C503" s="29"/>
      <c r="D503" s="29"/>
      <c r="E503" s="29"/>
      <c r="F503" s="29"/>
      <c r="G503" s="29"/>
      <c r="H503" s="29"/>
    </row>
    <row r="504" spans="1:8" s="34" customFormat="1">
      <c r="A504" s="29"/>
      <c r="B504" s="29"/>
      <c r="C504" s="29"/>
      <c r="D504" s="29"/>
      <c r="E504" s="29"/>
      <c r="F504" s="29"/>
      <c r="G504" s="29"/>
      <c r="H504" s="29"/>
    </row>
    <row r="505" spans="1:8" s="34" customFormat="1">
      <c r="A505" s="29"/>
      <c r="B505" s="29"/>
      <c r="C505" s="29"/>
      <c r="D505" s="29"/>
      <c r="E505" s="29"/>
      <c r="F505" s="29"/>
      <c r="G505" s="29"/>
      <c r="H505" s="29"/>
    </row>
    <row r="506" spans="1:8" s="34" customFormat="1">
      <c r="A506" s="29"/>
      <c r="B506" s="29"/>
      <c r="C506" s="29"/>
      <c r="D506" s="29"/>
      <c r="E506" s="29"/>
      <c r="F506" s="29"/>
      <c r="G506" s="29"/>
      <c r="H506" s="29"/>
    </row>
    <row r="507" spans="1:8" s="34" customFormat="1">
      <c r="A507" s="29"/>
      <c r="B507" s="29"/>
      <c r="C507" s="29"/>
      <c r="D507" s="29"/>
      <c r="E507" s="29"/>
      <c r="F507" s="29"/>
      <c r="G507" s="29"/>
      <c r="H507" s="29"/>
    </row>
    <row r="508" spans="1:8" s="34" customFormat="1">
      <c r="A508" s="29"/>
      <c r="B508" s="29"/>
      <c r="C508" s="29"/>
      <c r="D508" s="29"/>
      <c r="E508" s="29"/>
      <c r="F508" s="29"/>
      <c r="G508" s="29"/>
      <c r="H508" s="29"/>
    </row>
    <row r="509" spans="1:8" s="34" customFormat="1">
      <c r="A509" s="29"/>
      <c r="B509" s="29"/>
      <c r="C509" s="29"/>
      <c r="D509" s="29"/>
      <c r="E509" s="29"/>
      <c r="F509" s="29"/>
      <c r="G509" s="29"/>
      <c r="H509" s="29"/>
    </row>
    <row r="510" spans="1:8" s="34" customFormat="1">
      <c r="A510" s="29"/>
      <c r="B510" s="29"/>
      <c r="C510" s="29"/>
      <c r="D510" s="29"/>
      <c r="E510" s="29"/>
      <c r="F510" s="29"/>
      <c r="G510" s="29"/>
      <c r="H510" s="29"/>
    </row>
    <row r="511" spans="1:8" s="34" customFormat="1">
      <c r="A511" s="29"/>
      <c r="B511" s="29"/>
      <c r="C511" s="29"/>
      <c r="D511" s="29"/>
      <c r="E511" s="29"/>
      <c r="F511" s="29"/>
      <c r="G511" s="29"/>
      <c r="H511" s="29"/>
    </row>
    <row r="512" spans="1:8" s="34" customFormat="1">
      <c r="A512" s="29"/>
      <c r="B512" s="29"/>
      <c r="C512" s="29"/>
      <c r="D512" s="29"/>
      <c r="E512" s="29"/>
      <c r="F512" s="29"/>
      <c r="G512" s="29"/>
      <c r="H512" s="29"/>
    </row>
    <row r="513" spans="1:8" s="34" customFormat="1">
      <c r="A513" s="29"/>
      <c r="B513" s="29"/>
      <c r="C513" s="29"/>
      <c r="D513" s="29"/>
      <c r="E513" s="29"/>
      <c r="F513" s="29"/>
      <c r="G513" s="29"/>
      <c r="H513" s="29"/>
    </row>
    <row r="514" spans="1:8" s="34" customFormat="1">
      <c r="A514" s="29"/>
      <c r="B514" s="29"/>
      <c r="C514" s="29"/>
      <c r="D514" s="29"/>
      <c r="E514" s="29"/>
      <c r="F514" s="29"/>
      <c r="G514" s="29"/>
      <c r="H514" s="29"/>
    </row>
    <row r="515" spans="1:8" s="34" customFormat="1">
      <c r="A515" s="29"/>
      <c r="B515" s="29"/>
      <c r="C515" s="29"/>
      <c r="D515" s="29"/>
      <c r="E515" s="29"/>
      <c r="F515" s="29"/>
      <c r="G515" s="29"/>
      <c r="H515" s="29"/>
    </row>
    <row r="516" spans="1:8" s="34" customFormat="1">
      <c r="A516" s="29"/>
      <c r="B516" s="29"/>
      <c r="C516" s="29"/>
      <c r="D516" s="29"/>
      <c r="E516" s="29"/>
      <c r="F516" s="29"/>
      <c r="G516" s="29"/>
      <c r="H516" s="29"/>
    </row>
    <row r="517" spans="1:8" s="34" customFormat="1">
      <c r="A517" s="29"/>
      <c r="B517" s="29"/>
      <c r="C517" s="29"/>
      <c r="D517" s="29"/>
      <c r="E517" s="29"/>
      <c r="F517" s="29"/>
      <c r="G517" s="29"/>
      <c r="H517" s="29"/>
    </row>
    <row r="518" spans="1:8" s="34" customFormat="1">
      <c r="A518" s="29"/>
      <c r="B518" s="29"/>
      <c r="C518" s="29"/>
      <c r="D518" s="29"/>
      <c r="E518" s="29"/>
      <c r="F518" s="29"/>
      <c r="G518" s="29"/>
      <c r="H518" s="29"/>
    </row>
    <row r="519" spans="1:8" s="34" customFormat="1">
      <c r="A519" s="29"/>
      <c r="B519" s="29"/>
      <c r="C519" s="29"/>
      <c r="D519" s="29"/>
      <c r="E519" s="29"/>
      <c r="F519" s="29"/>
      <c r="G519" s="29"/>
      <c r="H519" s="29"/>
    </row>
    <row r="520" spans="1:8" s="34" customFormat="1">
      <c r="A520" s="29"/>
      <c r="B520" s="29"/>
      <c r="C520" s="29"/>
      <c r="D520" s="29"/>
      <c r="E520" s="29"/>
      <c r="F520" s="29"/>
      <c r="G520" s="29"/>
      <c r="H520" s="29"/>
    </row>
    <row r="521" spans="1:8" s="34" customFormat="1">
      <c r="A521" s="29"/>
      <c r="B521" s="29"/>
      <c r="C521" s="29"/>
      <c r="D521" s="29"/>
      <c r="E521" s="29"/>
      <c r="F521" s="29"/>
      <c r="G521" s="29"/>
      <c r="H521" s="29"/>
    </row>
    <row r="522" spans="1:8" s="34" customFormat="1">
      <c r="A522" s="29"/>
      <c r="B522" s="29"/>
      <c r="C522" s="29"/>
      <c r="D522" s="29"/>
      <c r="E522" s="29"/>
      <c r="F522" s="29"/>
      <c r="G522" s="29"/>
      <c r="H522" s="29"/>
    </row>
    <row r="523" spans="1:8" s="34" customFormat="1">
      <c r="A523" s="29"/>
      <c r="B523" s="29"/>
      <c r="C523" s="29"/>
      <c r="D523" s="29"/>
      <c r="E523" s="29"/>
      <c r="F523" s="29"/>
      <c r="G523" s="29"/>
      <c r="H523" s="29"/>
    </row>
    <row r="524" spans="1:8" s="34" customFormat="1">
      <c r="A524" s="29"/>
      <c r="B524" s="29"/>
      <c r="C524" s="29"/>
      <c r="D524" s="29"/>
      <c r="E524" s="29"/>
      <c r="F524" s="29"/>
      <c r="G524" s="29"/>
      <c r="H524" s="29"/>
    </row>
    <row r="525" spans="1:8" s="34" customFormat="1">
      <c r="A525" s="29"/>
      <c r="B525" s="29"/>
      <c r="C525" s="29"/>
      <c r="D525" s="29"/>
      <c r="E525" s="29"/>
      <c r="F525" s="29"/>
      <c r="G525" s="29"/>
      <c r="H525" s="29"/>
    </row>
    <row r="526" spans="1:8" s="34" customFormat="1">
      <c r="A526" s="29"/>
      <c r="B526" s="29"/>
      <c r="C526" s="29"/>
      <c r="D526" s="29"/>
      <c r="E526" s="29"/>
      <c r="F526" s="29"/>
      <c r="G526" s="29"/>
      <c r="H526" s="29"/>
    </row>
    <row r="527" spans="1:8" s="34" customFormat="1">
      <c r="A527" s="29"/>
      <c r="B527" s="29"/>
      <c r="C527" s="29"/>
      <c r="D527" s="29"/>
      <c r="E527" s="29"/>
      <c r="F527" s="29"/>
      <c r="G527" s="29"/>
      <c r="H527" s="29"/>
    </row>
    <row r="528" spans="1:8" s="34" customFormat="1">
      <c r="A528" s="29"/>
      <c r="B528" s="29"/>
      <c r="C528" s="29"/>
      <c r="D528" s="29"/>
      <c r="E528" s="29"/>
      <c r="F528" s="29"/>
      <c r="G528" s="29"/>
      <c r="H528" s="29"/>
    </row>
    <row r="529" spans="1:8" s="34" customFormat="1">
      <c r="A529" s="29"/>
      <c r="B529" s="29"/>
      <c r="C529" s="29"/>
      <c r="D529" s="29"/>
      <c r="E529" s="29"/>
      <c r="F529" s="29"/>
      <c r="G529" s="29"/>
      <c r="H529" s="29"/>
    </row>
    <row r="530" spans="1:8" s="34" customFormat="1">
      <c r="A530" s="29"/>
      <c r="B530" s="29"/>
      <c r="C530" s="29"/>
      <c r="D530" s="29"/>
      <c r="E530" s="29"/>
      <c r="F530" s="29"/>
      <c r="G530" s="29"/>
      <c r="H530" s="29"/>
    </row>
    <row r="531" spans="1:8" s="34" customFormat="1">
      <c r="A531" s="29"/>
      <c r="B531" s="29"/>
      <c r="C531" s="29"/>
      <c r="D531" s="29"/>
      <c r="E531" s="29"/>
      <c r="F531" s="29"/>
      <c r="G531" s="29"/>
      <c r="H531" s="29"/>
    </row>
    <row r="532" spans="1:8" s="34" customFormat="1">
      <c r="A532" s="29"/>
      <c r="B532" s="29"/>
      <c r="C532" s="29"/>
      <c r="D532" s="29"/>
      <c r="E532" s="29"/>
      <c r="F532" s="29"/>
      <c r="G532" s="29"/>
      <c r="H532" s="29"/>
    </row>
    <row r="533" spans="1:8" s="34" customFormat="1">
      <c r="A533" s="29"/>
      <c r="B533" s="29"/>
      <c r="C533" s="29"/>
      <c r="D533" s="29"/>
      <c r="E533" s="29"/>
      <c r="F533" s="29"/>
      <c r="G533" s="29"/>
      <c r="H533" s="29"/>
    </row>
    <row r="534" spans="1:8" s="34" customFormat="1">
      <c r="A534" s="29"/>
      <c r="B534" s="29"/>
      <c r="C534" s="29"/>
      <c r="D534" s="29"/>
      <c r="E534" s="29"/>
      <c r="F534" s="29"/>
      <c r="G534" s="29"/>
      <c r="H534" s="29"/>
    </row>
    <row r="535" spans="1:8" s="34" customFormat="1">
      <c r="A535" s="29"/>
      <c r="B535" s="29"/>
      <c r="C535" s="29"/>
      <c r="D535" s="29"/>
      <c r="E535" s="29"/>
      <c r="F535" s="29"/>
      <c r="G535" s="29"/>
      <c r="H535" s="29"/>
    </row>
    <row r="536" spans="1:8" s="34" customFormat="1">
      <c r="A536" s="29"/>
      <c r="B536" s="29"/>
      <c r="C536" s="29"/>
      <c r="D536" s="29"/>
      <c r="E536" s="29"/>
      <c r="F536" s="29"/>
      <c r="G536" s="29"/>
      <c r="H536" s="29"/>
    </row>
    <row r="537" spans="1:8" s="34" customFormat="1">
      <c r="A537" s="29"/>
      <c r="B537" s="29"/>
      <c r="C537" s="29"/>
      <c r="D537" s="29"/>
      <c r="E537" s="29"/>
      <c r="F537" s="29"/>
      <c r="G537" s="29"/>
      <c r="H537" s="29"/>
    </row>
    <row r="538" spans="1:8" s="34" customFormat="1">
      <c r="A538" s="29"/>
      <c r="B538" s="29"/>
      <c r="C538" s="29"/>
      <c r="D538" s="29"/>
      <c r="E538" s="29"/>
      <c r="F538" s="29"/>
      <c r="G538" s="29"/>
      <c r="H538" s="29"/>
    </row>
    <row r="539" spans="1:8" s="34" customFormat="1">
      <c r="A539" s="29"/>
      <c r="B539" s="29"/>
      <c r="C539" s="29"/>
      <c r="D539" s="29"/>
      <c r="E539" s="29"/>
      <c r="F539" s="29"/>
      <c r="G539" s="29"/>
      <c r="H539" s="29"/>
    </row>
    <row r="540" spans="1:8" s="34" customFormat="1">
      <c r="A540" s="29"/>
      <c r="B540" s="29"/>
      <c r="C540" s="29"/>
      <c r="D540" s="29"/>
      <c r="E540" s="29"/>
      <c r="F540" s="29"/>
      <c r="G540" s="29"/>
      <c r="H540" s="29"/>
    </row>
    <row r="541" spans="1:8" s="34" customFormat="1">
      <c r="A541" s="29"/>
      <c r="B541" s="29"/>
      <c r="C541" s="29"/>
      <c r="D541" s="29"/>
      <c r="E541" s="29"/>
      <c r="F541" s="29"/>
      <c r="G541" s="29"/>
      <c r="H541" s="29"/>
    </row>
    <row r="542" spans="1:8" s="34" customFormat="1">
      <c r="A542" s="29"/>
      <c r="B542" s="29"/>
      <c r="C542" s="29"/>
      <c r="D542" s="29"/>
      <c r="E542" s="29"/>
      <c r="F542" s="29"/>
      <c r="G542" s="29"/>
      <c r="H542" s="29"/>
    </row>
    <row r="543" spans="1:8" s="34" customFormat="1">
      <c r="A543" s="29"/>
      <c r="B543" s="29"/>
      <c r="C543" s="29"/>
      <c r="D543" s="29"/>
      <c r="E543" s="29"/>
      <c r="F543" s="29"/>
      <c r="G543" s="29"/>
      <c r="H543" s="29"/>
    </row>
    <row r="544" spans="1:8" s="34" customFormat="1">
      <c r="A544" s="29"/>
      <c r="B544" s="29"/>
      <c r="C544" s="29"/>
      <c r="D544" s="29"/>
      <c r="E544" s="29"/>
      <c r="F544" s="29"/>
      <c r="G544" s="29"/>
      <c r="H544" s="29"/>
    </row>
    <row r="545" spans="1:8" s="34" customFormat="1">
      <c r="A545" s="29"/>
      <c r="B545" s="29"/>
      <c r="C545" s="29"/>
      <c r="D545" s="29"/>
      <c r="E545" s="29"/>
      <c r="F545" s="29"/>
      <c r="G545" s="29"/>
      <c r="H545" s="29"/>
    </row>
    <row r="546" spans="1:8" s="34" customFormat="1">
      <c r="A546" s="29"/>
      <c r="B546" s="29"/>
      <c r="C546" s="29"/>
      <c r="D546" s="29"/>
      <c r="E546" s="29"/>
      <c r="F546" s="29"/>
      <c r="G546" s="29"/>
      <c r="H546" s="29"/>
    </row>
    <row r="547" spans="1:8" s="34" customFormat="1">
      <c r="A547" s="29"/>
      <c r="B547" s="29"/>
      <c r="C547" s="29"/>
      <c r="D547" s="29"/>
      <c r="E547" s="29"/>
      <c r="F547" s="29"/>
      <c r="G547" s="29"/>
      <c r="H547" s="29"/>
    </row>
    <row r="548" spans="1:8" s="34" customFormat="1">
      <c r="A548" s="29"/>
      <c r="B548" s="29"/>
      <c r="C548" s="29"/>
      <c r="D548" s="29"/>
      <c r="E548" s="29"/>
      <c r="F548" s="29"/>
      <c r="G548" s="29"/>
      <c r="H548" s="29"/>
    </row>
    <row r="549" spans="1:8" s="34" customFormat="1">
      <c r="A549" s="29"/>
      <c r="B549" s="29"/>
      <c r="C549" s="29"/>
      <c r="D549" s="29"/>
      <c r="E549" s="29"/>
      <c r="F549" s="29"/>
      <c r="G549" s="29"/>
      <c r="H549" s="29"/>
    </row>
    <row r="550" spans="1:8" s="34" customFormat="1">
      <c r="A550" s="29"/>
      <c r="B550" s="29"/>
      <c r="C550" s="29"/>
      <c r="D550" s="29"/>
      <c r="E550" s="29"/>
      <c r="F550" s="29"/>
      <c r="G550" s="29"/>
      <c r="H550" s="29"/>
    </row>
    <row r="551" spans="1:8" s="34" customFormat="1">
      <c r="A551" s="29"/>
      <c r="B551" s="29"/>
      <c r="C551" s="29"/>
      <c r="D551" s="29"/>
      <c r="E551" s="29"/>
      <c r="F551" s="29"/>
      <c r="G551" s="29"/>
      <c r="H551" s="29"/>
    </row>
    <row r="552" spans="1:8" s="34" customFormat="1">
      <c r="A552" s="29"/>
      <c r="B552" s="29"/>
      <c r="C552" s="29"/>
      <c r="D552" s="29"/>
      <c r="E552" s="29"/>
      <c r="F552" s="29"/>
      <c r="G552" s="29"/>
      <c r="H552" s="29"/>
    </row>
    <row r="553" spans="1:8" s="34" customFormat="1">
      <c r="A553" s="29"/>
      <c r="B553" s="29"/>
      <c r="C553" s="29"/>
      <c r="D553" s="29"/>
      <c r="E553" s="29"/>
      <c r="F553" s="29"/>
      <c r="G553" s="29"/>
      <c r="H553" s="29"/>
    </row>
    <row r="554" spans="1:8" s="34" customFormat="1">
      <c r="A554" s="29"/>
      <c r="B554" s="29"/>
      <c r="C554" s="29"/>
      <c r="D554" s="29"/>
      <c r="E554" s="29"/>
      <c r="F554" s="29"/>
      <c r="G554" s="29"/>
      <c r="H554" s="29"/>
    </row>
    <row r="555" spans="1:8" s="34" customFormat="1">
      <c r="A555" s="29"/>
      <c r="B555" s="29"/>
      <c r="C555" s="29"/>
      <c r="D555" s="29"/>
      <c r="E555" s="29"/>
      <c r="F555" s="29"/>
      <c r="G555" s="29"/>
      <c r="H555" s="29"/>
    </row>
    <row r="556" spans="1:8" s="34" customFormat="1">
      <c r="A556" s="29"/>
      <c r="B556" s="29"/>
      <c r="C556" s="29"/>
      <c r="D556" s="29"/>
      <c r="E556" s="29"/>
      <c r="F556" s="29"/>
      <c r="G556" s="29"/>
      <c r="H556" s="29"/>
    </row>
    <row r="557" spans="1:8" s="34" customFormat="1">
      <c r="A557" s="29"/>
      <c r="B557" s="29"/>
      <c r="C557" s="29"/>
      <c r="D557" s="29"/>
      <c r="E557" s="29"/>
      <c r="F557" s="29"/>
      <c r="G557" s="29"/>
      <c r="H557" s="29"/>
    </row>
    <row r="558" spans="1:8" s="34" customFormat="1">
      <c r="A558" s="29"/>
      <c r="B558" s="29"/>
      <c r="C558" s="29"/>
      <c r="D558" s="29"/>
      <c r="E558" s="29"/>
      <c r="F558" s="29"/>
      <c r="G558" s="29"/>
      <c r="H558" s="29"/>
    </row>
    <row r="559" spans="1:8" s="34" customFormat="1">
      <c r="A559" s="29"/>
      <c r="B559" s="29"/>
      <c r="C559" s="29"/>
      <c r="D559" s="29"/>
      <c r="E559" s="29"/>
      <c r="F559" s="29"/>
      <c r="G559" s="29"/>
      <c r="H559" s="29"/>
    </row>
    <row r="560" spans="1:8" s="34" customFormat="1">
      <c r="A560" s="29"/>
      <c r="B560" s="29"/>
      <c r="C560" s="29"/>
      <c r="D560" s="29"/>
      <c r="E560" s="29"/>
      <c r="F560" s="29"/>
      <c r="G560" s="29"/>
      <c r="H560" s="29"/>
    </row>
    <row r="561" spans="1:8" s="34" customFormat="1">
      <c r="A561" s="29"/>
      <c r="B561" s="29"/>
      <c r="C561" s="29"/>
      <c r="D561" s="29"/>
      <c r="E561" s="29"/>
      <c r="F561" s="29"/>
      <c r="G561" s="29"/>
      <c r="H561" s="29"/>
    </row>
    <row r="562" spans="1:8" s="34" customFormat="1">
      <c r="A562" s="29"/>
      <c r="B562" s="29"/>
      <c r="C562" s="29"/>
      <c r="D562" s="29"/>
      <c r="E562" s="29"/>
      <c r="F562" s="29"/>
      <c r="G562" s="29"/>
      <c r="H562" s="29"/>
    </row>
    <row r="563" spans="1:8" s="34" customFormat="1">
      <c r="A563" s="29"/>
      <c r="B563" s="29"/>
      <c r="C563" s="29"/>
      <c r="D563" s="29"/>
      <c r="E563" s="29"/>
      <c r="F563" s="29"/>
      <c r="G563" s="29"/>
      <c r="H563" s="29"/>
    </row>
    <row r="564" spans="1:8" s="34" customFormat="1">
      <c r="A564" s="29"/>
      <c r="B564" s="29"/>
      <c r="C564" s="29"/>
      <c r="D564" s="29"/>
      <c r="E564" s="29"/>
      <c r="F564" s="29"/>
      <c r="G564" s="29"/>
      <c r="H564" s="29"/>
    </row>
    <row r="565" spans="1:8" s="34" customFormat="1">
      <c r="A565" s="29"/>
      <c r="B565" s="29"/>
      <c r="C565" s="29"/>
      <c r="D565" s="29"/>
      <c r="E565" s="29"/>
      <c r="F565" s="29"/>
      <c r="G565" s="29"/>
      <c r="H565" s="29"/>
    </row>
    <row r="566" spans="1:8" s="34" customFormat="1">
      <c r="A566" s="29"/>
      <c r="B566" s="29"/>
      <c r="C566" s="29"/>
      <c r="D566" s="29"/>
      <c r="E566" s="29"/>
      <c r="F566" s="29"/>
      <c r="G566" s="29"/>
      <c r="H566" s="29"/>
    </row>
    <row r="567" spans="1:8" s="34" customFormat="1">
      <c r="A567" s="29"/>
      <c r="B567" s="29"/>
      <c r="C567" s="29"/>
      <c r="D567" s="29"/>
      <c r="E567" s="29"/>
      <c r="F567" s="29"/>
      <c r="G567" s="29"/>
      <c r="H567" s="29"/>
    </row>
    <row r="568" spans="1:8" s="34" customFormat="1">
      <c r="A568" s="29"/>
      <c r="B568" s="29"/>
      <c r="C568" s="29"/>
      <c r="D568" s="29"/>
      <c r="E568" s="29"/>
      <c r="F568" s="29"/>
      <c r="G568" s="29"/>
      <c r="H568" s="29"/>
    </row>
    <row r="569" spans="1:8" s="34" customFormat="1">
      <c r="A569" s="29"/>
      <c r="B569" s="29"/>
      <c r="C569" s="29"/>
      <c r="D569" s="29"/>
      <c r="E569" s="29"/>
      <c r="F569" s="29"/>
      <c r="G569" s="29"/>
      <c r="H569" s="29"/>
    </row>
    <row r="570" spans="1:8" s="34" customFormat="1">
      <c r="A570" s="29"/>
      <c r="B570" s="29"/>
      <c r="C570" s="29"/>
      <c r="D570" s="29"/>
      <c r="E570" s="29"/>
      <c r="F570" s="29"/>
      <c r="G570" s="29"/>
      <c r="H570" s="29"/>
    </row>
    <row r="571" spans="1:8" s="34" customFormat="1">
      <c r="A571" s="29"/>
      <c r="B571" s="29"/>
      <c r="C571" s="29"/>
      <c r="D571" s="29"/>
      <c r="E571" s="29"/>
      <c r="F571" s="29"/>
      <c r="G571" s="29"/>
      <c r="H571" s="29"/>
    </row>
    <row r="572" spans="1:8" s="34" customFormat="1">
      <c r="A572" s="29"/>
      <c r="B572" s="29"/>
      <c r="C572" s="29"/>
      <c r="D572" s="29"/>
      <c r="E572" s="29"/>
      <c r="F572" s="29"/>
      <c r="G572" s="29"/>
      <c r="H572" s="29"/>
    </row>
    <row r="573" spans="1:8" s="34" customFormat="1">
      <c r="A573" s="29"/>
      <c r="B573" s="29"/>
      <c r="C573" s="29"/>
      <c r="D573" s="29"/>
      <c r="E573" s="29"/>
      <c r="F573" s="29"/>
      <c r="G573" s="29"/>
      <c r="H573" s="29"/>
    </row>
    <row r="574" spans="1:8" s="34" customFormat="1">
      <c r="A574" s="29"/>
      <c r="B574" s="29"/>
      <c r="C574" s="29"/>
      <c r="D574" s="29"/>
      <c r="E574" s="29"/>
      <c r="F574" s="29"/>
      <c r="G574" s="29"/>
      <c r="H574" s="29"/>
    </row>
    <row r="575" spans="1:8" s="34" customFormat="1">
      <c r="A575" s="29"/>
      <c r="B575" s="29"/>
      <c r="C575" s="29"/>
      <c r="D575" s="29"/>
      <c r="E575" s="29"/>
      <c r="F575" s="29"/>
      <c r="G575" s="29"/>
      <c r="H575" s="29"/>
    </row>
    <row r="576" spans="1:8" s="34" customFormat="1">
      <c r="A576" s="29"/>
      <c r="B576" s="29"/>
      <c r="C576" s="29"/>
      <c r="D576" s="29"/>
      <c r="E576" s="29"/>
      <c r="F576" s="29"/>
      <c r="G576" s="29"/>
      <c r="H576" s="29"/>
    </row>
    <row r="577" spans="1:8" s="34" customFormat="1">
      <c r="A577" s="29"/>
      <c r="B577" s="29"/>
      <c r="C577" s="29"/>
      <c r="D577" s="29"/>
      <c r="E577" s="29"/>
      <c r="F577" s="29"/>
      <c r="G577" s="29"/>
      <c r="H577" s="29"/>
    </row>
    <row r="578" spans="1:8" s="34" customFormat="1">
      <c r="A578" s="29"/>
      <c r="B578" s="29"/>
      <c r="C578" s="29"/>
      <c r="D578" s="29"/>
      <c r="E578" s="29"/>
      <c r="F578" s="29"/>
      <c r="G578" s="29"/>
      <c r="H578" s="29"/>
    </row>
    <row r="579" spans="1:8" s="34" customFormat="1">
      <c r="A579" s="29"/>
      <c r="B579" s="29"/>
      <c r="C579" s="29"/>
      <c r="D579" s="29"/>
      <c r="E579" s="29"/>
      <c r="F579" s="29"/>
      <c r="G579" s="29"/>
      <c r="H579" s="29"/>
    </row>
    <row r="580" spans="1:8" s="34" customFormat="1">
      <c r="A580" s="29"/>
      <c r="B580" s="29"/>
      <c r="C580" s="29"/>
      <c r="D580" s="29"/>
      <c r="E580" s="29"/>
      <c r="F580" s="29"/>
      <c r="G580" s="29"/>
      <c r="H580" s="29"/>
    </row>
    <row r="581" spans="1:8" s="34" customFormat="1">
      <c r="A581" s="29"/>
      <c r="B581" s="29"/>
      <c r="C581" s="29"/>
      <c r="D581" s="29"/>
      <c r="E581" s="29"/>
      <c r="F581" s="29"/>
      <c r="G581" s="29"/>
      <c r="H581" s="29"/>
    </row>
    <row r="582" spans="1:8" s="34" customFormat="1">
      <c r="A582" s="29"/>
      <c r="B582" s="29"/>
      <c r="C582" s="29"/>
      <c r="D582" s="29"/>
      <c r="E582" s="29"/>
      <c r="F582" s="29"/>
      <c r="G582" s="29"/>
      <c r="H582" s="29"/>
    </row>
    <row r="583" spans="1:8" s="34" customFormat="1">
      <c r="A583" s="29"/>
      <c r="B583" s="29"/>
      <c r="C583" s="29"/>
      <c r="D583" s="29"/>
      <c r="E583" s="29"/>
      <c r="F583" s="29"/>
      <c r="G583" s="29"/>
      <c r="H583" s="29"/>
    </row>
    <row r="584" spans="1:8" s="34" customFormat="1">
      <c r="A584" s="29"/>
      <c r="B584" s="29"/>
      <c r="C584" s="29"/>
      <c r="D584" s="29"/>
      <c r="E584" s="29"/>
      <c r="F584" s="29"/>
      <c r="G584" s="29"/>
      <c r="H584" s="29"/>
    </row>
    <row r="585" spans="1:8" s="34" customFormat="1">
      <c r="A585" s="29"/>
      <c r="B585" s="29"/>
      <c r="C585" s="29"/>
      <c r="D585" s="29"/>
      <c r="E585" s="29"/>
      <c r="F585" s="29"/>
      <c r="G585" s="29"/>
      <c r="H585" s="29"/>
    </row>
    <row r="586" spans="1:8" s="34" customFormat="1">
      <c r="A586" s="29"/>
      <c r="B586" s="29"/>
      <c r="C586" s="29"/>
      <c r="D586" s="29"/>
      <c r="E586" s="29"/>
      <c r="F586" s="29"/>
      <c r="G586" s="29"/>
      <c r="H586" s="29"/>
    </row>
    <row r="587" spans="1:8" s="34" customFormat="1">
      <c r="A587" s="29"/>
      <c r="B587" s="29"/>
      <c r="C587" s="29"/>
      <c r="D587" s="29"/>
      <c r="E587" s="29"/>
      <c r="F587" s="29"/>
      <c r="G587" s="29"/>
      <c r="H587" s="29"/>
    </row>
    <row r="588" spans="1:8" s="34" customFormat="1">
      <c r="A588" s="29"/>
      <c r="B588" s="29"/>
      <c r="C588" s="29"/>
      <c r="D588" s="29"/>
      <c r="E588" s="29"/>
      <c r="F588" s="29"/>
      <c r="G588" s="29"/>
      <c r="H588" s="29"/>
    </row>
    <row r="589" spans="1:8" s="34" customFormat="1">
      <c r="A589" s="29"/>
      <c r="B589" s="29"/>
      <c r="C589" s="29"/>
      <c r="D589" s="29"/>
      <c r="E589" s="29"/>
      <c r="F589" s="29"/>
      <c r="G589" s="29"/>
      <c r="H589" s="29"/>
    </row>
    <row r="590" spans="1:8" s="34" customFormat="1">
      <c r="A590" s="29"/>
      <c r="B590" s="29"/>
      <c r="C590" s="29"/>
      <c r="D590" s="29"/>
      <c r="E590" s="29"/>
      <c r="F590" s="29"/>
      <c r="G590" s="29"/>
      <c r="H590" s="29"/>
    </row>
    <row r="591" spans="1:8" s="34" customFormat="1">
      <c r="A591" s="29"/>
      <c r="B591" s="29"/>
      <c r="C591" s="29"/>
      <c r="D591" s="29"/>
      <c r="E591" s="29"/>
      <c r="F591" s="29"/>
      <c r="G591" s="29"/>
      <c r="H591" s="29"/>
    </row>
    <row r="592" spans="1:8" s="34" customFormat="1">
      <c r="A592" s="29"/>
      <c r="B592" s="29"/>
      <c r="C592" s="29"/>
      <c r="D592" s="29"/>
      <c r="E592" s="29"/>
      <c r="F592" s="29"/>
      <c r="G592" s="29"/>
      <c r="H592" s="29"/>
    </row>
    <row r="593" spans="1:8" s="34" customFormat="1">
      <c r="A593" s="29"/>
      <c r="B593" s="29"/>
      <c r="C593" s="29"/>
      <c r="D593" s="29"/>
      <c r="E593" s="29"/>
      <c r="F593" s="29"/>
      <c r="G593" s="29"/>
      <c r="H593" s="29"/>
    </row>
    <row r="594" spans="1:8" s="34" customFormat="1">
      <c r="A594" s="29"/>
      <c r="B594" s="29"/>
      <c r="C594" s="29"/>
      <c r="D594" s="29"/>
      <c r="E594" s="29"/>
      <c r="F594" s="29"/>
      <c r="G594" s="29"/>
      <c r="H594" s="29"/>
    </row>
    <row r="595" spans="1:8" s="34" customFormat="1">
      <c r="A595" s="29"/>
      <c r="B595" s="29"/>
      <c r="C595" s="29"/>
      <c r="D595" s="29"/>
      <c r="E595" s="29"/>
      <c r="F595" s="29"/>
      <c r="G595" s="29"/>
      <c r="H595" s="29"/>
    </row>
    <row r="596" spans="1:8" s="34" customFormat="1">
      <c r="A596" s="29"/>
      <c r="B596" s="29"/>
      <c r="C596" s="29"/>
      <c r="D596" s="29"/>
      <c r="E596" s="29"/>
      <c r="F596" s="29"/>
      <c r="G596" s="29"/>
      <c r="H596" s="29"/>
    </row>
    <row r="597" spans="1:8" s="34" customFormat="1">
      <c r="A597" s="29"/>
      <c r="B597" s="29"/>
      <c r="C597" s="29"/>
      <c r="D597" s="29"/>
      <c r="E597" s="29"/>
      <c r="F597" s="29"/>
      <c r="G597" s="29"/>
      <c r="H597" s="29"/>
    </row>
    <row r="598" spans="1:8" s="34" customFormat="1">
      <c r="A598" s="29"/>
      <c r="B598" s="29"/>
      <c r="C598" s="29"/>
      <c r="D598" s="29"/>
      <c r="E598" s="29"/>
      <c r="F598" s="29"/>
      <c r="G598" s="29"/>
      <c r="H598" s="29"/>
    </row>
    <row r="599" spans="1:8" s="34" customFormat="1">
      <c r="A599" s="29"/>
      <c r="B599" s="29"/>
      <c r="C599" s="29"/>
      <c r="D599" s="29"/>
      <c r="E599" s="29"/>
      <c r="F599" s="29"/>
      <c r="G599" s="29"/>
      <c r="H599" s="29"/>
    </row>
    <row r="600" spans="1:8" s="34" customFormat="1">
      <c r="A600" s="29"/>
      <c r="B600" s="29"/>
      <c r="C600" s="29"/>
      <c r="D600" s="29"/>
      <c r="E600" s="29"/>
      <c r="F600" s="29"/>
      <c r="G600" s="29"/>
      <c r="H600" s="29"/>
    </row>
    <row r="601" spans="1:8" s="34" customFormat="1">
      <c r="A601" s="29"/>
      <c r="B601" s="29"/>
      <c r="C601" s="29"/>
      <c r="D601" s="29"/>
      <c r="E601" s="29"/>
      <c r="F601" s="29"/>
      <c r="G601" s="29"/>
      <c r="H601" s="29"/>
    </row>
    <row r="602" spans="1:8" s="34" customFormat="1">
      <c r="A602" s="29"/>
      <c r="B602" s="29"/>
      <c r="C602" s="29"/>
      <c r="D602" s="29"/>
      <c r="E602" s="29"/>
      <c r="F602" s="29"/>
      <c r="G602" s="29"/>
      <c r="H602" s="29"/>
    </row>
    <row r="603" spans="1:8" s="34" customFormat="1">
      <c r="A603" s="29"/>
      <c r="B603" s="29"/>
      <c r="C603" s="29"/>
      <c r="D603" s="29"/>
      <c r="E603" s="29"/>
      <c r="F603" s="29"/>
      <c r="G603" s="29"/>
      <c r="H603" s="29"/>
    </row>
    <row r="604" spans="1:8" s="34" customFormat="1">
      <c r="A604" s="29"/>
      <c r="B604" s="29"/>
      <c r="C604" s="29"/>
      <c r="D604" s="29"/>
      <c r="E604" s="29"/>
      <c r="F604" s="29"/>
      <c r="G604" s="29"/>
      <c r="H604" s="29"/>
    </row>
    <row r="605" spans="1:8" s="34" customFormat="1">
      <c r="A605" s="29"/>
      <c r="B605" s="29"/>
      <c r="C605" s="29"/>
      <c r="D605" s="29"/>
      <c r="E605" s="29"/>
      <c r="F605" s="29"/>
      <c r="G605" s="29"/>
      <c r="H605" s="29"/>
    </row>
    <row r="606" spans="1:8" s="34" customFormat="1">
      <c r="A606" s="29"/>
      <c r="B606" s="29"/>
      <c r="C606" s="29"/>
      <c r="D606" s="29"/>
      <c r="E606" s="29"/>
      <c r="F606" s="29"/>
      <c r="G606" s="29"/>
      <c r="H606" s="29"/>
    </row>
    <row r="607" spans="1:8" s="34" customFormat="1">
      <c r="A607" s="29"/>
      <c r="B607" s="29"/>
      <c r="C607" s="29"/>
      <c r="D607" s="29"/>
      <c r="E607" s="29"/>
      <c r="F607" s="29"/>
      <c r="G607" s="29"/>
      <c r="H607" s="29"/>
    </row>
    <row r="608" spans="1:8" s="34" customFormat="1">
      <c r="A608" s="29"/>
      <c r="B608" s="29"/>
      <c r="C608" s="29"/>
      <c r="D608" s="29"/>
      <c r="E608" s="29"/>
      <c r="F608" s="29"/>
      <c r="G608" s="29"/>
      <c r="H608" s="29"/>
    </row>
    <row r="609" spans="1:8" s="34" customFormat="1">
      <c r="A609" s="29"/>
      <c r="B609" s="29"/>
      <c r="C609" s="29"/>
      <c r="D609" s="29"/>
      <c r="E609" s="29"/>
      <c r="F609" s="29"/>
      <c r="G609" s="29"/>
      <c r="H609" s="29"/>
    </row>
    <row r="610" spans="1:8" s="34" customFormat="1">
      <c r="A610" s="29"/>
      <c r="B610" s="29"/>
      <c r="C610" s="29"/>
      <c r="D610" s="29"/>
      <c r="E610" s="29"/>
      <c r="F610" s="29"/>
      <c r="G610" s="29"/>
      <c r="H610" s="29"/>
    </row>
    <row r="611" spans="1:8" s="34" customFormat="1">
      <c r="A611" s="29"/>
      <c r="B611" s="29"/>
      <c r="C611" s="29"/>
      <c r="D611" s="29"/>
      <c r="E611" s="29"/>
      <c r="F611" s="29"/>
      <c r="G611" s="29"/>
      <c r="H611" s="29"/>
    </row>
    <row r="612" spans="1:8" s="34" customFormat="1">
      <c r="A612" s="29"/>
      <c r="B612" s="29"/>
      <c r="C612" s="29"/>
      <c r="D612" s="29"/>
      <c r="E612" s="29"/>
      <c r="F612" s="29"/>
      <c r="G612" s="29"/>
      <c r="H612" s="29"/>
    </row>
    <row r="613" spans="1:8" s="34" customFormat="1">
      <c r="A613" s="29"/>
      <c r="B613" s="29"/>
      <c r="C613" s="29"/>
      <c r="D613" s="29"/>
      <c r="E613" s="29"/>
      <c r="F613" s="29"/>
      <c r="G613" s="29"/>
      <c r="H613" s="29"/>
    </row>
    <row r="614" spans="1:8" s="34" customFormat="1">
      <c r="A614" s="29"/>
      <c r="B614" s="29"/>
      <c r="C614" s="29"/>
      <c r="D614" s="29"/>
      <c r="E614" s="29"/>
      <c r="F614" s="29"/>
      <c r="G614" s="29"/>
      <c r="H614" s="29"/>
    </row>
    <row r="615" spans="1:8" s="34" customFormat="1">
      <c r="A615" s="29"/>
      <c r="B615" s="29"/>
      <c r="C615" s="29"/>
      <c r="D615" s="29"/>
      <c r="E615" s="29"/>
      <c r="F615" s="29"/>
      <c r="G615" s="29"/>
      <c r="H615" s="29"/>
    </row>
    <row r="616" spans="1:8" s="34" customFormat="1">
      <c r="A616" s="29"/>
      <c r="B616" s="29"/>
      <c r="C616" s="29"/>
      <c r="D616" s="29"/>
      <c r="E616" s="29"/>
      <c r="F616" s="29"/>
      <c r="G616" s="29"/>
      <c r="H616" s="29"/>
    </row>
    <row r="617" spans="1:8" s="34" customFormat="1">
      <c r="A617" s="29"/>
      <c r="B617" s="29"/>
      <c r="C617" s="29"/>
      <c r="D617" s="29"/>
      <c r="E617" s="29"/>
      <c r="F617" s="29"/>
      <c r="G617" s="29"/>
      <c r="H617" s="29"/>
    </row>
    <row r="618" spans="1:8" s="34" customFormat="1">
      <c r="A618" s="29"/>
      <c r="B618" s="29"/>
      <c r="C618" s="29"/>
      <c r="D618" s="29"/>
      <c r="E618" s="29"/>
      <c r="F618" s="29"/>
      <c r="G618" s="29"/>
      <c r="H618" s="29"/>
    </row>
    <row r="619" spans="1:8" s="34" customFormat="1">
      <c r="A619" s="29"/>
      <c r="B619" s="29"/>
      <c r="C619" s="29"/>
      <c r="D619" s="29"/>
      <c r="E619" s="29"/>
      <c r="F619" s="29"/>
      <c r="G619" s="29"/>
      <c r="H619" s="29"/>
    </row>
    <row r="620" spans="1:8" s="34" customFormat="1">
      <c r="A620" s="29"/>
      <c r="B620" s="29"/>
      <c r="C620" s="29"/>
      <c r="D620" s="29"/>
      <c r="E620" s="29"/>
      <c r="F620" s="29"/>
      <c r="G620" s="29"/>
      <c r="H620" s="29"/>
    </row>
    <row r="621" spans="1:8" s="34" customFormat="1">
      <c r="A621" s="29"/>
      <c r="B621" s="29"/>
      <c r="C621" s="29"/>
      <c r="D621" s="29"/>
      <c r="E621" s="29"/>
      <c r="F621" s="29"/>
      <c r="G621" s="29"/>
      <c r="H621" s="29"/>
    </row>
    <row r="622" spans="1:8" s="34" customFormat="1">
      <c r="A622" s="29"/>
      <c r="B622" s="29"/>
      <c r="C622" s="29"/>
      <c r="D622" s="29"/>
      <c r="E622" s="29"/>
      <c r="F622" s="29"/>
      <c r="G622" s="29"/>
      <c r="H622" s="29"/>
    </row>
    <row r="623" spans="1:8" s="34" customFormat="1">
      <c r="A623" s="29"/>
      <c r="B623" s="29"/>
      <c r="C623" s="29"/>
      <c r="D623" s="29"/>
      <c r="E623" s="29"/>
      <c r="F623" s="29"/>
      <c r="G623" s="29"/>
      <c r="H623" s="29"/>
    </row>
    <row r="624" spans="1:8" s="34" customFormat="1">
      <c r="A624" s="29"/>
      <c r="B624" s="29"/>
      <c r="C624" s="29"/>
      <c r="D624" s="29"/>
      <c r="E624" s="29"/>
      <c r="F624" s="29"/>
      <c r="G624" s="29"/>
      <c r="H624" s="29"/>
    </row>
    <row r="625" spans="1:8" s="34" customFormat="1">
      <c r="A625" s="29"/>
      <c r="B625" s="29"/>
      <c r="C625" s="29"/>
      <c r="D625" s="29"/>
      <c r="E625" s="29"/>
      <c r="F625" s="29"/>
      <c r="G625" s="29"/>
      <c r="H625" s="29"/>
    </row>
    <row r="626" spans="1:8" s="34" customFormat="1">
      <c r="A626" s="29"/>
      <c r="B626" s="29"/>
      <c r="C626" s="29"/>
      <c r="D626" s="29"/>
      <c r="E626" s="29"/>
      <c r="F626" s="29"/>
      <c r="G626" s="29"/>
      <c r="H626" s="29"/>
    </row>
    <row r="627" spans="1:8" s="34" customFormat="1">
      <c r="A627" s="29"/>
      <c r="B627" s="29"/>
      <c r="C627" s="29"/>
      <c r="D627" s="29"/>
      <c r="E627" s="29"/>
      <c r="F627" s="29"/>
      <c r="G627" s="29"/>
      <c r="H627" s="29"/>
    </row>
    <row r="628" spans="1:8" s="34" customFormat="1">
      <c r="A628" s="29"/>
      <c r="B628" s="29"/>
      <c r="C628" s="29"/>
      <c r="D628" s="29"/>
      <c r="E628" s="29"/>
      <c r="F628" s="29"/>
      <c r="G628" s="29"/>
      <c r="H628" s="29"/>
    </row>
    <row r="629" spans="1:8" s="34" customFormat="1">
      <c r="A629" s="29"/>
      <c r="B629" s="29"/>
      <c r="C629" s="29"/>
      <c r="D629" s="29"/>
      <c r="E629" s="29"/>
      <c r="F629" s="29"/>
      <c r="G629" s="29"/>
      <c r="H629" s="29"/>
    </row>
    <row r="630" spans="1:8" s="34" customFormat="1">
      <c r="A630" s="29"/>
      <c r="B630" s="29"/>
      <c r="C630" s="29"/>
      <c r="D630" s="29"/>
      <c r="E630" s="29"/>
      <c r="F630" s="29"/>
      <c r="G630" s="29"/>
      <c r="H630" s="29"/>
    </row>
    <row r="631" spans="1:8" s="34" customFormat="1">
      <c r="A631" s="29"/>
      <c r="B631" s="29"/>
      <c r="C631" s="29"/>
      <c r="D631" s="29"/>
      <c r="E631" s="29"/>
      <c r="F631" s="29"/>
      <c r="G631" s="29"/>
      <c r="H631" s="29"/>
    </row>
    <row r="632" spans="1:8" s="34" customFormat="1">
      <c r="A632" s="29"/>
      <c r="B632" s="29"/>
      <c r="C632" s="29"/>
      <c r="D632" s="29"/>
      <c r="E632" s="29"/>
      <c r="F632" s="29"/>
      <c r="G632" s="29"/>
      <c r="H632" s="29"/>
    </row>
    <row r="633" spans="1:8" s="34" customFormat="1">
      <c r="A633" s="29"/>
      <c r="B633" s="29"/>
      <c r="C633" s="29"/>
      <c r="D633" s="29"/>
      <c r="E633" s="29"/>
      <c r="F633" s="29"/>
      <c r="G633" s="29"/>
      <c r="H633" s="29"/>
    </row>
    <row r="634" spans="1:8" s="34" customFormat="1">
      <c r="A634" s="29"/>
      <c r="B634" s="29"/>
      <c r="C634" s="29"/>
      <c r="D634" s="29"/>
      <c r="E634" s="29"/>
      <c r="F634" s="29"/>
      <c r="G634" s="29"/>
      <c r="H634" s="29"/>
    </row>
    <row r="635" spans="1:8" s="34" customFormat="1">
      <c r="A635" s="29"/>
      <c r="B635" s="29"/>
      <c r="C635" s="29"/>
      <c r="D635" s="29"/>
      <c r="E635" s="29"/>
      <c r="F635" s="29"/>
      <c r="G635" s="29"/>
      <c r="H635" s="29"/>
    </row>
    <row r="636" spans="1:8" s="34" customFormat="1">
      <c r="A636" s="29"/>
      <c r="B636" s="29"/>
      <c r="C636" s="29"/>
      <c r="D636" s="29"/>
      <c r="E636" s="29"/>
      <c r="F636" s="29"/>
      <c r="G636" s="29"/>
      <c r="H636" s="29"/>
    </row>
    <row r="637" spans="1:8" s="34" customFormat="1">
      <c r="A637" s="29"/>
      <c r="B637" s="29"/>
      <c r="C637" s="29"/>
      <c r="D637" s="29"/>
      <c r="E637" s="29"/>
      <c r="F637" s="29"/>
      <c r="G637" s="29"/>
      <c r="H637" s="29"/>
    </row>
    <row r="638" spans="1:8" s="34" customFormat="1">
      <c r="A638" s="29"/>
      <c r="B638" s="29"/>
      <c r="C638" s="29"/>
      <c r="D638" s="29"/>
      <c r="E638" s="29"/>
      <c r="F638" s="29"/>
      <c r="G638" s="29"/>
      <c r="H638" s="29"/>
    </row>
    <row r="639" spans="1:8" s="34" customFormat="1">
      <c r="A639" s="29"/>
      <c r="B639" s="29"/>
      <c r="C639" s="29"/>
      <c r="D639" s="29"/>
      <c r="E639" s="29"/>
      <c r="F639" s="29"/>
      <c r="G639" s="29"/>
      <c r="H639" s="29"/>
    </row>
    <row r="640" spans="1:8" s="34" customFormat="1">
      <c r="A640" s="29"/>
      <c r="B640" s="29"/>
      <c r="C640" s="29"/>
      <c r="D640" s="29"/>
      <c r="E640" s="29"/>
      <c r="F640" s="29"/>
      <c r="G640" s="29"/>
      <c r="H640" s="29"/>
    </row>
    <row r="641" spans="1:8" s="34" customFormat="1">
      <c r="A641" s="29"/>
      <c r="B641" s="29"/>
      <c r="C641" s="29"/>
      <c r="D641" s="29"/>
      <c r="E641" s="29"/>
      <c r="F641" s="29"/>
      <c r="G641" s="29"/>
      <c r="H641" s="29"/>
    </row>
    <row r="642" spans="1:8" s="34" customFormat="1">
      <c r="A642" s="29"/>
      <c r="B642" s="29"/>
      <c r="C642" s="29"/>
      <c r="D642" s="29"/>
      <c r="E642" s="29"/>
      <c r="F642" s="29"/>
      <c r="G642" s="29"/>
      <c r="H642" s="29"/>
    </row>
    <row r="643" spans="1:8" s="34" customFormat="1">
      <c r="A643" s="29"/>
      <c r="B643" s="29"/>
      <c r="C643" s="29"/>
      <c r="D643" s="29"/>
      <c r="E643" s="29"/>
      <c r="F643" s="29"/>
      <c r="G643" s="29"/>
      <c r="H643" s="29"/>
    </row>
    <row r="644" spans="1:8" s="34" customFormat="1">
      <c r="A644" s="29"/>
      <c r="B644" s="29"/>
      <c r="C644" s="29"/>
      <c r="D644" s="29"/>
      <c r="E644" s="29"/>
      <c r="F644" s="29"/>
      <c r="G644" s="29"/>
      <c r="H644" s="29"/>
    </row>
    <row r="645" spans="1:8" s="34" customFormat="1">
      <c r="A645" s="29"/>
      <c r="B645" s="29"/>
      <c r="C645" s="29"/>
      <c r="D645" s="29"/>
      <c r="E645" s="29"/>
      <c r="F645" s="29"/>
      <c r="G645" s="29"/>
      <c r="H645" s="29"/>
    </row>
    <row r="646" spans="1:8" s="34" customFormat="1">
      <c r="A646" s="29"/>
      <c r="B646" s="29"/>
      <c r="C646" s="29"/>
      <c r="D646" s="29"/>
      <c r="E646" s="29"/>
      <c r="F646" s="29"/>
      <c r="G646" s="29"/>
      <c r="H646" s="29"/>
    </row>
    <row r="647" spans="1:8" s="34" customFormat="1">
      <c r="A647" s="29"/>
      <c r="B647" s="29"/>
      <c r="C647" s="29"/>
      <c r="D647" s="29"/>
      <c r="E647" s="29"/>
      <c r="F647" s="29"/>
      <c r="G647" s="29"/>
      <c r="H647" s="29"/>
    </row>
    <row r="648" spans="1:8" s="34" customFormat="1">
      <c r="A648" s="29"/>
      <c r="B648" s="29"/>
      <c r="C648" s="29"/>
      <c r="D648" s="29"/>
      <c r="E648" s="29"/>
      <c r="F648" s="29"/>
      <c r="G648" s="29"/>
      <c r="H648" s="29"/>
    </row>
    <row r="649" spans="1:8" s="34" customFormat="1">
      <c r="A649" s="29"/>
      <c r="B649" s="29"/>
      <c r="C649" s="29"/>
      <c r="D649" s="29"/>
      <c r="E649" s="29"/>
      <c r="F649" s="29"/>
      <c r="G649" s="29"/>
      <c r="H649" s="29"/>
    </row>
    <row r="650" spans="1:8" s="34" customFormat="1">
      <c r="A650" s="29"/>
      <c r="B650" s="29"/>
      <c r="C650" s="29"/>
      <c r="D650" s="29"/>
      <c r="E650" s="29"/>
      <c r="F650" s="29"/>
      <c r="G650" s="29"/>
      <c r="H650" s="29"/>
    </row>
    <row r="651" spans="1:8" s="34" customFormat="1">
      <c r="A651" s="29"/>
      <c r="B651" s="29"/>
      <c r="C651" s="29"/>
      <c r="D651" s="29"/>
      <c r="E651" s="29"/>
      <c r="F651" s="29"/>
      <c r="G651" s="29"/>
      <c r="H651" s="29"/>
    </row>
    <row r="652" spans="1:8" s="34" customFormat="1">
      <c r="A652" s="29"/>
      <c r="B652" s="29"/>
      <c r="C652" s="29"/>
      <c r="D652" s="29"/>
      <c r="E652" s="29"/>
      <c r="F652" s="29"/>
      <c r="G652" s="29"/>
      <c r="H652" s="29"/>
    </row>
    <row r="653" spans="1:8" s="34" customFormat="1">
      <c r="A653" s="29"/>
      <c r="B653" s="29"/>
      <c r="C653" s="29"/>
      <c r="D653" s="29"/>
      <c r="E653" s="29"/>
      <c r="F653" s="29"/>
      <c r="G653" s="29"/>
      <c r="H653" s="29"/>
    </row>
    <row r="654" spans="1:8" s="34" customFormat="1">
      <c r="A654" s="29"/>
      <c r="B654" s="29"/>
      <c r="C654" s="29"/>
      <c r="D654" s="29"/>
      <c r="E654" s="29"/>
      <c r="F654" s="29"/>
      <c r="G654" s="29"/>
      <c r="H654" s="29"/>
    </row>
    <row r="655" spans="1:8" s="34" customFormat="1">
      <c r="A655" s="29"/>
      <c r="B655" s="29"/>
      <c r="C655" s="29"/>
      <c r="D655" s="29"/>
      <c r="E655" s="29"/>
      <c r="F655" s="29"/>
      <c r="G655" s="29"/>
      <c r="H655" s="29"/>
    </row>
    <row r="656" spans="1:8" s="34" customFormat="1">
      <c r="A656" s="29"/>
      <c r="B656" s="29"/>
      <c r="C656" s="29"/>
      <c r="D656" s="29"/>
      <c r="E656" s="29"/>
      <c r="F656" s="29"/>
      <c r="G656" s="29"/>
      <c r="H656" s="29"/>
    </row>
    <row r="657" spans="1:8" s="34" customFormat="1">
      <c r="A657" s="29"/>
      <c r="B657" s="29"/>
      <c r="C657" s="29"/>
      <c r="D657" s="29"/>
      <c r="E657" s="29"/>
      <c r="F657" s="29"/>
      <c r="G657" s="29"/>
      <c r="H657" s="29"/>
    </row>
    <row r="658" spans="1:8" s="34" customFormat="1">
      <c r="A658" s="29"/>
      <c r="B658" s="29"/>
      <c r="C658" s="29"/>
      <c r="D658" s="29"/>
      <c r="E658" s="29"/>
      <c r="F658" s="29"/>
      <c r="G658" s="29"/>
      <c r="H658" s="29"/>
    </row>
    <row r="659" spans="1:8" s="34" customFormat="1">
      <c r="A659" s="29"/>
      <c r="B659" s="29"/>
      <c r="C659" s="29"/>
      <c r="D659" s="29"/>
      <c r="E659" s="29"/>
      <c r="F659" s="29"/>
      <c r="G659" s="29"/>
      <c r="H659" s="29"/>
    </row>
    <row r="660" spans="1:8" s="34" customFormat="1">
      <c r="A660" s="29"/>
      <c r="B660" s="29"/>
      <c r="C660" s="29"/>
      <c r="D660" s="29"/>
      <c r="E660" s="29"/>
      <c r="F660" s="29"/>
      <c r="G660" s="29"/>
      <c r="H660" s="29"/>
    </row>
    <row r="661" spans="1:8" s="34" customFormat="1">
      <c r="A661" s="29"/>
      <c r="B661" s="29"/>
      <c r="C661" s="29"/>
      <c r="D661" s="29"/>
      <c r="E661" s="29"/>
      <c r="F661" s="29"/>
      <c r="G661" s="29"/>
      <c r="H661" s="29"/>
    </row>
    <row r="662" spans="1:8" s="34" customFormat="1">
      <c r="A662" s="29"/>
      <c r="B662" s="29"/>
      <c r="C662" s="29"/>
      <c r="D662" s="29"/>
      <c r="E662" s="29"/>
      <c r="F662" s="29"/>
      <c r="G662" s="29"/>
      <c r="H662" s="29"/>
    </row>
    <row r="663" spans="1:8" s="34" customFormat="1">
      <c r="A663" s="29"/>
      <c r="B663" s="29"/>
      <c r="C663" s="29"/>
      <c r="D663" s="29"/>
      <c r="E663" s="29"/>
      <c r="F663" s="29"/>
      <c r="G663" s="29"/>
      <c r="H663" s="29"/>
    </row>
    <row r="664" spans="1:8" s="34" customFormat="1">
      <c r="A664" s="29"/>
      <c r="B664" s="29"/>
      <c r="C664" s="29"/>
      <c r="D664" s="29"/>
      <c r="E664" s="29"/>
      <c r="F664" s="29"/>
      <c r="G664" s="29"/>
      <c r="H664" s="29"/>
    </row>
    <row r="665" spans="1:8" s="34" customFormat="1">
      <c r="A665" s="29"/>
      <c r="B665" s="29"/>
      <c r="C665" s="29"/>
      <c r="D665" s="29"/>
      <c r="E665" s="29"/>
      <c r="F665" s="29"/>
      <c r="G665" s="29"/>
      <c r="H665" s="29"/>
    </row>
    <row r="666" spans="1:8" s="34" customFormat="1">
      <c r="A666" s="29"/>
      <c r="B666" s="29"/>
      <c r="C666" s="29"/>
      <c r="D666" s="29"/>
      <c r="E666" s="29"/>
      <c r="F666" s="29"/>
      <c r="G666" s="29"/>
      <c r="H666" s="29"/>
    </row>
    <row r="667" spans="1:8" s="34" customFormat="1">
      <c r="A667" s="29"/>
      <c r="B667" s="29"/>
      <c r="C667" s="29"/>
      <c r="D667" s="29"/>
      <c r="E667" s="29"/>
      <c r="F667" s="29"/>
      <c r="G667" s="29"/>
      <c r="H667" s="29"/>
    </row>
    <row r="668" spans="1:8" s="34" customFormat="1">
      <c r="A668" s="29"/>
      <c r="B668" s="29"/>
      <c r="C668" s="29"/>
      <c r="D668" s="29"/>
      <c r="E668" s="29"/>
      <c r="F668" s="29"/>
      <c r="G668" s="29"/>
      <c r="H668" s="29"/>
    </row>
    <row r="669" spans="1:8" s="34" customFormat="1">
      <c r="A669" s="29"/>
      <c r="B669" s="29"/>
      <c r="C669" s="29"/>
      <c r="D669" s="29"/>
      <c r="E669" s="29"/>
      <c r="F669" s="29"/>
      <c r="G669" s="29"/>
      <c r="H669" s="29"/>
    </row>
    <row r="670" spans="1:8" s="34" customFormat="1">
      <c r="A670" s="29"/>
      <c r="B670" s="29"/>
      <c r="C670" s="29"/>
      <c r="D670" s="29"/>
      <c r="E670" s="29"/>
      <c r="F670" s="29"/>
      <c r="G670" s="29"/>
      <c r="H670" s="29"/>
    </row>
    <row r="671" spans="1:8" s="34" customFormat="1">
      <c r="A671" s="29"/>
      <c r="B671" s="29"/>
      <c r="C671" s="29"/>
      <c r="D671" s="29"/>
      <c r="E671" s="29"/>
      <c r="F671" s="29"/>
      <c r="G671" s="29"/>
      <c r="H671" s="29"/>
    </row>
    <row r="672" spans="1:8" s="34" customFormat="1">
      <c r="A672" s="29"/>
      <c r="B672" s="29"/>
      <c r="C672" s="29"/>
      <c r="D672" s="29"/>
      <c r="E672" s="29"/>
      <c r="F672" s="29"/>
      <c r="G672" s="29"/>
      <c r="H672" s="29"/>
    </row>
    <row r="673" spans="1:8" s="34" customFormat="1">
      <c r="A673" s="29"/>
      <c r="B673" s="29"/>
      <c r="C673" s="29"/>
      <c r="D673" s="29"/>
      <c r="E673" s="29"/>
      <c r="F673" s="29"/>
      <c r="G673" s="29"/>
      <c r="H673" s="29"/>
    </row>
    <row r="674" spans="1:8" s="34" customFormat="1">
      <c r="A674" s="29"/>
      <c r="B674" s="29"/>
      <c r="C674" s="29"/>
      <c r="D674" s="29"/>
      <c r="E674" s="29"/>
      <c r="F674" s="29"/>
      <c r="G674" s="29"/>
      <c r="H674" s="29"/>
    </row>
    <row r="675" spans="1:8" s="34" customFormat="1">
      <c r="A675" s="29"/>
      <c r="B675" s="29"/>
      <c r="C675" s="29"/>
      <c r="D675" s="29"/>
      <c r="E675" s="29"/>
      <c r="F675" s="29"/>
      <c r="G675" s="29"/>
      <c r="H675" s="29"/>
    </row>
    <row r="676" spans="1:8" s="34" customFormat="1">
      <c r="A676" s="29"/>
      <c r="B676" s="29"/>
      <c r="C676" s="29"/>
      <c r="D676" s="29"/>
      <c r="E676" s="29"/>
      <c r="F676" s="29"/>
      <c r="G676" s="29"/>
      <c r="H676" s="29"/>
    </row>
    <row r="677" spans="1:8" s="34" customFormat="1">
      <c r="A677" s="29"/>
      <c r="B677" s="29"/>
      <c r="C677" s="29"/>
      <c r="D677" s="29"/>
      <c r="E677" s="29"/>
      <c r="F677" s="29"/>
      <c r="G677" s="29"/>
      <c r="H677" s="29"/>
    </row>
    <row r="678" spans="1:8" s="34" customFormat="1">
      <c r="A678" s="29"/>
      <c r="B678" s="29"/>
      <c r="C678" s="29"/>
      <c r="D678" s="29"/>
      <c r="E678" s="29"/>
      <c r="F678" s="29"/>
      <c r="G678" s="29"/>
      <c r="H678" s="29"/>
    </row>
    <row r="679" spans="1:8" s="34" customFormat="1">
      <c r="A679" s="29"/>
      <c r="B679" s="29"/>
      <c r="C679" s="29"/>
      <c r="D679" s="29"/>
      <c r="E679" s="29"/>
      <c r="F679" s="29"/>
      <c r="G679" s="29"/>
      <c r="H679" s="29"/>
    </row>
    <row r="680" spans="1:8" s="34" customFormat="1">
      <c r="A680" s="29"/>
      <c r="B680" s="29"/>
      <c r="C680" s="29"/>
      <c r="D680" s="29"/>
      <c r="E680" s="29"/>
      <c r="F680" s="29"/>
      <c r="G680" s="29"/>
      <c r="H680" s="29"/>
    </row>
    <row r="681" spans="1:8" s="34" customFormat="1">
      <c r="A681" s="29"/>
      <c r="B681" s="29"/>
      <c r="C681" s="29"/>
      <c r="D681" s="29"/>
      <c r="E681" s="29"/>
      <c r="F681" s="29"/>
      <c r="G681" s="29"/>
      <c r="H681" s="29"/>
    </row>
    <row r="682" spans="1:8" s="34" customFormat="1">
      <c r="A682" s="29"/>
      <c r="B682" s="29"/>
      <c r="C682" s="29"/>
      <c r="D682" s="29"/>
      <c r="E682" s="29"/>
      <c r="F682" s="29"/>
      <c r="G682" s="29"/>
      <c r="H682" s="29"/>
    </row>
    <row r="683" spans="1:8" s="34" customFormat="1">
      <c r="A683" s="29"/>
      <c r="B683" s="29"/>
      <c r="C683" s="29"/>
      <c r="D683" s="29"/>
      <c r="E683" s="29"/>
      <c r="F683" s="29"/>
      <c r="G683" s="29"/>
      <c r="H683" s="29"/>
    </row>
    <row r="684" spans="1:8" s="34" customFormat="1">
      <c r="A684" s="29"/>
      <c r="B684" s="29"/>
      <c r="C684" s="29"/>
      <c r="D684" s="29"/>
      <c r="E684" s="29"/>
      <c r="F684" s="29"/>
      <c r="G684" s="29"/>
      <c r="H684" s="29"/>
    </row>
    <row r="685" spans="1:8" s="34" customFormat="1">
      <c r="A685" s="29"/>
      <c r="B685" s="29"/>
      <c r="C685" s="29"/>
      <c r="D685" s="29"/>
      <c r="E685" s="29"/>
      <c r="F685" s="29"/>
      <c r="G685" s="29"/>
      <c r="H685" s="29"/>
    </row>
    <row r="686" spans="1:8" s="34" customFormat="1">
      <c r="A686" s="29"/>
      <c r="B686" s="29"/>
      <c r="C686" s="29"/>
      <c r="D686" s="29"/>
      <c r="E686" s="29"/>
      <c r="F686" s="29"/>
      <c r="G686" s="29"/>
      <c r="H686" s="29"/>
    </row>
    <row r="687" spans="1:8" s="34" customFormat="1">
      <c r="A687" s="29"/>
      <c r="B687" s="29"/>
      <c r="C687" s="29"/>
      <c r="D687" s="29"/>
      <c r="E687" s="29"/>
      <c r="F687" s="29"/>
      <c r="G687" s="29"/>
      <c r="H687" s="29"/>
    </row>
    <row r="688" spans="1:8" s="34" customFormat="1">
      <c r="A688" s="29"/>
      <c r="B688" s="29"/>
      <c r="C688" s="29"/>
      <c r="D688" s="29"/>
      <c r="E688" s="29"/>
      <c r="F688" s="29"/>
      <c r="G688" s="29"/>
      <c r="H688" s="29"/>
    </row>
    <row r="689" spans="1:8" s="34" customFormat="1">
      <c r="A689" s="29"/>
      <c r="B689" s="29"/>
      <c r="C689" s="29"/>
      <c r="D689" s="29"/>
      <c r="E689" s="29"/>
      <c r="F689" s="29"/>
      <c r="G689" s="29"/>
      <c r="H689" s="29"/>
    </row>
    <row r="690" spans="1:8" s="34" customFormat="1">
      <c r="A690" s="29"/>
      <c r="B690" s="29"/>
      <c r="C690" s="29"/>
      <c r="D690" s="29"/>
      <c r="E690" s="29"/>
      <c r="F690" s="29"/>
      <c r="G690" s="29"/>
      <c r="H690" s="29"/>
    </row>
    <row r="691" spans="1:8" s="34" customFormat="1">
      <c r="A691" s="29"/>
      <c r="B691" s="29"/>
      <c r="C691" s="29"/>
      <c r="D691" s="29"/>
      <c r="E691" s="29"/>
      <c r="F691" s="29"/>
      <c r="G691" s="29"/>
      <c r="H691" s="29"/>
    </row>
    <row r="692" spans="1:8" s="34" customFormat="1">
      <c r="A692" s="29"/>
      <c r="B692" s="29"/>
      <c r="C692" s="29"/>
      <c r="D692" s="29"/>
      <c r="E692" s="29"/>
      <c r="F692" s="29"/>
      <c r="G692" s="29"/>
      <c r="H692" s="29"/>
    </row>
    <row r="693" spans="1:8" s="34" customFormat="1">
      <c r="A693" s="29"/>
      <c r="B693" s="29"/>
      <c r="C693" s="29"/>
      <c r="D693" s="29"/>
      <c r="E693" s="29"/>
      <c r="F693" s="29"/>
      <c r="G693" s="29"/>
      <c r="H693" s="29"/>
    </row>
    <row r="694" spans="1:8" s="34" customFormat="1">
      <c r="A694" s="29"/>
      <c r="B694" s="29"/>
      <c r="C694" s="29"/>
      <c r="D694" s="29"/>
      <c r="E694" s="29"/>
      <c r="F694" s="29"/>
      <c r="G694" s="29"/>
      <c r="H694" s="29"/>
    </row>
    <row r="695" spans="1:8" s="34" customFormat="1">
      <c r="A695" s="29"/>
      <c r="B695" s="29"/>
      <c r="C695" s="29"/>
      <c r="D695" s="29"/>
      <c r="E695" s="29"/>
      <c r="F695" s="29"/>
      <c r="G695" s="29"/>
      <c r="H695" s="29"/>
    </row>
    <row r="696" spans="1:8" s="34" customFormat="1">
      <c r="A696" s="29"/>
      <c r="B696" s="29"/>
      <c r="C696" s="29"/>
      <c r="D696" s="29"/>
      <c r="E696" s="29"/>
      <c r="F696" s="29"/>
      <c r="G696" s="29"/>
      <c r="H696" s="29"/>
    </row>
    <row r="697" spans="1:8" s="34" customFormat="1">
      <c r="A697" s="29"/>
      <c r="B697" s="29"/>
      <c r="C697" s="29"/>
      <c r="D697" s="29"/>
      <c r="E697" s="29"/>
      <c r="F697" s="29"/>
      <c r="G697" s="29"/>
      <c r="H697" s="29"/>
    </row>
    <row r="698" spans="1:8" s="34" customFormat="1">
      <c r="A698" s="29"/>
      <c r="B698" s="29"/>
      <c r="C698" s="29"/>
      <c r="D698" s="29"/>
      <c r="E698" s="29"/>
      <c r="F698" s="29"/>
      <c r="G698" s="29"/>
      <c r="H698" s="29"/>
    </row>
    <row r="699" spans="1:8" s="34" customFormat="1">
      <c r="A699" s="29"/>
      <c r="B699" s="29"/>
      <c r="C699" s="29"/>
      <c r="D699" s="29"/>
      <c r="E699" s="29"/>
      <c r="F699" s="29"/>
      <c r="G699" s="29"/>
      <c r="H699" s="29"/>
    </row>
    <row r="700" spans="1:8" s="34" customFormat="1">
      <c r="A700" s="29"/>
      <c r="B700" s="29"/>
      <c r="C700" s="29"/>
      <c r="D700" s="29"/>
      <c r="E700" s="29"/>
      <c r="F700" s="29"/>
      <c r="G700" s="29"/>
      <c r="H700" s="29"/>
    </row>
    <row r="701" spans="1:8" s="34" customFormat="1">
      <c r="A701" s="29"/>
      <c r="B701" s="29"/>
      <c r="C701" s="29"/>
      <c r="D701" s="29"/>
      <c r="E701" s="29"/>
      <c r="F701" s="29"/>
      <c r="G701" s="29"/>
      <c r="H701" s="29"/>
    </row>
    <row r="702" spans="1:8" s="34" customFormat="1">
      <c r="A702" s="29"/>
      <c r="B702" s="29"/>
      <c r="C702" s="29"/>
      <c r="D702" s="29"/>
      <c r="E702" s="29"/>
      <c r="F702" s="29"/>
      <c r="G702" s="29"/>
      <c r="H702" s="29"/>
    </row>
    <row r="703" spans="1:8" s="34" customFormat="1">
      <c r="A703" s="29"/>
      <c r="B703" s="29"/>
      <c r="C703" s="29"/>
      <c r="D703" s="29"/>
      <c r="E703" s="29"/>
      <c r="F703" s="29"/>
      <c r="G703" s="29"/>
      <c r="H703" s="29"/>
    </row>
    <row r="704" spans="1:8" s="34" customFormat="1">
      <c r="A704" s="29"/>
      <c r="B704" s="29"/>
      <c r="C704" s="29"/>
      <c r="D704" s="29"/>
      <c r="E704" s="29"/>
      <c r="F704" s="29"/>
      <c r="G704" s="29"/>
      <c r="H704" s="29"/>
    </row>
    <row r="705" spans="1:8" s="34" customFormat="1">
      <c r="A705" s="29"/>
      <c r="B705" s="29"/>
      <c r="C705" s="29"/>
      <c r="D705" s="29"/>
      <c r="E705" s="29"/>
      <c r="F705" s="29"/>
      <c r="G705" s="29"/>
      <c r="H705" s="29"/>
    </row>
    <row r="706" spans="1:8" s="34" customFormat="1">
      <c r="A706" s="29"/>
      <c r="B706" s="29"/>
      <c r="C706" s="29"/>
      <c r="D706" s="29"/>
      <c r="E706" s="29"/>
      <c r="F706" s="29"/>
      <c r="G706" s="29"/>
      <c r="H706" s="29"/>
    </row>
    <row r="707" spans="1:8" s="34" customFormat="1">
      <c r="A707" s="29"/>
      <c r="B707" s="29"/>
      <c r="C707" s="29"/>
      <c r="D707" s="29"/>
      <c r="E707" s="29"/>
      <c r="F707" s="29"/>
      <c r="G707" s="29"/>
      <c r="H707" s="29"/>
    </row>
    <row r="708" spans="1:8" s="34" customFormat="1">
      <c r="A708" s="29"/>
      <c r="B708" s="29"/>
      <c r="C708" s="29"/>
      <c r="D708" s="29"/>
      <c r="E708" s="29"/>
      <c r="F708" s="29"/>
      <c r="G708" s="29"/>
      <c r="H708" s="29"/>
    </row>
    <row r="709" spans="1:8" s="34" customFormat="1">
      <c r="A709" s="29"/>
      <c r="B709" s="29"/>
      <c r="C709" s="29"/>
      <c r="D709" s="29"/>
      <c r="E709" s="29"/>
      <c r="F709" s="29"/>
      <c r="G709" s="29"/>
      <c r="H709" s="29"/>
    </row>
    <row r="710" spans="1:8" s="34" customFormat="1">
      <c r="A710" s="29"/>
      <c r="B710" s="29"/>
      <c r="C710" s="29"/>
      <c r="D710" s="29"/>
      <c r="E710" s="29"/>
      <c r="F710" s="29"/>
      <c r="G710" s="29"/>
      <c r="H710" s="29"/>
    </row>
    <row r="711" spans="1:8" s="34" customFormat="1">
      <c r="A711" s="29"/>
      <c r="B711" s="29"/>
      <c r="C711" s="29"/>
      <c r="D711" s="29"/>
      <c r="E711" s="29"/>
      <c r="F711" s="29"/>
      <c r="G711" s="29"/>
      <c r="H711" s="29"/>
    </row>
    <row r="712" spans="1:8" s="34" customFormat="1">
      <c r="A712" s="29"/>
      <c r="B712" s="29"/>
      <c r="C712" s="29"/>
      <c r="D712" s="29"/>
      <c r="E712" s="29"/>
      <c r="F712" s="29"/>
      <c r="G712" s="29"/>
      <c r="H712" s="29"/>
    </row>
    <row r="713" spans="1:8" s="34" customFormat="1">
      <c r="A713" s="29"/>
      <c r="B713" s="29"/>
      <c r="C713" s="29"/>
      <c r="D713" s="29"/>
      <c r="E713" s="29"/>
      <c r="F713" s="29"/>
      <c r="G713" s="29"/>
      <c r="H713" s="29"/>
    </row>
    <row r="714" spans="1:8" s="34" customFormat="1">
      <c r="A714" s="29"/>
      <c r="B714" s="29"/>
      <c r="C714" s="29"/>
      <c r="D714" s="29"/>
      <c r="E714" s="29"/>
      <c r="F714" s="29"/>
      <c r="G714" s="29"/>
      <c r="H714" s="29"/>
    </row>
    <row r="715" spans="1:8" s="34" customFormat="1">
      <c r="A715" s="29"/>
      <c r="B715" s="29"/>
      <c r="C715" s="29"/>
      <c r="D715" s="29"/>
      <c r="E715" s="29"/>
      <c r="F715" s="29"/>
      <c r="G715" s="29"/>
      <c r="H715" s="29"/>
    </row>
    <row r="716" spans="1:8" s="34" customFormat="1">
      <c r="A716" s="29"/>
      <c r="B716" s="29"/>
      <c r="C716" s="29"/>
      <c r="D716" s="29"/>
      <c r="E716" s="29"/>
      <c r="F716" s="29"/>
      <c r="G716" s="29"/>
      <c r="H716" s="29"/>
    </row>
    <row r="717" spans="1:8" s="34" customFormat="1">
      <c r="A717" s="29"/>
      <c r="B717" s="29"/>
      <c r="C717" s="29"/>
      <c r="D717" s="29"/>
      <c r="E717" s="29"/>
      <c r="F717" s="29"/>
      <c r="G717" s="29"/>
      <c r="H717" s="29"/>
    </row>
    <row r="718" spans="1:8" s="34" customFormat="1">
      <c r="A718" s="29"/>
      <c r="B718" s="29"/>
      <c r="C718" s="29"/>
      <c r="D718" s="29"/>
      <c r="E718" s="29"/>
      <c r="F718" s="29"/>
      <c r="G718" s="29"/>
      <c r="H718" s="29"/>
    </row>
    <row r="719" spans="1:8" s="34" customFormat="1">
      <c r="A719" s="29"/>
      <c r="B719" s="29"/>
      <c r="C719" s="29"/>
      <c r="D719" s="29"/>
      <c r="E719" s="29"/>
      <c r="F719" s="29"/>
      <c r="G719" s="29"/>
      <c r="H719" s="29"/>
    </row>
    <row r="720" spans="1:8" s="34" customFormat="1">
      <c r="A720" s="29"/>
      <c r="B720" s="29"/>
      <c r="C720" s="29"/>
      <c r="D720" s="29"/>
      <c r="E720" s="29"/>
      <c r="F720" s="29"/>
      <c r="G720" s="29"/>
      <c r="H720" s="29"/>
    </row>
    <row r="721" spans="1:8" s="34" customFormat="1">
      <c r="A721" s="29"/>
      <c r="B721" s="29"/>
      <c r="C721" s="29"/>
      <c r="D721" s="29"/>
      <c r="E721" s="29"/>
      <c r="F721" s="29"/>
      <c r="G721" s="29"/>
      <c r="H721" s="29"/>
    </row>
    <row r="722" spans="1:8" s="34" customFormat="1">
      <c r="A722" s="29"/>
      <c r="B722" s="29"/>
      <c r="C722" s="29"/>
      <c r="D722" s="29"/>
      <c r="E722" s="29"/>
      <c r="F722" s="29"/>
      <c r="G722" s="29"/>
      <c r="H722" s="29"/>
    </row>
    <row r="723" spans="1:8" s="34" customFormat="1">
      <c r="A723" s="29"/>
      <c r="B723" s="29"/>
      <c r="C723" s="29"/>
      <c r="D723" s="29"/>
      <c r="E723" s="29"/>
      <c r="F723" s="29"/>
      <c r="G723" s="29"/>
      <c r="H723" s="29"/>
    </row>
    <row r="724" spans="1:8" s="34" customFormat="1">
      <c r="A724" s="29"/>
      <c r="B724" s="29"/>
      <c r="C724" s="29"/>
      <c r="D724" s="29"/>
      <c r="E724" s="29"/>
      <c r="F724" s="29"/>
      <c r="G724" s="29"/>
      <c r="H724" s="29"/>
    </row>
    <row r="725" spans="1:8" s="34" customFormat="1">
      <c r="A725" s="29"/>
      <c r="B725" s="29"/>
      <c r="C725" s="29"/>
      <c r="D725" s="29"/>
      <c r="E725" s="29"/>
      <c r="F725" s="29"/>
      <c r="G725" s="29"/>
      <c r="H725" s="29"/>
    </row>
    <row r="726" spans="1:8" s="34" customFormat="1">
      <c r="A726" s="29"/>
      <c r="B726" s="29"/>
      <c r="C726" s="29"/>
      <c r="D726" s="29"/>
      <c r="E726" s="29"/>
      <c r="F726" s="29"/>
      <c r="G726" s="29"/>
      <c r="H726" s="29"/>
    </row>
    <row r="727" spans="1:8" s="34" customFormat="1">
      <c r="A727" s="29"/>
      <c r="B727" s="29"/>
      <c r="C727" s="29"/>
      <c r="D727" s="29"/>
      <c r="E727" s="29"/>
      <c r="F727" s="29"/>
      <c r="G727" s="29"/>
      <c r="H727" s="29"/>
    </row>
    <row r="728" spans="1:8" s="34" customFormat="1">
      <c r="A728" s="29"/>
      <c r="B728" s="29"/>
      <c r="C728" s="29"/>
      <c r="D728" s="29"/>
      <c r="E728" s="29"/>
      <c r="F728" s="29"/>
      <c r="G728" s="29"/>
      <c r="H728" s="29"/>
    </row>
    <row r="729" spans="1:8" s="34" customFormat="1">
      <c r="A729" s="29"/>
      <c r="B729" s="29"/>
      <c r="C729" s="29"/>
      <c r="D729" s="29"/>
      <c r="E729" s="29"/>
      <c r="F729" s="29"/>
      <c r="G729" s="29"/>
      <c r="H729" s="29"/>
    </row>
    <row r="730" spans="1:8" s="34" customFormat="1">
      <c r="A730" s="29"/>
      <c r="B730" s="29"/>
      <c r="C730" s="29"/>
      <c r="D730" s="29"/>
      <c r="E730" s="29"/>
      <c r="F730" s="29"/>
      <c r="G730" s="29"/>
      <c r="H730" s="29"/>
    </row>
    <row r="731" spans="1:8" s="34" customFormat="1">
      <c r="A731" s="29"/>
      <c r="B731" s="29"/>
      <c r="C731" s="29"/>
      <c r="D731" s="29"/>
      <c r="E731" s="29"/>
      <c r="F731" s="29"/>
      <c r="G731" s="29"/>
      <c r="H731" s="29"/>
    </row>
    <row r="732" spans="1:8" s="34" customFormat="1">
      <c r="A732" s="29"/>
      <c r="B732" s="29"/>
      <c r="C732" s="29"/>
      <c r="D732" s="29"/>
      <c r="E732" s="29"/>
      <c r="F732" s="29"/>
      <c r="G732" s="29"/>
      <c r="H732" s="29"/>
    </row>
    <row r="733" spans="1:8" s="34" customFormat="1">
      <c r="A733" s="29"/>
      <c r="B733" s="29"/>
      <c r="C733" s="29"/>
      <c r="D733" s="29"/>
      <c r="E733" s="29"/>
      <c r="F733" s="29"/>
      <c r="G733" s="29"/>
      <c r="H733" s="29"/>
    </row>
    <row r="734" spans="1:8" s="34" customFormat="1">
      <c r="A734" s="29"/>
      <c r="B734" s="29"/>
      <c r="C734" s="29"/>
      <c r="D734" s="29"/>
      <c r="E734" s="29"/>
      <c r="F734" s="29"/>
      <c r="G734" s="29"/>
      <c r="H734" s="29"/>
    </row>
    <row r="735" spans="1:8" s="34" customFormat="1">
      <c r="A735" s="29"/>
      <c r="B735" s="29"/>
      <c r="C735" s="29"/>
      <c r="D735" s="29"/>
      <c r="E735" s="29"/>
      <c r="F735" s="29"/>
      <c r="G735" s="29"/>
      <c r="H735" s="29"/>
    </row>
    <row r="736" spans="1:8" s="34" customFormat="1">
      <c r="A736" s="29"/>
      <c r="B736" s="29"/>
      <c r="C736" s="29"/>
      <c r="D736" s="29"/>
      <c r="E736" s="29"/>
      <c r="F736" s="29"/>
      <c r="G736" s="29"/>
      <c r="H736" s="29"/>
    </row>
    <row r="737" spans="1:8" s="34" customFormat="1">
      <c r="A737" s="29"/>
      <c r="B737" s="29"/>
      <c r="C737" s="29"/>
      <c r="D737" s="29"/>
      <c r="E737" s="29"/>
      <c r="F737" s="29"/>
      <c r="G737" s="29"/>
      <c r="H737" s="29"/>
    </row>
    <row r="738" spans="1:8" s="34" customFormat="1">
      <c r="A738" s="29"/>
      <c r="B738" s="29"/>
      <c r="C738" s="29"/>
      <c r="D738" s="29"/>
      <c r="E738" s="29"/>
      <c r="F738" s="29"/>
      <c r="G738" s="29"/>
      <c r="H738" s="29"/>
    </row>
    <row r="739" spans="1:8" s="34" customFormat="1">
      <c r="A739" s="29"/>
      <c r="B739" s="29"/>
      <c r="C739" s="29"/>
      <c r="D739" s="29"/>
      <c r="E739" s="29"/>
      <c r="F739" s="29"/>
      <c r="G739" s="29"/>
      <c r="H739" s="29"/>
    </row>
    <row r="740" spans="1:8" s="34" customFormat="1">
      <c r="A740" s="29"/>
      <c r="B740" s="29"/>
      <c r="C740" s="29"/>
      <c r="D740" s="29"/>
      <c r="E740" s="29"/>
      <c r="F740" s="29"/>
      <c r="G740" s="29"/>
      <c r="H740" s="29"/>
    </row>
    <row r="741" spans="1:8" s="34" customFormat="1">
      <c r="A741" s="29"/>
      <c r="B741" s="29"/>
      <c r="C741" s="29"/>
      <c r="D741" s="29"/>
      <c r="E741" s="29"/>
      <c r="F741" s="29"/>
      <c r="G741" s="29"/>
      <c r="H741" s="29"/>
    </row>
    <row r="742" spans="1:8" s="34" customFormat="1">
      <c r="A742" s="29"/>
      <c r="B742" s="29"/>
      <c r="C742" s="29"/>
      <c r="D742" s="29"/>
      <c r="E742" s="29"/>
      <c r="F742" s="29"/>
      <c r="G742" s="29"/>
      <c r="H742" s="29"/>
    </row>
    <row r="743" spans="1:8" s="34" customFormat="1">
      <c r="A743" s="29"/>
      <c r="B743" s="29"/>
      <c r="C743" s="29"/>
      <c r="D743" s="29"/>
      <c r="E743" s="29"/>
      <c r="F743" s="29"/>
      <c r="G743" s="29"/>
      <c r="H743" s="29"/>
    </row>
    <row r="744" spans="1:8" s="34" customFormat="1">
      <c r="A744" s="29"/>
      <c r="B744" s="29"/>
      <c r="C744" s="29"/>
      <c r="D744" s="29"/>
      <c r="E744" s="29"/>
      <c r="F744" s="29"/>
      <c r="G744" s="29"/>
      <c r="H744" s="29"/>
    </row>
    <row r="745" spans="1:8" s="34" customFormat="1">
      <c r="A745" s="29"/>
      <c r="B745" s="29"/>
      <c r="C745" s="29"/>
      <c r="D745" s="29"/>
      <c r="E745" s="29"/>
      <c r="F745" s="29"/>
      <c r="G745" s="29"/>
      <c r="H745" s="29"/>
    </row>
    <row r="746" spans="1:8" s="34" customFormat="1">
      <c r="A746" s="29"/>
      <c r="B746" s="29"/>
      <c r="C746" s="29"/>
      <c r="D746" s="29"/>
      <c r="E746" s="29"/>
      <c r="F746" s="29"/>
      <c r="G746" s="29"/>
      <c r="H746" s="29"/>
    </row>
    <row r="747" spans="1:8" s="34" customFormat="1">
      <c r="A747" s="29"/>
      <c r="B747" s="29"/>
      <c r="C747" s="29"/>
      <c r="D747" s="29"/>
      <c r="E747" s="29"/>
      <c r="F747" s="29"/>
      <c r="G747" s="29"/>
      <c r="H747" s="29"/>
    </row>
    <row r="748" spans="1:8" s="34" customFormat="1">
      <c r="A748" s="29"/>
      <c r="B748" s="29"/>
      <c r="C748" s="29"/>
      <c r="D748" s="29"/>
      <c r="E748" s="29"/>
      <c r="F748" s="29"/>
      <c r="G748" s="29"/>
      <c r="H748" s="29"/>
    </row>
    <row r="749" spans="1:8" s="34" customFormat="1">
      <c r="A749" s="29"/>
      <c r="B749" s="29"/>
      <c r="C749" s="29"/>
      <c r="D749" s="29"/>
      <c r="E749" s="29"/>
      <c r="F749" s="29"/>
      <c r="G749" s="29"/>
      <c r="H749" s="29"/>
    </row>
    <row r="750" spans="1:8" s="34" customFormat="1">
      <c r="A750" s="29"/>
      <c r="B750" s="29"/>
      <c r="C750" s="29"/>
      <c r="D750" s="29"/>
      <c r="E750" s="29"/>
      <c r="F750" s="29"/>
      <c r="G750" s="29"/>
      <c r="H750" s="29"/>
    </row>
    <row r="751" spans="1:8" s="34" customFormat="1">
      <c r="A751" s="29"/>
      <c r="B751" s="29"/>
      <c r="C751" s="29"/>
      <c r="D751" s="29"/>
      <c r="E751" s="29"/>
      <c r="F751" s="29"/>
      <c r="G751" s="29"/>
      <c r="H751" s="29"/>
    </row>
    <row r="752" spans="1:8" s="34" customFormat="1">
      <c r="A752" s="29"/>
      <c r="B752" s="29"/>
      <c r="C752" s="29"/>
      <c r="D752" s="29"/>
      <c r="E752" s="29"/>
      <c r="F752" s="29"/>
      <c r="G752" s="29"/>
      <c r="H752" s="29"/>
    </row>
    <row r="753" spans="1:8" s="34" customFormat="1">
      <c r="A753" s="29"/>
      <c r="B753" s="29"/>
      <c r="C753" s="29"/>
      <c r="D753" s="29"/>
      <c r="E753" s="29"/>
      <c r="F753" s="29"/>
      <c r="G753" s="29"/>
      <c r="H753" s="29"/>
    </row>
    <row r="754" spans="1:8" s="34" customFormat="1">
      <c r="A754" s="29"/>
      <c r="B754" s="29"/>
      <c r="C754" s="29"/>
      <c r="D754" s="29"/>
      <c r="E754" s="29"/>
      <c r="F754" s="29"/>
      <c r="G754" s="29"/>
      <c r="H754" s="29"/>
    </row>
    <row r="755" spans="1:8" s="34" customFormat="1">
      <c r="A755" s="29"/>
      <c r="B755" s="29"/>
      <c r="C755" s="29"/>
      <c r="D755" s="29"/>
      <c r="E755" s="29"/>
      <c r="F755" s="29"/>
      <c r="G755" s="29"/>
      <c r="H755" s="29"/>
    </row>
    <row r="756" spans="1:8" s="34" customFormat="1">
      <c r="A756" s="29"/>
      <c r="B756" s="29"/>
      <c r="C756" s="29"/>
      <c r="D756" s="29"/>
      <c r="E756" s="29"/>
      <c r="F756" s="29"/>
      <c r="G756" s="29"/>
      <c r="H756" s="29"/>
    </row>
    <row r="757" spans="1:8" s="34" customFormat="1">
      <c r="A757" s="29"/>
      <c r="B757" s="29"/>
      <c r="C757" s="29"/>
      <c r="D757" s="29"/>
      <c r="E757" s="29"/>
      <c r="F757" s="29"/>
      <c r="G757" s="29"/>
      <c r="H757" s="29"/>
    </row>
    <row r="758" spans="1:8" s="34" customFormat="1">
      <c r="A758" s="29"/>
      <c r="B758" s="29"/>
      <c r="C758" s="29"/>
      <c r="D758" s="29"/>
      <c r="E758" s="29"/>
      <c r="F758" s="29"/>
      <c r="G758" s="29"/>
      <c r="H758" s="29"/>
    </row>
    <row r="759" spans="1:8" s="34" customFormat="1">
      <c r="A759" s="29"/>
      <c r="B759" s="29"/>
      <c r="C759" s="29"/>
      <c r="D759" s="29"/>
      <c r="E759" s="29"/>
      <c r="F759" s="29"/>
      <c r="G759" s="29"/>
      <c r="H759" s="29"/>
    </row>
    <row r="760" spans="1:8" s="34" customFormat="1">
      <c r="A760" s="29"/>
      <c r="B760" s="29"/>
      <c r="C760" s="29"/>
      <c r="D760" s="29"/>
      <c r="E760" s="29"/>
      <c r="F760" s="29"/>
      <c r="G760" s="29"/>
      <c r="H760" s="29"/>
    </row>
    <row r="761" spans="1:8" s="34" customFormat="1">
      <c r="A761" s="29"/>
      <c r="B761" s="29"/>
      <c r="C761" s="29"/>
      <c r="D761" s="29"/>
      <c r="E761" s="29"/>
      <c r="F761" s="29"/>
      <c r="G761" s="29"/>
      <c r="H761" s="29"/>
    </row>
    <row r="762" spans="1:8" s="34" customFormat="1">
      <c r="A762" s="29"/>
      <c r="B762" s="29"/>
      <c r="C762" s="29"/>
      <c r="D762" s="29"/>
      <c r="E762" s="29"/>
      <c r="F762" s="29"/>
      <c r="G762" s="29"/>
      <c r="H762" s="29"/>
    </row>
    <row r="763" spans="1:8" s="34" customFormat="1">
      <c r="A763" s="29"/>
      <c r="B763" s="29"/>
      <c r="C763" s="29"/>
      <c r="D763" s="29"/>
      <c r="E763" s="29"/>
      <c r="F763" s="29"/>
      <c r="G763" s="29"/>
      <c r="H763" s="29"/>
    </row>
    <row r="764" spans="1:8" s="34" customFormat="1">
      <c r="A764" s="29"/>
      <c r="B764" s="29"/>
      <c r="C764" s="29"/>
      <c r="D764" s="29"/>
      <c r="E764" s="29"/>
      <c r="F764" s="29"/>
      <c r="G764" s="29"/>
      <c r="H764" s="29"/>
    </row>
    <row r="765" spans="1:8" s="34" customFormat="1">
      <c r="A765" s="29"/>
      <c r="B765" s="29"/>
      <c r="C765" s="29"/>
      <c r="D765" s="29"/>
      <c r="E765" s="29"/>
      <c r="F765" s="29"/>
      <c r="G765" s="29"/>
      <c r="H765" s="29"/>
    </row>
    <row r="766" spans="1:8" s="34" customFormat="1">
      <c r="A766" s="29"/>
      <c r="B766" s="29"/>
      <c r="C766" s="29"/>
      <c r="D766" s="29"/>
      <c r="E766" s="29"/>
      <c r="F766" s="29"/>
      <c r="G766" s="29"/>
      <c r="H766" s="29"/>
    </row>
    <row r="767" spans="1:8" s="34" customFormat="1">
      <c r="A767" s="29"/>
      <c r="B767" s="29"/>
      <c r="C767" s="29"/>
      <c r="D767" s="29"/>
      <c r="E767" s="29"/>
      <c r="F767" s="29"/>
      <c r="G767" s="29"/>
      <c r="H767" s="29"/>
    </row>
    <row r="768" spans="1:8" s="34" customFormat="1">
      <c r="A768" s="29"/>
      <c r="B768" s="29"/>
      <c r="C768" s="29"/>
      <c r="D768" s="29"/>
      <c r="E768" s="29"/>
      <c r="F768" s="29"/>
      <c r="G768" s="29"/>
      <c r="H768" s="29"/>
    </row>
    <row r="769" spans="1:8" s="34" customFormat="1">
      <c r="A769" s="29"/>
      <c r="B769" s="29"/>
      <c r="C769" s="29"/>
      <c r="D769" s="29"/>
      <c r="E769" s="29"/>
      <c r="F769" s="29"/>
      <c r="G769" s="29"/>
      <c r="H769" s="29"/>
    </row>
    <row r="770" spans="1:8" s="34" customFormat="1">
      <c r="A770" s="29"/>
      <c r="B770" s="29"/>
      <c r="C770" s="29"/>
      <c r="D770" s="29"/>
      <c r="E770" s="29"/>
      <c r="F770" s="29"/>
      <c r="G770" s="29"/>
      <c r="H770" s="29"/>
    </row>
    <row r="771" spans="1:8" s="34" customFormat="1">
      <c r="A771" s="29"/>
      <c r="B771" s="29"/>
      <c r="C771" s="29"/>
      <c r="D771" s="29"/>
      <c r="E771" s="29"/>
      <c r="F771" s="29"/>
      <c r="G771" s="29"/>
      <c r="H771" s="29"/>
    </row>
    <row r="772" spans="1:8" s="34" customFormat="1">
      <c r="A772" s="29"/>
      <c r="B772" s="29"/>
      <c r="C772" s="29"/>
      <c r="D772" s="29"/>
      <c r="E772" s="29"/>
      <c r="F772" s="29"/>
      <c r="G772" s="29"/>
      <c r="H772" s="29"/>
    </row>
    <row r="773" spans="1:8" s="34" customFormat="1">
      <c r="A773" s="29"/>
      <c r="B773" s="29"/>
      <c r="C773" s="29"/>
      <c r="D773" s="29"/>
      <c r="E773" s="29"/>
      <c r="F773" s="29"/>
      <c r="G773" s="29"/>
      <c r="H773" s="29"/>
    </row>
    <row r="774" spans="1:8" s="34" customFormat="1">
      <c r="A774" s="29"/>
      <c r="B774" s="29"/>
      <c r="C774" s="29"/>
      <c r="D774" s="29"/>
      <c r="E774" s="29"/>
      <c r="F774" s="29"/>
      <c r="G774" s="29"/>
      <c r="H774" s="29"/>
    </row>
    <row r="775" spans="1:8" s="34" customFormat="1">
      <c r="A775" s="29"/>
      <c r="B775" s="29"/>
      <c r="C775" s="29"/>
      <c r="D775" s="29"/>
      <c r="E775" s="29"/>
      <c r="F775" s="29"/>
      <c r="G775" s="29"/>
      <c r="H775" s="29"/>
    </row>
    <row r="776" spans="1:8" s="34" customFormat="1">
      <c r="A776" s="29"/>
      <c r="B776" s="29"/>
      <c r="C776" s="29"/>
      <c r="D776" s="29"/>
      <c r="E776" s="29"/>
      <c r="F776" s="29"/>
      <c r="G776" s="29"/>
      <c r="H776" s="29"/>
    </row>
    <row r="777" spans="1:8" s="34" customFormat="1">
      <c r="A777" s="29"/>
      <c r="B777" s="29"/>
      <c r="C777" s="29"/>
      <c r="D777" s="29"/>
      <c r="E777" s="29"/>
      <c r="F777" s="29"/>
      <c r="G777" s="29"/>
      <c r="H777" s="29"/>
    </row>
    <row r="778" spans="1:8" s="34" customFormat="1">
      <c r="A778" s="29"/>
      <c r="B778" s="29"/>
      <c r="C778" s="29"/>
      <c r="D778" s="29"/>
      <c r="E778" s="29"/>
      <c r="F778" s="29"/>
      <c r="G778" s="29"/>
      <c r="H778" s="29"/>
    </row>
    <row r="779" spans="1:8" s="34" customFormat="1">
      <c r="A779" s="29"/>
      <c r="B779" s="29"/>
      <c r="C779" s="29"/>
      <c r="D779" s="29"/>
      <c r="E779" s="29"/>
      <c r="F779" s="29"/>
      <c r="G779" s="29"/>
      <c r="H779" s="29"/>
    </row>
    <row r="780" spans="1:8" s="34" customFormat="1">
      <c r="A780" s="29"/>
      <c r="B780" s="29"/>
      <c r="C780" s="29"/>
      <c r="D780" s="29"/>
      <c r="E780" s="29"/>
      <c r="F780" s="29"/>
      <c r="G780" s="29"/>
      <c r="H780" s="29"/>
    </row>
    <row r="781" spans="1:8" s="34" customFormat="1">
      <c r="A781" s="29"/>
      <c r="B781" s="29"/>
      <c r="C781" s="29"/>
      <c r="D781" s="29"/>
      <c r="E781" s="29"/>
      <c r="F781" s="29"/>
      <c r="G781" s="29"/>
      <c r="H781" s="29"/>
    </row>
    <row r="782" spans="1:8" s="34" customFormat="1">
      <c r="A782" s="29"/>
      <c r="B782" s="29"/>
      <c r="C782" s="29"/>
      <c r="D782" s="29"/>
      <c r="E782" s="29"/>
      <c r="F782" s="29"/>
      <c r="G782" s="29"/>
      <c r="H782" s="29"/>
    </row>
    <row r="783" spans="1:8" s="34" customFormat="1">
      <c r="A783" s="29"/>
      <c r="B783" s="29"/>
      <c r="C783" s="29"/>
      <c r="D783" s="29"/>
      <c r="E783" s="29"/>
      <c r="F783" s="29"/>
      <c r="G783" s="29"/>
      <c r="H783" s="29"/>
    </row>
    <row r="784" spans="1:8" s="34" customFormat="1">
      <c r="A784" s="29"/>
      <c r="B784" s="29"/>
      <c r="C784" s="29"/>
      <c r="D784" s="29"/>
      <c r="E784" s="29"/>
      <c r="F784" s="29"/>
      <c r="G784" s="29"/>
      <c r="H784" s="29"/>
    </row>
    <row r="785" spans="1:8" s="34" customFormat="1">
      <c r="A785" s="29"/>
      <c r="B785" s="29"/>
      <c r="C785" s="29"/>
      <c r="D785" s="29"/>
      <c r="E785" s="29"/>
      <c r="F785" s="29"/>
      <c r="G785" s="29"/>
      <c r="H785" s="29"/>
    </row>
    <row r="786" spans="1:8" s="34" customFormat="1">
      <c r="A786" s="29"/>
      <c r="B786" s="29"/>
      <c r="C786" s="29"/>
      <c r="D786" s="29"/>
      <c r="E786" s="29"/>
      <c r="F786" s="29"/>
      <c r="G786" s="29"/>
      <c r="H786" s="29"/>
    </row>
    <row r="787" spans="1:8" s="34" customFormat="1">
      <c r="A787" s="29"/>
      <c r="B787" s="29"/>
      <c r="C787" s="29"/>
      <c r="D787" s="29"/>
      <c r="E787" s="29"/>
      <c r="F787" s="29"/>
      <c r="G787" s="29"/>
      <c r="H787" s="29"/>
    </row>
    <row r="788" spans="1:8" s="34" customFormat="1">
      <c r="A788" s="29"/>
      <c r="B788" s="29"/>
      <c r="C788" s="29"/>
      <c r="D788" s="29"/>
      <c r="E788" s="29"/>
      <c r="F788" s="29"/>
      <c r="G788" s="29"/>
      <c r="H788" s="29"/>
    </row>
    <row r="789" spans="1:8" s="34" customFormat="1">
      <c r="A789" s="29"/>
      <c r="B789" s="29"/>
      <c r="C789" s="29"/>
      <c r="D789" s="29"/>
      <c r="E789" s="29"/>
      <c r="F789" s="29"/>
      <c r="G789" s="29"/>
      <c r="H789" s="29"/>
    </row>
    <row r="790" spans="1:8" s="34" customFormat="1">
      <c r="A790" s="29"/>
      <c r="B790" s="29"/>
      <c r="C790" s="29"/>
      <c r="D790" s="29"/>
      <c r="E790" s="29"/>
      <c r="F790" s="29"/>
      <c r="G790" s="29"/>
      <c r="H790" s="29"/>
    </row>
    <row r="791" spans="1:8" s="34" customFormat="1">
      <c r="A791" s="29"/>
      <c r="B791" s="29"/>
      <c r="C791" s="29"/>
      <c r="D791" s="29"/>
      <c r="E791" s="29"/>
      <c r="F791" s="29"/>
      <c r="G791" s="29"/>
      <c r="H791" s="29"/>
    </row>
    <row r="792" spans="1:8" s="34" customFormat="1">
      <c r="A792" s="29"/>
      <c r="B792" s="29"/>
      <c r="C792" s="29"/>
      <c r="D792" s="29"/>
      <c r="E792" s="29"/>
      <c r="F792" s="29"/>
      <c r="G792" s="29"/>
      <c r="H792" s="29"/>
    </row>
    <row r="793" spans="1:8" s="34" customFormat="1">
      <c r="A793" s="29"/>
      <c r="B793" s="29"/>
      <c r="C793" s="29"/>
      <c r="D793" s="29"/>
      <c r="E793" s="29"/>
      <c r="F793" s="29"/>
      <c r="G793" s="29"/>
      <c r="H793" s="29"/>
    </row>
    <row r="794" spans="1:8" s="34" customFormat="1">
      <c r="A794" s="29"/>
      <c r="B794" s="29"/>
      <c r="C794" s="29"/>
      <c r="D794" s="29"/>
      <c r="E794" s="29"/>
      <c r="F794" s="29"/>
      <c r="G794" s="29"/>
      <c r="H794" s="29"/>
    </row>
    <row r="795" spans="1:8" s="34" customFormat="1">
      <c r="A795" s="29"/>
      <c r="B795" s="29"/>
      <c r="C795" s="29"/>
      <c r="D795" s="29"/>
      <c r="E795" s="29"/>
      <c r="F795" s="29"/>
      <c r="G795" s="29"/>
      <c r="H795" s="29"/>
    </row>
    <row r="796" spans="1:8" s="34" customFormat="1">
      <c r="A796" s="29"/>
      <c r="B796" s="29"/>
      <c r="C796" s="29"/>
      <c r="D796" s="29"/>
      <c r="E796" s="29"/>
      <c r="F796" s="29"/>
      <c r="G796" s="29"/>
      <c r="H796" s="29"/>
    </row>
    <row r="797" spans="1:8" s="34" customFormat="1">
      <c r="A797" s="29"/>
      <c r="B797" s="29"/>
      <c r="C797" s="29"/>
      <c r="D797" s="29"/>
      <c r="E797" s="29"/>
      <c r="F797" s="29"/>
      <c r="G797" s="29"/>
      <c r="H797" s="29"/>
    </row>
    <row r="798" spans="1:8" s="34" customFormat="1">
      <c r="A798" s="29"/>
      <c r="B798" s="29"/>
      <c r="C798" s="29"/>
      <c r="D798" s="29"/>
      <c r="E798" s="29"/>
      <c r="F798" s="29"/>
      <c r="G798" s="29"/>
      <c r="H798" s="29"/>
    </row>
    <row r="799" spans="1:8" s="34" customFormat="1">
      <c r="A799" s="29"/>
      <c r="B799" s="29"/>
      <c r="C799" s="29"/>
      <c r="D799" s="29"/>
      <c r="E799" s="29"/>
      <c r="F799" s="29"/>
      <c r="G799" s="29"/>
      <c r="H799" s="29"/>
    </row>
    <row r="800" spans="1:8" s="34" customFormat="1">
      <c r="A800" s="29"/>
      <c r="B800" s="29"/>
      <c r="C800" s="29"/>
      <c r="D800" s="29"/>
      <c r="E800" s="29"/>
      <c r="F800" s="29"/>
      <c r="G800" s="29"/>
      <c r="H800" s="29"/>
    </row>
    <row r="801" spans="1:8" s="34" customFormat="1">
      <c r="A801" s="29"/>
      <c r="B801" s="29"/>
      <c r="C801" s="29"/>
      <c r="D801" s="29"/>
      <c r="E801" s="29"/>
      <c r="F801" s="29"/>
      <c r="G801" s="29"/>
      <c r="H801" s="29"/>
    </row>
    <row r="802" spans="1:8" s="34" customFormat="1">
      <c r="A802" s="29"/>
      <c r="B802" s="29"/>
      <c r="C802" s="29"/>
      <c r="D802" s="29"/>
      <c r="E802" s="29"/>
      <c r="F802" s="29"/>
      <c r="G802" s="29"/>
      <c r="H802" s="29"/>
    </row>
    <row r="803" spans="1:8" s="34" customFormat="1">
      <c r="A803" s="29"/>
      <c r="B803" s="29"/>
      <c r="C803" s="29"/>
      <c r="D803" s="29"/>
      <c r="E803" s="29"/>
      <c r="F803" s="29"/>
      <c r="G803" s="29"/>
      <c r="H803" s="29"/>
    </row>
    <row r="804" spans="1:8" s="34" customFormat="1">
      <c r="A804" s="29"/>
      <c r="B804" s="29"/>
      <c r="C804" s="29"/>
      <c r="D804" s="29"/>
      <c r="E804" s="29"/>
      <c r="F804" s="29"/>
      <c r="G804" s="29"/>
      <c r="H804" s="29"/>
    </row>
    <row r="805" spans="1:8" s="34" customFormat="1">
      <c r="A805" s="29"/>
      <c r="B805" s="29"/>
      <c r="C805" s="29"/>
      <c r="D805" s="29"/>
      <c r="E805" s="29"/>
      <c r="F805" s="29"/>
      <c r="G805" s="29"/>
      <c r="H805" s="29"/>
    </row>
    <row r="806" spans="1:8" s="34" customFormat="1">
      <c r="A806" s="29"/>
      <c r="B806" s="29"/>
      <c r="C806" s="29"/>
      <c r="D806" s="29"/>
      <c r="E806" s="29"/>
      <c r="F806" s="29"/>
      <c r="G806" s="29"/>
      <c r="H806" s="29"/>
    </row>
    <row r="807" spans="1:8" s="34" customFormat="1">
      <c r="A807" s="29"/>
      <c r="B807" s="29"/>
      <c r="C807" s="29"/>
      <c r="D807" s="29"/>
      <c r="E807" s="29"/>
      <c r="F807" s="29"/>
      <c r="G807" s="29"/>
      <c r="H807" s="29"/>
    </row>
    <row r="808" spans="1:8" s="34" customFormat="1">
      <c r="A808" s="29"/>
      <c r="B808" s="29"/>
      <c r="C808" s="29"/>
      <c r="D808" s="29"/>
      <c r="E808" s="29"/>
      <c r="F808" s="29"/>
      <c r="G808" s="29"/>
      <c r="H808" s="29"/>
    </row>
    <row r="809" spans="1:8" s="34" customFormat="1">
      <c r="A809" s="29"/>
      <c r="B809" s="29"/>
      <c r="C809" s="29"/>
      <c r="D809" s="29"/>
      <c r="E809" s="29"/>
      <c r="F809" s="29"/>
      <c r="G809" s="29"/>
      <c r="H809" s="29"/>
    </row>
    <row r="810" spans="1:8" s="34" customFormat="1">
      <c r="A810" s="29"/>
      <c r="B810" s="29"/>
      <c r="C810" s="29"/>
      <c r="D810" s="29"/>
      <c r="E810" s="29"/>
      <c r="F810" s="29"/>
      <c r="G810" s="29"/>
      <c r="H810" s="29"/>
    </row>
    <row r="811" spans="1:8" s="34" customFormat="1">
      <c r="A811" s="29"/>
      <c r="B811" s="29"/>
      <c r="C811" s="29"/>
      <c r="D811" s="29"/>
      <c r="E811" s="29"/>
      <c r="F811" s="29"/>
      <c r="G811" s="29"/>
      <c r="H811" s="29"/>
    </row>
    <row r="812" spans="1:8" s="34" customFormat="1">
      <c r="A812" s="29"/>
      <c r="B812" s="29"/>
      <c r="C812" s="29"/>
      <c r="D812" s="29"/>
      <c r="E812" s="29"/>
      <c r="F812" s="29"/>
      <c r="G812" s="29"/>
      <c r="H812" s="29"/>
    </row>
    <row r="813" spans="1:8" s="34" customFormat="1">
      <c r="A813" s="29"/>
      <c r="B813" s="29"/>
      <c r="C813" s="29"/>
      <c r="D813" s="29"/>
      <c r="E813" s="29"/>
      <c r="F813" s="29"/>
      <c r="G813" s="29"/>
      <c r="H813" s="29"/>
    </row>
    <row r="814" spans="1:8" s="34" customFormat="1">
      <c r="A814" s="29"/>
      <c r="B814" s="29"/>
      <c r="C814" s="29"/>
      <c r="D814" s="29"/>
      <c r="E814" s="29"/>
      <c r="F814" s="29"/>
      <c r="G814" s="29"/>
      <c r="H814" s="29"/>
    </row>
    <row r="815" spans="1:8" s="34" customFormat="1">
      <c r="A815" s="29"/>
      <c r="B815" s="29"/>
      <c r="C815" s="29"/>
      <c r="D815" s="29"/>
      <c r="E815" s="29"/>
      <c r="F815" s="29"/>
      <c r="G815" s="29"/>
      <c r="H815" s="29"/>
    </row>
    <row r="816" spans="1:8" s="34" customFormat="1">
      <c r="A816" s="29"/>
      <c r="B816" s="29"/>
      <c r="C816" s="29"/>
      <c r="D816" s="29"/>
      <c r="E816" s="29"/>
      <c r="F816" s="29"/>
      <c r="G816" s="29"/>
      <c r="H816" s="29"/>
    </row>
    <row r="817" spans="1:8" s="34" customFormat="1">
      <c r="A817" s="29"/>
      <c r="B817" s="29"/>
      <c r="C817" s="29"/>
      <c r="D817" s="29"/>
      <c r="E817" s="29"/>
      <c r="F817" s="29"/>
      <c r="G817" s="29"/>
      <c r="H817" s="29"/>
    </row>
    <row r="818" spans="1:8" s="34" customFormat="1">
      <c r="A818" s="29"/>
      <c r="B818" s="29"/>
      <c r="C818" s="29"/>
      <c r="D818" s="29"/>
      <c r="E818" s="29"/>
      <c r="F818" s="29"/>
      <c r="G818" s="29"/>
      <c r="H818" s="29"/>
    </row>
    <row r="819" spans="1:8" s="34" customFormat="1">
      <c r="A819" s="29"/>
      <c r="B819" s="29"/>
      <c r="C819" s="29"/>
      <c r="D819" s="29"/>
      <c r="E819" s="29"/>
      <c r="F819" s="29"/>
      <c r="G819" s="29"/>
      <c r="H819" s="29"/>
    </row>
    <row r="820" spans="1:8" s="34" customFormat="1">
      <c r="A820" s="29"/>
      <c r="B820" s="29"/>
      <c r="C820" s="29"/>
      <c r="D820" s="29"/>
      <c r="E820" s="29"/>
      <c r="F820" s="29"/>
      <c r="G820" s="29"/>
      <c r="H820" s="29"/>
    </row>
    <row r="821" spans="1:8" s="34" customFormat="1">
      <c r="A821" s="29"/>
      <c r="B821" s="29"/>
      <c r="C821" s="29"/>
      <c r="D821" s="29"/>
      <c r="E821" s="29"/>
      <c r="F821" s="29"/>
      <c r="G821" s="29"/>
      <c r="H821" s="29"/>
    </row>
    <row r="822" spans="1:8" s="34" customFormat="1">
      <c r="A822" s="29"/>
      <c r="B822" s="29"/>
      <c r="C822" s="29"/>
      <c r="D822" s="29"/>
      <c r="E822" s="29"/>
      <c r="F822" s="29"/>
      <c r="G822" s="29"/>
      <c r="H822" s="29"/>
    </row>
    <row r="823" spans="1:8" s="34" customFormat="1">
      <c r="A823" s="29"/>
      <c r="B823" s="29"/>
      <c r="C823" s="29"/>
      <c r="D823" s="29"/>
      <c r="E823" s="29"/>
      <c r="F823" s="29"/>
      <c r="G823" s="29"/>
      <c r="H823" s="29"/>
    </row>
    <row r="824" spans="1:8" s="34" customFormat="1">
      <c r="A824" s="29"/>
      <c r="B824" s="29"/>
      <c r="C824" s="29"/>
      <c r="D824" s="29"/>
      <c r="E824" s="29"/>
      <c r="F824" s="29"/>
      <c r="G824" s="29"/>
      <c r="H824" s="29"/>
    </row>
    <row r="825" spans="1:8" s="34" customFormat="1">
      <c r="A825" s="29"/>
      <c r="B825" s="29"/>
      <c r="C825" s="29"/>
      <c r="D825" s="29"/>
      <c r="E825" s="29"/>
      <c r="F825" s="29"/>
      <c r="G825" s="29"/>
      <c r="H825" s="29"/>
    </row>
    <row r="826" spans="1:8" s="34" customFormat="1">
      <c r="A826" s="29"/>
      <c r="B826" s="29"/>
      <c r="C826" s="29"/>
      <c r="D826" s="29"/>
      <c r="E826" s="29"/>
      <c r="F826" s="29"/>
      <c r="G826" s="29"/>
      <c r="H826" s="29"/>
    </row>
    <row r="827" spans="1:8" s="34" customFormat="1">
      <c r="A827" s="29"/>
      <c r="B827" s="29"/>
      <c r="C827" s="29"/>
      <c r="D827" s="29"/>
      <c r="E827" s="29"/>
      <c r="F827" s="29"/>
      <c r="G827" s="29"/>
      <c r="H827" s="29"/>
    </row>
    <row r="828" spans="1:8" s="34" customFormat="1">
      <c r="A828" s="29"/>
      <c r="B828" s="29"/>
      <c r="C828" s="29"/>
      <c r="D828" s="29"/>
      <c r="E828" s="29"/>
      <c r="F828" s="29"/>
      <c r="G828" s="29"/>
      <c r="H828" s="29"/>
    </row>
    <row r="829" spans="1:8" s="34" customFormat="1">
      <c r="A829" s="29"/>
      <c r="B829" s="29"/>
      <c r="C829" s="29"/>
      <c r="D829" s="29"/>
      <c r="E829" s="29"/>
      <c r="F829" s="29"/>
      <c r="G829" s="29"/>
      <c r="H829" s="29"/>
    </row>
    <row r="830" spans="1:8" s="34" customFormat="1">
      <c r="A830" s="29"/>
      <c r="B830" s="29"/>
      <c r="C830" s="29"/>
      <c r="D830" s="29"/>
      <c r="E830" s="29"/>
      <c r="F830" s="29"/>
      <c r="G830" s="29"/>
      <c r="H830" s="29"/>
    </row>
    <row r="831" spans="1:8" s="34" customFormat="1">
      <c r="A831" s="29"/>
      <c r="B831" s="29"/>
      <c r="C831" s="29"/>
      <c r="D831" s="29"/>
      <c r="E831" s="29"/>
      <c r="F831" s="29"/>
      <c r="G831" s="29"/>
      <c r="H831" s="29"/>
    </row>
    <row r="832" spans="1:8" s="34" customFormat="1">
      <c r="A832" s="29"/>
      <c r="B832" s="29"/>
      <c r="C832" s="29"/>
      <c r="D832" s="29"/>
      <c r="E832" s="29"/>
      <c r="F832" s="29"/>
      <c r="G832" s="29"/>
      <c r="H832" s="29"/>
    </row>
    <row r="833" spans="1:8" s="34" customFormat="1">
      <c r="A833" s="29"/>
      <c r="B833" s="29"/>
      <c r="C833" s="29"/>
      <c r="D833" s="29"/>
      <c r="E833" s="29"/>
      <c r="F833" s="29"/>
      <c r="G833" s="29"/>
      <c r="H833" s="29"/>
    </row>
    <row r="834" spans="1:8" s="34" customFormat="1">
      <c r="A834" s="29"/>
      <c r="B834" s="29"/>
      <c r="C834" s="29"/>
      <c r="D834" s="29"/>
      <c r="E834" s="29"/>
      <c r="F834" s="29"/>
      <c r="G834" s="29"/>
      <c r="H834" s="29"/>
    </row>
    <row r="835" spans="1:8" s="34" customFormat="1">
      <c r="A835" s="29"/>
      <c r="B835" s="29"/>
      <c r="C835" s="29"/>
      <c r="D835" s="29"/>
      <c r="E835" s="29"/>
      <c r="F835" s="29"/>
      <c r="G835" s="29"/>
      <c r="H835" s="29"/>
    </row>
    <row r="836" spans="1:8" s="34" customFormat="1">
      <c r="A836" s="29"/>
      <c r="B836" s="29"/>
      <c r="C836" s="29"/>
      <c r="D836" s="29"/>
      <c r="E836" s="29"/>
      <c r="F836" s="29"/>
      <c r="G836" s="29"/>
      <c r="H836" s="29"/>
    </row>
    <row r="837" spans="1:8" s="34" customFormat="1">
      <c r="A837" s="29"/>
      <c r="B837" s="29"/>
      <c r="C837" s="29"/>
      <c r="D837" s="29"/>
      <c r="E837" s="29"/>
      <c r="F837" s="29"/>
      <c r="G837" s="29"/>
      <c r="H837" s="29"/>
    </row>
    <row r="838" spans="1:8" s="34" customFormat="1">
      <c r="A838" s="29"/>
      <c r="B838" s="29"/>
      <c r="C838" s="29"/>
      <c r="D838" s="29"/>
      <c r="E838" s="29"/>
      <c r="F838" s="29"/>
      <c r="G838" s="29"/>
      <c r="H838" s="29"/>
    </row>
    <row r="839" spans="1:8" s="34" customFormat="1">
      <c r="A839" s="29"/>
      <c r="B839" s="29"/>
      <c r="C839" s="29"/>
      <c r="D839" s="29"/>
      <c r="E839" s="29"/>
      <c r="F839" s="29"/>
      <c r="G839" s="29"/>
      <c r="H839" s="29"/>
    </row>
    <row r="840" spans="1:8" s="34" customFormat="1">
      <c r="A840" s="29"/>
      <c r="B840" s="29"/>
      <c r="C840" s="29"/>
      <c r="D840" s="29"/>
      <c r="E840" s="29"/>
      <c r="F840" s="29"/>
      <c r="G840" s="29"/>
      <c r="H840" s="29"/>
    </row>
    <row r="841" spans="1:8" s="34" customFormat="1">
      <c r="A841" s="29"/>
      <c r="B841" s="29"/>
      <c r="C841" s="29"/>
      <c r="D841" s="29"/>
      <c r="E841" s="29"/>
      <c r="F841" s="29"/>
      <c r="G841" s="29"/>
      <c r="H841" s="29"/>
    </row>
    <row r="842" spans="1:8" s="34" customFormat="1">
      <c r="A842" s="29"/>
      <c r="B842" s="29"/>
      <c r="C842" s="29"/>
      <c r="D842" s="29"/>
      <c r="E842" s="29"/>
      <c r="F842" s="29"/>
      <c r="G842" s="29"/>
      <c r="H842" s="29"/>
    </row>
    <row r="843" spans="1:8" s="34" customFormat="1">
      <c r="A843" s="29"/>
      <c r="B843" s="29"/>
      <c r="C843" s="29"/>
      <c r="D843" s="29"/>
      <c r="E843" s="29"/>
      <c r="F843" s="29"/>
      <c r="G843" s="29"/>
      <c r="H843" s="29"/>
    </row>
    <row r="844" spans="1:8" s="34" customFormat="1">
      <c r="A844" s="29"/>
      <c r="B844" s="29"/>
      <c r="C844" s="29"/>
      <c r="D844" s="29"/>
      <c r="E844" s="29"/>
      <c r="F844" s="29"/>
      <c r="G844" s="29"/>
      <c r="H844" s="29"/>
    </row>
    <row r="845" spans="1:8" s="34" customFormat="1">
      <c r="A845" s="29"/>
      <c r="B845" s="29"/>
      <c r="C845" s="29"/>
      <c r="D845" s="29"/>
      <c r="E845" s="29"/>
      <c r="F845" s="29"/>
      <c r="G845" s="29"/>
      <c r="H845" s="29"/>
    </row>
    <row r="846" spans="1:8" s="34" customFormat="1">
      <c r="A846" s="29"/>
      <c r="B846" s="29"/>
      <c r="C846" s="29"/>
      <c r="D846" s="29"/>
      <c r="E846" s="29"/>
      <c r="F846" s="29"/>
      <c r="G846" s="29"/>
      <c r="H846" s="29"/>
    </row>
    <row r="847" spans="1:8" s="34" customFormat="1">
      <c r="A847" s="29"/>
      <c r="B847" s="29"/>
      <c r="C847" s="29"/>
      <c r="D847" s="29"/>
      <c r="E847" s="29"/>
      <c r="F847" s="29"/>
      <c r="G847" s="29"/>
      <c r="H847" s="29"/>
    </row>
    <row r="848" spans="1:8" s="34" customFormat="1">
      <c r="A848" s="29"/>
      <c r="B848" s="29"/>
      <c r="C848" s="29"/>
      <c r="D848" s="29"/>
      <c r="E848" s="29"/>
      <c r="F848" s="29"/>
      <c r="G848" s="29"/>
      <c r="H848" s="29"/>
    </row>
    <row r="849" spans="1:8" s="34" customFormat="1">
      <c r="A849" s="29"/>
      <c r="B849" s="29"/>
      <c r="C849" s="29"/>
      <c r="D849" s="29"/>
      <c r="E849" s="29"/>
      <c r="F849" s="29"/>
      <c r="G849" s="29"/>
      <c r="H849" s="29"/>
    </row>
    <row r="850" spans="1:8" s="34" customFormat="1">
      <c r="A850" s="29"/>
      <c r="B850" s="29"/>
      <c r="C850" s="29"/>
      <c r="D850" s="29"/>
      <c r="E850" s="29"/>
      <c r="F850" s="29"/>
      <c r="G850" s="29"/>
      <c r="H850" s="29"/>
    </row>
    <row r="851" spans="1:8" s="34" customFormat="1">
      <c r="A851" s="29"/>
      <c r="B851" s="29"/>
      <c r="C851" s="29"/>
      <c r="D851" s="29"/>
      <c r="E851" s="29"/>
      <c r="F851" s="29"/>
      <c r="G851" s="29"/>
      <c r="H851" s="29"/>
    </row>
    <row r="852" spans="1:8" s="34" customFormat="1">
      <c r="A852" s="29"/>
      <c r="B852" s="29"/>
      <c r="C852" s="29"/>
      <c r="D852" s="29"/>
      <c r="E852" s="29"/>
      <c r="F852" s="29"/>
      <c r="G852" s="29"/>
      <c r="H852" s="29"/>
    </row>
    <row r="853" spans="1:8" s="34" customFormat="1">
      <c r="A853" s="29"/>
      <c r="B853" s="29"/>
      <c r="C853" s="29"/>
      <c r="D853" s="29"/>
      <c r="E853" s="29"/>
      <c r="F853" s="29"/>
      <c r="G853" s="29"/>
      <c r="H853" s="29"/>
    </row>
    <row r="854" spans="1:8" s="34" customFormat="1">
      <c r="A854" s="29"/>
      <c r="B854" s="29"/>
      <c r="C854" s="29"/>
      <c r="D854" s="29"/>
      <c r="E854" s="29"/>
      <c r="F854" s="29"/>
      <c r="G854" s="29"/>
      <c r="H854" s="29"/>
    </row>
    <row r="855" spans="1:8" s="34" customFormat="1">
      <c r="A855" s="29"/>
      <c r="B855" s="29"/>
      <c r="C855" s="29"/>
      <c r="D855" s="29"/>
      <c r="E855" s="29"/>
      <c r="F855" s="29"/>
      <c r="G855" s="29"/>
      <c r="H855" s="29"/>
    </row>
    <row r="856" spans="1:8" s="34" customFormat="1">
      <c r="A856" s="29"/>
      <c r="B856" s="29"/>
      <c r="C856" s="29"/>
      <c r="D856" s="29"/>
      <c r="E856" s="29"/>
      <c r="F856" s="29"/>
      <c r="G856" s="29"/>
      <c r="H856" s="29"/>
    </row>
    <row r="857" spans="1:8" s="34" customFormat="1">
      <c r="A857" s="29"/>
      <c r="B857" s="29"/>
      <c r="C857" s="29"/>
      <c r="D857" s="29"/>
      <c r="E857" s="29"/>
      <c r="F857" s="29"/>
      <c r="G857" s="29"/>
      <c r="H857" s="29"/>
    </row>
    <row r="858" spans="1:8" s="34" customFormat="1">
      <c r="A858" s="29"/>
      <c r="B858" s="29"/>
      <c r="C858" s="29"/>
      <c r="D858" s="29"/>
      <c r="E858" s="29"/>
      <c r="F858" s="29"/>
      <c r="G858" s="29"/>
      <c r="H858" s="29"/>
    </row>
    <row r="859" spans="1:8" s="34" customFormat="1">
      <c r="A859" s="29"/>
      <c r="B859" s="29"/>
      <c r="C859" s="29"/>
      <c r="D859" s="29"/>
      <c r="E859" s="29"/>
      <c r="F859" s="29"/>
      <c r="G859" s="29"/>
      <c r="H859" s="29"/>
    </row>
    <row r="860" spans="1:8" s="34" customFormat="1">
      <c r="A860" s="29"/>
      <c r="B860" s="29"/>
      <c r="C860" s="29"/>
      <c r="D860" s="29"/>
      <c r="E860" s="29"/>
      <c r="F860" s="29"/>
      <c r="G860" s="29"/>
      <c r="H860" s="29"/>
    </row>
    <row r="861" spans="1:8" s="34" customFormat="1">
      <c r="A861" s="29"/>
      <c r="B861" s="29"/>
      <c r="C861" s="29"/>
      <c r="D861" s="29"/>
      <c r="E861" s="29"/>
      <c r="F861" s="29"/>
      <c r="G861" s="29"/>
      <c r="H861" s="29"/>
    </row>
    <row r="862" spans="1:8" s="34" customFormat="1">
      <c r="A862" s="29"/>
      <c r="B862" s="29"/>
      <c r="C862" s="29"/>
      <c r="D862" s="29"/>
      <c r="E862" s="29"/>
      <c r="F862" s="29"/>
      <c r="G862" s="29"/>
      <c r="H862" s="29"/>
    </row>
    <row r="863" spans="1:8" s="34" customFormat="1">
      <c r="A863" s="29"/>
      <c r="B863" s="29"/>
      <c r="C863" s="29"/>
      <c r="D863" s="29"/>
      <c r="E863" s="29"/>
      <c r="F863" s="29"/>
      <c r="G863" s="29"/>
      <c r="H863" s="29"/>
    </row>
    <row r="864" spans="1:8" s="34" customFormat="1">
      <c r="A864" s="29"/>
      <c r="B864" s="29"/>
      <c r="C864" s="29"/>
      <c r="D864" s="29"/>
      <c r="E864" s="29"/>
      <c r="F864" s="29"/>
      <c r="G864" s="29"/>
      <c r="H864" s="29"/>
    </row>
    <row r="865" spans="1:8" s="34" customFormat="1">
      <c r="A865" s="29"/>
      <c r="B865" s="29"/>
      <c r="C865" s="29"/>
      <c r="D865" s="29"/>
      <c r="E865" s="29"/>
      <c r="F865" s="29"/>
      <c r="G865" s="29"/>
      <c r="H865" s="29"/>
    </row>
    <row r="866" spans="1:8" s="34" customFormat="1">
      <c r="A866" s="29"/>
      <c r="B866" s="29"/>
      <c r="C866" s="29"/>
      <c r="D866" s="29"/>
      <c r="E866" s="29"/>
      <c r="F866" s="29"/>
      <c r="G866" s="29"/>
      <c r="H866" s="29"/>
    </row>
    <row r="867" spans="1:8" s="34" customFormat="1">
      <c r="A867" s="29"/>
      <c r="B867" s="29"/>
      <c r="C867" s="29"/>
      <c r="D867" s="29"/>
      <c r="E867" s="29"/>
      <c r="F867" s="29"/>
      <c r="G867" s="29"/>
      <c r="H867" s="29"/>
    </row>
    <row r="868" spans="1:8" s="34" customFormat="1">
      <c r="A868" s="29"/>
      <c r="B868" s="29"/>
      <c r="C868" s="29"/>
      <c r="D868" s="29"/>
      <c r="E868" s="29"/>
      <c r="F868" s="29"/>
      <c r="G868" s="29"/>
      <c r="H868" s="29"/>
    </row>
    <row r="869" spans="1:8" s="34" customFormat="1">
      <c r="A869" s="29"/>
      <c r="B869" s="29"/>
      <c r="C869" s="29"/>
      <c r="D869" s="29"/>
      <c r="E869" s="29"/>
      <c r="F869" s="29"/>
      <c r="G869" s="29"/>
      <c r="H869" s="29"/>
    </row>
    <row r="870" spans="1:8" s="34" customFormat="1">
      <c r="A870" s="29"/>
      <c r="B870" s="29"/>
      <c r="C870" s="29"/>
      <c r="D870" s="29"/>
      <c r="E870" s="29"/>
      <c r="F870" s="29"/>
      <c r="G870" s="29"/>
      <c r="H870" s="29"/>
    </row>
    <row r="871" spans="1:8" s="34" customFormat="1">
      <c r="A871" s="29"/>
      <c r="B871" s="29"/>
      <c r="C871" s="29"/>
      <c r="D871" s="29"/>
      <c r="E871" s="29"/>
      <c r="F871" s="29"/>
      <c r="G871" s="29"/>
      <c r="H871" s="29"/>
    </row>
    <row r="872" spans="1:8" s="34" customFormat="1">
      <c r="A872" s="29"/>
      <c r="B872" s="29"/>
      <c r="C872" s="29"/>
      <c r="D872" s="29"/>
      <c r="E872" s="29"/>
      <c r="F872" s="29"/>
      <c r="G872" s="29"/>
      <c r="H872" s="29"/>
    </row>
    <row r="873" spans="1:8" s="34" customFormat="1">
      <c r="A873" s="29"/>
      <c r="B873" s="29"/>
      <c r="C873" s="29"/>
      <c r="D873" s="29"/>
      <c r="E873" s="29"/>
      <c r="F873" s="29"/>
      <c r="G873" s="29"/>
      <c r="H873" s="29"/>
    </row>
    <row r="874" spans="1:8" s="34" customFormat="1">
      <c r="A874" s="29"/>
      <c r="B874" s="29"/>
      <c r="C874" s="29"/>
      <c r="D874" s="29"/>
      <c r="E874" s="29"/>
      <c r="F874" s="29"/>
      <c r="G874" s="29"/>
      <c r="H874" s="29"/>
    </row>
    <row r="875" spans="1:8" s="34" customFormat="1">
      <c r="A875" s="29"/>
      <c r="B875" s="29"/>
      <c r="C875" s="29"/>
      <c r="D875" s="29"/>
      <c r="E875" s="29"/>
      <c r="F875" s="29"/>
      <c r="G875" s="29"/>
      <c r="H875" s="29"/>
    </row>
    <row r="876" spans="1:8" s="34" customFormat="1">
      <c r="A876" s="29"/>
      <c r="B876" s="29"/>
      <c r="C876" s="29"/>
      <c r="D876" s="29"/>
      <c r="E876" s="29"/>
      <c r="F876" s="29"/>
      <c r="G876" s="29"/>
      <c r="H876" s="29"/>
    </row>
    <row r="877" spans="1:8" s="34" customFormat="1">
      <c r="A877" s="29"/>
      <c r="B877" s="29"/>
      <c r="C877" s="29"/>
      <c r="D877" s="29"/>
      <c r="E877" s="29"/>
      <c r="F877" s="29"/>
      <c r="G877" s="29"/>
      <c r="H877" s="29"/>
    </row>
    <row r="878" spans="1:8" s="34" customFormat="1">
      <c r="A878" s="29"/>
      <c r="B878" s="29"/>
      <c r="C878" s="29"/>
      <c r="D878" s="29"/>
      <c r="E878" s="29"/>
      <c r="F878" s="29"/>
      <c r="G878" s="29"/>
      <c r="H878" s="29"/>
    </row>
    <row r="879" spans="1:8" s="34" customFormat="1">
      <c r="A879" s="29"/>
      <c r="B879" s="29"/>
      <c r="C879" s="29"/>
      <c r="D879" s="29"/>
      <c r="E879" s="29"/>
      <c r="F879" s="29"/>
      <c r="G879" s="29"/>
      <c r="H879" s="29"/>
    </row>
    <row r="880" spans="1:8" s="34" customFormat="1">
      <c r="A880" s="29"/>
      <c r="B880" s="29"/>
      <c r="C880" s="29"/>
      <c r="D880" s="29"/>
      <c r="E880" s="29"/>
      <c r="F880" s="29"/>
      <c r="G880" s="29"/>
      <c r="H880" s="29"/>
    </row>
    <row r="881" spans="1:8" s="34" customFormat="1">
      <c r="A881" s="29"/>
      <c r="B881" s="29"/>
      <c r="C881" s="29"/>
      <c r="D881" s="29"/>
      <c r="E881" s="29"/>
      <c r="F881" s="29"/>
      <c r="G881" s="29"/>
      <c r="H881" s="29"/>
    </row>
    <row r="882" spans="1:8" s="34" customFormat="1">
      <c r="A882" s="29"/>
      <c r="B882" s="29"/>
      <c r="C882" s="29"/>
      <c r="D882" s="29"/>
      <c r="E882" s="29"/>
      <c r="F882" s="29"/>
      <c r="G882" s="29"/>
      <c r="H882" s="29"/>
    </row>
    <row r="883" spans="1:8" s="34" customFormat="1">
      <c r="A883" s="29"/>
      <c r="B883" s="29"/>
      <c r="C883" s="29"/>
      <c r="D883" s="29"/>
      <c r="E883" s="29"/>
      <c r="F883" s="29"/>
      <c r="G883" s="29"/>
      <c r="H883" s="29"/>
    </row>
    <row r="884" spans="1:8" s="34" customFormat="1">
      <c r="A884" s="29"/>
      <c r="B884" s="29"/>
      <c r="C884" s="29"/>
      <c r="D884" s="29"/>
      <c r="E884" s="29"/>
      <c r="F884" s="29"/>
      <c r="G884" s="29"/>
      <c r="H884" s="29"/>
    </row>
    <row r="885" spans="1:8" s="34" customFormat="1">
      <c r="A885" s="29"/>
      <c r="B885" s="29"/>
      <c r="C885" s="29"/>
      <c r="D885" s="29"/>
      <c r="E885" s="29"/>
      <c r="F885" s="29"/>
      <c r="G885" s="29"/>
      <c r="H885" s="29"/>
    </row>
    <row r="886" spans="1:8" s="34" customFormat="1">
      <c r="A886" s="29"/>
      <c r="B886" s="29"/>
      <c r="C886" s="29"/>
      <c r="D886" s="29"/>
      <c r="E886" s="29"/>
      <c r="F886" s="29"/>
      <c r="G886" s="29"/>
      <c r="H886" s="29"/>
    </row>
    <row r="887" spans="1:8" s="34" customFormat="1">
      <c r="A887" s="29"/>
      <c r="B887" s="29"/>
      <c r="C887" s="29"/>
      <c r="D887" s="29"/>
      <c r="E887" s="29"/>
      <c r="F887" s="29"/>
      <c r="G887" s="29"/>
      <c r="H887" s="29"/>
    </row>
    <row r="888" spans="1:8" s="34" customFormat="1">
      <c r="A888" s="29"/>
      <c r="B888" s="29"/>
      <c r="C888" s="29"/>
      <c r="D888" s="29"/>
      <c r="E888" s="29"/>
      <c r="F888" s="29"/>
      <c r="G888" s="29"/>
      <c r="H888" s="29"/>
    </row>
    <row r="889" spans="1:8" s="34" customFormat="1">
      <c r="A889" s="29"/>
      <c r="B889" s="29"/>
      <c r="C889" s="29"/>
      <c r="D889" s="29"/>
      <c r="E889" s="29"/>
      <c r="F889" s="29"/>
      <c r="G889" s="29"/>
      <c r="H889" s="29"/>
    </row>
    <row r="890" spans="1:8" s="34" customFormat="1">
      <c r="A890" s="29"/>
      <c r="B890" s="29"/>
      <c r="C890" s="29"/>
      <c r="D890" s="29"/>
      <c r="E890" s="29"/>
      <c r="F890" s="29"/>
      <c r="G890" s="29"/>
      <c r="H890" s="29"/>
    </row>
    <row r="891" spans="1:8" s="34" customFormat="1">
      <c r="A891" s="29"/>
      <c r="B891" s="29"/>
      <c r="C891" s="29"/>
      <c r="D891" s="29"/>
      <c r="E891" s="29"/>
      <c r="F891" s="29"/>
      <c r="G891" s="29"/>
      <c r="H891" s="29"/>
    </row>
    <row r="892" spans="1:8" s="34" customFormat="1">
      <c r="A892" s="29"/>
      <c r="B892" s="29"/>
      <c r="C892" s="29"/>
      <c r="D892" s="29"/>
      <c r="E892" s="29"/>
      <c r="F892" s="29"/>
      <c r="G892" s="29"/>
      <c r="H892" s="29"/>
    </row>
    <row r="893" spans="1:8" s="34" customFormat="1">
      <c r="A893" s="29"/>
      <c r="B893" s="29"/>
      <c r="C893" s="29"/>
      <c r="D893" s="29"/>
      <c r="E893" s="29"/>
      <c r="F893" s="29"/>
      <c r="G893" s="29"/>
      <c r="H893" s="29"/>
    </row>
    <row r="894" spans="1:8" s="34" customFormat="1">
      <c r="A894" s="29"/>
      <c r="B894" s="29"/>
      <c r="C894" s="29"/>
      <c r="D894" s="29"/>
      <c r="E894" s="29"/>
      <c r="F894" s="29"/>
      <c r="G894" s="29"/>
      <c r="H894" s="29"/>
    </row>
    <row r="895" spans="1:8" s="34" customFormat="1">
      <c r="A895" s="29"/>
      <c r="B895" s="29"/>
      <c r="C895" s="29"/>
      <c r="D895" s="29"/>
      <c r="E895" s="29"/>
      <c r="F895" s="29"/>
      <c r="G895" s="29"/>
      <c r="H895" s="29"/>
    </row>
    <row r="896" spans="1:8" s="34" customFormat="1">
      <c r="A896" s="29"/>
      <c r="B896" s="29"/>
      <c r="C896" s="29"/>
      <c r="D896" s="29"/>
      <c r="E896" s="29"/>
      <c r="F896" s="29"/>
      <c r="G896" s="29"/>
      <c r="H896" s="29"/>
    </row>
    <row r="897" spans="1:8" s="34" customFormat="1">
      <c r="A897" s="29"/>
      <c r="B897" s="29"/>
      <c r="C897" s="29"/>
      <c r="D897" s="29"/>
      <c r="E897" s="29"/>
      <c r="F897" s="29"/>
      <c r="G897" s="29"/>
      <c r="H897" s="29"/>
    </row>
    <row r="898" spans="1:8" s="34" customFormat="1">
      <c r="A898" s="29"/>
      <c r="B898" s="29"/>
      <c r="C898" s="29"/>
      <c r="D898" s="29"/>
      <c r="E898" s="29"/>
      <c r="F898" s="29"/>
      <c r="G898" s="29"/>
      <c r="H898" s="29"/>
    </row>
    <row r="899" spans="1:8" s="34" customFormat="1">
      <c r="A899" s="29"/>
      <c r="B899" s="29"/>
      <c r="C899" s="29"/>
      <c r="D899" s="29"/>
      <c r="E899" s="29"/>
      <c r="F899" s="29"/>
      <c r="G899" s="29"/>
      <c r="H899" s="29"/>
    </row>
    <row r="900" spans="1:8" s="34" customFormat="1">
      <c r="A900" s="29"/>
      <c r="B900" s="29"/>
      <c r="C900" s="29"/>
      <c r="D900" s="29"/>
      <c r="E900" s="29"/>
      <c r="F900" s="29"/>
      <c r="G900" s="29"/>
      <c r="H900" s="29"/>
    </row>
    <row r="901" spans="1:8" s="34" customFormat="1">
      <c r="A901" s="29"/>
      <c r="B901" s="29"/>
      <c r="C901" s="29"/>
      <c r="D901" s="29"/>
      <c r="E901" s="29"/>
      <c r="F901" s="29"/>
      <c r="G901" s="29"/>
      <c r="H901" s="29"/>
    </row>
    <row r="902" spans="1:8" s="34" customFormat="1">
      <c r="A902" s="29"/>
      <c r="B902" s="29"/>
      <c r="C902" s="29"/>
      <c r="D902" s="29"/>
      <c r="E902" s="29"/>
      <c r="F902" s="29"/>
      <c r="G902" s="29"/>
      <c r="H902" s="29"/>
    </row>
    <row r="903" spans="1:8" s="34" customFormat="1">
      <c r="A903" s="29"/>
      <c r="B903" s="29"/>
      <c r="C903" s="29"/>
      <c r="D903" s="29"/>
      <c r="E903" s="29"/>
      <c r="F903" s="29"/>
      <c r="G903" s="29"/>
      <c r="H903" s="29"/>
    </row>
    <row r="904" spans="1:8" s="34" customFormat="1">
      <c r="A904" s="29"/>
      <c r="B904" s="29"/>
      <c r="C904" s="29"/>
      <c r="D904" s="29"/>
      <c r="E904" s="29"/>
      <c r="F904" s="29"/>
      <c r="G904" s="29"/>
      <c r="H904" s="29"/>
    </row>
    <row r="905" spans="1:8" s="34" customFormat="1">
      <c r="A905" s="29"/>
      <c r="B905" s="29"/>
      <c r="C905" s="29"/>
      <c r="D905" s="29"/>
      <c r="E905" s="29"/>
      <c r="F905" s="29"/>
      <c r="G905" s="29"/>
      <c r="H905" s="29"/>
    </row>
    <row r="906" spans="1:8" s="34" customFormat="1">
      <c r="A906" s="29"/>
      <c r="B906" s="29"/>
      <c r="C906" s="29"/>
      <c r="D906" s="29"/>
      <c r="E906" s="29"/>
      <c r="F906" s="29"/>
      <c r="G906" s="29"/>
      <c r="H906" s="29"/>
    </row>
    <row r="907" spans="1:8" s="34" customFormat="1">
      <c r="A907" s="29"/>
      <c r="B907" s="29"/>
      <c r="C907" s="29"/>
      <c r="D907" s="29"/>
      <c r="E907" s="29"/>
      <c r="F907" s="29"/>
      <c r="G907" s="29"/>
      <c r="H907" s="29"/>
    </row>
    <row r="908" spans="1:8" s="34" customFormat="1">
      <c r="A908" s="29"/>
      <c r="B908" s="29"/>
      <c r="C908" s="29"/>
      <c r="D908" s="29"/>
      <c r="E908" s="29"/>
      <c r="F908" s="29"/>
      <c r="G908" s="29"/>
      <c r="H908" s="29"/>
    </row>
    <row r="909" spans="1:8" s="34" customFormat="1">
      <c r="A909" s="29"/>
      <c r="B909" s="29"/>
      <c r="C909" s="29"/>
      <c r="D909" s="29"/>
      <c r="E909" s="29"/>
      <c r="F909" s="29"/>
      <c r="G909" s="29"/>
      <c r="H909" s="29"/>
    </row>
    <row r="910" spans="1:8" s="34" customFormat="1">
      <c r="A910" s="29"/>
      <c r="B910" s="29"/>
      <c r="C910" s="29"/>
      <c r="D910" s="29"/>
      <c r="E910" s="29"/>
      <c r="F910" s="29"/>
      <c r="G910" s="29"/>
      <c r="H910" s="29"/>
    </row>
    <row r="911" spans="1:8" s="34" customFormat="1">
      <c r="A911" s="29"/>
      <c r="B911" s="29"/>
      <c r="C911" s="29"/>
      <c r="D911" s="29"/>
      <c r="E911" s="29"/>
      <c r="F911" s="29"/>
      <c r="G911" s="29"/>
      <c r="H911" s="29"/>
    </row>
    <row r="912" spans="1:8" s="34" customFormat="1">
      <c r="A912" s="29"/>
      <c r="B912" s="29"/>
      <c r="C912" s="29"/>
      <c r="D912" s="29"/>
      <c r="E912" s="29"/>
      <c r="F912" s="29"/>
      <c r="G912" s="29"/>
      <c r="H912" s="29"/>
    </row>
    <row r="913" spans="1:8" s="34" customFormat="1">
      <c r="A913" s="29"/>
      <c r="B913" s="29"/>
      <c r="C913" s="29"/>
      <c r="D913" s="29"/>
      <c r="E913" s="29"/>
      <c r="F913" s="29"/>
      <c r="G913" s="29"/>
      <c r="H913" s="29"/>
    </row>
    <row r="914" spans="1:8" s="34" customFormat="1">
      <c r="A914" s="29"/>
      <c r="B914" s="29"/>
      <c r="C914" s="29"/>
      <c r="D914" s="29"/>
      <c r="E914" s="29"/>
      <c r="F914" s="29"/>
      <c r="G914" s="29"/>
      <c r="H914" s="29"/>
    </row>
    <row r="915" spans="1:8" s="34" customFormat="1">
      <c r="A915" s="29"/>
      <c r="B915" s="29"/>
      <c r="C915" s="29"/>
      <c r="D915" s="29"/>
      <c r="E915" s="29"/>
      <c r="F915" s="29"/>
      <c r="G915" s="29"/>
      <c r="H915" s="29"/>
    </row>
    <row r="916" spans="1:8" s="34" customFormat="1">
      <c r="A916" s="29"/>
      <c r="B916" s="29"/>
      <c r="C916" s="29"/>
      <c r="D916" s="29"/>
      <c r="E916" s="29"/>
      <c r="F916" s="29"/>
      <c r="G916" s="29"/>
      <c r="H916" s="29"/>
    </row>
    <row r="917" spans="1:8" s="34" customFormat="1">
      <c r="A917" s="29"/>
      <c r="B917" s="29"/>
      <c r="C917" s="29"/>
      <c r="D917" s="29"/>
      <c r="E917" s="29"/>
      <c r="F917" s="29"/>
      <c r="G917" s="29"/>
      <c r="H917" s="29"/>
    </row>
    <row r="918" spans="1:8" s="34" customFormat="1">
      <c r="A918" s="29"/>
      <c r="B918" s="29"/>
      <c r="C918" s="29"/>
      <c r="D918" s="29"/>
      <c r="E918" s="29"/>
      <c r="F918" s="29"/>
      <c r="G918" s="29"/>
      <c r="H918" s="29"/>
    </row>
    <row r="919" spans="1:8" s="34" customFormat="1">
      <c r="A919" s="29"/>
      <c r="B919" s="29"/>
      <c r="C919" s="29"/>
      <c r="D919" s="29"/>
      <c r="E919" s="29"/>
      <c r="F919" s="29"/>
      <c r="G919" s="29"/>
      <c r="H919" s="29"/>
    </row>
    <row r="920" spans="1:8" s="34" customFormat="1">
      <c r="A920" s="29"/>
      <c r="B920" s="29"/>
      <c r="C920" s="29"/>
      <c r="D920" s="29"/>
      <c r="E920" s="29"/>
      <c r="F920" s="29"/>
      <c r="G920" s="29"/>
      <c r="H920" s="29"/>
    </row>
    <row r="921" spans="1:8" s="34" customFormat="1">
      <c r="A921" s="29"/>
      <c r="B921" s="29"/>
      <c r="C921" s="29"/>
      <c r="D921" s="29"/>
      <c r="E921" s="29"/>
      <c r="F921" s="29"/>
      <c r="G921" s="29"/>
      <c r="H921" s="29"/>
    </row>
    <row r="922" spans="1:8" s="34" customFormat="1">
      <c r="A922" s="29"/>
      <c r="B922" s="29"/>
      <c r="C922" s="29"/>
      <c r="D922" s="29"/>
      <c r="E922" s="29"/>
      <c r="F922" s="29"/>
      <c r="G922" s="29"/>
      <c r="H922" s="29"/>
    </row>
    <row r="923" spans="1:8" s="34" customFormat="1">
      <c r="A923" s="29"/>
      <c r="B923" s="29"/>
      <c r="C923" s="29"/>
      <c r="D923" s="29"/>
      <c r="E923" s="29"/>
      <c r="F923" s="29"/>
      <c r="G923" s="29"/>
      <c r="H923" s="29"/>
    </row>
    <row r="924" spans="1:8" s="34" customFormat="1">
      <c r="A924" s="29"/>
      <c r="B924" s="29"/>
      <c r="C924" s="29"/>
      <c r="D924" s="29"/>
      <c r="E924" s="29"/>
      <c r="F924" s="29"/>
      <c r="G924" s="29"/>
      <c r="H924" s="29"/>
    </row>
    <row r="925" spans="1:8" s="34" customFormat="1">
      <c r="A925" s="29"/>
      <c r="B925" s="29"/>
      <c r="C925" s="29"/>
      <c r="D925" s="29"/>
      <c r="E925" s="29"/>
      <c r="F925" s="29"/>
      <c r="G925" s="29"/>
      <c r="H925" s="29"/>
    </row>
    <row r="926" spans="1:8" s="34" customFormat="1">
      <c r="A926" s="29"/>
      <c r="B926" s="29"/>
      <c r="C926" s="29"/>
      <c r="D926" s="29"/>
      <c r="E926" s="29"/>
      <c r="F926" s="29"/>
      <c r="G926" s="29"/>
      <c r="H926" s="29"/>
    </row>
    <row r="927" spans="1:8" s="34" customFormat="1">
      <c r="A927" s="29"/>
      <c r="B927" s="29"/>
      <c r="C927" s="29"/>
      <c r="D927" s="29"/>
      <c r="E927" s="29"/>
      <c r="F927" s="29"/>
      <c r="G927" s="29"/>
      <c r="H927" s="29"/>
    </row>
    <row r="928" spans="1:8" s="34" customFormat="1">
      <c r="A928" s="29"/>
      <c r="B928" s="29"/>
      <c r="C928" s="29"/>
      <c r="D928" s="29"/>
      <c r="E928" s="29"/>
      <c r="F928" s="29"/>
      <c r="G928" s="29"/>
      <c r="H928" s="29"/>
    </row>
    <row r="929" spans="1:8" s="34" customFormat="1">
      <c r="A929" s="29"/>
      <c r="B929" s="29"/>
      <c r="C929" s="29"/>
      <c r="D929" s="29"/>
      <c r="E929" s="29"/>
      <c r="F929" s="29"/>
      <c r="G929" s="29"/>
      <c r="H929" s="29"/>
    </row>
    <row r="930" spans="1:8" s="34" customFormat="1">
      <c r="A930" s="29"/>
      <c r="B930" s="29"/>
      <c r="C930" s="29"/>
      <c r="D930" s="29"/>
      <c r="E930" s="29"/>
      <c r="F930" s="29"/>
      <c r="G930" s="29"/>
      <c r="H930" s="29"/>
    </row>
    <row r="931" spans="1:8" s="34" customFormat="1">
      <c r="A931" s="29"/>
      <c r="B931" s="29"/>
      <c r="C931" s="29"/>
      <c r="D931" s="29"/>
      <c r="E931" s="29"/>
      <c r="F931" s="29"/>
      <c r="G931" s="29"/>
      <c r="H931" s="29"/>
    </row>
    <row r="932" spans="1:8" s="34" customFormat="1">
      <c r="A932" s="29"/>
      <c r="B932" s="29"/>
      <c r="C932" s="29"/>
      <c r="D932" s="29"/>
      <c r="E932" s="29"/>
      <c r="F932" s="29"/>
      <c r="G932" s="29"/>
      <c r="H932" s="29"/>
    </row>
    <row r="933" spans="1:8" s="34" customFormat="1">
      <c r="A933" s="29"/>
      <c r="B933" s="29"/>
      <c r="C933" s="29"/>
      <c r="D933" s="29"/>
      <c r="E933" s="29"/>
      <c r="F933" s="29"/>
      <c r="G933" s="29"/>
      <c r="H933" s="29"/>
    </row>
    <row r="934" spans="1:8" s="34" customFormat="1">
      <c r="A934" s="29"/>
      <c r="B934" s="29"/>
      <c r="C934" s="29"/>
      <c r="D934" s="29"/>
      <c r="E934" s="29"/>
      <c r="F934" s="29"/>
      <c r="G934" s="29"/>
      <c r="H934" s="29"/>
    </row>
    <row r="935" spans="1:8" s="34" customFormat="1">
      <c r="A935" s="29"/>
      <c r="B935" s="29"/>
      <c r="C935" s="29"/>
      <c r="D935" s="29"/>
      <c r="E935" s="29"/>
      <c r="F935" s="29"/>
      <c r="G935" s="29"/>
      <c r="H935" s="29"/>
    </row>
    <row r="936" spans="1:8" s="34" customFormat="1">
      <c r="A936" s="29"/>
      <c r="B936" s="29"/>
      <c r="C936" s="29"/>
      <c r="D936" s="29"/>
      <c r="E936" s="29"/>
      <c r="F936" s="29"/>
      <c r="G936" s="29"/>
      <c r="H936" s="29"/>
    </row>
    <row r="937" spans="1:8" s="34" customFormat="1">
      <c r="A937" s="29"/>
      <c r="B937" s="29"/>
      <c r="C937" s="29"/>
      <c r="D937" s="29"/>
      <c r="E937" s="29"/>
      <c r="F937" s="29"/>
      <c r="G937" s="29"/>
      <c r="H937" s="29"/>
    </row>
    <row r="938" spans="1:8" s="34" customFormat="1">
      <c r="A938" s="29"/>
      <c r="B938" s="29"/>
      <c r="C938" s="29"/>
      <c r="D938" s="29"/>
      <c r="E938" s="29"/>
      <c r="F938" s="29"/>
      <c r="G938" s="29"/>
      <c r="H938" s="29"/>
    </row>
    <row r="939" spans="1:8" s="34" customFormat="1">
      <c r="A939" s="29"/>
      <c r="B939" s="29"/>
      <c r="C939" s="29"/>
      <c r="D939" s="29"/>
      <c r="E939" s="29"/>
      <c r="F939" s="29"/>
      <c r="G939" s="29"/>
      <c r="H939" s="29"/>
    </row>
    <row r="940" spans="1:8" s="34" customFormat="1">
      <c r="A940" s="29"/>
      <c r="B940" s="29"/>
      <c r="C940" s="29"/>
      <c r="D940" s="29"/>
      <c r="E940" s="29"/>
      <c r="F940" s="29"/>
      <c r="G940" s="29"/>
      <c r="H940" s="29"/>
    </row>
    <row r="941" spans="1:8" s="34" customFormat="1">
      <c r="A941" s="29"/>
      <c r="B941" s="29"/>
      <c r="C941" s="29"/>
      <c r="D941" s="29"/>
      <c r="E941" s="29"/>
      <c r="F941" s="29"/>
      <c r="G941" s="29"/>
      <c r="H941" s="29"/>
    </row>
    <row r="942" spans="1:8" s="34" customFormat="1">
      <c r="A942" s="29"/>
      <c r="B942" s="29"/>
      <c r="C942" s="29"/>
      <c r="D942" s="29"/>
      <c r="E942" s="29"/>
      <c r="F942" s="29"/>
      <c r="G942" s="29"/>
      <c r="H942" s="29"/>
    </row>
    <row r="943" spans="1:8" s="34" customFormat="1">
      <c r="A943" s="29"/>
      <c r="B943" s="29"/>
      <c r="C943" s="29"/>
      <c r="D943" s="29"/>
      <c r="E943" s="29"/>
      <c r="F943" s="29"/>
      <c r="G943" s="29"/>
      <c r="H943" s="29"/>
    </row>
    <row r="944" spans="1:8" s="34" customFormat="1">
      <c r="A944" s="29"/>
      <c r="B944" s="29"/>
      <c r="C944" s="29"/>
      <c r="D944" s="29"/>
      <c r="E944" s="29"/>
      <c r="F944" s="29"/>
      <c r="G944" s="29"/>
      <c r="H944" s="29"/>
    </row>
    <row r="945" spans="1:8" s="34" customFormat="1">
      <c r="A945" s="29"/>
      <c r="B945" s="29"/>
      <c r="C945" s="29"/>
      <c r="D945" s="29"/>
      <c r="E945" s="29"/>
      <c r="F945" s="29"/>
      <c r="G945" s="29"/>
      <c r="H945" s="29"/>
    </row>
    <row r="946" spans="1:8" s="34" customFormat="1">
      <c r="A946" s="29"/>
      <c r="B946" s="29"/>
      <c r="C946" s="29"/>
      <c r="D946" s="29"/>
      <c r="E946" s="29"/>
      <c r="F946" s="29"/>
      <c r="G946" s="29"/>
      <c r="H946" s="29"/>
    </row>
    <row r="947" spans="1:8" s="34" customFormat="1">
      <c r="A947" s="29"/>
      <c r="B947" s="29"/>
      <c r="C947" s="29"/>
      <c r="D947" s="29"/>
      <c r="E947" s="29"/>
      <c r="F947" s="29"/>
      <c r="G947" s="29"/>
      <c r="H947" s="29"/>
    </row>
    <row r="948" spans="1:8" s="34" customFormat="1">
      <c r="A948" s="29"/>
      <c r="B948" s="29"/>
      <c r="C948" s="29"/>
      <c r="D948" s="29"/>
      <c r="E948" s="29"/>
      <c r="F948" s="29"/>
      <c r="G948" s="29"/>
      <c r="H948" s="29"/>
    </row>
    <row r="949" spans="1:8" s="34" customFormat="1">
      <c r="A949" s="29"/>
      <c r="B949" s="29"/>
      <c r="C949" s="29"/>
      <c r="D949" s="29"/>
      <c r="E949" s="29"/>
      <c r="F949" s="29"/>
      <c r="G949" s="29"/>
      <c r="H949" s="29"/>
    </row>
    <row r="950" spans="1:8" s="34" customFormat="1">
      <c r="A950" s="29"/>
      <c r="B950" s="29"/>
      <c r="C950" s="29"/>
      <c r="D950" s="29"/>
      <c r="E950" s="29"/>
      <c r="F950" s="29"/>
      <c r="G950" s="29"/>
      <c r="H950" s="29"/>
    </row>
    <row r="951" spans="1:8" s="34" customFormat="1">
      <c r="A951" s="29"/>
      <c r="B951" s="29"/>
      <c r="C951" s="29"/>
      <c r="D951" s="29"/>
      <c r="E951" s="29"/>
      <c r="F951" s="29"/>
      <c r="G951" s="29"/>
      <c r="H951" s="29"/>
    </row>
    <row r="952" spans="1:8" s="34" customFormat="1">
      <c r="A952" s="29"/>
      <c r="B952" s="29"/>
      <c r="C952" s="29"/>
      <c r="D952" s="29"/>
      <c r="E952" s="29"/>
      <c r="F952" s="29"/>
      <c r="G952" s="29"/>
      <c r="H952" s="29"/>
    </row>
    <row r="953" spans="1:8" s="34" customFormat="1">
      <c r="A953" s="29"/>
      <c r="B953" s="29"/>
      <c r="C953" s="29"/>
      <c r="D953" s="29"/>
      <c r="E953" s="29"/>
      <c r="F953" s="29"/>
      <c r="G953" s="29"/>
      <c r="H953" s="29"/>
    </row>
    <row r="954" spans="1:8" s="34" customFormat="1">
      <c r="A954" s="29"/>
      <c r="B954" s="29"/>
      <c r="C954" s="29"/>
      <c r="D954" s="29"/>
      <c r="E954" s="29"/>
      <c r="F954" s="29"/>
      <c r="G954" s="29"/>
      <c r="H954" s="29"/>
    </row>
    <row r="955" spans="1:8" s="34" customFormat="1">
      <c r="A955" s="29"/>
      <c r="B955" s="29"/>
      <c r="C955" s="29"/>
      <c r="D955" s="29"/>
      <c r="E955" s="29"/>
      <c r="F955" s="29"/>
      <c r="G955" s="29"/>
      <c r="H955" s="29"/>
    </row>
    <row r="956" spans="1:8" s="34" customFormat="1">
      <c r="A956" s="29"/>
      <c r="B956" s="29"/>
      <c r="C956" s="29"/>
      <c r="D956" s="29"/>
      <c r="E956" s="29"/>
      <c r="F956" s="29"/>
      <c r="G956" s="29"/>
      <c r="H956" s="29"/>
    </row>
    <row r="957" spans="1:8" s="34" customFormat="1">
      <c r="A957" s="29"/>
      <c r="B957" s="29"/>
      <c r="C957" s="29"/>
      <c r="D957" s="29"/>
      <c r="E957" s="29"/>
      <c r="F957" s="29"/>
      <c r="G957" s="29"/>
      <c r="H957" s="29"/>
    </row>
    <row r="958" spans="1:8" s="34" customFormat="1">
      <c r="A958" s="29"/>
      <c r="B958" s="29"/>
      <c r="C958" s="29"/>
      <c r="D958" s="29"/>
      <c r="E958" s="29"/>
      <c r="F958" s="29"/>
      <c r="G958" s="29"/>
      <c r="H958" s="29"/>
    </row>
    <row r="959" spans="1:8" s="34" customFormat="1">
      <c r="A959" s="29"/>
      <c r="B959" s="29"/>
      <c r="C959" s="29"/>
      <c r="D959" s="29"/>
      <c r="E959" s="29"/>
      <c r="F959" s="29"/>
      <c r="G959" s="29"/>
      <c r="H959" s="29"/>
    </row>
    <row r="960" spans="1:8" s="34" customFormat="1">
      <c r="A960" s="29"/>
      <c r="B960" s="29"/>
      <c r="C960" s="29"/>
      <c r="D960" s="29"/>
      <c r="E960" s="29"/>
      <c r="F960" s="29"/>
      <c r="G960" s="29"/>
      <c r="H960" s="29"/>
    </row>
    <row r="961" spans="1:8" s="34" customFormat="1">
      <c r="A961" s="29"/>
      <c r="B961" s="29"/>
      <c r="C961" s="29"/>
      <c r="D961" s="29"/>
      <c r="E961" s="29"/>
      <c r="F961" s="29"/>
      <c r="G961" s="29"/>
      <c r="H961" s="29"/>
    </row>
    <row r="962" spans="1:8" s="34" customFormat="1">
      <c r="A962" s="29"/>
      <c r="B962" s="29"/>
      <c r="C962" s="29"/>
      <c r="D962" s="29"/>
      <c r="E962" s="29"/>
      <c r="F962" s="29"/>
      <c r="G962" s="29"/>
      <c r="H962" s="29"/>
    </row>
    <row r="963" spans="1:8" s="34" customFormat="1">
      <c r="A963" s="29"/>
      <c r="B963" s="29"/>
      <c r="C963" s="29"/>
      <c r="D963" s="29"/>
      <c r="E963" s="29"/>
      <c r="F963" s="29"/>
      <c r="G963" s="29"/>
      <c r="H963" s="29"/>
    </row>
    <row r="964" spans="1:8" s="34" customFormat="1">
      <c r="A964" s="29"/>
      <c r="B964" s="29"/>
      <c r="C964" s="29"/>
      <c r="D964" s="29"/>
      <c r="E964" s="29"/>
      <c r="F964" s="29"/>
      <c r="G964" s="29"/>
      <c r="H964" s="29"/>
    </row>
    <row r="965" spans="1:8" s="34" customFormat="1">
      <c r="A965" s="29"/>
      <c r="B965" s="29"/>
      <c r="C965" s="29"/>
      <c r="D965" s="29"/>
      <c r="E965" s="29"/>
      <c r="F965" s="29"/>
      <c r="G965" s="29"/>
      <c r="H965" s="29"/>
    </row>
    <row r="966" spans="1:8" s="34" customFormat="1">
      <c r="A966" s="29"/>
      <c r="B966" s="29"/>
      <c r="C966" s="29"/>
      <c r="D966" s="29"/>
      <c r="E966" s="29"/>
      <c r="F966" s="29"/>
      <c r="G966" s="29"/>
      <c r="H966" s="29"/>
    </row>
    <row r="967" spans="1:8" s="34" customFormat="1">
      <c r="A967" s="29"/>
      <c r="B967" s="29"/>
      <c r="C967" s="29"/>
      <c r="D967" s="29"/>
      <c r="E967" s="29"/>
      <c r="F967" s="29"/>
      <c r="G967" s="29"/>
      <c r="H967" s="29"/>
    </row>
    <row r="968" spans="1:8" s="34" customFormat="1">
      <c r="A968" s="29"/>
      <c r="B968" s="29"/>
      <c r="C968" s="29"/>
      <c r="D968" s="29"/>
      <c r="E968" s="29"/>
      <c r="F968" s="29"/>
      <c r="G968" s="29"/>
      <c r="H968" s="29"/>
    </row>
    <row r="969" spans="1:8" s="34" customFormat="1">
      <c r="A969" s="29"/>
      <c r="B969" s="29"/>
      <c r="C969" s="29"/>
      <c r="D969" s="29"/>
      <c r="E969" s="29"/>
      <c r="F969" s="29"/>
      <c r="G969" s="29"/>
      <c r="H969" s="29"/>
    </row>
    <row r="970" spans="1:8" s="34" customFormat="1">
      <c r="A970" s="29"/>
      <c r="B970" s="29"/>
      <c r="C970" s="29"/>
      <c r="D970" s="29"/>
      <c r="E970" s="29"/>
      <c r="F970" s="29"/>
      <c r="G970" s="29"/>
      <c r="H970" s="29"/>
    </row>
    <row r="971" spans="1:8" s="34" customFormat="1">
      <c r="A971" s="29"/>
      <c r="B971" s="29"/>
      <c r="C971" s="29"/>
      <c r="D971" s="29"/>
      <c r="E971" s="29"/>
      <c r="F971" s="29"/>
      <c r="G971" s="29"/>
      <c r="H971" s="29"/>
    </row>
    <row r="972" spans="1:8" s="34" customFormat="1">
      <c r="A972" s="29"/>
      <c r="B972" s="29"/>
      <c r="C972" s="29"/>
      <c r="D972" s="29"/>
      <c r="E972" s="29"/>
      <c r="F972" s="29"/>
      <c r="G972" s="29"/>
      <c r="H972" s="29"/>
    </row>
    <row r="973" spans="1:8" s="34" customFormat="1">
      <c r="A973" s="29"/>
      <c r="B973" s="29"/>
      <c r="C973" s="29"/>
      <c r="D973" s="29"/>
      <c r="E973" s="29"/>
      <c r="F973" s="29"/>
      <c r="G973" s="29"/>
      <c r="H973" s="29"/>
    </row>
    <row r="974" spans="1:8" s="34" customFormat="1">
      <c r="A974" s="29"/>
      <c r="B974" s="29"/>
      <c r="C974" s="29"/>
      <c r="D974" s="29"/>
      <c r="E974" s="29"/>
      <c r="F974" s="29"/>
      <c r="G974" s="29"/>
      <c r="H974" s="29"/>
    </row>
    <row r="975" spans="1:8" s="34" customFormat="1">
      <c r="A975" s="29"/>
      <c r="B975" s="29"/>
      <c r="C975" s="29"/>
      <c r="D975" s="29"/>
      <c r="E975" s="29"/>
      <c r="F975" s="29"/>
      <c r="G975" s="29"/>
      <c r="H975" s="29"/>
    </row>
    <row r="976" spans="1:8" s="34" customFormat="1">
      <c r="A976" s="29"/>
      <c r="B976" s="29"/>
      <c r="C976" s="29"/>
      <c r="D976" s="29"/>
      <c r="E976" s="29"/>
      <c r="F976" s="29"/>
      <c r="G976" s="29"/>
      <c r="H976" s="29"/>
    </row>
    <row r="977" spans="1:8" s="34" customFormat="1">
      <c r="A977" s="29"/>
      <c r="B977" s="29"/>
      <c r="C977" s="29"/>
      <c r="D977" s="29"/>
      <c r="E977" s="29"/>
      <c r="F977" s="29"/>
      <c r="G977" s="29"/>
      <c r="H977" s="29"/>
    </row>
    <row r="978" spans="1:8" s="34" customFormat="1">
      <c r="A978" s="29"/>
      <c r="B978" s="29"/>
      <c r="C978" s="29"/>
      <c r="D978" s="29"/>
      <c r="E978" s="29"/>
      <c r="F978" s="29"/>
      <c r="G978" s="29"/>
      <c r="H978" s="29"/>
    </row>
    <row r="979" spans="1:8" s="34" customFormat="1">
      <c r="A979" s="29"/>
      <c r="B979" s="29"/>
      <c r="C979" s="29"/>
      <c r="D979" s="29"/>
      <c r="E979" s="29"/>
      <c r="F979" s="29"/>
      <c r="G979" s="29"/>
      <c r="H979" s="29"/>
    </row>
    <row r="980" spans="1:8" s="34" customFormat="1">
      <c r="A980" s="29"/>
      <c r="B980" s="29"/>
      <c r="C980" s="29"/>
      <c r="D980" s="29"/>
      <c r="E980" s="29"/>
      <c r="F980" s="29"/>
      <c r="G980" s="29"/>
      <c r="H980" s="29"/>
    </row>
    <row r="981" spans="1:8" s="34" customFormat="1">
      <c r="A981" s="29"/>
      <c r="B981" s="29"/>
      <c r="C981" s="29"/>
      <c r="D981" s="29"/>
      <c r="E981" s="29"/>
      <c r="F981" s="29"/>
      <c r="G981" s="29"/>
      <c r="H981" s="29"/>
    </row>
    <row r="982" spans="1:8" s="34" customFormat="1">
      <c r="A982" s="29"/>
      <c r="B982" s="29"/>
      <c r="C982" s="29"/>
      <c r="D982" s="29"/>
      <c r="E982" s="29"/>
      <c r="F982" s="29"/>
      <c r="G982" s="29"/>
      <c r="H982" s="29"/>
    </row>
    <row r="983" spans="1:8" s="34" customFormat="1">
      <c r="A983" s="29"/>
      <c r="B983" s="29"/>
      <c r="C983" s="29"/>
      <c r="D983" s="29"/>
      <c r="E983" s="29"/>
      <c r="F983" s="29"/>
      <c r="G983" s="29"/>
      <c r="H983" s="29"/>
    </row>
    <row r="984" spans="1:8" s="34" customFormat="1">
      <c r="A984" s="29"/>
      <c r="B984" s="29"/>
      <c r="C984" s="29"/>
      <c r="D984" s="29"/>
      <c r="E984" s="29"/>
      <c r="F984" s="29"/>
      <c r="G984" s="29"/>
      <c r="H984" s="29"/>
    </row>
    <row r="985" spans="1:8" s="34" customFormat="1">
      <c r="A985" s="29"/>
      <c r="B985" s="29"/>
      <c r="C985" s="29"/>
      <c r="D985" s="29"/>
      <c r="E985" s="29"/>
      <c r="F985" s="29"/>
      <c r="G985" s="29"/>
      <c r="H985" s="29"/>
    </row>
    <row r="986" spans="1:8" s="34" customFormat="1">
      <c r="A986" s="29"/>
      <c r="B986" s="29"/>
      <c r="C986" s="29"/>
      <c r="D986" s="29"/>
      <c r="E986" s="29"/>
      <c r="F986" s="29"/>
      <c r="G986" s="29"/>
      <c r="H986" s="29"/>
    </row>
    <row r="987" spans="1:8" s="34" customFormat="1">
      <c r="A987" s="29"/>
      <c r="B987" s="29"/>
      <c r="C987" s="29"/>
      <c r="D987" s="29"/>
      <c r="E987" s="29"/>
      <c r="F987" s="29"/>
      <c r="G987" s="29"/>
      <c r="H987" s="29"/>
    </row>
    <row r="988" spans="1:8" s="34" customFormat="1">
      <c r="A988" s="29"/>
      <c r="B988" s="29"/>
      <c r="C988" s="29"/>
      <c r="D988" s="29"/>
      <c r="E988" s="29"/>
      <c r="F988" s="29"/>
      <c r="G988" s="29"/>
      <c r="H988" s="29"/>
    </row>
    <row r="989" spans="1:8" s="34" customFormat="1">
      <c r="A989" s="29"/>
      <c r="B989" s="29"/>
      <c r="C989" s="29"/>
      <c r="D989" s="29"/>
      <c r="E989" s="29"/>
      <c r="F989" s="29"/>
      <c r="G989" s="29"/>
      <c r="H989" s="29"/>
    </row>
    <row r="990" spans="1:8" s="34" customFormat="1">
      <c r="A990" s="29"/>
      <c r="B990" s="29"/>
      <c r="C990" s="29"/>
      <c r="D990" s="29"/>
      <c r="E990" s="29"/>
      <c r="F990" s="29"/>
      <c r="G990" s="29"/>
      <c r="H990" s="29"/>
    </row>
    <row r="991" spans="1:8" s="34" customFormat="1">
      <c r="A991" s="29"/>
      <c r="B991" s="29"/>
      <c r="C991" s="29"/>
      <c r="D991" s="29"/>
      <c r="E991" s="29"/>
      <c r="F991" s="29"/>
      <c r="G991" s="29"/>
      <c r="H991" s="29"/>
    </row>
    <row r="992" spans="1:8" s="34" customFormat="1">
      <c r="A992" s="29"/>
      <c r="B992" s="29"/>
      <c r="C992" s="29"/>
      <c r="D992" s="29"/>
      <c r="E992" s="29"/>
      <c r="F992" s="29"/>
      <c r="G992" s="29"/>
      <c r="H992" s="29"/>
    </row>
    <row r="993" spans="1:8" s="34" customFormat="1">
      <c r="A993" s="29"/>
      <c r="B993" s="29"/>
      <c r="C993" s="29"/>
      <c r="D993" s="29"/>
      <c r="E993" s="29"/>
      <c r="F993" s="29"/>
      <c r="G993" s="29"/>
      <c r="H993" s="29"/>
    </row>
    <row r="994" spans="1:8" s="34" customFormat="1">
      <c r="A994" s="29"/>
      <c r="B994" s="29"/>
      <c r="C994" s="29"/>
      <c r="D994" s="29"/>
      <c r="E994" s="29"/>
      <c r="F994" s="29"/>
      <c r="G994" s="29"/>
      <c r="H994" s="29"/>
    </row>
    <row r="995" spans="1:8" s="34" customFormat="1">
      <c r="A995" s="29"/>
      <c r="B995" s="29"/>
      <c r="C995" s="29"/>
      <c r="D995" s="29"/>
      <c r="E995" s="29"/>
      <c r="F995" s="29"/>
      <c r="G995" s="29"/>
      <c r="H995" s="29"/>
    </row>
    <row r="996" spans="1:8" s="34" customFormat="1">
      <c r="A996" s="29"/>
      <c r="B996" s="29"/>
      <c r="C996" s="29"/>
      <c r="D996" s="29"/>
      <c r="E996" s="29"/>
      <c r="F996" s="29"/>
      <c r="G996" s="29"/>
      <c r="H996" s="29"/>
    </row>
    <row r="997" spans="1:8" s="34" customFormat="1">
      <c r="A997" s="29"/>
      <c r="B997" s="29"/>
      <c r="C997" s="29"/>
      <c r="D997" s="29"/>
      <c r="E997" s="29"/>
      <c r="F997" s="29"/>
      <c r="G997" s="29"/>
      <c r="H997" s="29"/>
    </row>
    <row r="998" spans="1:8" s="34" customFormat="1">
      <c r="A998" s="29"/>
      <c r="B998" s="29"/>
      <c r="C998" s="29"/>
      <c r="D998" s="29"/>
      <c r="E998" s="29"/>
      <c r="F998" s="29"/>
      <c r="G998" s="29"/>
      <c r="H998" s="29"/>
    </row>
    <row r="999" spans="1:8" s="34" customFormat="1">
      <c r="A999" s="29"/>
      <c r="B999" s="29"/>
      <c r="C999" s="29"/>
      <c r="D999" s="29"/>
      <c r="E999" s="29"/>
      <c r="F999" s="29"/>
      <c r="G999" s="29"/>
      <c r="H999" s="29"/>
    </row>
    <row r="1000" spans="1:8" s="34" customFormat="1">
      <c r="A1000" s="29"/>
      <c r="B1000" s="29"/>
      <c r="C1000" s="29"/>
      <c r="D1000" s="29"/>
      <c r="E1000" s="29"/>
      <c r="F1000" s="29"/>
      <c r="G1000" s="29"/>
      <c r="H1000" s="29"/>
    </row>
    <row r="1001" spans="1:8" s="34" customFormat="1">
      <c r="A1001" s="29"/>
      <c r="B1001" s="29"/>
      <c r="C1001" s="29"/>
      <c r="D1001" s="29"/>
      <c r="E1001" s="29"/>
      <c r="F1001" s="29"/>
      <c r="G1001" s="29"/>
      <c r="H1001" s="29"/>
    </row>
    <row r="1002" spans="1:8" s="34" customFormat="1">
      <c r="A1002" s="29"/>
      <c r="B1002" s="29"/>
      <c r="C1002" s="29"/>
      <c r="D1002" s="29"/>
      <c r="E1002" s="29"/>
      <c r="F1002" s="29"/>
      <c r="G1002" s="29"/>
      <c r="H1002" s="29"/>
    </row>
    <row r="1003" spans="1:8" s="34" customFormat="1">
      <c r="A1003" s="29"/>
      <c r="B1003" s="29"/>
      <c r="C1003" s="29"/>
      <c r="D1003" s="29"/>
      <c r="E1003" s="29"/>
      <c r="F1003" s="29"/>
      <c r="G1003" s="29"/>
      <c r="H1003" s="29"/>
    </row>
    <row r="1004" spans="1:8" s="34" customFormat="1">
      <c r="A1004" s="29"/>
      <c r="B1004" s="29"/>
      <c r="C1004" s="29"/>
      <c r="D1004" s="29"/>
      <c r="E1004" s="29"/>
      <c r="F1004" s="29"/>
      <c r="G1004" s="29"/>
      <c r="H1004" s="29"/>
    </row>
    <row r="1005" spans="1:8" s="34" customFormat="1">
      <c r="A1005" s="29"/>
      <c r="B1005" s="29"/>
      <c r="C1005" s="29"/>
      <c r="D1005" s="29"/>
      <c r="E1005" s="29"/>
      <c r="F1005" s="29"/>
      <c r="G1005" s="29"/>
      <c r="H1005" s="29"/>
    </row>
    <row r="1006" spans="1:8" s="34" customFormat="1">
      <c r="A1006" s="29"/>
      <c r="B1006" s="29"/>
      <c r="C1006" s="29"/>
      <c r="D1006" s="29"/>
      <c r="E1006" s="29"/>
      <c r="F1006" s="29"/>
      <c r="G1006" s="29"/>
      <c r="H1006" s="29"/>
    </row>
    <row r="1007" spans="1:8" s="34" customFormat="1">
      <c r="A1007" s="29"/>
      <c r="B1007" s="29"/>
      <c r="C1007" s="29"/>
      <c r="D1007" s="29"/>
      <c r="E1007" s="29"/>
      <c r="F1007" s="29"/>
      <c r="G1007" s="29"/>
      <c r="H1007" s="29"/>
    </row>
    <row r="1008" spans="1:8" s="34" customFormat="1">
      <c r="A1008" s="29"/>
      <c r="B1008" s="29"/>
      <c r="C1008" s="29"/>
      <c r="D1008" s="29"/>
      <c r="E1008" s="29"/>
      <c r="F1008" s="29"/>
      <c r="G1008" s="29"/>
      <c r="H1008" s="29"/>
    </row>
    <row r="1009" spans="1:8" s="34" customFormat="1">
      <c r="A1009" s="29"/>
      <c r="B1009" s="29"/>
      <c r="C1009" s="29"/>
      <c r="D1009" s="29"/>
      <c r="E1009" s="29"/>
      <c r="F1009" s="29"/>
      <c r="G1009" s="29"/>
      <c r="H1009" s="29"/>
    </row>
    <row r="1010" spans="1:8" s="34" customFormat="1">
      <c r="A1010" s="29"/>
      <c r="B1010" s="29"/>
      <c r="C1010" s="29"/>
      <c r="D1010" s="29"/>
      <c r="E1010" s="29"/>
      <c r="F1010" s="29"/>
      <c r="G1010" s="29"/>
      <c r="H1010" s="29"/>
    </row>
    <row r="1011" spans="1:8" s="34" customFormat="1">
      <c r="A1011" s="29"/>
      <c r="B1011" s="29"/>
      <c r="C1011" s="29"/>
      <c r="D1011" s="29"/>
      <c r="E1011" s="29"/>
      <c r="F1011" s="29"/>
      <c r="G1011" s="29"/>
      <c r="H1011" s="29"/>
    </row>
    <row r="1012" spans="1:8" s="34" customFormat="1">
      <c r="A1012" s="29"/>
      <c r="B1012" s="29"/>
      <c r="C1012" s="29"/>
      <c r="D1012" s="29"/>
      <c r="E1012" s="29"/>
      <c r="F1012" s="29"/>
      <c r="G1012" s="29"/>
      <c r="H1012" s="29"/>
    </row>
    <row r="1013" spans="1:8" s="34" customFormat="1">
      <c r="A1013" s="29"/>
      <c r="B1013" s="29"/>
      <c r="C1013" s="29"/>
      <c r="D1013" s="29"/>
      <c r="E1013" s="29"/>
      <c r="F1013" s="29"/>
      <c r="G1013" s="29"/>
      <c r="H1013" s="29"/>
    </row>
    <row r="1014" spans="1:8" s="34" customFormat="1">
      <c r="A1014" s="29"/>
      <c r="B1014" s="29"/>
      <c r="C1014" s="29"/>
      <c r="D1014" s="29"/>
      <c r="E1014" s="29"/>
      <c r="F1014" s="29"/>
      <c r="G1014" s="29"/>
      <c r="H1014" s="29"/>
    </row>
    <row r="1015" spans="1:8" s="34" customFormat="1">
      <c r="A1015" s="29"/>
      <c r="B1015" s="29"/>
      <c r="C1015" s="29"/>
      <c r="D1015" s="29"/>
      <c r="E1015" s="29"/>
      <c r="F1015" s="29"/>
      <c r="G1015" s="29"/>
      <c r="H1015" s="29"/>
    </row>
    <row r="1016" spans="1:8" s="34" customFormat="1">
      <c r="A1016" s="29"/>
      <c r="B1016" s="29"/>
      <c r="C1016" s="29"/>
      <c r="D1016" s="29"/>
      <c r="E1016" s="29"/>
      <c r="F1016" s="29"/>
      <c r="G1016" s="29"/>
      <c r="H1016" s="29"/>
    </row>
    <row r="1017" spans="1:8" s="34" customFormat="1">
      <c r="A1017" s="29"/>
      <c r="B1017" s="29"/>
      <c r="C1017" s="29"/>
      <c r="D1017" s="29"/>
      <c r="E1017" s="29"/>
      <c r="F1017" s="29"/>
      <c r="G1017" s="29"/>
      <c r="H1017" s="29"/>
    </row>
    <row r="1018" spans="1:8" s="34" customFormat="1">
      <c r="A1018" s="29"/>
      <c r="B1018" s="29"/>
      <c r="C1018" s="29"/>
      <c r="D1018" s="29"/>
      <c r="E1018" s="29"/>
      <c r="F1018" s="29"/>
      <c r="G1018" s="29"/>
      <c r="H1018" s="29"/>
    </row>
    <row r="1019" spans="1:8" s="34" customFormat="1">
      <c r="A1019" s="29"/>
      <c r="B1019" s="29"/>
      <c r="C1019" s="29"/>
      <c r="D1019" s="29"/>
      <c r="E1019" s="29"/>
      <c r="F1019" s="29"/>
      <c r="G1019" s="29"/>
      <c r="H1019" s="29"/>
    </row>
    <row r="1020" spans="1:8" s="34" customFormat="1">
      <c r="A1020" s="29"/>
      <c r="B1020" s="29"/>
      <c r="C1020" s="29"/>
      <c r="D1020" s="29"/>
      <c r="E1020" s="29"/>
      <c r="F1020" s="29"/>
      <c r="G1020" s="29"/>
      <c r="H1020" s="29"/>
    </row>
    <row r="1021" spans="1:8" s="34" customFormat="1">
      <c r="A1021" s="29"/>
      <c r="B1021" s="29"/>
      <c r="C1021" s="29"/>
      <c r="D1021" s="29"/>
      <c r="E1021" s="29"/>
      <c r="F1021" s="29"/>
      <c r="G1021" s="29"/>
      <c r="H1021" s="29"/>
    </row>
    <row r="1022" spans="1:8" s="34" customFormat="1">
      <c r="A1022" s="29"/>
      <c r="B1022" s="29"/>
      <c r="C1022" s="29"/>
      <c r="D1022" s="29"/>
      <c r="E1022" s="29"/>
      <c r="F1022" s="29"/>
      <c r="G1022" s="29"/>
      <c r="H1022" s="29"/>
    </row>
    <row r="1023" spans="1:8" s="34" customFormat="1">
      <c r="A1023" s="29"/>
      <c r="B1023" s="29"/>
      <c r="C1023" s="29"/>
      <c r="D1023" s="29"/>
      <c r="E1023" s="29"/>
      <c r="F1023" s="29"/>
      <c r="G1023" s="29"/>
      <c r="H1023" s="29"/>
    </row>
    <row r="1024" spans="1:8" s="34" customFormat="1">
      <c r="A1024" s="29"/>
      <c r="B1024" s="29"/>
      <c r="C1024" s="29"/>
      <c r="D1024" s="29"/>
      <c r="E1024" s="29"/>
      <c r="F1024" s="29"/>
      <c r="G1024" s="29"/>
      <c r="H1024" s="29"/>
    </row>
    <row r="1025" spans="1:8" s="34" customFormat="1">
      <c r="A1025" s="29"/>
      <c r="B1025" s="29"/>
      <c r="C1025" s="29"/>
      <c r="D1025" s="29"/>
      <c r="E1025" s="29"/>
      <c r="F1025" s="29"/>
      <c r="G1025" s="29"/>
      <c r="H1025" s="29"/>
    </row>
    <row r="1026" spans="1:8" s="34" customFormat="1">
      <c r="A1026" s="29"/>
      <c r="B1026" s="29"/>
      <c r="C1026" s="29"/>
      <c r="D1026" s="29"/>
      <c r="E1026" s="29"/>
      <c r="F1026" s="29"/>
      <c r="G1026" s="29"/>
      <c r="H1026" s="29"/>
    </row>
    <row r="1027" spans="1:8" s="34" customFormat="1">
      <c r="A1027" s="29"/>
      <c r="B1027" s="29"/>
      <c r="C1027" s="29"/>
      <c r="D1027" s="29"/>
      <c r="E1027" s="29"/>
      <c r="F1027" s="29"/>
      <c r="G1027" s="29"/>
      <c r="H1027" s="29"/>
    </row>
    <row r="1028" spans="1:8" s="34" customFormat="1">
      <c r="A1028" s="29"/>
      <c r="B1028" s="29"/>
      <c r="C1028" s="29"/>
      <c r="D1028" s="29"/>
      <c r="E1028" s="29"/>
      <c r="F1028" s="29"/>
      <c r="G1028" s="29"/>
      <c r="H1028" s="29"/>
    </row>
    <row r="1029" spans="1:8" s="34" customFormat="1">
      <c r="A1029" s="29"/>
      <c r="B1029" s="29"/>
      <c r="C1029" s="29"/>
      <c r="D1029" s="29"/>
      <c r="E1029" s="29"/>
      <c r="F1029" s="29"/>
      <c r="G1029" s="29"/>
      <c r="H1029" s="29"/>
    </row>
    <row r="1030" spans="1:8" s="34" customFormat="1">
      <c r="A1030" s="29"/>
      <c r="B1030" s="29"/>
      <c r="C1030" s="29"/>
      <c r="D1030" s="29"/>
      <c r="E1030" s="29"/>
      <c r="F1030" s="29"/>
      <c r="G1030" s="29"/>
      <c r="H1030" s="29"/>
    </row>
    <row r="1031" spans="1:8" s="34" customFormat="1">
      <c r="A1031" s="29"/>
      <c r="B1031" s="29"/>
      <c r="C1031" s="29"/>
      <c r="D1031" s="29"/>
      <c r="E1031" s="29"/>
      <c r="F1031" s="29"/>
      <c r="G1031" s="29"/>
      <c r="H1031" s="29"/>
    </row>
    <row r="1032" spans="1:8" s="34" customFormat="1">
      <c r="A1032" s="29"/>
      <c r="B1032" s="29"/>
      <c r="C1032" s="29"/>
      <c r="D1032" s="29"/>
      <c r="E1032" s="29"/>
      <c r="F1032" s="29"/>
      <c r="G1032" s="29"/>
      <c r="H1032" s="29"/>
    </row>
    <row r="1033" spans="1:8" s="34" customFormat="1">
      <c r="A1033" s="29"/>
      <c r="B1033" s="29"/>
      <c r="C1033" s="29"/>
      <c r="D1033" s="29"/>
      <c r="E1033" s="29"/>
      <c r="F1033" s="29"/>
      <c r="G1033" s="29"/>
      <c r="H1033" s="29"/>
    </row>
    <row r="1034" spans="1:8" s="34" customFormat="1">
      <c r="A1034" s="29"/>
      <c r="B1034" s="29"/>
      <c r="C1034" s="29"/>
      <c r="D1034" s="29"/>
      <c r="E1034" s="29"/>
      <c r="F1034" s="29"/>
      <c r="G1034" s="29"/>
      <c r="H1034" s="29"/>
    </row>
    <row r="1035" spans="1:8" s="34" customFormat="1">
      <c r="A1035" s="29"/>
      <c r="B1035" s="29"/>
      <c r="C1035" s="29"/>
      <c r="D1035" s="29"/>
      <c r="E1035" s="29"/>
      <c r="F1035" s="29"/>
      <c r="G1035" s="29"/>
      <c r="H1035" s="29"/>
    </row>
    <row r="1036" spans="1:8" s="34" customFormat="1">
      <c r="A1036" s="29"/>
      <c r="B1036" s="29"/>
      <c r="C1036" s="29"/>
      <c r="D1036" s="29"/>
      <c r="E1036" s="29"/>
      <c r="F1036" s="29"/>
      <c r="G1036" s="29"/>
      <c r="H1036" s="29"/>
    </row>
    <row r="1037" spans="1:8" s="34" customFormat="1">
      <c r="A1037" s="29"/>
      <c r="B1037" s="29"/>
      <c r="C1037" s="29"/>
      <c r="D1037" s="29"/>
      <c r="E1037" s="29"/>
      <c r="F1037" s="29"/>
      <c r="G1037" s="29"/>
      <c r="H1037" s="29"/>
    </row>
    <row r="1038" spans="1:8" s="34" customFormat="1">
      <c r="A1038" s="29"/>
      <c r="B1038" s="29"/>
      <c r="C1038" s="29"/>
      <c r="D1038" s="29"/>
      <c r="E1038" s="29"/>
      <c r="F1038" s="29"/>
      <c r="G1038" s="29"/>
      <c r="H1038" s="29"/>
    </row>
    <row r="1039" spans="1:8" s="34" customFormat="1">
      <c r="A1039" s="29"/>
      <c r="B1039" s="29"/>
      <c r="C1039" s="29"/>
      <c r="D1039" s="29"/>
      <c r="E1039" s="29"/>
      <c r="F1039" s="29"/>
      <c r="G1039" s="29"/>
      <c r="H1039" s="29"/>
    </row>
    <row r="1040" spans="1:8" s="34" customFormat="1">
      <c r="A1040" s="29"/>
      <c r="B1040" s="29"/>
      <c r="C1040" s="29"/>
      <c r="D1040" s="29"/>
      <c r="E1040" s="29"/>
      <c r="F1040" s="29"/>
      <c r="G1040" s="29"/>
      <c r="H1040" s="29"/>
    </row>
    <row r="1041" spans="1:8" s="34" customFormat="1">
      <c r="A1041" s="29"/>
      <c r="B1041" s="29"/>
      <c r="C1041" s="29"/>
      <c r="D1041" s="29"/>
      <c r="E1041" s="29"/>
      <c r="F1041" s="29"/>
      <c r="G1041" s="29"/>
      <c r="H1041" s="29"/>
    </row>
    <row r="1042" spans="1:8" s="34" customFormat="1">
      <c r="A1042" s="29"/>
      <c r="B1042" s="29"/>
      <c r="C1042" s="29"/>
      <c r="D1042" s="29"/>
      <c r="E1042" s="29"/>
      <c r="F1042" s="29"/>
      <c r="G1042" s="29"/>
      <c r="H1042" s="29"/>
    </row>
    <row r="1043" spans="1:8" s="34" customFormat="1">
      <c r="A1043" s="29"/>
      <c r="B1043" s="29"/>
      <c r="C1043" s="29"/>
      <c r="D1043" s="29"/>
      <c r="E1043" s="29"/>
      <c r="F1043" s="29"/>
      <c r="G1043" s="29"/>
      <c r="H1043" s="29"/>
    </row>
    <row r="1044" spans="1:8" s="34" customFormat="1">
      <c r="A1044" s="29"/>
      <c r="B1044" s="29"/>
      <c r="C1044" s="29"/>
      <c r="D1044" s="29"/>
      <c r="E1044" s="29"/>
      <c r="F1044" s="29"/>
      <c r="G1044" s="29"/>
      <c r="H1044" s="29"/>
    </row>
    <row r="1045" spans="1:8" s="34" customFormat="1">
      <c r="A1045" s="29"/>
      <c r="B1045" s="29"/>
      <c r="C1045" s="29"/>
      <c r="D1045" s="29"/>
      <c r="E1045" s="29"/>
      <c r="F1045" s="29"/>
      <c r="G1045" s="29"/>
      <c r="H1045" s="29"/>
    </row>
    <row r="1046" spans="1:8" s="34" customFormat="1">
      <c r="A1046" s="29"/>
      <c r="B1046" s="29"/>
      <c r="C1046" s="29"/>
      <c r="D1046" s="29"/>
      <c r="E1046" s="29"/>
      <c r="F1046" s="29"/>
      <c r="G1046" s="29"/>
      <c r="H1046" s="29"/>
    </row>
    <row r="1047" spans="1:8" s="34" customFormat="1">
      <c r="A1047" s="29"/>
      <c r="B1047" s="29"/>
      <c r="C1047" s="29"/>
      <c r="D1047" s="29"/>
      <c r="E1047" s="29"/>
      <c r="F1047" s="29"/>
      <c r="G1047" s="29"/>
      <c r="H1047" s="29"/>
    </row>
    <row r="1048" spans="1:8" s="34" customFormat="1">
      <c r="A1048" s="29"/>
      <c r="B1048" s="29"/>
      <c r="C1048" s="29"/>
      <c r="D1048" s="29"/>
      <c r="E1048" s="29"/>
      <c r="F1048" s="29"/>
      <c r="G1048" s="29"/>
      <c r="H1048" s="29"/>
    </row>
    <row r="1049" spans="1:8" s="34" customFormat="1">
      <c r="A1049" s="29"/>
      <c r="B1049" s="29"/>
      <c r="C1049" s="29"/>
      <c r="D1049" s="29"/>
      <c r="E1049" s="29"/>
      <c r="F1049" s="29"/>
      <c r="G1049" s="29"/>
      <c r="H1049" s="29"/>
    </row>
    <row r="1050" spans="1:8" s="34" customFormat="1">
      <c r="A1050" s="29"/>
      <c r="B1050" s="29"/>
      <c r="C1050" s="29"/>
      <c r="D1050" s="29"/>
      <c r="E1050" s="29"/>
      <c r="F1050" s="29"/>
      <c r="G1050" s="29"/>
      <c r="H1050" s="29"/>
    </row>
    <row r="1051" spans="1:8" s="34" customFormat="1">
      <c r="A1051" s="29"/>
      <c r="B1051" s="29"/>
      <c r="C1051" s="29"/>
      <c r="D1051" s="29"/>
      <c r="E1051" s="29"/>
      <c r="F1051" s="29"/>
      <c r="G1051" s="29"/>
      <c r="H1051" s="29"/>
    </row>
    <row r="1052" spans="1:8" s="34" customFormat="1">
      <c r="A1052" s="29"/>
      <c r="B1052" s="29"/>
      <c r="C1052" s="29"/>
      <c r="D1052" s="29"/>
      <c r="E1052" s="29"/>
      <c r="F1052" s="29"/>
      <c r="G1052" s="29"/>
      <c r="H1052" s="29"/>
    </row>
    <row r="1053" spans="1:8" s="34" customFormat="1">
      <c r="A1053" s="29"/>
      <c r="B1053" s="29"/>
      <c r="C1053" s="29"/>
      <c r="D1053" s="29"/>
      <c r="E1053" s="29"/>
      <c r="F1053" s="29"/>
      <c r="G1053" s="29"/>
      <c r="H1053" s="29"/>
    </row>
    <row r="1054" spans="1:8" s="34" customFormat="1">
      <c r="A1054" s="29"/>
      <c r="B1054" s="29"/>
      <c r="C1054" s="29"/>
      <c r="D1054" s="29"/>
      <c r="E1054" s="29"/>
      <c r="F1054" s="29"/>
      <c r="G1054" s="29"/>
      <c r="H1054" s="29"/>
    </row>
    <row r="1055" spans="1:8" s="34" customFormat="1">
      <c r="A1055" s="29"/>
      <c r="B1055" s="29"/>
      <c r="C1055" s="29"/>
      <c r="D1055" s="29"/>
      <c r="E1055" s="29"/>
      <c r="F1055" s="29"/>
      <c r="G1055" s="29"/>
      <c r="H1055" s="29"/>
    </row>
    <row r="1056" spans="1:8" s="34" customFormat="1">
      <c r="A1056" s="29"/>
      <c r="B1056" s="29"/>
      <c r="C1056" s="29"/>
      <c r="D1056" s="29"/>
      <c r="E1056" s="29"/>
      <c r="F1056" s="29"/>
      <c r="G1056" s="29"/>
      <c r="H1056" s="29"/>
    </row>
    <row r="1057" spans="1:8" s="34" customFormat="1">
      <c r="A1057" s="29"/>
      <c r="B1057" s="29"/>
      <c r="C1057" s="29"/>
      <c r="D1057" s="29"/>
      <c r="E1057" s="29"/>
      <c r="F1057" s="29"/>
      <c r="G1057" s="29"/>
      <c r="H1057" s="29"/>
    </row>
    <row r="1058" spans="1:8" s="34" customFormat="1">
      <c r="A1058" s="29"/>
      <c r="B1058" s="29"/>
      <c r="C1058" s="29"/>
      <c r="D1058" s="29"/>
      <c r="E1058" s="29"/>
      <c r="F1058" s="29"/>
      <c r="G1058" s="29"/>
      <c r="H1058" s="29"/>
    </row>
    <row r="1059" spans="1:8" s="34" customFormat="1">
      <c r="A1059" s="29"/>
      <c r="B1059" s="29"/>
      <c r="C1059" s="29"/>
      <c r="D1059" s="29"/>
      <c r="E1059" s="29"/>
      <c r="F1059" s="29"/>
      <c r="G1059" s="29"/>
      <c r="H1059" s="29"/>
    </row>
    <row r="1060" spans="1:8" s="34" customFormat="1">
      <c r="A1060" s="29"/>
      <c r="B1060" s="29"/>
      <c r="C1060" s="29"/>
      <c r="D1060" s="29"/>
      <c r="E1060" s="29"/>
      <c r="F1060" s="29"/>
      <c r="G1060" s="29"/>
      <c r="H1060" s="29"/>
    </row>
    <row r="1061" spans="1:8" s="34" customFormat="1">
      <c r="A1061" s="29"/>
      <c r="B1061" s="29"/>
      <c r="C1061" s="29"/>
      <c r="D1061" s="29"/>
      <c r="E1061" s="29"/>
      <c r="F1061" s="29"/>
      <c r="G1061" s="29"/>
      <c r="H1061" s="29"/>
    </row>
    <row r="1062" spans="1:8" s="34" customFormat="1">
      <c r="A1062" s="29"/>
      <c r="B1062" s="29"/>
      <c r="C1062" s="29"/>
      <c r="D1062" s="29"/>
      <c r="E1062" s="29"/>
      <c r="F1062" s="29"/>
      <c r="G1062" s="29"/>
      <c r="H1062" s="29"/>
    </row>
    <row r="1063" spans="1:8" s="34" customFormat="1">
      <c r="A1063" s="29"/>
      <c r="B1063" s="29"/>
      <c r="C1063" s="29"/>
      <c r="D1063" s="29"/>
      <c r="E1063" s="29"/>
      <c r="F1063" s="29"/>
      <c r="G1063" s="29"/>
      <c r="H1063" s="29"/>
    </row>
    <row r="1064" spans="1:8" s="34" customFormat="1">
      <c r="A1064" s="29"/>
      <c r="B1064" s="29"/>
      <c r="C1064" s="29"/>
      <c r="D1064" s="29"/>
      <c r="E1064" s="29"/>
      <c r="F1064" s="29"/>
      <c r="G1064" s="29"/>
      <c r="H1064" s="29"/>
    </row>
    <row r="1065" spans="1:8" s="34" customFormat="1">
      <c r="A1065" s="29"/>
      <c r="B1065" s="29"/>
      <c r="C1065" s="29"/>
      <c r="D1065" s="29"/>
      <c r="E1065" s="29"/>
      <c r="F1065" s="29"/>
      <c r="G1065" s="29"/>
      <c r="H1065" s="29"/>
    </row>
    <row r="1066" spans="1:8" s="34" customFormat="1">
      <c r="A1066" s="29"/>
      <c r="B1066" s="29"/>
      <c r="C1066" s="29"/>
      <c r="D1066" s="29"/>
      <c r="E1066" s="29"/>
      <c r="F1066" s="29"/>
      <c r="G1066" s="29"/>
      <c r="H1066" s="29"/>
    </row>
    <row r="1067" spans="1:8" s="34" customFormat="1">
      <c r="A1067" s="29"/>
      <c r="B1067" s="29"/>
      <c r="C1067" s="29"/>
      <c r="D1067" s="29"/>
      <c r="E1067" s="29"/>
      <c r="F1067" s="29"/>
      <c r="G1067" s="29"/>
      <c r="H1067" s="29"/>
    </row>
    <row r="1068" spans="1:8" s="34" customFormat="1">
      <c r="A1068" s="29"/>
      <c r="B1068" s="29"/>
      <c r="C1068" s="29"/>
      <c r="D1068" s="29"/>
      <c r="E1068" s="29"/>
      <c r="F1068" s="29"/>
      <c r="G1068" s="29"/>
      <c r="H1068" s="29"/>
    </row>
    <row r="1069" spans="1:8" s="34" customFormat="1">
      <c r="A1069" s="29"/>
      <c r="B1069" s="29"/>
      <c r="C1069" s="29"/>
      <c r="D1069" s="29"/>
      <c r="E1069" s="29"/>
      <c r="F1069" s="29"/>
      <c r="G1069" s="29"/>
      <c r="H1069" s="29"/>
    </row>
    <row r="1070" spans="1:8" s="34" customFormat="1">
      <c r="A1070" s="29"/>
      <c r="B1070" s="29"/>
      <c r="C1070" s="29"/>
      <c r="D1070" s="29"/>
      <c r="E1070" s="29"/>
      <c r="F1070" s="29"/>
      <c r="G1070" s="29"/>
      <c r="H1070" s="29"/>
    </row>
    <row r="1071" spans="1:8" s="34" customFormat="1">
      <c r="A1071" s="29"/>
      <c r="B1071" s="29"/>
      <c r="C1071" s="29"/>
      <c r="D1071" s="29"/>
      <c r="E1071" s="29"/>
      <c r="F1071" s="29"/>
      <c r="G1071" s="29"/>
      <c r="H1071" s="29"/>
    </row>
    <row r="1072" spans="1:8" s="34" customFormat="1">
      <c r="A1072" s="29"/>
      <c r="B1072" s="29"/>
      <c r="C1072" s="29"/>
      <c r="D1072" s="29"/>
      <c r="E1072" s="29"/>
      <c r="F1072" s="29"/>
      <c r="G1072" s="29"/>
      <c r="H1072" s="29"/>
    </row>
    <row r="1073" spans="1:8" s="34" customFormat="1">
      <c r="A1073" s="29"/>
      <c r="B1073" s="29"/>
      <c r="C1073" s="29"/>
      <c r="D1073" s="29"/>
      <c r="E1073" s="29"/>
      <c r="F1073" s="29"/>
      <c r="G1073" s="29"/>
      <c r="H1073" s="29"/>
    </row>
    <row r="1074" spans="1:8" s="34" customFormat="1">
      <c r="A1074" s="29"/>
      <c r="B1074" s="29"/>
      <c r="C1074" s="29"/>
      <c r="D1074" s="29"/>
      <c r="E1074" s="29"/>
      <c r="F1074" s="29"/>
      <c r="G1074" s="29"/>
      <c r="H1074" s="29"/>
    </row>
    <row r="1075" spans="1:8" s="34" customFormat="1">
      <c r="A1075" s="29"/>
      <c r="B1075" s="29"/>
      <c r="C1075" s="29"/>
      <c r="D1075" s="29"/>
      <c r="E1075" s="29"/>
      <c r="F1075" s="29"/>
      <c r="G1075" s="29"/>
      <c r="H1075" s="29"/>
    </row>
    <row r="1076" spans="1:8" s="34" customFormat="1">
      <c r="A1076" s="29"/>
      <c r="B1076" s="29"/>
      <c r="C1076" s="29"/>
      <c r="D1076" s="29"/>
      <c r="E1076" s="29"/>
      <c r="F1076" s="29"/>
      <c r="G1076" s="29"/>
      <c r="H1076" s="29"/>
    </row>
    <row r="1077" spans="1:8" s="34" customFormat="1">
      <c r="A1077" s="29"/>
      <c r="B1077" s="29"/>
      <c r="C1077" s="29"/>
      <c r="D1077" s="29"/>
      <c r="E1077" s="29"/>
      <c r="F1077" s="29"/>
      <c r="G1077" s="29"/>
      <c r="H1077" s="29"/>
    </row>
    <row r="1078" spans="1:8" s="34" customFormat="1">
      <c r="A1078" s="29"/>
      <c r="B1078" s="29"/>
      <c r="C1078" s="29"/>
      <c r="D1078" s="29"/>
      <c r="E1078" s="29"/>
      <c r="F1078" s="29"/>
      <c r="G1078" s="29"/>
      <c r="H1078" s="29"/>
    </row>
    <row r="1079" spans="1:8" s="34" customFormat="1">
      <c r="A1079" s="29"/>
      <c r="B1079" s="29"/>
      <c r="C1079" s="29"/>
      <c r="D1079" s="29"/>
      <c r="E1079" s="29"/>
      <c r="F1079" s="29"/>
      <c r="G1079" s="29"/>
      <c r="H1079" s="29"/>
    </row>
    <row r="1080" spans="1:8" s="34" customFormat="1">
      <c r="A1080" s="29"/>
      <c r="B1080" s="29"/>
      <c r="C1080" s="29"/>
      <c r="D1080" s="29"/>
      <c r="E1080" s="29"/>
      <c r="F1080" s="29"/>
      <c r="G1080" s="29"/>
      <c r="H1080" s="29"/>
    </row>
    <row r="1081" spans="1:8" s="34" customFormat="1">
      <c r="A1081" s="29"/>
      <c r="B1081" s="29"/>
      <c r="C1081" s="29"/>
      <c r="D1081" s="29"/>
      <c r="E1081" s="29"/>
      <c r="F1081" s="29"/>
      <c r="G1081" s="29"/>
      <c r="H1081" s="29"/>
    </row>
    <row r="1082" spans="1:8" s="34" customFormat="1">
      <c r="A1082" s="29"/>
      <c r="B1082" s="29"/>
      <c r="C1082" s="29"/>
      <c r="D1082" s="29"/>
      <c r="E1082" s="29"/>
      <c r="F1082" s="29"/>
      <c r="G1082" s="29"/>
      <c r="H1082" s="29"/>
    </row>
    <row r="1083" spans="1:8" s="34" customFormat="1">
      <c r="A1083" s="29"/>
      <c r="B1083" s="29"/>
      <c r="C1083" s="29"/>
      <c r="D1083" s="29"/>
      <c r="E1083" s="29"/>
      <c r="F1083" s="29"/>
      <c r="G1083" s="29"/>
      <c r="H1083" s="29"/>
    </row>
    <row r="1084" spans="1:8" s="34" customFormat="1">
      <c r="A1084" s="29"/>
      <c r="B1084" s="29"/>
      <c r="C1084" s="29"/>
      <c r="D1084" s="29"/>
      <c r="E1084" s="29"/>
      <c r="F1084" s="29"/>
      <c r="G1084" s="29"/>
      <c r="H1084" s="29"/>
    </row>
    <row r="1085" spans="1:8" s="34" customFormat="1">
      <c r="A1085" s="29"/>
      <c r="B1085" s="29"/>
      <c r="C1085" s="29"/>
      <c r="D1085" s="29"/>
      <c r="E1085" s="29"/>
      <c r="F1085" s="29"/>
      <c r="G1085" s="29"/>
      <c r="H1085" s="29"/>
    </row>
    <row r="1086" spans="1:8" s="34" customFormat="1">
      <c r="A1086" s="29"/>
      <c r="B1086" s="29"/>
      <c r="C1086" s="29"/>
      <c r="D1086" s="29"/>
      <c r="E1086" s="29"/>
      <c r="F1086" s="29"/>
      <c r="G1086" s="29"/>
      <c r="H1086" s="29"/>
    </row>
    <row r="1087" spans="1:8" s="34" customFormat="1">
      <c r="A1087" s="29"/>
      <c r="B1087" s="29"/>
      <c r="C1087" s="29"/>
      <c r="D1087" s="29"/>
      <c r="E1087" s="29"/>
      <c r="F1087" s="29"/>
      <c r="G1087" s="29"/>
      <c r="H1087" s="29"/>
    </row>
    <row r="1088" spans="1:8" s="34" customFormat="1">
      <c r="A1088" s="29"/>
      <c r="B1088" s="29"/>
      <c r="C1088" s="29"/>
      <c r="D1088" s="29"/>
      <c r="E1088" s="29"/>
      <c r="F1088" s="29"/>
      <c r="G1088" s="29"/>
      <c r="H1088" s="29"/>
    </row>
    <row r="1089" spans="1:8" s="34" customFormat="1">
      <c r="A1089" s="29"/>
      <c r="B1089" s="29"/>
      <c r="C1089" s="29"/>
      <c r="D1089" s="29"/>
      <c r="E1089" s="29"/>
      <c r="F1089" s="29"/>
      <c r="G1089" s="29"/>
      <c r="H1089" s="29"/>
    </row>
    <row r="1090" spans="1:8" s="34" customFormat="1">
      <c r="A1090" s="29"/>
      <c r="B1090" s="29"/>
      <c r="C1090" s="29"/>
      <c r="D1090" s="29"/>
      <c r="E1090" s="29"/>
      <c r="F1090" s="29"/>
      <c r="G1090" s="29"/>
      <c r="H1090" s="29"/>
    </row>
    <row r="1091" spans="1:8" s="34" customFormat="1">
      <c r="A1091" s="29"/>
      <c r="B1091" s="29"/>
      <c r="C1091" s="29"/>
      <c r="D1091" s="29"/>
      <c r="E1091" s="29"/>
      <c r="F1091" s="29"/>
      <c r="G1091" s="29"/>
      <c r="H1091" s="29"/>
    </row>
    <row r="1092" spans="1:8" s="34" customFormat="1">
      <c r="A1092" s="29"/>
      <c r="B1092" s="29"/>
      <c r="C1092" s="29"/>
      <c r="D1092" s="29"/>
      <c r="E1092" s="29"/>
      <c r="F1092" s="29"/>
      <c r="G1092" s="29"/>
      <c r="H1092" s="29"/>
    </row>
    <row r="1093" spans="1:8" s="34" customFormat="1">
      <c r="A1093" s="29"/>
      <c r="B1093" s="29"/>
      <c r="C1093" s="29"/>
      <c r="D1093" s="29"/>
      <c r="E1093" s="29"/>
      <c r="F1093" s="29"/>
      <c r="G1093" s="29"/>
      <c r="H1093" s="29"/>
    </row>
    <row r="1094" spans="1:8" s="34" customFormat="1">
      <c r="A1094" s="29"/>
      <c r="B1094" s="29"/>
      <c r="C1094" s="29"/>
      <c r="D1094" s="29"/>
      <c r="E1094" s="29"/>
      <c r="F1094" s="29"/>
      <c r="G1094" s="29"/>
      <c r="H1094" s="29"/>
    </row>
    <row r="1095" spans="1:8" s="34" customFormat="1">
      <c r="A1095" s="29"/>
      <c r="B1095" s="29"/>
      <c r="C1095" s="29"/>
      <c r="D1095" s="29"/>
      <c r="E1095" s="29"/>
      <c r="F1095" s="29"/>
      <c r="G1095" s="29"/>
      <c r="H1095" s="29"/>
    </row>
    <row r="1096" spans="1:8" s="34" customFormat="1">
      <c r="A1096" s="29"/>
      <c r="B1096" s="29"/>
      <c r="C1096" s="29"/>
      <c r="D1096" s="29"/>
      <c r="E1096" s="29"/>
      <c r="F1096" s="29"/>
      <c r="G1096" s="29"/>
      <c r="H1096" s="29"/>
    </row>
    <row r="1097" spans="1:8" s="34" customFormat="1">
      <c r="A1097" s="29"/>
      <c r="B1097" s="29"/>
      <c r="C1097" s="29"/>
      <c r="D1097" s="29"/>
      <c r="E1097" s="29"/>
      <c r="F1097" s="29"/>
      <c r="G1097" s="29"/>
      <c r="H1097" s="29"/>
    </row>
    <row r="1098" spans="1:8" s="34" customFormat="1">
      <c r="A1098" s="29"/>
      <c r="B1098" s="29"/>
      <c r="C1098" s="29"/>
      <c r="D1098" s="29"/>
      <c r="E1098" s="29"/>
      <c r="F1098" s="29"/>
      <c r="G1098" s="29"/>
      <c r="H1098" s="29"/>
    </row>
    <row r="1099" spans="1:8" s="34" customFormat="1">
      <c r="A1099" s="29"/>
      <c r="B1099" s="29"/>
      <c r="C1099" s="29"/>
      <c r="D1099" s="29"/>
      <c r="E1099" s="29"/>
      <c r="F1099" s="29"/>
      <c r="G1099" s="29"/>
      <c r="H1099" s="29"/>
    </row>
    <row r="1100" spans="1:8" s="34" customFormat="1">
      <c r="A1100" s="29"/>
      <c r="B1100" s="29"/>
      <c r="C1100" s="29"/>
      <c r="D1100" s="29"/>
      <c r="E1100" s="29"/>
      <c r="F1100" s="29"/>
      <c r="G1100" s="29"/>
      <c r="H1100" s="29"/>
    </row>
    <row r="1101" spans="1:8" s="34" customFormat="1">
      <c r="A1101" s="29"/>
      <c r="B1101" s="29"/>
      <c r="C1101" s="29"/>
      <c r="D1101" s="29"/>
      <c r="E1101" s="29"/>
      <c r="F1101" s="29"/>
      <c r="G1101" s="29"/>
      <c r="H1101" s="29"/>
    </row>
    <row r="1102" spans="1:8" s="34" customFormat="1">
      <c r="A1102" s="29"/>
      <c r="B1102" s="29"/>
      <c r="C1102" s="29"/>
      <c r="D1102" s="29"/>
      <c r="E1102" s="29"/>
      <c r="F1102" s="29"/>
      <c r="G1102" s="29"/>
      <c r="H1102" s="29"/>
    </row>
    <row r="1103" spans="1:8" s="34" customFormat="1">
      <c r="A1103" s="29"/>
      <c r="B1103" s="29"/>
      <c r="C1103" s="29"/>
      <c r="D1103" s="29"/>
      <c r="E1103" s="29"/>
      <c r="F1103" s="29"/>
      <c r="G1103" s="29"/>
      <c r="H1103" s="29"/>
    </row>
    <row r="1104" spans="1:8" s="34" customFormat="1">
      <c r="A1104" s="29"/>
      <c r="B1104" s="29"/>
      <c r="C1104" s="29"/>
      <c r="D1104" s="29"/>
      <c r="E1104" s="29"/>
      <c r="F1104" s="29"/>
      <c r="G1104" s="29"/>
      <c r="H1104" s="29"/>
    </row>
    <row r="1105" spans="1:8" s="34" customFormat="1">
      <c r="A1105" s="29"/>
      <c r="B1105" s="29"/>
      <c r="C1105" s="29"/>
      <c r="D1105" s="29"/>
      <c r="E1105" s="29"/>
      <c r="F1105" s="29"/>
      <c r="G1105" s="29"/>
      <c r="H1105" s="29"/>
    </row>
    <row r="1106" spans="1:8" s="34" customFormat="1">
      <c r="A1106" s="29"/>
      <c r="B1106" s="29"/>
      <c r="C1106" s="29"/>
      <c r="D1106" s="29"/>
      <c r="E1106" s="29"/>
      <c r="F1106" s="29"/>
      <c r="G1106" s="29"/>
      <c r="H1106" s="29"/>
    </row>
    <row r="1107" spans="1:8" s="34" customFormat="1">
      <c r="A1107" s="29"/>
      <c r="B1107" s="29"/>
      <c r="C1107" s="29"/>
      <c r="D1107" s="29"/>
      <c r="E1107" s="29"/>
      <c r="F1107" s="29"/>
      <c r="G1107" s="29"/>
      <c r="H1107" s="29"/>
    </row>
    <row r="1108" spans="1:8" s="34" customFormat="1">
      <c r="A1108" s="29"/>
      <c r="B1108" s="29"/>
      <c r="C1108" s="29"/>
      <c r="D1108" s="29"/>
      <c r="E1108" s="29"/>
      <c r="F1108" s="29"/>
      <c r="G1108" s="29"/>
      <c r="H1108" s="29"/>
    </row>
    <row r="1109" spans="1:8" s="34" customFormat="1">
      <c r="A1109" s="29"/>
      <c r="B1109" s="29"/>
      <c r="C1109" s="29"/>
      <c r="D1109" s="29"/>
      <c r="E1109" s="29"/>
      <c r="F1109" s="29"/>
      <c r="G1109" s="29"/>
      <c r="H1109" s="29"/>
    </row>
    <row r="1110" spans="1:8" s="34" customFormat="1">
      <c r="A1110" s="29"/>
      <c r="B1110" s="29"/>
      <c r="C1110" s="29"/>
      <c r="D1110" s="29"/>
      <c r="E1110" s="29"/>
      <c r="F1110" s="29"/>
      <c r="G1110" s="29"/>
      <c r="H1110" s="29"/>
    </row>
    <row r="1111" spans="1:8" s="34" customFormat="1">
      <c r="A1111" s="29"/>
      <c r="B1111" s="29"/>
      <c r="C1111" s="29"/>
      <c r="D1111" s="29"/>
      <c r="E1111" s="29"/>
      <c r="F1111" s="29"/>
      <c r="G1111" s="29"/>
      <c r="H1111" s="29"/>
    </row>
    <row r="1112" spans="1:8" s="34" customFormat="1">
      <c r="A1112" s="29"/>
      <c r="B1112" s="29"/>
      <c r="C1112" s="29"/>
      <c r="D1112" s="29"/>
      <c r="E1112" s="29"/>
      <c r="F1112" s="29"/>
      <c r="G1112" s="29"/>
      <c r="H1112" s="29"/>
    </row>
    <row r="1113" spans="1:8" s="34" customFormat="1">
      <c r="A1113" s="29"/>
      <c r="B1113" s="29"/>
      <c r="C1113" s="29"/>
      <c r="D1113" s="29"/>
      <c r="E1113" s="29"/>
      <c r="F1113" s="29"/>
      <c r="G1113" s="29"/>
      <c r="H1113" s="29"/>
    </row>
    <row r="1114" spans="1:8" s="34" customFormat="1">
      <c r="A1114" s="29"/>
      <c r="B1114" s="29"/>
      <c r="C1114" s="29"/>
      <c r="D1114" s="29"/>
      <c r="E1114" s="29"/>
      <c r="F1114" s="29"/>
      <c r="G1114" s="29"/>
      <c r="H1114" s="29"/>
    </row>
    <row r="1115" spans="1:8" s="34" customFormat="1">
      <c r="A1115" s="29"/>
      <c r="B1115" s="29"/>
      <c r="C1115" s="29"/>
      <c r="D1115" s="29"/>
      <c r="E1115" s="29"/>
      <c r="F1115" s="29"/>
      <c r="G1115" s="29"/>
      <c r="H1115" s="29"/>
    </row>
    <row r="1116" spans="1:8" s="34" customFormat="1">
      <c r="A1116" s="29"/>
      <c r="B1116" s="29"/>
      <c r="C1116" s="29"/>
      <c r="D1116" s="29"/>
      <c r="E1116" s="29"/>
      <c r="F1116" s="29"/>
      <c r="G1116" s="29"/>
      <c r="H1116" s="29"/>
    </row>
    <row r="1117" spans="1:8" s="34" customFormat="1">
      <c r="A1117" s="29"/>
      <c r="B1117" s="29"/>
      <c r="C1117" s="29"/>
      <c r="D1117" s="29"/>
      <c r="E1117" s="29"/>
      <c r="F1117" s="29"/>
      <c r="G1117" s="29"/>
      <c r="H1117" s="29"/>
    </row>
    <row r="1118" spans="1:8" s="34" customFormat="1">
      <c r="A1118" s="29"/>
      <c r="B1118" s="29"/>
      <c r="C1118" s="29"/>
      <c r="D1118" s="29"/>
      <c r="E1118" s="29"/>
      <c r="F1118" s="29"/>
      <c r="G1118" s="29"/>
      <c r="H1118" s="29"/>
    </row>
    <row r="1119" spans="1:8" s="34" customFormat="1">
      <c r="A1119" s="29"/>
      <c r="B1119" s="29"/>
      <c r="C1119" s="29"/>
      <c r="D1119" s="29"/>
      <c r="E1119" s="29"/>
      <c r="F1119" s="29"/>
      <c r="G1119" s="29"/>
      <c r="H1119" s="29"/>
    </row>
    <row r="1120" spans="1:8" s="34" customFormat="1">
      <c r="A1120" s="29"/>
      <c r="B1120" s="29"/>
      <c r="C1120" s="29"/>
      <c r="D1120" s="29"/>
      <c r="E1120" s="29"/>
      <c r="F1120" s="29"/>
      <c r="G1120" s="29"/>
      <c r="H1120" s="29"/>
    </row>
    <row r="1121" spans="1:8" s="34" customFormat="1">
      <c r="A1121" s="29"/>
      <c r="B1121" s="29"/>
      <c r="C1121" s="29"/>
      <c r="D1121" s="29"/>
      <c r="E1121" s="29"/>
      <c r="F1121" s="29"/>
      <c r="G1121" s="29"/>
      <c r="H1121" s="29"/>
    </row>
    <row r="1122" spans="1:8" s="34" customFormat="1">
      <c r="A1122" s="29"/>
      <c r="B1122" s="29"/>
      <c r="C1122" s="29"/>
      <c r="D1122" s="29"/>
      <c r="E1122" s="29"/>
      <c r="F1122" s="29"/>
      <c r="G1122" s="29"/>
      <c r="H1122" s="29"/>
    </row>
    <row r="1123" spans="1:8" s="34" customFormat="1">
      <c r="A1123" s="29"/>
      <c r="B1123" s="29"/>
      <c r="C1123" s="29"/>
      <c r="D1123" s="29"/>
      <c r="E1123" s="29"/>
      <c r="F1123" s="29"/>
      <c r="G1123" s="29"/>
      <c r="H1123" s="29"/>
    </row>
    <row r="1124" spans="1:8" s="34" customFormat="1">
      <c r="A1124" s="29"/>
      <c r="B1124" s="29"/>
      <c r="C1124" s="29"/>
      <c r="D1124" s="29"/>
      <c r="E1124" s="29"/>
      <c r="F1124" s="29"/>
      <c r="G1124" s="29"/>
      <c r="H1124" s="29"/>
    </row>
    <row r="1125" spans="1:8" s="34" customFormat="1">
      <c r="A1125" s="29"/>
      <c r="B1125" s="29"/>
      <c r="C1125" s="29"/>
      <c r="D1125" s="29"/>
      <c r="E1125" s="29"/>
      <c r="F1125" s="29"/>
      <c r="G1125" s="29"/>
      <c r="H1125" s="29"/>
    </row>
    <row r="1126" spans="1:8" s="34" customFormat="1">
      <c r="A1126" s="29"/>
      <c r="B1126" s="29"/>
      <c r="C1126" s="29"/>
      <c r="D1126" s="29"/>
      <c r="E1126" s="29"/>
      <c r="F1126" s="29"/>
      <c r="G1126" s="29"/>
      <c r="H1126" s="29"/>
    </row>
    <row r="1127" spans="1:8" s="34" customFormat="1">
      <c r="A1127" s="29"/>
      <c r="B1127" s="29"/>
      <c r="C1127" s="29"/>
      <c r="D1127" s="29"/>
      <c r="E1127" s="29"/>
      <c r="F1127" s="29"/>
      <c r="G1127" s="29"/>
      <c r="H1127" s="29"/>
    </row>
    <row r="1128" spans="1:8" s="34" customFormat="1">
      <c r="A1128" s="29"/>
      <c r="B1128" s="29"/>
      <c r="C1128" s="29"/>
      <c r="D1128" s="29"/>
      <c r="E1128" s="29"/>
      <c r="F1128" s="29"/>
      <c r="G1128" s="29"/>
      <c r="H1128" s="29"/>
    </row>
    <row r="1129" spans="1:8" s="34" customFormat="1">
      <c r="A1129" s="29"/>
      <c r="B1129" s="29"/>
      <c r="C1129" s="29"/>
      <c r="D1129" s="29"/>
      <c r="E1129" s="29"/>
      <c r="F1129" s="29"/>
      <c r="G1129" s="29"/>
      <c r="H1129" s="29"/>
    </row>
    <row r="1130" spans="1:8" s="34" customFormat="1">
      <c r="A1130" s="29"/>
      <c r="B1130" s="29"/>
      <c r="C1130" s="29"/>
      <c r="D1130" s="29"/>
      <c r="E1130" s="29"/>
      <c r="F1130" s="29"/>
      <c r="G1130" s="29"/>
      <c r="H1130" s="29"/>
    </row>
    <row r="1131" spans="1:8" s="34" customFormat="1">
      <c r="A1131" s="29"/>
      <c r="B1131" s="29"/>
      <c r="C1131" s="29"/>
      <c r="D1131" s="29"/>
      <c r="E1131" s="29"/>
      <c r="F1131" s="29"/>
      <c r="G1131" s="29"/>
      <c r="H1131" s="29"/>
    </row>
    <row r="1132" spans="1:8" s="34" customFormat="1">
      <c r="A1132" s="29"/>
      <c r="B1132" s="29"/>
      <c r="C1132" s="29"/>
      <c r="D1132" s="29"/>
      <c r="E1132" s="29"/>
      <c r="F1132" s="29"/>
      <c r="G1132" s="29"/>
      <c r="H1132" s="29"/>
    </row>
    <row r="1133" spans="1:8" s="34" customFormat="1">
      <c r="A1133" s="29"/>
      <c r="B1133" s="29"/>
      <c r="C1133" s="29"/>
      <c r="D1133" s="29"/>
      <c r="E1133" s="29"/>
      <c r="F1133" s="29"/>
      <c r="G1133" s="29"/>
      <c r="H1133" s="29"/>
    </row>
    <row r="1134" spans="1:8" s="34" customFormat="1">
      <c r="A1134" s="29"/>
      <c r="B1134" s="29"/>
      <c r="C1134" s="29"/>
      <c r="D1134" s="29"/>
      <c r="E1134" s="29"/>
      <c r="F1134" s="29"/>
      <c r="G1134" s="29"/>
      <c r="H1134" s="29"/>
    </row>
    <row r="1135" spans="1:8" s="34" customFormat="1">
      <c r="A1135" s="29"/>
      <c r="B1135" s="29"/>
      <c r="C1135" s="29"/>
      <c r="D1135" s="29"/>
      <c r="E1135" s="29"/>
      <c r="F1135" s="29"/>
      <c r="G1135" s="29"/>
      <c r="H1135" s="29"/>
    </row>
    <row r="1136" spans="1:8" s="34" customFormat="1">
      <c r="A1136" s="29"/>
      <c r="B1136" s="29"/>
      <c r="C1136" s="29"/>
      <c r="D1136" s="29"/>
      <c r="E1136" s="29"/>
      <c r="F1136" s="29"/>
      <c r="G1136" s="29"/>
      <c r="H1136" s="29"/>
    </row>
    <row r="1137" spans="1:8" s="34" customFormat="1">
      <c r="A1137" s="29"/>
      <c r="B1137" s="29"/>
      <c r="C1137" s="29"/>
      <c r="D1137" s="29"/>
      <c r="E1137" s="29"/>
      <c r="F1137" s="29"/>
      <c r="G1137" s="29"/>
      <c r="H1137" s="29"/>
    </row>
    <row r="1138" spans="1:8" s="34" customFormat="1">
      <c r="A1138" s="29"/>
      <c r="B1138" s="29"/>
      <c r="C1138" s="29"/>
      <c r="D1138" s="29"/>
      <c r="E1138" s="29"/>
      <c r="F1138" s="29"/>
      <c r="G1138" s="29"/>
      <c r="H1138" s="29"/>
    </row>
    <row r="1139" spans="1:8" s="34" customFormat="1">
      <c r="A1139" s="29"/>
      <c r="B1139" s="29"/>
      <c r="C1139" s="29"/>
      <c r="D1139" s="29"/>
      <c r="E1139" s="29"/>
      <c r="F1139" s="29"/>
      <c r="G1139" s="29"/>
      <c r="H1139" s="29"/>
    </row>
    <row r="1140" spans="1:8" s="34" customFormat="1">
      <c r="A1140" s="29"/>
      <c r="B1140" s="29"/>
      <c r="C1140" s="29"/>
      <c r="D1140" s="29"/>
      <c r="E1140" s="29"/>
      <c r="F1140" s="29"/>
      <c r="G1140" s="29"/>
      <c r="H1140" s="29"/>
    </row>
    <row r="1141" spans="1:8" s="34" customFormat="1">
      <c r="A1141" s="29"/>
      <c r="B1141" s="29"/>
      <c r="C1141" s="29"/>
      <c r="D1141" s="29"/>
      <c r="E1141" s="29"/>
      <c r="F1141" s="29"/>
      <c r="G1141" s="29"/>
      <c r="H1141" s="29"/>
    </row>
    <row r="1142" spans="1:8" s="34" customFormat="1">
      <c r="A1142" s="29"/>
      <c r="B1142" s="29"/>
      <c r="C1142" s="29"/>
      <c r="D1142" s="29"/>
      <c r="E1142" s="29"/>
      <c r="F1142" s="29"/>
      <c r="G1142" s="29"/>
      <c r="H1142" s="29"/>
    </row>
    <row r="1143" spans="1:8" s="34" customFormat="1">
      <c r="A1143" s="29"/>
      <c r="B1143" s="29"/>
      <c r="C1143" s="29"/>
      <c r="D1143" s="29"/>
      <c r="E1143" s="29"/>
      <c r="F1143" s="29"/>
      <c r="G1143" s="29"/>
      <c r="H1143" s="29"/>
    </row>
    <row r="1144" spans="1:8" s="34" customFormat="1">
      <c r="A1144" s="29"/>
      <c r="B1144" s="29"/>
      <c r="C1144" s="29"/>
      <c r="D1144" s="29"/>
      <c r="E1144" s="29"/>
      <c r="F1144" s="29"/>
      <c r="G1144" s="29"/>
      <c r="H1144" s="29"/>
    </row>
    <row r="1145" spans="1:8" s="34" customFormat="1">
      <c r="A1145" s="29"/>
      <c r="B1145" s="29"/>
      <c r="C1145" s="29"/>
      <c r="D1145" s="29"/>
      <c r="E1145" s="29"/>
      <c r="F1145" s="29"/>
      <c r="G1145" s="29"/>
      <c r="H1145" s="29"/>
    </row>
    <row r="1146" spans="1:8" s="34" customFormat="1">
      <c r="A1146" s="29"/>
      <c r="B1146" s="29"/>
      <c r="C1146" s="29"/>
      <c r="D1146" s="29"/>
      <c r="E1146" s="29"/>
      <c r="F1146" s="29"/>
      <c r="G1146" s="29"/>
      <c r="H1146" s="29"/>
    </row>
    <row r="1147" spans="1:8" s="34" customFormat="1">
      <c r="A1147" s="29"/>
      <c r="B1147" s="29"/>
      <c r="C1147" s="29"/>
      <c r="D1147" s="29"/>
      <c r="E1147" s="29"/>
      <c r="F1147" s="29"/>
      <c r="G1147" s="29"/>
      <c r="H1147" s="29"/>
    </row>
    <row r="1148" spans="1:8" s="34" customFormat="1">
      <c r="A1148" s="29"/>
      <c r="B1148" s="29"/>
      <c r="C1148" s="29"/>
      <c r="D1148" s="29"/>
      <c r="E1148" s="29"/>
      <c r="F1148" s="29"/>
      <c r="G1148" s="29"/>
      <c r="H1148" s="29"/>
    </row>
    <row r="1149" spans="1:8" s="34" customFormat="1">
      <c r="A1149" s="29"/>
      <c r="B1149" s="29"/>
      <c r="C1149" s="29"/>
      <c r="D1149" s="29"/>
      <c r="E1149" s="29"/>
      <c r="F1149" s="29"/>
      <c r="G1149" s="29"/>
      <c r="H1149" s="29"/>
    </row>
    <row r="1150" spans="1:8" s="34" customFormat="1">
      <c r="A1150" s="29"/>
      <c r="B1150" s="29"/>
      <c r="C1150" s="29"/>
      <c r="D1150" s="29"/>
      <c r="E1150" s="29"/>
      <c r="F1150" s="29"/>
      <c r="G1150" s="29"/>
      <c r="H1150" s="29"/>
    </row>
    <row r="1151" spans="1:8" s="34" customFormat="1">
      <c r="A1151" s="29"/>
      <c r="B1151" s="29"/>
      <c r="C1151" s="29"/>
      <c r="D1151" s="29"/>
      <c r="E1151" s="29"/>
      <c r="F1151" s="29"/>
      <c r="G1151" s="29"/>
      <c r="H1151" s="29"/>
    </row>
    <row r="1152" spans="1:8" s="34" customFormat="1">
      <c r="A1152" s="29"/>
      <c r="B1152" s="29"/>
      <c r="C1152" s="29"/>
      <c r="D1152" s="29"/>
      <c r="E1152" s="29"/>
      <c r="F1152" s="29"/>
      <c r="G1152" s="29"/>
      <c r="H1152" s="29"/>
    </row>
    <row r="1153" spans="1:8" s="34" customFormat="1">
      <c r="A1153" s="29"/>
      <c r="B1153" s="29"/>
      <c r="C1153" s="29"/>
      <c r="D1153" s="29"/>
      <c r="E1153" s="29"/>
      <c r="F1153" s="29"/>
      <c r="G1153" s="29"/>
      <c r="H1153" s="29"/>
    </row>
    <row r="1154" spans="1:8" s="34" customFormat="1">
      <c r="A1154" s="29"/>
      <c r="B1154" s="29"/>
      <c r="C1154" s="29"/>
      <c r="D1154" s="29"/>
      <c r="E1154" s="29"/>
      <c r="F1154" s="29"/>
      <c r="G1154" s="29"/>
      <c r="H1154" s="29"/>
    </row>
    <row r="1155" spans="1:8" s="34" customFormat="1">
      <c r="A1155" s="29"/>
      <c r="B1155" s="29"/>
      <c r="C1155" s="29"/>
      <c r="D1155" s="29"/>
      <c r="E1155" s="29"/>
      <c r="F1155" s="29"/>
      <c r="G1155" s="29"/>
      <c r="H1155" s="29"/>
    </row>
    <row r="1156" spans="1:8" s="34" customFormat="1">
      <c r="A1156" s="29"/>
      <c r="B1156" s="29"/>
      <c r="C1156" s="29"/>
      <c r="D1156" s="29"/>
      <c r="E1156" s="29"/>
      <c r="F1156" s="29"/>
      <c r="G1156" s="29"/>
      <c r="H1156" s="29"/>
    </row>
    <row r="1157" spans="1:8" s="34" customFormat="1">
      <c r="A1157" s="29"/>
      <c r="B1157" s="29"/>
      <c r="C1157" s="29"/>
      <c r="D1157" s="29"/>
      <c r="E1157" s="29"/>
      <c r="F1157" s="29"/>
      <c r="G1157" s="29"/>
      <c r="H1157" s="29"/>
    </row>
    <row r="1158" spans="1:8" s="34" customFormat="1">
      <c r="A1158" s="29"/>
      <c r="B1158" s="29"/>
      <c r="C1158" s="29"/>
      <c r="D1158" s="29"/>
      <c r="E1158" s="29"/>
      <c r="F1158" s="29"/>
      <c r="G1158" s="29"/>
      <c r="H1158" s="29"/>
    </row>
    <row r="1159" spans="1:8" s="34" customFormat="1">
      <c r="A1159" s="29"/>
      <c r="B1159" s="29"/>
      <c r="C1159" s="29"/>
      <c r="D1159" s="29"/>
      <c r="E1159" s="29"/>
      <c r="F1159" s="29"/>
      <c r="G1159" s="29"/>
      <c r="H1159" s="29"/>
    </row>
    <row r="1160" spans="1:8" s="34" customFormat="1">
      <c r="A1160" s="29"/>
      <c r="B1160" s="29"/>
      <c r="C1160" s="29"/>
      <c r="D1160" s="29"/>
      <c r="E1160" s="29"/>
      <c r="F1160" s="29"/>
      <c r="G1160" s="29"/>
      <c r="H1160" s="29"/>
    </row>
    <row r="1161" spans="1:8" s="34" customFormat="1">
      <c r="A1161" s="29"/>
      <c r="B1161" s="29"/>
      <c r="C1161" s="29"/>
      <c r="D1161" s="29"/>
      <c r="E1161" s="29"/>
      <c r="F1161" s="29"/>
      <c r="G1161" s="29"/>
      <c r="H1161" s="29"/>
    </row>
    <row r="1162" spans="1:8" s="34" customFormat="1">
      <c r="A1162" s="29"/>
      <c r="B1162" s="29"/>
      <c r="C1162" s="29"/>
      <c r="D1162" s="29"/>
      <c r="E1162" s="29"/>
      <c r="F1162" s="29"/>
      <c r="G1162" s="29"/>
      <c r="H1162" s="29"/>
    </row>
    <row r="1163" spans="1:8" s="34" customFormat="1">
      <c r="A1163" s="29"/>
      <c r="B1163" s="29"/>
      <c r="C1163" s="29"/>
      <c r="D1163" s="29"/>
      <c r="E1163" s="29"/>
      <c r="F1163" s="29"/>
      <c r="G1163" s="29"/>
      <c r="H1163" s="29"/>
    </row>
    <row r="1164" spans="1:8" s="34" customFormat="1">
      <c r="A1164" s="29"/>
      <c r="B1164" s="29"/>
      <c r="C1164" s="29"/>
      <c r="D1164" s="29"/>
      <c r="E1164" s="29"/>
      <c r="F1164" s="29"/>
      <c r="G1164" s="29"/>
      <c r="H1164" s="29"/>
    </row>
    <row r="1165" spans="1:8" s="34" customFormat="1">
      <c r="A1165" s="29"/>
      <c r="B1165" s="29"/>
      <c r="C1165" s="29"/>
      <c r="D1165" s="29"/>
      <c r="E1165" s="29"/>
      <c r="F1165" s="29"/>
      <c r="G1165" s="29"/>
      <c r="H1165" s="29"/>
    </row>
    <row r="1166" spans="1:8" s="34" customFormat="1">
      <c r="A1166" s="29"/>
      <c r="B1166" s="29"/>
      <c r="C1166" s="29"/>
      <c r="D1166" s="29"/>
      <c r="E1166" s="29"/>
      <c r="F1166" s="29"/>
      <c r="G1166" s="29"/>
      <c r="H1166" s="29"/>
    </row>
    <row r="1167" spans="1:8" s="34" customFormat="1">
      <c r="A1167" s="29"/>
      <c r="B1167" s="29"/>
      <c r="C1167" s="29"/>
      <c r="D1167" s="29"/>
      <c r="E1167" s="29"/>
      <c r="F1167" s="29"/>
      <c r="G1167" s="29"/>
      <c r="H1167" s="29"/>
    </row>
    <row r="1168" spans="1:8" s="34" customFormat="1">
      <c r="A1168" s="29"/>
      <c r="B1168" s="29"/>
      <c r="C1168" s="29"/>
      <c r="D1168" s="29"/>
      <c r="E1168" s="29"/>
      <c r="F1168" s="29"/>
      <c r="G1168" s="29"/>
      <c r="H1168" s="29"/>
    </row>
    <row r="1169" spans="1:8" s="34" customFormat="1">
      <c r="A1169" s="29"/>
      <c r="B1169" s="29"/>
      <c r="C1169" s="29"/>
      <c r="D1169" s="29"/>
      <c r="E1169" s="29"/>
      <c r="F1169" s="29"/>
      <c r="G1169" s="29"/>
      <c r="H1169" s="29"/>
    </row>
    <row r="1170" spans="1:8" s="34" customFormat="1">
      <c r="A1170" s="29"/>
      <c r="B1170" s="29"/>
      <c r="C1170" s="29"/>
      <c r="D1170" s="29"/>
      <c r="E1170" s="29"/>
      <c r="F1170" s="29"/>
      <c r="G1170" s="29"/>
      <c r="H1170" s="29"/>
    </row>
    <row r="1171" spans="1:8" s="34" customFormat="1">
      <c r="A1171" s="29"/>
      <c r="B1171" s="29"/>
      <c r="C1171" s="29"/>
      <c r="D1171" s="29"/>
      <c r="E1171" s="29"/>
      <c r="F1171" s="29"/>
      <c r="G1171" s="29"/>
      <c r="H1171" s="29"/>
    </row>
    <row r="1172" spans="1:8" s="34" customFormat="1">
      <c r="A1172" s="29"/>
      <c r="B1172" s="29"/>
      <c r="C1172" s="29"/>
      <c r="D1172" s="29"/>
      <c r="E1172" s="29"/>
      <c r="F1172" s="29"/>
      <c r="G1172" s="29"/>
      <c r="H1172" s="29"/>
    </row>
    <row r="1173" spans="1:8" s="34" customFormat="1">
      <c r="A1173" s="29"/>
      <c r="B1173" s="29"/>
      <c r="C1173" s="29"/>
      <c r="D1173" s="29"/>
      <c r="E1173" s="29"/>
      <c r="F1173" s="29"/>
      <c r="G1173" s="29"/>
      <c r="H1173" s="29"/>
    </row>
    <row r="1174" spans="1:8" s="34" customFormat="1">
      <c r="A1174" s="29"/>
      <c r="B1174" s="29"/>
      <c r="C1174" s="29"/>
      <c r="D1174" s="29"/>
      <c r="E1174" s="29"/>
      <c r="F1174" s="29"/>
      <c r="G1174" s="29"/>
      <c r="H1174" s="29"/>
    </row>
    <row r="1175" spans="1:8" s="34" customFormat="1">
      <c r="A1175" s="29"/>
      <c r="B1175" s="29"/>
      <c r="C1175" s="29"/>
      <c r="D1175" s="29"/>
      <c r="E1175" s="29"/>
      <c r="F1175" s="29"/>
      <c r="G1175" s="29"/>
      <c r="H1175" s="29"/>
    </row>
    <row r="1176" spans="1:8" s="34" customFormat="1">
      <c r="A1176" s="29"/>
      <c r="B1176" s="29"/>
      <c r="C1176" s="29"/>
      <c r="D1176" s="29"/>
      <c r="E1176" s="29"/>
      <c r="F1176" s="29"/>
      <c r="G1176" s="29"/>
      <c r="H1176" s="29"/>
    </row>
    <row r="1177" spans="1:8" s="34" customFormat="1">
      <c r="A1177" s="29"/>
      <c r="B1177" s="29"/>
      <c r="C1177" s="29"/>
      <c r="D1177" s="29"/>
      <c r="E1177" s="29"/>
      <c r="F1177" s="29"/>
      <c r="G1177" s="29"/>
      <c r="H1177" s="29"/>
    </row>
    <row r="1178" spans="1:8" s="34" customFormat="1">
      <c r="A1178" s="29"/>
      <c r="B1178" s="29"/>
      <c r="C1178" s="29"/>
      <c r="D1178" s="29"/>
      <c r="E1178" s="29"/>
      <c r="F1178" s="29"/>
      <c r="G1178" s="29"/>
      <c r="H1178" s="29"/>
    </row>
    <row r="1179" spans="1:8" s="34" customFormat="1">
      <c r="A1179" s="29"/>
      <c r="B1179" s="29"/>
      <c r="C1179" s="29"/>
      <c r="D1179" s="29"/>
      <c r="E1179" s="29"/>
      <c r="F1179" s="29"/>
      <c r="G1179" s="29"/>
      <c r="H1179" s="29"/>
    </row>
    <row r="1180" spans="1:8" s="34" customFormat="1">
      <c r="A1180" s="29"/>
      <c r="B1180" s="29"/>
      <c r="C1180" s="29"/>
      <c r="D1180" s="29"/>
      <c r="E1180" s="29"/>
      <c r="F1180" s="29"/>
      <c r="G1180" s="29"/>
      <c r="H1180" s="29"/>
    </row>
    <row r="1181" spans="1:8" s="34" customFormat="1">
      <c r="A1181" s="29"/>
      <c r="B1181" s="29"/>
      <c r="C1181" s="29"/>
      <c r="D1181" s="29"/>
      <c r="E1181" s="29"/>
      <c r="F1181" s="29"/>
      <c r="G1181" s="29"/>
      <c r="H1181" s="29"/>
    </row>
    <row r="1182" spans="1:8" s="34" customFormat="1">
      <c r="A1182" s="29"/>
      <c r="B1182" s="29"/>
      <c r="C1182" s="29"/>
      <c r="D1182" s="29"/>
      <c r="E1182" s="29"/>
      <c r="F1182" s="29"/>
      <c r="G1182" s="29"/>
      <c r="H1182" s="29"/>
    </row>
    <row r="1183" spans="1:8" s="34" customFormat="1">
      <c r="A1183" s="29"/>
      <c r="B1183" s="29"/>
      <c r="C1183" s="29"/>
      <c r="D1183" s="29"/>
      <c r="E1183" s="29"/>
      <c r="F1183" s="29"/>
      <c r="G1183" s="29"/>
      <c r="H1183" s="29"/>
    </row>
    <row r="1184" spans="1:8" s="34" customFormat="1">
      <c r="A1184" s="29"/>
      <c r="B1184" s="29"/>
      <c r="C1184" s="29"/>
      <c r="D1184" s="29"/>
      <c r="E1184" s="29"/>
      <c r="F1184" s="29"/>
      <c r="G1184" s="29"/>
      <c r="H1184" s="29"/>
    </row>
    <row r="1185" spans="1:8" s="34" customFormat="1">
      <c r="A1185" s="29"/>
      <c r="B1185" s="29"/>
      <c r="C1185" s="29"/>
      <c r="D1185" s="29"/>
      <c r="E1185" s="29"/>
      <c r="F1185" s="29"/>
      <c r="G1185" s="29"/>
      <c r="H1185" s="29"/>
    </row>
    <row r="1186" spans="1:8" s="34" customFormat="1">
      <c r="A1186" s="29"/>
      <c r="B1186" s="29"/>
      <c r="C1186" s="29"/>
      <c r="D1186" s="29"/>
      <c r="E1186" s="29"/>
      <c r="F1186" s="29"/>
      <c r="G1186" s="29"/>
      <c r="H1186" s="29"/>
    </row>
    <row r="1187" spans="1:8" s="34" customFormat="1">
      <c r="A1187" s="29"/>
      <c r="B1187" s="29"/>
      <c r="C1187" s="29"/>
      <c r="D1187" s="29"/>
      <c r="E1187" s="29"/>
      <c r="F1187" s="29"/>
      <c r="G1187" s="29"/>
      <c r="H1187" s="29"/>
    </row>
    <row r="1188" spans="1:8" s="34" customFormat="1">
      <c r="A1188" s="29"/>
      <c r="B1188" s="29"/>
      <c r="C1188" s="29"/>
      <c r="D1188" s="29"/>
      <c r="E1188" s="29"/>
      <c r="F1188" s="29"/>
      <c r="G1188" s="29"/>
      <c r="H1188" s="29"/>
    </row>
    <row r="1189" spans="1:8" s="34" customFormat="1">
      <c r="A1189" s="29"/>
      <c r="B1189" s="29"/>
      <c r="C1189" s="29"/>
      <c r="D1189" s="29"/>
      <c r="E1189" s="29"/>
      <c r="F1189" s="29"/>
      <c r="G1189" s="29"/>
      <c r="H1189" s="29"/>
    </row>
    <row r="1190" spans="1:8" s="34" customFormat="1">
      <c r="A1190" s="29"/>
      <c r="B1190" s="29"/>
      <c r="C1190" s="29"/>
      <c r="D1190" s="29"/>
      <c r="E1190" s="29"/>
      <c r="F1190" s="29"/>
      <c r="G1190" s="29"/>
      <c r="H1190" s="29"/>
    </row>
    <row r="1191" spans="1:8" s="34" customFormat="1">
      <c r="A1191" s="29"/>
      <c r="B1191" s="29"/>
      <c r="C1191" s="29"/>
      <c r="D1191" s="29"/>
      <c r="E1191" s="29"/>
      <c r="F1191" s="29"/>
      <c r="G1191" s="29"/>
      <c r="H1191" s="29"/>
    </row>
    <row r="1192" spans="1:8" s="34" customFormat="1">
      <c r="A1192" s="29"/>
      <c r="B1192" s="29"/>
      <c r="C1192" s="29"/>
      <c r="D1192" s="29"/>
      <c r="E1192" s="29"/>
      <c r="F1192" s="29"/>
      <c r="G1192" s="29"/>
      <c r="H1192" s="29"/>
    </row>
    <row r="1193" spans="1:8" s="34" customFormat="1">
      <c r="A1193" s="29"/>
      <c r="B1193" s="29"/>
      <c r="C1193" s="29"/>
      <c r="D1193" s="29"/>
      <c r="E1193" s="29"/>
      <c r="F1193" s="29"/>
      <c r="G1193" s="29"/>
      <c r="H1193" s="29"/>
    </row>
    <row r="1194" spans="1:8" s="34" customFormat="1">
      <c r="A1194" s="29"/>
      <c r="B1194" s="29"/>
      <c r="C1194" s="29"/>
      <c r="D1194" s="29"/>
      <c r="E1194" s="29"/>
      <c r="F1194" s="29"/>
      <c r="G1194" s="29"/>
      <c r="H1194" s="29"/>
    </row>
    <row r="1195" spans="1:8" s="34" customFormat="1">
      <c r="A1195" s="29"/>
      <c r="B1195" s="29"/>
      <c r="C1195" s="29"/>
      <c r="D1195" s="29"/>
      <c r="E1195" s="29"/>
      <c r="F1195" s="29"/>
      <c r="G1195" s="29"/>
      <c r="H1195" s="29"/>
    </row>
    <row r="1196" spans="1:8" s="34" customFormat="1">
      <c r="A1196" s="29"/>
      <c r="B1196" s="29"/>
      <c r="C1196" s="29"/>
      <c r="D1196" s="29"/>
      <c r="E1196" s="29"/>
      <c r="F1196" s="29"/>
      <c r="G1196" s="29"/>
      <c r="H1196" s="29"/>
    </row>
    <row r="1197" spans="1:8" s="34" customFormat="1">
      <c r="A1197" s="29"/>
      <c r="B1197" s="29"/>
      <c r="C1197" s="29"/>
      <c r="D1197" s="29"/>
      <c r="E1197" s="29"/>
      <c r="F1197" s="29"/>
      <c r="G1197" s="29"/>
      <c r="H1197" s="29"/>
    </row>
    <row r="1198" spans="1:8" s="34" customFormat="1">
      <c r="A1198" s="29"/>
      <c r="B1198" s="29"/>
      <c r="C1198" s="29"/>
      <c r="D1198" s="29"/>
      <c r="E1198" s="29"/>
      <c r="F1198" s="29"/>
      <c r="G1198" s="29"/>
      <c r="H1198" s="29"/>
    </row>
    <row r="1199" spans="1:8" s="34" customFormat="1">
      <c r="A1199" s="29"/>
      <c r="B1199" s="29"/>
      <c r="C1199" s="29"/>
      <c r="D1199" s="29"/>
      <c r="E1199" s="29"/>
      <c r="F1199" s="29"/>
      <c r="G1199" s="29"/>
      <c r="H1199" s="29"/>
    </row>
    <row r="1200" spans="1:8" s="34" customFormat="1">
      <c r="A1200" s="29"/>
      <c r="B1200" s="29"/>
      <c r="C1200" s="29"/>
      <c r="D1200" s="29"/>
      <c r="E1200" s="29"/>
      <c r="F1200" s="29"/>
      <c r="G1200" s="29"/>
      <c r="H1200" s="29"/>
    </row>
    <row r="1201" spans="1:8" s="34" customFormat="1">
      <c r="A1201" s="29"/>
      <c r="B1201" s="29"/>
      <c r="C1201" s="29"/>
      <c r="D1201" s="29"/>
      <c r="E1201" s="29"/>
      <c r="F1201" s="29"/>
      <c r="G1201" s="29"/>
      <c r="H1201" s="29"/>
    </row>
    <row r="1202" spans="1:8" s="34" customFormat="1">
      <c r="A1202" s="29"/>
      <c r="B1202" s="29"/>
      <c r="C1202" s="29"/>
      <c r="D1202" s="29"/>
      <c r="E1202" s="29"/>
      <c r="F1202" s="29"/>
      <c r="G1202" s="29"/>
      <c r="H1202" s="29"/>
    </row>
    <row r="1203" spans="1:8" s="34" customFormat="1">
      <c r="A1203" s="29"/>
      <c r="B1203" s="29"/>
      <c r="C1203" s="29"/>
      <c r="D1203" s="29"/>
      <c r="E1203" s="29"/>
      <c r="F1203" s="29"/>
      <c r="G1203" s="29"/>
      <c r="H1203" s="29"/>
    </row>
    <row r="1204" spans="1:8" s="34" customFormat="1">
      <c r="A1204" s="29"/>
      <c r="B1204" s="29"/>
      <c r="C1204" s="29"/>
      <c r="D1204" s="29"/>
      <c r="E1204" s="29"/>
      <c r="F1204" s="29"/>
      <c r="G1204" s="29"/>
      <c r="H1204" s="29"/>
    </row>
    <row r="1205" spans="1:8" s="34" customFormat="1">
      <c r="A1205" s="29"/>
      <c r="B1205" s="29"/>
      <c r="C1205" s="29"/>
      <c r="D1205" s="29"/>
      <c r="E1205" s="29"/>
      <c r="F1205" s="29"/>
      <c r="G1205" s="29"/>
      <c r="H1205" s="29"/>
    </row>
    <row r="1206" spans="1:8" s="34" customFormat="1">
      <c r="A1206" s="29"/>
      <c r="B1206" s="29"/>
      <c r="C1206" s="29"/>
      <c r="D1206" s="29"/>
      <c r="E1206" s="29"/>
      <c r="F1206" s="29"/>
      <c r="G1206" s="29"/>
      <c r="H1206" s="29"/>
    </row>
    <row r="1207" spans="1:8" s="34" customFormat="1">
      <c r="A1207" s="29"/>
      <c r="B1207" s="29"/>
      <c r="C1207" s="29"/>
      <c r="D1207" s="29"/>
      <c r="E1207" s="29"/>
      <c r="F1207" s="29"/>
      <c r="G1207" s="29"/>
      <c r="H1207" s="29"/>
    </row>
    <row r="1208" spans="1:8" s="34" customFormat="1">
      <c r="A1208" s="29"/>
      <c r="B1208" s="29"/>
      <c r="C1208" s="29"/>
      <c r="D1208" s="29"/>
      <c r="E1208" s="29"/>
      <c r="F1208" s="29"/>
      <c r="G1208" s="29"/>
      <c r="H1208" s="29"/>
    </row>
    <row r="1209" spans="1:8" s="34" customFormat="1">
      <c r="A1209" s="29"/>
      <c r="B1209" s="29"/>
      <c r="C1209" s="29"/>
      <c r="D1209" s="29"/>
      <c r="E1209" s="29"/>
      <c r="F1209" s="29"/>
      <c r="G1209" s="29"/>
      <c r="H1209" s="29"/>
    </row>
    <row r="1210" spans="1:8" s="34" customFormat="1">
      <c r="A1210" s="29"/>
      <c r="B1210" s="29"/>
      <c r="C1210" s="29"/>
      <c r="D1210" s="29"/>
      <c r="E1210" s="29"/>
      <c r="F1210" s="29"/>
      <c r="G1210" s="29"/>
      <c r="H1210" s="29"/>
    </row>
    <row r="1211" spans="1:8" s="34" customFormat="1">
      <c r="A1211" s="29"/>
      <c r="B1211" s="29"/>
      <c r="C1211" s="29"/>
      <c r="D1211" s="29"/>
      <c r="E1211" s="29"/>
      <c r="F1211" s="29"/>
      <c r="G1211" s="29"/>
      <c r="H1211" s="29"/>
    </row>
    <row r="1212" spans="1:8" s="34" customFormat="1">
      <c r="A1212" s="29"/>
      <c r="B1212" s="29"/>
      <c r="C1212" s="29"/>
      <c r="D1212" s="29"/>
      <c r="E1212" s="29"/>
      <c r="F1212" s="29"/>
      <c r="G1212" s="29"/>
      <c r="H1212" s="29"/>
    </row>
    <row r="1213" spans="1:8" s="34" customFormat="1">
      <c r="A1213" s="29"/>
      <c r="B1213" s="29"/>
      <c r="C1213" s="29"/>
      <c r="D1213" s="29"/>
      <c r="E1213" s="29"/>
      <c r="F1213" s="29"/>
      <c r="G1213" s="29"/>
      <c r="H1213" s="29"/>
    </row>
    <row r="1214" spans="1:8" s="34" customFormat="1">
      <c r="A1214" s="29"/>
      <c r="B1214" s="29"/>
      <c r="C1214" s="29"/>
      <c r="D1214" s="29"/>
      <c r="E1214" s="29"/>
      <c r="F1214" s="29"/>
      <c r="G1214" s="29"/>
      <c r="H1214" s="29"/>
    </row>
    <row r="1215" spans="1:8" s="34" customFormat="1">
      <c r="A1215" s="29"/>
      <c r="B1215" s="29"/>
      <c r="C1215" s="29"/>
      <c r="D1215" s="29"/>
      <c r="E1215" s="29"/>
      <c r="F1215" s="29"/>
      <c r="G1215" s="29"/>
      <c r="H1215" s="29"/>
    </row>
    <row r="1216" spans="1:8" s="34" customFormat="1">
      <c r="A1216" s="29"/>
      <c r="B1216" s="29"/>
      <c r="C1216" s="29"/>
      <c r="D1216" s="29"/>
      <c r="E1216" s="29"/>
      <c r="F1216" s="29"/>
      <c r="G1216" s="29"/>
      <c r="H1216" s="29"/>
    </row>
    <row r="1217" spans="1:8" s="34" customFormat="1">
      <c r="A1217" s="29"/>
      <c r="B1217" s="29"/>
      <c r="C1217" s="29"/>
      <c r="D1217" s="29"/>
      <c r="E1217" s="29"/>
      <c r="F1217" s="29"/>
      <c r="G1217" s="29"/>
      <c r="H1217" s="29"/>
    </row>
    <row r="1218" spans="1:8" s="34" customFormat="1">
      <c r="A1218" s="29"/>
      <c r="B1218" s="29"/>
      <c r="C1218" s="29"/>
      <c r="D1218" s="29"/>
      <c r="E1218" s="29"/>
      <c r="F1218" s="29"/>
      <c r="G1218" s="29"/>
      <c r="H1218" s="29"/>
    </row>
    <row r="1219" spans="1:8" s="34" customFormat="1">
      <c r="A1219" s="29"/>
      <c r="B1219" s="29"/>
      <c r="C1219" s="29"/>
      <c r="D1219" s="29"/>
      <c r="E1219" s="29"/>
      <c r="F1219" s="29"/>
      <c r="G1219" s="29"/>
      <c r="H1219" s="29"/>
    </row>
    <row r="1220" spans="1:8" s="34" customFormat="1">
      <c r="A1220" s="29"/>
      <c r="B1220" s="29"/>
      <c r="C1220" s="29"/>
      <c r="D1220" s="29"/>
      <c r="E1220" s="29"/>
      <c r="F1220" s="29"/>
      <c r="G1220" s="29"/>
      <c r="H1220" s="29"/>
    </row>
    <row r="1221" spans="1:8" s="34" customFormat="1">
      <c r="A1221" s="29"/>
      <c r="B1221" s="29"/>
      <c r="C1221" s="29"/>
      <c r="D1221" s="29"/>
      <c r="E1221" s="29"/>
      <c r="F1221" s="29"/>
      <c r="G1221" s="29"/>
      <c r="H1221" s="29"/>
    </row>
    <row r="1222" spans="1:8" s="34" customFormat="1">
      <c r="A1222" s="29"/>
      <c r="B1222" s="29"/>
      <c r="C1222" s="29"/>
      <c r="D1222" s="29"/>
      <c r="E1222" s="29"/>
      <c r="F1222" s="29"/>
      <c r="G1222" s="29"/>
      <c r="H1222" s="29"/>
    </row>
    <row r="1223" spans="1:8" s="34" customFormat="1">
      <c r="A1223" s="29"/>
      <c r="B1223" s="29"/>
      <c r="C1223" s="29"/>
      <c r="D1223" s="29"/>
      <c r="E1223" s="29"/>
      <c r="F1223" s="29"/>
      <c r="G1223" s="29"/>
      <c r="H1223" s="29"/>
    </row>
    <row r="1224" spans="1:8" s="34" customFormat="1">
      <c r="A1224" s="29"/>
      <c r="B1224" s="29"/>
      <c r="C1224" s="29"/>
      <c r="D1224" s="29"/>
      <c r="E1224" s="29"/>
      <c r="F1224" s="29"/>
      <c r="G1224" s="29"/>
      <c r="H1224" s="29"/>
    </row>
    <row r="1225" spans="1:8" s="34" customFormat="1">
      <c r="A1225" s="29"/>
      <c r="B1225" s="29"/>
      <c r="C1225" s="29"/>
      <c r="D1225" s="29"/>
      <c r="E1225" s="29"/>
      <c r="F1225" s="29"/>
      <c r="G1225" s="29"/>
      <c r="H1225" s="29"/>
    </row>
    <row r="1226" spans="1:8" s="34" customFormat="1">
      <c r="A1226" s="29"/>
      <c r="B1226" s="29"/>
      <c r="C1226" s="29"/>
      <c r="D1226" s="29"/>
      <c r="E1226" s="29"/>
      <c r="F1226" s="29"/>
      <c r="G1226" s="29"/>
      <c r="H1226" s="29"/>
    </row>
    <row r="1227" spans="1:8" s="34" customFormat="1">
      <c r="A1227" s="29"/>
      <c r="B1227" s="29"/>
      <c r="C1227" s="29"/>
      <c r="D1227" s="29"/>
      <c r="E1227" s="29"/>
      <c r="F1227" s="29"/>
      <c r="G1227" s="29"/>
      <c r="H1227" s="29"/>
    </row>
    <row r="1228" spans="1:8" s="34" customFormat="1">
      <c r="A1228" s="29"/>
      <c r="B1228" s="29"/>
      <c r="C1228" s="29"/>
      <c r="D1228" s="29"/>
      <c r="E1228" s="29"/>
      <c r="F1228" s="29"/>
      <c r="G1228" s="29"/>
      <c r="H1228" s="29"/>
    </row>
    <row r="1229" spans="1:8" s="34" customFormat="1">
      <c r="A1229" s="29"/>
      <c r="B1229" s="29"/>
      <c r="C1229" s="29"/>
      <c r="D1229" s="29"/>
      <c r="E1229" s="29"/>
      <c r="F1229" s="29"/>
      <c r="G1229" s="29"/>
      <c r="H1229" s="29"/>
    </row>
    <row r="1230" spans="1:8" s="34" customFormat="1">
      <c r="A1230" s="29"/>
      <c r="B1230" s="29"/>
      <c r="C1230" s="29"/>
      <c r="D1230" s="29"/>
      <c r="E1230" s="29"/>
      <c r="F1230" s="29"/>
      <c r="G1230" s="29"/>
      <c r="H1230" s="29"/>
    </row>
    <row r="1231" spans="1:8" s="34" customFormat="1">
      <c r="A1231" s="29"/>
      <c r="B1231" s="29"/>
      <c r="C1231" s="29"/>
      <c r="D1231" s="29"/>
      <c r="E1231" s="29"/>
      <c r="F1231" s="29"/>
      <c r="G1231" s="29"/>
      <c r="H1231" s="29"/>
    </row>
    <row r="1232" spans="1:8" s="34" customFormat="1">
      <c r="A1232" s="29"/>
      <c r="B1232" s="29"/>
      <c r="C1232" s="29"/>
      <c r="D1232" s="29"/>
      <c r="E1232" s="29"/>
      <c r="F1232" s="29"/>
      <c r="G1232" s="29"/>
      <c r="H1232" s="29"/>
    </row>
    <row r="1233" spans="1:8" s="34" customFormat="1">
      <c r="A1233" s="29"/>
      <c r="B1233" s="29"/>
      <c r="C1233" s="29"/>
      <c r="D1233" s="29"/>
      <c r="E1233" s="29"/>
      <c r="F1233" s="29"/>
      <c r="G1233" s="29"/>
      <c r="H1233" s="29"/>
    </row>
    <row r="1234" spans="1:8" s="34" customFormat="1">
      <c r="A1234" s="29"/>
      <c r="B1234" s="29"/>
      <c r="C1234" s="29"/>
      <c r="D1234" s="29"/>
      <c r="E1234" s="29"/>
      <c r="F1234" s="29"/>
      <c r="G1234" s="29"/>
      <c r="H1234" s="29"/>
    </row>
    <row r="1235" spans="1:8" s="34" customFormat="1">
      <c r="A1235" s="29"/>
      <c r="B1235" s="29"/>
      <c r="C1235" s="29"/>
      <c r="D1235" s="29"/>
      <c r="E1235" s="29"/>
      <c r="F1235" s="29"/>
      <c r="G1235" s="29"/>
      <c r="H1235" s="29"/>
    </row>
    <row r="1236" spans="1:8" s="34" customFormat="1">
      <c r="A1236" s="29"/>
      <c r="B1236" s="29"/>
      <c r="C1236" s="29"/>
      <c r="D1236" s="29"/>
      <c r="E1236" s="29"/>
      <c r="F1236" s="29"/>
      <c r="G1236" s="29"/>
      <c r="H1236" s="29"/>
    </row>
    <row r="1237" spans="1:8" s="34" customFormat="1">
      <c r="A1237" s="29"/>
      <c r="B1237" s="29"/>
      <c r="C1237" s="29"/>
      <c r="D1237" s="29"/>
      <c r="E1237" s="29"/>
      <c r="F1237" s="29"/>
      <c r="G1237" s="29"/>
      <c r="H1237" s="29"/>
    </row>
    <row r="1238" spans="1:8" s="34" customFormat="1">
      <c r="A1238" s="29"/>
      <c r="B1238" s="29"/>
      <c r="C1238" s="29"/>
      <c r="D1238" s="29"/>
      <c r="E1238" s="29"/>
      <c r="F1238" s="29"/>
      <c r="G1238" s="29"/>
      <c r="H1238" s="29"/>
    </row>
    <row r="1239" spans="1:8" s="34" customFormat="1">
      <c r="A1239" s="29"/>
      <c r="B1239" s="29"/>
      <c r="C1239" s="29"/>
      <c r="D1239" s="29"/>
      <c r="E1239" s="29"/>
      <c r="F1239" s="29"/>
      <c r="G1239" s="29"/>
      <c r="H1239" s="29"/>
    </row>
    <row r="1240" spans="1:8" s="34" customFormat="1">
      <c r="A1240" s="29"/>
      <c r="B1240" s="29"/>
      <c r="C1240" s="29"/>
      <c r="D1240" s="29"/>
      <c r="E1240" s="29"/>
      <c r="F1240" s="29"/>
      <c r="G1240" s="29"/>
      <c r="H1240" s="29"/>
    </row>
    <row r="1241" spans="1:8" s="34" customFormat="1">
      <c r="A1241" s="29"/>
      <c r="B1241" s="29"/>
      <c r="C1241" s="29"/>
      <c r="D1241" s="29"/>
      <c r="E1241" s="29"/>
      <c r="F1241" s="29"/>
      <c r="G1241" s="29"/>
      <c r="H1241" s="29"/>
    </row>
    <row r="1242" spans="1:8" s="34" customFormat="1">
      <c r="A1242" s="29"/>
      <c r="B1242" s="29"/>
      <c r="C1242" s="29"/>
      <c r="D1242" s="29"/>
      <c r="E1242" s="29"/>
      <c r="F1242" s="29"/>
      <c r="G1242" s="29"/>
      <c r="H1242" s="29"/>
    </row>
    <row r="1243" spans="1:8" s="34" customFormat="1">
      <c r="A1243" s="29"/>
      <c r="B1243" s="29"/>
      <c r="C1243" s="29"/>
      <c r="D1243" s="29"/>
      <c r="E1243" s="29"/>
      <c r="F1243" s="29"/>
      <c r="G1243" s="29"/>
      <c r="H1243" s="29"/>
    </row>
    <row r="1244" spans="1:8" s="34" customFormat="1">
      <c r="A1244" s="29"/>
      <c r="B1244" s="29"/>
      <c r="C1244" s="29"/>
      <c r="D1244" s="29"/>
      <c r="E1244" s="29"/>
      <c r="F1244" s="29"/>
      <c r="G1244" s="29"/>
      <c r="H1244" s="29"/>
    </row>
    <row r="1245" spans="1:8" s="34" customFormat="1">
      <c r="A1245" s="29"/>
      <c r="B1245" s="29"/>
      <c r="C1245" s="29"/>
      <c r="D1245" s="29"/>
      <c r="E1245" s="29"/>
      <c r="F1245" s="29"/>
      <c r="G1245" s="29"/>
      <c r="H1245" s="29"/>
    </row>
    <row r="1246" spans="1:8" s="34" customFormat="1">
      <c r="A1246" s="29"/>
      <c r="B1246" s="29"/>
      <c r="C1246" s="29"/>
      <c r="D1246" s="29"/>
      <c r="E1246" s="29"/>
      <c r="F1246" s="29"/>
      <c r="G1246" s="29"/>
      <c r="H1246" s="29"/>
    </row>
    <row r="1247" spans="1:8" s="34" customFormat="1">
      <c r="A1247" s="29"/>
      <c r="B1247" s="29"/>
      <c r="C1247" s="29"/>
      <c r="D1247" s="29"/>
      <c r="E1247" s="29"/>
      <c r="F1247" s="29"/>
      <c r="G1247" s="29"/>
      <c r="H1247" s="29"/>
    </row>
    <row r="1248" spans="1:8" s="34" customFormat="1">
      <c r="A1248" s="29"/>
      <c r="B1248" s="29"/>
      <c r="C1248" s="29"/>
      <c r="D1248" s="29"/>
      <c r="E1248" s="29"/>
      <c r="F1248" s="29"/>
      <c r="G1248" s="29"/>
      <c r="H1248" s="29"/>
    </row>
    <row r="1249" spans="1:8" s="34" customFormat="1">
      <c r="A1249" s="29"/>
      <c r="B1249" s="29"/>
      <c r="C1249" s="29"/>
      <c r="D1249" s="29"/>
      <c r="E1249" s="29"/>
      <c r="F1249" s="29"/>
      <c r="G1249" s="29"/>
      <c r="H1249" s="29"/>
    </row>
    <row r="1250" spans="1:8" s="34" customFormat="1">
      <c r="A1250" s="29"/>
      <c r="B1250" s="29"/>
      <c r="C1250" s="29"/>
      <c r="D1250" s="29"/>
      <c r="E1250" s="29"/>
      <c r="F1250" s="29"/>
      <c r="G1250" s="29"/>
      <c r="H1250" s="29"/>
    </row>
    <row r="1251" spans="1:8" s="34" customFormat="1">
      <c r="A1251" s="29"/>
      <c r="B1251" s="29"/>
      <c r="C1251" s="29"/>
      <c r="D1251" s="29"/>
      <c r="E1251" s="29"/>
      <c r="F1251" s="29"/>
      <c r="G1251" s="29"/>
      <c r="H1251" s="29"/>
    </row>
    <row r="1252" spans="1:8" s="34" customFormat="1">
      <c r="A1252" s="29"/>
      <c r="B1252" s="29"/>
      <c r="C1252" s="29"/>
      <c r="D1252" s="29"/>
      <c r="E1252" s="29"/>
      <c r="F1252" s="29"/>
      <c r="G1252" s="29"/>
      <c r="H1252" s="29"/>
    </row>
    <row r="1253" spans="1:8" s="34" customFormat="1">
      <c r="A1253" s="29"/>
      <c r="B1253" s="29"/>
      <c r="C1253" s="29"/>
      <c r="D1253" s="29"/>
      <c r="E1253" s="29"/>
      <c r="F1253" s="29"/>
      <c r="G1253" s="29"/>
      <c r="H1253" s="29"/>
    </row>
    <row r="1254" spans="1:8" s="34" customFormat="1">
      <c r="A1254" s="29"/>
      <c r="B1254" s="29"/>
      <c r="C1254" s="29"/>
      <c r="D1254" s="29"/>
      <c r="E1254" s="29"/>
      <c r="F1254" s="29"/>
      <c r="G1254" s="29"/>
      <c r="H1254" s="29"/>
    </row>
    <row r="1255" spans="1:8" s="34" customFormat="1">
      <c r="A1255" s="29"/>
      <c r="B1255" s="29"/>
      <c r="C1255" s="29"/>
      <c r="D1255" s="29"/>
      <c r="E1255" s="29"/>
      <c r="F1255" s="29"/>
      <c r="G1255" s="29"/>
      <c r="H1255" s="29"/>
    </row>
    <row r="1256" spans="1:8" s="34" customFormat="1">
      <c r="A1256" s="29"/>
      <c r="B1256" s="29"/>
      <c r="C1256" s="29"/>
      <c r="D1256" s="29"/>
      <c r="E1256" s="29"/>
      <c r="F1256" s="29"/>
      <c r="G1256" s="29"/>
      <c r="H1256" s="29"/>
    </row>
    <row r="1257" spans="1:8" s="34" customFormat="1">
      <c r="A1257" s="29"/>
      <c r="B1257" s="29"/>
      <c r="C1257" s="29"/>
      <c r="D1257" s="29"/>
      <c r="E1257" s="29"/>
      <c r="F1257" s="29"/>
      <c r="G1257" s="29"/>
      <c r="H1257" s="29"/>
    </row>
    <row r="1258" spans="1:8" s="34" customFormat="1">
      <c r="A1258" s="29"/>
      <c r="B1258" s="29"/>
      <c r="C1258" s="29"/>
      <c r="D1258" s="29"/>
      <c r="E1258" s="29"/>
      <c r="F1258" s="29"/>
      <c r="G1258" s="29"/>
      <c r="H1258" s="29"/>
    </row>
    <row r="1259" spans="1:8" s="34" customFormat="1">
      <c r="A1259" s="29"/>
      <c r="B1259" s="29"/>
      <c r="C1259" s="29"/>
      <c r="D1259" s="29"/>
      <c r="E1259" s="29"/>
      <c r="F1259" s="29"/>
      <c r="G1259" s="29"/>
      <c r="H1259" s="29"/>
    </row>
    <row r="1260" spans="1:8" s="34" customFormat="1">
      <c r="A1260" s="29"/>
      <c r="B1260" s="29"/>
      <c r="C1260" s="29"/>
      <c r="D1260" s="29"/>
      <c r="E1260" s="29"/>
      <c r="F1260" s="29"/>
      <c r="G1260" s="29"/>
      <c r="H1260" s="29"/>
    </row>
    <row r="1261" spans="1:8" s="34" customFormat="1">
      <c r="A1261" s="29"/>
      <c r="B1261" s="29"/>
      <c r="C1261" s="29"/>
      <c r="D1261" s="29"/>
      <c r="E1261" s="29"/>
      <c r="F1261" s="29"/>
      <c r="G1261" s="29"/>
      <c r="H1261" s="29"/>
    </row>
    <row r="1262" spans="1:8" s="34" customFormat="1">
      <c r="A1262" s="29"/>
      <c r="B1262" s="29"/>
      <c r="C1262" s="29"/>
      <c r="D1262" s="29"/>
      <c r="E1262" s="29"/>
      <c r="F1262" s="29"/>
      <c r="G1262" s="29"/>
      <c r="H1262" s="29"/>
    </row>
    <row r="1263" spans="1:8" s="34" customFormat="1">
      <c r="A1263" s="29"/>
      <c r="B1263" s="29"/>
      <c r="C1263" s="29"/>
      <c r="D1263" s="29"/>
      <c r="E1263" s="29"/>
      <c r="F1263" s="29"/>
      <c r="G1263" s="29"/>
      <c r="H1263" s="29"/>
    </row>
    <row r="1264" spans="1:8" s="34" customFormat="1">
      <c r="A1264" s="29"/>
      <c r="B1264" s="29"/>
      <c r="C1264" s="29"/>
      <c r="D1264" s="29"/>
      <c r="E1264" s="29"/>
      <c r="F1264" s="29"/>
      <c r="G1264" s="29"/>
      <c r="H1264" s="29"/>
    </row>
    <row r="1265" spans="1:8" s="34" customFormat="1">
      <c r="A1265" s="29"/>
      <c r="B1265" s="29"/>
      <c r="C1265" s="29"/>
      <c r="D1265" s="29"/>
      <c r="E1265" s="29"/>
      <c r="F1265" s="29"/>
      <c r="G1265" s="29"/>
      <c r="H1265" s="29"/>
    </row>
    <row r="1266" spans="1:8" s="34" customFormat="1">
      <c r="A1266" s="29"/>
      <c r="B1266" s="29"/>
      <c r="C1266" s="29"/>
      <c r="D1266" s="29"/>
      <c r="E1266" s="29"/>
      <c r="F1266" s="29"/>
      <c r="G1266" s="29"/>
      <c r="H1266" s="29"/>
    </row>
    <row r="1267" spans="1:8" s="34" customFormat="1">
      <c r="A1267" s="29"/>
      <c r="B1267" s="29"/>
      <c r="C1267" s="29"/>
      <c r="D1267" s="29"/>
      <c r="E1267" s="29"/>
      <c r="F1267" s="29"/>
      <c r="G1267" s="29"/>
      <c r="H1267" s="29"/>
    </row>
    <row r="1268" spans="1:8" s="34" customFormat="1">
      <c r="A1268" s="29"/>
      <c r="B1268" s="29"/>
      <c r="C1268" s="29"/>
      <c r="D1268" s="29"/>
      <c r="E1268" s="29"/>
      <c r="F1268" s="29"/>
      <c r="G1268" s="29"/>
      <c r="H1268" s="29"/>
    </row>
    <row r="1269" spans="1:8" s="34" customFormat="1">
      <c r="A1269" s="29"/>
      <c r="B1269" s="29"/>
      <c r="C1269" s="29"/>
      <c r="D1269" s="29"/>
      <c r="E1269" s="29"/>
      <c r="F1269" s="29"/>
      <c r="G1269" s="29"/>
      <c r="H1269" s="29"/>
    </row>
    <row r="1270" spans="1:8" s="34" customFormat="1">
      <c r="A1270" s="29"/>
      <c r="B1270" s="29"/>
      <c r="C1270" s="29"/>
      <c r="D1270" s="29"/>
      <c r="E1270" s="29"/>
      <c r="F1270" s="29"/>
      <c r="G1270" s="29"/>
      <c r="H1270" s="29"/>
    </row>
    <row r="1271" spans="1:8" s="34" customFormat="1">
      <c r="A1271" s="29"/>
      <c r="B1271" s="29"/>
      <c r="C1271" s="29"/>
      <c r="D1271" s="29"/>
      <c r="E1271" s="29"/>
      <c r="F1271" s="29"/>
      <c r="G1271" s="29"/>
      <c r="H1271" s="29"/>
    </row>
    <row r="1272" spans="1:8" s="34" customFormat="1">
      <c r="A1272" s="29"/>
      <c r="B1272" s="29"/>
      <c r="C1272" s="29"/>
      <c r="D1272" s="29"/>
      <c r="E1272" s="29"/>
      <c r="F1272" s="29"/>
      <c r="G1272" s="29"/>
      <c r="H1272" s="29"/>
    </row>
    <row r="1273" spans="1:8" s="34" customFormat="1">
      <c r="A1273" s="29"/>
      <c r="B1273" s="29"/>
      <c r="C1273" s="29"/>
      <c r="D1273" s="29"/>
      <c r="E1273" s="29"/>
      <c r="F1273" s="29"/>
      <c r="G1273" s="29"/>
      <c r="H1273" s="29"/>
    </row>
    <row r="1274" spans="1:8" s="34" customFormat="1">
      <c r="A1274" s="29"/>
      <c r="B1274" s="29"/>
      <c r="C1274" s="29"/>
      <c r="D1274" s="29"/>
      <c r="E1274" s="29"/>
      <c r="F1274" s="29"/>
      <c r="G1274" s="29"/>
      <c r="H1274" s="29"/>
    </row>
    <row r="1275" spans="1:8" s="34" customFormat="1">
      <c r="A1275" s="29"/>
      <c r="B1275" s="29"/>
      <c r="C1275" s="29"/>
      <c r="D1275" s="29"/>
      <c r="E1275" s="29"/>
      <c r="F1275" s="29"/>
      <c r="G1275" s="29"/>
      <c r="H1275" s="29"/>
    </row>
    <row r="1276" spans="1:8" s="34" customFormat="1">
      <c r="A1276" s="29"/>
      <c r="B1276" s="29"/>
      <c r="C1276" s="29"/>
      <c r="D1276" s="29"/>
      <c r="E1276" s="29"/>
      <c r="F1276" s="29"/>
      <c r="G1276" s="29"/>
      <c r="H1276" s="29"/>
    </row>
    <row r="1277" spans="1:8" s="34" customFormat="1">
      <c r="A1277" s="29"/>
      <c r="B1277" s="29"/>
      <c r="C1277" s="29"/>
      <c r="D1277" s="29"/>
      <c r="E1277" s="29"/>
      <c r="F1277" s="29"/>
      <c r="G1277" s="29"/>
      <c r="H1277" s="29"/>
    </row>
    <row r="1278" spans="1:8" s="34" customFormat="1">
      <c r="A1278" s="29"/>
      <c r="B1278" s="29"/>
      <c r="C1278" s="29"/>
      <c r="D1278" s="29"/>
      <c r="E1278" s="29"/>
      <c r="F1278" s="29"/>
      <c r="G1278" s="29"/>
      <c r="H1278" s="29"/>
    </row>
    <row r="1279" spans="1:8" s="34" customFormat="1">
      <c r="A1279" s="29"/>
      <c r="B1279" s="29"/>
      <c r="C1279" s="29"/>
      <c r="D1279" s="29"/>
      <c r="E1279" s="29"/>
      <c r="F1279" s="29"/>
      <c r="G1279" s="29"/>
      <c r="H1279" s="29"/>
    </row>
    <row r="1280" spans="1:8" s="34" customFormat="1">
      <c r="A1280" s="29"/>
      <c r="B1280" s="29"/>
      <c r="C1280" s="29"/>
      <c r="D1280" s="29"/>
      <c r="E1280" s="29"/>
      <c r="F1280" s="29"/>
      <c r="G1280" s="29"/>
      <c r="H1280" s="29"/>
    </row>
    <row r="1281" spans="1:8" s="34" customFormat="1">
      <c r="A1281" s="29"/>
      <c r="B1281" s="29"/>
      <c r="C1281" s="29"/>
      <c r="D1281" s="29"/>
      <c r="E1281" s="29"/>
      <c r="F1281" s="29"/>
      <c r="G1281" s="29"/>
      <c r="H1281" s="29"/>
    </row>
    <row r="1282" spans="1:8" s="34" customFormat="1">
      <c r="A1282" s="29"/>
      <c r="B1282" s="29"/>
      <c r="C1282" s="29"/>
      <c r="D1282" s="29"/>
      <c r="E1282" s="29"/>
      <c r="F1282" s="29"/>
      <c r="G1282" s="29"/>
      <c r="H1282" s="29"/>
    </row>
    <row r="1283" spans="1:8" s="34" customFormat="1">
      <c r="A1283" s="29"/>
      <c r="B1283" s="29"/>
      <c r="C1283" s="29"/>
      <c r="D1283" s="29"/>
      <c r="E1283" s="29"/>
      <c r="F1283" s="29"/>
      <c r="G1283" s="29"/>
      <c r="H1283" s="29"/>
    </row>
    <row r="1284" spans="1:8" s="34" customFormat="1">
      <c r="A1284" s="29"/>
      <c r="B1284" s="29"/>
      <c r="C1284" s="29"/>
      <c r="D1284" s="29"/>
      <c r="E1284" s="29"/>
      <c r="F1284" s="29"/>
      <c r="G1284" s="29"/>
      <c r="H1284" s="29"/>
    </row>
    <row r="1285" spans="1:8" s="34" customFormat="1">
      <c r="A1285" s="29"/>
      <c r="B1285" s="29"/>
      <c r="C1285" s="29"/>
      <c r="D1285" s="29"/>
      <c r="E1285" s="29"/>
      <c r="F1285" s="29"/>
      <c r="G1285" s="29"/>
      <c r="H1285" s="29"/>
    </row>
    <row r="1286" spans="1:8" s="34" customFormat="1">
      <c r="A1286" s="29"/>
      <c r="B1286" s="29"/>
      <c r="C1286" s="29"/>
      <c r="D1286" s="29"/>
      <c r="E1286" s="29"/>
      <c r="F1286" s="29"/>
      <c r="G1286" s="29"/>
      <c r="H1286" s="29"/>
    </row>
    <row r="1287" spans="1:8" s="34" customFormat="1">
      <c r="A1287" s="29"/>
      <c r="B1287" s="29"/>
      <c r="C1287" s="29"/>
      <c r="D1287" s="29"/>
      <c r="E1287" s="29"/>
      <c r="F1287" s="29"/>
      <c r="G1287" s="29"/>
      <c r="H1287" s="29"/>
    </row>
    <row r="1288" spans="1:8" s="34" customFormat="1">
      <c r="A1288" s="29"/>
      <c r="B1288" s="29"/>
      <c r="C1288" s="29"/>
      <c r="D1288" s="29"/>
      <c r="E1288" s="29"/>
      <c r="F1288" s="29"/>
      <c r="G1288" s="29"/>
      <c r="H1288" s="29"/>
    </row>
    <row r="1289" spans="1:8" s="34" customFormat="1">
      <c r="A1289" s="29"/>
      <c r="B1289" s="29"/>
      <c r="C1289" s="29"/>
      <c r="D1289" s="29"/>
      <c r="E1289" s="29"/>
      <c r="F1289" s="29"/>
      <c r="G1289" s="29"/>
      <c r="H1289" s="29"/>
    </row>
    <row r="1290" spans="1:8" s="34" customFormat="1">
      <c r="A1290" s="29"/>
      <c r="B1290" s="29"/>
      <c r="C1290" s="29"/>
      <c r="D1290" s="29"/>
      <c r="E1290" s="29"/>
      <c r="F1290" s="29"/>
      <c r="G1290" s="29"/>
      <c r="H1290" s="29"/>
    </row>
    <row r="1291" spans="1:8" s="34" customFormat="1">
      <c r="A1291" s="29"/>
      <c r="B1291" s="29"/>
      <c r="C1291" s="29"/>
      <c r="D1291" s="29"/>
      <c r="E1291" s="29"/>
      <c r="F1291" s="29"/>
      <c r="G1291" s="29"/>
      <c r="H1291" s="29"/>
    </row>
    <row r="1292" spans="1:8" s="34" customFormat="1">
      <c r="A1292" s="29"/>
      <c r="B1292" s="29"/>
      <c r="C1292" s="29"/>
      <c r="D1292" s="29"/>
      <c r="E1292" s="29"/>
      <c r="F1292" s="29"/>
      <c r="G1292" s="29"/>
      <c r="H1292" s="29"/>
    </row>
    <row r="1293" spans="1:8" s="34" customFormat="1">
      <c r="A1293" s="29"/>
      <c r="B1293" s="29"/>
      <c r="C1293" s="29"/>
      <c r="D1293" s="29"/>
      <c r="E1293" s="29"/>
      <c r="F1293" s="29"/>
      <c r="G1293" s="29"/>
      <c r="H1293" s="29"/>
    </row>
    <row r="1294" spans="1:8" s="34" customFormat="1">
      <c r="A1294" s="29"/>
      <c r="B1294" s="29"/>
      <c r="C1294" s="29"/>
      <c r="D1294" s="29"/>
      <c r="E1294" s="29"/>
      <c r="F1294" s="29"/>
      <c r="G1294" s="29"/>
      <c r="H1294" s="29"/>
    </row>
    <row r="1295" spans="1:8" s="34" customFormat="1">
      <c r="A1295" s="29"/>
      <c r="B1295" s="29"/>
      <c r="C1295" s="29"/>
      <c r="D1295" s="29"/>
      <c r="E1295" s="29"/>
      <c r="F1295" s="29"/>
      <c r="G1295" s="29"/>
      <c r="H1295" s="29"/>
    </row>
    <row r="1296" spans="1:8" s="34" customFormat="1">
      <c r="A1296" s="29"/>
      <c r="B1296" s="29"/>
      <c r="C1296" s="29"/>
      <c r="D1296" s="29"/>
      <c r="E1296" s="29"/>
      <c r="F1296" s="29"/>
      <c r="G1296" s="29"/>
      <c r="H1296" s="29"/>
    </row>
    <row r="1297" spans="1:8" s="34" customFormat="1">
      <c r="A1297" s="29"/>
      <c r="B1297" s="29"/>
      <c r="C1297" s="29"/>
      <c r="D1297" s="29"/>
      <c r="E1297" s="29"/>
      <c r="F1297" s="29"/>
      <c r="G1297" s="29"/>
      <c r="H1297" s="29"/>
    </row>
    <row r="1298" spans="1:8" s="34" customFormat="1">
      <c r="A1298" s="29"/>
      <c r="B1298" s="29"/>
      <c r="C1298" s="29"/>
      <c r="D1298" s="29"/>
      <c r="E1298" s="29"/>
      <c r="F1298" s="29"/>
      <c r="G1298" s="29"/>
      <c r="H1298" s="29"/>
    </row>
    <row r="1299" spans="1:8" s="34" customFormat="1">
      <c r="A1299" s="29"/>
      <c r="B1299" s="29"/>
      <c r="C1299" s="29"/>
      <c r="D1299" s="29"/>
      <c r="E1299" s="29"/>
      <c r="F1299" s="29"/>
      <c r="G1299" s="29"/>
      <c r="H1299" s="29"/>
    </row>
    <row r="1300" spans="1:8" s="34" customFormat="1">
      <c r="A1300" s="29"/>
      <c r="B1300" s="29"/>
      <c r="C1300" s="29"/>
      <c r="D1300" s="29"/>
      <c r="E1300" s="29"/>
      <c r="F1300" s="29"/>
      <c r="G1300" s="29"/>
      <c r="H1300" s="29"/>
    </row>
    <row r="1301" spans="1:8" s="34" customFormat="1">
      <c r="A1301" s="29"/>
      <c r="B1301" s="29"/>
      <c r="C1301" s="29"/>
      <c r="D1301" s="29"/>
      <c r="E1301" s="29"/>
      <c r="F1301" s="29"/>
      <c r="G1301" s="29"/>
      <c r="H1301" s="29"/>
    </row>
    <row r="1302" spans="1:8" s="34" customFormat="1">
      <c r="A1302" s="29"/>
      <c r="B1302" s="29"/>
      <c r="C1302" s="29"/>
      <c r="D1302" s="29"/>
      <c r="E1302" s="29"/>
      <c r="F1302" s="29"/>
      <c r="G1302" s="29"/>
      <c r="H1302" s="29"/>
    </row>
    <row r="1303" spans="1:8" s="34" customFormat="1">
      <c r="A1303" s="29"/>
      <c r="B1303" s="29"/>
      <c r="C1303" s="29"/>
      <c r="D1303" s="29"/>
      <c r="E1303" s="29"/>
      <c r="F1303" s="29"/>
      <c r="G1303" s="29"/>
      <c r="H1303" s="29"/>
    </row>
    <row r="1304" spans="1:8" s="34" customFormat="1">
      <c r="A1304" s="29"/>
      <c r="B1304" s="29"/>
      <c r="C1304" s="29"/>
      <c r="D1304" s="29"/>
      <c r="E1304" s="29"/>
      <c r="F1304" s="29"/>
      <c r="G1304" s="29"/>
      <c r="H1304" s="29"/>
    </row>
    <row r="1305" spans="1:8" s="34" customFormat="1">
      <c r="A1305" s="29"/>
      <c r="B1305" s="29"/>
      <c r="C1305" s="29"/>
      <c r="D1305" s="29"/>
      <c r="E1305" s="29"/>
      <c r="F1305" s="29"/>
      <c r="G1305" s="29"/>
      <c r="H1305" s="29"/>
    </row>
    <row r="1306" spans="1:8" s="34" customFormat="1">
      <c r="A1306" s="29"/>
      <c r="B1306" s="29"/>
      <c r="C1306" s="29"/>
      <c r="D1306" s="29"/>
      <c r="E1306" s="29"/>
      <c r="F1306" s="29"/>
      <c r="G1306" s="29"/>
      <c r="H1306" s="29"/>
    </row>
    <row r="1307" spans="1:8" s="34" customFormat="1">
      <c r="A1307" s="29"/>
      <c r="B1307" s="29"/>
      <c r="C1307" s="29"/>
      <c r="D1307" s="29"/>
      <c r="E1307" s="29"/>
      <c r="F1307" s="29"/>
      <c r="G1307" s="29"/>
      <c r="H1307" s="29"/>
    </row>
    <row r="1308" spans="1:8" s="34" customFormat="1">
      <c r="A1308" s="29"/>
      <c r="B1308" s="29"/>
      <c r="C1308" s="29"/>
      <c r="D1308" s="29"/>
      <c r="E1308" s="29"/>
      <c r="F1308" s="29"/>
      <c r="G1308" s="29"/>
      <c r="H1308" s="29"/>
    </row>
    <row r="1309" spans="1:8" s="34" customFormat="1">
      <c r="A1309" s="29"/>
      <c r="B1309" s="29"/>
      <c r="C1309" s="29"/>
      <c r="D1309" s="29"/>
      <c r="E1309" s="29"/>
      <c r="F1309" s="29"/>
      <c r="G1309" s="29"/>
      <c r="H1309" s="29"/>
    </row>
    <row r="1310" spans="1:8" s="34" customFormat="1">
      <c r="A1310" s="29"/>
      <c r="B1310" s="29"/>
      <c r="C1310" s="29"/>
      <c r="D1310" s="29"/>
      <c r="E1310" s="29"/>
      <c r="F1310" s="29"/>
      <c r="G1310" s="29"/>
      <c r="H1310" s="29"/>
    </row>
    <row r="1311" spans="1:8" s="34" customFormat="1">
      <c r="A1311" s="29"/>
      <c r="B1311" s="29"/>
      <c r="C1311" s="29"/>
      <c r="D1311" s="29"/>
      <c r="E1311" s="29"/>
      <c r="F1311" s="29"/>
      <c r="G1311" s="29"/>
      <c r="H1311" s="29"/>
    </row>
    <row r="1312" spans="1:8" s="34" customFormat="1">
      <c r="A1312" s="29"/>
      <c r="B1312" s="29"/>
      <c r="C1312" s="29"/>
      <c r="D1312" s="29"/>
      <c r="E1312" s="29"/>
      <c r="F1312" s="29"/>
      <c r="G1312" s="29"/>
      <c r="H1312" s="29"/>
    </row>
    <row r="1313" spans="1:8" s="34" customFormat="1">
      <c r="A1313" s="29"/>
      <c r="B1313" s="29"/>
      <c r="C1313" s="29"/>
      <c r="D1313" s="29"/>
      <c r="E1313" s="29"/>
      <c r="F1313" s="29"/>
      <c r="G1313" s="29"/>
      <c r="H1313" s="29"/>
    </row>
    <row r="1314" spans="1:8" s="34" customFormat="1">
      <c r="A1314" s="29"/>
      <c r="B1314" s="29"/>
      <c r="C1314" s="29"/>
      <c r="D1314" s="29"/>
      <c r="E1314" s="29"/>
      <c r="F1314" s="29"/>
      <c r="G1314" s="29"/>
      <c r="H1314" s="29"/>
    </row>
    <row r="1315" spans="1:8" s="34" customFormat="1">
      <c r="A1315" s="29"/>
      <c r="B1315" s="29"/>
      <c r="C1315" s="29"/>
      <c r="D1315" s="29"/>
      <c r="E1315" s="29"/>
      <c r="F1315" s="29"/>
      <c r="G1315" s="29"/>
      <c r="H1315" s="29"/>
    </row>
    <row r="1316" spans="1:8" s="34" customFormat="1">
      <c r="A1316" s="29"/>
      <c r="B1316" s="29"/>
      <c r="C1316" s="29"/>
      <c r="D1316" s="29"/>
      <c r="E1316" s="29"/>
      <c r="F1316" s="29"/>
      <c r="G1316" s="29"/>
      <c r="H1316" s="29"/>
    </row>
    <row r="1317" spans="1:8" s="34" customFormat="1">
      <c r="A1317" s="29"/>
      <c r="B1317" s="29"/>
      <c r="C1317" s="29"/>
      <c r="D1317" s="29"/>
      <c r="E1317" s="29"/>
      <c r="F1317" s="29"/>
      <c r="G1317" s="29"/>
      <c r="H1317" s="29"/>
    </row>
    <row r="1318" spans="1:8" s="34" customFormat="1">
      <c r="A1318" s="29"/>
      <c r="B1318" s="29"/>
      <c r="C1318" s="29"/>
      <c r="D1318" s="29"/>
      <c r="E1318" s="29"/>
      <c r="F1318" s="29"/>
      <c r="G1318" s="29"/>
      <c r="H1318" s="29"/>
    </row>
    <row r="1319" spans="1:8" s="34" customFormat="1">
      <c r="A1319" s="29"/>
      <c r="B1319" s="29"/>
      <c r="C1319" s="29"/>
      <c r="D1319" s="29"/>
      <c r="E1319" s="29"/>
      <c r="F1319" s="29"/>
      <c r="G1319" s="29"/>
      <c r="H1319" s="29"/>
    </row>
    <row r="1320" spans="1:8" s="34" customFormat="1">
      <c r="A1320" s="29"/>
      <c r="B1320" s="29"/>
      <c r="C1320" s="29"/>
      <c r="D1320" s="29"/>
      <c r="E1320" s="29"/>
      <c r="F1320" s="29"/>
      <c r="G1320" s="29"/>
      <c r="H1320" s="29"/>
    </row>
    <row r="1321" spans="1:8" s="34" customFormat="1">
      <c r="A1321" s="29"/>
      <c r="B1321" s="29"/>
      <c r="C1321" s="29"/>
      <c r="D1321" s="29"/>
      <c r="E1321" s="29"/>
      <c r="F1321" s="29"/>
      <c r="G1321" s="29"/>
      <c r="H1321" s="29"/>
    </row>
    <row r="1322" spans="1:8" s="34" customFormat="1">
      <c r="A1322" s="29"/>
      <c r="B1322" s="29"/>
      <c r="C1322" s="29"/>
      <c r="D1322" s="29"/>
      <c r="E1322" s="29"/>
      <c r="F1322" s="29"/>
      <c r="G1322" s="29"/>
      <c r="H1322" s="29"/>
    </row>
    <row r="1323" spans="1:8" s="34" customFormat="1">
      <c r="A1323" s="29"/>
      <c r="B1323" s="29"/>
      <c r="C1323" s="29"/>
      <c r="D1323" s="29"/>
      <c r="E1323" s="29"/>
      <c r="F1323" s="29"/>
      <c r="G1323" s="29"/>
      <c r="H1323" s="29"/>
    </row>
    <row r="1324" spans="1:8" s="34" customFormat="1">
      <c r="A1324" s="29"/>
      <c r="B1324" s="29"/>
      <c r="C1324" s="29"/>
      <c r="D1324" s="29"/>
      <c r="E1324" s="29"/>
      <c r="F1324" s="29"/>
      <c r="G1324" s="29"/>
      <c r="H1324" s="29"/>
    </row>
    <row r="1325" spans="1:8" s="34" customFormat="1">
      <c r="A1325" s="29"/>
      <c r="B1325" s="29"/>
      <c r="C1325" s="29"/>
      <c r="D1325" s="29"/>
      <c r="E1325" s="29"/>
      <c r="F1325" s="29"/>
      <c r="G1325" s="29"/>
      <c r="H1325" s="29"/>
    </row>
    <row r="1326" spans="1:8" s="34" customFormat="1">
      <c r="A1326" s="29"/>
      <c r="B1326" s="29"/>
      <c r="C1326" s="29"/>
      <c r="D1326" s="29"/>
      <c r="E1326" s="29"/>
      <c r="F1326" s="29"/>
      <c r="G1326" s="29"/>
      <c r="H1326" s="29"/>
    </row>
    <row r="1327" spans="1:8" s="34" customFormat="1">
      <c r="A1327" s="29"/>
      <c r="B1327" s="29"/>
      <c r="C1327" s="29"/>
      <c r="D1327" s="29"/>
      <c r="E1327" s="29"/>
      <c r="F1327" s="29"/>
      <c r="G1327" s="29"/>
      <c r="H1327" s="29"/>
    </row>
    <row r="1328" spans="1:8" s="34" customFormat="1">
      <c r="A1328" s="29"/>
      <c r="B1328" s="29"/>
      <c r="C1328" s="29"/>
      <c r="D1328" s="29"/>
      <c r="E1328" s="29"/>
      <c r="F1328" s="29"/>
      <c r="G1328" s="29"/>
      <c r="H1328" s="29"/>
    </row>
    <row r="1329" spans="1:8" s="34" customFormat="1">
      <c r="A1329" s="29"/>
      <c r="B1329" s="29"/>
      <c r="C1329" s="29"/>
      <c r="D1329" s="29"/>
      <c r="E1329" s="29"/>
      <c r="F1329" s="29"/>
      <c r="G1329" s="29"/>
      <c r="H1329" s="29"/>
    </row>
    <row r="1330" spans="1:8" s="34" customFormat="1">
      <c r="A1330" s="29"/>
      <c r="B1330" s="29"/>
      <c r="C1330" s="29"/>
      <c r="D1330" s="29"/>
      <c r="E1330" s="29"/>
      <c r="F1330" s="29"/>
      <c r="G1330" s="29"/>
      <c r="H1330" s="29"/>
    </row>
    <row r="1331" spans="1:8" s="34" customFormat="1">
      <c r="A1331" s="29"/>
      <c r="B1331" s="29"/>
      <c r="C1331" s="29"/>
      <c r="D1331" s="29"/>
      <c r="E1331" s="29"/>
      <c r="F1331" s="29"/>
      <c r="G1331" s="29"/>
      <c r="H1331" s="29"/>
    </row>
    <row r="1332" spans="1:8" s="34" customFormat="1">
      <c r="A1332" s="29"/>
      <c r="B1332" s="29"/>
      <c r="C1332" s="29"/>
      <c r="D1332" s="29"/>
      <c r="E1332" s="29"/>
      <c r="F1332" s="29"/>
      <c r="G1332" s="29"/>
      <c r="H1332" s="29"/>
    </row>
    <row r="1333" spans="1:8" s="34" customFormat="1">
      <c r="A1333" s="29"/>
      <c r="B1333" s="29"/>
      <c r="C1333" s="29"/>
      <c r="D1333" s="29"/>
      <c r="E1333" s="29"/>
      <c r="F1333" s="29"/>
      <c r="G1333" s="29"/>
      <c r="H1333" s="29"/>
    </row>
    <row r="1334" spans="1:8" s="34" customFormat="1">
      <c r="A1334" s="29"/>
      <c r="B1334" s="29"/>
      <c r="C1334" s="29"/>
      <c r="D1334" s="29"/>
      <c r="E1334" s="29"/>
      <c r="F1334" s="29"/>
      <c r="G1334" s="29"/>
      <c r="H1334" s="29"/>
    </row>
    <row r="1335" spans="1:8" s="34" customFormat="1">
      <c r="A1335" s="29"/>
      <c r="B1335" s="29"/>
      <c r="C1335" s="29"/>
      <c r="D1335" s="29"/>
      <c r="E1335" s="29"/>
      <c r="F1335" s="29"/>
      <c r="G1335" s="29"/>
      <c r="H1335" s="29"/>
    </row>
    <row r="1336" spans="1:8" s="34" customFormat="1">
      <c r="A1336" s="29"/>
      <c r="B1336" s="29"/>
      <c r="C1336" s="29"/>
      <c r="D1336" s="29"/>
      <c r="E1336" s="29"/>
      <c r="F1336" s="29"/>
      <c r="G1336" s="29"/>
      <c r="H1336" s="29"/>
    </row>
    <row r="1337" spans="1:8" s="34" customFormat="1">
      <c r="A1337" s="29"/>
      <c r="B1337" s="29"/>
      <c r="C1337" s="29"/>
      <c r="D1337" s="29"/>
      <c r="E1337" s="29"/>
      <c r="F1337" s="29"/>
      <c r="G1337" s="29"/>
      <c r="H1337" s="29"/>
    </row>
    <row r="1338" spans="1:8" s="34" customFormat="1">
      <c r="A1338" s="29"/>
      <c r="B1338" s="29"/>
      <c r="C1338" s="29"/>
      <c r="D1338" s="29"/>
      <c r="E1338" s="29"/>
      <c r="F1338" s="29"/>
      <c r="G1338" s="29"/>
      <c r="H1338" s="29"/>
    </row>
    <row r="1339" spans="1:8" s="34" customFormat="1">
      <c r="A1339" s="29"/>
      <c r="B1339" s="29"/>
      <c r="C1339" s="29"/>
      <c r="D1339" s="29"/>
      <c r="E1339" s="29"/>
      <c r="F1339" s="29"/>
      <c r="G1339" s="29"/>
      <c r="H1339" s="29"/>
    </row>
    <row r="1340" spans="1:8" s="34" customFormat="1">
      <c r="A1340" s="29"/>
      <c r="B1340" s="29"/>
      <c r="C1340" s="29"/>
      <c r="D1340" s="29"/>
      <c r="E1340" s="29"/>
      <c r="F1340" s="29"/>
      <c r="G1340" s="29"/>
      <c r="H1340" s="29"/>
    </row>
    <row r="1341" spans="1:8" s="34" customFormat="1">
      <c r="A1341" s="29"/>
      <c r="B1341" s="29"/>
      <c r="C1341" s="29"/>
      <c r="D1341" s="29"/>
      <c r="E1341" s="29"/>
      <c r="F1341" s="29"/>
      <c r="G1341" s="29"/>
      <c r="H1341" s="29"/>
    </row>
    <row r="1342" spans="1:8" s="34" customFormat="1">
      <c r="A1342" s="29"/>
      <c r="B1342" s="29"/>
      <c r="C1342" s="29"/>
      <c r="D1342" s="29"/>
      <c r="E1342" s="29"/>
      <c r="F1342" s="29"/>
      <c r="G1342" s="29"/>
      <c r="H1342" s="29"/>
    </row>
    <row r="1343" spans="1:8" s="34" customFormat="1">
      <c r="A1343" s="29"/>
      <c r="B1343" s="29"/>
      <c r="C1343" s="29"/>
      <c r="D1343" s="29"/>
      <c r="E1343" s="29"/>
      <c r="F1343" s="29"/>
      <c r="G1343" s="29"/>
      <c r="H1343" s="29"/>
    </row>
    <row r="1344" spans="1:8" s="34" customFormat="1">
      <c r="A1344" s="29"/>
      <c r="B1344" s="29"/>
      <c r="C1344" s="29"/>
      <c r="D1344" s="29"/>
      <c r="E1344" s="29"/>
      <c r="F1344" s="29"/>
      <c r="G1344" s="29"/>
      <c r="H1344" s="29"/>
    </row>
    <row r="1345" spans="1:8" s="34" customFormat="1">
      <c r="A1345" s="29"/>
      <c r="B1345" s="29"/>
      <c r="C1345" s="29"/>
      <c r="D1345" s="29"/>
      <c r="E1345" s="29"/>
      <c r="F1345" s="29"/>
      <c r="G1345" s="29"/>
      <c r="H1345" s="29"/>
    </row>
    <row r="1346" spans="1:8" s="34" customFormat="1">
      <c r="A1346" s="29"/>
      <c r="B1346" s="29"/>
      <c r="C1346" s="29"/>
      <c r="D1346" s="29"/>
      <c r="E1346" s="29"/>
      <c r="F1346" s="29"/>
      <c r="G1346" s="29"/>
      <c r="H1346" s="29"/>
    </row>
    <row r="1347" spans="1:8" s="34" customFormat="1">
      <c r="A1347" s="29"/>
      <c r="B1347" s="29"/>
      <c r="C1347" s="29"/>
      <c r="D1347" s="29"/>
      <c r="E1347" s="29"/>
      <c r="F1347" s="29"/>
      <c r="G1347" s="29"/>
      <c r="H1347" s="29"/>
    </row>
    <row r="1348" spans="1:8" s="34" customFormat="1">
      <c r="A1348" s="29"/>
      <c r="B1348" s="29"/>
      <c r="C1348" s="29"/>
      <c r="D1348" s="29"/>
      <c r="E1348" s="29"/>
      <c r="F1348" s="29"/>
      <c r="G1348" s="29"/>
      <c r="H1348" s="29"/>
    </row>
    <row r="1349" spans="1:8" s="34" customFormat="1">
      <c r="A1349" s="29"/>
      <c r="B1349" s="29"/>
      <c r="C1349" s="29"/>
      <c r="D1349" s="29"/>
      <c r="E1349" s="29"/>
      <c r="F1349" s="29"/>
      <c r="G1349" s="29"/>
      <c r="H1349" s="29"/>
    </row>
    <row r="1350" spans="1:8">
      <c r="C1350" s="29"/>
      <c r="D1350" s="29"/>
      <c r="E1350" s="29"/>
    </row>
    <row r="1351" spans="1:8">
      <c r="C1351" s="29"/>
      <c r="D1351" s="29"/>
      <c r="E1351" s="29"/>
    </row>
    <row r="1352" spans="1:8">
      <c r="C1352" s="29"/>
      <c r="D1352" s="29"/>
      <c r="E1352" s="29"/>
    </row>
    <row r="1353" spans="1:8">
      <c r="C1353" s="29"/>
      <c r="D1353" s="29"/>
      <c r="E1353" s="29"/>
    </row>
    <row r="1354" spans="1:8">
      <c r="C1354" s="29"/>
      <c r="D1354" s="29"/>
      <c r="E1354" s="29"/>
    </row>
    <row r="1355" spans="1:8">
      <c r="C1355" s="29"/>
      <c r="D1355" s="29"/>
      <c r="E1355" s="29"/>
    </row>
    <row r="1356" spans="1:8">
      <c r="C1356" s="29"/>
      <c r="D1356" s="29"/>
      <c r="E1356" s="29"/>
    </row>
    <row r="1357" spans="1:8">
      <c r="C1357" s="29"/>
      <c r="D1357" s="29"/>
      <c r="E1357" s="29"/>
    </row>
    <row r="1358" spans="1:8">
      <c r="C1358" s="29"/>
      <c r="D1358" s="29"/>
      <c r="E1358" s="29"/>
    </row>
    <row r="1359" spans="1:8">
      <c r="C1359" s="29"/>
      <c r="D1359" s="29"/>
      <c r="E1359" s="29"/>
    </row>
    <row r="1360" spans="1:8">
      <c r="C1360" s="29"/>
      <c r="D1360" s="29"/>
      <c r="E1360" s="29"/>
    </row>
    <row r="1361" spans="3:5">
      <c r="C1361" s="29"/>
      <c r="D1361" s="29"/>
      <c r="E1361" s="29"/>
    </row>
    <row r="1362" spans="3:5">
      <c r="C1362" s="29"/>
      <c r="D1362" s="29"/>
      <c r="E1362" s="29"/>
    </row>
    <row r="1363" spans="3:5">
      <c r="C1363" s="29"/>
      <c r="D1363" s="29"/>
      <c r="E1363" s="29"/>
    </row>
    <row r="1364" spans="3:5">
      <c r="C1364" s="29"/>
      <c r="D1364" s="29"/>
      <c r="E1364" s="29"/>
    </row>
    <row r="1365" spans="3:5">
      <c r="C1365" s="29"/>
      <c r="D1365" s="29"/>
      <c r="E1365" s="29"/>
    </row>
  </sheetData>
  <autoFilter ref="A8:H22"/>
  <mergeCells count="47">
    <mergeCell ref="E11:E12"/>
    <mergeCell ref="A1:F1"/>
    <mergeCell ref="A2:F2"/>
    <mergeCell ref="A4:H4"/>
    <mergeCell ref="A5:H5"/>
    <mergeCell ref="A6:A8"/>
    <mergeCell ref="B6:B8"/>
    <mergeCell ref="F6:F8"/>
    <mergeCell ref="G6:H7"/>
    <mergeCell ref="A9:B10"/>
    <mergeCell ref="A11:A12"/>
    <mergeCell ref="B11:B12"/>
    <mergeCell ref="C11:C12"/>
    <mergeCell ref="D11:D12"/>
    <mergeCell ref="G2:H2"/>
    <mergeCell ref="A13:A14"/>
    <mergeCell ref="B13:B14"/>
    <mergeCell ref="A15:A16"/>
    <mergeCell ref="B15:B16"/>
    <mergeCell ref="A17:A18"/>
    <mergeCell ref="B17:B18"/>
    <mergeCell ref="B19:B20"/>
    <mergeCell ref="B21:B22"/>
    <mergeCell ref="A19:A20"/>
    <mergeCell ref="A21:A22"/>
    <mergeCell ref="C6:E6"/>
    <mergeCell ref="C7:C8"/>
    <mergeCell ref="D7:D8"/>
    <mergeCell ref="E7:E8"/>
    <mergeCell ref="C9:C10"/>
    <mergeCell ref="D9:D10"/>
    <mergeCell ref="E9:E10"/>
    <mergeCell ref="C13:C14"/>
    <mergeCell ref="D13:D14"/>
    <mergeCell ref="E13:E14"/>
    <mergeCell ref="C15:C16"/>
    <mergeCell ref="D15:D16"/>
    <mergeCell ref="E15:E16"/>
    <mergeCell ref="C21:C22"/>
    <mergeCell ref="D21:D22"/>
    <mergeCell ref="E21:E22"/>
    <mergeCell ref="C17:C18"/>
    <mergeCell ref="D17:D18"/>
    <mergeCell ref="E17:E18"/>
    <mergeCell ref="C19:C20"/>
    <mergeCell ref="D19:D20"/>
    <mergeCell ref="E19:E20"/>
  </mergeCells>
  <pageMargins left="0.4453125" right="9.4791666666666705E-2" top="0.51458333333333328" bottom="0.52" header="0.31496062992126" footer="0.31496062992126"/>
  <pageSetup paperSize="9" scale="95" orientation="portrait" r:id="rId1"/>
  <headerFooter>
    <oddFooter>&amp;C&amp;P</oddFooter>
  </headerFooter>
</worksheet>
</file>

<file path=xl/worksheets/sheet33.xml><?xml version="1.0" encoding="utf-8"?>
<worksheet xmlns="http://schemas.openxmlformats.org/spreadsheetml/2006/main" xmlns:r="http://schemas.openxmlformats.org/officeDocument/2006/relationships">
  <dimension ref="A1:H11"/>
  <sheetViews>
    <sheetView view="pageLayout" workbookViewId="0">
      <selection activeCell="G13" sqref="G13"/>
    </sheetView>
  </sheetViews>
  <sheetFormatPr defaultRowHeight="15"/>
  <cols>
    <col min="1" max="7" width="13.85546875" style="261" customWidth="1"/>
    <col min="8" max="8" width="14.42578125" style="261" customWidth="1"/>
    <col min="9" max="16384" width="9.140625" style="261"/>
  </cols>
  <sheetData>
    <row r="1" spans="1:8" ht="15.75">
      <c r="A1" s="260"/>
      <c r="B1" s="260"/>
      <c r="C1" s="260"/>
      <c r="E1" s="260"/>
      <c r="F1" s="260"/>
      <c r="G1" s="260"/>
    </row>
    <row r="2" spans="1:8" ht="37.5" customHeight="1">
      <c r="A2" s="446"/>
      <c r="B2" s="446"/>
      <c r="C2" s="446"/>
      <c r="D2" s="446"/>
      <c r="E2" s="446"/>
      <c r="F2" s="446"/>
      <c r="G2" s="446"/>
      <c r="H2" s="446"/>
    </row>
    <row r="3" spans="1:8" ht="15.75" customHeight="1">
      <c r="A3" s="448"/>
      <c r="B3" s="448"/>
      <c r="C3" s="448"/>
      <c r="D3" s="448"/>
      <c r="E3" s="448"/>
      <c r="F3" s="448"/>
      <c r="G3" s="448"/>
      <c r="H3" s="448"/>
    </row>
    <row r="5" spans="1:8" ht="40.5" customHeight="1">
      <c r="A5" s="632" t="s">
        <v>372</v>
      </c>
      <c r="B5" s="633"/>
      <c r="C5" s="633"/>
      <c r="D5" s="634"/>
      <c r="E5" s="632" t="s">
        <v>371</v>
      </c>
      <c r="F5" s="633"/>
      <c r="G5" s="633"/>
      <c r="H5" s="634"/>
    </row>
    <row r="6" spans="1:8" ht="18" customHeight="1">
      <c r="A6" s="642" t="s">
        <v>213</v>
      </c>
      <c r="B6" s="642" t="s">
        <v>214</v>
      </c>
      <c r="C6" s="636" t="s">
        <v>209</v>
      </c>
      <c r="D6" s="637"/>
      <c r="E6" s="642" t="s">
        <v>213</v>
      </c>
      <c r="F6" s="642" t="s">
        <v>214</v>
      </c>
      <c r="G6" s="636" t="s">
        <v>209</v>
      </c>
      <c r="H6" s="637"/>
    </row>
    <row r="7" spans="1:8" ht="27" customHeight="1">
      <c r="A7" s="643"/>
      <c r="B7" s="643"/>
      <c r="C7" s="264" t="s">
        <v>373</v>
      </c>
      <c r="D7" s="264" t="s">
        <v>220</v>
      </c>
      <c r="E7" s="643"/>
      <c r="F7" s="643"/>
      <c r="G7" s="264" t="s">
        <v>373</v>
      </c>
      <c r="H7" s="264" t="s">
        <v>192</v>
      </c>
    </row>
    <row r="8" spans="1:8" ht="36.75" customHeight="1">
      <c r="A8" s="265">
        <v>16</v>
      </c>
      <c r="B8" s="265">
        <v>560</v>
      </c>
      <c r="C8" s="265">
        <v>560</v>
      </c>
      <c r="D8" s="265">
        <v>560</v>
      </c>
      <c r="E8" s="265">
        <v>541</v>
      </c>
      <c r="F8" s="265">
        <v>11448</v>
      </c>
      <c r="G8" s="265">
        <v>9158</v>
      </c>
      <c r="H8" s="265">
        <v>3200</v>
      </c>
    </row>
    <row r="11" spans="1:8">
      <c r="A11" s="267">
        <f>A8+E8</f>
        <v>557</v>
      </c>
      <c r="B11" s="267">
        <f>B8+F8</f>
        <v>12008</v>
      </c>
      <c r="C11" s="267">
        <f>C8+G8</f>
        <v>9718</v>
      </c>
      <c r="D11" s="267">
        <f>D8+H8</f>
        <v>3760</v>
      </c>
    </row>
  </sheetData>
  <mergeCells count="10">
    <mergeCell ref="G6:H6"/>
    <mergeCell ref="A2:H2"/>
    <mergeCell ref="A3:H3"/>
    <mergeCell ref="A5:D5"/>
    <mergeCell ref="E5:H5"/>
    <mergeCell ref="A6:A7"/>
    <mergeCell ref="B6:B7"/>
    <mergeCell ref="C6:D6"/>
    <mergeCell ref="E6:E7"/>
    <mergeCell ref="F6:F7"/>
  </mergeCells>
  <pageMargins left="0.63541666666666663" right="0.3" top="0.35416666666666669" bottom="0.21875" header="0.3" footer="0.3"/>
  <pageSetup paperSize="9" scale="80" orientation="portrait" verticalDpi="0" r:id="rId1"/>
</worksheet>
</file>

<file path=xl/worksheets/sheet34.xml><?xml version="1.0" encoding="utf-8"?>
<worksheet xmlns="http://schemas.openxmlformats.org/spreadsheetml/2006/main" xmlns:r="http://schemas.openxmlformats.org/officeDocument/2006/relationships">
  <dimension ref="A1:L1400"/>
  <sheetViews>
    <sheetView showZeros="0" view="pageLayout" topLeftCell="A4" workbookViewId="0">
      <selection activeCell="G13" sqref="G13"/>
    </sheetView>
  </sheetViews>
  <sheetFormatPr defaultRowHeight="15.75"/>
  <cols>
    <col min="1" max="1" width="4" style="35" bestFit="1" customWidth="1"/>
    <col min="2" max="2" width="34" style="35" bestFit="1" customWidth="1"/>
    <col min="3" max="3" width="7.28515625" style="35" customWidth="1"/>
    <col min="4" max="5" width="6.85546875" style="35" customWidth="1"/>
    <col min="6" max="8" width="7.28515625" style="35" customWidth="1"/>
    <col min="9" max="12" width="6.85546875" style="35" customWidth="1"/>
    <col min="13" max="16384" width="9.140625" style="14"/>
  </cols>
  <sheetData>
    <row r="1" spans="1:12">
      <c r="A1" s="439" t="s">
        <v>364</v>
      </c>
      <c r="B1" s="439"/>
      <c r="C1" s="439"/>
      <c r="D1" s="439"/>
      <c r="E1" s="439"/>
      <c r="F1" s="439"/>
      <c r="G1" s="439"/>
      <c r="H1" s="439"/>
      <c r="I1" s="439"/>
      <c r="J1" s="439"/>
      <c r="K1" s="439"/>
      <c r="L1" s="439"/>
    </row>
    <row r="2" spans="1:12" ht="15.75" customHeight="1">
      <c r="A2" s="439"/>
      <c r="B2" s="439"/>
      <c r="C2" s="439"/>
      <c r="D2" s="439"/>
      <c r="E2" s="439"/>
      <c r="F2" s="439"/>
      <c r="G2" s="439"/>
      <c r="H2" s="439"/>
      <c r="I2" s="439"/>
      <c r="J2" s="439"/>
      <c r="K2" s="439"/>
      <c r="L2" s="439"/>
    </row>
    <row r="3" spans="1:12" s="8" customFormat="1" ht="13.5" customHeight="1">
      <c r="A3" s="17"/>
      <c r="B3" s="17"/>
      <c r="C3" s="17"/>
      <c r="D3" s="17"/>
      <c r="E3" s="17"/>
      <c r="F3" s="17"/>
      <c r="G3" s="17"/>
      <c r="H3" s="17"/>
      <c r="I3" s="17"/>
      <c r="J3" s="17"/>
      <c r="K3" s="17"/>
      <c r="L3" s="17"/>
    </row>
    <row r="4" spans="1:12" s="8" customFormat="1" ht="24.75" customHeight="1">
      <c r="A4" s="421" t="s">
        <v>365</v>
      </c>
      <c r="B4" s="421"/>
      <c r="C4" s="421"/>
      <c r="D4" s="421"/>
      <c r="E4" s="421"/>
      <c r="F4" s="421"/>
      <c r="G4" s="421"/>
      <c r="H4" s="421"/>
      <c r="I4" s="421"/>
      <c r="J4" s="421"/>
      <c r="K4" s="421"/>
      <c r="L4" s="421"/>
    </row>
    <row r="5" spans="1:12" s="8" customFormat="1" ht="30.75" customHeight="1">
      <c r="A5" s="457" t="str">
        <f>'Biểu 5'!A4:H4</f>
        <v>(Kèm theo Quyết định số 668  /QĐ-UBND ngày 03  /11/2021 của Ủy ban nhân dân tỉnh)</v>
      </c>
      <c r="B5" s="457"/>
      <c r="C5" s="457"/>
      <c r="D5" s="457"/>
      <c r="E5" s="457"/>
      <c r="F5" s="457"/>
      <c r="G5" s="457"/>
      <c r="H5" s="457"/>
      <c r="I5" s="457"/>
      <c r="J5" s="457"/>
      <c r="K5" s="457"/>
      <c r="L5" s="457"/>
    </row>
    <row r="6" spans="1:12" s="8" customFormat="1" ht="44.25" customHeight="1">
      <c r="A6" s="425" t="s">
        <v>10</v>
      </c>
      <c r="B6" s="425" t="s">
        <v>77</v>
      </c>
      <c r="C6" s="458" t="s">
        <v>375</v>
      </c>
      <c r="D6" s="459"/>
      <c r="E6" s="460"/>
      <c r="F6" s="458" t="s">
        <v>378</v>
      </c>
      <c r="G6" s="459"/>
      <c r="H6" s="459"/>
      <c r="I6" s="459"/>
      <c r="J6" s="459"/>
      <c r="K6" s="459"/>
      <c r="L6" s="460"/>
    </row>
    <row r="7" spans="1:12" ht="25.5" customHeight="1">
      <c r="A7" s="425"/>
      <c r="B7" s="425"/>
      <c r="C7" s="621" t="s">
        <v>190</v>
      </c>
      <c r="D7" s="621" t="s">
        <v>191</v>
      </c>
      <c r="E7" s="621" t="s">
        <v>220</v>
      </c>
      <c r="F7" s="628" t="s">
        <v>190</v>
      </c>
      <c r="G7" s="628" t="s">
        <v>209</v>
      </c>
      <c r="H7" s="628"/>
      <c r="I7" s="621" t="s">
        <v>191</v>
      </c>
      <c r="J7" s="628" t="s">
        <v>209</v>
      </c>
      <c r="K7" s="628"/>
      <c r="L7" s="621" t="s">
        <v>220</v>
      </c>
    </row>
    <row r="8" spans="1:12" ht="39.75" customHeight="1">
      <c r="A8" s="425"/>
      <c r="B8" s="425"/>
      <c r="C8" s="622"/>
      <c r="D8" s="622"/>
      <c r="E8" s="622"/>
      <c r="F8" s="628"/>
      <c r="G8" s="270" t="s">
        <v>376</v>
      </c>
      <c r="H8" s="270" t="s">
        <v>377</v>
      </c>
      <c r="I8" s="622"/>
      <c r="J8" s="270" t="s">
        <v>376</v>
      </c>
      <c r="K8" s="270" t="s">
        <v>377</v>
      </c>
      <c r="L8" s="622"/>
    </row>
    <row r="9" spans="1:12" ht="30" hidden="1" customHeight="1">
      <c r="A9" s="257">
        <v>1</v>
      </c>
      <c r="B9" s="257" t="s">
        <v>232</v>
      </c>
      <c r="C9" s="257">
        <v>14</v>
      </c>
      <c r="D9" s="257">
        <v>490</v>
      </c>
      <c r="E9" s="257">
        <v>490</v>
      </c>
      <c r="F9" s="255">
        <v>14</v>
      </c>
      <c r="G9" s="255"/>
      <c r="H9" s="255"/>
      <c r="I9" s="255">
        <v>490</v>
      </c>
      <c r="J9" s="255"/>
      <c r="K9" s="255"/>
      <c r="L9" s="255">
        <v>490</v>
      </c>
    </row>
    <row r="10" spans="1:12" ht="30" customHeight="1">
      <c r="A10" s="620" t="s">
        <v>215</v>
      </c>
      <c r="B10" s="615"/>
      <c r="C10" s="269">
        <f>SUM(C11:C12)</f>
        <v>16</v>
      </c>
      <c r="D10" s="269">
        <f t="shared" ref="D10:L10" si="0">SUM(D11:D12)</f>
        <v>560</v>
      </c>
      <c r="E10" s="269">
        <f t="shared" si="0"/>
        <v>560</v>
      </c>
      <c r="F10" s="269">
        <f t="shared" si="0"/>
        <v>28</v>
      </c>
      <c r="G10" s="269">
        <f t="shared" si="0"/>
        <v>16</v>
      </c>
      <c r="H10" s="269">
        <f t="shared" si="0"/>
        <v>12</v>
      </c>
      <c r="I10" s="269">
        <f t="shared" si="0"/>
        <v>980</v>
      </c>
      <c r="J10" s="269">
        <f t="shared" si="0"/>
        <v>560</v>
      </c>
      <c r="K10" s="269">
        <f t="shared" si="0"/>
        <v>420</v>
      </c>
      <c r="L10" s="269">
        <f t="shared" si="0"/>
        <v>980</v>
      </c>
    </row>
    <row r="11" spans="1:12" ht="33.75" customHeight="1">
      <c r="A11" s="252">
        <v>1</v>
      </c>
      <c r="B11" s="252" t="s">
        <v>218</v>
      </c>
      <c r="C11" s="252">
        <v>8</v>
      </c>
      <c r="D11" s="252">
        <v>280</v>
      </c>
      <c r="E11" s="252">
        <v>280</v>
      </c>
      <c r="F11" s="252">
        <f>G11+H11</f>
        <v>14</v>
      </c>
      <c r="G11" s="252">
        <v>8</v>
      </c>
      <c r="H11" s="252">
        <v>6</v>
      </c>
      <c r="I11" s="252">
        <v>490</v>
      </c>
      <c r="J11" s="252">
        <v>280</v>
      </c>
      <c r="K11" s="252">
        <v>210</v>
      </c>
      <c r="L11" s="252">
        <v>490</v>
      </c>
    </row>
    <row r="12" spans="1:12" ht="33.75" customHeight="1">
      <c r="A12" s="252">
        <v>2</v>
      </c>
      <c r="B12" s="252" t="s">
        <v>232</v>
      </c>
      <c r="C12" s="252">
        <v>8</v>
      </c>
      <c r="D12" s="252">
        <v>280</v>
      </c>
      <c r="E12" s="252">
        <v>280</v>
      </c>
      <c r="F12" s="252">
        <f>G12+H12</f>
        <v>14</v>
      </c>
      <c r="G12" s="252">
        <v>8</v>
      </c>
      <c r="H12" s="252">
        <v>6</v>
      </c>
      <c r="I12" s="252">
        <v>490</v>
      </c>
      <c r="J12" s="252">
        <v>280</v>
      </c>
      <c r="K12" s="252">
        <v>210</v>
      </c>
      <c r="L12" s="252">
        <v>490</v>
      </c>
    </row>
    <row r="195" spans="1:12" s="34" customFormat="1">
      <c r="A195" s="29"/>
      <c r="B195" s="29"/>
      <c r="C195" s="29"/>
      <c r="D195" s="29"/>
      <c r="E195" s="29"/>
      <c r="F195" s="29"/>
      <c r="G195" s="29"/>
      <c r="H195" s="29"/>
      <c r="I195" s="29"/>
      <c r="J195" s="29"/>
      <c r="K195" s="29"/>
      <c r="L195" s="29"/>
    </row>
    <row r="196" spans="1:12" s="34" customFormat="1">
      <c r="A196" s="29"/>
      <c r="B196" s="29"/>
      <c r="C196" s="29"/>
      <c r="D196" s="29"/>
      <c r="E196" s="29"/>
      <c r="F196" s="29"/>
      <c r="G196" s="29"/>
      <c r="H196" s="29"/>
      <c r="I196" s="29"/>
      <c r="J196" s="29"/>
      <c r="K196" s="29"/>
      <c r="L196" s="29"/>
    </row>
    <row r="197" spans="1:12" s="34" customFormat="1">
      <c r="A197" s="29"/>
      <c r="B197" s="29"/>
      <c r="C197" s="29"/>
      <c r="D197" s="29"/>
      <c r="E197" s="29"/>
      <c r="F197" s="29"/>
      <c r="G197" s="29"/>
      <c r="H197" s="29"/>
      <c r="I197" s="29"/>
      <c r="J197" s="29"/>
      <c r="K197" s="29"/>
      <c r="L197" s="29"/>
    </row>
    <row r="198" spans="1:12" s="34" customFormat="1">
      <c r="A198" s="29"/>
      <c r="B198" s="29"/>
      <c r="C198" s="29"/>
      <c r="D198" s="29"/>
      <c r="E198" s="29"/>
      <c r="F198" s="29"/>
      <c r="G198" s="29"/>
      <c r="H198" s="29"/>
      <c r="I198" s="29"/>
      <c r="J198" s="29"/>
      <c r="K198" s="29"/>
      <c r="L198" s="29"/>
    </row>
    <row r="199" spans="1:12" s="34" customFormat="1">
      <c r="A199" s="29"/>
      <c r="B199" s="29"/>
      <c r="C199" s="29"/>
      <c r="D199" s="29"/>
      <c r="E199" s="29"/>
      <c r="F199" s="29"/>
      <c r="G199" s="29"/>
      <c r="H199" s="29"/>
      <c r="I199" s="29"/>
      <c r="J199" s="29"/>
      <c r="K199" s="29"/>
      <c r="L199" s="29"/>
    </row>
    <row r="200" spans="1:12" s="34" customFormat="1">
      <c r="A200" s="29"/>
      <c r="B200" s="29"/>
      <c r="C200" s="29"/>
      <c r="D200" s="29"/>
      <c r="E200" s="29"/>
      <c r="F200" s="29"/>
      <c r="G200" s="29"/>
      <c r="H200" s="29"/>
      <c r="I200" s="29"/>
      <c r="J200" s="29"/>
      <c r="K200" s="29"/>
      <c r="L200" s="29"/>
    </row>
    <row r="201" spans="1:12" s="34" customFormat="1">
      <c r="A201" s="29"/>
      <c r="B201" s="29"/>
      <c r="C201" s="29"/>
      <c r="D201" s="29"/>
      <c r="E201" s="29"/>
      <c r="F201" s="29"/>
      <c r="G201" s="29"/>
      <c r="H201" s="29"/>
      <c r="I201" s="29"/>
      <c r="J201" s="29"/>
      <c r="K201" s="29"/>
      <c r="L201" s="29"/>
    </row>
    <row r="202" spans="1:12" s="34" customFormat="1">
      <c r="A202" s="29"/>
      <c r="B202" s="29"/>
      <c r="C202" s="29"/>
      <c r="D202" s="29"/>
      <c r="E202" s="29"/>
      <c r="F202" s="29"/>
      <c r="G202" s="29"/>
      <c r="H202" s="29"/>
      <c r="I202" s="29"/>
      <c r="J202" s="29"/>
      <c r="K202" s="29"/>
      <c r="L202" s="29"/>
    </row>
    <row r="203" spans="1:12" s="34" customFormat="1">
      <c r="A203" s="29"/>
      <c r="B203" s="29"/>
      <c r="C203" s="29"/>
      <c r="D203" s="29"/>
      <c r="E203" s="29"/>
      <c r="F203" s="29"/>
      <c r="G203" s="29"/>
      <c r="H203" s="29"/>
      <c r="I203" s="29"/>
      <c r="J203" s="29"/>
      <c r="K203" s="29"/>
      <c r="L203" s="29"/>
    </row>
    <row r="204" spans="1:12" s="34" customFormat="1">
      <c r="A204" s="29"/>
      <c r="B204" s="29"/>
      <c r="C204" s="29"/>
      <c r="D204" s="29"/>
      <c r="E204" s="29"/>
      <c r="F204" s="29"/>
      <c r="G204" s="29"/>
      <c r="H204" s="29"/>
      <c r="I204" s="29"/>
      <c r="J204" s="29"/>
      <c r="K204" s="29"/>
      <c r="L204" s="29"/>
    </row>
    <row r="205" spans="1:12" s="34" customFormat="1">
      <c r="A205" s="29"/>
      <c r="B205" s="29"/>
      <c r="C205" s="29"/>
      <c r="D205" s="29"/>
      <c r="E205" s="29"/>
      <c r="F205" s="29"/>
      <c r="G205" s="29"/>
      <c r="H205" s="29"/>
      <c r="I205" s="29"/>
      <c r="J205" s="29"/>
      <c r="K205" s="29"/>
      <c r="L205" s="29"/>
    </row>
    <row r="206" spans="1:12" s="34" customFormat="1">
      <c r="A206" s="29"/>
      <c r="B206" s="29"/>
      <c r="C206" s="29"/>
      <c r="D206" s="29"/>
      <c r="E206" s="29"/>
      <c r="F206" s="29"/>
      <c r="G206" s="29"/>
      <c r="H206" s="29"/>
      <c r="I206" s="29"/>
      <c r="J206" s="29"/>
      <c r="K206" s="29"/>
      <c r="L206" s="29"/>
    </row>
    <row r="207" spans="1:12" s="34" customFormat="1">
      <c r="A207" s="29"/>
      <c r="B207" s="29"/>
      <c r="C207" s="29"/>
      <c r="D207" s="29"/>
      <c r="E207" s="29"/>
      <c r="F207" s="29"/>
      <c r="G207" s="29"/>
      <c r="H207" s="29"/>
      <c r="I207" s="29"/>
      <c r="J207" s="29"/>
      <c r="K207" s="29"/>
      <c r="L207" s="29"/>
    </row>
    <row r="208" spans="1:12" s="34" customFormat="1">
      <c r="A208" s="29"/>
      <c r="B208" s="29"/>
      <c r="C208" s="29"/>
      <c r="D208" s="29"/>
      <c r="E208" s="29"/>
      <c r="F208" s="29"/>
      <c r="G208" s="29"/>
      <c r="H208" s="29"/>
      <c r="I208" s="29"/>
      <c r="J208" s="29"/>
      <c r="K208" s="29"/>
      <c r="L208" s="29"/>
    </row>
    <row r="209" spans="1:12" s="34" customFormat="1">
      <c r="A209" s="29"/>
      <c r="B209" s="29"/>
      <c r="C209" s="29"/>
      <c r="D209" s="29"/>
      <c r="E209" s="29"/>
      <c r="F209" s="29"/>
      <c r="G209" s="29"/>
      <c r="H209" s="29"/>
      <c r="I209" s="29"/>
      <c r="J209" s="29"/>
      <c r="K209" s="29"/>
      <c r="L209" s="29"/>
    </row>
    <row r="210" spans="1:12" s="34" customFormat="1">
      <c r="A210" s="29"/>
      <c r="B210" s="29"/>
      <c r="C210" s="29"/>
      <c r="D210" s="29"/>
      <c r="E210" s="29"/>
      <c r="F210" s="29"/>
      <c r="G210" s="29"/>
      <c r="H210" s="29"/>
      <c r="I210" s="29"/>
      <c r="J210" s="29"/>
      <c r="K210" s="29"/>
      <c r="L210" s="29"/>
    </row>
    <row r="211" spans="1:12" s="34" customFormat="1">
      <c r="A211" s="29"/>
      <c r="B211" s="29"/>
      <c r="C211" s="29"/>
      <c r="D211" s="29"/>
      <c r="E211" s="29"/>
      <c r="F211" s="29"/>
      <c r="G211" s="29"/>
      <c r="H211" s="29"/>
      <c r="I211" s="29"/>
      <c r="J211" s="29"/>
      <c r="K211" s="29"/>
      <c r="L211" s="29"/>
    </row>
    <row r="212" spans="1:12" s="34" customFormat="1">
      <c r="A212" s="29"/>
      <c r="B212" s="29"/>
      <c r="C212" s="29"/>
      <c r="D212" s="29"/>
      <c r="E212" s="29"/>
      <c r="F212" s="29"/>
      <c r="G212" s="29"/>
      <c r="H212" s="29"/>
      <c r="I212" s="29"/>
      <c r="J212" s="29"/>
      <c r="K212" s="29"/>
      <c r="L212" s="29"/>
    </row>
    <row r="213" spans="1:12" s="34" customFormat="1">
      <c r="A213" s="29"/>
      <c r="B213" s="29"/>
      <c r="C213" s="29"/>
      <c r="D213" s="29"/>
      <c r="E213" s="29"/>
      <c r="F213" s="29"/>
      <c r="G213" s="29"/>
      <c r="H213" s="29"/>
      <c r="I213" s="29"/>
      <c r="J213" s="29"/>
      <c r="K213" s="29"/>
      <c r="L213" s="29"/>
    </row>
    <row r="214" spans="1:12" s="34" customFormat="1">
      <c r="A214" s="29"/>
      <c r="B214" s="29"/>
      <c r="C214" s="29"/>
      <c r="D214" s="29"/>
      <c r="E214" s="29"/>
      <c r="F214" s="29"/>
      <c r="G214" s="29"/>
      <c r="H214" s="29"/>
      <c r="I214" s="29"/>
      <c r="J214" s="29"/>
      <c r="K214" s="29"/>
      <c r="L214" s="29"/>
    </row>
    <row r="215" spans="1:12" s="34" customFormat="1">
      <c r="A215" s="29"/>
      <c r="B215" s="29"/>
      <c r="C215" s="29"/>
      <c r="D215" s="29"/>
      <c r="E215" s="29"/>
      <c r="F215" s="29"/>
      <c r="G215" s="29"/>
      <c r="H215" s="29"/>
      <c r="I215" s="29"/>
      <c r="J215" s="29"/>
      <c r="K215" s="29"/>
      <c r="L215" s="29"/>
    </row>
    <row r="216" spans="1:12" s="34" customFormat="1">
      <c r="A216" s="29"/>
      <c r="B216" s="29"/>
      <c r="C216" s="29"/>
      <c r="D216" s="29"/>
      <c r="E216" s="29"/>
      <c r="F216" s="29"/>
      <c r="G216" s="29"/>
      <c r="H216" s="29"/>
      <c r="I216" s="29"/>
      <c r="J216" s="29"/>
      <c r="K216" s="29"/>
      <c r="L216" s="29"/>
    </row>
    <row r="217" spans="1:12" s="34" customFormat="1">
      <c r="A217" s="29"/>
      <c r="B217" s="29"/>
      <c r="C217" s="29"/>
      <c r="D217" s="29"/>
      <c r="E217" s="29"/>
      <c r="F217" s="29"/>
      <c r="G217" s="29"/>
      <c r="H217" s="29"/>
      <c r="I217" s="29"/>
      <c r="J217" s="29"/>
      <c r="K217" s="29"/>
      <c r="L217" s="29"/>
    </row>
    <row r="218" spans="1:12" s="34" customFormat="1">
      <c r="A218" s="29"/>
      <c r="B218" s="29"/>
      <c r="C218" s="29"/>
      <c r="D218" s="29"/>
      <c r="E218" s="29"/>
      <c r="F218" s="29"/>
      <c r="G218" s="29"/>
      <c r="H218" s="29"/>
      <c r="I218" s="29"/>
      <c r="J218" s="29"/>
      <c r="K218" s="29"/>
      <c r="L218" s="29"/>
    </row>
    <row r="219" spans="1:12" s="34" customFormat="1">
      <c r="A219" s="29"/>
      <c r="B219" s="29"/>
      <c r="C219" s="29"/>
      <c r="D219" s="29"/>
      <c r="E219" s="29"/>
      <c r="F219" s="29"/>
      <c r="G219" s="29"/>
      <c r="H219" s="29"/>
      <c r="I219" s="29"/>
      <c r="J219" s="29"/>
      <c r="K219" s="29"/>
      <c r="L219" s="29"/>
    </row>
    <row r="220" spans="1:12" s="34" customFormat="1">
      <c r="A220" s="29"/>
      <c r="B220" s="29"/>
      <c r="C220" s="29"/>
      <c r="D220" s="29"/>
      <c r="E220" s="29"/>
      <c r="F220" s="29"/>
      <c r="G220" s="29"/>
      <c r="H220" s="29"/>
      <c r="I220" s="29"/>
      <c r="J220" s="29"/>
      <c r="K220" s="29"/>
      <c r="L220" s="29"/>
    </row>
    <row r="221" spans="1:12" s="34" customFormat="1">
      <c r="A221" s="29"/>
      <c r="B221" s="29"/>
      <c r="C221" s="29"/>
      <c r="D221" s="29"/>
      <c r="E221" s="29"/>
      <c r="F221" s="29"/>
      <c r="G221" s="29"/>
      <c r="H221" s="29"/>
      <c r="I221" s="29"/>
      <c r="J221" s="29"/>
      <c r="K221" s="29"/>
      <c r="L221" s="29"/>
    </row>
    <row r="222" spans="1:12" s="34" customFormat="1">
      <c r="A222" s="29"/>
      <c r="B222" s="29"/>
      <c r="C222" s="29"/>
      <c r="D222" s="29"/>
      <c r="E222" s="29"/>
      <c r="F222" s="29"/>
      <c r="G222" s="29"/>
      <c r="H222" s="29"/>
      <c r="I222" s="29"/>
      <c r="J222" s="29"/>
      <c r="K222" s="29"/>
      <c r="L222" s="29"/>
    </row>
    <row r="223" spans="1:12" s="34" customFormat="1">
      <c r="A223" s="29"/>
      <c r="B223" s="29"/>
      <c r="C223" s="29"/>
      <c r="D223" s="29"/>
      <c r="E223" s="29"/>
      <c r="F223" s="29"/>
      <c r="G223" s="29"/>
      <c r="H223" s="29"/>
      <c r="I223" s="29"/>
      <c r="J223" s="29"/>
      <c r="K223" s="29"/>
      <c r="L223" s="29"/>
    </row>
    <row r="224" spans="1:12" s="34" customFormat="1">
      <c r="A224" s="29"/>
      <c r="B224" s="29"/>
      <c r="C224" s="29"/>
      <c r="D224" s="29"/>
      <c r="E224" s="29"/>
      <c r="F224" s="29"/>
      <c r="G224" s="29"/>
      <c r="H224" s="29"/>
      <c r="I224" s="29"/>
      <c r="J224" s="29"/>
      <c r="K224" s="29"/>
      <c r="L224" s="29"/>
    </row>
    <row r="225" spans="1:12" s="34" customFormat="1">
      <c r="A225" s="29"/>
      <c r="B225" s="29"/>
      <c r="C225" s="29"/>
      <c r="D225" s="29"/>
      <c r="E225" s="29"/>
      <c r="F225" s="29"/>
      <c r="G225" s="29"/>
      <c r="H225" s="29"/>
      <c r="I225" s="29"/>
      <c r="J225" s="29"/>
      <c r="K225" s="29"/>
      <c r="L225" s="29"/>
    </row>
    <row r="226" spans="1:12" s="34" customFormat="1">
      <c r="A226" s="29"/>
      <c r="B226" s="29"/>
      <c r="C226" s="29"/>
      <c r="D226" s="29"/>
      <c r="E226" s="29"/>
      <c r="F226" s="29"/>
      <c r="G226" s="29"/>
      <c r="H226" s="29"/>
      <c r="I226" s="29"/>
      <c r="J226" s="29"/>
      <c r="K226" s="29"/>
      <c r="L226" s="29"/>
    </row>
    <row r="227" spans="1:12" s="34" customFormat="1">
      <c r="A227" s="29"/>
      <c r="B227" s="29"/>
      <c r="C227" s="29"/>
      <c r="D227" s="29"/>
      <c r="E227" s="29"/>
      <c r="F227" s="29"/>
      <c r="G227" s="29"/>
      <c r="H227" s="29"/>
      <c r="I227" s="29"/>
      <c r="J227" s="29"/>
      <c r="K227" s="29"/>
      <c r="L227" s="29"/>
    </row>
    <row r="228" spans="1:12" s="34" customFormat="1">
      <c r="A228" s="29"/>
      <c r="B228" s="29"/>
      <c r="C228" s="29"/>
      <c r="D228" s="29"/>
      <c r="E228" s="29"/>
      <c r="F228" s="29"/>
      <c r="G228" s="29"/>
      <c r="H228" s="29"/>
      <c r="I228" s="29"/>
      <c r="J228" s="29"/>
      <c r="K228" s="29"/>
      <c r="L228" s="29"/>
    </row>
    <row r="229" spans="1:12" s="34" customFormat="1">
      <c r="A229" s="29"/>
      <c r="B229" s="29"/>
      <c r="C229" s="29"/>
      <c r="D229" s="29"/>
      <c r="E229" s="29"/>
      <c r="F229" s="29"/>
      <c r="G229" s="29"/>
      <c r="H229" s="29"/>
      <c r="I229" s="29"/>
      <c r="J229" s="29"/>
      <c r="K229" s="29"/>
      <c r="L229" s="29"/>
    </row>
    <row r="230" spans="1:12" s="34" customFormat="1">
      <c r="A230" s="29"/>
      <c r="B230" s="29"/>
      <c r="C230" s="29"/>
      <c r="D230" s="29"/>
      <c r="E230" s="29"/>
      <c r="F230" s="29"/>
      <c r="G230" s="29"/>
      <c r="H230" s="29"/>
      <c r="I230" s="29"/>
      <c r="J230" s="29"/>
      <c r="K230" s="29"/>
      <c r="L230" s="29"/>
    </row>
    <row r="231" spans="1:12" s="34" customFormat="1">
      <c r="A231" s="29"/>
      <c r="B231" s="29"/>
      <c r="C231" s="29"/>
      <c r="D231" s="29"/>
      <c r="E231" s="29"/>
      <c r="F231" s="29"/>
      <c r="G231" s="29"/>
      <c r="H231" s="29"/>
      <c r="I231" s="29"/>
      <c r="J231" s="29"/>
      <c r="K231" s="29"/>
      <c r="L231" s="29"/>
    </row>
    <row r="232" spans="1:12" s="34" customFormat="1">
      <c r="A232" s="29"/>
      <c r="B232" s="29"/>
      <c r="C232" s="29"/>
      <c r="D232" s="29"/>
      <c r="E232" s="29"/>
      <c r="F232" s="29"/>
      <c r="G232" s="29"/>
      <c r="H232" s="29"/>
      <c r="I232" s="29"/>
      <c r="J232" s="29"/>
      <c r="K232" s="29"/>
      <c r="L232" s="29"/>
    </row>
    <row r="233" spans="1:12" s="34" customFormat="1">
      <c r="A233" s="29"/>
      <c r="B233" s="29"/>
      <c r="C233" s="29"/>
      <c r="D233" s="29"/>
      <c r="E233" s="29"/>
      <c r="F233" s="29"/>
      <c r="G233" s="29"/>
      <c r="H233" s="29"/>
      <c r="I233" s="29"/>
      <c r="J233" s="29"/>
      <c r="K233" s="29"/>
      <c r="L233" s="29"/>
    </row>
    <row r="234" spans="1:12" s="34" customFormat="1">
      <c r="A234" s="29"/>
      <c r="B234" s="29"/>
      <c r="C234" s="29"/>
      <c r="D234" s="29"/>
      <c r="E234" s="29"/>
      <c r="F234" s="29"/>
      <c r="G234" s="29"/>
      <c r="H234" s="29"/>
      <c r="I234" s="29"/>
      <c r="J234" s="29"/>
      <c r="K234" s="29"/>
      <c r="L234" s="29"/>
    </row>
    <row r="235" spans="1:12" s="34" customFormat="1">
      <c r="A235" s="29"/>
      <c r="B235" s="29"/>
      <c r="C235" s="29"/>
      <c r="D235" s="29"/>
      <c r="E235" s="29"/>
      <c r="F235" s="29"/>
      <c r="G235" s="29"/>
      <c r="H235" s="29"/>
      <c r="I235" s="29"/>
      <c r="J235" s="29"/>
      <c r="K235" s="29"/>
      <c r="L235" s="29"/>
    </row>
    <row r="236" spans="1:12" s="34" customFormat="1">
      <c r="A236" s="29"/>
      <c r="B236" s="29"/>
      <c r="C236" s="29"/>
      <c r="D236" s="29"/>
      <c r="E236" s="29"/>
      <c r="F236" s="29"/>
      <c r="G236" s="29"/>
      <c r="H236" s="29"/>
      <c r="I236" s="29"/>
      <c r="J236" s="29"/>
      <c r="K236" s="29"/>
      <c r="L236" s="29"/>
    </row>
    <row r="237" spans="1:12" s="34" customFormat="1">
      <c r="A237" s="29"/>
      <c r="B237" s="29"/>
      <c r="C237" s="29"/>
      <c r="D237" s="29"/>
      <c r="E237" s="29"/>
      <c r="F237" s="29"/>
      <c r="G237" s="29"/>
      <c r="H237" s="29"/>
      <c r="I237" s="29"/>
      <c r="J237" s="29"/>
      <c r="K237" s="29"/>
      <c r="L237" s="29"/>
    </row>
    <row r="238" spans="1:12" s="34" customFormat="1">
      <c r="A238" s="29"/>
      <c r="B238" s="29"/>
      <c r="C238" s="29"/>
      <c r="D238" s="29"/>
      <c r="E238" s="29"/>
      <c r="F238" s="29"/>
      <c r="G238" s="29"/>
      <c r="H238" s="29"/>
      <c r="I238" s="29"/>
      <c r="J238" s="29"/>
      <c r="K238" s="29"/>
      <c r="L238" s="29"/>
    </row>
    <row r="239" spans="1:12" s="34" customFormat="1">
      <c r="A239" s="29"/>
      <c r="B239" s="29"/>
      <c r="C239" s="29"/>
      <c r="D239" s="29"/>
      <c r="E239" s="29"/>
      <c r="F239" s="29"/>
      <c r="G239" s="29"/>
      <c r="H239" s="29"/>
      <c r="I239" s="29"/>
      <c r="J239" s="29"/>
      <c r="K239" s="29"/>
      <c r="L239" s="29"/>
    </row>
    <row r="240" spans="1:12" s="34" customFormat="1">
      <c r="A240" s="29"/>
      <c r="B240" s="29"/>
      <c r="C240" s="29"/>
      <c r="D240" s="29"/>
      <c r="E240" s="29"/>
      <c r="F240" s="29"/>
      <c r="G240" s="29"/>
      <c r="H240" s="29"/>
      <c r="I240" s="29"/>
      <c r="J240" s="29"/>
      <c r="K240" s="29"/>
      <c r="L240" s="29"/>
    </row>
    <row r="241" spans="1:12" s="34" customFormat="1">
      <c r="A241" s="29"/>
      <c r="B241" s="29"/>
      <c r="C241" s="29"/>
      <c r="D241" s="29"/>
      <c r="E241" s="29"/>
      <c r="F241" s="29"/>
      <c r="G241" s="29"/>
      <c r="H241" s="29"/>
      <c r="I241" s="29"/>
      <c r="J241" s="29"/>
      <c r="K241" s="29"/>
      <c r="L241" s="29"/>
    </row>
    <row r="242" spans="1:12" s="34" customFormat="1">
      <c r="A242" s="29"/>
      <c r="B242" s="29"/>
      <c r="C242" s="29"/>
      <c r="D242" s="29"/>
      <c r="E242" s="29"/>
      <c r="F242" s="29"/>
      <c r="G242" s="29"/>
      <c r="H242" s="29"/>
      <c r="I242" s="29"/>
      <c r="J242" s="29"/>
      <c r="K242" s="29"/>
      <c r="L242" s="29"/>
    </row>
    <row r="243" spans="1:12" s="34" customFormat="1">
      <c r="A243" s="29"/>
      <c r="B243" s="29"/>
      <c r="C243" s="29"/>
      <c r="D243" s="29"/>
      <c r="E243" s="29"/>
      <c r="F243" s="29"/>
      <c r="G243" s="29"/>
      <c r="H243" s="29"/>
      <c r="I243" s="29"/>
      <c r="J243" s="29"/>
      <c r="K243" s="29"/>
      <c r="L243" s="29"/>
    </row>
    <row r="244" spans="1:12" s="34" customFormat="1">
      <c r="A244" s="29"/>
      <c r="B244" s="29"/>
      <c r="C244" s="29"/>
      <c r="D244" s="29"/>
      <c r="E244" s="29"/>
      <c r="F244" s="29"/>
      <c r="G244" s="29"/>
      <c r="H244" s="29"/>
      <c r="I244" s="29"/>
      <c r="J244" s="29"/>
      <c r="K244" s="29"/>
      <c r="L244" s="29"/>
    </row>
    <row r="245" spans="1:12" s="34" customFormat="1">
      <c r="A245" s="29"/>
      <c r="B245" s="29"/>
      <c r="C245" s="29"/>
      <c r="D245" s="29"/>
      <c r="E245" s="29"/>
      <c r="F245" s="29"/>
      <c r="G245" s="29"/>
      <c r="H245" s="29"/>
      <c r="I245" s="29"/>
      <c r="J245" s="29"/>
      <c r="K245" s="29"/>
      <c r="L245" s="29"/>
    </row>
    <row r="246" spans="1:12" s="34" customFormat="1">
      <c r="A246" s="29"/>
      <c r="B246" s="29"/>
      <c r="C246" s="29"/>
      <c r="D246" s="29"/>
      <c r="E246" s="29"/>
      <c r="F246" s="29"/>
      <c r="G246" s="29"/>
      <c r="H246" s="29"/>
      <c r="I246" s="29"/>
      <c r="J246" s="29"/>
      <c r="K246" s="29"/>
      <c r="L246" s="29"/>
    </row>
    <row r="247" spans="1:12" s="34" customFormat="1">
      <c r="A247" s="29"/>
      <c r="B247" s="29"/>
      <c r="C247" s="29"/>
      <c r="D247" s="29"/>
      <c r="E247" s="29"/>
      <c r="F247" s="29"/>
      <c r="G247" s="29"/>
      <c r="H247" s="29"/>
      <c r="I247" s="29"/>
      <c r="J247" s="29"/>
      <c r="K247" s="29"/>
      <c r="L247" s="29"/>
    </row>
    <row r="248" spans="1:12" s="34" customFormat="1">
      <c r="A248" s="29"/>
      <c r="B248" s="29"/>
      <c r="C248" s="29"/>
      <c r="D248" s="29"/>
      <c r="E248" s="29"/>
      <c r="F248" s="29"/>
      <c r="G248" s="29"/>
      <c r="H248" s="29"/>
      <c r="I248" s="29"/>
      <c r="J248" s="29"/>
      <c r="K248" s="29"/>
      <c r="L248" s="29"/>
    </row>
    <row r="249" spans="1:12" s="34" customFormat="1">
      <c r="A249" s="29"/>
      <c r="B249" s="29"/>
      <c r="C249" s="29"/>
      <c r="D249" s="29"/>
      <c r="E249" s="29"/>
      <c r="F249" s="29"/>
      <c r="G249" s="29"/>
      <c r="H249" s="29"/>
      <c r="I249" s="29"/>
      <c r="J249" s="29"/>
      <c r="K249" s="29"/>
      <c r="L249" s="29"/>
    </row>
    <row r="250" spans="1:12" s="34" customFormat="1">
      <c r="A250" s="29"/>
      <c r="B250" s="29"/>
      <c r="C250" s="29"/>
      <c r="D250" s="29"/>
      <c r="E250" s="29"/>
      <c r="F250" s="29"/>
      <c r="G250" s="29"/>
      <c r="H250" s="29"/>
      <c r="I250" s="29"/>
      <c r="J250" s="29"/>
      <c r="K250" s="29"/>
      <c r="L250" s="29"/>
    </row>
    <row r="251" spans="1:12" s="34" customFormat="1">
      <c r="A251" s="29"/>
      <c r="B251" s="29"/>
      <c r="C251" s="29"/>
      <c r="D251" s="29"/>
      <c r="E251" s="29"/>
      <c r="F251" s="29"/>
      <c r="G251" s="29"/>
      <c r="H251" s="29"/>
      <c r="I251" s="29"/>
      <c r="J251" s="29"/>
      <c r="K251" s="29"/>
      <c r="L251" s="29"/>
    </row>
    <row r="252" spans="1:12" s="34" customFormat="1">
      <c r="A252" s="29"/>
      <c r="B252" s="29"/>
      <c r="C252" s="29"/>
      <c r="D252" s="29"/>
      <c r="E252" s="29"/>
      <c r="F252" s="29"/>
      <c r="G252" s="29"/>
      <c r="H252" s="29"/>
      <c r="I252" s="29"/>
      <c r="J252" s="29"/>
      <c r="K252" s="29"/>
      <c r="L252" s="29"/>
    </row>
    <row r="253" spans="1:12" s="34" customFormat="1">
      <c r="A253" s="29"/>
      <c r="B253" s="29"/>
      <c r="C253" s="29"/>
      <c r="D253" s="29"/>
      <c r="E253" s="29"/>
      <c r="F253" s="29"/>
      <c r="G253" s="29"/>
      <c r="H253" s="29"/>
      <c r="I253" s="29"/>
      <c r="J253" s="29"/>
      <c r="K253" s="29"/>
      <c r="L253" s="29"/>
    </row>
    <row r="254" spans="1:12" s="34" customFormat="1">
      <c r="A254" s="29"/>
      <c r="B254" s="29"/>
      <c r="C254" s="29"/>
      <c r="D254" s="29"/>
      <c r="E254" s="29"/>
      <c r="F254" s="29"/>
      <c r="G254" s="29"/>
      <c r="H254" s="29"/>
      <c r="I254" s="29"/>
      <c r="J254" s="29"/>
      <c r="K254" s="29"/>
      <c r="L254" s="29"/>
    </row>
    <row r="255" spans="1:12" s="34" customFormat="1">
      <c r="A255" s="29"/>
      <c r="B255" s="29"/>
      <c r="C255" s="29"/>
      <c r="D255" s="29"/>
      <c r="E255" s="29"/>
      <c r="F255" s="29"/>
      <c r="G255" s="29"/>
      <c r="H255" s="29"/>
      <c r="I255" s="29"/>
      <c r="J255" s="29"/>
      <c r="K255" s="29"/>
      <c r="L255" s="29"/>
    </row>
    <row r="256" spans="1:12" s="34" customFormat="1">
      <c r="A256" s="29"/>
      <c r="B256" s="29"/>
      <c r="C256" s="29"/>
      <c r="D256" s="29"/>
      <c r="E256" s="29"/>
      <c r="F256" s="29"/>
      <c r="G256" s="29"/>
      <c r="H256" s="29"/>
      <c r="I256" s="29"/>
      <c r="J256" s="29"/>
      <c r="K256" s="29"/>
      <c r="L256" s="29"/>
    </row>
    <row r="257" spans="1:12" s="34" customFormat="1">
      <c r="A257" s="29"/>
      <c r="B257" s="29"/>
      <c r="C257" s="29"/>
      <c r="D257" s="29"/>
      <c r="E257" s="29"/>
      <c r="F257" s="29"/>
      <c r="G257" s="29"/>
      <c r="H257" s="29"/>
      <c r="I257" s="29"/>
      <c r="J257" s="29"/>
      <c r="K257" s="29"/>
      <c r="L257" s="29"/>
    </row>
    <row r="258" spans="1:12" s="34" customFormat="1">
      <c r="A258" s="29"/>
      <c r="B258" s="29"/>
      <c r="C258" s="29"/>
      <c r="D258" s="29"/>
      <c r="E258" s="29"/>
      <c r="F258" s="29"/>
      <c r="G258" s="29"/>
      <c r="H258" s="29"/>
      <c r="I258" s="29"/>
      <c r="J258" s="29"/>
      <c r="K258" s="29"/>
      <c r="L258" s="29"/>
    </row>
    <row r="259" spans="1:12" s="34" customFormat="1">
      <c r="A259" s="29"/>
      <c r="B259" s="29"/>
      <c r="C259" s="29"/>
      <c r="D259" s="29"/>
      <c r="E259" s="29"/>
      <c r="F259" s="29"/>
      <c r="G259" s="29"/>
      <c r="H259" s="29"/>
      <c r="I259" s="29"/>
      <c r="J259" s="29"/>
      <c r="K259" s="29"/>
      <c r="L259" s="29"/>
    </row>
    <row r="260" spans="1:12" s="34" customFormat="1">
      <c r="A260" s="29"/>
      <c r="B260" s="29"/>
      <c r="C260" s="29"/>
      <c r="D260" s="29"/>
      <c r="E260" s="29"/>
      <c r="F260" s="29"/>
      <c r="G260" s="29"/>
      <c r="H260" s="29"/>
      <c r="I260" s="29"/>
      <c r="J260" s="29"/>
      <c r="K260" s="29"/>
      <c r="L260" s="29"/>
    </row>
    <row r="261" spans="1:12" s="34" customFormat="1">
      <c r="A261" s="29"/>
      <c r="B261" s="29"/>
      <c r="C261" s="29"/>
      <c r="D261" s="29"/>
      <c r="E261" s="29"/>
      <c r="F261" s="29"/>
      <c r="G261" s="29"/>
      <c r="H261" s="29"/>
      <c r="I261" s="29"/>
      <c r="J261" s="29"/>
      <c r="K261" s="29"/>
      <c r="L261" s="29"/>
    </row>
    <row r="262" spans="1:12" s="34" customFormat="1">
      <c r="A262" s="29"/>
      <c r="B262" s="29"/>
      <c r="C262" s="29"/>
      <c r="D262" s="29"/>
      <c r="E262" s="29"/>
      <c r="F262" s="29"/>
      <c r="G262" s="29"/>
      <c r="H262" s="29"/>
      <c r="I262" s="29"/>
      <c r="J262" s="29"/>
      <c r="K262" s="29"/>
      <c r="L262" s="29"/>
    </row>
    <row r="263" spans="1:12" s="34" customFormat="1">
      <c r="A263" s="29"/>
      <c r="B263" s="29"/>
      <c r="C263" s="29"/>
      <c r="D263" s="29"/>
      <c r="E263" s="29"/>
      <c r="F263" s="29"/>
      <c r="G263" s="29"/>
      <c r="H263" s="29"/>
      <c r="I263" s="29"/>
      <c r="J263" s="29"/>
      <c r="K263" s="29"/>
      <c r="L263" s="29"/>
    </row>
    <row r="264" spans="1:12" s="34" customFormat="1">
      <c r="A264" s="29"/>
      <c r="B264" s="29"/>
      <c r="C264" s="29"/>
      <c r="D264" s="29"/>
      <c r="E264" s="29"/>
      <c r="F264" s="29"/>
      <c r="G264" s="29"/>
      <c r="H264" s="29"/>
      <c r="I264" s="29"/>
      <c r="J264" s="29"/>
      <c r="K264" s="29"/>
      <c r="L264" s="29"/>
    </row>
    <row r="265" spans="1:12" s="34" customFormat="1">
      <c r="A265" s="29"/>
      <c r="B265" s="29"/>
      <c r="C265" s="29"/>
      <c r="D265" s="29"/>
      <c r="E265" s="29"/>
      <c r="F265" s="29"/>
      <c r="G265" s="29"/>
      <c r="H265" s="29"/>
      <c r="I265" s="29"/>
      <c r="J265" s="29"/>
      <c r="K265" s="29"/>
      <c r="L265" s="29"/>
    </row>
    <row r="266" spans="1:12" s="34" customFormat="1">
      <c r="A266" s="29"/>
      <c r="B266" s="29"/>
      <c r="C266" s="29"/>
      <c r="D266" s="29"/>
      <c r="E266" s="29"/>
      <c r="F266" s="29"/>
      <c r="G266" s="29"/>
      <c r="H266" s="29"/>
      <c r="I266" s="29"/>
      <c r="J266" s="29"/>
      <c r="K266" s="29"/>
      <c r="L266" s="29"/>
    </row>
    <row r="267" spans="1:12" s="34" customFormat="1">
      <c r="A267" s="29"/>
      <c r="B267" s="29"/>
      <c r="C267" s="29"/>
      <c r="D267" s="29"/>
      <c r="E267" s="29"/>
      <c r="F267" s="29"/>
      <c r="G267" s="29"/>
      <c r="H267" s="29"/>
      <c r="I267" s="29"/>
      <c r="J267" s="29"/>
      <c r="K267" s="29"/>
      <c r="L267" s="29"/>
    </row>
    <row r="268" spans="1:12" s="34" customFormat="1">
      <c r="A268" s="29"/>
      <c r="B268" s="29"/>
      <c r="C268" s="29"/>
      <c r="D268" s="29"/>
      <c r="E268" s="29"/>
      <c r="F268" s="29"/>
      <c r="G268" s="29"/>
      <c r="H268" s="29"/>
      <c r="I268" s="29"/>
      <c r="J268" s="29"/>
      <c r="K268" s="29"/>
      <c r="L268" s="29"/>
    </row>
    <row r="269" spans="1:12" s="34" customFormat="1">
      <c r="A269" s="29"/>
      <c r="B269" s="29"/>
      <c r="C269" s="29"/>
      <c r="D269" s="29"/>
      <c r="E269" s="29"/>
      <c r="F269" s="29"/>
      <c r="G269" s="29"/>
      <c r="H269" s="29"/>
      <c r="I269" s="29"/>
      <c r="J269" s="29"/>
      <c r="K269" s="29"/>
      <c r="L269" s="29"/>
    </row>
    <row r="270" spans="1:12" s="34" customFormat="1">
      <c r="A270" s="29"/>
      <c r="B270" s="29"/>
      <c r="C270" s="29"/>
      <c r="D270" s="29"/>
      <c r="E270" s="29"/>
      <c r="F270" s="29"/>
      <c r="G270" s="29"/>
      <c r="H270" s="29"/>
      <c r="I270" s="29"/>
      <c r="J270" s="29"/>
      <c r="K270" s="29"/>
      <c r="L270" s="29"/>
    </row>
    <row r="271" spans="1:12" s="34" customFormat="1">
      <c r="A271" s="29"/>
      <c r="B271" s="29"/>
      <c r="C271" s="29"/>
      <c r="D271" s="29"/>
      <c r="E271" s="29"/>
      <c r="F271" s="29"/>
      <c r="G271" s="29"/>
      <c r="H271" s="29"/>
      <c r="I271" s="29"/>
      <c r="J271" s="29"/>
      <c r="K271" s="29"/>
      <c r="L271" s="29"/>
    </row>
    <row r="272" spans="1:12" s="34" customFormat="1">
      <c r="A272" s="29"/>
      <c r="B272" s="29"/>
      <c r="C272" s="29"/>
      <c r="D272" s="29"/>
      <c r="E272" s="29"/>
      <c r="F272" s="29"/>
      <c r="G272" s="29"/>
      <c r="H272" s="29"/>
      <c r="I272" s="29"/>
      <c r="J272" s="29"/>
      <c r="K272" s="29"/>
      <c r="L272" s="29"/>
    </row>
    <row r="273" spans="1:12" s="34" customFormat="1">
      <c r="A273" s="29"/>
      <c r="B273" s="29"/>
      <c r="C273" s="29"/>
      <c r="D273" s="29"/>
      <c r="E273" s="29"/>
      <c r="F273" s="29"/>
      <c r="G273" s="29"/>
      <c r="H273" s="29"/>
      <c r="I273" s="29"/>
      <c r="J273" s="29"/>
      <c r="K273" s="29"/>
      <c r="L273" s="29"/>
    </row>
    <row r="274" spans="1:12" s="34" customFormat="1">
      <c r="A274" s="29"/>
      <c r="B274" s="29"/>
      <c r="C274" s="29"/>
      <c r="D274" s="29"/>
      <c r="E274" s="29"/>
      <c r="F274" s="29"/>
      <c r="G274" s="29"/>
      <c r="H274" s="29"/>
      <c r="I274" s="29"/>
      <c r="J274" s="29"/>
      <c r="K274" s="29"/>
      <c r="L274" s="29"/>
    </row>
    <row r="275" spans="1:12" s="34" customFormat="1">
      <c r="A275" s="29"/>
      <c r="B275" s="29"/>
      <c r="C275" s="29"/>
      <c r="D275" s="29"/>
      <c r="E275" s="29"/>
      <c r="F275" s="29"/>
      <c r="G275" s="29"/>
      <c r="H275" s="29"/>
      <c r="I275" s="29"/>
      <c r="J275" s="29"/>
      <c r="K275" s="29"/>
      <c r="L275" s="29"/>
    </row>
    <row r="276" spans="1:12" s="34" customFormat="1">
      <c r="A276" s="29"/>
      <c r="B276" s="29"/>
      <c r="C276" s="29"/>
      <c r="D276" s="29"/>
      <c r="E276" s="29"/>
      <c r="F276" s="29"/>
      <c r="G276" s="29"/>
      <c r="H276" s="29"/>
      <c r="I276" s="29"/>
      <c r="J276" s="29"/>
      <c r="K276" s="29"/>
      <c r="L276" s="29"/>
    </row>
    <row r="277" spans="1:12" s="34" customFormat="1">
      <c r="A277" s="29"/>
      <c r="B277" s="29"/>
      <c r="C277" s="29"/>
      <c r="D277" s="29"/>
      <c r="E277" s="29"/>
      <c r="F277" s="29"/>
      <c r="G277" s="29"/>
      <c r="H277" s="29"/>
      <c r="I277" s="29"/>
      <c r="J277" s="29"/>
      <c r="K277" s="29"/>
      <c r="L277" s="29"/>
    </row>
    <row r="278" spans="1:12" s="34" customFormat="1">
      <c r="A278" s="29"/>
      <c r="B278" s="29"/>
      <c r="C278" s="29"/>
      <c r="D278" s="29"/>
      <c r="E278" s="29"/>
      <c r="F278" s="29"/>
      <c r="G278" s="29"/>
      <c r="H278" s="29"/>
      <c r="I278" s="29"/>
      <c r="J278" s="29"/>
      <c r="K278" s="29"/>
      <c r="L278" s="29"/>
    </row>
    <row r="279" spans="1:12" s="34" customFormat="1">
      <c r="A279" s="29"/>
      <c r="B279" s="29"/>
      <c r="C279" s="29"/>
      <c r="D279" s="29"/>
      <c r="E279" s="29"/>
      <c r="F279" s="29"/>
      <c r="G279" s="29"/>
      <c r="H279" s="29"/>
      <c r="I279" s="29"/>
      <c r="J279" s="29"/>
      <c r="K279" s="29"/>
      <c r="L279" s="29"/>
    </row>
    <row r="280" spans="1:12" s="34" customFormat="1">
      <c r="A280" s="29"/>
      <c r="B280" s="29"/>
      <c r="C280" s="29"/>
      <c r="D280" s="29"/>
      <c r="E280" s="29"/>
      <c r="F280" s="29"/>
      <c r="G280" s="29"/>
      <c r="H280" s="29"/>
      <c r="I280" s="29"/>
      <c r="J280" s="29"/>
      <c r="K280" s="29"/>
      <c r="L280" s="29"/>
    </row>
    <row r="281" spans="1:12" s="34" customFormat="1">
      <c r="A281" s="29"/>
      <c r="B281" s="29"/>
      <c r="C281" s="29"/>
      <c r="D281" s="29"/>
      <c r="E281" s="29"/>
      <c r="F281" s="29"/>
      <c r="G281" s="29"/>
      <c r="H281" s="29"/>
      <c r="I281" s="29"/>
      <c r="J281" s="29"/>
      <c r="K281" s="29"/>
      <c r="L281" s="29"/>
    </row>
    <row r="282" spans="1:12" s="34" customFormat="1">
      <c r="A282" s="29"/>
      <c r="B282" s="29"/>
      <c r="C282" s="29"/>
      <c r="D282" s="29"/>
      <c r="E282" s="29"/>
      <c r="F282" s="29"/>
      <c r="G282" s="29"/>
      <c r="H282" s="29"/>
      <c r="I282" s="29"/>
      <c r="J282" s="29"/>
      <c r="K282" s="29"/>
      <c r="L282" s="29"/>
    </row>
    <row r="283" spans="1:12" s="34" customFormat="1">
      <c r="A283" s="29"/>
      <c r="B283" s="29"/>
      <c r="C283" s="29"/>
      <c r="D283" s="29"/>
      <c r="E283" s="29"/>
      <c r="F283" s="29"/>
      <c r="G283" s="29"/>
      <c r="H283" s="29"/>
      <c r="I283" s="29"/>
      <c r="J283" s="29"/>
      <c r="K283" s="29"/>
      <c r="L283" s="29"/>
    </row>
    <row r="284" spans="1:12" s="34" customFormat="1">
      <c r="A284" s="29"/>
      <c r="B284" s="29"/>
      <c r="C284" s="29"/>
      <c r="D284" s="29"/>
      <c r="E284" s="29"/>
      <c r="F284" s="29"/>
      <c r="G284" s="29"/>
      <c r="H284" s="29"/>
      <c r="I284" s="29"/>
      <c r="J284" s="29"/>
      <c r="K284" s="29"/>
      <c r="L284" s="29"/>
    </row>
    <row r="285" spans="1:12" s="34" customFormat="1">
      <c r="A285" s="29"/>
      <c r="B285" s="29"/>
      <c r="C285" s="29"/>
      <c r="D285" s="29"/>
      <c r="E285" s="29"/>
      <c r="F285" s="29"/>
      <c r="G285" s="29"/>
      <c r="H285" s="29"/>
      <c r="I285" s="29"/>
      <c r="J285" s="29"/>
      <c r="K285" s="29"/>
      <c r="L285" s="29"/>
    </row>
    <row r="286" spans="1:12" s="34" customFormat="1">
      <c r="A286" s="29"/>
      <c r="B286" s="29"/>
      <c r="C286" s="29"/>
      <c r="D286" s="29"/>
      <c r="E286" s="29"/>
      <c r="F286" s="29"/>
      <c r="G286" s="29"/>
      <c r="H286" s="29"/>
      <c r="I286" s="29"/>
      <c r="J286" s="29"/>
      <c r="K286" s="29"/>
      <c r="L286" s="29"/>
    </row>
    <row r="287" spans="1:12" s="34" customFormat="1">
      <c r="A287" s="29"/>
      <c r="B287" s="29"/>
      <c r="C287" s="29"/>
      <c r="D287" s="29"/>
      <c r="E287" s="29"/>
      <c r="F287" s="29"/>
      <c r="G287" s="29"/>
      <c r="H287" s="29"/>
      <c r="I287" s="29"/>
      <c r="J287" s="29"/>
      <c r="K287" s="29"/>
      <c r="L287" s="29"/>
    </row>
    <row r="288" spans="1:12" s="34" customFormat="1">
      <c r="A288" s="29"/>
      <c r="B288" s="29"/>
      <c r="C288" s="29"/>
      <c r="D288" s="29"/>
      <c r="E288" s="29"/>
      <c r="F288" s="29"/>
      <c r="G288" s="29"/>
      <c r="H288" s="29"/>
      <c r="I288" s="29"/>
      <c r="J288" s="29"/>
      <c r="K288" s="29"/>
      <c r="L288" s="29"/>
    </row>
    <row r="289" spans="1:12" s="34" customFormat="1">
      <c r="A289" s="29"/>
      <c r="B289" s="29"/>
      <c r="C289" s="29"/>
      <c r="D289" s="29"/>
      <c r="E289" s="29"/>
      <c r="F289" s="29"/>
      <c r="G289" s="29"/>
      <c r="H289" s="29"/>
      <c r="I289" s="29"/>
      <c r="J289" s="29"/>
      <c r="K289" s="29"/>
      <c r="L289" s="29"/>
    </row>
    <row r="290" spans="1:12" s="34" customFormat="1">
      <c r="A290" s="29"/>
      <c r="B290" s="29"/>
      <c r="C290" s="29"/>
      <c r="D290" s="29"/>
      <c r="E290" s="29"/>
      <c r="F290" s="29"/>
      <c r="G290" s="29"/>
      <c r="H290" s="29"/>
      <c r="I290" s="29"/>
      <c r="J290" s="29"/>
      <c r="K290" s="29"/>
      <c r="L290" s="29"/>
    </row>
    <row r="291" spans="1:12" s="34" customFormat="1">
      <c r="A291" s="29"/>
      <c r="B291" s="29"/>
      <c r="C291" s="29"/>
      <c r="D291" s="29"/>
      <c r="E291" s="29"/>
      <c r="F291" s="29"/>
      <c r="G291" s="29"/>
      <c r="H291" s="29"/>
      <c r="I291" s="29"/>
      <c r="J291" s="29"/>
      <c r="K291" s="29"/>
      <c r="L291" s="29"/>
    </row>
    <row r="292" spans="1:12" s="34" customFormat="1">
      <c r="A292" s="29"/>
      <c r="B292" s="29"/>
      <c r="C292" s="29"/>
      <c r="D292" s="29"/>
      <c r="E292" s="29"/>
      <c r="F292" s="29"/>
      <c r="G292" s="29"/>
      <c r="H292" s="29"/>
      <c r="I292" s="29"/>
      <c r="J292" s="29"/>
      <c r="K292" s="29"/>
      <c r="L292" s="29"/>
    </row>
    <row r="293" spans="1:12" s="34" customFormat="1">
      <c r="A293" s="29"/>
      <c r="B293" s="29"/>
      <c r="C293" s="29"/>
      <c r="D293" s="29"/>
      <c r="E293" s="29"/>
      <c r="F293" s="29"/>
      <c r="G293" s="29"/>
      <c r="H293" s="29"/>
      <c r="I293" s="29"/>
      <c r="J293" s="29"/>
      <c r="K293" s="29"/>
      <c r="L293" s="29"/>
    </row>
    <row r="294" spans="1:12" s="34" customFormat="1">
      <c r="A294" s="29"/>
      <c r="B294" s="29"/>
      <c r="C294" s="29"/>
      <c r="D294" s="29"/>
      <c r="E294" s="29"/>
      <c r="F294" s="29"/>
      <c r="G294" s="29"/>
      <c r="H294" s="29"/>
      <c r="I294" s="29"/>
      <c r="J294" s="29"/>
      <c r="K294" s="29"/>
      <c r="L294" s="29"/>
    </row>
    <row r="295" spans="1:12" s="34" customFormat="1">
      <c r="A295" s="29"/>
      <c r="B295" s="29"/>
      <c r="C295" s="29"/>
      <c r="D295" s="29"/>
      <c r="E295" s="29"/>
      <c r="F295" s="29"/>
      <c r="G295" s="29"/>
      <c r="H295" s="29"/>
      <c r="I295" s="29"/>
      <c r="J295" s="29"/>
      <c r="K295" s="29"/>
      <c r="L295" s="29"/>
    </row>
    <row r="296" spans="1:12" s="34" customFormat="1">
      <c r="A296" s="29"/>
      <c r="B296" s="29"/>
      <c r="C296" s="29"/>
      <c r="D296" s="29"/>
      <c r="E296" s="29"/>
      <c r="F296" s="29"/>
      <c r="G296" s="29"/>
      <c r="H296" s="29"/>
      <c r="I296" s="29"/>
      <c r="J296" s="29"/>
      <c r="K296" s="29"/>
      <c r="L296" s="29"/>
    </row>
    <row r="297" spans="1:12" s="34" customFormat="1">
      <c r="A297" s="29"/>
      <c r="B297" s="29"/>
      <c r="C297" s="29"/>
      <c r="D297" s="29"/>
      <c r="E297" s="29"/>
      <c r="F297" s="29"/>
      <c r="G297" s="29"/>
      <c r="H297" s="29"/>
      <c r="I297" s="29"/>
      <c r="J297" s="29"/>
      <c r="K297" s="29"/>
      <c r="L297" s="29"/>
    </row>
    <row r="298" spans="1:12" s="34" customFormat="1">
      <c r="A298" s="29"/>
      <c r="B298" s="29"/>
      <c r="C298" s="29"/>
      <c r="D298" s="29"/>
      <c r="E298" s="29"/>
      <c r="F298" s="29"/>
      <c r="G298" s="29"/>
      <c r="H298" s="29"/>
      <c r="I298" s="29"/>
      <c r="J298" s="29"/>
      <c r="K298" s="29"/>
      <c r="L298" s="29"/>
    </row>
    <row r="299" spans="1:12" s="34" customFormat="1">
      <c r="A299" s="29"/>
      <c r="B299" s="29"/>
      <c r="C299" s="29"/>
      <c r="D299" s="29"/>
      <c r="E299" s="29"/>
      <c r="F299" s="29"/>
      <c r="G299" s="29"/>
      <c r="H299" s="29"/>
      <c r="I299" s="29"/>
      <c r="J299" s="29"/>
      <c r="K299" s="29"/>
      <c r="L299" s="29"/>
    </row>
    <row r="300" spans="1:12" s="34" customFormat="1">
      <c r="A300" s="29"/>
      <c r="B300" s="29"/>
      <c r="C300" s="29"/>
      <c r="D300" s="29"/>
      <c r="E300" s="29"/>
      <c r="F300" s="29"/>
      <c r="G300" s="29"/>
      <c r="H300" s="29"/>
      <c r="I300" s="29"/>
      <c r="J300" s="29"/>
      <c r="K300" s="29"/>
      <c r="L300" s="29"/>
    </row>
    <row r="301" spans="1:12" s="34" customFormat="1">
      <c r="A301" s="29"/>
      <c r="B301" s="29"/>
      <c r="C301" s="29"/>
      <c r="D301" s="29"/>
      <c r="E301" s="29"/>
      <c r="F301" s="29"/>
      <c r="G301" s="29"/>
      <c r="H301" s="29"/>
      <c r="I301" s="29"/>
      <c r="J301" s="29"/>
      <c r="K301" s="29"/>
      <c r="L301" s="29"/>
    </row>
    <row r="302" spans="1:12" s="34" customFormat="1">
      <c r="A302" s="29"/>
      <c r="B302" s="29"/>
      <c r="C302" s="29"/>
      <c r="D302" s="29"/>
      <c r="E302" s="29"/>
      <c r="F302" s="29"/>
      <c r="G302" s="29"/>
      <c r="H302" s="29"/>
      <c r="I302" s="29"/>
      <c r="J302" s="29"/>
      <c r="K302" s="29"/>
      <c r="L302" s="29"/>
    </row>
    <row r="303" spans="1:12" s="34" customFormat="1">
      <c r="A303" s="29"/>
      <c r="B303" s="29"/>
      <c r="C303" s="29"/>
      <c r="D303" s="29"/>
      <c r="E303" s="29"/>
      <c r="F303" s="29"/>
      <c r="G303" s="29"/>
      <c r="H303" s="29"/>
      <c r="I303" s="29"/>
      <c r="J303" s="29"/>
      <c r="K303" s="29"/>
      <c r="L303" s="29"/>
    </row>
    <row r="304" spans="1:12" s="34" customFormat="1">
      <c r="A304" s="29"/>
      <c r="B304" s="29"/>
      <c r="C304" s="29"/>
      <c r="D304" s="29"/>
      <c r="E304" s="29"/>
      <c r="F304" s="29"/>
      <c r="G304" s="29"/>
      <c r="H304" s="29"/>
      <c r="I304" s="29"/>
      <c r="J304" s="29"/>
      <c r="K304" s="29"/>
      <c r="L304" s="29"/>
    </row>
    <row r="305" spans="1:12" s="34" customFormat="1">
      <c r="A305" s="29"/>
      <c r="B305" s="29"/>
      <c r="C305" s="29"/>
      <c r="D305" s="29"/>
      <c r="E305" s="29"/>
      <c r="F305" s="29"/>
      <c r="G305" s="29"/>
      <c r="H305" s="29"/>
      <c r="I305" s="29"/>
      <c r="J305" s="29"/>
      <c r="K305" s="29"/>
      <c r="L305" s="29"/>
    </row>
    <row r="306" spans="1:12" s="34" customFormat="1">
      <c r="A306" s="29"/>
      <c r="B306" s="29"/>
      <c r="C306" s="29"/>
      <c r="D306" s="29"/>
      <c r="E306" s="29"/>
      <c r="F306" s="29"/>
      <c r="G306" s="29"/>
      <c r="H306" s="29"/>
      <c r="I306" s="29"/>
      <c r="J306" s="29"/>
      <c r="K306" s="29"/>
      <c r="L306" s="29"/>
    </row>
    <row r="307" spans="1:12" s="34" customFormat="1">
      <c r="A307" s="29"/>
      <c r="B307" s="29"/>
      <c r="C307" s="29"/>
      <c r="D307" s="29"/>
      <c r="E307" s="29"/>
      <c r="F307" s="29"/>
      <c r="G307" s="29"/>
      <c r="H307" s="29"/>
      <c r="I307" s="29"/>
      <c r="J307" s="29"/>
      <c r="K307" s="29"/>
      <c r="L307" s="29"/>
    </row>
    <row r="308" spans="1:12" s="34" customFormat="1">
      <c r="A308" s="29"/>
      <c r="B308" s="29"/>
      <c r="C308" s="29"/>
      <c r="D308" s="29"/>
      <c r="E308" s="29"/>
      <c r="F308" s="29"/>
      <c r="G308" s="29"/>
      <c r="H308" s="29"/>
      <c r="I308" s="29"/>
      <c r="J308" s="29"/>
      <c r="K308" s="29"/>
      <c r="L308" s="29"/>
    </row>
    <row r="309" spans="1:12" s="34" customFormat="1">
      <c r="A309" s="29"/>
      <c r="B309" s="29"/>
      <c r="C309" s="29"/>
      <c r="D309" s="29"/>
      <c r="E309" s="29"/>
      <c r="F309" s="29"/>
      <c r="G309" s="29"/>
      <c r="H309" s="29"/>
      <c r="I309" s="29"/>
      <c r="J309" s="29"/>
      <c r="K309" s="29"/>
      <c r="L309" s="29"/>
    </row>
    <row r="310" spans="1:12" s="34" customFormat="1">
      <c r="A310" s="29"/>
      <c r="B310" s="29"/>
      <c r="C310" s="29"/>
      <c r="D310" s="29"/>
      <c r="E310" s="29"/>
      <c r="F310" s="29"/>
      <c r="G310" s="29"/>
      <c r="H310" s="29"/>
      <c r="I310" s="29"/>
      <c r="J310" s="29"/>
      <c r="K310" s="29"/>
      <c r="L310" s="29"/>
    </row>
    <row r="311" spans="1:12" s="34" customFormat="1">
      <c r="A311" s="29"/>
      <c r="B311" s="29"/>
      <c r="C311" s="29"/>
      <c r="D311" s="29"/>
      <c r="E311" s="29"/>
      <c r="F311" s="29"/>
      <c r="G311" s="29"/>
      <c r="H311" s="29"/>
      <c r="I311" s="29"/>
      <c r="J311" s="29"/>
      <c r="K311" s="29"/>
      <c r="L311" s="29"/>
    </row>
    <row r="312" spans="1:12" s="34" customFormat="1">
      <c r="A312" s="29"/>
      <c r="B312" s="29"/>
      <c r="C312" s="29"/>
      <c r="D312" s="29"/>
      <c r="E312" s="29"/>
      <c r="F312" s="29"/>
      <c r="G312" s="29"/>
      <c r="H312" s="29"/>
      <c r="I312" s="29"/>
      <c r="J312" s="29"/>
      <c r="K312" s="29"/>
      <c r="L312" s="29"/>
    </row>
    <row r="313" spans="1:12" s="34" customFormat="1">
      <c r="A313" s="29"/>
      <c r="B313" s="29"/>
      <c r="C313" s="29"/>
      <c r="D313" s="29"/>
      <c r="E313" s="29"/>
      <c r="F313" s="29"/>
      <c r="G313" s="29"/>
      <c r="H313" s="29"/>
      <c r="I313" s="29"/>
      <c r="J313" s="29"/>
      <c r="K313" s="29"/>
      <c r="L313" s="29"/>
    </row>
    <row r="314" spans="1:12" s="34" customFormat="1">
      <c r="A314" s="29"/>
      <c r="B314" s="29"/>
      <c r="C314" s="29"/>
      <c r="D314" s="29"/>
      <c r="E314" s="29"/>
      <c r="F314" s="29"/>
      <c r="G314" s="29"/>
      <c r="H314" s="29"/>
      <c r="I314" s="29"/>
      <c r="J314" s="29"/>
      <c r="K314" s="29"/>
      <c r="L314" s="29"/>
    </row>
    <row r="315" spans="1:12" s="34" customFormat="1">
      <c r="A315" s="29"/>
      <c r="B315" s="29"/>
      <c r="C315" s="29"/>
      <c r="D315" s="29"/>
      <c r="E315" s="29"/>
      <c r="F315" s="29"/>
      <c r="G315" s="29"/>
      <c r="H315" s="29"/>
      <c r="I315" s="29"/>
      <c r="J315" s="29"/>
      <c r="K315" s="29"/>
      <c r="L315" s="29"/>
    </row>
    <row r="316" spans="1:12" s="34" customFormat="1">
      <c r="A316" s="29"/>
      <c r="B316" s="29"/>
      <c r="C316" s="29"/>
      <c r="D316" s="29"/>
      <c r="E316" s="29"/>
      <c r="F316" s="29"/>
      <c r="G316" s="29"/>
      <c r="H316" s="29"/>
      <c r="I316" s="29"/>
      <c r="J316" s="29"/>
      <c r="K316" s="29"/>
      <c r="L316" s="29"/>
    </row>
    <row r="317" spans="1:12" s="34" customFormat="1">
      <c r="A317" s="29"/>
      <c r="B317" s="29"/>
      <c r="C317" s="29"/>
      <c r="D317" s="29"/>
      <c r="E317" s="29"/>
      <c r="F317" s="29"/>
      <c r="G317" s="29"/>
      <c r="H317" s="29"/>
      <c r="I317" s="29"/>
      <c r="J317" s="29"/>
      <c r="K317" s="29"/>
      <c r="L317" s="29"/>
    </row>
    <row r="318" spans="1:12" s="34" customFormat="1">
      <c r="A318" s="29"/>
      <c r="B318" s="29"/>
      <c r="C318" s="29"/>
      <c r="D318" s="29"/>
      <c r="E318" s="29"/>
      <c r="F318" s="29"/>
      <c r="G318" s="29"/>
      <c r="H318" s="29"/>
      <c r="I318" s="29"/>
      <c r="J318" s="29"/>
      <c r="K318" s="29"/>
      <c r="L318" s="29"/>
    </row>
    <row r="319" spans="1:12" s="34" customFormat="1">
      <c r="A319" s="29"/>
      <c r="B319" s="29"/>
      <c r="C319" s="29"/>
      <c r="D319" s="29"/>
      <c r="E319" s="29"/>
      <c r="F319" s="29"/>
      <c r="G319" s="29"/>
      <c r="H319" s="29"/>
      <c r="I319" s="29"/>
      <c r="J319" s="29"/>
      <c r="K319" s="29"/>
      <c r="L319" s="29"/>
    </row>
    <row r="320" spans="1:12" s="34" customFormat="1">
      <c r="A320" s="29"/>
      <c r="B320" s="29"/>
      <c r="C320" s="29"/>
      <c r="D320" s="29"/>
      <c r="E320" s="29"/>
      <c r="F320" s="29"/>
      <c r="G320" s="29"/>
      <c r="H320" s="29"/>
      <c r="I320" s="29"/>
      <c r="J320" s="29"/>
      <c r="K320" s="29"/>
      <c r="L320" s="29"/>
    </row>
    <row r="321" spans="1:12" s="34" customFormat="1">
      <c r="A321" s="29"/>
      <c r="B321" s="29"/>
      <c r="C321" s="29"/>
      <c r="D321" s="29"/>
      <c r="E321" s="29"/>
      <c r="F321" s="29"/>
      <c r="G321" s="29"/>
      <c r="H321" s="29"/>
      <c r="I321" s="29"/>
      <c r="J321" s="29"/>
      <c r="K321" s="29"/>
      <c r="L321" s="29"/>
    </row>
    <row r="322" spans="1:12" s="34" customFormat="1">
      <c r="A322" s="29"/>
      <c r="B322" s="29"/>
      <c r="C322" s="29"/>
      <c r="D322" s="29"/>
      <c r="E322" s="29"/>
      <c r="F322" s="29"/>
      <c r="G322" s="29"/>
      <c r="H322" s="29"/>
      <c r="I322" s="29"/>
      <c r="J322" s="29"/>
      <c r="K322" s="29"/>
      <c r="L322" s="29"/>
    </row>
    <row r="323" spans="1:12" s="34" customFormat="1">
      <c r="A323" s="29"/>
      <c r="B323" s="29"/>
      <c r="C323" s="29"/>
      <c r="D323" s="29"/>
      <c r="E323" s="29"/>
      <c r="F323" s="29"/>
      <c r="G323" s="29"/>
      <c r="H323" s="29"/>
      <c r="I323" s="29"/>
      <c r="J323" s="29"/>
      <c r="K323" s="29"/>
      <c r="L323" s="29"/>
    </row>
    <row r="324" spans="1:12" s="34" customFormat="1">
      <c r="A324" s="29"/>
      <c r="B324" s="29"/>
      <c r="C324" s="29"/>
      <c r="D324" s="29"/>
      <c r="E324" s="29"/>
      <c r="F324" s="29"/>
      <c r="G324" s="29"/>
      <c r="H324" s="29"/>
      <c r="I324" s="29"/>
      <c r="J324" s="29"/>
      <c r="K324" s="29"/>
      <c r="L324" s="29"/>
    </row>
    <row r="325" spans="1:12" s="34" customFormat="1">
      <c r="A325" s="29"/>
      <c r="B325" s="29"/>
      <c r="C325" s="29"/>
      <c r="D325" s="29"/>
      <c r="E325" s="29"/>
      <c r="F325" s="29"/>
      <c r="G325" s="29"/>
      <c r="H325" s="29"/>
      <c r="I325" s="29"/>
      <c r="J325" s="29"/>
      <c r="K325" s="29"/>
      <c r="L325" s="29"/>
    </row>
    <row r="326" spans="1:12" s="34" customFormat="1">
      <c r="A326" s="29"/>
      <c r="B326" s="29"/>
      <c r="C326" s="29"/>
      <c r="D326" s="29"/>
      <c r="E326" s="29"/>
      <c r="F326" s="29"/>
      <c r="G326" s="29"/>
      <c r="H326" s="29"/>
      <c r="I326" s="29"/>
      <c r="J326" s="29"/>
      <c r="K326" s="29"/>
      <c r="L326" s="29"/>
    </row>
    <row r="327" spans="1:12" s="34" customFormat="1">
      <c r="A327" s="29"/>
      <c r="B327" s="29"/>
      <c r="C327" s="29"/>
      <c r="D327" s="29"/>
      <c r="E327" s="29"/>
      <c r="F327" s="29"/>
      <c r="G327" s="29"/>
      <c r="H327" s="29"/>
      <c r="I327" s="29"/>
      <c r="J327" s="29"/>
      <c r="K327" s="29"/>
      <c r="L327" s="29"/>
    </row>
    <row r="328" spans="1:12" s="34" customFormat="1">
      <c r="A328" s="29"/>
      <c r="B328" s="29"/>
      <c r="C328" s="29"/>
      <c r="D328" s="29"/>
      <c r="E328" s="29"/>
      <c r="F328" s="29"/>
      <c r="G328" s="29"/>
      <c r="H328" s="29"/>
      <c r="I328" s="29"/>
      <c r="J328" s="29"/>
      <c r="K328" s="29"/>
      <c r="L328" s="29"/>
    </row>
    <row r="329" spans="1:12" s="34" customFormat="1">
      <c r="A329" s="29"/>
      <c r="B329" s="29"/>
      <c r="C329" s="29"/>
      <c r="D329" s="29"/>
      <c r="E329" s="29"/>
      <c r="F329" s="29"/>
      <c r="G329" s="29"/>
      <c r="H329" s="29"/>
      <c r="I329" s="29"/>
      <c r="J329" s="29"/>
      <c r="K329" s="29"/>
      <c r="L329" s="29"/>
    </row>
    <row r="330" spans="1:12" s="34" customFormat="1">
      <c r="A330" s="29"/>
      <c r="B330" s="29"/>
      <c r="C330" s="29"/>
      <c r="D330" s="29"/>
      <c r="E330" s="29"/>
      <c r="F330" s="29"/>
      <c r="G330" s="29"/>
      <c r="H330" s="29"/>
      <c r="I330" s="29"/>
      <c r="J330" s="29"/>
      <c r="K330" s="29"/>
      <c r="L330" s="29"/>
    </row>
    <row r="331" spans="1:12" s="34" customFormat="1">
      <c r="A331" s="29"/>
      <c r="B331" s="29"/>
      <c r="C331" s="29"/>
      <c r="D331" s="29"/>
      <c r="E331" s="29"/>
      <c r="F331" s="29"/>
      <c r="G331" s="29"/>
      <c r="H331" s="29"/>
      <c r="I331" s="29"/>
      <c r="J331" s="29"/>
      <c r="K331" s="29"/>
      <c r="L331" s="29"/>
    </row>
    <row r="332" spans="1:12" s="34" customFormat="1">
      <c r="A332" s="29"/>
      <c r="B332" s="29"/>
      <c r="C332" s="29"/>
      <c r="D332" s="29"/>
      <c r="E332" s="29"/>
      <c r="F332" s="29"/>
      <c r="G332" s="29"/>
      <c r="H332" s="29"/>
      <c r="I332" s="29"/>
      <c r="J332" s="29"/>
      <c r="K332" s="29"/>
      <c r="L332" s="29"/>
    </row>
    <row r="333" spans="1:12" s="34" customFormat="1">
      <c r="A333" s="29"/>
      <c r="B333" s="29"/>
      <c r="C333" s="29"/>
      <c r="D333" s="29"/>
      <c r="E333" s="29"/>
      <c r="F333" s="29"/>
      <c r="G333" s="29"/>
      <c r="H333" s="29"/>
      <c r="I333" s="29"/>
      <c r="J333" s="29"/>
      <c r="K333" s="29"/>
      <c r="L333" s="29"/>
    </row>
    <row r="334" spans="1:12" s="34" customFormat="1">
      <c r="A334" s="29"/>
      <c r="B334" s="29"/>
      <c r="C334" s="29"/>
      <c r="D334" s="29"/>
      <c r="E334" s="29"/>
      <c r="F334" s="29"/>
      <c r="G334" s="29"/>
      <c r="H334" s="29"/>
      <c r="I334" s="29"/>
      <c r="J334" s="29"/>
      <c r="K334" s="29"/>
      <c r="L334" s="29"/>
    </row>
    <row r="335" spans="1:12" s="34" customFormat="1">
      <c r="A335" s="29"/>
      <c r="B335" s="29"/>
      <c r="C335" s="29"/>
      <c r="D335" s="29"/>
      <c r="E335" s="29"/>
      <c r="F335" s="29"/>
      <c r="G335" s="29"/>
      <c r="H335" s="29"/>
      <c r="I335" s="29"/>
      <c r="J335" s="29"/>
      <c r="K335" s="29"/>
      <c r="L335" s="29"/>
    </row>
    <row r="336" spans="1:12" s="34" customFormat="1">
      <c r="A336" s="29"/>
      <c r="B336" s="29"/>
      <c r="C336" s="29"/>
      <c r="D336" s="29"/>
      <c r="E336" s="29"/>
      <c r="F336" s="29"/>
      <c r="G336" s="29"/>
      <c r="H336" s="29"/>
      <c r="I336" s="29"/>
      <c r="J336" s="29"/>
      <c r="K336" s="29"/>
      <c r="L336" s="29"/>
    </row>
    <row r="337" spans="1:12" s="34" customFormat="1">
      <c r="A337" s="29"/>
      <c r="B337" s="29"/>
      <c r="C337" s="29"/>
      <c r="D337" s="29"/>
      <c r="E337" s="29"/>
      <c r="F337" s="29"/>
      <c r="G337" s="29"/>
      <c r="H337" s="29"/>
      <c r="I337" s="29"/>
      <c r="J337" s="29"/>
      <c r="K337" s="29"/>
      <c r="L337" s="29"/>
    </row>
    <row r="338" spans="1:12" s="34" customFormat="1">
      <c r="A338" s="29"/>
      <c r="B338" s="29"/>
      <c r="C338" s="29"/>
      <c r="D338" s="29"/>
      <c r="E338" s="29"/>
      <c r="F338" s="29"/>
      <c r="G338" s="29"/>
      <c r="H338" s="29"/>
      <c r="I338" s="29"/>
      <c r="J338" s="29"/>
      <c r="K338" s="29"/>
      <c r="L338" s="29"/>
    </row>
    <row r="339" spans="1:12" s="34" customFormat="1">
      <c r="A339" s="29"/>
      <c r="B339" s="29"/>
      <c r="C339" s="29"/>
      <c r="D339" s="29"/>
      <c r="E339" s="29"/>
      <c r="F339" s="29"/>
      <c r="G339" s="29"/>
      <c r="H339" s="29"/>
      <c r="I339" s="29"/>
      <c r="J339" s="29"/>
      <c r="K339" s="29"/>
      <c r="L339" s="29"/>
    </row>
    <row r="340" spans="1:12" s="34" customFormat="1">
      <c r="A340" s="29"/>
      <c r="B340" s="29"/>
      <c r="C340" s="29"/>
      <c r="D340" s="29"/>
      <c r="E340" s="29"/>
      <c r="F340" s="29"/>
      <c r="G340" s="29"/>
      <c r="H340" s="29"/>
      <c r="I340" s="29"/>
      <c r="J340" s="29"/>
      <c r="K340" s="29"/>
      <c r="L340" s="29"/>
    </row>
    <row r="341" spans="1:12" s="34" customFormat="1">
      <c r="A341" s="29"/>
      <c r="B341" s="29"/>
      <c r="C341" s="29"/>
      <c r="D341" s="29"/>
      <c r="E341" s="29"/>
      <c r="F341" s="29"/>
      <c r="G341" s="29"/>
      <c r="H341" s="29"/>
      <c r="I341" s="29"/>
      <c r="J341" s="29"/>
      <c r="K341" s="29"/>
      <c r="L341" s="29"/>
    </row>
    <row r="342" spans="1:12" s="34" customFormat="1">
      <c r="A342" s="29"/>
      <c r="B342" s="29"/>
      <c r="C342" s="29"/>
      <c r="D342" s="29"/>
      <c r="E342" s="29"/>
      <c r="F342" s="29"/>
      <c r="G342" s="29"/>
      <c r="H342" s="29"/>
      <c r="I342" s="29"/>
      <c r="J342" s="29"/>
      <c r="K342" s="29"/>
      <c r="L342" s="29"/>
    </row>
    <row r="343" spans="1:12" s="34" customFormat="1">
      <c r="A343" s="29"/>
      <c r="B343" s="29"/>
      <c r="C343" s="29"/>
      <c r="D343" s="29"/>
      <c r="E343" s="29"/>
      <c r="F343" s="29"/>
      <c r="G343" s="29"/>
      <c r="H343" s="29"/>
      <c r="I343" s="29"/>
      <c r="J343" s="29"/>
      <c r="K343" s="29"/>
      <c r="L343" s="29"/>
    </row>
    <row r="344" spans="1:12" s="34" customFormat="1">
      <c r="A344" s="29"/>
      <c r="B344" s="29"/>
      <c r="C344" s="29"/>
      <c r="D344" s="29"/>
      <c r="E344" s="29"/>
      <c r="F344" s="29"/>
      <c r="G344" s="29"/>
      <c r="H344" s="29"/>
      <c r="I344" s="29"/>
      <c r="J344" s="29"/>
      <c r="K344" s="29"/>
      <c r="L344" s="29"/>
    </row>
    <row r="345" spans="1:12" s="34" customFormat="1">
      <c r="A345" s="29"/>
      <c r="B345" s="29"/>
      <c r="C345" s="29"/>
      <c r="D345" s="29"/>
      <c r="E345" s="29"/>
      <c r="F345" s="29"/>
      <c r="G345" s="29"/>
      <c r="H345" s="29"/>
      <c r="I345" s="29"/>
      <c r="J345" s="29"/>
      <c r="K345" s="29"/>
      <c r="L345" s="29"/>
    </row>
    <row r="346" spans="1:12" s="34" customFormat="1">
      <c r="A346" s="29"/>
      <c r="B346" s="29"/>
      <c r="C346" s="29"/>
      <c r="D346" s="29"/>
      <c r="E346" s="29"/>
      <c r="F346" s="29"/>
      <c r="G346" s="29"/>
      <c r="H346" s="29"/>
      <c r="I346" s="29"/>
      <c r="J346" s="29"/>
      <c r="K346" s="29"/>
      <c r="L346" s="29"/>
    </row>
    <row r="347" spans="1:12" s="34" customFormat="1">
      <c r="A347" s="29"/>
      <c r="B347" s="29"/>
      <c r="C347" s="29"/>
      <c r="D347" s="29"/>
      <c r="E347" s="29"/>
      <c r="F347" s="29"/>
      <c r="G347" s="29"/>
      <c r="H347" s="29"/>
      <c r="I347" s="29"/>
      <c r="J347" s="29"/>
      <c r="K347" s="29"/>
      <c r="L347" s="29"/>
    </row>
    <row r="348" spans="1:12" s="34" customFormat="1">
      <c r="A348" s="29"/>
      <c r="B348" s="29"/>
      <c r="C348" s="29"/>
      <c r="D348" s="29"/>
      <c r="E348" s="29"/>
      <c r="F348" s="29"/>
      <c r="G348" s="29"/>
      <c r="H348" s="29"/>
      <c r="I348" s="29"/>
      <c r="J348" s="29"/>
      <c r="K348" s="29"/>
      <c r="L348" s="29"/>
    </row>
    <row r="349" spans="1:12" s="34" customFormat="1">
      <c r="A349" s="29"/>
      <c r="B349" s="29"/>
      <c r="C349" s="29"/>
      <c r="D349" s="29"/>
      <c r="E349" s="29"/>
      <c r="F349" s="29"/>
      <c r="G349" s="29"/>
      <c r="H349" s="29"/>
      <c r="I349" s="29"/>
      <c r="J349" s="29"/>
      <c r="K349" s="29"/>
      <c r="L349" s="29"/>
    </row>
    <row r="350" spans="1:12" s="34" customFormat="1">
      <c r="A350" s="29"/>
      <c r="B350" s="29"/>
      <c r="C350" s="29"/>
      <c r="D350" s="29"/>
      <c r="E350" s="29"/>
      <c r="F350" s="29"/>
      <c r="G350" s="29"/>
      <c r="H350" s="29"/>
      <c r="I350" s="29"/>
      <c r="J350" s="29"/>
      <c r="K350" s="29"/>
      <c r="L350" s="29"/>
    </row>
    <row r="351" spans="1:12" s="34" customFormat="1">
      <c r="A351" s="29"/>
      <c r="B351" s="29"/>
      <c r="C351" s="29"/>
      <c r="D351" s="29"/>
      <c r="E351" s="29"/>
      <c r="F351" s="29"/>
      <c r="G351" s="29"/>
      <c r="H351" s="29"/>
      <c r="I351" s="29"/>
      <c r="J351" s="29"/>
      <c r="K351" s="29"/>
      <c r="L351" s="29"/>
    </row>
    <row r="352" spans="1:12" s="34" customFormat="1">
      <c r="A352" s="29"/>
      <c r="B352" s="29"/>
      <c r="C352" s="29"/>
      <c r="D352" s="29"/>
      <c r="E352" s="29"/>
      <c r="F352" s="29"/>
      <c r="G352" s="29"/>
      <c r="H352" s="29"/>
      <c r="I352" s="29"/>
      <c r="J352" s="29"/>
      <c r="K352" s="29"/>
      <c r="L352" s="29"/>
    </row>
    <row r="353" spans="1:12" s="34" customFormat="1">
      <c r="A353" s="29"/>
      <c r="B353" s="29"/>
      <c r="C353" s="29"/>
      <c r="D353" s="29"/>
      <c r="E353" s="29"/>
      <c r="F353" s="29"/>
      <c r="G353" s="29"/>
      <c r="H353" s="29"/>
      <c r="I353" s="29"/>
      <c r="J353" s="29"/>
      <c r="K353" s="29"/>
      <c r="L353" s="29"/>
    </row>
    <row r="354" spans="1:12" s="34" customFormat="1">
      <c r="A354" s="29"/>
      <c r="B354" s="29"/>
      <c r="C354" s="29"/>
      <c r="D354" s="29"/>
      <c r="E354" s="29"/>
      <c r="F354" s="29"/>
      <c r="G354" s="29"/>
      <c r="H354" s="29"/>
      <c r="I354" s="29"/>
      <c r="J354" s="29"/>
      <c r="K354" s="29"/>
      <c r="L354" s="29"/>
    </row>
    <row r="355" spans="1:12" s="34" customFormat="1">
      <c r="A355" s="29"/>
      <c r="B355" s="29"/>
      <c r="C355" s="29"/>
      <c r="D355" s="29"/>
      <c r="E355" s="29"/>
      <c r="F355" s="29"/>
      <c r="G355" s="29"/>
      <c r="H355" s="29"/>
      <c r="I355" s="29"/>
      <c r="J355" s="29"/>
      <c r="K355" s="29"/>
      <c r="L355" s="29"/>
    </row>
    <row r="356" spans="1:12" s="34" customFormat="1">
      <c r="A356" s="29"/>
      <c r="B356" s="29"/>
      <c r="C356" s="29"/>
      <c r="D356" s="29"/>
      <c r="E356" s="29"/>
      <c r="F356" s="29"/>
      <c r="G356" s="29"/>
      <c r="H356" s="29"/>
      <c r="I356" s="29"/>
      <c r="J356" s="29"/>
      <c r="K356" s="29"/>
      <c r="L356" s="29"/>
    </row>
    <row r="357" spans="1:12" s="34" customFormat="1">
      <c r="A357" s="29"/>
      <c r="B357" s="29"/>
      <c r="C357" s="29"/>
      <c r="D357" s="29"/>
      <c r="E357" s="29"/>
      <c r="F357" s="29"/>
      <c r="G357" s="29"/>
      <c r="H357" s="29"/>
      <c r="I357" s="29"/>
      <c r="J357" s="29"/>
      <c r="K357" s="29"/>
      <c r="L357" s="29"/>
    </row>
    <row r="358" spans="1:12" s="34" customFormat="1">
      <c r="A358" s="29"/>
      <c r="B358" s="29"/>
      <c r="C358" s="29"/>
      <c r="D358" s="29"/>
      <c r="E358" s="29"/>
      <c r="F358" s="29"/>
      <c r="G358" s="29"/>
      <c r="H358" s="29"/>
      <c r="I358" s="29"/>
      <c r="J358" s="29"/>
      <c r="K358" s="29"/>
      <c r="L358" s="29"/>
    </row>
    <row r="359" spans="1:12" s="34" customFormat="1">
      <c r="A359" s="29"/>
      <c r="B359" s="29"/>
      <c r="C359" s="29"/>
      <c r="D359" s="29"/>
      <c r="E359" s="29"/>
      <c r="F359" s="29"/>
      <c r="G359" s="29"/>
      <c r="H359" s="29"/>
      <c r="I359" s="29"/>
      <c r="J359" s="29"/>
      <c r="K359" s="29"/>
      <c r="L359" s="29"/>
    </row>
    <row r="360" spans="1:12" s="34" customFormat="1">
      <c r="A360" s="29"/>
      <c r="B360" s="29"/>
      <c r="C360" s="29"/>
      <c r="D360" s="29"/>
      <c r="E360" s="29"/>
      <c r="F360" s="29"/>
      <c r="G360" s="29"/>
      <c r="H360" s="29"/>
      <c r="I360" s="29"/>
      <c r="J360" s="29"/>
      <c r="K360" s="29"/>
      <c r="L360" s="29"/>
    </row>
    <row r="361" spans="1:12" s="34" customFormat="1">
      <c r="A361" s="29"/>
      <c r="B361" s="29"/>
      <c r="C361" s="29"/>
      <c r="D361" s="29"/>
      <c r="E361" s="29"/>
      <c r="F361" s="29"/>
      <c r="G361" s="29"/>
      <c r="H361" s="29"/>
      <c r="I361" s="29"/>
      <c r="J361" s="29"/>
      <c r="K361" s="29"/>
      <c r="L361" s="29"/>
    </row>
    <row r="362" spans="1:12" s="34" customFormat="1">
      <c r="A362" s="29"/>
      <c r="B362" s="29"/>
      <c r="C362" s="29"/>
      <c r="D362" s="29"/>
      <c r="E362" s="29"/>
      <c r="F362" s="29"/>
      <c r="G362" s="29"/>
      <c r="H362" s="29"/>
      <c r="I362" s="29"/>
      <c r="J362" s="29"/>
      <c r="K362" s="29"/>
      <c r="L362" s="29"/>
    </row>
    <row r="363" spans="1:12" s="34" customFormat="1">
      <c r="A363" s="29"/>
      <c r="B363" s="29"/>
      <c r="C363" s="29"/>
      <c r="D363" s="29"/>
      <c r="E363" s="29"/>
      <c r="F363" s="29"/>
      <c r="G363" s="29"/>
      <c r="H363" s="29"/>
      <c r="I363" s="29"/>
      <c r="J363" s="29"/>
      <c r="K363" s="29"/>
      <c r="L363" s="29"/>
    </row>
    <row r="364" spans="1:12" s="34" customFormat="1">
      <c r="A364" s="29"/>
      <c r="B364" s="29"/>
      <c r="C364" s="29"/>
      <c r="D364" s="29"/>
      <c r="E364" s="29"/>
      <c r="F364" s="29"/>
      <c r="G364" s="29"/>
      <c r="H364" s="29"/>
      <c r="I364" s="29"/>
      <c r="J364" s="29"/>
      <c r="K364" s="29"/>
      <c r="L364" s="29"/>
    </row>
    <row r="365" spans="1:12" s="34" customFormat="1">
      <c r="A365" s="29"/>
      <c r="B365" s="29"/>
      <c r="C365" s="29"/>
      <c r="D365" s="29"/>
      <c r="E365" s="29"/>
      <c r="F365" s="29"/>
      <c r="G365" s="29"/>
      <c r="H365" s="29"/>
      <c r="I365" s="29"/>
      <c r="J365" s="29"/>
      <c r="K365" s="29"/>
      <c r="L365" s="29"/>
    </row>
    <row r="366" spans="1:12" s="34" customFormat="1">
      <c r="A366" s="29"/>
      <c r="B366" s="29"/>
      <c r="C366" s="29"/>
      <c r="D366" s="29"/>
      <c r="E366" s="29"/>
      <c r="F366" s="29"/>
      <c r="G366" s="29"/>
      <c r="H366" s="29"/>
      <c r="I366" s="29"/>
      <c r="J366" s="29"/>
      <c r="K366" s="29"/>
      <c r="L366" s="29"/>
    </row>
    <row r="367" spans="1:12" s="34" customFormat="1">
      <c r="A367" s="29"/>
      <c r="B367" s="29"/>
      <c r="C367" s="29"/>
      <c r="D367" s="29"/>
      <c r="E367" s="29"/>
      <c r="F367" s="29"/>
      <c r="G367" s="29"/>
      <c r="H367" s="29"/>
      <c r="I367" s="29"/>
      <c r="J367" s="29"/>
      <c r="K367" s="29"/>
      <c r="L367" s="29"/>
    </row>
    <row r="368" spans="1:12" s="34" customFormat="1">
      <c r="A368" s="29"/>
      <c r="B368" s="29"/>
      <c r="C368" s="29"/>
      <c r="D368" s="29"/>
      <c r="E368" s="29"/>
      <c r="F368" s="29"/>
      <c r="G368" s="29"/>
      <c r="H368" s="29"/>
      <c r="I368" s="29"/>
      <c r="J368" s="29"/>
      <c r="K368" s="29"/>
      <c r="L368" s="29"/>
    </row>
    <row r="369" spans="1:12" s="34" customFormat="1">
      <c r="A369" s="29"/>
      <c r="B369" s="29"/>
      <c r="C369" s="29"/>
      <c r="D369" s="29"/>
      <c r="E369" s="29"/>
      <c r="F369" s="29"/>
      <c r="G369" s="29"/>
      <c r="H369" s="29"/>
      <c r="I369" s="29"/>
      <c r="J369" s="29"/>
      <c r="K369" s="29"/>
      <c r="L369" s="29"/>
    </row>
    <row r="370" spans="1:12" s="34" customFormat="1">
      <c r="A370" s="29"/>
      <c r="B370" s="29"/>
      <c r="C370" s="29"/>
      <c r="D370" s="29"/>
      <c r="E370" s="29"/>
      <c r="F370" s="29"/>
      <c r="G370" s="29"/>
      <c r="H370" s="29"/>
      <c r="I370" s="29"/>
      <c r="J370" s="29"/>
      <c r="K370" s="29"/>
      <c r="L370" s="29"/>
    </row>
    <row r="371" spans="1:12" s="34" customFormat="1">
      <c r="A371" s="29"/>
      <c r="B371" s="29"/>
      <c r="C371" s="29"/>
      <c r="D371" s="29"/>
      <c r="E371" s="29"/>
      <c r="F371" s="29"/>
      <c r="G371" s="29"/>
      <c r="H371" s="29"/>
      <c r="I371" s="29"/>
      <c r="J371" s="29"/>
      <c r="K371" s="29"/>
      <c r="L371" s="29"/>
    </row>
    <row r="372" spans="1:12" s="34" customFormat="1">
      <c r="A372" s="29"/>
      <c r="B372" s="29"/>
      <c r="C372" s="29"/>
      <c r="D372" s="29"/>
      <c r="E372" s="29"/>
      <c r="F372" s="29"/>
      <c r="G372" s="29"/>
      <c r="H372" s="29"/>
      <c r="I372" s="29"/>
      <c r="J372" s="29"/>
      <c r="K372" s="29"/>
      <c r="L372" s="29"/>
    </row>
    <row r="373" spans="1:12" s="34" customFormat="1">
      <c r="A373" s="29"/>
      <c r="B373" s="29"/>
      <c r="C373" s="29"/>
      <c r="D373" s="29"/>
      <c r="E373" s="29"/>
      <c r="F373" s="29"/>
      <c r="G373" s="29"/>
      <c r="H373" s="29"/>
      <c r="I373" s="29"/>
      <c r="J373" s="29"/>
      <c r="K373" s="29"/>
      <c r="L373" s="29"/>
    </row>
    <row r="374" spans="1:12" s="34" customFormat="1">
      <c r="A374" s="29"/>
      <c r="B374" s="29"/>
      <c r="C374" s="29"/>
      <c r="D374" s="29"/>
      <c r="E374" s="29"/>
      <c r="F374" s="29"/>
      <c r="G374" s="29"/>
      <c r="H374" s="29"/>
      <c r="I374" s="29"/>
      <c r="J374" s="29"/>
      <c r="K374" s="29"/>
      <c r="L374" s="29"/>
    </row>
    <row r="375" spans="1:12" s="34" customFormat="1">
      <c r="A375" s="29"/>
      <c r="B375" s="29"/>
      <c r="C375" s="29"/>
      <c r="D375" s="29"/>
      <c r="E375" s="29"/>
      <c r="F375" s="29"/>
      <c r="G375" s="29"/>
      <c r="H375" s="29"/>
      <c r="I375" s="29"/>
      <c r="J375" s="29"/>
      <c r="K375" s="29"/>
      <c r="L375" s="29"/>
    </row>
    <row r="376" spans="1:12" s="34" customFormat="1">
      <c r="A376" s="29"/>
      <c r="B376" s="29"/>
      <c r="C376" s="29"/>
      <c r="D376" s="29"/>
      <c r="E376" s="29"/>
      <c r="F376" s="29"/>
      <c r="G376" s="29"/>
      <c r="H376" s="29"/>
      <c r="I376" s="29"/>
      <c r="J376" s="29"/>
      <c r="K376" s="29"/>
      <c r="L376" s="29"/>
    </row>
    <row r="377" spans="1:12" s="34" customFormat="1">
      <c r="A377" s="29"/>
      <c r="B377" s="29"/>
      <c r="C377" s="29"/>
      <c r="D377" s="29"/>
      <c r="E377" s="29"/>
      <c r="F377" s="29"/>
      <c r="G377" s="29"/>
      <c r="H377" s="29"/>
      <c r="I377" s="29"/>
      <c r="J377" s="29"/>
      <c r="K377" s="29"/>
      <c r="L377" s="29"/>
    </row>
    <row r="378" spans="1:12" s="34" customFormat="1">
      <c r="A378" s="29"/>
      <c r="B378" s="29"/>
      <c r="C378" s="29"/>
      <c r="D378" s="29"/>
      <c r="E378" s="29"/>
      <c r="F378" s="29"/>
      <c r="G378" s="29"/>
      <c r="H378" s="29"/>
      <c r="I378" s="29"/>
      <c r="J378" s="29"/>
      <c r="K378" s="29"/>
      <c r="L378" s="29"/>
    </row>
    <row r="379" spans="1:12" s="34" customFormat="1">
      <c r="A379" s="29"/>
      <c r="B379" s="29"/>
      <c r="C379" s="29"/>
      <c r="D379" s="29"/>
      <c r="E379" s="29"/>
      <c r="F379" s="29"/>
      <c r="G379" s="29"/>
      <c r="H379" s="29"/>
      <c r="I379" s="29"/>
      <c r="J379" s="29"/>
      <c r="K379" s="29"/>
      <c r="L379" s="29"/>
    </row>
    <row r="380" spans="1:12" s="34" customFormat="1">
      <c r="A380" s="29"/>
      <c r="B380" s="29"/>
      <c r="C380" s="29"/>
      <c r="D380" s="29"/>
      <c r="E380" s="29"/>
      <c r="F380" s="29"/>
      <c r="G380" s="29"/>
      <c r="H380" s="29"/>
      <c r="I380" s="29"/>
      <c r="J380" s="29"/>
      <c r="K380" s="29"/>
      <c r="L380" s="29"/>
    </row>
    <row r="381" spans="1:12" s="34" customFormat="1">
      <c r="A381" s="29"/>
      <c r="B381" s="29"/>
      <c r="C381" s="29"/>
      <c r="D381" s="29"/>
      <c r="E381" s="29"/>
      <c r="F381" s="29"/>
      <c r="G381" s="29"/>
      <c r="H381" s="29"/>
      <c r="I381" s="29"/>
      <c r="J381" s="29"/>
      <c r="K381" s="29"/>
      <c r="L381" s="29"/>
    </row>
    <row r="382" spans="1:12" s="34" customFormat="1">
      <c r="A382" s="29"/>
      <c r="B382" s="29"/>
      <c r="C382" s="29"/>
      <c r="D382" s="29"/>
      <c r="E382" s="29"/>
      <c r="F382" s="29"/>
      <c r="G382" s="29"/>
      <c r="H382" s="29"/>
      <c r="I382" s="29"/>
      <c r="J382" s="29"/>
      <c r="K382" s="29"/>
      <c r="L382" s="29"/>
    </row>
    <row r="383" spans="1:12" s="34" customFormat="1">
      <c r="A383" s="29"/>
      <c r="B383" s="29"/>
      <c r="C383" s="29"/>
      <c r="D383" s="29"/>
      <c r="E383" s="29"/>
      <c r="F383" s="29"/>
      <c r="G383" s="29"/>
      <c r="H383" s="29"/>
      <c r="I383" s="29"/>
      <c r="J383" s="29"/>
      <c r="K383" s="29"/>
      <c r="L383" s="29"/>
    </row>
    <row r="384" spans="1:12" s="34" customFormat="1">
      <c r="A384" s="29"/>
      <c r="B384" s="29"/>
      <c r="C384" s="29"/>
      <c r="D384" s="29"/>
      <c r="E384" s="29"/>
      <c r="F384" s="29"/>
      <c r="G384" s="29"/>
      <c r="H384" s="29"/>
      <c r="I384" s="29"/>
      <c r="J384" s="29"/>
      <c r="K384" s="29"/>
      <c r="L384" s="29"/>
    </row>
    <row r="385" spans="1:12" s="34" customFormat="1">
      <c r="A385" s="29"/>
      <c r="B385" s="29"/>
      <c r="C385" s="29"/>
      <c r="D385" s="29"/>
      <c r="E385" s="29"/>
      <c r="F385" s="29"/>
      <c r="G385" s="29"/>
      <c r="H385" s="29"/>
      <c r="I385" s="29"/>
      <c r="J385" s="29"/>
      <c r="K385" s="29"/>
      <c r="L385" s="29"/>
    </row>
    <row r="386" spans="1:12" s="34" customFormat="1">
      <c r="A386" s="29"/>
      <c r="B386" s="29"/>
      <c r="C386" s="29"/>
      <c r="D386" s="29"/>
      <c r="E386" s="29"/>
      <c r="F386" s="29"/>
      <c r="G386" s="29"/>
      <c r="H386" s="29"/>
      <c r="I386" s="29"/>
      <c r="J386" s="29"/>
      <c r="K386" s="29"/>
      <c r="L386" s="29"/>
    </row>
    <row r="387" spans="1:12" s="34" customFormat="1">
      <c r="A387" s="29"/>
      <c r="B387" s="29"/>
      <c r="C387" s="29"/>
      <c r="D387" s="29"/>
      <c r="E387" s="29"/>
      <c r="F387" s="29"/>
      <c r="G387" s="29"/>
      <c r="H387" s="29"/>
      <c r="I387" s="29"/>
      <c r="J387" s="29"/>
      <c r="K387" s="29"/>
      <c r="L387" s="29"/>
    </row>
    <row r="388" spans="1:12" s="34" customFormat="1">
      <c r="A388" s="29"/>
      <c r="B388" s="29"/>
      <c r="C388" s="29"/>
      <c r="D388" s="29"/>
      <c r="E388" s="29"/>
      <c r="F388" s="29"/>
      <c r="G388" s="29"/>
      <c r="H388" s="29"/>
      <c r="I388" s="29"/>
      <c r="J388" s="29"/>
      <c r="K388" s="29"/>
      <c r="L388" s="29"/>
    </row>
    <row r="389" spans="1:12" s="34" customFormat="1">
      <c r="A389" s="29"/>
      <c r="B389" s="29"/>
      <c r="C389" s="29"/>
      <c r="D389" s="29"/>
      <c r="E389" s="29"/>
      <c r="F389" s="29"/>
      <c r="G389" s="29"/>
      <c r="H389" s="29"/>
      <c r="I389" s="29"/>
      <c r="J389" s="29"/>
      <c r="K389" s="29"/>
      <c r="L389" s="29"/>
    </row>
    <row r="390" spans="1:12" s="34" customFormat="1">
      <c r="A390" s="29"/>
      <c r="B390" s="29"/>
      <c r="C390" s="29"/>
      <c r="D390" s="29"/>
      <c r="E390" s="29"/>
      <c r="F390" s="29"/>
      <c r="G390" s="29"/>
      <c r="H390" s="29"/>
      <c r="I390" s="29"/>
      <c r="J390" s="29"/>
      <c r="K390" s="29"/>
      <c r="L390" s="29"/>
    </row>
    <row r="391" spans="1:12" s="34" customFormat="1">
      <c r="A391" s="29"/>
      <c r="B391" s="29"/>
      <c r="C391" s="29"/>
      <c r="D391" s="29"/>
      <c r="E391" s="29"/>
      <c r="F391" s="29"/>
      <c r="G391" s="29"/>
      <c r="H391" s="29"/>
      <c r="I391" s="29"/>
      <c r="J391" s="29"/>
      <c r="K391" s="29"/>
      <c r="L391" s="29"/>
    </row>
    <row r="392" spans="1:12" s="34" customFormat="1">
      <c r="A392" s="29"/>
      <c r="B392" s="29"/>
      <c r="C392" s="29"/>
      <c r="D392" s="29"/>
      <c r="E392" s="29"/>
      <c r="F392" s="29"/>
      <c r="G392" s="29"/>
      <c r="H392" s="29"/>
      <c r="I392" s="29"/>
      <c r="J392" s="29"/>
      <c r="K392" s="29"/>
      <c r="L392" s="29"/>
    </row>
    <row r="393" spans="1:12" s="34" customFormat="1">
      <c r="A393" s="29"/>
      <c r="B393" s="29"/>
      <c r="C393" s="29"/>
      <c r="D393" s="29"/>
      <c r="E393" s="29"/>
      <c r="F393" s="29"/>
      <c r="G393" s="29"/>
      <c r="H393" s="29"/>
      <c r="I393" s="29"/>
      <c r="J393" s="29"/>
      <c r="K393" s="29"/>
      <c r="L393" s="29"/>
    </row>
    <row r="394" spans="1:12" s="34" customFormat="1">
      <c r="A394" s="29"/>
      <c r="B394" s="29"/>
      <c r="C394" s="29"/>
      <c r="D394" s="29"/>
      <c r="E394" s="29"/>
      <c r="F394" s="29"/>
      <c r="G394" s="29"/>
      <c r="H394" s="29"/>
      <c r="I394" s="29"/>
      <c r="J394" s="29"/>
      <c r="K394" s="29"/>
      <c r="L394" s="29"/>
    </row>
    <row r="395" spans="1:12" s="34" customFormat="1">
      <c r="A395" s="29"/>
      <c r="B395" s="29"/>
      <c r="C395" s="29"/>
      <c r="D395" s="29"/>
      <c r="E395" s="29"/>
      <c r="F395" s="29"/>
      <c r="G395" s="29"/>
      <c r="H395" s="29"/>
      <c r="I395" s="29"/>
      <c r="J395" s="29"/>
      <c r="K395" s="29"/>
      <c r="L395" s="29"/>
    </row>
    <row r="396" spans="1:12" s="34" customFormat="1">
      <c r="A396" s="29"/>
      <c r="B396" s="29"/>
      <c r="C396" s="29"/>
      <c r="D396" s="29"/>
      <c r="E396" s="29"/>
      <c r="F396" s="29"/>
      <c r="G396" s="29"/>
      <c r="H396" s="29"/>
      <c r="I396" s="29"/>
      <c r="J396" s="29"/>
      <c r="K396" s="29"/>
      <c r="L396" s="29"/>
    </row>
    <row r="397" spans="1:12" s="34" customFormat="1">
      <c r="A397" s="29"/>
      <c r="B397" s="29"/>
      <c r="C397" s="29"/>
      <c r="D397" s="29"/>
      <c r="E397" s="29"/>
      <c r="F397" s="29"/>
      <c r="G397" s="29"/>
      <c r="H397" s="29"/>
      <c r="I397" s="29"/>
      <c r="J397" s="29"/>
      <c r="K397" s="29"/>
      <c r="L397" s="29"/>
    </row>
    <row r="398" spans="1:12" s="34" customFormat="1">
      <c r="A398" s="29"/>
      <c r="B398" s="29"/>
      <c r="C398" s="29"/>
      <c r="D398" s="29"/>
      <c r="E398" s="29"/>
      <c r="F398" s="29"/>
      <c r="G398" s="29"/>
      <c r="H398" s="29"/>
      <c r="I398" s="29"/>
      <c r="J398" s="29"/>
      <c r="K398" s="29"/>
      <c r="L398" s="29"/>
    </row>
    <row r="399" spans="1:12" s="34" customFormat="1">
      <c r="A399" s="29"/>
      <c r="B399" s="29"/>
      <c r="C399" s="29"/>
      <c r="D399" s="29"/>
      <c r="E399" s="29"/>
      <c r="F399" s="29"/>
      <c r="G399" s="29"/>
      <c r="H399" s="29"/>
      <c r="I399" s="29"/>
      <c r="J399" s="29"/>
      <c r="K399" s="29"/>
      <c r="L399" s="29"/>
    </row>
    <row r="400" spans="1:12" s="34" customFormat="1">
      <c r="A400" s="29"/>
      <c r="B400" s="29"/>
      <c r="C400" s="29"/>
      <c r="D400" s="29"/>
      <c r="E400" s="29"/>
      <c r="F400" s="29"/>
      <c r="G400" s="29"/>
      <c r="H400" s="29"/>
      <c r="I400" s="29"/>
      <c r="J400" s="29"/>
      <c r="K400" s="29"/>
      <c r="L400" s="29"/>
    </row>
    <row r="401" spans="1:12" s="34" customFormat="1">
      <c r="A401" s="29"/>
      <c r="B401" s="29"/>
      <c r="C401" s="29"/>
      <c r="D401" s="29"/>
      <c r="E401" s="29"/>
      <c r="F401" s="29"/>
      <c r="G401" s="29"/>
      <c r="H401" s="29"/>
      <c r="I401" s="29"/>
      <c r="J401" s="29"/>
      <c r="K401" s="29"/>
      <c r="L401" s="29"/>
    </row>
    <row r="402" spans="1:12" s="34" customFormat="1">
      <c r="A402" s="29"/>
      <c r="B402" s="29"/>
      <c r="C402" s="29"/>
      <c r="D402" s="29"/>
      <c r="E402" s="29"/>
      <c r="F402" s="29"/>
      <c r="G402" s="29"/>
      <c r="H402" s="29"/>
      <c r="I402" s="29"/>
      <c r="J402" s="29"/>
      <c r="K402" s="29"/>
      <c r="L402" s="29"/>
    </row>
    <row r="403" spans="1:12" s="34" customFormat="1">
      <c r="A403" s="29"/>
      <c r="B403" s="29"/>
      <c r="C403" s="29"/>
      <c r="D403" s="29"/>
      <c r="E403" s="29"/>
      <c r="F403" s="29"/>
      <c r="G403" s="29"/>
      <c r="H403" s="29"/>
      <c r="I403" s="29"/>
      <c r="J403" s="29"/>
      <c r="K403" s="29"/>
      <c r="L403" s="29"/>
    </row>
    <row r="404" spans="1:12" s="34" customFormat="1">
      <c r="A404" s="29"/>
      <c r="B404" s="29"/>
      <c r="C404" s="29"/>
      <c r="D404" s="29"/>
      <c r="E404" s="29"/>
      <c r="F404" s="29"/>
      <c r="G404" s="29"/>
      <c r="H404" s="29"/>
      <c r="I404" s="29"/>
      <c r="J404" s="29"/>
      <c r="K404" s="29"/>
      <c r="L404" s="29"/>
    </row>
    <row r="405" spans="1:12" s="34" customFormat="1">
      <c r="A405" s="29"/>
      <c r="B405" s="29"/>
      <c r="C405" s="29"/>
      <c r="D405" s="29"/>
      <c r="E405" s="29"/>
      <c r="F405" s="29"/>
      <c r="G405" s="29"/>
      <c r="H405" s="29"/>
      <c r="I405" s="29"/>
      <c r="J405" s="29"/>
      <c r="K405" s="29"/>
      <c r="L405" s="29"/>
    </row>
    <row r="406" spans="1:12" s="34" customFormat="1">
      <c r="A406" s="29"/>
      <c r="B406" s="29"/>
      <c r="C406" s="29"/>
      <c r="D406" s="29"/>
      <c r="E406" s="29"/>
      <c r="F406" s="29"/>
      <c r="G406" s="29"/>
      <c r="H406" s="29"/>
      <c r="I406" s="29"/>
      <c r="J406" s="29"/>
      <c r="K406" s="29"/>
      <c r="L406" s="29"/>
    </row>
    <row r="407" spans="1:12" s="34" customFormat="1">
      <c r="A407" s="29"/>
      <c r="B407" s="29"/>
      <c r="C407" s="29"/>
      <c r="D407" s="29"/>
      <c r="E407" s="29"/>
      <c r="F407" s="29"/>
      <c r="G407" s="29"/>
      <c r="H407" s="29"/>
      <c r="I407" s="29"/>
      <c r="J407" s="29"/>
      <c r="K407" s="29"/>
      <c r="L407" s="29"/>
    </row>
    <row r="408" spans="1:12" s="34" customFormat="1">
      <c r="A408" s="29"/>
      <c r="B408" s="29"/>
      <c r="C408" s="29"/>
      <c r="D408" s="29"/>
      <c r="E408" s="29"/>
      <c r="F408" s="29"/>
      <c r="G408" s="29"/>
      <c r="H408" s="29"/>
      <c r="I408" s="29"/>
      <c r="J408" s="29"/>
      <c r="K408" s="29"/>
      <c r="L408" s="29"/>
    </row>
    <row r="409" spans="1:12" s="34" customFormat="1">
      <c r="A409" s="29"/>
      <c r="B409" s="29"/>
      <c r="C409" s="29"/>
      <c r="D409" s="29"/>
      <c r="E409" s="29"/>
      <c r="F409" s="29"/>
      <c r="G409" s="29"/>
      <c r="H409" s="29"/>
      <c r="I409" s="29"/>
      <c r="J409" s="29"/>
      <c r="K409" s="29"/>
      <c r="L409" s="29"/>
    </row>
    <row r="410" spans="1:12" s="34" customFormat="1">
      <c r="A410" s="29"/>
      <c r="B410" s="29"/>
      <c r="C410" s="29"/>
      <c r="D410" s="29"/>
      <c r="E410" s="29"/>
      <c r="F410" s="29"/>
      <c r="G410" s="29"/>
      <c r="H410" s="29"/>
      <c r="I410" s="29"/>
      <c r="J410" s="29"/>
      <c r="K410" s="29"/>
      <c r="L410" s="29"/>
    </row>
    <row r="411" spans="1:12" s="34" customFormat="1">
      <c r="A411" s="29"/>
      <c r="B411" s="29"/>
      <c r="C411" s="29"/>
      <c r="D411" s="29"/>
      <c r="E411" s="29"/>
      <c r="F411" s="29"/>
      <c r="G411" s="29"/>
      <c r="H411" s="29"/>
      <c r="I411" s="29"/>
      <c r="J411" s="29"/>
      <c r="K411" s="29"/>
      <c r="L411" s="29"/>
    </row>
    <row r="412" spans="1:12" s="34" customFormat="1">
      <c r="A412" s="29"/>
      <c r="B412" s="29"/>
      <c r="C412" s="29"/>
      <c r="D412" s="29"/>
      <c r="E412" s="29"/>
      <c r="F412" s="29"/>
      <c r="G412" s="29"/>
      <c r="H412" s="29"/>
      <c r="I412" s="29"/>
      <c r="J412" s="29"/>
      <c r="K412" s="29"/>
      <c r="L412" s="29"/>
    </row>
    <row r="413" spans="1:12" s="34" customFormat="1">
      <c r="A413" s="29"/>
      <c r="B413" s="29"/>
      <c r="C413" s="29"/>
      <c r="D413" s="29"/>
      <c r="E413" s="29"/>
      <c r="F413" s="29"/>
      <c r="G413" s="29"/>
      <c r="H413" s="29"/>
      <c r="I413" s="29"/>
      <c r="J413" s="29"/>
      <c r="K413" s="29"/>
      <c r="L413" s="29"/>
    </row>
    <row r="414" spans="1:12" s="34" customFormat="1">
      <c r="A414" s="29"/>
      <c r="B414" s="29"/>
      <c r="C414" s="29"/>
      <c r="D414" s="29"/>
      <c r="E414" s="29"/>
      <c r="F414" s="29"/>
      <c r="G414" s="29"/>
      <c r="H414" s="29"/>
      <c r="I414" s="29"/>
      <c r="J414" s="29"/>
      <c r="K414" s="29"/>
      <c r="L414" s="29"/>
    </row>
    <row r="415" spans="1:12" s="34" customFormat="1">
      <c r="A415" s="29"/>
      <c r="B415" s="29"/>
      <c r="C415" s="29"/>
      <c r="D415" s="29"/>
      <c r="E415" s="29"/>
      <c r="F415" s="29"/>
      <c r="G415" s="29"/>
      <c r="H415" s="29"/>
      <c r="I415" s="29"/>
      <c r="J415" s="29"/>
      <c r="K415" s="29"/>
      <c r="L415" s="29"/>
    </row>
    <row r="416" spans="1:12" s="34" customFormat="1">
      <c r="A416" s="29"/>
      <c r="B416" s="29"/>
      <c r="C416" s="29"/>
      <c r="D416" s="29"/>
      <c r="E416" s="29"/>
      <c r="F416" s="29"/>
      <c r="G416" s="29"/>
      <c r="H416" s="29"/>
      <c r="I416" s="29"/>
      <c r="J416" s="29"/>
      <c r="K416" s="29"/>
      <c r="L416" s="29"/>
    </row>
    <row r="417" spans="1:12" s="34" customFormat="1">
      <c r="A417" s="29"/>
      <c r="B417" s="29"/>
      <c r="C417" s="29"/>
      <c r="D417" s="29"/>
      <c r="E417" s="29"/>
      <c r="F417" s="29"/>
      <c r="G417" s="29"/>
      <c r="H417" s="29"/>
      <c r="I417" s="29"/>
      <c r="J417" s="29"/>
      <c r="K417" s="29"/>
      <c r="L417" s="29"/>
    </row>
    <row r="418" spans="1:12" s="34" customFormat="1">
      <c r="A418" s="29"/>
      <c r="B418" s="29"/>
      <c r="C418" s="29"/>
      <c r="D418" s="29"/>
      <c r="E418" s="29"/>
      <c r="F418" s="29"/>
      <c r="G418" s="29"/>
      <c r="H418" s="29"/>
      <c r="I418" s="29"/>
      <c r="J418" s="29"/>
      <c r="K418" s="29"/>
      <c r="L418" s="29"/>
    </row>
    <row r="419" spans="1:12" s="34" customFormat="1">
      <c r="A419" s="29"/>
      <c r="B419" s="29"/>
      <c r="C419" s="29"/>
      <c r="D419" s="29"/>
      <c r="E419" s="29"/>
      <c r="F419" s="29"/>
      <c r="G419" s="29"/>
      <c r="H419" s="29"/>
      <c r="I419" s="29"/>
      <c r="J419" s="29"/>
      <c r="K419" s="29"/>
      <c r="L419" s="29"/>
    </row>
    <row r="420" spans="1:12" s="34" customFormat="1">
      <c r="A420" s="29"/>
      <c r="B420" s="29"/>
      <c r="C420" s="29"/>
      <c r="D420" s="29"/>
      <c r="E420" s="29"/>
      <c r="F420" s="29"/>
      <c r="G420" s="29"/>
      <c r="H420" s="29"/>
      <c r="I420" s="29"/>
      <c r="J420" s="29"/>
      <c r="K420" s="29"/>
      <c r="L420" s="29"/>
    </row>
    <row r="421" spans="1:12" s="34" customFormat="1">
      <c r="A421" s="29"/>
      <c r="B421" s="29"/>
      <c r="C421" s="29"/>
      <c r="D421" s="29"/>
      <c r="E421" s="29"/>
      <c r="F421" s="29"/>
      <c r="G421" s="29"/>
      <c r="H421" s="29"/>
      <c r="I421" s="29"/>
      <c r="J421" s="29"/>
      <c r="K421" s="29"/>
      <c r="L421" s="29"/>
    </row>
    <row r="422" spans="1:12" s="34" customFormat="1">
      <c r="A422" s="29"/>
      <c r="B422" s="29"/>
      <c r="C422" s="29"/>
      <c r="D422" s="29"/>
      <c r="E422" s="29"/>
      <c r="F422" s="29"/>
      <c r="G422" s="29"/>
      <c r="H422" s="29"/>
      <c r="I422" s="29"/>
      <c r="J422" s="29"/>
      <c r="K422" s="29"/>
      <c r="L422" s="29"/>
    </row>
    <row r="423" spans="1:12" s="34" customFormat="1">
      <c r="A423" s="29"/>
      <c r="B423" s="29"/>
      <c r="C423" s="29"/>
      <c r="D423" s="29"/>
      <c r="E423" s="29"/>
      <c r="F423" s="29"/>
      <c r="G423" s="29"/>
      <c r="H423" s="29"/>
      <c r="I423" s="29"/>
      <c r="J423" s="29"/>
      <c r="K423" s="29"/>
      <c r="L423" s="29"/>
    </row>
    <row r="424" spans="1:12" s="34" customFormat="1">
      <c r="A424" s="29"/>
      <c r="B424" s="29"/>
      <c r="C424" s="29"/>
      <c r="D424" s="29"/>
      <c r="E424" s="29"/>
      <c r="F424" s="29"/>
      <c r="G424" s="29"/>
      <c r="H424" s="29"/>
      <c r="I424" s="29"/>
      <c r="J424" s="29"/>
      <c r="K424" s="29"/>
      <c r="L424" s="29"/>
    </row>
    <row r="425" spans="1:12" s="34" customFormat="1">
      <c r="A425" s="29"/>
      <c r="B425" s="29"/>
      <c r="C425" s="29"/>
      <c r="D425" s="29"/>
      <c r="E425" s="29"/>
      <c r="F425" s="29"/>
      <c r="G425" s="29"/>
      <c r="H425" s="29"/>
      <c r="I425" s="29"/>
      <c r="J425" s="29"/>
      <c r="K425" s="29"/>
      <c r="L425" s="29"/>
    </row>
    <row r="426" spans="1:12" s="34" customFormat="1">
      <c r="A426" s="29"/>
      <c r="B426" s="29"/>
      <c r="C426" s="29"/>
      <c r="D426" s="29"/>
      <c r="E426" s="29"/>
      <c r="F426" s="29"/>
      <c r="G426" s="29"/>
      <c r="H426" s="29"/>
      <c r="I426" s="29"/>
      <c r="J426" s="29"/>
      <c r="K426" s="29"/>
      <c r="L426" s="29"/>
    </row>
    <row r="427" spans="1:12" s="34" customFormat="1">
      <c r="A427" s="29"/>
      <c r="B427" s="29"/>
      <c r="C427" s="29"/>
      <c r="D427" s="29"/>
      <c r="E427" s="29"/>
      <c r="F427" s="29"/>
      <c r="G427" s="29"/>
      <c r="H427" s="29"/>
      <c r="I427" s="29"/>
      <c r="J427" s="29"/>
      <c r="K427" s="29"/>
      <c r="L427" s="29"/>
    </row>
    <row r="428" spans="1:12" s="34" customFormat="1">
      <c r="A428" s="29"/>
      <c r="B428" s="29"/>
      <c r="C428" s="29"/>
      <c r="D428" s="29"/>
      <c r="E428" s="29"/>
      <c r="F428" s="29"/>
      <c r="G428" s="29"/>
      <c r="H428" s="29"/>
      <c r="I428" s="29"/>
      <c r="J428" s="29"/>
      <c r="K428" s="29"/>
      <c r="L428" s="29"/>
    </row>
    <row r="429" spans="1:12" s="34" customFormat="1">
      <c r="A429" s="29"/>
      <c r="B429" s="29"/>
      <c r="C429" s="29"/>
      <c r="D429" s="29"/>
      <c r="E429" s="29"/>
      <c r="F429" s="29"/>
      <c r="G429" s="29"/>
      <c r="H429" s="29"/>
      <c r="I429" s="29"/>
      <c r="J429" s="29"/>
      <c r="K429" s="29"/>
      <c r="L429" s="29"/>
    </row>
    <row r="430" spans="1:12" s="34" customFormat="1">
      <c r="A430" s="29"/>
      <c r="B430" s="29"/>
      <c r="C430" s="29"/>
      <c r="D430" s="29"/>
      <c r="E430" s="29"/>
      <c r="F430" s="29"/>
      <c r="G430" s="29"/>
      <c r="H430" s="29"/>
      <c r="I430" s="29"/>
      <c r="J430" s="29"/>
      <c r="K430" s="29"/>
      <c r="L430" s="29"/>
    </row>
    <row r="431" spans="1:12" s="34" customFormat="1">
      <c r="A431" s="29"/>
      <c r="B431" s="29"/>
      <c r="C431" s="29"/>
      <c r="D431" s="29"/>
      <c r="E431" s="29"/>
      <c r="F431" s="29"/>
      <c r="G431" s="29"/>
      <c r="H431" s="29"/>
      <c r="I431" s="29"/>
      <c r="J431" s="29"/>
      <c r="K431" s="29"/>
      <c r="L431" s="29"/>
    </row>
    <row r="432" spans="1:12" s="34" customFormat="1">
      <c r="A432" s="29"/>
      <c r="B432" s="29"/>
      <c r="C432" s="29"/>
      <c r="D432" s="29"/>
      <c r="E432" s="29"/>
      <c r="F432" s="29"/>
      <c r="G432" s="29"/>
      <c r="H432" s="29"/>
      <c r="I432" s="29"/>
      <c r="J432" s="29"/>
      <c r="K432" s="29"/>
      <c r="L432" s="29"/>
    </row>
    <row r="433" spans="1:12" s="34" customFormat="1">
      <c r="A433" s="29"/>
      <c r="B433" s="29"/>
      <c r="C433" s="29"/>
      <c r="D433" s="29"/>
      <c r="E433" s="29"/>
      <c r="F433" s="29"/>
      <c r="G433" s="29"/>
      <c r="H433" s="29"/>
      <c r="I433" s="29"/>
      <c r="J433" s="29"/>
      <c r="K433" s="29"/>
      <c r="L433" s="29"/>
    </row>
    <row r="434" spans="1:12" s="34" customFormat="1">
      <c r="A434" s="29"/>
      <c r="B434" s="29"/>
      <c r="C434" s="29"/>
      <c r="D434" s="29"/>
      <c r="E434" s="29"/>
      <c r="F434" s="29"/>
      <c r="G434" s="29"/>
      <c r="H434" s="29"/>
      <c r="I434" s="29"/>
      <c r="J434" s="29"/>
      <c r="K434" s="29"/>
      <c r="L434" s="29"/>
    </row>
    <row r="435" spans="1:12" s="34" customFormat="1">
      <c r="A435" s="29"/>
      <c r="B435" s="29"/>
      <c r="C435" s="29"/>
      <c r="D435" s="29"/>
      <c r="E435" s="29"/>
      <c r="F435" s="29"/>
      <c r="G435" s="29"/>
      <c r="H435" s="29"/>
      <c r="I435" s="29"/>
      <c r="J435" s="29"/>
      <c r="K435" s="29"/>
      <c r="L435" s="29"/>
    </row>
    <row r="436" spans="1:12" s="34" customFormat="1">
      <c r="A436" s="29"/>
      <c r="B436" s="29"/>
      <c r="C436" s="29"/>
      <c r="D436" s="29"/>
      <c r="E436" s="29"/>
      <c r="F436" s="29"/>
      <c r="G436" s="29"/>
      <c r="H436" s="29"/>
      <c r="I436" s="29"/>
      <c r="J436" s="29"/>
      <c r="K436" s="29"/>
      <c r="L436" s="29"/>
    </row>
    <row r="437" spans="1:12" s="34" customFormat="1">
      <c r="A437" s="29"/>
      <c r="B437" s="29"/>
      <c r="C437" s="29"/>
      <c r="D437" s="29"/>
      <c r="E437" s="29"/>
      <c r="F437" s="29"/>
      <c r="G437" s="29"/>
      <c r="H437" s="29"/>
      <c r="I437" s="29"/>
      <c r="J437" s="29"/>
      <c r="K437" s="29"/>
      <c r="L437" s="29"/>
    </row>
    <row r="438" spans="1:12" s="34" customFormat="1">
      <c r="A438" s="29"/>
      <c r="B438" s="29"/>
      <c r="C438" s="29"/>
      <c r="D438" s="29"/>
      <c r="E438" s="29"/>
      <c r="F438" s="29"/>
      <c r="G438" s="29"/>
      <c r="H438" s="29"/>
      <c r="I438" s="29"/>
      <c r="J438" s="29"/>
      <c r="K438" s="29"/>
      <c r="L438" s="29"/>
    </row>
    <row r="439" spans="1:12" s="34" customFormat="1">
      <c r="A439" s="29"/>
      <c r="B439" s="29"/>
      <c r="C439" s="29"/>
      <c r="D439" s="29"/>
      <c r="E439" s="29"/>
      <c r="F439" s="29"/>
      <c r="G439" s="29"/>
      <c r="H439" s="29"/>
      <c r="I439" s="29"/>
      <c r="J439" s="29"/>
      <c r="K439" s="29"/>
      <c r="L439" s="29"/>
    </row>
    <row r="440" spans="1:12" s="34" customFormat="1">
      <c r="A440" s="29"/>
      <c r="B440" s="29"/>
      <c r="C440" s="29"/>
      <c r="D440" s="29"/>
      <c r="E440" s="29"/>
      <c r="F440" s="29"/>
      <c r="G440" s="29"/>
      <c r="H440" s="29"/>
      <c r="I440" s="29"/>
      <c r="J440" s="29"/>
      <c r="K440" s="29"/>
      <c r="L440" s="29"/>
    </row>
    <row r="441" spans="1:12" s="34" customFormat="1">
      <c r="A441" s="29"/>
      <c r="B441" s="29"/>
      <c r="C441" s="29"/>
      <c r="D441" s="29"/>
      <c r="E441" s="29"/>
      <c r="F441" s="29"/>
      <c r="G441" s="29"/>
      <c r="H441" s="29"/>
      <c r="I441" s="29"/>
      <c r="J441" s="29"/>
      <c r="K441" s="29"/>
      <c r="L441" s="29"/>
    </row>
    <row r="442" spans="1:12" s="34" customFormat="1">
      <c r="A442" s="29"/>
      <c r="B442" s="29"/>
      <c r="C442" s="29"/>
      <c r="D442" s="29"/>
      <c r="E442" s="29"/>
      <c r="F442" s="29"/>
      <c r="G442" s="29"/>
      <c r="H442" s="29"/>
      <c r="I442" s="29"/>
      <c r="J442" s="29"/>
      <c r="K442" s="29"/>
      <c r="L442" s="29"/>
    </row>
    <row r="443" spans="1:12" s="34" customFormat="1">
      <c r="A443" s="29"/>
      <c r="B443" s="29"/>
      <c r="C443" s="29"/>
      <c r="D443" s="29"/>
      <c r="E443" s="29"/>
      <c r="F443" s="29"/>
      <c r="G443" s="29"/>
      <c r="H443" s="29"/>
      <c r="I443" s="29"/>
      <c r="J443" s="29"/>
      <c r="K443" s="29"/>
      <c r="L443" s="29"/>
    </row>
    <row r="444" spans="1:12" s="34" customFormat="1">
      <c r="A444" s="29"/>
      <c r="B444" s="29"/>
      <c r="C444" s="29"/>
      <c r="D444" s="29"/>
      <c r="E444" s="29"/>
      <c r="F444" s="29"/>
      <c r="G444" s="29"/>
      <c r="H444" s="29"/>
      <c r="I444" s="29"/>
      <c r="J444" s="29"/>
      <c r="K444" s="29"/>
      <c r="L444" s="29"/>
    </row>
    <row r="445" spans="1:12" s="34" customFormat="1">
      <c r="A445" s="29"/>
      <c r="B445" s="29"/>
      <c r="C445" s="29"/>
      <c r="D445" s="29"/>
      <c r="E445" s="29"/>
      <c r="F445" s="29"/>
      <c r="G445" s="29"/>
      <c r="H445" s="29"/>
      <c r="I445" s="29"/>
      <c r="J445" s="29"/>
      <c r="K445" s="29"/>
      <c r="L445" s="29"/>
    </row>
    <row r="446" spans="1:12" s="34" customFormat="1">
      <c r="A446" s="29"/>
      <c r="B446" s="29"/>
      <c r="C446" s="29"/>
      <c r="D446" s="29"/>
      <c r="E446" s="29"/>
      <c r="F446" s="29"/>
      <c r="G446" s="29"/>
      <c r="H446" s="29"/>
      <c r="I446" s="29"/>
      <c r="J446" s="29"/>
      <c r="K446" s="29"/>
      <c r="L446" s="29"/>
    </row>
    <row r="447" spans="1:12" s="34" customFormat="1">
      <c r="A447" s="29"/>
      <c r="B447" s="29"/>
      <c r="C447" s="29"/>
      <c r="D447" s="29"/>
      <c r="E447" s="29"/>
      <c r="F447" s="29"/>
      <c r="G447" s="29"/>
      <c r="H447" s="29"/>
      <c r="I447" s="29"/>
      <c r="J447" s="29"/>
      <c r="K447" s="29"/>
      <c r="L447" s="29"/>
    </row>
    <row r="448" spans="1:12" s="34" customFormat="1">
      <c r="A448" s="29"/>
      <c r="B448" s="29"/>
      <c r="C448" s="29"/>
      <c r="D448" s="29"/>
      <c r="E448" s="29"/>
      <c r="F448" s="29"/>
      <c r="G448" s="29"/>
      <c r="H448" s="29"/>
      <c r="I448" s="29"/>
      <c r="J448" s="29"/>
      <c r="K448" s="29"/>
      <c r="L448" s="29"/>
    </row>
    <row r="449" spans="1:12" s="34" customFormat="1">
      <c r="A449" s="29"/>
      <c r="B449" s="29"/>
      <c r="C449" s="29"/>
      <c r="D449" s="29"/>
      <c r="E449" s="29"/>
      <c r="F449" s="29"/>
      <c r="G449" s="29"/>
      <c r="H449" s="29"/>
      <c r="I449" s="29"/>
      <c r="J449" s="29"/>
      <c r="K449" s="29"/>
      <c r="L449" s="29"/>
    </row>
    <row r="450" spans="1:12" s="34" customFormat="1">
      <c r="A450" s="29"/>
      <c r="B450" s="29"/>
      <c r="C450" s="29"/>
      <c r="D450" s="29"/>
      <c r="E450" s="29"/>
      <c r="F450" s="29"/>
      <c r="G450" s="29"/>
      <c r="H450" s="29"/>
      <c r="I450" s="29"/>
      <c r="J450" s="29"/>
      <c r="K450" s="29"/>
      <c r="L450" s="29"/>
    </row>
    <row r="451" spans="1:12" s="34" customFormat="1">
      <c r="A451" s="29"/>
      <c r="B451" s="29"/>
      <c r="C451" s="29"/>
      <c r="D451" s="29"/>
      <c r="E451" s="29"/>
      <c r="F451" s="29"/>
      <c r="G451" s="29"/>
      <c r="H451" s="29"/>
      <c r="I451" s="29"/>
      <c r="J451" s="29"/>
      <c r="K451" s="29"/>
      <c r="L451" s="29"/>
    </row>
    <row r="452" spans="1:12" s="34" customFormat="1">
      <c r="A452" s="29"/>
      <c r="B452" s="29"/>
      <c r="C452" s="29"/>
      <c r="D452" s="29"/>
      <c r="E452" s="29"/>
      <c r="F452" s="29"/>
      <c r="G452" s="29"/>
      <c r="H452" s="29"/>
      <c r="I452" s="29"/>
      <c r="J452" s="29"/>
      <c r="K452" s="29"/>
      <c r="L452" s="29"/>
    </row>
    <row r="453" spans="1:12" s="34" customFormat="1">
      <c r="A453" s="29"/>
      <c r="B453" s="29"/>
      <c r="C453" s="29"/>
      <c r="D453" s="29"/>
      <c r="E453" s="29"/>
      <c r="F453" s="29"/>
      <c r="G453" s="29"/>
      <c r="H453" s="29"/>
      <c r="I453" s="29"/>
      <c r="J453" s="29"/>
      <c r="K453" s="29"/>
      <c r="L453" s="29"/>
    </row>
    <row r="454" spans="1:12" s="34" customFormat="1">
      <c r="A454" s="29"/>
      <c r="B454" s="29"/>
      <c r="C454" s="29"/>
      <c r="D454" s="29"/>
      <c r="E454" s="29"/>
      <c r="F454" s="29"/>
      <c r="G454" s="29"/>
      <c r="H454" s="29"/>
      <c r="I454" s="29"/>
      <c r="J454" s="29"/>
      <c r="K454" s="29"/>
      <c r="L454" s="29"/>
    </row>
    <row r="455" spans="1:12" s="34" customFormat="1">
      <c r="A455" s="29"/>
      <c r="B455" s="29"/>
      <c r="C455" s="29"/>
      <c r="D455" s="29"/>
      <c r="E455" s="29"/>
      <c r="F455" s="29"/>
      <c r="G455" s="29"/>
      <c r="H455" s="29"/>
      <c r="I455" s="29"/>
      <c r="J455" s="29"/>
      <c r="K455" s="29"/>
      <c r="L455" s="29"/>
    </row>
    <row r="456" spans="1:12" s="34" customFormat="1">
      <c r="A456" s="29"/>
      <c r="B456" s="29"/>
      <c r="C456" s="29"/>
      <c r="D456" s="29"/>
      <c r="E456" s="29"/>
      <c r="F456" s="29"/>
      <c r="G456" s="29"/>
      <c r="H456" s="29"/>
      <c r="I456" s="29"/>
      <c r="J456" s="29"/>
      <c r="K456" s="29"/>
      <c r="L456" s="29"/>
    </row>
    <row r="457" spans="1:12" s="34" customFormat="1">
      <c r="A457" s="29"/>
      <c r="B457" s="29"/>
      <c r="C457" s="29"/>
      <c r="D457" s="29"/>
      <c r="E457" s="29"/>
      <c r="F457" s="29"/>
      <c r="G457" s="29"/>
      <c r="H457" s="29"/>
      <c r="I457" s="29"/>
      <c r="J457" s="29"/>
      <c r="K457" s="29"/>
      <c r="L457" s="29"/>
    </row>
    <row r="458" spans="1:12" s="34" customFormat="1">
      <c r="A458" s="29"/>
      <c r="B458" s="29"/>
      <c r="C458" s="29"/>
      <c r="D458" s="29"/>
      <c r="E458" s="29"/>
      <c r="F458" s="29"/>
      <c r="G458" s="29"/>
      <c r="H458" s="29"/>
      <c r="I458" s="29"/>
      <c r="J458" s="29"/>
      <c r="K458" s="29"/>
      <c r="L458" s="29"/>
    </row>
    <row r="459" spans="1:12" s="34" customFormat="1">
      <c r="A459" s="29"/>
      <c r="B459" s="29"/>
      <c r="C459" s="29"/>
      <c r="D459" s="29"/>
      <c r="E459" s="29"/>
      <c r="F459" s="29"/>
      <c r="G459" s="29"/>
      <c r="H459" s="29"/>
      <c r="I459" s="29"/>
      <c r="J459" s="29"/>
      <c r="K459" s="29"/>
      <c r="L459" s="29"/>
    </row>
    <row r="460" spans="1:12" s="34" customFormat="1">
      <c r="A460" s="29"/>
      <c r="B460" s="29"/>
      <c r="C460" s="29"/>
      <c r="D460" s="29"/>
      <c r="E460" s="29"/>
      <c r="F460" s="29"/>
      <c r="G460" s="29"/>
      <c r="H460" s="29"/>
      <c r="I460" s="29"/>
      <c r="J460" s="29"/>
      <c r="K460" s="29"/>
      <c r="L460" s="29"/>
    </row>
    <row r="461" spans="1:12" s="34" customFormat="1">
      <c r="A461" s="29"/>
      <c r="B461" s="29"/>
      <c r="C461" s="29"/>
      <c r="D461" s="29"/>
      <c r="E461" s="29"/>
      <c r="F461" s="29"/>
      <c r="G461" s="29"/>
      <c r="H461" s="29"/>
      <c r="I461" s="29"/>
      <c r="J461" s="29"/>
      <c r="K461" s="29"/>
      <c r="L461" s="29"/>
    </row>
    <row r="462" spans="1:12" s="34" customFormat="1">
      <c r="A462" s="29"/>
      <c r="B462" s="29"/>
      <c r="C462" s="29"/>
      <c r="D462" s="29"/>
      <c r="E462" s="29"/>
      <c r="F462" s="29"/>
      <c r="G462" s="29"/>
      <c r="H462" s="29"/>
      <c r="I462" s="29"/>
      <c r="J462" s="29"/>
      <c r="K462" s="29"/>
      <c r="L462" s="29"/>
    </row>
    <row r="463" spans="1:12" s="34" customFormat="1">
      <c r="A463" s="29"/>
      <c r="B463" s="29"/>
      <c r="C463" s="29"/>
      <c r="D463" s="29"/>
      <c r="E463" s="29"/>
      <c r="F463" s="29"/>
      <c r="G463" s="29"/>
      <c r="H463" s="29"/>
      <c r="I463" s="29"/>
      <c r="J463" s="29"/>
      <c r="K463" s="29"/>
      <c r="L463" s="29"/>
    </row>
    <row r="464" spans="1:12" s="34" customFormat="1">
      <c r="A464" s="29"/>
      <c r="B464" s="29"/>
      <c r="C464" s="29"/>
      <c r="D464" s="29"/>
      <c r="E464" s="29"/>
      <c r="F464" s="29"/>
      <c r="G464" s="29"/>
      <c r="H464" s="29"/>
      <c r="I464" s="29"/>
      <c r="J464" s="29"/>
      <c r="K464" s="29"/>
      <c r="L464" s="29"/>
    </row>
    <row r="465" spans="1:12" s="34" customFormat="1">
      <c r="A465" s="29"/>
      <c r="B465" s="29"/>
      <c r="C465" s="29"/>
      <c r="D465" s="29"/>
      <c r="E465" s="29"/>
      <c r="F465" s="29"/>
      <c r="G465" s="29"/>
      <c r="H465" s="29"/>
      <c r="I465" s="29"/>
      <c r="J465" s="29"/>
      <c r="K465" s="29"/>
      <c r="L465" s="29"/>
    </row>
    <row r="466" spans="1:12" s="34" customFormat="1">
      <c r="A466" s="29"/>
      <c r="B466" s="29"/>
      <c r="C466" s="29"/>
      <c r="D466" s="29"/>
      <c r="E466" s="29"/>
      <c r="F466" s="29"/>
      <c r="G466" s="29"/>
      <c r="H466" s="29"/>
      <c r="I466" s="29"/>
      <c r="J466" s="29"/>
      <c r="K466" s="29"/>
      <c r="L466" s="29"/>
    </row>
    <row r="467" spans="1:12" s="34" customFormat="1">
      <c r="A467" s="29"/>
      <c r="B467" s="29"/>
      <c r="C467" s="29"/>
      <c r="D467" s="29"/>
      <c r="E467" s="29"/>
      <c r="F467" s="29"/>
      <c r="G467" s="29"/>
      <c r="H467" s="29"/>
      <c r="I467" s="29"/>
      <c r="J467" s="29"/>
      <c r="K467" s="29"/>
      <c r="L467" s="29"/>
    </row>
    <row r="468" spans="1:12" s="34" customFormat="1">
      <c r="A468" s="29"/>
      <c r="B468" s="29"/>
      <c r="C468" s="29"/>
      <c r="D468" s="29"/>
      <c r="E468" s="29"/>
      <c r="F468" s="29"/>
      <c r="G468" s="29"/>
      <c r="H468" s="29"/>
      <c r="I468" s="29"/>
      <c r="J468" s="29"/>
      <c r="K468" s="29"/>
      <c r="L468" s="29"/>
    </row>
    <row r="469" spans="1:12" s="34" customFormat="1">
      <c r="A469" s="29"/>
      <c r="B469" s="29"/>
      <c r="C469" s="29"/>
      <c r="D469" s="29"/>
      <c r="E469" s="29"/>
      <c r="F469" s="29"/>
      <c r="G469" s="29"/>
      <c r="H469" s="29"/>
      <c r="I469" s="29"/>
      <c r="J469" s="29"/>
      <c r="K469" s="29"/>
      <c r="L469" s="29"/>
    </row>
    <row r="470" spans="1:12" s="34" customFormat="1">
      <c r="A470" s="29"/>
      <c r="B470" s="29"/>
      <c r="C470" s="29"/>
      <c r="D470" s="29"/>
      <c r="E470" s="29"/>
      <c r="F470" s="29"/>
      <c r="G470" s="29"/>
      <c r="H470" s="29"/>
      <c r="I470" s="29"/>
      <c r="J470" s="29"/>
      <c r="K470" s="29"/>
      <c r="L470" s="29"/>
    </row>
    <row r="471" spans="1:12" s="34" customFormat="1">
      <c r="A471" s="29"/>
      <c r="B471" s="29"/>
      <c r="C471" s="29"/>
      <c r="D471" s="29"/>
      <c r="E471" s="29"/>
      <c r="F471" s="29"/>
      <c r="G471" s="29"/>
      <c r="H471" s="29"/>
      <c r="I471" s="29"/>
      <c r="J471" s="29"/>
      <c r="K471" s="29"/>
      <c r="L471" s="29"/>
    </row>
    <row r="472" spans="1:12" s="34" customFormat="1">
      <c r="A472" s="29"/>
      <c r="B472" s="29"/>
      <c r="C472" s="29"/>
      <c r="D472" s="29"/>
      <c r="E472" s="29"/>
      <c r="F472" s="29"/>
      <c r="G472" s="29"/>
      <c r="H472" s="29"/>
      <c r="I472" s="29"/>
      <c r="J472" s="29"/>
      <c r="K472" s="29"/>
      <c r="L472" s="29"/>
    </row>
    <row r="473" spans="1:12" s="34" customFormat="1">
      <c r="A473" s="29"/>
      <c r="B473" s="29"/>
      <c r="C473" s="29"/>
      <c r="D473" s="29"/>
      <c r="E473" s="29"/>
      <c r="F473" s="29"/>
      <c r="G473" s="29"/>
      <c r="H473" s="29"/>
      <c r="I473" s="29"/>
      <c r="J473" s="29"/>
      <c r="K473" s="29"/>
      <c r="L473" s="29"/>
    </row>
    <row r="474" spans="1:12" s="34" customFormat="1">
      <c r="A474" s="29"/>
      <c r="B474" s="29"/>
      <c r="C474" s="29"/>
      <c r="D474" s="29"/>
      <c r="E474" s="29"/>
      <c r="F474" s="29"/>
      <c r="G474" s="29"/>
      <c r="H474" s="29"/>
      <c r="I474" s="29"/>
      <c r="J474" s="29"/>
      <c r="K474" s="29"/>
      <c r="L474" s="29"/>
    </row>
    <row r="475" spans="1:12" s="34" customFormat="1">
      <c r="A475" s="29"/>
      <c r="B475" s="29"/>
      <c r="C475" s="29"/>
      <c r="D475" s="29"/>
      <c r="E475" s="29"/>
      <c r="F475" s="29"/>
      <c r="G475" s="29"/>
      <c r="H475" s="29"/>
      <c r="I475" s="29"/>
      <c r="J475" s="29"/>
      <c r="K475" s="29"/>
      <c r="L475" s="29"/>
    </row>
    <row r="476" spans="1:12" s="34" customFormat="1">
      <c r="A476" s="29"/>
      <c r="B476" s="29"/>
      <c r="C476" s="29"/>
      <c r="D476" s="29"/>
      <c r="E476" s="29"/>
      <c r="F476" s="29"/>
      <c r="G476" s="29"/>
      <c r="H476" s="29"/>
      <c r="I476" s="29"/>
      <c r="J476" s="29"/>
      <c r="K476" s="29"/>
      <c r="L476" s="29"/>
    </row>
    <row r="477" spans="1:12" s="34" customFormat="1">
      <c r="A477" s="29"/>
      <c r="B477" s="29"/>
      <c r="C477" s="29"/>
      <c r="D477" s="29"/>
      <c r="E477" s="29"/>
      <c r="F477" s="29"/>
      <c r="G477" s="29"/>
      <c r="H477" s="29"/>
      <c r="I477" s="29"/>
      <c r="J477" s="29"/>
      <c r="K477" s="29"/>
      <c r="L477" s="29"/>
    </row>
    <row r="478" spans="1:12" s="34" customFormat="1">
      <c r="A478" s="29"/>
      <c r="B478" s="29"/>
      <c r="C478" s="29"/>
      <c r="D478" s="29"/>
      <c r="E478" s="29"/>
      <c r="F478" s="29"/>
      <c r="G478" s="29"/>
      <c r="H478" s="29"/>
      <c r="I478" s="29"/>
      <c r="J478" s="29"/>
      <c r="K478" s="29"/>
      <c r="L478" s="29"/>
    </row>
    <row r="479" spans="1:12" s="34" customFormat="1">
      <c r="A479" s="29"/>
      <c r="B479" s="29"/>
      <c r="C479" s="29"/>
      <c r="D479" s="29"/>
      <c r="E479" s="29"/>
      <c r="F479" s="29"/>
      <c r="G479" s="29"/>
      <c r="H479" s="29"/>
      <c r="I479" s="29"/>
      <c r="J479" s="29"/>
      <c r="K479" s="29"/>
      <c r="L479" s="29"/>
    </row>
    <row r="480" spans="1:12" s="34" customFormat="1">
      <c r="A480" s="29"/>
      <c r="B480" s="29"/>
      <c r="C480" s="29"/>
      <c r="D480" s="29"/>
      <c r="E480" s="29"/>
      <c r="F480" s="29"/>
      <c r="G480" s="29"/>
      <c r="H480" s="29"/>
      <c r="I480" s="29"/>
      <c r="J480" s="29"/>
      <c r="K480" s="29"/>
      <c r="L480" s="29"/>
    </row>
    <row r="481" spans="1:12" s="34" customFormat="1">
      <c r="A481" s="29"/>
      <c r="B481" s="29"/>
      <c r="C481" s="29"/>
      <c r="D481" s="29"/>
      <c r="E481" s="29"/>
      <c r="F481" s="29"/>
      <c r="G481" s="29"/>
      <c r="H481" s="29"/>
      <c r="I481" s="29"/>
      <c r="J481" s="29"/>
      <c r="K481" s="29"/>
      <c r="L481" s="29"/>
    </row>
    <row r="482" spans="1:12" s="34" customFormat="1">
      <c r="A482" s="29"/>
      <c r="B482" s="29"/>
      <c r="C482" s="29"/>
      <c r="D482" s="29"/>
      <c r="E482" s="29"/>
      <c r="F482" s="29"/>
      <c r="G482" s="29"/>
      <c r="H482" s="29"/>
      <c r="I482" s="29"/>
      <c r="J482" s="29"/>
      <c r="K482" s="29"/>
      <c r="L482" s="29"/>
    </row>
    <row r="483" spans="1:12" s="34" customFormat="1">
      <c r="A483" s="29"/>
      <c r="B483" s="29"/>
      <c r="C483" s="29"/>
      <c r="D483" s="29"/>
      <c r="E483" s="29"/>
      <c r="F483" s="29"/>
      <c r="G483" s="29"/>
      <c r="H483" s="29"/>
      <c r="I483" s="29"/>
      <c r="J483" s="29"/>
      <c r="K483" s="29"/>
      <c r="L483" s="29"/>
    </row>
    <row r="484" spans="1:12" s="34" customFormat="1">
      <c r="A484" s="29"/>
      <c r="B484" s="29"/>
      <c r="C484" s="29"/>
      <c r="D484" s="29"/>
      <c r="E484" s="29"/>
      <c r="F484" s="29"/>
      <c r="G484" s="29"/>
      <c r="H484" s="29"/>
      <c r="I484" s="29"/>
      <c r="J484" s="29"/>
      <c r="K484" s="29"/>
      <c r="L484" s="29"/>
    </row>
    <row r="485" spans="1:12" s="34" customFormat="1">
      <c r="A485" s="29"/>
      <c r="B485" s="29"/>
      <c r="C485" s="29"/>
      <c r="D485" s="29"/>
      <c r="E485" s="29"/>
      <c r="F485" s="29"/>
      <c r="G485" s="29"/>
      <c r="H485" s="29"/>
      <c r="I485" s="29"/>
      <c r="J485" s="29"/>
      <c r="K485" s="29"/>
      <c r="L485" s="29"/>
    </row>
    <row r="486" spans="1:12" s="34" customFormat="1">
      <c r="A486" s="29"/>
      <c r="B486" s="29"/>
      <c r="C486" s="29"/>
      <c r="D486" s="29"/>
      <c r="E486" s="29"/>
      <c r="F486" s="29"/>
      <c r="G486" s="29"/>
      <c r="H486" s="29"/>
      <c r="I486" s="29"/>
      <c r="J486" s="29"/>
      <c r="K486" s="29"/>
      <c r="L486" s="29"/>
    </row>
    <row r="487" spans="1:12" s="34" customFormat="1">
      <c r="A487" s="29"/>
      <c r="B487" s="29"/>
      <c r="C487" s="29"/>
      <c r="D487" s="29"/>
      <c r="E487" s="29"/>
      <c r="F487" s="29"/>
      <c r="G487" s="29"/>
      <c r="H487" s="29"/>
      <c r="I487" s="29"/>
      <c r="J487" s="29"/>
      <c r="K487" s="29"/>
      <c r="L487" s="29"/>
    </row>
    <row r="488" spans="1:12" s="34" customFormat="1">
      <c r="A488" s="29"/>
      <c r="B488" s="29"/>
      <c r="C488" s="29"/>
      <c r="D488" s="29"/>
      <c r="E488" s="29"/>
      <c r="F488" s="29"/>
      <c r="G488" s="29"/>
      <c r="H488" s="29"/>
      <c r="I488" s="29"/>
      <c r="J488" s="29"/>
      <c r="K488" s="29"/>
      <c r="L488" s="29"/>
    </row>
    <row r="489" spans="1:12" s="34" customFormat="1">
      <c r="A489" s="29"/>
      <c r="B489" s="29"/>
      <c r="C489" s="29"/>
      <c r="D489" s="29"/>
      <c r="E489" s="29"/>
      <c r="F489" s="29"/>
      <c r="G489" s="29"/>
      <c r="H489" s="29"/>
      <c r="I489" s="29"/>
      <c r="J489" s="29"/>
      <c r="K489" s="29"/>
      <c r="L489" s="29"/>
    </row>
    <row r="490" spans="1:12" s="34" customFormat="1">
      <c r="A490" s="29"/>
      <c r="B490" s="29"/>
      <c r="C490" s="29"/>
      <c r="D490" s="29"/>
      <c r="E490" s="29"/>
      <c r="F490" s="29"/>
      <c r="G490" s="29"/>
      <c r="H490" s="29"/>
      <c r="I490" s="29"/>
      <c r="J490" s="29"/>
      <c r="K490" s="29"/>
      <c r="L490" s="29"/>
    </row>
    <row r="491" spans="1:12" s="34" customFormat="1">
      <c r="A491" s="29"/>
      <c r="B491" s="29"/>
      <c r="C491" s="29"/>
      <c r="D491" s="29"/>
      <c r="E491" s="29"/>
      <c r="F491" s="29"/>
      <c r="G491" s="29"/>
      <c r="H491" s="29"/>
      <c r="I491" s="29"/>
      <c r="J491" s="29"/>
      <c r="K491" s="29"/>
      <c r="L491" s="29"/>
    </row>
    <row r="492" spans="1:12" s="34" customFormat="1">
      <c r="A492" s="29"/>
      <c r="B492" s="29"/>
      <c r="C492" s="29"/>
      <c r="D492" s="29"/>
      <c r="E492" s="29"/>
      <c r="F492" s="29"/>
      <c r="G492" s="29"/>
      <c r="H492" s="29"/>
      <c r="I492" s="29"/>
      <c r="J492" s="29"/>
      <c r="K492" s="29"/>
      <c r="L492" s="29"/>
    </row>
    <row r="493" spans="1:12" s="34" customFormat="1">
      <c r="A493" s="29"/>
      <c r="B493" s="29"/>
      <c r="C493" s="29"/>
      <c r="D493" s="29"/>
      <c r="E493" s="29"/>
      <c r="F493" s="29"/>
      <c r="G493" s="29"/>
      <c r="H493" s="29"/>
      <c r="I493" s="29"/>
      <c r="J493" s="29"/>
      <c r="K493" s="29"/>
      <c r="L493" s="29"/>
    </row>
    <row r="494" spans="1:12" s="34" customFormat="1">
      <c r="A494" s="29"/>
      <c r="B494" s="29"/>
      <c r="C494" s="29"/>
      <c r="D494" s="29"/>
      <c r="E494" s="29"/>
      <c r="F494" s="29"/>
      <c r="G494" s="29"/>
      <c r="H494" s="29"/>
      <c r="I494" s="29"/>
      <c r="J494" s="29"/>
      <c r="K494" s="29"/>
      <c r="L494" s="29"/>
    </row>
    <row r="495" spans="1:12" s="34" customFormat="1">
      <c r="A495" s="29"/>
      <c r="B495" s="29"/>
      <c r="C495" s="29"/>
      <c r="D495" s="29"/>
      <c r="E495" s="29"/>
      <c r="F495" s="29"/>
      <c r="G495" s="29"/>
      <c r="H495" s="29"/>
      <c r="I495" s="29"/>
      <c r="J495" s="29"/>
      <c r="K495" s="29"/>
      <c r="L495" s="29"/>
    </row>
    <row r="496" spans="1:12" s="34" customFormat="1">
      <c r="A496" s="29"/>
      <c r="B496" s="29"/>
      <c r="C496" s="29"/>
      <c r="D496" s="29"/>
      <c r="E496" s="29"/>
      <c r="F496" s="29"/>
      <c r="G496" s="29"/>
      <c r="H496" s="29"/>
      <c r="I496" s="29"/>
      <c r="J496" s="29"/>
      <c r="K496" s="29"/>
      <c r="L496" s="29"/>
    </row>
    <row r="497" spans="1:12" s="34" customFormat="1">
      <c r="A497" s="29"/>
      <c r="B497" s="29"/>
      <c r="C497" s="29"/>
      <c r="D497" s="29"/>
      <c r="E497" s="29"/>
      <c r="F497" s="29"/>
      <c r="G497" s="29"/>
      <c r="H497" s="29"/>
      <c r="I497" s="29"/>
      <c r="J497" s="29"/>
      <c r="K497" s="29"/>
      <c r="L497" s="29"/>
    </row>
    <row r="498" spans="1:12" s="34" customFormat="1">
      <c r="A498" s="29"/>
      <c r="B498" s="29"/>
      <c r="C498" s="29"/>
      <c r="D498" s="29"/>
      <c r="E498" s="29"/>
      <c r="F498" s="29"/>
      <c r="G498" s="29"/>
      <c r="H498" s="29"/>
      <c r="I498" s="29"/>
      <c r="J498" s="29"/>
      <c r="K498" s="29"/>
      <c r="L498" s="29"/>
    </row>
    <row r="499" spans="1:12" s="34" customFormat="1">
      <c r="A499" s="29"/>
      <c r="B499" s="29"/>
      <c r="C499" s="29"/>
      <c r="D499" s="29"/>
      <c r="E499" s="29"/>
      <c r="F499" s="29"/>
      <c r="G499" s="29"/>
      <c r="H499" s="29"/>
      <c r="I499" s="29"/>
      <c r="J499" s="29"/>
      <c r="K499" s="29"/>
      <c r="L499" s="29"/>
    </row>
    <row r="500" spans="1:12" s="34" customFormat="1">
      <c r="A500" s="29"/>
      <c r="B500" s="29"/>
      <c r="C500" s="29"/>
      <c r="D500" s="29"/>
      <c r="E500" s="29"/>
      <c r="F500" s="29"/>
      <c r="G500" s="29"/>
      <c r="H500" s="29"/>
      <c r="I500" s="29"/>
      <c r="J500" s="29"/>
      <c r="K500" s="29"/>
      <c r="L500" s="29"/>
    </row>
    <row r="501" spans="1:12" s="34" customFormat="1">
      <c r="A501" s="29"/>
      <c r="B501" s="29"/>
      <c r="C501" s="29"/>
      <c r="D501" s="29"/>
      <c r="E501" s="29"/>
      <c r="F501" s="29"/>
      <c r="G501" s="29"/>
      <c r="H501" s="29"/>
      <c r="I501" s="29"/>
      <c r="J501" s="29"/>
      <c r="K501" s="29"/>
      <c r="L501" s="29"/>
    </row>
    <row r="502" spans="1:12" s="34" customFormat="1">
      <c r="A502" s="29"/>
      <c r="B502" s="29"/>
      <c r="C502" s="29"/>
      <c r="D502" s="29"/>
      <c r="E502" s="29"/>
      <c r="F502" s="29"/>
      <c r="G502" s="29"/>
      <c r="H502" s="29"/>
      <c r="I502" s="29"/>
      <c r="J502" s="29"/>
      <c r="K502" s="29"/>
      <c r="L502" s="29"/>
    </row>
    <row r="503" spans="1:12" s="34" customFormat="1">
      <c r="A503" s="29"/>
      <c r="B503" s="29"/>
      <c r="C503" s="29"/>
      <c r="D503" s="29"/>
      <c r="E503" s="29"/>
      <c r="F503" s="29"/>
      <c r="G503" s="29"/>
      <c r="H503" s="29"/>
      <c r="I503" s="29"/>
      <c r="J503" s="29"/>
      <c r="K503" s="29"/>
      <c r="L503" s="29"/>
    </row>
    <row r="504" spans="1:12" s="34" customFormat="1">
      <c r="A504" s="29"/>
      <c r="B504" s="29"/>
      <c r="C504" s="29"/>
      <c r="D504" s="29"/>
      <c r="E504" s="29"/>
      <c r="F504" s="29"/>
      <c r="G504" s="29"/>
      <c r="H504" s="29"/>
      <c r="I504" s="29"/>
      <c r="J504" s="29"/>
      <c r="K504" s="29"/>
      <c r="L504" s="29"/>
    </row>
    <row r="505" spans="1:12" s="34" customFormat="1">
      <c r="A505" s="29"/>
      <c r="B505" s="29"/>
      <c r="C505" s="29"/>
      <c r="D505" s="29"/>
      <c r="E505" s="29"/>
      <c r="F505" s="29"/>
      <c r="G505" s="29"/>
      <c r="H505" s="29"/>
      <c r="I505" s="29"/>
      <c r="J505" s="29"/>
      <c r="K505" s="29"/>
      <c r="L505" s="29"/>
    </row>
    <row r="506" spans="1:12" s="34" customFormat="1">
      <c r="A506" s="29"/>
      <c r="B506" s="29"/>
      <c r="C506" s="29"/>
      <c r="D506" s="29"/>
      <c r="E506" s="29"/>
      <c r="F506" s="29"/>
      <c r="G506" s="29"/>
      <c r="H506" s="29"/>
      <c r="I506" s="29"/>
      <c r="J506" s="29"/>
      <c r="K506" s="29"/>
      <c r="L506" s="29"/>
    </row>
    <row r="507" spans="1:12" s="34" customFormat="1">
      <c r="A507" s="29"/>
      <c r="B507" s="29"/>
      <c r="C507" s="29"/>
      <c r="D507" s="29"/>
      <c r="E507" s="29"/>
      <c r="F507" s="29"/>
      <c r="G507" s="29"/>
      <c r="H507" s="29"/>
      <c r="I507" s="29"/>
      <c r="J507" s="29"/>
      <c r="K507" s="29"/>
      <c r="L507" s="29"/>
    </row>
    <row r="508" spans="1:12" s="34" customFormat="1">
      <c r="A508" s="29"/>
      <c r="B508" s="29"/>
      <c r="C508" s="29"/>
      <c r="D508" s="29"/>
      <c r="E508" s="29"/>
      <c r="F508" s="29"/>
      <c r="G508" s="29"/>
      <c r="H508" s="29"/>
      <c r="I508" s="29"/>
      <c r="J508" s="29"/>
      <c r="K508" s="29"/>
      <c r="L508" s="29"/>
    </row>
    <row r="509" spans="1:12" s="34" customFormat="1">
      <c r="A509" s="29"/>
      <c r="B509" s="29"/>
      <c r="C509" s="29"/>
      <c r="D509" s="29"/>
      <c r="E509" s="29"/>
      <c r="F509" s="29"/>
      <c r="G509" s="29"/>
      <c r="H509" s="29"/>
      <c r="I509" s="29"/>
      <c r="J509" s="29"/>
      <c r="K509" s="29"/>
      <c r="L509" s="29"/>
    </row>
    <row r="510" spans="1:12" s="34" customFormat="1">
      <c r="A510" s="29"/>
      <c r="B510" s="29"/>
      <c r="C510" s="29"/>
      <c r="D510" s="29"/>
      <c r="E510" s="29"/>
      <c r="F510" s="29"/>
      <c r="G510" s="29"/>
      <c r="H510" s="29"/>
      <c r="I510" s="29"/>
      <c r="J510" s="29"/>
      <c r="K510" s="29"/>
      <c r="L510" s="29"/>
    </row>
    <row r="511" spans="1:12" s="34" customFormat="1">
      <c r="A511" s="29"/>
      <c r="B511" s="29"/>
      <c r="C511" s="29"/>
      <c r="D511" s="29"/>
      <c r="E511" s="29"/>
      <c r="F511" s="29"/>
      <c r="G511" s="29"/>
      <c r="H511" s="29"/>
      <c r="I511" s="29"/>
      <c r="J511" s="29"/>
      <c r="K511" s="29"/>
      <c r="L511" s="29"/>
    </row>
    <row r="512" spans="1:12" s="34" customFormat="1">
      <c r="A512" s="29"/>
      <c r="B512" s="29"/>
      <c r="C512" s="29"/>
      <c r="D512" s="29"/>
      <c r="E512" s="29"/>
      <c r="F512" s="29"/>
      <c r="G512" s="29"/>
      <c r="H512" s="29"/>
      <c r="I512" s="29"/>
      <c r="J512" s="29"/>
      <c r="K512" s="29"/>
      <c r="L512" s="29"/>
    </row>
    <row r="513" spans="1:12" s="34" customFormat="1">
      <c r="A513" s="29"/>
      <c r="B513" s="29"/>
      <c r="C513" s="29"/>
      <c r="D513" s="29"/>
      <c r="E513" s="29"/>
      <c r="F513" s="29"/>
      <c r="G513" s="29"/>
      <c r="H513" s="29"/>
      <c r="I513" s="29"/>
      <c r="J513" s="29"/>
      <c r="K513" s="29"/>
      <c r="L513" s="29"/>
    </row>
    <row r="514" spans="1:12" s="34" customFormat="1">
      <c r="A514" s="29"/>
      <c r="B514" s="29"/>
      <c r="C514" s="29"/>
      <c r="D514" s="29"/>
      <c r="E514" s="29"/>
      <c r="F514" s="29"/>
      <c r="G514" s="29"/>
      <c r="H514" s="29"/>
      <c r="I514" s="29"/>
      <c r="J514" s="29"/>
      <c r="K514" s="29"/>
      <c r="L514" s="29"/>
    </row>
    <row r="515" spans="1:12" s="34" customFormat="1">
      <c r="A515" s="29"/>
      <c r="B515" s="29"/>
      <c r="C515" s="29"/>
      <c r="D515" s="29"/>
      <c r="E515" s="29"/>
      <c r="F515" s="29"/>
      <c r="G515" s="29"/>
      <c r="H515" s="29"/>
      <c r="I515" s="29"/>
      <c r="J515" s="29"/>
      <c r="K515" s="29"/>
      <c r="L515" s="29"/>
    </row>
    <row r="516" spans="1:12" s="34" customFormat="1">
      <c r="A516" s="29"/>
      <c r="B516" s="29"/>
      <c r="C516" s="29"/>
      <c r="D516" s="29"/>
      <c r="E516" s="29"/>
      <c r="F516" s="29"/>
      <c r="G516" s="29"/>
      <c r="H516" s="29"/>
      <c r="I516" s="29"/>
      <c r="J516" s="29"/>
      <c r="K516" s="29"/>
      <c r="L516" s="29"/>
    </row>
    <row r="517" spans="1:12" s="34" customFormat="1">
      <c r="A517" s="29"/>
      <c r="B517" s="29"/>
      <c r="C517" s="29"/>
      <c r="D517" s="29"/>
      <c r="E517" s="29"/>
      <c r="F517" s="29"/>
      <c r="G517" s="29"/>
      <c r="H517" s="29"/>
      <c r="I517" s="29"/>
      <c r="J517" s="29"/>
      <c r="K517" s="29"/>
      <c r="L517" s="29"/>
    </row>
    <row r="518" spans="1:12" s="34" customFormat="1">
      <c r="A518" s="29"/>
      <c r="B518" s="29"/>
      <c r="C518" s="29"/>
      <c r="D518" s="29"/>
      <c r="E518" s="29"/>
      <c r="F518" s="29"/>
      <c r="G518" s="29"/>
      <c r="H518" s="29"/>
      <c r="I518" s="29"/>
      <c r="J518" s="29"/>
      <c r="K518" s="29"/>
      <c r="L518" s="29"/>
    </row>
    <row r="519" spans="1:12" s="34" customFormat="1">
      <c r="A519" s="29"/>
      <c r="B519" s="29"/>
      <c r="C519" s="29"/>
      <c r="D519" s="29"/>
      <c r="E519" s="29"/>
      <c r="F519" s="29"/>
      <c r="G519" s="29"/>
      <c r="H519" s="29"/>
      <c r="I519" s="29"/>
      <c r="J519" s="29"/>
      <c r="K519" s="29"/>
      <c r="L519" s="29"/>
    </row>
    <row r="520" spans="1:12" s="34" customFormat="1">
      <c r="A520" s="29"/>
      <c r="B520" s="29"/>
      <c r="C520" s="29"/>
      <c r="D520" s="29"/>
      <c r="E520" s="29"/>
      <c r="F520" s="29"/>
      <c r="G520" s="29"/>
      <c r="H520" s="29"/>
      <c r="I520" s="29"/>
      <c r="J520" s="29"/>
      <c r="K520" s="29"/>
      <c r="L520" s="29"/>
    </row>
    <row r="521" spans="1:12" s="34" customFormat="1">
      <c r="A521" s="29"/>
      <c r="B521" s="29"/>
      <c r="C521" s="29"/>
      <c r="D521" s="29"/>
      <c r="E521" s="29"/>
      <c r="F521" s="29"/>
      <c r="G521" s="29"/>
      <c r="H521" s="29"/>
      <c r="I521" s="29"/>
      <c r="J521" s="29"/>
      <c r="K521" s="29"/>
      <c r="L521" s="29"/>
    </row>
    <row r="522" spans="1:12" s="34" customFormat="1">
      <c r="A522" s="29"/>
      <c r="B522" s="29"/>
      <c r="C522" s="29"/>
      <c r="D522" s="29"/>
      <c r="E522" s="29"/>
      <c r="F522" s="29"/>
      <c r="G522" s="29"/>
      <c r="H522" s="29"/>
      <c r="I522" s="29"/>
      <c r="J522" s="29"/>
      <c r="K522" s="29"/>
      <c r="L522" s="29"/>
    </row>
    <row r="523" spans="1:12" s="34" customFormat="1">
      <c r="A523" s="29"/>
      <c r="B523" s="29"/>
      <c r="C523" s="29"/>
      <c r="D523" s="29"/>
      <c r="E523" s="29"/>
      <c r="F523" s="29"/>
      <c r="G523" s="29"/>
      <c r="H523" s="29"/>
      <c r="I523" s="29"/>
      <c r="J523" s="29"/>
      <c r="K523" s="29"/>
      <c r="L523" s="29"/>
    </row>
    <row r="524" spans="1:12" s="34" customFormat="1">
      <c r="A524" s="29"/>
      <c r="B524" s="29"/>
      <c r="C524" s="29"/>
      <c r="D524" s="29"/>
      <c r="E524" s="29"/>
      <c r="F524" s="29"/>
      <c r="G524" s="29"/>
      <c r="H524" s="29"/>
      <c r="I524" s="29"/>
      <c r="J524" s="29"/>
      <c r="K524" s="29"/>
      <c r="L524" s="29"/>
    </row>
    <row r="525" spans="1:12" s="34" customFormat="1">
      <c r="A525" s="29"/>
      <c r="B525" s="29"/>
      <c r="C525" s="29"/>
      <c r="D525" s="29"/>
      <c r="E525" s="29"/>
      <c r="F525" s="29"/>
      <c r="G525" s="29"/>
      <c r="H525" s="29"/>
      <c r="I525" s="29"/>
      <c r="J525" s="29"/>
      <c r="K525" s="29"/>
      <c r="L525" s="29"/>
    </row>
    <row r="526" spans="1:12" s="34" customFormat="1">
      <c r="A526" s="29"/>
      <c r="B526" s="29"/>
      <c r="C526" s="29"/>
      <c r="D526" s="29"/>
      <c r="E526" s="29"/>
      <c r="F526" s="29"/>
      <c r="G526" s="29"/>
      <c r="H526" s="29"/>
      <c r="I526" s="29"/>
      <c r="J526" s="29"/>
      <c r="K526" s="29"/>
      <c r="L526" s="29"/>
    </row>
    <row r="527" spans="1:12" s="34" customFormat="1">
      <c r="A527" s="29"/>
      <c r="B527" s="29"/>
      <c r="C527" s="29"/>
      <c r="D527" s="29"/>
      <c r="E527" s="29"/>
      <c r="F527" s="29"/>
      <c r="G527" s="29"/>
      <c r="H527" s="29"/>
      <c r="I527" s="29"/>
      <c r="J527" s="29"/>
      <c r="K527" s="29"/>
      <c r="L527" s="29"/>
    </row>
    <row r="528" spans="1:12" s="34" customFormat="1">
      <c r="A528" s="29"/>
      <c r="B528" s="29"/>
      <c r="C528" s="29"/>
      <c r="D528" s="29"/>
      <c r="E528" s="29"/>
      <c r="F528" s="29"/>
      <c r="G528" s="29"/>
      <c r="H528" s="29"/>
      <c r="I528" s="29"/>
      <c r="J528" s="29"/>
      <c r="K528" s="29"/>
      <c r="L528" s="29"/>
    </row>
    <row r="529" spans="1:12" s="34" customFormat="1">
      <c r="A529" s="29"/>
      <c r="B529" s="29"/>
      <c r="C529" s="29"/>
      <c r="D529" s="29"/>
      <c r="E529" s="29"/>
      <c r="F529" s="29"/>
      <c r="G529" s="29"/>
      <c r="H529" s="29"/>
      <c r="I529" s="29"/>
      <c r="J529" s="29"/>
      <c r="K529" s="29"/>
      <c r="L529" s="29"/>
    </row>
    <row r="530" spans="1:12" s="34" customFormat="1">
      <c r="A530" s="29"/>
      <c r="B530" s="29"/>
      <c r="C530" s="29"/>
      <c r="D530" s="29"/>
      <c r="E530" s="29"/>
      <c r="F530" s="29"/>
      <c r="G530" s="29"/>
      <c r="H530" s="29"/>
      <c r="I530" s="29"/>
      <c r="J530" s="29"/>
      <c r="K530" s="29"/>
      <c r="L530" s="29"/>
    </row>
    <row r="531" spans="1:12" s="34" customFormat="1">
      <c r="A531" s="29"/>
      <c r="B531" s="29"/>
      <c r="C531" s="29"/>
      <c r="D531" s="29"/>
      <c r="E531" s="29"/>
      <c r="F531" s="29"/>
      <c r="G531" s="29"/>
      <c r="H531" s="29"/>
      <c r="I531" s="29"/>
      <c r="J531" s="29"/>
      <c r="K531" s="29"/>
      <c r="L531" s="29"/>
    </row>
    <row r="532" spans="1:12" s="34" customFormat="1">
      <c r="A532" s="29"/>
      <c r="B532" s="29"/>
      <c r="C532" s="29"/>
      <c r="D532" s="29"/>
      <c r="E532" s="29"/>
      <c r="F532" s="29"/>
      <c r="G532" s="29"/>
      <c r="H532" s="29"/>
      <c r="I532" s="29"/>
      <c r="J532" s="29"/>
      <c r="K532" s="29"/>
      <c r="L532" s="29"/>
    </row>
    <row r="533" spans="1:12" s="34" customFormat="1">
      <c r="A533" s="29"/>
      <c r="B533" s="29"/>
      <c r="C533" s="29"/>
      <c r="D533" s="29"/>
      <c r="E533" s="29"/>
      <c r="F533" s="29"/>
      <c r="G533" s="29"/>
      <c r="H533" s="29"/>
      <c r="I533" s="29"/>
      <c r="J533" s="29"/>
      <c r="K533" s="29"/>
      <c r="L533" s="29"/>
    </row>
    <row r="534" spans="1:12" s="34" customFormat="1">
      <c r="A534" s="29"/>
      <c r="B534" s="29"/>
      <c r="C534" s="29"/>
      <c r="D534" s="29"/>
      <c r="E534" s="29"/>
      <c r="F534" s="29"/>
      <c r="G534" s="29"/>
      <c r="H534" s="29"/>
      <c r="I534" s="29"/>
      <c r="J534" s="29"/>
      <c r="K534" s="29"/>
      <c r="L534" s="29"/>
    </row>
    <row r="535" spans="1:12" s="34" customFormat="1">
      <c r="A535" s="29"/>
      <c r="B535" s="29"/>
      <c r="C535" s="29"/>
      <c r="D535" s="29"/>
      <c r="E535" s="29"/>
      <c r="F535" s="29"/>
      <c r="G535" s="29"/>
      <c r="H535" s="29"/>
      <c r="I535" s="29"/>
      <c r="J535" s="29"/>
      <c r="K535" s="29"/>
      <c r="L535" s="29"/>
    </row>
    <row r="536" spans="1:12" s="34" customFormat="1">
      <c r="A536" s="29"/>
      <c r="B536" s="29"/>
      <c r="C536" s="29"/>
      <c r="D536" s="29"/>
      <c r="E536" s="29"/>
      <c r="F536" s="29"/>
      <c r="G536" s="29"/>
      <c r="H536" s="29"/>
      <c r="I536" s="29"/>
      <c r="J536" s="29"/>
      <c r="K536" s="29"/>
      <c r="L536" s="29"/>
    </row>
    <row r="537" spans="1:12" s="34" customFormat="1">
      <c r="A537" s="29"/>
      <c r="B537" s="29"/>
      <c r="C537" s="29"/>
      <c r="D537" s="29"/>
      <c r="E537" s="29"/>
      <c r="F537" s="29"/>
      <c r="G537" s="29"/>
      <c r="H537" s="29"/>
      <c r="I537" s="29"/>
      <c r="J537" s="29"/>
      <c r="K537" s="29"/>
      <c r="L537" s="29"/>
    </row>
    <row r="538" spans="1:12" s="34" customFormat="1">
      <c r="A538" s="29"/>
      <c r="B538" s="29"/>
      <c r="C538" s="29"/>
      <c r="D538" s="29"/>
      <c r="E538" s="29"/>
      <c r="F538" s="29"/>
      <c r="G538" s="29"/>
      <c r="H538" s="29"/>
      <c r="I538" s="29"/>
      <c r="J538" s="29"/>
      <c r="K538" s="29"/>
      <c r="L538" s="29"/>
    </row>
    <row r="539" spans="1:12" s="34" customFormat="1">
      <c r="A539" s="29"/>
      <c r="B539" s="29"/>
      <c r="C539" s="29"/>
      <c r="D539" s="29"/>
      <c r="E539" s="29"/>
      <c r="F539" s="29"/>
      <c r="G539" s="29"/>
      <c r="H539" s="29"/>
      <c r="I539" s="29"/>
      <c r="J539" s="29"/>
      <c r="K539" s="29"/>
      <c r="L539" s="29"/>
    </row>
    <row r="540" spans="1:12" s="34" customFormat="1">
      <c r="A540" s="29"/>
      <c r="B540" s="29"/>
      <c r="C540" s="29"/>
      <c r="D540" s="29"/>
      <c r="E540" s="29"/>
      <c r="F540" s="29"/>
      <c r="G540" s="29"/>
      <c r="H540" s="29"/>
      <c r="I540" s="29"/>
      <c r="J540" s="29"/>
      <c r="K540" s="29"/>
      <c r="L540" s="29"/>
    </row>
    <row r="541" spans="1:12" s="34" customFormat="1">
      <c r="A541" s="29"/>
      <c r="B541" s="29"/>
      <c r="C541" s="29"/>
      <c r="D541" s="29"/>
      <c r="E541" s="29"/>
      <c r="F541" s="29"/>
      <c r="G541" s="29"/>
      <c r="H541" s="29"/>
      <c r="I541" s="29"/>
      <c r="J541" s="29"/>
      <c r="K541" s="29"/>
      <c r="L541" s="29"/>
    </row>
    <row r="542" spans="1:12" s="34" customFormat="1">
      <c r="A542" s="29"/>
      <c r="B542" s="29"/>
      <c r="C542" s="29"/>
      <c r="D542" s="29"/>
      <c r="E542" s="29"/>
      <c r="F542" s="29"/>
      <c r="G542" s="29"/>
      <c r="H542" s="29"/>
      <c r="I542" s="29"/>
      <c r="J542" s="29"/>
      <c r="K542" s="29"/>
      <c r="L542" s="29"/>
    </row>
    <row r="543" spans="1:12" s="34" customFormat="1">
      <c r="A543" s="29"/>
      <c r="B543" s="29"/>
      <c r="C543" s="29"/>
      <c r="D543" s="29"/>
      <c r="E543" s="29"/>
      <c r="F543" s="29"/>
      <c r="G543" s="29"/>
      <c r="H543" s="29"/>
      <c r="I543" s="29"/>
      <c r="J543" s="29"/>
      <c r="K543" s="29"/>
      <c r="L543" s="29"/>
    </row>
    <row r="544" spans="1:12" s="34" customFormat="1">
      <c r="A544" s="29"/>
      <c r="B544" s="29"/>
      <c r="C544" s="29"/>
      <c r="D544" s="29"/>
      <c r="E544" s="29"/>
      <c r="F544" s="29"/>
      <c r="G544" s="29"/>
      <c r="H544" s="29"/>
      <c r="I544" s="29"/>
      <c r="J544" s="29"/>
      <c r="K544" s="29"/>
      <c r="L544" s="29"/>
    </row>
    <row r="545" spans="1:12" s="34" customFormat="1">
      <c r="A545" s="29"/>
      <c r="B545" s="29"/>
      <c r="C545" s="29"/>
      <c r="D545" s="29"/>
      <c r="E545" s="29"/>
      <c r="F545" s="29"/>
      <c r="G545" s="29"/>
      <c r="H545" s="29"/>
      <c r="I545" s="29"/>
      <c r="J545" s="29"/>
      <c r="K545" s="29"/>
      <c r="L545" s="29"/>
    </row>
    <row r="546" spans="1:12" s="34" customFormat="1">
      <c r="A546" s="29"/>
      <c r="B546" s="29"/>
      <c r="C546" s="29"/>
      <c r="D546" s="29"/>
      <c r="E546" s="29"/>
      <c r="F546" s="29"/>
      <c r="G546" s="29"/>
      <c r="H546" s="29"/>
      <c r="I546" s="29"/>
      <c r="J546" s="29"/>
      <c r="K546" s="29"/>
      <c r="L546" s="29"/>
    </row>
    <row r="547" spans="1:12" s="34" customFormat="1">
      <c r="A547" s="29"/>
      <c r="B547" s="29"/>
      <c r="C547" s="29"/>
      <c r="D547" s="29"/>
      <c r="E547" s="29"/>
      <c r="F547" s="29"/>
      <c r="G547" s="29"/>
      <c r="H547" s="29"/>
      <c r="I547" s="29"/>
      <c r="J547" s="29"/>
      <c r="K547" s="29"/>
      <c r="L547" s="29"/>
    </row>
    <row r="548" spans="1:12" s="34" customFormat="1">
      <c r="A548" s="29"/>
      <c r="B548" s="29"/>
      <c r="C548" s="29"/>
      <c r="D548" s="29"/>
      <c r="E548" s="29"/>
      <c r="F548" s="29"/>
      <c r="G548" s="29"/>
      <c r="H548" s="29"/>
      <c r="I548" s="29"/>
      <c r="J548" s="29"/>
      <c r="K548" s="29"/>
      <c r="L548" s="29"/>
    </row>
    <row r="549" spans="1:12" s="34" customFormat="1">
      <c r="A549" s="29"/>
      <c r="B549" s="29"/>
      <c r="C549" s="29"/>
      <c r="D549" s="29"/>
      <c r="E549" s="29"/>
      <c r="F549" s="29"/>
      <c r="G549" s="29"/>
      <c r="H549" s="29"/>
      <c r="I549" s="29"/>
      <c r="J549" s="29"/>
      <c r="K549" s="29"/>
      <c r="L549" s="29"/>
    </row>
    <row r="550" spans="1:12" s="34" customFormat="1">
      <c r="A550" s="29"/>
      <c r="B550" s="29"/>
      <c r="C550" s="29"/>
      <c r="D550" s="29"/>
      <c r="E550" s="29"/>
      <c r="F550" s="29"/>
      <c r="G550" s="29"/>
      <c r="H550" s="29"/>
      <c r="I550" s="29"/>
      <c r="J550" s="29"/>
      <c r="K550" s="29"/>
      <c r="L550" s="29"/>
    </row>
    <row r="551" spans="1:12" s="34" customFormat="1">
      <c r="A551" s="29"/>
      <c r="B551" s="29"/>
      <c r="C551" s="29"/>
      <c r="D551" s="29"/>
      <c r="E551" s="29"/>
      <c r="F551" s="29"/>
      <c r="G551" s="29"/>
      <c r="H551" s="29"/>
      <c r="I551" s="29"/>
      <c r="J551" s="29"/>
      <c r="K551" s="29"/>
      <c r="L551" s="29"/>
    </row>
    <row r="552" spans="1:12" s="34" customFormat="1">
      <c r="A552" s="29"/>
      <c r="B552" s="29"/>
      <c r="C552" s="29"/>
      <c r="D552" s="29"/>
      <c r="E552" s="29"/>
      <c r="F552" s="29"/>
      <c r="G552" s="29"/>
      <c r="H552" s="29"/>
      <c r="I552" s="29"/>
      <c r="J552" s="29"/>
      <c r="K552" s="29"/>
      <c r="L552" s="29"/>
    </row>
    <row r="553" spans="1:12" s="34" customFormat="1">
      <c r="A553" s="29"/>
      <c r="B553" s="29"/>
      <c r="C553" s="29"/>
      <c r="D553" s="29"/>
      <c r="E553" s="29"/>
      <c r="F553" s="29"/>
      <c r="G553" s="29"/>
      <c r="H553" s="29"/>
      <c r="I553" s="29"/>
      <c r="J553" s="29"/>
      <c r="K553" s="29"/>
      <c r="L553" s="29"/>
    </row>
    <row r="554" spans="1:12" s="34" customFormat="1">
      <c r="A554" s="29"/>
      <c r="B554" s="29"/>
      <c r="C554" s="29"/>
      <c r="D554" s="29"/>
      <c r="E554" s="29"/>
      <c r="F554" s="29"/>
      <c r="G554" s="29"/>
      <c r="H554" s="29"/>
      <c r="I554" s="29"/>
      <c r="J554" s="29"/>
      <c r="K554" s="29"/>
      <c r="L554" s="29"/>
    </row>
    <row r="555" spans="1:12" s="34" customFormat="1">
      <c r="A555" s="29"/>
      <c r="B555" s="29"/>
      <c r="C555" s="29"/>
      <c r="D555" s="29"/>
      <c r="E555" s="29"/>
      <c r="F555" s="29"/>
      <c r="G555" s="29"/>
      <c r="H555" s="29"/>
      <c r="I555" s="29"/>
      <c r="J555" s="29"/>
      <c r="K555" s="29"/>
      <c r="L555" s="29"/>
    </row>
    <row r="556" spans="1:12" s="34" customFormat="1">
      <c r="A556" s="29"/>
      <c r="B556" s="29"/>
      <c r="C556" s="29"/>
      <c r="D556" s="29"/>
      <c r="E556" s="29"/>
      <c r="F556" s="29"/>
      <c r="G556" s="29"/>
      <c r="H556" s="29"/>
      <c r="I556" s="29"/>
      <c r="J556" s="29"/>
      <c r="K556" s="29"/>
      <c r="L556" s="29"/>
    </row>
    <row r="557" spans="1:12" s="34" customFormat="1">
      <c r="A557" s="29"/>
      <c r="B557" s="29"/>
      <c r="C557" s="29"/>
      <c r="D557" s="29"/>
      <c r="E557" s="29"/>
      <c r="F557" s="29"/>
      <c r="G557" s="29"/>
      <c r="H557" s="29"/>
      <c r="I557" s="29"/>
      <c r="J557" s="29"/>
      <c r="K557" s="29"/>
      <c r="L557" s="29"/>
    </row>
    <row r="558" spans="1:12" s="34" customFormat="1">
      <c r="A558" s="29"/>
      <c r="B558" s="29"/>
      <c r="C558" s="29"/>
      <c r="D558" s="29"/>
      <c r="E558" s="29"/>
      <c r="F558" s="29"/>
      <c r="G558" s="29"/>
      <c r="H558" s="29"/>
      <c r="I558" s="29"/>
      <c r="J558" s="29"/>
      <c r="K558" s="29"/>
      <c r="L558" s="29"/>
    </row>
    <row r="559" spans="1:12" s="34" customFormat="1">
      <c r="A559" s="29"/>
      <c r="B559" s="29"/>
      <c r="C559" s="29"/>
      <c r="D559" s="29"/>
      <c r="E559" s="29"/>
      <c r="F559" s="29"/>
      <c r="G559" s="29"/>
      <c r="H559" s="29"/>
      <c r="I559" s="29"/>
      <c r="J559" s="29"/>
      <c r="K559" s="29"/>
      <c r="L559" s="29"/>
    </row>
    <row r="560" spans="1:12" s="34" customFormat="1">
      <c r="A560" s="29"/>
      <c r="B560" s="29"/>
      <c r="C560" s="29"/>
      <c r="D560" s="29"/>
      <c r="E560" s="29"/>
      <c r="F560" s="29"/>
      <c r="G560" s="29"/>
      <c r="H560" s="29"/>
      <c r="I560" s="29"/>
      <c r="J560" s="29"/>
      <c r="K560" s="29"/>
      <c r="L560" s="29"/>
    </row>
    <row r="561" spans="1:12" s="34" customFormat="1">
      <c r="A561" s="29"/>
      <c r="B561" s="29"/>
      <c r="C561" s="29"/>
      <c r="D561" s="29"/>
      <c r="E561" s="29"/>
      <c r="F561" s="29"/>
      <c r="G561" s="29"/>
      <c r="H561" s="29"/>
      <c r="I561" s="29"/>
      <c r="J561" s="29"/>
      <c r="K561" s="29"/>
      <c r="L561" s="29"/>
    </row>
    <row r="562" spans="1:12" s="34" customFormat="1">
      <c r="A562" s="29"/>
      <c r="B562" s="29"/>
      <c r="C562" s="29"/>
      <c r="D562" s="29"/>
      <c r="E562" s="29"/>
      <c r="F562" s="29"/>
      <c r="G562" s="29"/>
      <c r="H562" s="29"/>
      <c r="I562" s="29"/>
      <c r="J562" s="29"/>
      <c r="K562" s="29"/>
      <c r="L562" s="29"/>
    </row>
    <row r="563" spans="1:12" s="34" customFormat="1">
      <c r="A563" s="29"/>
      <c r="B563" s="29"/>
      <c r="C563" s="29"/>
      <c r="D563" s="29"/>
      <c r="E563" s="29"/>
      <c r="F563" s="29"/>
      <c r="G563" s="29"/>
      <c r="H563" s="29"/>
      <c r="I563" s="29"/>
      <c r="J563" s="29"/>
      <c r="K563" s="29"/>
      <c r="L563" s="29"/>
    </row>
    <row r="564" spans="1:12" s="34" customFormat="1">
      <c r="A564" s="29"/>
      <c r="B564" s="29"/>
      <c r="C564" s="29"/>
      <c r="D564" s="29"/>
      <c r="E564" s="29"/>
      <c r="F564" s="29"/>
      <c r="G564" s="29"/>
      <c r="H564" s="29"/>
      <c r="I564" s="29"/>
      <c r="J564" s="29"/>
      <c r="K564" s="29"/>
      <c r="L564" s="29"/>
    </row>
    <row r="565" spans="1:12" s="34" customFormat="1">
      <c r="A565" s="29"/>
      <c r="B565" s="29"/>
      <c r="C565" s="29"/>
      <c r="D565" s="29"/>
      <c r="E565" s="29"/>
      <c r="F565" s="29"/>
      <c r="G565" s="29"/>
      <c r="H565" s="29"/>
      <c r="I565" s="29"/>
      <c r="J565" s="29"/>
      <c r="K565" s="29"/>
      <c r="L565" s="29"/>
    </row>
    <row r="566" spans="1:12" s="34" customFormat="1">
      <c r="A566" s="29"/>
      <c r="B566" s="29"/>
      <c r="C566" s="29"/>
      <c r="D566" s="29"/>
      <c r="E566" s="29"/>
      <c r="F566" s="29"/>
      <c r="G566" s="29"/>
      <c r="H566" s="29"/>
      <c r="I566" s="29"/>
      <c r="J566" s="29"/>
      <c r="K566" s="29"/>
      <c r="L566" s="29"/>
    </row>
    <row r="567" spans="1:12" s="34" customFormat="1">
      <c r="A567" s="29"/>
      <c r="B567" s="29"/>
      <c r="C567" s="29"/>
      <c r="D567" s="29"/>
      <c r="E567" s="29"/>
      <c r="F567" s="29"/>
      <c r="G567" s="29"/>
      <c r="H567" s="29"/>
      <c r="I567" s="29"/>
      <c r="J567" s="29"/>
      <c r="K567" s="29"/>
      <c r="L567" s="29"/>
    </row>
    <row r="568" spans="1:12" s="34" customFormat="1">
      <c r="A568" s="29"/>
      <c r="B568" s="29"/>
      <c r="C568" s="29"/>
      <c r="D568" s="29"/>
      <c r="E568" s="29"/>
      <c r="F568" s="29"/>
      <c r="G568" s="29"/>
      <c r="H568" s="29"/>
      <c r="I568" s="29"/>
      <c r="J568" s="29"/>
      <c r="K568" s="29"/>
      <c r="L568" s="29"/>
    </row>
    <row r="569" spans="1:12" s="34" customFormat="1">
      <c r="A569" s="29"/>
      <c r="B569" s="29"/>
      <c r="C569" s="29"/>
      <c r="D569" s="29"/>
      <c r="E569" s="29"/>
      <c r="F569" s="29"/>
      <c r="G569" s="29"/>
      <c r="H569" s="29"/>
      <c r="I569" s="29"/>
      <c r="J569" s="29"/>
      <c r="K569" s="29"/>
      <c r="L569" s="29"/>
    </row>
    <row r="570" spans="1:12" s="34" customFormat="1">
      <c r="A570" s="29"/>
      <c r="B570" s="29"/>
      <c r="C570" s="29"/>
      <c r="D570" s="29"/>
      <c r="E570" s="29"/>
      <c r="F570" s="29"/>
      <c r="G570" s="29"/>
      <c r="H570" s="29"/>
      <c r="I570" s="29"/>
      <c r="J570" s="29"/>
      <c r="K570" s="29"/>
      <c r="L570" s="29"/>
    </row>
    <row r="571" spans="1:12" s="34" customFormat="1">
      <c r="A571" s="29"/>
      <c r="B571" s="29"/>
      <c r="C571" s="29"/>
      <c r="D571" s="29"/>
      <c r="E571" s="29"/>
      <c r="F571" s="29"/>
      <c r="G571" s="29"/>
      <c r="H571" s="29"/>
      <c r="I571" s="29"/>
      <c r="J571" s="29"/>
      <c r="K571" s="29"/>
      <c r="L571" s="29"/>
    </row>
    <row r="572" spans="1:12" s="34" customFormat="1">
      <c r="A572" s="29"/>
      <c r="B572" s="29"/>
      <c r="C572" s="29"/>
      <c r="D572" s="29"/>
      <c r="E572" s="29"/>
      <c r="F572" s="29"/>
      <c r="G572" s="29"/>
      <c r="H572" s="29"/>
      <c r="I572" s="29"/>
      <c r="J572" s="29"/>
      <c r="K572" s="29"/>
      <c r="L572" s="29"/>
    </row>
    <row r="573" spans="1:12" s="34" customFormat="1">
      <c r="A573" s="29"/>
      <c r="B573" s="29"/>
      <c r="C573" s="29"/>
      <c r="D573" s="29"/>
      <c r="E573" s="29"/>
      <c r="F573" s="29"/>
      <c r="G573" s="29"/>
      <c r="H573" s="29"/>
      <c r="I573" s="29"/>
      <c r="J573" s="29"/>
      <c r="K573" s="29"/>
      <c r="L573" s="29"/>
    </row>
    <row r="574" spans="1:12" s="34" customFormat="1">
      <c r="A574" s="29"/>
      <c r="B574" s="29"/>
      <c r="C574" s="29"/>
      <c r="D574" s="29"/>
      <c r="E574" s="29"/>
      <c r="F574" s="29"/>
      <c r="G574" s="29"/>
      <c r="H574" s="29"/>
      <c r="I574" s="29"/>
      <c r="J574" s="29"/>
      <c r="K574" s="29"/>
      <c r="L574" s="29"/>
    </row>
    <row r="575" spans="1:12" s="34" customFormat="1">
      <c r="A575" s="29"/>
      <c r="B575" s="29"/>
      <c r="C575" s="29"/>
      <c r="D575" s="29"/>
      <c r="E575" s="29"/>
      <c r="F575" s="29"/>
      <c r="G575" s="29"/>
      <c r="H575" s="29"/>
      <c r="I575" s="29"/>
      <c r="J575" s="29"/>
      <c r="K575" s="29"/>
      <c r="L575" s="29"/>
    </row>
    <row r="576" spans="1:12" s="34" customFormat="1">
      <c r="A576" s="29"/>
      <c r="B576" s="29"/>
      <c r="C576" s="29"/>
      <c r="D576" s="29"/>
      <c r="E576" s="29"/>
      <c r="F576" s="29"/>
      <c r="G576" s="29"/>
      <c r="H576" s="29"/>
      <c r="I576" s="29"/>
      <c r="J576" s="29"/>
      <c r="K576" s="29"/>
      <c r="L576" s="29"/>
    </row>
    <row r="577" spans="1:12" s="34" customFormat="1">
      <c r="A577" s="29"/>
      <c r="B577" s="29"/>
      <c r="C577" s="29"/>
      <c r="D577" s="29"/>
      <c r="E577" s="29"/>
      <c r="F577" s="29"/>
      <c r="G577" s="29"/>
      <c r="H577" s="29"/>
      <c r="I577" s="29"/>
      <c r="J577" s="29"/>
      <c r="K577" s="29"/>
      <c r="L577" s="29"/>
    </row>
    <row r="578" spans="1:12" s="34" customFormat="1">
      <c r="A578" s="29"/>
      <c r="B578" s="29"/>
      <c r="C578" s="29"/>
      <c r="D578" s="29"/>
      <c r="E578" s="29"/>
      <c r="F578" s="29"/>
      <c r="G578" s="29"/>
      <c r="H578" s="29"/>
      <c r="I578" s="29"/>
      <c r="J578" s="29"/>
      <c r="K578" s="29"/>
      <c r="L578" s="29"/>
    </row>
    <row r="579" spans="1:12" s="34" customFormat="1">
      <c r="A579" s="29"/>
      <c r="B579" s="29"/>
      <c r="C579" s="29"/>
      <c r="D579" s="29"/>
      <c r="E579" s="29"/>
      <c r="F579" s="29"/>
      <c r="G579" s="29"/>
      <c r="H579" s="29"/>
      <c r="I579" s="29"/>
      <c r="J579" s="29"/>
      <c r="K579" s="29"/>
      <c r="L579" s="29"/>
    </row>
    <row r="580" spans="1:12" s="34" customFormat="1">
      <c r="A580" s="29"/>
      <c r="B580" s="29"/>
      <c r="C580" s="29"/>
      <c r="D580" s="29"/>
      <c r="E580" s="29"/>
      <c r="F580" s="29"/>
      <c r="G580" s="29"/>
      <c r="H580" s="29"/>
      <c r="I580" s="29"/>
      <c r="J580" s="29"/>
      <c r="K580" s="29"/>
      <c r="L580" s="29"/>
    </row>
    <row r="581" spans="1:12" s="34" customFormat="1">
      <c r="A581" s="29"/>
      <c r="B581" s="29"/>
      <c r="C581" s="29"/>
      <c r="D581" s="29"/>
      <c r="E581" s="29"/>
      <c r="F581" s="29"/>
      <c r="G581" s="29"/>
      <c r="H581" s="29"/>
      <c r="I581" s="29"/>
      <c r="J581" s="29"/>
      <c r="K581" s="29"/>
      <c r="L581" s="29"/>
    </row>
    <row r="582" spans="1:12" s="34" customFormat="1">
      <c r="A582" s="29"/>
      <c r="B582" s="29"/>
      <c r="C582" s="29"/>
      <c r="D582" s="29"/>
      <c r="E582" s="29"/>
      <c r="F582" s="29"/>
      <c r="G582" s="29"/>
      <c r="H582" s="29"/>
      <c r="I582" s="29"/>
      <c r="J582" s="29"/>
      <c r="K582" s="29"/>
      <c r="L582" s="29"/>
    </row>
    <row r="583" spans="1:12" s="34" customFormat="1">
      <c r="A583" s="29"/>
      <c r="B583" s="29"/>
      <c r="C583" s="29"/>
      <c r="D583" s="29"/>
      <c r="E583" s="29"/>
      <c r="F583" s="29"/>
      <c r="G583" s="29"/>
      <c r="H583" s="29"/>
      <c r="I583" s="29"/>
      <c r="J583" s="29"/>
      <c r="K583" s="29"/>
      <c r="L583" s="29"/>
    </row>
    <row r="584" spans="1:12" s="34" customFormat="1">
      <c r="A584" s="29"/>
      <c r="B584" s="29"/>
      <c r="C584" s="29"/>
      <c r="D584" s="29"/>
      <c r="E584" s="29"/>
      <c r="F584" s="29"/>
      <c r="G584" s="29"/>
      <c r="H584" s="29"/>
      <c r="I584" s="29"/>
      <c r="J584" s="29"/>
      <c r="K584" s="29"/>
      <c r="L584" s="29"/>
    </row>
    <row r="585" spans="1:12" s="34" customFormat="1">
      <c r="A585" s="29"/>
      <c r="B585" s="29"/>
      <c r="C585" s="29"/>
      <c r="D585" s="29"/>
      <c r="E585" s="29"/>
      <c r="F585" s="29"/>
      <c r="G585" s="29"/>
      <c r="H585" s="29"/>
      <c r="I585" s="29"/>
      <c r="J585" s="29"/>
      <c r="K585" s="29"/>
      <c r="L585" s="29"/>
    </row>
    <row r="586" spans="1:12" s="34" customFormat="1">
      <c r="A586" s="29"/>
      <c r="B586" s="29"/>
      <c r="C586" s="29"/>
      <c r="D586" s="29"/>
      <c r="E586" s="29"/>
      <c r="F586" s="29"/>
      <c r="G586" s="29"/>
      <c r="H586" s="29"/>
      <c r="I586" s="29"/>
      <c r="J586" s="29"/>
      <c r="K586" s="29"/>
      <c r="L586" s="29"/>
    </row>
    <row r="587" spans="1:12" s="34" customFormat="1">
      <c r="A587" s="29"/>
      <c r="B587" s="29"/>
      <c r="C587" s="29"/>
      <c r="D587" s="29"/>
      <c r="E587" s="29"/>
      <c r="F587" s="29"/>
      <c r="G587" s="29"/>
      <c r="H587" s="29"/>
      <c r="I587" s="29"/>
      <c r="J587" s="29"/>
      <c r="K587" s="29"/>
      <c r="L587" s="29"/>
    </row>
    <row r="588" spans="1:12" s="34" customFormat="1">
      <c r="A588" s="29"/>
      <c r="B588" s="29"/>
      <c r="C588" s="29"/>
      <c r="D588" s="29"/>
      <c r="E588" s="29"/>
      <c r="F588" s="29"/>
      <c r="G588" s="29"/>
      <c r="H588" s="29"/>
      <c r="I588" s="29"/>
      <c r="J588" s="29"/>
      <c r="K588" s="29"/>
      <c r="L588" s="29"/>
    </row>
    <row r="589" spans="1:12" s="34" customFormat="1">
      <c r="A589" s="29"/>
      <c r="B589" s="29"/>
      <c r="C589" s="29"/>
      <c r="D589" s="29"/>
      <c r="E589" s="29"/>
      <c r="F589" s="29"/>
      <c r="G589" s="29"/>
      <c r="H589" s="29"/>
      <c r="I589" s="29"/>
      <c r="J589" s="29"/>
      <c r="K589" s="29"/>
      <c r="L589" s="29"/>
    </row>
    <row r="590" spans="1:12" s="34" customFormat="1">
      <c r="A590" s="29"/>
      <c r="B590" s="29"/>
      <c r="C590" s="29"/>
      <c r="D590" s="29"/>
      <c r="E590" s="29"/>
      <c r="F590" s="29"/>
      <c r="G590" s="29"/>
      <c r="H590" s="29"/>
      <c r="I590" s="29"/>
      <c r="J590" s="29"/>
      <c r="K590" s="29"/>
      <c r="L590" s="29"/>
    </row>
    <row r="591" spans="1:12" s="34" customFormat="1">
      <c r="A591" s="29"/>
      <c r="B591" s="29"/>
      <c r="C591" s="29"/>
      <c r="D591" s="29"/>
      <c r="E591" s="29"/>
      <c r="F591" s="29"/>
      <c r="G591" s="29"/>
      <c r="H591" s="29"/>
      <c r="I591" s="29"/>
      <c r="J591" s="29"/>
      <c r="K591" s="29"/>
      <c r="L591" s="29"/>
    </row>
    <row r="592" spans="1:12" s="34" customFormat="1">
      <c r="A592" s="29"/>
      <c r="B592" s="29"/>
      <c r="C592" s="29"/>
      <c r="D592" s="29"/>
      <c r="E592" s="29"/>
      <c r="F592" s="29"/>
      <c r="G592" s="29"/>
      <c r="H592" s="29"/>
      <c r="I592" s="29"/>
      <c r="J592" s="29"/>
      <c r="K592" s="29"/>
      <c r="L592" s="29"/>
    </row>
    <row r="593" spans="1:12" s="34" customFormat="1">
      <c r="A593" s="29"/>
      <c r="B593" s="29"/>
      <c r="C593" s="29"/>
      <c r="D593" s="29"/>
      <c r="E593" s="29"/>
      <c r="F593" s="29"/>
      <c r="G593" s="29"/>
      <c r="H593" s="29"/>
      <c r="I593" s="29"/>
      <c r="J593" s="29"/>
      <c r="K593" s="29"/>
      <c r="L593" s="29"/>
    </row>
    <row r="594" spans="1:12" s="34" customFormat="1">
      <c r="A594" s="29"/>
      <c r="B594" s="29"/>
      <c r="C594" s="29"/>
      <c r="D594" s="29"/>
      <c r="E594" s="29"/>
      <c r="F594" s="29"/>
      <c r="G594" s="29"/>
      <c r="H594" s="29"/>
      <c r="I594" s="29"/>
      <c r="J594" s="29"/>
      <c r="K594" s="29"/>
      <c r="L594" s="29"/>
    </row>
    <row r="595" spans="1:12" s="34" customFormat="1">
      <c r="A595" s="29"/>
      <c r="B595" s="29"/>
      <c r="C595" s="29"/>
      <c r="D595" s="29"/>
      <c r="E595" s="29"/>
      <c r="F595" s="29"/>
      <c r="G595" s="29"/>
      <c r="H595" s="29"/>
      <c r="I595" s="29"/>
      <c r="J595" s="29"/>
      <c r="K595" s="29"/>
      <c r="L595" s="29"/>
    </row>
    <row r="596" spans="1:12" s="34" customFormat="1">
      <c r="A596" s="29"/>
      <c r="B596" s="29"/>
      <c r="C596" s="29"/>
      <c r="D596" s="29"/>
      <c r="E596" s="29"/>
      <c r="F596" s="29"/>
      <c r="G596" s="29"/>
      <c r="H596" s="29"/>
      <c r="I596" s="29"/>
      <c r="J596" s="29"/>
      <c r="K596" s="29"/>
      <c r="L596" s="29"/>
    </row>
    <row r="597" spans="1:12" s="34" customFormat="1">
      <c r="A597" s="29"/>
      <c r="B597" s="29"/>
      <c r="C597" s="29"/>
      <c r="D597" s="29"/>
      <c r="E597" s="29"/>
      <c r="F597" s="29"/>
      <c r="G597" s="29"/>
      <c r="H597" s="29"/>
      <c r="I597" s="29"/>
      <c r="J597" s="29"/>
      <c r="K597" s="29"/>
      <c r="L597" s="29"/>
    </row>
    <row r="598" spans="1:12" s="34" customFormat="1">
      <c r="A598" s="29"/>
      <c r="B598" s="29"/>
      <c r="C598" s="29"/>
      <c r="D598" s="29"/>
      <c r="E598" s="29"/>
      <c r="F598" s="29"/>
      <c r="G598" s="29"/>
      <c r="H598" s="29"/>
      <c r="I598" s="29"/>
      <c r="J598" s="29"/>
      <c r="K598" s="29"/>
      <c r="L598" s="29"/>
    </row>
    <row r="599" spans="1:12" s="34" customFormat="1">
      <c r="A599" s="29"/>
      <c r="B599" s="29"/>
      <c r="C599" s="29"/>
      <c r="D599" s="29"/>
      <c r="E599" s="29"/>
      <c r="F599" s="29"/>
      <c r="G599" s="29"/>
      <c r="H599" s="29"/>
      <c r="I599" s="29"/>
      <c r="J599" s="29"/>
      <c r="K599" s="29"/>
      <c r="L599" s="29"/>
    </row>
    <row r="600" spans="1:12" s="34" customFormat="1">
      <c r="A600" s="29"/>
      <c r="B600" s="29"/>
      <c r="C600" s="29"/>
      <c r="D600" s="29"/>
      <c r="E600" s="29"/>
      <c r="F600" s="29"/>
      <c r="G600" s="29"/>
      <c r="H600" s="29"/>
      <c r="I600" s="29"/>
      <c r="J600" s="29"/>
      <c r="K600" s="29"/>
      <c r="L600" s="29"/>
    </row>
    <row r="601" spans="1:12" s="34" customFormat="1">
      <c r="A601" s="29"/>
      <c r="B601" s="29"/>
      <c r="C601" s="29"/>
      <c r="D601" s="29"/>
      <c r="E601" s="29"/>
      <c r="F601" s="29"/>
      <c r="G601" s="29"/>
      <c r="H601" s="29"/>
      <c r="I601" s="29"/>
      <c r="J601" s="29"/>
      <c r="K601" s="29"/>
      <c r="L601" s="29"/>
    </row>
    <row r="602" spans="1:12" s="34" customFormat="1">
      <c r="A602" s="29"/>
      <c r="B602" s="29"/>
      <c r="C602" s="29"/>
      <c r="D602" s="29"/>
      <c r="E602" s="29"/>
      <c r="F602" s="29"/>
      <c r="G602" s="29"/>
      <c r="H602" s="29"/>
      <c r="I602" s="29"/>
      <c r="J602" s="29"/>
      <c r="K602" s="29"/>
      <c r="L602" s="29"/>
    </row>
    <row r="603" spans="1:12" s="34" customFormat="1">
      <c r="A603" s="29"/>
      <c r="B603" s="29"/>
      <c r="C603" s="29"/>
      <c r="D603" s="29"/>
      <c r="E603" s="29"/>
      <c r="F603" s="29"/>
      <c r="G603" s="29"/>
      <c r="H603" s="29"/>
      <c r="I603" s="29"/>
      <c r="J603" s="29"/>
      <c r="K603" s="29"/>
      <c r="L603" s="29"/>
    </row>
    <row r="604" spans="1:12" s="34" customFormat="1">
      <c r="A604" s="29"/>
      <c r="B604" s="29"/>
      <c r="C604" s="29"/>
      <c r="D604" s="29"/>
      <c r="E604" s="29"/>
      <c r="F604" s="29"/>
      <c r="G604" s="29"/>
      <c r="H604" s="29"/>
      <c r="I604" s="29"/>
      <c r="J604" s="29"/>
      <c r="K604" s="29"/>
      <c r="L604" s="29"/>
    </row>
    <row r="605" spans="1:12" s="34" customFormat="1">
      <c r="A605" s="29"/>
      <c r="B605" s="29"/>
      <c r="C605" s="29"/>
      <c r="D605" s="29"/>
      <c r="E605" s="29"/>
      <c r="F605" s="29"/>
      <c r="G605" s="29"/>
      <c r="H605" s="29"/>
      <c r="I605" s="29"/>
      <c r="J605" s="29"/>
      <c r="K605" s="29"/>
      <c r="L605" s="29"/>
    </row>
    <row r="606" spans="1:12" s="34" customFormat="1">
      <c r="A606" s="29"/>
      <c r="B606" s="29"/>
      <c r="C606" s="29"/>
      <c r="D606" s="29"/>
      <c r="E606" s="29"/>
      <c r="F606" s="29"/>
      <c r="G606" s="29"/>
      <c r="H606" s="29"/>
      <c r="I606" s="29"/>
      <c r="J606" s="29"/>
      <c r="K606" s="29"/>
      <c r="L606" s="29"/>
    </row>
    <row r="607" spans="1:12" s="34" customFormat="1">
      <c r="A607" s="29"/>
      <c r="B607" s="29"/>
      <c r="C607" s="29"/>
      <c r="D607" s="29"/>
      <c r="E607" s="29"/>
      <c r="F607" s="29"/>
      <c r="G607" s="29"/>
      <c r="H607" s="29"/>
      <c r="I607" s="29"/>
      <c r="J607" s="29"/>
      <c r="K607" s="29"/>
      <c r="L607" s="29"/>
    </row>
    <row r="608" spans="1:12" s="34" customFormat="1">
      <c r="A608" s="29"/>
      <c r="B608" s="29"/>
      <c r="C608" s="29"/>
      <c r="D608" s="29"/>
      <c r="E608" s="29"/>
      <c r="F608" s="29"/>
      <c r="G608" s="29"/>
      <c r="H608" s="29"/>
      <c r="I608" s="29"/>
      <c r="J608" s="29"/>
      <c r="K608" s="29"/>
      <c r="L608" s="29"/>
    </row>
    <row r="609" spans="1:12" s="34" customFormat="1">
      <c r="A609" s="29"/>
      <c r="B609" s="29"/>
      <c r="C609" s="29"/>
      <c r="D609" s="29"/>
      <c r="E609" s="29"/>
      <c r="F609" s="29"/>
      <c r="G609" s="29"/>
      <c r="H609" s="29"/>
      <c r="I609" s="29"/>
      <c r="J609" s="29"/>
      <c r="K609" s="29"/>
      <c r="L609" s="29"/>
    </row>
    <row r="610" spans="1:12" s="34" customFormat="1">
      <c r="A610" s="29"/>
      <c r="B610" s="29"/>
      <c r="C610" s="29"/>
      <c r="D610" s="29"/>
      <c r="E610" s="29"/>
      <c r="F610" s="29"/>
      <c r="G610" s="29"/>
      <c r="H610" s="29"/>
      <c r="I610" s="29"/>
      <c r="J610" s="29"/>
      <c r="K610" s="29"/>
      <c r="L610" s="29"/>
    </row>
    <row r="611" spans="1:12" s="34" customFormat="1">
      <c r="A611" s="29"/>
      <c r="B611" s="29"/>
      <c r="C611" s="29"/>
      <c r="D611" s="29"/>
      <c r="E611" s="29"/>
      <c r="F611" s="29"/>
      <c r="G611" s="29"/>
      <c r="H611" s="29"/>
      <c r="I611" s="29"/>
      <c r="J611" s="29"/>
      <c r="K611" s="29"/>
      <c r="L611" s="29"/>
    </row>
    <row r="612" spans="1:12" s="34" customFormat="1">
      <c r="A612" s="29"/>
      <c r="B612" s="29"/>
      <c r="C612" s="29"/>
      <c r="D612" s="29"/>
      <c r="E612" s="29"/>
      <c r="F612" s="29"/>
      <c r="G612" s="29"/>
      <c r="H612" s="29"/>
      <c r="I612" s="29"/>
      <c r="J612" s="29"/>
      <c r="K612" s="29"/>
      <c r="L612" s="29"/>
    </row>
    <row r="613" spans="1:12" s="34" customFormat="1">
      <c r="A613" s="29"/>
      <c r="B613" s="29"/>
      <c r="C613" s="29"/>
      <c r="D613" s="29"/>
      <c r="E613" s="29"/>
      <c r="F613" s="29"/>
      <c r="G613" s="29"/>
      <c r="H613" s="29"/>
      <c r="I613" s="29"/>
      <c r="J613" s="29"/>
      <c r="K613" s="29"/>
      <c r="L613" s="29"/>
    </row>
    <row r="614" spans="1:12" s="34" customFormat="1">
      <c r="A614" s="29"/>
      <c r="B614" s="29"/>
      <c r="C614" s="29"/>
      <c r="D614" s="29"/>
      <c r="E614" s="29"/>
      <c r="F614" s="29"/>
      <c r="G614" s="29"/>
      <c r="H614" s="29"/>
      <c r="I614" s="29"/>
      <c r="J614" s="29"/>
      <c r="K614" s="29"/>
      <c r="L614" s="29"/>
    </row>
    <row r="615" spans="1:12" s="34" customFormat="1">
      <c r="A615" s="29"/>
      <c r="B615" s="29"/>
      <c r="C615" s="29"/>
      <c r="D615" s="29"/>
      <c r="E615" s="29"/>
      <c r="F615" s="29"/>
      <c r="G615" s="29"/>
      <c r="H615" s="29"/>
      <c r="I615" s="29"/>
      <c r="J615" s="29"/>
      <c r="K615" s="29"/>
      <c r="L615" s="29"/>
    </row>
    <row r="616" spans="1:12" s="34" customFormat="1">
      <c r="A616" s="29"/>
      <c r="B616" s="29"/>
      <c r="C616" s="29"/>
      <c r="D616" s="29"/>
      <c r="E616" s="29"/>
      <c r="F616" s="29"/>
      <c r="G616" s="29"/>
      <c r="H616" s="29"/>
      <c r="I616" s="29"/>
      <c r="J616" s="29"/>
      <c r="K616" s="29"/>
      <c r="L616" s="29"/>
    </row>
    <row r="617" spans="1:12" s="34" customFormat="1">
      <c r="A617" s="29"/>
      <c r="B617" s="29"/>
      <c r="C617" s="29"/>
      <c r="D617" s="29"/>
      <c r="E617" s="29"/>
      <c r="F617" s="29"/>
      <c r="G617" s="29"/>
      <c r="H617" s="29"/>
      <c r="I617" s="29"/>
      <c r="J617" s="29"/>
      <c r="K617" s="29"/>
      <c r="L617" s="29"/>
    </row>
    <row r="618" spans="1:12" s="34" customFormat="1">
      <c r="A618" s="29"/>
      <c r="B618" s="29"/>
      <c r="C618" s="29"/>
      <c r="D618" s="29"/>
      <c r="E618" s="29"/>
      <c r="F618" s="29"/>
      <c r="G618" s="29"/>
      <c r="H618" s="29"/>
      <c r="I618" s="29"/>
      <c r="J618" s="29"/>
      <c r="K618" s="29"/>
      <c r="L618" s="29"/>
    </row>
    <row r="619" spans="1:12" s="34" customFormat="1">
      <c r="A619" s="29"/>
      <c r="B619" s="29"/>
      <c r="C619" s="29"/>
      <c r="D619" s="29"/>
      <c r="E619" s="29"/>
      <c r="F619" s="29"/>
      <c r="G619" s="29"/>
      <c r="H619" s="29"/>
      <c r="I619" s="29"/>
      <c r="J619" s="29"/>
      <c r="K619" s="29"/>
      <c r="L619" s="29"/>
    </row>
    <row r="620" spans="1:12" s="34" customFormat="1">
      <c r="A620" s="29"/>
      <c r="B620" s="29"/>
      <c r="C620" s="29"/>
      <c r="D620" s="29"/>
      <c r="E620" s="29"/>
      <c r="F620" s="29"/>
      <c r="G620" s="29"/>
      <c r="H620" s="29"/>
      <c r="I620" s="29"/>
      <c r="J620" s="29"/>
      <c r="K620" s="29"/>
      <c r="L620" s="29"/>
    </row>
    <row r="621" spans="1:12" s="34" customFormat="1">
      <c r="A621" s="29"/>
      <c r="B621" s="29"/>
      <c r="C621" s="29"/>
      <c r="D621" s="29"/>
      <c r="E621" s="29"/>
      <c r="F621" s="29"/>
      <c r="G621" s="29"/>
      <c r="H621" s="29"/>
      <c r="I621" s="29"/>
      <c r="J621" s="29"/>
      <c r="K621" s="29"/>
      <c r="L621" s="29"/>
    </row>
    <row r="622" spans="1:12" s="34" customFormat="1">
      <c r="A622" s="29"/>
      <c r="B622" s="29"/>
      <c r="C622" s="29"/>
      <c r="D622" s="29"/>
      <c r="E622" s="29"/>
      <c r="F622" s="29"/>
      <c r="G622" s="29"/>
      <c r="H622" s="29"/>
      <c r="I622" s="29"/>
      <c r="J622" s="29"/>
      <c r="K622" s="29"/>
      <c r="L622" s="29"/>
    </row>
    <row r="623" spans="1:12" s="34" customFormat="1">
      <c r="A623" s="29"/>
      <c r="B623" s="29"/>
      <c r="C623" s="29"/>
      <c r="D623" s="29"/>
      <c r="E623" s="29"/>
      <c r="F623" s="29"/>
      <c r="G623" s="29"/>
      <c r="H623" s="29"/>
      <c r="I623" s="29"/>
      <c r="J623" s="29"/>
      <c r="K623" s="29"/>
      <c r="L623" s="29"/>
    </row>
    <row r="624" spans="1:12" s="34" customFormat="1">
      <c r="A624" s="29"/>
      <c r="B624" s="29"/>
      <c r="C624" s="29"/>
      <c r="D624" s="29"/>
      <c r="E624" s="29"/>
      <c r="F624" s="29"/>
      <c r="G624" s="29"/>
      <c r="H624" s="29"/>
      <c r="I624" s="29"/>
      <c r="J624" s="29"/>
      <c r="K624" s="29"/>
      <c r="L624" s="29"/>
    </row>
    <row r="625" spans="1:12" s="34" customFormat="1">
      <c r="A625" s="29"/>
      <c r="B625" s="29"/>
      <c r="C625" s="29"/>
      <c r="D625" s="29"/>
      <c r="E625" s="29"/>
      <c r="F625" s="29"/>
      <c r="G625" s="29"/>
      <c r="H625" s="29"/>
      <c r="I625" s="29"/>
      <c r="J625" s="29"/>
      <c r="K625" s="29"/>
      <c r="L625" s="29"/>
    </row>
    <row r="626" spans="1:12" s="34" customFormat="1">
      <c r="A626" s="29"/>
      <c r="B626" s="29"/>
      <c r="C626" s="29"/>
      <c r="D626" s="29"/>
      <c r="E626" s="29"/>
      <c r="F626" s="29"/>
      <c r="G626" s="29"/>
      <c r="H626" s="29"/>
      <c r="I626" s="29"/>
      <c r="J626" s="29"/>
      <c r="K626" s="29"/>
      <c r="L626" s="29"/>
    </row>
    <row r="627" spans="1:12" s="34" customFormat="1">
      <c r="A627" s="29"/>
      <c r="B627" s="29"/>
      <c r="C627" s="29"/>
      <c r="D627" s="29"/>
      <c r="E627" s="29"/>
      <c r="F627" s="29"/>
      <c r="G627" s="29"/>
      <c r="H627" s="29"/>
      <c r="I627" s="29"/>
      <c r="J627" s="29"/>
      <c r="K627" s="29"/>
      <c r="L627" s="29"/>
    </row>
    <row r="628" spans="1:12" s="34" customFormat="1">
      <c r="A628" s="29"/>
      <c r="B628" s="29"/>
      <c r="C628" s="29"/>
      <c r="D628" s="29"/>
      <c r="E628" s="29"/>
      <c r="F628" s="29"/>
      <c r="G628" s="29"/>
      <c r="H628" s="29"/>
      <c r="I628" s="29"/>
      <c r="J628" s="29"/>
      <c r="K628" s="29"/>
      <c r="L628" s="29"/>
    </row>
    <row r="629" spans="1:12" s="34" customFormat="1">
      <c r="A629" s="29"/>
      <c r="B629" s="29"/>
      <c r="C629" s="29"/>
      <c r="D629" s="29"/>
      <c r="E629" s="29"/>
      <c r="F629" s="29"/>
      <c r="G629" s="29"/>
      <c r="H629" s="29"/>
      <c r="I629" s="29"/>
      <c r="J629" s="29"/>
      <c r="K629" s="29"/>
      <c r="L629" s="29"/>
    </row>
    <row r="630" spans="1:12" s="34" customFormat="1">
      <c r="A630" s="29"/>
      <c r="B630" s="29"/>
      <c r="C630" s="29"/>
      <c r="D630" s="29"/>
      <c r="E630" s="29"/>
      <c r="F630" s="29"/>
      <c r="G630" s="29"/>
      <c r="H630" s="29"/>
      <c r="I630" s="29"/>
      <c r="J630" s="29"/>
      <c r="K630" s="29"/>
      <c r="L630" s="29"/>
    </row>
    <row r="631" spans="1:12" s="34" customFormat="1">
      <c r="A631" s="29"/>
      <c r="B631" s="29"/>
      <c r="C631" s="29"/>
      <c r="D631" s="29"/>
      <c r="E631" s="29"/>
      <c r="F631" s="29"/>
      <c r="G631" s="29"/>
      <c r="H631" s="29"/>
      <c r="I631" s="29"/>
      <c r="J631" s="29"/>
      <c r="K631" s="29"/>
      <c r="L631" s="29"/>
    </row>
    <row r="632" spans="1:12" s="34" customFormat="1">
      <c r="A632" s="29"/>
      <c r="B632" s="29"/>
      <c r="C632" s="29"/>
      <c r="D632" s="29"/>
      <c r="E632" s="29"/>
      <c r="F632" s="29"/>
      <c r="G632" s="29"/>
      <c r="H632" s="29"/>
      <c r="I632" s="29"/>
      <c r="J632" s="29"/>
      <c r="K632" s="29"/>
      <c r="L632" s="29"/>
    </row>
    <row r="633" spans="1:12" s="34" customFormat="1">
      <c r="A633" s="29"/>
      <c r="B633" s="29"/>
      <c r="C633" s="29"/>
      <c r="D633" s="29"/>
      <c r="E633" s="29"/>
      <c r="F633" s="29"/>
      <c r="G633" s="29"/>
      <c r="H633" s="29"/>
      <c r="I633" s="29"/>
      <c r="J633" s="29"/>
      <c r="K633" s="29"/>
      <c r="L633" s="29"/>
    </row>
    <row r="634" spans="1:12" s="34" customFormat="1">
      <c r="A634" s="29"/>
      <c r="B634" s="29"/>
      <c r="C634" s="29"/>
      <c r="D634" s="29"/>
      <c r="E634" s="29"/>
      <c r="F634" s="29"/>
      <c r="G634" s="29"/>
      <c r="H634" s="29"/>
      <c r="I634" s="29"/>
      <c r="J634" s="29"/>
      <c r="K634" s="29"/>
      <c r="L634" s="29"/>
    </row>
    <row r="635" spans="1:12" s="34" customFormat="1">
      <c r="A635" s="29"/>
      <c r="B635" s="29"/>
      <c r="C635" s="29"/>
      <c r="D635" s="29"/>
      <c r="E635" s="29"/>
      <c r="F635" s="29"/>
      <c r="G635" s="29"/>
      <c r="H635" s="29"/>
      <c r="I635" s="29"/>
      <c r="J635" s="29"/>
      <c r="K635" s="29"/>
      <c r="L635" s="29"/>
    </row>
    <row r="636" spans="1:12" s="34" customFormat="1">
      <c r="A636" s="29"/>
      <c r="B636" s="29"/>
      <c r="C636" s="29"/>
      <c r="D636" s="29"/>
      <c r="E636" s="29"/>
      <c r="F636" s="29"/>
      <c r="G636" s="29"/>
      <c r="H636" s="29"/>
      <c r="I636" s="29"/>
      <c r="J636" s="29"/>
      <c r="K636" s="29"/>
      <c r="L636" s="29"/>
    </row>
    <row r="637" spans="1:12" s="34" customFormat="1">
      <c r="A637" s="29"/>
      <c r="B637" s="29"/>
      <c r="C637" s="29"/>
      <c r="D637" s="29"/>
      <c r="E637" s="29"/>
      <c r="F637" s="29"/>
      <c r="G637" s="29"/>
      <c r="H637" s="29"/>
      <c r="I637" s="29"/>
      <c r="J637" s="29"/>
      <c r="K637" s="29"/>
      <c r="L637" s="29"/>
    </row>
    <row r="638" spans="1:12" s="34" customFormat="1">
      <c r="A638" s="29"/>
      <c r="B638" s="29"/>
      <c r="C638" s="29"/>
      <c r="D638" s="29"/>
      <c r="E638" s="29"/>
      <c r="F638" s="29"/>
      <c r="G638" s="29"/>
      <c r="H638" s="29"/>
      <c r="I638" s="29"/>
      <c r="J638" s="29"/>
      <c r="K638" s="29"/>
      <c r="L638" s="29"/>
    </row>
    <row r="639" spans="1:12" s="34" customFormat="1">
      <c r="A639" s="29"/>
      <c r="B639" s="29"/>
      <c r="C639" s="29"/>
      <c r="D639" s="29"/>
      <c r="E639" s="29"/>
      <c r="F639" s="29"/>
      <c r="G639" s="29"/>
      <c r="H639" s="29"/>
      <c r="I639" s="29"/>
      <c r="J639" s="29"/>
      <c r="K639" s="29"/>
      <c r="L639" s="29"/>
    </row>
    <row r="640" spans="1:12" s="34" customFormat="1">
      <c r="A640" s="29"/>
      <c r="B640" s="29"/>
      <c r="C640" s="29"/>
      <c r="D640" s="29"/>
      <c r="E640" s="29"/>
      <c r="F640" s="29"/>
      <c r="G640" s="29"/>
      <c r="H640" s="29"/>
      <c r="I640" s="29"/>
      <c r="J640" s="29"/>
      <c r="K640" s="29"/>
      <c r="L640" s="29"/>
    </row>
    <row r="641" spans="1:12" s="34" customFormat="1">
      <c r="A641" s="29"/>
      <c r="B641" s="29"/>
      <c r="C641" s="29"/>
      <c r="D641" s="29"/>
      <c r="E641" s="29"/>
      <c r="F641" s="29"/>
      <c r="G641" s="29"/>
      <c r="H641" s="29"/>
      <c r="I641" s="29"/>
      <c r="J641" s="29"/>
      <c r="K641" s="29"/>
      <c r="L641" s="29"/>
    </row>
    <row r="642" spans="1:12" s="34" customFormat="1">
      <c r="A642" s="29"/>
      <c r="B642" s="29"/>
      <c r="C642" s="29"/>
      <c r="D642" s="29"/>
      <c r="E642" s="29"/>
      <c r="F642" s="29"/>
      <c r="G642" s="29"/>
      <c r="H642" s="29"/>
      <c r="I642" s="29"/>
      <c r="J642" s="29"/>
      <c r="K642" s="29"/>
      <c r="L642" s="29"/>
    </row>
    <row r="643" spans="1:12" s="34" customFormat="1">
      <c r="A643" s="29"/>
      <c r="B643" s="29"/>
      <c r="C643" s="29"/>
      <c r="D643" s="29"/>
      <c r="E643" s="29"/>
      <c r="F643" s="29"/>
      <c r="G643" s="29"/>
      <c r="H643" s="29"/>
      <c r="I643" s="29"/>
      <c r="J643" s="29"/>
      <c r="K643" s="29"/>
      <c r="L643" s="29"/>
    </row>
    <row r="644" spans="1:12" s="34" customFormat="1">
      <c r="A644" s="29"/>
      <c r="B644" s="29"/>
      <c r="C644" s="29"/>
      <c r="D644" s="29"/>
      <c r="E644" s="29"/>
      <c r="F644" s="29"/>
      <c r="G644" s="29"/>
      <c r="H644" s="29"/>
      <c r="I644" s="29"/>
      <c r="J644" s="29"/>
      <c r="K644" s="29"/>
      <c r="L644" s="29"/>
    </row>
    <row r="645" spans="1:12" s="34" customFormat="1">
      <c r="A645" s="29"/>
      <c r="B645" s="29"/>
      <c r="C645" s="29"/>
      <c r="D645" s="29"/>
      <c r="E645" s="29"/>
      <c r="F645" s="29"/>
      <c r="G645" s="29"/>
      <c r="H645" s="29"/>
      <c r="I645" s="29"/>
      <c r="J645" s="29"/>
      <c r="K645" s="29"/>
      <c r="L645" s="29"/>
    </row>
    <row r="646" spans="1:12" s="34" customFormat="1">
      <c r="A646" s="29"/>
      <c r="B646" s="29"/>
      <c r="C646" s="29"/>
      <c r="D646" s="29"/>
      <c r="E646" s="29"/>
      <c r="F646" s="29"/>
      <c r="G646" s="29"/>
      <c r="H646" s="29"/>
      <c r="I646" s="29"/>
      <c r="J646" s="29"/>
      <c r="K646" s="29"/>
      <c r="L646" s="29"/>
    </row>
    <row r="647" spans="1:12" s="34" customFormat="1">
      <c r="A647" s="29"/>
      <c r="B647" s="29"/>
      <c r="C647" s="29"/>
      <c r="D647" s="29"/>
      <c r="E647" s="29"/>
      <c r="F647" s="29"/>
      <c r="G647" s="29"/>
      <c r="H647" s="29"/>
      <c r="I647" s="29"/>
      <c r="J647" s="29"/>
      <c r="K647" s="29"/>
      <c r="L647" s="29"/>
    </row>
    <row r="648" spans="1:12" s="34" customFormat="1">
      <c r="A648" s="29"/>
      <c r="B648" s="29"/>
      <c r="C648" s="29"/>
      <c r="D648" s="29"/>
      <c r="E648" s="29"/>
      <c r="F648" s="29"/>
      <c r="G648" s="29"/>
      <c r="H648" s="29"/>
      <c r="I648" s="29"/>
      <c r="J648" s="29"/>
      <c r="K648" s="29"/>
      <c r="L648" s="29"/>
    </row>
    <row r="649" spans="1:12" s="34" customFormat="1">
      <c r="A649" s="29"/>
      <c r="B649" s="29"/>
      <c r="C649" s="29"/>
      <c r="D649" s="29"/>
      <c r="E649" s="29"/>
      <c r="F649" s="29"/>
      <c r="G649" s="29"/>
      <c r="H649" s="29"/>
      <c r="I649" s="29"/>
      <c r="J649" s="29"/>
      <c r="K649" s="29"/>
      <c r="L649" s="29"/>
    </row>
    <row r="650" spans="1:12" s="34" customFormat="1">
      <c r="A650" s="29"/>
      <c r="B650" s="29"/>
      <c r="C650" s="29"/>
      <c r="D650" s="29"/>
      <c r="E650" s="29"/>
      <c r="F650" s="29"/>
      <c r="G650" s="29"/>
      <c r="H650" s="29"/>
      <c r="I650" s="29"/>
      <c r="J650" s="29"/>
      <c r="K650" s="29"/>
      <c r="L650" s="29"/>
    </row>
    <row r="651" spans="1:12" s="34" customFormat="1">
      <c r="A651" s="29"/>
      <c r="B651" s="29"/>
      <c r="C651" s="29"/>
      <c r="D651" s="29"/>
      <c r="E651" s="29"/>
      <c r="F651" s="29"/>
      <c r="G651" s="29"/>
      <c r="H651" s="29"/>
      <c r="I651" s="29"/>
      <c r="J651" s="29"/>
      <c r="K651" s="29"/>
      <c r="L651" s="29"/>
    </row>
    <row r="652" spans="1:12" s="34" customFormat="1">
      <c r="A652" s="29"/>
      <c r="B652" s="29"/>
      <c r="C652" s="29"/>
      <c r="D652" s="29"/>
      <c r="E652" s="29"/>
      <c r="F652" s="29"/>
      <c r="G652" s="29"/>
      <c r="H652" s="29"/>
      <c r="I652" s="29"/>
      <c r="J652" s="29"/>
      <c r="K652" s="29"/>
      <c r="L652" s="29"/>
    </row>
    <row r="653" spans="1:12" s="34" customFormat="1">
      <c r="A653" s="29"/>
      <c r="B653" s="29"/>
      <c r="C653" s="29"/>
      <c r="D653" s="29"/>
      <c r="E653" s="29"/>
      <c r="F653" s="29"/>
      <c r="G653" s="29"/>
      <c r="H653" s="29"/>
      <c r="I653" s="29"/>
      <c r="J653" s="29"/>
      <c r="K653" s="29"/>
      <c r="L653" s="29"/>
    </row>
    <row r="654" spans="1:12" s="34" customFormat="1">
      <c r="A654" s="29"/>
      <c r="B654" s="29"/>
      <c r="C654" s="29"/>
      <c r="D654" s="29"/>
      <c r="E654" s="29"/>
      <c r="F654" s="29"/>
      <c r="G654" s="29"/>
      <c r="H654" s="29"/>
      <c r="I654" s="29"/>
      <c r="J654" s="29"/>
      <c r="K654" s="29"/>
      <c r="L654" s="29"/>
    </row>
    <row r="655" spans="1:12" s="34" customFormat="1">
      <c r="A655" s="29"/>
      <c r="B655" s="29"/>
      <c r="C655" s="29"/>
      <c r="D655" s="29"/>
      <c r="E655" s="29"/>
      <c r="F655" s="29"/>
      <c r="G655" s="29"/>
      <c r="H655" s="29"/>
      <c r="I655" s="29"/>
      <c r="J655" s="29"/>
      <c r="K655" s="29"/>
      <c r="L655" s="29"/>
    </row>
    <row r="656" spans="1:12" s="34" customFormat="1">
      <c r="A656" s="29"/>
      <c r="B656" s="29"/>
      <c r="C656" s="29"/>
      <c r="D656" s="29"/>
      <c r="E656" s="29"/>
      <c r="F656" s="29"/>
      <c r="G656" s="29"/>
      <c r="H656" s="29"/>
      <c r="I656" s="29"/>
      <c r="J656" s="29"/>
      <c r="K656" s="29"/>
      <c r="L656" s="29"/>
    </row>
    <row r="657" spans="1:12" s="34" customFormat="1">
      <c r="A657" s="29"/>
      <c r="B657" s="29"/>
      <c r="C657" s="29"/>
      <c r="D657" s="29"/>
      <c r="E657" s="29"/>
      <c r="F657" s="29"/>
      <c r="G657" s="29"/>
      <c r="H657" s="29"/>
      <c r="I657" s="29"/>
      <c r="J657" s="29"/>
      <c r="K657" s="29"/>
      <c r="L657" s="29"/>
    </row>
    <row r="658" spans="1:12" s="34" customFormat="1">
      <c r="A658" s="29"/>
      <c r="B658" s="29"/>
      <c r="C658" s="29"/>
      <c r="D658" s="29"/>
      <c r="E658" s="29"/>
      <c r="F658" s="29"/>
      <c r="G658" s="29"/>
      <c r="H658" s="29"/>
      <c r="I658" s="29"/>
      <c r="J658" s="29"/>
      <c r="K658" s="29"/>
      <c r="L658" s="29"/>
    </row>
    <row r="659" spans="1:12" s="34" customFormat="1">
      <c r="A659" s="29"/>
      <c r="B659" s="29"/>
      <c r="C659" s="29"/>
      <c r="D659" s="29"/>
      <c r="E659" s="29"/>
      <c r="F659" s="29"/>
      <c r="G659" s="29"/>
      <c r="H659" s="29"/>
      <c r="I659" s="29"/>
      <c r="J659" s="29"/>
      <c r="K659" s="29"/>
      <c r="L659" s="29"/>
    </row>
    <row r="660" spans="1:12" s="34" customFormat="1">
      <c r="A660" s="29"/>
      <c r="B660" s="29"/>
      <c r="C660" s="29"/>
      <c r="D660" s="29"/>
      <c r="E660" s="29"/>
      <c r="F660" s="29"/>
      <c r="G660" s="29"/>
      <c r="H660" s="29"/>
      <c r="I660" s="29"/>
      <c r="J660" s="29"/>
      <c r="K660" s="29"/>
      <c r="L660" s="29"/>
    </row>
    <row r="661" spans="1:12" s="34" customFormat="1">
      <c r="A661" s="29"/>
      <c r="B661" s="29"/>
      <c r="C661" s="29"/>
      <c r="D661" s="29"/>
      <c r="E661" s="29"/>
      <c r="F661" s="29"/>
      <c r="G661" s="29"/>
      <c r="H661" s="29"/>
      <c r="I661" s="29"/>
      <c r="J661" s="29"/>
      <c r="K661" s="29"/>
      <c r="L661" s="29"/>
    </row>
    <row r="662" spans="1:12" s="34" customFormat="1">
      <c r="A662" s="29"/>
      <c r="B662" s="29"/>
      <c r="C662" s="29"/>
      <c r="D662" s="29"/>
      <c r="E662" s="29"/>
      <c r="F662" s="29"/>
      <c r="G662" s="29"/>
      <c r="H662" s="29"/>
      <c r="I662" s="29"/>
      <c r="J662" s="29"/>
      <c r="K662" s="29"/>
      <c r="L662" s="29"/>
    </row>
    <row r="663" spans="1:12" s="34" customFormat="1">
      <c r="A663" s="29"/>
      <c r="B663" s="29"/>
      <c r="C663" s="29"/>
      <c r="D663" s="29"/>
      <c r="E663" s="29"/>
      <c r="F663" s="29"/>
      <c r="G663" s="29"/>
      <c r="H663" s="29"/>
      <c r="I663" s="29"/>
      <c r="J663" s="29"/>
      <c r="K663" s="29"/>
      <c r="L663" s="29"/>
    </row>
    <row r="664" spans="1:12" s="34" customFormat="1">
      <c r="A664" s="29"/>
      <c r="B664" s="29"/>
      <c r="C664" s="29"/>
      <c r="D664" s="29"/>
      <c r="E664" s="29"/>
      <c r="F664" s="29"/>
      <c r="G664" s="29"/>
      <c r="H664" s="29"/>
      <c r="I664" s="29"/>
      <c r="J664" s="29"/>
      <c r="K664" s="29"/>
      <c r="L664" s="29"/>
    </row>
    <row r="665" spans="1:12" s="34" customFormat="1">
      <c r="A665" s="29"/>
      <c r="B665" s="29"/>
      <c r="C665" s="29"/>
      <c r="D665" s="29"/>
      <c r="E665" s="29"/>
      <c r="F665" s="29"/>
      <c r="G665" s="29"/>
      <c r="H665" s="29"/>
      <c r="I665" s="29"/>
      <c r="J665" s="29"/>
      <c r="K665" s="29"/>
      <c r="L665" s="29"/>
    </row>
    <row r="666" spans="1:12" s="34" customFormat="1">
      <c r="A666" s="29"/>
      <c r="B666" s="29"/>
      <c r="C666" s="29"/>
      <c r="D666" s="29"/>
      <c r="E666" s="29"/>
      <c r="F666" s="29"/>
      <c r="G666" s="29"/>
      <c r="H666" s="29"/>
      <c r="I666" s="29"/>
      <c r="J666" s="29"/>
      <c r="K666" s="29"/>
      <c r="L666" s="29"/>
    </row>
    <row r="667" spans="1:12" s="34" customFormat="1">
      <c r="A667" s="29"/>
      <c r="B667" s="29"/>
      <c r="C667" s="29"/>
      <c r="D667" s="29"/>
      <c r="E667" s="29"/>
      <c r="F667" s="29"/>
      <c r="G667" s="29"/>
      <c r="H667" s="29"/>
      <c r="I667" s="29"/>
      <c r="J667" s="29"/>
      <c r="K667" s="29"/>
      <c r="L667" s="29"/>
    </row>
    <row r="668" spans="1:12" s="34" customFormat="1">
      <c r="A668" s="29"/>
      <c r="B668" s="29"/>
      <c r="C668" s="29"/>
      <c r="D668" s="29"/>
      <c r="E668" s="29"/>
      <c r="F668" s="29"/>
      <c r="G668" s="29"/>
      <c r="H668" s="29"/>
      <c r="I668" s="29"/>
      <c r="J668" s="29"/>
      <c r="K668" s="29"/>
      <c r="L668" s="29"/>
    </row>
    <row r="669" spans="1:12" s="34" customFormat="1">
      <c r="A669" s="29"/>
      <c r="B669" s="29"/>
      <c r="C669" s="29"/>
      <c r="D669" s="29"/>
      <c r="E669" s="29"/>
      <c r="F669" s="29"/>
      <c r="G669" s="29"/>
      <c r="H669" s="29"/>
      <c r="I669" s="29"/>
      <c r="J669" s="29"/>
      <c r="K669" s="29"/>
      <c r="L669" s="29"/>
    </row>
    <row r="670" spans="1:12" s="34" customFormat="1">
      <c r="A670" s="29"/>
      <c r="B670" s="29"/>
      <c r="C670" s="29"/>
      <c r="D670" s="29"/>
      <c r="E670" s="29"/>
      <c r="F670" s="29"/>
      <c r="G670" s="29"/>
      <c r="H670" s="29"/>
      <c r="I670" s="29"/>
      <c r="J670" s="29"/>
      <c r="K670" s="29"/>
      <c r="L670" s="29"/>
    </row>
    <row r="671" spans="1:12" s="34" customFormat="1">
      <c r="A671" s="29"/>
      <c r="B671" s="29"/>
      <c r="C671" s="29"/>
      <c r="D671" s="29"/>
      <c r="E671" s="29"/>
      <c r="F671" s="29"/>
      <c r="G671" s="29"/>
      <c r="H671" s="29"/>
      <c r="I671" s="29"/>
      <c r="J671" s="29"/>
      <c r="K671" s="29"/>
      <c r="L671" s="29"/>
    </row>
    <row r="672" spans="1:12" s="34" customFormat="1">
      <c r="A672" s="29"/>
      <c r="B672" s="29"/>
      <c r="C672" s="29"/>
      <c r="D672" s="29"/>
      <c r="E672" s="29"/>
      <c r="F672" s="29"/>
      <c r="G672" s="29"/>
      <c r="H672" s="29"/>
      <c r="I672" s="29"/>
      <c r="J672" s="29"/>
      <c r="K672" s="29"/>
      <c r="L672" s="29"/>
    </row>
    <row r="673" spans="1:12" s="34" customFormat="1">
      <c r="A673" s="29"/>
      <c r="B673" s="29"/>
      <c r="C673" s="29"/>
      <c r="D673" s="29"/>
      <c r="E673" s="29"/>
      <c r="F673" s="29"/>
      <c r="G673" s="29"/>
      <c r="H673" s="29"/>
      <c r="I673" s="29"/>
      <c r="J673" s="29"/>
      <c r="K673" s="29"/>
      <c r="L673" s="29"/>
    </row>
    <row r="674" spans="1:12" s="34" customFormat="1">
      <c r="A674" s="29"/>
      <c r="B674" s="29"/>
      <c r="C674" s="29"/>
      <c r="D674" s="29"/>
      <c r="E674" s="29"/>
      <c r="F674" s="29"/>
      <c r="G674" s="29"/>
      <c r="H674" s="29"/>
      <c r="I674" s="29"/>
      <c r="J674" s="29"/>
      <c r="K674" s="29"/>
      <c r="L674" s="29"/>
    </row>
    <row r="675" spans="1:12" s="34" customFormat="1">
      <c r="A675" s="29"/>
      <c r="B675" s="29"/>
      <c r="C675" s="29"/>
      <c r="D675" s="29"/>
      <c r="E675" s="29"/>
      <c r="F675" s="29"/>
      <c r="G675" s="29"/>
      <c r="H675" s="29"/>
      <c r="I675" s="29"/>
      <c r="J675" s="29"/>
      <c r="K675" s="29"/>
      <c r="L675" s="29"/>
    </row>
    <row r="676" spans="1:12" s="34" customFormat="1">
      <c r="A676" s="29"/>
      <c r="B676" s="29"/>
      <c r="C676" s="29"/>
      <c r="D676" s="29"/>
      <c r="E676" s="29"/>
      <c r="F676" s="29"/>
      <c r="G676" s="29"/>
      <c r="H676" s="29"/>
      <c r="I676" s="29"/>
      <c r="J676" s="29"/>
      <c r="K676" s="29"/>
      <c r="L676" s="29"/>
    </row>
    <row r="677" spans="1:12" s="34" customFormat="1">
      <c r="A677" s="29"/>
      <c r="B677" s="29"/>
      <c r="C677" s="29"/>
      <c r="D677" s="29"/>
      <c r="E677" s="29"/>
      <c r="F677" s="29"/>
      <c r="G677" s="29"/>
      <c r="H677" s="29"/>
      <c r="I677" s="29"/>
      <c r="J677" s="29"/>
      <c r="K677" s="29"/>
      <c r="L677" s="29"/>
    </row>
    <row r="678" spans="1:12" s="34" customFormat="1">
      <c r="A678" s="29"/>
      <c r="B678" s="29"/>
      <c r="C678" s="29"/>
      <c r="D678" s="29"/>
      <c r="E678" s="29"/>
      <c r="F678" s="29"/>
      <c r="G678" s="29"/>
      <c r="H678" s="29"/>
      <c r="I678" s="29"/>
      <c r="J678" s="29"/>
      <c r="K678" s="29"/>
      <c r="L678" s="29"/>
    </row>
    <row r="679" spans="1:12" s="34" customFormat="1">
      <c r="A679" s="29"/>
      <c r="B679" s="29"/>
      <c r="C679" s="29"/>
      <c r="D679" s="29"/>
      <c r="E679" s="29"/>
      <c r="F679" s="29"/>
      <c r="G679" s="29"/>
      <c r="H679" s="29"/>
      <c r="I679" s="29"/>
      <c r="J679" s="29"/>
      <c r="K679" s="29"/>
      <c r="L679" s="29"/>
    </row>
    <row r="680" spans="1:12" s="34" customFormat="1">
      <c r="A680" s="29"/>
      <c r="B680" s="29"/>
      <c r="C680" s="29"/>
      <c r="D680" s="29"/>
      <c r="E680" s="29"/>
      <c r="F680" s="29"/>
      <c r="G680" s="29"/>
      <c r="H680" s="29"/>
      <c r="I680" s="29"/>
      <c r="J680" s="29"/>
      <c r="K680" s="29"/>
      <c r="L680" s="29"/>
    </row>
    <row r="681" spans="1:12" s="34" customFormat="1">
      <c r="A681" s="29"/>
      <c r="B681" s="29"/>
      <c r="C681" s="29"/>
      <c r="D681" s="29"/>
      <c r="E681" s="29"/>
      <c r="F681" s="29"/>
      <c r="G681" s="29"/>
      <c r="H681" s="29"/>
      <c r="I681" s="29"/>
      <c r="J681" s="29"/>
      <c r="K681" s="29"/>
      <c r="L681" s="29"/>
    </row>
    <row r="682" spans="1:12" s="34" customFormat="1">
      <c r="A682" s="29"/>
      <c r="B682" s="29"/>
      <c r="C682" s="29"/>
      <c r="D682" s="29"/>
      <c r="E682" s="29"/>
      <c r="F682" s="29"/>
      <c r="G682" s="29"/>
      <c r="H682" s="29"/>
      <c r="I682" s="29"/>
      <c r="J682" s="29"/>
      <c r="K682" s="29"/>
      <c r="L682" s="29"/>
    </row>
    <row r="683" spans="1:12" s="34" customFormat="1">
      <c r="A683" s="29"/>
      <c r="B683" s="29"/>
      <c r="C683" s="29"/>
      <c r="D683" s="29"/>
      <c r="E683" s="29"/>
      <c r="F683" s="29"/>
      <c r="G683" s="29"/>
      <c r="H683" s="29"/>
      <c r="I683" s="29"/>
      <c r="J683" s="29"/>
      <c r="K683" s="29"/>
      <c r="L683" s="29"/>
    </row>
    <row r="684" spans="1:12" s="34" customFormat="1">
      <c r="A684" s="29"/>
      <c r="B684" s="29"/>
      <c r="C684" s="29"/>
      <c r="D684" s="29"/>
      <c r="E684" s="29"/>
      <c r="F684" s="29"/>
      <c r="G684" s="29"/>
      <c r="H684" s="29"/>
      <c r="I684" s="29"/>
      <c r="J684" s="29"/>
      <c r="K684" s="29"/>
      <c r="L684" s="29"/>
    </row>
    <row r="685" spans="1:12" s="34" customFormat="1">
      <c r="A685" s="29"/>
      <c r="B685" s="29"/>
      <c r="C685" s="29"/>
      <c r="D685" s="29"/>
      <c r="E685" s="29"/>
      <c r="F685" s="29"/>
      <c r="G685" s="29"/>
      <c r="H685" s="29"/>
      <c r="I685" s="29"/>
      <c r="J685" s="29"/>
      <c r="K685" s="29"/>
      <c r="L685" s="29"/>
    </row>
    <row r="686" spans="1:12" s="34" customFormat="1">
      <c r="A686" s="29"/>
      <c r="B686" s="29"/>
      <c r="C686" s="29"/>
      <c r="D686" s="29"/>
      <c r="E686" s="29"/>
      <c r="F686" s="29"/>
      <c r="G686" s="29"/>
      <c r="H686" s="29"/>
      <c r="I686" s="29"/>
      <c r="J686" s="29"/>
      <c r="K686" s="29"/>
      <c r="L686" s="29"/>
    </row>
    <row r="687" spans="1:12" s="34" customFormat="1">
      <c r="A687" s="29"/>
      <c r="B687" s="29"/>
      <c r="C687" s="29"/>
      <c r="D687" s="29"/>
      <c r="E687" s="29"/>
      <c r="F687" s="29"/>
      <c r="G687" s="29"/>
      <c r="H687" s="29"/>
      <c r="I687" s="29"/>
      <c r="J687" s="29"/>
      <c r="K687" s="29"/>
      <c r="L687" s="29"/>
    </row>
    <row r="688" spans="1:12" s="34" customFormat="1">
      <c r="A688" s="29"/>
      <c r="B688" s="29"/>
      <c r="C688" s="29"/>
      <c r="D688" s="29"/>
      <c r="E688" s="29"/>
      <c r="F688" s="29"/>
      <c r="G688" s="29"/>
      <c r="H688" s="29"/>
      <c r="I688" s="29"/>
      <c r="J688" s="29"/>
      <c r="K688" s="29"/>
      <c r="L688" s="29"/>
    </row>
    <row r="689" spans="1:12" s="34" customFormat="1">
      <c r="A689" s="29"/>
      <c r="B689" s="29"/>
      <c r="C689" s="29"/>
      <c r="D689" s="29"/>
      <c r="E689" s="29"/>
      <c r="F689" s="29"/>
      <c r="G689" s="29"/>
      <c r="H689" s="29"/>
      <c r="I689" s="29"/>
      <c r="J689" s="29"/>
      <c r="K689" s="29"/>
      <c r="L689" s="29"/>
    </row>
    <row r="690" spans="1:12" s="34" customFormat="1">
      <c r="A690" s="29"/>
      <c r="B690" s="29"/>
      <c r="C690" s="29"/>
      <c r="D690" s="29"/>
      <c r="E690" s="29"/>
      <c r="F690" s="29"/>
      <c r="G690" s="29"/>
      <c r="H690" s="29"/>
      <c r="I690" s="29"/>
      <c r="J690" s="29"/>
      <c r="K690" s="29"/>
      <c r="L690" s="29"/>
    </row>
    <row r="691" spans="1:12" s="34" customFormat="1">
      <c r="A691" s="29"/>
      <c r="B691" s="29"/>
      <c r="C691" s="29"/>
      <c r="D691" s="29"/>
      <c r="E691" s="29"/>
      <c r="F691" s="29"/>
      <c r="G691" s="29"/>
      <c r="H691" s="29"/>
      <c r="I691" s="29"/>
      <c r="J691" s="29"/>
      <c r="K691" s="29"/>
      <c r="L691" s="29"/>
    </row>
    <row r="692" spans="1:12" s="34" customFormat="1">
      <c r="A692" s="29"/>
      <c r="B692" s="29"/>
      <c r="C692" s="29"/>
      <c r="D692" s="29"/>
      <c r="E692" s="29"/>
      <c r="F692" s="29"/>
      <c r="G692" s="29"/>
      <c r="H692" s="29"/>
      <c r="I692" s="29"/>
      <c r="J692" s="29"/>
      <c r="K692" s="29"/>
      <c r="L692" s="29"/>
    </row>
    <row r="693" spans="1:12" s="34" customFormat="1">
      <c r="A693" s="29"/>
      <c r="B693" s="29"/>
      <c r="C693" s="29"/>
      <c r="D693" s="29"/>
      <c r="E693" s="29"/>
      <c r="F693" s="29"/>
      <c r="G693" s="29"/>
      <c r="H693" s="29"/>
      <c r="I693" s="29"/>
      <c r="J693" s="29"/>
      <c r="K693" s="29"/>
      <c r="L693" s="29"/>
    </row>
    <row r="694" spans="1:12" s="34" customFormat="1">
      <c r="A694" s="29"/>
      <c r="B694" s="29"/>
      <c r="C694" s="29"/>
      <c r="D694" s="29"/>
      <c r="E694" s="29"/>
      <c r="F694" s="29"/>
      <c r="G694" s="29"/>
      <c r="H694" s="29"/>
      <c r="I694" s="29"/>
      <c r="J694" s="29"/>
      <c r="K694" s="29"/>
      <c r="L694" s="29"/>
    </row>
    <row r="695" spans="1:12" s="34" customFormat="1">
      <c r="A695" s="29"/>
      <c r="B695" s="29"/>
      <c r="C695" s="29"/>
      <c r="D695" s="29"/>
      <c r="E695" s="29"/>
      <c r="F695" s="29"/>
      <c r="G695" s="29"/>
      <c r="H695" s="29"/>
      <c r="I695" s="29"/>
      <c r="J695" s="29"/>
      <c r="K695" s="29"/>
      <c r="L695" s="29"/>
    </row>
    <row r="696" spans="1:12" s="34" customFormat="1">
      <c r="A696" s="29"/>
      <c r="B696" s="29"/>
      <c r="C696" s="29"/>
      <c r="D696" s="29"/>
      <c r="E696" s="29"/>
      <c r="F696" s="29"/>
      <c r="G696" s="29"/>
      <c r="H696" s="29"/>
      <c r="I696" s="29"/>
      <c r="J696" s="29"/>
      <c r="K696" s="29"/>
      <c r="L696" s="29"/>
    </row>
    <row r="697" spans="1:12" s="34" customFormat="1">
      <c r="A697" s="29"/>
      <c r="B697" s="29"/>
      <c r="C697" s="29"/>
      <c r="D697" s="29"/>
      <c r="E697" s="29"/>
      <c r="F697" s="29"/>
      <c r="G697" s="29"/>
      <c r="H697" s="29"/>
      <c r="I697" s="29"/>
      <c r="J697" s="29"/>
      <c r="K697" s="29"/>
      <c r="L697" s="29"/>
    </row>
    <row r="698" spans="1:12" s="34" customFormat="1">
      <c r="A698" s="29"/>
      <c r="B698" s="29"/>
      <c r="C698" s="29"/>
      <c r="D698" s="29"/>
      <c r="E698" s="29"/>
      <c r="F698" s="29"/>
      <c r="G698" s="29"/>
      <c r="H698" s="29"/>
      <c r="I698" s="29"/>
      <c r="J698" s="29"/>
      <c r="K698" s="29"/>
      <c r="L698" s="29"/>
    </row>
    <row r="699" spans="1:12" s="34" customFormat="1">
      <c r="A699" s="29"/>
      <c r="B699" s="29"/>
      <c r="C699" s="29"/>
      <c r="D699" s="29"/>
      <c r="E699" s="29"/>
      <c r="F699" s="29"/>
      <c r="G699" s="29"/>
      <c r="H699" s="29"/>
      <c r="I699" s="29"/>
      <c r="J699" s="29"/>
      <c r="K699" s="29"/>
      <c r="L699" s="29"/>
    </row>
    <row r="700" spans="1:12" s="34" customFormat="1">
      <c r="A700" s="29"/>
      <c r="B700" s="29"/>
      <c r="C700" s="29"/>
      <c r="D700" s="29"/>
      <c r="E700" s="29"/>
      <c r="F700" s="29"/>
      <c r="G700" s="29"/>
      <c r="H700" s="29"/>
      <c r="I700" s="29"/>
      <c r="J700" s="29"/>
      <c r="K700" s="29"/>
      <c r="L700" s="29"/>
    </row>
    <row r="701" spans="1:12" s="34" customFormat="1">
      <c r="A701" s="29"/>
      <c r="B701" s="29"/>
      <c r="C701" s="29"/>
      <c r="D701" s="29"/>
      <c r="E701" s="29"/>
      <c r="F701" s="29"/>
      <c r="G701" s="29"/>
      <c r="H701" s="29"/>
      <c r="I701" s="29"/>
      <c r="J701" s="29"/>
      <c r="K701" s="29"/>
      <c r="L701" s="29"/>
    </row>
    <row r="702" spans="1:12" s="34" customFormat="1">
      <c r="A702" s="29"/>
      <c r="B702" s="29"/>
      <c r="C702" s="29"/>
      <c r="D702" s="29"/>
      <c r="E702" s="29"/>
      <c r="F702" s="29"/>
      <c r="G702" s="29"/>
      <c r="H702" s="29"/>
      <c r="I702" s="29"/>
      <c r="J702" s="29"/>
      <c r="K702" s="29"/>
      <c r="L702" s="29"/>
    </row>
    <row r="703" spans="1:12" s="34" customFormat="1">
      <c r="A703" s="29"/>
      <c r="B703" s="29"/>
      <c r="C703" s="29"/>
      <c r="D703" s="29"/>
      <c r="E703" s="29"/>
      <c r="F703" s="29"/>
      <c r="G703" s="29"/>
      <c r="H703" s="29"/>
      <c r="I703" s="29"/>
      <c r="J703" s="29"/>
      <c r="K703" s="29"/>
      <c r="L703" s="29"/>
    </row>
    <row r="704" spans="1:12" s="34" customFormat="1">
      <c r="A704" s="29"/>
      <c r="B704" s="29"/>
      <c r="C704" s="29"/>
      <c r="D704" s="29"/>
      <c r="E704" s="29"/>
      <c r="F704" s="29"/>
      <c r="G704" s="29"/>
      <c r="H704" s="29"/>
      <c r="I704" s="29"/>
      <c r="J704" s="29"/>
      <c r="K704" s="29"/>
      <c r="L704" s="29"/>
    </row>
    <row r="705" spans="1:12" s="34" customFormat="1">
      <c r="A705" s="29"/>
      <c r="B705" s="29"/>
      <c r="C705" s="29"/>
      <c r="D705" s="29"/>
      <c r="E705" s="29"/>
      <c r="F705" s="29"/>
      <c r="G705" s="29"/>
      <c r="H705" s="29"/>
      <c r="I705" s="29"/>
      <c r="J705" s="29"/>
      <c r="K705" s="29"/>
      <c r="L705" s="29"/>
    </row>
    <row r="706" spans="1:12" s="34" customFormat="1">
      <c r="A706" s="29"/>
      <c r="B706" s="29"/>
      <c r="C706" s="29"/>
      <c r="D706" s="29"/>
      <c r="E706" s="29"/>
      <c r="F706" s="29"/>
      <c r="G706" s="29"/>
      <c r="H706" s="29"/>
      <c r="I706" s="29"/>
      <c r="J706" s="29"/>
      <c r="K706" s="29"/>
      <c r="L706" s="29"/>
    </row>
    <row r="707" spans="1:12" s="34" customFormat="1">
      <c r="A707" s="29"/>
      <c r="B707" s="29"/>
      <c r="C707" s="29"/>
      <c r="D707" s="29"/>
      <c r="E707" s="29"/>
      <c r="F707" s="29"/>
      <c r="G707" s="29"/>
      <c r="H707" s="29"/>
      <c r="I707" s="29"/>
      <c r="J707" s="29"/>
      <c r="K707" s="29"/>
      <c r="L707" s="29"/>
    </row>
    <row r="708" spans="1:12" s="34" customFormat="1">
      <c r="A708" s="29"/>
      <c r="B708" s="29"/>
      <c r="C708" s="29"/>
      <c r="D708" s="29"/>
      <c r="E708" s="29"/>
      <c r="F708" s="29"/>
      <c r="G708" s="29"/>
      <c r="H708" s="29"/>
      <c r="I708" s="29"/>
      <c r="J708" s="29"/>
      <c r="K708" s="29"/>
      <c r="L708" s="29"/>
    </row>
    <row r="709" spans="1:12" s="34" customFormat="1">
      <c r="A709" s="29"/>
      <c r="B709" s="29"/>
      <c r="C709" s="29"/>
      <c r="D709" s="29"/>
      <c r="E709" s="29"/>
      <c r="F709" s="29"/>
      <c r="G709" s="29"/>
      <c r="H709" s="29"/>
      <c r="I709" s="29"/>
      <c r="J709" s="29"/>
      <c r="K709" s="29"/>
      <c r="L709" s="29"/>
    </row>
    <row r="710" spans="1:12" s="34" customFormat="1">
      <c r="A710" s="29"/>
      <c r="B710" s="29"/>
      <c r="C710" s="29"/>
      <c r="D710" s="29"/>
      <c r="E710" s="29"/>
      <c r="F710" s="29"/>
      <c r="G710" s="29"/>
      <c r="H710" s="29"/>
      <c r="I710" s="29"/>
      <c r="J710" s="29"/>
      <c r="K710" s="29"/>
      <c r="L710" s="29"/>
    </row>
    <row r="711" spans="1:12" s="34" customFormat="1">
      <c r="A711" s="29"/>
      <c r="B711" s="29"/>
      <c r="C711" s="29"/>
      <c r="D711" s="29"/>
      <c r="E711" s="29"/>
      <c r="F711" s="29"/>
      <c r="G711" s="29"/>
      <c r="H711" s="29"/>
      <c r="I711" s="29"/>
      <c r="J711" s="29"/>
      <c r="K711" s="29"/>
      <c r="L711" s="29"/>
    </row>
    <row r="712" spans="1:12" s="34" customFormat="1">
      <c r="A712" s="29"/>
      <c r="B712" s="29"/>
      <c r="C712" s="29"/>
      <c r="D712" s="29"/>
      <c r="E712" s="29"/>
      <c r="F712" s="29"/>
      <c r="G712" s="29"/>
      <c r="H712" s="29"/>
      <c r="I712" s="29"/>
      <c r="J712" s="29"/>
      <c r="K712" s="29"/>
      <c r="L712" s="29"/>
    </row>
    <row r="713" spans="1:12" s="34" customFormat="1">
      <c r="A713" s="29"/>
      <c r="B713" s="29"/>
      <c r="C713" s="29"/>
      <c r="D713" s="29"/>
      <c r="E713" s="29"/>
      <c r="F713" s="29"/>
      <c r="G713" s="29"/>
      <c r="H713" s="29"/>
      <c r="I713" s="29"/>
      <c r="J713" s="29"/>
      <c r="K713" s="29"/>
      <c r="L713" s="29"/>
    </row>
    <row r="714" spans="1:12" s="34" customFormat="1">
      <c r="A714" s="29"/>
      <c r="B714" s="29"/>
      <c r="C714" s="29"/>
      <c r="D714" s="29"/>
      <c r="E714" s="29"/>
      <c r="F714" s="29"/>
      <c r="G714" s="29"/>
      <c r="H714" s="29"/>
      <c r="I714" s="29"/>
      <c r="J714" s="29"/>
      <c r="K714" s="29"/>
      <c r="L714" s="29"/>
    </row>
    <row r="715" spans="1:12" s="34" customFormat="1">
      <c r="A715" s="29"/>
      <c r="B715" s="29"/>
      <c r="C715" s="29"/>
      <c r="D715" s="29"/>
      <c r="E715" s="29"/>
      <c r="F715" s="29"/>
      <c r="G715" s="29"/>
      <c r="H715" s="29"/>
      <c r="I715" s="29"/>
      <c r="J715" s="29"/>
      <c r="K715" s="29"/>
      <c r="L715" s="29"/>
    </row>
    <row r="716" spans="1:12" s="34" customFormat="1">
      <c r="A716" s="29"/>
      <c r="B716" s="29"/>
      <c r="C716" s="29"/>
      <c r="D716" s="29"/>
      <c r="E716" s="29"/>
      <c r="F716" s="29"/>
      <c r="G716" s="29"/>
      <c r="H716" s="29"/>
      <c r="I716" s="29"/>
      <c r="J716" s="29"/>
      <c r="K716" s="29"/>
      <c r="L716" s="29"/>
    </row>
    <row r="717" spans="1:12" s="34" customFormat="1">
      <c r="A717" s="29"/>
      <c r="B717" s="29"/>
      <c r="C717" s="29"/>
      <c r="D717" s="29"/>
      <c r="E717" s="29"/>
      <c r="F717" s="29"/>
      <c r="G717" s="29"/>
      <c r="H717" s="29"/>
      <c r="I717" s="29"/>
      <c r="J717" s="29"/>
      <c r="K717" s="29"/>
      <c r="L717" s="29"/>
    </row>
    <row r="718" spans="1:12" s="34" customFormat="1">
      <c r="A718" s="29"/>
      <c r="B718" s="29"/>
      <c r="C718" s="29"/>
      <c r="D718" s="29"/>
      <c r="E718" s="29"/>
      <c r="F718" s="29"/>
      <c r="G718" s="29"/>
      <c r="H718" s="29"/>
      <c r="I718" s="29"/>
      <c r="J718" s="29"/>
      <c r="K718" s="29"/>
      <c r="L718" s="29"/>
    </row>
    <row r="719" spans="1:12" s="34" customFormat="1">
      <c r="A719" s="29"/>
      <c r="B719" s="29"/>
      <c r="C719" s="29"/>
      <c r="D719" s="29"/>
      <c r="E719" s="29"/>
      <c r="F719" s="29"/>
      <c r="G719" s="29"/>
      <c r="H719" s="29"/>
      <c r="I719" s="29"/>
      <c r="J719" s="29"/>
      <c r="K719" s="29"/>
      <c r="L719" s="29"/>
    </row>
    <row r="720" spans="1:12" s="34" customFormat="1">
      <c r="A720" s="29"/>
      <c r="B720" s="29"/>
      <c r="C720" s="29"/>
      <c r="D720" s="29"/>
      <c r="E720" s="29"/>
      <c r="F720" s="29"/>
      <c r="G720" s="29"/>
      <c r="H720" s="29"/>
      <c r="I720" s="29"/>
      <c r="J720" s="29"/>
      <c r="K720" s="29"/>
      <c r="L720" s="29"/>
    </row>
    <row r="721" spans="1:12" s="34" customFormat="1">
      <c r="A721" s="29"/>
      <c r="B721" s="29"/>
      <c r="C721" s="29"/>
      <c r="D721" s="29"/>
      <c r="E721" s="29"/>
      <c r="F721" s="29"/>
      <c r="G721" s="29"/>
      <c r="H721" s="29"/>
      <c r="I721" s="29"/>
      <c r="J721" s="29"/>
      <c r="K721" s="29"/>
      <c r="L721" s="29"/>
    </row>
    <row r="722" spans="1:12" s="34" customFormat="1">
      <c r="A722" s="29"/>
      <c r="B722" s="29"/>
      <c r="C722" s="29"/>
      <c r="D722" s="29"/>
      <c r="E722" s="29"/>
      <c r="F722" s="29"/>
      <c r="G722" s="29"/>
      <c r="H722" s="29"/>
      <c r="I722" s="29"/>
      <c r="J722" s="29"/>
      <c r="K722" s="29"/>
      <c r="L722" s="29"/>
    </row>
    <row r="723" spans="1:12" s="34" customFormat="1">
      <c r="A723" s="29"/>
      <c r="B723" s="29"/>
      <c r="C723" s="29"/>
      <c r="D723" s="29"/>
      <c r="E723" s="29"/>
      <c r="F723" s="29"/>
      <c r="G723" s="29"/>
      <c r="H723" s="29"/>
      <c r="I723" s="29"/>
      <c r="J723" s="29"/>
      <c r="K723" s="29"/>
      <c r="L723" s="29"/>
    </row>
    <row r="724" spans="1:12" s="34" customFormat="1">
      <c r="A724" s="29"/>
      <c r="B724" s="29"/>
      <c r="C724" s="29"/>
      <c r="D724" s="29"/>
      <c r="E724" s="29"/>
      <c r="F724" s="29"/>
      <c r="G724" s="29"/>
      <c r="H724" s="29"/>
      <c r="I724" s="29"/>
      <c r="J724" s="29"/>
      <c r="K724" s="29"/>
      <c r="L724" s="29"/>
    </row>
    <row r="725" spans="1:12" s="34" customFormat="1">
      <c r="A725" s="29"/>
      <c r="B725" s="29"/>
      <c r="C725" s="29"/>
      <c r="D725" s="29"/>
      <c r="E725" s="29"/>
      <c r="F725" s="29"/>
      <c r="G725" s="29"/>
      <c r="H725" s="29"/>
      <c r="I725" s="29"/>
      <c r="J725" s="29"/>
      <c r="K725" s="29"/>
      <c r="L725" s="29"/>
    </row>
    <row r="726" spans="1:12" s="34" customFormat="1">
      <c r="A726" s="29"/>
      <c r="B726" s="29"/>
      <c r="C726" s="29"/>
      <c r="D726" s="29"/>
      <c r="E726" s="29"/>
      <c r="F726" s="29"/>
      <c r="G726" s="29"/>
      <c r="H726" s="29"/>
      <c r="I726" s="29"/>
      <c r="J726" s="29"/>
      <c r="K726" s="29"/>
      <c r="L726" s="29"/>
    </row>
    <row r="727" spans="1:12" s="34" customFormat="1">
      <c r="A727" s="29"/>
      <c r="B727" s="29"/>
      <c r="C727" s="29"/>
      <c r="D727" s="29"/>
      <c r="E727" s="29"/>
      <c r="F727" s="29"/>
      <c r="G727" s="29"/>
      <c r="H727" s="29"/>
      <c r="I727" s="29"/>
      <c r="J727" s="29"/>
      <c r="K727" s="29"/>
      <c r="L727" s="29"/>
    </row>
    <row r="728" spans="1:12" s="34" customFormat="1">
      <c r="A728" s="29"/>
      <c r="B728" s="29"/>
      <c r="C728" s="29"/>
      <c r="D728" s="29"/>
      <c r="E728" s="29"/>
      <c r="F728" s="29"/>
      <c r="G728" s="29"/>
      <c r="H728" s="29"/>
      <c r="I728" s="29"/>
      <c r="J728" s="29"/>
      <c r="K728" s="29"/>
      <c r="L728" s="29"/>
    </row>
    <row r="729" spans="1:12" s="34" customFormat="1">
      <c r="A729" s="29"/>
      <c r="B729" s="29"/>
      <c r="C729" s="29"/>
      <c r="D729" s="29"/>
      <c r="E729" s="29"/>
      <c r="F729" s="29"/>
      <c r="G729" s="29"/>
      <c r="H729" s="29"/>
      <c r="I729" s="29"/>
      <c r="J729" s="29"/>
      <c r="K729" s="29"/>
      <c r="L729" s="29"/>
    </row>
    <row r="730" spans="1:12" s="34" customFormat="1">
      <c r="A730" s="29"/>
      <c r="B730" s="29"/>
      <c r="C730" s="29"/>
      <c r="D730" s="29"/>
      <c r="E730" s="29"/>
      <c r="F730" s="29"/>
      <c r="G730" s="29"/>
      <c r="H730" s="29"/>
      <c r="I730" s="29"/>
      <c r="J730" s="29"/>
      <c r="K730" s="29"/>
      <c r="L730" s="29"/>
    </row>
    <row r="731" spans="1:12" s="34" customFormat="1">
      <c r="A731" s="29"/>
      <c r="B731" s="29"/>
      <c r="C731" s="29"/>
      <c r="D731" s="29"/>
      <c r="E731" s="29"/>
      <c r="F731" s="29"/>
      <c r="G731" s="29"/>
      <c r="H731" s="29"/>
      <c r="I731" s="29"/>
      <c r="J731" s="29"/>
      <c r="K731" s="29"/>
      <c r="L731" s="29"/>
    </row>
    <row r="732" spans="1:12" s="34" customFormat="1">
      <c r="A732" s="29"/>
      <c r="B732" s="29"/>
      <c r="C732" s="29"/>
      <c r="D732" s="29"/>
      <c r="E732" s="29"/>
      <c r="F732" s="29"/>
      <c r="G732" s="29"/>
      <c r="H732" s="29"/>
      <c r="I732" s="29"/>
      <c r="J732" s="29"/>
      <c r="K732" s="29"/>
      <c r="L732" s="29"/>
    </row>
    <row r="733" spans="1:12" s="34" customFormat="1">
      <c r="A733" s="29"/>
      <c r="B733" s="29"/>
      <c r="C733" s="29"/>
      <c r="D733" s="29"/>
      <c r="E733" s="29"/>
      <c r="F733" s="29"/>
      <c r="G733" s="29"/>
      <c r="H733" s="29"/>
      <c r="I733" s="29"/>
      <c r="J733" s="29"/>
      <c r="K733" s="29"/>
      <c r="L733" s="29"/>
    </row>
    <row r="734" spans="1:12" s="34" customFormat="1">
      <c r="A734" s="29"/>
      <c r="B734" s="29"/>
      <c r="C734" s="29"/>
      <c r="D734" s="29"/>
      <c r="E734" s="29"/>
      <c r="F734" s="29"/>
      <c r="G734" s="29"/>
      <c r="H734" s="29"/>
      <c r="I734" s="29"/>
      <c r="J734" s="29"/>
      <c r="K734" s="29"/>
      <c r="L734" s="29"/>
    </row>
    <row r="735" spans="1:12" s="34" customFormat="1">
      <c r="A735" s="29"/>
      <c r="B735" s="29"/>
      <c r="C735" s="29"/>
      <c r="D735" s="29"/>
      <c r="E735" s="29"/>
      <c r="F735" s="29"/>
      <c r="G735" s="29"/>
      <c r="H735" s="29"/>
      <c r="I735" s="29"/>
      <c r="J735" s="29"/>
      <c r="K735" s="29"/>
      <c r="L735" s="29"/>
    </row>
    <row r="736" spans="1:12" s="34" customFormat="1">
      <c r="A736" s="29"/>
      <c r="B736" s="29"/>
      <c r="C736" s="29"/>
      <c r="D736" s="29"/>
      <c r="E736" s="29"/>
      <c r="F736" s="29"/>
      <c r="G736" s="29"/>
      <c r="H736" s="29"/>
      <c r="I736" s="29"/>
      <c r="J736" s="29"/>
      <c r="K736" s="29"/>
      <c r="L736" s="29"/>
    </row>
    <row r="737" spans="1:12" s="34" customFormat="1">
      <c r="A737" s="29"/>
      <c r="B737" s="29"/>
      <c r="C737" s="29"/>
      <c r="D737" s="29"/>
      <c r="E737" s="29"/>
      <c r="F737" s="29"/>
      <c r="G737" s="29"/>
      <c r="H737" s="29"/>
      <c r="I737" s="29"/>
      <c r="J737" s="29"/>
      <c r="K737" s="29"/>
      <c r="L737" s="29"/>
    </row>
    <row r="738" spans="1:12" s="34" customFormat="1">
      <c r="A738" s="29"/>
      <c r="B738" s="29"/>
      <c r="C738" s="29"/>
      <c r="D738" s="29"/>
      <c r="E738" s="29"/>
      <c r="F738" s="29"/>
      <c r="G738" s="29"/>
      <c r="H738" s="29"/>
      <c r="I738" s="29"/>
      <c r="J738" s="29"/>
      <c r="K738" s="29"/>
      <c r="L738" s="29"/>
    </row>
    <row r="739" spans="1:12" s="34" customFormat="1">
      <c r="A739" s="29"/>
      <c r="B739" s="29"/>
      <c r="C739" s="29"/>
      <c r="D739" s="29"/>
      <c r="E739" s="29"/>
      <c r="F739" s="29"/>
      <c r="G739" s="29"/>
      <c r="H739" s="29"/>
      <c r="I739" s="29"/>
      <c r="J739" s="29"/>
      <c r="K739" s="29"/>
      <c r="L739" s="29"/>
    </row>
    <row r="740" spans="1:12" s="34" customFormat="1">
      <c r="A740" s="29"/>
      <c r="B740" s="29"/>
      <c r="C740" s="29"/>
      <c r="D740" s="29"/>
      <c r="E740" s="29"/>
      <c r="F740" s="29"/>
      <c r="G740" s="29"/>
      <c r="H740" s="29"/>
      <c r="I740" s="29"/>
      <c r="J740" s="29"/>
      <c r="K740" s="29"/>
      <c r="L740" s="29"/>
    </row>
    <row r="741" spans="1:12" s="34" customFormat="1">
      <c r="A741" s="29"/>
      <c r="B741" s="29"/>
      <c r="C741" s="29"/>
      <c r="D741" s="29"/>
      <c r="E741" s="29"/>
      <c r="F741" s="29"/>
      <c r="G741" s="29"/>
      <c r="H741" s="29"/>
      <c r="I741" s="29"/>
      <c r="J741" s="29"/>
      <c r="K741" s="29"/>
      <c r="L741" s="29"/>
    </row>
    <row r="742" spans="1:12" s="34" customFormat="1">
      <c r="A742" s="29"/>
      <c r="B742" s="29"/>
      <c r="C742" s="29"/>
      <c r="D742" s="29"/>
      <c r="E742" s="29"/>
      <c r="F742" s="29"/>
      <c r="G742" s="29"/>
      <c r="H742" s="29"/>
      <c r="I742" s="29"/>
      <c r="J742" s="29"/>
      <c r="K742" s="29"/>
      <c r="L742" s="29"/>
    </row>
    <row r="743" spans="1:12" s="34" customFormat="1">
      <c r="A743" s="29"/>
      <c r="B743" s="29"/>
      <c r="C743" s="29"/>
      <c r="D743" s="29"/>
      <c r="E743" s="29"/>
      <c r="F743" s="29"/>
      <c r="G743" s="29"/>
      <c r="H743" s="29"/>
      <c r="I743" s="29"/>
      <c r="J743" s="29"/>
      <c r="K743" s="29"/>
      <c r="L743" s="29"/>
    </row>
    <row r="744" spans="1:12" s="34" customFormat="1">
      <c r="A744" s="29"/>
      <c r="B744" s="29"/>
      <c r="C744" s="29"/>
      <c r="D744" s="29"/>
      <c r="E744" s="29"/>
      <c r="F744" s="29"/>
      <c r="G744" s="29"/>
      <c r="H744" s="29"/>
      <c r="I744" s="29"/>
      <c r="J744" s="29"/>
      <c r="K744" s="29"/>
      <c r="L744" s="29"/>
    </row>
    <row r="745" spans="1:12" s="34" customFormat="1">
      <c r="A745" s="29"/>
      <c r="B745" s="29"/>
      <c r="C745" s="29"/>
      <c r="D745" s="29"/>
      <c r="E745" s="29"/>
      <c r="F745" s="29"/>
      <c r="G745" s="29"/>
      <c r="H745" s="29"/>
      <c r="I745" s="29"/>
      <c r="J745" s="29"/>
      <c r="K745" s="29"/>
      <c r="L745" s="29"/>
    </row>
    <row r="746" spans="1:12" s="34" customFormat="1">
      <c r="A746" s="29"/>
      <c r="B746" s="29"/>
      <c r="C746" s="29"/>
      <c r="D746" s="29"/>
      <c r="E746" s="29"/>
      <c r="F746" s="29"/>
      <c r="G746" s="29"/>
      <c r="H746" s="29"/>
      <c r="I746" s="29"/>
      <c r="J746" s="29"/>
      <c r="K746" s="29"/>
      <c r="L746" s="29"/>
    </row>
    <row r="747" spans="1:12" s="34" customFormat="1">
      <c r="A747" s="29"/>
      <c r="B747" s="29"/>
      <c r="C747" s="29"/>
      <c r="D747" s="29"/>
      <c r="E747" s="29"/>
      <c r="F747" s="29"/>
      <c r="G747" s="29"/>
      <c r="H747" s="29"/>
      <c r="I747" s="29"/>
      <c r="J747" s="29"/>
      <c r="K747" s="29"/>
      <c r="L747" s="29"/>
    </row>
    <row r="748" spans="1:12" s="34" customFormat="1">
      <c r="A748" s="29"/>
      <c r="B748" s="29"/>
      <c r="C748" s="29"/>
      <c r="D748" s="29"/>
      <c r="E748" s="29"/>
      <c r="F748" s="29"/>
      <c r="G748" s="29"/>
      <c r="H748" s="29"/>
      <c r="I748" s="29"/>
      <c r="J748" s="29"/>
      <c r="K748" s="29"/>
      <c r="L748" s="29"/>
    </row>
    <row r="749" spans="1:12" s="34" customFormat="1">
      <c r="A749" s="29"/>
      <c r="B749" s="29"/>
      <c r="C749" s="29"/>
      <c r="D749" s="29"/>
      <c r="E749" s="29"/>
      <c r="F749" s="29"/>
      <c r="G749" s="29"/>
      <c r="H749" s="29"/>
      <c r="I749" s="29"/>
      <c r="J749" s="29"/>
      <c r="K749" s="29"/>
      <c r="L749" s="29"/>
    </row>
    <row r="750" spans="1:12" s="34" customFormat="1">
      <c r="A750" s="29"/>
      <c r="B750" s="29"/>
      <c r="C750" s="29"/>
      <c r="D750" s="29"/>
      <c r="E750" s="29"/>
      <c r="F750" s="29"/>
      <c r="G750" s="29"/>
      <c r="H750" s="29"/>
      <c r="I750" s="29"/>
      <c r="J750" s="29"/>
      <c r="K750" s="29"/>
      <c r="L750" s="29"/>
    </row>
    <row r="751" spans="1:12" s="34" customFormat="1">
      <c r="A751" s="29"/>
      <c r="B751" s="29"/>
      <c r="C751" s="29"/>
      <c r="D751" s="29"/>
      <c r="E751" s="29"/>
      <c r="F751" s="29"/>
      <c r="G751" s="29"/>
      <c r="H751" s="29"/>
      <c r="I751" s="29"/>
      <c r="J751" s="29"/>
      <c r="K751" s="29"/>
      <c r="L751" s="29"/>
    </row>
    <row r="752" spans="1:12" s="34" customFormat="1">
      <c r="A752" s="29"/>
      <c r="B752" s="29"/>
      <c r="C752" s="29"/>
      <c r="D752" s="29"/>
      <c r="E752" s="29"/>
      <c r="F752" s="29"/>
      <c r="G752" s="29"/>
      <c r="H752" s="29"/>
      <c r="I752" s="29"/>
      <c r="J752" s="29"/>
      <c r="K752" s="29"/>
      <c r="L752" s="29"/>
    </row>
    <row r="753" spans="1:12" s="34" customFormat="1">
      <c r="A753" s="29"/>
      <c r="B753" s="29"/>
      <c r="C753" s="29"/>
      <c r="D753" s="29"/>
      <c r="E753" s="29"/>
      <c r="F753" s="29"/>
      <c r="G753" s="29"/>
      <c r="H753" s="29"/>
      <c r="I753" s="29"/>
      <c r="J753" s="29"/>
      <c r="K753" s="29"/>
      <c r="L753" s="29"/>
    </row>
    <row r="754" spans="1:12" s="34" customFormat="1">
      <c r="A754" s="29"/>
      <c r="B754" s="29"/>
      <c r="C754" s="29"/>
      <c r="D754" s="29"/>
      <c r="E754" s="29"/>
      <c r="F754" s="29"/>
      <c r="G754" s="29"/>
      <c r="H754" s="29"/>
      <c r="I754" s="29"/>
      <c r="J754" s="29"/>
      <c r="K754" s="29"/>
      <c r="L754" s="29"/>
    </row>
    <row r="755" spans="1:12" s="34" customFormat="1">
      <c r="A755" s="29"/>
      <c r="B755" s="29"/>
      <c r="C755" s="29"/>
      <c r="D755" s="29"/>
      <c r="E755" s="29"/>
      <c r="F755" s="29"/>
      <c r="G755" s="29"/>
      <c r="H755" s="29"/>
      <c r="I755" s="29"/>
      <c r="J755" s="29"/>
      <c r="K755" s="29"/>
      <c r="L755" s="29"/>
    </row>
    <row r="756" spans="1:12" s="34" customFormat="1">
      <c r="A756" s="29"/>
      <c r="B756" s="29"/>
      <c r="C756" s="29"/>
      <c r="D756" s="29"/>
      <c r="E756" s="29"/>
      <c r="F756" s="29"/>
      <c r="G756" s="29"/>
      <c r="H756" s="29"/>
      <c r="I756" s="29"/>
      <c r="J756" s="29"/>
      <c r="K756" s="29"/>
      <c r="L756" s="29"/>
    </row>
    <row r="757" spans="1:12" s="34" customFormat="1">
      <c r="A757" s="29"/>
      <c r="B757" s="29"/>
      <c r="C757" s="29"/>
      <c r="D757" s="29"/>
      <c r="E757" s="29"/>
      <c r="F757" s="29"/>
      <c r="G757" s="29"/>
      <c r="H757" s="29"/>
      <c r="I757" s="29"/>
      <c r="J757" s="29"/>
      <c r="K757" s="29"/>
      <c r="L757" s="29"/>
    </row>
    <row r="758" spans="1:12" s="34" customFormat="1">
      <c r="A758" s="29"/>
      <c r="B758" s="29"/>
      <c r="C758" s="29"/>
      <c r="D758" s="29"/>
      <c r="E758" s="29"/>
      <c r="F758" s="29"/>
      <c r="G758" s="29"/>
      <c r="H758" s="29"/>
      <c r="I758" s="29"/>
      <c r="J758" s="29"/>
      <c r="K758" s="29"/>
      <c r="L758" s="29"/>
    </row>
    <row r="759" spans="1:12" s="34" customFormat="1">
      <c r="A759" s="29"/>
      <c r="B759" s="29"/>
      <c r="C759" s="29"/>
      <c r="D759" s="29"/>
      <c r="E759" s="29"/>
      <c r="F759" s="29"/>
      <c r="G759" s="29"/>
      <c r="H759" s="29"/>
      <c r="I759" s="29"/>
      <c r="J759" s="29"/>
      <c r="K759" s="29"/>
      <c r="L759" s="29"/>
    </row>
    <row r="760" spans="1:12" s="34" customFormat="1">
      <c r="A760" s="29"/>
      <c r="B760" s="29"/>
      <c r="C760" s="29"/>
      <c r="D760" s="29"/>
      <c r="E760" s="29"/>
      <c r="F760" s="29"/>
      <c r="G760" s="29"/>
      <c r="H760" s="29"/>
      <c r="I760" s="29"/>
      <c r="J760" s="29"/>
      <c r="K760" s="29"/>
      <c r="L760" s="29"/>
    </row>
    <row r="761" spans="1:12" s="34" customFormat="1">
      <c r="A761" s="29"/>
      <c r="B761" s="29"/>
      <c r="C761" s="29"/>
      <c r="D761" s="29"/>
      <c r="E761" s="29"/>
      <c r="F761" s="29"/>
      <c r="G761" s="29"/>
      <c r="H761" s="29"/>
      <c r="I761" s="29"/>
      <c r="J761" s="29"/>
      <c r="K761" s="29"/>
      <c r="L761" s="29"/>
    </row>
    <row r="762" spans="1:12" s="34" customFormat="1">
      <c r="A762" s="29"/>
      <c r="B762" s="29"/>
      <c r="C762" s="29"/>
      <c r="D762" s="29"/>
      <c r="E762" s="29"/>
      <c r="F762" s="29"/>
      <c r="G762" s="29"/>
      <c r="H762" s="29"/>
      <c r="I762" s="29"/>
      <c r="J762" s="29"/>
      <c r="K762" s="29"/>
      <c r="L762" s="29"/>
    </row>
    <row r="763" spans="1:12" s="34" customFormat="1">
      <c r="A763" s="29"/>
      <c r="B763" s="29"/>
      <c r="C763" s="29"/>
      <c r="D763" s="29"/>
      <c r="E763" s="29"/>
      <c r="F763" s="29"/>
      <c r="G763" s="29"/>
      <c r="H763" s="29"/>
      <c r="I763" s="29"/>
      <c r="J763" s="29"/>
      <c r="K763" s="29"/>
      <c r="L763" s="29"/>
    </row>
    <row r="764" spans="1:12" s="34" customFormat="1">
      <c r="A764" s="29"/>
      <c r="B764" s="29"/>
      <c r="C764" s="29"/>
      <c r="D764" s="29"/>
      <c r="E764" s="29"/>
      <c r="F764" s="29"/>
      <c r="G764" s="29"/>
      <c r="H764" s="29"/>
      <c r="I764" s="29"/>
      <c r="J764" s="29"/>
      <c r="K764" s="29"/>
      <c r="L764" s="29"/>
    </row>
    <row r="765" spans="1:12" s="34" customFormat="1">
      <c r="A765" s="29"/>
      <c r="B765" s="29"/>
      <c r="C765" s="29"/>
      <c r="D765" s="29"/>
      <c r="E765" s="29"/>
      <c r="F765" s="29"/>
      <c r="G765" s="29"/>
      <c r="H765" s="29"/>
      <c r="I765" s="29"/>
      <c r="J765" s="29"/>
      <c r="K765" s="29"/>
      <c r="L765" s="29"/>
    </row>
    <row r="766" spans="1:12" s="34" customFormat="1">
      <c r="A766" s="29"/>
      <c r="B766" s="29"/>
      <c r="C766" s="29"/>
      <c r="D766" s="29"/>
      <c r="E766" s="29"/>
      <c r="F766" s="29"/>
      <c r="G766" s="29"/>
      <c r="H766" s="29"/>
      <c r="I766" s="29"/>
      <c r="J766" s="29"/>
      <c r="K766" s="29"/>
      <c r="L766" s="29"/>
    </row>
    <row r="767" spans="1:12" s="34" customFormat="1">
      <c r="A767" s="29"/>
      <c r="B767" s="29"/>
      <c r="C767" s="29"/>
      <c r="D767" s="29"/>
      <c r="E767" s="29"/>
      <c r="F767" s="29"/>
      <c r="G767" s="29"/>
      <c r="H767" s="29"/>
      <c r="I767" s="29"/>
      <c r="J767" s="29"/>
      <c r="K767" s="29"/>
      <c r="L767" s="29"/>
    </row>
    <row r="768" spans="1:12" s="34" customFormat="1">
      <c r="A768" s="29"/>
      <c r="B768" s="29"/>
      <c r="C768" s="29"/>
      <c r="D768" s="29"/>
      <c r="E768" s="29"/>
      <c r="F768" s="29"/>
      <c r="G768" s="29"/>
      <c r="H768" s="29"/>
      <c r="I768" s="29"/>
      <c r="J768" s="29"/>
      <c r="K768" s="29"/>
      <c r="L768" s="29"/>
    </row>
    <row r="769" spans="1:12" s="34" customFormat="1">
      <c r="A769" s="29"/>
      <c r="B769" s="29"/>
      <c r="C769" s="29"/>
      <c r="D769" s="29"/>
      <c r="E769" s="29"/>
      <c r="F769" s="29"/>
      <c r="G769" s="29"/>
      <c r="H769" s="29"/>
      <c r="I769" s="29"/>
      <c r="J769" s="29"/>
      <c r="K769" s="29"/>
      <c r="L769" s="29"/>
    </row>
    <row r="770" spans="1:12" s="34" customFormat="1">
      <c r="A770" s="29"/>
      <c r="B770" s="29"/>
      <c r="C770" s="29"/>
      <c r="D770" s="29"/>
      <c r="E770" s="29"/>
      <c r="F770" s="29"/>
      <c r="G770" s="29"/>
      <c r="H770" s="29"/>
      <c r="I770" s="29"/>
      <c r="J770" s="29"/>
      <c r="K770" s="29"/>
      <c r="L770" s="29"/>
    </row>
    <row r="771" spans="1:12" s="34" customFormat="1">
      <c r="A771" s="29"/>
      <c r="B771" s="29"/>
      <c r="C771" s="29"/>
      <c r="D771" s="29"/>
      <c r="E771" s="29"/>
      <c r="F771" s="29"/>
      <c r="G771" s="29"/>
      <c r="H771" s="29"/>
      <c r="I771" s="29"/>
      <c r="J771" s="29"/>
      <c r="K771" s="29"/>
      <c r="L771" s="29"/>
    </row>
    <row r="772" spans="1:12" s="34" customFormat="1">
      <c r="A772" s="29"/>
      <c r="B772" s="29"/>
      <c r="C772" s="29"/>
      <c r="D772" s="29"/>
      <c r="E772" s="29"/>
      <c r="F772" s="29"/>
      <c r="G772" s="29"/>
      <c r="H772" s="29"/>
      <c r="I772" s="29"/>
      <c r="J772" s="29"/>
      <c r="K772" s="29"/>
      <c r="L772" s="29"/>
    </row>
    <row r="773" spans="1:12" s="34" customFormat="1">
      <c r="A773" s="29"/>
      <c r="B773" s="29"/>
      <c r="C773" s="29"/>
      <c r="D773" s="29"/>
      <c r="E773" s="29"/>
      <c r="F773" s="29"/>
      <c r="G773" s="29"/>
      <c r="H773" s="29"/>
      <c r="I773" s="29"/>
      <c r="J773" s="29"/>
      <c r="K773" s="29"/>
      <c r="L773" s="29"/>
    </row>
    <row r="774" spans="1:12" s="34" customFormat="1">
      <c r="A774" s="29"/>
      <c r="B774" s="29"/>
      <c r="C774" s="29"/>
      <c r="D774" s="29"/>
      <c r="E774" s="29"/>
      <c r="F774" s="29"/>
      <c r="G774" s="29"/>
      <c r="H774" s="29"/>
      <c r="I774" s="29"/>
      <c r="J774" s="29"/>
      <c r="K774" s="29"/>
      <c r="L774" s="29"/>
    </row>
    <row r="775" spans="1:12" s="34" customFormat="1">
      <c r="A775" s="29"/>
      <c r="B775" s="29"/>
      <c r="C775" s="29"/>
      <c r="D775" s="29"/>
      <c r="E775" s="29"/>
      <c r="F775" s="29"/>
      <c r="G775" s="29"/>
      <c r="H775" s="29"/>
      <c r="I775" s="29"/>
      <c r="J775" s="29"/>
      <c r="K775" s="29"/>
      <c r="L775" s="29"/>
    </row>
    <row r="776" spans="1:12" s="34" customFormat="1">
      <c r="A776" s="29"/>
      <c r="B776" s="29"/>
      <c r="C776" s="29"/>
      <c r="D776" s="29"/>
      <c r="E776" s="29"/>
      <c r="F776" s="29"/>
      <c r="G776" s="29"/>
      <c r="H776" s="29"/>
      <c r="I776" s="29"/>
      <c r="J776" s="29"/>
      <c r="K776" s="29"/>
      <c r="L776" s="29"/>
    </row>
    <row r="777" spans="1:12" s="34" customFormat="1">
      <c r="A777" s="29"/>
      <c r="B777" s="29"/>
      <c r="C777" s="29"/>
      <c r="D777" s="29"/>
      <c r="E777" s="29"/>
      <c r="F777" s="29"/>
      <c r="G777" s="29"/>
      <c r="H777" s="29"/>
      <c r="I777" s="29"/>
      <c r="J777" s="29"/>
      <c r="K777" s="29"/>
      <c r="L777" s="29"/>
    </row>
    <row r="778" spans="1:12" s="34" customFormat="1">
      <c r="A778" s="29"/>
      <c r="B778" s="29"/>
      <c r="C778" s="29"/>
      <c r="D778" s="29"/>
      <c r="E778" s="29"/>
      <c r="F778" s="29"/>
      <c r="G778" s="29"/>
      <c r="H778" s="29"/>
      <c r="I778" s="29"/>
      <c r="J778" s="29"/>
      <c r="K778" s="29"/>
      <c r="L778" s="29"/>
    </row>
    <row r="779" spans="1:12" s="34" customFormat="1">
      <c r="A779" s="29"/>
      <c r="B779" s="29"/>
      <c r="C779" s="29"/>
      <c r="D779" s="29"/>
      <c r="E779" s="29"/>
      <c r="F779" s="29"/>
      <c r="G779" s="29"/>
      <c r="H779" s="29"/>
      <c r="I779" s="29"/>
      <c r="J779" s="29"/>
      <c r="K779" s="29"/>
      <c r="L779" s="29"/>
    </row>
    <row r="780" spans="1:12" s="34" customFormat="1">
      <c r="A780" s="29"/>
      <c r="B780" s="29"/>
      <c r="C780" s="29"/>
      <c r="D780" s="29"/>
      <c r="E780" s="29"/>
      <c r="F780" s="29"/>
      <c r="G780" s="29"/>
      <c r="H780" s="29"/>
      <c r="I780" s="29"/>
      <c r="J780" s="29"/>
      <c r="K780" s="29"/>
      <c r="L780" s="29"/>
    </row>
    <row r="781" spans="1:12" s="34" customFormat="1">
      <c r="A781" s="29"/>
      <c r="B781" s="29"/>
      <c r="C781" s="29"/>
      <c r="D781" s="29"/>
      <c r="E781" s="29"/>
      <c r="F781" s="29"/>
      <c r="G781" s="29"/>
      <c r="H781" s="29"/>
      <c r="I781" s="29"/>
      <c r="J781" s="29"/>
      <c r="K781" s="29"/>
      <c r="L781" s="29"/>
    </row>
    <row r="782" spans="1:12" s="34" customFormat="1">
      <c r="A782" s="29"/>
      <c r="B782" s="29"/>
      <c r="C782" s="29"/>
      <c r="D782" s="29"/>
      <c r="E782" s="29"/>
      <c r="F782" s="29"/>
      <c r="G782" s="29"/>
      <c r="H782" s="29"/>
      <c r="I782" s="29"/>
      <c r="J782" s="29"/>
      <c r="K782" s="29"/>
      <c r="L782" s="29"/>
    </row>
    <row r="783" spans="1:12" s="34" customFormat="1">
      <c r="A783" s="29"/>
      <c r="B783" s="29"/>
      <c r="C783" s="29"/>
      <c r="D783" s="29"/>
      <c r="E783" s="29"/>
      <c r="F783" s="29"/>
      <c r="G783" s="29"/>
      <c r="H783" s="29"/>
      <c r="I783" s="29"/>
      <c r="J783" s="29"/>
      <c r="K783" s="29"/>
      <c r="L783" s="29"/>
    </row>
    <row r="784" spans="1:12" s="34" customFormat="1">
      <c r="A784" s="29"/>
      <c r="B784" s="29"/>
      <c r="C784" s="29"/>
      <c r="D784" s="29"/>
      <c r="E784" s="29"/>
      <c r="F784" s="29"/>
      <c r="G784" s="29"/>
      <c r="H784" s="29"/>
      <c r="I784" s="29"/>
      <c r="J784" s="29"/>
      <c r="K784" s="29"/>
      <c r="L784" s="29"/>
    </row>
    <row r="785" spans="1:12" s="34" customFormat="1">
      <c r="A785" s="29"/>
      <c r="B785" s="29"/>
      <c r="C785" s="29"/>
      <c r="D785" s="29"/>
      <c r="E785" s="29"/>
      <c r="F785" s="29"/>
      <c r="G785" s="29"/>
      <c r="H785" s="29"/>
      <c r="I785" s="29"/>
      <c r="J785" s="29"/>
      <c r="K785" s="29"/>
      <c r="L785" s="29"/>
    </row>
    <row r="786" spans="1:12" s="34" customFormat="1">
      <c r="A786" s="29"/>
      <c r="B786" s="29"/>
      <c r="C786" s="29"/>
      <c r="D786" s="29"/>
      <c r="E786" s="29"/>
      <c r="F786" s="29"/>
      <c r="G786" s="29"/>
      <c r="H786" s="29"/>
      <c r="I786" s="29"/>
      <c r="J786" s="29"/>
      <c r="K786" s="29"/>
      <c r="L786" s="29"/>
    </row>
    <row r="787" spans="1:12" s="34" customFormat="1">
      <c r="A787" s="29"/>
      <c r="B787" s="29"/>
      <c r="C787" s="29"/>
      <c r="D787" s="29"/>
      <c r="E787" s="29"/>
      <c r="F787" s="29"/>
      <c r="G787" s="29"/>
      <c r="H787" s="29"/>
      <c r="I787" s="29"/>
      <c r="J787" s="29"/>
      <c r="K787" s="29"/>
      <c r="L787" s="29"/>
    </row>
    <row r="788" spans="1:12" s="34" customFormat="1">
      <c r="A788" s="29"/>
      <c r="B788" s="29"/>
      <c r="C788" s="29"/>
      <c r="D788" s="29"/>
      <c r="E788" s="29"/>
      <c r="F788" s="29"/>
      <c r="G788" s="29"/>
      <c r="H788" s="29"/>
      <c r="I788" s="29"/>
      <c r="J788" s="29"/>
      <c r="K788" s="29"/>
      <c r="L788" s="29"/>
    </row>
    <row r="789" spans="1:12" s="34" customFormat="1">
      <c r="A789" s="29"/>
      <c r="B789" s="29"/>
      <c r="C789" s="29"/>
      <c r="D789" s="29"/>
      <c r="E789" s="29"/>
      <c r="F789" s="29"/>
      <c r="G789" s="29"/>
      <c r="H789" s="29"/>
      <c r="I789" s="29"/>
      <c r="J789" s="29"/>
      <c r="K789" s="29"/>
      <c r="L789" s="29"/>
    </row>
    <row r="790" spans="1:12" s="34" customFormat="1">
      <c r="A790" s="29"/>
      <c r="B790" s="29"/>
      <c r="C790" s="29"/>
      <c r="D790" s="29"/>
      <c r="E790" s="29"/>
      <c r="F790" s="29"/>
      <c r="G790" s="29"/>
      <c r="H790" s="29"/>
      <c r="I790" s="29"/>
      <c r="J790" s="29"/>
      <c r="K790" s="29"/>
      <c r="L790" s="29"/>
    </row>
    <row r="791" spans="1:12" s="34" customFormat="1">
      <c r="A791" s="29"/>
      <c r="B791" s="29"/>
      <c r="C791" s="29"/>
      <c r="D791" s="29"/>
      <c r="E791" s="29"/>
      <c r="F791" s="29"/>
      <c r="G791" s="29"/>
      <c r="H791" s="29"/>
      <c r="I791" s="29"/>
      <c r="J791" s="29"/>
      <c r="K791" s="29"/>
      <c r="L791" s="29"/>
    </row>
    <row r="792" spans="1:12" s="34" customFormat="1">
      <c r="A792" s="29"/>
      <c r="B792" s="29"/>
      <c r="C792" s="29"/>
      <c r="D792" s="29"/>
      <c r="E792" s="29"/>
      <c r="F792" s="29"/>
      <c r="G792" s="29"/>
      <c r="H792" s="29"/>
      <c r="I792" s="29"/>
      <c r="J792" s="29"/>
      <c r="K792" s="29"/>
      <c r="L792" s="29"/>
    </row>
    <row r="793" spans="1:12" s="34" customFormat="1">
      <c r="A793" s="29"/>
      <c r="B793" s="29"/>
      <c r="C793" s="29"/>
      <c r="D793" s="29"/>
      <c r="E793" s="29"/>
      <c r="F793" s="29"/>
      <c r="G793" s="29"/>
      <c r="H793" s="29"/>
      <c r="I793" s="29"/>
      <c r="J793" s="29"/>
      <c r="K793" s="29"/>
      <c r="L793" s="29"/>
    </row>
    <row r="794" spans="1:12" s="34" customFormat="1">
      <c r="A794" s="29"/>
      <c r="B794" s="29"/>
      <c r="C794" s="29"/>
      <c r="D794" s="29"/>
      <c r="E794" s="29"/>
      <c r="F794" s="29"/>
      <c r="G794" s="29"/>
      <c r="H794" s="29"/>
      <c r="I794" s="29"/>
      <c r="J794" s="29"/>
      <c r="K794" s="29"/>
      <c r="L794" s="29"/>
    </row>
    <row r="795" spans="1:12" s="34" customFormat="1">
      <c r="A795" s="29"/>
      <c r="B795" s="29"/>
      <c r="C795" s="29"/>
      <c r="D795" s="29"/>
      <c r="E795" s="29"/>
      <c r="F795" s="29"/>
      <c r="G795" s="29"/>
      <c r="H795" s="29"/>
      <c r="I795" s="29"/>
      <c r="J795" s="29"/>
      <c r="K795" s="29"/>
      <c r="L795" s="29"/>
    </row>
    <row r="796" spans="1:12" s="34" customFormat="1">
      <c r="A796" s="29"/>
      <c r="B796" s="29"/>
      <c r="C796" s="29"/>
      <c r="D796" s="29"/>
      <c r="E796" s="29"/>
      <c r="F796" s="29"/>
      <c r="G796" s="29"/>
      <c r="H796" s="29"/>
      <c r="I796" s="29"/>
      <c r="J796" s="29"/>
      <c r="K796" s="29"/>
      <c r="L796" s="29"/>
    </row>
    <row r="797" spans="1:12" s="34" customFormat="1">
      <c r="A797" s="29"/>
      <c r="B797" s="29"/>
      <c r="C797" s="29"/>
      <c r="D797" s="29"/>
      <c r="E797" s="29"/>
      <c r="F797" s="29"/>
      <c r="G797" s="29"/>
      <c r="H797" s="29"/>
      <c r="I797" s="29"/>
      <c r="J797" s="29"/>
      <c r="K797" s="29"/>
      <c r="L797" s="29"/>
    </row>
    <row r="798" spans="1:12" s="34" customFormat="1">
      <c r="A798" s="29"/>
      <c r="B798" s="29"/>
      <c r="C798" s="29"/>
      <c r="D798" s="29"/>
      <c r="E798" s="29"/>
      <c r="F798" s="29"/>
      <c r="G798" s="29"/>
      <c r="H798" s="29"/>
      <c r="I798" s="29"/>
      <c r="J798" s="29"/>
      <c r="K798" s="29"/>
      <c r="L798" s="29"/>
    </row>
    <row r="799" spans="1:12" s="34" customFormat="1">
      <c r="A799" s="29"/>
      <c r="B799" s="29"/>
      <c r="C799" s="29"/>
      <c r="D799" s="29"/>
      <c r="E799" s="29"/>
      <c r="F799" s="29"/>
      <c r="G799" s="29"/>
      <c r="H799" s="29"/>
      <c r="I799" s="29"/>
      <c r="J799" s="29"/>
      <c r="K799" s="29"/>
      <c r="L799" s="29"/>
    </row>
    <row r="800" spans="1:12" s="34" customFormat="1">
      <c r="A800" s="29"/>
      <c r="B800" s="29"/>
      <c r="C800" s="29"/>
      <c r="D800" s="29"/>
      <c r="E800" s="29"/>
      <c r="F800" s="29"/>
      <c r="G800" s="29"/>
      <c r="H800" s="29"/>
      <c r="I800" s="29"/>
      <c r="J800" s="29"/>
      <c r="K800" s="29"/>
      <c r="L800" s="29"/>
    </row>
    <row r="801" spans="1:12" s="34" customFormat="1">
      <c r="A801" s="29"/>
      <c r="B801" s="29"/>
      <c r="C801" s="29"/>
      <c r="D801" s="29"/>
      <c r="E801" s="29"/>
      <c r="F801" s="29"/>
      <c r="G801" s="29"/>
      <c r="H801" s="29"/>
      <c r="I801" s="29"/>
      <c r="J801" s="29"/>
      <c r="K801" s="29"/>
      <c r="L801" s="29"/>
    </row>
    <row r="802" spans="1:12" s="34" customFormat="1">
      <c r="A802" s="29"/>
      <c r="B802" s="29"/>
      <c r="C802" s="29"/>
      <c r="D802" s="29"/>
      <c r="E802" s="29"/>
      <c r="F802" s="29"/>
      <c r="G802" s="29"/>
      <c r="H802" s="29"/>
      <c r="I802" s="29"/>
      <c r="J802" s="29"/>
      <c r="K802" s="29"/>
      <c r="L802" s="29"/>
    </row>
    <row r="803" spans="1:12" s="34" customFormat="1">
      <c r="A803" s="29"/>
      <c r="B803" s="29"/>
      <c r="C803" s="29"/>
      <c r="D803" s="29"/>
      <c r="E803" s="29"/>
      <c r="F803" s="29"/>
      <c r="G803" s="29"/>
      <c r="H803" s="29"/>
      <c r="I803" s="29"/>
      <c r="J803" s="29"/>
      <c r="K803" s="29"/>
      <c r="L803" s="29"/>
    </row>
    <row r="804" spans="1:12" s="34" customFormat="1">
      <c r="A804" s="29"/>
      <c r="B804" s="29"/>
      <c r="C804" s="29"/>
      <c r="D804" s="29"/>
      <c r="E804" s="29"/>
      <c r="F804" s="29"/>
      <c r="G804" s="29"/>
      <c r="H804" s="29"/>
      <c r="I804" s="29"/>
      <c r="J804" s="29"/>
      <c r="K804" s="29"/>
      <c r="L804" s="29"/>
    </row>
    <row r="805" spans="1:12" s="34" customFormat="1">
      <c r="A805" s="29"/>
      <c r="B805" s="29"/>
      <c r="C805" s="29"/>
      <c r="D805" s="29"/>
      <c r="E805" s="29"/>
      <c r="F805" s="29"/>
      <c r="G805" s="29"/>
      <c r="H805" s="29"/>
      <c r="I805" s="29"/>
      <c r="J805" s="29"/>
      <c r="K805" s="29"/>
      <c r="L805" s="29"/>
    </row>
    <row r="806" spans="1:12" s="34" customFormat="1">
      <c r="A806" s="29"/>
      <c r="B806" s="29"/>
      <c r="C806" s="29"/>
      <c r="D806" s="29"/>
      <c r="E806" s="29"/>
      <c r="F806" s="29"/>
      <c r="G806" s="29"/>
      <c r="H806" s="29"/>
      <c r="I806" s="29"/>
      <c r="J806" s="29"/>
      <c r="K806" s="29"/>
      <c r="L806" s="29"/>
    </row>
    <row r="807" spans="1:12" s="34" customFormat="1">
      <c r="A807" s="29"/>
      <c r="B807" s="29"/>
      <c r="C807" s="29"/>
      <c r="D807" s="29"/>
      <c r="E807" s="29"/>
      <c r="F807" s="29"/>
      <c r="G807" s="29"/>
      <c r="H807" s="29"/>
      <c r="I807" s="29"/>
      <c r="J807" s="29"/>
      <c r="K807" s="29"/>
      <c r="L807" s="29"/>
    </row>
    <row r="808" spans="1:12" s="34" customFormat="1">
      <c r="A808" s="29"/>
      <c r="B808" s="29"/>
      <c r="C808" s="29"/>
      <c r="D808" s="29"/>
      <c r="E808" s="29"/>
      <c r="F808" s="29"/>
      <c r="G808" s="29"/>
      <c r="H808" s="29"/>
      <c r="I808" s="29"/>
      <c r="J808" s="29"/>
      <c r="K808" s="29"/>
      <c r="L808" s="29"/>
    </row>
    <row r="809" spans="1:12" s="34" customFormat="1">
      <c r="A809" s="29"/>
      <c r="B809" s="29"/>
      <c r="C809" s="29"/>
      <c r="D809" s="29"/>
      <c r="E809" s="29"/>
      <c r="F809" s="29"/>
      <c r="G809" s="29"/>
      <c r="H809" s="29"/>
      <c r="I809" s="29"/>
      <c r="J809" s="29"/>
      <c r="K809" s="29"/>
      <c r="L809" s="29"/>
    </row>
    <row r="810" spans="1:12" s="34" customFormat="1">
      <c r="A810" s="29"/>
      <c r="B810" s="29"/>
      <c r="C810" s="29"/>
      <c r="D810" s="29"/>
      <c r="E810" s="29"/>
      <c r="F810" s="29"/>
      <c r="G810" s="29"/>
      <c r="H810" s="29"/>
      <c r="I810" s="29"/>
      <c r="J810" s="29"/>
      <c r="K810" s="29"/>
      <c r="L810" s="29"/>
    </row>
    <row r="811" spans="1:12" s="34" customFormat="1">
      <c r="A811" s="29"/>
      <c r="B811" s="29"/>
      <c r="C811" s="29"/>
      <c r="D811" s="29"/>
      <c r="E811" s="29"/>
      <c r="F811" s="29"/>
      <c r="G811" s="29"/>
      <c r="H811" s="29"/>
      <c r="I811" s="29"/>
      <c r="J811" s="29"/>
      <c r="K811" s="29"/>
      <c r="L811" s="29"/>
    </row>
    <row r="812" spans="1:12" s="34" customFormat="1">
      <c r="A812" s="29"/>
      <c r="B812" s="29"/>
      <c r="C812" s="29"/>
      <c r="D812" s="29"/>
      <c r="E812" s="29"/>
      <c r="F812" s="29"/>
      <c r="G812" s="29"/>
      <c r="H812" s="29"/>
      <c r="I812" s="29"/>
      <c r="J812" s="29"/>
      <c r="K812" s="29"/>
      <c r="L812" s="29"/>
    </row>
    <row r="813" spans="1:12" s="34" customFormat="1">
      <c r="A813" s="29"/>
      <c r="B813" s="29"/>
      <c r="C813" s="29"/>
      <c r="D813" s="29"/>
      <c r="E813" s="29"/>
      <c r="F813" s="29"/>
      <c r="G813" s="29"/>
      <c r="H813" s="29"/>
      <c r="I813" s="29"/>
      <c r="J813" s="29"/>
      <c r="K813" s="29"/>
      <c r="L813" s="29"/>
    </row>
    <row r="814" spans="1:12" s="34" customFormat="1">
      <c r="A814" s="29"/>
      <c r="B814" s="29"/>
      <c r="C814" s="29"/>
      <c r="D814" s="29"/>
      <c r="E814" s="29"/>
      <c r="F814" s="29"/>
      <c r="G814" s="29"/>
      <c r="H814" s="29"/>
      <c r="I814" s="29"/>
      <c r="J814" s="29"/>
      <c r="K814" s="29"/>
      <c r="L814" s="29"/>
    </row>
    <row r="815" spans="1:12" s="34" customFormat="1">
      <c r="A815" s="29"/>
      <c r="B815" s="29"/>
      <c r="C815" s="29"/>
      <c r="D815" s="29"/>
      <c r="E815" s="29"/>
      <c r="F815" s="29"/>
      <c r="G815" s="29"/>
      <c r="H815" s="29"/>
      <c r="I815" s="29"/>
      <c r="J815" s="29"/>
      <c r="K815" s="29"/>
      <c r="L815" s="29"/>
    </row>
    <row r="816" spans="1:12" s="34" customFormat="1">
      <c r="A816" s="29"/>
      <c r="B816" s="29"/>
      <c r="C816" s="29"/>
      <c r="D816" s="29"/>
      <c r="E816" s="29"/>
      <c r="F816" s="29"/>
      <c r="G816" s="29"/>
      <c r="H816" s="29"/>
      <c r="I816" s="29"/>
      <c r="J816" s="29"/>
      <c r="K816" s="29"/>
      <c r="L816" s="29"/>
    </row>
    <row r="817" spans="1:12" s="34" customFormat="1">
      <c r="A817" s="29"/>
      <c r="B817" s="29"/>
      <c r="C817" s="29"/>
      <c r="D817" s="29"/>
      <c r="E817" s="29"/>
      <c r="F817" s="29"/>
      <c r="G817" s="29"/>
      <c r="H817" s="29"/>
      <c r="I817" s="29"/>
      <c r="J817" s="29"/>
      <c r="K817" s="29"/>
      <c r="L817" s="29"/>
    </row>
    <row r="818" spans="1:12" s="34" customFormat="1">
      <c r="A818" s="29"/>
      <c r="B818" s="29"/>
      <c r="C818" s="29"/>
      <c r="D818" s="29"/>
      <c r="E818" s="29"/>
      <c r="F818" s="29"/>
      <c r="G818" s="29"/>
      <c r="H818" s="29"/>
      <c r="I818" s="29"/>
      <c r="J818" s="29"/>
      <c r="K818" s="29"/>
      <c r="L818" s="29"/>
    </row>
    <row r="819" spans="1:12" s="34" customFormat="1">
      <c r="A819" s="29"/>
      <c r="B819" s="29"/>
      <c r="C819" s="29"/>
      <c r="D819" s="29"/>
      <c r="E819" s="29"/>
      <c r="F819" s="29"/>
      <c r="G819" s="29"/>
      <c r="H819" s="29"/>
      <c r="I819" s="29"/>
      <c r="J819" s="29"/>
      <c r="K819" s="29"/>
      <c r="L819" s="29"/>
    </row>
    <row r="820" spans="1:12" s="34" customFormat="1">
      <c r="A820" s="29"/>
      <c r="B820" s="29"/>
      <c r="C820" s="29"/>
      <c r="D820" s="29"/>
      <c r="E820" s="29"/>
      <c r="F820" s="29"/>
      <c r="G820" s="29"/>
      <c r="H820" s="29"/>
      <c r="I820" s="29"/>
      <c r="J820" s="29"/>
      <c r="K820" s="29"/>
      <c r="L820" s="29"/>
    </row>
    <row r="821" spans="1:12" s="34" customFormat="1">
      <c r="A821" s="29"/>
      <c r="B821" s="29"/>
      <c r="C821" s="29"/>
      <c r="D821" s="29"/>
      <c r="E821" s="29"/>
      <c r="F821" s="29"/>
      <c r="G821" s="29"/>
      <c r="H821" s="29"/>
      <c r="I821" s="29"/>
      <c r="J821" s="29"/>
      <c r="K821" s="29"/>
      <c r="L821" s="29"/>
    </row>
    <row r="822" spans="1:12" s="34" customFormat="1">
      <c r="A822" s="29"/>
      <c r="B822" s="29"/>
      <c r="C822" s="29"/>
      <c r="D822" s="29"/>
      <c r="E822" s="29"/>
      <c r="F822" s="29"/>
      <c r="G822" s="29"/>
      <c r="H822" s="29"/>
      <c r="I822" s="29"/>
      <c r="J822" s="29"/>
      <c r="K822" s="29"/>
      <c r="L822" s="29"/>
    </row>
    <row r="823" spans="1:12" s="34" customFormat="1">
      <c r="A823" s="29"/>
      <c r="B823" s="29"/>
      <c r="C823" s="29"/>
      <c r="D823" s="29"/>
      <c r="E823" s="29"/>
      <c r="F823" s="29"/>
      <c r="G823" s="29"/>
      <c r="H823" s="29"/>
      <c r="I823" s="29"/>
      <c r="J823" s="29"/>
      <c r="K823" s="29"/>
      <c r="L823" s="29"/>
    </row>
    <row r="824" spans="1:12" s="34" customFormat="1">
      <c r="A824" s="29"/>
      <c r="B824" s="29"/>
      <c r="C824" s="29"/>
      <c r="D824" s="29"/>
      <c r="E824" s="29"/>
      <c r="F824" s="29"/>
      <c r="G824" s="29"/>
      <c r="H824" s="29"/>
      <c r="I824" s="29"/>
      <c r="J824" s="29"/>
      <c r="K824" s="29"/>
      <c r="L824" s="29"/>
    </row>
    <row r="825" spans="1:12" s="34" customFormat="1">
      <c r="A825" s="29"/>
      <c r="B825" s="29"/>
      <c r="C825" s="29"/>
      <c r="D825" s="29"/>
      <c r="E825" s="29"/>
      <c r="F825" s="29"/>
      <c r="G825" s="29"/>
      <c r="H825" s="29"/>
      <c r="I825" s="29"/>
      <c r="J825" s="29"/>
      <c r="K825" s="29"/>
      <c r="L825" s="29"/>
    </row>
    <row r="826" spans="1:12" s="34" customFormat="1">
      <c r="A826" s="29"/>
      <c r="B826" s="29"/>
      <c r="C826" s="29"/>
      <c r="D826" s="29"/>
      <c r="E826" s="29"/>
      <c r="F826" s="29"/>
      <c r="G826" s="29"/>
      <c r="H826" s="29"/>
      <c r="I826" s="29"/>
      <c r="J826" s="29"/>
      <c r="K826" s="29"/>
      <c r="L826" s="29"/>
    </row>
    <row r="827" spans="1:12" s="34" customFormat="1">
      <c r="A827" s="29"/>
      <c r="B827" s="29"/>
      <c r="C827" s="29"/>
      <c r="D827" s="29"/>
      <c r="E827" s="29"/>
      <c r="F827" s="29"/>
      <c r="G827" s="29"/>
      <c r="H827" s="29"/>
      <c r="I827" s="29"/>
      <c r="J827" s="29"/>
      <c r="K827" s="29"/>
      <c r="L827" s="29"/>
    </row>
    <row r="828" spans="1:12" s="34" customFormat="1">
      <c r="A828" s="29"/>
      <c r="B828" s="29"/>
      <c r="C828" s="29"/>
      <c r="D828" s="29"/>
      <c r="E828" s="29"/>
      <c r="F828" s="29"/>
      <c r="G828" s="29"/>
      <c r="H828" s="29"/>
      <c r="I828" s="29"/>
      <c r="J828" s="29"/>
      <c r="K828" s="29"/>
      <c r="L828" s="29"/>
    </row>
    <row r="829" spans="1:12" s="34" customFormat="1">
      <c r="A829" s="29"/>
      <c r="B829" s="29"/>
      <c r="C829" s="29"/>
      <c r="D829" s="29"/>
      <c r="E829" s="29"/>
      <c r="F829" s="29"/>
      <c r="G829" s="29"/>
      <c r="H829" s="29"/>
      <c r="I829" s="29"/>
      <c r="J829" s="29"/>
      <c r="K829" s="29"/>
      <c r="L829" s="29"/>
    </row>
    <row r="830" spans="1:12" s="34" customFormat="1">
      <c r="A830" s="29"/>
      <c r="B830" s="29"/>
      <c r="C830" s="29"/>
      <c r="D830" s="29"/>
      <c r="E830" s="29"/>
      <c r="F830" s="29"/>
      <c r="G830" s="29"/>
      <c r="H830" s="29"/>
      <c r="I830" s="29"/>
      <c r="J830" s="29"/>
      <c r="K830" s="29"/>
      <c r="L830" s="29"/>
    </row>
    <row r="831" spans="1:12" s="34" customFormat="1">
      <c r="A831" s="29"/>
      <c r="B831" s="29"/>
      <c r="C831" s="29"/>
      <c r="D831" s="29"/>
      <c r="E831" s="29"/>
      <c r="F831" s="29"/>
      <c r="G831" s="29"/>
      <c r="H831" s="29"/>
      <c r="I831" s="29"/>
      <c r="J831" s="29"/>
      <c r="K831" s="29"/>
      <c r="L831" s="29"/>
    </row>
    <row r="832" spans="1:12" s="34" customFormat="1">
      <c r="A832" s="29"/>
      <c r="B832" s="29"/>
      <c r="C832" s="29"/>
      <c r="D832" s="29"/>
      <c r="E832" s="29"/>
      <c r="F832" s="29"/>
      <c r="G832" s="29"/>
      <c r="H832" s="29"/>
      <c r="I832" s="29"/>
      <c r="J832" s="29"/>
      <c r="K832" s="29"/>
      <c r="L832" s="29"/>
    </row>
    <row r="833" spans="1:12" s="34" customFormat="1">
      <c r="A833" s="29"/>
      <c r="B833" s="29"/>
      <c r="C833" s="29"/>
      <c r="D833" s="29"/>
      <c r="E833" s="29"/>
      <c r="F833" s="29"/>
      <c r="G833" s="29"/>
      <c r="H833" s="29"/>
      <c r="I833" s="29"/>
      <c r="J833" s="29"/>
      <c r="K833" s="29"/>
      <c r="L833" s="29"/>
    </row>
    <row r="834" spans="1:12" s="34" customFormat="1">
      <c r="A834" s="29"/>
      <c r="B834" s="29"/>
      <c r="C834" s="29"/>
      <c r="D834" s="29"/>
      <c r="E834" s="29"/>
      <c r="F834" s="29"/>
      <c r="G834" s="29"/>
      <c r="H834" s="29"/>
      <c r="I834" s="29"/>
      <c r="J834" s="29"/>
      <c r="K834" s="29"/>
      <c r="L834" s="29"/>
    </row>
    <row r="835" spans="1:12" s="34" customFormat="1">
      <c r="A835" s="29"/>
      <c r="B835" s="29"/>
      <c r="C835" s="29"/>
      <c r="D835" s="29"/>
      <c r="E835" s="29"/>
      <c r="F835" s="29"/>
      <c r="G835" s="29"/>
      <c r="H835" s="29"/>
      <c r="I835" s="29"/>
      <c r="J835" s="29"/>
      <c r="K835" s="29"/>
      <c r="L835" s="29"/>
    </row>
    <row r="836" spans="1:12" s="34" customFormat="1">
      <c r="A836" s="29"/>
      <c r="B836" s="29"/>
      <c r="C836" s="29"/>
      <c r="D836" s="29"/>
      <c r="E836" s="29"/>
      <c r="F836" s="29"/>
      <c r="G836" s="29"/>
      <c r="H836" s="29"/>
      <c r="I836" s="29"/>
      <c r="J836" s="29"/>
      <c r="K836" s="29"/>
      <c r="L836" s="29"/>
    </row>
    <row r="837" spans="1:12" s="34" customFormat="1">
      <c r="A837" s="29"/>
      <c r="B837" s="29"/>
      <c r="C837" s="29"/>
      <c r="D837" s="29"/>
      <c r="E837" s="29"/>
      <c r="F837" s="29"/>
      <c r="G837" s="29"/>
      <c r="H837" s="29"/>
      <c r="I837" s="29"/>
      <c r="J837" s="29"/>
      <c r="K837" s="29"/>
      <c r="L837" s="29"/>
    </row>
    <row r="838" spans="1:12" s="34" customFormat="1">
      <c r="A838" s="29"/>
      <c r="B838" s="29"/>
      <c r="C838" s="29"/>
      <c r="D838" s="29"/>
      <c r="E838" s="29"/>
      <c r="F838" s="29"/>
      <c r="G838" s="29"/>
      <c r="H838" s="29"/>
      <c r="I838" s="29"/>
      <c r="J838" s="29"/>
      <c r="K838" s="29"/>
      <c r="L838" s="29"/>
    </row>
    <row r="839" spans="1:12" s="34" customFormat="1">
      <c r="A839" s="29"/>
      <c r="B839" s="29"/>
      <c r="C839" s="29"/>
      <c r="D839" s="29"/>
      <c r="E839" s="29"/>
      <c r="F839" s="29"/>
      <c r="G839" s="29"/>
      <c r="H839" s="29"/>
      <c r="I839" s="29"/>
      <c r="J839" s="29"/>
      <c r="K839" s="29"/>
      <c r="L839" s="29"/>
    </row>
    <row r="840" spans="1:12" s="34" customFormat="1">
      <c r="A840" s="29"/>
      <c r="B840" s="29"/>
      <c r="C840" s="29"/>
      <c r="D840" s="29"/>
      <c r="E840" s="29"/>
      <c r="F840" s="29"/>
      <c r="G840" s="29"/>
      <c r="H840" s="29"/>
      <c r="I840" s="29"/>
      <c r="J840" s="29"/>
      <c r="K840" s="29"/>
      <c r="L840" s="29"/>
    </row>
    <row r="841" spans="1:12" s="34" customFormat="1">
      <c r="A841" s="29"/>
      <c r="B841" s="29"/>
      <c r="C841" s="29"/>
      <c r="D841" s="29"/>
      <c r="E841" s="29"/>
      <c r="F841" s="29"/>
      <c r="G841" s="29"/>
      <c r="H841" s="29"/>
      <c r="I841" s="29"/>
      <c r="J841" s="29"/>
      <c r="K841" s="29"/>
      <c r="L841" s="29"/>
    </row>
    <row r="842" spans="1:12" s="34" customFormat="1">
      <c r="A842" s="29"/>
      <c r="B842" s="29"/>
      <c r="C842" s="29"/>
      <c r="D842" s="29"/>
      <c r="E842" s="29"/>
      <c r="F842" s="29"/>
      <c r="G842" s="29"/>
      <c r="H842" s="29"/>
      <c r="I842" s="29"/>
      <c r="J842" s="29"/>
      <c r="K842" s="29"/>
      <c r="L842" s="29"/>
    </row>
    <row r="843" spans="1:12" s="34" customFormat="1">
      <c r="A843" s="29"/>
      <c r="B843" s="29"/>
      <c r="C843" s="29"/>
      <c r="D843" s="29"/>
      <c r="E843" s="29"/>
      <c r="F843" s="29"/>
      <c r="G843" s="29"/>
      <c r="H843" s="29"/>
      <c r="I843" s="29"/>
      <c r="J843" s="29"/>
      <c r="K843" s="29"/>
      <c r="L843" s="29"/>
    </row>
    <row r="844" spans="1:12" s="34" customFormat="1">
      <c r="A844" s="29"/>
      <c r="B844" s="29"/>
      <c r="C844" s="29"/>
      <c r="D844" s="29"/>
      <c r="E844" s="29"/>
      <c r="F844" s="29"/>
      <c r="G844" s="29"/>
      <c r="H844" s="29"/>
      <c r="I844" s="29"/>
      <c r="J844" s="29"/>
      <c r="K844" s="29"/>
      <c r="L844" s="29"/>
    </row>
    <row r="845" spans="1:12" s="34" customFormat="1">
      <c r="A845" s="29"/>
      <c r="B845" s="29"/>
      <c r="C845" s="29"/>
      <c r="D845" s="29"/>
      <c r="E845" s="29"/>
      <c r="F845" s="29"/>
      <c r="G845" s="29"/>
      <c r="H845" s="29"/>
      <c r="I845" s="29"/>
      <c r="J845" s="29"/>
      <c r="K845" s="29"/>
      <c r="L845" s="29"/>
    </row>
    <row r="846" spans="1:12" s="34" customFormat="1">
      <c r="A846" s="29"/>
      <c r="B846" s="29"/>
      <c r="C846" s="29"/>
      <c r="D846" s="29"/>
      <c r="E846" s="29"/>
      <c r="F846" s="29"/>
      <c r="G846" s="29"/>
      <c r="H846" s="29"/>
      <c r="I846" s="29"/>
      <c r="J846" s="29"/>
      <c r="K846" s="29"/>
      <c r="L846" s="29"/>
    </row>
    <row r="847" spans="1:12" s="34" customFormat="1">
      <c r="A847" s="29"/>
      <c r="B847" s="29"/>
      <c r="C847" s="29"/>
      <c r="D847" s="29"/>
      <c r="E847" s="29"/>
      <c r="F847" s="29"/>
      <c r="G847" s="29"/>
      <c r="H847" s="29"/>
      <c r="I847" s="29"/>
      <c r="J847" s="29"/>
      <c r="K847" s="29"/>
      <c r="L847" s="29"/>
    </row>
    <row r="848" spans="1:12" s="34" customFormat="1">
      <c r="A848" s="29"/>
      <c r="B848" s="29"/>
      <c r="C848" s="29"/>
      <c r="D848" s="29"/>
      <c r="E848" s="29"/>
      <c r="F848" s="29"/>
      <c r="G848" s="29"/>
      <c r="H848" s="29"/>
      <c r="I848" s="29"/>
      <c r="J848" s="29"/>
      <c r="K848" s="29"/>
      <c r="L848" s="29"/>
    </row>
    <row r="849" spans="1:12" s="34" customFormat="1">
      <c r="A849" s="29"/>
      <c r="B849" s="29"/>
      <c r="C849" s="29"/>
      <c r="D849" s="29"/>
      <c r="E849" s="29"/>
      <c r="F849" s="29"/>
      <c r="G849" s="29"/>
      <c r="H849" s="29"/>
      <c r="I849" s="29"/>
      <c r="J849" s="29"/>
      <c r="K849" s="29"/>
      <c r="L849" s="29"/>
    </row>
    <row r="850" spans="1:12" s="34" customFormat="1">
      <c r="A850" s="29"/>
      <c r="B850" s="29"/>
      <c r="C850" s="29"/>
      <c r="D850" s="29"/>
      <c r="E850" s="29"/>
      <c r="F850" s="29"/>
      <c r="G850" s="29"/>
      <c r="H850" s="29"/>
      <c r="I850" s="29"/>
      <c r="J850" s="29"/>
      <c r="K850" s="29"/>
      <c r="L850" s="29"/>
    </row>
    <row r="851" spans="1:12" s="34" customFormat="1">
      <c r="A851" s="29"/>
      <c r="B851" s="29"/>
      <c r="C851" s="29"/>
      <c r="D851" s="29"/>
      <c r="E851" s="29"/>
      <c r="F851" s="29"/>
      <c r="G851" s="29"/>
      <c r="H851" s="29"/>
      <c r="I851" s="29"/>
      <c r="J851" s="29"/>
      <c r="K851" s="29"/>
      <c r="L851" s="29"/>
    </row>
    <row r="852" spans="1:12" s="34" customFormat="1">
      <c r="A852" s="29"/>
      <c r="B852" s="29"/>
      <c r="C852" s="29"/>
      <c r="D852" s="29"/>
      <c r="E852" s="29"/>
      <c r="F852" s="29"/>
      <c r="G852" s="29"/>
      <c r="H852" s="29"/>
      <c r="I852" s="29"/>
      <c r="J852" s="29"/>
      <c r="K852" s="29"/>
      <c r="L852" s="29"/>
    </row>
    <row r="853" spans="1:12" s="34" customFormat="1">
      <c r="A853" s="29"/>
      <c r="B853" s="29"/>
      <c r="C853" s="29"/>
      <c r="D853" s="29"/>
      <c r="E853" s="29"/>
      <c r="F853" s="29"/>
      <c r="G853" s="29"/>
      <c r="H853" s="29"/>
      <c r="I853" s="29"/>
      <c r="J853" s="29"/>
      <c r="K853" s="29"/>
      <c r="L853" s="29"/>
    </row>
    <row r="854" spans="1:12" s="34" customFormat="1">
      <c r="A854" s="29"/>
      <c r="B854" s="29"/>
      <c r="C854" s="29"/>
      <c r="D854" s="29"/>
      <c r="E854" s="29"/>
      <c r="F854" s="29"/>
      <c r="G854" s="29"/>
      <c r="H854" s="29"/>
      <c r="I854" s="29"/>
      <c r="J854" s="29"/>
      <c r="K854" s="29"/>
      <c r="L854" s="29"/>
    </row>
    <row r="855" spans="1:12" s="34" customFormat="1">
      <c r="A855" s="29"/>
      <c r="B855" s="29"/>
      <c r="C855" s="29"/>
      <c r="D855" s="29"/>
      <c r="E855" s="29"/>
      <c r="F855" s="29"/>
      <c r="G855" s="29"/>
      <c r="H855" s="29"/>
      <c r="I855" s="29"/>
      <c r="J855" s="29"/>
      <c r="K855" s="29"/>
      <c r="L855" s="29"/>
    </row>
    <row r="856" spans="1:12" s="34" customFormat="1">
      <c r="A856" s="29"/>
      <c r="B856" s="29"/>
      <c r="C856" s="29"/>
      <c r="D856" s="29"/>
      <c r="E856" s="29"/>
      <c r="F856" s="29"/>
      <c r="G856" s="29"/>
      <c r="H856" s="29"/>
      <c r="I856" s="29"/>
      <c r="J856" s="29"/>
      <c r="K856" s="29"/>
      <c r="L856" s="29"/>
    </row>
    <row r="857" spans="1:12" s="34" customFormat="1">
      <c r="A857" s="29"/>
      <c r="B857" s="29"/>
      <c r="C857" s="29"/>
      <c r="D857" s="29"/>
      <c r="E857" s="29"/>
      <c r="F857" s="29"/>
      <c r="G857" s="29"/>
      <c r="H857" s="29"/>
      <c r="I857" s="29"/>
      <c r="J857" s="29"/>
      <c r="K857" s="29"/>
      <c r="L857" s="29"/>
    </row>
    <row r="858" spans="1:12" s="34" customFormat="1">
      <c r="A858" s="29"/>
      <c r="B858" s="29"/>
      <c r="C858" s="29"/>
      <c r="D858" s="29"/>
      <c r="E858" s="29"/>
      <c r="F858" s="29"/>
      <c r="G858" s="29"/>
      <c r="H858" s="29"/>
      <c r="I858" s="29"/>
      <c r="J858" s="29"/>
      <c r="K858" s="29"/>
      <c r="L858" s="29"/>
    </row>
    <row r="859" spans="1:12" s="34" customFormat="1">
      <c r="A859" s="29"/>
      <c r="B859" s="29"/>
      <c r="C859" s="29"/>
      <c r="D859" s="29"/>
      <c r="E859" s="29"/>
      <c r="F859" s="29"/>
      <c r="G859" s="29"/>
      <c r="H859" s="29"/>
      <c r="I859" s="29"/>
      <c r="J859" s="29"/>
      <c r="K859" s="29"/>
      <c r="L859" s="29"/>
    </row>
    <row r="860" spans="1:12" s="34" customFormat="1">
      <c r="A860" s="29"/>
      <c r="B860" s="29"/>
      <c r="C860" s="29"/>
      <c r="D860" s="29"/>
      <c r="E860" s="29"/>
      <c r="F860" s="29"/>
      <c r="G860" s="29"/>
      <c r="H860" s="29"/>
      <c r="I860" s="29"/>
      <c r="J860" s="29"/>
      <c r="K860" s="29"/>
      <c r="L860" s="29"/>
    </row>
    <row r="861" spans="1:12" s="34" customFormat="1">
      <c r="A861" s="29"/>
      <c r="B861" s="29"/>
      <c r="C861" s="29"/>
      <c r="D861" s="29"/>
      <c r="E861" s="29"/>
      <c r="F861" s="29"/>
      <c r="G861" s="29"/>
      <c r="H861" s="29"/>
      <c r="I861" s="29"/>
      <c r="J861" s="29"/>
      <c r="K861" s="29"/>
      <c r="L861" s="29"/>
    </row>
    <row r="862" spans="1:12" s="34" customFormat="1">
      <c r="A862" s="29"/>
      <c r="B862" s="29"/>
      <c r="C862" s="29"/>
      <c r="D862" s="29"/>
      <c r="E862" s="29"/>
      <c r="F862" s="29"/>
      <c r="G862" s="29"/>
      <c r="H862" s="29"/>
      <c r="I862" s="29"/>
      <c r="J862" s="29"/>
      <c r="K862" s="29"/>
      <c r="L862" s="29"/>
    </row>
    <row r="863" spans="1:12" s="34" customFormat="1">
      <c r="A863" s="29"/>
      <c r="B863" s="29"/>
      <c r="C863" s="29"/>
      <c r="D863" s="29"/>
      <c r="E863" s="29"/>
      <c r="F863" s="29"/>
      <c r="G863" s="29"/>
      <c r="H863" s="29"/>
      <c r="I863" s="29"/>
      <c r="J863" s="29"/>
      <c r="K863" s="29"/>
      <c r="L863" s="29"/>
    </row>
    <row r="864" spans="1:12" s="34" customFormat="1">
      <c r="A864" s="29"/>
      <c r="B864" s="29"/>
      <c r="C864" s="29"/>
      <c r="D864" s="29"/>
      <c r="E864" s="29"/>
      <c r="F864" s="29"/>
      <c r="G864" s="29"/>
      <c r="H864" s="29"/>
      <c r="I864" s="29"/>
      <c r="J864" s="29"/>
      <c r="K864" s="29"/>
      <c r="L864" s="29"/>
    </row>
    <row r="865" spans="1:12" s="34" customFormat="1">
      <c r="A865" s="29"/>
      <c r="B865" s="29"/>
      <c r="C865" s="29"/>
      <c r="D865" s="29"/>
      <c r="E865" s="29"/>
      <c r="F865" s="29"/>
      <c r="G865" s="29"/>
      <c r="H865" s="29"/>
      <c r="I865" s="29"/>
      <c r="J865" s="29"/>
      <c r="K865" s="29"/>
      <c r="L865" s="29"/>
    </row>
    <row r="866" spans="1:12" s="34" customFormat="1">
      <c r="A866" s="29"/>
      <c r="B866" s="29"/>
      <c r="C866" s="29"/>
      <c r="D866" s="29"/>
      <c r="E866" s="29"/>
      <c r="F866" s="29"/>
      <c r="G866" s="29"/>
      <c r="H866" s="29"/>
      <c r="I866" s="29"/>
      <c r="J866" s="29"/>
      <c r="K866" s="29"/>
      <c r="L866" s="29"/>
    </row>
    <row r="867" spans="1:12" s="34" customFormat="1">
      <c r="A867" s="29"/>
      <c r="B867" s="29"/>
      <c r="C867" s="29"/>
      <c r="D867" s="29"/>
      <c r="E867" s="29"/>
      <c r="F867" s="29"/>
      <c r="G867" s="29"/>
      <c r="H867" s="29"/>
      <c r="I867" s="29"/>
      <c r="J867" s="29"/>
      <c r="K867" s="29"/>
      <c r="L867" s="29"/>
    </row>
    <row r="868" spans="1:12" s="34" customFormat="1">
      <c r="A868" s="29"/>
      <c r="B868" s="29"/>
      <c r="C868" s="29"/>
      <c r="D868" s="29"/>
      <c r="E868" s="29"/>
      <c r="F868" s="29"/>
      <c r="G868" s="29"/>
      <c r="H868" s="29"/>
      <c r="I868" s="29"/>
      <c r="J868" s="29"/>
      <c r="K868" s="29"/>
      <c r="L868" s="29"/>
    </row>
    <row r="869" spans="1:12" s="34" customFormat="1">
      <c r="A869" s="29"/>
      <c r="B869" s="29"/>
      <c r="C869" s="29"/>
      <c r="D869" s="29"/>
      <c r="E869" s="29"/>
      <c r="F869" s="29"/>
      <c r="G869" s="29"/>
      <c r="H869" s="29"/>
      <c r="I869" s="29"/>
      <c r="J869" s="29"/>
      <c r="K869" s="29"/>
      <c r="L869" s="29"/>
    </row>
    <row r="870" spans="1:12" s="34" customFormat="1">
      <c r="A870" s="29"/>
      <c r="B870" s="29"/>
      <c r="C870" s="29"/>
      <c r="D870" s="29"/>
      <c r="E870" s="29"/>
      <c r="F870" s="29"/>
      <c r="G870" s="29"/>
      <c r="H870" s="29"/>
      <c r="I870" s="29"/>
      <c r="J870" s="29"/>
      <c r="K870" s="29"/>
      <c r="L870" s="29"/>
    </row>
    <row r="871" spans="1:12" s="34" customFormat="1">
      <c r="A871" s="29"/>
      <c r="B871" s="29"/>
      <c r="C871" s="29"/>
      <c r="D871" s="29"/>
      <c r="E871" s="29"/>
      <c r="F871" s="29"/>
      <c r="G871" s="29"/>
      <c r="H871" s="29"/>
      <c r="I871" s="29"/>
      <c r="J871" s="29"/>
      <c r="K871" s="29"/>
      <c r="L871" s="29"/>
    </row>
    <row r="872" spans="1:12" s="34" customFormat="1">
      <c r="A872" s="29"/>
      <c r="B872" s="29"/>
      <c r="C872" s="29"/>
      <c r="D872" s="29"/>
      <c r="E872" s="29"/>
      <c r="F872" s="29"/>
      <c r="G872" s="29"/>
      <c r="H872" s="29"/>
      <c r="I872" s="29"/>
      <c r="J872" s="29"/>
      <c r="K872" s="29"/>
      <c r="L872" s="29"/>
    </row>
    <row r="873" spans="1:12" s="34" customFormat="1">
      <c r="A873" s="29"/>
      <c r="B873" s="29"/>
      <c r="C873" s="29"/>
      <c r="D873" s="29"/>
      <c r="E873" s="29"/>
      <c r="F873" s="29"/>
      <c r="G873" s="29"/>
      <c r="H873" s="29"/>
      <c r="I873" s="29"/>
      <c r="J873" s="29"/>
      <c r="K873" s="29"/>
      <c r="L873" s="29"/>
    </row>
    <row r="874" spans="1:12" s="34" customFormat="1">
      <c r="A874" s="29"/>
      <c r="B874" s="29"/>
      <c r="C874" s="29"/>
      <c r="D874" s="29"/>
      <c r="E874" s="29"/>
      <c r="F874" s="29"/>
      <c r="G874" s="29"/>
      <c r="H874" s="29"/>
      <c r="I874" s="29"/>
      <c r="J874" s="29"/>
      <c r="K874" s="29"/>
      <c r="L874" s="29"/>
    </row>
    <row r="875" spans="1:12" s="34" customFormat="1">
      <c r="A875" s="29"/>
      <c r="B875" s="29"/>
      <c r="C875" s="29"/>
      <c r="D875" s="29"/>
      <c r="E875" s="29"/>
      <c r="F875" s="29"/>
      <c r="G875" s="29"/>
      <c r="H875" s="29"/>
      <c r="I875" s="29"/>
      <c r="J875" s="29"/>
      <c r="K875" s="29"/>
      <c r="L875" s="29"/>
    </row>
    <row r="876" spans="1:12" s="34" customFormat="1">
      <c r="A876" s="29"/>
      <c r="B876" s="29"/>
      <c r="C876" s="29"/>
      <c r="D876" s="29"/>
      <c r="E876" s="29"/>
      <c r="F876" s="29"/>
      <c r="G876" s="29"/>
      <c r="H876" s="29"/>
      <c r="I876" s="29"/>
      <c r="J876" s="29"/>
      <c r="K876" s="29"/>
      <c r="L876" s="29"/>
    </row>
    <row r="877" spans="1:12" s="34" customFormat="1">
      <c r="A877" s="29"/>
      <c r="B877" s="29"/>
      <c r="C877" s="29"/>
      <c r="D877" s="29"/>
      <c r="E877" s="29"/>
      <c r="F877" s="29"/>
      <c r="G877" s="29"/>
      <c r="H877" s="29"/>
      <c r="I877" s="29"/>
      <c r="J877" s="29"/>
      <c r="K877" s="29"/>
      <c r="L877" s="29"/>
    </row>
    <row r="878" spans="1:12" s="34" customFormat="1">
      <c r="A878" s="29"/>
      <c r="B878" s="29"/>
      <c r="C878" s="29"/>
      <c r="D878" s="29"/>
      <c r="E878" s="29"/>
      <c r="F878" s="29"/>
      <c r="G878" s="29"/>
      <c r="H878" s="29"/>
      <c r="I878" s="29"/>
      <c r="J878" s="29"/>
      <c r="K878" s="29"/>
      <c r="L878" s="29"/>
    </row>
    <row r="879" spans="1:12" s="34" customFormat="1">
      <c r="A879" s="29"/>
      <c r="B879" s="29"/>
      <c r="C879" s="29"/>
      <c r="D879" s="29"/>
      <c r="E879" s="29"/>
      <c r="F879" s="29"/>
      <c r="G879" s="29"/>
      <c r="H879" s="29"/>
      <c r="I879" s="29"/>
      <c r="J879" s="29"/>
      <c r="K879" s="29"/>
      <c r="L879" s="29"/>
    </row>
    <row r="880" spans="1:12" s="34" customFormat="1">
      <c r="A880" s="29"/>
      <c r="B880" s="29"/>
      <c r="C880" s="29"/>
      <c r="D880" s="29"/>
      <c r="E880" s="29"/>
      <c r="F880" s="29"/>
      <c r="G880" s="29"/>
      <c r="H880" s="29"/>
      <c r="I880" s="29"/>
      <c r="J880" s="29"/>
      <c r="K880" s="29"/>
      <c r="L880" s="29"/>
    </row>
    <row r="881" spans="1:12" s="34" customFormat="1">
      <c r="A881" s="29"/>
      <c r="B881" s="29"/>
      <c r="C881" s="29"/>
      <c r="D881" s="29"/>
      <c r="E881" s="29"/>
      <c r="F881" s="29"/>
      <c r="G881" s="29"/>
      <c r="H881" s="29"/>
      <c r="I881" s="29"/>
      <c r="J881" s="29"/>
      <c r="K881" s="29"/>
      <c r="L881" s="29"/>
    </row>
    <row r="882" spans="1:12" s="34" customFormat="1">
      <c r="A882" s="29"/>
      <c r="B882" s="29"/>
      <c r="C882" s="29"/>
      <c r="D882" s="29"/>
      <c r="E882" s="29"/>
      <c r="F882" s="29"/>
      <c r="G882" s="29"/>
      <c r="H882" s="29"/>
      <c r="I882" s="29"/>
      <c r="J882" s="29"/>
      <c r="K882" s="29"/>
      <c r="L882" s="29"/>
    </row>
    <row r="883" spans="1:12" s="34" customFormat="1">
      <c r="A883" s="29"/>
      <c r="B883" s="29"/>
      <c r="C883" s="29"/>
      <c r="D883" s="29"/>
      <c r="E883" s="29"/>
      <c r="F883" s="29"/>
      <c r="G883" s="29"/>
      <c r="H883" s="29"/>
      <c r="I883" s="29"/>
      <c r="J883" s="29"/>
      <c r="K883" s="29"/>
      <c r="L883" s="29"/>
    </row>
    <row r="884" spans="1:12" s="34" customFormat="1">
      <c r="A884" s="29"/>
      <c r="B884" s="29"/>
      <c r="C884" s="29"/>
      <c r="D884" s="29"/>
      <c r="E884" s="29"/>
      <c r="F884" s="29"/>
      <c r="G884" s="29"/>
      <c r="H884" s="29"/>
      <c r="I884" s="29"/>
      <c r="J884" s="29"/>
      <c r="K884" s="29"/>
      <c r="L884" s="29"/>
    </row>
    <row r="885" spans="1:12" s="34" customFormat="1">
      <c r="A885" s="29"/>
      <c r="B885" s="29"/>
      <c r="C885" s="29"/>
      <c r="D885" s="29"/>
      <c r="E885" s="29"/>
      <c r="F885" s="29"/>
      <c r="G885" s="29"/>
      <c r="H885" s="29"/>
      <c r="I885" s="29"/>
      <c r="J885" s="29"/>
      <c r="K885" s="29"/>
      <c r="L885" s="29"/>
    </row>
    <row r="886" spans="1:12" s="34" customFormat="1">
      <c r="A886" s="29"/>
      <c r="B886" s="29"/>
      <c r="C886" s="29"/>
      <c r="D886" s="29"/>
      <c r="E886" s="29"/>
      <c r="F886" s="29"/>
      <c r="G886" s="29"/>
      <c r="H886" s="29"/>
      <c r="I886" s="29"/>
      <c r="J886" s="29"/>
      <c r="K886" s="29"/>
      <c r="L886" s="29"/>
    </row>
    <row r="887" spans="1:12" s="34" customFormat="1">
      <c r="A887" s="29"/>
      <c r="B887" s="29"/>
      <c r="C887" s="29"/>
      <c r="D887" s="29"/>
      <c r="E887" s="29"/>
      <c r="F887" s="29"/>
      <c r="G887" s="29"/>
      <c r="H887" s="29"/>
      <c r="I887" s="29"/>
      <c r="J887" s="29"/>
      <c r="K887" s="29"/>
      <c r="L887" s="29"/>
    </row>
    <row r="888" spans="1:12" s="34" customFormat="1">
      <c r="A888" s="29"/>
      <c r="B888" s="29"/>
      <c r="C888" s="29"/>
      <c r="D888" s="29"/>
      <c r="E888" s="29"/>
      <c r="F888" s="29"/>
      <c r="G888" s="29"/>
      <c r="H888" s="29"/>
      <c r="I888" s="29"/>
      <c r="J888" s="29"/>
      <c r="K888" s="29"/>
      <c r="L888" s="29"/>
    </row>
    <row r="889" spans="1:12" s="34" customFormat="1">
      <c r="A889" s="29"/>
      <c r="B889" s="29"/>
      <c r="C889" s="29"/>
      <c r="D889" s="29"/>
      <c r="E889" s="29"/>
      <c r="F889" s="29"/>
      <c r="G889" s="29"/>
      <c r="H889" s="29"/>
      <c r="I889" s="29"/>
      <c r="J889" s="29"/>
      <c r="K889" s="29"/>
      <c r="L889" s="29"/>
    </row>
    <row r="890" spans="1:12" s="34" customFormat="1">
      <c r="A890" s="29"/>
      <c r="B890" s="29"/>
      <c r="C890" s="29"/>
      <c r="D890" s="29"/>
      <c r="E890" s="29"/>
      <c r="F890" s="29"/>
      <c r="G890" s="29"/>
      <c r="H890" s="29"/>
      <c r="I890" s="29"/>
      <c r="J890" s="29"/>
      <c r="K890" s="29"/>
      <c r="L890" s="29"/>
    </row>
    <row r="891" spans="1:12" s="34" customFormat="1">
      <c r="A891" s="29"/>
      <c r="B891" s="29"/>
      <c r="C891" s="29"/>
      <c r="D891" s="29"/>
      <c r="E891" s="29"/>
      <c r="F891" s="29"/>
      <c r="G891" s="29"/>
      <c r="H891" s="29"/>
      <c r="I891" s="29"/>
      <c r="J891" s="29"/>
      <c r="K891" s="29"/>
      <c r="L891" s="29"/>
    </row>
    <row r="892" spans="1:12" s="34" customFormat="1">
      <c r="A892" s="29"/>
      <c r="B892" s="29"/>
      <c r="C892" s="29"/>
      <c r="D892" s="29"/>
      <c r="E892" s="29"/>
      <c r="F892" s="29"/>
      <c r="G892" s="29"/>
      <c r="H892" s="29"/>
      <c r="I892" s="29"/>
      <c r="J892" s="29"/>
      <c r="K892" s="29"/>
      <c r="L892" s="29"/>
    </row>
    <row r="893" spans="1:12" s="34" customFormat="1">
      <c r="A893" s="29"/>
      <c r="B893" s="29"/>
      <c r="C893" s="29"/>
      <c r="D893" s="29"/>
      <c r="E893" s="29"/>
      <c r="F893" s="29"/>
      <c r="G893" s="29"/>
      <c r="H893" s="29"/>
      <c r="I893" s="29"/>
      <c r="J893" s="29"/>
      <c r="K893" s="29"/>
      <c r="L893" s="29"/>
    </row>
    <row r="894" spans="1:12" s="34" customFormat="1">
      <c r="A894" s="29"/>
      <c r="B894" s="29"/>
      <c r="C894" s="29"/>
      <c r="D894" s="29"/>
      <c r="E894" s="29"/>
      <c r="F894" s="29"/>
      <c r="G894" s="29"/>
      <c r="H894" s="29"/>
      <c r="I894" s="29"/>
      <c r="J894" s="29"/>
      <c r="K894" s="29"/>
      <c r="L894" s="29"/>
    </row>
    <row r="895" spans="1:12" s="34" customFormat="1">
      <c r="A895" s="29"/>
      <c r="B895" s="29"/>
      <c r="C895" s="29"/>
      <c r="D895" s="29"/>
      <c r="E895" s="29"/>
      <c r="F895" s="29"/>
      <c r="G895" s="29"/>
      <c r="H895" s="29"/>
      <c r="I895" s="29"/>
      <c r="J895" s="29"/>
      <c r="K895" s="29"/>
      <c r="L895" s="29"/>
    </row>
    <row r="896" spans="1:12" s="34" customFormat="1">
      <c r="A896" s="29"/>
      <c r="B896" s="29"/>
      <c r="C896" s="29"/>
      <c r="D896" s="29"/>
      <c r="E896" s="29"/>
      <c r="F896" s="29"/>
      <c r="G896" s="29"/>
      <c r="H896" s="29"/>
      <c r="I896" s="29"/>
      <c r="J896" s="29"/>
      <c r="K896" s="29"/>
      <c r="L896" s="29"/>
    </row>
    <row r="897" spans="1:12" s="34" customFormat="1">
      <c r="A897" s="29"/>
      <c r="B897" s="29"/>
      <c r="C897" s="29"/>
      <c r="D897" s="29"/>
      <c r="E897" s="29"/>
      <c r="F897" s="29"/>
      <c r="G897" s="29"/>
      <c r="H897" s="29"/>
      <c r="I897" s="29"/>
      <c r="J897" s="29"/>
      <c r="K897" s="29"/>
      <c r="L897" s="29"/>
    </row>
    <row r="898" spans="1:12" s="34" customFormat="1">
      <c r="A898" s="29"/>
      <c r="B898" s="29"/>
      <c r="C898" s="29"/>
      <c r="D898" s="29"/>
      <c r="E898" s="29"/>
      <c r="F898" s="29"/>
      <c r="G898" s="29"/>
      <c r="H898" s="29"/>
      <c r="I898" s="29"/>
      <c r="J898" s="29"/>
      <c r="K898" s="29"/>
      <c r="L898" s="29"/>
    </row>
    <row r="899" spans="1:12" s="34" customFormat="1">
      <c r="A899" s="29"/>
      <c r="B899" s="29"/>
      <c r="C899" s="29"/>
      <c r="D899" s="29"/>
      <c r="E899" s="29"/>
      <c r="F899" s="29"/>
      <c r="G899" s="29"/>
      <c r="H899" s="29"/>
      <c r="I899" s="29"/>
      <c r="J899" s="29"/>
      <c r="K899" s="29"/>
      <c r="L899" s="29"/>
    </row>
    <row r="900" spans="1:12" s="34" customFormat="1">
      <c r="A900" s="29"/>
      <c r="B900" s="29"/>
      <c r="C900" s="29"/>
      <c r="D900" s="29"/>
      <c r="E900" s="29"/>
      <c r="F900" s="29"/>
      <c r="G900" s="29"/>
      <c r="H900" s="29"/>
      <c r="I900" s="29"/>
      <c r="J900" s="29"/>
      <c r="K900" s="29"/>
      <c r="L900" s="29"/>
    </row>
    <row r="901" spans="1:12" s="34" customFormat="1">
      <c r="A901" s="29"/>
      <c r="B901" s="29"/>
      <c r="C901" s="29"/>
      <c r="D901" s="29"/>
      <c r="E901" s="29"/>
      <c r="F901" s="29"/>
      <c r="G901" s="29"/>
      <c r="H901" s="29"/>
      <c r="I901" s="29"/>
      <c r="J901" s="29"/>
      <c r="K901" s="29"/>
      <c r="L901" s="29"/>
    </row>
    <row r="902" spans="1:12" s="34" customFormat="1">
      <c r="A902" s="29"/>
      <c r="B902" s="29"/>
      <c r="C902" s="29"/>
      <c r="D902" s="29"/>
      <c r="E902" s="29"/>
      <c r="F902" s="29"/>
      <c r="G902" s="29"/>
      <c r="H902" s="29"/>
      <c r="I902" s="29"/>
      <c r="J902" s="29"/>
      <c r="K902" s="29"/>
      <c r="L902" s="29"/>
    </row>
    <row r="903" spans="1:12" s="34" customFormat="1">
      <c r="A903" s="29"/>
      <c r="B903" s="29"/>
      <c r="C903" s="29"/>
      <c r="D903" s="29"/>
      <c r="E903" s="29"/>
      <c r="F903" s="29"/>
      <c r="G903" s="29"/>
      <c r="H903" s="29"/>
      <c r="I903" s="29"/>
      <c r="J903" s="29"/>
      <c r="K903" s="29"/>
      <c r="L903" s="29"/>
    </row>
    <row r="904" spans="1:12" s="34" customFormat="1">
      <c r="A904" s="29"/>
      <c r="B904" s="29"/>
      <c r="C904" s="29"/>
      <c r="D904" s="29"/>
      <c r="E904" s="29"/>
      <c r="F904" s="29"/>
      <c r="G904" s="29"/>
      <c r="H904" s="29"/>
      <c r="I904" s="29"/>
      <c r="J904" s="29"/>
      <c r="K904" s="29"/>
      <c r="L904" s="29"/>
    </row>
    <row r="905" spans="1:12" s="34" customFormat="1">
      <c r="A905" s="29"/>
      <c r="B905" s="29"/>
      <c r="C905" s="29"/>
      <c r="D905" s="29"/>
      <c r="E905" s="29"/>
      <c r="F905" s="29"/>
      <c r="G905" s="29"/>
      <c r="H905" s="29"/>
      <c r="I905" s="29"/>
      <c r="J905" s="29"/>
      <c r="K905" s="29"/>
      <c r="L905" s="29"/>
    </row>
    <row r="906" spans="1:12" s="34" customFormat="1">
      <c r="A906" s="29"/>
      <c r="B906" s="29"/>
      <c r="C906" s="29"/>
      <c r="D906" s="29"/>
      <c r="E906" s="29"/>
      <c r="F906" s="29"/>
      <c r="G906" s="29"/>
      <c r="H906" s="29"/>
      <c r="I906" s="29"/>
      <c r="J906" s="29"/>
      <c r="K906" s="29"/>
      <c r="L906" s="29"/>
    </row>
    <row r="907" spans="1:12" s="34" customFormat="1">
      <c r="A907" s="29"/>
      <c r="B907" s="29"/>
      <c r="C907" s="29"/>
      <c r="D907" s="29"/>
      <c r="E907" s="29"/>
      <c r="F907" s="29"/>
      <c r="G907" s="29"/>
      <c r="H907" s="29"/>
      <c r="I907" s="29"/>
      <c r="J907" s="29"/>
      <c r="K907" s="29"/>
      <c r="L907" s="29"/>
    </row>
    <row r="908" spans="1:12" s="34" customFormat="1">
      <c r="A908" s="29"/>
      <c r="B908" s="29"/>
      <c r="C908" s="29"/>
      <c r="D908" s="29"/>
      <c r="E908" s="29"/>
      <c r="F908" s="29"/>
      <c r="G908" s="29"/>
      <c r="H908" s="29"/>
      <c r="I908" s="29"/>
      <c r="J908" s="29"/>
      <c r="K908" s="29"/>
      <c r="L908" s="29"/>
    </row>
    <row r="909" spans="1:12" s="34" customFormat="1">
      <c r="A909" s="29"/>
      <c r="B909" s="29"/>
      <c r="C909" s="29"/>
      <c r="D909" s="29"/>
      <c r="E909" s="29"/>
      <c r="F909" s="29"/>
      <c r="G909" s="29"/>
      <c r="H909" s="29"/>
      <c r="I909" s="29"/>
      <c r="J909" s="29"/>
      <c r="K909" s="29"/>
      <c r="L909" s="29"/>
    </row>
    <row r="910" spans="1:12" s="34" customFormat="1">
      <c r="A910" s="29"/>
      <c r="B910" s="29"/>
      <c r="C910" s="29"/>
      <c r="D910" s="29"/>
      <c r="E910" s="29"/>
      <c r="F910" s="29"/>
      <c r="G910" s="29"/>
      <c r="H910" s="29"/>
      <c r="I910" s="29"/>
      <c r="J910" s="29"/>
      <c r="K910" s="29"/>
      <c r="L910" s="29"/>
    </row>
    <row r="911" spans="1:12" s="34" customFormat="1">
      <c r="A911" s="29"/>
      <c r="B911" s="29"/>
      <c r="C911" s="29"/>
      <c r="D911" s="29"/>
      <c r="E911" s="29"/>
      <c r="F911" s="29"/>
      <c r="G911" s="29"/>
      <c r="H911" s="29"/>
      <c r="I911" s="29"/>
      <c r="J911" s="29"/>
      <c r="K911" s="29"/>
      <c r="L911" s="29"/>
    </row>
    <row r="912" spans="1:12" s="34" customFormat="1">
      <c r="A912" s="29"/>
      <c r="B912" s="29"/>
      <c r="C912" s="29"/>
      <c r="D912" s="29"/>
      <c r="E912" s="29"/>
      <c r="F912" s="29"/>
      <c r="G912" s="29"/>
      <c r="H912" s="29"/>
      <c r="I912" s="29"/>
      <c r="J912" s="29"/>
      <c r="K912" s="29"/>
      <c r="L912" s="29"/>
    </row>
    <row r="913" spans="1:12" s="34" customFormat="1">
      <c r="A913" s="29"/>
      <c r="B913" s="29"/>
      <c r="C913" s="29"/>
      <c r="D913" s="29"/>
      <c r="E913" s="29"/>
      <c r="F913" s="29"/>
      <c r="G913" s="29"/>
      <c r="H913" s="29"/>
      <c r="I913" s="29"/>
      <c r="J913" s="29"/>
      <c r="K913" s="29"/>
      <c r="L913" s="29"/>
    </row>
    <row r="914" spans="1:12" s="34" customFormat="1">
      <c r="A914" s="29"/>
      <c r="B914" s="29"/>
      <c r="C914" s="29"/>
      <c r="D914" s="29"/>
      <c r="E914" s="29"/>
      <c r="F914" s="29"/>
      <c r="G914" s="29"/>
      <c r="H914" s="29"/>
      <c r="I914" s="29"/>
      <c r="J914" s="29"/>
      <c r="K914" s="29"/>
      <c r="L914" s="29"/>
    </row>
    <row r="915" spans="1:12" s="34" customFormat="1">
      <c r="A915" s="29"/>
      <c r="B915" s="29"/>
      <c r="C915" s="29"/>
      <c r="D915" s="29"/>
      <c r="E915" s="29"/>
      <c r="F915" s="29"/>
      <c r="G915" s="29"/>
      <c r="H915" s="29"/>
      <c r="I915" s="29"/>
      <c r="J915" s="29"/>
      <c r="K915" s="29"/>
      <c r="L915" s="29"/>
    </row>
    <row r="916" spans="1:12" s="34" customFormat="1">
      <c r="A916" s="29"/>
      <c r="B916" s="29"/>
      <c r="C916" s="29"/>
      <c r="D916" s="29"/>
      <c r="E916" s="29"/>
      <c r="F916" s="29"/>
      <c r="G916" s="29"/>
      <c r="H916" s="29"/>
      <c r="I916" s="29"/>
      <c r="J916" s="29"/>
      <c r="K916" s="29"/>
      <c r="L916" s="29"/>
    </row>
    <row r="917" spans="1:12" s="34" customFormat="1">
      <c r="A917" s="29"/>
      <c r="B917" s="29"/>
      <c r="C917" s="29"/>
      <c r="D917" s="29"/>
      <c r="E917" s="29"/>
      <c r="F917" s="29"/>
      <c r="G917" s="29"/>
      <c r="H917" s="29"/>
      <c r="I917" s="29"/>
      <c r="J917" s="29"/>
      <c r="K917" s="29"/>
      <c r="L917" s="29"/>
    </row>
    <row r="918" spans="1:12" s="34" customFormat="1">
      <c r="A918" s="29"/>
      <c r="B918" s="29"/>
      <c r="C918" s="29"/>
      <c r="D918" s="29"/>
      <c r="E918" s="29"/>
      <c r="F918" s="29"/>
      <c r="G918" s="29"/>
      <c r="H918" s="29"/>
      <c r="I918" s="29"/>
      <c r="J918" s="29"/>
      <c r="K918" s="29"/>
      <c r="L918" s="29"/>
    </row>
    <row r="919" spans="1:12" s="34" customFormat="1">
      <c r="A919" s="29"/>
      <c r="B919" s="29"/>
      <c r="C919" s="29"/>
      <c r="D919" s="29"/>
      <c r="E919" s="29"/>
      <c r="F919" s="29"/>
      <c r="G919" s="29"/>
      <c r="H919" s="29"/>
      <c r="I919" s="29"/>
      <c r="J919" s="29"/>
      <c r="K919" s="29"/>
      <c r="L919" s="29"/>
    </row>
    <row r="920" spans="1:12" s="34" customFormat="1">
      <c r="A920" s="29"/>
      <c r="B920" s="29"/>
      <c r="C920" s="29"/>
      <c r="D920" s="29"/>
      <c r="E920" s="29"/>
      <c r="F920" s="29"/>
      <c r="G920" s="29"/>
      <c r="H920" s="29"/>
      <c r="I920" s="29"/>
      <c r="J920" s="29"/>
      <c r="K920" s="29"/>
      <c r="L920" s="29"/>
    </row>
    <row r="921" spans="1:12" s="34" customFormat="1">
      <c r="A921" s="29"/>
      <c r="B921" s="29"/>
      <c r="C921" s="29"/>
      <c r="D921" s="29"/>
      <c r="E921" s="29"/>
      <c r="F921" s="29"/>
      <c r="G921" s="29"/>
      <c r="H921" s="29"/>
      <c r="I921" s="29"/>
      <c r="J921" s="29"/>
      <c r="K921" s="29"/>
      <c r="L921" s="29"/>
    </row>
    <row r="922" spans="1:12" s="34" customFormat="1">
      <c r="A922" s="29"/>
      <c r="B922" s="29"/>
      <c r="C922" s="29"/>
      <c r="D922" s="29"/>
      <c r="E922" s="29"/>
      <c r="F922" s="29"/>
      <c r="G922" s="29"/>
      <c r="H922" s="29"/>
      <c r="I922" s="29"/>
      <c r="J922" s="29"/>
      <c r="K922" s="29"/>
      <c r="L922" s="29"/>
    </row>
    <row r="923" spans="1:12" s="34" customFormat="1">
      <c r="A923" s="29"/>
      <c r="B923" s="29"/>
      <c r="C923" s="29"/>
      <c r="D923" s="29"/>
      <c r="E923" s="29"/>
      <c r="F923" s="29"/>
      <c r="G923" s="29"/>
      <c r="H923" s="29"/>
      <c r="I923" s="29"/>
      <c r="J923" s="29"/>
      <c r="K923" s="29"/>
      <c r="L923" s="29"/>
    </row>
    <row r="924" spans="1:12" s="34" customFormat="1">
      <c r="A924" s="29"/>
      <c r="B924" s="29"/>
      <c r="C924" s="29"/>
      <c r="D924" s="29"/>
      <c r="E924" s="29"/>
      <c r="F924" s="29"/>
      <c r="G924" s="29"/>
      <c r="H924" s="29"/>
      <c r="I924" s="29"/>
      <c r="J924" s="29"/>
      <c r="K924" s="29"/>
      <c r="L924" s="29"/>
    </row>
    <row r="925" spans="1:12" s="34" customFormat="1">
      <c r="A925" s="29"/>
      <c r="B925" s="29"/>
      <c r="C925" s="29"/>
      <c r="D925" s="29"/>
      <c r="E925" s="29"/>
      <c r="F925" s="29"/>
      <c r="G925" s="29"/>
      <c r="H925" s="29"/>
      <c r="I925" s="29"/>
      <c r="J925" s="29"/>
      <c r="K925" s="29"/>
      <c r="L925" s="29"/>
    </row>
    <row r="926" spans="1:12" s="34" customFormat="1">
      <c r="A926" s="29"/>
      <c r="B926" s="29"/>
      <c r="C926" s="29"/>
      <c r="D926" s="29"/>
      <c r="E926" s="29"/>
      <c r="F926" s="29"/>
      <c r="G926" s="29"/>
      <c r="H926" s="29"/>
      <c r="I926" s="29"/>
      <c r="J926" s="29"/>
      <c r="K926" s="29"/>
      <c r="L926" s="29"/>
    </row>
    <row r="927" spans="1:12" s="34" customFormat="1">
      <c r="A927" s="29"/>
      <c r="B927" s="29"/>
      <c r="C927" s="29"/>
      <c r="D927" s="29"/>
      <c r="E927" s="29"/>
      <c r="F927" s="29"/>
      <c r="G927" s="29"/>
      <c r="H927" s="29"/>
      <c r="I927" s="29"/>
      <c r="J927" s="29"/>
      <c r="K927" s="29"/>
      <c r="L927" s="29"/>
    </row>
    <row r="928" spans="1:12" s="34" customFormat="1">
      <c r="A928" s="29"/>
      <c r="B928" s="29"/>
      <c r="C928" s="29"/>
      <c r="D928" s="29"/>
      <c r="E928" s="29"/>
      <c r="F928" s="29"/>
      <c r="G928" s="29"/>
      <c r="H928" s="29"/>
      <c r="I928" s="29"/>
      <c r="J928" s="29"/>
      <c r="K928" s="29"/>
      <c r="L928" s="29"/>
    </row>
    <row r="929" spans="1:12" s="34" customFormat="1">
      <c r="A929" s="29"/>
      <c r="B929" s="29"/>
      <c r="C929" s="29"/>
      <c r="D929" s="29"/>
      <c r="E929" s="29"/>
      <c r="F929" s="29"/>
      <c r="G929" s="29"/>
      <c r="H929" s="29"/>
      <c r="I929" s="29"/>
      <c r="J929" s="29"/>
      <c r="K929" s="29"/>
      <c r="L929" s="29"/>
    </row>
    <row r="930" spans="1:12" s="34" customFormat="1">
      <c r="A930" s="29"/>
      <c r="B930" s="29"/>
      <c r="C930" s="29"/>
      <c r="D930" s="29"/>
      <c r="E930" s="29"/>
      <c r="F930" s="29"/>
      <c r="G930" s="29"/>
      <c r="H930" s="29"/>
      <c r="I930" s="29"/>
      <c r="J930" s="29"/>
      <c r="K930" s="29"/>
      <c r="L930" s="29"/>
    </row>
    <row r="931" spans="1:12" s="34" customFormat="1">
      <c r="A931" s="29"/>
      <c r="B931" s="29"/>
      <c r="C931" s="29"/>
      <c r="D931" s="29"/>
      <c r="E931" s="29"/>
      <c r="F931" s="29"/>
      <c r="G931" s="29"/>
      <c r="H931" s="29"/>
      <c r="I931" s="29"/>
      <c r="J931" s="29"/>
      <c r="K931" s="29"/>
      <c r="L931" s="29"/>
    </row>
    <row r="932" spans="1:12" s="34" customFormat="1">
      <c r="A932" s="29"/>
      <c r="B932" s="29"/>
      <c r="C932" s="29"/>
      <c r="D932" s="29"/>
      <c r="E932" s="29"/>
      <c r="F932" s="29"/>
      <c r="G932" s="29"/>
      <c r="H932" s="29"/>
      <c r="I932" s="29"/>
      <c r="J932" s="29"/>
      <c r="K932" s="29"/>
      <c r="L932" s="29"/>
    </row>
    <row r="933" spans="1:12" s="34" customFormat="1">
      <c r="A933" s="29"/>
      <c r="B933" s="29"/>
      <c r="C933" s="29"/>
      <c r="D933" s="29"/>
      <c r="E933" s="29"/>
      <c r="F933" s="29"/>
      <c r="G933" s="29"/>
      <c r="H933" s="29"/>
      <c r="I933" s="29"/>
      <c r="J933" s="29"/>
      <c r="K933" s="29"/>
      <c r="L933" s="29"/>
    </row>
    <row r="934" spans="1:12" s="34" customFormat="1">
      <c r="A934" s="29"/>
      <c r="B934" s="29"/>
      <c r="C934" s="29"/>
      <c r="D934" s="29"/>
      <c r="E934" s="29"/>
      <c r="F934" s="29"/>
      <c r="G934" s="29"/>
      <c r="H934" s="29"/>
      <c r="I934" s="29"/>
      <c r="J934" s="29"/>
      <c r="K934" s="29"/>
      <c r="L934" s="29"/>
    </row>
    <row r="935" spans="1:12" s="34" customFormat="1">
      <c r="A935" s="29"/>
      <c r="B935" s="29"/>
      <c r="C935" s="29"/>
      <c r="D935" s="29"/>
      <c r="E935" s="29"/>
      <c r="F935" s="29"/>
      <c r="G935" s="29"/>
      <c r="H935" s="29"/>
      <c r="I935" s="29"/>
      <c r="J935" s="29"/>
      <c r="K935" s="29"/>
      <c r="L935" s="29"/>
    </row>
    <row r="936" spans="1:12" s="34" customFormat="1">
      <c r="A936" s="29"/>
      <c r="B936" s="29"/>
      <c r="C936" s="29"/>
      <c r="D936" s="29"/>
      <c r="E936" s="29"/>
      <c r="F936" s="29"/>
      <c r="G936" s="29"/>
      <c r="H936" s="29"/>
      <c r="I936" s="29"/>
      <c r="J936" s="29"/>
      <c r="K936" s="29"/>
      <c r="L936" s="29"/>
    </row>
    <row r="937" spans="1:12" s="34" customFormat="1">
      <c r="A937" s="29"/>
      <c r="B937" s="29"/>
      <c r="C937" s="29"/>
      <c r="D937" s="29"/>
      <c r="E937" s="29"/>
      <c r="F937" s="29"/>
      <c r="G937" s="29"/>
      <c r="H937" s="29"/>
      <c r="I937" s="29"/>
      <c r="J937" s="29"/>
      <c r="K937" s="29"/>
      <c r="L937" s="29"/>
    </row>
    <row r="938" spans="1:12" s="34" customFormat="1">
      <c r="A938" s="29"/>
      <c r="B938" s="29"/>
      <c r="C938" s="29"/>
      <c r="D938" s="29"/>
      <c r="E938" s="29"/>
      <c r="F938" s="29"/>
      <c r="G938" s="29"/>
      <c r="H938" s="29"/>
      <c r="I938" s="29"/>
      <c r="J938" s="29"/>
      <c r="K938" s="29"/>
      <c r="L938" s="29"/>
    </row>
    <row r="939" spans="1:12" s="34" customFormat="1">
      <c r="A939" s="29"/>
      <c r="B939" s="29"/>
      <c r="C939" s="29"/>
      <c r="D939" s="29"/>
      <c r="E939" s="29"/>
      <c r="F939" s="29"/>
      <c r="G939" s="29"/>
      <c r="H939" s="29"/>
      <c r="I939" s="29"/>
      <c r="J939" s="29"/>
      <c r="K939" s="29"/>
      <c r="L939" s="29"/>
    </row>
    <row r="940" spans="1:12" s="34" customFormat="1">
      <c r="A940" s="29"/>
      <c r="B940" s="29"/>
      <c r="C940" s="29"/>
      <c r="D940" s="29"/>
      <c r="E940" s="29"/>
      <c r="F940" s="29"/>
      <c r="G940" s="29"/>
      <c r="H940" s="29"/>
      <c r="I940" s="29"/>
      <c r="J940" s="29"/>
      <c r="K940" s="29"/>
      <c r="L940" s="29"/>
    </row>
    <row r="941" spans="1:12" s="34" customFormat="1">
      <c r="A941" s="29"/>
      <c r="B941" s="29"/>
      <c r="C941" s="29"/>
      <c r="D941" s="29"/>
      <c r="E941" s="29"/>
      <c r="F941" s="29"/>
      <c r="G941" s="29"/>
      <c r="H941" s="29"/>
      <c r="I941" s="29"/>
      <c r="J941" s="29"/>
      <c r="K941" s="29"/>
      <c r="L941" s="29"/>
    </row>
    <row r="942" spans="1:12" s="34" customFormat="1">
      <c r="A942" s="29"/>
      <c r="B942" s="29"/>
      <c r="C942" s="29"/>
      <c r="D942" s="29"/>
      <c r="E942" s="29"/>
      <c r="F942" s="29"/>
      <c r="G942" s="29"/>
      <c r="H942" s="29"/>
      <c r="I942" s="29"/>
      <c r="J942" s="29"/>
      <c r="K942" s="29"/>
      <c r="L942" s="29"/>
    </row>
    <row r="943" spans="1:12" s="34" customFormat="1">
      <c r="A943" s="29"/>
      <c r="B943" s="29"/>
      <c r="C943" s="29"/>
      <c r="D943" s="29"/>
      <c r="E943" s="29"/>
      <c r="F943" s="29"/>
      <c r="G943" s="29"/>
      <c r="H943" s="29"/>
      <c r="I943" s="29"/>
      <c r="J943" s="29"/>
      <c r="K943" s="29"/>
      <c r="L943" s="29"/>
    </row>
    <row r="944" spans="1:12" s="34" customFormat="1">
      <c r="A944" s="29"/>
      <c r="B944" s="29"/>
      <c r="C944" s="29"/>
      <c r="D944" s="29"/>
      <c r="E944" s="29"/>
      <c r="F944" s="29"/>
      <c r="G944" s="29"/>
      <c r="H944" s="29"/>
      <c r="I944" s="29"/>
      <c r="J944" s="29"/>
      <c r="K944" s="29"/>
      <c r="L944" s="29"/>
    </row>
    <row r="945" spans="1:12" s="34" customFormat="1">
      <c r="A945" s="29"/>
      <c r="B945" s="29"/>
      <c r="C945" s="29"/>
      <c r="D945" s="29"/>
      <c r="E945" s="29"/>
      <c r="F945" s="29"/>
      <c r="G945" s="29"/>
      <c r="H945" s="29"/>
      <c r="I945" s="29"/>
      <c r="J945" s="29"/>
      <c r="K945" s="29"/>
      <c r="L945" s="29"/>
    </row>
    <row r="946" spans="1:12" s="34" customFormat="1">
      <c r="A946" s="29"/>
      <c r="B946" s="29"/>
      <c r="C946" s="29"/>
      <c r="D946" s="29"/>
      <c r="E946" s="29"/>
      <c r="F946" s="29"/>
      <c r="G946" s="29"/>
      <c r="H946" s="29"/>
      <c r="I946" s="29"/>
      <c r="J946" s="29"/>
      <c r="K946" s="29"/>
      <c r="L946" s="29"/>
    </row>
    <row r="947" spans="1:12" s="34" customFormat="1">
      <c r="A947" s="29"/>
      <c r="B947" s="29"/>
      <c r="C947" s="29"/>
      <c r="D947" s="29"/>
      <c r="E947" s="29"/>
      <c r="F947" s="29"/>
      <c r="G947" s="29"/>
      <c r="H947" s="29"/>
      <c r="I947" s="29"/>
      <c r="J947" s="29"/>
      <c r="K947" s="29"/>
      <c r="L947" s="29"/>
    </row>
    <row r="948" spans="1:12" s="34" customFormat="1">
      <c r="A948" s="29"/>
      <c r="B948" s="29"/>
      <c r="C948" s="29"/>
      <c r="D948" s="29"/>
      <c r="E948" s="29"/>
      <c r="F948" s="29"/>
      <c r="G948" s="29"/>
      <c r="H948" s="29"/>
      <c r="I948" s="29"/>
      <c r="J948" s="29"/>
      <c r="K948" s="29"/>
      <c r="L948" s="29"/>
    </row>
    <row r="949" spans="1:12" s="34" customFormat="1">
      <c r="A949" s="29"/>
      <c r="B949" s="29"/>
      <c r="C949" s="29"/>
      <c r="D949" s="29"/>
      <c r="E949" s="29"/>
      <c r="F949" s="29"/>
      <c r="G949" s="29"/>
      <c r="H949" s="29"/>
      <c r="I949" s="29"/>
      <c r="J949" s="29"/>
      <c r="K949" s="29"/>
      <c r="L949" s="29"/>
    </row>
    <row r="950" spans="1:12" s="34" customFormat="1">
      <c r="A950" s="29"/>
      <c r="B950" s="29"/>
      <c r="C950" s="29"/>
      <c r="D950" s="29"/>
      <c r="E950" s="29"/>
      <c r="F950" s="29"/>
      <c r="G950" s="29"/>
      <c r="H950" s="29"/>
      <c r="I950" s="29"/>
      <c r="J950" s="29"/>
      <c r="K950" s="29"/>
      <c r="L950" s="29"/>
    </row>
    <row r="951" spans="1:12" s="34" customFormat="1">
      <c r="A951" s="29"/>
      <c r="B951" s="29"/>
      <c r="C951" s="29"/>
      <c r="D951" s="29"/>
      <c r="E951" s="29"/>
      <c r="F951" s="29"/>
      <c r="G951" s="29"/>
      <c r="H951" s="29"/>
      <c r="I951" s="29"/>
      <c r="J951" s="29"/>
      <c r="K951" s="29"/>
      <c r="L951" s="29"/>
    </row>
    <row r="952" spans="1:12" s="34" customFormat="1">
      <c r="A952" s="29"/>
      <c r="B952" s="29"/>
      <c r="C952" s="29"/>
      <c r="D952" s="29"/>
      <c r="E952" s="29"/>
      <c r="F952" s="29"/>
      <c r="G952" s="29"/>
      <c r="H952" s="29"/>
      <c r="I952" s="29"/>
      <c r="J952" s="29"/>
      <c r="K952" s="29"/>
      <c r="L952" s="29"/>
    </row>
    <row r="953" spans="1:12" s="34" customFormat="1">
      <c r="A953" s="29"/>
      <c r="B953" s="29"/>
      <c r="C953" s="29"/>
      <c r="D953" s="29"/>
      <c r="E953" s="29"/>
      <c r="F953" s="29"/>
      <c r="G953" s="29"/>
      <c r="H953" s="29"/>
      <c r="I953" s="29"/>
      <c r="J953" s="29"/>
      <c r="K953" s="29"/>
      <c r="L953" s="29"/>
    </row>
    <row r="954" spans="1:12" s="34" customFormat="1">
      <c r="A954" s="29"/>
      <c r="B954" s="29"/>
      <c r="C954" s="29"/>
      <c r="D954" s="29"/>
      <c r="E954" s="29"/>
      <c r="F954" s="29"/>
      <c r="G954" s="29"/>
      <c r="H954" s="29"/>
      <c r="I954" s="29"/>
      <c r="J954" s="29"/>
      <c r="K954" s="29"/>
      <c r="L954" s="29"/>
    </row>
    <row r="955" spans="1:12" s="34" customFormat="1">
      <c r="A955" s="29"/>
      <c r="B955" s="29"/>
      <c r="C955" s="29"/>
      <c r="D955" s="29"/>
      <c r="E955" s="29"/>
      <c r="F955" s="29"/>
      <c r="G955" s="29"/>
      <c r="H955" s="29"/>
      <c r="I955" s="29"/>
      <c r="J955" s="29"/>
      <c r="K955" s="29"/>
      <c r="L955" s="29"/>
    </row>
    <row r="956" spans="1:12" s="34" customFormat="1">
      <c r="A956" s="29"/>
      <c r="B956" s="29"/>
      <c r="C956" s="29"/>
      <c r="D956" s="29"/>
      <c r="E956" s="29"/>
      <c r="F956" s="29"/>
      <c r="G956" s="29"/>
      <c r="H956" s="29"/>
      <c r="I956" s="29"/>
      <c r="J956" s="29"/>
      <c r="K956" s="29"/>
      <c r="L956" s="29"/>
    </row>
    <row r="957" spans="1:12" s="34" customFormat="1">
      <c r="A957" s="29"/>
      <c r="B957" s="29"/>
      <c r="C957" s="29"/>
      <c r="D957" s="29"/>
      <c r="E957" s="29"/>
      <c r="F957" s="29"/>
      <c r="G957" s="29"/>
      <c r="H957" s="29"/>
      <c r="I957" s="29"/>
      <c r="J957" s="29"/>
      <c r="K957" s="29"/>
      <c r="L957" s="29"/>
    </row>
    <row r="958" spans="1:12" s="34" customFormat="1">
      <c r="A958" s="29"/>
      <c r="B958" s="29"/>
      <c r="C958" s="29"/>
      <c r="D958" s="29"/>
      <c r="E958" s="29"/>
      <c r="F958" s="29"/>
      <c r="G958" s="29"/>
      <c r="H958" s="29"/>
      <c r="I958" s="29"/>
      <c r="J958" s="29"/>
      <c r="K958" s="29"/>
      <c r="L958" s="29"/>
    </row>
    <row r="959" spans="1:12" s="34" customFormat="1">
      <c r="A959" s="29"/>
      <c r="B959" s="29"/>
      <c r="C959" s="29"/>
      <c r="D959" s="29"/>
      <c r="E959" s="29"/>
      <c r="F959" s="29"/>
      <c r="G959" s="29"/>
      <c r="H959" s="29"/>
      <c r="I959" s="29"/>
      <c r="J959" s="29"/>
      <c r="K959" s="29"/>
      <c r="L959" s="29"/>
    </row>
    <row r="960" spans="1:12" s="34" customFormat="1">
      <c r="A960" s="29"/>
      <c r="B960" s="29"/>
      <c r="C960" s="29"/>
      <c r="D960" s="29"/>
      <c r="E960" s="29"/>
      <c r="F960" s="29"/>
      <c r="G960" s="29"/>
      <c r="H960" s="29"/>
      <c r="I960" s="29"/>
      <c r="J960" s="29"/>
      <c r="K960" s="29"/>
      <c r="L960" s="29"/>
    </row>
    <row r="961" spans="1:12" s="34" customFormat="1">
      <c r="A961" s="29"/>
      <c r="B961" s="29"/>
      <c r="C961" s="29"/>
      <c r="D961" s="29"/>
      <c r="E961" s="29"/>
      <c r="F961" s="29"/>
      <c r="G961" s="29"/>
      <c r="H961" s="29"/>
      <c r="I961" s="29"/>
      <c r="J961" s="29"/>
      <c r="K961" s="29"/>
      <c r="L961" s="29"/>
    </row>
    <row r="962" spans="1:12" s="34" customFormat="1">
      <c r="A962" s="29"/>
      <c r="B962" s="29"/>
      <c r="C962" s="29"/>
      <c r="D962" s="29"/>
      <c r="E962" s="29"/>
      <c r="F962" s="29"/>
      <c r="G962" s="29"/>
      <c r="H962" s="29"/>
      <c r="I962" s="29"/>
      <c r="J962" s="29"/>
      <c r="K962" s="29"/>
      <c r="L962" s="29"/>
    </row>
    <row r="963" spans="1:12" s="34" customFormat="1">
      <c r="A963" s="29"/>
      <c r="B963" s="29"/>
      <c r="C963" s="29"/>
      <c r="D963" s="29"/>
      <c r="E963" s="29"/>
      <c r="F963" s="29"/>
      <c r="G963" s="29"/>
      <c r="H963" s="29"/>
      <c r="I963" s="29"/>
      <c r="J963" s="29"/>
      <c r="K963" s="29"/>
      <c r="L963" s="29"/>
    </row>
    <row r="964" spans="1:12" s="34" customFormat="1">
      <c r="A964" s="29"/>
      <c r="B964" s="29"/>
      <c r="C964" s="29"/>
      <c r="D964" s="29"/>
      <c r="E964" s="29"/>
      <c r="F964" s="29"/>
      <c r="G964" s="29"/>
      <c r="H964" s="29"/>
      <c r="I964" s="29"/>
      <c r="J964" s="29"/>
      <c r="K964" s="29"/>
      <c r="L964" s="29"/>
    </row>
    <row r="965" spans="1:12" s="34" customFormat="1">
      <c r="A965" s="29"/>
      <c r="B965" s="29"/>
      <c r="C965" s="29"/>
      <c r="D965" s="29"/>
      <c r="E965" s="29"/>
      <c r="F965" s="29"/>
      <c r="G965" s="29"/>
      <c r="H965" s="29"/>
      <c r="I965" s="29"/>
      <c r="J965" s="29"/>
      <c r="K965" s="29"/>
      <c r="L965" s="29"/>
    </row>
    <row r="966" spans="1:12" s="34" customFormat="1">
      <c r="A966" s="29"/>
      <c r="B966" s="29"/>
      <c r="C966" s="29"/>
      <c r="D966" s="29"/>
      <c r="E966" s="29"/>
      <c r="F966" s="29"/>
      <c r="G966" s="29"/>
      <c r="H966" s="29"/>
      <c r="I966" s="29"/>
      <c r="J966" s="29"/>
      <c r="K966" s="29"/>
      <c r="L966" s="29"/>
    </row>
    <row r="967" spans="1:12" s="34" customFormat="1">
      <c r="A967" s="29"/>
      <c r="B967" s="29"/>
      <c r="C967" s="29"/>
      <c r="D967" s="29"/>
      <c r="E967" s="29"/>
      <c r="F967" s="29"/>
      <c r="G967" s="29"/>
      <c r="H967" s="29"/>
      <c r="I967" s="29"/>
      <c r="J967" s="29"/>
      <c r="K967" s="29"/>
      <c r="L967" s="29"/>
    </row>
    <row r="968" spans="1:12" s="34" customFormat="1">
      <c r="A968" s="29"/>
      <c r="B968" s="29"/>
      <c r="C968" s="29"/>
      <c r="D968" s="29"/>
      <c r="E968" s="29"/>
      <c r="F968" s="29"/>
      <c r="G968" s="29"/>
      <c r="H968" s="29"/>
      <c r="I968" s="29"/>
      <c r="J968" s="29"/>
      <c r="K968" s="29"/>
      <c r="L968" s="29"/>
    </row>
    <row r="969" spans="1:12" s="34" customFormat="1">
      <c r="A969" s="29"/>
      <c r="B969" s="29"/>
      <c r="C969" s="29"/>
      <c r="D969" s="29"/>
      <c r="E969" s="29"/>
      <c r="F969" s="29"/>
      <c r="G969" s="29"/>
      <c r="H969" s="29"/>
      <c r="I969" s="29"/>
      <c r="J969" s="29"/>
      <c r="K969" s="29"/>
      <c r="L969" s="29"/>
    </row>
    <row r="970" spans="1:12" s="34" customFormat="1">
      <c r="A970" s="29"/>
      <c r="B970" s="29"/>
      <c r="C970" s="29"/>
      <c r="D970" s="29"/>
      <c r="E970" s="29"/>
      <c r="F970" s="29"/>
      <c r="G970" s="29"/>
      <c r="H970" s="29"/>
      <c r="I970" s="29"/>
      <c r="J970" s="29"/>
      <c r="K970" s="29"/>
      <c r="L970" s="29"/>
    </row>
    <row r="971" spans="1:12" s="34" customFormat="1">
      <c r="A971" s="29"/>
      <c r="B971" s="29"/>
      <c r="C971" s="29"/>
      <c r="D971" s="29"/>
      <c r="E971" s="29"/>
      <c r="F971" s="29"/>
      <c r="G971" s="29"/>
      <c r="H971" s="29"/>
      <c r="I971" s="29"/>
      <c r="J971" s="29"/>
      <c r="K971" s="29"/>
      <c r="L971" s="29"/>
    </row>
    <row r="972" spans="1:12" s="34" customFormat="1">
      <c r="A972" s="29"/>
      <c r="B972" s="29"/>
      <c r="C972" s="29"/>
      <c r="D972" s="29"/>
      <c r="E972" s="29"/>
      <c r="F972" s="29"/>
      <c r="G972" s="29"/>
      <c r="H972" s="29"/>
      <c r="I972" s="29"/>
      <c r="J972" s="29"/>
      <c r="K972" s="29"/>
      <c r="L972" s="29"/>
    </row>
    <row r="973" spans="1:12" s="34" customFormat="1">
      <c r="A973" s="29"/>
      <c r="B973" s="29"/>
      <c r="C973" s="29"/>
      <c r="D973" s="29"/>
      <c r="E973" s="29"/>
      <c r="F973" s="29"/>
      <c r="G973" s="29"/>
      <c r="H973" s="29"/>
      <c r="I973" s="29"/>
      <c r="J973" s="29"/>
      <c r="K973" s="29"/>
      <c r="L973" s="29"/>
    </row>
    <row r="974" spans="1:12" s="34" customFormat="1">
      <c r="A974" s="29"/>
      <c r="B974" s="29"/>
      <c r="C974" s="29"/>
      <c r="D974" s="29"/>
      <c r="E974" s="29"/>
      <c r="F974" s="29"/>
      <c r="G974" s="29"/>
      <c r="H974" s="29"/>
      <c r="I974" s="29"/>
      <c r="J974" s="29"/>
      <c r="K974" s="29"/>
      <c r="L974" s="29"/>
    </row>
    <row r="975" spans="1:12" s="34" customFormat="1">
      <c r="A975" s="29"/>
      <c r="B975" s="29"/>
      <c r="C975" s="29"/>
      <c r="D975" s="29"/>
      <c r="E975" s="29"/>
      <c r="F975" s="29"/>
      <c r="G975" s="29"/>
      <c r="H975" s="29"/>
      <c r="I975" s="29"/>
      <c r="J975" s="29"/>
      <c r="K975" s="29"/>
      <c r="L975" s="29"/>
    </row>
    <row r="976" spans="1:12" s="34" customFormat="1">
      <c r="A976" s="29"/>
      <c r="B976" s="29"/>
      <c r="C976" s="29"/>
      <c r="D976" s="29"/>
      <c r="E976" s="29"/>
      <c r="F976" s="29"/>
      <c r="G976" s="29"/>
      <c r="H976" s="29"/>
      <c r="I976" s="29"/>
      <c r="J976" s="29"/>
      <c r="K976" s="29"/>
      <c r="L976" s="29"/>
    </row>
    <row r="977" spans="1:12" s="34" customFormat="1">
      <c r="A977" s="29"/>
      <c r="B977" s="29"/>
      <c r="C977" s="29"/>
      <c r="D977" s="29"/>
      <c r="E977" s="29"/>
      <c r="F977" s="29"/>
      <c r="G977" s="29"/>
      <c r="H977" s="29"/>
      <c r="I977" s="29"/>
      <c r="J977" s="29"/>
      <c r="K977" s="29"/>
      <c r="L977" s="29"/>
    </row>
    <row r="978" spans="1:12" s="34" customFormat="1">
      <c r="A978" s="29"/>
      <c r="B978" s="29"/>
      <c r="C978" s="29"/>
      <c r="D978" s="29"/>
      <c r="E978" s="29"/>
      <c r="F978" s="29"/>
      <c r="G978" s="29"/>
      <c r="H978" s="29"/>
      <c r="I978" s="29"/>
      <c r="J978" s="29"/>
      <c r="K978" s="29"/>
      <c r="L978" s="29"/>
    </row>
    <row r="979" spans="1:12" s="34" customFormat="1">
      <c r="A979" s="29"/>
      <c r="B979" s="29"/>
      <c r="C979" s="29"/>
      <c r="D979" s="29"/>
      <c r="E979" s="29"/>
      <c r="F979" s="29"/>
      <c r="G979" s="29"/>
      <c r="H979" s="29"/>
      <c r="I979" s="29"/>
      <c r="J979" s="29"/>
      <c r="K979" s="29"/>
      <c r="L979" s="29"/>
    </row>
    <row r="980" spans="1:12" s="34" customFormat="1">
      <c r="A980" s="29"/>
      <c r="B980" s="29"/>
      <c r="C980" s="29"/>
      <c r="D980" s="29"/>
      <c r="E980" s="29"/>
      <c r="F980" s="29"/>
      <c r="G980" s="29"/>
      <c r="H980" s="29"/>
      <c r="I980" s="29"/>
      <c r="J980" s="29"/>
      <c r="K980" s="29"/>
      <c r="L980" s="29"/>
    </row>
    <row r="981" spans="1:12" s="34" customFormat="1">
      <c r="A981" s="29"/>
      <c r="B981" s="29"/>
      <c r="C981" s="29"/>
      <c r="D981" s="29"/>
      <c r="E981" s="29"/>
      <c r="F981" s="29"/>
      <c r="G981" s="29"/>
      <c r="H981" s="29"/>
      <c r="I981" s="29"/>
      <c r="J981" s="29"/>
      <c r="K981" s="29"/>
      <c r="L981" s="29"/>
    </row>
    <row r="982" spans="1:12" s="34" customFormat="1">
      <c r="A982" s="29"/>
      <c r="B982" s="29"/>
      <c r="C982" s="29"/>
      <c r="D982" s="29"/>
      <c r="E982" s="29"/>
      <c r="F982" s="29"/>
      <c r="G982" s="29"/>
      <c r="H982" s="29"/>
      <c r="I982" s="29"/>
      <c r="J982" s="29"/>
      <c r="K982" s="29"/>
      <c r="L982" s="29"/>
    </row>
    <row r="983" spans="1:12" s="34" customFormat="1">
      <c r="A983" s="29"/>
      <c r="B983" s="29"/>
      <c r="C983" s="29"/>
      <c r="D983" s="29"/>
      <c r="E983" s="29"/>
      <c r="F983" s="29"/>
      <c r="G983" s="29"/>
      <c r="H983" s="29"/>
      <c r="I983" s="29"/>
      <c r="J983" s="29"/>
      <c r="K983" s="29"/>
      <c r="L983" s="29"/>
    </row>
    <row r="984" spans="1:12" s="34" customFormat="1">
      <c r="A984" s="29"/>
      <c r="B984" s="29"/>
      <c r="C984" s="29"/>
      <c r="D984" s="29"/>
      <c r="E984" s="29"/>
      <c r="F984" s="29"/>
      <c r="G984" s="29"/>
      <c r="H984" s="29"/>
      <c r="I984" s="29"/>
      <c r="J984" s="29"/>
      <c r="K984" s="29"/>
      <c r="L984" s="29"/>
    </row>
    <row r="985" spans="1:12" s="34" customFormat="1">
      <c r="A985" s="29"/>
      <c r="B985" s="29"/>
      <c r="C985" s="29"/>
      <c r="D985" s="29"/>
      <c r="E985" s="29"/>
      <c r="F985" s="29"/>
      <c r="G985" s="29"/>
      <c r="H985" s="29"/>
      <c r="I985" s="29"/>
      <c r="J985" s="29"/>
      <c r="K985" s="29"/>
      <c r="L985" s="29"/>
    </row>
    <row r="986" spans="1:12" s="34" customFormat="1">
      <c r="A986" s="29"/>
      <c r="B986" s="29"/>
      <c r="C986" s="29"/>
      <c r="D986" s="29"/>
      <c r="E986" s="29"/>
      <c r="F986" s="29"/>
      <c r="G986" s="29"/>
      <c r="H986" s="29"/>
      <c r="I986" s="29"/>
      <c r="J986" s="29"/>
      <c r="K986" s="29"/>
      <c r="L986" s="29"/>
    </row>
    <row r="987" spans="1:12" s="34" customFormat="1">
      <c r="A987" s="29"/>
      <c r="B987" s="29"/>
      <c r="C987" s="29"/>
      <c r="D987" s="29"/>
      <c r="E987" s="29"/>
      <c r="F987" s="29"/>
      <c r="G987" s="29"/>
      <c r="H987" s="29"/>
      <c r="I987" s="29"/>
      <c r="J987" s="29"/>
      <c r="K987" s="29"/>
      <c r="L987" s="29"/>
    </row>
    <row r="988" spans="1:12" s="34" customFormat="1">
      <c r="A988" s="29"/>
      <c r="B988" s="29"/>
      <c r="C988" s="29"/>
      <c r="D988" s="29"/>
      <c r="E988" s="29"/>
      <c r="F988" s="29"/>
      <c r="G988" s="29"/>
      <c r="H988" s="29"/>
      <c r="I988" s="29"/>
      <c r="J988" s="29"/>
      <c r="K988" s="29"/>
      <c r="L988" s="29"/>
    </row>
    <row r="989" spans="1:12" s="34" customFormat="1">
      <c r="A989" s="29"/>
      <c r="B989" s="29"/>
      <c r="C989" s="29"/>
      <c r="D989" s="29"/>
      <c r="E989" s="29"/>
      <c r="F989" s="29"/>
      <c r="G989" s="29"/>
      <c r="H989" s="29"/>
      <c r="I989" s="29"/>
      <c r="J989" s="29"/>
      <c r="K989" s="29"/>
      <c r="L989" s="29"/>
    </row>
    <row r="990" spans="1:12" s="34" customFormat="1">
      <c r="A990" s="29"/>
      <c r="B990" s="29"/>
      <c r="C990" s="29"/>
      <c r="D990" s="29"/>
      <c r="E990" s="29"/>
      <c r="F990" s="29"/>
      <c r="G990" s="29"/>
      <c r="H990" s="29"/>
      <c r="I990" s="29"/>
      <c r="J990" s="29"/>
      <c r="K990" s="29"/>
      <c r="L990" s="29"/>
    </row>
    <row r="991" spans="1:12" s="34" customFormat="1">
      <c r="A991" s="29"/>
      <c r="B991" s="29"/>
      <c r="C991" s="29"/>
      <c r="D991" s="29"/>
      <c r="E991" s="29"/>
      <c r="F991" s="29"/>
      <c r="G991" s="29"/>
      <c r="H991" s="29"/>
      <c r="I991" s="29"/>
      <c r="J991" s="29"/>
      <c r="K991" s="29"/>
      <c r="L991" s="29"/>
    </row>
    <row r="992" spans="1:12" s="34" customFormat="1">
      <c r="A992" s="29"/>
      <c r="B992" s="29"/>
      <c r="C992" s="29"/>
      <c r="D992" s="29"/>
      <c r="E992" s="29"/>
      <c r="F992" s="29"/>
      <c r="G992" s="29"/>
      <c r="H992" s="29"/>
      <c r="I992" s="29"/>
      <c r="J992" s="29"/>
      <c r="K992" s="29"/>
      <c r="L992" s="29"/>
    </row>
    <row r="993" spans="1:12" s="34" customFormat="1">
      <c r="A993" s="29"/>
      <c r="B993" s="29"/>
      <c r="C993" s="29"/>
      <c r="D993" s="29"/>
      <c r="E993" s="29"/>
      <c r="F993" s="29"/>
      <c r="G993" s="29"/>
      <c r="H993" s="29"/>
      <c r="I993" s="29"/>
      <c r="J993" s="29"/>
      <c r="K993" s="29"/>
      <c r="L993" s="29"/>
    </row>
    <row r="994" spans="1:12" s="34" customFormat="1">
      <c r="A994" s="29"/>
      <c r="B994" s="29"/>
      <c r="C994" s="29"/>
      <c r="D994" s="29"/>
      <c r="E994" s="29"/>
      <c r="F994" s="29"/>
      <c r="G994" s="29"/>
      <c r="H994" s="29"/>
      <c r="I994" s="29"/>
      <c r="J994" s="29"/>
      <c r="K994" s="29"/>
      <c r="L994" s="29"/>
    </row>
    <row r="995" spans="1:12" s="34" customFormat="1">
      <c r="A995" s="29"/>
      <c r="B995" s="29"/>
      <c r="C995" s="29"/>
      <c r="D995" s="29"/>
      <c r="E995" s="29"/>
      <c r="F995" s="29"/>
      <c r="G995" s="29"/>
      <c r="H995" s="29"/>
      <c r="I995" s="29"/>
      <c r="J995" s="29"/>
      <c r="K995" s="29"/>
      <c r="L995" s="29"/>
    </row>
    <row r="996" spans="1:12" s="34" customFormat="1">
      <c r="A996" s="29"/>
      <c r="B996" s="29"/>
      <c r="C996" s="29"/>
      <c r="D996" s="29"/>
      <c r="E996" s="29"/>
      <c r="F996" s="29"/>
      <c r="G996" s="29"/>
      <c r="H996" s="29"/>
      <c r="I996" s="29"/>
      <c r="J996" s="29"/>
      <c r="K996" s="29"/>
      <c r="L996" s="29"/>
    </row>
    <row r="997" spans="1:12" s="34" customFormat="1">
      <c r="A997" s="29"/>
      <c r="B997" s="29"/>
      <c r="C997" s="29"/>
      <c r="D997" s="29"/>
      <c r="E997" s="29"/>
      <c r="F997" s="29"/>
      <c r="G997" s="29"/>
      <c r="H997" s="29"/>
      <c r="I997" s="29"/>
      <c r="J997" s="29"/>
      <c r="K997" s="29"/>
      <c r="L997" s="29"/>
    </row>
    <row r="998" spans="1:12" s="34" customFormat="1">
      <c r="A998" s="29"/>
      <c r="B998" s="29"/>
      <c r="C998" s="29"/>
      <c r="D998" s="29"/>
      <c r="E998" s="29"/>
      <c r="F998" s="29"/>
      <c r="G998" s="29"/>
      <c r="H998" s="29"/>
      <c r="I998" s="29"/>
      <c r="J998" s="29"/>
      <c r="K998" s="29"/>
      <c r="L998" s="29"/>
    </row>
    <row r="999" spans="1:12" s="34" customFormat="1">
      <c r="A999" s="29"/>
      <c r="B999" s="29"/>
      <c r="C999" s="29"/>
      <c r="D999" s="29"/>
      <c r="E999" s="29"/>
      <c r="F999" s="29"/>
      <c r="G999" s="29"/>
      <c r="H999" s="29"/>
      <c r="I999" s="29"/>
      <c r="J999" s="29"/>
      <c r="K999" s="29"/>
      <c r="L999" s="29"/>
    </row>
    <row r="1000" spans="1:12" s="34" customFormat="1">
      <c r="A1000" s="29"/>
      <c r="B1000" s="29"/>
      <c r="C1000" s="29"/>
      <c r="D1000" s="29"/>
      <c r="E1000" s="29"/>
      <c r="F1000" s="29"/>
      <c r="G1000" s="29"/>
      <c r="H1000" s="29"/>
      <c r="I1000" s="29"/>
      <c r="J1000" s="29"/>
      <c r="K1000" s="29"/>
      <c r="L1000" s="29"/>
    </row>
    <row r="1001" spans="1:12" s="34" customFormat="1">
      <c r="A1001" s="29"/>
      <c r="B1001" s="29"/>
      <c r="C1001" s="29"/>
      <c r="D1001" s="29"/>
      <c r="E1001" s="29"/>
      <c r="F1001" s="29"/>
      <c r="G1001" s="29"/>
      <c r="H1001" s="29"/>
      <c r="I1001" s="29"/>
      <c r="J1001" s="29"/>
      <c r="K1001" s="29"/>
      <c r="L1001" s="29"/>
    </row>
    <row r="1002" spans="1:12" s="34" customFormat="1">
      <c r="A1002" s="29"/>
      <c r="B1002" s="29"/>
      <c r="C1002" s="29"/>
      <c r="D1002" s="29"/>
      <c r="E1002" s="29"/>
      <c r="F1002" s="29"/>
      <c r="G1002" s="29"/>
      <c r="H1002" s="29"/>
      <c r="I1002" s="29"/>
      <c r="J1002" s="29"/>
      <c r="K1002" s="29"/>
      <c r="L1002" s="29"/>
    </row>
    <row r="1003" spans="1:12" s="34" customFormat="1">
      <c r="A1003" s="29"/>
      <c r="B1003" s="29"/>
      <c r="C1003" s="29"/>
      <c r="D1003" s="29"/>
      <c r="E1003" s="29"/>
      <c r="F1003" s="29"/>
      <c r="G1003" s="29"/>
      <c r="H1003" s="29"/>
      <c r="I1003" s="29"/>
      <c r="J1003" s="29"/>
      <c r="K1003" s="29"/>
      <c r="L1003" s="29"/>
    </row>
    <row r="1004" spans="1:12" s="34" customFormat="1">
      <c r="A1004" s="29"/>
      <c r="B1004" s="29"/>
      <c r="C1004" s="29"/>
      <c r="D1004" s="29"/>
      <c r="E1004" s="29"/>
      <c r="F1004" s="29"/>
      <c r="G1004" s="29"/>
      <c r="H1004" s="29"/>
      <c r="I1004" s="29"/>
      <c r="J1004" s="29"/>
      <c r="K1004" s="29"/>
      <c r="L1004" s="29"/>
    </row>
    <row r="1005" spans="1:12" s="34" customFormat="1">
      <c r="A1005" s="29"/>
      <c r="B1005" s="29"/>
      <c r="C1005" s="29"/>
      <c r="D1005" s="29"/>
      <c r="E1005" s="29"/>
      <c r="F1005" s="29"/>
      <c r="G1005" s="29"/>
      <c r="H1005" s="29"/>
      <c r="I1005" s="29"/>
      <c r="J1005" s="29"/>
      <c r="K1005" s="29"/>
      <c r="L1005" s="29"/>
    </row>
    <row r="1006" spans="1:12" s="34" customFormat="1">
      <c r="A1006" s="29"/>
      <c r="B1006" s="29"/>
      <c r="C1006" s="29"/>
      <c r="D1006" s="29"/>
      <c r="E1006" s="29"/>
      <c r="F1006" s="29"/>
      <c r="G1006" s="29"/>
      <c r="H1006" s="29"/>
      <c r="I1006" s="29"/>
      <c r="J1006" s="29"/>
      <c r="K1006" s="29"/>
      <c r="L1006" s="29"/>
    </row>
    <row r="1007" spans="1:12" s="34" customFormat="1">
      <c r="A1007" s="29"/>
      <c r="B1007" s="29"/>
      <c r="C1007" s="29"/>
      <c r="D1007" s="29"/>
      <c r="E1007" s="29"/>
      <c r="F1007" s="29"/>
      <c r="G1007" s="29"/>
      <c r="H1007" s="29"/>
      <c r="I1007" s="29"/>
      <c r="J1007" s="29"/>
      <c r="K1007" s="29"/>
      <c r="L1007" s="29"/>
    </row>
    <row r="1008" spans="1:12" s="34" customFormat="1">
      <c r="A1008" s="29"/>
      <c r="B1008" s="29"/>
      <c r="C1008" s="29"/>
      <c r="D1008" s="29"/>
      <c r="E1008" s="29"/>
      <c r="F1008" s="29"/>
      <c r="G1008" s="29"/>
      <c r="H1008" s="29"/>
      <c r="I1008" s="29"/>
      <c r="J1008" s="29"/>
      <c r="K1008" s="29"/>
      <c r="L1008" s="29"/>
    </row>
    <row r="1009" spans="1:12" s="34" customFormat="1">
      <c r="A1009" s="29"/>
      <c r="B1009" s="29"/>
      <c r="C1009" s="29"/>
      <c r="D1009" s="29"/>
      <c r="E1009" s="29"/>
      <c r="F1009" s="29"/>
      <c r="G1009" s="29"/>
      <c r="H1009" s="29"/>
      <c r="I1009" s="29"/>
      <c r="J1009" s="29"/>
      <c r="K1009" s="29"/>
      <c r="L1009" s="29"/>
    </row>
    <row r="1010" spans="1:12" s="34" customFormat="1">
      <c r="A1010" s="29"/>
      <c r="B1010" s="29"/>
      <c r="C1010" s="29"/>
      <c r="D1010" s="29"/>
      <c r="E1010" s="29"/>
      <c r="F1010" s="29"/>
      <c r="G1010" s="29"/>
      <c r="H1010" s="29"/>
      <c r="I1010" s="29"/>
      <c r="J1010" s="29"/>
      <c r="K1010" s="29"/>
      <c r="L1010" s="29"/>
    </row>
    <row r="1011" spans="1:12" s="34" customFormat="1">
      <c r="A1011" s="29"/>
      <c r="B1011" s="29"/>
      <c r="C1011" s="29"/>
      <c r="D1011" s="29"/>
      <c r="E1011" s="29"/>
      <c r="F1011" s="29"/>
      <c r="G1011" s="29"/>
      <c r="H1011" s="29"/>
      <c r="I1011" s="29"/>
      <c r="J1011" s="29"/>
      <c r="K1011" s="29"/>
      <c r="L1011" s="29"/>
    </row>
    <row r="1012" spans="1:12" s="34" customFormat="1">
      <c r="A1012" s="29"/>
      <c r="B1012" s="29"/>
      <c r="C1012" s="29"/>
      <c r="D1012" s="29"/>
      <c r="E1012" s="29"/>
      <c r="F1012" s="29"/>
      <c r="G1012" s="29"/>
      <c r="H1012" s="29"/>
      <c r="I1012" s="29"/>
      <c r="J1012" s="29"/>
      <c r="K1012" s="29"/>
      <c r="L1012" s="29"/>
    </row>
    <row r="1013" spans="1:12" s="34" customFormat="1">
      <c r="A1013" s="29"/>
      <c r="B1013" s="29"/>
      <c r="C1013" s="29"/>
      <c r="D1013" s="29"/>
      <c r="E1013" s="29"/>
      <c r="F1013" s="29"/>
      <c r="G1013" s="29"/>
      <c r="H1013" s="29"/>
      <c r="I1013" s="29"/>
      <c r="J1013" s="29"/>
      <c r="K1013" s="29"/>
      <c r="L1013" s="29"/>
    </row>
    <row r="1014" spans="1:12" s="34" customFormat="1">
      <c r="A1014" s="29"/>
      <c r="B1014" s="29"/>
      <c r="C1014" s="29"/>
      <c r="D1014" s="29"/>
      <c r="E1014" s="29"/>
      <c r="F1014" s="29"/>
      <c r="G1014" s="29"/>
      <c r="H1014" s="29"/>
      <c r="I1014" s="29"/>
      <c r="J1014" s="29"/>
      <c r="K1014" s="29"/>
      <c r="L1014" s="29"/>
    </row>
    <row r="1015" spans="1:12" s="34" customFormat="1">
      <c r="A1015" s="29"/>
      <c r="B1015" s="29"/>
      <c r="C1015" s="29"/>
      <c r="D1015" s="29"/>
      <c r="E1015" s="29"/>
      <c r="F1015" s="29"/>
      <c r="G1015" s="29"/>
      <c r="H1015" s="29"/>
      <c r="I1015" s="29"/>
      <c r="J1015" s="29"/>
      <c r="K1015" s="29"/>
      <c r="L1015" s="29"/>
    </row>
    <row r="1016" spans="1:12" s="34" customFormat="1">
      <c r="A1016" s="29"/>
      <c r="B1016" s="29"/>
      <c r="C1016" s="29"/>
      <c r="D1016" s="29"/>
      <c r="E1016" s="29"/>
      <c r="F1016" s="29"/>
      <c r="G1016" s="29"/>
      <c r="H1016" s="29"/>
      <c r="I1016" s="29"/>
      <c r="J1016" s="29"/>
      <c r="K1016" s="29"/>
      <c r="L1016" s="29"/>
    </row>
    <row r="1017" spans="1:12" s="34" customFormat="1">
      <c r="A1017" s="29"/>
      <c r="B1017" s="29"/>
      <c r="C1017" s="29"/>
      <c r="D1017" s="29"/>
      <c r="E1017" s="29"/>
      <c r="F1017" s="29"/>
      <c r="G1017" s="29"/>
      <c r="H1017" s="29"/>
      <c r="I1017" s="29"/>
      <c r="J1017" s="29"/>
      <c r="K1017" s="29"/>
      <c r="L1017" s="29"/>
    </row>
    <row r="1018" spans="1:12" s="34" customFormat="1">
      <c r="A1018" s="29"/>
      <c r="B1018" s="29"/>
      <c r="C1018" s="29"/>
      <c r="D1018" s="29"/>
      <c r="E1018" s="29"/>
      <c r="F1018" s="29"/>
      <c r="G1018" s="29"/>
      <c r="H1018" s="29"/>
      <c r="I1018" s="29"/>
      <c r="J1018" s="29"/>
      <c r="K1018" s="29"/>
      <c r="L1018" s="29"/>
    </row>
    <row r="1019" spans="1:12" s="34" customFormat="1">
      <c r="A1019" s="29"/>
      <c r="B1019" s="29"/>
      <c r="C1019" s="29"/>
      <c r="D1019" s="29"/>
      <c r="E1019" s="29"/>
      <c r="F1019" s="29"/>
      <c r="G1019" s="29"/>
      <c r="H1019" s="29"/>
      <c r="I1019" s="29"/>
      <c r="J1019" s="29"/>
      <c r="K1019" s="29"/>
      <c r="L1019" s="29"/>
    </row>
    <row r="1020" spans="1:12" s="34" customFormat="1">
      <c r="A1020" s="29"/>
      <c r="B1020" s="29"/>
      <c r="C1020" s="29"/>
      <c r="D1020" s="29"/>
      <c r="E1020" s="29"/>
      <c r="F1020" s="29"/>
      <c r="G1020" s="29"/>
      <c r="H1020" s="29"/>
      <c r="I1020" s="29"/>
      <c r="J1020" s="29"/>
      <c r="K1020" s="29"/>
      <c r="L1020" s="29"/>
    </row>
    <row r="1021" spans="1:12" s="34" customFormat="1">
      <c r="A1021" s="29"/>
      <c r="B1021" s="29"/>
      <c r="C1021" s="29"/>
      <c r="D1021" s="29"/>
      <c r="E1021" s="29"/>
      <c r="F1021" s="29"/>
      <c r="G1021" s="29"/>
      <c r="H1021" s="29"/>
      <c r="I1021" s="29"/>
      <c r="J1021" s="29"/>
      <c r="K1021" s="29"/>
      <c r="L1021" s="29"/>
    </row>
    <row r="1022" spans="1:12" s="34" customFormat="1">
      <c r="A1022" s="29"/>
      <c r="B1022" s="29"/>
      <c r="C1022" s="29"/>
      <c r="D1022" s="29"/>
      <c r="E1022" s="29"/>
      <c r="F1022" s="29"/>
      <c r="G1022" s="29"/>
      <c r="H1022" s="29"/>
      <c r="I1022" s="29"/>
      <c r="J1022" s="29"/>
      <c r="K1022" s="29"/>
      <c r="L1022" s="29"/>
    </row>
    <row r="1023" spans="1:12" s="34" customFormat="1">
      <c r="A1023" s="29"/>
      <c r="B1023" s="29"/>
      <c r="C1023" s="29"/>
      <c r="D1023" s="29"/>
      <c r="E1023" s="29"/>
      <c r="F1023" s="29"/>
      <c r="G1023" s="29"/>
      <c r="H1023" s="29"/>
      <c r="I1023" s="29"/>
      <c r="J1023" s="29"/>
      <c r="K1023" s="29"/>
      <c r="L1023" s="29"/>
    </row>
    <row r="1024" spans="1:12" s="34" customFormat="1">
      <c r="A1024" s="29"/>
      <c r="B1024" s="29"/>
      <c r="C1024" s="29"/>
      <c r="D1024" s="29"/>
      <c r="E1024" s="29"/>
      <c r="F1024" s="29"/>
      <c r="G1024" s="29"/>
      <c r="H1024" s="29"/>
      <c r="I1024" s="29"/>
      <c r="J1024" s="29"/>
      <c r="K1024" s="29"/>
      <c r="L1024" s="29"/>
    </row>
    <row r="1025" spans="1:12" s="34" customFormat="1">
      <c r="A1025" s="29"/>
      <c r="B1025" s="29"/>
      <c r="C1025" s="29"/>
      <c r="D1025" s="29"/>
      <c r="E1025" s="29"/>
      <c r="F1025" s="29"/>
      <c r="G1025" s="29"/>
      <c r="H1025" s="29"/>
      <c r="I1025" s="29"/>
      <c r="J1025" s="29"/>
      <c r="K1025" s="29"/>
      <c r="L1025" s="29"/>
    </row>
    <row r="1026" spans="1:12" s="34" customFormat="1">
      <c r="A1026" s="29"/>
      <c r="B1026" s="29"/>
      <c r="C1026" s="29"/>
      <c r="D1026" s="29"/>
      <c r="E1026" s="29"/>
      <c r="F1026" s="29"/>
      <c r="G1026" s="29"/>
      <c r="H1026" s="29"/>
      <c r="I1026" s="29"/>
      <c r="J1026" s="29"/>
      <c r="K1026" s="29"/>
      <c r="L1026" s="29"/>
    </row>
    <row r="1027" spans="1:12" s="34" customFormat="1">
      <c r="A1027" s="29"/>
      <c r="B1027" s="29"/>
      <c r="C1027" s="29"/>
      <c r="D1027" s="29"/>
      <c r="E1027" s="29"/>
      <c r="F1027" s="29"/>
      <c r="G1027" s="29"/>
      <c r="H1027" s="29"/>
      <c r="I1027" s="29"/>
      <c r="J1027" s="29"/>
      <c r="K1027" s="29"/>
      <c r="L1027" s="29"/>
    </row>
    <row r="1028" spans="1:12" s="34" customFormat="1">
      <c r="A1028" s="29"/>
      <c r="B1028" s="29"/>
      <c r="C1028" s="29"/>
      <c r="D1028" s="29"/>
      <c r="E1028" s="29"/>
      <c r="F1028" s="29"/>
      <c r="G1028" s="29"/>
      <c r="H1028" s="29"/>
      <c r="I1028" s="29"/>
      <c r="J1028" s="29"/>
      <c r="K1028" s="29"/>
      <c r="L1028" s="29"/>
    </row>
    <row r="1029" spans="1:12" s="34" customFormat="1">
      <c r="A1029" s="29"/>
      <c r="B1029" s="29"/>
      <c r="C1029" s="29"/>
      <c r="D1029" s="29"/>
      <c r="E1029" s="29"/>
      <c r="F1029" s="29"/>
      <c r="G1029" s="29"/>
      <c r="H1029" s="29"/>
      <c r="I1029" s="29"/>
      <c r="J1029" s="29"/>
      <c r="K1029" s="29"/>
      <c r="L1029" s="29"/>
    </row>
    <row r="1030" spans="1:12" s="34" customFormat="1">
      <c r="A1030" s="29"/>
      <c r="B1030" s="29"/>
      <c r="C1030" s="29"/>
      <c r="D1030" s="29"/>
      <c r="E1030" s="29"/>
      <c r="F1030" s="29"/>
      <c r="G1030" s="29"/>
      <c r="H1030" s="29"/>
      <c r="I1030" s="29"/>
      <c r="J1030" s="29"/>
      <c r="K1030" s="29"/>
      <c r="L1030" s="29"/>
    </row>
    <row r="1031" spans="1:12" s="34" customFormat="1">
      <c r="A1031" s="29"/>
      <c r="B1031" s="29"/>
      <c r="C1031" s="29"/>
      <c r="D1031" s="29"/>
      <c r="E1031" s="29"/>
      <c r="F1031" s="29"/>
      <c r="G1031" s="29"/>
      <c r="H1031" s="29"/>
      <c r="I1031" s="29"/>
      <c r="J1031" s="29"/>
      <c r="K1031" s="29"/>
      <c r="L1031" s="29"/>
    </row>
    <row r="1032" spans="1:12" s="34" customFormat="1">
      <c r="A1032" s="29"/>
      <c r="B1032" s="29"/>
      <c r="C1032" s="29"/>
      <c r="D1032" s="29"/>
      <c r="E1032" s="29"/>
      <c r="F1032" s="29"/>
      <c r="G1032" s="29"/>
      <c r="H1032" s="29"/>
      <c r="I1032" s="29"/>
      <c r="J1032" s="29"/>
      <c r="K1032" s="29"/>
      <c r="L1032" s="29"/>
    </row>
    <row r="1033" spans="1:12" s="34" customFormat="1">
      <c r="A1033" s="29"/>
      <c r="B1033" s="29"/>
      <c r="C1033" s="29"/>
      <c r="D1033" s="29"/>
      <c r="E1033" s="29"/>
      <c r="F1033" s="29"/>
      <c r="G1033" s="29"/>
      <c r="H1033" s="29"/>
      <c r="I1033" s="29"/>
      <c r="J1033" s="29"/>
      <c r="K1033" s="29"/>
      <c r="L1033" s="29"/>
    </row>
    <row r="1034" spans="1:12" s="34" customFormat="1">
      <c r="A1034" s="29"/>
      <c r="B1034" s="29"/>
      <c r="C1034" s="29"/>
      <c r="D1034" s="29"/>
      <c r="E1034" s="29"/>
      <c r="F1034" s="29"/>
      <c r="G1034" s="29"/>
      <c r="H1034" s="29"/>
      <c r="I1034" s="29"/>
      <c r="J1034" s="29"/>
      <c r="K1034" s="29"/>
      <c r="L1034" s="29"/>
    </row>
    <row r="1035" spans="1:12" s="34" customFormat="1">
      <c r="A1035" s="29"/>
      <c r="B1035" s="29"/>
      <c r="C1035" s="29"/>
      <c r="D1035" s="29"/>
      <c r="E1035" s="29"/>
      <c r="F1035" s="29"/>
      <c r="G1035" s="29"/>
      <c r="H1035" s="29"/>
      <c r="I1035" s="29"/>
      <c r="J1035" s="29"/>
      <c r="K1035" s="29"/>
      <c r="L1035" s="29"/>
    </row>
    <row r="1036" spans="1:12" s="34" customFormat="1">
      <c r="A1036" s="29"/>
      <c r="B1036" s="29"/>
      <c r="C1036" s="29"/>
      <c r="D1036" s="29"/>
      <c r="E1036" s="29"/>
      <c r="F1036" s="29"/>
      <c r="G1036" s="29"/>
      <c r="H1036" s="29"/>
      <c r="I1036" s="29"/>
      <c r="J1036" s="29"/>
      <c r="K1036" s="29"/>
      <c r="L1036" s="29"/>
    </row>
    <row r="1037" spans="1:12" s="34" customFormat="1">
      <c r="A1037" s="29"/>
      <c r="B1037" s="29"/>
      <c r="C1037" s="29"/>
      <c r="D1037" s="29"/>
      <c r="E1037" s="29"/>
      <c r="F1037" s="29"/>
      <c r="G1037" s="29"/>
      <c r="H1037" s="29"/>
      <c r="I1037" s="29"/>
      <c r="J1037" s="29"/>
      <c r="K1037" s="29"/>
      <c r="L1037" s="29"/>
    </row>
    <row r="1038" spans="1:12" s="34" customFormat="1">
      <c r="A1038" s="29"/>
      <c r="B1038" s="29"/>
      <c r="C1038" s="29"/>
      <c r="D1038" s="29"/>
      <c r="E1038" s="29"/>
      <c r="F1038" s="29"/>
      <c r="G1038" s="29"/>
      <c r="H1038" s="29"/>
      <c r="I1038" s="29"/>
      <c r="J1038" s="29"/>
      <c r="K1038" s="29"/>
      <c r="L1038" s="29"/>
    </row>
    <row r="1039" spans="1:12" s="34" customFormat="1">
      <c r="A1039" s="29"/>
      <c r="B1039" s="29"/>
      <c r="C1039" s="29"/>
      <c r="D1039" s="29"/>
      <c r="E1039" s="29"/>
      <c r="F1039" s="29"/>
      <c r="G1039" s="29"/>
      <c r="H1039" s="29"/>
      <c r="I1039" s="29"/>
      <c r="J1039" s="29"/>
      <c r="K1039" s="29"/>
      <c r="L1039" s="29"/>
    </row>
    <row r="1040" spans="1:12" s="34" customFormat="1">
      <c r="A1040" s="29"/>
      <c r="B1040" s="29"/>
      <c r="C1040" s="29"/>
      <c r="D1040" s="29"/>
      <c r="E1040" s="29"/>
      <c r="F1040" s="29"/>
      <c r="G1040" s="29"/>
      <c r="H1040" s="29"/>
      <c r="I1040" s="29"/>
      <c r="J1040" s="29"/>
      <c r="K1040" s="29"/>
      <c r="L1040" s="29"/>
    </row>
    <row r="1041" spans="1:12" s="34" customFormat="1">
      <c r="A1041" s="29"/>
      <c r="B1041" s="29"/>
      <c r="C1041" s="29"/>
      <c r="D1041" s="29"/>
      <c r="E1041" s="29"/>
      <c r="F1041" s="29"/>
      <c r="G1041" s="29"/>
      <c r="H1041" s="29"/>
      <c r="I1041" s="29"/>
      <c r="J1041" s="29"/>
      <c r="K1041" s="29"/>
      <c r="L1041" s="29"/>
    </row>
    <row r="1042" spans="1:12" s="34" customFormat="1">
      <c r="A1042" s="29"/>
      <c r="B1042" s="29"/>
      <c r="C1042" s="29"/>
      <c r="D1042" s="29"/>
      <c r="E1042" s="29"/>
      <c r="F1042" s="29"/>
      <c r="G1042" s="29"/>
      <c r="H1042" s="29"/>
      <c r="I1042" s="29"/>
      <c r="J1042" s="29"/>
      <c r="K1042" s="29"/>
      <c r="L1042" s="29"/>
    </row>
    <row r="1043" spans="1:12" s="34" customFormat="1">
      <c r="A1043" s="29"/>
      <c r="B1043" s="29"/>
      <c r="C1043" s="29"/>
      <c r="D1043" s="29"/>
      <c r="E1043" s="29"/>
      <c r="F1043" s="29"/>
      <c r="G1043" s="29"/>
      <c r="H1043" s="29"/>
      <c r="I1043" s="29"/>
      <c r="J1043" s="29"/>
      <c r="K1043" s="29"/>
      <c r="L1043" s="29"/>
    </row>
    <row r="1044" spans="1:12" s="34" customFormat="1">
      <c r="A1044" s="29"/>
      <c r="B1044" s="29"/>
      <c r="C1044" s="29"/>
      <c r="D1044" s="29"/>
      <c r="E1044" s="29"/>
      <c r="F1044" s="29"/>
      <c r="G1044" s="29"/>
      <c r="H1044" s="29"/>
      <c r="I1044" s="29"/>
      <c r="J1044" s="29"/>
      <c r="K1044" s="29"/>
      <c r="L1044" s="29"/>
    </row>
    <row r="1045" spans="1:12" s="34" customFormat="1">
      <c r="A1045" s="29"/>
      <c r="B1045" s="29"/>
      <c r="C1045" s="29"/>
      <c r="D1045" s="29"/>
      <c r="E1045" s="29"/>
      <c r="F1045" s="29"/>
      <c r="G1045" s="29"/>
      <c r="H1045" s="29"/>
      <c r="I1045" s="29"/>
      <c r="J1045" s="29"/>
      <c r="K1045" s="29"/>
      <c r="L1045" s="29"/>
    </row>
    <row r="1046" spans="1:12" s="34" customFormat="1">
      <c r="A1046" s="29"/>
      <c r="B1046" s="29"/>
      <c r="C1046" s="29"/>
      <c r="D1046" s="29"/>
      <c r="E1046" s="29"/>
      <c r="F1046" s="29"/>
      <c r="G1046" s="29"/>
      <c r="H1046" s="29"/>
      <c r="I1046" s="29"/>
      <c r="J1046" s="29"/>
      <c r="K1046" s="29"/>
      <c r="L1046" s="29"/>
    </row>
    <row r="1047" spans="1:12" s="34" customFormat="1">
      <c r="A1047" s="29"/>
      <c r="B1047" s="29"/>
      <c r="C1047" s="29"/>
      <c r="D1047" s="29"/>
      <c r="E1047" s="29"/>
      <c r="F1047" s="29"/>
      <c r="G1047" s="29"/>
      <c r="H1047" s="29"/>
      <c r="I1047" s="29"/>
      <c r="J1047" s="29"/>
      <c r="K1047" s="29"/>
      <c r="L1047" s="29"/>
    </row>
    <row r="1048" spans="1:12" s="34" customFormat="1">
      <c r="A1048" s="29"/>
      <c r="B1048" s="29"/>
      <c r="C1048" s="29"/>
      <c r="D1048" s="29"/>
      <c r="E1048" s="29"/>
      <c r="F1048" s="29"/>
      <c r="G1048" s="29"/>
      <c r="H1048" s="29"/>
      <c r="I1048" s="29"/>
      <c r="J1048" s="29"/>
      <c r="K1048" s="29"/>
      <c r="L1048" s="29"/>
    </row>
    <row r="1049" spans="1:12" s="34" customFormat="1">
      <c r="A1049" s="29"/>
      <c r="B1049" s="29"/>
      <c r="C1049" s="29"/>
      <c r="D1049" s="29"/>
      <c r="E1049" s="29"/>
      <c r="F1049" s="29"/>
      <c r="G1049" s="29"/>
      <c r="H1049" s="29"/>
      <c r="I1049" s="29"/>
      <c r="J1049" s="29"/>
      <c r="K1049" s="29"/>
      <c r="L1049" s="29"/>
    </row>
    <row r="1050" spans="1:12" s="34" customFormat="1">
      <c r="A1050" s="29"/>
      <c r="B1050" s="29"/>
      <c r="C1050" s="29"/>
      <c r="D1050" s="29"/>
      <c r="E1050" s="29"/>
      <c r="F1050" s="29"/>
      <c r="G1050" s="29"/>
      <c r="H1050" s="29"/>
      <c r="I1050" s="29"/>
      <c r="J1050" s="29"/>
      <c r="K1050" s="29"/>
      <c r="L1050" s="29"/>
    </row>
    <row r="1051" spans="1:12" s="34" customFormat="1">
      <c r="A1051" s="29"/>
      <c r="B1051" s="29"/>
      <c r="C1051" s="29"/>
      <c r="D1051" s="29"/>
      <c r="E1051" s="29"/>
      <c r="F1051" s="29"/>
      <c r="G1051" s="29"/>
      <c r="H1051" s="29"/>
      <c r="I1051" s="29"/>
      <c r="J1051" s="29"/>
      <c r="K1051" s="29"/>
      <c r="L1051" s="29"/>
    </row>
    <row r="1052" spans="1:12" s="34" customFormat="1">
      <c r="A1052" s="29"/>
      <c r="B1052" s="29"/>
      <c r="C1052" s="29"/>
      <c r="D1052" s="29"/>
      <c r="E1052" s="29"/>
      <c r="F1052" s="29"/>
      <c r="G1052" s="29"/>
      <c r="H1052" s="29"/>
      <c r="I1052" s="29"/>
      <c r="J1052" s="29"/>
      <c r="K1052" s="29"/>
      <c r="L1052" s="29"/>
    </row>
    <row r="1053" spans="1:12" s="34" customFormat="1">
      <c r="A1053" s="29"/>
      <c r="B1053" s="29"/>
      <c r="C1053" s="29"/>
      <c r="D1053" s="29"/>
      <c r="E1053" s="29"/>
      <c r="F1053" s="29"/>
      <c r="G1053" s="29"/>
      <c r="H1053" s="29"/>
      <c r="I1053" s="29"/>
      <c r="J1053" s="29"/>
      <c r="K1053" s="29"/>
      <c r="L1053" s="29"/>
    </row>
    <row r="1054" spans="1:12" s="34" customFormat="1">
      <c r="A1054" s="29"/>
      <c r="B1054" s="29"/>
      <c r="C1054" s="29"/>
      <c r="D1054" s="29"/>
      <c r="E1054" s="29"/>
      <c r="F1054" s="29"/>
      <c r="G1054" s="29"/>
      <c r="H1054" s="29"/>
      <c r="I1054" s="29"/>
      <c r="J1054" s="29"/>
      <c r="K1054" s="29"/>
      <c r="L1054" s="29"/>
    </row>
    <row r="1055" spans="1:12" s="34" customFormat="1">
      <c r="A1055" s="29"/>
      <c r="B1055" s="29"/>
      <c r="C1055" s="29"/>
      <c r="D1055" s="29"/>
      <c r="E1055" s="29"/>
      <c r="F1055" s="29"/>
      <c r="G1055" s="29"/>
      <c r="H1055" s="29"/>
      <c r="I1055" s="29"/>
      <c r="J1055" s="29"/>
      <c r="K1055" s="29"/>
      <c r="L1055" s="29"/>
    </row>
    <row r="1056" spans="1:12" s="34" customFormat="1">
      <c r="A1056" s="29"/>
      <c r="B1056" s="29"/>
      <c r="C1056" s="29"/>
      <c r="D1056" s="29"/>
      <c r="E1056" s="29"/>
      <c r="F1056" s="29"/>
      <c r="G1056" s="29"/>
      <c r="H1056" s="29"/>
      <c r="I1056" s="29"/>
      <c r="J1056" s="29"/>
      <c r="K1056" s="29"/>
      <c r="L1056" s="29"/>
    </row>
    <row r="1057" spans="1:12" s="34" customFormat="1">
      <c r="A1057" s="29"/>
      <c r="B1057" s="29"/>
      <c r="C1057" s="29"/>
      <c r="D1057" s="29"/>
      <c r="E1057" s="29"/>
      <c r="F1057" s="29"/>
      <c r="G1057" s="29"/>
      <c r="H1057" s="29"/>
      <c r="I1057" s="29"/>
      <c r="J1057" s="29"/>
      <c r="K1057" s="29"/>
      <c r="L1057" s="29"/>
    </row>
    <row r="1058" spans="1:12" s="34" customFormat="1">
      <c r="A1058" s="29"/>
      <c r="B1058" s="29"/>
      <c r="C1058" s="29"/>
      <c r="D1058" s="29"/>
      <c r="E1058" s="29"/>
      <c r="F1058" s="29"/>
      <c r="G1058" s="29"/>
      <c r="H1058" s="29"/>
      <c r="I1058" s="29"/>
      <c r="J1058" s="29"/>
      <c r="K1058" s="29"/>
      <c r="L1058" s="29"/>
    </row>
    <row r="1059" spans="1:12" s="34" customFormat="1">
      <c r="A1059" s="29"/>
      <c r="B1059" s="29"/>
      <c r="C1059" s="29"/>
      <c r="D1059" s="29"/>
      <c r="E1059" s="29"/>
      <c r="F1059" s="29"/>
      <c r="G1059" s="29"/>
      <c r="H1059" s="29"/>
      <c r="I1059" s="29"/>
      <c r="J1059" s="29"/>
      <c r="K1059" s="29"/>
      <c r="L1059" s="29"/>
    </row>
    <row r="1060" spans="1:12" s="34" customFormat="1">
      <c r="A1060" s="29"/>
      <c r="B1060" s="29"/>
      <c r="C1060" s="29"/>
      <c r="D1060" s="29"/>
      <c r="E1060" s="29"/>
      <c r="F1060" s="29"/>
      <c r="G1060" s="29"/>
      <c r="H1060" s="29"/>
      <c r="I1060" s="29"/>
      <c r="J1060" s="29"/>
      <c r="K1060" s="29"/>
      <c r="L1060" s="29"/>
    </row>
    <row r="1061" spans="1:12" s="34" customFormat="1">
      <c r="A1061" s="29"/>
      <c r="B1061" s="29"/>
      <c r="C1061" s="29"/>
      <c r="D1061" s="29"/>
      <c r="E1061" s="29"/>
      <c r="F1061" s="29"/>
      <c r="G1061" s="29"/>
      <c r="H1061" s="29"/>
      <c r="I1061" s="29"/>
      <c r="J1061" s="29"/>
      <c r="K1061" s="29"/>
      <c r="L1061" s="29"/>
    </row>
    <row r="1062" spans="1:12" s="34" customFormat="1">
      <c r="A1062" s="29"/>
      <c r="B1062" s="29"/>
      <c r="C1062" s="29"/>
      <c r="D1062" s="29"/>
      <c r="E1062" s="29"/>
      <c r="F1062" s="29"/>
      <c r="G1062" s="29"/>
      <c r="H1062" s="29"/>
      <c r="I1062" s="29"/>
      <c r="J1062" s="29"/>
      <c r="K1062" s="29"/>
      <c r="L1062" s="29"/>
    </row>
    <row r="1063" spans="1:12" s="34" customFormat="1">
      <c r="A1063" s="29"/>
      <c r="B1063" s="29"/>
      <c r="C1063" s="29"/>
      <c r="D1063" s="29"/>
      <c r="E1063" s="29"/>
      <c r="F1063" s="29"/>
      <c r="G1063" s="29"/>
      <c r="H1063" s="29"/>
      <c r="I1063" s="29"/>
      <c r="J1063" s="29"/>
      <c r="K1063" s="29"/>
      <c r="L1063" s="29"/>
    </row>
    <row r="1064" spans="1:12" s="34" customFormat="1">
      <c r="A1064" s="29"/>
      <c r="B1064" s="29"/>
      <c r="C1064" s="29"/>
      <c r="D1064" s="29"/>
      <c r="E1064" s="29"/>
      <c r="F1064" s="29"/>
      <c r="G1064" s="29"/>
      <c r="H1064" s="29"/>
      <c r="I1064" s="29"/>
      <c r="J1064" s="29"/>
      <c r="K1064" s="29"/>
      <c r="L1064" s="29"/>
    </row>
    <row r="1065" spans="1:12" s="34" customFormat="1">
      <c r="A1065" s="29"/>
      <c r="B1065" s="29"/>
      <c r="C1065" s="29"/>
      <c r="D1065" s="29"/>
      <c r="E1065" s="29"/>
      <c r="F1065" s="29"/>
      <c r="G1065" s="29"/>
      <c r="H1065" s="29"/>
      <c r="I1065" s="29"/>
      <c r="J1065" s="29"/>
      <c r="K1065" s="29"/>
      <c r="L1065" s="29"/>
    </row>
    <row r="1066" spans="1:12" s="34" customFormat="1">
      <c r="A1066" s="29"/>
      <c r="B1066" s="29"/>
      <c r="C1066" s="29"/>
      <c r="D1066" s="29"/>
      <c r="E1066" s="29"/>
      <c r="F1066" s="29"/>
      <c r="G1066" s="29"/>
      <c r="H1066" s="29"/>
      <c r="I1066" s="29"/>
      <c r="J1066" s="29"/>
      <c r="K1066" s="29"/>
      <c r="L1066" s="29"/>
    </row>
    <row r="1067" spans="1:12" s="34" customFormat="1">
      <c r="A1067" s="29"/>
      <c r="B1067" s="29"/>
      <c r="C1067" s="29"/>
      <c r="D1067" s="29"/>
      <c r="E1067" s="29"/>
      <c r="F1067" s="29"/>
      <c r="G1067" s="29"/>
      <c r="H1067" s="29"/>
      <c r="I1067" s="29"/>
      <c r="J1067" s="29"/>
      <c r="K1067" s="29"/>
      <c r="L1067" s="29"/>
    </row>
    <row r="1068" spans="1:12" s="34" customFormat="1">
      <c r="A1068" s="29"/>
      <c r="B1068" s="29"/>
      <c r="C1068" s="29"/>
      <c r="D1068" s="29"/>
      <c r="E1068" s="29"/>
      <c r="F1068" s="29"/>
      <c r="G1068" s="29"/>
      <c r="H1068" s="29"/>
      <c r="I1068" s="29"/>
      <c r="J1068" s="29"/>
      <c r="K1068" s="29"/>
      <c r="L1068" s="29"/>
    </row>
    <row r="1069" spans="1:12" s="34" customFormat="1">
      <c r="A1069" s="29"/>
      <c r="B1069" s="29"/>
      <c r="C1069" s="29"/>
      <c r="D1069" s="29"/>
      <c r="E1069" s="29"/>
      <c r="F1069" s="29"/>
      <c r="G1069" s="29"/>
      <c r="H1069" s="29"/>
      <c r="I1069" s="29"/>
      <c r="J1069" s="29"/>
      <c r="K1069" s="29"/>
      <c r="L1069" s="29"/>
    </row>
    <row r="1070" spans="1:12" s="34" customFormat="1">
      <c r="A1070" s="29"/>
      <c r="B1070" s="29"/>
      <c r="C1070" s="29"/>
      <c r="D1070" s="29"/>
      <c r="E1070" s="29"/>
      <c r="F1070" s="29"/>
      <c r="G1070" s="29"/>
      <c r="H1070" s="29"/>
      <c r="I1070" s="29"/>
      <c r="J1070" s="29"/>
      <c r="K1070" s="29"/>
      <c r="L1070" s="29"/>
    </row>
    <row r="1071" spans="1:12" s="34" customFormat="1">
      <c r="A1071" s="29"/>
      <c r="B1071" s="29"/>
      <c r="C1071" s="29"/>
      <c r="D1071" s="29"/>
      <c r="E1071" s="29"/>
      <c r="F1071" s="29"/>
      <c r="G1071" s="29"/>
      <c r="H1071" s="29"/>
      <c r="I1071" s="29"/>
      <c r="J1071" s="29"/>
      <c r="K1071" s="29"/>
      <c r="L1071" s="29"/>
    </row>
    <row r="1072" spans="1:12" s="34" customFormat="1">
      <c r="A1072" s="29"/>
      <c r="B1072" s="29"/>
      <c r="C1072" s="29"/>
      <c r="D1072" s="29"/>
      <c r="E1072" s="29"/>
      <c r="F1072" s="29"/>
      <c r="G1072" s="29"/>
      <c r="H1072" s="29"/>
      <c r="I1072" s="29"/>
      <c r="J1072" s="29"/>
      <c r="K1072" s="29"/>
      <c r="L1072" s="29"/>
    </row>
    <row r="1073" spans="1:12" s="34" customFormat="1">
      <c r="A1073" s="29"/>
      <c r="B1073" s="29"/>
      <c r="C1073" s="29"/>
      <c r="D1073" s="29"/>
      <c r="E1073" s="29"/>
      <c r="F1073" s="29"/>
      <c r="G1073" s="29"/>
      <c r="H1073" s="29"/>
      <c r="I1073" s="29"/>
      <c r="J1073" s="29"/>
      <c r="K1073" s="29"/>
      <c r="L1073" s="29"/>
    </row>
    <row r="1074" spans="1:12" s="34" customFormat="1">
      <c r="A1074" s="29"/>
      <c r="B1074" s="29"/>
      <c r="C1074" s="29"/>
      <c r="D1074" s="29"/>
      <c r="E1074" s="29"/>
      <c r="F1074" s="29"/>
      <c r="G1074" s="29"/>
      <c r="H1074" s="29"/>
      <c r="I1074" s="29"/>
      <c r="J1074" s="29"/>
      <c r="K1074" s="29"/>
      <c r="L1074" s="29"/>
    </row>
    <row r="1075" spans="1:12" s="34" customFormat="1">
      <c r="A1075" s="29"/>
      <c r="B1075" s="29"/>
      <c r="C1075" s="29"/>
      <c r="D1075" s="29"/>
      <c r="E1075" s="29"/>
      <c r="F1075" s="29"/>
      <c r="G1075" s="29"/>
      <c r="H1075" s="29"/>
      <c r="I1075" s="29"/>
      <c r="J1075" s="29"/>
      <c r="K1075" s="29"/>
      <c r="L1075" s="29"/>
    </row>
    <row r="1076" spans="1:12" s="34" customFormat="1">
      <c r="A1076" s="29"/>
      <c r="B1076" s="29"/>
      <c r="C1076" s="29"/>
      <c r="D1076" s="29"/>
      <c r="E1076" s="29"/>
      <c r="F1076" s="29"/>
      <c r="G1076" s="29"/>
      <c r="H1076" s="29"/>
      <c r="I1076" s="29"/>
      <c r="J1076" s="29"/>
      <c r="K1076" s="29"/>
      <c r="L1076" s="29"/>
    </row>
    <row r="1077" spans="1:12" s="34" customFormat="1">
      <c r="A1077" s="29"/>
      <c r="B1077" s="29"/>
      <c r="C1077" s="29"/>
      <c r="D1077" s="29"/>
      <c r="E1077" s="29"/>
      <c r="F1077" s="29"/>
      <c r="G1077" s="29"/>
      <c r="H1077" s="29"/>
      <c r="I1077" s="29"/>
      <c r="J1077" s="29"/>
      <c r="K1077" s="29"/>
      <c r="L1077" s="29"/>
    </row>
    <row r="1078" spans="1:12" s="34" customFormat="1">
      <c r="A1078" s="29"/>
      <c r="B1078" s="29"/>
      <c r="C1078" s="29"/>
      <c r="D1078" s="29"/>
      <c r="E1078" s="29"/>
      <c r="F1078" s="29"/>
      <c r="G1078" s="29"/>
      <c r="H1078" s="29"/>
      <c r="I1078" s="29"/>
      <c r="J1078" s="29"/>
      <c r="K1078" s="29"/>
      <c r="L1078" s="29"/>
    </row>
    <row r="1079" spans="1:12" s="34" customFormat="1">
      <c r="A1079" s="29"/>
      <c r="B1079" s="29"/>
      <c r="C1079" s="29"/>
      <c r="D1079" s="29"/>
      <c r="E1079" s="29"/>
      <c r="F1079" s="29"/>
      <c r="G1079" s="29"/>
      <c r="H1079" s="29"/>
      <c r="I1079" s="29"/>
      <c r="J1079" s="29"/>
      <c r="K1079" s="29"/>
      <c r="L1079" s="29"/>
    </row>
    <row r="1080" spans="1:12" s="34" customFormat="1">
      <c r="A1080" s="29"/>
      <c r="B1080" s="29"/>
      <c r="C1080" s="29"/>
      <c r="D1080" s="29"/>
      <c r="E1080" s="29"/>
      <c r="F1080" s="29"/>
      <c r="G1080" s="29"/>
      <c r="H1080" s="29"/>
      <c r="I1080" s="29"/>
      <c r="J1080" s="29"/>
      <c r="K1080" s="29"/>
      <c r="L1080" s="29"/>
    </row>
    <row r="1081" spans="1:12" s="34" customFormat="1">
      <c r="A1081" s="29"/>
      <c r="B1081" s="29"/>
      <c r="C1081" s="29"/>
      <c r="D1081" s="29"/>
      <c r="E1081" s="29"/>
      <c r="F1081" s="29"/>
      <c r="G1081" s="29"/>
      <c r="H1081" s="29"/>
      <c r="I1081" s="29"/>
      <c r="J1081" s="29"/>
      <c r="K1081" s="29"/>
      <c r="L1081" s="29"/>
    </row>
    <row r="1082" spans="1:12" s="34" customFormat="1">
      <c r="A1082" s="29"/>
      <c r="B1082" s="29"/>
      <c r="C1082" s="29"/>
      <c r="D1082" s="29"/>
      <c r="E1082" s="29"/>
      <c r="F1082" s="29"/>
      <c r="G1082" s="29"/>
      <c r="H1082" s="29"/>
      <c r="I1082" s="29"/>
      <c r="J1082" s="29"/>
      <c r="K1082" s="29"/>
      <c r="L1082" s="29"/>
    </row>
    <row r="1083" spans="1:12" s="34" customFormat="1">
      <c r="A1083" s="29"/>
      <c r="B1083" s="29"/>
      <c r="C1083" s="29"/>
      <c r="D1083" s="29"/>
      <c r="E1083" s="29"/>
      <c r="F1083" s="29"/>
      <c r="G1083" s="29"/>
      <c r="H1083" s="29"/>
      <c r="I1083" s="29"/>
      <c r="J1083" s="29"/>
      <c r="K1083" s="29"/>
      <c r="L1083" s="29"/>
    </row>
    <row r="1084" spans="1:12" s="34" customFormat="1">
      <c r="A1084" s="29"/>
      <c r="B1084" s="29"/>
      <c r="C1084" s="29"/>
      <c r="D1084" s="29"/>
      <c r="E1084" s="29"/>
      <c r="F1084" s="29"/>
      <c r="G1084" s="29"/>
      <c r="H1084" s="29"/>
      <c r="I1084" s="29"/>
      <c r="J1084" s="29"/>
      <c r="K1084" s="29"/>
      <c r="L1084" s="29"/>
    </row>
    <row r="1085" spans="1:12" s="34" customFormat="1">
      <c r="A1085" s="29"/>
      <c r="B1085" s="29"/>
      <c r="C1085" s="29"/>
      <c r="D1085" s="29"/>
      <c r="E1085" s="29"/>
      <c r="F1085" s="29"/>
      <c r="G1085" s="29"/>
      <c r="H1085" s="29"/>
      <c r="I1085" s="29"/>
      <c r="J1085" s="29"/>
      <c r="K1085" s="29"/>
      <c r="L1085" s="29"/>
    </row>
    <row r="1086" spans="1:12" s="34" customFormat="1">
      <c r="A1086" s="29"/>
      <c r="B1086" s="29"/>
      <c r="C1086" s="29"/>
      <c r="D1086" s="29"/>
      <c r="E1086" s="29"/>
      <c r="F1086" s="29"/>
      <c r="G1086" s="29"/>
      <c r="H1086" s="29"/>
      <c r="I1086" s="29"/>
      <c r="J1086" s="29"/>
      <c r="K1086" s="29"/>
      <c r="L1086" s="29"/>
    </row>
    <row r="1087" spans="1:12" s="34" customFormat="1">
      <c r="A1087" s="29"/>
      <c r="B1087" s="29"/>
      <c r="C1087" s="29"/>
      <c r="D1087" s="29"/>
      <c r="E1087" s="29"/>
      <c r="F1087" s="29"/>
      <c r="G1087" s="29"/>
      <c r="H1087" s="29"/>
      <c r="I1087" s="29"/>
      <c r="J1087" s="29"/>
      <c r="K1087" s="29"/>
      <c r="L1087" s="29"/>
    </row>
    <row r="1088" spans="1:12" s="34" customFormat="1">
      <c r="A1088" s="29"/>
      <c r="B1088" s="29"/>
      <c r="C1088" s="29"/>
      <c r="D1088" s="29"/>
      <c r="E1088" s="29"/>
      <c r="F1088" s="29"/>
      <c r="G1088" s="29"/>
      <c r="H1088" s="29"/>
      <c r="I1088" s="29"/>
      <c r="J1088" s="29"/>
      <c r="K1088" s="29"/>
      <c r="L1088" s="29"/>
    </row>
    <row r="1089" spans="1:12" s="34" customFormat="1">
      <c r="A1089" s="29"/>
      <c r="B1089" s="29"/>
      <c r="C1089" s="29"/>
      <c r="D1089" s="29"/>
      <c r="E1089" s="29"/>
      <c r="F1089" s="29"/>
      <c r="G1089" s="29"/>
      <c r="H1089" s="29"/>
      <c r="I1089" s="29"/>
      <c r="J1089" s="29"/>
      <c r="K1089" s="29"/>
      <c r="L1089" s="29"/>
    </row>
    <row r="1090" spans="1:12" s="34" customFormat="1">
      <c r="A1090" s="29"/>
      <c r="B1090" s="29"/>
      <c r="C1090" s="29"/>
      <c r="D1090" s="29"/>
      <c r="E1090" s="29"/>
      <c r="F1090" s="29"/>
      <c r="G1090" s="29"/>
      <c r="H1090" s="29"/>
      <c r="I1090" s="29"/>
      <c r="J1090" s="29"/>
      <c r="K1090" s="29"/>
      <c r="L1090" s="29"/>
    </row>
    <row r="1091" spans="1:12" s="34" customFormat="1">
      <c r="A1091" s="29"/>
      <c r="B1091" s="29"/>
      <c r="C1091" s="29"/>
      <c r="D1091" s="29"/>
      <c r="E1091" s="29"/>
      <c r="F1091" s="29"/>
      <c r="G1091" s="29"/>
      <c r="H1091" s="29"/>
      <c r="I1091" s="29"/>
      <c r="J1091" s="29"/>
      <c r="K1091" s="29"/>
      <c r="L1091" s="29"/>
    </row>
    <row r="1092" spans="1:12" s="34" customFormat="1">
      <c r="A1092" s="29"/>
      <c r="B1092" s="29"/>
      <c r="C1092" s="29"/>
      <c r="D1092" s="29"/>
      <c r="E1092" s="29"/>
      <c r="F1092" s="29"/>
      <c r="G1092" s="29"/>
      <c r="H1092" s="29"/>
      <c r="I1092" s="29"/>
      <c r="J1092" s="29"/>
      <c r="K1092" s="29"/>
      <c r="L1092" s="29"/>
    </row>
    <row r="1093" spans="1:12" s="34" customFormat="1">
      <c r="A1093" s="29"/>
      <c r="B1093" s="29"/>
      <c r="C1093" s="29"/>
      <c r="D1093" s="29"/>
      <c r="E1093" s="29"/>
      <c r="F1093" s="29"/>
      <c r="G1093" s="29"/>
      <c r="H1093" s="29"/>
      <c r="I1093" s="29"/>
      <c r="J1093" s="29"/>
      <c r="K1093" s="29"/>
      <c r="L1093" s="29"/>
    </row>
    <row r="1094" spans="1:12" s="34" customFormat="1">
      <c r="A1094" s="29"/>
      <c r="B1094" s="29"/>
      <c r="C1094" s="29"/>
      <c r="D1094" s="29"/>
      <c r="E1094" s="29"/>
      <c r="F1094" s="29"/>
      <c r="G1094" s="29"/>
      <c r="H1094" s="29"/>
      <c r="I1094" s="29"/>
      <c r="J1094" s="29"/>
      <c r="K1094" s="29"/>
      <c r="L1094" s="29"/>
    </row>
    <row r="1095" spans="1:12" s="34" customFormat="1">
      <c r="A1095" s="29"/>
      <c r="B1095" s="29"/>
      <c r="C1095" s="29"/>
      <c r="D1095" s="29"/>
      <c r="E1095" s="29"/>
      <c r="F1095" s="29"/>
      <c r="G1095" s="29"/>
      <c r="H1095" s="29"/>
      <c r="I1095" s="29"/>
      <c r="J1095" s="29"/>
      <c r="K1095" s="29"/>
      <c r="L1095" s="29"/>
    </row>
    <row r="1096" spans="1:12" s="34" customFormat="1">
      <c r="A1096" s="29"/>
      <c r="B1096" s="29"/>
      <c r="C1096" s="29"/>
      <c r="D1096" s="29"/>
      <c r="E1096" s="29"/>
      <c r="F1096" s="29"/>
      <c r="G1096" s="29"/>
      <c r="H1096" s="29"/>
      <c r="I1096" s="29"/>
      <c r="J1096" s="29"/>
      <c r="K1096" s="29"/>
      <c r="L1096" s="29"/>
    </row>
    <row r="1097" spans="1:12" s="34" customFormat="1">
      <c r="A1097" s="29"/>
      <c r="B1097" s="29"/>
      <c r="C1097" s="29"/>
      <c r="D1097" s="29"/>
      <c r="E1097" s="29"/>
      <c r="F1097" s="29"/>
      <c r="G1097" s="29"/>
      <c r="H1097" s="29"/>
      <c r="I1097" s="29"/>
      <c r="J1097" s="29"/>
      <c r="K1097" s="29"/>
      <c r="L1097" s="29"/>
    </row>
    <row r="1098" spans="1:12" s="34" customFormat="1">
      <c r="A1098" s="29"/>
      <c r="B1098" s="29"/>
      <c r="C1098" s="29"/>
      <c r="D1098" s="29"/>
      <c r="E1098" s="29"/>
      <c r="F1098" s="29"/>
      <c r="G1098" s="29"/>
      <c r="H1098" s="29"/>
      <c r="I1098" s="29"/>
      <c r="J1098" s="29"/>
      <c r="K1098" s="29"/>
      <c r="L1098" s="29"/>
    </row>
    <row r="1099" spans="1:12" s="34" customFormat="1">
      <c r="A1099" s="29"/>
      <c r="B1099" s="29"/>
      <c r="C1099" s="29"/>
      <c r="D1099" s="29"/>
      <c r="E1099" s="29"/>
      <c r="F1099" s="29"/>
      <c r="G1099" s="29"/>
      <c r="H1099" s="29"/>
      <c r="I1099" s="29"/>
      <c r="J1099" s="29"/>
      <c r="K1099" s="29"/>
      <c r="L1099" s="29"/>
    </row>
    <row r="1100" spans="1:12" s="34" customFormat="1">
      <c r="A1100" s="29"/>
      <c r="B1100" s="29"/>
      <c r="C1100" s="29"/>
      <c r="D1100" s="29"/>
      <c r="E1100" s="29"/>
      <c r="F1100" s="29"/>
      <c r="G1100" s="29"/>
      <c r="H1100" s="29"/>
      <c r="I1100" s="29"/>
      <c r="J1100" s="29"/>
      <c r="K1100" s="29"/>
      <c r="L1100" s="29"/>
    </row>
    <row r="1101" spans="1:12" s="34" customFormat="1">
      <c r="A1101" s="29"/>
      <c r="B1101" s="29"/>
      <c r="C1101" s="29"/>
      <c r="D1101" s="29"/>
      <c r="E1101" s="29"/>
      <c r="F1101" s="29"/>
      <c r="G1101" s="29"/>
      <c r="H1101" s="29"/>
      <c r="I1101" s="29"/>
      <c r="J1101" s="29"/>
      <c r="K1101" s="29"/>
      <c r="L1101" s="29"/>
    </row>
    <row r="1102" spans="1:12" s="34" customFormat="1">
      <c r="A1102" s="29"/>
      <c r="B1102" s="29"/>
      <c r="C1102" s="29"/>
      <c r="D1102" s="29"/>
      <c r="E1102" s="29"/>
      <c r="F1102" s="29"/>
      <c r="G1102" s="29"/>
      <c r="H1102" s="29"/>
      <c r="I1102" s="29"/>
      <c r="J1102" s="29"/>
      <c r="K1102" s="29"/>
      <c r="L1102" s="29"/>
    </row>
    <row r="1103" spans="1:12" s="34" customFormat="1">
      <c r="A1103" s="29"/>
      <c r="B1103" s="29"/>
      <c r="C1103" s="29"/>
      <c r="D1103" s="29"/>
      <c r="E1103" s="29"/>
      <c r="F1103" s="29"/>
      <c r="G1103" s="29"/>
      <c r="H1103" s="29"/>
      <c r="I1103" s="29"/>
      <c r="J1103" s="29"/>
      <c r="K1103" s="29"/>
      <c r="L1103" s="29"/>
    </row>
    <row r="1104" spans="1:12" s="34" customFormat="1">
      <c r="A1104" s="29"/>
      <c r="B1104" s="29"/>
      <c r="C1104" s="29"/>
      <c r="D1104" s="29"/>
      <c r="E1104" s="29"/>
      <c r="F1104" s="29"/>
      <c r="G1104" s="29"/>
      <c r="H1104" s="29"/>
      <c r="I1104" s="29"/>
      <c r="J1104" s="29"/>
      <c r="K1104" s="29"/>
      <c r="L1104" s="29"/>
    </row>
    <row r="1105" spans="1:12" s="34" customFormat="1">
      <c r="A1105" s="29"/>
      <c r="B1105" s="29"/>
      <c r="C1105" s="29"/>
      <c r="D1105" s="29"/>
      <c r="E1105" s="29"/>
      <c r="F1105" s="29"/>
      <c r="G1105" s="29"/>
      <c r="H1105" s="29"/>
      <c r="I1105" s="29"/>
      <c r="J1105" s="29"/>
      <c r="K1105" s="29"/>
      <c r="L1105" s="29"/>
    </row>
    <row r="1106" spans="1:12" s="34" customFormat="1">
      <c r="A1106" s="29"/>
      <c r="B1106" s="29"/>
      <c r="C1106" s="29"/>
      <c r="D1106" s="29"/>
      <c r="E1106" s="29"/>
      <c r="F1106" s="29"/>
      <c r="G1106" s="29"/>
      <c r="H1106" s="29"/>
      <c r="I1106" s="29"/>
      <c r="J1106" s="29"/>
      <c r="K1106" s="29"/>
      <c r="L1106" s="29"/>
    </row>
    <row r="1107" spans="1:12" s="34" customFormat="1">
      <c r="A1107" s="29"/>
      <c r="B1107" s="29"/>
      <c r="C1107" s="29"/>
      <c r="D1107" s="29"/>
      <c r="E1107" s="29"/>
      <c r="F1107" s="29"/>
      <c r="G1107" s="29"/>
      <c r="H1107" s="29"/>
      <c r="I1107" s="29"/>
      <c r="J1107" s="29"/>
      <c r="K1107" s="29"/>
      <c r="L1107" s="29"/>
    </row>
    <row r="1108" spans="1:12" s="34" customFormat="1">
      <c r="A1108" s="29"/>
      <c r="B1108" s="29"/>
      <c r="C1108" s="29"/>
      <c r="D1108" s="29"/>
      <c r="E1108" s="29"/>
      <c r="F1108" s="29"/>
      <c r="G1108" s="29"/>
      <c r="H1108" s="29"/>
      <c r="I1108" s="29"/>
      <c r="J1108" s="29"/>
      <c r="K1108" s="29"/>
      <c r="L1108" s="29"/>
    </row>
    <row r="1109" spans="1:12" s="34" customFormat="1">
      <c r="A1109" s="29"/>
      <c r="B1109" s="29"/>
      <c r="C1109" s="29"/>
      <c r="D1109" s="29"/>
      <c r="E1109" s="29"/>
      <c r="F1109" s="29"/>
      <c r="G1109" s="29"/>
      <c r="H1109" s="29"/>
      <c r="I1109" s="29"/>
      <c r="J1109" s="29"/>
      <c r="K1109" s="29"/>
      <c r="L1109" s="29"/>
    </row>
    <row r="1110" spans="1:12" s="34" customFormat="1">
      <c r="A1110" s="29"/>
      <c r="B1110" s="29"/>
      <c r="C1110" s="29"/>
      <c r="D1110" s="29"/>
      <c r="E1110" s="29"/>
      <c r="F1110" s="29"/>
      <c r="G1110" s="29"/>
      <c r="H1110" s="29"/>
      <c r="I1110" s="29"/>
      <c r="J1110" s="29"/>
      <c r="K1110" s="29"/>
      <c r="L1110" s="29"/>
    </row>
    <row r="1111" spans="1:12" s="34" customFormat="1">
      <c r="A1111" s="29"/>
      <c r="B1111" s="29"/>
      <c r="C1111" s="29"/>
      <c r="D1111" s="29"/>
      <c r="E1111" s="29"/>
      <c r="F1111" s="29"/>
      <c r="G1111" s="29"/>
      <c r="H1111" s="29"/>
      <c r="I1111" s="29"/>
      <c r="J1111" s="29"/>
      <c r="K1111" s="29"/>
      <c r="L1111" s="29"/>
    </row>
    <row r="1112" spans="1:12" s="34" customFormat="1">
      <c r="A1112" s="29"/>
      <c r="B1112" s="29"/>
      <c r="C1112" s="29"/>
      <c r="D1112" s="29"/>
      <c r="E1112" s="29"/>
      <c r="F1112" s="29"/>
      <c r="G1112" s="29"/>
      <c r="H1112" s="29"/>
      <c r="I1112" s="29"/>
      <c r="J1112" s="29"/>
      <c r="K1112" s="29"/>
      <c r="L1112" s="29"/>
    </row>
    <row r="1113" spans="1:12" s="34" customFormat="1">
      <c r="A1113" s="29"/>
      <c r="B1113" s="29"/>
      <c r="C1113" s="29"/>
      <c r="D1113" s="29"/>
      <c r="E1113" s="29"/>
      <c r="F1113" s="29"/>
      <c r="G1113" s="29"/>
      <c r="H1113" s="29"/>
      <c r="I1113" s="29"/>
      <c r="J1113" s="29"/>
      <c r="K1113" s="29"/>
      <c r="L1113" s="29"/>
    </row>
    <row r="1114" spans="1:12" s="34" customFormat="1">
      <c r="A1114" s="29"/>
      <c r="B1114" s="29"/>
      <c r="C1114" s="29"/>
      <c r="D1114" s="29"/>
      <c r="E1114" s="29"/>
      <c r="F1114" s="29"/>
      <c r="G1114" s="29"/>
      <c r="H1114" s="29"/>
      <c r="I1114" s="29"/>
      <c r="J1114" s="29"/>
      <c r="K1114" s="29"/>
      <c r="L1114" s="29"/>
    </row>
    <row r="1115" spans="1:12" s="34" customFormat="1">
      <c r="A1115" s="29"/>
      <c r="B1115" s="29"/>
      <c r="C1115" s="29"/>
      <c r="D1115" s="29"/>
      <c r="E1115" s="29"/>
      <c r="F1115" s="29"/>
      <c r="G1115" s="29"/>
      <c r="H1115" s="29"/>
      <c r="I1115" s="29"/>
      <c r="J1115" s="29"/>
      <c r="K1115" s="29"/>
      <c r="L1115" s="29"/>
    </row>
    <row r="1116" spans="1:12" s="34" customFormat="1">
      <c r="A1116" s="29"/>
      <c r="B1116" s="29"/>
      <c r="C1116" s="29"/>
      <c r="D1116" s="29"/>
      <c r="E1116" s="29"/>
      <c r="F1116" s="29"/>
      <c r="G1116" s="29"/>
      <c r="H1116" s="29"/>
      <c r="I1116" s="29"/>
      <c r="J1116" s="29"/>
      <c r="K1116" s="29"/>
      <c r="L1116" s="29"/>
    </row>
    <row r="1117" spans="1:12" s="34" customFormat="1">
      <c r="A1117" s="29"/>
      <c r="B1117" s="29"/>
      <c r="C1117" s="29"/>
      <c r="D1117" s="29"/>
      <c r="E1117" s="29"/>
      <c r="F1117" s="29"/>
      <c r="G1117" s="29"/>
      <c r="H1117" s="29"/>
      <c r="I1117" s="29"/>
      <c r="J1117" s="29"/>
      <c r="K1117" s="29"/>
      <c r="L1117" s="29"/>
    </row>
    <row r="1118" spans="1:12" s="34" customFormat="1">
      <c r="A1118" s="29"/>
      <c r="B1118" s="29"/>
      <c r="C1118" s="29"/>
      <c r="D1118" s="29"/>
      <c r="E1118" s="29"/>
      <c r="F1118" s="29"/>
      <c r="G1118" s="29"/>
      <c r="H1118" s="29"/>
      <c r="I1118" s="29"/>
      <c r="J1118" s="29"/>
      <c r="K1118" s="29"/>
      <c r="L1118" s="29"/>
    </row>
    <row r="1119" spans="1:12" s="34" customFormat="1">
      <c r="A1119" s="29"/>
      <c r="B1119" s="29"/>
      <c r="C1119" s="29"/>
      <c r="D1119" s="29"/>
      <c r="E1119" s="29"/>
      <c r="F1119" s="29"/>
      <c r="G1119" s="29"/>
      <c r="H1119" s="29"/>
      <c r="I1119" s="29"/>
      <c r="J1119" s="29"/>
      <c r="K1119" s="29"/>
      <c r="L1119" s="29"/>
    </row>
    <row r="1120" spans="1:12" s="34" customFormat="1">
      <c r="A1120" s="29"/>
      <c r="B1120" s="29"/>
      <c r="C1120" s="29"/>
      <c r="D1120" s="29"/>
      <c r="E1120" s="29"/>
      <c r="F1120" s="29"/>
      <c r="G1120" s="29"/>
      <c r="H1120" s="29"/>
      <c r="I1120" s="29"/>
      <c r="J1120" s="29"/>
      <c r="K1120" s="29"/>
      <c r="L1120" s="29"/>
    </row>
    <row r="1121" spans="1:12" s="34" customFormat="1">
      <c r="A1121" s="29"/>
      <c r="B1121" s="29"/>
      <c r="C1121" s="29"/>
      <c r="D1121" s="29"/>
      <c r="E1121" s="29"/>
      <c r="F1121" s="29"/>
      <c r="G1121" s="29"/>
      <c r="H1121" s="29"/>
      <c r="I1121" s="29"/>
      <c r="J1121" s="29"/>
      <c r="K1121" s="29"/>
      <c r="L1121" s="29"/>
    </row>
    <row r="1122" spans="1:12" s="34" customFormat="1">
      <c r="A1122" s="29"/>
      <c r="B1122" s="29"/>
      <c r="C1122" s="29"/>
      <c r="D1122" s="29"/>
      <c r="E1122" s="29"/>
      <c r="F1122" s="29"/>
      <c r="G1122" s="29"/>
      <c r="H1122" s="29"/>
      <c r="I1122" s="29"/>
      <c r="J1122" s="29"/>
      <c r="K1122" s="29"/>
      <c r="L1122" s="29"/>
    </row>
    <row r="1123" spans="1:12" s="34" customFormat="1">
      <c r="A1123" s="29"/>
      <c r="B1123" s="29"/>
      <c r="C1123" s="29"/>
      <c r="D1123" s="29"/>
      <c r="E1123" s="29"/>
      <c r="F1123" s="29"/>
      <c r="G1123" s="29"/>
      <c r="H1123" s="29"/>
      <c r="I1123" s="29"/>
      <c r="J1123" s="29"/>
      <c r="K1123" s="29"/>
      <c r="L1123" s="29"/>
    </row>
    <row r="1124" spans="1:12" s="34" customFormat="1">
      <c r="A1124" s="29"/>
      <c r="B1124" s="29"/>
      <c r="C1124" s="29"/>
      <c r="D1124" s="29"/>
      <c r="E1124" s="29"/>
      <c r="F1124" s="29"/>
      <c r="G1124" s="29"/>
      <c r="H1124" s="29"/>
      <c r="I1124" s="29"/>
      <c r="J1124" s="29"/>
      <c r="K1124" s="29"/>
      <c r="L1124" s="29"/>
    </row>
    <row r="1125" spans="1:12" s="34" customFormat="1">
      <c r="A1125" s="29"/>
      <c r="B1125" s="29"/>
      <c r="C1125" s="29"/>
      <c r="D1125" s="29"/>
      <c r="E1125" s="29"/>
      <c r="F1125" s="29"/>
      <c r="G1125" s="29"/>
      <c r="H1125" s="29"/>
      <c r="I1125" s="29"/>
      <c r="J1125" s="29"/>
      <c r="K1125" s="29"/>
      <c r="L1125" s="29"/>
    </row>
    <row r="1126" spans="1:12" s="34" customFormat="1">
      <c r="A1126" s="29"/>
      <c r="B1126" s="29"/>
      <c r="C1126" s="29"/>
      <c r="D1126" s="29"/>
      <c r="E1126" s="29"/>
      <c r="F1126" s="29"/>
      <c r="G1126" s="29"/>
      <c r="H1126" s="29"/>
      <c r="I1126" s="29"/>
      <c r="J1126" s="29"/>
      <c r="K1126" s="29"/>
      <c r="L1126" s="29"/>
    </row>
    <row r="1127" spans="1:12" s="34" customFormat="1">
      <c r="A1127" s="29"/>
      <c r="B1127" s="29"/>
      <c r="C1127" s="29"/>
      <c r="D1127" s="29"/>
      <c r="E1127" s="29"/>
      <c r="F1127" s="29"/>
      <c r="G1127" s="29"/>
      <c r="H1127" s="29"/>
      <c r="I1127" s="29"/>
      <c r="J1127" s="29"/>
      <c r="K1127" s="29"/>
      <c r="L1127" s="29"/>
    </row>
    <row r="1128" spans="1:12" s="34" customFormat="1">
      <c r="A1128" s="29"/>
      <c r="B1128" s="29"/>
      <c r="C1128" s="29"/>
      <c r="D1128" s="29"/>
      <c r="E1128" s="29"/>
      <c r="F1128" s="29"/>
      <c r="G1128" s="29"/>
      <c r="H1128" s="29"/>
      <c r="I1128" s="29"/>
      <c r="J1128" s="29"/>
      <c r="K1128" s="29"/>
      <c r="L1128" s="29"/>
    </row>
    <row r="1129" spans="1:12" s="34" customFormat="1">
      <c r="A1129" s="29"/>
      <c r="B1129" s="29"/>
      <c r="C1129" s="29"/>
      <c r="D1129" s="29"/>
      <c r="E1129" s="29"/>
      <c r="F1129" s="29"/>
      <c r="G1129" s="29"/>
      <c r="H1129" s="29"/>
      <c r="I1129" s="29"/>
      <c r="J1129" s="29"/>
      <c r="K1129" s="29"/>
      <c r="L1129" s="29"/>
    </row>
    <row r="1130" spans="1:12" s="34" customFormat="1">
      <c r="A1130" s="29"/>
      <c r="B1130" s="29"/>
      <c r="C1130" s="29"/>
      <c r="D1130" s="29"/>
      <c r="E1130" s="29"/>
      <c r="F1130" s="29"/>
      <c r="G1130" s="29"/>
      <c r="H1130" s="29"/>
      <c r="I1130" s="29"/>
      <c r="J1130" s="29"/>
      <c r="K1130" s="29"/>
      <c r="L1130" s="29"/>
    </row>
    <row r="1131" spans="1:12" s="34" customFormat="1">
      <c r="A1131" s="29"/>
      <c r="B1131" s="29"/>
      <c r="C1131" s="29"/>
      <c r="D1131" s="29"/>
      <c r="E1131" s="29"/>
      <c r="F1131" s="29"/>
      <c r="G1131" s="29"/>
      <c r="H1131" s="29"/>
      <c r="I1131" s="29"/>
      <c r="J1131" s="29"/>
      <c r="K1131" s="29"/>
      <c r="L1131" s="29"/>
    </row>
    <row r="1132" spans="1:12" s="34" customFormat="1">
      <c r="A1132" s="29"/>
      <c r="B1132" s="29"/>
      <c r="C1132" s="29"/>
      <c r="D1132" s="29"/>
      <c r="E1132" s="29"/>
      <c r="F1132" s="29"/>
      <c r="G1132" s="29"/>
      <c r="H1132" s="29"/>
      <c r="I1132" s="29"/>
      <c r="J1132" s="29"/>
      <c r="K1132" s="29"/>
      <c r="L1132" s="29"/>
    </row>
    <row r="1133" spans="1:12" s="34" customFormat="1">
      <c r="A1133" s="29"/>
      <c r="B1133" s="29"/>
      <c r="C1133" s="29"/>
      <c r="D1133" s="29"/>
      <c r="E1133" s="29"/>
      <c r="F1133" s="29"/>
      <c r="G1133" s="29"/>
      <c r="H1133" s="29"/>
      <c r="I1133" s="29"/>
      <c r="J1133" s="29"/>
      <c r="K1133" s="29"/>
      <c r="L1133" s="29"/>
    </row>
    <row r="1134" spans="1:12" s="34" customFormat="1">
      <c r="A1134" s="29"/>
      <c r="B1134" s="29"/>
      <c r="C1134" s="29"/>
      <c r="D1134" s="29"/>
      <c r="E1134" s="29"/>
      <c r="F1134" s="29"/>
      <c r="G1134" s="29"/>
      <c r="H1134" s="29"/>
      <c r="I1134" s="29"/>
      <c r="J1134" s="29"/>
      <c r="K1134" s="29"/>
      <c r="L1134" s="29"/>
    </row>
    <row r="1135" spans="1:12" s="34" customFormat="1">
      <c r="A1135" s="29"/>
      <c r="B1135" s="29"/>
      <c r="C1135" s="29"/>
      <c r="D1135" s="29"/>
      <c r="E1135" s="29"/>
      <c r="F1135" s="29"/>
      <c r="G1135" s="29"/>
      <c r="H1135" s="29"/>
      <c r="I1135" s="29"/>
      <c r="J1135" s="29"/>
      <c r="K1135" s="29"/>
      <c r="L1135" s="29"/>
    </row>
    <row r="1136" spans="1:12" s="34" customFormat="1">
      <c r="A1136" s="29"/>
      <c r="B1136" s="29"/>
      <c r="C1136" s="29"/>
      <c r="D1136" s="29"/>
      <c r="E1136" s="29"/>
      <c r="F1136" s="29"/>
      <c r="G1136" s="29"/>
      <c r="H1136" s="29"/>
      <c r="I1136" s="29"/>
      <c r="J1136" s="29"/>
      <c r="K1136" s="29"/>
      <c r="L1136" s="29"/>
    </row>
    <row r="1137" spans="1:12" s="34" customFormat="1">
      <c r="A1137" s="29"/>
      <c r="B1137" s="29"/>
      <c r="C1137" s="29"/>
      <c r="D1137" s="29"/>
      <c r="E1137" s="29"/>
      <c r="F1137" s="29"/>
      <c r="G1137" s="29"/>
      <c r="H1137" s="29"/>
      <c r="I1137" s="29"/>
      <c r="J1137" s="29"/>
      <c r="K1137" s="29"/>
      <c r="L1137" s="29"/>
    </row>
    <row r="1138" spans="1:12" s="34" customFormat="1">
      <c r="A1138" s="29"/>
      <c r="B1138" s="29"/>
      <c r="C1138" s="29"/>
      <c r="D1138" s="29"/>
      <c r="E1138" s="29"/>
      <c r="F1138" s="29"/>
      <c r="G1138" s="29"/>
      <c r="H1138" s="29"/>
      <c r="I1138" s="29"/>
      <c r="J1138" s="29"/>
      <c r="K1138" s="29"/>
      <c r="L1138" s="29"/>
    </row>
    <row r="1139" spans="1:12" s="34" customFormat="1">
      <c r="A1139" s="29"/>
      <c r="B1139" s="29"/>
      <c r="C1139" s="29"/>
      <c r="D1139" s="29"/>
      <c r="E1139" s="29"/>
      <c r="F1139" s="29"/>
      <c r="G1139" s="29"/>
      <c r="H1139" s="29"/>
      <c r="I1139" s="29"/>
      <c r="J1139" s="29"/>
      <c r="K1139" s="29"/>
      <c r="L1139" s="29"/>
    </row>
    <row r="1140" spans="1:12" s="34" customFormat="1">
      <c r="A1140" s="29"/>
      <c r="B1140" s="29"/>
      <c r="C1140" s="29"/>
      <c r="D1140" s="29"/>
      <c r="E1140" s="29"/>
      <c r="F1140" s="29"/>
      <c r="G1140" s="29"/>
      <c r="H1140" s="29"/>
      <c r="I1140" s="29"/>
      <c r="J1140" s="29"/>
      <c r="K1140" s="29"/>
      <c r="L1140" s="29"/>
    </row>
    <row r="1141" spans="1:12" s="34" customFormat="1">
      <c r="A1141" s="29"/>
      <c r="B1141" s="29"/>
      <c r="C1141" s="29"/>
      <c r="D1141" s="29"/>
      <c r="E1141" s="29"/>
      <c r="F1141" s="29"/>
      <c r="G1141" s="29"/>
      <c r="H1141" s="29"/>
      <c r="I1141" s="29"/>
      <c r="J1141" s="29"/>
      <c r="K1141" s="29"/>
      <c r="L1141" s="29"/>
    </row>
    <row r="1142" spans="1:12" s="34" customFormat="1">
      <c r="A1142" s="29"/>
      <c r="B1142" s="29"/>
      <c r="C1142" s="29"/>
      <c r="D1142" s="29"/>
      <c r="E1142" s="29"/>
      <c r="F1142" s="29"/>
      <c r="G1142" s="29"/>
      <c r="H1142" s="29"/>
      <c r="I1142" s="29"/>
      <c r="J1142" s="29"/>
      <c r="K1142" s="29"/>
      <c r="L1142" s="29"/>
    </row>
    <row r="1143" spans="1:12" s="34" customFormat="1">
      <c r="A1143" s="29"/>
      <c r="B1143" s="29"/>
      <c r="C1143" s="29"/>
      <c r="D1143" s="29"/>
      <c r="E1143" s="29"/>
      <c r="F1143" s="29"/>
      <c r="G1143" s="29"/>
      <c r="H1143" s="29"/>
      <c r="I1143" s="29"/>
      <c r="J1143" s="29"/>
      <c r="K1143" s="29"/>
      <c r="L1143" s="29"/>
    </row>
    <row r="1144" spans="1:12" s="34" customFormat="1">
      <c r="A1144" s="29"/>
      <c r="B1144" s="29"/>
      <c r="C1144" s="29"/>
      <c r="D1144" s="29"/>
      <c r="E1144" s="29"/>
      <c r="F1144" s="29"/>
      <c r="G1144" s="29"/>
      <c r="H1144" s="29"/>
      <c r="I1144" s="29"/>
      <c r="J1144" s="29"/>
      <c r="K1144" s="29"/>
      <c r="L1144" s="29"/>
    </row>
    <row r="1145" spans="1:12" s="34" customFormat="1">
      <c r="A1145" s="29"/>
      <c r="B1145" s="29"/>
      <c r="C1145" s="29"/>
      <c r="D1145" s="29"/>
      <c r="E1145" s="29"/>
      <c r="F1145" s="29"/>
      <c r="G1145" s="29"/>
      <c r="H1145" s="29"/>
      <c r="I1145" s="29"/>
      <c r="J1145" s="29"/>
      <c r="K1145" s="29"/>
      <c r="L1145" s="29"/>
    </row>
    <row r="1146" spans="1:12" s="34" customFormat="1">
      <c r="A1146" s="29"/>
      <c r="B1146" s="29"/>
      <c r="C1146" s="29"/>
      <c r="D1146" s="29"/>
      <c r="E1146" s="29"/>
      <c r="F1146" s="29"/>
      <c r="G1146" s="29"/>
      <c r="H1146" s="29"/>
      <c r="I1146" s="29"/>
      <c r="J1146" s="29"/>
      <c r="K1146" s="29"/>
      <c r="L1146" s="29"/>
    </row>
    <row r="1147" spans="1:12" s="34" customFormat="1">
      <c r="A1147" s="29"/>
      <c r="B1147" s="29"/>
      <c r="C1147" s="29"/>
      <c r="D1147" s="29"/>
      <c r="E1147" s="29"/>
      <c r="F1147" s="29"/>
      <c r="G1147" s="29"/>
      <c r="H1147" s="29"/>
      <c r="I1147" s="29"/>
      <c r="J1147" s="29"/>
      <c r="K1147" s="29"/>
      <c r="L1147" s="29"/>
    </row>
    <row r="1148" spans="1:12" s="34" customFormat="1">
      <c r="A1148" s="29"/>
      <c r="B1148" s="29"/>
      <c r="C1148" s="29"/>
      <c r="D1148" s="29"/>
      <c r="E1148" s="29"/>
      <c r="F1148" s="29"/>
      <c r="G1148" s="29"/>
      <c r="H1148" s="29"/>
      <c r="I1148" s="29"/>
      <c r="J1148" s="29"/>
      <c r="K1148" s="29"/>
      <c r="L1148" s="29"/>
    </row>
    <row r="1149" spans="1:12" s="34" customFormat="1">
      <c r="A1149" s="29"/>
      <c r="B1149" s="29"/>
      <c r="C1149" s="29"/>
      <c r="D1149" s="29"/>
      <c r="E1149" s="29"/>
      <c r="F1149" s="29"/>
      <c r="G1149" s="29"/>
      <c r="H1149" s="29"/>
      <c r="I1149" s="29"/>
      <c r="J1149" s="29"/>
      <c r="K1149" s="29"/>
      <c r="L1149" s="29"/>
    </row>
    <row r="1150" spans="1:12" s="34" customFormat="1">
      <c r="A1150" s="29"/>
      <c r="B1150" s="29"/>
      <c r="C1150" s="29"/>
      <c r="D1150" s="29"/>
      <c r="E1150" s="29"/>
      <c r="F1150" s="29"/>
      <c r="G1150" s="29"/>
      <c r="H1150" s="29"/>
      <c r="I1150" s="29"/>
      <c r="J1150" s="29"/>
      <c r="K1150" s="29"/>
      <c r="L1150" s="29"/>
    </row>
    <row r="1151" spans="1:12" s="34" customFormat="1">
      <c r="A1151" s="29"/>
      <c r="B1151" s="29"/>
      <c r="C1151" s="29"/>
      <c r="D1151" s="29"/>
      <c r="E1151" s="29"/>
      <c r="F1151" s="29"/>
      <c r="G1151" s="29"/>
      <c r="H1151" s="29"/>
      <c r="I1151" s="29"/>
      <c r="J1151" s="29"/>
      <c r="K1151" s="29"/>
      <c r="L1151" s="29"/>
    </row>
    <row r="1152" spans="1:12" s="34" customFormat="1">
      <c r="A1152" s="29"/>
      <c r="B1152" s="29"/>
      <c r="C1152" s="29"/>
      <c r="D1152" s="29"/>
      <c r="E1152" s="29"/>
      <c r="F1152" s="29"/>
      <c r="G1152" s="29"/>
      <c r="H1152" s="29"/>
      <c r="I1152" s="29"/>
      <c r="J1152" s="29"/>
      <c r="K1152" s="29"/>
      <c r="L1152" s="29"/>
    </row>
    <row r="1153" spans="1:12" s="34" customFormat="1">
      <c r="A1153" s="29"/>
      <c r="B1153" s="29"/>
      <c r="C1153" s="29"/>
      <c r="D1153" s="29"/>
      <c r="E1153" s="29"/>
      <c r="F1153" s="29"/>
      <c r="G1153" s="29"/>
      <c r="H1153" s="29"/>
      <c r="I1153" s="29"/>
      <c r="J1153" s="29"/>
      <c r="K1153" s="29"/>
      <c r="L1153" s="29"/>
    </row>
    <row r="1154" spans="1:12" s="34" customFormat="1">
      <c r="A1154" s="29"/>
      <c r="B1154" s="29"/>
      <c r="C1154" s="29"/>
      <c r="D1154" s="29"/>
      <c r="E1154" s="29"/>
      <c r="F1154" s="29"/>
      <c r="G1154" s="29"/>
      <c r="H1154" s="29"/>
      <c r="I1154" s="29"/>
      <c r="J1154" s="29"/>
      <c r="K1154" s="29"/>
      <c r="L1154" s="29"/>
    </row>
    <row r="1155" spans="1:12" s="34" customFormat="1">
      <c r="A1155" s="29"/>
      <c r="B1155" s="29"/>
      <c r="C1155" s="29"/>
      <c r="D1155" s="29"/>
      <c r="E1155" s="29"/>
      <c r="F1155" s="29"/>
      <c r="G1155" s="29"/>
      <c r="H1155" s="29"/>
      <c r="I1155" s="29"/>
      <c r="J1155" s="29"/>
      <c r="K1155" s="29"/>
      <c r="L1155" s="29"/>
    </row>
    <row r="1156" spans="1:12" s="34" customFormat="1">
      <c r="A1156" s="29"/>
      <c r="B1156" s="29"/>
      <c r="C1156" s="29"/>
      <c r="D1156" s="29"/>
      <c r="E1156" s="29"/>
      <c r="F1156" s="29"/>
      <c r="G1156" s="29"/>
      <c r="H1156" s="29"/>
      <c r="I1156" s="29"/>
      <c r="J1156" s="29"/>
      <c r="K1156" s="29"/>
      <c r="L1156" s="29"/>
    </row>
    <row r="1157" spans="1:12" s="34" customFormat="1">
      <c r="A1157" s="29"/>
      <c r="B1157" s="29"/>
      <c r="C1157" s="29"/>
      <c r="D1157" s="29"/>
      <c r="E1157" s="29"/>
      <c r="F1157" s="29"/>
      <c r="G1157" s="29"/>
      <c r="H1157" s="29"/>
      <c r="I1157" s="29"/>
      <c r="J1157" s="29"/>
      <c r="K1157" s="29"/>
      <c r="L1157" s="29"/>
    </row>
    <row r="1158" spans="1:12" s="34" customFormat="1">
      <c r="A1158" s="29"/>
      <c r="B1158" s="29"/>
      <c r="C1158" s="29"/>
      <c r="D1158" s="29"/>
      <c r="E1158" s="29"/>
      <c r="F1158" s="29"/>
      <c r="G1158" s="29"/>
      <c r="H1158" s="29"/>
      <c r="I1158" s="29"/>
      <c r="J1158" s="29"/>
      <c r="K1158" s="29"/>
      <c r="L1158" s="29"/>
    </row>
    <row r="1159" spans="1:12" s="34" customFormat="1">
      <c r="A1159" s="29"/>
      <c r="B1159" s="29"/>
      <c r="C1159" s="29"/>
      <c r="D1159" s="29"/>
      <c r="E1159" s="29"/>
      <c r="F1159" s="29"/>
      <c r="G1159" s="29"/>
      <c r="H1159" s="29"/>
      <c r="I1159" s="29"/>
      <c r="J1159" s="29"/>
      <c r="K1159" s="29"/>
      <c r="L1159" s="29"/>
    </row>
    <row r="1160" spans="1:12" s="34" customFormat="1">
      <c r="A1160" s="29"/>
      <c r="B1160" s="29"/>
      <c r="C1160" s="29"/>
      <c r="D1160" s="29"/>
      <c r="E1160" s="29"/>
      <c r="F1160" s="29"/>
      <c r="G1160" s="29"/>
      <c r="H1160" s="29"/>
      <c r="I1160" s="29"/>
      <c r="J1160" s="29"/>
      <c r="K1160" s="29"/>
      <c r="L1160" s="29"/>
    </row>
    <row r="1161" spans="1:12" s="34" customFormat="1">
      <c r="A1161" s="29"/>
      <c r="B1161" s="29"/>
      <c r="C1161" s="29"/>
      <c r="D1161" s="29"/>
      <c r="E1161" s="29"/>
      <c r="F1161" s="29"/>
      <c r="G1161" s="29"/>
      <c r="H1161" s="29"/>
      <c r="I1161" s="29"/>
      <c r="J1161" s="29"/>
      <c r="K1161" s="29"/>
      <c r="L1161" s="29"/>
    </row>
    <row r="1162" spans="1:12" s="34" customFormat="1">
      <c r="A1162" s="29"/>
      <c r="B1162" s="29"/>
      <c r="C1162" s="29"/>
      <c r="D1162" s="29"/>
      <c r="E1162" s="29"/>
      <c r="F1162" s="29"/>
      <c r="G1162" s="29"/>
      <c r="H1162" s="29"/>
      <c r="I1162" s="29"/>
      <c r="J1162" s="29"/>
      <c r="K1162" s="29"/>
      <c r="L1162" s="29"/>
    </row>
    <row r="1163" spans="1:12" s="34" customFormat="1">
      <c r="A1163" s="29"/>
      <c r="B1163" s="29"/>
      <c r="C1163" s="29"/>
      <c r="D1163" s="29"/>
      <c r="E1163" s="29"/>
      <c r="F1163" s="29"/>
      <c r="G1163" s="29"/>
      <c r="H1163" s="29"/>
      <c r="I1163" s="29"/>
      <c r="J1163" s="29"/>
      <c r="K1163" s="29"/>
      <c r="L1163" s="29"/>
    </row>
    <row r="1164" spans="1:12" s="34" customFormat="1">
      <c r="A1164" s="29"/>
      <c r="B1164" s="29"/>
      <c r="C1164" s="29"/>
      <c r="D1164" s="29"/>
      <c r="E1164" s="29"/>
      <c r="F1164" s="29"/>
      <c r="G1164" s="29"/>
      <c r="H1164" s="29"/>
      <c r="I1164" s="29"/>
      <c r="J1164" s="29"/>
      <c r="K1164" s="29"/>
      <c r="L1164" s="29"/>
    </row>
    <row r="1165" spans="1:12" s="34" customFormat="1">
      <c r="A1165" s="29"/>
      <c r="B1165" s="29"/>
      <c r="C1165" s="29"/>
      <c r="D1165" s="29"/>
      <c r="E1165" s="29"/>
      <c r="F1165" s="29"/>
      <c r="G1165" s="29"/>
      <c r="H1165" s="29"/>
      <c r="I1165" s="29"/>
      <c r="J1165" s="29"/>
      <c r="K1165" s="29"/>
      <c r="L1165" s="29"/>
    </row>
    <row r="1166" spans="1:12" s="34" customFormat="1">
      <c r="A1166" s="29"/>
      <c r="B1166" s="29"/>
      <c r="C1166" s="29"/>
      <c r="D1166" s="29"/>
      <c r="E1166" s="29"/>
      <c r="F1166" s="29"/>
      <c r="G1166" s="29"/>
      <c r="H1166" s="29"/>
      <c r="I1166" s="29"/>
      <c r="J1166" s="29"/>
      <c r="K1166" s="29"/>
      <c r="L1166" s="29"/>
    </row>
    <row r="1167" spans="1:12" s="34" customFormat="1">
      <c r="A1167" s="29"/>
      <c r="B1167" s="29"/>
      <c r="C1167" s="29"/>
      <c r="D1167" s="29"/>
      <c r="E1167" s="29"/>
      <c r="F1167" s="29"/>
      <c r="G1167" s="29"/>
      <c r="H1167" s="29"/>
      <c r="I1167" s="29"/>
      <c r="J1167" s="29"/>
      <c r="K1167" s="29"/>
      <c r="L1167" s="29"/>
    </row>
    <row r="1168" spans="1:12" s="34" customFormat="1">
      <c r="A1168" s="29"/>
      <c r="B1168" s="29"/>
      <c r="C1168" s="29"/>
      <c r="D1168" s="29"/>
      <c r="E1168" s="29"/>
      <c r="F1168" s="29"/>
      <c r="G1168" s="29"/>
      <c r="H1168" s="29"/>
      <c r="I1168" s="29"/>
      <c r="J1168" s="29"/>
      <c r="K1168" s="29"/>
      <c r="L1168" s="29"/>
    </row>
    <row r="1169" spans="1:12" s="34" customFormat="1">
      <c r="A1169" s="29"/>
      <c r="B1169" s="29"/>
      <c r="C1169" s="29"/>
      <c r="D1169" s="29"/>
      <c r="E1169" s="29"/>
      <c r="F1169" s="29"/>
      <c r="G1169" s="29"/>
      <c r="H1169" s="29"/>
      <c r="I1169" s="29"/>
      <c r="J1169" s="29"/>
      <c r="K1169" s="29"/>
      <c r="L1169" s="29"/>
    </row>
    <row r="1170" spans="1:12" s="34" customFormat="1">
      <c r="A1170" s="29"/>
      <c r="B1170" s="29"/>
      <c r="C1170" s="29"/>
      <c r="D1170" s="29"/>
      <c r="E1170" s="29"/>
      <c r="F1170" s="29"/>
      <c r="G1170" s="29"/>
      <c r="H1170" s="29"/>
      <c r="I1170" s="29"/>
      <c r="J1170" s="29"/>
      <c r="K1170" s="29"/>
      <c r="L1170" s="29"/>
    </row>
    <row r="1171" spans="1:12" s="34" customFormat="1">
      <c r="A1171" s="29"/>
      <c r="B1171" s="29"/>
      <c r="C1171" s="29"/>
      <c r="D1171" s="29"/>
      <c r="E1171" s="29"/>
      <c r="F1171" s="29"/>
      <c r="G1171" s="29"/>
      <c r="H1171" s="29"/>
      <c r="I1171" s="29"/>
      <c r="J1171" s="29"/>
      <c r="K1171" s="29"/>
      <c r="L1171" s="29"/>
    </row>
    <row r="1172" spans="1:12" s="34" customFormat="1">
      <c r="A1172" s="29"/>
      <c r="B1172" s="29"/>
      <c r="C1172" s="29"/>
      <c r="D1172" s="29"/>
      <c r="E1172" s="29"/>
      <c r="F1172" s="29"/>
      <c r="G1172" s="29"/>
      <c r="H1172" s="29"/>
      <c r="I1172" s="29"/>
      <c r="J1172" s="29"/>
      <c r="K1172" s="29"/>
      <c r="L1172" s="29"/>
    </row>
    <row r="1173" spans="1:12" s="34" customFormat="1">
      <c r="A1173" s="29"/>
      <c r="B1173" s="29"/>
      <c r="C1173" s="29"/>
      <c r="D1173" s="29"/>
      <c r="E1173" s="29"/>
      <c r="F1173" s="29"/>
      <c r="G1173" s="29"/>
      <c r="H1173" s="29"/>
      <c r="I1173" s="29"/>
      <c r="J1173" s="29"/>
      <c r="K1173" s="29"/>
      <c r="L1173" s="29"/>
    </row>
    <row r="1174" spans="1:12" s="34" customFormat="1">
      <c r="A1174" s="29"/>
      <c r="B1174" s="29"/>
      <c r="C1174" s="29"/>
      <c r="D1174" s="29"/>
      <c r="E1174" s="29"/>
      <c r="F1174" s="29"/>
      <c r="G1174" s="29"/>
      <c r="H1174" s="29"/>
      <c r="I1174" s="29"/>
      <c r="J1174" s="29"/>
      <c r="K1174" s="29"/>
      <c r="L1174" s="29"/>
    </row>
    <row r="1175" spans="1:12" s="34" customFormat="1">
      <c r="A1175" s="29"/>
      <c r="B1175" s="29"/>
      <c r="C1175" s="29"/>
      <c r="D1175" s="29"/>
      <c r="E1175" s="29"/>
      <c r="F1175" s="29"/>
      <c r="G1175" s="29"/>
      <c r="H1175" s="29"/>
      <c r="I1175" s="29"/>
      <c r="J1175" s="29"/>
      <c r="K1175" s="29"/>
      <c r="L1175" s="29"/>
    </row>
    <row r="1176" spans="1:12" s="34" customFormat="1">
      <c r="A1176" s="29"/>
      <c r="B1176" s="29"/>
      <c r="C1176" s="29"/>
      <c r="D1176" s="29"/>
      <c r="E1176" s="29"/>
      <c r="F1176" s="29"/>
      <c r="G1176" s="29"/>
      <c r="H1176" s="29"/>
      <c r="I1176" s="29"/>
      <c r="J1176" s="29"/>
      <c r="K1176" s="29"/>
      <c r="L1176" s="29"/>
    </row>
    <row r="1177" spans="1:12" s="34" customFormat="1">
      <c r="A1177" s="29"/>
      <c r="B1177" s="29"/>
      <c r="C1177" s="29"/>
      <c r="D1177" s="29"/>
      <c r="E1177" s="29"/>
      <c r="F1177" s="29"/>
      <c r="G1177" s="29"/>
      <c r="H1177" s="29"/>
      <c r="I1177" s="29"/>
      <c r="J1177" s="29"/>
      <c r="K1177" s="29"/>
      <c r="L1177" s="29"/>
    </row>
    <row r="1178" spans="1:12" s="34" customFormat="1">
      <c r="A1178" s="29"/>
      <c r="B1178" s="29"/>
      <c r="C1178" s="29"/>
      <c r="D1178" s="29"/>
      <c r="E1178" s="29"/>
      <c r="F1178" s="29"/>
      <c r="G1178" s="29"/>
      <c r="H1178" s="29"/>
      <c r="I1178" s="29"/>
      <c r="J1178" s="29"/>
      <c r="K1178" s="29"/>
      <c r="L1178" s="29"/>
    </row>
    <row r="1179" spans="1:12" s="34" customFormat="1">
      <c r="A1179" s="29"/>
      <c r="B1179" s="29"/>
      <c r="C1179" s="29"/>
      <c r="D1179" s="29"/>
      <c r="E1179" s="29"/>
      <c r="F1179" s="29"/>
      <c r="G1179" s="29"/>
      <c r="H1179" s="29"/>
      <c r="I1179" s="29"/>
      <c r="J1179" s="29"/>
      <c r="K1179" s="29"/>
      <c r="L1179" s="29"/>
    </row>
    <row r="1180" spans="1:12" s="34" customFormat="1">
      <c r="A1180" s="29"/>
      <c r="B1180" s="29"/>
      <c r="C1180" s="29"/>
      <c r="D1180" s="29"/>
      <c r="E1180" s="29"/>
      <c r="F1180" s="29"/>
      <c r="G1180" s="29"/>
      <c r="H1180" s="29"/>
      <c r="I1180" s="29"/>
      <c r="J1180" s="29"/>
      <c r="K1180" s="29"/>
      <c r="L1180" s="29"/>
    </row>
    <row r="1181" spans="1:12" s="34" customFormat="1">
      <c r="A1181" s="29"/>
      <c r="B1181" s="29"/>
      <c r="C1181" s="29"/>
      <c r="D1181" s="29"/>
      <c r="E1181" s="29"/>
      <c r="F1181" s="29"/>
      <c r="G1181" s="29"/>
      <c r="H1181" s="29"/>
      <c r="I1181" s="29"/>
      <c r="J1181" s="29"/>
      <c r="K1181" s="29"/>
      <c r="L1181" s="29"/>
    </row>
    <row r="1182" spans="1:12" s="34" customFormat="1">
      <c r="A1182" s="29"/>
      <c r="B1182" s="29"/>
      <c r="C1182" s="29"/>
      <c r="D1182" s="29"/>
      <c r="E1182" s="29"/>
      <c r="F1182" s="29"/>
      <c r="G1182" s="29"/>
      <c r="H1182" s="29"/>
      <c r="I1182" s="29"/>
      <c r="J1182" s="29"/>
      <c r="K1182" s="29"/>
      <c r="L1182" s="29"/>
    </row>
    <row r="1183" spans="1:12" s="34" customFormat="1">
      <c r="A1183" s="29"/>
      <c r="B1183" s="29"/>
      <c r="C1183" s="29"/>
      <c r="D1183" s="29"/>
      <c r="E1183" s="29"/>
      <c r="F1183" s="29"/>
      <c r="G1183" s="29"/>
      <c r="H1183" s="29"/>
      <c r="I1183" s="29"/>
      <c r="J1183" s="29"/>
      <c r="K1183" s="29"/>
      <c r="L1183" s="29"/>
    </row>
    <row r="1184" spans="1:12" s="34" customFormat="1">
      <c r="A1184" s="29"/>
      <c r="B1184" s="29"/>
      <c r="C1184" s="29"/>
      <c r="D1184" s="29"/>
      <c r="E1184" s="29"/>
      <c r="F1184" s="29"/>
      <c r="G1184" s="29"/>
      <c r="H1184" s="29"/>
      <c r="I1184" s="29"/>
      <c r="J1184" s="29"/>
      <c r="K1184" s="29"/>
      <c r="L1184" s="29"/>
    </row>
    <row r="1185" spans="1:12" s="34" customFormat="1">
      <c r="A1185" s="29"/>
      <c r="B1185" s="29"/>
      <c r="C1185" s="29"/>
      <c r="D1185" s="29"/>
      <c r="E1185" s="29"/>
      <c r="F1185" s="29"/>
      <c r="G1185" s="29"/>
      <c r="H1185" s="29"/>
      <c r="I1185" s="29"/>
      <c r="J1185" s="29"/>
      <c r="K1185" s="29"/>
      <c r="L1185" s="29"/>
    </row>
    <row r="1186" spans="1:12" s="34" customFormat="1">
      <c r="A1186" s="29"/>
      <c r="B1186" s="29"/>
      <c r="C1186" s="29"/>
      <c r="D1186" s="29"/>
      <c r="E1186" s="29"/>
      <c r="F1186" s="29"/>
      <c r="G1186" s="29"/>
      <c r="H1186" s="29"/>
      <c r="I1186" s="29"/>
      <c r="J1186" s="29"/>
      <c r="K1186" s="29"/>
      <c r="L1186" s="29"/>
    </row>
    <row r="1187" spans="1:12" s="34" customFormat="1">
      <c r="A1187" s="29"/>
      <c r="B1187" s="29"/>
      <c r="C1187" s="29"/>
      <c r="D1187" s="29"/>
      <c r="E1187" s="29"/>
      <c r="F1187" s="29"/>
      <c r="G1187" s="29"/>
      <c r="H1187" s="29"/>
      <c r="I1187" s="29"/>
      <c r="J1187" s="29"/>
      <c r="K1187" s="29"/>
      <c r="L1187" s="29"/>
    </row>
    <row r="1188" spans="1:12" s="34" customFormat="1">
      <c r="A1188" s="29"/>
      <c r="B1188" s="29"/>
      <c r="C1188" s="29"/>
      <c r="D1188" s="29"/>
      <c r="E1188" s="29"/>
      <c r="F1188" s="29"/>
      <c r="G1188" s="29"/>
      <c r="H1188" s="29"/>
      <c r="I1188" s="29"/>
      <c r="J1188" s="29"/>
      <c r="K1188" s="29"/>
      <c r="L1188" s="29"/>
    </row>
    <row r="1189" spans="1:12" s="34" customFormat="1">
      <c r="A1189" s="29"/>
      <c r="B1189" s="29"/>
      <c r="C1189" s="29"/>
      <c r="D1189" s="29"/>
      <c r="E1189" s="29"/>
      <c r="F1189" s="29"/>
      <c r="G1189" s="29"/>
      <c r="H1189" s="29"/>
      <c r="I1189" s="29"/>
      <c r="J1189" s="29"/>
      <c r="K1189" s="29"/>
      <c r="L1189" s="29"/>
    </row>
    <row r="1190" spans="1:12" s="34" customFormat="1">
      <c r="A1190" s="29"/>
      <c r="B1190" s="29"/>
      <c r="C1190" s="29"/>
      <c r="D1190" s="29"/>
      <c r="E1190" s="29"/>
      <c r="F1190" s="29"/>
      <c r="G1190" s="29"/>
      <c r="H1190" s="29"/>
      <c r="I1190" s="29"/>
      <c r="J1190" s="29"/>
      <c r="K1190" s="29"/>
      <c r="L1190" s="29"/>
    </row>
    <row r="1191" spans="1:12" s="34" customFormat="1">
      <c r="A1191" s="29"/>
      <c r="B1191" s="29"/>
      <c r="C1191" s="29"/>
      <c r="D1191" s="29"/>
      <c r="E1191" s="29"/>
      <c r="F1191" s="29"/>
      <c r="G1191" s="29"/>
      <c r="H1191" s="29"/>
      <c r="I1191" s="29"/>
      <c r="J1191" s="29"/>
      <c r="K1191" s="29"/>
      <c r="L1191" s="29"/>
    </row>
    <row r="1192" spans="1:12" s="34" customFormat="1">
      <c r="A1192" s="29"/>
      <c r="B1192" s="29"/>
      <c r="C1192" s="29"/>
      <c r="D1192" s="29"/>
      <c r="E1192" s="29"/>
      <c r="F1192" s="29"/>
      <c r="G1192" s="29"/>
      <c r="H1192" s="29"/>
      <c r="I1192" s="29"/>
      <c r="J1192" s="29"/>
      <c r="K1192" s="29"/>
      <c r="L1192" s="29"/>
    </row>
    <row r="1193" spans="1:12" s="34" customFormat="1">
      <c r="A1193" s="29"/>
      <c r="B1193" s="29"/>
      <c r="C1193" s="29"/>
      <c r="D1193" s="29"/>
      <c r="E1193" s="29"/>
      <c r="F1193" s="29"/>
      <c r="G1193" s="29"/>
      <c r="H1193" s="29"/>
      <c r="I1193" s="29"/>
      <c r="J1193" s="29"/>
      <c r="K1193" s="29"/>
      <c r="L1193" s="29"/>
    </row>
    <row r="1194" spans="1:12" s="34" customFormat="1">
      <c r="A1194" s="29"/>
      <c r="B1194" s="29"/>
      <c r="C1194" s="29"/>
      <c r="D1194" s="29"/>
      <c r="E1194" s="29"/>
      <c r="F1194" s="29"/>
      <c r="G1194" s="29"/>
      <c r="H1194" s="29"/>
      <c r="I1194" s="29"/>
      <c r="J1194" s="29"/>
      <c r="K1194" s="29"/>
      <c r="L1194" s="29"/>
    </row>
    <row r="1195" spans="1:12" s="34" customFormat="1">
      <c r="A1195" s="29"/>
      <c r="B1195" s="29"/>
      <c r="C1195" s="29"/>
      <c r="D1195" s="29"/>
      <c r="E1195" s="29"/>
      <c r="F1195" s="29"/>
      <c r="G1195" s="29"/>
      <c r="H1195" s="29"/>
      <c r="I1195" s="29"/>
      <c r="J1195" s="29"/>
      <c r="K1195" s="29"/>
      <c r="L1195" s="29"/>
    </row>
    <row r="1196" spans="1:12" s="34" customFormat="1">
      <c r="A1196" s="29"/>
      <c r="B1196" s="29"/>
      <c r="C1196" s="29"/>
      <c r="D1196" s="29"/>
      <c r="E1196" s="29"/>
      <c r="F1196" s="29"/>
      <c r="G1196" s="29"/>
      <c r="H1196" s="29"/>
      <c r="I1196" s="29"/>
      <c r="J1196" s="29"/>
      <c r="K1196" s="29"/>
      <c r="L1196" s="29"/>
    </row>
    <row r="1197" spans="1:12" s="34" customFormat="1">
      <c r="A1197" s="29"/>
      <c r="B1197" s="29"/>
      <c r="C1197" s="29"/>
      <c r="D1197" s="29"/>
      <c r="E1197" s="29"/>
      <c r="F1197" s="29"/>
      <c r="G1197" s="29"/>
      <c r="H1197" s="29"/>
      <c r="I1197" s="29"/>
      <c r="J1197" s="29"/>
      <c r="K1197" s="29"/>
      <c r="L1197" s="29"/>
    </row>
    <row r="1198" spans="1:12" s="34" customFormat="1">
      <c r="A1198" s="29"/>
      <c r="B1198" s="29"/>
      <c r="C1198" s="29"/>
      <c r="D1198" s="29"/>
      <c r="E1198" s="29"/>
      <c r="F1198" s="29"/>
      <c r="G1198" s="29"/>
      <c r="H1198" s="29"/>
      <c r="I1198" s="29"/>
      <c r="J1198" s="29"/>
      <c r="K1198" s="29"/>
      <c r="L1198" s="29"/>
    </row>
    <row r="1199" spans="1:12" s="34" customFormat="1">
      <c r="A1199" s="29"/>
      <c r="B1199" s="29"/>
      <c r="C1199" s="29"/>
      <c r="D1199" s="29"/>
      <c r="E1199" s="29"/>
      <c r="F1199" s="29"/>
      <c r="G1199" s="29"/>
      <c r="H1199" s="29"/>
      <c r="I1199" s="29"/>
      <c r="J1199" s="29"/>
      <c r="K1199" s="29"/>
      <c r="L1199" s="29"/>
    </row>
    <row r="1200" spans="1:12" s="34" customFormat="1">
      <c r="A1200" s="29"/>
      <c r="B1200" s="29"/>
      <c r="C1200" s="29"/>
      <c r="D1200" s="29"/>
      <c r="E1200" s="29"/>
      <c r="F1200" s="29"/>
      <c r="G1200" s="29"/>
      <c r="H1200" s="29"/>
      <c r="I1200" s="29"/>
      <c r="J1200" s="29"/>
      <c r="K1200" s="29"/>
      <c r="L1200" s="29"/>
    </row>
    <row r="1201" spans="1:12" s="34" customFormat="1">
      <c r="A1201" s="29"/>
      <c r="B1201" s="29"/>
      <c r="C1201" s="29"/>
      <c r="D1201" s="29"/>
      <c r="E1201" s="29"/>
      <c r="F1201" s="29"/>
      <c r="G1201" s="29"/>
      <c r="H1201" s="29"/>
      <c r="I1201" s="29"/>
      <c r="J1201" s="29"/>
      <c r="K1201" s="29"/>
      <c r="L1201" s="29"/>
    </row>
    <row r="1202" spans="1:12" s="34" customFormat="1">
      <c r="A1202" s="29"/>
      <c r="B1202" s="29"/>
      <c r="C1202" s="29"/>
      <c r="D1202" s="29"/>
      <c r="E1202" s="29"/>
      <c r="F1202" s="29"/>
      <c r="G1202" s="29"/>
      <c r="H1202" s="29"/>
      <c r="I1202" s="29"/>
      <c r="J1202" s="29"/>
      <c r="K1202" s="29"/>
      <c r="L1202" s="29"/>
    </row>
    <row r="1203" spans="1:12" s="34" customFormat="1">
      <c r="A1203" s="29"/>
      <c r="B1203" s="29"/>
      <c r="C1203" s="29"/>
      <c r="D1203" s="29"/>
      <c r="E1203" s="29"/>
      <c r="F1203" s="29"/>
      <c r="G1203" s="29"/>
      <c r="H1203" s="29"/>
      <c r="I1203" s="29"/>
      <c r="J1203" s="29"/>
      <c r="K1203" s="29"/>
      <c r="L1203" s="29"/>
    </row>
    <row r="1204" spans="1:12" s="34" customFormat="1">
      <c r="A1204" s="29"/>
      <c r="B1204" s="29"/>
      <c r="C1204" s="29"/>
      <c r="D1204" s="29"/>
      <c r="E1204" s="29"/>
      <c r="F1204" s="29"/>
      <c r="G1204" s="29"/>
      <c r="H1204" s="29"/>
      <c r="I1204" s="29"/>
      <c r="J1204" s="29"/>
      <c r="K1204" s="29"/>
      <c r="L1204" s="29"/>
    </row>
    <row r="1205" spans="1:12" s="34" customFormat="1">
      <c r="A1205" s="29"/>
      <c r="B1205" s="29"/>
      <c r="C1205" s="29"/>
      <c r="D1205" s="29"/>
      <c r="E1205" s="29"/>
      <c r="F1205" s="29"/>
      <c r="G1205" s="29"/>
      <c r="H1205" s="29"/>
      <c r="I1205" s="29"/>
      <c r="J1205" s="29"/>
      <c r="K1205" s="29"/>
      <c r="L1205" s="29"/>
    </row>
    <row r="1206" spans="1:12" s="34" customFormat="1">
      <c r="A1206" s="29"/>
      <c r="B1206" s="29"/>
      <c r="C1206" s="29"/>
      <c r="D1206" s="29"/>
      <c r="E1206" s="29"/>
      <c r="F1206" s="29"/>
      <c r="G1206" s="29"/>
      <c r="H1206" s="29"/>
      <c r="I1206" s="29"/>
      <c r="J1206" s="29"/>
      <c r="K1206" s="29"/>
      <c r="L1206" s="29"/>
    </row>
    <row r="1207" spans="1:12" s="34" customFormat="1">
      <c r="A1207" s="29"/>
      <c r="B1207" s="29"/>
      <c r="C1207" s="29"/>
      <c r="D1207" s="29"/>
      <c r="E1207" s="29"/>
      <c r="F1207" s="29"/>
      <c r="G1207" s="29"/>
      <c r="H1207" s="29"/>
      <c r="I1207" s="29"/>
      <c r="J1207" s="29"/>
      <c r="K1207" s="29"/>
      <c r="L1207" s="29"/>
    </row>
    <row r="1208" spans="1:12" s="34" customFormat="1">
      <c r="A1208" s="29"/>
      <c r="B1208" s="29"/>
      <c r="C1208" s="29"/>
      <c r="D1208" s="29"/>
      <c r="E1208" s="29"/>
      <c r="F1208" s="29"/>
      <c r="G1208" s="29"/>
      <c r="H1208" s="29"/>
      <c r="I1208" s="29"/>
      <c r="J1208" s="29"/>
      <c r="K1208" s="29"/>
      <c r="L1208" s="29"/>
    </row>
    <row r="1209" spans="1:12" s="34" customFormat="1">
      <c r="A1209" s="29"/>
      <c r="B1209" s="29"/>
      <c r="C1209" s="29"/>
      <c r="D1209" s="29"/>
      <c r="E1209" s="29"/>
      <c r="F1209" s="29"/>
      <c r="G1209" s="29"/>
      <c r="H1209" s="29"/>
      <c r="I1209" s="29"/>
      <c r="J1209" s="29"/>
      <c r="K1209" s="29"/>
      <c r="L1209" s="29"/>
    </row>
    <row r="1210" spans="1:12" s="34" customFormat="1">
      <c r="A1210" s="29"/>
      <c r="B1210" s="29"/>
      <c r="C1210" s="29"/>
      <c r="D1210" s="29"/>
      <c r="E1210" s="29"/>
      <c r="F1210" s="29"/>
      <c r="G1210" s="29"/>
      <c r="H1210" s="29"/>
      <c r="I1210" s="29"/>
      <c r="J1210" s="29"/>
      <c r="K1210" s="29"/>
      <c r="L1210" s="29"/>
    </row>
    <row r="1211" spans="1:12" s="34" customFormat="1">
      <c r="A1211" s="29"/>
      <c r="B1211" s="29"/>
      <c r="C1211" s="29"/>
      <c r="D1211" s="29"/>
      <c r="E1211" s="29"/>
      <c r="F1211" s="29"/>
      <c r="G1211" s="29"/>
      <c r="H1211" s="29"/>
      <c r="I1211" s="29"/>
      <c r="J1211" s="29"/>
      <c r="K1211" s="29"/>
      <c r="L1211" s="29"/>
    </row>
    <row r="1212" spans="1:12" s="34" customFormat="1">
      <c r="A1212" s="29"/>
      <c r="B1212" s="29"/>
      <c r="C1212" s="29"/>
      <c r="D1212" s="29"/>
      <c r="E1212" s="29"/>
      <c r="F1212" s="29"/>
      <c r="G1212" s="29"/>
      <c r="H1212" s="29"/>
      <c r="I1212" s="29"/>
      <c r="J1212" s="29"/>
      <c r="K1212" s="29"/>
      <c r="L1212" s="29"/>
    </row>
    <row r="1213" spans="1:12" s="34" customFormat="1">
      <c r="A1213" s="29"/>
      <c r="B1213" s="29"/>
      <c r="C1213" s="29"/>
      <c r="D1213" s="29"/>
      <c r="E1213" s="29"/>
      <c r="F1213" s="29"/>
      <c r="G1213" s="29"/>
      <c r="H1213" s="29"/>
      <c r="I1213" s="29"/>
      <c r="J1213" s="29"/>
      <c r="K1213" s="29"/>
      <c r="L1213" s="29"/>
    </row>
    <row r="1214" spans="1:12" s="34" customFormat="1">
      <c r="A1214" s="29"/>
      <c r="B1214" s="29"/>
      <c r="C1214" s="29"/>
      <c r="D1214" s="29"/>
      <c r="E1214" s="29"/>
      <c r="F1214" s="29"/>
      <c r="G1214" s="29"/>
      <c r="H1214" s="29"/>
      <c r="I1214" s="29"/>
      <c r="J1214" s="29"/>
      <c r="K1214" s="29"/>
      <c r="L1214" s="29"/>
    </row>
    <row r="1215" spans="1:12" s="34" customFormat="1">
      <c r="A1215" s="29"/>
      <c r="B1215" s="29"/>
      <c r="C1215" s="29"/>
      <c r="D1215" s="29"/>
      <c r="E1215" s="29"/>
      <c r="F1215" s="29"/>
      <c r="G1215" s="29"/>
      <c r="H1215" s="29"/>
      <c r="I1215" s="29"/>
      <c r="J1215" s="29"/>
      <c r="K1215" s="29"/>
      <c r="L1215" s="29"/>
    </row>
    <row r="1216" spans="1:12" s="34" customFormat="1">
      <c r="A1216" s="29"/>
      <c r="B1216" s="29"/>
      <c r="C1216" s="29"/>
      <c r="D1216" s="29"/>
      <c r="E1216" s="29"/>
      <c r="F1216" s="29"/>
      <c r="G1216" s="29"/>
      <c r="H1216" s="29"/>
      <c r="I1216" s="29"/>
      <c r="J1216" s="29"/>
      <c r="K1216" s="29"/>
      <c r="L1216" s="29"/>
    </row>
    <row r="1217" spans="1:12" s="34" customFormat="1">
      <c r="A1217" s="29"/>
      <c r="B1217" s="29"/>
      <c r="C1217" s="29"/>
      <c r="D1217" s="29"/>
      <c r="E1217" s="29"/>
      <c r="F1217" s="29"/>
      <c r="G1217" s="29"/>
      <c r="H1217" s="29"/>
      <c r="I1217" s="29"/>
      <c r="J1217" s="29"/>
      <c r="K1217" s="29"/>
      <c r="L1217" s="29"/>
    </row>
    <row r="1218" spans="1:12" s="34" customFormat="1">
      <c r="A1218" s="29"/>
      <c r="B1218" s="29"/>
      <c r="C1218" s="29"/>
      <c r="D1218" s="29"/>
      <c r="E1218" s="29"/>
      <c r="F1218" s="29"/>
      <c r="G1218" s="29"/>
      <c r="H1218" s="29"/>
      <c r="I1218" s="29"/>
      <c r="J1218" s="29"/>
      <c r="K1218" s="29"/>
      <c r="L1218" s="29"/>
    </row>
    <row r="1219" spans="1:12" s="34" customFormat="1">
      <c r="A1219" s="29"/>
      <c r="B1219" s="29"/>
      <c r="C1219" s="29"/>
      <c r="D1219" s="29"/>
      <c r="E1219" s="29"/>
      <c r="F1219" s="29"/>
      <c r="G1219" s="29"/>
      <c r="H1219" s="29"/>
      <c r="I1219" s="29"/>
      <c r="J1219" s="29"/>
      <c r="K1219" s="29"/>
      <c r="L1219" s="29"/>
    </row>
    <row r="1220" spans="1:12" s="34" customFormat="1">
      <c r="A1220" s="29"/>
      <c r="B1220" s="29"/>
      <c r="C1220" s="29"/>
      <c r="D1220" s="29"/>
      <c r="E1220" s="29"/>
      <c r="F1220" s="29"/>
      <c r="G1220" s="29"/>
      <c r="H1220" s="29"/>
      <c r="I1220" s="29"/>
      <c r="J1220" s="29"/>
      <c r="K1220" s="29"/>
      <c r="L1220" s="29"/>
    </row>
    <row r="1221" spans="1:12" s="34" customFormat="1">
      <c r="A1221" s="29"/>
      <c r="B1221" s="29"/>
      <c r="C1221" s="29"/>
      <c r="D1221" s="29"/>
      <c r="E1221" s="29"/>
      <c r="F1221" s="29"/>
      <c r="G1221" s="29"/>
      <c r="H1221" s="29"/>
      <c r="I1221" s="29"/>
      <c r="J1221" s="29"/>
      <c r="K1221" s="29"/>
      <c r="L1221" s="29"/>
    </row>
    <row r="1222" spans="1:12" s="34" customFormat="1">
      <c r="A1222" s="29"/>
      <c r="B1222" s="29"/>
      <c r="C1222" s="29"/>
      <c r="D1222" s="29"/>
      <c r="E1222" s="29"/>
      <c r="F1222" s="29"/>
      <c r="G1222" s="29"/>
      <c r="H1222" s="29"/>
      <c r="I1222" s="29"/>
      <c r="J1222" s="29"/>
      <c r="K1222" s="29"/>
      <c r="L1222" s="29"/>
    </row>
    <row r="1223" spans="1:12" s="34" customFormat="1">
      <c r="A1223" s="29"/>
      <c r="B1223" s="29"/>
      <c r="C1223" s="29"/>
      <c r="D1223" s="29"/>
      <c r="E1223" s="29"/>
      <c r="F1223" s="29"/>
      <c r="G1223" s="29"/>
      <c r="H1223" s="29"/>
      <c r="I1223" s="29"/>
      <c r="J1223" s="29"/>
      <c r="K1223" s="29"/>
      <c r="L1223" s="29"/>
    </row>
    <row r="1224" spans="1:12" s="34" customFormat="1">
      <c r="A1224" s="29"/>
      <c r="B1224" s="29"/>
      <c r="C1224" s="29"/>
      <c r="D1224" s="29"/>
      <c r="E1224" s="29"/>
      <c r="F1224" s="29"/>
      <c r="G1224" s="29"/>
      <c r="H1224" s="29"/>
      <c r="I1224" s="29"/>
      <c r="J1224" s="29"/>
      <c r="K1224" s="29"/>
      <c r="L1224" s="29"/>
    </row>
    <row r="1225" spans="1:12" s="34" customFormat="1">
      <c r="A1225" s="29"/>
      <c r="B1225" s="29"/>
      <c r="C1225" s="29"/>
      <c r="D1225" s="29"/>
      <c r="E1225" s="29"/>
      <c r="F1225" s="29"/>
      <c r="G1225" s="29"/>
      <c r="H1225" s="29"/>
      <c r="I1225" s="29"/>
      <c r="J1225" s="29"/>
      <c r="K1225" s="29"/>
      <c r="L1225" s="29"/>
    </row>
    <row r="1226" spans="1:12" s="34" customFormat="1">
      <c r="A1226" s="29"/>
      <c r="B1226" s="29"/>
      <c r="C1226" s="29"/>
      <c r="D1226" s="29"/>
      <c r="E1226" s="29"/>
      <c r="F1226" s="29"/>
      <c r="G1226" s="29"/>
      <c r="H1226" s="29"/>
      <c r="I1226" s="29"/>
      <c r="J1226" s="29"/>
      <c r="K1226" s="29"/>
      <c r="L1226" s="29"/>
    </row>
    <row r="1227" spans="1:12" s="34" customFormat="1">
      <c r="A1227" s="29"/>
      <c r="B1227" s="29"/>
      <c r="C1227" s="29"/>
      <c r="D1227" s="29"/>
      <c r="E1227" s="29"/>
      <c r="F1227" s="29"/>
      <c r="G1227" s="29"/>
      <c r="H1227" s="29"/>
      <c r="I1227" s="29"/>
      <c r="J1227" s="29"/>
      <c r="K1227" s="29"/>
      <c r="L1227" s="29"/>
    </row>
    <row r="1228" spans="1:12" s="34" customFormat="1">
      <c r="A1228" s="29"/>
      <c r="B1228" s="29"/>
      <c r="C1228" s="29"/>
      <c r="D1228" s="29"/>
      <c r="E1228" s="29"/>
      <c r="F1228" s="29"/>
      <c r="G1228" s="29"/>
      <c r="H1228" s="29"/>
      <c r="I1228" s="29"/>
      <c r="J1228" s="29"/>
      <c r="K1228" s="29"/>
      <c r="L1228" s="29"/>
    </row>
    <row r="1229" spans="1:12" s="34" customFormat="1">
      <c r="A1229" s="29"/>
      <c r="B1229" s="29"/>
      <c r="C1229" s="29"/>
      <c r="D1229" s="29"/>
      <c r="E1229" s="29"/>
      <c r="F1229" s="29"/>
      <c r="G1229" s="29"/>
      <c r="H1229" s="29"/>
      <c r="I1229" s="29"/>
      <c r="J1229" s="29"/>
      <c r="K1229" s="29"/>
      <c r="L1229" s="29"/>
    </row>
    <row r="1230" spans="1:12" s="34" customFormat="1">
      <c r="A1230" s="29"/>
      <c r="B1230" s="29"/>
      <c r="C1230" s="29"/>
      <c r="D1230" s="29"/>
      <c r="E1230" s="29"/>
      <c r="F1230" s="29"/>
      <c r="G1230" s="29"/>
      <c r="H1230" s="29"/>
      <c r="I1230" s="29"/>
      <c r="J1230" s="29"/>
      <c r="K1230" s="29"/>
      <c r="L1230" s="29"/>
    </row>
    <row r="1231" spans="1:12" s="34" customFormat="1">
      <c r="A1231" s="29"/>
      <c r="B1231" s="29"/>
      <c r="C1231" s="29"/>
      <c r="D1231" s="29"/>
      <c r="E1231" s="29"/>
      <c r="F1231" s="29"/>
      <c r="G1231" s="29"/>
      <c r="H1231" s="29"/>
      <c r="I1231" s="29"/>
      <c r="J1231" s="29"/>
      <c r="K1231" s="29"/>
      <c r="L1231" s="29"/>
    </row>
    <row r="1232" spans="1:12" s="34" customFormat="1">
      <c r="A1232" s="29"/>
      <c r="B1232" s="29"/>
      <c r="C1232" s="29"/>
      <c r="D1232" s="29"/>
      <c r="E1232" s="29"/>
      <c r="F1232" s="29"/>
      <c r="G1232" s="29"/>
      <c r="H1232" s="29"/>
      <c r="I1232" s="29"/>
      <c r="J1232" s="29"/>
      <c r="K1232" s="29"/>
      <c r="L1232" s="29"/>
    </row>
    <row r="1233" spans="1:12" s="34" customFormat="1">
      <c r="A1233" s="29"/>
      <c r="B1233" s="29"/>
      <c r="C1233" s="29"/>
      <c r="D1233" s="29"/>
      <c r="E1233" s="29"/>
      <c r="F1233" s="29"/>
      <c r="G1233" s="29"/>
      <c r="H1233" s="29"/>
      <c r="I1233" s="29"/>
      <c r="J1233" s="29"/>
      <c r="K1233" s="29"/>
      <c r="L1233" s="29"/>
    </row>
    <row r="1234" spans="1:12" s="34" customFormat="1">
      <c r="A1234" s="29"/>
      <c r="B1234" s="29"/>
      <c r="C1234" s="29"/>
      <c r="D1234" s="29"/>
      <c r="E1234" s="29"/>
      <c r="F1234" s="29"/>
      <c r="G1234" s="29"/>
      <c r="H1234" s="29"/>
      <c r="I1234" s="29"/>
      <c r="J1234" s="29"/>
      <c r="K1234" s="29"/>
      <c r="L1234" s="29"/>
    </row>
    <row r="1235" spans="1:12" s="34" customFormat="1">
      <c r="A1235" s="29"/>
      <c r="B1235" s="29"/>
      <c r="C1235" s="29"/>
      <c r="D1235" s="29"/>
      <c r="E1235" s="29"/>
      <c r="F1235" s="29"/>
      <c r="G1235" s="29"/>
      <c r="H1235" s="29"/>
      <c r="I1235" s="29"/>
      <c r="J1235" s="29"/>
      <c r="K1235" s="29"/>
      <c r="L1235" s="29"/>
    </row>
    <row r="1236" spans="1:12" s="34" customFormat="1">
      <c r="A1236" s="29"/>
      <c r="B1236" s="29"/>
      <c r="C1236" s="29"/>
      <c r="D1236" s="29"/>
      <c r="E1236" s="29"/>
      <c r="F1236" s="29"/>
      <c r="G1236" s="29"/>
      <c r="H1236" s="29"/>
      <c r="I1236" s="29"/>
      <c r="J1236" s="29"/>
      <c r="K1236" s="29"/>
      <c r="L1236" s="29"/>
    </row>
    <row r="1237" spans="1:12" s="34" customFormat="1">
      <c r="A1237" s="29"/>
      <c r="B1237" s="29"/>
      <c r="C1237" s="29"/>
      <c r="D1237" s="29"/>
      <c r="E1237" s="29"/>
      <c r="F1237" s="29"/>
      <c r="G1237" s="29"/>
      <c r="H1237" s="29"/>
      <c r="I1237" s="29"/>
      <c r="J1237" s="29"/>
      <c r="K1237" s="29"/>
      <c r="L1237" s="29"/>
    </row>
    <row r="1238" spans="1:12" s="34" customFormat="1">
      <c r="A1238" s="29"/>
      <c r="B1238" s="29"/>
      <c r="C1238" s="29"/>
      <c r="D1238" s="29"/>
      <c r="E1238" s="29"/>
      <c r="F1238" s="29"/>
      <c r="G1238" s="29"/>
      <c r="H1238" s="29"/>
      <c r="I1238" s="29"/>
      <c r="J1238" s="29"/>
      <c r="K1238" s="29"/>
      <c r="L1238" s="29"/>
    </row>
    <row r="1239" spans="1:12" s="34" customFormat="1">
      <c r="A1239" s="29"/>
      <c r="B1239" s="29"/>
      <c r="C1239" s="29"/>
      <c r="D1239" s="29"/>
      <c r="E1239" s="29"/>
      <c r="F1239" s="29"/>
      <c r="G1239" s="29"/>
      <c r="H1239" s="29"/>
      <c r="I1239" s="29"/>
      <c r="J1239" s="29"/>
      <c r="K1239" s="29"/>
      <c r="L1239" s="29"/>
    </row>
    <row r="1240" spans="1:12" s="34" customFormat="1">
      <c r="A1240" s="29"/>
      <c r="B1240" s="29"/>
      <c r="C1240" s="29"/>
      <c r="D1240" s="29"/>
      <c r="E1240" s="29"/>
      <c r="F1240" s="29"/>
      <c r="G1240" s="29"/>
      <c r="H1240" s="29"/>
      <c r="I1240" s="29"/>
      <c r="J1240" s="29"/>
      <c r="K1240" s="29"/>
      <c r="L1240" s="29"/>
    </row>
    <row r="1241" spans="1:12" s="34" customFormat="1">
      <c r="A1241" s="29"/>
      <c r="B1241" s="29"/>
      <c r="C1241" s="29"/>
      <c r="D1241" s="29"/>
      <c r="E1241" s="29"/>
      <c r="F1241" s="29"/>
      <c r="G1241" s="29"/>
      <c r="H1241" s="29"/>
      <c r="I1241" s="29"/>
      <c r="J1241" s="29"/>
      <c r="K1241" s="29"/>
      <c r="L1241" s="29"/>
    </row>
    <row r="1242" spans="1:12" s="34" customFormat="1">
      <c r="A1242" s="29"/>
      <c r="B1242" s="29"/>
      <c r="C1242" s="29"/>
      <c r="D1242" s="29"/>
      <c r="E1242" s="29"/>
      <c r="F1242" s="29"/>
      <c r="G1242" s="29"/>
      <c r="H1242" s="29"/>
      <c r="I1242" s="29"/>
      <c r="J1242" s="29"/>
      <c r="K1242" s="29"/>
      <c r="L1242" s="29"/>
    </row>
    <row r="1243" spans="1:12" s="34" customFormat="1">
      <c r="A1243" s="29"/>
      <c r="B1243" s="29"/>
      <c r="C1243" s="29"/>
      <c r="D1243" s="29"/>
      <c r="E1243" s="29"/>
      <c r="F1243" s="29"/>
      <c r="G1243" s="29"/>
      <c r="H1243" s="29"/>
      <c r="I1243" s="29"/>
      <c r="J1243" s="29"/>
      <c r="K1243" s="29"/>
      <c r="L1243" s="29"/>
    </row>
    <row r="1244" spans="1:12" s="34" customFormat="1">
      <c r="A1244" s="29"/>
      <c r="B1244" s="29"/>
      <c r="C1244" s="29"/>
      <c r="D1244" s="29"/>
      <c r="E1244" s="29"/>
      <c r="F1244" s="29"/>
      <c r="G1244" s="29"/>
      <c r="H1244" s="29"/>
      <c r="I1244" s="29"/>
      <c r="J1244" s="29"/>
      <c r="K1244" s="29"/>
      <c r="L1244" s="29"/>
    </row>
    <row r="1245" spans="1:12" s="34" customFormat="1">
      <c r="A1245" s="29"/>
      <c r="B1245" s="29"/>
      <c r="C1245" s="29"/>
      <c r="D1245" s="29"/>
      <c r="E1245" s="29"/>
      <c r="F1245" s="29"/>
      <c r="G1245" s="29"/>
      <c r="H1245" s="29"/>
      <c r="I1245" s="29"/>
      <c r="J1245" s="29"/>
      <c r="K1245" s="29"/>
      <c r="L1245" s="29"/>
    </row>
    <row r="1246" spans="1:12" s="34" customFormat="1">
      <c r="A1246" s="29"/>
      <c r="B1246" s="29"/>
      <c r="C1246" s="29"/>
      <c r="D1246" s="29"/>
      <c r="E1246" s="29"/>
      <c r="F1246" s="29"/>
      <c r="G1246" s="29"/>
      <c r="H1246" s="29"/>
      <c r="I1246" s="29"/>
      <c r="J1246" s="29"/>
      <c r="K1246" s="29"/>
      <c r="L1246" s="29"/>
    </row>
    <row r="1247" spans="1:12" s="34" customFormat="1">
      <c r="A1247" s="29"/>
      <c r="B1247" s="29"/>
      <c r="C1247" s="29"/>
      <c r="D1247" s="29"/>
      <c r="E1247" s="29"/>
      <c r="F1247" s="29"/>
      <c r="G1247" s="29"/>
      <c r="H1247" s="29"/>
      <c r="I1247" s="29"/>
      <c r="J1247" s="29"/>
      <c r="K1247" s="29"/>
      <c r="L1247" s="29"/>
    </row>
    <row r="1248" spans="1:12" s="34" customFormat="1">
      <c r="A1248" s="29"/>
      <c r="B1248" s="29"/>
      <c r="C1248" s="29"/>
      <c r="D1248" s="29"/>
      <c r="E1248" s="29"/>
      <c r="F1248" s="29"/>
      <c r="G1248" s="29"/>
      <c r="H1248" s="29"/>
      <c r="I1248" s="29"/>
      <c r="J1248" s="29"/>
      <c r="K1248" s="29"/>
      <c r="L1248" s="29"/>
    </row>
    <row r="1249" spans="1:12" s="34" customFormat="1">
      <c r="A1249" s="29"/>
      <c r="B1249" s="29"/>
      <c r="C1249" s="29"/>
      <c r="D1249" s="29"/>
      <c r="E1249" s="29"/>
      <c r="F1249" s="29"/>
      <c r="G1249" s="29"/>
      <c r="H1249" s="29"/>
      <c r="I1249" s="29"/>
      <c r="J1249" s="29"/>
      <c r="K1249" s="29"/>
      <c r="L1249" s="29"/>
    </row>
    <row r="1250" spans="1:12" s="34" customFormat="1">
      <c r="A1250" s="29"/>
      <c r="B1250" s="29"/>
      <c r="C1250" s="29"/>
      <c r="D1250" s="29"/>
      <c r="E1250" s="29"/>
      <c r="F1250" s="29"/>
      <c r="G1250" s="29"/>
      <c r="H1250" s="29"/>
      <c r="I1250" s="29"/>
      <c r="J1250" s="29"/>
      <c r="K1250" s="29"/>
      <c r="L1250" s="29"/>
    </row>
    <row r="1251" spans="1:12" s="34" customFormat="1">
      <c r="A1251" s="29"/>
      <c r="B1251" s="29"/>
      <c r="C1251" s="29"/>
      <c r="D1251" s="29"/>
      <c r="E1251" s="29"/>
      <c r="F1251" s="29"/>
      <c r="G1251" s="29"/>
      <c r="H1251" s="29"/>
      <c r="I1251" s="29"/>
      <c r="J1251" s="29"/>
      <c r="K1251" s="29"/>
      <c r="L1251" s="29"/>
    </row>
    <row r="1252" spans="1:12" s="34" customFormat="1">
      <c r="A1252" s="29"/>
      <c r="B1252" s="29"/>
      <c r="C1252" s="29"/>
      <c r="D1252" s="29"/>
      <c r="E1252" s="29"/>
      <c r="F1252" s="29"/>
      <c r="G1252" s="29"/>
      <c r="H1252" s="29"/>
      <c r="I1252" s="29"/>
      <c r="J1252" s="29"/>
      <c r="K1252" s="29"/>
      <c r="L1252" s="29"/>
    </row>
    <row r="1253" spans="1:12" s="34" customFormat="1">
      <c r="A1253" s="29"/>
      <c r="B1253" s="29"/>
      <c r="C1253" s="29"/>
      <c r="D1253" s="29"/>
      <c r="E1253" s="29"/>
      <c r="F1253" s="29"/>
      <c r="G1253" s="29"/>
      <c r="H1253" s="29"/>
      <c r="I1253" s="29"/>
      <c r="J1253" s="29"/>
      <c r="K1253" s="29"/>
      <c r="L1253" s="29"/>
    </row>
    <row r="1254" spans="1:12" s="34" customFormat="1">
      <c r="A1254" s="29"/>
      <c r="B1254" s="29"/>
      <c r="C1254" s="29"/>
      <c r="D1254" s="29"/>
      <c r="E1254" s="29"/>
      <c r="F1254" s="29"/>
      <c r="G1254" s="29"/>
      <c r="H1254" s="29"/>
      <c r="I1254" s="29"/>
      <c r="J1254" s="29"/>
      <c r="K1254" s="29"/>
      <c r="L1254" s="29"/>
    </row>
    <row r="1255" spans="1:12" s="34" customFormat="1">
      <c r="A1255" s="29"/>
      <c r="B1255" s="29"/>
      <c r="C1255" s="29"/>
      <c r="D1255" s="29"/>
      <c r="E1255" s="29"/>
      <c r="F1255" s="29"/>
      <c r="G1255" s="29"/>
      <c r="H1255" s="29"/>
      <c r="I1255" s="29"/>
      <c r="J1255" s="29"/>
      <c r="K1255" s="29"/>
      <c r="L1255" s="29"/>
    </row>
    <row r="1256" spans="1:12" s="34" customFormat="1">
      <c r="A1256" s="29"/>
      <c r="B1256" s="29"/>
      <c r="C1256" s="29"/>
      <c r="D1256" s="29"/>
      <c r="E1256" s="29"/>
      <c r="F1256" s="29"/>
      <c r="G1256" s="29"/>
      <c r="H1256" s="29"/>
      <c r="I1256" s="29"/>
      <c r="J1256" s="29"/>
      <c r="K1256" s="29"/>
      <c r="L1256" s="29"/>
    </row>
    <row r="1257" spans="1:12" s="34" customFormat="1">
      <c r="A1257" s="29"/>
      <c r="B1257" s="29"/>
      <c r="C1257" s="29"/>
      <c r="D1257" s="29"/>
      <c r="E1257" s="29"/>
      <c r="F1257" s="29"/>
      <c r="G1257" s="29"/>
      <c r="H1257" s="29"/>
      <c r="I1257" s="29"/>
      <c r="J1257" s="29"/>
      <c r="K1257" s="29"/>
      <c r="L1257" s="29"/>
    </row>
    <row r="1258" spans="1:12" s="34" customFormat="1">
      <c r="A1258" s="29"/>
      <c r="B1258" s="29"/>
      <c r="C1258" s="29"/>
      <c r="D1258" s="29"/>
      <c r="E1258" s="29"/>
      <c r="F1258" s="29"/>
      <c r="G1258" s="29"/>
      <c r="H1258" s="29"/>
      <c r="I1258" s="29"/>
      <c r="J1258" s="29"/>
      <c r="K1258" s="29"/>
      <c r="L1258" s="29"/>
    </row>
    <row r="1259" spans="1:12" s="34" customFormat="1">
      <c r="A1259" s="29"/>
      <c r="B1259" s="29"/>
      <c r="C1259" s="29"/>
      <c r="D1259" s="29"/>
      <c r="E1259" s="29"/>
      <c r="F1259" s="29"/>
      <c r="G1259" s="29"/>
      <c r="H1259" s="29"/>
      <c r="I1259" s="29"/>
      <c r="J1259" s="29"/>
      <c r="K1259" s="29"/>
      <c r="L1259" s="29"/>
    </row>
    <row r="1260" spans="1:12" s="34" customFormat="1">
      <c r="A1260" s="29"/>
      <c r="B1260" s="29"/>
      <c r="C1260" s="29"/>
      <c r="D1260" s="29"/>
      <c r="E1260" s="29"/>
      <c r="F1260" s="29"/>
      <c r="G1260" s="29"/>
      <c r="H1260" s="29"/>
      <c r="I1260" s="29"/>
      <c r="J1260" s="29"/>
      <c r="K1260" s="29"/>
      <c r="L1260" s="29"/>
    </row>
    <row r="1261" spans="1:12" s="34" customFormat="1">
      <c r="A1261" s="29"/>
      <c r="B1261" s="29"/>
      <c r="C1261" s="29"/>
      <c r="D1261" s="29"/>
      <c r="E1261" s="29"/>
      <c r="F1261" s="29"/>
      <c r="G1261" s="29"/>
      <c r="H1261" s="29"/>
      <c r="I1261" s="29"/>
      <c r="J1261" s="29"/>
      <c r="K1261" s="29"/>
      <c r="L1261" s="29"/>
    </row>
    <row r="1262" spans="1:12" s="34" customFormat="1">
      <c r="A1262" s="29"/>
      <c r="B1262" s="29"/>
      <c r="C1262" s="29"/>
      <c r="D1262" s="29"/>
      <c r="E1262" s="29"/>
      <c r="F1262" s="29"/>
      <c r="G1262" s="29"/>
      <c r="H1262" s="29"/>
      <c r="I1262" s="29"/>
      <c r="J1262" s="29"/>
      <c r="K1262" s="29"/>
      <c r="L1262" s="29"/>
    </row>
    <row r="1263" spans="1:12" s="34" customFormat="1">
      <c r="A1263" s="29"/>
      <c r="B1263" s="29"/>
      <c r="C1263" s="29"/>
      <c r="D1263" s="29"/>
      <c r="E1263" s="29"/>
      <c r="F1263" s="29"/>
      <c r="G1263" s="29"/>
      <c r="H1263" s="29"/>
      <c r="I1263" s="29"/>
      <c r="J1263" s="29"/>
      <c r="K1263" s="29"/>
      <c r="L1263" s="29"/>
    </row>
    <row r="1264" spans="1:12" s="34" customFormat="1">
      <c r="A1264" s="29"/>
      <c r="B1264" s="29"/>
      <c r="C1264" s="29"/>
      <c r="D1264" s="29"/>
      <c r="E1264" s="29"/>
      <c r="F1264" s="29"/>
      <c r="G1264" s="29"/>
      <c r="H1264" s="29"/>
      <c r="I1264" s="29"/>
      <c r="J1264" s="29"/>
      <c r="K1264" s="29"/>
      <c r="L1264" s="29"/>
    </row>
    <row r="1265" spans="1:12" s="34" customFormat="1">
      <c r="A1265" s="29"/>
      <c r="B1265" s="29"/>
      <c r="C1265" s="29"/>
      <c r="D1265" s="29"/>
      <c r="E1265" s="29"/>
      <c r="F1265" s="29"/>
      <c r="G1265" s="29"/>
      <c r="H1265" s="29"/>
      <c r="I1265" s="29"/>
      <c r="J1265" s="29"/>
      <c r="K1265" s="29"/>
      <c r="L1265" s="29"/>
    </row>
    <row r="1266" spans="1:12" s="34" customFormat="1">
      <c r="A1266" s="29"/>
      <c r="B1266" s="29"/>
      <c r="C1266" s="29"/>
      <c r="D1266" s="29"/>
      <c r="E1266" s="29"/>
      <c r="F1266" s="29"/>
      <c r="G1266" s="29"/>
      <c r="H1266" s="29"/>
      <c r="I1266" s="29"/>
      <c r="J1266" s="29"/>
      <c r="K1266" s="29"/>
      <c r="L1266" s="29"/>
    </row>
    <row r="1267" spans="1:12" s="34" customFormat="1">
      <c r="A1267" s="29"/>
      <c r="B1267" s="29"/>
      <c r="C1267" s="29"/>
      <c r="D1267" s="29"/>
      <c r="E1267" s="29"/>
      <c r="F1267" s="29"/>
      <c r="G1267" s="29"/>
      <c r="H1267" s="29"/>
      <c r="I1267" s="29"/>
      <c r="J1267" s="29"/>
      <c r="K1267" s="29"/>
      <c r="L1267" s="29"/>
    </row>
    <row r="1268" spans="1:12" s="34" customFormat="1">
      <c r="A1268" s="29"/>
      <c r="B1268" s="29"/>
      <c r="C1268" s="29"/>
      <c r="D1268" s="29"/>
      <c r="E1268" s="29"/>
      <c r="F1268" s="29"/>
      <c r="G1268" s="29"/>
      <c r="H1268" s="29"/>
      <c r="I1268" s="29"/>
      <c r="J1268" s="29"/>
      <c r="K1268" s="29"/>
      <c r="L1268" s="29"/>
    </row>
    <row r="1269" spans="1:12" s="34" customFormat="1">
      <c r="A1269" s="29"/>
      <c r="B1269" s="29"/>
      <c r="C1269" s="29"/>
      <c r="D1269" s="29"/>
      <c r="E1269" s="29"/>
      <c r="F1269" s="29"/>
      <c r="G1269" s="29"/>
      <c r="H1269" s="29"/>
      <c r="I1269" s="29"/>
      <c r="J1269" s="29"/>
      <c r="K1269" s="29"/>
      <c r="L1269" s="29"/>
    </row>
    <row r="1270" spans="1:12" s="34" customFormat="1">
      <c r="A1270" s="29"/>
      <c r="B1270" s="29"/>
      <c r="C1270" s="29"/>
      <c r="D1270" s="29"/>
      <c r="E1270" s="29"/>
      <c r="F1270" s="29"/>
      <c r="G1270" s="29"/>
      <c r="H1270" s="29"/>
      <c r="I1270" s="29"/>
      <c r="J1270" s="29"/>
      <c r="K1270" s="29"/>
      <c r="L1270" s="29"/>
    </row>
    <row r="1271" spans="1:12" s="34" customFormat="1">
      <c r="A1271" s="29"/>
      <c r="B1271" s="29"/>
      <c r="C1271" s="29"/>
      <c r="D1271" s="29"/>
      <c r="E1271" s="29"/>
      <c r="F1271" s="29"/>
      <c r="G1271" s="29"/>
      <c r="H1271" s="29"/>
      <c r="I1271" s="29"/>
      <c r="J1271" s="29"/>
      <c r="K1271" s="29"/>
      <c r="L1271" s="29"/>
    </row>
    <row r="1272" spans="1:12" s="34" customFormat="1">
      <c r="A1272" s="29"/>
      <c r="B1272" s="29"/>
      <c r="C1272" s="29"/>
      <c r="D1272" s="29"/>
      <c r="E1272" s="29"/>
      <c r="F1272" s="29"/>
      <c r="G1272" s="29"/>
      <c r="H1272" s="29"/>
      <c r="I1272" s="29"/>
      <c r="J1272" s="29"/>
      <c r="K1272" s="29"/>
      <c r="L1272" s="29"/>
    </row>
    <row r="1273" spans="1:12" s="34" customFormat="1">
      <c r="A1273" s="29"/>
      <c r="B1273" s="29"/>
      <c r="C1273" s="29"/>
      <c r="D1273" s="29"/>
      <c r="E1273" s="29"/>
      <c r="F1273" s="29"/>
      <c r="G1273" s="29"/>
      <c r="H1273" s="29"/>
      <c r="I1273" s="29"/>
      <c r="J1273" s="29"/>
      <c r="K1273" s="29"/>
      <c r="L1273" s="29"/>
    </row>
    <row r="1274" spans="1:12" s="34" customFormat="1">
      <c r="A1274" s="29"/>
      <c r="B1274" s="29"/>
      <c r="C1274" s="29"/>
      <c r="D1274" s="29"/>
      <c r="E1274" s="29"/>
      <c r="F1274" s="29"/>
      <c r="G1274" s="29"/>
      <c r="H1274" s="29"/>
      <c r="I1274" s="29"/>
      <c r="J1274" s="29"/>
      <c r="K1274" s="29"/>
      <c r="L1274" s="29"/>
    </row>
    <row r="1275" spans="1:12" s="34" customFormat="1">
      <c r="A1275" s="29"/>
      <c r="B1275" s="29"/>
      <c r="C1275" s="29"/>
      <c r="D1275" s="29"/>
      <c r="E1275" s="29"/>
      <c r="F1275" s="29"/>
      <c r="G1275" s="29"/>
      <c r="H1275" s="29"/>
      <c r="I1275" s="29"/>
      <c r="J1275" s="29"/>
      <c r="K1275" s="29"/>
      <c r="L1275" s="29"/>
    </row>
    <row r="1276" spans="1:12" s="34" customFormat="1">
      <c r="A1276" s="29"/>
      <c r="B1276" s="29"/>
      <c r="C1276" s="29"/>
      <c r="D1276" s="29"/>
      <c r="E1276" s="29"/>
      <c r="F1276" s="29"/>
      <c r="G1276" s="29"/>
      <c r="H1276" s="29"/>
      <c r="I1276" s="29"/>
      <c r="J1276" s="29"/>
      <c r="K1276" s="29"/>
      <c r="L1276" s="29"/>
    </row>
    <row r="1277" spans="1:12" s="34" customFormat="1">
      <c r="A1277" s="29"/>
      <c r="B1277" s="29"/>
      <c r="C1277" s="29"/>
      <c r="D1277" s="29"/>
      <c r="E1277" s="29"/>
      <c r="F1277" s="29"/>
      <c r="G1277" s="29"/>
      <c r="H1277" s="29"/>
      <c r="I1277" s="29"/>
      <c r="J1277" s="29"/>
      <c r="K1277" s="29"/>
      <c r="L1277" s="29"/>
    </row>
    <row r="1278" spans="1:12" s="34" customFormat="1">
      <c r="A1278" s="29"/>
      <c r="B1278" s="29"/>
      <c r="C1278" s="29"/>
      <c r="D1278" s="29"/>
      <c r="E1278" s="29"/>
      <c r="F1278" s="29"/>
      <c r="G1278" s="29"/>
      <c r="H1278" s="29"/>
      <c r="I1278" s="29"/>
      <c r="J1278" s="29"/>
      <c r="K1278" s="29"/>
      <c r="L1278" s="29"/>
    </row>
    <row r="1279" spans="1:12" s="34" customFormat="1">
      <c r="A1279" s="29"/>
      <c r="B1279" s="29"/>
      <c r="C1279" s="29"/>
      <c r="D1279" s="29"/>
      <c r="E1279" s="29"/>
      <c r="F1279" s="29"/>
      <c r="G1279" s="29"/>
      <c r="H1279" s="29"/>
      <c r="I1279" s="29"/>
      <c r="J1279" s="29"/>
      <c r="K1279" s="29"/>
      <c r="L1279" s="29"/>
    </row>
    <row r="1280" spans="1:12" s="34" customFormat="1">
      <c r="A1280" s="29"/>
      <c r="B1280" s="29"/>
      <c r="C1280" s="29"/>
      <c r="D1280" s="29"/>
      <c r="E1280" s="29"/>
      <c r="F1280" s="29"/>
      <c r="G1280" s="29"/>
      <c r="H1280" s="29"/>
      <c r="I1280" s="29"/>
      <c r="J1280" s="29"/>
      <c r="K1280" s="29"/>
      <c r="L1280" s="29"/>
    </row>
    <row r="1281" spans="1:12" s="34" customFormat="1">
      <c r="A1281" s="29"/>
      <c r="B1281" s="29"/>
      <c r="C1281" s="29"/>
      <c r="D1281" s="29"/>
      <c r="E1281" s="29"/>
      <c r="F1281" s="29"/>
      <c r="G1281" s="29"/>
      <c r="H1281" s="29"/>
      <c r="I1281" s="29"/>
      <c r="J1281" s="29"/>
      <c r="K1281" s="29"/>
      <c r="L1281" s="29"/>
    </row>
    <row r="1282" spans="1:12" s="34" customFormat="1">
      <c r="A1282" s="29"/>
      <c r="B1282" s="29"/>
      <c r="C1282" s="29"/>
      <c r="D1282" s="29"/>
      <c r="E1282" s="29"/>
      <c r="F1282" s="29"/>
      <c r="G1282" s="29"/>
      <c r="H1282" s="29"/>
      <c r="I1282" s="29"/>
      <c r="J1282" s="29"/>
      <c r="K1282" s="29"/>
      <c r="L1282" s="29"/>
    </row>
    <row r="1283" spans="1:12" s="34" customFormat="1">
      <c r="A1283" s="29"/>
      <c r="B1283" s="29"/>
      <c r="C1283" s="29"/>
      <c r="D1283" s="29"/>
      <c r="E1283" s="29"/>
      <c r="F1283" s="29"/>
      <c r="G1283" s="29"/>
      <c r="H1283" s="29"/>
      <c r="I1283" s="29"/>
      <c r="J1283" s="29"/>
      <c r="K1283" s="29"/>
      <c r="L1283" s="29"/>
    </row>
    <row r="1284" spans="1:12" s="34" customFormat="1">
      <c r="A1284" s="29"/>
      <c r="B1284" s="29"/>
      <c r="C1284" s="29"/>
      <c r="D1284" s="29"/>
      <c r="E1284" s="29"/>
      <c r="F1284" s="29"/>
      <c r="G1284" s="29"/>
      <c r="H1284" s="29"/>
      <c r="I1284" s="29"/>
      <c r="J1284" s="29"/>
      <c r="K1284" s="29"/>
      <c r="L1284" s="29"/>
    </row>
    <row r="1285" spans="1:12" s="34" customFormat="1">
      <c r="A1285" s="29"/>
      <c r="B1285" s="29"/>
      <c r="C1285" s="29"/>
      <c r="D1285" s="29"/>
      <c r="E1285" s="29"/>
      <c r="F1285" s="29"/>
      <c r="G1285" s="29"/>
      <c r="H1285" s="29"/>
      <c r="I1285" s="29"/>
      <c r="J1285" s="29"/>
      <c r="K1285" s="29"/>
      <c r="L1285" s="29"/>
    </row>
    <row r="1286" spans="1:12" s="34" customFormat="1">
      <c r="A1286" s="29"/>
      <c r="B1286" s="29"/>
      <c r="C1286" s="29"/>
      <c r="D1286" s="29"/>
      <c r="E1286" s="29"/>
      <c r="F1286" s="29"/>
      <c r="G1286" s="29"/>
      <c r="H1286" s="29"/>
      <c r="I1286" s="29"/>
      <c r="J1286" s="29"/>
      <c r="K1286" s="29"/>
      <c r="L1286" s="29"/>
    </row>
    <row r="1287" spans="1:12" s="34" customFormat="1">
      <c r="A1287" s="29"/>
      <c r="B1287" s="29"/>
      <c r="C1287" s="29"/>
      <c r="D1287" s="29"/>
      <c r="E1287" s="29"/>
      <c r="F1287" s="29"/>
      <c r="G1287" s="29"/>
      <c r="H1287" s="29"/>
      <c r="I1287" s="29"/>
      <c r="J1287" s="29"/>
      <c r="K1287" s="29"/>
      <c r="L1287" s="29"/>
    </row>
    <row r="1288" spans="1:12" s="34" customFormat="1">
      <c r="A1288" s="29"/>
      <c r="B1288" s="29"/>
      <c r="C1288" s="29"/>
      <c r="D1288" s="29"/>
      <c r="E1288" s="29"/>
      <c r="F1288" s="29"/>
      <c r="G1288" s="29"/>
      <c r="H1288" s="29"/>
      <c r="I1288" s="29"/>
      <c r="J1288" s="29"/>
      <c r="K1288" s="29"/>
      <c r="L1288" s="29"/>
    </row>
    <row r="1289" spans="1:12" s="34" customFormat="1">
      <c r="A1289" s="29"/>
      <c r="B1289" s="29"/>
      <c r="C1289" s="29"/>
      <c r="D1289" s="29"/>
      <c r="E1289" s="29"/>
      <c r="F1289" s="29"/>
      <c r="G1289" s="29"/>
      <c r="H1289" s="29"/>
      <c r="I1289" s="29"/>
      <c r="J1289" s="29"/>
      <c r="K1289" s="29"/>
      <c r="L1289" s="29"/>
    </row>
    <row r="1290" spans="1:12" s="34" customFormat="1">
      <c r="A1290" s="29"/>
      <c r="B1290" s="29"/>
      <c r="C1290" s="29"/>
      <c r="D1290" s="29"/>
      <c r="E1290" s="29"/>
      <c r="F1290" s="29"/>
      <c r="G1290" s="29"/>
      <c r="H1290" s="29"/>
      <c r="I1290" s="29"/>
      <c r="J1290" s="29"/>
      <c r="K1290" s="29"/>
      <c r="L1290" s="29"/>
    </row>
    <row r="1291" spans="1:12" s="34" customFormat="1">
      <c r="A1291" s="29"/>
      <c r="B1291" s="29"/>
      <c r="C1291" s="29"/>
      <c r="D1291" s="29"/>
      <c r="E1291" s="29"/>
      <c r="F1291" s="29"/>
      <c r="G1291" s="29"/>
      <c r="H1291" s="29"/>
      <c r="I1291" s="29"/>
      <c r="J1291" s="29"/>
      <c r="K1291" s="29"/>
      <c r="L1291" s="29"/>
    </row>
    <row r="1292" spans="1:12" s="34" customFormat="1">
      <c r="A1292" s="29"/>
      <c r="B1292" s="29"/>
      <c r="C1292" s="29"/>
      <c r="D1292" s="29"/>
      <c r="E1292" s="29"/>
      <c r="F1292" s="29"/>
      <c r="G1292" s="29"/>
      <c r="H1292" s="29"/>
      <c r="I1292" s="29"/>
      <c r="J1292" s="29"/>
      <c r="K1292" s="29"/>
      <c r="L1292" s="29"/>
    </row>
    <row r="1293" spans="1:12" s="34" customFormat="1">
      <c r="A1293" s="29"/>
      <c r="B1293" s="29"/>
      <c r="C1293" s="29"/>
      <c r="D1293" s="29"/>
      <c r="E1293" s="29"/>
      <c r="F1293" s="29"/>
      <c r="G1293" s="29"/>
      <c r="H1293" s="29"/>
      <c r="I1293" s="29"/>
      <c r="J1293" s="29"/>
      <c r="K1293" s="29"/>
      <c r="L1293" s="29"/>
    </row>
    <row r="1294" spans="1:12" s="34" customFormat="1">
      <c r="A1294" s="29"/>
      <c r="B1294" s="29"/>
      <c r="C1294" s="29"/>
      <c r="D1294" s="29"/>
      <c r="E1294" s="29"/>
      <c r="F1294" s="29"/>
      <c r="G1294" s="29"/>
      <c r="H1294" s="29"/>
      <c r="I1294" s="29"/>
      <c r="J1294" s="29"/>
      <c r="K1294" s="29"/>
      <c r="L1294" s="29"/>
    </row>
    <row r="1295" spans="1:12" s="34" customFormat="1">
      <c r="A1295" s="29"/>
      <c r="B1295" s="29"/>
      <c r="C1295" s="29"/>
      <c r="D1295" s="29"/>
      <c r="E1295" s="29"/>
      <c r="F1295" s="29"/>
      <c r="G1295" s="29"/>
      <c r="H1295" s="29"/>
      <c r="I1295" s="29"/>
      <c r="J1295" s="29"/>
      <c r="K1295" s="29"/>
      <c r="L1295" s="29"/>
    </row>
    <row r="1296" spans="1:12" s="34" customFormat="1">
      <c r="A1296" s="29"/>
      <c r="B1296" s="29"/>
      <c r="C1296" s="29"/>
      <c r="D1296" s="29"/>
      <c r="E1296" s="29"/>
      <c r="F1296" s="29"/>
      <c r="G1296" s="29"/>
      <c r="H1296" s="29"/>
      <c r="I1296" s="29"/>
      <c r="J1296" s="29"/>
      <c r="K1296" s="29"/>
      <c r="L1296" s="29"/>
    </row>
    <row r="1297" spans="1:12" s="34" customFormat="1">
      <c r="A1297" s="29"/>
      <c r="B1297" s="29"/>
      <c r="C1297" s="29"/>
      <c r="D1297" s="29"/>
      <c r="E1297" s="29"/>
      <c r="F1297" s="29"/>
      <c r="G1297" s="29"/>
      <c r="H1297" s="29"/>
      <c r="I1297" s="29"/>
      <c r="J1297" s="29"/>
      <c r="K1297" s="29"/>
      <c r="L1297" s="29"/>
    </row>
    <row r="1298" spans="1:12" s="34" customFormat="1">
      <c r="A1298" s="29"/>
      <c r="B1298" s="29"/>
      <c r="C1298" s="29"/>
      <c r="D1298" s="29"/>
      <c r="E1298" s="29"/>
      <c r="F1298" s="29"/>
      <c r="G1298" s="29"/>
      <c r="H1298" s="29"/>
      <c r="I1298" s="29"/>
      <c r="J1298" s="29"/>
      <c r="K1298" s="29"/>
      <c r="L1298" s="29"/>
    </row>
    <row r="1299" spans="1:12" s="34" customFormat="1">
      <c r="A1299" s="29"/>
      <c r="B1299" s="29"/>
      <c r="C1299" s="29"/>
      <c r="D1299" s="29"/>
      <c r="E1299" s="29"/>
      <c r="F1299" s="29"/>
      <c r="G1299" s="29"/>
      <c r="H1299" s="29"/>
      <c r="I1299" s="29"/>
      <c r="J1299" s="29"/>
      <c r="K1299" s="29"/>
      <c r="L1299" s="29"/>
    </row>
    <row r="1300" spans="1:12" s="34" customFormat="1">
      <c r="A1300" s="29"/>
      <c r="B1300" s="29"/>
      <c r="C1300" s="29"/>
      <c r="D1300" s="29"/>
      <c r="E1300" s="29"/>
      <c r="F1300" s="29"/>
      <c r="G1300" s="29"/>
      <c r="H1300" s="29"/>
      <c r="I1300" s="29"/>
      <c r="J1300" s="29"/>
      <c r="K1300" s="29"/>
      <c r="L1300" s="29"/>
    </row>
    <row r="1301" spans="1:12" s="34" customFormat="1">
      <c r="A1301" s="29"/>
      <c r="B1301" s="29"/>
      <c r="C1301" s="29"/>
      <c r="D1301" s="29"/>
      <c r="E1301" s="29"/>
      <c r="F1301" s="29"/>
      <c r="G1301" s="29"/>
      <c r="H1301" s="29"/>
      <c r="I1301" s="29"/>
      <c r="J1301" s="29"/>
      <c r="K1301" s="29"/>
      <c r="L1301" s="29"/>
    </row>
    <row r="1302" spans="1:12" s="34" customFormat="1">
      <c r="A1302" s="29"/>
      <c r="B1302" s="29"/>
      <c r="C1302" s="29"/>
      <c r="D1302" s="29"/>
      <c r="E1302" s="29"/>
      <c r="F1302" s="29"/>
      <c r="G1302" s="29"/>
      <c r="H1302" s="29"/>
      <c r="I1302" s="29"/>
      <c r="J1302" s="29"/>
      <c r="K1302" s="29"/>
      <c r="L1302" s="29"/>
    </row>
    <row r="1303" spans="1:12" s="34" customFormat="1">
      <c r="A1303" s="29"/>
      <c r="B1303" s="29"/>
      <c r="C1303" s="29"/>
      <c r="D1303" s="29"/>
      <c r="E1303" s="29"/>
      <c r="F1303" s="29"/>
      <c r="G1303" s="29"/>
      <c r="H1303" s="29"/>
      <c r="I1303" s="29"/>
      <c r="J1303" s="29"/>
      <c r="K1303" s="29"/>
      <c r="L1303" s="29"/>
    </row>
    <row r="1304" spans="1:12" s="34" customFormat="1">
      <c r="A1304" s="29"/>
      <c r="B1304" s="29"/>
      <c r="C1304" s="29"/>
      <c r="D1304" s="29"/>
      <c r="E1304" s="29"/>
      <c r="F1304" s="29"/>
      <c r="G1304" s="29"/>
      <c r="H1304" s="29"/>
      <c r="I1304" s="29"/>
      <c r="J1304" s="29"/>
      <c r="K1304" s="29"/>
      <c r="L1304" s="29"/>
    </row>
    <row r="1305" spans="1:12" s="34" customFormat="1">
      <c r="A1305" s="29"/>
      <c r="B1305" s="29"/>
      <c r="C1305" s="29"/>
      <c r="D1305" s="29"/>
      <c r="E1305" s="29"/>
      <c r="F1305" s="29"/>
      <c r="G1305" s="29"/>
      <c r="H1305" s="29"/>
      <c r="I1305" s="29"/>
      <c r="J1305" s="29"/>
      <c r="K1305" s="29"/>
      <c r="L1305" s="29"/>
    </row>
    <row r="1306" spans="1:12" s="34" customFormat="1">
      <c r="A1306" s="29"/>
      <c r="B1306" s="29"/>
      <c r="C1306" s="29"/>
      <c r="D1306" s="29"/>
      <c r="E1306" s="29"/>
      <c r="F1306" s="29"/>
      <c r="G1306" s="29"/>
      <c r="H1306" s="29"/>
      <c r="I1306" s="29"/>
      <c r="J1306" s="29"/>
      <c r="K1306" s="29"/>
      <c r="L1306" s="29"/>
    </row>
    <row r="1307" spans="1:12" s="34" customFormat="1">
      <c r="A1307" s="29"/>
      <c r="B1307" s="29"/>
      <c r="C1307" s="29"/>
      <c r="D1307" s="29"/>
      <c r="E1307" s="29"/>
      <c r="F1307" s="29"/>
      <c r="G1307" s="29"/>
      <c r="H1307" s="29"/>
      <c r="I1307" s="29"/>
      <c r="J1307" s="29"/>
      <c r="K1307" s="29"/>
      <c r="L1307" s="29"/>
    </row>
    <row r="1308" spans="1:12" s="34" customFormat="1">
      <c r="A1308" s="29"/>
      <c r="B1308" s="29"/>
      <c r="C1308" s="29"/>
      <c r="D1308" s="29"/>
      <c r="E1308" s="29"/>
      <c r="F1308" s="29"/>
      <c r="G1308" s="29"/>
      <c r="H1308" s="29"/>
      <c r="I1308" s="29"/>
      <c r="J1308" s="29"/>
      <c r="K1308" s="29"/>
      <c r="L1308" s="29"/>
    </row>
    <row r="1309" spans="1:12" s="34" customFormat="1">
      <c r="A1309" s="29"/>
      <c r="B1309" s="29"/>
      <c r="C1309" s="29"/>
      <c r="D1309" s="29"/>
      <c r="E1309" s="29"/>
      <c r="F1309" s="29"/>
      <c r="G1309" s="29"/>
      <c r="H1309" s="29"/>
      <c r="I1309" s="29"/>
      <c r="J1309" s="29"/>
      <c r="K1309" s="29"/>
      <c r="L1309" s="29"/>
    </row>
    <row r="1310" spans="1:12" s="34" customFormat="1">
      <c r="A1310" s="29"/>
      <c r="B1310" s="29"/>
      <c r="C1310" s="29"/>
      <c r="D1310" s="29"/>
      <c r="E1310" s="29"/>
      <c r="F1310" s="29"/>
      <c r="G1310" s="29"/>
      <c r="H1310" s="29"/>
      <c r="I1310" s="29"/>
      <c r="J1310" s="29"/>
      <c r="K1310" s="29"/>
      <c r="L1310" s="29"/>
    </row>
    <row r="1311" spans="1:12" s="34" customFormat="1">
      <c r="A1311" s="29"/>
      <c r="B1311" s="29"/>
      <c r="C1311" s="29"/>
      <c r="D1311" s="29"/>
      <c r="E1311" s="29"/>
      <c r="F1311" s="29"/>
      <c r="G1311" s="29"/>
      <c r="H1311" s="29"/>
      <c r="I1311" s="29"/>
      <c r="J1311" s="29"/>
      <c r="K1311" s="29"/>
      <c r="L1311" s="29"/>
    </row>
    <row r="1312" spans="1:12" s="34" customFormat="1">
      <c r="A1312" s="29"/>
      <c r="B1312" s="29"/>
      <c r="C1312" s="29"/>
      <c r="D1312" s="29"/>
      <c r="E1312" s="29"/>
      <c r="F1312" s="29"/>
      <c r="G1312" s="29"/>
      <c r="H1312" s="29"/>
      <c r="I1312" s="29"/>
      <c r="J1312" s="29"/>
      <c r="K1312" s="29"/>
      <c r="L1312" s="29"/>
    </row>
    <row r="1313" spans="1:12" s="34" customFormat="1">
      <c r="A1313" s="29"/>
      <c r="B1313" s="29"/>
      <c r="C1313" s="29"/>
      <c r="D1313" s="29"/>
      <c r="E1313" s="29"/>
      <c r="F1313" s="29"/>
      <c r="G1313" s="29"/>
      <c r="H1313" s="29"/>
      <c r="I1313" s="29"/>
      <c r="J1313" s="29"/>
      <c r="K1313" s="29"/>
      <c r="L1313" s="29"/>
    </row>
    <row r="1314" spans="1:12" s="34" customFormat="1">
      <c r="A1314" s="29"/>
      <c r="B1314" s="29"/>
      <c r="C1314" s="29"/>
      <c r="D1314" s="29"/>
      <c r="E1314" s="29"/>
      <c r="F1314" s="29"/>
      <c r="G1314" s="29"/>
      <c r="H1314" s="29"/>
      <c r="I1314" s="29"/>
      <c r="J1314" s="29"/>
      <c r="K1314" s="29"/>
      <c r="L1314" s="29"/>
    </row>
    <row r="1315" spans="1:12" s="34" customFormat="1">
      <c r="A1315" s="29"/>
      <c r="B1315" s="29"/>
      <c r="C1315" s="29"/>
      <c r="D1315" s="29"/>
      <c r="E1315" s="29"/>
      <c r="F1315" s="29"/>
      <c r="G1315" s="29"/>
      <c r="H1315" s="29"/>
      <c r="I1315" s="29"/>
      <c r="J1315" s="29"/>
      <c r="K1315" s="29"/>
      <c r="L1315" s="29"/>
    </row>
    <row r="1316" spans="1:12" s="34" customFormat="1">
      <c r="A1316" s="29"/>
      <c r="B1316" s="29"/>
      <c r="C1316" s="29"/>
      <c r="D1316" s="29"/>
      <c r="E1316" s="29"/>
      <c r="F1316" s="29"/>
      <c r="G1316" s="29"/>
      <c r="H1316" s="29"/>
      <c r="I1316" s="29"/>
      <c r="J1316" s="29"/>
      <c r="K1316" s="29"/>
      <c r="L1316" s="29"/>
    </row>
    <row r="1317" spans="1:12" s="34" customFormat="1">
      <c r="A1317" s="29"/>
      <c r="B1317" s="29"/>
      <c r="C1317" s="29"/>
      <c r="D1317" s="29"/>
      <c r="E1317" s="29"/>
      <c r="F1317" s="29"/>
      <c r="G1317" s="29"/>
      <c r="H1317" s="29"/>
      <c r="I1317" s="29"/>
      <c r="J1317" s="29"/>
      <c r="K1317" s="29"/>
      <c r="L1317" s="29"/>
    </row>
    <row r="1318" spans="1:12" s="34" customFormat="1">
      <c r="A1318" s="29"/>
      <c r="B1318" s="29"/>
      <c r="C1318" s="29"/>
      <c r="D1318" s="29"/>
      <c r="E1318" s="29"/>
      <c r="F1318" s="29"/>
      <c r="G1318" s="29"/>
      <c r="H1318" s="29"/>
      <c r="I1318" s="29"/>
      <c r="J1318" s="29"/>
      <c r="K1318" s="29"/>
      <c r="L1318" s="29"/>
    </row>
    <row r="1319" spans="1:12" s="34" customFormat="1">
      <c r="A1319" s="29"/>
      <c r="B1319" s="29"/>
      <c r="C1319" s="29"/>
      <c r="D1319" s="29"/>
      <c r="E1319" s="29"/>
      <c r="F1319" s="29"/>
      <c r="G1319" s="29"/>
      <c r="H1319" s="29"/>
      <c r="I1319" s="29"/>
      <c r="J1319" s="29"/>
      <c r="K1319" s="29"/>
      <c r="L1319" s="29"/>
    </row>
    <row r="1320" spans="1:12" s="34" customFormat="1">
      <c r="A1320" s="29"/>
      <c r="B1320" s="29"/>
      <c r="C1320" s="29"/>
      <c r="D1320" s="29"/>
      <c r="E1320" s="29"/>
      <c r="F1320" s="29"/>
      <c r="G1320" s="29"/>
      <c r="H1320" s="29"/>
      <c r="I1320" s="29"/>
      <c r="J1320" s="29"/>
      <c r="K1320" s="29"/>
      <c r="L1320" s="29"/>
    </row>
    <row r="1321" spans="1:12" s="34" customFormat="1">
      <c r="A1321" s="29"/>
      <c r="B1321" s="29"/>
      <c r="C1321" s="29"/>
      <c r="D1321" s="29"/>
      <c r="E1321" s="29"/>
      <c r="F1321" s="29"/>
      <c r="G1321" s="29"/>
      <c r="H1321" s="29"/>
      <c r="I1321" s="29"/>
      <c r="J1321" s="29"/>
      <c r="K1321" s="29"/>
      <c r="L1321" s="29"/>
    </row>
    <row r="1322" spans="1:12" s="34" customFormat="1">
      <c r="A1322" s="29"/>
      <c r="B1322" s="29"/>
      <c r="C1322" s="29"/>
      <c r="D1322" s="29"/>
      <c r="E1322" s="29"/>
      <c r="F1322" s="29"/>
      <c r="G1322" s="29"/>
      <c r="H1322" s="29"/>
      <c r="I1322" s="29"/>
      <c r="J1322" s="29"/>
      <c r="K1322" s="29"/>
      <c r="L1322" s="29"/>
    </row>
    <row r="1323" spans="1:12" s="34" customFormat="1">
      <c r="A1323" s="29"/>
      <c r="B1323" s="29"/>
      <c r="C1323" s="29"/>
      <c r="D1323" s="29"/>
      <c r="E1323" s="29"/>
      <c r="F1323" s="29"/>
      <c r="G1323" s="29"/>
      <c r="H1323" s="29"/>
      <c r="I1323" s="29"/>
      <c r="J1323" s="29"/>
      <c r="K1323" s="29"/>
      <c r="L1323" s="29"/>
    </row>
    <row r="1324" spans="1:12" s="34" customFormat="1">
      <c r="A1324" s="29"/>
      <c r="B1324" s="29"/>
      <c r="C1324" s="29"/>
      <c r="D1324" s="29"/>
      <c r="E1324" s="29"/>
      <c r="F1324" s="29"/>
      <c r="G1324" s="29"/>
      <c r="H1324" s="29"/>
      <c r="I1324" s="29"/>
      <c r="J1324" s="29"/>
      <c r="K1324" s="29"/>
      <c r="L1324" s="29"/>
    </row>
    <row r="1325" spans="1:12" s="34" customFormat="1">
      <c r="A1325" s="29"/>
      <c r="B1325" s="29"/>
      <c r="C1325" s="29"/>
      <c r="D1325" s="29"/>
      <c r="E1325" s="29"/>
      <c r="F1325" s="29"/>
      <c r="G1325" s="29"/>
      <c r="H1325" s="29"/>
      <c r="I1325" s="29"/>
      <c r="J1325" s="29"/>
      <c r="K1325" s="29"/>
      <c r="L1325" s="29"/>
    </row>
    <row r="1326" spans="1:12" s="34" customFormat="1">
      <c r="A1326" s="29"/>
      <c r="B1326" s="29"/>
      <c r="C1326" s="29"/>
      <c r="D1326" s="29"/>
      <c r="E1326" s="29"/>
      <c r="F1326" s="29"/>
      <c r="G1326" s="29"/>
      <c r="H1326" s="29"/>
      <c r="I1326" s="29"/>
      <c r="J1326" s="29"/>
      <c r="K1326" s="29"/>
      <c r="L1326" s="29"/>
    </row>
    <row r="1327" spans="1:12" s="34" customFormat="1">
      <c r="A1327" s="29"/>
      <c r="B1327" s="29"/>
      <c r="C1327" s="29"/>
      <c r="D1327" s="29"/>
      <c r="E1327" s="29"/>
      <c r="F1327" s="29"/>
      <c r="G1327" s="29"/>
      <c r="H1327" s="29"/>
      <c r="I1327" s="29"/>
      <c r="J1327" s="29"/>
      <c r="K1327" s="29"/>
      <c r="L1327" s="29"/>
    </row>
    <row r="1328" spans="1:12" s="34" customFormat="1">
      <c r="A1328" s="29"/>
      <c r="B1328" s="29"/>
      <c r="C1328" s="29"/>
      <c r="D1328" s="29"/>
      <c r="E1328" s="29"/>
      <c r="F1328" s="29"/>
      <c r="G1328" s="29"/>
      <c r="H1328" s="29"/>
      <c r="I1328" s="29"/>
      <c r="J1328" s="29"/>
      <c r="K1328" s="29"/>
      <c r="L1328" s="29"/>
    </row>
    <row r="1329" spans="1:12" s="34" customFormat="1">
      <c r="A1329" s="29"/>
      <c r="B1329" s="29"/>
      <c r="C1329" s="29"/>
      <c r="D1329" s="29"/>
      <c r="E1329" s="29"/>
      <c r="F1329" s="29"/>
      <c r="G1329" s="29"/>
      <c r="H1329" s="29"/>
      <c r="I1329" s="29"/>
      <c r="J1329" s="29"/>
      <c r="K1329" s="29"/>
      <c r="L1329" s="29"/>
    </row>
    <row r="1330" spans="1:12" s="34" customFormat="1">
      <c r="A1330" s="29"/>
      <c r="B1330" s="29"/>
      <c r="C1330" s="29"/>
      <c r="D1330" s="29"/>
      <c r="E1330" s="29"/>
      <c r="F1330" s="29"/>
      <c r="G1330" s="29"/>
      <c r="H1330" s="29"/>
      <c r="I1330" s="29"/>
      <c r="J1330" s="29"/>
      <c r="K1330" s="29"/>
      <c r="L1330" s="29"/>
    </row>
    <row r="1331" spans="1:12" s="34" customFormat="1">
      <c r="A1331" s="29"/>
      <c r="B1331" s="29"/>
      <c r="C1331" s="29"/>
      <c r="D1331" s="29"/>
      <c r="E1331" s="29"/>
      <c r="F1331" s="29"/>
      <c r="G1331" s="29"/>
      <c r="H1331" s="29"/>
      <c r="I1331" s="29"/>
      <c r="J1331" s="29"/>
      <c r="K1331" s="29"/>
      <c r="L1331" s="29"/>
    </row>
    <row r="1332" spans="1:12" s="34" customFormat="1">
      <c r="A1332" s="29"/>
      <c r="B1332" s="29"/>
      <c r="C1332" s="29"/>
      <c r="D1332" s="29"/>
      <c r="E1332" s="29"/>
      <c r="F1332" s="29"/>
      <c r="G1332" s="29"/>
      <c r="H1332" s="29"/>
      <c r="I1332" s="29"/>
      <c r="J1332" s="29"/>
      <c r="K1332" s="29"/>
      <c r="L1332" s="29"/>
    </row>
    <row r="1333" spans="1:12" s="34" customFormat="1">
      <c r="A1333" s="29"/>
      <c r="B1333" s="29"/>
      <c r="C1333" s="29"/>
      <c r="D1333" s="29"/>
      <c r="E1333" s="29"/>
      <c r="F1333" s="29"/>
      <c r="G1333" s="29"/>
      <c r="H1333" s="29"/>
      <c r="I1333" s="29"/>
      <c r="J1333" s="29"/>
      <c r="K1333" s="29"/>
      <c r="L1333" s="29"/>
    </row>
    <row r="1334" spans="1:12" s="34" customFormat="1">
      <c r="A1334" s="29"/>
      <c r="B1334" s="29"/>
      <c r="C1334" s="29"/>
      <c r="D1334" s="29"/>
      <c r="E1334" s="29"/>
      <c r="F1334" s="29"/>
      <c r="G1334" s="29"/>
      <c r="H1334" s="29"/>
      <c r="I1334" s="29"/>
      <c r="J1334" s="29"/>
      <c r="K1334" s="29"/>
      <c r="L1334" s="29"/>
    </row>
    <row r="1335" spans="1:12" s="34" customFormat="1">
      <c r="A1335" s="29"/>
      <c r="B1335" s="29"/>
      <c r="C1335" s="29"/>
      <c r="D1335" s="29"/>
      <c r="E1335" s="29"/>
      <c r="F1335" s="29"/>
      <c r="G1335" s="29"/>
      <c r="H1335" s="29"/>
      <c r="I1335" s="29"/>
      <c r="J1335" s="29"/>
      <c r="K1335" s="29"/>
      <c r="L1335" s="29"/>
    </row>
    <row r="1336" spans="1:12" s="34" customFormat="1">
      <c r="A1336" s="29"/>
      <c r="B1336" s="29"/>
      <c r="C1336" s="29"/>
      <c r="D1336" s="29"/>
      <c r="E1336" s="29"/>
      <c r="F1336" s="29"/>
      <c r="G1336" s="29"/>
      <c r="H1336" s="29"/>
      <c r="I1336" s="29"/>
      <c r="J1336" s="29"/>
      <c r="K1336" s="29"/>
      <c r="L1336" s="29"/>
    </row>
    <row r="1337" spans="1:12" s="34" customFormat="1">
      <c r="A1337" s="29"/>
      <c r="B1337" s="29"/>
      <c r="C1337" s="29"/>
      <c r="D1337" s="29"/>
      <c r="E1337" s="29"/>
      <c r="F1337" s="29"/>
      <c r="G1337" s="29"/>
      <c r="H1337" s="29"/>
      <c r="I1337" s="29"/>
      <c r="J1337" s="29"/>
      <c r="K1337" s="29"/>
      <c r="L1337" s="29"/>
    </row>
    <row r="1338" spans="1:12" s="34" customFormat="1">
      <c r="A1338" s="29"/>
      <c r="B1338" s="29"/>
      <c r="C1338" s="29"/>
      <c r="D1338" s="29"/>
      <c r="E1338" s="29"/>
      <c r="F1338" s="29"/>
      <c r="G1338" s="29"/>
      <c r="H1338" s="29"/>
      <c r="I1338" s="29"/>
      <c r="J1338" s="29"/>
      <c r="K1338" s="29"/>
      <c r="L1338" s="29"/>
    </row>
    <row r="1339" spans="1:12" s="34" customFormat="1">
      <c r="A1339" s="29"/>
      <c r="B1339" s="29"/>
      <c r="C1339" s="29"/>
      <c r="D1339" s="29"/>
      <c r="E1339" s="29"/>
      <c r="F1339" s="29"/>
      <c r="G1339" s="29"/>
      <c r="H1339" s="29"/>
      <c r="I1339" s="29"/>
      <c r="J1339" s="29"/>
      <c r="K1339" s="29"/>
      <c r="L1339" s="29"/>
    </row>
    <row r="1340" spans="1:12" s="34" customFormat="1">
      <c r="A1340" s="29"/>
      <c r="B1340" s="29"/>
      <c r="C1340" s="29"/>
      <c r="D1340" s="29"/>
      <c r="E1340" s="29"/>
      <c r="F1340" s="29"/>
      <c r="G1340" s="29"/>
      <c r="H1340" s="29"/>
      <c r="I1340" s="29"/>
      <c r="J1340" s="29"/>
      <c r="K1340" s="29"/>
      <c r="L1340" s="29"/>
    </row>
    <row r="1341" spans="1:12" s="34" customFormat="1">
      <c r="A1341" s="29"/>
      <c r="B1341" s="29"/>
      <c r="C1341" s="29"/>
      <c r="D1341" s="29"/>
      <c r="E1341" s="29"/>
      <c r="F1341" s="29"/>
      <c r="G1341" s="29"/>
      <c r="H1341" s="29"/>
      <c r="I1341" s="29"/>
      <c r="J1341" s="29"/>
      <c r="K1341" s="29"/>
      <c r="L1341" s="29"/>
    </row>
    <row r="1342" spans="1:12" s="34" customFormat="1">
      <c r="A1342" s="29"/>
      <c r="B1342" s="29"/>
      <c r="C1342" s="29"/>
      <c r="D1342" s="29"/>
      <c r="E1342" s="29"/>
      <c r="F1342" s="29"/>
      <c r="G1342" s="29"/>
      <c r="H1342" s="29"/>
      <c r="I1342" s="29"/>
      <c r="J1342" s="29"/>
      <c r="K1342" s="29"/>
      <c r="L1342" s="29"/>
    </row>
    <row r="1343" spans="1:12" s="34" customFormat="1">
      <c r="A1343" s="29"/>
      <c r="B1343" s="29"/>
      <c r="C1343" s="29"/>
      <c r="D1343" s="29"/>
      <c r="E1343" s="29"/>
      <c r="F1343" s="29"/>
      <c r="G1343" s="29"/>
      <c r="H1343" s="29"/>
      <c r="I1343" s="29"/>
      <c r="J1343" s="29"/>
      <c r="K1343" s="29"/>
      <c r="L1343" s="29"/>
    </row>
    <row r="1344" spans="1:12" s="34" customFormat="1">
      <c r="A1344" s="29"/>
      <c r="B1344" s="29"/>
      <c r="C1344" s="29"/>
      <c r="D1344" s="29"/>
      <c r="E1344" s="29"/>
      <c r="F1344" s="29"/>
      <c r="G1344" s="29"/>
      <c r="H1344" s="29"/>
      <c r="I1344" s="29"/>
      <c r="J1344" s="29"/>
      <c r="K1344" s="29"/>
      <c r="L1344" s="29"/>
    </row>
    <row r="1345" spans="1:12" s="34" customFormat="1">
      <c r="A1345" s="29"/>
      <c r="B1345" s="29"/>
      <c r="C1345" s="29"/>
      <c r="D1345" s="29"/>
      <c r="E1345" s="29"/>
      <c r="F1345" s="29"/>
      <c r="G1345" s="29"/>
      <c r="H1345" s="29"/>
      <c r="I1345" s="29"/>
      <c r="J1345" s="29"/>
      <c r="K1345" s="29"/>
      <c r="L1345" s="29"/>
    </row>
    <row r="1346" spans="1:12" s="34" customFormat="1">
      <c r="A1346" s="29"/>
      <c r="B1346" s="29"/>
      <c r="C1346" s="29"/>
      <c r="D1346" s="29"/>
      <c r="E1346" s="29"/>
      <c r="F1346" s="29"/>
      <c r="G1346" s="29"/>
      <c r="H1346" s="29"/>
      <c r="I1346" s="29"/>
      <c r="J1346" s="29"/>
      <c r="K1346" s="29"/>
      <c r="L1346" s="29"/>
    </row>
    <row r="1347" spans="1:12" s="34" customFormat="1">
      <c r="A1347" s="29"/>
      <c r="B1347" s="29"/>
      <c r="C1347" s="29"/>
      <c r="D1347" s="29"/>
      <c r="E1347" s="29"/>
      <c r="F1347" s="29"/>
      <c r="G1347" s="29"/>
      <c r="H1347" s="29"/>
      <c r="I1347" s="29"/>
      <c r="J1347" s="29"/>
      <c r="K1347" s="29"/>
      <c r="L1347" s="29"/>
    </row>
    <row r="1348" spans="1:12" s="34" customFormat="1">
      <c r="A1348" s="29"/>
      <c r="B1348" s="29"/>
      <c r="C1348" s="29"/>
      <c r="D1348" s="29"/>
      <c r="E1348" s="29"/>
      <c r="F1348" s="29"/>
      <c r="G1348" s="29"/>
      <c r="H1348" s="29"/>
      <c r="I1348" s="29"/>
      <c r="J1348" s="29"/>
      <c r="K1348" s="29"/>
      <c r="L1348" s="29"/>
    </row>
    <row r="1349" spans="1:12" s="34" customFormat="1">
      <c r="A1349" s="29"/>
      <c r="B1349" s="29"/>
      <c r="C1349" s="29"/>
      <c r="D1349" s="29"/>
      <c r="E1349" s="29"/>
      <c r="F1349" s="29"/>
      <c r="G1349" s="29"/>
      <c r="H1349" s="29"/>
      <c r="I1349" s="29"/>
      <c r="J1349" s="29"/>
      <c r="K1349" s="29"/>
      <c r="L1349" s="29"/>
    </row>
    <row r="1350" spans="1:12" s="34" customFormat="1">
      <c r="A1350" s="29"/>
      <c r="B1350" s="29"/>
      <c r="C1350" s="29"/>
      <c r="D1350" s="29"/>
      <c r="E1350" s="29"/>
      <c r="F1350" s="29"/>
      <c r="G1350" s="29"/>
      <c r="H1350" s="29"/>
      <c r="I1350" s="29"/>
      <c r="J1350" s="29"/>
      <c r="K1350" s="29"/>
      <c r="L1350" s="29"/>
    </row>
    <row r="1351" spans="1:12" s="34" customFormat="1">
      <c r="A1351" s="29"/>
      <c r="B1351" s="29"/>
      <c r="C1351" s="29"/>
      <c r="D1351" s="29"/>
      <c r="E1351" s="29"/>
      <c r="F1351" s="29"/>
      <c r="G1351" s="29"/>
      <c r="H1351" s="29"/>
      <c r="I1351" s="29"/>
      <c r="J1351" s="29"/>
      <c r="K1351" s="29"/>
      <c r="L1351" s="29"/>
    </row>
    <row r="1352" spans="1:12" s="34" customFormat="1">
      <c r="A1352" s="29"/>
      <c r="B1352" s="29"/>
      <c r="C1352" s="29"/>
      <c r="D1352" s="29"/>
      <c r="E1352" s="29"/>
      <c r="F1352" s="29"/>
      <c r="G1352" s="29"/>
      <c r="H1352" s="29"/>
      <c r="I1352" s="29"/>
      <c r="J1352" s="29"/>
      <c r="K1352" s="29"/>
      <c r="L1352" s="29"/>
    </row>
    <row r="1353" spans="1:12" s="34" customFormat="1">
      <c r="A1353" s="29"/>
      <c r="B1353" s="29"/>
      <c r="C1353" s="29"/>
      <c r="D1353" s="29"/>
      <c r="E1353" s="29"/>
      <c r="F1353" s="29"/>
      <c r="G1353" s="29"/>
      <c r="H1353" s="29"/>
      <c r="I1353" s="29"/>
      <c r="J1353" s="29"/>
      <c r="K1353" s="29"/>
      <c r="L1353" s="29"/>
    </row>
    <row r="1354" spans="1:12" s="34" customFormat="1">
      <c r="A1354" s="29"/>
      <c r="B1354" s="29"/>
      <c r="C1354" s="29"/>
      <c r="D1354" s="29"/>
      <c r="E1354" s="29"/>
      <c r="F1354" s="29"/>
      <c r="G1354" s="29"/>
      <c r="H1354" s="29"/>
      <c r="I1354" s="29"/>
      <c r="J1354" s="29"/>
      <c r="K1354" s="29"/>
      <c r="L1354" s="29"/>
    </row>
    <row r="1355" spans="1:12" s="34" customFormat="1">
      <c r="A1355" s="29"/>
      <c r="B1355" s="29"/>
      <c r="C1355" s="29"/>
      <c r="D1355" s="29"/>
      <c r="E1355" s="29"/>
      <c r="F1355" s="29"/>
      <c r="G1355" s="29"/>
      <c r="H1355" s="29"/>
      <c r="I1355" s="29"/>
      <c r="J1355" s="29"/>
      <c r="K1355" s="29"/>
      <c r="L1355" s="29"/>
    </row>
    <row r="1356" spans="1:12" s="34" customFormat="1">
      <c r="A1356" s="29"/>
      <c r="B1356" s="29"/>
      <c r="C1356" s="29"/>
      <c r="D1356" s="29"/>
      <c r="E1356" s="29"/>
      <c r="F1356" s="29"/>
      <c r="G1356" s="29"/>
      <c r="H1356" s="29"/>
      <c r="I1356" s="29"/>
      <c r="J1356" s="29"/>
      <c r="K1356" s="29"/>
      <c r="L1356" s="29"/>
    </row>
    <row r="1357" spans="1:12" s="34" customFormat="1">
      <c r="A1357" s="29"/>
      <c r="B1357" s="29"/>
      <c r="C1357" s="29"/>
      <c r="D1357" s="29"/>
      <c r="E1357" s="29"/>
      <c r="F1357" s="29"/>
      <c r="G1357" s="29"/>
      <c r="H1357" s="29"/>
      <c r="I1357" s="29"/>
      <c r="J1357" s="29"/>
      <c r="K1357" s="29"/>
      <c r="L1357" s="29"/>
    </row>
    <row r="1358" spans="1:12" s="34" customFormat="1">
      <c r="A1358" s="29"/>
      <c r="B1358" s="29"/>
      <c r="C1358" s="29"/>
      <c r="D1358" s="29"/>
      <c r="E1358" s="29"/>
      <c r="F1358" s="29"/>
      <c r="G1358" s="29"/>
      <c r="H1358" s="29"/>
      <c r="I1358" s="29"/>
      <c r="J1358" s="29"/>
      <c r="K1358" s="29"/>
      <c r="L1358" s="29"/>
    </row>
    <row r="1359" spans="1:12" s="34" customFormat="1">
      <c r="A1359" s="29"/>
      <c r="B1359" s="29"/>
      <c r="C1359" s="29"/>
      <c r="D1359" s="29"/>
      <c r="E1359" s="29"/>
      <c r="F1359" s="29"/>
      <c r="G1359" s="29"/>
      <c r="H1359" s="29"/>
      <c r="I1359" s="29"/>
      <c r="J1359" s="29"/>
      <c r="K1359" s="29"/>
      <c r="L1359" s="29"/>
    </row>
    <row r="1360" spans="1:12" s="34" customFormat="1">
      <c r="A1360" s="29"/>
      <c r="B1360" s="29"/>
      <c r="C1360" s="29"/>
      <c r="D1360" s="29"/>
      <c r="E1360" s="29"/>
      <c r="F1360" s="29"/>
      <c r="G1360" s="29"/>
      <c r="H1360" s="29"/>
      <c r="I1360" s="29"/>
      <c r="J1360" s="29"/>
      <c r="K1360" s="29"/>
      <c r="L1360" s="29"/>
    </row>
    <row r="1361" spans="1:12" s="34" customFormat="1">
      <c r="A1361" s="29"/>
      <c r="B1361" s="29"/>
      <c r="C1361" s="29"/>
      <c r="D1361" s="29"/>
      <c r="E1361" s="29"/>
      <c r="F1361" s="29"/>
      <c r="G1361" s="29"/>
      <c r="H1361" s="29"/>
      <c r="I1361" s="29"/>
      <c r="J1361" s="29"/>
      <c r="K1361" s="29"/>
      <c r="L1361" s="29"/>
    </row>
    <row r="1362" spans="1:12" s="34" customFormat="1">
      <c r="A1362" s="29"/>
      <c r="B1362" s="29"/>
      <c r="C1362" s="29"/>
      <c r="D1362" s="29"/>
      <c r="E1362" s="29"/>
      <c r="F1362" s="29"/>
      <c r="G1362" s="29"/>
      <c r="H1362" s="29"/>
      <c r="I1362" s="29"/>
      <c r="J1362" s="29"/>
      <c r="K1362" s="29"/>
      <c r="L1362" s="29"/>
    </row>
    <row r="1363" spans="1:12" s="34" customFormat="1">
      <c r="A1363" s="29"/>
      <c r="B1363" s="29"/>
      <c r="C1363" s="29"/>
      <c r="D1363" s="29"/>
      <c r="E1363" s="29"/>
      <c r="F1363" s="29"/>
      <c r="G1363" s="29"/>
      <c r="H1363" s="29"/>
      <c r="I1363" s="29"/>
      <c r="J1363" s="29"/>
      <c r="K1363" s="29"/>
      <c r="L1363" s="29"/>
    </row>
    <row r="1364" spans="1:12" s="34" customFormat="1">
      <c r="A1364" s="29"/>
      <c r="B1364" s="29"/>
      <c r="C1364" s="29"/>
      <c r="D1364" s="29"/>
      <c r="E1364" s="29"/>
      <c r="F1364" s="29"/>
      <c r="G1364" s="29"/>
      <c r="H1364" s="29"/>
      <c r="I1364" s="29"/>
      <c r="J1364" s="29"/>
      <c r="K1364" s="29"/>
      <c r="L1364" s="29"/>
    </row>
    <row r="1365" spans="1:12" s="34" customFormat="1">
      <c r="A1365" s="29"/>
      <c r="B1365" s="29"/>
      <c r="C1365" s="29"/>
      <c r="D1365" s="29"/>
      <c r="E1365" s="29"/>
      <c r="F1365" s="29"/>
      <c r="G1365" s="29"/>
      <c r="H1365" s="29"/>
      <c r="I1365" s="29"/>
      <c r="J1365" s="29"/>
      <c r="K1365" s="29"/>
      <c r="L1365" s="29"/>
    </row>
    <row r="1366" spans="1:12" s="34" customFormat="1">
      <c r="A1366" s="29"/>
      <c r="B1366" s="29"/>
      <c r="C1366" s="29"/>
      <c r="D1366" s="29"/>
      <c r="E1366" s="29"/>
      <c r="F1366" s="29"/>
      <c r="G1366" s="29"/>
      <c r="H1366" s="29"/>
      <c r="I1366" s="29"/>
      <c r="J1366" s="29"/>
      <c r="K1366" s="29"/>
      <c r="L1366" s="29"/>
    </row>
    <row r="1367" spans="1:12" s="34" customFormat="1">
      <c r="A1367" s="29"/>
      <c r="B1367" s="29"/>
      <c r="C1367" s="29"/>
      <c r="D1367" s="29"/>
      <c r="E1367" s="29"/>
      <c r="F1367" s="29"/>
      <c r="G1367" s="29"/>
      <c r="H1367" s="29"/>
      <c r="I1367" s="29"/>
      <c r="J1367" s="29"/>
      <c r="K1367" s="29"/>
      <c r="L1367" s="29"/>
    </row>
    <row r="1368" spans="1:12" s="34" customFormat="1">
      <c r="A1368" s="29"/>
      <c r="B1368" s="29"/>
      <c r="C1368" s="29"/>
      <c r="D1368" s="29"/>
      <c r="E1368" s="29"/>
      <c r="F1368" s="29"/>
      <c r="G1368" s="29"/>
      <c r="H1368" s="29"/>
      <c r="I1368" s="29"/>
      <c r="J1368" s="29"/>
      <c r="K1368" s="29"/>
      <c r="L1368" s="29"/>
    </row>
    <row r="1369" spans="1:12" s="34" customFormat="1">
      <c r="A1369" s="29"/>
      <c r="B1369" s="29"/>
      <c r="C1369" s="29"/>
      <c r="D1369" s="29"/>
      <c r="E1369" s="29"/>
      <c r="F1369" s="29"/>
      <c r="G1369" s="29"/>
      <c r="H1369" s="29"/>
      <c r="I1369" s="29"/>
      <c r="J1369" s="29"/>
      <c r="K1369" s="29"/>
      <c r="L1369" s="29"/>
    </row>
    <row r="1370" spans="1:12" s="34" customFormat="1">
      <c r="A1370" s="29"/>
      <c r="B1370" s="29"/>
      <c r="C1370" s="29"/>
      <c r="D1370" s="29"/>
      <c r="E1370" s="29"/>
      <c r="F1370" s="29"/>
      <c r="G1370" s="29"/>
      <c r="H1370" s="29"/>
      <c r="I1370" s="29"/>
      <c r="J1370" s="29"/>
      <c r="K1370" s="29"/>
      <c r="L1370" s="29"/>
    </row>
    <row r="1371" spans="1:12" s="34" customFormat="1">
      <c r="A1371" s="29"/>
      <c r="B1371" s="29"/>
      <c r="C1371" s="29"/>
      <c r="D1371" s="29"/>
      <c r="E1371" s="29"/>
      <c r="F1371" s="29"/>
      <c r="G1371" s="29"/>
      <c r="H1371" s="29"/>
      <c r="I1371" s="29"/>
      <c r="J1371" s="29"/>
      <c r="K1371" s="29"/>
      <c r="L1371" s="29"/>
    </row>
    <row r="1372" spans="1:12" s="34" customFormat="1">
      <c r="A1372" s="29"/>
      <c r="B1372" s="29"/>
      <c r="C1372" s="29"/>
      <c r="D1372" s="29"/>
      <c r="E1372" s="29"/>
      <c r="F1372" s="29"/>
      <c r="G1372" s="29"/>
      <c r="H1372" s="29"/>
      <c r="I1372" s="29"/>
      <c r="J1372" s="29"/>
      <c r="K1372" s="29"/>
      <c r="L1372" s="29"/>
    </row>
    <row r="1373" spans="1:12" s="34" customFormat="1">
      <c r="A1373" s="29"/>
      <c r="B1373" s="29"/>
      <c r="C1373" s="29"/>
      <c r="D1373" s="29"/>
      <c r="E1373" s="29"/>
      <c r="F1373" s="29"/>
      <c r="G1373" s="29"/>
      <c r="H1373" s="29"/>
      <c r="I1373" s="29"/>
      <c r="J1373" s="29"/>
      <c r="K1373" s="29"/>
      <c r="L1373" s="29"/>
    </row>
    <row r="1374" spans="1:12" s="34" customFormat="1">
      <c r="A1374" s="29"/>
      <c r="B1374" s="29"/>
      <c r="C1374" s="29"/>
      <c r="D1374" s="29"/>
      <c r="E1374" s="29"/>
      <c r="F1374" s="29"/>
      <c r="G1374" s="29"/>
      <c r="H1374" s="29"/>
      <c r="I1374" s="29"/>
      <c r="J1374" s="29"/>
      <c r="K1374" s="29"/>
      <c r="L1374" s="29"/>
    </row>
    <row r="1375" spans="1:12" s="34" customFormat="1">
      <c r="A1375" s="29"/>
      <c r="B1375" s="29"/>
      <c r="C1375" s="29"/>
      <c r="D1375" s="29"/>
      <c r="E1375" s="29"/>
      <c r="F1375" s="29"/>
      <c r="G1375" s="29"/>
      <c r="H1375" s="29"/>
      <c r="I1375" s="29"/>
      <c r="J1375" s="29"/>
      <c r="K1375" s="29"/>
      <c r="L1375" s="29"/>
    </row>
    <row r="1376" spans="1:12" s="34" customFormat="1">
      <c r="A1376" s="29"/>
      <c r="B1376" s="29"/>
      <c r="C1376" s="29"/>
      <c r="D1376" s="29"/>
      <c r="E1376" s="29"/>
      <c r="F1376" s="29"/>
      <c r="G1376" s="29"/>
      <c r="H1376" s="29"/>
      <c r="I1376" s="29"/>
      <c r="J1376" s="29"/>
      <c r="K1376" s="29"/>
      <c r="L1376" s="29"/>
    </row>
    <row r="1377" spans="1:12" s="34" customFormat="1">
      <c r="A1377" s="29"/>
      <c r="B1377" s="29"/>
      <c r="C1377" s="29"/>
      <c r="D1377" s="29"/>
      <c r="E1377" s="29"/>
      <c r="F1377" s="29"/>
      <c r="G1377" s="29"/>
      <c r="H1377" s="29"/>
      <c r="I1377" s="29"/>
      <c r="J1377" s="29"/>
      <c r="K1377" s="29"/>
      <c r="L1377" s="29"/>
    </row>
    <row r="1378" spans="1:12" s="34" customFormat="1">
      <c r="A1378" s="29"/>
      <c r="B1378" s="29"/>
      <c r="C1378" s="29"/>
      <c r="D1378" s="29"/>
      <c r="E1378" s="29"/>
      <c r="F1378" s="29"/>
      <c r="G1378" s="29"/>
      <c r="H1378" s="29"/>
      <c r="I1378" s="29"/>
      <c r="J1378" s="29"/>
      <c r="K1378" s="29"/>
      <c r="L1378" s="29"/>
    </row>
    <row r="1379" spans="1:12" s="34" customFormat="1">
      <c r="A1379" s="29"/>
      <c r="B1379" s="29"/>
      <c r="C1379" s="29"/>
      <c r="D1379" s="29"/>
      <c r="E1379" s="29"/>
      <c r="F1379" s="29"/>
      <c r="G1379" s="29"/>
      <c r="H1379" s="29"/>
      <c r="I1379" s="29"/>
      <c r="J1379" s="29"/>
      <c r="K1379" s="29"/>
      <c r="L1379" s="29"/>
    </row>
    <row r="1380" spans="1:12" s="34" customFormat="1">
      <c r="A1380" s="29"/>
      <c r="B1380" s="29"/>
      <c r="C1380" s="29"/>
      <c r="D1380" s="29"/>
      <c r="E1380" s="29"/>
      <c r="F1380" s="29"/>
      <c r="G1380" s="29"/>
      <c r="H1380" s="29"/>
      <c r="I1380" s="29"/>
      <c r="J1380" s="29"/>
      <c r="K1380" s="29"/>
      <c r="L1380" s="29"/>
    </row>
    <row r="1381" spans="1:12" s="34" customFormat="1">
      <c r="A1381" s="29"/>
      <c r="B1381" s="29"/>
      <c r="C1381" s="29"/>
      <c r="D1381" s="29"/>
      <c r="E1381" s="29"/>
      <c r="F1381" s="29"/>
      <c r="G1381" s="29"/>
      <c r="H1381" s="29"/>
      <c r="I1381" s="29"/>
      <c r="J1381" s="29"/>
      <c r="K1381" s="29"/>
      <c r="L1381" s="29"/>
    </row>
    <row r="1382" spans="1:12" s="34" customFormat="1">
      <c r="A1382" s="29"/>
      <c r="B1382" s="29"/>
      <c r="C1382" s="29"/>
      <c r="D1382" s="29"/>
      <c r="E1382" s="29"/>
      <c r="F1382" s="29"/>
      <c r="G1382" s="29"/>
      <c r="H1382" s="29"/>
      <c r="I1382" s="29"/>
      <c r="J1382" s="29"/>
      <c r="K1382" s="29"/>
      <c r="L1382" s="29"/>
    </row>
    <row r="1383" spans="1:12" s="34" customFormat="1">
      <c r="A1383" s="29"/>
      <c r="B1383" s="29"/>
      <c r="C1383" s="29"/>
      <c r="D1383" s="29"/>
      <c r="E1383" s="29"/>
      <c r="F1383" s="29"/>
      <c r="G1383" s="29"/>
      <c r="H1383" s="29"/>
      <c r="I1383" s="29"/>
      <c r="J1383" s="29"/>
      <c r="K1383" s="29"/>
      <c r="L1383" s="29"/>
    </row>
    <row r="1384" spans="1:12" s="34" customFormat="1">
      <c r="A1384" s="29"/>
      <c r="B1384" s="29"/>
      <c r="C1384" s="29"/>
      <c r="D1384" s="29"/>
      <c r="E1384" s="29"/>
      <c r="F1384" s="29"/>
      <c r="G1384" s="29"/>
      <c r="H1384" s="29"/>
      <c r="I1384" s="29"/>
      <c r="J1384" s="29"/>
      <c r="K1384" s="29"/>
      <c r="L1384" s="29"/>
    </row>
    <row r="1385" spans="1:12" s="34" customFormat="1">
      <c r="A1385" s="29"/>
      <c r="B1385" s="29"/>
      <c r="C1385" s="29"/>
      <c r="D1385" s="29"/>
      <c r="E1385" s="29"/>
      <c r="F1385" s="29"/>
      <c r="G1385" s="29"/>
      <c r="H1385" s="29"/>
      <c r="I1385" s="29"/>
      <c r="J1385" s="29"/>
      <c r="K1385" s="29"/>
      <c r="L1385" s="29"/>
    </row>
    <row r="1386" spans="1:12" s="34" customFormat="1">
      <c r="A1386" s="29"/>
      <c r="B1386" s="29"/>
      <c r="C1386" s="29"/>
      <c r="D1386" s="29"/>
      <c r="E1386" s="29"/>
      <c r="F1386" s="29"/>
      <c r="G1386" s="29"/>
      <c r="H1386" s="29"/>
      <c r="I1386" s="29"/>
      <c r="J1386" s="29"/>
      <c r="K1386" s="29"/>
      <c r="L1386" s="29"/>
    </row>
    <row r="1387" spans="1:12" s="34" customFormat="1">
      <c r="A1387" s="29"/>
      <c r="B1387" s="29"/>
      <c r="C1387" s="29"/>
      <c r="D1387" s="29"/>
      <c r="E1387" s="29"/>
      <c r="F1387" s="29"/>
      <c r="G1387" s="29"/>
      <c r="H1387" s="29"/>
      <c r="I1387" s="29"/>
      <c r="J1387" s="29"/>
      <c r="K1387" s="29"/>
      <c r="L1387" s="29"/>
    </row>
    <row r="1388" spans="1:12" s="34" customFormat="1">
      <c r="A1388" s="29"/>
      <c r="B1388" s="29"/>
      <c r="C1388" s="29"/>
      <c r="D1388" s="29"/>
      <c r="E1388" s="29"/>
      <c r="F1388" s="29"/>
      <c r="G1388" s="29"/>
      <c r="H1388" s="29"/>
      <c r="I1388" s="29"/>
      <c r="J1388" s="29"/>
      <c r="K1388" s="29"/>
      <c r="L1388" s="29"/>
    </row>
    <row r="1389" spans="1:12" s="34" customFormat="1">
      <c r="A1389" s="29"/>
      <c r="B1389" s="29"/>
      <c r="C1389" s="29"/>
      <c r="D1389" s="29"/>
      <c r="E1389" s="29"/>
      <c r="F1389" s="29"/>
      <c r="G1389" s="29"/>
      <c r="H1389" s="29"/>
      <c r="I1389" s="29"/>
      <c r="J1389" s="29"/>
      <c r="K1389" s="29"/>
      <c r="L1389" s="29"/>
    </row>
    <row r="1390" spans="1:12" s="34" customFormat="1">
      <c r="A1390" s="29"/>
      <c r="B1390" s="29"/>
      <c r="C1390" s="29"/>
      <c r="D1390" s="29"/>
      <c r="E1390" s="29"/>
      <c r="F1390" s="29"/>
      <c r="G1390" s="29"/>
      <c r="H1390" s="29"/>
      <c r="I1390" s="29"/>
      <c r="J1390" s="29"/>
      <c r="K1390" s="29"/>
      <c r="L1390" s="29"/>
    </row>
    <row r="1391" spans="1:12" s="34" customFormat="1">
      <c r="A1391" s="29"/>
      <c r="B1391" s="29"/>
      <c r="C1391" s="29"/>
      <c r="D1391" s="29"/>
      <c r="E1391" s="29"/>
      <c r="F1391" s="29"/>
      <c r="G1391" s="29"/>
      <c r="H1391" s="29"/>
      <c r="I1391" s="29"/>
      <c r="J1391" s="29"/>
      <c r="K1391" s="29"/>
      <c r="L1391" s="29"/>
    </row>
    <row r="1392" spans="1:12" s="34" customFormat="1">
      <c r="A1392" s="29"/>
      <c r="B1392" s="29"/>
      <c r="C1392" s="29"/>
      <c r="D1392" s="29"/>
      <c r="E1392" s="29"/>
      <c r="F1392" s="29"/>
      <c r="G1392" s="29"/>
      <c r="H1392" s="29"/>
      <c r="I1392" s="29"/>
      <c r="J1392" s="29"/>
      <c r="K1392" s="29"/>
      <c r="L1392" s="29"/>
    </row>
    <row r="1393" spans="1:12" s="34" customFormat="1">
      <c r="A1393" s="29"/>
      <c r="B1393" s="29"/>
      <c r="C1393" s="29"/>
      <c r="D1393" s="29"/>
      <c r="E1393" s="29"/>
      <c r="F1393" s="29"/>
      <c r="G1393" s="29"/>
      <c r="H1393" s="29"/>
      <c r="I1393" s="29"/>
      <c r="J1393" s="29"/>
      <c r="K1393" s="29"/>
      <c r="L1393" s="29"/>
    </row>
    <row r="1394" spans="1:12" s="34" customFormat="1">
      <c r="A1394" s="29"/>
      <c r="B1394" s="29"/>
      <c r="C1394" s="29"/>
      <c r="D1394" s="29"/>
      <c r="E1394" s="29"/>
      <c r="F1394" s="29"/>
      <c r="G1394" s="29"/>
      <c r="H1394" s="29"/>
      <c r="I1394" s="29"/>
      <c r="J1394" s="29"/>
      <c r="K1394" s="29"/>
      <c r="L1394" s="29"/>
    </row>
    <row r="1395" spans="1:12" s="34" customFormat="1">
      <c r="A1395" s="29"/>
      <c r="B1395" s="29"/>
      <c r="C1395" s="29"/>
      <c r="D1395" s="29"/>
      <c r="E1395" s="29"/>
      <c r="F1395" s="29"/>
      <c r="G1395" s="29"/>
      <c r="H1395" s="29"/>
      <c r="I1395" s="29"/>
      <c r="J1395" s="29"/>
      <c r="K1395" s="29"/>
      <c r="L1395" s="29"/>
    </row>
    <row r="1396" spans="1:12" s="34" customFormat="1">
      <c r="A1396" s="29"/>
      <c r="B1396" s="29"/>
      <c r="C1396" s="29"/>
      <c r="D1396" s="29"/>
      <c r="E1396" s="29"/>
      <c r="F1396" s="29"/>
      <c r="G1396" s="29"/>
      <c r="H1396" s="29"/>
      <c r="I1396" s="29"/>
      <c r="J1396" s="29"/>
      <c r="K1396" s="29"/>
      <c r="L1396" s="29"/>
    </row>
    <row r="1397" spans="1:12" s="34" customFormat="1">
      <c r="A1397" s="29"/>
      <c r="B1397" s="29"/>
      <c r="C1397" s="29"/>
      <c r="D1397" s="29"/>
      <c r="E1397" s="29"/>
      <c r="F1397" s="29"/>
      <c r="G1397" s="29"/>
      <c r="H1397" s="29"/>
      <c r="I1397" s="29"/>
      <c r="J1397" s="29"/>
      <c r="K1397" s="29"/>
      <c r="L1397" s="29"/>
    </row>
    <row r="1398" spans="1:12" s="34" customFormat="1">
      <c r="A1398" s="29"/>
      <c r="B1398" s="29"/>
      <c r="C1398" s="29"/>
      <c r="D1398" s="29"/>
      <c r="E1398" s="29"/>
      <c r="F1398" s="29"/>
      <c r="G1398" s="29"/>
      <c r="H1398" s="29"/>
      <c r="I1398" s="29"/>
      <c r="J1398" s="29"/>
      <c r="K1398" s="29"/>
      <c r="L1398" s="29"/>
    </row>
    <row r="1399" spans="1:12" s="34" customFormat="1">
      <c r="A1399" s="29"/>
      <c r="B1399" s="29"/>
      <c r="C1399" s="29"/>
      <c r="D1399" s="29"/>
      <c r="E1399" s="29"/>
      <c r="F1399" s="29"/>
      <c r="G1399" s="29"/>
      <c r="H1399" s="29"/>
      <c r="I1399" s="29"/>
      <c r="J1399" s="29"/>
      <c r="K1399" s="29"/>
      <c r="L1399" s="29"/>
    </row>
    <row r="1400" spans="1:12" s="34" customFormat="1">
      <c r="A1400" s="29"/>
      <c r="B1400" s="29"/>
      <c r="C1400" s="29"/>
      <c r="D1400" s="29"/>
      <c r="E1400" s="29"/>
      <c r="F1400" s="29"/>
      <c r="G1400" s="29"/>
      <c r="H1400" s="29"/>
      <c r="I1400" s="29"/>
      <c r="J1400" s="29"/>
      <c r="K1400" s="29"/>
      <c r="L1400" s="29"/>
    </row>
  </sheetData>
  <mergeCells count="17">
    <mergeCell ref="A1:L1"/>
    <mergeCell ref="A2:L2"/>
    <mergeCell ref="A4:L4"/>
    <mergeCell ref="A5:L5"/>
    <mergeCell ref="A6:A8"/>
    <mergeCell ref="B6:B8"/>
    <mergeCell ref="C6:E6"/>
    <mergeCell ref="F6:L6"/>
    <mergeCell ref="G7:H7"/>
    <mergeCell ref="J7:K7"/>
    <mergeCell ref="L7:L8"/>
    <mergeCell ref="I7:I8"/>
    <mergeCell ref="A10:B10"/>
    <mergeCell ref="C7:C8"/>
    <mergeCell ref="D7:D8"/>
    <mergeCell ref="E7:E8"/>
    <mergeCell ref="F7:F8"/>
  </mergeCells>
  <pageMargins left="0.38593749999999999" right="9.4791666666666705E-2" top="0.58333333333333337" bottom="0.16041666666666668" header="0.31496062992126" footer="0.31496062992126"/>
  <pageSetup paperSize="9" scale="63" orientation="landscape" r:id="rId1"/>
  <headerFooter>
    <oddFooter>&amp;C&amp;P</oddFooter>
  </headerFooter>
</worksheet>
</file>

<file path=xl/worksheets/sheet35.xml><?xml version="1.0" encoding="utf-8"?>
<worksheet xmlns="http://schemas.openxmlformats.org/spreadsheetml/2006/main" xmlns:r="http://schemas.openxmlformats.org/officeDocument/2006/relationships">
  <dimension ref="A1:I1354"/>
  <sheetViews>
    <sheetView showZeros="0" view="pageLayout" workbookViewId="0">
      <selection activeCell="F10" sqref="F10"/>
    </sheetView>
  </sheetViews>
  <sheetFormatPr defaultRowHeight="15.75"/>
  <cols>
    <col min="1" max="1" width="4" style="35" bestFit="1" customWidth="1"/>
    <col min="2" max="2" width="36.140625" style="35" bestFit="1" customWidth="1"/>
    <col min="3" max="3" width="7.7109375" style="35" customWidth="1"/>
    <col min="4" max="6" width="14" style="35" customWidth="1"/>
    <col min="7" max="7" width="12.140625" style="35" customWidth="1"/>
    <col min="8" max="16384" width="9.140625" style="14"/>
  </cols>
  <sheetData>
    <row r="1" spans="1:9">
      <c r="A1" s="438" t="s">
        <v>83</v>
      </c>
      <c r="B1" s="438"/>
      <c r="C1" s="438"/>
      <c r="D1" s="438"/>
      <c r="E1" s="438"/>
      <c r="F1" s="438"/>
      <c r="G1" s="174"/>
    </row>
    <row r="2" spans="1:9">
      <c r="A2" s="439" t="s">
        <v>84</v>
      </c>
      <c r="B2" s="439"/>
      <c r="C2" s="439"/>
      <c r="D2" s="439"/>
      <c r="E2" s="439"/>
      <c r="F2" s="439"/>
      <c r="G2" s="175"/>
    </row>
    <row r="3" spans="1:9" s="8" customFormat="1">
      <c r="A3" s="17"/>
      <c r="B3" s="17"/>
      <c r="C3" s="17"/>
      <c r="D3" s="17"/>
      <c r="E3" s="17"/>
      <c r="F3" s="17"/>
      <c r="G3" s="17"/>
    </row>
    <row r="4" spans="1:9" s="8" customFormat="1" ht="32.25" customHeight="1">
      <c r="A4" s="421" t="s">
        <v>289</v>
      </c>
      <c r="B4" s="421"/>
      <c r="C4" s="421"/>
      <c r="D4" s="421"/>
      <c r="E4" s="421"/>
      <c r="F4" s="421"/>
      <c r="G4" s="421"/>
    </row>
    <row r="5" spans="1:9" s="8" customFormat="1" ht="20.25" customHeight="1">
      <c r="A5" s="440"/>
      <c r="B5" s="440"/>
      <c r="C5" s="440"/>
      <c r="D5" s="440"/>
      <c r="E5" s="440"/>
      <c r="F5" s="440"/>
      <c r="G5" s="440"/>
    </row>
    <row r="6" spans="1:9" s="8" customFormat="1" ht="30.75" customHeight="1">
      <c r="A6" s="425" t="s">
        <v>10</v>
      </c>
      <c r="B6" s="425" t="s">
        <v>77</v>
      </c>
      <c r="C6" s="432" t="s">
        <v>290</v>
      </c>
      <c r="D6" s="458" t="s">
        <v>189</v>
      </c>
      <c r="E6" s="459"/>
      <c r="F6" s="460"/>
      <c r="G6" s="441" t="s">
        <v>294</v>
      </c>
    </row>
    <row r="7" spans="1:9" ht="24" customHeight="1">
      <c r="A7" s="425"/>
      <c r="B7" s="425"/>
      <c r="C7" s="443"/>
      <c r="D7" s="474" t="s">
        <v>291</v>
      </c>
      <c r="E7" s="474" t="s">
        <v>292</v>
      </c>
      <c r="F7" s="449" t="s">
        <v>293</v>
      </c>
      <c r="G7" s="442"/>
    </row>
    <row r="8" spans="1:9" ht="60.75" customHeight="1">
      <c r="A8" s="425"/>
      <c r="B8" s="425"/>
      <c r="C8" s="434"/>
      <c r="D8" s="474"/>
      <c r="E8" s="474"/>
      <c r="F8" s="450"/>
      <c r="G8" s="516"/>
    </row>
    <row r="9" spans="1:9" ht="40.5" customHeight="1">
      <c r="A9" s="425" t="s">
        <v>295</v>
      </c>
      <c r="B9" s="425"/>
      <c r="C9" s="165">
        <f>C10+C11</f>
        <v>84561.1</v>
      </c>
      <c r="D9" s="165">
        <f t="shared" ref="D9:F9" si="0">D10+D11</f>
        <v>64764</v>
      </c>
      <c r="E9" s="165">
        <f t="shared" si="0"/>
        <v>16298</v>
      </c>
      <c r="F9" s="165">
        <f t="shared" si="0"/>
        <v>3499.1000000000004</v>
      </c>
      <c r="G9" s="7"/>
    </row>
    <row r="10" spans="1:9" s="102" customFormat="1" ht="40.5" customHeight="1">
      <c r="A10" s="172">
        <v>1</v>
      </c>
      <c r="B10" s="173" t="s">
        <v>236</v>
      </c>
      <c r="C10" s="99">
        <f>D10+E10+F10</f>
        <v>25916.799999999999</v>
      </c>
      <c r="D10" s="99">
        <f>'Bieu 1'!H9</f>
        <v>16304</v>
      </c>
      <c r="E10" s="99">
        <f>'Bieu 03'!H13</f>
        <v>8012</v>
      </c>
      <c r="F10" s="99">
        <f>'Bieu 04'!H14</f>
        <v>1600.8000000000002</v>
      </c>
      <c r="G10" s="7"/>
      <c r="I10" s="169"/>
    </row>
    <row r="11" spans="1:9" s="111" customFormat="1" ht="40.5" customHeight="1">
      <c r="A11" s="172">
        <v>2</v>
      </c>
      <c r="B11" s="173" t="s">
        <v>237</v>
      </c>
      <c r="C11" s="99">
        <f>D11+E11+F11</f>
        <v>58644.3</v>
      </c>
      <c r="D11" s="99">
        <f>'Bieu 02'!H16</f>
        <v>48460</v>
      </c>
      <c r="E11" s="99">
        <f>'Bieu 03'!H16</f>
        <v>8286</v>
      </c>
      <c r="F11" s="99">
        <f>'Bieu 04'!H17</f>
        <v>1898.3000000000002</v>
      </c>
      <c r="G11" s="7"/>
    </row>
    <row r="13" spans="1:9">
      <c r="E13" s="201">
        <f>E9+F9+'Kinh phí bán trú (2)'!G9+'Kinh phí bán trú (2)'!H9</f>
        <v>94542</v>
      </c>
    </row>
    <row r="14" spans="1:9">
      <c r="D14" s="201">
        <f>78128-D9</f>
        <v>13364</v>
      </c>
    </row>
    <row r="133" spans="1:7" s="34" customFormat="1">
      <c r="A133" s="29"/>
      <c r="B133" s="29"/>
      <c r="C133" s="35"/>
      <c r="D133" s="35"/>
      <c r="E133" s="35"/>
      <c r="F133" s="29"/>
      <c r="G133" s="29"/>
    </row>
    <row r="134" spans="1:7" s="34" customFormat="1">
      <c r="A134" s="29"/>
      <c r="B134" s="29"/>
      <c r="C134" s="35"/>
      <c r="D134" s="35"/>
      <c r="E134" s="35"/>
      <c r="F134" s="29"/>
      <c r="G134" s="29"/>
    </row>
    <row r="135" spans="1:7" s="34" customFormat="1">
      <c r="A135" s="29"/>
      <c r="B135" s="29"/>
      <c r="C135" s="35"/>
      <c r="D135" s="35"/>
      <c r="E135" s="35"/>
      <c r="F135" s="29"/>
      <c r="G135" s="29"/>
    </row>
    <row r="136" spans="1:7" s="34" customFormat="1">
      <c r="A136" s="29"/>
      <c r="B136" s="29"/>
      <c r="C136" s="35"/>
      <c r="D136" s="35"/>
      <c r="E136" s="35"/>
      <c r="F136" s="29"/>
      <c r="G136" s="29"/>
    </row>
    <row r="137" spans="1:7" s="34" customFormat="1">
      <c r="A137" s="29"/>
      <c r="B137" s="29"/>
      <c r="C137" s="35"/>
      <c r="D137" s="35"/>
      <c r="E137" s="35"/>
      <c r="F137" s="29"/>
      <c r="G137" s="29"/>
    </row>
    <row r="138" spans="1:7" s="34" customFormat="1">
      <c r="A138" s="29"/>
      <c r="B138" s="29"/>
      <c r="C138" s="35"/>
      <c r="D138" s="35"/>
      <c r="E138" s="35"/>
      <c r="F138" s="29"/>
      <c r="G138" s="29"/>
    </row>
    <row r="139" spans="1:7" s="34" customFormat="1">
      <c r="A139" s="29"/>
      <c r="B139" s="29"/>
      <c r="C139" s="35"/>
      <c r="D139" s="35"/>
      <c r="E139" s="35"/>
      <c r="F139" s="29"/>
      <c r="G139" s="29"/>
    </row>
    <row r="140" spans="1:7" s="34" customFormat="1">
      <c r="A140" s="29"/>
      <c r="B140" s="29"/>
      <c r="C140" s="35"/>
      <c r="D140" s="35"/>
      <c r="E140" s="35"/>
      <c r="F140" s="29"/>
      <c r="G140" s="29"/>
    </row>
    <row r="141" spans="1:7" s="34" customFormat="1">
      <c r="A141" s="29"/>
      <c r="B141" s="29"/>
      <c r="C141" s="35"/>
      <c r="D141" s="35"/>
      <c r="E141" s="35"/>
      <c r="F141" s="29"/>
      <c r="G141" s="29"/>
    </row>
    <row r="142" spans="1:7" s="34" customFormat="1">
      <c r="A142" s="29"/>
      <c r="B142" s="29"/>
      <c r="C142" s="35"/>
      <c r="D142" s="35"/>
      <c r="E142" s="35"/>
      <c r="F142" s="29"/>
      <c r="G142" s="29"/>
    </row>
    <row r="143" spans="1:7" s="34" customFormat="1">
      <c r="A143" s="29"/>
      <c r="B143" s="29"/>
      <c r="C143" s="35"/>
      <c r="D143" s="35"/>
      <c r="E143" s="35"/>
      <c r="F143" s="29"/>
      <c r="G143" s="29"/>
    </row>
    <row r="144" spans="1:7" s="34" customFormat="1">
      <c r="A144" s="29"/>
      <c r="B144" s="29"/>
      <c r="C144" s="35"/>
      <c r="D144" s="35"/>
      <c r="E144" s="35"/>
      <c r="F144" s="29"/>
      <c r="G144" s="29"/>
    </row>
    <row r="145" spans="1:7" s="34" customFormat="1">
      <c r="A145" s="29"/>
      <c r="B145" s="29"/>
      <c r="C145" s="35"/>
      <c r="D145" s="35"/>
      <c r="E145" s="35"/>
      <c r="F145" s="29"/>
      <c r="G145" s="29"/>
    </row>
    <row r="146" spans="1:7" s="34" customFormat="1">
      <c r="A146" s="29"/>
      <c r="B146" s="29"/>
      <c r="C146" s="35"/>
      <c r="D146" s="35"/>
      <c r="E146" s="35"/>
      <c r="F146" s="29"/>
      <c r="G146" s="29"/>
    </row>
    <row r="147" spans="1:7" s="34" customFormat="1">
      <c r="A147" s="29"/>
      <c r="B147" s="29"/>
      <c r="C147" s="35"/>
      <c r="D147" s="35"/>
      <c r="E147" s="35"/>
      <c r="F147" s="29"/>
      <c r="G147" s="29"/>
    </row>
    <row r="148" spans="1:7" s="34" customFormat="1">
      <c r="A148" s="29"/>
      <c r="B148" s="29"/>
      <c r="C148" s="35"/>
      <c r="D148" s="35"/>
      <c r="E148" s="35"/>
      <c r="F148" s="29"/>
      <c r="G148" s="29"/>
    </row>
    <row r="149" spans="1:7" s="34" customFormat="1">
      <c r="A149" s="29"/>
      <c r="B149" s="29"/>
      <c r="C149" s="29"/>
      <c r="D149" s="29"/>
      <c r="E149" s="29"/>
      <c r="F149" s="29"/>
      <c r="G149" s="29"/>
    </row>
    <row r="150" spans="1:7" s="34" customFormat="1">
      <c r="A150" s="29"/>
      <c r="B150" s="29"/>
      <c r="C150" s="29"/>
      <c r="D150" s="29"/>
      <c r="E150" s="29"/>
      <c r="F150" s="29"/>
      <c r="G150" s="29"/>
    </row>
    <row r="151" spans="1:7" s="34" customFormat="1">
      <c r="A151" s="29"/>
      <c r="B151" s="29"/>
      <c r="C151" s="29"/>
      <c r="D151" s="29"/>
      <c r="E151" s="29"/>
      <c r="F151" s="29"/>
      <c r="G151" s="29"/>
    </row>
    <row r="152" spans="1:7" s="34" customFormat="1">
      <c r="A152" s="29"/>
      <c r="B152" s="29"/>
      <c r="C152" s="29"/>
      <c r="D152" s="29"/>
      <c r="E152" s="29"/>
      <c r="F152" s="29"/>
      <c r="G152" s="29"/>
    </row>
    <row r="153" spans="1:7" s="34" customFormat="1">
      <c r="A153" s="29"/>
      <c r="B153" s="29"/>
      <c r="C153" s="29"/>
      <c r="D153" s="29"/>
      <c r="E153" s="29"/>
      <c r="F153" s="29"/>
      <c r="G153" s="29"/>
    </row>
    <row r="154" spans="1:7" s="34" customFormat="1">
      <c r="A154" s="29"/>
      <c r="B154" s="29"/>
      <c r="C154" s="29"/>
      <c r="D154" s="29"/>
      <c r="E154" s="29"/>
      <c r="F154" s="29"/>
      <c r="G154" s="29"/>
    </row>
    <row r="155" spans="1:7" s="34" customFormat="1">
      <c r="A155" s="29"/>
      <c r="B155" s="29"/>
      <c r="C155" s="29"/>
      <c r="D155" s="29"/>
      <c r="E155" s="29"/>
      <c r="F155" s="29"/>
      <c r="G155" s="29"/>
    </row>
    <row r="156" spans="1:7" s="34" customFormat="1">
      <c r="A156" s="29"/>
      <c r="B156" s="29"/>
      <c r="C156" s="29"/>
      <c r="D156" s="29"/>
      <c r="E156" s="29"/>
      <c r="F156" s="29"/>
      <c r="G156" s="29"/>
    </row>
    <row r="157" spans="1:7" s="34" customFormat="1">
      <c r="A157" s="29"/>
      <c r="B157" s="29"/>
      <c r="C157" s="29"/>
      <c r="D157" s="29"/>
      <c r="E157" s="29"/>
      <c r="F157" s="29"/>
      <c r="G157" s="29"/>
    </row>
    <row r="158" spans="1:7" s="34" customFormat="1">
      <c r="A158" s="29"/>
      <c r="B158" s="29"/>
      <c r="C158" s="29"/>
      <c r="D158" s="29"/>
      <c r="E158" s="29"/>
      <c r="F158" s="29"/>
      <c r="G158" s="29"/>
    </row>
    <row r="159" spans="1:7" s="34" customFormat="1">
      <c r="A159" s="29"/>
      <c r="B159" s="29"/>
      <c r="C159" s="29"/>
      <c r="D159" s="29"/>
      <c r="E159" s="29"/>
      <c r="F159" s="29"/>
      <c r="G159" s="29"/>
    </row>
    <row r="160" spans="1:7" s="34" customFormat="1">
      <c r="A160" s="29"/>
      <c r="B160" s="29"/>
      <c r="C160" s="29"/>
      <c r="D160" s="29"/>
      <c r="E160" s="29"/>
      <c r="F160" s="29"/>
      <c r="G160" s="29"/>
    </row>
    <row r="161" spans="1:7" s="34" customFormat="1">
      <c r="A161" s="29"/>
      <c r="B161" s="29"/>
      <c r="C161" s="29"/>
      <c r="D161" s="29"/>
      <c r="E161" s="29"/>
      <c r="F161" s="29"/>
      <c r="G161" s="29"/>
    </row>
    <row r="162" spans="1:7" s="34" customFormat="1">
      <c r="A162" s="29"/>
      <c r="B162" s="29"/>
      <c r="C162" s="29"/>
      <c r="D162" s="29"/>
      <c r="E162" s="29"/>
      <c r="F162" s="29"/>
      <c r="G162" s="29"/>
    </row>
    <row r="163" spans="1:7" s="34" customFormat="1">
      <c r="A163" s="29"/>
      <c r="B163" s="29"/>
      <c r="C163" s="29"/>
      <c r="D163" s="29"/>
      <c r="E163" s="29"/>
      <c r="F163" s="29"/>
      <c r="G163" s="29"/>
    </row>
    <row r="164" spans="1:7" s="34" customFormat="1">
      <c r="A164" s="29"/>
      <c r="B164" s="29"/>
      <c r="C164" s="29"/>
      <c r="D164" s="29"/>
      <c r="E164" s="29"/>
      <c r="F164" s="29"/>
      <c r="G164" s="29"/>
    </row>
    <row r="165" spans="1:7" s="34" customFormat="1">
      <c r="A165" s="29"/>
      <c r="B165" s="29"/>
      <c r="C165" s="29"/>
      <c r="D165" s="29"/>
      <c r="E165" s="29"/>
      <c r="F165" s="29"/>
      <c r="G165" s="29"/>
    </row>
    <row r="166" spans="1:7" s="34" customFormat="1">
      <c r="A166" s="29"/>
      <c r="B166" s="29"/>
      <c r="C166" s="29"/>
      <c r="D166" s="29"/>
      <c r="E166" s="29"/>
      <c r="F166" s="29"/>
      <c r="G166" s="29"/>
    </row>
    <row r="167" spans="1:7" s="34" customFormat="1">
      <c r="A167" s="29"/>
      <c r="B167" s="29"/>
      <c r="C167" s="29"/>
      <c r="D167" s="29"/>
      <c r="E167" s="29"/>
      <c r="F167" s="29"/>
      <c r="G167" s="29"/>
    </row>
    <row r="168" spans="1:7" s="34" customFormat="1">
      <c r="A168" s="29"/>
      <c r="B168" s="29"/>
      <c r="C168" s="29"/>
      <c r="D168" s="29"/>
      <c r="E168" s="29"/>
      <c r="F168" s="29"/>
      <c r="G168" s="29"/>
    </row>
    <row r="169" spans="1:7" s="34" customFormat="1">
      <c r="A169" s="29"/>
      <c r="B169" s="29"/>
      <c r="C169" s="29"/>
      <c r="D169" s="29"/>
      <c r="E169" s="29"/>
      <c r="F169" s="29"/>
      <c r="G169" s="29"/>
    </row>
    <row r="170" spans="1:7" s="34" customFormat="1">
      <c r="A170" s="29"/>
      <c r="B170" s="29"/>
      <c r="C170" s="29"/>
      <c r="D170" s="29"/>
      <c r="E170" s="29"/>
      <c r="F170" s="29"/>
      <c r="G170" s="29"/>
    </row>
    <row r="171" spans="1:7" s="34" customFormat="1">
      <c r="A171" s="29"/>
      <c r="B171" s="29"/>
      <c r="C171" s="29"/>
      <c r="D171" s="29"/>
      <c r="E171" s="29"/>
      <c r="F171" s="29"/>
      <c r="G171" s="29"/>
    </row>
    <row r="172" spans="1:7" s="34" customFormat="1">
      <c r="A172" s="29"/>
      <c r="B172" s="29"/>
      <c r="C172" s="29"/>
      <c r="D172" s="29"/>
      <c r="E172" s="29"/>
      <c r="F172" s="29"/>
      <c r="G172" s="29"/>
    </row>
    <row r="173" spans="1:7" s="34" customFormat="1">
      <c r="A173" s="29"/>
      <c r="B173" s="29"/>
      <c r="C173" s="29"/>
      <c r="D173" s="29"/>
      <c r="E173" s="29"/>
      <c r="F173" s="29"/>
      <c r="G173" s="29"/>
    </row>
    <row r="174" spans="1:7" s="34" customFormat="1">
      <c r="A174" s="29"/>
      <c r="B174" s="29"/>
      <c r="C174" s="29"/>
      <c r="D174" s="29"/>
      <c r="E174" s="29"/>
      <c r="F174" s="29"/>
      <c r="G174" s="29"/>
    </row>
    <row r="175" spans="1:7" s="34" customFormat="1">
      <c r="A175" s="29"/>
      <c r="B175" s="29"/>
      <c r="C175" s="29"/>
      <c r="D175" s="29"/>
      <c r="E175" s="29"/>
      <c r="F175" s="29"/>
      <c r="G175" s="29"/>
    </row>
    <row r="176" spans="1:7" s="34" customFormat="1">
      <c r="A176" s="29"/>
      <c r="B176" s="29"/>
      <c r="C176" s="29"/>
      <c r="D176" s="29"/>
      <c r="E176" s="29"/>
      <c r="F176" s="29"/>
      <c r="G176" s="29"/>
    </row>
    <row r="177" spans="1:7" s="34" customFormat="1">
      <c r="A177" s="29"/>
      <c r="B177" s="29"/>
      <c r="C177" s="29"/>
      <c r="D177" s="29"/>
      <c r="E177" s="29"/>
      <c r="F177" s="29"/>
      <c r="G177" s="29"/>
    </row>
    <row r="178" spans="1:7" s="34" customFormat="1">
      <c r="A178" s="29"/>
      <c r="B178" s="29"/>
      <c r="C178" s="29"/>
      <c r="D178" s="29"/>
      <c r="E178" s="29"/>
      <c r="F178" s="29"/>
      <c r="G178" s="29"/>
    </row>
    <row r="179" spans="1:7" s="34" customFormat="1">
      <c r="A179" s="29"/>
      <c r="B179" s="29"/>
      <c r="C179" s="29"/>
      <c r="D179" s="29"/>
      <c r="E179" s="29"/>
      <c r="F179" s="29"/>
      <c r="G179" s="29"/>
    </row>
    <row r="180" spans="1:7" s="34" customFormat="1">
      <c r="A180" s="29"/>
      <c r="B180" s="29"/>
      <c r="C180" s="29"/>
      <c r="D180" s="29"/>
      <c r="E180" s="29"/>
      <c r="F180" s="29"/>
      <c r="G180" s="29"/>
    </row>
    <row r="181" spans="1:7" s="34" customFormat="1">
      <c r="A181" s="29"/>
      <c r="B181" s="29"/>
      <c r="C181" s="29"/>
      <c r="D181" s="29"/>
      <c r="E181" s="29"/>
      <c r="F181" s="29"/>
      <c r="G181" s="29"/>
    </row>
    <row r="182" spans="1:7" s="34" customFormat="1">
      <c r="A182" s="29"/>
      <c r="B182" s="29"/>
      <c r="C182" s="29"/>
      <c r="D182" s="29"/>
      <c r="E182" s="29"/>
      <c r="F182" s="29"/>
      <c r="G182" s="29"/>
    </row>
    <row r="183" spans="1:7" s="34" customFormat="1">
      <c r="A183" s="29"/>
      <c r="B183" s="29"/>
      <c r="C183" s="29"/>
      <c r="D183" s="29"/>
      <c r="E183" s="29"/>
      <c r="F183" s="29"/>
      <c r="G183" s="29"/>
    </row>
    <row r="184" spans="1:7" s="34" customFormat="1">
      <c r="A184" s="29"/>
      <c r="B184" s="29"/>
      <c r="C184" s="29"/>
      <c r="D184" s="29"/>
      <c r="E184" s="29"/>
      <c r="F184" s="29"/>
      <c r="G184" s="29"/>
    </row>
    <row r="185" spans="1:7" s="34" customFormat="1">
      <c r="A185" s="29"/>
      <c r="B185" s="29"/>
      <c r="C185" s="29"/>
      <c r="D185" s="29"/>
      <c r="E185" s="29"/>
      <c r="F185" s="29"/>
      <c r="G185" s="29"/>
    </row>
    <row r="186" spans="1:7" s="34" customFormat="1">
      <c r="A186" s="29"/>
      <c r="B186" s="29"/>
      <c r="C186" s="29"/>
      <c r="D186" s="29"/>
      <c r="E186" s="29"/>
      <c r="F186" s="29"/>
      <c r="G186" s="29"/>
    </row>
    <row r="187" spans="1:7" s="34" customFormat="1">
      <c r="A187" s="29"/>
      <c r="B187" s="29"/>
      <c r="C187" s="29"/>
      <c r="D187" s="29"/>
      <c r="E187" s="29"/>
      <c r="F187" s="29"/>
      <c r="G187" s="29"/>
    </row>
    <row r="188" spans="1:7" s="34" customFormat="1">
      <c r="A188" s="29"/>
      <c r="B188" s="29"/>
      <c r="C188" s="29"/>
      <c r="D188" s="29"/>
      <c r="E188" s="29"/>
      <c r="F188" s="29"/>
      <c r="G188" s="29"/>
    </row>
    <row r="189" spans="1:7" s="34" customFormat="1">
      <c r="A189" s="29"/>
      <c r="B189" s="29"/>
      <c r="C189" s="29"/>
      <c r="D189" s="29"/>
      <c r="E189" s="29"/>
      <c r="F189" s="29"/>
      <c r="G189" s="29"/>
    </row>
    <row r="190" spans="1:7" s="34" customFormat="1">
      <c r="A190" s="29"/>
      <c r="B190" s="29"/>
      <c r="C190" s="29"/>
      <c r="D190" s="29"/>
      <c r="E190" s="29"/>
      <c r="F190" s="29"/>
      <c r="G190" s="29"/>
    </row>
    <row r="191" spans="1:7" s="34" customFormat="1">
      <c r="A191" s="29"/>
      <c r="B191" s="29"/>
      <c r="C191" s="29"/>
      <c r="D191" s="29"/>
      <c r="E191" s="29"/>
      <c r="F191" s="29"/>
      <c r="G191" s="29"/>
    </row>
    <row r="192" spans="1:7" s="34" customFormat="1">
      <c r="A192" s="29"/>
      <c r="B192" s="29"/>
      <c r="C192" s="29"/>
      <c r="D192" s="29"/>
      <c r="E192" s="29"/>
      <c r="F192" s="29"/>
      <c r="G192" s="29"/>
    </row>
    <row r="193" spans="1:7" s="34" customFormat="1">
      <c r="A193" s="29"/>
      <c r="B193" s="29"/>
      <c r="C193" s="29"/>
      <c r="D193" s="29"/>
      <c r="E193" s="29"/>
      <c r="F193" s="29"/>
      <c r="G193" s="29"/>
    </row>
    <row r="194" spans="1:7" s="34" customFormat="1">
      <c r="A194" s="29"/>
      <c r="B194" s="29"/>
      <c r="C194" s="29"/>
      <c r="D194" s="29"/>
      <c r="E194" s="29"/>
      <c r="F194" s="29"/>
      <c r="G194" s="29"/>
    </row>
    <row r="195" spans="1:7" s="34" customFormat="1">
      <c r="A195" s="29"/>
      <c r="B195" s="29"/>
      <c r="C195" s="29"/>
      <c r="D195" s="29"/>
      <c r="E195" s="29"/>
      <c r="F195" s="29"/>
      <c r="G195" s="29"/>
    </row>
    <row r="196" spans="1:7" s="34" customFormat="1">
      <c r="A196" s="29"/>
      <c r="B196" s="29"/>
      <c r="C196" s="29"/>
      <c r="D196" s="29"/>
      <c r="E196" s="29"/>
      <c r="F196" s="29"/>
      <c r="G196" s="29"/>
    </row>
    <row r="197" spans="1:7" s="34" customFormat="1">
      <c r="A197" s="29"/>
      <c r="B197" s="29"/>
      <c r="C197" s="29"/>
      <c r="D197" s="29"/>
      <c r="E197" s="29"/>
      <c r="F197" s="29"/>
      <c r="G197" s="29"/>
    </row>
    <row r="198" spans="1:7" s="34" customFormat="1">
      <c r="A198" s="29"/>
      <c r="B198" s="29"/>
      <c r="C198" s="29"/>
      <c r="D198" s="29"/>
      <c r="E198" s="29"/>
      <c r="F198" s="29"/>
      <c r="G198" s="29"/>
    </row>
    <row r="199" spans="1:7" s="34" customFormat="1">
      <c r="A199" s="29"/>
      <c r="B199" s="29"/>
      <c r="C199" s="29"/>
      <c r="D199" s="29"/>
      <c r="E199" s="29"/>
      <c r="F199" s="29"/>
      <c r="G199" s="29"/>
    </row>
    <row r="200" spans="1:7" s="34" customFormat="1">
      <c r="A200" s="29"/>
      <c r="B200" s="29"/>
      <c r="C200" s="29"/>
      <c r="D200" s="29"/>
      <c r="E200" s="29"/>
      <c r="F200" s="29"/>
      <c r="G200" s="29"/>
    </row>
    <row r="201" spans="1:7" s="34" customFormat="1">
      <c r="A201" s="29"/>
      <c r="B201" s="29"/>
      <c r="C201" s="29"/>
      <c r="D201" s="29"/>
      <c r="E201" s="29"/>
      <c r="F201" s="29"/>
      <c r="G201" s="29"/>
    </row>
    <row r="202" spans="1:7" s="34" customFormat="1">
      <c r="A202" s="29"/>
      <c r="B202" s="29"/>
      <c r="C202" s="29"/>
      <c r="D202" s="29"/>
      <c r="E202" s="29"/>
      <c r="F202" s="29"/>
      <c r="G202" s="29"/>
    </row>
    <row r="203" spans="1:7" s="34" customFormat="1">
      <c r="A203" s="29"/>
      <c r="B203" s="29"/>
      <c r="C203" s="29"/>
      <c r="D203" s="29"/>
      <c r="E203" s="29"/>
      <c r="F203" s="29"/>
      <c r="G203" s="29"/>
    </row>
    <row r="204" spans="1:7" s="34" customFormat="1">
      <c r="A204" s="29"/>
      <c r="B204" s="29"/>
      <c r="C204" s="29"/>
      <c r="D204" s="29"/>
      <c r="E204" s="29"/>
      <c r="F204" s="29"/>
      <c r="G204" s="29"/>
    </row>
    <row r="205" spans="1:7" s="34" customFormat="1">
      <c r="A205" s="29"/>
      <c r="B205" s="29"/>
      <c r="C205" s="29"/>
      <c r="D205" s="29"/>
      <c r="E205" s="29"/>
      <c r="F205" s="29"/>
      <c r="G205" s="29"/>
    </row>
    <row r="206" spans="1:7" s="34" customFormat="1">
      <c r="A206" s="29"/>
      <c r="B206" s="29"/>
      <c r="C206" s="29"/>
      <c r="D206" s="29"/>
      <c r="E206" s="29"/>
      <c r="F206" s="29"/>
      <c r="G206" s="29"/>
    </row>
    <row r="207" spans="1:7" s="34" customFormat="1">
      <c r="A207" s="29"/>
      <c r="B207" s="29"/>
      <c r="C207" s="29"/>
      <c r="D207" s="29"/>
      <c r="E207" s="29"/>
      <c r="F207" s="29"/>
      <c r="G207" s="29"/>
    </row>
    <row r="208" spans="1:7" s="34" customFormat="1">
      <c r="A208" s="29"/>
      <c r="B208" s="29"/>
      <c r="C208" s="29"/>
      <c r="D208" s="29"/>
      <c r="E208" s="29"/>
      <c r="F208" s="29"/>
      <c r="G208" s="29"/>
    </row>
    <row r="209" spans="1:7" s="34" customFormat="1">
      <c r="A209" s="29"/>
      <c r="B209" s="29"/>
      <c r="C209" s="29"/>
      <c r="D209" s="29"/>
      <c r="E209" s="29"/>
      <c r="F209" s="29"/>
      <c r="G209" s="29"/>
    </row>
    <row r="210" spans="1:7" s="34" customFormat="1">
      <c r="A210" s="29"/>
      <c r="B210" s="29"/>
      <c r="C210" s="29"/>
      <c r="D210" s="29"/>
      <c r="E210" s="29"/>
      <c r="F210" s="29"/>
      <c r="G210" s="29"/>
    </row>
    <row r="211" spans="1:7" s="34" customFormat="1">
      <c r="A211" s="29"/>
      <c r="B211" s="29"/>
      <c r="C211" s="29"/>
      <c r="D211" s="29"/>
      <c r="E211" s="29"/>
      <c r="F211" s="29"/>
      <c r="G211" s="29"/>
    </row>
    <row r="212" spans="1:7" s="34" customFormat="1">
      <c r="A212" s="29"/>
      <c r="B212" s="29"/>
      <c r="C212" s="29"/>
      <c r="D212" s="29"/>
      <c r="E212" s="29"/>
      <c r="F212" s="29"/>
      <c r="G212" s="29"/>
    </row>
    <row r="213" spans="1:7" s="34" customFormat="1">
      <c r="A213" s="29"/>
      <c r="B213" s="29"/>
      <c r="C213" s="29"/>
      <c r="D213" s="29"/>
      <c r="E213" s="29"/>
      <c r="F213" s="29"/>
      <c r="G213" s="29"/>
    </row>
    <row r="214" spans="1:7" s="34" customFormat="1">
      <c r="A214" s="29"/>
      <c r="B214" s="29"/>
      <c r="C214" s="29"/>
      <c r="D214" s="29"/>
      <c r="E214" s="29"/>
      <c r="F214" s="29"/>
      <c r="G214" s="29"/>
    </row>
    <row r="215" spans="1:7" s="34" customFormat="1">
      <c r="A215" s="29"/>
      <c r="B215" s="29"/>
      <c r="C215" s="29"/>
      <c r="D215" s="29"/>
      <c r="E215" s="29"/>
      <c r="F215" s="29"/>
      <c r="G215" s="29"/>
    </row>
    <row r="216" spans="1:7" s="34" customFormat="1">
      <c r="A216" s="29"/>
      <c r="B216" s="29"/>
      <c r="C216" s="29"/>
      <c r="D216" s="29"/>
      <c r="E216" s="29"/>
      <c r="F216" s="29"/>
      <c r="G216" s="29"/>
    </row>
    <row r="217" spans="1:7" s="34" customFormat="1">
      <c r="A217" s="29"/>
      <c r="B217" s="29"/>
      <c r="C217" s="29"/>
      <c r="D217" s="29"/>
      <c r="E217" s="29"/>
      <c r="F217" s="29"/>
      <c r="G217" s="29"/>
    </row>
    <row r="218" spans="1:7" s="34" customFormat="1">
      <c r="A218" s="29"/>
      <c r="B218" s="29"/>
      <c r="C218" s="29"/>
      <c r="D218" s="29"/>
      <c r="E218" s="29"/>
      <c r="F218" s="29"/>
      <c r="G218" s="29"/>
    </row>
    <row r="219" spans="1:7" s="34" customFormat="1">
      <c r="A219" s="29"/>
      <c r="B219" s="29"/>
      <c r="C219" s="29"/>
      <c r="D219" s="29"/>
      <c r="E219" s="29"/>
      <c r="F219" s="29"/>
      <c r="G219" s="29"/>
    </row>
    <row r="220" spans="1:7" s="34" customFormat="1">
      <c r="A220" s="29"/>
      <c r="B220" s="29"/>
      <c r="C220" s="29"/>
      <c r="D220" s="29"/>
      <c r="E220" s="29"/>
      <c r="F220" s="29"/>
      <c r="G220" s="29"/>
    </row>
    <row r="221" spans="1:7" s="34" customFormat="1">
      <c r="A221" s="29"/>
      <c r="B221" s="29"/>
      <c r="C221" s="29"/>
      <c r="D221" s="29"/>
      <c r="E221" s="29"/>
      <c r="F221" s="29"/>
      <c r="G221" s="29"/>
    </row>
    <row r="222" spans="1:7" s="34" customFormat="1">
      <c r="A222" s="29"/>
      <c r="B222" s="29"/>
      <c r="C222" s="29"/>
      <c r="D222" s="29"/>
      <c r="E222" s="29"/>
      <c r="F222" s="29"/>
      <c r="G222" s="29"/>
    </row>
    <row r="223" spans="1:7" s="34" customFormat="1">
      <c r="A223" s="29"/>
      <c r="B223" s="29"/>
      <c r="C223" s="29"/>
      <c r="D223" s="29"/>
      <c r="E223" s="29"/>
      <c r="F223" s="29"/>
      <c r="G223" s="29"/>
    </row>
    <row r="224" spans="1:7" s="34" customFormat="1">
      <c r="A224" s="29"/>
      <c r="B224" s="29"/>
      <c r="C224" s="29"/>
      <c r="D224" s="29"/>
      <c r="E224" s="29"/>
      <c r="F224" s="29"/>
      <c r="G224" s="29"/>
    </row>
    <row r="225" spans="1:7" s="34" customFormat="1">
      <c r="A225" s="29"/>
      <c r="B225" s="29"/>
      <c r="C225" s="29"/>
      <c r="D225" s="29"/>
      <c r="E225" s="29"/>
      <c r="F225" s="29"/>
      <c r="G225" s="29"/>
    </row>
    <row r="226" spans="1:7" s="34" customFormat="1">
      <c r="A226" s="29"/>
      <c r="B226" s="29"/>
      <c r="C226" s="29"/>
      <c r="D226" s="29"/>
      <c r="E226" s="29"/>
      <c r="F226" s="29"/>
      <c r="G226" s="29"/>
    </row>
    <row r="227" spans="1:7" s="34" customFormat="1">
      <c r="A227" s="29"/>
      <c r="B227" s="29"/>
      <c r="C227" s="29"/>
      <c r="D227" s="29"/>
      <c r="E227" s="29"/>
      <c r="F227" s="29"/>
      <c r="G227" s="29"/>
    </row>
    <row r="228" spans="1:7" s="34" customFormat="1">
      <c r="A228" s="29"/>
      <c r="B228" s="29"/>
      <c r="C228" s="29"/>
      <c r="D228" s="29"/>
      <c r="E228" s="29"/>
      <c r="F228" s="29"/>
      <c r="G228" s="29"/>
    </row>
    <row r="229" spans="1:7" s="34" customFormat="1">
      <c r="A229" s="29"/>
      <c r="B229" s="29"/>
      <c r="C229" s="29"/>
      <c r="D229" s="29"/>
      <c r="E229" s="29"/>
      <c r="F229" s="29"/>
      <c r="G229" s="29"/>
    </row>
    <row r="230" spans="1:7" s="34" customFormat="1">
      <c r="A230" s="29"/>
      <c r="B230" s="29"/>
      <c r="C230" s="29"/>
      <c r="D230" s="29"/>
      <c r="E230" s="29"/>
      <c r="F230" s="29"/>
      <c r="G230" s="29"/>
    </row>
    <row r="231" spans="1:7" s="34" customFormat="1">
      <c r="A231" s="29"/>
      <c r="B231" s="29"/>
      <c r="C231" s="29"/>
      <c r="D231" s="29"/>
      <c r="E231" s="29"/>
      <c r="F231" s="29"/>
      <c r="G231" s="29"/>
    </row>
    <row r="232" spans="1:7" s="34" customFormat="1">
      <c r="A232" s="29"/>
      <c r="B232" s="29"/>
      <c r="C232" s="29"/>
      <c r="D232" s="29"/>
      <c r="E232" s="29"/>
      <c r="F232" s="29"/>
      <c r="G232" s="29"/>
    </row>
    <row r="233" spans="1:7" s="34" customFormat="1">
      <c r="A233" s="29"/>
      <c r="B233" s="29"/>
      <c r="C233" s="29"/>
      <c r="D233" s="29"/>
      <c r="E233" s="29"/>
      <c r="F233" s="29"/>
      <c r="G233" s="29"/>
    </row>
    <row r="234" spans="1:7" s="34" customFormat="1">
      <c r="A234" s="29"/>
      <c r="B234" s="29"/>
      <c r="C234" s="29"/>
      <c r="D234" s="29"/>
      <c r="E234" s="29"/>
      <c r="F234" s="29"/>
      <c r="G234" s="29"/>
    </row>
    <row r="235" spans="1:7" s="34" customFormat="1">
      <c r="A235" s="29"/>
      <c r="B235" s="29"/>
      <c r="C235" s="29"/>
      <c r="D235" s="29"/>
      <c r="E235" s="29"/>
      <c r="F235" s="29"/>
      <c r="G235" s="29"/>
    </row>
    <row r="236" spans="1:7" s="34" customFormat="1">
      <c r="A236" s="29"/>
      <c r="B236" s="29"/>
      <c r="C236" s="29"/>
      <c r="D236" s="29"/>
      <c r="E236" s="29"/>
      <c r="F236" s="29"/>
      <c r="G236" s="29"/>
    </row>
    <row r="237" spans="1:7" s="34" customFormat="1">
      <c r="A237" s="29"/>
      <c r="B237" s="29"/>
      <c r="C237" s="29"/>
      <c r="D237" s="29"/>
      <c r="E237" s="29"/>
      <c r="F237" s="29"/>
      <c r="G237" s="29"/>
    </row>
    <row r="238" spans="1:7" s="34" customFormat="1">
      <c r="A238" s="29"/>
      <c r="B238" s="29"/>
      <c r="C238" s="29"/>
      <c r="D238" s="29"/>
      <c r="E238" s="29"/>
      <c r="F238" s="29"/>
      <c r="G238" s="29"/>
    </row>
    <row r="239" spans="1:7" s="34" customFormat="1">
      <c r="A239" s="29"/>
      <c r="B239" s="29"/>
      <c r="C239" s="29"/>
      <c r="D239" s="29"/>
      <c r="E239" s="29"/>
      <c r="F239" s="29"/>
      <c r="G239" s="29"/>
    </row>
    <row r="240" spans="1:7" s="34" customFormat="1">
      <c r="A240" s="29"/>
      <c r="B240" s="29"/>
      <c r="C240" s="29"/>
      <c r="D240" s="29"/>
      <c r="E240" s="29"/>
      <c r="F240" s="29"/>
      <c r="G240" s="29"/>
    </row>
    <row r="241" spans="1:7" s="34" customFormat="1">
      <c r="A241" s="29"/>
      <c r="B241" s="29"/>
      <c r="C241" s="29"/>
      <c r="D241" s="29"/>
      <c r="E241" s="29"/>
      <c r="F241" s="29"/>
      <c r="G241" s="29"/>
    </row>
    <row r="242" spans="1:7" s="34" customFormat="1">
      <c r="A242" s="29"/>
      <c r="B242" s="29"/>
      <c r="C242" s="29"/>
      <c r="D242" s="29"/>
      <c r="E242" s="29"/>
      <c r="F242" s="29"/>
      <c r="G242" s="29"/>
    </row>
    <row r="243" spans="1:7" s="34" customFormat="1">
      <c r="A243" s="29"/>
      <c r="B243" s="29"/>
      <c r="C243" s="29"/>
      <c r="D243" s="29"/>
      <c r="E243" s="29"/>
      <c r="F243" s="29"/>
      <c r="G243" s="29"/>
    </row>
    <row r="244" spans="1:7" s="34" customFormat="1">
      <c r="A244" s="29"/>
      <c r="B244" s="29"/>
      <c r="C244" s="29"/>
      <c r="D244" s="29"/>
      <c r="E244" s="29"/>
      <c r="F244" s="29"/>
      <c r="G244" s="29"/>
    </row>
    <row r="245" spans="1:7" s="34" customFormat="1">
      <c r="A245" s="29"/>
      <c r="B245" s="29"/>
      <c r="C245" s="29"/>
      <c r="D245" s="29"/>
      <c r="E245" s="29"/>
      <c r="F245" s="29"/>
      <c r="G245" s="29"/>
    </row>
    <row r="246" spans="1:7" s="34" customFormat="1">
      <c r="A246" s="29"/>
      <c r="B246" s="29"/>
      <c r="C246" s="29"/>
      <c r="D246" s="29"/>
      <c r="E246" s="29"/>
      <c r="F246" s="29"/>
      <c r="G246" s="29"/>
    </row>
    <row r="247" spans="1:7" s="34" customFormat="1">
      <c r="A247" s="29"/>
      <c r="B247" s="29"/>
      <c r="C247" s="29"/>
      <c r="D247" s="29"/>
      <c r="E247" s="29"/>
      <c r="F247" s="29"/>
      <c r="G247" s="29"/>
    </row>
    <row r="248" spans="1:7" s="34" customFormat="1">
      <c r="A248" s="29"/>
      <c r="B248" s="29"/>
      <c r="C248" s="29"/>
      <c r="D248" s="29"/>
      <c r="E248" s="29"/>
      <c r="F248" s="29"/>
      <c r="G248" s="29"/>
    </row>
    <row r="249" spans="1:7" s="34" customFormat="1">
      <c r="A249" s="29"/>
      <c r="B249" s="29"/>
      <c r="C249" s="29"/>
      <c r="D249" s="29"/>
      <c r="E249" s="29"/>
      <c r="F249" s="29"/>
      <c r="G249" s="29"/>
    </row>
    <row r="250" spans="1:7" s="34" customFormat="1">
      <c r="A250" s="29"/>
      <c r="B250" s="29"/>
      <c r="C250" s="29"/>
      <c r="D250" s="29"/>
      <c r="E250" s="29"/>
      <c r="F250" s="29"/>
      <c r="G250" s="29"/>
    </row>
    <row r="251" spans="1:7" s="34" customFormat="1">
      <c r="A251" s="29"/>
      <c r="B251" s="29"/>
      <c r="C251" s="29"/>
      <c r="D251" s="29"/>
      <c r="E251" s="29"/>
      <c r="F251" s="29"/>
      <c r="G251" s="29"/>
    </row>
    <row r="252" spans="1:7" s="34" customFormat="1">
      <c r="A252" s="29"/>
      <c r="B252" s="29"/>
      <c r="C252" s="29"/>
      <c r="D252" s="29"/>
      <c r="E252" s="29"/>
      <c r="F252" s="29"/>
      <c r="G252" s="29"/>
    </row>
    <row r="253" spans="1:7" s="34" customFormat="1">
      <c r="A253" s="29"/>
      <c r="B253" s="29"/>
      <c r="C253" s="29"/>
      <c r="D253" s="29"/>
      <c r="E253" s="29"/>
      <c r="F253" s="29"/>
      <c r="G253" s="29"/>
    </row>
    <row r="254" spans="1:7" s="34" customFormat="1">
      <c r="A254" s="29"/>
      <c r="B254" s="29"/>
      <c r="C254" s="29"/>
      <c r="D254" s="29"/>
      <c r="E254" s="29"/>
      <c r="F254" s="29"/>
      <c r="G254" s="29"/>
    </row>
    <row r="255" spans="1:7" s="34" customFormat="1">
      <c r="A255" s="29"/>
      <c r="B255" s="29"/>
      <c r="C255" s="29"/>
      <c r="D255" s="29"/>
      <c r="E255" s="29"/>
      <c r="F255" s="29"/>
      <c r="G255" s="29"/>
    </row>
    <row r="256" spans="1:7" s="34" customFormat="1">
      <c r="A256" s="29"/>
      <c r="B256" s="29"/>
      <c r="C256" s="29"/>
      <c r="D256" s="29"/>
      <c r="E256" s="29"/>
      <c r="F256" s="29"/>
      <c r="G256" s="29"/>
    </row>
    <row r="257" spans="1:7" s="34" customFormat="1">
      <c r="A257" s="29"/>
      <c r="B257" s="29"/>
      <c r="C257" s="29"/>
      <c r="D257" s="29"/>
      <c r="E257" s="29"/>
      <c r="F257" s="29"/>
      <c r="G257" s="29"/>
    </row>
    <row r="258" spans="1:7" s="34" customFormat="1">
      <c r="A258" s="29"/>
      <c r="B258" s="29"/>
      <c r="C258" s="29"/>
      <c r="D258" s="29"/>
      <c r="E258" s="29"/>
      <c r="F258" s="29"/>
      <c r="G258" s="29"/>
    </row>
    <row r="259" spans="1:7" s="34" customFormat="1">
      <c r="A259" s="29"/>
      <c r="B259" s="29"/>
      <c r="C259" s="29"/>
      <c r="D259" s="29"/>
      <c r="E259" s="29"/>
      <c r="F259" s="29"/>
      <c r="G259" s="29"/>
    </row>
    <row r="260" spans="1:7" s="34" customFormat="1">
      <c r="A260" s="29"/>
      <c r="B260" s="29"/>
      <c r="C260" s="29"/>
      <c r="D260" s="29"/>
      <c r="E260" s="29"/>
      <c r="F260" s="29"/>
      <c r="G260" s="29"/>
    </row>
    <row r="261" spans="1:7" s="34" customFormat="1">
      <c r="A261" s="29"/>
      <c r="B261" s="29"/>
      <c r="C261" s="29"/>
      <c r="D261" s="29"/>
      <c r="E261" s="29"/>
      <c r="F261" s="29"/>
      <c r="G261" s="29"/>
    </row>
    <row r="262" spans="1:7" s="34" customFormat="1">
      <c r="A262" s="29"/>
      <c r="B262" s="29"/>
      <c r="C262" s="29"/>
      <c r="D262" s="29"/>
      <c r="E262" s="29"/>
      <c r="F262" s="29"/>
      <c r="G262" s="29"/>
    </row>
    <row r="263" spans="1:7" s="34" customFormat="1">
      <c r="A263" s="29"/>
      <c r="B263" s="29"/>
      <c r="C263" s="29"/>
      <c r="D263" s="29"/>
      <c r="E263" s="29"/>
      <c r="F263" s="29"/>
      <c r="G263" s="29"/>
    </row>
    <row r="264" spans="1:7" s="34" customFormat="1">
      <c r="A264" s="29"/>
      <c r="B264" s="29"/>
      <c r="C264" s="29"/>
      <c r="D264" s="29"/>
      <c r="E264" s="29"/>
      <c r="F264" s="29"/>
      <c r="G264" s="29"/>
    </row>
    <row r="265" spans="1:7" s="34" customFormat="1">
      <c r="A265" s="29"/>
      <c r="B265" s="29"/>
      <c r="C265" s="29"/>
      <c r="D265" s="29"/>
      <c r="E265" s="29"/>
      <c r="F265" s="29"/>
      <c r="G265" s="29"/>
    </row>
    <row r="266" spans="1:7" s="34" customFormat="1">
      <c r="A266" s="29"/>
      <c r="B266" s="29"/>
      <c r="C266" s="29"/>
      <c r="D266" s="29"/>
      <c r="E266" s="29"/>
      <c r="F266" s="29"/>
      <c r="G266" s="29"/>
    </row>
    <row r="267" spans="1:7" s="34" customFormat="1">
      <c r="A267" s="29"/>
      <c r="B267" s="29"/>
      <c r="C267" s="29"/>
      <c r="D267" s="29"/>
      <c r="E267" s="29"/>
      <c r="F267" s="29"/>
      <c r="G267" s="29"/>
    </row>
    <row r="268" spans="1:7" s="34" customFormat="1">
      <c r="A268" s="29"/>
      <c r="B268" s="29"/>
      <c r="C268" s="29"/>
      <c r="D268" s="29"/>
      <c r="E268" s="29"/>
      <c r="F268" s="29"/>
      <c r="G268" s="29"/>
    </row>
    <row r="269" spans="1:7" s="34" customFormat="1">
      <c r="A269" s="29"/>
      <c r="B269" s="29"/>
      <c r="C269" s="29"/>
      <c r="D269" s="29"/>
      <c r="E269" s="29"/>
      <c r="F269" s="29"/>
      <c r="G269" s="29"/>
    </row>
    <row r="270" spans="1:7" s="34" customFormat="1">
      <c r="A270" s="29"/>
      <c r="B270" s="29"/>
      <c r="C270" s="29"/>
      <c r="D270" s="29"/>
      <c r="E270" s="29"/>
      <c r="F270" s="29"/>
      <c r="G270" s="29"/>
    </row>
    <row r="271" spans="1:7" s="34" customFormat="1">
      <c r="A271" s="29"/>
      <c r="B271" s="29"/>
      <c r="C271" s="29"/>
      <c r="D271" s="29"/>
      <c r="E271" s="29"/>
      <c r="F271" s="29"/>
      <c r="G271" s="29"/>
    </row>
    <row r="272" spans="1:7" s="34" customFormat="1">
      <c r="A272" s="29"/>
      <c r="B272" s="29"/>
      <c r="C272" s="29"/>
      <c r="D272" s="29"/>
      <c r="E272" s="29"/>
      <c r="F272" s="29"/>
      <c r="G272" s="29"/>
    </row>
    <row r="273" spans="1:7" s="34" customFormat="1">
      <c r="A273" s="29"/>
      <c r="B273" s="29"/>
      <c r="C273" s="29"/>
      <c r="D273" s="29"/>
      <c r="E273" s="29"/>
      <c r="F273" s="29"/>
      <c r="G273" s="29"/>
    </row>
    <row r="274" spans="1:7" s="34" customFormat="1">
      <c r="A274" s="29"/>
      <c r="B274" s="29"/>
      <c r="C274" s="29"/>
      <c r="D274" s="29"/>
      <c r="E274" s="29"/>
      <c r="F274" s="29"/>
      <c r="G274" s="29"/>
    </row>
    <row r="275" spans="1:7" s="34" customFormat="1">
      <c r="A275" s="29"/>
      <c r="B275" s="29"/>
      <c r="C275" s="29"/>
      <c r="D275" s="29"/>
      <c r="E275" s="29"/>
      <c r="F275" s="29"/>
      <c r="G275" s="29"/>
    </row>
    <row r="276" spans="1:7" s="34" customFormat="1">
      <c r="A276" s="29"/>
      <c r="B276" s="29"/>
      <c r="C276" s="29"/>
      <c r="D276" s="29"/>
      <c r="E276" s="29"/>
      <c r="F276" s="29"/>
      <c r="G276" s="29"/>
    </row>
    <row r="277" spans="1:7" s="34" customFormat="1">
      <c r="A277" s="29"/>
      <c r="B277" s="29"/>
      <c r="C277" s="29"/>
      <c r="D277" s="29"/>
      <c r="E277" s="29"/>
      <c r="F277" s="29"/>
      <c r="G277" s="29"/>
    </row>
    <row r="278" spans="1:7" s="34" customFormat="1">
      <c r="A278" s="29"/>
      <c r="B278" s="29"/>
      <c r="C278" s="29"/>
      <c r="D278" s="29"/>
      <c r="E278" s="29"/>
      <c r="F278" s="29"/>
      <c r="G278" s="29"/>
    </row>
    <row r="279" spans="1:7" s="34" customFormat="1">
      <c r="A279" s="29"/>
      <c r="B279" s="29"/>
      <c r="C279" s="29"/>
      <c r="D279" s="29"/>
      <c r="E279" s="29"/>
      <c r="F279" s="29"/>
      <c r="G279" s="29"/>
    </row>
    <row r="280" spans="1:7" s="34" customFormat="1">
      <c r="A280" s="29"/>
      <c r="B280" s="29"/>
      <c r="C280" s="29"/>
      <c r="D280" s="29"/>
      <c r="E280" s="29"/>
      <c r="F280" s="29"/>
      <c r="G280" s="29"/>
    </row>
    <row r="281" spans="1:7" s="34" customFormat="1">
      <c r="A281" s="29"/>
      <c r="B281" s="29"/>
      <c r="C281" s="29"/>
      <c r="D281" s="29"/>
      <c r="E281" s="29"/>
      <c r="F281" s="29"/>
      <c r="G281" s="29"/>
    </row>
    <row r="282" spans="1:7" s="34" customFormat="1">
      <c r="A282" s="29"/>
      <c r="B282" s="29"/>
      <c r="C282" s="29"/>
      <c r="D282" s="29"/>
      <c r="E282" s="29"/>
      <c r="F282" s="29"/>
      <c r="G282" s="29"/>
    </row>
    <row r="283" spans="1:7" s="34" customFormat="1">
      <c r="A283" s="29"/>
      <c r="B283" s="29"/>
      <c r="C283" s="29"/>
      <c r="D283" s="29"/>
      <c r="E283" s="29"/>
      <c r="F283" s="29"/>
      <c r="G283" s="29"/>
    </row>
    <row r="284" spans="1:7" s="34" customFormat="1">
      <c r="A284" s="29"/>
      <c r="B284" s="29"/>
      <c r="C284" s="29"/>
      <c r="D284" s="29"/>
      <c r="E284" s="29"/>
      <c r="F284" s="29"/>
      <c r="G284" s="29"/>
    </row>
    <row r="285" spans="1:7" s="34" customFormat="1">
      <c r="A285" s="29"/>
      <c r="B285" s="29"/>
      <c r="C285" s="29"/>
      <c r="D285" s="29"/>
      <c r="E285" s="29"/>
      <c r="F285" s="29"/>
      <c r="G285" s="29"/>
    </row>
    <row r="286" spans="1:7" s="34" customFormat="1">
      <c r="A286" s="29"/>
      <c r="B286" s="29"/>
      <c r="C286" s="29"/>
      <c r="D286" s="29"/>
      <c r="E286" s="29"/>
      <c r="F286" s="29"/>
      <c r="G286" s="29"/>
    </row>
    <row r="287" spans="1:7" s="34" customFormat="1">
      <c r="A287" s="29"/>
      <c r="B287" s="29"/>
      <c r="C287" s="29"/>
      <c r="D287" s="29"/>
      <c r="E287" s="29"/>
      <c r="F287" s="29"/>
      <c r="G287" s="29"/>
    </row>
    <row r="288" spans="1:7" s="34" customFormat="1">
      <c r="A288" s="29"/>
      <c r="B288" s="29"/>
      <c r="C288" s="29"/>
      <c r="D288" s="29"/>
      <c r="E288" s="29"/>
      <c r="F288" s="29"/>
      <c r="G288" s="29"/>
    </row>
    <row r="289" spans="1:7" s="34" customFormat="1">
      <c r="A289" s="29"/>
      <c r="B289" s="29"/>
      <c r="C289" s="29"/>
      <c r="D289" s="29"/>
      <c r="E289" s="29"/>
      <c r="F289" s="29"/>
      <c r="G289" s="29"/>
    </row>
    <row r="290" spans="1:7" s="34" customFormat="1">
      <c r="A290" s="29"/>
      <c r="B290" s="29"/>
      <c r="C290" s="29"/>
      <c r="D290" s="29"/>
      <c r="E290" s="29"/>
      <c r="F290" s="29"/>
      <c r="G290" s="29"/>
    </row>
    <row r="291" spans="1:7" s="34" customFormat="1">
      <c r="A291" s="29"/>
      <c r="B291" s="29"/>
      <c r="C291" s="29"/>
      <c r="D291" s="29"/>
      <c r="E291" s="29"/>
      <c r="F291" s="29"/>
      <c r="G291" s="29"/>
    </row>
    <row r="292" spans="1:7" s="34" customFormat="1">
      <c r="A292" s="29"/>
      <c r="B292" s="29"/>
      <c r="C292" s="29"/>
      <c r="D292" s="29"/>
      <c r="E292" s="29"/>
      <c r="F292" s="29"/>
      <c r="G292" s="29"/>
    </row>
    <row r="293" spans="1:7" s="34" customFormat="1">
      <c r="A293" s="29"/>
      <c r="B293" s="29"/>
      <c r="C293" s="29"/>
      <c r="D293" s="29"/>
      <c r="E293" s="29"/>
      <c r="F293" s="29"/>
      <c r="G293" s="29"/>
    </row>
    <row r="294" spans="1:7" s="34" customFormat="1">
      <c r="A294" s="29"/>
      <c r="B294" s="29"/>
      <c r="C294" s="29"/>
      <c r="D294" s="29"/>
      <c r="E294" s="29"/>
      <c r="F294" s="29"/>
      <c r="G294" s="29"/>
    </row>
    <row r="295" spans="1:7" s="34" customFormat="1">
      <c r="A295" s="29"/>
      <c r="B295" s="29"/>
      <c r="C295" s="29"/>
      <c r="D295" s="29"/>
      <c r="E295" s="29"/>
      <c r="F295" s="29"/>
      <c r="G295" s="29"/>
    </row>
    <row r="296" spans="1:7" s="34" customFormat="1">
      <c r="A296" s="29"/>
      <c r="B296" s="29"/>
      <c r="C296" s="29"/>
      <c r="D296" s="29"/>
      <c r="E296" s="29"/>
      <c r="F296" s="29"/>
      <c r="G296" s="29"/>
    </row>
    <row r="297" spans="1:7" s="34" customFormat="1">
      <c r="A297" s="29"/>
      <c r="B297" s="29"/>
      <c r="C297" s="29"/>
      <c r="D297" s="29"/>
      <c r="E297" s="29"/>
      <c r="F297" s="29"/>
      <c r="G297" s="29"/>
    </row>
    <row r="298" spans="1:7" s="34" customFormat="1">
      <c r="A298" s="29"/>
      <c r="B298" s="29"/>
      <c r="C298" s="29"/>
      <c r="D298" s="29"/>
      <c r="E298" s="29"/>
      <c r="F298" s="29"/>
      <c r="G298" s="29"/>
    </row>
    <row r="299" spans="1:7" s="34" customFormat="1">
      <c r="A299" s="29"/>
      <c r="B299" s="29"/>
      <c r="C299" s="29"/>
      <c r="D299" s="29"/>
      <c r="E299" s="29"/>
      <c r="F299" s="29"/>
      <c r="G299" s="29"/>
    </row>
    <row r="300" spans="1:7" s="34" customFormat="1">
      <c r="A300" s="29"/>
      <c r="B300" s="29"/>
      <c r="C300" s="29"/>
      <c r="D300" s="29"/>
      <c r="E300" s="29"/>
      <c r="F300" s="29"/>
      <c r="G300" s="29"/>
    </row>
    <row r="301" spans="1:7" s="34" customFormat="1">
      <c r="A301" s="29"/>
      <c r="B301" s="29"/>
      <c r="C301" s="29"/>
      <c r="D301" s="29"/>
      <c r="E301" s="29"/>
      <c r="F301" s="29"/>
      <c r="G301" s="29"/>
    </row>
    <row r="302" spans="1:7" s="34" customFormat="1">
      <c r="A302" s="29"/>
      <c r="B302" s="29"/>
      <c r="C302" s="29"/>
      <c r="D302" s="29"/>
      <c r="E302" s="29"/>
      <c r="F302" s="29"/>
      <c r="G302" s="29"/>
    </row>
    <row r="303" spans="1:7" s="34" customFormat="1">
      <c r="A303" s="29"/>
      <c r="B303" s="29"/>
      <c r="C303" s="29"/>
      <c r="D303" s="29"/>
      <c r="E303" s="29"/>
      <c r="F303" s="29"/>
      <c r="G303" s="29"/>
    </row>
    <row r="304" spans="1:7" s="34" customFormat="1">
      <c r="A304" s="29"/>
      <c r="B304" s="29"/>
      <c r="C304" s="29"/>
      <c r="D304" s="29"/>
      <c r="E304" s="29"/>
      <c r="F304" s="29"/>
      <c r="G304" s="29"/>
    </row>
    <row r="305" spans="1:7" s="34" customFormat="1">
      <c r="A305" s="29"/>
      <c r="B305" s="29"/>
      <c r="C305" s="29"/>
      <c r="D305" s="29"/>
      <c r="E305" s="29"/>
      <c r="F305" s="29"/>
      <c r="G305" s="29"/>
    </row>
    <row r="306" spans="1:7" s="34" customFormat="1">
      <c r="A306" s="29"/>
      <c r="B306" s="29"/>
      <c r="C306" s="29"/>
      <c r="D306" s="29"/>
      <c r="E306" s="29"/>
      <c r="F306" s="29"/>
      <c r="G306" s="29"/>
    </row>
    <row r="307" spans="1:7" s="34" customFormat="1">
      <c r="A307" s="29"/>
      <c r="B307" s="29"/>
      <c r="C307" s="29"/>
      <c r="D307" s="29"/>
      <c r="E307" s="29"/>
      <c r="F307" s="29"/>
      <c r="G307" s="29"/>
    </row>
    <row r="308" spans="1:7" s="34" customFormat="1">
      <c r="A308" s="29"/>
      <c r="B308" s="29"/>
      <c r="C308" s="29"/>
      <c r="D308" s="29"/>
      <c r="E308" s="29"/>
      <c r="F308" s="29"/>
      <c r="G308" s="29"/>
    </row>
    <row r="309" spans="1:7" s="34" customFormat="1">
      <c r="A309" s="29"/>
      <c r="B309" s="29"/>
      <c r="C309" s="29"/>
      <c r="D309" s="29"/>
      <c r="E309" s="29"/>
      <c r="F309" s="29"/>
      <c r="G309" s="29"/>
    </row>
    <row r="310" spans="1:7" s="34" customFormat="1">
      <c r="A310" s="29"/>
      <c r="B310" s="29"/>
      <c r="C310" s="29"/>
      <c r="D310" s="29"/>
      <c r="E310" s="29"/>
      <c r="F310" s="29"/>
      <c r="G310" s="29"/>
    </row>
    <row r="311" spans="1:7" s="34" customFormat="1">
      <c r="A311" s="29"/>
      <c r="B311" s="29"/>
      <c r="C311" s="29"/>
      <c r="D311" s="29"/>
      <c r="E311" s="29"/>
      <c r="F311" s="29"/>
      <c r="G311" s="29"/>
    </row>
    <row r="312" spans="1:7" s="34" customFormat="1">
      <c r="A312" s="29"/>
      <c r="B312" s="29"/>
      <c r="C312" s="29"/>
      <c r="D312" s="29"/>
      <c r="E312" s="29"/>
      <c r="F312" s="29"/>
      <c r="G312" s="29"/>
    </row>
    <row r="313" spans="1:7" s="34" customFormat="1">
      <c r="A313" s="29"/>
      <c r="B313" s="29"/>
      <c r="C313" s="29"/>
      <c r="D313" s="29"/>
      <c r="E313" s="29"/>
      <c r="F313" s="29"/>
      <c r="G313" s="29"/>
    </row>
    <row r="314" spans="1:7" s="34" customFormat="1">
      <c r="A314" s="29"/>
      <c r="B314" s="29"/>
      <c r="C314" s="29"/>
      <c r="D314" s="29"/>
      <c r="E314" s="29"/>
      <c r="F314" s="29"/>
      <c r="G314" s="29"/>
    </row>
    <row r="315" spans="1:7" s="34" customFormat="1">
      <c r="A315" s="29"/>
      <c r="B315" s="29"/>
      <c r="C315" s="29"/>
      <c r="D315" s="29"/>
      <c r="E315" s="29"/>
      <c r="F315" s="29"/>
      <c r="G315" s="29"/>
    </row>
    <row r="316" spans="1:7" s="34" customFormat="1">
      <c r="A316" s="29"/>
      <c r="B316" s="29"/>
      <c r="C316" s="29"/>
      <c r="D316" s="29"/>
      <c r="E316" s="29"/>
      <c r="F316" s="29"/>
      <c r="G316" s="29"/>
    </row>
    <row r="317" spans="1:7" s="34" customFormat="1">
      <c r="A317" s="29"/>
      <c r="B317" s="29"/>
      <c r="C317" s="29"/>
      <c r="D317" s="29"/>
      <c r="E317" s="29"/>
      <c r="F317" s="29"/>
      <c r="G317" s="29"/>
    </row>
    <row r="318" spans="1:7" s="34" customFormat="1">
      <c r="A318" s="29"/>
      <c r="B318" s="29"/>
      <c r="C318" s="29"/>
      <c r="D318" s="29"/>
      <c r="E318" s="29"/>
      <c r="F318" s="29"/>
      <c r="G318" s="29"/>
    </row>
    <row r="319" spans="1:7" s="34" customFormat="1">
      <c r="A319" s="29"/>
      <c r="B319" s="29"/>
      <c r="C319" s="29"/>
      <c r="D319" s="29"/>
      <c r="E319" s="29"/>
      <c r="F319" s="29"/>
      <c r="G319" s="29"/>
    </row>
    <row r="320" spans="1:7" s="34" customFormat="1">
      <c r="A320" s="29"/>
      <c r="B320" s="29"/>
      <c r="C320" s="29"/>
      <c r="D320" s="29"/>
      <c r="E320" s="29"/>
      <c r="F320" s="29"/>
      <c r="G320" s="29"/>
    </row>
    <row r="321" spans="1:7" s="34" customFormat="1">
      <c r="A321" s="29"/>
      <c r="B321" s="29"/>
      <c r="C321" s="29"/>
      <c r="D321" s="29"/>
      <c r="E321" s="29"/>
      <c r="F321" s="29"/>
      <c r="G321" s="29"/>
    </row>
    <row r="322" spans="1:7" s="34" customFormat="1">
      <c r="A322" s="29"/>
      <c r="B322" s="29"/>
      <c r="C322" s="29"/>
      <c r="D322" s="29"/>
      <c r="E322" s="29"/>
      <c r="F322" s="29"/>
      <c r="G322" s="29"/>
    </row>
    <row r="323" spans="1:7" s="34" customFormat="1">
      <c r="A323" s="29"/>
      <c r="B323" s="29"/>
      <c r="C323" s="29"/>
      <c r="D323" s="29"/>
      <c r="E323" s="29"/>
      <c r="F323" s="29"/>
      <c r="G323" s="29"/>
    </row>
    <row r="324" spans="1:7" s="34" customFormat="1">
      <c r="A324" s="29"/>
      <c r="B324" s="29"/>
      <c r="C324" s="29"/>
      <c r="D324" s="29"/>
      <c r="E324" s="29"/>
      <c r="F324" s="29"/>
      <c r="G324" s="29"/>
    </row>
    <row r="325" spans="1:7" s="34" customFormat="1">
      <c r="A325" s="29"/>
      <c r="B325" s="29"/>
      <c r="C325" s="29"/>
      <c r="D325" s="29"/>
      <c r="E325" s="29"/>
      <c r="F325" s="29"/>
      <c r="G325" s="29"/>
    </row>
    <row r="326" spans="1:7" s="34" customFormat="1">
      <c r="A326" s="29"/>
      <c r="B326" s="29"/>
      <c r="C326" s="29"/>
      <c r="D326" s="29"/>
      <c r="E326" s="29"/>
      <c r="F326" s="29"/>
      <c r="G326" s="29"/>
    </row>
    <row r="327" spans="1:7" s="34" customFormat="1">
      <c r="A327" s="29"/>
      <c r="B327" s="29"/>
      <c r="C327" s="29"/>
      <c r="D327" s="29"/>
      <c r="E327" s="29"/>
      <c r="F327" s="29"/>
      <c r="G327" s="29"/>
    </row>
    <row r="328" spans="1:7" s="34" customFormat="1">
      <c r="A328" s="29"/>
      <c r="B328" s="29"/>
      <c r="C328" s="29"/>
      <c r="D328" s="29"/>
      <c r="E328" s="29"/>
      <c r="F328" s="29"/>
      <c r="G328" s="29"/>
    </row>
    <row r="329" spans="1:7" s="34" customFormat="1">
      <c r="A329" s="29"/>
      <c r="B329" s="29"/>
      <c r="C329" s="29"/>
      <c r="D329" s="29"/>
      <c r="E329" s="29"/>
      <c r="F329" s="29"/>
      <c r="G329" s="29"/>
    </row>
    <row r="330" spans="1:7" s="34" customFormat="1">
      <c r="A330" s="29"/>
      <c r="B330" s="29"/>
      <c r="C330" s="29"/>
      <c r="D330" s="29"/>
      <c r="E330" s="29"/>
      <c r="F330" s="29"/>
      <c r="G330" s="29"/>
    </row>
    <row r="331" spans="1:7" s="34" customFormat="1">
      <c r="A331" s="29"/>
      <c r="B331" s="29"/>
      <c r="C331" s="29"/>
      <c r="D331" s="29"/>
      <c r="E331" s="29"/>
      <c r="F331" s="29"/>
      <c r="G331" s="29"/>
    </row>
    <row r="332" spans="1:7" s="34" customFormat="1">
      <c r="A332" s="29"/>
      <c r="B332" s="29"/>
      <c r="C332" s="29"/>
      <c r="D332" s="29"/>
      <c r="E332" s="29"/>
      <c r="F332" s="29"/>
      <c r="G332" s="29"/>
    </row>
    <row r="333" spans="1:7" s="34" customFormat="1">
      <c r="A333" s="29"/>
      <c r="B333" s="29"/>
      <c r="C333" s="29"/>
      <c r="D333" s="29"/>
      <c r="E333" s="29"/>
      <c r="F333" s="29"/>
      <c r="G333" s="29"/>
    </row>
    <row r="334" spans="1:7" s="34" customFormat="1">
      <c r="A334" s="29"/>
      <c r="B334" s="29"/>
      <c r="C334" s="29"/>
      <c r="D334" s="29"/>
      <c r="E334" s="29"/>
      <c r="F334" s="29"/>
      <c r="G334" s="29"/>
    </row>
    <row r="335" spans="1:7" s="34" customFormat="1">
      <c r="A335" s="29"/>
      <c r="B335" s="29"/>
      <c r="C335" s="29"/>
      <c r="D335" s="29"/>
      <c r="E335" s="29"/>
      <c r="F335" s="29"/>
      <c r="G335" s="29"/>
    </row>
    <row r="336" spans="1:7" s="34" customFormat="1">
      <c r="A336" s="29"/>
      <c r="B336" s="29"/>
      <c r="C336" s="29"/>
      <c r="D336" s="29"/>
      <c r="E336" s="29"/>
      <c r="F336" s="29"/>
      <c r="G336" s="29"/>
    </row>
    <row r="337" spans="1:7" s="34" customFormat="1">
      <c r="A337" s="29"/>
      <c r="B337" s="29"/>
      <c r="C337" s="29"/>
      <c r="D337" s="29"/>
      <c r="E337" s="29"/>
      <c r="F337" s="29"/>
      <c r="G337" s="29"/>
    </row>
    <row r="338" spans="1:7" s="34" customFormat="1">
      <c r="A338" s="29"/>
      <c r="B338" s="29"/>
      <c r="C338" s="29"/>
      <c r="D338" s="29"/>
      <c r="E338" s="29"/>
      <c r="F338" s="29"/>
      <c r="G338" s="29"/>
    </row>
    <row r="339" spans="1:7" s="34" customFormat="1">
      <c r="A339" s="29"/>
      <c r="B339" s="29"/>
      <c r="C339" s="29"/>
      <c r="D339" s="29"/>
      <c r="E339" s="29"/>
      <c r="F339" s="29"/>
      <c r="G339" s="29"/>
    </row>
    <row r="340" spans="1:7" s="34" customFormat="1">
      <c r="A340" s="29"/>
      <c r="B340" s="29"/>
      <c r="C340" s="29"/>
      <c r="D340" s="29"/>
      <c r="E340" s="29"/>
      <c r="F340" s="29"/>
      <c r="G340" s="29"/>
    </row>
    <row r="341" spans="1:7" s="34" customFormat="1">
      <c r="A341" s="29"/>
      <c r="B341" s="29"/>
      <c r="C341" s="29"/>
      <c r="D341" s="29"/>
      <c r="E341" s="29"/>
      <c r="F341" s="29"/>
      <c r="G341" s="29"/>
    </row>
    <row r="342" spans="1:7" s="34" customFormat="1">
      <c r="A342" s="29"/>
      <c r="B342" s="29"/>
      <c r="C342" s="29"/>
      <c r="D342" s="29"/>
      <c r="E342" s="29"/>
      <c r="F342" s="29"/>
      <c r="G342" s="29"/>
    </row>
    <row r="343" spans="1:7" s="34" customFormat="1">
      <c r="A343" s="29"/>
      <c r="B343" s="29"/>
      <c r="C343" s="29"/>
      <c r="D343" s="29"/>
      <c r="E343" s="29"/>
      <c r="F343" s="29"/>
      <c r="G343" s="29"/>
    </row>
    <row r="344" spans="1:7" s="34" customFormat="1">
      <c r="A344" s="29"/>
      <c r="B344" s="29"/>
      <c r="C344" s="29"/>
      <c r="D344" s="29"/>
      <c r="E344" s="29"/>
      <c r="F344" s="29"/>
      <c r="G344" s="29"/>
    </row>
    <row r="345" spans="1:7" s="34" customFormat="1">
      <c r="A345" s="29"/>
      <c r="B345" s="29"/>
      <c r="C345" s="29"/>
      <c r="D345" s="29"/>
      <c r="E345" s="29"/>
      <c r="F345" s="29"/>
      <c r="G345" s="29"/>
    </row>
    <row r="346" spans="1:7" s="34" customFormat="1">
      <c r="A346" s="29"/>
      <c r="B346" s="29"/>
      <c r="C346" s="29"/>
      <c r="D346" s="29"/>
      <c r="E346" s="29"/>
      <c r="F346" s="29"/>
      <c r="G346" s="29"/>
    </row>
    <row r="347" spans="1:7" s="34" customFormat="1">
      <c r="A347" s="29"/>
      <c r="B347" s="29"/>
      <c r="C347" s="29"/>
      <c r="D347" s="29"/>
      <c r="E347" s="29"/>
      <c r="F347" s="29"/>
      <c r="G347" s="29"/>
    </row>
    <row r="348" spans="1:7" s="34" customFormat="1">
      <c r="A348" s="29"/>
      <c r="B348" s="29"/>
      <c r="C348" s="29"/>
      <c r="D348" s="29"/>
      <c r="E348" s="29"/>
      <c r="F348" s="29"/>
      <c r="G348" s="29"/>
    </row>
    <row r="349" spans="1:7" s="34" customFormat="1">
      <c r="A349" s="29"/>
      <c r="B349" s="29"/>
      <c r="C349" s="29"/>
      <c r="D349" s="29"/>
      <c r="E349" s="29"/>
      <c r="F349" s="29"/>
      <c r="G349" s="29"/>
    </row>
    <row r="350" spans="1:7" s="34" customFormat="1">
      <c r="A350" s="29"/>
      <c r="B350" s="29"/>
      <c r="C350" s="29"/>
      <c r="D350" s="29"/>
      <c r="E350" s="29"/>
      <c r="F350" s="29"/>
      <c r="G350" s="29"/>
    </row>
    <row r="351" spans="1:7" s="34" customFormat="1">
      <c r="A351" s="29"/>
      <c r="B351" s="29"/>
      <c r="C351" s="29"/>
      <c r="D351" s="29"/>
      <c r="E351" s="29"/>
      <c r="F351" s="29"/>
      <c r="G351" s="29"/>
    </row>
    <row r="352" spans="1:7" s="34" customFormat="1">
      <c r="A352" s="29"/>
      <c r="B352" s="29"/>
      <c r="C352" s="29"/>
      <c r="D352" s="29"/>
      <c r="E352" s="29"/>
      <c r="F352" s="29"/>
      <c r="G352" s="29"/>
    </row>
    <row r="353" spans="1:7" s="34" customFormat="1">
      <c r="A353" s="29"/>
      <c r="B353" s="29"/>
      <c r="C353" s="29"/>
      <c r="D353" s="29"/>
      <c r="E353" s="29"/>
      <c r="F353" s="29"/>
      <c r="G353" s="29"/>
    </row>
    <row r="354" spans="1:7" s="34" customFormat="1">
      <c r="A354" s="29"/>
      <c r="B354" s="29"/>
      <c r="C354" s="29"/>
      <c r="D354" s="29"/>
      <c r="E354" s="29"/>
      <c r="F354" s="29"/>
      <c r="G354" s="29"/>
    </row>
    <row r="355" spans="1:7" s="34" customFormat="1">
      <c r="A355" s="29"/>
      <c r="B355" s="29"/>
      <c r="C355" s="29"/>
      <c r="D355" s="29"/>
      <c r="E355" s="29"/>
      <c r="F355" s="29"/>
      <c r="G355" s="29"/>
    </row>
    <row r="356" spans="1:7" s="34" customFormat="1">
      <c r="A356" s="29"/>
      <c r="B356" s="29"/>
      <c r="C356" s="29"/>
      <c r="D356" s="29"/>
      <c r="E356" s="29"/>
      <c r="F356" s="29"/>
      <c r="G356" s="29"/>
    </row>
    <row r="357" spans="1:7" s="34" customFormat="1">
      <c r="A357" s="29"/>
      <c r="B357" s="29"/>
      <c r="C357" s="29"/>
      <c r="D357" s="29"/>
      <c r="E357" s="29"/>
      <c r="F357" s="29"/>
      <c r="G357" s="29"/>
    </row>
    <row r="358" spans="1:7" s="34" customFormat="1">
      <c r="A358" s="29"/>
      <c r="B358" s="29"/>
      <c r="C358" s="29"/>
      <c r="D358" s="29"/>
      <c r="E358" s="29"/>
      <c r="F358" s="29"/>
      <c r="G358" s="29"/>
    </row>
    <row r="359" spans="1:7" s="34" customFormat="1">
      <c r="A359" s="29"/>
      <c r="B359" s="29"/>
      <c r="C359" s="29"/>
      <c r="D359" s="29"/>
      <c r="E359" s="29"/>
      <c r="F359" s="29"/>
      <c r="G359" s="29"/>
    </row>
    <row r="360" spans="1:7" s="34" customFormat="1">
      <c r="A360" s="29"/>
      <c r="B360" s="29"/>
      <c r="C360" s="29"/>
      <c r="D360" s="29"/>
      <c r="E360" s="29"/>
      <c r="F360" s="29"/>
      <c r="G360" s="29"/>
    </row>
    <row r="361" spans="1:7" s="34" customFormat="1">
      <c r="A361" s="29"/>
      <c r="B361" s="29"/>
      <c r="C361" s="29"/>
      <c r="D361" s="29"/>
      <c r="E361" s="29"/>
      <c r="F361" s="29"/>
      <c r="G361" s="29"/>
    </row>
    <row r="362" spans="1:7" s="34" customFormat="1">
      <c r="A362" s="29"/>
      <c r="B362" s="29"/>
      <c r="C362" s="29"/>
      <c r="D362" s="29"/>
      <c r="E362" s="29"/>
      <c r="F362" s="29"/>
      <c r="G362" s="29"/>
    </row>
    <row r="363" spans="1:7" s="34" customFormat="1">
      <c r="A363" s="29"/>
      <c r="B363" s="29"/>
      <c r="C363" s="29"/>
      <c r="D363" s="29"/>
      <c r="E363" s="29"/>
      <c r="F363" s="29"/>
      <c r="G363" s="29"/>
    </row>
    <row r="364" spans="1:7" s="34" customFormat="1">
      <c r="A364" s="29"/>
      <c r="B364" s="29"/>
      <c r="C364" s="29"/>
      <c r="D364" s="29"/>
      <c r="E364" s="29"/>
      <c r="F364" s="29"/>
      <c r="G364" s="29"/>
    </row>
    <row r="365" spans="1:7" s="34" customFormat="1">
      <c r="A365" s="29"/>
      <c r="B365" s="29"/>
      <c r="C365" s="29"/>
      <c r="D365" s="29"/>
      <c r="E365" s="29"/>
      <c r="F365" s="29"/>
      <c r="G365" s="29"/>
    </row>
    <row r="366" spans="1:7" s="34" customFormat="1">
      <c r="A366" s="29"/>
      <c r="B366" s="29"/>
      <c r="C366" s="29"/>
      <c r="D366" s="29"/>
      <c r="E366" s="29"/>
      <c r="F366" s="29"/>
      <c r="G366" s="29"/>
    </row>
    <row r="367" spans="1:7" s="34" customFormat="1">
      <c r="A367" s="29"/>
      <c r="B367" s="29"/>
      <c r="C367" s="29"/>
      <c r="D367" s="29"/>
      <c r="E367" s="29"/>
      <c r="F367" s="29"/>
      <c r="G367" s="29"/>
    </row>
    <row r="368" spans="1:7" s="34" customFormat="1">
      <c r="A368" s="29"/>
      <c r="B368" s="29"/>
      <c r="C368" s="29"/>
      <c r="D368" s="29"/>
      <c r="E368" s="29"/>
      <c r="F368" s="29"/>
      <c r="G368" s="29"/>
    </row>
    <row r="369" spans="1:7" s="34" customFormat="1">
      <c r="A369" s="29"/>
      <c r="B369" s="29"/>
      <c r="C369" s="29"/>
      <c r="D369" s="29"/>
      <c r="E369" s="29"/>
      <c r="F369" s="29"/>
      <c r="G369" s="29"/>
    </row>
    <row r="370" spans="1:7" s="34" customFormat="1">
      <c r="A370" s="29"/>
      <c r="B370" s="29"/>
      <c r="C370" s="29"/>
      <c r="D370" s="29"/>
      <c r="E370" s="29"/>
      <c r="F370" s="29"/>
      <c r="G370" s="29"/>
    </row>
    <row r="371" spans="1:7" s="34" customFormat="1">
      <c r="A371" s="29"/>
      <c r="B371" s="29"/>
      <c r="C371" s="29"/>
      <c r="D371" s="29"/>
      <c r="E371" s="29"/>
      <c r="F371" s="29"/>
      <c r="G371" s="29"/>
    </row>
    <row r="372" spans="1:7" s="34" customFormat="1">
      <c r="A372" s="29"/>
      <c r="B372" s="29"/>
      <c r="C372" s="29"/>
      <c r="D372" s="29"/>
      <c r="E372" s="29"/>
      <c r="F372" s="29"/>
      <c r="G372" s="29"/>
    </row>
    <row r="373" spans="1:7" s="34" customFormat="1">
      <c r="A373" s="29"/>
      <c r="B373" s="29"/>
      <c r="C373" s="29"/>
      <c r="D373" s="29"/>
      <c r="E373" s="29"/>
      <c r="F373" s="29"/>
      <c r="G373" s="29"/>
    </row>
    <row r="374" spans="1:7" s="34" customFormat="1">
      <c r="A374" s="29"/>
      <c r="B374" s="29"/>
      <c r="C374" s="29"/>
      <c r="D374" s="29"/>
      <c r="E374" s="29"/>
      <c r="F374" s="29"/>
      <c r="G374" s="29"/>
    </row>
    <row r="375" spans="1:7" s="34" customFormat="1">
      <c r="A375" s="29"/>
      <c r="B375" s="29"/>
      <c r="C375" s="29"/>
      <c r="D375" s="29"/>
      <c r="E375" s="29"/>
      <c r="F375" s="29"/>
      <c r="G375" s="29"/>
    </row>
    <row r="376" spans="1:7" s="34" customFormat="1">
      <c r="A376" s="29"/>
      <c r="B376" s="29"/>
      <c r="C376" s="29"/>
      <c r="D376" s="29"/>
      <c r="E376" s="29"/>
      <c r="F376" s="29"/>
      <c r="G376" s="29"/>
    </row>
    <row r="377" spans="1:7" s="34" customFormat="1">
      <c r="A377" s="29"/>
      <c r="B377" s="29"/>
      <c r="C377" s="29"/>
      <c r="D377" s="29"/>
      <c r="E377" s="29"/>
      <c r="F377" s="29"/>
      <c r="G377" s="29"/>
    </row>
    <row r="378" spans="1:7" s="34" customFormat="1">
      <c r="A378" s="29"/>
      <c r="B378" s="29"/>
      <c r="C378" s="29"/>
      <c r="D378" s="29"/>
      <c r="E378" s="29"/>
      <c r="F378" s="29"/>
      <c r="G378" s="29"/>
    </row>
    <row r="379" spans="1:7" s="34" customFormat="1">
      <c r="A379" s="29"/>
      <c r="B379" s="29"/>
      <c r="C379" s="29"/>
      <c r="D379" s="29"/>
      <c r="E379" s="29"/>
      <c r="F379" s="29"/>
      <c r="G379" s="29"/>
    </row>
    <row r="380" spans="1:7" s="34" customFormat="1">
      <c r="A380" s="29"/>
      <c r="B380" s="29"/>
      <c r="C380" s="29"/>
      <c r="D380" s="29"/>
      <c r="E380" s="29"/>
      <c r="F380" s="29"/>
      <c r="G380" s="29"/>
    </row>
    <row r="381" spans="1:7" s="34" customFormat="1">
      <c r="A381" s="29"/>
      <c r="B381" s="29"/>
      <c r="C381" s="29"/>
      <c r="D381" s="29"/>
      <c r="E381" s="29"/>
      <c r="F381" s="29"/>
      <c r="G381" s="29"/>
    </row>
    <row r="382" spans="1:7" s="34" customFormat="1">
      <c r="A382" s="29"/>
      <c r="B382" s="29"/>
      <c r="C382" s="29"/>
      <c r="D382" s="29"/>
      <c r="E382" s="29"/>
      <c r="F382" s="29"/>
      <c r="G382" s="29"/>
    </row>
    <row r="383" spans="1:7" s="34" customFormat="1">
      <c r="A383" s="29"/>
      <c r="B383" s="29"/>
      <c r="C383" s="29"/>
      <c r="D383" s="29"/>
      <c r="E383" s="29"/>
      <c r="F383" s="29"/>
      <c r="G383" s="29"/>
    </row>
    <row r="384" spans="1:7" s="34" customFormat="1">
      <c r="A384" s="29"/>
      <c r="B384" s="29"/>
      <c r="C384" s="29"/>
      <c r="D384" s="29"/>
      <c r="E384" s="29"/>
      <c r="F384" s="29"/>
      <c r="G384" s="29"/>
    </row>
    <row r="385" spans="1:7" s="34" customFormat="1">
      <c r="A385" s="29"/>
      <c r="B385" s="29"/>
      <c r="C385" s="29"/>
      <c r="D385" s="29"/>
      <c r="E385" s="29"/>
      <c r="F385" s="29"/>
      <c r="G385" s="29"/>
    </row>
    <row r="386" spans="1:7" s="34" customFormat="1">
      <c r="A386" s="29"/>
      <c r="B386" s="29"/>
      <c r="C386" s="29"/>
      <c r="D386" s="29"/>
      <c r="E386" s="29"/>
      <c r="F386" s="29"/>
      <c r="G386" s="29"/>
    </row>
    <row r="387" spans="1:7" s="34" customFormat="1">
      <c r="A387" s="29"/>
      <c r="B387" s="29"/>
      <c r="C387" s="29"/>
      <c r="D387" s="29"/>
      <c r="E387" s="29"/>
      <c r="F387" s="29"/>
      <c r="G387" s="29"/>
    </row>
    <row r="388" spans="1:7" s="34" customFormat="1">
      <c r="A388" s="29"/>
      <c r="B388" s="29"/>
      <c r="C388" s="29"/>
      <c r="D388" s="29"/>
      <c r="E388" s="29"/>
      <c r="F388" s="29"/>
      <c r="G388" s="29"/>
    </row>
    <row r="389" spans="1:7" s="34" customFormat="1">
      <c r="A389" s="29"/>
      <c r="B389" s="29"/>
      <c r="C389" s="29"/>
      <c r="D389" s="29"/>
      <c r="E389" s="29"/>
      <c r="F389" s="29"/>
      <c r="G389" s="29"/>
    </row>
    <row r="390" spans="1:7" s="34" customFormat="1">
      <c r="A390" s="29"/>
      <c r="B390" s="29"/>
      <c r="C390" s="29"/>
      <c r="D390" s="29"/>
      <c r="E390" s="29"/>
      <c r="F390" s="29"/>
      <c r="G390" s="29"/>
    </row>
    <row r="391" spans="1:7" s="34" customFormat="1">
      <c r="A391" s="29"/>
      <c r="B391" s="29"/>
      <c r="C391" s="29"/>
      <c r="D391" s="29"/>
      <c r="E391" s="29"/>
      <c r="F391" s="29"/>
      <c r="G391" s="29"/>
    </row>
    <row r="392" spans="1:7" s="34" customFormat="1">
      <c r="A392" s="29"/>
      <c r="B392" s="29"/>
      <c r="C392" s="29"/>
      <c r="D392" s="29"/>
      <c r="E392" s="29"/>
      <c r="F392" s="29"/>
      <c r="G392" s="29"/>
    </row>
    <row r="393" spans="1:7" s="34" customFormat="1">
      <c r="A393" s="29"/>
      <c r="B393" s="29"/>
      <c r="C393" s="29"/>
      <c r="D393" s="29"/>
      <c r="E393" s="29"/>
      <c r="F393" s="29"/>
      <c r="G393" s="29"/>
    </row>
    <row r="394" spans="1:7" s="34" customFormat="1">
      <c r="A394" s="29"/>
      <c r="B394" s="29"/>
      <c r="C394" s="29"/>
      <c r="D394" s="29"/>
      <c r="E394" s="29"/>
      <c r="F394" s="29"/>
      <c r="G394" s="29"/>
    </row>
    <row r="395" spans="1:7" s="34" customFormat="1">
      <c r="A395" s="29"/>
      <c r="B395" s="29"/>
      <c r="C395" s="29"/>
      <c r="D395" s="29"/>
      <c r="E395" s="29"/>
      <c r="F395" s="29"/>
      <c r="G395" s="29"/>
    </row>
    <row r="396" spans="1:7" s="34" customFormat="1">
      <c r="A396" s="29"/>
      <c r="B396" s="29"/>
      <c r="C396" s="29"/>
      <c r="D396" s="29"/>
      <c r="E396" s="29"/>
      <c r="F396" s="29"/>
      <c r="G396" s="29"/>
    </row>
    <row r="397" spans="1:7" s="34" customFormat="1">
      <c r="A397" s="29"/>
      <c r="B397" s="29"/>
      <c r="C397" s="29"/>
      <c r="D397" s="29"/>
      <c r="E397" s="29"/>
      <c r="F397" s="29"/>
      <c r="G397" s="29"/>
    </row>
    <row r="398" spans="1:7" s="34" customFormat="1">
      <c r="A398" s="29"/>
      <c r="B398" s="29"/>
      <c r="C398" s="29"/>
      <c r="D398" s="29"/>
      <c r="E398" s="29"/>
      <c r="F398" s="29"/>
      <c r="G398" s="29"/>
    </row>
    <row r="399" spans="1:7" s="34" customFormat="1">
      <c r="A399" s="29"/>
      <c r="B399" s="29"/>
      <c r="C399" s="29"/>
      <c r="D399" s="29"/>
      <c r="E399" s="29"/>
      <c r="F399" s="29"/>
      <c r="G399" s="29"/>
    </row>
    <row r="400" spans="1:7" s="34" customFormat="1">
      <c r="A400" s="29"/>
      <c r="B400" s="29"/>
      <c r="C400" s="29"/>
      <c r="D400" s="29"/>
      <c r="E400" s="29"/>
      <c r="F400" s="29"/>
      <c r="G400" s="29"/>
    </row>
    <row r="401" spans="1:7" s="34" customFormat="1">
      <c r="A401" s="29"/>
      <c r="B401" s="29"/>
      <c r="C401" s="29"/>
      <c r="D401" s="29"/>
      <c r="E401" s="29"/>
      <c r="F401" s="29"/>
      <c r="G401" s="29"/>
    </row>
    <row r="402" spans="1:7" s="34" customFormat="1">
      <c r="A402" s="29"/>
      <c r="B402" s="29"/>
      <c r="C402" s="29"/>
      <c r="D402" s="29"/>
      <c r="E402" s="29"/>
      <c r="F402" s="29"/>
      <c r="G402" s="29"/>
    </row>
    <row r="403" spans="1:7" s="34" customFormat="1">
      <c r="A403" s="29"/>
      <c r="B403" s="29"/>
      <c r="C403" s="29"/>
      <c r="D403" s="29"/>
      <c r="E403" s="29"/>
      <c r="F403" s="29"/>
      <c r="G403" s="29"/>
    </row>
    <row r="404" spans="1:7" s="34" customFormat="1">
      <c r="A404" s="29"/>
      <c r="B404" s="29"/>
      <c r="C404" s="29"/>
      <c r="D404" s="29"/>
      <c r="E404" s="29"/>
      <c r="F404" s="29"/>
      <c r="G404" s="29"/>
    </row>
    <row r="405" spans="1:7" s="34" customFormat="1">
      <c r="A405" s="29"/>
      <c r="B405" s="29"/>
      <c r="C405" s="29"/>
      <c r="D405" s="29"/>
      <c r="E405" s="29"/>
      <c r="F405" s="29"/>
      <c r="G405" s="29"/>
    </row>
    <row r="406" spans="1:7" s="34" customFormat="1">
      <c r="A406" s="29"/>
      <c r="B406" s="29"/>
      <c r="C406" s="29"/>
      <c r="D406" s="29"/>
      <c r="E406" s="29"/>
      <c r="F406" s="29"/>
      <c r="G406" s="29"/>
    </row>
    <row r="407" spans="1:7" s="34" customFormat="1">
      <c r="A407" s="29"/>
      <c r="B407" s="29"/>
      <c r="C407" s="29"/>
      <c r="D407" s="29"/>
      <c r="E407" s="29"/>
      <c r="F407" s="29"/>
      <c r="G407" s="29"/>
    </row>
    <row r="408" spans="1:7" s="34" customFormat="1">
      <c r="A408" s="29"/>
      <c r="B408" s="29"/>
      <c r="C408" s="29"/>
      <c r="D408" s="29"/>
      <c r="E408" s="29"/>
      <c r="F408" s="29"/>
      <c r="G408" s="29"/>
    </row>
    <row r="409" spans="1:7" s="34" customFormat="1">
      <c r="A409" s="29"/>
      <c r="B409" s="29"/>
      <c r="C409" s="29"/>
      <c r="D409" s="29"/>
      <c r="E409" s="29"/>
      <c r="F409" s="29"/>
      <c r="G409" s="29"/>
    </row>
    <row r="410" spans="1:7" s="34" customFormat="1">
      <c r="A410" s="29"/>
      <c r="B410" s="29"/>
      <c r="C410" s="29"/>
      <c r="D410" s="29"/>
      <c r="E410" s="29"/>
      <c r="F410" s="29"/>
      <c r="G410" s="29"/>
    </row>
    <row r="411" spans="1:7" s="34" customFormat="1">
      <c r="A411" s="29"/>
      <c r="B411" s="29"/>
      <c r="C411" s="29"/>
      <c r="D411" s="29"/>
      <c r="E411" s="29"/>
      <c r="F411" s="29"/>
      <c r="G411" s="29"/>
    </row>
    <row r="412" spans="1:7" s="34" customFormat="1">
      <c r="A412" s="29"/>
      <c r="B412" s="29"/>
      <c r="C412" s="29"/>
      <c r="D412" s="29"/>
      <c r="E412" s="29"/>
      <c r="F412" s="29"/>
      <c r="G412" s="29"/>
    </row>
    <row r="413" spans="1:7" s="34" customFormat="1">
      <c r="A413" s="29"/>
      <c r="B413" s="29"/>
      <c r="C413" s="29"/>
      <c r="D413" s="29"/>
      <c r="E413" s="29"/>
      <c r="F413" s="29"/>
      <c r="G413" s="29"/>
    </row>
    <row r="414" spans="1:7" s="34" customFormat="1">
      <c r="A414" s="29"/>
      <c r="B414" s="29"/>
      <c r="C414" s="29"/>
      <c r="D414" s="29"/>
      <c r="E414" s="29"/>
      <c r="F414" s="29"/>
      <c r="G414" s="29"/>
    </row>
    <row r="415" spans="1:7" s="34" customFormat="1">
      <c r="A415" s="29"/>
      <c r="B415" s="29"/>
      <c r="C415" s="29"/>
      <c r="D415" s="29"/>
      <c r="E415" s="29"/>
      <c r="F415" s="29"/>
      <c r="G415" s="29"/>
    </row>
    <row r="416" spans="1:7" s="34" customFormat="1">
      <c r="A416" s="29"/>
      <c r="B416" s="29"/>
      <c r="C416" s="29"/>
      <c r="D416" s="29"/>
      <c r="E416" s="29"/>
      <c r="F416" s="29"/>
      <c r="G416" s="29"/>
    </row>
    <row r="417" spans="1:7" s="34" customFormat="1">
      <c r="A417" s="29"/>
      <c r="B417" s="29"/>
      <c r="C417" s="29"/>
      <c r="D417" s="29"/>
      <c r="E417" s="29"/>
      <c r="F417" s="29"/>
      <c r="G417" s="29"/>
    </row>
    <row r="418" spans="1:7" s="34" customFormat="1">
      <c r="A418" s="29"/>
      <c r="B418" s="29"/>
      <c r="C418" s="29"/>
      <c r="D418" s="29"/>
      <c r="E418" s="29"/>
      <c r="F418" s="29"/>
      <c r="G418" s="29"/>
    </row>
    <row r="419" spans="1:7" s="34" customFormat="1">
      <c r="A419" s="29"/>
      <c r="B419" s="29"/>
      <c r="C419" s="29"/>
      <c r="D419" s="29"/>
      <c r="E419" s="29"/>
      <c r="F419" s="29"/>
      <c r="G419" s="29"/>
    </row>
    <row r="420" spans="1:7" s="34" customFormat="1">
      <c r="A420" s="29"/>
      <c r="B420" s="29"/>
      <c r="C420" s="29"/>
      <c r="D420" s="29"/>
      <c r="E420" s="29"/>
      <c r="F420" s="29"/>
      <c r="G420" s="29"/>
    </row>
    <row r="421" spans="1:7" s="34" customFormat="1">
      <c r="A421" s="29"/>
      <c r="B421" s="29"/>
      <c r="C421" s="29"/>
      <c r="D421" s="29"/>
      <c r="E421" s="29"/>
      <c r="F421" s="29"/>
      <c r="G421" s="29"/>
    </row>
    <row r="422" spans="1:7" s="34" customFormat="1">
      <c r="A422" s="29"/>
      <c r="B422" s="29"/>
      <c r="C422" s="29"/>
      <c r="D422" s="29"/>
      <c r="E422" s="29"/>
      <c r="F422" s="29"/>
      <c r="G422" s="29"/>
    </row>
    <row r="423" spans="1:7" s="34" customFormat="1">
      <c r="A423" s="29"/>
      <c r="B423" s="29"/>
      <c r="C423" s="29"/>
      <c r="D423" s="29"/>
      <c r="E423" s="29"/>
      <c r="F423" s="29"/>
      <c r="G423" s="29"/>
    </row>
    <row r="424" spans="1:7" s="34" customFormat="1">
      <c r="A424" s="29"/>
      <c r="B424" s="29"/>
      <c r="C424" s="29"/>
      <c r="D424" s="29"/>
      <c r="E424" s="29"/>
      <c r="F424" s="29"/>
      <c r="G424" s="29"/>
    </row>
    <row r="425" spans="1:7" s="34" customFormat="1">
      <c r="A425" s="29"/>
      <c r="B425" s="29"/>
      <c r="C425" s="29"/>
      <c r="D425" s="29"/>
      <c r="E425" s="29"/>
      <c r="F425" s="29"/>
      <c r="G425" s="29"/>
    </row>
    <row r="426" spans="1:7" s="34" customFormat="1">
      <c r="A426" s="29"/>
      <c r="B426" s="29"/>
      <c r="C426" s="29"/>
      <c r="D426" s="29"/>
      <c r="E426" s="29"/>
      <c r="F426" s="29"/>
      <c r="G426" s="29"/>
    </row>
    <row r="427" spans="1:7" s="34" customFormat="1">
      <c r="A427" s="29"/>
      <c r="B427" s="29"/>
      <c r="C427" s="29"/>
      <c r="D427" s="29"/>
      <c r="E427" s="29"/>
      <c r="F427" s="29"/>
      <c r="G427" s="29"/>
    </row>
    <row r="428" spans="1:7" s="34" customFormat="1">
      <c r="A428" s="29"/>
      <c r="B428" s="29"/>
      <c r="C428" s="29"/>
      <c r="D428" s="29"/>
      <c r="E428" s="29"/>
      <c r="F428" s="29"/>
      <c r="G428" s="29"/>
    </row>
    <row r="429" spans="1:7" s="34" customFormat="1">
      <c r="A429" s="29"/>
      <c r="B429" s="29"/>
      <c r="C429" s="29"/>
      <c r="D429" s="29"/>
      <c r="E429" s="29"/>
      <c r="F429" s="29"/>
      <c r="G429" s="29"/>
    </row>
    <row r="430" spans="1:7" s="34" customFormat="1">
      <c r="A430" s="29"/>
      <c r="B430" s="29"/>
      <c r="C430" s="29"/>
      <c r="D430" s="29"/>
      <c r="E430" s="29"/>
      <c r="F430" s="29"/>
      <c r="G430" s="29"/>
    </row>
    <row r="431" spans="1:7" s="34" customFormat="1">
      <c r="A431" s="29"/>
      <c r="B431" s="29"/>
      <c r="C431" s="29"/>
      <c r="D431" s="29"/>
      <c r="E431" s="29"/>
      <c r="F431" s="29"/>
      <c r="G431" s="29"/>
    </row>
    <row r="432" spans="1:7" s="34" customFormat="1">
      <c r="A432" s="29"/>
      <c r="B432" s="29"/>
      <c r="C432" s="29"/>
      <c r="D432" s="29"/>
      <c r="E432" s="29"/>
      <c r="F432" s="29"/>
      <c r="G432" s="29"/>
    </row>
    <row r="433" spans="1:7" s="34" customFormat="1">
      <c r="A433" s="29"/>
      <c r="B433" s="29"/>
      <c r="C433" s="29"/>
      <c r="D433" s="29"/>
      <c r="E433" s="29"/>
      <c r="F433" s="29"/>
      <c r="G433" s="29"/>
    </row>
    <row r="434" spans="1:7" s="34" customFormat="1">
      <c r="A434" s="29"/>
      <c r="B434" s="29"/>
      <c r="C434" s="29"/>
      <c r="D434" s="29"/>
      <c r="E434" s="29"/>
      <c r="F434" s="29"/>
      <c r="G434" s="29"/>
    </row>
    <row r="435" spans="1:7" s="34" customFormat="1">
      <c r="A435" s="29"/>
      <c r="B435" s="29"/>
      <c r="C435" s="29"/>
      <c r="D435" s="29"/>
      <c r="E435" s="29"/>
      <c r="F435" s="29"/>
      <c r="G435" s="29"/>
    </row>
    <row r="436" spans="1:7" s="34" customFormat="1">
      <c r="A436" s="29"/>
      <c r="B436" s="29"/>
      <c r="C436" s="29"/>
      <c r="D436" s="29"/>
      <c r="E436" s="29"/>
      <c r="F436" s="29"/>
      <c r="G436" s="29"/>
    </row>
    <row r="437" spans="1:7" s="34" customFormat="1">
      <c r="A437" s="29"/>
      <c r="B437" s="29"/>
      <c r="C437" s="29"/>
      <c r="D437" s="29"/>
      <c r="E437" s="29"/>
      <c r="F437" s="29"/>
      <c r="G437" s="29"/>
    </row>
    <row r="438" spans="1:7" s="34" customFormat="1">
      <c r="A438" s="29"/>
      <c r="B438" s="29"/>
      <c r="C438" s="29"/>
      <c r="D438" s="29"/>
      <c r="E438" s="29"/>
      <c r="F438" s="29"/>
      <c r="G438" s="29"/>
    </row>
    <row r="439" spans="1:7" s="34" customFormat="1">
      <c r="A439" s="29"/>
      <c r="B439" s="29"/>
      <c r="C439" s="29"/>
      <c r="D439" s="29"/>
      <c r="E439" s="29"/>
      <c r="F439" s="29"/>
      <c r="G439" s="29"/>
    </row>
    <row r="440" spans="1:7" s="34" customFormat="1">
      <c r="A440" s="29"/>
      <c r="B440" s="29"/>
      <c r="C440" s="29"/>
      <c r="D440" s="29"/>
      <c r="E440" s="29"/>
      <c r="F440" s="29"/>
      <c r="G440" s="29"/>
    </row>
    <row r="441" spans="1:7" s="34" customFormat="1">
      <c r="A441" s="29"/>
      <c r="B441" s="29"/>
      <c r="C441" s="29"/>
      <c r="D441" s="29"/>
      <c r="E441" s="29"/>
      <c r="F441" s="29"/>
      <c r="G441" s="29"/>
    </row>
    <row r="442" spans="1:7" s="34" customFormat="1">
      <c r="A442" s="29"/>
      <c r="B442" s="29"/>
      <c r="C442" s="29"/>
      <c r="D442" s="29"/>
      <c r="E442" s="29"/>
      <c r="F442" s="29"/>
      <c r="G442" s="29"/>
    </row>
    <row r="443" spans="1:7" s="34" customFormat="1">
      <c r="A443" s="29"/>
      <c r="B443" s="29"/>
      <c r="C443" s="29"/>
      <c r="D443" s="29"/>
      <c r="E443" s="29"/>
      <c r="F443" s="29"/>
      <c r="G443" s="29"/>
    </row>
    <row r="444" spans="1:7" s="34" customFormat="1">
      <c r="A444" s="29"/>
      <c r="B444" s="29"/>
      <c r="C444" s="29"/>
      <c r="D444" s="29"/>
      <c r="E444" s="29"/>
      <c r="F444" s="29"/>
      <c r="G444" s="29"/>
    </row>
    <row r="445" spans="1:7" s="34" customFormat="1">
      <c r="A445" s="29"/>
      <c r="B445" s="29"/>
      <c r="C445" s="29"/>
      <c r="D445" s="29"/>
      <c r="E445" s="29"/>
      <c r="F445" s="29"/>
      <c r="G445" s="29"/>
    </row>
    <row r="446" spans="1:7" s="34" customFormat="1">
      <c r="A446" s="29"/>
      <c r="B446" s="29"/>
      <c r="C446" s="29"/>
      <c r="D446" s="29"/>
      <c r="E446" s="29"/>
      <c r="F446" s="29"/>
      <c r="G446" s="29"/>
    </row>
    <row r="447" spans="1:7" s="34" customFormat="1">
      <c r="A447" s="29"/>
      <c r="B447" s="29"/>
      <c r="C447" s="29"/>
      <c r="D447" s="29"/>
      <c r="E447" s="29"/>
      <c r="F447" s="29"/>
      <c r="G447" s="29"/>
    </row>
    <row r="448" spans="1:7" s="34" customFormat="1">
      <c r="A448" s="29"/>
      <c r="B448" s="29"/>
      <c r="C448" s="29"/>
      <c r="D448" s="29"/>
      <c r="E448" s="29"/>
      <c r="F448" s="29"/>
      <c r="G448" s="29"/>
    </row>
    <row r="449" spans="1:7" s="34" customFormat="1">
      <c r="A449" s="29"/>
      <c r="B449" s="29"/>
      <c r="C449" s="29"/>
      <c r="D449" s="29"/>
      <c r="E449" s="29"/>
      <c r="F449" s="29"/>
      <c r="G449" s="29"/>
    </row>
    <row r="450" spans="1:7" s="34" customFormat="1">
      <c r="A450" s="29"/>
      <c r="B450" s="29"/>
      <c r="C450" s="29"/>
      <c r="D450" s="29"/>
      <c r="E450" s="29"/>
      <c r="F450" s="29"/>
      <c r="G450" s="29"/>
    </row>
    <row r="451" spans="1:7" s="34" customFormat="1">
      <c r="A451" s="29"/>
      <c r="B451" s="29"/>
      <c r="C451" s="29"/>
      <c r="D451" s="29"/>
      <c r="E451" s="29"/>
      <c r="F451" s="29"/>
      <c r="G451" s="29"/>
    </row>
    <row r="452" spans="1:7" s="34" customFormat="1">
      <c r="A452" s="29"/>
      <c r="B452" s="29"/>
      <c r="C452" s="29"/>
      <c r="D452" s="29"/>
      <c r="E452" s="29"/>
      <c r="F452" s="29"/>
      <c r="G452" s="29"/>
    </row>
    <row r="453" spans="1:7" s="34" customFormat="1">
      <c r="A453" s="29"/>
      <c r="B453" s="29"/>
      <c r="C453" s="29"/>
      <c r="D453" s="29"/>
      <c r="E453" s="29"/>
      <c r="F453" s="29"/>
      <c r="G453" s="29"/>
    </row>
    <row r="454" spans="1:7" s="34" customFormat="1">
      <c r="A454" s="29"/>
      <c r="B454" s="29"/>
      <c r="C454" s="29"/>
      <c r="D454" s="29"/>
      <c r="E454" s="29"/>
      <c r="F454" s="29"/>
      <c r="G454" s="29"/>
    </row>
    <row r="455" spans="1:7" s="34" customFormat="1">
      <c r="A455" s="29"/>
      <c r="B455" s="29"/>
      <c r="C455" s="29"/>
      <c r="D455" s="29"/>
      <c r="E455" s="29"/>
      <c r="F455" s="29"/>
      <c r="G455" s="29"/>
    </row>
    <row r="456" spans="1:7" s="34" customFormat="1">
      <c r="A456" s="29"/>
      <c r="B456" s="29"/>
      <c r="C456" s="29"/>
      <c r="D456" s="29"/>
      <c r="E456" s="29"/>
      <c r="F456" s="29"/>
      <c r="G456" s="29"/>
    </row>
    <row r="457" spans="1:7" s="34" customFormat="1">
      <c r="A457" s="29"/>
      <c r="B457" s="29"/>
      <c r="C457" s="29"/>
      <c r="D457" s="29"/>
      <c r="E457" s="29"/>
      <c r="F457" s="29"/>
      <c r="G457" s="29"/>
    </row>
    <row r="458" spans="1:7" s="34" customFormat="1">
      <c r="A458" s="29"/>
      <c r="B458" s="29"/>
      <c r="C458" s="29"/>
      <c r="D458" s="29"/>
      <c r="E458" s="29"/>
      <c r="F458" s="29"/>
      <c r="G458" s="29"/>
    </row>
    <row r="459" spans="1:7" s="34" customFormat="1">
      <c r="A459" s="29"/>
      <c r="B459" s="29"/>
      <c r="C459" s="29"/>
      <c r="D459" s="29"/>
      <c r="E459" s="29"/>
      <c r="F459" s="29"/>
      <c r="G459" s="29"/>
    </row>
    <row r="460" spans="1:7" s="34" customFormat="1">
      <c r="A460" s="29"/>
      <c r="B460" s="29"/>
      <c r="C460" s="29"/>
      <c r="D460" s="29"/>
      <c r="E460" s="29"/>
      <c r="F460" s="29"/>
      <c r="G460" s="29"/>
    </row>
    <row r="461" spans="1:7" s="34" customFormat="1">
      <c r="A461" s="29"/>
      <c r="B461" s="29"/>
      <c r="C461" s="29"/>
      <c r="D461" s="29"/>
      <c r="E461" s="29"/>
      <c r="F461" s="29"/>
      <c r="G461" s="29"/>
    </row>
    <row r="462" spans="1:7" s="34" customFormat="1">
      <c r="A462" s="29"/>
      <c r="B462" s="29"/>
      <c r="C462" s="29"/>
      <c r="D462" s="29"/>
      <c r="E462" s="29"/>
      <c r="F462" s="29"/>
      <c r="G462" s="29"/>
    </row>
    <row r="463" spans="1:7" s="34" customFormat="1">
      <c r="A463" s="29"/>
      <c r="B463" s="29"/>
      <c r="C463" s="29"/>
      <c r="D463" s="29"/>
      <c r="E463" s="29"/>
      <c r="F463" s="29"/>
      <c r="G463" s="29"/>
    </row>
    <row r="464" spans="1:7" s="34" customFormat="1">
      <c r="A464" s="29"/>
      <c r="B464" s="29"/>
      <c r="C464" s="29"/>
      <c r="D464" s="29"/>
      <c r="E464" s="29"/>
      <c r="F464" s="29"/>
      <c r="G464" s="29"/>
    </row>
    <row r="465" spans="1:7" s="34" customFormat="1">
      <c r="A465" s="29"/>
      <c r="B465" s="29"/>
      <c r="C465" s="29"/>
      <c r="D465" s="29"/>
      <c r="E465" s="29"/>
      <c r="F465" s="29"/>
      <c r="G465" s="29"/>
    </row>
    <row r="466" spans="1:7" s="34" customFormat="1">
      <c r="A466" s="29"/>
      <c r="B466" s="29"/>
      <c r="C466" s="29"/>
      <c r="D466" s="29"/>
      <c r="E466" s="29"/>
      <c r="F466" s="29"/>
      <c r="G466" s="29"/>
    </row>
    <row r="467" spans="1:7" s="34" customFormat="1">
      <c r="A467" s="29"/>
      <c r="B467" s="29"/>
      <c r="C467" s="29"/>
      <c r="D467" s="29"/>
      <c r="E467" s="29"/>
      <c r="F467" s="29"/>
      <c r="G467" s="29"/>
    </row>
    <row r="468" spans="1:7" s="34" customFormat="1">
      <c r="A468" s="29"/>
      <c r="B468" s="29"/>
      <c r="C468" s="29"/>
      <c r="D468" s="29"/>
      <c r="E468" s="29"/>
      <c r="F468" s="29"/>
      <c r="G468" s="29"/>
    </row>
    <row r="469" spans="1:7" s="34" customFormat="1">
      <c r="A469" s="29"/>
      <c r="B469" s="29"/>
      <c r="C469" s="29"/>
      <c r="D469" s="29"/>
      <c r="E469" s="29"/>
      <c r="F469" s="29"/>
      <c r="G469" s="29"/>
    </row>
    <row r="470" spans="1:7" s="34" customFormat="1">
      <c r="A470" s="29"/>
      <c r="B470" s="29"/>
      <c r="C470" s="29"/>
      <c r="D470" s="29"/>
      <c r="E470" s="29"/>
      <c r="F470" s="29"/>
      <c r="G470" s="29"/>
    </row>
    <row r="471" spans="1:7" s="34" customFormat="1">
      <c r="A471" s="29"/>
      <c r="B471" s="29"/>
      <c r="C471" s="29"/>
      <c r="D471" s="29"/>
      <c r="E471" s="29"/>
      <c r="F471" s="29"/>
      <c r="G471" s="29"/>
    </row>
    <row r="472" spans="1:7" s="34" customFormat="1">
      <c r="A472" s="29"/>
      <c r="B472" s="29"/>
      <c r="C472" s="29"/>
      <c r="D472" s="29"/>
      <c r="E472" s="29"/>
      <c r="F472" s="29"/>
      <c r="G472" s="29"/>
    </row>
    <row r="473" spans="1:7" s="34" customFormat="1">
      <c r="A473" s="29"/>
      <c r="B473" s="29"/>
      <c r="C473" s="29"/>
      <c r="D473" s="29"/>
      <c r="E473" s="29"/>
      <c r="F473" s="29"/>
      <c r="G473" s="29"/>
    </row>
    <row r="474" spans="1:7" s="34" customFormat="1">
      <c r="A474" s="29"/>
      <c r="B474" s="29"/>
      <c r="C474" s="29"/>
      <c r="D474" s="29"/>
      <c r="E474" s="29"/>
      <c r="F474" s="29"/>
      <c r="G474" s="29"/>
    </row>
    <row r="475" spans="1:7" s="34" customFormat="1">
      <c r="A475" s="29"/>
      <c r="B475" s="29"/>
      <c r="C475" s="29"/>
      <c r="D475" s="29"/>
      <c r="E475" s="29"/>
      <c r="F475" s="29"/>
      <c r="G475" s="29"/>
    </row>
    <row r="476" spans="1:7" s="34" customFormat="1">
      <c r="A476" s="29"/>
      <c r="B476" s="29"/>
      <c r="C476" s="29"/>
      <c r="D476" s="29"/>
      <c r="E476" s="29"/>
      <c r="F476" s="29"/>
      <c r="G476" s="29"/>
    </row>
    <row r="477" spans="1:7" s="34" customFormat="1">
      <c r="A477" s="29"/>
      <c r="B477" s="29"/>
      <c r="C477" s="29"/>
      <c r="D477" s="29"/>
      <c r="E477" s="29"/>
      <c r="F477" s="29"/>
      <c r="G477" s="29"/>
    </row>
    <row r="478" spans="1:7" s="34" customFormat="1">
      <c r="A478" s="29"/>
      <c r="B478" s="29"/>
      <c r="C478" s="29"/>
      <c r="D478" s="29"/>
      <c r="E478" s="29"/>
      <c r="F478" s="29"/>
      <c r="G478" s="29"/>
    </row>
    <row r="479" spans="1:7" s="34" customFormat="1">
      <c r="A479" s="29"/>
      <c r="B479" s="29"/>
      <c r="C479" s="29"/>
      <c r="D479" s="29"/>
      <c r="E479" s="29"/>
      <c r="F479" s="29"/>
      <c r="G479" s="29"/>
    </row>
    <row r="480" spans="1:7" s="34" customFormat="1">
      <c r="A480" s="29"/>
      <c r="B480" s="29"/>
      <c r="C480" s="29"/>
      <c r="D480" s="29"/>
      <c r="E480" s="29"/>
      <c r="F480" s="29"/>
      <c r="G480" s="29"/>
    </row>
    <row r="481" spans="1:7" s="34" customFormat="1">
      <c r="A481" s="29"/>
      <c r="B481" s="29"/>
      <c r="C481" s="29"/>
      <c r="D481" s="29"/>
      <c r="E481" s="29"/>
      <c r="F481" s="29"/>
      <c r="G481" s="29"/>
    </row>
    <row r="482" spans="1:7" s="34" customFormat="1">
      <c r="A482" s="29"/>
      <c r="B482" s="29"/>
      <c r="C482" s="29"/>
      <c r="D482" s="29"/>
      <c r="E482" s="29"/>
      <c r="F482" s="29"/>
      <c r="G482" s="29"/>
    </row>
    <row r="483" spans="1:7" s="34" customFormat="1">
      <c r="A483" s="29"/>
      <c r="B483" s="29"/>
      <c r="C483" s="29"/>
      <c r="D483" s="29"/>
      <c r="E483" s="29"/>
      <c r="F483" s="29"/>
      <c r="G483" s="29"/>
    </row>
    <row r="484" spans="1:7" s="34" customFormat="1">
      <c r="A484" s="29"/>
      <c r="B484" s="29"/>
      <c r="C484" s="29"/>
      <c r="D484" s="29"/>
      <c r="E484" s="29"/>
      <c r="F484" s="29"/>
      <c r="G484" s="29"/>
    </row>
    <row r="485" spans="1:7" s="34" customFormat="1">
      <c r="A485" s="29"/>
      <c r="B485" s="29"/>
      <c r="C485" s="29"/>
      <c r="D485" s="29"/>
      <c r="E485" s="29"/>
      <c r="F485" s="29"/>
      <c r="G485" s="29"/>
    </row>
    <row r="486" spans="1:7" s="34" customFormat="1">
      <c r="A486" s="29"/>
      <c r="B486" s="29"/>
      <c r="C486" s="29"/>
      <c r="D486" s="29"/>
      <c r="E486" s="29"/>
      <c r="F486" s="29"/>
      <c r="G486" s="29"/>
    </row>
    <row r="487" spans="1:7" s="34" customFormat="1">
      <c r="A487" s="29"/>
      <c r="B487" s="29"/>
      <c r="C487" s="29"/>
      <c r="D487" s="29"/>
      <c r="E487" s="29"/>
      <c r="F487" s="29"/>
      <c r="G487" s="29"/>
    </row>
    <row r="488" spans="1:7" s="34" customFormat="1">
      <c r="A488" s="29"/>
      <c r="B488" s="29"/>
      <c r="C488" s="29"/>
      <c r="D488" s="29"/>
      <c r="E488" s="29"/>
      <c r="F488" s="29"/>
      <c r="G488" s="29"/>
    </row>
    <row r="489" spans="1:7" s="34" customFormat="1">
      <c r="A489" s="29"/>
      <c r="B489" s="29"/>
      <c r="C489" s="29"/>
      <c r="D489" s="29"/>
      <c r="E489" s="29"/>
      <c r="F489" s="29"/>
      <c r="G489" s="29"/>
    </row>
    <row r="490" spans="1:7" s="34" customFormat="1">
      <c r="A490" s="29"/>
      <c r="B490" s="29"/>
      <c r="C490" s="29"/>
      <c r="D490" s="29"/>
      <c r="E490" s="29"/>
      <c r="F490" s="29"/>
      <c r="G490" s="29"/>
    </row>
    <row r="491" spans="1:7" s="34" customFormat="1">
      <c r="A491" s="29"/>
      <c r="B491" s="29"/>
      <c r="C491" s="29"/>
      <c r="D491" s="29"/>
      <c r="E491" s="29"/>
      <c r="F491" s="29"/>
      <c r="G491" s="29"/>
    </row>
    <row r="492" spans="1:7" s="34" customFormat="1">
      <c r="A492" s="29"/>
      <c r="B492" s="29"/>
      <c r="C492" s="29"/>
      <c r="D492" s="29"/>
      <c r="E492" s="29"/>
      <c r="F492" s="29"/>
      <c r="G492" s="29"/>
    </row>
    <row r="493" spans="1:7" s="34" customFormat="1">
      <c r="A493" s="29"/>
      <c r="B493" s="29"/>
      <c r="C493" s="29"/>
      <c r="D493" s="29"/>
      <c r="E493" s="29"/>
      <c r="F493" s="29"/>
      <c r="G493" s="29"/>
    </row>
    <row r="494" spans="1:7" s="34" customFormat="1">
      <c r="A494" s="29"/>
      <c r="B494" s="29"/>
      <c r="C494" s="29"/>
      <c r="D494" s="29"/>
      <c r="E494" s="29"/>
      <c r="F494" s="29"/>
      <c r="G494" s="29"/>
    </row>
    <row r="495" spans="1:7" s="34" customFormat="1">
      <c r="A495" s="29"/>
      <c r="B495" s="29"/>
      <c r="C495" s="29"/>
      <c r="D495" s="29"/>
      <c r="E495" s="29"/>
      <c r="F495" s="29"/>
      <c r="G495" s="29"/>
    </row>
    <row r="496" spans="1:7" s="34" customFormat="1">
      <c r="A496" s="29"/>
      <c r="B496" s="29"/>
      <c r="C496" s="29"/>
      <c r="D496" s="29"/>
      <c r="E496" s="29"/>
      <c r="F496" s="29"/>
      <c r="G496" s="29"/>
    </row>
    <row r="497" spans="1:7" s="34" customFormat="1">
      <c r="A497" s="29"/>
      <c r="B497" s="29"/>
      <c r="C497" s="29"/>
      <c r="D497" s="29"/>
      <c r="E497" s="29"/>
      <c r="F497" s="29"/>
      <c r="G497" s="29"/>
    </row>
    <row r="498" spans="1:7" s="34" customFormat="1">
      <c r="A498" s="29"/>
      <c r="B498" s="29"/>
      <c r="C498" s="29"/>
      <c r="D498" s="29"/>
      <c r="E498" s="29"/>
      <c r="F498" s="29"/>
      <c r="G498" s="29"/>
    </row>
    <row r="499" spans="1:7" s="34" customFormat="1">
      <c r="A499" s="29"/>
      <c r="B499" s="29"/>
      <c r="C499" s="29"/>
      <c r="D499" s="29"/>
      <c r="E499" s="29"/>
      <c r="F499" s="29"/>
      <c r="G499" s="29"/>
    </row>
    <row r="500" spans="1:7" s="34" customFormat="1">
      <c r="A500" s="29"/>
      <c r="B500" s="29"/>
      <c r="C500" s="29"/>
      <c r="D500" s="29"/>
      <c r="E500" s="29"/>
      <c r="F500" s="29"/>
      <c r="G500" s="29"/>
    </row>
    <row r="501" spans="1:7" s="34" customFormat="1">
      <c r="A501" s="29"/>
      <c r="B501" s="29"/>
      <c r="C501" s="29"/>
      <c r="D501" s="29"/>
      <c r="E501" s="29"/>
      <c r="F501" s="29"/>
      <c r="G501" s="29"/>
    </row>
    <row r="502" spans="1:7" s="34" customFormat="1">
      <c r="A502" s="29"/>
      <c r="B502" s="29"/>
      <c r="C502" s="29"/>
      <c r="D502" s="29"/>
      <c r="E502" s="29"/>
      <c r="F502" s="29"/>
      <c r="G502" s="29"/>
    </row>
    <row r="503" spans="1:7" s="34" customFormat="1">
      <c r="A503" s="29"/>
      <c r="B503" s="29"/>
      <c r="C503" s="29"/>
      <c r="D503" s="29"/>
      <c r="E503" s="29"/>
      <c r="F503" s="29"/>
      <c r="G503" s="29"/>
    </row>
    <row r="504" spans="1:7" s="34" customFormat="1">
      <c r="A504" s="29"/>
      <c r="B504" s="29"/>
      <c r="C504" s="29"/>
      <c r="D504" s="29"/>
      <c r="E504" s="29"/>
      <c r="F504" s="29"/>
      <c r="G504" s="29"/>
    </row>
    <row r="505" spans="1:7" s="34" customFormat="1">
      <c r="A505" s="29"/>
      <c r="B505" s="29"/>
      <c r="C505" s="29"/>
      <c r="D505" s="29"/>
      <c r="E505" s="29"/>
      <c r="F505" s="29"/>
      <c r="G505" s="29"/>
    </row>
    <row r="506" spans="1:7" s="34" customFormat="1">
      <c r="A506" s="29"/>
      <c r="B506" s="29"/>
      <c r="C506" s="29"/>
      <c r="D506" s="29"/>
      <c r="E506" s="29"/>
      <c r="F506" s="29"/>
      <c r="G506" s="29"/>
    </row>
    <row r="507" spans="1:7" s="34" customFormat="1">
      <c r="A507" s="29"/>
      <c r="B507" s="29"/>
      <c r="C507" s="29"/>
      <c r="D507" s="29"/>
      <c r="E507" s="29"/>
      <c r="F507" s="29"/>
      <c r="G507" s="29"/>
    </row>
    <row r="508" spans="1:7" s="34" customFormat="1">
      <c r="A508" s="29"/>
      <c r="B508" s="29"/>
      <c r="C508" s="29"/>
      <c r="D508" s="29"/>
      <c r="E508" s="29"/>
      <c r="F508" s="29"/>
      <c r="G508" s="29"/>
    </row>
    <row r="509" spans="1:7" s="34" customFormat="1">
      <c r="A509" s="29"/>
      <c r="B509" s="29"/>
      <c r="C509" s="29"/>
      <c r="D509" s="29"/>
      <c r="E509" s="29"/>
      <c r="F509" s="29"/>
      <c r="G509" s="29"/>
    </row>
    <row r="510" spans="1:7" s="34" customFormat="1">
      <c r="A510" s="29"/>
      <c r="B510" s="29"/>
      <c r="C510" s="29"/>
      <c r="D510" s="29"/>
      <c r="E510" s="29"/>
      <c r="F510" s="29"/>
      <c r="G510" s="29"/>
    </row>
    <row r="511" spans="1:7" s="34" customFormat="1">
      <c r="A511" s="29"/>
      <c r="B511" s="29"/>
      <c r="C511" s="29"/>
      <c r="D511" s="29"/>
      <c r="E511" s="29"/>
      <c r="F511" s="29"/>
      <c r="G511" s="29"/>
    </row>
    <row r="512" spans="1:7" s="34" customFormat="1">
      <c r="A512" s="29"/>
      <c r="B512" s="29"/>
      <c r="C512" s="29"/>
      <c r="D512" s="29"/>
      <c r="E512" s="29"/>
      <c r="F512" s="29"/>
      <c r="G512" s="29"/>
    </row>
    <row r="513" spans="1:7" s="34" customFormat="1">
      <c r="A513" s="29"/>
      <c r="B513" s="29"/>
      <c r="C513" s="29"/>
      <c r="D513" s="29"/>
      <c r="E513" s="29"/>
      <c r="F513" s="29"/>
      <c r="G513" s="29"/>
    </row>
    <row r="514" spans="1:7" s="34" customFormat="1">
      <c r="A514" s="29"/>
      <c r="B514" s="29"/>
      <c r="C514" s="29"/>
      <c r="D514" s="29"/>
      <c r="E514" s="29"/>
      <c r="F514" s="29"/>
      <c r="G514" s="29"/>
    </row>
    <row r="515" spans="1:7" s="34" customFormat="1">
      <c r="A515" s="29"/>
      <c r="B515" s="29"/>
      <c r="C515" s="29"/>
      <c r="D515" s="29"/>
      <c r="E515" s="29"/>
      <c r="F515" s="29"/>
      <c r="G515" s="29"/>
    </row>
    <row r="516" spans="1:7" s="34" customFormat="1">
      <c r="A516" s="29"/>
      <c r="B516" s="29"/>
      <c r="C516" s="29"/>
      <c r="D516" s="29"/>
      <c r="E516" s="29"/>
      <c r="F516" s="29"/>
      <c r="G516" s="29"/>
    </row>
    <row r="517" spans="1:7" s="34" customFormat="1">
      <c r="A517" s="29"/>
      <c r="B517" s="29"/>
      <c r="C517" s="29"/>
      <c r="D517" s="29"/>
      <c r="E517" s="29"/>
      <c r="F517" s="29"/>
      <c r="G517" s="29"/>
    </row>
    <row r="518" spans="1:7" s="34" customFormat="1">
      <c r="A518" s="29"/>
      <c r="B518" s="29"/>
      <c r="C518" s="29"/>
      <c r="D518" s="29"/>
      <c r="E518" s="29"/>
      <c r="F518" s="29"/>
      <c r="G518" s="29"/>
    </row>
    <row r="519" spans="1:7" s="34" customFormat="1">
      <c r="A519" s="29"/>
      <c r="B519" s="29"/>
      <c r="C519" s="29"/>
      <c r="D519" s="29"/>
      <c r="E519" s="29"/>
      <c r="F519" s="29"/>
      <c r="G519" s="29"/>
    </row>
    <row r="520" spans="1:7" s="34" customFormat="1">
      <c r="A520" s="29"/>
      <c r="B520" s="29"/>
      <c r="C520" s="29"/>
      <c r="D520" s="29"/>
      <c r="E520" s="29"/>
      <c r="F520" s="29"/>
      <c r="G520" s="29"/>
    </row>
    <row r="521" spans="1:7" s="34" customFormat="1">
      <c r="A521" s="29"/>
      <c r="B521" s="29"/>
      <c r="C521" s="29"/>
      <c r="D521" s="29"/>
      <c r="E521" s="29"/>
      <c r="F521" s="29"/>
      <c r="G521" s="29"/>
    </row>
    <row r="522" spans="1:7" s="34" customFormat="1">
      <c r="A522" s="29"/>
      <c r="B522" s="29"/>
      <c r="C522" s="29"/>
      <c r="D522" s="29"/>
      <c r="E522" s="29"/>
      <c r="F522" s="29"/>
      <c r="G522" s="29"/>
    </row>
    <row r="523" spans="1:7" s="34" customFormat="1">
      <c r="A523" s="29"/>
      <c r="B523" s="29"/>
      <c r="C523" s="29"/>
      <c r="D523" s="29"/>
      <c r="E523" s="29"/>
      <c r="F523" s="29"/>
      <c r="G523" s="29"/>
    </row>
    <row r="524" spans="1:7" s="34" customFormat="1">
      <c r="A524" s="29"/>
      <c r="B524" s="29"/>
      <c r="C524" s="29"/>
      <c r="D524" s="29"/>
      <c r="E524" s="29"/>
      <c r="F524" s="29"/>
      <c r="G524" s="29"/>
    </row>
    <row r="525" spans="1:7" s="34" customFormat="1">
      <c r="A525" s="29"/>
      <c r="B525" s="29"/>
      <c r="C525" s="29"/>
      <c r="D525" s="29"/>
      <c r="E525" s="29"/>
      <c r="F525" s="29"/>
      <c r="G525" s="29"/>
    </row>
    <row r="526" spans="1:7" s="34" customFormat="1">
      <c r="A526" s="29"/>
      <c r="B526" s="29"/>
      <c r="C526" s="29"/>
      <c r="D526" s="29"/>
      <c r="E526" s="29"/>
      <c r="F526" s="29"/>
      <c r="G526" s="29"/>
    </row>
    <row r="527" spans="1:7" s="34" customFormat="1">
      <c r="A527" s="29"/>
      <c r="B527" s="29"/>
      <c r="C527" s="29"/>
      <c r="D527" s="29"/>
      <c r="E527" s="29"/>
      <c r="F527" s="29"/>
      <c r="G527" s="29"/>
    </row>
    <row r="528" spans="1:7" s="34" customFormat="1">
      <c r="A528" s="29"/>
      <c r="B528" s="29"/>
      <c r="C528" s="29"/>
      <c r="D528" s="29"/>
      <c r="E528" s="29"/>
      <c r="F528" s="29"/>
      <c r="G528" s="29"/>
    </row>
    <row r="529" spans="1:7" s="34" customFormat="1">
      <c r="A529" s="29"/>
      <c r="B529" s="29"/>
      <c r="C529" s="29"/>
      <c r="D529" s="29"/>
      <c r="E529" s="29"/>
      <c r="F529" s="29"/>
      <c r="G529" s="29"/>
    </row>
    <row r="530" spans="1:7" s="34" customFormat="1">
      <c r="A530" s="29"/>
      <c r="B530" s="29"/>
      <c r="C530" s="29"/>
      <c r="D530" s="29"/>
      <c r="E530" s="29"/>
      <c r="F530" s="29"/>
      <c r="G530" s="29"/>
    </row>
    <row r="531" spans="1:7" s="34" customFormat="1">
      <c r="A531" s="29"/>
      <c r="B531" s="29"/>
      <c r="C531" s="29"/>
      <c r="D531" s="29"/>
      <c r="E531" s="29"/>
      <c r="F531" s="29"/>
      <c r="G531" s="29"/>
    </row>
    <row r="532" spans="1:7" s="34" customFormat="1">
      <c r="A532" s="29"/>
      <c r="B532" s="29"/>
      <c r="C532" s="29"/>
      <c r="D532" s="29"/>
      <c r="E532" s="29"/>
      <c r="F532" s="29"/>
      <c r="G532" s="29"/>
    </row>
    <row r="533" spans="1:7" s="34" customFormat="1">
      <c r="A533" s="29"/>
      <c r="B533" s="29"/>
      <c r="C533" s="29"/>
      <c r="D533" s="29"/>
      <c r="E533" s="29"/>
      <c r="F533" s="29"/>
      <c r="G533" s="29"/>
    </row>
    <row r="534" spans="1:7" s="34" customFormat="1">
      <c r="A534" s="29"/>
      <c r="B534" s="29"/>
      <c r="C534" s="29"/>
      <c r="D534" s="29"/>
      <c r="E534" s="29"/>
      <c r="F534" s="29"/>
      <c r="G534" s="29"/>
    </row>
    <row r="535" spans="1:7" s="34" customFormat="1">
      <c r="A535" s="29"/>
      <c r="B535" s="29"/>
      <c r="C535" s="29"/>
      <c r="D535" s="29"/>
      <c r="E535" s="29"/>
      <c r="F535" s="29"/>
      <c r="G535" s="29"/>
    </row>
    <row r="536" spans="1:7" s="34" customFormat="1">
      <c r="A536" s="29"/>
      <c r="B536" s="29"/>
      <c r="C536" s="29"/>
      <c r="D536" s="29"/>
      <c r="E536" s="29"/>
      <c r="F536" s="29"/>
      <c r="G536" s="29"/>
    </row>
    <row r="537" spans="1:7" s="34" customFormat="1">
      <c r="A537" s="29"/>
      <c r="B537" s="29"/>
      <c r="C537" s="29"/>
      <c r="D537" s="29"/>
      <c r="E537" s="29"/>
      <c r="F537" s="29"/>
      <c r="G537" s="29"/>
    </row>
    <row r="538" spans="1:7" s="34" customFormat="1">
      <c r="A538" s="29"/>
      <c r="B538" s="29"/>
      <c r="C538" s="29"/>
      <c r="D538" s="29"/>
      <c r="E538" s="29"/>
      <c r="F538" s="29"/>
      <c r="G538" s="29"/>
    </row>
    <row r="539" spans="1:7" s="34" customFormat="1">
      <c r="A539" s="29"/>
      <c r="B539" s="29"/>
      <c r="C539" s="29"/>
      <c r="D539" s="29"/>
      <c r="E539" s="29"/>
      <c r="F539" s="29"/>
      <c r="G539" s="29"/>
    </row>
    <row r="540" spans="1:7" s="34" customFormat="1">
      <c r="A540" s="29"/>
      <c r="B540" s="29"/>
      <c r="C540" s="29"/>
      <c r="D540" s="29"/>
      <c r="E540" s="29"/>
      <c r="F540" s="29"/>
      <c r="G540" s="29"/>
    </row>
    <row r="541" spans="1:7" s="34" customFormat="1">
      <c r="A541" s="29"/>
      <c r="B541" s="29"/>
      <c r="C541" s="29"/>
      <c r="D541" s="29"/>
      <c r="E541" s="29"/>
      <c r="F541" s="29"/>
      <c r="G541" s="29"/>
    </row>
    <row r="542" spans="1:7" s="34" customFormat="1">
      <c r="A542" s="29"/>
      <c r="B542" s="29"/>
      <c r="C542" s="29"/>
      <c r="D542" s="29"/>
      <c r="E542" s="29"/>
      <c r="F542" s="29"/>
      <c r="G542" s="29"/>
    </row>
    <row r="543" spans="1:7" s="34" customFormat="1">
      <c r="A543" s="29"/>
      <c r="B543" s="29"/>
      <c r="C543" s="29"/>
      <c r="D543" s="29"/>
      <c r="E543" s="29"/>
      <c r="F543" s="29"/>
      <c r="G543" s="29"/>
    </row>
    <row r="544" spans="1:7" s="34" customFormat="1">
      <c r="A544" s="29"/>
      <c r="B544" s="29"/>
      <c r="C544" s="29"/>
      <c r="D544" s="29"/>
      <c r="E544" s="29"/>
      <c r="F544" s="29"/>
      <c r="G544" s="29"/>
    </row>
    <row r="545" spans="1:7" s="34" customFormat="1">
      <c r="A545" s="29"/>
      <c r="B545" s="29"/>
      <c r="C545" s="29"/>
      <c r="D545" s="29"/>
      <c r="E545" s="29"/>
      <c r="F545" s="29"/>
      <c r="G545" s="29"/>
    </row>
    <row r="546" spans="1:7" s="34" customFormat="1">
      <c r="A546" s="29"/>
      <c r="B546" s="29"/>
      <c r="C546" s="29"/>
      <c r="D546" s="29"/>
      <c r="E546" s="29"/>
      <c r="F546" s="29"/>
      <c r="G546" s="29"/>
    </row>
    <row r="547" spans="1:7" s="34" customFormat="1">
      <c r="A547" s="29"/>
      <c r="B547" s="29"/>
      <c r="C547" s="29"/>
      <c r="D547" s="29"/>
      <c r="E547" s="29"/>
      <c r="F547" s="29"/>
      <c r="G547" s="29"/>
    </row>
    <row r="548" spans="1:7" s="34" customFormat="1">
      <c r="A548" s="29"/>
      <c r="B548" s="29"/>
      <c r="C548" s="29"/>
      <c r="D548" s="29"/>
      <c r="E548" s="29"/>
      <c r="F548" s="29"/>
      <c r="G548" s="29"/>
    </row>
    <row r="549" spans="1:7" s="34" customFormat="1">
      <c r="A549" s="29"/>
      <c r="B549" s="29"/>
      <c r="C549" s="29"/>
      <c r="D549" s="29"/>
      <c r="E549" s="29"/>
      <c r="F549" s="29"/>
      <c r="G549" s="29"/>
    </row>
    <row r="550" spans="1:7" s="34" customFormat="1">
      <c r="A550" s="29"/>
      <c r="B550" s="29"/>
      <c r="C550" s="29"/>
      <c r="D550" s="29"/>
      <c r="E550" s="29"/>
      <c r="F550" s="29"/>
      <c r="G550" s="29"/>
    </row>
    <row r="551" spans="1:7" s="34" customFormat="1">
      <c r="A551" s="29"/>
      <c r="B551" s="29"/>
      <c r="C551" s="29"/>
      <c r="D551" s="29"/>
      <c r="E551" s="29"/>
      <c r="F551" s="29"/>
      <c r="G551" s="29"/>
    </row>
    <row r="552" spans="1:7" s="34" customFormat="1">
      <c r="A552" s="29"/>
      <c r="B552" s="29"/>
      <c r="C552" s="29"/>
      <c r="D552" s="29"/>
      <c r="E552" s="29"/>
      <c r="F552" s="29"/>
      <c r="G552" s="29"/>
    </row>
    <row r="553" spans="1:7" s="34" customFormat="1">
      <c r="A553" s="29"/>
      <c r="B553" s="29"/>
      <c r="C553" s="29"/>
      <c r="D553" s="29"/>
      <c r="E553" s="29"/>
      <c r="F553" s="29"/>
      <c r="G553" s="29"/>
    </row>
    <row r="554" spans="1:7" s="34" customFormat="1">
      <c r="A554" s="29"/>
      <c r="B554" s="29"/>
      <c r="C554" s="29"/>
      <c r="D554" s="29"/>
      <c r="E554" s="29"/>
      <c r="F554" s="29"/>
      <c r="G554" s="29"/>
    </row>
    <row r="555" spans="1:7" s="34" customFormat="1">
      <c r="A555" s="29"/>
      <c r="B555" s="29"/>
      <c r="C555" s="29"/>
      <c r="D555" s="29"/>
      <c r="E555" s="29"/>
      <c r="F555" s="29"/>
      <c r="G555" s="29"/>
    </row>
    <row r="556" spans="1:7" s="34" customFormat="1">
      <c r="A556" s="29"/>
      <c r="B556" s="29"/>
      <c r="C556" s="29"/>
      <c r="D556" s="29"/>
      <c r="E556" s="29"/>
      <c r="F556" s="29"/>
      <c r="G556" s="29"/>
    </row>
    <row r="557" spans="1:7" s="34" customFormat="1">
      <c r="A557" s="29"/>
      <c r="B557" s="29"/>
      <c r="C557" s="29"/>
      <c r="D557" s="29"/>
      <c r="E557" s="29"/>
      <c r="F557" s="29"/>
      <c r="G557" s="29"/>
    </row>
    <row r="558" spans="1:7" s="34" customFormat="1">
      <c r="A558" s="29"/>
      <c r="B558" s="29"/>
      <c r="C558" s="29"/>
      <c r="D558" s="29"/>
      <c r="E558" s="29"/>
      <c r="F558" s="29"/>
      <c r="G558" s="29"/>
    </row>
    <row r="559" spans="1:7" s="34" customFormat="1">
      <c r="A559" s="29"/>
      <c r="B559" s="29"/>
      <c r="C559" s="29"/>
      <c r="D559" s="29"/>
      <c r="E559" s="29"/>
      <c r="F559" s="29"/>
      <c r="G559" s="29"/>
    </row>
    <row r="560" spans="1:7" s="34" customFormat="1">
      <c r="A560" s="29"/>
      <c r="B560" s="29"/>
      <c r="C560" s="29"/>
      <c r="D560" s="29"/>
      <c r="E560" s="29"/>
      <c r="F560" s="29"/>
      <c r="G560" s="29"/>
    </row>
    <row r="561" spans="1:7" s="34" customFormat="1">
      <c r="A561" s="29"/>
      <c r="B561" s="29"/>
      <c r="C561" s="29"/>
      <c r="D561" s="29"/>
      <c r="E561" s="29"/>
      <c r="F561" s="29"/>
      <c r="G561" s="29"/>
    </row>
    <row r="562" spans="1:7" s="34" customFormat="1">
      <c r="A562" s="29"/>
      <c r="B562" s="29"/>
      <c r="C562" s="29"/>
      <c r="D562" s="29"/>
      <c r="E562" s="29"/>
      <c r="F562" s="29"/>
      <c r="G562" s="29"/>
    </row>
    <row r="563" spans="1:7" s="34" customFormat="1">
      <c r="A563" s="29"/>
      <c r="B563" s="29"/>
      <c r="C563" s="29"/>
      <c r="D563" s="29"/>
      <c r="E563" s="29"/>
      <c r="F563" s="29"/>
      <c r="G563" s="29"/>
    </row>
    <row r="564" spans="1:7" s="34" customFormat="1">
      <c r="A564" s="29"/>
      <c r="B564" s="29"/>
      <c r="C564" s="29"/>
      <c r="D564" s="29"/>
      <c r="E564" s="29"/>
      <c r="F564" s="29"/>
      <c r="G564" s="29"/>
    </row>
    <row r="565" spans="1:7" s="34" customFormat="1">
      <c r="A565" s="29"/>
      <c r="B565" s="29"/>
      <c r="C565" s="29"/>
      <c r="D565" s="29"/>
      <c r="E565" s="29"/>
      <c r="F565" s="29"/>
      <c r="G565" s="29"/>
    </row>
    <row r="566" spans="1:7" s="34" customFormat="1">
      <c r="A566" s="29"/>
      <c r="B566" s="29"/>
      <c r="C566" s="29"/>
      <c r="D566" s="29"/>
      <c r="E566" s="29"/>
      <c r="F566" s="29"/>
      <c r="G566" s="29"/>
    </row>
    <row r="567" spans="1:7" s="34" customFormat="1">
      <c r="A567" s="29"/>
      <c r="B567" s="29"/>
      <c r="C567" s="29"/>
      <c r="D567" s="29"/>
      <c r="E567" s="29"/>
      <c r="F567" s="29"/>
      <c r="G567" s="29"/>
    </row>
    <row r="568" spans="1:7" s="34" customFormat="1">
      <c r="A568" s="29"/>
      <c r="B568" s="29"/>
      <c r="C568" s="29"/>
      <c r="D568" s="29"/>
      <c r="E568" s="29"/>
      <c r="F568" s="29"/>
      <c r="G568" s="29"/>
    </row>
    <row r="569" spans="1:7" s="34" customFormat="1">
      <c r="A569" s="29"/>
      <c r="B569" s="29"/>
      <c r="C569" s="29"/>
      <c r="D569" s="29"/>
      <c r="E569" s="29"/>
      <c r="F569" s="29"/>
      <c r="G569" s="29"/>
    </row>
    <row r="570" spans="1:7" s="34" customFormat="1">
      <c r="A570" s="29"/>
      <c r="B570" s="29"/>
      <c r="C570" s="29"/>
      <c r="D570" s="29"/>
      <c r="E570" s="29"/>
      <c r="F570" s="29"/>
      <c r="G570" s="29"/>
    </row>
    <row r="571" spans="1:7" s="34" customFormat="1">
      <c r="A571" s="29"/>
      <c r="B571" s="29"/>
      <c r="C571" s="29"/>
      <c r="D571" s="29"/>
      <c r="E571" s="29"/>
      <c r="F571" s="29"/>
      <c r="G571" s="29"/>
    </row>
    <row r="572" spans="1:7" s="34" customFormat="1">
      <c r="A572" s="29"/>
      <c r="B572" s="29"/>
      <c r="C572" s="29"/>
      <c r="D572" s="29"/>
      <c r="E572" s="29"/>
      <c r="F572" s="29"/>
      <c r="G572" s="29"/>
    </row>
    <row r="573" spans="1:7" s="34" customFormat="1">
      <c r="A573" s="29"/>
      <c r="B573" s="29"/>
      <c r="C573" s="29"/>
      <c r="D573" s="29"/>
      <c r="E573" s="29"/>
      <c r="F573" s="29"/>
      <c r="G573" s="29"/>
    </row>
    <row r="574" spans="1:7" s="34" customFormat="1">
      <c r="A574" s="29"/>
      <c r="B574" s="29"/>
      <c r="C574" s="29"/>
      <c r="D574" s="29"/>
      <c r="E574" s="29"/>
      <c r="F574" s="29"/>
      <c r="G574" s="29"/>
    </row>
    <row r="575" spans="1:7" s="34" customFormat="1">
      <c r="A575" s="29"/>
      <c r="B575" s="29"/>
      <c r="C575" s="29"/>
      <c r="D575" s="29"/>
      <c r="E575" s="29"/>
      <c r="F575" s="29"/>
      <c r="G575" s="29"/>
    </row>
    <row r="576" spans="1:7" s="34" customFormat="1">
      <c r="A576" s="29"/>
      <c r="B576" s="29"/>
      <c r="C576" s="29"/>
      <c r="D576" s="29"/>
      <c r="E576" s="29"/>
      <c r="F576" s="29"/>
      <c r="G576" s="29"/>
    </row>
    <row r="577" spans="1:7" s="34" customFormat="1">
      <c r="A577" s="29"/>
      <c r="B577" s="29"/>
      <c r="C577" s="29"/>
      <c r="D577" s="29"/>
      <c r="E577" s="29"/>
      <c r="F577" s="29"/>
      <c r="G577" s="29"/>
    </row>
    <row r="578" spans="1:7" s="34" customFormat="1">
      <c r="A578" s="29"/>
      <c r="B578" s="29"/>
      <c r="C578" s="29"/>
      <c r="D578" s="29"/>
      <c r="E578" s="29"/>
      <c r="F578" s="29"/>
      <c r="G578" s="29"/>
    </row>
    <row r="579" spans="1:7" s="34" customFormat="1">
      <c r="A579" s="29"/>
      <c r="B579" s="29"/>
      <c r="C579" s="29"/>
      <c r="D579" s="29"/>
      <c r="E579" s="29"/>
      <c r="F579" s="29"/>
      <c r="G579" s="29"/>
    </row>
    <row r="580" spans="1:7" s="34" customFormat="1">
      <c r="A580" s="29"/>
      <c r="B580" s="29"/>
      <c r="C580" s="29"/>
      <c r="D580" s="29"/>
      <c r="E580" s="29"/>
      <c r="F580" s="29"/>
      <c r="G580" s="29"/>
    </row>
    <row r="581" spans="1:7" s="34" customFormat="1">
      <c r="A581" s="29"/>
      <c r="B581" s="29"/>
      <c r="C581" s="29"/>
      <c r="D581" s="29"/>
      <c r="E581" s="29"/>
      <c r="F581" s="29"/>
      <c r="G581" s="29"/>
    </row>
    <row r="582" spans="1:7" s="34" customFormat="1">
      <c r="A582" s="29"/>
      <c r="B582" s="29"/>
      <c r="C582" s="29"/>
      <c r="D582" s="29"/>
      <c r="E582" s="29"/>
      <c r="F582" s="29"/>
      <c r="G582" s="29"/>
    </row>
    <row r="583" spans="1:7" s="34" customFormat="1">
      <c r="A583" s="29"/>
      <c r="B583" s="29"/>
      <c r="C583" s="29"/>
      <c r="D583" s="29"/>
      <c r="E583" s="29"/>
      <c r="F583" s="29"/>
      <c r="G583" s="29"/>
    </row>
    <row r="584" spans="1:7" s="34" customFormat="1">
      <c r="A584" s="29"/>
      <c r="B584" s="29"/>
      <c r="C584" s="29"/>
      <c r="D584" s="29"/>
      <c r="E584" s="29"/>
      <c r="F584" s="29"/>
      <c r="G584" s="29"/>
    </row>
    <row r="585" spans="1:7" s="34" customFormat="1">
      <c r="A585" s="29"/>
      <c r="B585" s="29"/>
      <c r="C585" s="29"/>
      <c r="D585" s="29"/>
      <c r="E585" s="29"/>
      <c r="F585" s="29"/>
      <c r="G585" s="29"/>
    </row>
    <row r="586" spans="1:7" s="34" customFormat="1">
      <c r="A586" s="29"/>
      <c r="B586" s="29"/>
      <c r="C586" s="29"/>
      <c r="D586" s="29"/>
      <c r="E586" s="29"/>
      <c r="F586" s="29"/>
      <c r="G586" s="29"/>
    </row>
    <row r="587" spans="1:7" s="34" customFormat="1">
      <c r="A587" s="29"/>
      <c r="B587" s="29"/>
      <c r="C587" s="29"/>
      <c r="D587" s="29"/>
      <c r="E587" s="29"/>
      <c r="F587" s="29"/>
      <c r="G587" s="29"/>
    </row>
    <row r="588" spans="1:7" s="34" customFormat="1">
      <c r="A588" s="29"/>
      <c r="B588" s="29"/>
      <c r="C588" s="29"/>
      <c r="D588" s="29"/>
      <c r="E588" s="29"/>
      <c r="F588" s="29"/>
      <c r="G588" s="29"/>
    </row>
    <row r="589" spans="1:7" s="34" customFormat="1">
      <c r="A589" s="29"/>
      <c r="B589" s="29"/>
      <c r="C589" s="29"/>
      <c r="D589" s="29"/>
      <c r="E589" s="29"/>
      <c r="F589" s="29"/>
      <c r="G589" s="29"/>
    </row>
    <row r="590" spans="1:7" s="34" customFormat="1">
      <c r="A590" s="29"/>
      <c r="B590" s="29"/>
      <c r="C590" s="29"/>
      <c r="D590" s="29"/>
      <c r="E590" s="29"/>
      <c r="F590" s="29"/>
      <c r="G590" s="29"/>
    </row>
    <row r="591" spans="1:7" s="34" customFormat="1">
      <c r="A591" s="29"/>
      <c r="B591" s="29"/>
      <c r="C591" s="29"/>
      <c r="D591" s="29"/>
      <c r="E591" s="29"/>
      <c r="F591" s="29"/>
      <c r="G591" s="29"/>
    </row>
    <row r="592" spans="1:7" s="34" customFormat="1">
      <c r="A592" s="29"/>
      <c r="B592" s="29"/>
      <c r="C592" s="29"/>
      <c r="D592" s="29"/>
      <c r="E592" s="29"/>
      <c r="F592" s="29"/>
      <c r="G592" s="29"/>
    </row>
    <row r="593" spans="1:7" s="34" customFormat="1">
      <c r="A593" s="29"/>
      <c r="B593" s="29"/>
      <c r="C593" s="29"/>
      <c r="D593" s="29"/>
      <c r="E593" s="29"/>
      <c r="F593" s="29"/>
      <c r="G593" s="29"/>
    </row>
    <row r="594" spans="1:7" s="34" customFormat="1">
      <c r="A594" s="29"/>
      <c r="B594" s="29"/>
      <c r="C594" s="29"/>
      <c r="D594" s="29"/>
      <c r="E594" s="29"/>
      <c r="F594" s="29"/>
      <c r="G594" s="29"/>
    </row>
    <row r="595" spans="1:7" s="34" customFormat="1">
      <c r="A595" s="29"/>
      <c r="B595" s="29"/>
      <c r="C595" s="29"/>
      <c r="D595" s="29"/>
      <c r="E595" s="29"/>
      <c r="F595" s="29"/>
      <c r="G595" s="29"/>
    </row>
    <row r="596" spans="1:7" s="34" customFormat="1">
      <c r="A596" s="29"/>
      <c r="B596" s="29"/>
      <c r="C596" s="29"/>
      <c r="D596" s="29"/>
      <c r="E596" s="29"/>
      <c r="F596" s="29"/>
      <c r="G596" s="29"/>
    </row>
    <row r="597" spans="1:7" s="34" customFormat="1">
      <c r="A597" s="29"/>
      <c r="B597" s="29"/>
      <c r="C597" s="29"/>
      <c r="D597" s="29"/>
      <c r="E597" s="29"/>
      <c r="F597" s="29"/>
      <c r="G597" s="29"/>
    </row>
    <row r="598" spans="1:7" s="34" customFormat="1">
      <c r="A598" s="29"/>
      <c r="B598" s="29"/>
      <c r="C598" s="29"/>
      <c r="D598" s="29"/>
      <c r="E598" s="29"/>
      <c r="F598" s="29"/>
      <c r="G598" s="29"/>
    </row>
    <row r="599" spans="1:7" s="34" customFormat="1">
      <c r="A599" s="29"/>
      <c r="B599" s="29"/>
      <c r="C599" s="29"/>
      <c r="D599" s="29"/>
      <c r="E599" s="29"/>
      <c r="F599" s="29"/>
      <c r="G599" s="29"/>
    </row>
    <row r="600" spans="1:7" s="34" customFormat="1">
      <c r="A600" s="29"/>
      <c r="B600" s="29"/>
      <c r="C600" s="29"/>
      <c r="D600" s="29"/>
      <c r="E600" s="29"/>
      <c r="F600" s="29"/>
      <c r="G600" s="29"/>
    </row>
    <row r="601" spans="1:7" s="34" customFormat="1">
      <c r="A601" s="29"/>
      <c r="B601" s="29"/>
      <c r="C601" s="29"/>
      <c r="D601" s="29"/>
      <c r="E601" s="29"/>
      <c r="F601" s="29"/>
      <c r="G601" s="29"/>
    </row>
    <row r="602" spans="1:7" s="34" customFormat="1">
      <c r="A602" s="29"/>
      <c r="B602" s="29"/>
      <c r="C602" s="29"/>
      <c r="D602" s="29"/>
      <c r="E602" s="29"/>
      <c r="F602" s="29"/>
      <c r="G602" s="29"/>
    </row>
    <row r="603" spans="1:7" s="34" customFormat="1">
      <c r="A603" s="29"/>
      <c r="B603" s="29"/>
      <c r="C603" s="29"/>
      <c r="D603" s="29"/>
      <c r="E603" s="29"/>
      <c r="F603" s="29"/>
      <c r="G603" s="29"/>
    </row>
    <row r="604" spans="1:7" s="34" customFormat="1">
      <c r="A604" s="29"/>
      <c r="B604" s="29"/>
      <c r="C604" s="29"/>
      <c r="D604" s="29"/>
      <c r="E604" s="29"/>
      <c r="F604" s="29"/>
      <c r="G604" s="29"/>
    </row>
    <row r="605" spans="1:7" s="34" customFormat="1">
      <c r="A605" s="29"/>
      <c r="B605" s="29"/>
      <c r="C605" s="29"/>
      <c r="D605" s="29"/>
      <c r="E605" s="29"/>
      <c r="F605" s="29"/>
      <c r="G605" s="29"/>
    </row>
    <row r="606" spans="1:7" s="34" customFormat="1">
      <c r="A606" s="29"/>
      <c r="B606" s="29"/>
      <c r="C606" s="29"/>
      <c r="D606" s="29"/>
      <c r="E606" s="29"/>
      <c r="F606" s="29"/>
      <c r="G606" s="29"/>
    </row>
    <row r="607" spans="1:7" s="34" customFormat="1">
      <c r="A607" s="29"/>
      <c r="B607" s="29"/>
      <c r="C607" s="29"/>
      <c r="D607" s="29"/>
      <c r="E607" s="29"/>
      <c r="F607" s="29"/>
      <c r="G607" s="29"/>
    </row>
    <row r="608" spans="1:7" s="34" customFormat="1">
      <c r="A608" s="29"/>
      <c r="B608" s="29"/>
      <c r="C608" s="29"/>
      <c r="D608" s="29"/>
      <c r="E608" s="29"/>
      <c r="F608" s="29"/>
      <c r="G608" s="29"/>
    </row>
    <row r="609" spans="1:7" s="34" customFormat="1">
      <c r="A609" s="29"/>
      <c r="B609" s="29"/>
      <c r="C609" s="29"/>
      <c r="D609" s="29"/>
      <c r="E609" s="29"/>
      <c r="F609" s="29"/>
      <c r="G609" s="29"/>
    </row>
    <row r="610" spans="1:7" s="34" customFormat="1">
      <c r="A610" s="29"/>
      <c r="B610" s="29"/>
      <c r="C610" s="29"/>
      <c r="D610" s="29"/>
      <c r="E610" s="29"/>
      <c r="F610" s="29"/>
      <c r="G610" s="29"/>
    </row>
    <row r="611" spans="1:7" s="34" customFormat="1">
      <c r="A611" s="29"/>
      <c r="B611" s="29"/>
      <c r="C611" s="29"/>
      <c r="D611" s="29"/>
      <c r="E611" s="29"/>
      <c r="F611" s="29"/>
      <c r="G611" s="29"/>
    </row>
    <row r="612" spans="1:7" s="34" customFormat="1">
      <c r="A612" s="29"/>
      <c r="B612" s="29"/>
      <c r="C612" s="29"/>
      <c r="D612" s="29"/>
      <c r="E612" s="29"/>
      <c r="F612" s="29"/>
      <c r="G612" s="29"/>
    </row>
    <row r="613" spans="1:7" s="34" customFormat="1">
      <c r="A613" s="29"/>
      <c r="B613" s="29"/>
      <c r="C613" s="29"/>
      <c r="D613" s="29"/>
      <c r="E613" s="29"/>
      <c r="F613" s="29"/>
      <c r="G613" s="29"/>
    </row>
    <row r="614" spans="1:7" s="34" customFormat="1">
      <c r="A614" s="29"/>
      <c r="B614" s="29"/>
      <c r="C614" s="29"/>
      <c r="D614" s="29"/>
      <c r="E614" s="29"/>
      <c r="F614" s="29"/>
      <c r="G614" s="29"/>
    </row>
    <row r="615" spans="1:7" s="34" customFormat="1">
      <c r="A615" s="29"/>
      <c r="B615" s="29"/>
      <c r="C615" s="29"/>
      <c r="D615" s="29"/>
      <c r="E615" s="29"/>
      <c r="F615" s="29"/>
      <c r="G615" s="29"/>
    </row>
    <row r="616" spans="1:7" s="34" customFormat="1">
      <c r="A616" s="29"/>
      <c r="B616" s="29"/>
      <c r="C616" s="29"/>
      <c r="D616" s="29"/>
      <c r="E616" s="29"/>
      <c r="F616" s="29"/>
      <c r="G616" s="29"/>
    </row>
    <row r="617" spans="1:7" s="34" customFormat="1">
      <c r="A617" s="29"/>
      <c r="B617" s="29"/>
      <c r="C617" s="29"/>
      <c r="D617" s="29"/>
      <c r="E617" s="29"/>
      <c r="F617" s="29"/>
      <c r="G617" s="29"/>
    </row>
    <row r="618" spans="1:7" s="34" customFormat="1">
      <c r="A618" s="29"/>
      <c r="B618" s="29"/>
      <c r="C618" s="29"/>
      <c r="D618" s="29"/>
      <c r="E618" s="29"/>
      <c r="F618" s="29"/>
      <c r="G618" s="29"/>
    </row>
    <row r="619" spans="1:7" s="34" customFormat="1">
      <c r="A619" s="29"/>
      <c r="B619" s="29"/>
      <c r="C619" s="29"/>
      <c r="D619" s="29"/>
      <c r="E619" s="29"/>
      <c r="F619" s="29"/>
      <c r="G619" s="29"/>
    </row>
    <row r="620" spans="1:7" s="34" customFormat="1">
      <c r="A620" s="29"/>
      <c r="B620" s="29"/>
      <c r="C620" s="29"/>
      <c r="D620" s="29"/>
      <c r="E620" s="29"/>
      <c r="F620" s="29"/>
      <c r="G620" s="29"/>
    </row>
    <row r="621" spans="1:7" s="34" customFormat="1">
      <c r="A621" s="29"/>
      <c r="B621" s="29"/>
      <c r="C621" s="29"/>
      <c r="D621" s="29"/>
      <c r="E621" s="29"/>
      <c r="F621" s="29"/>
      <c r="G621" s="29"/>
    </row>
    <row r="622" spans="1:7" s="34" customFormat="1">
      <c r="A622" s="29"/>
      <c r="B622" s="29"/>
      <c r="C622" s="29"/>
      <c r="D622" s="29"/>
      <c r="E622" s="29"/>
      <c r="F622" s="29"/>
      <c r="G622" s="29"/>
    </row>
    <row r="623" spans="1:7" s="34" customFormat="1">
      <c r="A623" s="29"/>
      <c r="B623" s="29"/>
      <c r="C623" s="29"/>
      <c r="D623" s="29"/>
      <c r="E623" s="29"/>
      <c r="F623" s="29"/>
      <c r="G623" s="29"/>
    </row>
    <row r="624" spans="1:7" s="34" customFormat="1">
      <c r="A624" s="29"/>
      <c r="B624" s="29"/>
      <c r="C624" s="29"/>
      <c r="D624" s="29"/>
      <c r="E624" s="29"/>
      <c r="F624" s="29"/>
      <c r="G624" s="29"/>
    </row>
    <row r="625" spans="1:7" s="34" customFormat="1">
      <c r="A625" s="29"/>
      <c r="B625" s="29"/>
      <c r="C625" s="29"/>
      <c r="D625" s="29"/>
      <c r="E625" s="29"/>
      <c r="F625" s="29"/>
      <c r="G625" s="29"/>
    </row>
    <row r="626" spans="1:7" s="34" customFormat="1">
      <c r="A626" s="29"/>
      <c r="B626" s="29"/>
      <c r="C626" s="29"/>
      <c r="D626" s="29"/>
      <c r="E626" s="29"/>
      <c r="F626" s="29"/>
      <c r="G626" s="29"/>
    </row>
    <row r="627" spans="1:7" s="34" customFormat="1">
      <c r="A627" s="29"/>
      <c r="B627" s="29"/>
      <c r="C627" s="29"/>
      <c r="D627" s="29"/>
      <c r="E627" s="29"/>
      <c r="F627" s="29"/>
      <c r="G627" s="29"/>
    </row>
    <row r="628" spans="1:7" s="34" customFormat="1">
      <c r="A628" s="29"/>
      <c r="B628" s="29"/>
      <c r="C628" s="29"/>
      <c r="D628" s="29"/>
      <c r="E628" s="29"/>
      <c r="F628" s="29"/>
      <c r="G628" s="29"/>
    </row>
    <row r="629" spans="1:7" s="34" customFormat="1">
      <c r="A629" s="29"/>
      <c r="B629" s="29"/>
      <c r="C629" s="29"/>
      <c r="D629" s="29"/>
      <c r="E629" s="29"/>
      <c r="F629" s="29"/>
      <c r="G629" s="29"/>
    </row>
    <row r="630" spans="1:7" s="34" customFormat="1">
      <c r="A630" s="29"/>
      <c r="B630" s="29"/>
      <c r="C630" s="29"/>
      <c r="D630" s="29"/>
      <c r="E630" s="29"/>
      <c r="F630" s="29"/>
      <c r="G630" s="29"/>
    </row>
    <row r="631" spans="1:7" s="34" customFormat="1">
      <c r="A631" s="29"/>
      <c r="B631" s="29"/>
      <c r="C631" s="29"/>
      <c r="D631" s="29"/>
      <c r="E631" s="29"/>
      <c r="F631" s="29"/>
      <c r="G631" s="29"/>
    </row>
    <row r="632" spans="1:7" s="34" customFormat="1">
      <c r="A632" s="29"/>
      <c r="B632" s="29"/>
      <c r="C632" s="29"/>
      <c r="D632" s="29"/>
      <c r="E632" s="29"/>
      <c r="F632" s="29"/>
      <c r="G632" s="29"/>
    </row>
    <row r="633" spans="1:7" s="34" customFormat="1">
      <c r="A633" s="29"/>
      <c r="B633" s="29"/>
      <c r="C633" s="29"/>
      <c r="D633" s="29"/>
      <c r="E633" s="29"/>
      <c r="F633" s="29"/>
      <c r="G633" s="29"/>
    </row>
    <row r="634" spans="1:7" s="34" customFormat="1">
      <c r="A634" s="29"/>
      <c r="B634" s="29"/>
      <c r="C634" s="29"/>
      <c r="D634" s="29"/>
      <c r="E634" s="29"/>
      <c r="F634" s="29"/>
      <c r="G634" s="29"/>
    </row>
    <row r="635" spans="1:7" s="34" customFormat="1">
      <c r="A635" s="29"/>
      <c r="B635" s="29"/>
      <c r="C635" s="29"/>
      <c r="D635" s="29"/>
      <c r="E635" s="29"/>
      <c r="F635" s="29"/>
      <c r="G635" s="29"/>
    </row>
    <row r="636" spans="1:7" s="34" customFormat="1">
      <c r="A636" s="29"/>
      <c r="B636" s="29"/>
      <c r="C636" s="29"/>
      <c r="D636" s="29"/>
      <c r="E636" s="29"/>
      <c r="F636" s="29"/>
      <c r="G636" s="29"/>
    </row>
    <row r="637" spans="1:7" s="34" customFormat="1">
      <c r="A637" s="29"/>
      <c r="B637" s="29"/>
      <c r="C637" s="29"/>
      <c r="D637" s="29"/>
      <c r="E637" s="29"/>
      <c r="F637" s="29"/>
      <c r="G637" s="29"/>
    </row>
    <row r="638" spans="1:7" s="34" customFormat="1">
      <c r="A638" s="29"/>
      <c r="B638" s="29"/>
      <c r="C638" s="29"/>
      <c r="D638" s="29"/>
      <c r="E638" s="29"/>
      <c r="F638" s="29"/>
      <c r="G638" s="29"/>
    </row>
    <row r="639" spans="1:7" s="34" customFormat="1">
      <c r="A639" s="29"/>
      <c r="B639" s="29"/>
      <c r="C639" s="29"/>
      <c r="D639" s="29"/>
      <c r="E639" s="29"/>
      <c r="F639" s="29"/>
      <c r="G639" s="29"/>
    </row>
    <row r="640" spans="1:7" s="34" customFormat="1">
      <c r="A640" s="29"/>
      <c r="B640" s="29"/>
      <c r="C640" s="29"/>
      <c r="D640" s="29"/>
      <c r="E640" s="29"/>
      <c r="F640" s="29"/>
      <c r="G640" s="29"/>
    </row>
    <row r="641" spans="1:7" s="34" customFormat="1">
      <c r="A641" s="29"/>
      <c r="B641" s="29"/>
      <c r="C641" s="29"/>
      <c r="D641" s="29"/>
      <c r="E641" s="29"/>
      <c r="F641" s="29"/>
      <c r="G641" s="29"/>
    </row>
    <row r="642" spans="1:7" s="34" customFormat="1">
      <c r="A642" s="29"/>
      <c r="B642" s="29"/>
      <c r="C642" s="29"/>
      <c r="D642" s="29"/>
      <c r="E642" s="29"/>
      <c r="F642" s="29"/>
      <c r="G642" s="29"/>
    </row>
    <row r="643" spans="1:7" s="34" customFormat="1">
      <c r="A643" s="29"/>
      <c r="B643" s="29"/>
      <c r="C643" s="29"/>
      <c r="D643" s="29"/>
      <c r="E643" s="29"/>
      <c r="F643" s="29"/>
      <c r="G643" s="29"/>
    </row>
    <row r="644" spans="1:7" s="34" customFormat="1">
      <c r="A644" s="29"/>
      <c r="B644" s="29"/>
      <c r="C644" s="29"/>
      <c r="D644" s="29"/>
      <c r="E644" s="29"/>
      <c r="F644" s="29"/>
      <c r="G644" s="29"/>
    </row>
    <row r="645" spans="1:7" s="34" customFormat="1">
      <c r="A645" s="29"/>
      <c r="B645" s="29"/>
      <c r="C645" s="29"/>
      <c r="D645" s="29"/>
      <c r="E645" s="29"/>
      <c r="F645" s="29"/>
      <c r="G645" s="29"/>
    </row>
    <row r="646" spans="1:7" s="34" customFormat="1">
      <c r="A646" s="29"/>
      <c r="B646" s="29"/>
      <c r="C646" s="29"/>
      <c r="D646" s="29"/>
      <c r="E646" s="29"/>
      <c r="F646" s="29"/>
      <c r="G646" s="29"/>
    </row>
    <row r="647" spans="1:7" s="34" customFormat="1">
      <c r="A647" s="29"/>
      <c r="B647" s="29"/>
      <c r="C647" s="29"/>
      <c r="D647" s="29"/>
      <c r="E647" s="29"/>
      <c r="F647" s="29"/>
      <c r="G647" s="29"/>
    </row>
    <row r="648" spans="1:7" s="34" customFormat="1">
      <c r="A648" s="29"/>
      <c r="B648" s="29"/>
      <c r="C648" s="29"/>
      <c r="D648" s="29"/>
      <c r="E648" s="29"/>
      <c r="F648" s="29"/>
      <c r="G648" s="29"/>
    </row>
    <row r="649" spans="1:7" s="34" customFormat="1">
      <c r="A649" s="29"/>
      <c r="B649" s="29"/>
      <c r="C649" s="29"/>
      <c r="D649" s="29"/>
      <c r="E649" s="29"/>
      <c r="F649" s="29"/>
      <c r="G649" s="29"/>
    </row>
    <row r="650" spans="1:7" s="34" customFormat="1">
      <c r="A650" s="29"/>
      <c r="B650" s="29"/>
      <c r="C650" s="29"/>
      <c r="D650" s="29"/>
      <c r="E650" s="29"/>
      <c r="F650" s="29"/>
      <c r="G650" s="29"/>
    </row>
    <row r="651" spans="1:7" s="34" customFormat="1">
      <c r="A651" s="29"/>
      <c r="B651" s="29"/>
      <c r="C651" s="29"/>
      <c r="D651" s="29"/>
      <c r="E651" s="29"/>
      <c r="F651" s="29"/>
      <c r="G651" s="29"/>
    </row>
    <row r="652" spans="1:7" s="34" customFormat="1">
      <c r="A652" s="29"/>
      <c r="B652" s="29"/>
      <c r="C652" s="29"/>
      <c r="D652" s="29"/>
      <c r="E652" s="29"/>
      <c r="F652" s="29"/>
      <c r="G652" s="29"/>
    </row>
    <row r="653" spans="1:7" s="34" customFormat="1">
      <c r="A653" s="29"/>
      <c r="B653" s="29"/>
      <c r="C653" s="29"/>
      <c r="D653" s="29"/>
      <c r="E653" s="29"/>
      <c r="F653" s="29"/>
      <c r="G653" s="29"/>
    </row>
    <row r="654" spans="1:7" s="34" customFormat="1">
      <c r="A654" s="29"/>
      <c r="B654" s="29"/>
      <c r="C654" s="29"/>
      <c r="D654" s="29"/>
      <c r="E654" s="29"/>
      <c r="F654" s="29"/>
      <c r="G654" s="29"/>
    </row>
    <row r="655" spans="1:7" s="34" customFormat="1">
      <c r="A655" s="29"/>
      <c r="B655" s="29"/>
      <c r="C655" s="29"/>
      <c r="D655" s="29"/>
      <c r="E655" s="29"/>
      <c r="F655" s="29"/>
      <c r="G655" s="29"/>
    </row>
    <row r="656" spans="1:7" s="34" customFormat="1">
      <c r="A656" s="29"/>
      <c r="B656" s="29"/>
      <c r="C656" s="29"/>
      <c r="D656" s="29"/>
      <c r="E656" s="29"/>
      <c r="F656" s="29"/>
      <c r="G656" s="29"/>
    </row>
    <row r="657" spans="1:7" s="34" customFormat="1">
      <c r="A657" s="29"/>
      <c r="B657" s="29"/>
      <c r="C657" s="29"/>
      <c r="D657" s="29"/>
      <c r="E657" s="29"/>
      <c r="F657" s="29"/>
      <c r="G657" s="29"/>
    </row>
    <row r="658" spans="1:7" s="34" customFormat="1">
      <c r="A658" s="29"/>
      <c r="B658" s="29"/>
      <c r="C658" s="29"/>
      <c r="D658" s="29"/>
      <c r="E658" s="29"/>
      <c r="F658" s="29"/>
      <c r="G658" s="29"/>
    </row>
    <row r="659" spans="1:7" s="34" customFormat="1">
      <c r="A659" s="29"/>
      <c r="B659" s="29"/>
      <c r="C659" s="29"/>
      <c r="D659" s="29"/>
      <c r="E659" s="29"/>
      <c r="F659" s="29"/>
      <c r="G659" s="29"/>
    </row>
    <row r="660" spans="1:7" s="34" customFormat="1">
      <c r="A660" s="29"/>
      <c r="B660" s="29"/>
      <c r="C660" s="29"/>
      <c r="D660" s="29"/>
      <c r="E660" s="29"/>
      <c r="F660" s="29"/>
      <c r="G660" s="29"/>
    </row>
    <row r="661" spans="1:7" s="34" customFormat="1">
      <c r="A661" s="29"/>
      <c r="B661" s="29"/>
      <c r="C661" s="29"/>
      <c r="D661" s="29"/>
      <c r="E661" s="29"/>
      <c r="F661" s="29"/>
      <c r="G661" s="29"/>
    </row>
    <row r="662" spans="1:7" s="34" customFormat="1">
      <c r="A662" s="29"/>
      <c r="B662" s="29"/>
      <c r="C662" s="29"/>
      <c r="D662" s="29"/>
      <c r="E662" s="29"/>
      <c r="F662" s="29"/>
      <c r="G662" s="29"/>
    </row>
    <row r="663" spans="1:7" s="34" customFormat="1">
      <c r="A663" s="29"/>
      <c r="B663" s="29"/>
      <c r="C663" s="29"/>
      <c r="D663" s="29"/>
      <c r="E663" s="29"/>
      <c r="F663" s="29"/>
      <c r="G663" s="29"/>
    </row>
    <row r="664" spans="1:7" s="34" customFormat="1">
      <c r="A664" s="29"/>
      <c r="B664" s="29"/>
      <c r="C664" s="29"/>
      <c r="D664" s="29"/>
      <c r="E664" s="29"/>
      <c r="F664" s="29"/>
      <c r="G664" s="29"/>
    </row>
    <row r="665" spans="1:7" s="34" customFormat="1">
      <c r="A665" s="29"/>
      <c r="B665" s="29"/>
      <c r="C665" s="29"/>
      <c r="D665" s="29"/>
      <c r="E665" s="29"/>
      <c r="F665" s="29"/>
      <c r="G665" s="29"/>
    </row>
    <row r="666" spans="1:7" s="34" customFormat="1">
      <c r="A666" s="29"/>
      <c r="B666" s="29"/>
      <c r="C666" s="29"/>
      <c r="D666" s="29"/>
      <c r="E666" s="29"/>
      <c r="F666" s="29"/>
      <c r="G666" s="29"/>
    </row>
    <row r="667" spans="1:7" s="34" customFormat="1">
      <c r="A667" s="29"/>
      <c r="B667" s="29"/>
      <c r="C667" s="29"/>
      <c r="D667" s="29"/>
      <c r="E667" s="29"/>
      <c r="F667" s="29"/>
      <c r="G667" s="29"/>
    </row>
    <row r="668" spans="1:7" s="34" customFormat="1">
      <c r="A668" s="29"/>
      <c r="B668" s="29"/>
      <c r="C668" s="29"/>
      <c r="D668" s="29"/>
      <c r="E668" s="29"/>
      <c r="F668" s="29"/>
      <c r="G668" s="29"/>
    </row>
    <row r="669" spans="1:7" s="34" customFormat="1">
      <c r="A669" s="29"/>
      <c r="B669" s="29"/>
      <c r="C669" s="29"/>
      <c r="D669" s="29"/>
      <c r="E669" s="29"/>
      <c r="F669" s="29"/>
      <c r="G669" s="29"/>
    </row>
    <row r="670" spans="1:7" s="34" customFormat="1">
      <c r="A670" s="29"/>
      <c r="B670" s="29"/>
      <c r="C670" s="29"/>
      <c r="D670" s="29"/>
      <c r="E670" s="29"/>
      <c r="F670" s="29"/>
      <c r="G670" s="29"/>
    </row>
    <row r="671" spans="1:7" s="34" customFormat="1">
      <c r="A671" s="29"/>
      <c r="B671" s="29"/>
      <c r="C671" s="29"/>
      <c r="D671" s="29"/>
      <c r="E671" s="29"/>
      <c r="F671" s="29"/>
      <c r="G671" s="29"/>
    </row>
    <row r="672" spans="1:7" s="34" customFormat="1">
      <c r="A672" s="29"/>
      <c r="B672" s="29"/>
      <c r="C672" s="29"/>
      <c r="D672" s="29"/>
      <c r="E672" s="29"/>
      <c r="F672" s="29"/>
      <c r="G672" s="29"/>
    </row>
    <row r="673" spans="1:7" s="34" customFormat="1">
      <c r="A673" s="29"/>
      <c r="B673" s="29"/>
      <c r="C673" s="29"/>
      <c r="D673" s="29"/>
      <c r="E673" s="29"/>
      <c r="F673" s="29"/>
      <c r="G673" s="29"/>
    </row>
    <row r="674" spans="1:7" s="34" customFormat="1">
      <c r="A674" s="29"/>
      <c r="B674" s="29"/>
      <c r="C674" s="29"/>
      <c r="D674" s="29"/>
      <c r="E674" s="29"/>
      <c r="F674" s="29"/>
      <c r="G674" s="29"/>
    </row>
    <row r="675" spans="1:7" s="34" customFormat="1">
      <c r="A675" s="29"/>
      <c r="B675" s="29"/>
      <c r="C675" s="29"/>
      <c r="D675" s="29"/>
      <c r="E675" s="29"/>
      <c r="F675" s="29"/>
      <c r="G675" s="29"/>
    </row>
    <row r="676" spans="1:7" s="34" customFormat="1">
      <c r="A676" s="29"/>
      <c r="B676" s="29"/>
      <c r="C676" s="29"/>
      <c r="D676" s="29"/>
      <c r="E676" s="29"/>
      <c r="F676" s="29"/>
      <c r="G676" s="29"/>
    </row>
    <row r="677" spans="1:7" s="34" customFormat="1">
      <c r="A677" s="29"/>
      <c r="B677" s="29"/>
      <c r="C677" s="29"/>
      <c r="D677" s="29"/>
      <c r="E677" s="29"/>
      <c r="F677" s="29"/>
      <c r="G677" s="29"/>
    </row>
    <row r="678" spans="1:7" s="34" customFormat="1">
      <c r="A678" s="29"/>
      <c r="B678" s="29"/>
      <c r="C678" s="29"/>
      <c r="D678" s="29"/>
      <c r="E678" s="29"/>
      <c r="F678" s="29"/>
      <c r="G678" s="29"/>
    </row>
    <row r="679" spans="1:7" s="34" customFormat="1">
      <c r="A679" s="29"/>
      <c r="B679" s="29"/>
      <c r="C679" s="29"/>
      <c r="D679" s="29"/>
      <c r="E679" s="29"/>
      <c r="F679" s="29"/>
      <c r="G679" s="29"/>
    </row>
    <row r="680" spans="1:7" s="34" customFormat="1">
      <c r="A680" s="29"/>
      <c r="B680" s="29"/>
      <c r="C680" s="29"/>
      <c r="D680" s="29"/>
      <c r="E680" s="29"/>
      <c r="F680" s="29"/>
      <c r="G680" s="29"/>
    </row>
    <row r="681" spans="1:7" s="34" customFormat="1">
      <c r="A681" s="29"/>
      <c r="B681" s="29"/>
      <c r="C681" s="29"/>
      <c r="D681" s="29"/>
      <c r="E681" s="29"/>
      <c r="F681" s="29"/>
      <c r="G681" s="29"/>
    </row>
    <row r="682" spans="1:7" s="34" customFormat="1">
      <c r="A682" s="29"/>
      <c r="B682" s="29"/>
      <c r="C682" s="29"/>
      <c r="D682" s="29"/>
      <c r="E682" s="29"/>
      <c r="F682" s="29"/>
      <c r="G682" s="29"/>
    </row>
    <row r="683" spans="1:7" s="34" customFormat="1">
      <c r="A683" s="29"/>
      <c r="B683" s="29"/>
      <c r="C683" s="29"/>
      <c r="D683" s="29"/>
      <c r="E683" s="29"/>
      <c r="F683" s="29"/>
      <c r="G683" s="29"/>
    </row>
    <row r="684" spans="1:7" s="34" customFormat="1">
      <c r="A684" s="29"/>
      <c r="B684" s="29"/>
      <c r="C684" s="29"/>
      <c r="D684" s="29"/>
      <c r="E684" s="29"/>
      <c r="F684" s="29"/>
      <c r="G684" s="29"/>
    </row>
    <row r="685" spans="1:7" s="34" customFormat="1">
      <c r="A685" s="29"/>
      <c r="B685" s="29"/>
      <c r="C685" s="29"/>
      <c r="D685" s="29"/>
      <c r="E685" s="29"/>
      <c r="F685" s="29"/>
      <c r="G685" s="29"/>
    </row>
    <row r="686" spans="1:7" s="34" customFormat="1">
      <c r="A686" s="29"/>
      <c r="B686" s="29"/>
      <c r="C686" s="29"/>
      <c r="D686" s="29"/>
      <c r="E686" s="29"/>
      <c r="F686" s="29"/>
      <c r="G686" s="29"/>
    </row>
    <row r="687" spans="1:7" s="34" customFormat="1">
      <c r="A687" s="29"/>
      <c r="B687" s="29"/>
      <c r="C687" s="29"/>
      <c r="D687" s="29"/>
      <c r="E687" s="29"/>
      <c r="F687" s="29"/>
      <c r="G687" s="29"/>
    </row>
    <row r="688" spans="1:7" s="34" customFormat="1">
      <c r="A688" s="29"/>
      <c r="B688" s="29"/>
      <c r="C688" s="29"/>
      <c r="D688" s="29"/>
      <c r="E688" s="29"/>
      <c r="F688" s="29"/>
      <c r="G688" s="29"/>
    </row>
    <row r="689" spans="1:7" s="34" customFormat="1">
      <c r="A689" s="29"/>
      <c r="B689" s="29"/>
      <c r="C689" s="29"/>
      <c r="D689" s="29"/>
      <c r="E689" s="29"/>
      <c r="F689" s="29"/>
      <c r="G689" s="29"/>
    </row>
    <row r="690" spans="1:7" s="34" customFormat="1">
      <c r="A690" s="29"/>
      <c r="B690" s="29"/>
      <c r="C690" s="29"/>
      <c r="D690" s="29"/>
      <c r="E690" s="29"/>
      <c r="F690" s="29"/>
      <c r="G690" s="29"/>
    </row>
    <row r="691" spans="1:7" s="34" customFormat="1">
      <c r="A691" s="29"/>
      <c r="B691" s="29"/>
      <c r="C691" s="29"/>
      <c r="D691" s="29"/>
      <c r="E691" s="29"/>
      <c r="F691" s="29"/>
      <c r="G691" s="29"/>
    </row>
    <row r="692" spans="1:7" s="34" customFormat="1">
      <c r="A692" s="29"/>
      <c r="B692" s="29"/>
      <c r="C692" s="29"/>
      <c r="D692" s="29"/>
      <c r="E692" s="29"/>
      <c r="F692" s="29"/>
      <c r="G692" s="29"/>
    </row>
    <row r="693" spans="1:7" s="34" customFormat="1">
      <c r="A693" s="29"/>
      <c r="B693" s="29"/>
      <c r="C693" s="29"/>
      <c r="D693" s="29"/>
      <c r="E693" s="29"/>
      <c r="F693" s="29"/>
      <c r="G693" s="29"/>
    </row>
    <row r="694" spans="1:7" s="34" customFormat="1">
      <c r="A694" s="29"/>
      <c r="B694" s="29"/>
      <c r="C694" s="29"/>
      <c r="D694" s="29"/>
      <c r="E694" s="29"/>
      <c r="F694" s="29"/>
      <c r="G694" s="29"/>
    </row>
    <row r="695" spans="1:7" s="34" customFormat="1">
      <c r="A695" s="29"/>
      <c r="B695" s="29"/>
      <c r="C695" s="29"/>
      <c r="D695" s="29"/>
      <c r="E695" s="29"/>
      <c r="F695" s="29"/>
      <c r="G695" s="29"/>
    </row>
    <row r="696" spans="1:7" s="34" customFormat="1">
      <c r="A696" s="29"/>
      <c r="B696" s="29"/>
      <c r="C696" s="29"/>
      <c r="D696" s="29"/>
      <c r="E696" s="29"/>
      <c r="F696" s="29"/>
      <c r="G696" s="29"/>
    </row>
    <row r="697" spans="1:7" s="34" customFormat="1">
      <c r="A697" s="29"/>
      <c r="B697" s="29"/>
      <c r="C697" s="29"/>
      <c r="D697" s="29"/>
      <c r="E697" s="29"/>
      <c r="F697" s="29"/>
      <c r="G697" s="29"/>
    </row>
    <row r="698" spans="1:7" s="34" customFormat="1">
      <c r="A698" s="29"/>
      <c r="B698" s="29"/>
      <c r="C698" s="29"/>
      <c r="D698" s="29"/>
      <c r="E698" s="29"/>
      <c r="F698" s="29"/>
      <c r="G698" s="29"/>
    </row>
    <row r="699" spans="1:7" s="34" customFormat="1">
      <c r="A699" s="29"/>
      <c r="B699" s="29"/>
      <c r="C699" s="29"/>
      <c r="D699" s="29"/>
      <c r="E699" s="29"/>
      <c r="F699" s="29"/>
      <c r="G699" s="29"/>
    </row>
    <row r="700" spans="1:7" s="34" customFormat="1">
      <c r="A700" s="29"/>
      <c r="B700" s="29"/>
      <c r="C700" s="29"/>
      <c r="D700" s="29"/>
      <c r="E700" s="29"/>
      <c r="F700" s="29"/>
      <c r="G700" s="29"/>
    </row>
    <row r="701" spans="1:7" s="34" customFormat="1">
      <c r="A701" s="29"/>
      <c r="B701" s="29"/>
      <c r="C701" s="29"/>
      <c r="D701" s="29"/>
      <c r="E701" s="29"/>
      <c r="F701" s="29"/>
      <c r="G701" s="29"/>
    </row>
    <row r="702" spans="1:7" s="34" customFormat="1">
      <c r="A702" s="29"/>
      <c r="B702" s="29"/>
      <c r="C702" s="29"/>
      <c r="D702" s="29"/>
      <c r="E702" s="29"/>
      <c r="F702" s="29"/>
      <c r="G702" s="29"/>
    </row>
    <row r="703" spans="1:7" s="34" customFormat="1">
      <c r="A703" s="29"/>
      <c r="B703" s="29"/>
      <c r="C703" s="29"/>
      <c r="D703" s="29"/>
      <c r="E703" s="29"/>
      <c r="F703" s="29"/>
      <c r="G703" s="29"/>
    </row>
    <row r="704" spans="1:7" s="34" customFormat="1">
      <c r="A704" s="29"/>
      <c r="B704" s="29"/>
      <c r="C704" s="29"/>
      <c r="D704" s="29"/>
      <c r="E704" s="29"/>
      <c r="F704" s="29"/>
      <c r="G704" s="29"/>
    </row>
    <row r="705" spans="1:7" s="34" customFormat="1">
      <c r="A705" s="29"/>
      <c r="B705" s="29"/>
      <c r="C705" s="29"/>
      <c r="D705" s="29"/>
      <c r="E705" s="29"/>
      <c r="F705" s="29"/>
      <c r="G705" s="29"/>
    </row>
    <row r="706" spans="1:7" s="34" customFormat="1">
      <c r="A706" s="29"/>
      <c r="B706" s="29"/>
      <c r="C706" s="29"/>
      <c r="D706" s="29"/>
      <c r="E706" s="29"/>
      <c r="F706" s="29"/>
      <c r="G706" s="29"/>
    </row>
    <row r="707" spans="1:7" s="34" customFormat="1">
      <c r="A707" s="29"/>
      <c r="B707" s="29"/>
      <c r="C707" s="29"/>
      <c r="D707" s="29"/>
      <c r="E707" s="29"/>
      <c r="F707" s="29"/>
      <c r="G707" s="29"/>
    </row>
    <row r="708" spans="1:7" s="34" customFormat="1">
      <c r="A708" s="29"/>
      <c r="B708" s="29"/>
      <c r="C708" s="29"/>
      <c r="D708" s="29"/>
      <c r="E708" s="29"/>
      <c r="F708" s="29"/>
      <c r="G708" s="29"/>
    </row>
    <row r="709" spans="1:7" s="34" customFormat="1">
      <c r="A709" s="29"/>
      <c r="B709" s="29"/>
      <c r="C709" s="29"/>
      <c r="D709" s="29"/>
      <c r="E709" s="29"/>
      <c r="F709" s="29"/>
      <c r="G709" s="29"/>
    </row>
    <row r="710" spans="1:7" s="34" customFormat="1">
      <c r="A710" s="29"/>
      <c r="B710" s="29"/>
      <c r="C710" s="29"/>
      <c r="D710" s="29"/>
      <c r="E710" s="29"/>
      <c r="F710" s="29"/>
      <c r="G710" s="29"/>
    </row>
    <row r="711" spans="1:7" s="34" customFormat="1">
      <c r="A711" s="29"/>
      <c r="B711" s="29"/>
      <c r="C711" s="29"/>
      <c r="D711" s="29"/>
      <c r="E711" s="29"/>
      <c r="F711" s="29"/>
      <c r="G711" s="29"/>
    </row>
    <row r="712" spans="1:7" s="34" customFormat="1">
      <c r="A712" s="29"/>
      <c r="B712" s="29"/>
      <c r="C712" s="29"/>
      <c r="D712" s="29"/>
      <c r="E712" s="29"/>
      <c r="F712" s="29"/>
      <c r="G712" s="29"/>
    </row>
    <row r="713" spans="1:7" s="34" customFormat="1">
      <c r="A713" s="29"/>
      <c r="B713" s="29"/>
      <c r="C713" s="29"/>
      <c r="D713" s="29"/>
      <c r="E713" s="29"/>
      <c r="F713" s="29"/>
      <c r="G713" s="29"/>
    </row>
    <row r="714" spans="1:7" s="34" customFormat="1">
      <c r="A714" s="29"/>
      <c r="B714" s="29"/>
      <c r="C714" s="29"/>
      <c r="D714" s="29"/>
      <c r="E714" s="29"/>
      <c r="F714" s="29"/>
      <c r="G714" s="29"/>
    </row>
    <row r="715" spans="1:7" s="34" customFormat="1">
      <c r="A715" s="29"/>
      <c r="B715" s="29"/>
      <c r="C715" s="29"/>
      <c r="D715" s="29"/>
      <c r="E715" s="29"/>
      <c r="F715" s="29"/>
      <c r="G715" s="29"/>
    </row>
    <row r="716" spans="1:7" s="34" customFormat="1">
      <c r="A716" s="29"/>
      <c r="B716" s="29"/>
      <c r="C716" s="29"/>
      <c r="D716" s="29"/>
      <c r="E716" s="29"/>
      <c r="F716" s="29"/>
      <c r="G716" s="29"/>
    </row>
    <row r="717" spans="1:7" s="34" customFormat="1">
      <c r="A717" s="29"/>
      <c r="B717" s="29"/>
      <c r="C717" s="29"/>
      <c r="D717" s="29"/>
      <c r="E717" s="29"/>
      <c r="F717" s="29"/>
      <c r="G717" s="29"/>
    </row>
    <row r="718" spans="1:7" s="34" customFormat="1">
      <c r="A718" s="29"/>
      <c r="B718" s="29"/>
      <c r="C718" s="29"/>
      <c r="D718" s="29"/>
      <c r="E718" s="29"/>
      <c r="F718" s="29"/>
      <c r="G718" s="29"/>
    </row>
    <row r="719" spans="1:7" s="34" customFormat="1">
      <c r="A719" s="29"/>
      <c r="B719" s="29"/>
      <c r="C719" s="29"/>
      <c r="D719" s="29"/>
      <c r="E719" s="29"/>
      <c r="F719" s="29"/>
      <c r="G719" s="29"/>
    </row>
    <row r="720" spans="1:7" s="34" customFormat="1">
      <c r="A720" s="29"/>
      <c r="B720" s="29"/>
      <c r="C720" s="29"/>
      <c r="D720" s="29"/>
      <c r="E720" s="29"/>
      <c r="F720" s="29"/>
      <c r="G720" s="29"/>
    </row>
    <row r="721" spans="1:7" s="34" customFormat="1">
      <c r="A721" s="29"/>
      <c r="B721" s="29"/>
      <c r="C721" s="29"/>
      <c r="D721" s="29"/>
      <c r="E721" s="29"/>
      <c r="F721" s="29"/>
      <c r="G721" s="29"/>
    </row>
    <row r="722" spans="1:7" s="34" customFormat="1">
      <c r="A722" s="29"/>
      <c r="B722" s="29"/>
      <c r="C722" s="29"/>
      <c r="D722" s="29"/>
      <c r="E722" s="29"/>
      <c r="F722" s="29"/>
      <c r="G722" s="29"/>
    </row>
    <row r="723" spans="1:7" s="34" customFormat="1">
      <c r="A723" s="29"/>
      <c r="B723" s="29"/>
      <c r="C723" s="29"/>
      <c r="D723" s="29"/>
      <c r="E723" s="29"/>
      <c r="F723" s="29"/>
      <c r="G723" s="29"/>
    </row>
    <row r="724" spans="1:7" s="34" customFormat="1">
      <c r="A724" s="29"/>
      <c r="B724" s="29"/>
      <c r="C724" s="29"/>
      <c r="D724" s="29"/>
      <c r="E724" s="29"/>
      <c r="F724" s="29"/>
      <c r="G724" s="29"/>
    </row>
    <row r="725" spans="1:7" s="34" customFormat="1">
      <c r="A725" s="29"/>
      <c r="B725" s="29"/>
      <c r="C725" s="29"/>
      <c r="D725" s="29"/>
      <c r="E725" s="29"/>
      <c r="F725" s="29"/>
      <c r="G725" s="29"/>
    </row>
    <row r="726" spans="1:7" s="34" customFormat="1">
      <c r="A726" s="29"/>
      <c r="B726" s="29"/>
      <c r="C726" s="29"/>
      <c r="D726" s="29"/>
      <c r="E726" s="29"/>
      <c r="F726" s="29"/>
      <c r="G726" s="29"/>
    </row>
    <row r="727" spans="1:7" s="34" customFormat="1">
      <c r="A727" s="29"/>
      <c r="B727" s="29"/>
      <c r="C727" s="29"/>
      <c r="D727" s="29"/>
      <c r="E727" s="29"/>
      <c r="F727" s="29"/>
      <c r="G727" s="29"/>
    </row>
    <row r="728" spans="1:7" s="34" customFormat="1">
      <c r="A728" s="29"/>
      <c r="B728" s="29"/>
      <c r="C728" s="29"/>
      <c r="D728" s="29"/>
      <c r="E728" s="29"/>
      <c r="F728" s="29"/>
      <c r="G728" s="29"/>
    </row>
    <row r="729" spans="1:7" s="34" customFormat="1">
      <c r="A729" s="29"/>
      <c r="B729" s="29"/>
      <c r="C729" s="29"/>
      <c r="D729" s="29"/>
      <c r="E729" s="29"/>
      <c r="F729" s="29"/>
      <c r="G729" s="29"/>
    </row>
    <row r="730" spans="1:7" s="34" customFormat="1">
      <c r="A730" s="29"/>
      <c r="B730" s="29"/>
      <c r="C730" s="29"/>
      <c r="D730" s="29"/>
      <c r="E730" s="29"/>
      <c r="F730" s="29"/>
      <c r="G730" s="29"/>
    </row>
    <row r="731" spans="1:7" s="34" customFormat="1">
      <c r="A731" s="29"/>
      <c r="B731" s="29"/>
      <c r="C731" s="29"/>
      <c r="D731" s="29"/>
      <c r="E731" s="29"/>
      <c r="F731" s="29"/>
      <c r="G731" s="29"/>
    </row>
    <row r="732" spans="1:7" s="34" customFormat="1">
      <c r="A732" s="29"/>
      <c r="B732" s="29"/>
      <c r="C732" s="29"/>
      <c r="D732" s="29"/>
      <c r="E732" s="29"/>
      <c r="F732" s="29"/>
      <c r="G732" s="29"/>
    </row>
    <row r="733" spans="1:7" s="34" customFormat="1">
      <c r="A733" s="29"/>
      <c r="B733" s="29"/>
      <c r="C733" s="29"/>
      <c r="D733" s="29"/>
      <c r="E733" s="29"/>
      <c r="F733" s="29"/>
      <c r="G733" s="29"/>
    </row>
    <row r="734" spans="1:7" s="34" customFormat="1">
      <c r="A734" s="29"/>
      <c r="B734" s="29"/>
      <c r="C734" s="29"/>
      <c r="D734" s="29"/>
      <c r="E734" s="29"/>
      <c r="F734" s="29"/>
      <c r="G734" s="29"/>
    </row>
    <row r="735" spans="1:7" s="34" customFormat="1">
      <c r="A735" s="29"/>
      <c r="B735" s="29"/>
      <c r="C735" s="29"/>
      <c r="D735" s="29"/>
      <c r="E735" s="29"/>
      <c r="F735" s="29"/>
      <c r="G735" s="29"/>
    </row>
    <row r="736" spans="1:7" s="34" customFormat="1">
      <c r="A736" s="29"/>
      <c r="B736" s="29"/>
      <c r="C736" s="29"/>
      <c r="D736" s="29"/>
      <c r="E736" s="29"/>
      <c r="F736" s="29"/>
      <c r="G736" s="29"/>
    </row>
    <row r="737" spans="1:7" s="34" customFormat="1">
      <c r="A737" s="29"/>
      <c r="B737" s="29"/>
      <c r="C737" s="29"/>
      <c r="D737" s="29"/>
      <c r="E737" s="29"/>
      <c r="F737" s="29"/>
      <c r="G737" s="29"/>
    </row>
    <row r="738" spans="1:7" s="34" customFormat="1">
      <c r="A738" s="29"/>
      <c r="B738" s="29"/>
      <c r="C738" s="29"/>
      <c r="D738" s="29"/>
      <c r="E738" s="29"/>
      <c r="F738" s="29"/>
      <c r="G738" s="29"/>
    </row>
    <row r="739" spans="1:7" s="34" customFormat="1">
      <c r="A739" s="29"/>
      <c r="B739" s="29"/>
      <c r="C739" s="29"/>
      <c r="D739" s="29"/>
      <c r="E739" s="29"/>
      <c r="F739" s="29"/>
      <c r="G739" s="29"/>
    </row>
    <row r="740" spans="1:7" s="34" customFormat="1">
      <c r="A740" s="29"/>
      <c r="B740" s="29"/>
      <c r="C740" s="29"/>
      <c r="D740" s="29"/>
      <c r="E740" s="29"/>
      <c r="F740" s="29"/>
      <c r="G740" s="29"/>
    </row>
    <row r="741" spans="1:7" s="34" customFormat="1">
      <c r="A741" s="29"/>
      <c r="B741" s="29"/>
      <c r="C741" s="29"/>
      <c r="D741" s="29"/>
      <c r="E741" s="29"/>
      <c r="F741" s="29"/>
      <c r="G741" s="29"/>
    </row>
    <row r="742" spans="1:7" s="34" customFormat="1">
      <c r="A742" s="29"/>
      <c r="B742" s="29"/>
      <c r="C742" s="29"/>
      <c r="D742" s="29"/>
      <c r="E742" s="29"/>
      <c r="F742" s="29"/>
      <c r="G742" s="29"/>
    </row>
    <row r="743" spans="1:7" s="34" customFormat="1">
      <c r="A743" s="29"/>
      <c r="B743" s="29"/>
      <c r="C743" s="29"/>
      <c r="D743" s="29"/>
      <c r="E743" s="29"/>
      <c r="F743" s="29"/>
      <c r="G743" s="29"/>
    </row>
    <row r="744" spans="1:7" s="34" customFormat="1">
      <c r="A744" s="29"/>
      <c r="B744" s="29"/>
      <c r="C744" s="29"/>
      <c r="D744" s="29"/>
      <c r="E744" s="29"/>
      <c r="F744" s="29"/>
      <c r="G744" s="29"/>
    </row>
    <row r="745" spans="1:7" s="34" customFormat="1">
      <c r="A745" s="29"/>
      <c r="B745" s="29"/>
      <c r="C745" s="29"/>
      <c r="D745" s="29"/>
      <c r="E745" s="29"/>
      <c r="F745" s="29"/>
      <c r="G745" s="29"/>
    </row>
    <row r="746" spans="1:7" s="34" customFormat="1">
      <c r="A746" s="29"/>
      <c r="B746" s="29"/>
      <c r="C746" s="29"/>
      <c r="D746" s="29"/>
      <c r="E746" s="29"/>
      <c r="F746" s="29"/>
      <c r="G746" s="29"/>
    </row>
    <row r="747" spans="1:7" s="34" customFormat="1">
      <c r="A747" s="29"/>
      <c r="B747" s="29"/>
      <c r="C747" s="29"/>
      <c r="D747" s="29"/>
      <c r="E747" s="29"/>
      <c r="F747" s="29"/>
      <c r="G747" s="29"/>
    </row>
    <row r="748" spans="1:7" s="34" customFormat="1">
      <c r="A748" s="29"/>
      <c r="B748" s="29"/>
      <c r="C748" s="29"/>
      <c r="D748" s="29"/>
      <c r="E748" s="29"/>
      <c r="F748" s="29"/>
      <c r="G748" s="29"/>
    </row>
    <row r="749" spans="1:7" s="34" customFormat="1">
      <c r="A749" s="29"/>
      <c r="B749" s="29"/>
      <c r="C749" s="29"/>
      <c r="D749" s="29"/>
      <c r="E749" s="29"/>
      <c r="F749" s="29"/>
      <c r="G749" s="29"/>
    </row>
    <row r="750" spans="1:7" s="34" customFormat="1">
      <c r="A750" s="29"/>
      <c r="B750" s="29"/>
      <c r="C750" s="29"/>
      <c r="D750" s="29"/>
      <c r="E750" s="29"/>
      <c r="F750" s="29"/>
      <c r="G750" s="29"/>
    </row>
    <row r="751" spans="1:7" s="34" customFormat="1">
      <c r="A751" s="29"/>
      <c r="B751" s="29"/>
      <c r="C751" s="29"/>
      <c r="D751" s="29"/>
      <c r="E751" s="29"/>
      <c r="F751" s="29"/>
      <c r="G751" s="29"/>
    </row>
    <row r="752" spans="1:7" s="34" customFormat="1">
      <c r="A752" s="29"/>
      <c r="B752" s="29"/>
      <c r="C752" s="29"/>
      <c r="D752" s="29"/>
      <c r="E752" s="29"/>
      <c r="F752" s="29"/>
      <c r="G752" s="29"/>
    </row>
    <row r="753" spans="1:7" s="34" customFormat="1">
      <c r="A753" s="29"/>
      <c r="B753" s="29"/>
      <c r="C753" s="29"/>
      <c r="D753" s="29"/>
      <c r="E753" s="29"/>
      <c r="F753" s="29"/>
      <c r="G753" s="29"/>
    </row>
    <row r="754" spans="1:7" s="34" customFormat="1">
      <c r="A754" s="29"/>
      <c r="B754" s="29"/>
      <c r="C754" s="29"/>
      <c r="D754" s="29"/>
      <c r="E754" s="29"/>
      <c r="F754" s="29"/>
      <c r="G754" s="29"/>
    </row>
    <row r="755" spans="1:7" s="34" customFormat="1">
      <c r="A755" s="29"/>
      <c r="B755" s="29"/>
      <c r="C755" s="29"/>
      <c r="D755" s="29"/>
      <c r="E755" s="29"/>
      <c r="F755" s="29"/>
      <c r="G755" s="29"/>
    </row>
    <row r="756" spans="1:7" s="34" customFormat="1">
      <c r="A756" s="29"/>
      <c r="B756" s="29"/>
      <c r="C756" s="29"/>
      <c r="D756" s="29"/>
      <c r="E756" s="29"/>
      <c r="F756" s="29"/>
      <c r="G756" s="29"/>
    </row>
    <row r="757" spans="1:7" s="34" customFormat="1">
      <c r="A757" s="29"/>
      <c r="B757" s="29"/>
      <c r="C757" s="29"/>
      <c r="D757" s="29"/>
      <c r="E757" s="29"/>
      <c r="F757" s="29"/>
      <c r="G757" s="29"/>
    </row>
    <row r="758" spans="1:7" s="34" customFormat="1">
      <c r="A758" s="29"/>
      <c r="B758" s="29"/>
      <c r="C758" s="29"/>
      <c r="D758" s="29"/>
      <c r="E758" s="29"/>
      <c r="F758" s="29"/>
      <c r="G758" s="29"/>
    </row>
    <row r="759" spans="1:7" s="34" customFormat="1">
      <c r="A759" s="29"/>
      <c r="B759" s="29"/>
      <c r="C759" s="29"/>
      <c r="D759" s="29"/>
      <c r="E759" s="29"/>
      <c r="F759" s="29"/>
      <c r="G759" s="29"/>
    </row>
    <row r="760" spans="1:7" s="34" customFormat="1">
      <c r="A760" s="29"/>
      <c r="B760" s="29"/>
      <c r="C760" s="29"/>
      <c r="D760" s="29"/>
      <c r="E760" s="29"/>
      <c r="F760" s="29"/>
      <c r="G760" s="29"/>
    </row>
    <row r="761" spans="1:7" s="34" customFormat="1">
      <c r="A761" s="29"/>
      <c r="B761" s="29"/>
      <c r="C761" s="29"/>
      <c r="D761" s="29"/>
      <c r="E761" s="29"/>
      <c r="F761" s="29"/>
      <c r="G761" s="29"/>
    </row>
    <row r="762" spans="1:7" s="34" customFormat="1">
      <c r="A762" s="29"/>
      <c r="B762" s="29"/>
      <c r="C762" s="29"/>
      <c r="D762" s="29"/>
      <c r="E762" s="29"/>
      <c r="F762" s="29"/>
      <c r="G762" s="29"/>
    </row>
    <row r="763" spans="1:7" s="34" customFormat="1">
      <c r="A763" s="29"/>
      <c r="B763" s="29"/>
      <c r="C763" s="29"/>
      <c r="D763" s="29"/>
      <c r="E763" s="29"/>
      <c r="F763" s="29"/>
      <c r="G763" s="29"/>
    </row>
    <row r="764" spans="1:7" s="34" customFormat="1">
      <c r="A764" s="29"/>
      <c r="B764" s="29"/>
      <c r="C764" s="29"/>
      <c r="D764" s="29"/>
      <c r="E764" s="29"/>
      <c r="F764" s="29"/>
      <c r="G764" s="29"/>
    </row>
    <row r="765" spans="1:7" s="34" customFormat="1">
      <c r="A765" s="29"/>
      <c r="B765" s="29"/>
      <c r="C765" s="29"/>
      <c r="D765" s="29"/>
      <c r="E765" s="29"/>
      <c r="F765" s="29"/>
      <c r="G765" s="29"/>
    </row>
    <row r="766" spans="1:7" s="34" customFormat="1">
      <c r="A766" s="29"/>
      <c r="B766" s="29"/>
      <c r="C766" s="29"/>
      <c r="D766" s="29"/>
      <c r="E766" s="29"/>
      <c r="F766" s="29"/>
      <c r="G766" s="29"/>
    </row>
    <row r="767" spans="1:7" s="34" customFormat="1">
      <c r="A767" s="29"/>
      <c r="B767" s="29"/>
      <c r="C767" s="29"/>
      <c r="D767" s="29"/>
      <c r="E767" s="29"/>
      <c r="F767" s="29"/>
      <c r="G767" s="29"/>
    </row>
    <row r="768" spans="1:7" s="34" customFormat="1">
      <c r="A768" s="29"/>
      <c r="B768" s="29"/>
      <c r="C768" s="29"/>
      <c r="D768" s="29"/>
      <c r="E768" s="29"/>
      <c r="F768" s="29"/>
      <c r="G768" s="29"/>
    </row>
    <row r="769" spans="1:7" s="34" customFormat="1">
      <c r="A769" s="29"/>
      <c r="B769" s="29"/>
      <c r="C769" s="29"/>
      <c r="D769" s="29"/>
      <c r="E769" s="29"/>
      <c r="F769" s="29"/>
      <c r="G769" s="29"/>
    </row>
    <row r="770" spans="1:7" s="34" customFormat="1">
      <c r="A770" s="29"/>
      <c r="B770" s="29"/>
      <c r="C770" s="29"/>
      <c r="D770" s="29"/>
      <c r="E770" s="29"/>
      <c r="F770" s="29"/>
      <c r="G770" s="29"/>
    </row>
    <row r="771" spans="1:7" s="34" customFormat="1">
      <c r="A771" s="29"/>
      <c r="B771" s="29"/>
      <c r="C771" s="29"/>
      <c r="D771" s="29"/>
      <c r="E771" s="29"/>
      <c r="F771" s="29"/>
      <c r="G771" s="29"/>
    </row>
    <row r="772" spans="1:7" s="34" customFormat="1">
      <c r="A772" s="29"/>
      <c r="B772" s="29"/>
      <c r="C772" s="29"/>
      <c r="D772" s="29"/>
      <c r="E772" s="29"/>
      <c r="F772" s="29"/>
      <c r="G772" s="29"/>
    </row>
    <row r="773" spans="1:7" s="34" customFormat="1">
      <c r="A773" s="29"/>
      <c r="B773" s="29"/>
      <c r="C773" s="29"/>
      <c r="D773" s="29"/>
      <c r="E773" s="29"/>
      <c r="F773" s="29"/>
      <c r="G773" s="29"/>
    </row>
    <row r="774" spans="1:7" s="34" customFormat="1">
      <c r="A774" s="29"/>
      <c r="B774" s="29"/>
      <c r="C774" s="29"/>
      <c r="D774" s="29"/>
      <c r="E774" s="29"/>
      <c r="F774" s="29"/>
      <c r="G774" s="29"/>
    </row>
    <row r="775" spans="1:7" s="34" customFormat="1">
      <c r="A775" s="29"/>
      <c r="B775" s="29"/>
      <c r="C775" s="29"/>
      <c r="D775" s="29"/>
      <c r="E775" s="29"/>
      <c r="F775" s="29"/>
      <c r="G775" s="29"/>
    </row>
    <row r="776" spans="1:7" s="34" customFormat="1">
      <c r="A776" s="29"/>
      <c r="B776" s="29"/>
      <c r="C776" s="29"/>
      <c r="D776" s="29"/>
      <c r="E776" s="29"/>
      <c r="F776" s="29"/>
      <c r="G776" s="29"/>
    </row>
    <row r="777" spans="1:7" s="34" customFormat="1">
      <c r="A777" s="29"/>
      <c r="B777" s="29"/>
      <c r="C777" s="29"/>
      <c r="D777" s="29"/>
      <c r="E777" s="29"/>
      <c r="F777" s="29"/>
      <c r="G777" s="29"/>
    </row>
    <row r="778" spans="1:7" s="34" customFormat="1">
      <c r="A778" s="29"/>
      <c r="B778" s="29"/>
      <c r="C778" s="29"/>
      <c r="D778" s="29"/>
      <c r="E778" s="29"/>
      <c r="F778" s="29"/>
      <c r="G778" s="29"/>
    </row>
    <row r="779" spans="1:7" s="34" customFormat="1">
      <c r="A779" s="29"/>
      <c r="B779" s="29"/>
      <c r="C779" s="29"/>
      <c r="D779" s="29"/>
      <c r="E779" s="29"/>
      <c r="F779" s="29"/>
      <c r="G779" s="29"/>
    </row>
    <row r="780" spans="1:7" s="34" customFormat="1">
      <c r="A780" s="29"/>
      <c r="B780" s="29"/>
      <c r="C780" s="29"/>
      <c r="D780" s="29"/>
      <c r="E780" s="29"/>
      <c r="F780" s="29"/>
      <c r="G780" s="29"/>
    </row>
    <row r="781" spans="1:7" s="34" customFormat="1">
      <c r="A781" s="29"/>
      <c r="B781" s="29"/>
      <c r="C781" s="29"/>
      <c r="D781" s="29"/>
      <c r="E781" s="29"/>
      <c r="F781" s="29"/>
      <c r="G781" s="29"/>
    </row>
    <row r="782" spans="1:7" s="34" customFormat="1">
      <c r="A782" s="29"/>
      <c r="B782" s="29"/>
      <c r="C782" s="29"/>
      <c r="D782" s="29"/>
      <c r="E782" s="29"/>
      <c r="F782" s="29"/>
      <c r="G782" s="29"/>
    </row>
    <row r="783" spans="1:7" s="34" customFormat="1">
      <c r="A783" s="29"/>
      <c r="B783" s="29"/>
      <c r="C783" s="29"/>
      <c r="D783" s="29"/>
      <c r="E783" s="29"/>
      <c r="F783" s="29"/>
      <c r="G783" s="29"/>
    </row>
    <row r="784" spans="1:7" s="34" customFormat="1">
      <c r="A784" s="29"/>
      <c r="B784" s="29"/>
      <c r="C784" s="29"/>
      <c r="D784" s="29"/>
      <c r="E784" s="29"/>
      <c r="F784" s="29"/>
      <c r="G784" s="29"/>
    </row>
    <row r="785" spans="1:7" s="34" customFormat="1">
      <c r="A785" s="29"/>
      <c r="B785" s="29"/>
      <c r="C785" s="29"/>
      <c r="D785" s="29"/>
      <c r="E785" s="29"/>
      <c r="F785" s="29"/>
      <c r="G785" s="29"/>
    </row>
    <row r="786" spans="1:7" s="34" customFormat="1">
      <c r="A786" s="29"/>
      <c r="B786" s="29"/>
      <c r="C786" s="29"/>
      <c r="D786" s="29"/>
      <c r="E786" s="29"/>
      <c r="F786" s="29"/>
      <c r="G786" s="29"/>
    </row>
    <row r="787" spans="1:7" s="34" customFormat="1">
      <c r="A787" s="29"/>
      <c r="B787" s="29"/>
      <c r="C787" s="29"/>
      <c r="D787" s="29"/>
      <c r="E787" s="29"/>
      <c r="F787" s="29"/>
      <c r="G787" s="29"/>
    </row>
    <row r="788" spans="1:7" s="34" customFormat="1">
      <c r="A788" s="29"/>
      <c r="B788" s="29"/>
      <c r="C788" s="29"/>
      <c r="D788" s="29"/>
      <c r="E788" s="29"/>
      <c r="F788" s="29"/>
      <c r="G788" s="29"/>
    </row>
    <row r="789" spans="1:7" s="34" customFormat="1">
      <c r="A789" s="29"/>
      <c r="B789" s="29"/>
      <c r="C789" s="29"/>
      <c r="D789" s="29"/>
      <c r="E789" s="29"/>
      <c r="F789" s="29"/>
      <c r="G789" s="29"/>
    </row>
    <row r="790" spans="1:7" s="34" customFormat="1">
      <c r="A790" s="29"/>
      <c r="B790" s="29"/>
      <c r="C790" s="29"/>
      <c r="D790" s="29"/>
      <c r="E790" s="29"/>
      <c r="F790" s="29"/>
      <c r="G790" s="29"/>
    </row>
    <row r="791" spans="1:7" s="34" customFormat="1">
      <c r="A791" s="29"/>
      <c r="B791" s="29"/>
      <c r="C791" s="29"/>
      <c r="D791" s="29"/>
      <c r="E791" s="29"/>
      <c r="F791" s="29"/>
      <c r="G791" s="29"/>
    </row>
    <row r="792" spans="1:7" s="34" customFormat="1">
      <c r="A792" s="29"/>
      <c r="B792" s="29"/>
      <c r="C792" s="29"/>
      <c r="D792" s="29"/>
      <c r="E792" s="29"/>
      <c r="F792" s="29"/>
      <c r="G792" s="29"/>
    </row>
    <row r="793" spans="1:7" s="34" customFormat="1">
      <c r="A793" s="29"/>
      <c r="B793" s="29"/>
      <c r="C793" s="29"/>
      <c r="D793" s="29"/>
      <c r="E793" s="29"/>
      <c r="F793" s="29"/>
      <c r="G793" s="29"/>
    </row>
    <row r="794" spans="1:7" s="34" customFormat="1">
      <c r="A794" s="29"/>
      <c r="B794" s="29"/>
      <c r="C794" s="29"/>
      <c r="D794" s="29"/>
      <c r="E794" s="29"/>
      <c r="F794" s="29"/>
      <c r="G794" s="29"/>
    </row>
    <row r="795" spans="1:7" s="34" customFormat="1">
      <c r="A795" s="29"/>
      <c r="B795" s="29"/>
      <c r="C795" s="29"/>
      <c r="D795" s="29"/>
      <c r="E795" s="29"/>
      <c r="F795" s="29"/>
      <c r="G795" s="29"/>
    </row>
    <row r="796" spans="1:7" s="34" customFormat="1">
      <c r="A796" s="29"/>
      <c r="B796" s="29"/>
      <c r="C796" s="29"/>
      <c r="D796" s="29"/>
      <c r="E796" s="29"/>
      <c r="F796" s="29"/>
      <c r="G796" s="29"/>
    </row>
    <row r="797" spans="1:7" s="34" customFormat="1">
      <c r="A797" s="29"/>
      <c r="B797" s="29"/>
      <c r="C797" s="29"/>
      <c r="D797" s="29"/>
      <c r="E797" s="29"/>
      <c r="F797" s="29"/>
      <c r="G797" s="29"/>
    </row>
    <row r="798" spans="1:7" s="34" customFormat="1">
      <c r="A798" s="29"/>
      <c r="B798" s="29"/>
      <c r="C798" s="29"/>
      <c r="D798" s="29"/>
      <c r="E798" s="29"/>
      <c r="F798" s="29"/>
      <c r="G798" s="29"/>
    </row>
    <row r="799" spans="1:7" s="34" customFormat="1">
      <c r="A799" s="29"/>
      <c r="B799" s="29"/>
      <c r="C799" s="29"/>
      <c r="D799" s="29"/>
      <c r="E799" s="29"/>
      <c r="F799" s="29"/>
      <c r="G799" s="29"/>
    </row>
    <row r="800" spans="1:7" s="34" customFormat="1">
      <c r="A800" s="29"/>
      <c r="B800" s="29"/>
      <c r="C800" s="29"/>
      <c r="D800" s="29"/>
      <c r="E800" s="29"/>
      <c r="F800" s="29"/>
      <c r="G800" s="29"/>
    </row>
    <row r="801" spans="1:7" s="34" customFormat="1">
      <c r="A801" s="29"/>
      <c r="B801" s="29"/>
      <c r="C801" s="29"/>
      <c r="D801" s="29"/>
      <c r="E801" s="29"/>
      <c r="F801" s="29"/>
      <c r="G801" s="29"/>
    </row>
    <row r="802" spans="1:7" s="34" customFormat="1">
      <c r="A802" s="29"/>
      <c r="B802" s="29"/>
      <c r="C802" s="29"/>
      <c r="D802" s="29"/>
      <c r="E802" s="29"/>
      <c r="F802" s="29"/>
      <c r="G802" s="29"/>
    </row>
    <row r="803" spans="1:7" s="34" customFormat="1">
      <c r="A803" s="29"/>
      <c r="B803" s="29"/>
      <c r="C803" s="29"/>
      <c r="D803" s="29"/>
      <c r="E803" s="29"/>
      <c r="F803" s="29"/>
      <c r="G803" s="29"/>
    </row>
    <row r="804" spans="1:7" s="34" customFormat="1">
      <c r="A804" s="29"/>
      <c r="B804" s="29"/>
      <c r="C804" s="29"/>
      <c r="D804" s="29"/>
      <c r="E804" s="29"/>
      <c r="F804" s="29"/>
      <c r="G804" s="29"/>
    </row>
    <row r="805" spans="1:7" s="34" customFormat="1">
      <c r="A805" s="29"/>
      <c r="B805" s="29"/>
      <c r="C805" s="29"/>
      <c r="D805" s="29"/>
      <c r="E805" s="29"/>
      <c r="F805" s="29"/>
      <c r="G805" s="29"/>
    </row>
    <row r="806" spans="1:7" s="34" customFormat="1">
      <c r="A806" s="29"/>
      <c r="B806" s="29"/>
      <c r="C806" s="29"/>
      <c r="D806" s="29"/>
      <c r="E806" s="29"/>
      <c r="F806" s="29"/>
      <c r="G806" s="29"/>
    </row>
    <row r="807" spans="1:7" s="34" customFormat="1">
      <c r="A807" s="29"/>
      <c r="B807" s="29"/>
      <c r="C807" s="29"/>
      <c r="D807" s="29"/>
      <c r="E807" s="29"/>
      <c r="F807" s="29"/>
      <c r="G807" s="29"/>
    </row>
    <row r="808" spans="1:7" s="34" customFormat="1">
      <c r="A808" s="29"/>
      <c r="B808" s="29"/>
      <c r="C808" s="29"/>
      <c r="D808" s="29"/>
      <c r="E808" s="29"/>
      <c r="F808" s="29"/>
      <c r="G808" s="29"/>
    </row>
    <row r="809" spans="1:7" s="34" customFormat="1">
      <c r="A809" s="29"/>
      <c r="B809" s="29"/>
      <c r="C809" s="29"/>
      <c r="D809" s="29"/>
      <c r="E809" s="29"/>
      <c r="F809" s="29"/>
      <c r="G809" s="29"/>
    </row>
    <row r="810" spans="1:7" s="34" customFormat="1">
      <c r="A810" s="29"/>
      <c r="B810" s="29"/>
      <c r="C810" s="29"/>
      <c r="D810" s="29"/>
      <c r="E810" s="29"/>
      <c r="F810" s="29"/>
      <c r="G810" s="29"/>
    </row>
    <row r="811" spans="1:7" s="34" customFormat="1">
      <c r="A811" s="29"/>
      <c r="B811" s="29"/>
      <c r="C811" s="29"/>
      <c r="D811" s="29"/>
      <c r="E811" s="29"/>
      <c r="F811" s="29"/>
      <c r="G811" s="29"/>
    </row>
    <row r="812" spans="1:7" s="34" customFormat="1">
      <c r="A812" s="29"/>
      <c r="B812" s="29"/>
      <c r="C812" s="29"/>
      <c r="D812" s="29"/>
      <c r="E812" s="29"/>
      <c r="F812" s="29"/>
      <c r="G812" s="29"/>
    </row>
    <row r="813" spans="1:7" s="34" customFormat="1">
      <c r="A813" s="29"/>
      <c r="B813" s="29"/>
      <c r="C813" s="29"/>
      <c r="D813" s="29"/>
      <c r="E813" s="29"/>
      <c r="F813" s="29"/>
      <c r="G813" s="29"/>
    </row>
    <row r="814" spans="1:7" s="34" customFormat="1">
      <c r="A814" s="29"/>
      <c r="B814" s="29"/>
      <c r="C814" s="29"/>
      <c r="D814" s="29"/>
      <c r="E814" s="29"/>
      <c r="F814" s="29"/>
      <c r="G814" s="29"/>
    </row>
    <row r="815" spans="1:7" s="34" customFormat="1">
      <c r="A815" s="29"/>
      <c r="B815" s="29"/>
      <c r="C815" s="29"/>
      <c r="D815" s="29"/>
      <c r="E815" s="29"/>
      <c r="F815" s="29"/>
      <c r="G815" s="29"/>
    </row>
    <row r="816" spans="1:7" s="34" customFormat="1">
      <c r="A816" s="29"/>
      <c r="B816" s="29"/>
      <c r="C816" s="29"/>
      <c r="D816" s="29"/>
      <c r="E816" s="29"/>
      <c r="F816" s="29"/>
      <c r="G816" s="29"/>
    </row>
    <row r="817" spans="1:7" s="34" customFormat="1">
      <c r="A817" s="29"/>
      <c r="B817" s="29"/>
      <c r="C817" s="29"/>
      <c r="D817" s="29"/>
      <c r="E817" s="29"/>
      <c r="F817" s="29"/>
      <c r="G817" s="29"/>
    </row>
    <row r="818" spans="1:7" s="34" customFormat="1">
      <c r="A818" s="29"/>
      <c r="B818" s="29"/>
      <c r="C818" s="29"/>
      <c r="D818" s="29"/>
      <c r="E818" s="29"/>
      <c r="F818" s="29"/>
      <c r="G818" s="29"/>
    </row>
    <row r="819" spans="1:7" s="34" customFormat="1">
      <c r="A819" s="29"/>
      <c r="B819" s="29"/>
      <c r="C819" s="29"/>
      <c r="D819" s="29"/>
      <c r="E819" s="29"/>
      <c r="F819" s="29"/>
      <c r="G819" s="29"/>
    </row>
    <row r="820" spans="1:7" s="34" customFormat="1">
      <c r="A820" s="29"/>
      <c r="B820" s="29"/>
      <c r="C820" s="29"/>
      <c r="D820" s="29"/>
      <c r="E820" s="29"/>
      <c r="F820" s="29"/>
      <c r="G820" s="29"/>
    </row>
    <row r="821" spans="1:7" s="34" customFormat="1">
      <c r="A821" s="29"/>
      <c r="B821" s="29"/>
      <c r="C821" s="29"/>
      <c r="D821" s="29"/>
      <c r="E821" s="29"/>
      <c r="F821" s="29"/>
      <c r="G821" s="29"/>
    </row>
    <row r="822" spans="1:7" s="34" customFormat="1">
      <c r="A822" s="29"/>
      <c r="B822" s="29"/>
      <c r="C822" s="29"/>
      <c r="D822" s="29"/>
      <c r="E822" s="29"/>
      <c r="F822" s="29"/>
      <c r="G822" s="29"/>
    </row>
    <row r="823" spans="1:7" s="34" customFormat="1">
      <c r="A823" s="29"/>
      <c r="B823" s="29"/>
      <c r="C823" s="29"/>
      <c r="D823" s="29"/>
      <c r="E823" s="29"/>
      <c r="F823" s="29"/>
      <c r="G823" s="29"/>
    </row>
    <row r="824" spans="1:7" s="34" customFormat="1">
      <c r="A824" s="29"/>
      <c r="B824" s="29"/>
      <c r="C824" s="29"/>
      <c r="D824" s="29"/>
      <c r="E824" s="29"/>
      <c r="F824" s="29"/>
      <c r="G824" s="29"/>
    </row>
    <row r="825" spans="1:7" s="34" customFormat="1">
      <c r="A825" s="29"/>
      <c r="B825" s="29"/>
      <c r="C825" s="29"/>
      <c r="D825" s="29"/>
      <c r="E825" s="29"/>
      <c r="F825" s="29"/>
      <c r="G825" s="29"/>
    </row>
    <row r="826" spans="1:7" s="34" customFormat="1">
      <c r="A826" s="29"/>
      <c r="B826" s="29"/>
      <c r="C826" s="29"/>
      <c r="D826" s="29"/>
      <c r="E826" s="29"/>
      <c r="F826" s="29"/>
      <c r="G826" s="29"/>
    </row>
    <row r="827" spans="1:7" s="34" customFormat="1">
      <c r="A827" s="29"/>
      <c r="B827" s="29"/>
      <c r="C827" s="29"/>
      <c r="D827" s="29"/>
      <c r="E827" s="29"/>
      <c r="F827" s="29"/>
      <c r="G827" s="29"/>
    </row>
    <row r="828" spans="1:7" s="34" customFormat="1">
      <c r="A828" s="29"/>
      <c r="B828" s="29"/>
      <c r="C828" s="29"/>
      <c r="D828" s="29"/>
      <c r="E828" s="29"/>
      <c r="F828" s="29"/>
      <c r="G828" s="29"/>
    </row>
    <row r="829" spans="1:7" s="34" customFormat="1">
      <c r="A829" s="29"/>
      <c r="B829" s="29"/>
      <c r="C829" s="29"/>
      <c r="D829" s="29"/>
      <c r="E829" s="29"/>
      <c r="F829" s="29"/>
      <c r="G829" s="29"/>
    </row>
    <row r="830" spans="1:7" s="34" customFormat="1">
      <c r="A830" s="29"/>
      <c r="B830" s="29"/>
      <c r="C830" s="29"/>
      <c r="D830" s="29"/>
      <c r="E830" s="29"/>
      <c r="F830" s="29"/>
      <c r="G830" s="29"/>
    </row>
    <row r="831" spans="1:7" s="34" customFormat="1">
      <c r="A831" s="29"/>
      <c r="B831" s="29"/>
      <c r="C831" s="29"/>
      <c r="D831" s="29"/>
      <c r="E831" s="29"/>
      <c r="F831" s="29"/>
      <c r="G831" s="29"/>
    </row>
    <row r="832" spans="1:7" s="34" customFormat="1">
      <c r="A832" s="29"/>
      <c r="B832" s="29"/>
      <c r="C832" s="29"/>
      <c r="D832" s="29"/>
      <c r="E832" s="29"/>
      <c r="F832" s="29"/>
      <c r="G832" s="29"/>
    </row>
    <row r="833" spans="1:7" s="34" customFormat="1">
      <c r="A833" s="29"/>
      <c r="B833" s="29"/>
      <c r="C833" s="29"/>
      <c r="D833" s="29"/>
      <c r="E833" s="29"/>
      <c r="F833" s="29"/>
      <c r="G833" s="29"/>
    </row>
    <row r="834" spans="1:7" s="34" customFormat="1">
      <c r="A834" s="29"/>
      <c r="B834" s="29"/>
      <c r="C834" s="29"/>
      <c r="D834" s="29"/>
      <c r="E834" s="29"/>
      <c r="F834" s="29"/>
      <c r="G834" s="29"/>
    </row>
    <row r="835" spans="1:7" s="34" customFormat="1">
      <c r="A835" s="29"/>
      <c r="B835" s="29"/>
      <c r="C835" s="29"/>
      <c r="D835" s="29"/>
      <c r="E835" s="29"/>
      <c r="F835" s="29"/>
      <c r="G835" s="29"/>
    </row>
    <row r="836" spans="1:7" s="34" customFormat="1">
      <c r="A836" s="29"/>
      <c r="B836" s="29"/>
      <c r="C836" s="29"/>
      <c r="D836" s="29"/>
      <c r="E836" s="29"/>
      <c r="F836" s="29"/>
      <c r="G836" s="29"/>
    </row>
    <row r="837" spans="1:7" s="34" customFormat="1">
      <c r="A837" s="29"/>
      <c r="B837" s="29"/>
      <c r="C837" s="29"/>
      <c r="D837" s="29"/>
      <c r="E837" s="29"/>
      <c r="F837" s="29"/>
      <c r="G837" s="29"/>
    </row>
    <row r="838" spans="1:7" s="34" customFormat="1">
      <c r="A838" s="29"/>
      <c r="B838" s="29"/>
      <c r="C838" s="29"/>
      <c r="D838" s="29"/>
      <c r="E838" s="29"/>
      <c r="F838" s="29"/>
      <c r="G838" s="29"/>
    </row>
    <row r="839" spans="1:7" s="34" customFormat="1">
      <c r="A839" s="29"/>
      <c r="B839" s="29"/>
      <c r="C839" s="29"/>
      <c r="D839" s="29"/>
      <c r="E839" s="29"/>
      <c r="F839" s="29"/>
      <c r="G839" s="29"/>
    </row>
    <row r="840" spans="1:7" s="34" customFormat="1">
      <c r="A840" s="29"/>
      <c r="B840" s="29"/>
      <c r="C840" s="29"/>
      <c r="D840" s="29"/>
      <c r="E840" s="29"/>
      <c r="F840" s="29"/>
      <c r="G840" s="29"/>
    </row>
    <row r="841" spans="1:7" s="34" customFormat="1">
      <c r="A841" s="29"/>
      <c r="B841" s="29"/>
      <c r="C841" s="29"/>
      <c r="D841" s="29"/>
      <c r="E841" s="29"/>
      <c r="F841" s="29"/>
      <c r="G841" s="29"/>
    </row>
    <row r="842" spans="1:7" s="34" customFormat="1">
      <c r="A842" s="29"/>
      <c r="B842" s="29"/>
      <c r="C842" s="29"/>
      <c r="D842" s="29"/>
      <c r="E842" s="29"/>
      <c r="F842" s="29"/>
      <c r="G842" s="29"/>
    </row>
    <row r="843" spans="1:7" s="34" customFormat="1">
      <c r="A843" s="29"/>
      <c r="B843" s="29"/>
      <c r="C843" s="29"/>
      <c r="D843" s="29"/>
      <c r="E843" s="29"/>
      <c r="F843" s="29"/>
      <c r="G843" s="29"/>
    </row>
    <row r="844" spans="1:7" s="34" customFormat="1">
      <c r="A844" s="29"/>
      <c r="B844" s="29"/>
      <c r="C844" s="29"/>
      <c r="D844" s="29"/>
      <c r="E844" s="29"/>
      <c r="F844" s="29"/>
      <c r="G844" s="29"/>
    </row>
    <row r="845" spans="1:7" s="34" customFormat="1">
      <c r="A845" s="29"/>
      <c r="B845" s="29"/>
      <c r="C845" s="29"/>
      <c r="D845" s="29"/>
      <c r="E845" s="29"/>
      <c r="F845" s="29"/>
      <c r="G845" s="29"/>
    </row>
    <row r="846" spans="1:7" s="34" customFormat="1">
      <c r="A846" s="29"/>
      <c r="B846" s="29"/>
      <c r="C846" s="29"/>
      <c r="D846" s="29"/>
      <c r="E846" s="29"/>
      <c r="F846" s="29"/>
      <c r="G846" s="29"/>
    </row>
    <row r="847" spans="1:7" s="34" customFormat="1">
      <c r="A847" s="29"/>
      <c r="B847" s="29"/>
      <c r="C847" s="29"/>
      <c r="D847" s="29"/>
      <c r="E847" s="29"/>
      <c r="F847" s="29"/>
      <c r="G847" s="29"/>
    </row>
    <row r="848" spans="1:7" s="34" customFormat="1">
      <c r="A848" s="29"/>
      <c r="B848" s="29"/>
      <c r="C848" s="29"/>
      <c r="D848" s="29"/>
      <c r="E848" s="29"/>
      <c r="F848" s="29"/>
      <c r="G848" s="29"/>
    </row>
    <row r="849" spans="1:7" s="34" customFormat="1">
      <c r="A849" s="29"/>
      <c r="B849" s="29"/>
      <c r="C849" s="29"/>
      <c r="D849" s="29"/>
      <c r="E849" s="29"/>
      <c r="F849" s="29"/>
      <c r="G849" s="29"/>
    </row>
    <row r="850" spans="1:7" s="34" customFormat="1">
      <c r="A850" s="29"/>
      <c r="B850" s="29"/>
      <c r="C850" s="29"/>
      <c r="D850" s="29"/>
      <c r="E850" s="29"/>
      <c r="F850" s="29"/>
      <c r="G850" s="29"/>
    </row>
    <row r="851" spans="1:7" s="34" customFormat="1">
      <c r="A851" s="29"/>
      <c r="B851" s="29"/>
      <c r="C851" s="29"/>
      <c r="D851" s="29"/>
      <c r="E851" s="29"/>
      <c r="F851" s="29"/>
      <c r="G851" s="29"/>
    </row>
    <row r="852" spans="1:7" s="34" customFormat="1">
      <c r="A852" s="29"/>
      <c r="B852" s="29"/>
      <c r="C852" s="29"/>
      <c r="D852" s="29"/>
      <c r="E852" s="29"/>
      <c r="F852" s="29"/>
      <c r="G852" s="29"/>
    </row>
    <row r="853" spans="1:7" s="34" customFormat="1">
      <c r="A853" s="29"/>
      <c r="B853" s="29"/>
      <c r="C853" s="29"/>
      <c r="D853" s="29"/>
      <c r="E853" s="29"/>
      <c r="F853" s="29"/>
      <c r="G853" s="29"/>
    </row>
    <row r="854" spans="1:7" s="34" customFormat="1">
      <c r="A854" s="29"/>
      <c r="B854" s="29"/>
      <c r="C854" s="29"/>
      <c r="D854" s="29"/>
      <c r="E854" s="29"/>
      <c r="F854" s="29"/>
      <c r="G854" s="29"/>
    </row>
    <row r="855" spans="1:7" s="34" customFormat="1">
      <c r="A855" s="29"/>
      <c r="B855" s="29"/>
      <c r="C855" s="29"/>
      <c r="D855" s="29"/>
      <c r="E855" s="29"/>
      <c r="F855" s="29"/>
      <c r="G855" s="29"/>
    </row>
    <row r="856" spans="1:7" s="34" customFormat="1">
      <c r="A856" s="29"/>
      <c r="B856" s="29"/>
      <c r="C856" s="29"/>
      <c r="D856" s="29"/>
      <c r="E856" s="29"/>
      <c r="F856" s="29"/>
      <c r="G856" s="29"/>
    </row>
    <row r="857" spans="1:7" s="34" customFormat="1">
      <c r="A857" s="29"/>
      <c r="B857" s="29"/>
      <c r="C857" s="29"/>
      <c r="D857" s="29"/>
      <c r="E857" s="29"/>
      <c r="F857" s="29"/>
      <c r="G857" s="29"/>
    </row>
    <row r="858" spans="1:7" s="34" customFormat="1">
      <c r="A858" s="29"/>
      <c r="B858" s="29"/>
      <c r="C858" s="29"/>
      <c r="D858" s="29"/>
      <c r="E858" s="29"/>
      <c r="F858" s="29"/>
      <c r="G858" s="29"/>
    </row>
    <row r="859" spans="1:7" s="34" customFormat="1">
      <c r="A859" s="29"/>
      <c r="B859" s="29"/>
      <c r="C859" s="29"/>
      <c r="D859" s="29"/>
      <c r="E859" s="29"/>
      <c r="F859" s="29"/>
      <c r="G859" s="29"/>
    </row>
    <row r="860" spans="1:7" s="34" customFormat="1">
      <c r="A860" s="29"/>
      <c r="B860" s="29"/>
      <c r="C860" s="29"/>
      <c r="D860" s="29"/>
      <c r="E860" s="29"/>
      <c r="F860" s="29"/>
      <c r="G860" s="29"/>
    </row>
    <row r="861" spans="1:7" s="34" customFormat="1">
      <c r="A861" s="29"/>
      <c r="B861" s="29"/>
      <c r="C861" s="29"/>
      <c r="D861" s="29"/>
      <c r="E861" s="29"/>
      <c r="F861" s="29"/>
      <c r="G861" s="29"/>
    </row>
    <row r="862" spans="1:7" s="34" customFormat="1">
      <c r="A862" s="29"/>
      <c r="B862" s="29"/>
      <c r="C862" s="29"/>
      <c r="D862" s="29"/>
      <c r="E862" s="29"/>
      <c r="F862" s="29"/>
      <c r="G862" s="29"/>
    </row>
    <row r="863" spans="1:7" s="34" customFormat="1">
      <c r="A863" s="29"/>
      <c r="B863" s="29"/>
      <c r="C863" s="29"/>
      <c r="D863" s="29"/>
      <c r="E863" s="29"/>
      <c r="F863" s="29"/>
      <c r="G863" s="29"/>
    </row>
    <row r="864" spans="1:7" s="34" customFormat="1">
      <c r="A864" s="29"/>
      <c r="B864" s="29"/>
      <c r="C864" s="29"/>
      <c r="D864" s="29"/>
      <c r="E864" s="29"/>
      <c r="F864" s="29"/>
      <c r="G864" s="29"/>
    </row>
    <row r="865" spans="1:7" s="34" customFormat="1">
      <c r="A865" s="29"/>
      <c r="B865" s="29"/>
      <c r="C865" s="29"/>
      <c r="D865" s="29"/>
      <c r="E865" s="29"/>
      <c r="F865" s="29"/>
      <c r="G865" s="29"/>
    </row>
    <row r="866" spans="1:7" s="34" customFormat="1">
      <c r="A866" s="29"/>
      <c r="B866" s="29"/>
      <c r="C866" s="29"/>
      <c r="D866" s="29"/>
      <c r="E866" s="29"/>
      <c r="F866" s="29"/>
      <c r="G866" s="29"/>
    </row>
    <row r="867" spans="1:7" s="34" customFormat="1">
      <c r="A867" s="29"/>
      <c r="B867" s="29"/>
      <c r="C867" s="29"/>
      <c r="D867" s="29"/>
      <c r="E867" s="29"/>
      <c r="F867" s="29"/>
      <c r="G867" s="29"/>
    </row>
    <row r="868" spans="1:7" s="34" customFormat="1">
      <c r="A868" s="29"/>
      <c r="B868" s="29"/>
      <c r="C868" s="29"/>
      <c r="D868" s="29"/>
      <c r="E868" s="29"/>
      <c r="F868" s="29"/>
      <c r="G868" s="29"/>
    </row>
    <row r="869" spans="1:7" s="34" customFormat="1">
      <c r="A869" s="29"/>
      <c r="B869" s="29"/>
      <c r="C869" s="29"/>
      <c r="D869" s="29"/>
      <c r="E869" s="29"/>
      <c r="F869" s="29"/>
      <c r="G869" s="29"/>
    </row>
    <row r="870" spans="1:7" s="34" customFormat="1">
      <c r="A870" s="29"/>
      <c r="B870" s="29"/>
      <c r="C870" s="29"/>
      <c r="D870" s="29"/>
      <c r="E870" s="29"/>
      <c r="F870" s="29"/>
      <c r="G870" s="29"/>
    </row>
    <row r="871" spans="1:7" s="34" customFormat="1">
      <c r="A871" s="29"/>
      <c r="B871" s="29"/>
      <c r="C871" s="29"/>
      <c r="D871" s="29"/>
      <c r="E871" s="29"/>
      <c r="F871" s="29"/>
      <c r="G871" s="29"/>
    </row>
    <row r="872" spans="1:7" s="34" customFormat="1">
      <c r="A872" s="29"/>
      <c r="B872" s="29"/>
      <c r="C872" s="29"/>
      <c r="D872" s="29"/>
      <c r="E872" s="29"/>
      <c r="F872" s="29"/>
      <c r="G872" s="29"/>
    </row>
    <row r="873" spans="1:7" s="34" customFormat="1">
      <c r="A873" s="29"/>
      <c r="B873" s="29"/>
      <c r="C873" s="29"/>
      <c r="D873" s="29"/>
      <c r="E873" s="29"/>
      <c r="F873" s="29"/>
      <c r="G873" s="29"/>
    </row>
    <row r="874" spans="1:7" s="34" customFormat="1">
      <c r="A874" s="29"/>
      <c r="B874" s="29"/>
      <c r="C874" s="29"/>
      <c r="D874" s="29"/>
      <c r="E874" s="29"/>
      <c r="F874" s="29"/>
      <c r="G874" s="29"/>
    </row>
    <row r="875" spans="1:7" s="34" customFormat="1">
      <c r="A875" s="29"/>
      <c r="B875" s="29"/>
      <c r="C875" s="29"/>
      <c r="D875" s="29"/>
      <c r="E875" s="29"/>
      <c r="F875" s="29"/>
      <c r="G875" s="29"/>
    </row>
    <row r="876" spans="1:7" s="34" customFormat="1">
      <c r="A876" s="29"/>
      <c r="B876" s="29"/>
      <c r="C876" s="29"/>
      <c r="D876" s="29"/>
      <c r="E876" s="29"/>
      <c r="F876" s="29"/>
      <c r="G876" s="29"/>
    </row>
    <row r="877" spans="1:7" s="34" customFormat="1">
      <c r="A877" s="29"/>
      <c r="B877" s="29"/>
      <c r="C877" s="29"/>
      <c r="D877" s="29"/>
      <c r="E877" s="29"/>
      <c r="F877" s="29"/>
      <c r="G877" s="29"/>
    </row>
    <row r="878" spans="1:7" s="34" customFormat="1">
      <c r="A878" s="29"/>
      <c r="B878" s="29"/>
      <c r="C878" s="29"/>
      <c r="D878" s="29"/>
      <c r="E878" s="29"/>
      <c r="F878" s="29"/>
      <c r="G878" s="29"/>
    </row>
    <row r="879" spans="1:7" s="34" customFormat="1">
      <c r="A879" s="29"/>
      <c r="B879" s="29"/>
      <c r="C879" s="29"/>
      <c r="D879" s="29"/>
      <c r="E879" s="29"/>
      <c r="F879" s="29"/>
      <c r="G879" s="29"/>
    </row>
    <row r="880" spans="1:7" s="34" customFormat="1">
      <c r="A880" s="29"/>
      <c r="B880" s="29"/>
      <c r="C880" s="29"/>
      <c r="D880" s="29"/>
      <c r="E880" s="29"/>
      <c r="F880" s="29"/>
      <c r="G880" s="29"/>
    </row>
    <row r="881" spans="1:7" s="34" customFormat="1">
      <c r="A881" s="29"/>
      <c r="B881" s="29"/>
      <c r="C881" s="29"/>
      <c r="D881" s="29"/>
      <c r="E881" s="29"/>
      <c r="F881" s="29"/>
      <c r="G881" s="29"/>
    </row>
    <row r="882" spans="1:7" s="34" customFormat="1">
      <c r="A882" s="29"/>
      <c r="B882" s="29"/>
      <c r="C882" s="29"/>
      <c r="D882" s="29"/>
      <c r="E882" s="29"/>
      <c r="F882" s="29"/>
      <c r="G882" s="29"/>
    </row>
    <row r="883" spans="1:7" s="34" customFormat="1">
      <c r="A883" s="29"/>
      <c r="B883" s="29"/>
      <c r="C883" s="29"/>
      <c r="D883" s="29"/>
      <c r="E883" s="29"/>
      <c r="F883" s="29"/>
      <c r="G883" s="29"/>
    </row>
    <row r="884" spans="1:7" s="34" customFormat="1">
      <c r="A884" s="29"/>
      <c r="B884" s="29"/>
      <c r="C884" s="29"/>
      <c r="D884" s="29"/>
      <c r="E884" s="29"/>
      <c r="F884" s="29"/>
      <c r="G884" s="29"/>
    </row>
    <row r="885" spans="1:7" s="34" customFormat="1">
      <c r="A885" s="29"/>
      <c r="B885" s="29"/>
      <c r="C885" s="29"/>
      <c r="D885" s="29"/>
      <c r="E885" s="29"/>
      <c r="F885" s="29"/>
      <c r="G885" s="29"/>
    </row>
    <row r="886" spans="1:7" s="34" customFormat="1">
      <c r="A886" s="29"/>
      <c r="B886" s="29"/>
      <c r="C886" s="29"/>
      <c r="D886" s="29"/>
      <c r="E886" s="29"/>
      <c r="F886" s="29"/>
      <c r="G886" s="29"/>
    </row>
    <row r="887" spans="1:7" s="34" customFormat="1">
      <c r="A887" s="29"/>
      <c r="B887" s="29"/>
      <c r="C887" s="29"/>
      <c r="D887" s="29"/>
      <c r="E887" s="29"/>
      <c r="F887" s="29"/>
      <c r="G887" s="29"/>
    </row>
    <row r="888" spans="1:7" s="34" customFormat="1">
      <c r="A888" s="29"/>
      <c r="B888" s="29"/>
      <c r="C888" s="29"/>
      <c r="D888" s="29"/>
      <c r="E888" s="29"/>
      <c r="F888" s="29"/>
      <c r="G888" s="29"/>
    </row>
    <row r="889" spans="1:7" s="34" customFormat="1">
      <c r="A889" s="29"/>
      <c r="B889" s="29"/>
      <c r="C889" s="29"/>
      <c r="D889" s="29"/>
      <c r="E889" s="29"/>
      <c r="F889" s="29"/>
      <c r="G889" s="29"/>
    </row>
    <row r="890" spans="1:7" s="34" customFormat="1">
      <c r="A890" s="29"/>
      <c r="B890" s="29"/>
      <c r="C890" s="29"/>
      <c r="D890" s="29"/>
      <c r="E890" s="29"/>
      <c r="F890" s="29"/>
      <c r="G890" s="29"/>
    </row>
    <row r="891" spans="1:7" s="34" customFormat="1">
      <c r="A891" s="29"/>
      <c r="B891" s="29"/>
      <c r="C891" s="29"/>
      <c r="D891" s="29"/>
      <c r="E891" s="29"/>
      <c r="F891" s="29"/>
      <c r="G891" s="29"/>
    </row>
    <row r="892" spans="1:7" s="34" customFormat="1">
      <c r="A892" s="29"/>
      <c r="B892" s="29"/>
      <c r="C892" s="29"/>
      <c r="D892" s="29"/>
      <c r="E892" s="29"/>
      <c r="F892" s="29"/>
      <c r="G892" s="29"/>
    </row>
    <row r="893" spans="1:7" s="34" customFormat="1">
      <c r="A893" s="29"/>
      <c r="B893" s="29"/>
      <c r="C893" s="29"/>
      <c r="D893" s="29"/>
      <c r="E893" s="29"/>
      <c r="F893" s="29"/>
      <c r="G893" s="29"/>
    </row>
    <row r="894" spans="1:7" s="34" customFormat="1">
      <c r="A894" s="29"/>
      <c r="B894" s="29"/>
      <c r="C894" s="29"/>
      <c r="D894" s="29"/>
      <c r="E894" s="29"/>
      <c r="F894" s="29"/>
      <c r="G894" s="29"/>
    </row>
    <row r="895" spans="1:7" s="34" customFormat="1">
      <c r="A895" s="29"/>
      <c r="B895" s="29"/>
      <c r="C895" s="29"/>
      <c r="D895" s="29"/>
      <c r="E895" s="29"/>
      <c r="F895" s="29"/>
      <c r="G895" s="29"/>
    </row>
    <row r="896" spans="1:7" s="34" customFormat="1">
      <c r="A896" s="29"/>
      <c r="B896" s="29"/>
      <c r="C896" s="29"/>
      <c r="D896" s="29"/>
      <c r="E896" s="29"/>
      <c r="F896" s="29"/>
      <c r="G896" s="29"/>
    </row>
    <row r="897" spans="1:7" s="34" customFormat="1">
      <c r="A897" s="29"/>
      <c r="B897" s="29"/>
      <c r="C897" s="29"/>
      <c r="D897" s="29"/>
      <c r="E897" s="29"/>
      <c r="F897" s="29"/>
      <c r="G897" s="29"/>
    </row>
    <row r="898" spans="1:7" s="34" customFormat="1">
      <c r="A898" s="29"/>
      <c r="B898" s="29"/>
      <c r="C898" s="29"/>
      <c r="D898" s="29"/>
      <c r="E898" s="29"/>
      <c r="F898" s="29"/>
      <c r="G898" s="29"/>
    </row>
    <row r="899" spans="1:7" s="34" customFormat="1">
      <c r="A899" s="29"/>
      <c r="B899" s="29"/>
      <c r="C899" s="29"/>
      <c r="D899" s="29"/>
      <c r="E899" s="29"/>
      <c r="F899" s="29"/>
      <c r="G899" s="29"/>
    </row>
    <row r="900" spans="1:7" s="34" customFormat="1">
      <c r="A900" s="29"/>
      <c r="B900" s="29"/>
      <c r="C900" s="29"/>
      <c r="D900" s="29"/>
      <c r="E900" s="29"/>
      <c r="F900" s="29"/>
      <c r="G900" s="29"/>
    </row>
    <row r="901" spans="1:7" s="34" customFormat="1">
      <c r="A901" s="29"/>
      <c r="B901" s="29"/>
      <c r="C901" s="29"/>
      <c r="D901" s="29"/>
      <c r="E901" s="29"/>
      <c r="F901" s="29"/>
      <c r="G901" s="29"/>
    </row>
    <row r="902" spans="1:7" s="34" customFormat="1">
      <c r="A902" s="29"/>
      <c r="B902" s="29"/>
      <c r="C902" s="29"/>
      <c r="D902" s="29"/>
      <c r="E902" s="29"/>
      <c r="F902" s="29"/>
      <c r="G902" s="29"/>
    </row>
    <row r="903" spans="1:7" s="34" customFormat="1">
      <c r="A903" s="29"/>
      <c r="B903" s="29"/>
      <c r="C903" s="29"/>
      <c r="D903" s="29"/>
      <c r="E903" s="29"/>
      <c r="F903" s="29"/>
      <c r="G903" s="29"/>
    </row>
    <row r="904" spans="1:7" s="34" customFormat="1">
      <c r="A904" s="29"/>
      <c r="B904" s="29"/>
      <c r="C904" s="29"/>
      <c r="D904" s="29"/>
      <c r="E904" s="29"/>
      <c r="F904" s="29"/>
      <c r="G904" s="29"/>
    </row>
    <row r="905" spans="1:7" s="34" customFormat="1">
      <c r="A905" s="29"/>
      <c r="B905" s="29"/>
      <c r="C905" s="29"/>
      <c r="D905" s="29"/>
      <c r="E905" s="29"/>
      <c r="F905" s="29"/>
      <c r="G905" s="29"/>
    </row>
    <row r="906" spans="1:7" s="34" customFormat="1">
      <c r="A906" s="29"/>
      <c r="B906" s="29"/>
      <c r="C906" s="29"/>
      <c r="D906" s="29"/>
      <c r="E906" s="29"/>
      <c r="F906" s="29"/>
      <c r="G906" s="29"/>
    </row>
    <row r="907" spans="1:7" s="34" customFormat="1">
      <c r="A907" s="29"/>
      <c r="B907" s="29"/>
      <c r="C907" s="29"/>
      <c r="D907" s="29"/>
      <c r="E907" s="29"/>
      <c r="F907" s="29"/>
      <c r="G907" s="29"/>
    </row>
    <row r="908" spans="1:7" s="34" customFormat="1">
      <c r="A908" s="29"/>
      <c r="B908" s="29"/>
      <c r="C908" s="29"/>
      <c r="D908" s="29"/>
      <c r="E908" s="29"/>
      <c r="F908" s="29"/>
      <c r="G908" s="29"/>
    </row>
    <row r="909" spans="1:7" s="34" customFormat="1">
      <c r="A909" s="29"/>
      <c r="B909" s="29"/>
      <c r="C909" s="29"/>
      <c r="D909" s="29"/>
      <c r="E909" s="29"/>
      <c r="F909" s="29"/>
      <c r="G909" s="29"/>
    </row>
    <row r="910" spans="1:7" s="34" customFormat="1">
      <c r="A910" s="29"/>
      <c r="B910" s="29"/>
      <c r="C910" s="29"/>
      <c r="D910" s="29"/>
      <c r="E910" s="29"/>
      <c r="F910" s="29"/>
      <c r="G910" s="29"/>
    </row>
    <row r="911" spans="1:7" s="34" customFormat="1">
      <c r="A911" s="29"/>
      <c r="B911" s="29"/>
      <c r="C911" s="29"/>
      <c r="D911" s="29"/>
      <c r="E911" s="29"/>
      <c r="F911" s="29"/>
      <c r="G911" s="29"/>
    </row>
    <row r="912" spans="1:7" s="34" customFormat="1">
      <c r="A912" s="29"/>
      <c r="B912" s="29"/>
      <c r="C912" s="29"/>
      <c r="D912" s="29"/>
      <c r="E912" s="29"/>
      <c r="F912" s="29"/>
      <c r="G912" s="29"/>
    </row>
    <row r="913" spans="1:7" s="34" customFormat="1">
      <c r="A913" s="29"/>
      <c r="B913" s="29"/>
      <c r="C913" s="29"/>
      <c r="D913" s="29"/>
      <c r="E913" s="29"/>
      <c r="F913" s="29"/>
      <c r="G913" s="29"/>
    </row>
    <row r="914" spans="1:7" s="34" customFormat="1">
      <c r="A914" s="29"/>
      <c r="B914" s="29"/>
      <c r="C914" s="29"/>
      <c r="D914" s="29"/>
      <c r="E914" s="29"/>
      <c r="F914" s="29"/>
      <c r="G914" s="29"/>
    </row>
    <row r="915" spans="1:7" s="34" customFormat="1">
      <c r="A915" s="29"/>
      <c r="B915" s="29"/>
      <c r="C915" s="29"/>
      <c r="D915" s="29"/>
      <c r="E915" s="29"/>
      <c r="F915" s="29"/>
      <c r="G915" s="29"/>
    </row>
    <row r="916" spans="1:7" s="34" customFormat="1">
      <c r="A916" s="29"/>
      <c r="B916" s="29"/>
      <c r="C916" s="29"/>
      <c r="D916" s="29"/>
      <c r="E916" s="29"/>
      <c r="F916" s="29"/>
      <c r="G916" s="29"/>
    </row>
    <row r="917" spans="1:7" s="34" customFormat="1">
      <c r="A917" s="29"/>
      <c r="B917" s="29"/>
      <c r="C917" s="29"/>
      <c r="D917" s="29"/>
      <c r="E917" s="29"/>
      <c r="F917" s="29"/>
      <c r="G917" s="29"/>
    </row>
    <row r="918" spans="1:7" s="34" customFormat="1">
      <c r="A918" s="29"/>
      <c r="B918" s="29"/>
      <c r="C918" s="29"/>
      <c r="D918" s="29"/>
      <c r="E918" s="29"/>
      <c r="F918" s="29"/>
      <c r="G918" s="29"/>
    </row>
    <row r="919" spans="1:7" s="34" customFormat="1">
      <c r="A919" s="29"/>
      <c r="B919" s="29"/>
      <c r="C919" s="29"/>
      <c r="D919" s="29"/>
      <c r="E919" s="29"/>
      <c r="F919" s="29"/>
      <c r="G919" s="29"/>
    </row>
    <row r="920" spans="1:7" s="34" customFormat="1">
      <c r="A920" s="29"/>
      <c r="B920" s="29"/>
      <c r="C920" s="29"/>
      <c r="D920" s="29"/>
      <c r="E920" s="29"/>
      <c r="F920" s="29"/>
      <c r="G920" s="29"/>
    </row>
    <row r="921" spans="1:7" s="34" customFormat="1">
      <c r="A921" s="29"/>
      <c r="B921" s="29"/>
      <c r="C921" s="29"/>
      <c r="D921" s="29"/>
      <c r="E921" s="29"/>
      <c r="F921" s="29"/>
      <c r="G921" s="29"/>
    </row>
    <row r="922" spans="1:7" s="34" customFormat="1">
      <c r="A922" s="29"/>
      <c r="B922" s="29"/>
      <c r="C922" s="29"/>
      <c r="D922" s="29"/>
      <c r="E922" s="29"/>
      <c r="F922" s="29"/>
      <c r="G922" s="29"/>
    </row>
    <row r="923" spans="1:7" s="34" customFormat="1">
      <c r="A923" s="29"/>
      <c r="B923" s="29"/>
      <c r="C923" s="29"/>
      <c r="D923" s="29"/>
      <c r="E923" s="29"/>
      <c r="F923" s="29"/>
      <c r="G923" s="29"/>
    </row>
    <row r="924" spans="1:7" s="34" customFormat="1">
      <c r="A924" s="29"/>
      <c r="B924" s="29"/>
      <c r="C924" s="29"/>
      <c r="D924" s="29"/>
      <c r="E924" s="29"/>
      <c r="F924" s="29"/>
      <c r="G924" s="29"/>
    </row>
    <row r="925" spans="1:7" s="34" customFormat="1">
      <c r="A925" s="29"/>
      <c r="B925" s="29"/>
      <c r="C925" s="29"/>
      <c r="D925" s="29"/>
      <c r="E925" s="29"/>
      <c r="F925" s="29"/>
      <c r="G925" s="29"/>
    </row>
    <row r="926" spans="1:7" s="34" customFormat="1">
      <c r="A926" s="29"/>
      <c r="B926" s="29"/>
      <c r="C926" s="29"/>
      <c r="D926" s="29"/>
      <c r="E926" s="29"/>
      <c r="F926" s="29"/>
      <c r="G926" s="29"/>
    </row>
    <row r="927" spans="1:7" s="34" customFormat="1">
      <c r="A927" s="29"/>
      <c r="B927" s="29"/>
      <c r="C927" s="29"/>
      <c r="D927" s="29"/>
      <c r="E927" s="29"/>
      <c r="F927" s="29"/>
      <c r="G927" s="29"/>
    </row>
    <row r="928" spans="1:7" s="34" customFormat="1">
      <c r="A928" s="29"/>
      <c r="B928" s="29"/>
      <c r="C928" s="29"/>
      <c r="D928" s="29"/>
      <c r="E928" s="29"/>
      <c r="F928" s="29"/>
      <c r="G928" s="29"/>
    </row>
    <row r="929" spans="1:7" s="34" customFormat="1">
      <c r="A929" s="29"/>
      <c r="B929" s="29"/>
      <c r="C929" s="29"/>
      <c r="D929" s="29"/>
      <c r="E929" s="29"/>
      <c r="F929" s="29"/>
      <c r="G929" s="29"/>
    </row>
    <row r="930" spans="1:7" s="34" customFormat="1">
      <c r="A930" s="29"/>
      <c r="B930" s="29"/>
      <c r="C930" s="29"/>
      <c r="D930" s="29"/>
      <c r="E930" s="29"/>
      <c r="F930" s="29"/>
      <c r="G930" s="29"/>
    </row>
    <row r="931" spans="1:7" s="34" customFormat="1">
      <c r="A931" s="29"/>
      <c r="B931" s="29"/>
      <c r="C931" s="29"/>
      <c r="D931" s="29"/>
      <c r="E931" s="29"/>
      <c r="F931" s="29"/>
      <c r="G931" s="29"/>
    </row>
    <row r="932" spans="1:7" s="34" customFormat="1">
      <c r="A932" s="29"/>
      <c r="B932" s="29"/>
      <c r="C932" s="29"/>
      <c r="D932" s="29"/>
      <c r="E932" s="29"/>
      <c r="F932" s="29"/>
      <c r="G932" s="29"/>
    </row>
    <row r="933" spans="1:7" s="34" customFormat="1">
      <c r="A933" s="29"/>
      <c r="B933" s="29"/>
      <c r="C933" s="29"/>
      <c r="D933" s="29"/>
      <c r="E933" s="29"/>
      <c r="F933" s="29"/>
      <c r="G933" s="29"/>
    </row>
    <row r="934" spans="1:7" s="34" customFormat="1">
      <c r="A934" s="29"/>
      <c r="B934" s="29"/>
      <c r="C934" s="29"/>
      <c r="D934" s="29"/>
      <c r="E934" s="29"/>
      <c r="F934" s="29"/>
      <c r="G934" s="29"/>
    </row>
    <row r="935" spans="1:7" s="34" customFormat="1">
      <c r="A935" s="29"/>
      <c r="B935" s="29"/>
      <c r="C935" s="29"/>
      <c r="D935" s="29"/>
      <c r="E935" s="29"/>
      <c r="F935" s="29"/>
      <c r="G935" s="29"/>
    </row>
    <row r="936" spans="1:7" s="34" customFormat="1">
      <c r="A936" s="29"/>
      <c r="B936" s="29"/>
      <c r="C936" s="29"/>
      <c r="D936" s="29"/>
      <c r="E936" s="29"/>
      <c r="F936" s="29"/>
      <c r="G936" s="29"/>
    </row>
    <row r="937" spans="1:7" s="34" customFormat="1">
      <c r="A937" s="29"/>
      <c r="B937" s="29"/>
      <c r="C937" s="29"/>
      <c r="D937" s="29"/>
      <c r="E937" s="29"/>
      <c r="F937" s="29"/>
      <c r="G937" s="29"/>
    </row>
    <row r="938" spans="1:7" s="34" customFormat="1">
      <c r="A938" s="29"/>
      <c r="B938" s="29"/>
      <c r="C938" s="29"/>
      <c r="D938" s="29"/>
      <c r="E938" s="29"/>
      <c r="F938" s="29"/>
      <c r="G938" s="29"/>
    </row>
    <row r="939" spans="1:7" s="34" customFormat="1">
      <c r="A939" s="29"/>
      <c r="B939" s="29"/>
      <c r="C939" s="29"/>
      <c r="D939" s="29"/>
      <c r="E939" s="29"/>
      <c r="F939" s="29"/>
      <c r="G939" s="29"/>
    </row>
    <row r="940" spans="1:7" s="34" customFormat="1">
      <c r="A940" s="29"/>
      <c r="B940" s="29"/>
      <c r="C940" s="29"/>
      <c r="D940" s="29"/>
      <c r="E940" s="29"/>
      <c r="F940" s="29"/>
      <c r="G940" s="29"/>
    </row>
    <row r="941" spans="1:7" s="34" customFormat="1">
      <c r="A941" s="29"/>
      <c r="B941" s="29"/>
      <c r="C941" s="29"/>
      <c r="D941" s="29"/>
      <c r="E941" s="29"/>
      <c r="F941" s="29"/>
      <c r="G941" s="29"/>
    </row>
    <row r="942" spans="1:7" s="34" customFormat="1">
      <c r="A942" s="29"/>
      <c r="B942" s="29"/>
      <c r="C942" s="29"/>
      <c r="D942" s="29"/>
      <c r="E942" s="29"/>
      <c r="F942" s="29"/>
      <c r="G942" s="29"/>
    </row>
    <row r="943" spans="1:7" s="34" customFormat="1">
      <c r="A943" s="29"/>
      <c r="B943" s="29"/>
      <c r="C943" s="29"/>
      <c r="D943" s="29"/>
      <c r="E943" s="29"/>
      <c r="F943" s="29"/>
      <c r="G943" s="29"/>
    </row>
    <row r="944" spans="1:7" s="34" customFormat="1">
      <c r="A944" s="29"/>
      <c r="B944" s="29"/>
      <c r="C944" s="29"/>
      <c r="D944" s="29"/>
      <c r="E944" s="29"/>
      <c r="F944" s="29"/>
      <c r="G944" s="29"/>
    </row>
    <row r="945" spans="1:7" s="34" customFormat="1">
      <c r="A945" s="29"/>
      <c r="B945" s="29"/>
      <c r="C945" s="29"/>
      <c r="D945" s="29"/>
      <c r="E945" s="29"/>
      <c r="F945" s="29"/>
      <c r="G945" s="29"/>
    </row>
    <row r="946" spans="1:7" s="34" customFormat="1">
      <c r="A946" s="29"/>
      <c r="B946" s="29"/>
      <c r="C946" s="29"/>
      <c r="D946" s="29"/>
      <c r="E946" s="29"/>
      <c r="F946" s="29"/>
      <c r="G946" s="29"/>
    </row>
    <row r="947" spans="1:7" s="34" customFormat="1">
      <c r="A947" s="29"/>
      <c r="B947" s="29"/>
      <c r="C947" s="29"/>
      <c r="D947" s="29"/>
      <c r="E947" s="29"/>
      <c r="F947" s="29"/>
      <c r="G947" s="29"/>
    </row>
    <row r="948" spans="1:7" s="34" customFormat="1">
      <c r="A948" s="29"/>
      <c r="B948" s="29"/>
      <c r="C948" s="29"/>
      <c r="D948" s="29"/>
      <c r="E948" s="29"/>
      <c r="F948" s="29"/>
      <c r="G948" s="29"/>
    </row>
    <row r="949" spans="1:7" s="34" customFormat="1">
      <c r="A949" s="29"/>
      <c r="B949" s="29"/>
      <c r="C949" s="29"/>
      <c r="D949" s="29"/>
      <c r="E949" s="29"/>
      <c r="F949" s="29"/>
      <c r="G949" s="29"/>
    </row>
    <row r="950" spans="1:7" s="34" customFormat="1">
      <c r="A950" s="29"/>
      <c r="B950" s="29"/>
      <c r="C950" s="29"/>
      <c r="D950" s="29"/>
      <c r="E950" s="29"/>
      <c r="F950" s="29"/>
      <c r="G950" s="29"/>
    </row>
    <row r="951" spans="1:7" s="34" customFormat="1">
      <c r="A951" s="29"/>
      <c r="B951" s="29"/>
      <c r="C951" s="29"/>
      <c r="D951" s="29"/>
      <c r="E951" s="29"/>
      <c r="F951" s="29"/>
      <c r="G951" s="29"/>
    </row>
    <row r="952" spans="1:7" s="34" customFormat="1">
      <c r="A952" s="29"/>
      <c r="B952" s="29"/>
      <c r="C952" s="29"/>
      <c r="D952" s="29"/>
      <c r="E952" s="29"/>
      <c r="F952" s="29"/>
      <c r="G952" s="29"/>
    </row>
    <row r="953" spans="1:7" s="34" customFormat="1">
      <c r="A953" s="29"/>
      <c r="B953" s="29"/>
      <c r="C953" s="29"/>
      <c r="D953" s="29"/>
      <c r="E953" s="29"/>
      <c r="F953" s="29"/>
      <c r="G953" s="29"/>
    </row>
    <row r="954" spans="1:7" s="34" customFormat="1">
      <c r="A954" s="29"/>
      <c r="B954" s="29"/>
      <c r="C954" s="29"/>
      <c r="D954" s="29"/>
      <c r="E954" s="29"/>
      <c r="F954" s="29"/>
      <c r="G954" s="29"/>
    </row>
    <row r="955" spans="1:7" s="34" customFormat="1">
      <c r="A955" s="29"/>
      <c r="B955" s="29"/>
      <c r="C955" s="29"/>
      <c r="D955" s="29"/>
      <c r="E955" s="29"/>
      <c r="F955" s="29"/>
      <c r="G955" s="29"/>
    </row>
    <row r="956" spans="1:7" s="34" customFormat="1">
      <c r="A956" s="29"/>
      <c r="B956" s="29"/>
      <c r="C956" s="29"/>
      <c r="D956" s="29"/>
      <c r="E956" s="29"/>
      <c r="F956" s="29"/>
      <c r="G956" s="29"/>
    </row>
    <row r="957" spans="1:7" s="34" customFormat="1">
      <c r="A957" s="29"/>
      <c r="B957" s="29"/>
      <c r="C957" s="29"/>
      <c r="D957" s="29"/>
      <c r="E957" s="29"/>
      <c r="F957" s="29"/>
      <c r="G957" s="29"/>
    </row>
    <row r="958" spans="1:7" s="34" customFormat="1">
      <c r="A958" s="29"/>
      <c r="B958" s="29"/>
      <c r="C958" s="29"/>
      <c r="D958" s="29"/>
      <c r="E958" s="29"/>
      <c r="F958" s="29"/>
      <c r="G958" s="29"/>
    </row>
    <row r="959" spans="1:7" s="34" customFormat="1">
      <c r="A959" s="29"/>
      <c r="B959" s="29"/>
      <c r="C959" s="29"/>
      <c r="D959" s="29"/>
      <c r="E959" s="29"/>
      <c r="F959" s="29"/>
      <c r="G959" s="29"/>
    </row>
    <row r="960" spans="1:7" s="34" customFormat="1">
      <c r="A960" s="29"/>
      <c r="B960" s="29"/>
      <c r="C960" s="29"/>
      <c r="D960" s="29"/>
      <c r="E960" s="29"/>
      <c r="F960" s="29"/>
      <c r="G960" s="29"/>
    </row>
    <row r="961" spans="1:7" s="34" customFormat="1">
      <c r="A961" s="29"/>
      <c r="B961" s="29"/>
      <c r="C961" s="29"/>
      <c r="D961" s="29"/>
      <c r="E961" s="29"/>
      <c r="F961" s="29"/>
      <c r="G961" s="29"/>
    </row>
    <row r="962" spans="1:7" s="34" customFormat="1">
      <c r="A962" s="29"/>
      <c r="B962" s="29"/>
      <c r="C962" s="29"/>
      <c r="D962" s="29"/>
      <c r="E962" s="29"/>
      <c r="F962" s="29"/>
      <c r="G962" s="29"/>
    </row>
    <row r="963" spans="1:7" s="34" customFormat="1">
      <c r="A963" s="29"/>
      <c r="B963" s="29"/>
      <c r="C963" s="29"/>
      <c r="D963" s="29"/>
      <c r="E963" s="29"/>
      <c r="F963" s="29"/>
      <c r="G963" s="29"/>
    </row>
    <row r="964" spans="1:7" s="34" customFormat="1">
      <c r="A964" s="29"/>
      <c r="B964" s="29"/>
      <c r="C964" s="29"/>
      <c r="D964" s="29"/>
      <c r="E964" s="29"/>
      <c r="F964" s="29"/>
      <c r="G964" s="29"/>
    </row>
    <row r="965" spans="1:7" s="34" customFormat="1">
      <c r="A965" s="29"/>
      <c r="B965" s="29"/>
      <c r="C965" s="29"/>
      <c r="D965" s="29"/>
      <c r="E965" s="29"/>
      <c r="F965" s="29"/>
      <c r="G965" s="29"/>
    </row>
    <row r="966" spans="1:7" s="34" customFormat="1">
      <c r="A966" s="29"/>
      <c r="B966" s="29"/>
      <c r="C966" s="29"/>
      <c r="D966" s="29"/>
      <c r="E966" s="29"/>
      <c r="F966" s="29"/>
      <c r="G966" s="29"/>
    </row>
    <row r="967" spans="1:7" s="34" customFormat="1">
      <c r="A967" s="29"/>
      <c r="B967" s="29"/>
      <c r="C967" s="29"/>
      <c r="D967" s="29"/>
      <c r="E967" s="29"/>
      <c r="F967" s="29"/>
      <c r="G967" s="29"/>
    </row>
    <row r="968" spans="1:7" s="34" customFormat="1">
      <c r="A968" s="29"/>
      <c r="B968" s="29"/>
      <c r="C968" s="29"/>
      <c r="D968" s="29"/>
      <c r="E968" s="29"/>
      <c r="F968" s="29"/>
      <c r="G968" s="29"/>
    </row>
    <row r="969" spans="1:7" s="34" customFormat="1">
      <c r="A969" s="29"/>
      <c r="B969" s="29"/>
      <c r="C969" s="29"/>
      <c r="D969" s="29"/>
      <c r="E969" s="29"/>
      <c r="F969" s="29"/>
      <c r="G969" s="29"/>
    </row>
    <row r="970" spans="1:7" s="34" customFormat="1">
      <c r="A970" s="29"/>
      <c r="B970" s="29"/>
      <c r="C970" s="29"/>
      <c r="D970" s="29"/>
      <c r="E970" s="29"/>
      <c r="F970" s="29"/>
      <c r="G970" s="29"/>
    </row>
    <row r="971" spans="1:7" s="34" customFormat="1">
      <c r="A971" s="29"/>
      <c r="B971" s="29"/>
      <c r="C971" s="29"/>
      <c r="D971" s="29"/>
      <c r="E971" s="29"/>
      <c r="F971" s="29"/>
      <c r="G971" s="29"/>
    </row>
    <row r="972" spans="1:7" s="34" customFormat="1">
      <c r="A972" s="29"/>
      <c r="B972" s="29"/>
      <c r="C972" s="29"/>
      <c r="D972" s="29"/>
      <c r="E972" s="29"/>
      <c r="F972" s="29"/>
      <c r="G972" s="29"/>
    </row>
    <row r="973" spans="1:7" s="34" customFormat="1">
      <c r="A973" s="29"/>
      <c r="B973" s="29"/>
      <c r="C973" s="29"/>
      <c r="D973" s="29"/>
      <c r="E973" s="29"/>
      <c r="F973" s="29"/>
      <c r="G973" s="29"/>
    </row>
    <row r="974" spans="1:7" s="34" customFormat="1">
      <c r="A974" s="29"/>
      <c r="B974" s="29"/>
      <c r="C974" s="29"/>
      <c r="D974" s="29"/>
      <c r="E974" s="29"/>
      <c r="F974" s="29"/>
      <c r="G974" s="29"/>
    </row>
    <row r="975" spans="1:7" s="34" customFormat="1">
      <c r="A975" s="29"/>
      <c r="B975" s="29"/>
      <c r="C975" s="29"/>
      <c r="D975" s="29"/>
      <c r="E975" s="29"/>
      <c r="F975" s="29"/>
      <c r="G975" s="29"/>
    </row>
    <row r="976" spans="1:7" s="34" customFormat="1">
      <c r="A976" s="29"/>
      <c r="B976" s="29"/>
      <c r="C976" s="29"/>
      <c r="D976" s="29"/>
      <c r="E976" s="29"/>
      <c r="F976" s="29"/>
      <c r="G976" s="29"/>
    </row>
    <row r="977" spans="1:7" s="34" customFormat="1">
      <c r="A977" s="29"/>
      <c r="B977" s="29"/>
      <c r="C977" s="29"/>
      <c r="D977" s="29"/>
      <c r="E977" s="29"/>
      <c r="F977" s="29"/>
      <c r="G977" s="29"/>
    </row>
    <row r="978" spans="1:7" s="34" customFormat="1">
      <c r="A978" s="29"/>
      <c r="B978" s="29"/>
      <c r="C978" s="29"/>
      <c r="D978" s="29"/>
      <c r="E978" s="29"/>
      <c r="F978" s="29"/>
      <c r="G978" s="29"/>
    </row>
    <row r="979" spans="1:7" s="34" customFormat="1">
      <c r="A979" s="29"/>
      <c r="B979" s="29"/>
      <c r="C979" s="29"/>
      <c r="D979" s="29"/>
      <c r="E979" s="29"/>
      <c r="F979" s="29"/>
      <c r="G979" s="29"/>
    </row>
    <row r="980" spans="1:7" s="34" customFormat="1">
      <c r="A980" s="29"/>
      <c r="B980" s="29"/>
      <c r="C980" s="29"/>
      <c r="D980" s="29"/>
      <c r="E980" s="29"/>
      <c r="F980" s="29"/>
      <c r="G980" s="29"/>
    </row>
    <row r="981" spans="1:7" s="34" customFormat="1">
      <c r="A981" s="29"/>
      <c r="B981" s="29"/>
      <c r="C981" s="29"/>
      <c r="D981" s="29"/>
      <c r="E981" s="29"/>
      <c r="F981" s="29"/>
      <c r="G981" s="29"/>
    </row>
    <row r="982" spans="1:7" s="34" customFormat="1">
      <c r="A982" s="29"/>
      <c r="B982" s="29"/>
      <c r="C982" s="29"/>
      <c r="D982" s="29"/>
      <c r="E982" s="29"/>
      <c r="F982" s="29"/>
      <c r="G982" s="29"/>
    </row>
    <row r="983" spans="1:7" s="34" customFormat="1">
      <c r="A983" s="29"/>
      <c r="B983" s="29"/>
      <c r="C983" s="29"/>
      <c r="D983" s="29"/>
      <c r="E983" s="29"/>
      <c r="F983" s="29"/>
      <c r="G983" s="29"/>
    </row>
    <row r="984" spans="1:7" s="34" customFormat="1">
      <c r="A984" s="29"/>
      <c r="B984" s="29"/>
      <c r="C984" s="29"/>
      <c r="D984" s="29"/>
      <c r="E984" s="29"/>
      <c r="F984" s="29"/>
      <c r="G984" s="29"/>
    </row>
    <row r="985" spans="1:7" s="34" customFormat="1">
      <c r="A985" s="29"/>
      <c r="B985" s="29"/>
      <c r="C985" s="29"/>
      <c r="D985" s="29"/>
      <c r="E985" s="29"/>
      <c r="F985" s="29"/>
      <c r="G985" s="29"/>
    </row>
    <row r="986" spans="1:7" s="34" customFormat="1">
      <c r="A986" s="29"/>
      <c r="B986" s="29"/>
      <c r="C986" s="29"/>
      <c r="D986" s="29"/>
      <c r="E986" s="29"/>
      <c r="F986" s="29"/>
      <c r="G986" s="29"/>
    </row>
    <row r="987" spans="1:7" s="34" customFormat="1">
      <c r="A987" s="29"/>
      <c r="B987" s="29"/>
      <c r="C987" s="29"/>
      <c r="D987" s="29"/>
      <c r="E987" s="29"/>
      <c r="F987" s="29"/>
      <c r="G987" s="29"/>
    </row>
    <row r="988" spans="1:7" s="34" customFormat="1">
      <c r="A988" s="29"/>
      <c r="B988" s="29"/>
      <c r="C988" s="29"/>
      <c r="D988" s="29"/>
      <c r="E988" s="29"/>
      <c r="F988" s="29"/>
      <c r="G988" s="29"/>
    </row>
    <row r="989" spans="1:7" s="34" customFormat="1">
      <c r="A989" s="29"/>
      <c r="B989" s="29"/>
      <c r="C989" s="29"/>
      <c r="D989" s="29"/>
      <c r="E989" s="29"/>
      <c r="F989" s="29"/>
      <c r="G989" s="29"/>
    </row>
    <row r="990" spans="1:7" s="34" customFormat="1">
      <c r="A990" s="29"/>
      <c r="B990" s="29"/>
      <c r="C990" s="29"/>
      <c r="D990" s="29"/>
      <c r="E990" s="29"/>
      <c r="F990" s="29"/>
      <c r="G990" s="29"/>
    </row>
    <row r="991" spans="1:7" s="34" customFormat="1">
      <c r="A991" s="29"/>
      <c r="B991" s="29"/>
      <c r="C991" s="29"/>
      <c r="D991" s="29"/>
      <c r="E991" s="29"/>
      <c r="F991" s="29"/>
      <c r="G991" s="29"/>
    </row>
    <row r="992" spans="1:7" s="34" customFormat="1">
      <c r="A992" s="29"/>
      <c r="B992" s="29"/>
      <c r="C992" s="29"/>
      <c r="D992" s="29"/>
      <c r="E992" s="29"/>
      <c r="F992" s="29"/>
      <c r="G992" s="29"/>
    </row>
    <row r="993" spans="1:7" s="34" customFormat="1">
      <c r="A993" s="29"/>
      <c r="B993" s="29"/>
      <c r="C993" s="29"/>
      <c r="D993" s="29"/>
      <c r="E993" s="29"/>
      <c r="F993" s="29"/>
      <c r="G993" s="29"/>
    </row>
    <row r="994" spans="1:7" s="34" customFormat="1">
      <c r="A994" s="29"/>
      <c r="B994" s="29"/>
      <c r="C994" s="29"/>
      <c r="D994" s="29"/>
      <c r="E994" s="29"/>
      <c r="F994" s="29"/>
      <c r="G994" s="29"/>
    </row>
    <row r="995" spans="1:7" s="34" customFormat="1">
      <c r="A995" s="29"/>
      <c r="B995" s="29"/>
      <c r="C995" s="29"/>
      <c r="D995" s="29"/>
      <c r="E995" s="29"/>
      <c r="F995" s="29"/>
      <c r="G995" s="29"/>
    </row>
    <row r="996" spans="1:7" s="34" customFormat="1">
      <c r="A996" s="29"/>
      <c r="B996" s="29"/>
      <c r="C996" s="29"/>
      <c r="D996" s="29"/>
      <c r="E996" s="29"/>
      <c r="F996" s="29"/>
      <c r="G996" s="29"/>
    </row>
    <row r="997" spans="1:7" s="34" customFormat="1">
      <c r="A997" s="29"/>
      <c r="B997" s="29"/>
      <c r="C997" s="29"/>
      <c r="D997" s="29"/>
      <c r="E997" s="29"/>
      <c r="F997" s="29"/>
      <c r="G997" s="29"/>
    </row>
    <row r="998" spans="1:7" s="34" customFormat="1">
      <c r="A998" s="29"/>
      <c r="B998" s="29"/>
      <c r="C998" s="29"/>
      <c r="D998" s="29"/>
      <c r="E998" s="29"/>
      <c r="F998" s="29"/>
      <c r="G998" s="29"/>
    </row>
    <row r="999" spans="1:7" s="34" customFormat="1">
      <c r="A999" s="29"/>
      <c r="B999" s="29"/>
      <c r="C999" s="29"/>
      <c r="D999" s="29"/>
      <c r="E999" s="29"/>
      <c r="F999" s="29"/>
      <c r="G999" s="29"/>
    </row>
    <row r="1000" spans="1:7" s="34" customFormat="1">
      <c r="A1000" s="29"/>
      <c r="B1000" s="29"/>
      <c r="C1000" s="29"/>
      <c r="D1000" s="29"/>
      <c r="E1000" s="29"/>
      <c r="F1000" s="29"/>
      <c r="G1000" s="29"/>
    </row>
    <row r="1001" spans="1:7" s="34" customFormat="1">
      <c r="A1001" s="29"/>
      <c r="B1001" s="29"/>
      <c r="C1001" s="29"/>
      <c r="D1001" s="29"/>
      <c r="E1001" s="29"/>
      <c r="F1001" s="29"/>
      <c r="G1001" s="29"/>
    </row>
    <row r="1002" spans="1:7" s="34" customFormat="1">
      <c r="A1002" s="29"/>
      <c r="B1002" s="29"/>
      <c r="C1002" s="29"/>
      <c r="D1002" s="29"/>
      <c r="E1002" s="29"/>
      <c r="F1002" s="29"/>
      <c r="G1002" s="29"/>
    </row>
    <row r="1003" spans="1:7" s="34" customFormat="1">
      <c r="A1003" s="29"/>
      <c r="B1003" s="29"/>
      <c r="C1003" s="29"/>
      <c r="D1003" s="29"/>
      <c r="E1003" s="29"/>
      <c r="F1003" s="29"/>
      <c r="G1003" s="29"/>
    </row>
    <row r="1004" spans="1:7" s="34" customFormat="1">
      <c r="A1004" s="29"/>
      <c r="B1004" s="29"/>
      <c r="C1004" s="29"/>
      <c r="D1004" s="29"/>
      <c r="E1004" s="29"/>
      <c r="F1004" s="29"/>
      <c r="G1004" s="29"/>
    </row>
    <row r="1005" spans="1:7" s="34" customFormat="1">
      <c r="A1005" s="29"/>
      <c r="B1005" s="29"/>
      <c r="C1005" s="29"/>
      <c r="D1005" s="29"/>
      <c r="E1005" s="29"/>
      <c r="F1005" s="29"/>
      <c r="G1005" s="29"/>
    </row>
    <row r="1006" spans="1:7" s="34" customFormat="1">
      <c r="A1006" s="29"/>
      <c r="B1006" s="29"/>
      <c r="C1006" s="29"/>
      <c r="D1006" s="29"/>
      <c r="E1006" s="29"/>
      <c r="F1006" s="29"/>
      <c r="G1006" s="29"/>
    </row>
    <row r="1007" spans="1:7" s="34" customFormat="1">
      <c r="A1007" s="29"/>
      <c r="B1007" s="29"/>
      <c r="C1007" s="29"/>
      <c r="D1007" s="29"/>
      <c r="E1007" s="29"/>
      <c r="F1007" s="29"/>
      <c r="G1007" s="29"/>
    </row>
    <row r="1008" spans="1:7" s="34" customFormat="1">
      <c r="A1008" s="29"/>
      <c r="B1008" s="29"/>
      <c r="C1008" s="29"/>
      <c r="D1008" s="29"/>
      <c r="E1008" s="29"/>
      <c r="F1008" s="29"/>
      <c r="G1008" s="29"/>
    </row>
    <row r="1009" spans="1:7" s="34" customFormat="1">
      <c r="A1009" s="29"/>
      <c r="B1009" s="29"/>
      <c r="C1009" s="29"/>
      <c r="D1009" s="29"/>
      <c r="E1009" s="29"/>
      <c r="F1009" s="29"/>
      <c r="G1009" s="29"/>
    </row>
    <row r="1010" spans="1:7" s="34" customFormat="1">
      <c r="A1010" s="29"/>
      <c r="B1010" s="29"/>
      <c r="C1010" s="29"/>
      <c r="D1010" s="29"/>
      <c r="E1010" s="29"/>
      <c r="F1010" s="29"/>
      <c r="G1010" s="29"/>
    </row>
    <row r="1011" spans="1:7" s="34" customFormat="1">
      <c r="A1011" s="29"/>
      <c r="B1011" s="29"/>
      <c r="C1011" s="29"/>
      <c r="D1011" s="29"/>
      <c r="E1011" s="29"/>
      <c r="F1011" s="29"/>
      <c r="G1011" s="29"/>
    </row>
    <row r="1012" spans="1:7" s="34" customFormat="1">
      <c r="A1012" s="29"/>
      <c r="B1012" s="29"/>
      <c r="C1012" s="29"/>
      <c r="D1012" s="29"/>
      <c r="E1012" s="29"/>
      <c r="F1012" s="29"/>
      <c r="G1012" s="29"/>
    </row>
    <row r="1013" spans="1:7" s="34" customFormat="1">
      <c r="A1013" s="29"/>
      <c r="B1013" s="29"/>
      <c r="C1013" s="29"/>
      <c r="D1013" s="29"/>
      <c r="E1013" s="29"/>
      <c r="F1013" s="29"/>
      <c r="G1013" s="29"/>
    </row>
    <row r="1014" spans="1:7" s="34" customFormat="1">
      <c r="A1014" s="29"/>
      <c r="B1014" s="29"/>
      <c r="C1014" s="29"/>
      <c r="D1014" s="29"/>
      <c r="E1014" s="29"/>
      <c r="F1014" s="29"/>
      <c r="G1014" s="29"/>
    </row>
    <row r="1015" spans="1:7" s="34" customFormat="1">
      <c r="A1015" s="29"/>
      <c r="B1015" s="29"/>
      <c r="C1015" s="29"/>
      <c r="D1015" s="29"/>
      <c r="E1015" s="29"/>
      <c r="F1015" s="29"/>
      <c r="G1015" s="29"/>
    </row>
    <row r="1016" spans="1:7" s="34" customFormat="1">
      <c r="A1016" s="29"/>
      <c r="B1016" s="29"/>
      <c r="C1016" s="29"/>
      <c r="D1016" s="29"/>
      <c r="E1016" s="29"/>
      <c r="F1016" s="29"/>
      <c r="G1016" s="29"/>
    </row>
    <row r="1017" spans="1:7" s="34" customFormat="1">
      <c r="A1017" s="29"/>
      <c r="B1017" s="29"/>
      <c r="C1017" s="29"/>
      <c r="D1017" s="29"/>
      <c r="E1017" s="29"/>
      <c r="F1017" s="29"/>
      <c r="G1017" s="29"/>
    </row>
    <row r="1018" spans="1:7" s="34" customFormat="1">
      <c r="A1018" s="29"/>
      <c r="B1018" s="29"/>
      <c r="C1018" s="29"/>
      <c r="D1018" s="29"/>
      <c r="E1018" s="29"/>
      <c r="F1018" s="29"/>
      <c r="G1018" s="29"/>
    </row>
    <row r="1019" spans="1:7" s="34" customFormat="1">
      <c r="A1019" s="29"/>
      <c r="B1019" s="29"/>
      <c r="C1019" s="29"/>
      <c r="D1019" s="29"/>
      <c r="E1019" s="29"/>
      <c r="F1019" s="29"/>
      <c r="G1019" s="29"/>
    </row>
    <row r="1020" spans="1:7" s="34" customFormat="1">
      <c r="A1020" s="29"/>
      <c r="B1020" s="29"/>
      <c r="C1020" s="29"/>
      <c r="D1020" s="29"/>
      <c r="E1020" s="29"/>
      <c r="F1020" s="29"/>
      <c r="G1020" s="29"/>
    </row>
    <row r="1021" spans="1:7" s="34" customFormat="1">
      <c r="A1021" s="29"/>
      <c r="B1021" s="29"/>
      <c r="C1021" s="29"/>
      <c r="D1021" s="29"/>
      <c r="E1021" s="29"/>
      <c r="F1021" s="29"/>
      <c r="G1021" s="29"/>
    </row>
    <row r="1022" spans="1:7" s="34" customFormat="1">
      <c r="A1022" s="29"/>
      <c r="B1022" s="29"/>
      <c r="C1022" s="29"/>
      <c r="D1022" s="29"/>
      <c r="E1022" s="29"/>
      <c r="F1022" s="29"/>
      <c r="G1022" s="29"/>
    </row>
    <row r="1023" spans="1:7" s="34" customFormat="1">
      <c r="A1023" s="29"/>
      <c r="B1023" s="29"/>
      <c r="C1023" s="29"/>
      <c r="D1023" s="29"/>
      <c r="E1023" s="29"/>
      <c r="F1023" s="29"/>
      <c r="G1023" s="29"/>
    </row>
    <row r="1024" spans="1:7" s="34" customFormat="1">
      <c r="A1024" s="29"/>
      <c r="B1024" s="29"/>
      <c r="C1024" s="29"/>
      <c r="D1024" s="29"/>
      <c r="E1024" s="29"/>
      <c r="F1024" s="29"/>
      <c r="G1024" s="29"/>
    </row>
    <row r="1025" spans="1:7" s="34" customFormat="1">
      <c r="A1025" s="29"/>
      <c r="B1025" s="29"/>
      <c r="C1025" s="29"/>
      <c r="D1025" s="29"/>
      <c r="E1025" s="29"/>
      <c r="F1025" s="29"/>
      <c r="G1025" s="29"/>
    </row>
    <row r="1026" spans="1:7" s="34" customFormat="1">
      <c r="A1026" s="29"/>
      <c r="B1026" s="29"/>
      <c r="C1026" s="29"/>
      <c r="D1026" s="29"/>
      <c r="E1026" s="29"/>
      <c r="F1026" s="29"/>
      <c r="G1026" s="29"/>
    </row>
    <row r="1027" spans="1:7" s="34" customFormat="1">
      <c r="A1027" s="29"/>
      <c r="B1027" s="29"/>
      <c r="C1027" s="29"/>
      <c r="D1027" s="29"/>
      <c r="E1027" s="29"/>
      <c r="F1027" s="29"/>
      <c r="G1027" s="29"/>
    </row>
    <row r="1028" spans="1:7" s="34" customFormat="1">
      <c r="A1028" s="29"/>
      <c r="B1028" s="29"/>
      <c r="C1028" s="29"/>
      <c r="D1028" s="29"/>
      <c r="E1028" s="29"/>
      <c r="F1028" s="29"/>
      <c r="G1028" s="29"/>
    </row>
    <row r="1029" spans="1:7" s="34" customFormat="1">
      <c r="A1029" s="29"/>
      <c r="B1029" s="29"/>
      <c r="C1029" s="29"/>
      <c r="D1029" s="29"/>
      <c r="E1029" s="29"/>
      <c r="F1029" s="29"/>
      <c r="G1029" s="29"/>
    </row>
    <row r="1030" spans="1:7" s="34" customFormat="1">
      <c r="A1030" s="29"/>
      <c r="B1030" s="29"/>
      <c r="C1030" s="29"/>
      <c r="D1030" s="29"/>
      <c r="E1030" s="29"/>
      <c r="F1030" s="29"/>
      <c r="G1030" s="29"/>
    </row>
    <row r="1031" spans="1:7" s="34" customFormat="1">
      <c r="A1031" s="29"/>
      <c r="B1031" s="29"/>
      <c r="C1031" s="29"/>
      <c r="D1031" s="29"/>
      <c r="E1031" s="29"/>
      <c r="F1031" s="29"/>
      <c r="G1031" s="29"/>
    </row>
    <row r="1032" spans="1:7" s="34" customFormat="1">
      <c r="A1032" s="29"/>
      <c r="B1032" s="29"/>
      <c r="C1032" s="29"/>
      <c r="D1032" s="29"/>
      <c r="E1032" s="29"/>
      <c r="F1032" s="29"/>
      <c r="G1032" s="29"/>
    </row>
    <row r="1033" spans="1:7" s="34" customFormat="1">
      <c r="A1033" s="29"/>
      <c r="B1033" s="29"/>
      <c r="C1033" s="29"/>
      <c r="D1033" s="29"/>
      <c r="E1033" s="29"/>
      <c r="F1033" s="29"/>
      <c r="G1033" s="29"/>
    </row>
    <row r="1034" spans="1:7" s="34" customFormat="1">
      <c r="A1034" s="29"/>
      <c r="B1034" s="29"/>
      <c r="C1034" s="29"/>
      <c r="D1034" s="29"/>
      <c r="E1034" s="29"/>
      <c r="F1034" s="29"/>
      <c r="G1034" s="29"/>
    </row>
    <row r="1035" spans="1:7" s="34" customFormat="1">
      <c r="A1035" s="29"/>
      <c r="B1035" s="29"/>
      <c r="C1035" s="29"/>
      <c r="D1035" s="29"/>
      <c r="E1035" s="29"/>
      <c r="F1035" s="29"/>
      <c r="G1035" s="29"/>
    </row>
    <row r="1036" spans="1:7" s="34" customFormat="1">
      <c r="A1036" s="29"/>
      <c r="B1036" s="29"/>
      <c r="C1036" s="29"/>
      <c r="D1036" s="29"/>
      <c r="E1036" s="29"/>
      <c r="F1036" s="29"/>
      <c r="G1036" s="29"/>
    </row>
    <row r="1037" spans="1:7" s="34" customFormat="1">
      <c r="A1037" s="29"/>
      <c r="B1037" s="29"/>
      <c r="C1037" s="29"/>
      <c r="D1037" s="29"/>
      <c r="E1037" s="29"/>
      <c r="F1037" s="29"/>
      <c r="G1037" s="29"/>
    </row>
    <row r="1038" spans="1:7" s="34" customFormat="1">
      <c r="A1038" s="29"/>
      <c r="B1038" s="29"/>
      <c r="C1038" s="29"/>
      <c r="D1038" s="29"/>
      <c r="E1038" s="29"/>
      <c r="F1038" s="29"/>
      <c r="G1038" s="29"/>
    </row>
    <row r="1039" spans="1:7" s="34" customFormat="1">
      <c r="A1039" s="29"/>
      <c r="B1039" s="29"/>
      <c r="C1039" s="29"/>
      <c r="D1039" s="29"/>
      <c r="E1039" s="29"/>
      <c r="F1039" s="29"/>
      <c r="G1039" s="29"/>
    </row>
    <row r="1040" spans="1:7" s="34" customFormat="1">
      <c r="A1040" s="29"/>
      <c r="B1040" s="29"/>
      <c r="C1040" s="29"/>
      <c r="D1040" s="29"/>
      <c r="E1040" s="29"/>
      <c r="F1040" s="29"/>
      <c r="G1040" s="29"/>
    </row>
    <row r="1041" spans="1:7" s="34" customFormat="1">
      <c r="A1041" s="29"/>
      <c r="B1041" s="29"/>
      <c r="C1041" s="29"/>
      <c r="D1041" s="29"/>
      <c r="E1041" s="29"/>
      <c r="F1041" s="29"/>
      <c r="G1041" s="29"/>
    </row>
    <row r="1042" spans="1:7" s="34" customFormat="1">
      <c r="A1042" s="29"/>
      <c r="B1042" s="29"/>
      <c r="C1042" s="29"/>
      <c r="D1042" s="29"/>
      <c r="E1042" s="29"/>
      <c r="F1042" s="29"/>
      <c r="G1042" s="29"/>
    </row>
    <row r="1043" spans="1:7" s="34" customFormat="1">
      <c r="A1043" s="29"/>
      <c r="B1043" s="29"/>
      <c r="C1043" s="29"/>
      <c r="D1043" s="29"/>
      <c r="E1043" s="29"/>
      <c r="F1043" s="29"/>
      <c r="G1043" s="29"/>
    </row>
    <row r="1044" spans="1:7" s="34" customFormat="1">
      <c r="A1044" s="29"/>
      <c r="B1044" s="29"/>
      <c r="C1044" s="29"/>
      <c r="D1044" s="29"/>
      <c r="E1044" s="29"/>
      <c r="F1044" s="29"/>
      <c r="G1044" s="29"/>
    </row>
    <row r="1045" spans="1:7" s="34" customFormat="1">
      <c r="A1045" s="29"/>
      <c r="B1045" s="29"/>
      <c r="C1045" s="29"/>
      <c r="D1045" s="29"/>
      <c r="E1045" s="29"/>
      <c r="F1045" s="29"/>
      <c r="G1045" s="29"/>
    </row>
    <row r="1046" spans="1:7" s="34" customFormat="1">
      <c r="A1046" s="29"/>
      <c r="B1046" s="29"/>
      <c r="C1046" s="29"/>
      <c r="D1046" s="29"/>
      <c r="E1046" s="29"/>
      <c r="F1046" s="29"/>
      <c r="G1046" s="29"/>
    </row>
    <row r="1047" spans="1:7" s="34" customFormat="1">
      <c r="A1047" s="29"/>
      <c r="B1047" s="29"/>
      <c r="C1047" s="29"/>
      <c r="D1047" s="29"/>
      <c r="E1047" s="29"/>
      <c r="F1047" s="29"/>
      <c r="G1047" s="29"/>
    </row>
    <row r="1048" spans="1:7" s="34" customFormat="1">
      <c r="A1048" s="29"/>
      <c r="B1048" s="29"/>
      <c r="C1048" s="29"/>
      <c r="D1048" s="29"/>
      <c r="E1048" s="29"/>
      <c r="F1048" s="29"/>
      <c r="G1048" s="29"/>
    </row>
    <row r="1049" spans="1:7" s="34" customFormat="1">
      <c r="A1049" s="29"/>
      <c r="B1049" s="29"/>
      <c r="C1049" s="29"/>
      <c r="D1049" s="29"/>
      <c r="E1049" s="29"/>
      <c r="F1049" s="29"/>
      <c r="G1049" s="29"/>
    </row>
    <row r="1050" spans="1:7" s="34" customFormat="1">
      <c r="A1050" s="29"/>
      <c r="B1050" s="29"/>
      <c r="C1050" s="29"/>
      <c r="D1050" s="29"/>
      <c r="E1050" s="29"/>
      <c r="F1050" s="29"/>
      <c r="G1050" s="29"/>
    </row>
    <row r="1051" spans="1:7" s="34" customFormat="1">
      <c r="A1051" s="29"/>
      <c r="B1051" s="29"/>
      <c r="C1051" s="29"/>
      <c r="D1051" s="29"/>
      <c r="E1051" s="29"/>
      <c r="F1051" s="29"/>
      <c r="G1051" s="29"/>
    </row>
    <row r="1052" spans="1:7" s="34" customFormat="1">
      <c r="A1052" s="29"/>
      <c r="B1052" s="29"/>
      <c r="C1052" s="29"/>
      <c r="D1052" s="29"/>
      <c r="E1052" s="29"/>
      <c r="F1052" s="29"/>
      <c r="G1052" s="29"/>
    </row>
    <row r="1053" spans="1:7" s="34" customFormat="1">
      <c r="A1053" s="29"/>
      <c r="B1053" s="29"/>
      <c r="C1053" s="29"/>
      <c r="D1053" s="29"/>
      <c r="E1053" s="29"/>
      <c r="F1053" s="29"/>
      <c r="G1053" s="29"/>
    </row>
    <row r="1054" spans="1:7" s="34" customFormat="1">
      <c r="A1054" s="29"/>
      <c r="B1054" s="29"/>
      <c r="C1054" s="29"/>
      <c r="D1054" s="29"/>
      <c r="E1054" s="29"/>
      <c r="F1054" s="29"/>
      <c r="G1054" s="29"/>
    </row>
    <row r="1055" spans="1:7" s="34" customFormat="1">
      <c r="A1055" s="29"/>
      <c r="B1055" s="29"/>
      <c r="C1055" s="29"/>
      <c r="D1055" s="29"/>
      <c r="E1055" s="29"/>
      <c r="F1055" s="29"/>
      <c r="G1055" s="29"/>
    </row>
    <row r="1056" spans="1:7" s="34" customFormat="1">
      <c r="A1056" s="29"/>
      <c r="B1056" s="29"/>
      <c r="C1056" s="29"/>
      <c r="D1056" s="29"/>
      <c r="E1056" s="29"/>
      <c r="F1056" s="29"/>
      <c r="G1056" s="29"/>
    </row>
    <row r="1057" spans="1:7" s="34" customFormat="1">
      <c r="A1057" s="29"/>
      <c r="B1057" s="29"/>
      <c r="C1057" s="29"/>
      <c r="D1057" s="29"/>
      <c r="E1057" s="29"/>
      <c r="F1057" s="29"/>
      <c r="G1057" s="29"/>
    </row>
    <row r="1058" spans="1:7" s="34" customFormat="1">
      <c r="A1058" s="29"/>
      <c r="B1058" s="29"/>
      <c r="C1058" s="29"/>
      <c r="D1058" s="29"/>
      <c r="E1058" s="29"/>
      <c r="F1058" s="29"/>
      <c r="G1058" s="29"/>
    </row>
    <row r="1059" spans="1:7" s="34" customFormat="1">
      <c r="A1059" s="29"/>
      <c r="B1059" s="29"/>
      <c r="C1059" s="29"/>
      <c r="D1059" s="29"/>
      <c r="E1059" s="29"/>
      <c r="F1059" s="29"/>
      <c r="G1059" s="29"/>
    </row>
    <row r="1060" spans="1:7" s="34" customFormat="1">
      <c r="A1060" s="29"/>
      <c r="B1060" s="29"/>
      <c r="C1060" s="29"/>
      <c r="D1060" s="29"/>
      <c r="E1060" s="29"/>
      <c r="F1060" s="29"/>
      <c r="G1060" s="29"/>
    </row>
    <row r="1061" spans="1:7" s="34" customFormat="1">
      <c r="A1061" s="29"/>
      <c r="B1061" s="29"/>
      <c r="C1061" s="29"/>
      <c r="D1061" s="29"/>
      <c r="E1061" s="29"/>
      <c r="F1061" s="29"/>
      <c r="G1061" s="29"/>
    </row>
    <row r="1062" spans="1:7" s="34" customFormat="1">
      <c r="A1062" s="29"/>
      <c r="B1062" s="29"/>
      <c r="C1062" s="29"/>
      <c r="D1062" s="29"/>
      <c r="E1062" s="29"/>
      <c r="F1062" s="29"/>
      <c r="G1062" s="29"/>
    </row>
    <row r="1063" spans="1:7" s="34" customFormat="1">
      <c r="A1063" s="29"/>
      <c r="B1063" s="29"/>
      <c r="C1063" s="29"/>
      <c r="D1063" s="29"/>
      <c r="E1063" s="29"/>
      <c r="F1063" s="29"/>
      <c r="G1063" s="29"/>
    </row>
    <row r="1064" spans="1:7" s="34" customFormat="1">
      <c r="A1064" s="29"/>
      <c r="B1064" s="29"/>
      <c r="C1064" s="29"/>
      <c r="D1064" s="29"/>
      <c r="E1064" s="29"/>
      <c r="F1064" s="29"/>
      <c r="G1064" s="29"/>
    </row>
    <row r="1065" spans="1:7" s="34" customFormat="1">
      <c r="A1065" s="29"/>
      <c r="B1065" s="29"/>
      <c r="C1065" s="29"/>
      <c r="D1065" s="29"/>
      <c r="E1065" s="29"/>
      <c r="F1065" s="29"/>
      <c r="G1065" s="29"/>
    </row>
    <row r="1066" spans="1:7" s="34" customFormat="1">
      <c r="A1066" s="29"/>
      <c r="B1066" s="29"/>
      <c r="C1066" s="29"/>
      <c r="D1066" s="29"/>
      <c r="E1066" s="29"/>
      <c r="F1066" s="29"/>
      <c r="G1066" s="29"/>
    </row>
    <row r="1067" spans="1:7" s="34" customFormat="1">
      <c r="A1067" s="29"/>
      <c r="B1067" s="29"/>
      <c r="C1067" s="29"/>
      <c r="D1067" s="29"/>
      <c r="E1067" s="29"/>
      <c r="F1067" s="29"/>
      <c r="G1067" s="29"/>
    </row>
    <row r="1068" spans="1:7" s="34" customFormat="1">
      <c r="A1068" s="29"/>
      <c r="B1068" s="29"/>
      <c r="C1068" s="29"/>
      <c r="D1068" s="29"/>
      <c r="E1068" s="29"/>
      <c r="F1068" s="29"/>
      <c r="G1068" s="29"/>
    </row>
    <row r="1069" spans="1:7" s="34" customFormat="1">
      <c r="A1069" s="29"/>
      <c r="B1069" s="29"/>
      <c r="C1069" s="29"/>
      <c r="D1069" s="29"/>
      <c r="E1069" s="29"/>
      <c r="F1069" s="29"/>
      <c r="G1069" s="29"/>
    </row>
    <row r="1070" spans="1:7" s="34" customFormat="1">
      <c r="A1070" s="29"/>
      <c r="B1070" s="29"/>
      <c r="C1070" s="29"/>
      <c r="D1070" s="29"/>
      <c r="E1070" s="29"/>
      <c r="F1070" s="29"/>
      <c r="G1070" s="29"/>
    </row>
    <row r="1071" spans="1:7" s="34" customFormat="1">
      <c r="A1071" s="29"/>
      <c r="B1071" s="29"/>
      <c r="C1071" s="29"/>
      <c r="D1071" s="29"/>
      <c r="E1071" s="29"/>
      <c r="F1071" s="29"/>
      <c r="G1071" s="29"/>
    </row>
    <row r="1072" spans="1:7" s="34" customFormat="1">
      <c r="A1072" s="29"/>
      <c r="B1072" s="29"/>
      <c r="C1072" s="29"/>
      <c r="D1072" s="29"/>
      <c r="E1072" s="29"/>
      <c r="F1072" s="29"/>
      <c r="G1072" s="29"/>
    </row>
    <row r="1073" spans="1:7" s="34" customFormat="1">
      <c r="A1073" s="29"/>
      <c r="B1073" s="29"/>
      <c r="C1073" s="29"/>
      <c r="D1073" s="29"/>
      <c r="E1073" s="29"/>
      <c r="F1073" s="29"/>
      <c r="G1073" s="29"/>
    </row>
    <row r="1074" spans="1:7" s="34" customFormat="1">
      <c r="A1074" s="29"/>
      <c r="B1074" s="29"/>
      <c r="C1074" s="29"/>
      <c r="D1074" s="29"/>
      <c r="E1074" s="29"/>
      <c r="F1074" s="29"/>
      <c r="G1074" s="29"/>
    </row>
    <row r="1075" spans="1:7" s="34" customFormat="1">
      <c r="A1075" s="29"/>
      <c r="B1075" s="29"/>
      <c r="C1075" s="29"/>
      <c r="D1075" s="29"/>
      <c r="E1075" s="29"/>
      <c r="F1075" s="29"/>
      <c r="G1075" s="29"/>
    </row>
    <row r="1076" spans="1:7" s="34" customFormat="1">
      <c r="A1076" s="29"/>
      <c r="B1076" s="29"/>
      <c r="C1076" s="29"/>
      <c r="D1076" s="29"/>
      <c r="E1076" s="29"/>
      <c r="F1076" s="29"/>
      <c r="G1076" s="29"/>
    </row>
    <row r="1077" spans="1:7" s="34" customFormat="1">
      <c r="A1077" s="29"/>
      <c r="B1077" s="29"/>
      <c r="C1077" s="29"/>
      <c r="D1077" s="29"/>
      <c r="E1077" s="29"/>
      <c r="F1077" s="29"/>
      <c r="G1077" s="29"/>
    </row>
    <row r="1078" spans="1:7" s="34" customFormat="1">
      <c r="A1078" s="29"/>
      <c r="B1078" s="29"/>
      <c r="C1078" s="29"/>
      <c r="D1078" s="29"/>
      <c r="E1078" s="29"/>
      <c r="F1078" s="29"/>
      <c r="G1078" s="29"/>
    </row>
    <row r="1079" spans="1:7" s="34" customFormat="1">
      <c r="A1079" s="29"/>
      <c r="B1079" s="29"/>
      <c r="C1079" s="29"/>
      <c r="D1079" s="29"/>
      <c r="E1079" s="29"/>
      <c r="F1079" s="29"/>
      <c r="G1079" s="29"/>
    </row>
    <row r="1080" spans="1:7" s="34" customFormat="1">
      <c r="A1080" s="29"/>
      <c r="B1080" s="29"/>
      <c r="C1080" s="29"/>
      <c r="D1080" s="29"/>
      <c r="E1080" s="29"/>
      <c r="F1080" s="29"/>
      <c r="G1080" s="29"/>
    </row>
    <row r="1081" spans="1:7" s="34" customFormat="1">
      <c r="A1081" s="29"/>
      <c r="B1081" s="29"/>
      <c r="C1081" s="29"/>
      <c r="D1081" s="29"/>
      <c r="E1081" s="29"/>
      <c r="F1081" s="29"/>
      <c r="G1081" s="29"/>
    </row>
    <row r="1082" spans="1:7" s="34" customFormat="1">
      <c r="A1082" s="29"/>
      <c r="B1082" s="29"/>
      <c r="C1082" s="29"/>
      <c r="D1082" s="29"/>
      <c r="E1082" s="29"/>
      <c r="F1082" s="29"/>
      <c r="G1082" s="29"/>
    </row>
    <row r="1083" spans="1:7" s="34" customFormat="1">
      <c r="A1083" s="29"/>
      <c r="B1083" s="29"/>
      <c r="C1083" s="29"/>
      <c r="D1083" s="29"/>
      <c r="E1083" s="29"/>
      <c r="F1083" s="29"/>
      <c r="G1083" s="29"/>
    </row>
    <row r="1084" spans="1:7" s="34" customFormat="1">
      <c r="A1084" s="29"/>
      <c r="B1084" s="29"/>
      <c r="C1084" s="29"/>
      <c r="D1084" s="29"/>
      <c r="E1084" s="29"/>
      <c r="F1084" s="29"/>
      <c r="G1084" s="29"/>
    </row>
    <row r="1085" spans="1:7" s="34" customFormat="1">
      <c r="A1085" s="29"/>
      <c r="B1085" s="29"/>
      <c r="C1085" s="29"/>
      <c r="D1085" s="29"/>
      <c r="E1085" s="29"/>
      <c r="F1085" s="29"/>
      <c r="G1085" s="29"/>
    </row>
    <row r="1086" spans="1:7" s="34" customFormat="1">
      <c r="A1086" s="29"/>
      <c r="B1086" s="29"/>
      <c r="C1086" s="29"/>
      <c r="D1086" s="29"/>
      <c r="E1086" s="29"/>
      <c r="F1086" s="29"/>
      <c r="G1086" s="29"/>
    </row>
    <row r="1087" spans="1:7" s="34" customFormat="1">
      <c r="A1087" s="29"/>
      <c r="B1087" s="29"/>
      <c r="C1087" s="29"/>
      <c r="D1087" s="29"/>
      <c r="E1087" s="29"/>
      <c r="F1087" s="29"/>
      <c r="G1087" s="29"/>
    </row>
    <row r="1088" spans="1:7" s="34" customFormat="1">
      <c r="A1088" s="29"/>
      <c r="B1088" s="29"/>
      <c r="C1088" s="29"/>
      <c r="D1088" s="29"/>
      <c r="E1088" s="29"/>
      <c r="F1088" s="29"/>
      <c r="G1088" s="29"/>
    </row>
    <row r="1089" spans="1:7" s="34" customFormat="1">
      <c r="A1089" s="29"/>
      <c r="B1089" s="29"/>
      <c r="C1089" s="29"/>
      <c r="D1089" s="29"/>
      <c r="E1089" s="29"/>
      <c r="F1089" s="29"/>
      <c r="G1089" s="29"/>
    </row>
    <row r="1090" spans="1:7" s="34" customFormat="1">
      <c r="A1090" s="29"/>
      <c r="B1090" s="29"/>
      <c r="C1090" s="29"/>
      <c r="D1090" s="29"/>
      <c r="E1090" s="29"/>
      <c r="F1090" s="29"/>
      <c r="G1090" s="29"/>
    </row>
    <row r="1091" spans="1:7" s="34" customFormat="1">
      <c r="A1091" s="29"/>
      <c r="B1091" s="29"/>
      <c r="C1091" s="29"/>
      <c r="D1091" s="29"/>
      <c r="E1091" s="29"/>
      <c r="F1091" s="29"/>
      <c r="G1091" s="29"/>
    </row>
    <row r="1092" spans="1:7" s="34" customFormat="1">
      <c r="A1092" s="29"/>
      <c r="B1092" s="29"/>
      <c r="C1092" s="29"/>
      <c r="D1092" s="29"/>
      <c r="E1092" s="29"/>
      <c r="F1092" s="29"/>
      <c r="G1092" s="29"/>
    </row>
    <row r="1093" spans="1:7" s="34" customFormat="1">
      <c r="A1093" s="29"/>
      <c r="B1093" s="29"/>
      <c r="C1093" s="29"/>
      <c r="D1093" s="29"/>
      <c r="E1093" s="29"/>
      <c r="F1093" s="29"/>
      <c r="G1093" s="29"/>
    </row>
    <row r="1094" spans="1:7" s="34" customFormat="1">
      <c r="A1094" s="29"/>
      <c r="B1094" s="29"/>
      <c r="C1094" s="29"/>
      <c r="D1094" s="29"/>
      <c r="E1094" s="29"/>
      <c r="F1094" s="29"/>
      <c r="G1094" s="29"/>
    </row>
    <row r="1095" spans="1:7" s="34" customFormat="1">
      <c r="A1095" s="29"/>
      <c r="B1095" s="29"/>
      <c r="C1095" s="29"/>
      <c r="D1095" s="29"/>
      <c r="E1095" s="29"/>
      <c r="F1095" s="29"/>
      <c r="G1095" s="29"/>
    </row>
    <row r="1096" spans="1:7" s="34" customFormat="1">
      <c r="A1096" s="29"/>
      <c r="B1096" s="29"/>
      <c r="C1096" s="29"/>
      <c r="D1096" s="29"/>
      <c r="E1096" s="29"/>
      <c r="F1096" s="29"/>
      <c r="G1096" s="29"/>
    </row>
    <row r="1097" spans="1:7" s="34" customFormat="1">
      <c r="A1097" s="29"/>
      <c r="B1097" s="29"/>
      <c r="C1097" s="29"/>
      <c r="D1097" s="29"/>
      <c r="E1097" s="29"/>
      <c r="F1097" s="29"/>
      <c r="G1097" s="29"/>
    </row>
    <row r="1098" spans="1:7" s="34" customFormat="1">
      <c r="A1098" s="29"/>
      <c r="B1098" s="29"/>
      <c r="C1098" s="29"/>
      <c r="D1098" s="29"/>
      <c r="E1098" s="29"/>
      <c r="F1098" s="29"/>
      <c r="G1098" s="29"/>
    </row>
    <row r="1099" spans="1:7" s="34" customFormat="1">
      <c r="A1099" s="29"/>
      <c r="B1099" s="29"/>
      <c r="C1099" s="29"/>
      <c r="D1099" s="29"/>
      <c r="E1099" s="29"/>
      <c r="F1099" s="29"/>
      <c r="G1099" s="29"/>
    </row>
    <row r="1100" spans="1:7" s="34" customFormat="1">
      <c r="A1100" s="29"/>
      <c r="B1100" s="29"/>
      <c r="C1100" s="29"/>
      <c r="D1100" s="29"/>
      <c r="E1100" s="29"/>
      <c r="F1100" s="29"/>
      <c r="G1100" s="29"/>
    </row>
    <row r="1101" spans="1:7" s="34" customFormat="1">
      <c r="A1101" s="29"/>
      <c r="B1101" s="29"/>
      <c r="C1101" s="29"/>
      <c r="D1101" s="29"/>
      <c r="E1101" s="29"/>
      <c r="F1101" s="29"/>
      <c r="G1101" s="29"/>
    </row>
    <row r="1102" spans="1:7" s="34" customFormat="1">
      <c r="A1102" s="29"/>
      <c r="B1102" s="29"/>
      <c r="C1102" s="29"/>
      <c r="D1102" s="29"/>
      <c r="E1102" s="29"/>
      <c r="F1102" s="29"/>
      <c r="G1102" s="29"/>
    </row>
    <row r="1103" spans="1:7" s="34" customFormat="1">
      <c r="A1103" s="29"/>
      <c r="B1103" s="29"/>
      <c r="C1103" s="29"/>
      <c r="D1103" s="29"/>
      <c r="E1103" s="29"/>
      <c r="F1103" s="29"/>
      <c r="G1103" s="29"/>
    </row>
    <row r="1104" spans="1:7" s="34" customFormat="1">
      <c r="A1104" s="29"/>
      <c r="B1104" s="29"/>
      <c r="C1104" s="29"/>
      <c r="D1104" s="29"/>
      <c r="E1104" s="29"/>
      <c r="F1104" s="29"/>
      <c r="G1104" s="29"/>
    </row>
    <row r="1105" spans="1:7" s="34" customFormat="1">
      <c r="A1105" s="29"/>
      <c r="B1105" s="29"/>
      <c r="C1105" s="29"/>
      <c r="D1105" s="29"/>
      <c r="E1105" s="29"/>
      <c r="F1105" s="29"/>
      <c r="G1105" s="29"/>
    </row>
    <row r="1106" spans="1:7" s="34" customFormat="1">
      <c r="A1106" s="29"/>
      <c r="B1106" s="29"/>
      <c r="C1106" s="29"/>
      <c r="D1106" s="29"/>
      <c r="E1106" s="29"/>
      <c r="F1106" s="29"/>
      <c r="G1106" s="29"/>
    </row>
    <row r="1107" spans="1:7" s="34" customFormat="1">
      <c r="A1107" s="29"/>
      <c r="B1107" s="29"/>
      <c r="C1107" s="29"/>
      <c r="D1107" s="29"/>
      <c r="E1107" s="29"/>
      <c r="F1107" s="29"/>
      <c r="G1107" s="29"/>
    </row>
    <row r="1108" spans="1:7" s="34" customFormat="1">
      <c r="A1108" s="29"/>
      <c r="B1108" s="29"/>
      <c r="C1108" s="29"/>
      <c r="D1108" s="29"/>
      <c r="E1108" s="29"/>
      <c r="F1108" s="29"/>
      <c r="G1108" s="29"/>
    </row>
    <row r="1109" spans="1:7" s="34" customFormat="1">
      <c r="A1109" s="29"/>
      <c r="B1109" s="29"/>
      <c r="C1109" s="29"/>
      <c r="D1109" s="29"/>
      <c r="E1109" s="29"/>
      <c r="F1109" s="29"/>
      <c r="G1109" s="29"/>
    </row>
    <row r="1110" spans="1:7" s="34" customFormat="1">
      <c r="A1110" s="29"/>
      <c r="B1110" s="29"/>
      <c r="C1110" s="29"/>
      <c r="D1110" s="29"/>
      <c r="E1110" s="29"/>
      <c r="F1110" s="29"/>
      <c r="G1110" s="29"/>
    </row>
    <row r="1111" spans="1:7" s="34" customFormat="1">
      <c r="A1111" s="29"/>
      <c r="B1111" s="29"/>
      <c r="C1111" s="29"/>
      <c r="D1111" s="29"/>
      <c r="E1111" s="29"/>
      <c r="F1111" s="29"/>
      <c r="G1111" s="29"/>
    </row>
    <row r="1112" spans="1:7" s="34" customFormat="1">
      <c r="A1112" s="29"/>
      <c r="B1112" s="29"/>
      <c r="C1112" s="29"/>
      <c r="D1112" s="29"/>
      <c r="E1112" s="29"/>
      <c r="F1112" s="29"/>
      <c r="G1112" s="29"/>
    </row>
    <row r="1113" spans="1:7" s="34" customFormat="1">
      <c r="A1113" s="29"/>
      <c r="B1113" s="29"/>
      <c r="C1113" s="29"/>
      <c r="D1113" s="29"/>
      <c r="E1113" s="29"/>
      <c r="F1113" s="29"/>
      <c r="G1113" s="29"/>
    </row>
    <row r="1114" spans="1:7" s="34" customFormat="1">
      <c r="A1114" s="29"/>
      <c r="B1114" s="29"/>
      <c r="C1114" s="29"/>
      <c r="D1114" s="29"/>
      <c r="E1114" s="29"/>
      <c r="F1114" s="29"/>
      <c r="G1114" s="29"/>
    </row>
    <row r="1115" spans="1:7" s="34" customFormat="1">
      <c r="A1115" s="29"/>
      <c r="B1115" s="29"/>
      <c r="C1115" s="29"/>
      <c r="D1115" s="29"/>
      <c r="E1115" s="29"/>
      <c r="F1115" s="29"/>
      <c r="G1115" s="29"/>
    </row>
    <row r="1116" spans="1:7" s="34" customFormat="1">
      <c r="A1116" s="29"/>
      <c r="B1116" s="29"/>
      <c r="C1116" s="29"/>
      <c r="D1116" s="29"/>
      <c r="E1116" s="29"/>
      <c r="F1116" s="29"/>
      <c r="G1116" s="29"/>
    </row>
    <row r="1117" spans="1:7" s="34" customFormat="1">
      <c r="A1117" s="29"/>
      <c r="B1117" s="29"/>
      <c r="C1117" s="29"/>
      <c r="D1117" s="29"/>
      <c r="E1117" s="29"/>
      <c r="F1117" s="29"/>
      <c r="G1117" s="29"/>
    </row>
    <row r="1118" spans="1:7" s="34" customFormat="1">
      <c r="A1118" s="29"/>
      <c r="B1118" s="29"/>
      <c r="C1118" s="29"/>
      <c r="D1118" s="29"/>
      <c r="E1118" s="29"/>
      <c r="F1118" s="29"/>
      <c r="G1118" s="29"/>
    </row>
    <row r="1119" spans="1:7" s="34" customFormat="1">
      <c r="A1119" s="29"/>
      <c r="B1119" s="29"/>
      <c r="C1119" s="29"/>
      <c r="D1119" s="29"/>
      <c r="E1119" s="29"/>
      <c r="F1119" s="29"/>
      <c r="G1119" s="29"/>
    </row>
    <row r="1120" spans="1:7" s="34" customFormat="1">
      <c r="A1120" s="29"/>
      <c r="B1120" s="29"/>
      <c r="C1120" s="29"/>
      <c r="D1120" s="29"/>
      <c r="E1120" s="29"/>
      <c r="F1120" s="29"/>
      <c r="G1120" s="29"/>
    </row>
    <row r="1121" spans="1:7" s="34" customFormat="1">
      <c r="A1121" s="29"/>
      <c r="B1121" s="29"/>
      <c r="C1121" s="29"/>
      <c r="D1121" s="29"/>
      <c r="E1121" s="29"/>
      <c r="F1121" s="29"/>
      <c r="G1121" s="29"/>
    </row>
    <row r="1122" spans="1:7" s="34" customFormat="1">
      <c r="A1122" s="29"/>
      <c r="B1122" s="29"/>
      <c r="C1122" s="29"/>
      <c r="D1122" s="29"/>
      <c r="E1122" s="29"/>
      <c r="F1122" s="29"/>
      <c r="G1122" s="29"/>
    </row>
    <row r="1123" spans="1:7" s="34" customFormat="1">
      <c r="A1123" s="29"/>
      <c r="B1123" s="29"/>
      <c r="C1123" s="29"/>
      <c r="D1123" s="29"/>
      <c r="E1123" s="29"/>
      <c r="F1123" s="29"/>
      <c r="G1123" s="29"/>
    </row>
    <row r="1124" spans="1:7" s="34" customFormat="1">
      <c r="A1124" s="29"/>
      <c r="B1124" s="29"/>
      <c r="C1124" s="29"/>
      <c r="D1124" s="29"/>
      <c r="E1124" s="29"/>
      <c r="F1124" s="29"/>
      <c r="G1124" s="29"/>
    </row>
    <row r="1125" spans="1:7" s="34" customFormat="1">
      <c r="A1125" s="29"/>
      <c r="B1125" s="29"/>
      <c r="C1125" s="29"/>
      <c r="D1125" s="29"/>
      <c r="E1125" s="29"/>
      <c r="F1125" s="29"/>
      <c r="G1125" s="29"/>
    </row>
    <row r="1126" spans="1:7" s="34" customFormat="1">
      <c r="A1126" s="29"/>
      <c r="B1126" s="29"/>
      <c r="C1126" s="29"/>
      <c r="D1126" s="29"/>
      <c r="E1126" s="29"/>
      <c r="F1126" s="29"/>
      <c r="G1126" s="29"/>
    </row>
    <row r="1127" spans="1:7" s="34" customFormat="1">
      <c r="A1127" s="29"/>
      <c r="B1127" s="29"/>
      <c r="C1127" s="29"/>
      <c r="D1127" s="29"/>
      <c r="E1127" s="29"/>
      <c r="F1127" s="29"/>
      <c r="G1127" s="29"/>
    </row>
    <row r="1128" spans="1:7" s="34" customFormat="1">
      <c r="A1128" s="29"/>
      <c r="B1128" s="29"/>
      <c r="C1128" s="29"/>
      <c r="D1128" s="29"/>
      <c r="E1128" s="29"/>
      <c r="F1128" s="29"/>
      <c r="G1128" s="29"/>
    </row>
    <row r="1129" spans="1:7" s="34" customFormat="1">
      <c r="A1129" s="29"/>
      <c r="B1129" s="29"/>
      <c r="C1129" s="29"/>
      <c r="D1129" s="29"/>
      <c r="E1129" s="29"/>
      <c r="F1129" s="29"/>
      <c r="G1129" s="29"/>
    </row>
    <row r="1130" spans="1:7" s="34" customFormat="1">
      <c r="A1130" s="29"/>
      <c r="B1130" s="29"/>
      <c r="C1130" s="29"/>
      <c r="D1130" s="29"/>
      <c r="E1130" s="29"/>
      <c r="F1130" s="29"/>
      <c r="G1130" s="29"/>
    </row>
    <row r="1131" spans="1:7" s="34" customFormat="1">
      <c r="A1131" s="29"/>
      <c r="B1131" s="29"/>
      <c r="C1131" s="29"/>
      <c r="D1131" s="29"/>
      <c r="E1131" s="29"/>
      <c r="F1131" s="29"/>
      <c r="G1131" s="29"/>
    </row>
    <row r="1132" spans="1:7" s="34" customFormat="1">
      <c r="A1132" s="29"/>
      <c r="B1132" s="29"/>
      <c r="C1132" s="29"/>
      <c r="D1132" s="29"/>
      <c r="E1132" s="29"/>
      <c r="F1132" s="29"/>
      <c r="G1132" s="29"/>
    </row>
    <row r="1133" spans="1:7" s="34" customFormat="1">
      <c r="A1133" s="29"/>
      <c r="B1133" s="29"/>
      <c r="C1133" s="29"/>
      <c r="D1133" s="29"/>
      <c r="E1133" s="29"/>
      <c r="F1133" s="29"/>
      <c r="G1133" s="29"/>
    </row>
    <row r="1134" spans="1:7" s="34" customFormat="1">
      <c r="A1134" s="29"/>
      <c r="B1134" s="29"/>
      <c r="C1134" s="29"/>
      <c r="D1134" s="29"/>
      <c r="E1134" s="29"/>
      <c r="F1134" s="29"/>
      <c r="G1134" s="29"/>
    </row>
    <row r="1135" spans="1:7" s="34" customFormat="1">
      <c r="A1135" s="29"/>
      <c r="B1135" s="29"/>
      <c r="C1135" s="29"/>
      <c r="D1135" s="29"/>
      <c r="E1135" s="29"/>
      <c r="F1135" s="29"/>
      <c r="G1135" s="29"/>
    </row>
    <row r="1136" spans="1:7" s="34" customFormat="1">
      <c r="A1136" s="29"/>
      <c r="B1136" s="29"/>
      <c r="C1136" s="29"/>
      <c r="D1136" s="29"/>
      <c r="E1136" s="29"/>
      <c r="F1136" s="29"/>
      <c r="G1136" s="29"/>
    </row>
    <row r="1137" spans="1:7" s="34" customFormat="1">
      <c r="A1137" s="29"/>
      <c r="B1137" s="29"/>
      <c r="C1137" s="29"/>
      <c r="D1137" s="29"/>
      <c r="E1137" s="29"/>
      <c r="F1137" s="29"/>
      <c r="G1137" s="29"/>
    </row>
    <row r="1138" spans="1:7" s="34" customFormat="1">
      <c r="A1138" s="29"/>
      <c r="B1138" s="29"/>
      <c r="C1138" s="29"/>
      <c r="D1138" s="29"/>
      <c r="E1138" s="29"/>
      <c r="F1138" s="29"/>
      <c r="G1138" s="29"/>
    </row>
    <row r="1139" spans="1:7" s="34" customFormat="1">
      <c r="A1139" s="29"/>
      <c r="B1139" s="29"/>
      <c r="C1139" s="29"/>
      <c r="D1139" s="29"/>
      <c r="E1139" s="29"/>
      <c r="F1139" s="29"/>
      <c r="G1139" s="29"/>
    </row>
    <row r="1140" spans="1:7" s="34" customFormat="1">
      <c r="A1140" s="29"/>
      <c r="B1140" s="29"/>
      <c r="C1140" s="29"/>
      <c r="D1140" s="29"/>
      <c r="E1140" s="29"/>
      <c r="F1140" s="29"/>
      <c r="G1140" s="29"/>
    </row>
    <row r="1141" spans="1:7" s="34" customFormat="1">
      <c r="A1141" s="29"/>
      <c r="B1141" s="29"/>
      <c r="C1141" s="29"/>
      <c r="D1141" s="29"/>
      <c r="E1141" s="29"/>
      <c r="F1141" s="29"/>
      <c r="G1141" s="29"/>
    </row>
    <row r="1142" spans="1:7" s="34" customFormat="1">
      <c r="A1142" s="29"/>
      <c r="B1142" s="29"/>
      <c r="C1142" s="29"/>
      <c r="D1142" s="29"/>
      <c r="E1142" s="29"/>
      <c r="F1142" s="29"/>
      <c r="G1142" s="29"/>
    </row>
    <row r="1143" spans="1:7" s="34" customFormat="1">
      <c r="A1143" s="29"/>
      <c r="B1143" s="29"/>
      <c r="C1143" s="29"/>
      <c r="D1143" s="29"/>
      <c r="E1143" s="29"/>
      <c r="F1143" s="29"/>
      <c r="G1143" s="29"/>
    </row>
    <row r="1144" spans="1:7" s="34" customFormat="1">
      <c r="A1144" s="29"/>
      <c r="B1144" s="29"/>
      <c r="C1144" s="29"/>
      <c r="D1144" s="29"/>
      <c r="E1144" s="29"/>
      <c r="F1144" s="29"/>
      <c r="G1144" s="29"/>
    </row>
    <row r="1145" spans="1:7" s="34" customFormat="1">
      <c r="A1145" s="29"/>
      <c r="B1145" s="29"/>
      <c r="C1145" s="29"/>
      <c r="D1145" s="29"/>
      <c r="E1145" s="29"/>
      <c r="F1145" s="29"/>
      <c r="G1145" s="29"/>
    </row>
    <row r="1146" spans="1:7" s="34" customFormat="1">
      <c r="A1146" s="29"/>
      <c r="B1146" s="29"/>
      <c r="C1146" s="29"/>
      <c r="D1146" s="29"/>
      <c r="E1146" s="29"/>
      <c r="F1146" s="29"/>
      <c r="G1146" s="29"/>
    </row>
    <row r="1147" spans="1:7" s="34" customFormat="1">
      <c r="A1147" s="29"/>
      <c r="B1147" s="29"/>
      <c r="C1147" s="29"/>
      <c r="D1147" s="29"/>
      <c r="E1147" s="29"/>
      <c r="F1147" s="29"/>
      <c r="G1147" s="29"/>
    </row>
    <row r="1148" spans="1:7" s="34" customFormat="1">
      <c r="A1148" s="29"/>
      <c r="B1148" s="29"/>
      <c r="C1148" s="29"/>
      <c r="D1148" s="29"/>
      <c r="E1148" s="29"/>
      <c r="F1148" s="29"/>
      <c r="G1148" s="29"/>
    </row>
    <row r="1149" spans="1:7" s="34" customFormat="1">
      <c r="A1149" s="29"/>
      <c r="B1149" s="29"/>
      <c r="C1149" s="29"/>
      <c r="D1149" s="29"/>
      <c r="E1149" s="29"/>
      <c r="F1149" s="29"/>
      <c r="G1149" s="29"/>
    </row>
    <row r="1150" spans="1:7" s="34" customFormat="1">
      <c r="A1150" s="29"/>
      <c r="B1150" s="29"/>
      <c r="C1150" s="29"/>
      <c r="D1150" s="29"/>
      <c r="E1150" s="29"/>
      <c r="F1150" s="29"/>
      <c r="G1150" s="29"/>
    </row>
    <row r="1151" spans="1:7" s="34" customFormat="1">
      <c r="A1151" s="29"/>
      <c r="B1151" s="29"/>
      <c r="C1151" s="29"/>
      <c r="D1151" s="29"/>
      <c r="E1151" s="29"/>
      <c r="F1151" s="29"/>
      <c r="G1151" s="29"/>
    </row>
    <row r="1152" spans="1:7" s="34" customFormat="1">
      <c r="A1152" s="29"/>
      <c r="B1152" s="29"/>
      <c r="C1152" s="29"/>
      <c r="D1152" s="29"/>
      <c r="E1152" s="29"/>
      <c r="F1152" s="29"/>
      <c r="G1152" s="29"/>
    </row>
    <row r="1153" spans="1:7" s="34" customFormat="1">
      <c r="A1153" s="29"/>
      <c r="B1153" s="29"/>
      <c r="C1153" s="29"/>
      <c r="D1153" s="29"/>
      <c r="E1153" s="29"/>
      <c r="F1153" s="29"/>
      <c r="G1153" s="29"/>
    </row>
    <row r="1154" spans="1:7" s="34" customFormat="1">
      <c r="A1154" s="29"/>
      <c r="B1154" s="29"/>
      <c r="C1154" s="29"/>
      <c r="D1154" s="29"/>
      <c r="E1154" s="29"/>
      <c r="F1154" s="29"/>
      <c r="G1154" s="29"/>
    </row>
    <row r="1155" spans="1:7" s="34" customFormat="1">
      <c r="A1155" s="29"/>
      <c r="B1155" s="29"/>
      <c r="C1155" s="29"/>
      <c r="D1155" s="29"/>
      <c r="E1155" s="29"/>
      <c r="F1155" s="29"/>
      <c r="G1155" s="29"/>
    </row>
    <row r="1156" spans="1:7" s="34" customFormat="1">
      <c r="A1156" s="29"/>
      <c r="B1156" s="29"/>
      <c r="C1156" s="29"/>
      <c r="D1156" s="29"/>
      <c r="E1156" s="29"/>
      <c r="F1156" s="29"/>
      <c r="G1156" s="29"/>
    </row>
    <row r="1157" spans="1:7" s="34" customFormat="1">
      <c r="A1157" s="29"/>
      <c r="B1157" s="29"/>
      <c r="C1157" s="29"/>
      <c r="D1157" s="29"/>
      <c r="E1157" s="29"/>
      <c r="F1157" s="29"/>
      <c r="G1157" s="29"/>
    </row>
    <row r="1158" spans="1:7" s="34" customFormat="1">
      <c r="A1158" s="29"/>
      <c r="B1158" s="29"/>
      <c r="C1158" s="29"/>
      <c r="D1158" s="29"/>
      <c r="E1158" s="29"/>
      <c r="F1158" s="29"/>
      <c r="G1158" s="29"/>
    </row>
    <row r="1159" spans="1:7" s="34" customFormat="1">
      <c r="A1159" s="29"/>
      <c r="B1159" s="29"/>
      <c r="C1159" s="29"/>
      <c r="D1159" s="29"/>
      <c r="E1159" s="29"/>
      <c r="F1159" s="29"/>
      <c r="G1159" s="29"/>
    </row>
    <row r="1160" spans="1:7" s="34" customFormat="1">
      <c r="A1160" s="29"/>
      <c r="B1160" s="29"/>
      <c r="C1160" s="29"/>
      <c r="D1160" s="29"/>
      <c r="E1160" s="29"/>
      <c r="F1160" s="29"/>
      <c r="G1160" s="29"/>
    </row>
    <row r="1161" spans="1:7" s="34" customFormat="1">
      <c r="A1161" s="29"/>
      <c r="B1161" s="29"/>
      <c r="C1161" s="29"/>
      <c r="D1161" s="29"/>
      <c r="E1161" s="29"/>
      <c r="F1161" s="29"/>
      <c r="G1161" s="29"/>
    </row>
    <row r="1162" spans="1:7" s="34" customFormat="1">
      <c r="A1162" s="29"/>
      <c r="B1162" s="29"/>
      <c r="C1162" s="29"/>
      <c r="D1162" s="29"/>
      <c r="E1162" s="29"/>
      <c r="F1162" s="29"/>
      <c r="G1162" s="29"/>
    </row>
    <row r="1163" spans="1:7" s="34" customFormat="1">
      <c r="A1163" s="29"/>
      <c r="B1163" s="29"/>
      <c r="C1163" s="29"/>
      <c r="D1163" s="29"/>
      <c r="E1163" s="29"/>
      <c r="F1163" s="29"/>
      <c r="G1163" s="29"/>
    </row>
    <row r="1164" spans="1:7" s="34" customFormat="1">
      <c r="A1164" s="29"/>
      <c r="B1164" s="29"/>
      <c r="C1164" s="29"/>
      <c r="D1164" s="29"/>
      <c r="E1164" s="29"/>
      <c r="F1164" s="29"/>
      <c r="G1164" s="29"/>
    </row>
    <row r="1165" spans="1:7" s="34" customFormat="1">
      <c r="A1165" s="29"/>
      <c r="B1165" s="29"/>
      <c r="C1165" s="29"/>
      <c r="D1165" s="29"/>
      <c r="E1165" s="29"/>
      <c r="F1165" s="29"/>
      <c r="G1165" s="29"/>
    </row>
    <row r="1166" spans="1:7" s="34" customFormat="1">
      <c r="A1166" s="29"/>
      <c r="B1166" s="29"/>
      <c r="C1166" s="29"/>
      <c r="D1166" s="29"/>
      <c r="E1166" s="29"/>
      <c r="F1166" s="29"/>
      <c r="G1166" s="29"/>
    </row>
    <row r="1167" spans="1:7" s="34" customFormat="1">
      <c r="A1167" s="29"/>
      <c r="B1167" s="29"/>
      <c r="C1167" s="29"/>
      <c r="D1167" s="29"/>
      <c r="E1167" s="29"/>
      <c r="F1167" s="29"/>
      <c r="G1167" s="29"/>
    </row>
    <row r="1168" spans="1:7" s="34" customFormat="1">
      <c r="A1168" s="29"/>
      <c r="B1168" s="29"/>
      <c r="C1168" s="29"/>
      <c r="D1168" s="29"/>
      <c r="E1168" s="29"/>
      <c r="F1168" s="29"/>
      <c r="G1168" s="29"/>
    </row>
    <row r="1169" spans="1:7" s="34" customFormat="1">
      <c r="A1169" s="29"/>
      <c r="B1169" s="29"/>
      <c r="C1169" s="29"/>
      <c r="D1169" s="29"/>
      <c r="E1169" s="29"/>
      <c r="F1169" s="29"/>
      <c r="G1169" s="29"/>
    </row>
    <row r="1170" spans="1:7" s="34" customFormat="1">
      <c r="A1170" s="29"/>
      <c r="B1170" s="29"/>
      <c r="C1170" s="29"/>
      <c r="D1170" s="29"/>
      <c r="E1170" s="29"/>
      <c r="F1170" s="29"/>
      <c r="G1170" s="29"/>
    </row>
    <row r="1171" spans="1:7" s="34" customFormat="1">
      <c r="A1171" s="29"/>
      <c r="B1171" s="29"/>
      <c r="C1171" s="29"/>
      <c r="D1171" s="29"/>
      <c r="E1171" s="29"/>
      <c r="F1171" s="29"/>
      <c r="G1171" s="29"/>
    </row>
    <row r="1172" spans="1:7" s="34" customFormat="1">
      <c r="A1172" s="29"/>
      <c r="B1172" s="29"/>
      <c r="C1172" s="29"/>
      <c r="D1172" s="29"/>
      <c r="E1172" s="29"/>
      <c r="F1172" s="29"/>
      <c r="G1172" s="29"/>
    </row>
    <row r="1173" spans="1:7" s="34" customFormat="1">
      <c r="A1173" s="29"/>
      <c r="B1173" s="29"/>
      <c r="C1173" s="29"/>
      <c r="D1173" s="29"/>
      <c r="E1173" s="29"/>
      <c r="F1173" s="29"/>
      <c r="G1173" s="29"/>
    </row>
    <row r="1174" spans="1:7" s="34" customFormat="1">
      <c r="A1174" s="29"/>
      <c r="B1174" s="29"/>
      <c r="C1174" s="29"/>
      <c r="D1174" s="29"/>
      <c r="E1174" s="29"/>
      <c r="F1174" s="29"/>
      <c r="G1174" s="29"/>
    </row>
    <row r="1175" spans="1:7" s="34" customFormat="1">
      <c r="A1175" s="29"/>
      <c r="B1175" s="29"/>
      <c r="C1175" s="29"/>
      <c r="D1175" s="29"/>
      <c r="E1175" s="29"/>
      <c r="F1175" s="29"/>
      <c r="G1175" s="29"/>
    </row>
    <row r="1176" spans="1:7" s="34" customFormat="1">
      <c r="A1176" s="29"/>
      <c r="B1176" s="29"/>
      <c r="C1176" s="29"/>
      <c r="D1176" s="29"/>
      <c r="E1176" s="29"/>
      <c r="F1176" s="29"/>
      <c r="G1176" s="29"/>
    </row>
    <row r="1177" spans="1:7" s="34" customFormat="1">
      <c r="A1177" s="29"/>
      <c r="B1177" s="29"/>
      <c r="C1177" s="29"/>
      <c r="D1177" s="29"/>
      <c r="E1177" s="29"/>
      <c r="F1177" s="29"/>
      <c r="G1177" s="29"/>
    </row>
    <row r="1178" spans="1:7" s="34" customFormat="1">
      <c r="A1178" s="29"/>
      <c r="B1178" s="29"/>
      <c r="C1178" s="29"/>
      <c r="D1178" s="29"/>
      <c r="E1178" s="29"/>
      <c r="F1178" s="29"/>
      <c r="G1178" s="29"/>
    </row>
    <row r="1179" spans="1:7" s="34" customFormat="1">
      <c r="A1179" s="29"/>
      <c r="B1179" s="29"/>
      <c r="C1179" s="29"/>
      <c r="D1179" s="29"/>
      <c r="E1179" s="29"/>
      <c r="F1179" s="29"/>
      <c r="G1179" s="29"/>
    </row>
    <row r="1180" spans="1:7" s="34" customFormat="1">
      <c r="A1180" s="29"/>
      <c r="B1180" s="29"/>
      <c r="C1180" s="29"/>
      <c r="D1180" s="29"/>
      <c r="E1180" s="29"/>
      <c r="F1180" s="29"/>
      <c r="G1180" s="29"/>
    </row>
    <row r="1181" spans="1:7" s="34" customFormat="1">
      <c r="A1181" s="29"/>
      <c r="B1181" s="29"/>
      <c r="C1181" s="29"/>
      <c r="D1181" s="29"/>
      <c r="E1181" s="29"/>
      <c r="F1181" s="29"/>
      <c r="G1181" s="29"/>
    </row>
    <row r="1182" spans="1:7" s="34" customFormat="1">
      <c r="A1182" s="29"/>
      <c r="B1182" s="29"/>
      <c r="C1182" s="29"/>
      <c r="D1182" s="29"/>
      <c r="E1182" s="29"/>
      <c r="F1182" s="29"/>
      <c r="G1182" s="29"/>
    </row>
    <row r="1183" spans="1:7" s="34" customFormat="1">
      <c r="A1183" s="29"/>
      <c r="B1183" s="29"/>
      <c r="C1183" s="29"/>
      <c r="D1183" s="29"/>
      <c r="E1183" s="29"/>
      <c r="F1183" s="29"/>
      <c r="G1183" s="29"/>
    </row>
    <row r="1184" spans="1:7" s="34" customFormat="1">
      <c r="A1184" s="29"/>
      <c r="B1184" s="29"/>
      <c r="C1184" s="29"/>
      <c r="D1184" s="29"/>
      <c r="E1184" s="29"/>
      <c r="F1184" s="29"/>
      <c r="G1184" s="29"/>
    </row>
    <row r="1185" spans="1:7" s="34" customFormat="1">
      <c r="A1185" s="29"/>
      <c r="B1185" s="29"/>
      <c r="C1185" s="29"/>
      <c r="D1185" s="29"/>
      <c r="E1185" s="29"/>
      <c r="F1185" s="29"/>
      <c r="G1185" s="29"/>
    </row>
    <row r="1186" spans="1:7" s="34" customFormat="1">
      <c r="A1186" s="29"/>
      <c r="B1186" s="29"/>
      <c r="C1186" s="29"/>
      <c r="D1186" s="29"/>
      <c r="E1186" s="29"/>
      <c r="F1186" s="29"/>
      <c r="G1186" s="29"/>
    </row>
    <row r="1187" spans="1:7" s="34" customFormat="1">
      <c r="A1187" s="29"/>
      <c r="B1187" s="29"/>
      <c r="C1187" s="29"/>
      <c r="D1187" s="29"/>
      <c r="E1187" s="29"/>
      <c r="F1187" s="29"/>
      <c r="G1187" s="29"/>
    </row>
    <row r="1188" spans="1:7" s="34" customFormat="1">
      <c r="A1188" s="29"/>
      <c r="B1188" s="29"/>
      <c r="C1188" s="29"/>
      <c r="D1188" s="29"/>
      <c r="E1188" s="29"/>
      <c r="F1188" s="29"/>
      <c r="G1188" s="29"/>
    </row>
    <row r="1189" spans="1:7" s="34" customFormat="1">
      <c r="A1189" s="29"/>
      <c r="B1189" s="29"/>
      <c r="C1189" s="29"/>
      <c r="D1189" s="29"/>
      <c r="E1189" s="29"/>
      <c r="F1189" s="29"/>
      <c r="G1189" s="29"/>
    </row>
    <row r="1190" spans="1:7" s="34" customFormat="1">
      <c r="A1190" s="29"/>
      <c r="B1190" s="29"/>
      <c r="C1190" s="29"/>
      <c r="D1190" s="29"/>
      <c r="E1190" s="29"/>
      <c r="F1190" s="29"/>
      <c r="G1190" s="29"/>
    </row>
    <row r="1191" spans="1:7" s="34" customFormat="1">
      <c r="A1191" s="29"/>
      <c r="B1191" s="29"/>
      <c r="C1191" s="29"/>
      <c r="D1191" s="29"/>
      <c r="E1191" s="29"/>
      <c r="F1191" s="29"/>
      <c r="G1191" s="29"/>
    </row>
    <row r="1192" spans="1:7" s="34" customFormat="1">
      <c r="A1192" s="29"/>
      <c r="B1192" s="29"/>
      <c r="C1192" s="29"/>
      <c r="D1192" s="29"/>
      <c r="E1192" s="29"/>
      <c r="F1192" s="29"/>
      <c r="G1192" s="29"/>
    </row>
    <row r="1193" spans="1:7" s="34" customFormat="1">
      <c r="A1193" s="29"/>
      <c r="B1193" s="29"/>
      <c r="C1193" s="29"/>
      <c r="D1193" s="29"/>
      <c r="E1193" s="29"/>
      <c r="F1193" s="29"/>
      <c r="G1193" s="29"/>
    </row>
    <row r="1194" spans="1:7" s="34" customFormat="1">
      <c r="A1194" s="29"/>
      <c r="B1194" s="29"/>
      <c r="C1194" s="29"/>
      <c r="D1194" s="29"/>
      <c r="E1194" s="29"/>
      <c r="F1194" s="29"/>
      <c r="G1194" s="29"/>
    </row>
    <row r="1195" spans="1:7" s="34" customFormat="1">
      <c r="A1195" s="29"/>
      <c r="B1195" s="29"/>
      <c r="C1195" s="29"/>
      <c r="D1195" s="29"/>
      <c r="E1195" s="29"/>
      <c r="F1195" s="29"/>
      <c r="G1195" s="29"/>
    </row>
    <row r="1196" spans="1:7" s="34" customFormat="1">
      <c r="A1196" s="29"/>
      <c r="B1196" s="29"/>
      <c r="C1196" s="29"/>
      <c r="D1196" s="29"/>
      <c r="E1196" s="29"/>
      <c r="F1196" s="29"/>
      <c r="G1196" s="29"/>
    </row>
    <row r="1197" spans="1:7" s="34" customFormat="1">
      <c r="A1197" s="29"/>
      <c r="B1197" s="29"/>
      <c r="C1197" s="29"/>
      <c r="D1197" s="29"/>
      <c r="E1197" s="29"/>
      <c r="F1197" s="29"/>
      <c r="G1197" s="29"/>
    </row>
    <row r="1198" spans="1:7" s="34" customFormat="1">
      <c r="A1198" s="29"/>
      <c r="B1198" s="29"/>
      <c r="C1198" s="29"/>
      <c r="D1198" s="29"/>
      <c r="E1198" s="29"/>
      <c r="F1198" s="29"/>
      <c r="G1198" s="29"/>
    </row>
    <row r="1199" spans="1:7" s="34" customFormat="1">
      <c r="A1199" s="29"/>
      <c r="B1199" s="29"/>
      <c r="C1199" s="29"/>
      <c r="D1199" s="29"/>
      <c r="E1199" s="29"/>
      <c r="F1199" s="29"/>
      <c r="G1199" s="29"/>
    </row>
    <row r="1200" spans="1:7" s="34" customFormat="1">
      <c r="A1200" s="29"/>
      <c r="B1200" s="29"/>
      <c r="C1200" s="29"/>
      <c r="D1200" s="29"/>
      <c r="E1200" s="29"/>
      <c r="F1200" s="29"/>
      <c r="G1200" s="29"/>
    </row>
    <row r="1201" spans="1:7" s="34" customFormat="1">
      <c r="A1201" s="29"/>
      <c r="B1201" s="29"/>
      <c r="C1201" s="29"/>
      <c r="D1201" s="29"/>
      <c r="E1201" s="29"/>
      <c r="F1201" s="29"/>
      <c r="G1201" s="29"/>
    </row>
    <row r="1202" spans="1:7" s="34" customFormat="1">
      <c r="A1202" s="29"/>
      <c r="B1202" s="29"/>
      <c r="C1202" s="29"/>
      <c r="D1202" s="29"/>
      <c r="E1202" s="29"/>
      <c r="F1202" s="29"/>
      <c r="G1202" s="29"/>
    </row>
    <row r="1203" spans="1:7" s="34" customFormat="1">
      <c r="A1203" s="29"/>
      <c r="B1203" s="29"/>
      <c r="C1203" s="29"/>
      <c r="D1203" s="29"/>
      <c r="E1203" s="29"/>
      <c r="F1203" s="29"/>
      <c r="G1203" s="29"/>
    </row>
    <row r="1204" spans="1:7" s="34" customFormat="1">
      <c r="A1204" s="29"/>
      <c r="B1204" s="29"/>
      <c r="C1204" s="29"/>
      <c r="D1204" s="29"/>
      <c r="E1204" s="29"/>
      <c r="F1204" s="29"/>
      <c r="G1204" s="29"/>
    </row>
    <row r="1205" spans="1:7" s="34" customFormat="1">
      <c r="A1205" s="29"/>
      <c r="B1205" s="29"/>
      <c r="C1205" s="29"/>
      <c r="D1205" s="29"/>
      <c r="E1205" s="29"/>
      <c r="F1205" s="29"/>
      <c r="G1205" s="29"/>
    </row>
    <row r="1206" spans="1:7" s="34" customFormat="1">
      <c r="A1206" s="29"/>
      <c r="B1206" s="29"/>
      <c r="C1206" s="29"/>
      <c r="D1206" s="29"/>
      <c r="E1206" s="29"/>
      <c r="F1206" s="29"/>
      <c r="G1206" s="29"/>
    </row>
    <row r="1207" spans="1:7" s="34" customFormat="1">
      <c r="A1207" s="29"/>
      <c r="B1207" s="29"/>
      <c r="C1207" s="29"/>
      <c r="D1207" s="29"/>
      <c r="E1207" s="29"/>
      <c r="F1207" s="29"/>
      <c r="G1207" s="29"/>
    </row>
    <row r="1208" spans="1:7" s="34" customFormat="1">
      <c r="A1208" s="29"/>
      <c r="B1208" s="29"/>
      <c r="C1208" s="29"/>
      <c r="D1208" s="29"/>
      <c r="E1208" s="29"/>
      <c r="F1208" s="29"/>
      <c r="G1208" s="29"/>
    </row>
    <row r="1209" spans="1:7" s="34" customFormat="1">
      <c r="A1209" s="29"/>
      <c r="B1209" s="29"/>
      <c r="C1209" s="29"/>
      <c r="D1209" s="29"/>
      <c r="E1209" s="29"/>
      <c r="F1209" s="29"/>
      <c r="G1209" s="29"/>
    </row>
    <row r="1210" spans="1:7" s="34" customFormat="1">
      <c r="A1210" s="29"/>
      <c r="B1210" s="29"/>
      <c r="C1210" s="29"/>
      <c r="D1210" s="29"/>
      <c r="E1210" s="29"/>
      <c r="F1210" s="29"/>
      <c r="G1210" s="29"/>
    </row>
    <row r="1211" spans="1:7" s="34" customFormat="1">
      <c r="A1211" s="29"/>
      <c r="B1211" s="29"/>
      <c r="C1211" s="29"/>
      <c r="D1211" s="29"/>
      <c r="E1211" s="29"/>
      <c r="F1211" s="29"/>
      <c r="G1211" s="29"/>
    </row>
    <row r="1212" spans="1:7" s="34" customFormat="1">
      <c r="A1212" s="29"/>
      <c r="B1212" s="29"/>
      <c r="C1212" s="29"/>
      <c r="D1212" s="29"/>
      <c r="E1212" s="29"/>
      <c r="F1212" s="29"/>
      <c r="G1212" s="29"/>
    </row>
    <row r="1213" spans="1:7" s="34" customFormat="1">
      <c r="A1213" s="29"/>
      <c r="B1213" s="29"/>
      <c r="C1213" s="29"/>
      <c r="D1213" s="29"/>
      <c r="E1213" s="29"/>
      <c r="F1213" s="29"/>
      <c r="G1213" s="29"/>
    </row>
    <row r="1214" spans="1:7" s="34" customFormat="1">
      <c r="A1214" s="29"/>
      <c r="B1214" s="29"/>
      <c r="C1214" s="29"/>
      <c r="D1214" s="29"/>
      <c r="E1214" s="29"/>
      <c r="F1214" s="29"/>
      <c r="G1214" s="29"/>
    </row>
    <row r="1215" spans="1:7" s="34" customFormat="1">
      <c r="A1215" s="29"/>
      <c r="B1215" s="29"/>
      <c r="C1215" s="29"/>
      <c r="D1215" s="29"/>
      <c r="E1215" s="29"/>
      <c r="F1215" s="29"/>
      <c r="G1215" s="29"/>
    </row>
    <row r="1216" spans="1:7" s="34" customFormat="1">
      <c r="A1216" s="29"/>
      <c r="B1216" s="29"/>
      <c r="C1216" s="29"/>
      <c r="D1216" s="29"/>
      <c r="E1216" s="29"/>
      <c r="F1216" s="29"/>
      <c r="G1216" s="29"/>
    </row>
    <row r="1217" spans="1:7" s="34" customFormat="1">
      <c r="A1217" s="29"/>
      <c r="B1217" s="29"/>
      <c r="C1217" s="29"/>
      <c r="D1217" s="29"/>
      <c r="E1217" s="29"/>
      <c r="F1217" s="29"/>
      <c r="G1217" s="29"/>
    </row>
    <row r="1218" spans="1:7" s="34" customFormat="1">
      <c r="A1218" s="29"/>
      <c r="B1218" s="29"/>
      <c r="C1218" s="29"/>
      <c r="D1218" s="29"/>
      <c r="E1218" s="29"/>
      <c r="F1218" s="29"/>
      <c r="G1218" s="29"/>
    </row>
    <row r="1219" spans="1:7" s="34" customFormat="1">
      <c r="A1219" s="29"/>
      <c r="B1219" s="29"/>
      <c r="C1219" s="29"/>
      <c r="D1219" s="29"/>
      <c r="E1219" s="29"/>
      <c r="F1219" s="29"/>
      <c r="G1219" s="29"/>
    </row>
    <row r="1220" spans="1:7" s="34" customFormat="1">
      <c r="A1220" s="29"/>
      <c r="B1220" s="29"/>
      <c r="C1220" s="29"/>
      <c r="D1220" s="29"/>
      <c r="E1220" s="29"/>
      <c r="F1220" s="29"/>
      <c r="G1220" s="29"/>
    </row>
    <row r="1221" spans="1:7" s="34" customFormat="1">
      <c r="A1221" s="29"/>
      <c r="B1221" s="29"/>
      <c r="C1221" s="29"/>
      <c r="D1221" s="29"/>
      <c r="E1221" s="29"/>
      <c r="F1221" s="29"/>
      <c r="G1221" s="29"/>
    </row>
    <row r="1222" spans="1:7" s="34" customFormat="1">
      <c r="A1222" s="29"/>
      <c r="B1222" s="29"/>
      <c r="C1222" s="29"/>
      <c r="D1222" s="29"/>
      <c r="E1222" s="29"/>
      <c r="F1222" s="29"/>
      <c r="G1222" s="29"/>
    </row>
    <row r="1223" spans="1:7" s="34" customFormat="1">
      <c r="A1223" s="29"/>
      <c r="B1223" s="29"/>
      <c r="C1223" s="29"/>
      <c r="D1223" s="29"/>
      <c r="E1223" s="29"/>
      <c r="F1223" s="29"/>
      <c r="G1223" s="29"/>
    </row>
    <row r="1224" spans="1:7" s="34" customFormat="1">
      <c r="A1224" s="29"/>
      <c r="B1224" s="29"/>
      <c r="C1224" s="29"/>
      <c r="D1224" s="29"/>
      <c r="E1224" s="29"/>
      <c r="F1224" s="29"/>
      <c r="G1224" s="29"/>
    </row>
    <row r="1225" spans="1:7" s="34" customFormat="1">
      <c r="A1225" s="29"/>
      <c r="B1225" s="29"/>
      <c r="C1225" s="29"/>
      <c r="D1225" s="29"/>
      <c r="E1225" s="29"/>
      <c r="F1225" s="29"/>
      <c r="G1225" s="29"/>
    </row>
    <row r="1226" spans="1:7" s="34" customFormat="1">
      <c r="A1226" s="29"/>
      <c r="B1226" s="29"/>
      <c r="C1226" s="29"/>
      <c r="D1226" s="29"/>
      <c r="E1226" s="29"/>
      <c r="F1226" s="29"/>
      <c r="G1226" s="29"/>
    </row>
    <row r="1227" spans="1:7" s="34" customFormat="1">
      <c r="A1227" s="29"/>
      <c r="B1227" s="29"/>
      <c r="C1227" s="29"/>
      <c r="D1227" s="29"/>
      <c r="E1227" s="29"/>
      <c r="F1227" s="29"/>
      <c r="G1227" s="29"/>
    </row>
    <row r="1228" spans="1:7" s="34" customFormat="1">
      <c r="A1228" s="29"/>
      <c r="B1228" s="29"/>
      <c r="C1228" s="29"/>
      <c r="D1228" s="29"/>
      <c r="E1228" s="29"/>
      <c r="F1228" s="29"/>
      <c r="G1228" s="29"/>
    </row>
    <row r="1229" spans="1:7" s="34" customFormat="1">
      <c r="A1229" s="29"/>
      <c r="B1229" s="29"/>
      <c r="C1229" s="29"/>
      <c r="D1229" s="29"/>
      <c r="E1229" s="29"/>
      <c r="F1229" s="29"/>
      <c r="G1229" s="29"/>
    </row>
    <row r="1230" spans="1:7" s="34" customFormat="1">
      <c r="A1230" s="29"/>
      <c r="B1230" s="29"/>
      <c r="C1230" s="29"/>
      <c r="D1230" s="29"/>
      <c r="E1230" s="29"/>
      <c r="F1230" s="29"/>
      <c r="G1230" s="29"/>
    </row>
    <row r="1231" spans="1:7" s="34" customFormat="1">
      <c r="A1231" s="29"/>
      <c r="B1231" s="29"/>
      <c r="C1231" s="29"/>
      <c r="D1231" s="29"/>
      <c r="E1231" s="29"/>
      <c r="F1231" s="29"/>
      <c r="G1231" s="29"/>
    </row>
    <row r="1232" spans="1:7" s="34" customFormat="1">
      <c r="A1232" s="29"/>
      <c r="B1232" s="29"/>
      <c r="C1232" s="29"/>
      <c r="D1232" s="29"/>
      <c r="E1232" s="29"/>
      <c r="F1232" s="29"/>
      <c r="G1232" s="29"/>
    </row>
    <row r="1233" spans="1:7" s="34" customFormat="1">
      <c r="A1233" s="29"/>
      <c r="B1233" s="29"/>
      <c r="C1233" s="29"/>
      <c r="D1233" s="29"/>
      <c r="E1233" s="29"/>
      <c r="F1233" s="29"/>
      <c r="G1233" s="29"/>
    </row>
    <row r="1234" spans="1:7" s="34" customFormat="1">
      <c r="A1234" s="29"/>
      <c r="B1234" s="29"/>
      <c r="C1234" s="29"/>
      <c r="D1234" s="29"/>
      <c r="E1234" s="29"/>
      <c r="F1234" s="29"/>
      <c r="G1234" s="29"/>
    </row>
    <row r="1235" spans="1:7" s="34" customFormat="1">
      <c r="A1235" s="29"/>
      <c r="B1235" s="29"/>
      <c r="C1235" s="29"/>
      <c r="D1235" s="29"/>
      <c r="E1235" s="29"/>
      <c r="F1235" s="29"/>
      <c r="G1235" s="29"/>
    </row>
    <row r="1236" spans="1:7" s="34" customFormat="1">
      <c r="A1236" s="29"/>
      <c r="B1236" s="29"/>
      <c r="C1236" s="29"/>
      <c r="D1236" s="29"/>
      <c r="E1236" s="29"/>
      <c r="F1236" s="29"/>
      <c r="G1236" s="29"/>
    </row>
    <row r="1237" spans="1:7" s="34" customFormat="1">
      <c r="A1237" s="29"/>
      <c r="B1237" s="29"/>
      <c r="C1237" s="29"/>
      <c r="D1237" s="29"/>
      <c r="E1237" s="29"/>
      <c r="F1237" s="29"/>
      <c r="G1237" s="29"/>
    </row>
    <row r="1238" spans="1:7" s="34" customFormat="1">
      <c r="A1238" s="29"/>
      <c r="B1238" s="29"/>
      <c r="C1238" s="29"/>
      <c r="D1238" s="29"/>
      <c r="E1238" s="29"/>
      <c r="F1238" s="29"/>
      <c r="G1238" s="29"/>
    </row>
    <row r="1239" spans="1:7" s="34" customFormat="1">
      <c r="A1239" s="29"/>
      <c r="B1239" s="29"/>
      <c r="C1239" s="29"/>
      <c r="D1239" s="29"/>
      <c r="E1239" s="29"/>
      <c r="F1239" s="29"/>
      <c r="G1239" s="29"/>
    </row>
    <row r="1240" spans="1:7" s="34" customFormat="1">
      <c r="A1240" s="29"/>
      <c r="B1240" s="29"/>
      <c r="C1240" s="29"/>
      <c r="D1240" s="29"/>
      <c r="E1240" s="29"/>
      <c r="F1240" s="29"/>
      <c r="G1240" s="29"/>
    </row>
    <row r="1241" spans="1:7" s="34" customFormat="1">
      <c r="A1241" s="29"/>
      <c r="B1241" s="29"/>
      <c r="C1241" s="29"/>
      <c r="D1241" s="29"/>
      <c r="E1241" s="29"/>
      <c r="F1241" s="29"/>
      <c r="G1241" s="29"/>
    </row>
    <row r="1242" spans="1:7" s="34" customFormat="1">
      <c r="A1242" s="29"/>
      <c r="B1242" s="29"/>
      <c r="C1242" s="29"/>
      <c r="D1242" s="29"/>
      <c r="E1242" s="29"/>
      <c r="F1242" s="29"/>
      <c r="G1242" s="29"/>
    </row>
    <row r="1243" spans="1:7" s="34" customFormat="1">
      <c r="A1243" s="29"/>
      <c r="B1243" s="29"/>
      <c r="C1243" s="29"/>
      <c r="D1243" s="29"/>
      <c r="E1243" s="29"/>
      <c r="F1243" s="29"/>
      <c r="G1243" s="29"/>
    </row>
    <row r="1244" spans="1:7" s="34" customFormat="1">
      <c r="A1244" s="29"/>
      <c r="B1244" s="29"/>
      <c r="C1244" s="29"/>
      <c r="D1244" s="29"/>
      <c r="E1244" s="29"/>
      <c r="F1244" s="29"/>
      <c r="G1244" s="29"/>
    </row>
    <row r="1245" spans="1:7" s="34" customFormat="1">
      <c r="A1245" s="29"/>
      <c r="B1245" s="29"/>
      <c r="C1245" s="29"/>
      <c r="D1245" s="29"/>
      <c r="E1245" s="29"/>
      <c r="F1245" s="29"/>
      <c r="G1245" s="29"/>
    </row>
    <row r="1246" spans="1:7" s="34" customFormat="1">
      <c r="A1246" s="29"/>
      <c r="B1246" s="29"/>
      <c r="C1246" s="29"/>
      <c r="D1246" s="29"/>
      <c r="E1246" s="29"/>
      <c r="F1246" s="29"/>
      <c r="G1246" s="29"/>
    </row>
    <row r="1247" spans="1:7" s="34" customFormat="1">
      <c r="A1247" s="29"/>
      <c r="B1247" s="29"/>
      <c r="C1247" s="29"/>
      <c r="D1247" s="29"/>
      <c r="E1247" s="29"/>
      <c r="F1247" s="29"/>
      <c r="G1247" s="29"/>
    </row>
    <row r="1248" spans="1:7" s="34" customFormat="1">
      <c r="A1248" s="29"/>
      <c r="B1248" s="29"/>
      <c r="C1248" s="29"/>
      <c r="D1248" s="29"/>
      <c r="E1248" s="29"/>
      <c r="F1248" s="29"/>
      <c r="G1248" s="29"/>
    </row>
    <row r="1249" spans="1:7" s="34" customFormat="1">
      <c r="A1249" s="29"/>
      <c r="B1249" s="29"/>
      <c r="C1249" s="29"/>
      <c r="D1249" s="29"/>
      <c r="E1249" s="29"/>
      <c r="F1249" s="29"/>
      <c r="G1249" s="29"/>
    </row>
    <row r="1250" spans="1:7" s="34" customFormat="1">
      <c r="A1250" s="29"/>
      <c r="B1250" s="29"/>
      <c r="C1250" s="29"/>
      <c r="D1250" s="29"/>
      <c r="E1250" s="29"/>
      <c r="F1250" s="29"/>
      <c r="G1250" s="29"/>
    </row>
    <row r="1251" spans="1:7" s="34" customFormat="1">
      <c r="A1251" s="29"/>
      <c r="B1251" s="29"/>
      <c r="C1251" s="29"/>
      <c r="D1251" s="29"/>
      <c r="E1251" s="29"/>
      <c r="F1251" s="29"/>
      <c r="G1251" s="29"/>
    </row>
    <row r="1252" spans="1:7" s="34" customFormat="1">
      <c r="A1252" s="29"/>
      <c r="B1252" s="29"/>
      <c r="C1252" s="29"/>
      <c r="D1252" s="29"/>
      <c r="E1252" s="29"/>
      <c r="F1252" s="29"/>
      <c r="G1252" s="29"/>
    </row>
    <row r="1253" spans="1:7" s="34" customFormat="1">
      <c r="A1253" s="29"/>
      <c r="B1253" s="29"/>
      <c r="C1253" s="29"/>
      <c r="D1253" s="29"/>
      <c r="E1253" s="29"/>
      <c r="F1253" s="29"/>
      <c r="G1253" s="29"/>
    </row>
    <row r="1254" spans="1:7" s="34" customFormat="1">
      <c r="A1254" s="29"/>
      <c r="B1254" s="29"/>
      <c r="C1254" s="29"/>
      <c r="D1254" s="29"/>
      <c r="E1254" s="29"/>
      <c r="F1254" s="29"/>
      <c r="G1254" s="29"/>
    </row>
    <row r="1255" spans="1:7" s="34" customFormat="1">
      <c r="A1255" s="29"/>
      <c r="B1255" s="29"/>
      <c r="C1255" s="29"/>
      <c r="D1255" s="29"/>
      <c r="E1255" s="29"/>
      <c r="F1255" s="29"/>
      <c r="G1255" s="29"/>
    </row>
    <row r="1256" spans="1:7" s="34" customFormat="1">
      <c r="A1256" s="29"/>
      <c r="B1256" s="29"/>
      <c r="C1256" s="29"/>
      <c r="D1256" s="29"/>
      <c r="E1256" s="29"/>
      <c r="F1256" s="29"/>
      <c r="G1256" s="29"/>
    </row>
    <row r="1257" spans="1:7" s="34" customFormat="1">
      <c r="A1257" s="29"/>
      <c r="B1257" s="29"/>
      <c r="C1257" s="29"/>
      <c r="D1257" s="29"/>
      <c r="E1257" s="29"/>
      <c r="F1257" s="29"/>
      <c r="G1257" s="29"/>
    </row>
    <row r="1258" spans="1:7" s="34" customFormat="1">
      <c r="A1258" s="29"/>
      <c r="B1258" s="29"/>
      <c r="C1258" s="29"/>
      <c r="D1258" s="29"/>
      <c r="E1258" s="29"/>
      <c r="F1258" s="29"/>
      <c r="G1258" s="29"/>
    </row>
    <row r="1259" spans="1:7" s="34" customFormat="1">
      <c r="A1259" s="29"/>
      <c r="B1259" s="29"/>
      <c r="C1259" s="29"/>
      <c r="D1259" s="29"/>
      <c r="E1259" s="29"/>
      <c r="F1259" s="29"/>
      <c r="G1259" s="29"/>
    </row>
    <row r="1260" spans="1:7" s="34" customFormat="1">
      <c r="A1260" s="29"/>
      <c r="B1260" s="29"/>
      <c r="C1260" s="29"/>
      <c r="D1260" s="29"/>
      <c r="E1260" s="29"/>
      <c r="F1260" s="29"/>
      <c r="G1260" s="29"/>
    </row>
    <row r="1261" spans="1:7" s="34" customFormat="1">
      <c r="A1261" s="29"/>
      <c r="B1261" s="29"/>
      <c r="C1261" s="29"/>
      <c r="D1261" s="29"/>
      <c r="E1261" s="29"/>
      <c r="F1261" s="29"/>
      <c r="G1261" s="29"/>
    </row>
    <row r="1262" spans="1:7" s="34" customFormat="1">
      <c r="A1262" s="29"/>
      <c r="B1262" s="29"/>
      <c r="C1262" s="29"/>
      <c r="D1262" s="29"/>
      <c r="E1262" s="29"/>
      <c r="F1262" s="29"/>
      <c r="G1262" s="29"/>
    </row>
    <row r="1263" spans="1:7" s="34" customFormat="1">
      <c r="A1263" s="29"/>
      <c r="B1263" s="29"/>
      <c r="C1263" s="29"/>
      <c r="D1263" s="29"/>
      <c r="E1263" s="29"/>
      <c r="F1263" s="29"/>
      <c r="G1263" s="29"/>
    </row>
    <row r="1264" spans="1:7" s="34" customFormat="1">
      <c r="A1264" s="29"/>
      <c r="B1264" s="29"/>
      <c r="C1264" s="29"/>
      <c r="D1264" s="29"/>
      <c r="E1264" s="29"/>
      <c r="F1264" s="29"/>
      <c r="G1264" s="29"/>
    </row>
    <row r="1265" spans="1:7" s="34" customFormat="1">
      <c r="A1265" s="29"/>
      <c r="B1265" s="29"/>
      <c r="C1265" s="29"/>
      <c r="D1265" s="29"/>
      <c r="E1265" s="29"/>
      <c r="F1265" s="29"/>
      <c r="G1265" s="29"/>
    </row>
    <row r="1266" spans="1:7" s="34" customFormat="1">
      <c r="A1266" s="29"/>
      <c r="B1266" s="29"/>
      <c r="C1266" s="29"/>
      <c r="D1266" s="29"/>
      <c r="E1266" s="29"/>
      <c r="F1266" s="29"/>
      <c r="G1266" s="29"/>
    </row>
    <row r="1267" spans="1:7" s="34" customFormat="1">
      <c r="A1267" s="29"/>
      <c r="B1267" s="29"/>
      <c r="C1267" s="29"/>
      <c r="D1267" s="29"/>
      <c r="E1267" s="29"/>
      <c r="F1267" s="29"/>
      <c r="G1267" s="29"/>
    </row>
    <row r="1268" spans="1:7" s="34" customFormat="1">
      <c r="A1268" s="29"/>
      <c r="B1268" s="29"/>
      <c r="C1268" s="29"/>
      <c r="D1268" s="29"/>
      <c r="E1268" s="29"/>
      <c r="F1268" s="29"/>
      <c r="G1268" s="29"/>
    </row>
    <row r="1269" spans="1:7" s="34" customFormat="1">
      <c r="A1269" s="29"/>
      <c r="B1269" s="29"/>
      <c r="C1269" s="29"/>
      <c r="D1269" s="29"/>
      <c r="E1269" s="29"/>
      <c r="F1269" s="29"/>
      <c r="G1269" s="29"/>
    </row>
    <row r="1270" spans="1:7" s="34" customFormat="1">
      <c r="A1270" s="29"/>
      <c r="B1270" s="29"/>
      <c r="C1270" s="29"/>
      <c r="D1270" s="29"/>
      <c r="E1270" s="29"/>
      <c r="F1270" s="29"/>
      <c r="G1270" s="29"/>
    </row>
    <row r="1271" spans="1:7" s="34" customFormat="1">
      <c r="A1271" s="29"/>
      <c r="B1271" s="29"/>
      <c r="C1271" s="29"/>
      <c r="D1271" s="29"/>
      <c r="E1271" s="29"/>
      <c r="F1271" s="29"/>
      <c r="G1271" s="29"/>
    </row>
    <row r="1272" spans="1:7" s="34" customFormat="1">
      <c r="A1272" s="29"/>
      <c r="B1272" s="29"/>
      <c r="C1272" s="29"/>
      <c r="D1272" s="29"/>
      <c r="E1272" s="29"/>
      <c r="F1272" s="29"/>
      <c r="G1272" s="29"/>
    </row>
    <row r="1273" spans="1:7" s="34" customFormat="1">
      <c r="A1273" s="29"/>
      <c r="B1273" s="29"/>
      <c r="C1273" s="29"/>
      <c r="D1273" s="29"/>
      <c r="E1273" s="29"/>
      <c r="F1273" s="29"/>
      <c r="G1273" s="29"/>
    </row>
    <row r="1274" spans="1:7" s="34" customFormat="1">
      <c r="A1274" s="29"/>
      <c r="B1274" s="29"/>
      <c r="C1274" s="29"/>
      <c r="D1274" s="29"/>
      <c r="E1274" s="29"/>
      <c r="F1274" s="29"/>
      <c r="G1274" s="29"/>
    </row>
    <row r="1275" spans="1:7" s="34" customFormat="1">
      <c r="A1275" s="29"/>
      <c r="B1275" s="29"/>
      <c r="C1275" s="29"/>
      <c r="D1275" s="29"/>
      <c r="E1275" s="29"/>
      <c r="F1275" s="29"/>
      <c r="G1275" s="29"/>
    </row>
    <row r="1276" spans="1:7" s="34" customFormat="1">
      <c r="A1276" s="29"/>
      <c r="B1276" s="29"/>
      <c r="C1276" s="29"/>
      <c r="D1276" s="29"/>
      <c r="E1276" s="29"/>
      <c r="F1276" s="29"/>
      <c r="G1276" s="29"/>
    </row>
    <row r="1277" spans="1:7" s="34" customFormat="1">
      <c r="A1277" s="29"/>
      <c r="B1277" s="29"/>
      <c r="C1277" s="29"/>
      <c r="D1277" s="29"/>
      <c r="E1277" s="29"/>
      <c r="F1277" s="29"/>
      <c r="G1277" s="29"/>
    </row>
    <row r="1278" spans="1:7" s="34" customFormat="1">
      <c r="A1278" s="29"/>
      <c r="B1278" s="29"/>
      <c r="C1278" s="29"/>
      <c r="D1278" s="29"/>
      <c r="E1278" s="29"/>
      <c r="F1278" s="29"/>
      <c r="G1278" s="29"/>
    </row>
    <row r="1279" spans="1:7" s="34" customFormat="1">
      <c r="A1279" s="29"/>
      <c r="B1279" s="29"/>
      <c r="C1279" s="29"/>
      <c r="D1279" s="29"/>
      <c r="E1279" s="29"/>
      <c r="F1279" s="29"/>
      <c r="G1279" s="29"/>
    </row>
    <row r="1280" spans="1:7" s="34" customFormat="1">
      <c r="A1280" s="29"/>
      <c r="B1280" s="29"/>
      <c r="C1280" s="29"/>
      <c r="D1280" s="29"/>
      <c r="E1280" s="29"/>
      <c r="F1280" s="29"/>
      <c r="G1280" s="29"/>
    </row>
    <row r="1281" spans="1:7" s="34" customFormat="1">
      <c r="A1281" s="29"/>
      <c r="B1281" s="29"/>
      <c r="C1281" s="29"/>
      <c r="D1281" s="29"/>
      <c r="E1281" s="29"/>
      <c r="F1281" s="29"/>
      <c r="G1281" s="29"/>
    </row>
    <row r="1282" spans="1:7" s="34" customFormat="1">
      <c r="A1282" s="29"/>
      <c r="B1282" s="29"/>
      <c r="C1282" s="29"/>
      <c r="D1282" s="29"/>
      <c r="E1282" s="29"/>
      <c r="F1282" s="29"/>
      <c r="G1282" s="29"/>
    </row>
    <row r="1283" spans="1:7" s="34" customFormat="1">
      <c r="A1283" s="29"/>
      <c r="B1283" s="29"/>
      <c r="C1283" s="29"/>
      <c r="D1283" s="29"/>
      <c r="E1283" s="29"/>
      <c r="F1283" s="29"/>
      <c r="G1283" s="29"/>
    </row>
    <row r="1284" spans="1:7" s="34" customFormat="1">
      <c r="A1284" s="29"/>
      <c r="B1284" s="29"/>
      <c r="C1284" s="29"/>
      <c r="D1284" s="29"/>
      <c r="E1284" s="29"/>
      <c r="F1284" s="29"/>
      <c r="G1284" s="29"/>
    </row>
    <row r="1285" spans="1:7" s="34" customFormat="1">
      <c r="A1285" s="29"/>
      <c r="B1285" s="29"/>
      <c r="C1285" s="29"/>
      <c r="D1285" s="29"/>
      <c r="E1285" s="29"/>
      <c r="F1285" s="29"/>
      <c r="G1285" s="29"/>
    </row>
    <row r="1286" spans="1:7" s="34" customFormat="1">
      <c r="A1286" s="29"/>
      <c r="B1286" s="29"/>
      <c r="C1286" s="29"/>
      <c r="D1286" s="29"/>
      <c r="E1286" s="29"/>
      <c r="F1286" s="29"/>
      <c r="G1286" s="29"/>
    </row>
    <row r="1287" spans="1:7" s="34" customFormat="1">
      <c r="A1287" s="29"/>
      <c r="B1287" s="29"/>
      <c r="C1287" s="29"/>
      <c r="D1287" s="29"/>
      <c r="E1287" s="29"/>
      <c r="F1287" s="29"/>
      <c r="G1287" s="29"/>
    </row>
    <row r="1288" spans="1:7" s="34" customFormat="1">
      <c r="A1288" s="29"/>
      <c r="B1288" s="29"/>
      <c r="C1288" s="29"/>
      <c r="D1288" s="29"/>
      <c r="E1288" s="29"/>
      <c r="F1288" s="29"/>
      <c r="G1288" s="29"/>
    </row>
    <row r="1289" spans="1:7" s="34" customFormat="1">
      <c r="A1289" s="29"/>
      <c r="B1289" s="29"/>
      <c r="C1289" s="29"/>
      <c r="D1289" s="29"/>
      <c r="E1289" s="29"/>
      <c r="F1289" s="29"/>
      <c r="G1289" s="29"/>
    </row>
    <row r="1290" spans="1:7" s="34" customFormat="1">
      <c r="A1290" s="29"/>
      <c r="B1290" s="29"/>
      <c r="C1290" s="29"/>
      <c r="D1290" s="29"/>
      <c r="E1290" s="29"/>
      <c r="F1290" s="29"/>
      <c r="G1290" s="29"/>
    </row>
    <row r="1291" spans="1:7" s="34" customFormat="1">
      <c r="A1291" s="29"/>
      <c r="B1291" s="29"/>
      <c r="C1291" s="29"/>
      <c r="D1291" s="29"/>
      <c r="E1291" s="29"/>
      <c r="F1291" s="29"/>
      <c r="G1291" s="29"/>
    </row>
    <row r="1292" spans="1:7" s="34" customFormat="1">
      <c r="A1292" s="29"/>
      <c r="B1292" s="29"/>
      <c r="C1292" s="29"/>
      <c r="D1292" s="29"/>
      <c r="E1292" s="29"/>
      <c r="F1292" s="29"/>
      <c r="G1292" s="29"/>
    </row>
    <row r="1293" spans="1:7" s="34" customFormat="1">
      <c r="A1293" s="29"/>
      <c r="B1293" s="29"/>
      <c r="C1293" s="29"/>
      <c r="D1293" s="29"/>
      <c r="E1293" s="29"/>
      <c r="F1293" s="29"/>
      <c r="G1293" s="29"/>
    </row>
    <row r="1294" spans="1:7" s="34" customFormat="1">
      <c r="A1294" s="29"/>
      <c r="B1294" s="29"/>
      <c r="C1294" s="29"/>
      <c r="D1294" s="29"/>
      <c r="E1294" s="29"/>
      <c r="F1294" s="29"/>
      <c r="G1294" s="29"/>
    </row>
    <row r="1295" spans="1:7" s="34" customFormat="1">
      <c r="A1295" s="29"/>
      <c r="B1295" s="29"/>
      <c r="C1295" s="29"/>
      <c r="D1295" s="29"/>
      <c r="E1295" s="29"/>
      <c r="F1295" s="29"/>
      <c r="G1295" s="29"/>
    </row>
    <row r="1296" spans="1:7" s="34" customFormat="1">
      <c r="A1296" s="29"/>
      <c r="B1296" s="29"/>
      <c r="C1296" s="29"/>
      <c r="D1296" s="29"/>
      <c r="E1296" s="29"/>
      <c r="F1296" s="29"/>
      <c r="G1296" s="29"/>
    </row>
    <row r="1297" spans="1:7" s="34" customFormat="1">
      <c r="A1297" s="29"/>
      <c r="B1297" s="29"/>
      <c r="C1297" s="29"/>
      <c r="D1297" s="29"/>
      <c r="E1297" s="29"/>
      <c r="F1297" s="29"/>
      <c r="G1297" s="29"/>
    </row>
    <row r="1298" spans="1:7" s="34" customFormat="1">
      <c r="A1298" s="29"/>
      <c r="B1298" s="29"/>
      <c r="C1298" s="29"/>
      <c r="D1298" s="29"/>
      <c r="E1298" s="29"/>
      <c r="F1298" s="29"/>
      <c r="G1298" s="29"/>
    </row>
    <row r="1299" spans="1:7" s="34" customFormat="1">
      <c r="A1299" s="29"/>
      <c r="B1299" s="29"/>
      <c r="C1299" s="29"/>
      <c r="D1299" s="29"/>
      <c r="E1299" s="29"/>
      <c r="F1299" s="29"/>
      <c r="G1299" s="29"/>
    </row>
    <row r="1300" spans="1:7" s="34" customFormat="1">
      <c r="A1300" s="29"/>
      <c r="B1300" s="29"/>
      <c r="C1300" s="29"/>
      <c r="D1300" s="29"/>
      <c r="E1300" s="29"/>
      <c r="F1300" s="29"/>
      <c r="G1300" s="29"/>
    </row>
    <row r="1301" spans="1:7" s="34" customFormat="1">
      <c r="A1301" s="29"/>
      <c r="B1301" s="29"/>
      <c r="C1301" s="29"/>
      <c r="D1301" s="29"/>
      <c r="E1301" s="29"/>
      <c r="F1301" s="29"/>
      <c r="G1301" s="29"/>
    </row>
    <row r="1302" spans="1:7" s="34" customFormat="1">
      <c r="A1302" s="29"/>
      <c r="B1302" s="29"/>
      <c r="C1302" s="29"/>
      <c r="D1302" s="29"/>
      <c r="E1302" s="29"/>
      <c r="F1302" s="29"/>
      <c r="G1302" s="29"/>
    </row>
    <row r="1303" spans="1:7" s="34" customFormat="1">
      <c r="A1303" s="29"/>
      <c r="B1303" s="29"/>
      <c r="C1303" s="29"/>
      <c r="D1303" s="29"/>
      <c r="E1303" s="29"/>
      <c r="F1303" s="29"/>
      <c r="G1303" s="29"/>
    </row>
    <row r="1304" spans="1:7" s="34" customFormat="1">
      <c r="A1304" s="29"/>
      <c r="B1304" s="29"/>
      <c r="C1304" s="29"/>
      <c r="D1304" s="29"/>
      <c r="E1304" s="29"/>
      <c r="F1304" s="29"/>
      <c r="G1304" s="29"/>
    </row>
    <row r="1305" spans="1:7" s="34" customFormat="1">
      <c r="A1305" s="29"/>
      <c r="B1305" s="29"/>
      <c r="C1305" s="29"/>
      <c r="D1305" s="29"/>
      <c r="E1305" s="29"/>
      <c r="F1305" s="29"/>
      <c r="G1305" s="29"/>
    </row>
    <row r="1306" spans="1:7" s="34" customFormat="1">
      <c r="A1306" s="29"/>
      <c r="B1306" s="29"/>
      <c r="C1306" s="29"/>
      <c r="D1306" s="29"/>
      <c r="E1306" s="29"/>
      <c r="F1306" s="29"/>
      <c r="G1306" s="29"/>
    </row>
    <row r="1307" spans="1:7" s="34" customFormat="1">
      <c r="A1307" s="29"/>
      <c r="B1307" s="29"/>
      <c r="C1307" s="29"/>
      <c r="D1307" s="29"/>
      <c r="E1307" s="29"/>
      <c r="F1307" s="29"/>
      <c r="G1307" s="29"/>
    </row>
    <row r="1308" spans="1:7" s="34" customFormat="1">
      <c r="A1308" s="29"/>
      <c r="B1308" s="29"/>
      <c r="C1308" s="29"/>
      <c r="D1308" s="29"/>
      <c r="E1308" s="29"/>
      <c r="F1308" s="29"/>
      <c r="G1308" s="29"/>
    </row>
    <row r="1309" spans="1:7" s="34" customFormat="1">
      <c r="A1309" s="29"/>
      <c r="B1309" s="29"/>
      <c r="C1309" s="29"/>
      <c r="D1309" s="29"/>
      <c r="E1309" s="29"/>
      <c r="F1309" s="29"/>
      <c r="G1309" s="29"/>
    </row>
    <row r="1310" spans="1:7" s="34" customFormat="1">
      <c r="A1310" s="29"/>
      <c r="B1310" s="29"/>
      <c r="C1310" s="29"/>
      <c r="D1310" s="29"/>
      <c r="E1310" s="29"/>
      <c r="F1310" s="29"/>
      <c r="G1310" s="29"/>
    </row>
    <row r="1311" spans="1:7" s="34" customFormat="1">
      <c r="A1311" s="29"/>
      <c r="B1311" s="29"/>
      <c r="C1311" s="29"/>
      <c r="D1311" s="29"/>
      <c r="E1311" s="29"/>
      <c r="F1311" s="29"/>
      <c r="G1311" s="29"/>
    </row>
    <row r="1312" spans="1:7" s="34" customFormat="1">
      <c r="A1312" s="29"/>
      <c r="B1312" s="29"/>
      <c r="C1312" s="29"/>
      <c r="D1312" s="29"/>
      <c r="E1312" s="29"/>
      <c r="F1312" s="29"/>
      <c r="G1312" s="29"/>
    </row>
    <row r="1313" spans="1:7" s="34" customFormat="1">
      <c r="A1313" s="29"/>
      <c r="B1313" s="29"/>
      <c r="C1313" s="29"/>
      <c r="D1313" s="29"/>
      <c r="E1313" s="29"/>
      <c r="F1313" s="29"/>
      <c r="G1313" s="29"/>
    </row>
    <row r="1314" spans="1:7" s="34" customFormat="1">
      <c r="A1314" s="29"/>
      <c r="B1314" s="29"/>
      <c r="C1314" s="29"/>
      <c r="D1314" s="29"/>
      <c r="E1314" s="29"/>
      <c r="F1314" s="29"/>
      <c r="G1314" s="29"/>
    </row>
    <row r="1315" spans="1:7" s="34" customFormat="1">
      <c r="A1315" s="29"/>
      <c r="B1315" s="29"/>
      <c r="C1315" s="29"/>
      <c r="D1315" s="29"/>
      <c r="E1315" s="29"/>
      <c r="F1315" s="29"/>
      <c r="G1315" s="29"/>
    </row>
    <row r="1316" spans="1:7" s="34" customFormat="1">
      <c r="A1316" s="29"/>
      <c r="B1316" s="29"/>
      <c r="C1316" s="29"/>
      <c r="D1316" s="29"/>
      <c r="E1316" s="29"/>
      <c r="F1316" s="29"/>
      <c r="G1316" s="29"/>
    </row>
    <row r="1317" spans="1:7" s="34" customFormat="1">
      <c r="A1317" s="29"/>
      <c r="B1317" s="29"/>
      <c r="C1317" s="29"/>
      <c r="D1317" s="29"/>
      <c r="E1317" s="29"/>
      <c r="F1317" s="29"/>
      <c r="G1317" s="29"/>
    </row>
    <row r="1318" spans="1:7" s="34" customFormat="1">
      <c r="A1318" s="29"/>
      <c r="B1318" s="29"/>
      <c r="C1318" s="29"/>
      <c r="D1318" s="29"/>
      <c r="E1318" s="29"/>
      <c r="F1318" s="29"/>
      <c r="G1318" s="29"/>
    </row>
    <row r="1319" spans="1:7" s="34" customFormat="1">
      <c r="A1319" s="29"/>
      <c r="B1319" s="29"/>
      <c r="C1319" s="29"/>
      <c r="D1319" s="29"/>
      <c r="E1319" s="29"/>
      <c r="F1319" s="29"/>
      <c r="G1319" s="29"/>
    </row>
    <row r="1320" spans="1:7" s="34" customFormat="1">
      <c r="A1320" s="29"/>
      <c r="B1320" s="29"/>
      <c r="C1320" s="29"/>
      <c r="D1320" s="29"/>
      <c r="E1320" s="29"/>
      <c r="F1320" s="29"/>
      <c r="G1320" s="29"/>
    </row>
    <row r="1321" spans="1:7" s="34" customFormat="1">
      <c r="A1321" s="29"/>
      <c r="B1321" s="29"/>
      <c r="C1321" s="29"/>
      <c r="D1321" s="29"/>
      <c r="E1321" s="29"/>
      <c r="F1321" s="29"/>
      <c r="G1321" s="29"/>
    </row>
    <row r="1322" spans="1:7" s="34" customFormat="1">
      <c r="A1322" s="29"/>
      <c r="B1322" s="29"/>
      <c r="C1322" s="29"/>
      <c r="D1322" s="29"/>
      <c r="E1322" s="29"/>
      <c r="F1322" s="29"/>
      <c r="G1322" s="29"/>
    </row>
    <row r="1323" spans="1:7" s="34" customFormat="1">
      <c r="A1323" s="29"/>
      <c r="B1323" s="29"/>
      <c r="C1323" s="29"/>
      <c r="D1323" s="29"/>
      <c r="E1323" s="29"/>
      <c r="F1323" s="29"/>
      <c r="G1323" s="29"/>
    </row>
    <row r="1324" spans="1:7" s="34" customFormat="1">
      <c r="A1324" s="29"/>
      <c r="B1324" s="29"/>
      <c r="C1324" s="29"/>
      <c r="D1324" s="29"/>
      <c r="E1324" s="29"/>
      <c r="F1324" s="29"/>
      <c r="G1324" s="29"/>
    </row>
    <row r="1325" spans="1:7" s="34" customFormat="1">
      <c r="A1325" s="29"/>
      <c r="B1325" s="29"/>
      <c r="C1325" s="29"/>
      <c r="D1325" s="29"/>
      <c r="E1325" s="29"/>
      <c r="F1325" s="29"/>
      <c r="G1325" s="29"/>
    </row>
    <row r="1326" spans="1:7" s="34" customFormat="1">
      <c r="A1326" s="29"/>
      <c r="B1326" s="29"/>
      <c r="C1326" s="29"/>
      <c r="D1326" s="29"/>
      <c r="E1326" s="29"/>
      <c r="F1326" s="29"/>
      <c r="G1326" s="29"/>
    </row>
    <row r="1327" spans="1:7" s="34" customFormat="1">
      <c r="A1327" s="29"/>
      <c r="B1327" s="29"/>
      <c r="C1327" s="29"/>
      <c r="D1327" s="29"/>
      <c r="E1327" s="29"/>
      <c r="F1327" s="29"/>
      <c r="G1327" s="29"/>
    </row>
    <row r="1328" spans="1:7" s="34" customFormat="1">
      <c r="A1328" s="29"/>
      <c r="B1328" s="29"/>
      <c r="C1328" s="29"/>
      <c r="D1328" s="29"/>
      <c r="E1328" s="29"/>
      <c r="F1328" s="29"/>
      <c r="G1328" s="29"/>
    </row>
    <row r="1329" spans="1:7" s="34" customFormat="1">
      <c r="A1329" s="29"/>
      <c r="B1329" s="29"/>
      <c r="C1329" s="29"/>
      <c r="D1329" s="29"/>
      <c r="E1329" s="29"/>
      <c r="F1329" s="29"/>
      <c r="G1329" s="29"/>
    </row>
    <row r="1330" spans="1:7" s="34" customFormat="1">
      <c r="A1330" s="29"/>
      <c r="B1330" s="29"/>
      <c r="C1330" s="29"/>
      <c r="D1330" s="29"/>
      <c r="E1330" s="29"/>
      <c r="F1330" s="29"/>
      <c r="G1330" s="29"/>
    </row>
    <row r="1331" spans="1:7" s="34" customFormat="1">
      <c r="A1331" s="29"/>
      <c r="B1331" s="29"/>
      <c r="C1331" s="29"/>
      <c r="D1331" s="29"/>
      <c r="E1331" s="29"/>
      <c r="F1331" s="29"/>
      <c r="G1331" s="29"/>
    </row>
    <row r="1332" spans="1:7" s="34" customFormat="1">
      <c r="A1332" s="29"/>
      <c r="B1332" s="29"/>
      <c r="C1332" s="29"/>
      <c r="D1332" s="29"/>
      <c r="E1332" s="29"/>
      <c r="F1332" s="29"/>
      <c r="G1332" s="29"/>
    </row>
    <row r="1333" spans="1:7" s="34" customFormat="1">
      <c r="A1333" s="29"/>
      <c r="B1333" s="29"/>
      <c r="C1333" s="29"/>
      <c r="D1333" s="29"/>
      <c r="E1333" s="29"/>
      <c r="F1333" s="29"/>
      <c r="G1333" s="29"/>
    </row>
    <row r="1334" spans="1:7" s="34" customFormat="1">
      <c r="A1334" s="29"/>
      <c r="B1334" s="29"/>
      <c r="C1334" s="29"/>
      <c r="D1334" s="29"/>
      <c r="E1334" s="29"/>
      <c r="F1334" s="29"/>
      <c r="G1334" s="29"/>
    </row>
    <row r="1335" spans="1:7" s="34" customFormat="1">
      <c r="A1335" s="29"/>
      <c r="B1335" s="29"/>
      <c r="C1335" s="29"/>
      <c r="D1335" s="29"/>
      <c r="E1335" s="29"/>
      <c r="F1335" s="29"/>
      <c r="G1335" s="29"/>
    </row>
    <row r="1336" spans="1:7" s="34" customFormat="1">
      <c r="A1336" s="29"/>
      <c r="B1336" s="29"/>
      <c r="C1336" s="29"/>
      <c r="D1336" s="29"/>
      <c r="E1336" s="29"/>
      <c r="F1336" s="29"/>
      <c r="G1336" s="29"/>
    </row>
    <row r="1337" spans="1:7" s="34" customFormat="1">
      <c r="A1337" s="29"/>
      <c r="B1337" s="29"/>
      <c r="C1337" s="29"/>
      <c r="D1337" s="29"/>
      <c r="E1337" s="29"/>
      <c r="F1337" s="29"/>
      <c r="G1337" s="29"/>
    </row>
    <row r="1338" spans="1:7" s="34" customFormat="1">
      <c r="A1338" s="29"/>
      <c r="B1338" s="29"/>
      <c r="C1338" s="29"/>
      <c r="D1338" s="29"/>
      <c r="E1338" s="29"/>
      <c r="F1338" s="29"/>
      <c r="G1338" s="29"/>
    </row>
    <row r="1339" spans="1:7">
      <c r="C1339" s="29"/>
      <c r="D1339" s="29"/>
      <c r="E1339" s="29"/>
    </row>
    <row r="1340" spans="1:7">
      <c r="C1340" s="29"/>
      <c r="D1340" s="29"/>
      <c r="E1340" s="29"/>
    </row>
    <row r="1341" spans="1:7">
      <c r="C1341" s="29"/>
      <c r="D1341" s="29"/>
      <c r="E1341" s="29"/>
    </row>
    <row r="1342" spans="1:7">
      <c r="C1342" s="29"/>
      <c r="D1342" s="29"/>
      <c r="E1342" s="29"/>
    </row>
    <row r="1343" spans="1:7">
      <c r="C1343" s="29"/>
      <c r="D1343" s="29"/>
      <c r="E1343" s="29"/>
    </row>
    <row r="1344" spans="1:7">
      <c r="C1344" s="29"/>
      <c r="D1344" s="29"/>
      <c r="E1344" s="29"/>
    </row>
    <row r="1345" spans="3:9">
      <c r="C1345" s="29"/>
      <c r="D1345" s="29"/>
      <c r="E1345" s="29"/>
    </row>
    <row r="1346" spans="3:9">
      <c r="C1346" s="29"/>
      <c r="D1346" s="29"/>
      <c r="E1346" s="29"/>
    </row>
    <row r="1347" spans="3:9">
      <c r="C1347" s="29"/>
      <c r="D1347" s="29"/>
      <c r="E1347" s="29"/>
    </row>
    <row r="1348" spans="3:9">
      <c r="C1348" s="29"/>
      <c r="D1348" s="29"/>
      <c r="E1348" s="29"/>
    </row>
    <row r="1349" spans="3:9">
      <c r="C1349" s="29"/>
      <c r="D1349" s="29"/>
      <c r="E1349" s="29"/>
    </row>
    <row r="1350" spans="3:9" s="35" customFormat="1">
      <c r="C1350" s="29"/>
      <c r="D1350" s="29"/>
      <c r="E1350" s="29"/>
      <c r="H1350" s="14"/>
      <c r="I1350" s="14"/>
    </row>
    <row r="1351" spans="3:9" s="35" customFormat="1">
      <c r="C1351" s="29"/>
      <c r="D1351" s="29"/>
      <c r="E1351" s="29"/>
      <c r="H1351" s="14"/>
      <c r="I1351" s="14"/>
    </row>
    <row r="1352" spans="3:9" s="35" customFormat="1">
      <c r="C1352" s="29"/>
      <c r="D1352" s="29"/>
      <c r="E1352" s="29"/>
      <c r="H1352" s="14"/>
      <c r="I1352" s="14"/>
    </row>
    <row r="1353" spans="3:9" s="35" customFormat="1">
      <c r="C1353" s="29"/>
      <c r="D1353" s="29"/>
      <c r="E1353" s="29"/>
      <c r="H1353" s="14"/>
      <c r="I1353" s="14"/>
    </row>
    <row r="1354" spans="3:9" s="35" customFormat="1">
      <c r="C1354" s="29"/>
      <c r="D1354" s="29"/>
      <c r="E1354" s="29"/>
      <c r="H1354" s="14"/>
      <c r="I1354" s="14"/>
    </row>
  </sheetData>
  <mergeCells count="13">
    <mergeCell ref="A9:B9"/>
    <mergeCell ref="C6:C8"/>
    <mergeCell ref="F7:F8"/>
    <mergeCell ref="G6:G8"/>
    <mergeCell ref="A1:F1"/>
    <mergeCell ref="A2:F2"/>
    <mergeCell ref="A4:G4"/>
    <mergeCell ref="A5:G5"/>
    <mergeCell ref="A6:A8"/>
    <mergeCell ref="B6:B8"/>
    <mergeCell ref="D6:F6"/>
    <mergeCell ref="D7:D8"/>
    <mergeCell ref="E7:E8"/>
  </mergeCells>
  <pageMargins left="0.4453125" right="9.4791666666666705E-2" top="0.297916666666667" bottom="0.52" header="0.31496062992126" footer="0.31496062992126"/>
  <pageSetup paperSize="9" scale="95" orientation="portrait" r:id="rId1"/>
  <headerFooter>
    <oddFooter>&amp;C&amp;P</oddFooter>
  </headerFooter>
</worksheet>
</file>

<file path=xl/worksheets/sheet36.xml><?xml version="1.0" encoding="utf-8"?>
<worksheet xmlns="http://schemas.openxmlformats.org/spreadsheetml/2006/main" xmlns:r="http://schemas.openxmlformats.org/officeDocument/2006/relationships">
  <dimension ref="A1:L1350"/>
  <sheetViews>
    <sheetView showZeros="0" view="pageLayout" topLeftCell="A4" workbookViewId="0">
      <selection activeCell="I12" sqref="I12"/>
    </sheetView>
  </sheetViews>
  <sheetFormatPr defaultRowHeight="15.75"/>
  <cols>
    <col min="1" max="1" width="4" style="35" bestFit="1" customWidth="1"/>
    <col min="2" max="2" width="36.140625" style="35" bestFit="1" customWidth="1"/>
    <col min="3" max="3" width="22.42578125" style="35" customWidth="1"/>
    <col min="4" max="10" width="10.7109375" style="35" customWidth="1"/>
    <col min="11" max="16384" width="9.140625" style="14"/>
  </cols>
  <sheetData>
    <row r="1" spans="1:10">
      <c r="A1" s="438" t="s">
        <v>83</v>
      </c>
      <c r="B1" s="438"/>
      <c r="C1" s="438"/>
      <c r="D1" s="438"/>
      <c r="E1" s="438"/>
      <c r="F1" s="438"/>
      <c r="G1" s="438"/>
      <c r="H1" s="438"/>
      <c r="I1" s="174"/>
      <c r="J1" s="174"/>
    </row>
    <row r="2" spans="1:10">
      <c r="A2" s="439" t="s">
        <v>84</v>
      </c>
      <c r="B2" s="439"/>
      <c r="C2" s="439"/>
      <c r="D2" s="439"/>
      <c r="E2" s="439"/>
      <c r="F2" s="439"/>
      <c r="G2" s="439"/>
      <c r="H2" s="439"/>
      <c r="I2" s="175"/>
      <c r="J2" s="175"/>
    </row>
    <row r="3" spans="1:10" s="8" customFormat="1">
      <c r="A3" s="17"/>
      <c r="B3" s="17"/>
      <c r="C3" s="17"/>
      <c r="D3" s="17"/>
      <c r="E3" s="17"/>
      <c r="F3" s="17"/>
      <c r="G3" s="17"/>
      <c r="H3" s="17"/>
      <c r="I3" s="17"/>
      <c r="J3" s="17"/>
    </row>
    <row r="4" spans="1:10" s="8" customFormat="1" ht="32.25" customHeight="1">
      <c r="A4" s="421" t="s">
        <v>296</v>
      </c>
      <c r="B4" s="421"/>
      <c r="C4" s="421"/>
      <c r="D4" s="421"/>
      <c r="E4" s="421"/>
      <c r="F4" s="421"/>
      <c r="G4" s="421"/>
      <c r="H4" s="421"/>
      <c r="I4" s="421"/>
      <c r="J4" s="421"/>
    </row>
    <row r="5" spans="1:10" s="8" customFormat="1" ht="20.25" customHeight="1">
      <c r="A5" s="440"/>
      <c r="B5" s="440"/>
      <c r="C5" s="440"/>
      <c r="D5" s="440"/>
      <c r="E5" s="440"/>
      <c r="F5" s="440"/>
      <c r="G5" s="440"/>
      <c r="H5" s="440"/>
      <c r="I5" s="440"/>
      <c r="J5" s="440"/>
    </row>
    <row r="6" spans="1:10" s="8" customFormat="1" ht="38.25" customHeight="1">
      <c r="A6" s="425" t="s">
        <v>10</v>
      </c>
      <c r="B6" s="425" t="s">
        <v>302</v>
      </c>
      <c r="C6" s="425" t="s">
        <v>300</v>
      </c>
      <c r="D6" s="425" t="s">
        <v>299</v>
      </c>
      <c r="E6" s="425"/>
      <c r="F6" s="425"/>
      <c r="G6" s="425"/>
      <c r="H6" s="425"/>
      <c r="I6" s="432" t="s">
        <v>305</v>
      </c>
      <c r="J6" s="433"/>
    </row>
    <row r="7" spans="1:10" ht="24" customHeight="1">
      <c r="A7" s="425"/>
      <c r="B7" s="425"/>
      <c r="C7" s="425"/>
      <c r="D7" s="474" t="s">
        <v>304</v>
      </c>
      <c r="E7" s="474" t="s">
        <v>301</v>
      </c>
      <c r="F7" s="644" t="s">
        <v>189</v>
      </c>
      <c r="G7" s="644"/>
      <c r="H7" s="644"/>
      <c r="I7" s="474" t="s">
        <v>304</v>
      </c>
      <c r="J7" s="474" t="s">
        <v>182</v>
      </c>
    </row>
    <row r="8" spans="1:10" ht="102.75" customHeight="1">
      <c r="A8" s="425"/>
      <c r="B8" s="425"/>
      <c r="C8" s="425"/>
      <c r="D8" s="474"/>
      <c r="E8" s="474"/>
      <c r="F8" s="13" t="s">
        <v>291</v>
      </c>
      <c r="G8" s="13" t="s">
        <v>297</v>
      </c>
      <c r="H8" s="13" t="s">
        <v>298</v>
      </c>
      <c r="I8" s="474"/>
      <c r="J8" s="474"/>
    </row>
    <row r="9" spans="1:10" ht="35.25" customHeight="1">
      <c r="A9" s="425" t="s">
        <v>295</v>
      </c>
      <c r="B9" s="425"/>
      <c r="C9" s="165">
        <f>E9+J9</f>
        <v>324156.90000000002</v>
      </c>
      <c r="D9" s="165">
        <f>SUM(D10:D14)</f>
        <v>26</v>
      </c>
      <c r="E9" s="165">
        <f>F9+G9+H9</f>
        <v>324156.90000000002</v>
      </c>
      <c r="F9" s="165">
        <f t="shared" ref="F9:J9" si="0">SUM(F10:F14)</f>
        <v>249412</v>
      </c>
      <c r="G9" s="165">
        <f t="shared" si="0"/>
        <v>53663.5</v>
      </c>
      <c r="H9" s="165">
        <f t="shared" si="0"/>
        <v>21081.4</v>
      </c>
      <c r="I9" s="165">
        <f t="shared" si="0"/>
        <v>6</v>
      </c>
      <c r="J9" s="165">
        <f t="shared" si="0"/>
        <v>0</v>
      </c>
    </row>
    <row r="10" spans="1:10" ht="24.75" customHeight="1">
      <c r="A10" s="203">
        <v>1</v>
      </c>
      <c r="B10" s="202" t="s">
        <v>47</v>
      </c>
      <c r="C10" s="57">
        <f t="shared" ref="C10:C14" si="1">E10+J10</f>
        <v>9302.1</v>
      </c>
      <c r="D10" s="204">
        <v>1</v>
      </c>
      <c r="E10" s="165">
        <f t="shared" ref="E10:E14" si="2">F10+G10+H10</f>
        <v>9302.1</v>
      </c>
      <c r="F10" s="205">
        <f>'Bieu 07'!H13</f>
        <v>6692</v>
      </c>
      <c r="G10" s="205">
        <f>'Bieu 08'!H12</f>
        <v>1827</v>
      </c>
      <c r="H10" s="205">
        <f>'Bieu 09'!H13</f>
        <v>783.1</v>
      </c>
      <c r="I10" s="204">
        <v>3</v>
      </c>
      <c r="J10" s="204">
        <f>'Bieu 6'!H12+'Bieu 6'!H14+'Bieu 6'!H16</f>
        <v>0</v>
      </c>
    </row>
    <row r="11" spans="1:10" ht="24.75" customHeight="1">
      <c r="A11" s="203">
        <v>2</v>
      </c>
      <c r="B11" s="202" t="s">
        <v>48</v>
      </c>
      <c r="C11" s="57">
        <f t="shared" si="1"/>
        <v>100327.9</v>
      </c>
      <c r="D11" s="204">
        <v>7</v>
      </c>
      <c r="E11" s="165">
        <f t="shared" si="2"/>
        <v>100327.9</v>
      </c>
      <c r="F11" s="205">
        <f>'Bieu 07'!H16+'Bieu 07'!H19+'Bieu 07'!H22+'Bieu 07'!H25+'Bieu 07'!H28+'Bieu 07'!H31+'Bieu 07'!H33</f>
        <v>77748</v>
      </c>
      <c r="G11" s="205">
        <f>'Bieu 08'!H14+'Bieu 08'!H16+'Bieu 08'!H18+'Bieu 08'!H20+'Bieu 08'!H22+'Bieu 08'!H24+'Bieu 08'!H26</f>
        <v>17183.5</v>
      </c>
      <c r="H11" s="205">
        <f>'Bieu 09'!H15+'Bieu 09'!H17+'Bieu 09'!H19+'Bieu 09'!H21+'Bieu 09'!H23+'Bieu 09'!H25+'Bieu 09'!H27</f>
        <v>5396.4000000000005</v>
      </c>
      <c r="I11" s="204">
        <v>3</v>
      </c>
      <c r="J11" s="204">
        <f>'Bieu 6'!H18+'Bieu 6'!H20+'Bieu 6'!H22</f>
        <v>0</v>
      </c>
    </row>
    <row r="12" spans="1:10" ht="24.75" customHeight="1">
      <c r="A12" s="203">
        <v>3</v>
      </c>
      <c r="B12" s="202" t="s">
        <v>303</v>
      </c>
      <c r="C12" s="57">
        <f t="shared" si="1"/>
        <v>108645.6</v>
      </c>
      <c r="D12" s="204">
        <v>8</v>
      </c>
      <c r="E12" s="165">
        <f t="shared" si="2"/>
        <v>108645.6</v>
      </c>
      <c r="F12" s="205">
        <f>'Bieu 07'!H35+'Bieu 07'!H37+'Bieu 07'!H39+'Bieu 07'!H41+'Bieu 07'!H43+'Bieu 07'!H45+'Bieu 07'!H47+'Bieu 07'!H49</f>
        <v>84536</v>
      </c>
      <c r="G12" s="205">
        <f>'Bieu 08'!H28+'Bieu 08'!H30+'Bieu 08'!H32+'Bieu 08'!H34+'Bieu 08'!H36+'Bieu 08'!H38+'Bieu 08'!H40+'Bieu 08'!H42</f>
        <v>15756</v>
      </c>
      <c r="H12" s="204">
        <f>'Bieu 09'!H29+'Bieu 09'!H31+'Bieu 09'!H33+'Bieu 09'!H35+'Bieu 09'!H37+'Bieu 09'!H39+'Bieu 09'!H41+'Bieu 09'!H43</f>
        <v>8353.6</v>
      </c>
      <c r="I12" s="204"/>
      <c r="J12" s="204"/>
    </row>
    <row r="13" spans="1:10" ht="24.75" customHeight="1">
      <c r="A13" s="203">
        <v>4</v>
      </c>
      <c r="B13" s="202" t="s">
        <v>50</v>
      </c>
      <c r="C13" s="57">
        <f t="shared" si="1"/>
        <v>46419.7</v>
      </c>
      <c r="D13" s="204">
        <v>4</v>
      </c>
      <c r="E13" s="165">
        <f t="shared" si="2"/>
        <v>46419.7</v>
      </c>
      <c r="F13" s="205">
        <f>'Bieu 07'!H51+'Bieu 07'!H53+'Bieu 07'!H55+'Bieu 07'!H57</f>
        <v>36320</v>
      </c>
      <c r="G13" s="205">
        <f>'Bieu 08'!H44+'Bieu 08'!H46+'Bieu 08'!H48+'Bieu 08'!H50</f>
        <v>7260</v>
      </c>
      <c r="H13" s="204">
        <f>'Bieu 09'!H45+'Bieu 09'!H47+'Bieu 09'!H49+'Bieu 09'!H51</f>
        <v>2839.7000000000003</v>
      </c>
      <c r="I13" s="204"/>
      <c r="J13" s="204"/>
    </row>
    <row r="14" spans="1:10" ht="24.75" customHeight="1">
      <c r="A14" s="203">
        <v>5</v>
      </c>
      <c r="B14" s="202" t="s">
        <v>51</v>
      </c>
      <c r="C14" s="57">
        <f t="shared" si="1"/>
        <v>59461.599999999999</v>
      </c>
      <c r="D14" s="204">
        <v>6</v>
      </c>
      <c r="E14" s="165">
        <f t="shared" si="2"/>
        <v>59461.599999999999</v>
      </c>
      <c r="F14" s="205">
        <f>'Bieu 07'!H59+'Bieu 07'!H61+'Bieu 07'!H63+'Bieu 07'!H65+'Bieu 07'!H67+'Bieu 07'!H69</f>
        <v>44116</v>
      </c>
      <c r="G14" s="205">
        <f>'Bieu 08'!H52+'Bieu 08'!H54+'Bieu 08'!H56+'Bieu 08'!H58+'Bieu 08'!H60+'Bieu 08'!H62</f>
        <v>11637</v>
      </c>
      <c r="H14" s="204">
        <f>'Bieu 09'!H53+'Bieu 09'!H55+'Bieu 09'!H57+'Bieu 09'!H59+'Bieu 09'!H61+'Bieu 09'!H63</f>
        <v>3708.6000000000004</v>
      </c>
      <c r="I14" s="204"/>
      <c r="J14" s="204"/>
    </row>
    <row r="16" spans="1:10">
      <c r="C16" s="201"/>
    </row>
    <row r="17" spans="3:3">
      <c r="C17" s="201">
        <f>C9+'Kinh phí NT'!C9</f>
        <v>408718</v>
      </c>
    </row>
    <row r="20" spans="3:3">
      <c r="C20" s="201"/>
    </row>
    <row r="129" spans="1:10" s="34" customFormat="1">
      <c r="A129" s="29"/>
      <c r="B129" s="29"/>
      <c r="C129" s="29"/>
      <c r="D129" s="29"/>
      <c r="E129" s="35"/>
      <c r="F129" s="35"/>
      <c r="G129" s="35"/>
      <c r="H129" s="29"/>
      <c r="I129" s="29"/>
      <c r="J129" s="29"/>
    </row>
    <row r="130" spans="1:10" s="34" customFormat="1">
      <c r="A130" s="29"/>
      <c r="B130" s="29"/>
      <c r="C130" s="29"/>
      <c r="D130" s="29"/>
      <c r="E130" s="35"/>
      <c r="F130" s="35"/>
      <c r="G130" s="35"/>
      <c r="H130" s="29"/>
      <c r="I130" s="29"/>
      <c r="J130" s="29"/>
    </row>
    <row r="131" spans="1:10" s="34" customFormat="1">
      <c r="A131" s="29"/>
      <c r="B131" s="29"/>
      <c r="C131" s="29"/>
      <c r="D131" s="29"/>
      <c r="E131" s="35"/>
      <c r="F131" s="35"/>
      <c r="G131" s="35"/>
      <c r="H131" s="29"/>
      <c r="I131" s="29"/>
      <c r="J131" s="29"/>
    </row>
    <row r="132" spans="1:10" s="34" customFormat="1">
      <c r="A132" s="29"/>
      <c r="B132" s="29"/>
      <c r="C132" s="29"/>
      <c r="D132" s="29"/>
      <c r="E132" s="35"/>
      <c r="F132" s="35"/>
      <c r="G132" s="35"/>
      <c r="H132" s="29"/>
      <c r="I132" s="29"/>
      <c r="J132" s="29"/>
    </row>
    <row r="133" spans="1:10" s="34" customFormat="1">
      <c r="A133" s="29"/>
      <c r="B133" s="29"/>
      <c r="C133" s="29"/>
      <c r="D133" s="29"/>
      <c r="E133" s="35"/>
      <c r="F133" s="35"/>
      <c r="G133" s="35"/>
      <c r="H133" s="29"/>
      <c r="I133" s="29"/>
      <c r="J133" s="29"/>
    </row>
    <row r="134" spans="1:10" s="34" customFormat="1">
      <c r="A134" s="29"/>
      <c r="B134" s="29"/>
      <c r="C134" s="29"/>
      <c r="D134" s="29"/>
      <c r="E134" s="35"/>
      <c r="F134" s="35"/>
      <c r="G134" s="35"/>
      <c r="H134" s="29"/>
      <c r="I134" s="29"/>
      <c r="J134" s="29"/>
    </row>
    <row r="135" spans="1:10" s="34" customFormat="1">
      <c r="A135" s="29"/>
      <c r="B135" s="29"/>
      <c r="C135" s="29"/>
      <c r="D135" s="29"/>
      <c r="E135" s="35"/>
      <c r="F135" s="35"/>
      <c r="G135" s="35"/>
      <c r="H135" s="29"/>
      <c r="I135" s="29"/>
      <c r="J135" s="29"/>
    </row>
    <row r="136" spans="1:10" s="34" customFormat="1">
      <c r="A136" s="29"/>
      <c r="B136" s="29"/>
      <c r="C136" s="29"/>
      <c r="D136" s="29"/>
      <c r="E136" s="35"/>
      <c r="F136" s="35"/>
      <c r="G136" s="35"/>
      <c r="H136" s="29"/>
      <c r="I136" s="29"/>
      <c r="J136" s="29"/>
    </row>
    <row r="137" spans="1:10" s="34" customFormat="1">
      <c r="A137" s="29"/>
      <c r="B137" s="29"/>
      <c r="C137" s="29"/>
      <c r="D137" s="29"/>
      <c r="E137" s="35"/>
      <c r="F137" s="35"/>
      <c r="G137" s="35"/>
      <c r="H137" s="29"/>
      <c r="I137" s="29"/>
      <c r="J137" s="29"/>
    </row>
    <row r="138" spans="1:10" s="34" customFormat="1">
      <c r="A138" s="29"/>
      <c r="B138" s="29"/>
      <c r="C138" s="29"/>
      <c r="D138" s="29"/>
      <c r="E138" s="35"/>
      <c r="F138" s="35"/>
      <c r="G138" s="35"/>
      <c r="H138" s="29"/>
      <c r="I138" s="29"/>
      <c r="J138" s="29"/>
    </row>
    <row r="139" spans="1:10" s="34" customFormat="1">
      <c r="A139" s="29"/>
      <c r="B139" s="29"/>
      <c r="C139" s="29"/>
      <c r="D139" s="29"/>
      <c r="E139" s="35"/>
      <c r="F139" s="35"/>
      <c r="G139" s="35"/>
      <c r="H139" s="29"/>
      <c r="I139" s="29"/>
      <c r="J139" s="29"/>
    </row>
    <row r="140" spans="1:10" s="34" customFormat="1">
      <c r="A140" s="29"/>
      <c r="B140" s="29"/>
      <c r="C140" s="29"/>
      <c r="D140" s="29"/>
      <c r="E140" s="35"/>
      <c r="F140" s="35"/>
      <c r="G140" s="35"/>
      <c r="H140" s="29"/>
      <c r="I140" s="29"/>
      <c r="J140" s="29"/>
    </row>
    <row r="141" spans="1:10" s="34" customFormat="1">
      <c r="A141" s="29"/>
      <c r="B141" s="29"/>
      <c r="C141" s="29"/>
      <c r="D141" s="29"/>
      <c r="E141" s="35"/>
      <c r="F141" s="35"/>
      <c r="G141" s="35"/>
      <c r="H141" s="29"/>
      <c r="I141" s="29"/>
      <c r="J141" s="29"/>
    </row>
    <row r="142" spans="1:10" s="34" customFormat="1">
      <c r="A142" s="29"/>
      <c r="B142" s="29"/>
      <c r="C142" s="29"/>
      <c r="D142" s="29"/>
      <c r="E142" s="35"/>
      <c r="F142" s="35"/>
      <c r="G142" s="35"/>
      <c r="H142" s="29"/>
      <c r="I142" s="29"/>
      <c r="J142" s="29"/>
    </row>
    <row r="143" spans="1:10" s="34" customFormat="1">
      <c r="A143" s="29"/>
      <c r="B143" s="29"/>
      <c r="C143" s="29"/>
      <c r="D143" s="29"/>
      <c r="E143" s="35"/>
      <c r="F143" s="35"/>
      <c r="G143" s="35"/>
      <c r="H143" s="29"/>
      <c r="I143" s="29"/>
      <c r="J143" s="29"/>
    </row>
    <row r="144" spans="1:10" s="34" customFormat="1">
      <c r="A144" s="29"/>
      <c r="B144" s="29"/>
      <c r="C144" s="29"/>
      <c r="D144" s="29"/>
      <c r="E144" s="35"/>
      <c r="F144" s="35"/>
      <c r="G144" s="35"/>
      <c r="H144" s="29"/>
      <c r="I144" s="29"/>
      <c r="J144" s="29"/>
    </row>
    <row r="145" spans="1:10" s="34" customFormat="1">
      <c r="A145" s="29"/>
      <c r="B145" s="29"/>
      <c r="C145" s="29"/>
      <c r="D145" s="29"/>
      <c r="E145" s="29"/>
      <c r="F145" s="29"/>
      <c r="G145" s="29"/>
      <c r="H145" s="29"/>
      <c r="I145" s="29"/>
      <c r="J145" s="29"/>
    </row>
    <row r="146" spans="1:10" s="34" customFormat="1">
      <c r="A146" s="29"/>
      <c r="B146" s="29"/>
      <c r="C146" s="29"/>
      <c r="D146" s="29"/>
      <c r="E146" s="29"/>
      <c r="F146" s="29"/>
      <c r="G146" s="29"/>
      <c r="H146" s="29"/>
      <c r="I146" s="29"/>
      <c r="J146" s="29"/>
    </row>
    <row r="147" spans="1:10" s="34" customFormat="1">
      <c r="A147" s="29"/>
      <c r="B147" s="29"/>
      <c r="C147" s="29"/>
      <c r="D147" s="29"/>
      <c r="E147" s="29"/>
      <c r="F147" s="29"/>
      <c r="G147" s="29"/>
      <c r="H147" s="29"/>
      <c r="I147" s="29"/>
      <c r="J147" s="29"/>
    </row>
    <row r="148" spans="1:10" s="34" customFormat="1">
      <c r="A148" s="29"/>
      <c r="B148" s="29"/>
      <c r="C148" s="29"/>
      <c r="D148" s="29"/>
      <c r="E148" s="29"/>
      <c r="F148" s="29"/>
      <c r="G148" s="29"/>
      <c r="H148" s="29"/>
      <c r="I148" s="29"/>
      <c r="J148" s="29"/>
    </row>
    <row r="149" spans="1:10" s="34" customFormat="1">
      <c r="A149" s="29"/>
      <c r="B149" s="29"/>
      <c r="C149" s="29"/>
      <c r="D149" s="29"/>
      <c r="E149" s="29"/>
      <c r="F149" s="29"/>
      <c r="G149" s="29"/>
      <c r="H149" s="29"/>
      <c r="I149" s="29"/>
      <c r="J149" s="29"/>
    </row>
    <row r="150" spans="1:10" s="34" customFormat="1">
      <c r="A150" s="29"/>
      <c r="B150" s="29"/>
      <c r="C150" s="29"/>
      <c r="D150" s="29"/>
      <c r="E150" s="29"/>
      <c r="F150" s="29"/>
      <c r="G150" s="29"/>
      <c r="H150" s="29"/>
      <c r="I150" s="29"/>
      <c r="J150" s="29"/>
    </row>
    <row r="151" spans="1:10" s="34" customFormat="1">
      <c r="A151" s="29"/>
      <c r="B151" s="29"/>
      <c r="C151" s="29"/>
      <c r="D151" s="29"/>
      <c r="E151" s="29"/>
      <c r="F151" s="29"/>
      <c r="G151" s="29"/>
      <c r="H151" s="29"/>
      <c r="I151" s="29"/>
      <c r="J151" s="29"/>
    </row>
    <row r="152" spans="1:10" s="34" customFormat="1">
      <c r="A152" s="29"/>
      <c r="B152" s="29"/>
      <c r="C152" s="29"/>
      <c r="D152" s="29"/>
      <c r="E152" s="29"/>
      <c r="F152" s="29"/>
      <c r="G152" s="29"/>
      <c r="H152" s="29"/>
      <c r="I152" s="29"/>
      <c r="J152" s="29"/>
    </row>
    <row r="153" spans="1:10" s="34" customFormat="1">
      <c r="A153" s="29"/>
      <c r="B153" s="29"/>
      <c r="C153" s="29"/>
      <c r="D153" s="29"/>
      <c r="E153" s="29"/>
      <c r="F153" s="29"/>
      <c r="G153" s="29"/>
      <c r="H153" s="29"/>
      <c r="I153" s="29"/>
      <c r="J153" s="29"/>
    </row>
    <row r="154" spans="1:10" s="34" customFormat="1">
      <c r="A154" s="29"/>
      <c r="B154" s="29"/>
      <c r="C154" s="29"/>
      <c r="D154" s="29"/>
      <c r="E154" s="29"/>
      <c r="F154" s="29"/>
      <c r="G154" s="29"/>
      <c r="H154" s="29"/>
      <c r="I154" s="29"/>
      <c r="J154" s="29"/>
    </row>
    <row r="155" spans="1:10" s="34" customFormat="1">
      <c r="A155" s="29"/>
      <c r="B155" s="29"/>
      <c r="C155" s="29"/>
      <c r="D155" s="29"/>
      <c r="E155" s="29"/>
      <c r="F155" s="29"/>
      <c r="G155" s="29"/>
      <c r="H155" s="29"/>
      <c r="I155" s="29"/>
      <c r="J155" s="29"/>
    </row>
    <row r="156" spans="1:10" s="34" customFormat="1">
      <c r="A156" s="29"/>
      <c r="B156" s="29"/>
      <c r="C156" s="29"/>
      <c r="D156" s="29"/>
      <c r="E156" s="29"/>
      <c r="F156" s="29"/>
      <c r="G156" s="29"/>
      <c r="H156" s="29"/>
      <c r="I156" s="29"/>
      <c r="J156" s="29"/>
    </row>
    <row r="157" spans="1:10" s="34" customFormat="1">
      <c r="A157" s="29"/>
      <c r="B157" s="29"/>
      <c r="C157" s="29"/>
      <c r="D157" s="29"/>
      <c r="E157" s="29"/>
      <c r="F157" s="29"/>
      <c r="G157" s="29"/>
      <c r="H157" s="29"/>
      <c r="I157" s="29"/>
      <c r="J157" s="29"/>
    </row>
    <row r="158" spans="1:10" s="34" customFormat="1">
      <c r="A158" s="29"/>
      <c r="B158" s="29"/>
      <c r="C158" s="29"/>
      <c r="D158" s="29"/>
      <c r="E158" s="29"/>
      <c r="F158" s="29"/>
      <c r="G158" s="29"/>
      <c r="H158" s="29"/>
      <c r="I158" s="29"/>
      <c r="J158" s="29"/>
    </row>
    <row r="159" spans="1:10" s="34" customFormat="1">
      <c r="A159" s="29"/>
      <c r="B159" s="29"/>
      <c r="C159" s="29"/>
      <c r="D159" s="29"/>
      <c r="E159" s="29"/>
      <c r="F159" s="29"/>
      <c r="G159" s="29"/>
      <c r="H159" s="29"/>
      <c r="I159" s="29"/>
      <c r="J159" s="29"/>
    </row>
    <row r="160" spans="1:10" s="34" customFormat="1">
      <c r="A160" s="29"/>
      <c r="B160" s="29"/>
      <c r="C160" s="29"/>
      <c r="D160" s="29"/>
      <c r="E160" s="29"/>
      <c r="F160" s="29"/>
      <c r="G160" s="29"/>
      <c r="H160" s="29"/>
      <c r="I160" s="29"/>
      <c r="J160" s="29"/>
    </row>
    <row r="161" spans="1:10" s="34" customFormat="1">
      <c r="A161" s="29"/>
      <c r="B161" s="29"/>
      <c r="C161" s="29"/>
      <c r="D161" s="29"/>
      <c r="E161" s="29"/>
      <c r="F161" s="29"/>
      <c r="G161" s="29"/>
      <c r="H161" s="29"/>
      <c r="I161" s="29"/>
      <c r="J161" s="29"/>
    </row>
    <row r="162" spans="1:10" s="34" customFormat="1">
      <c r="A162" s="29"/>
      <c r="B162" s="29"/>
      <c r="C162" s="29"/>
      <c r="D162" s="29"/>
      <c r="E162" s="29"/>
      <c r="F162" s="29"/>
      <c r="G162" s="29"/>
      <c r="H162" s="29"/>
      <c r="I162" s="29"/>
      <c r="J162" s="29"/>
    </row>
    <row r="163" spans="1:10" s="34" customFormat="1">
      <c r="A163" s="29"/>
      <c r="B163" s="29"/>
      <c r="C163" s="29"/>
      <c r="D163" s="29"/>
      <c r="E163" s="29"/>
      <c r="F163" s="29"/>
      <c r="G163" s="29"/>
      <c r="H163" s="29"/>
      <c r="I163" s="29"/>
      <c r="J163" s="29"/>
    </row>
    <row r="164" spans="1:10" s="34" customFormat="1">
      <c r="A164" s="29"/>
      <c r="B164" s="29"/>
      <c r="C164" s="29"/>
      <c r="D164" s="29"/>
      <c r="E164" s="29"/>
      <c r="F164" s="29"/>
      <c r="G164" s="29"/>
      <c r="H164" s="29"/>
      <c r="I164" s="29"/>
      <c r="J164" s="29"/>
    </row>
    <row r="165" spans="1:10" s="34" customFormat="1">
      <c r="A165" s="29"/>
      <c r="B165" s="29"/>
      <c r="C165" s="29"/>
      <c r="D165" s="29"/>
      <c r="E165" s="29"/>
      <c r="F165" s="29"/>
      <c r="G165" s="29"/>
      <c r="H165" s="29"/>
      <c r="I165" s="29"/>
      <c r="J165" s="29"/>
    </row>
    <row r="166" spans="1:10" s="34" customFormat="1">
      <c r="A166" s="29"/>
      <c r="B166" s="29"/>
      <c r="C166" s="29"/>
      <c r="D166" s="29"/>
      <c r="E166" s="29"/>
      <c r="F166" s="29"/>
      <c r="G166" s="29"/>
      <c r="H166" s="29"/>
      <c r="I166" s="29"/>
      <c r="J166" s="29"/>
    </row>
    <row r="167" spans="1:10" s="34" customFormat="1">
      <c r="A167" s="29"/>
      <c r="B167" s="29"/>
      <c r="C167" s="29"/>
      <c r="D167" s="29"/>
      <c r="E167" s="29"/>
      <c r="F167" s="29"/>
      <c r="G167" s="29"/>
      <c r="H167" s="29"/>
      <c r="I167" s="29"/>
      <c r="J167" s="29"/>
    </row>
    <row r="168" spans="1:10" s="34" customFormat="1">
      <c r="A168" s="29"/>
      <c r="B168" s="29"/>
      <c r="C168" s="29"/>
      <c r="D168" s="29"/>
      <c r="E168" s="29"/>
      <c r="F168" s="29"/>
      <c r="G168" s="29"/>
      <c r="H168" s="29"/>
      <c r="I168" s="29"/>
      <c r="J168" s="29"/>
    </row>
    <row r="169" spans="1:10" s="34" customFormat="1">
      <c r="A169" s="29"/>
      <c r="B169" s="29"/>
      <c r="C169" s="29"/>
      <c r="D169" s="29"/>
      <c r="E169" s="29"/>
      <c r="F169" s="29"/>
      <c r="G169" s="29"/>
      <c r="H169" s="29"/>
      <c r="I169" s="29"/>
      <c r="J169" s="29"/>
    </row>
    <row r="170" spans="1:10" s="34" customFormat="1">
      <c r="A170" s="29"/>
      <c r="B170" s="29"/>
      <c r="C170" s="29"/>
      <c r="D170" s="29"/>
      <c r="E170" s="29"/>
      <c r="F170" s="29"/>
      <c r="G170" s="29"/>
      <c r="H170" s="29"/>
      <c r="I170" s="29"/>
      <c r="J170" s="29"/>
    </row>
    <row r="171" spans="1:10" s="34" customFormat="1">
      <c r="A171" s="29"/>
      <c r="B171" s="29"/>
      <c r="C171" s="29"/>
      <c r="D171" s="29"/>
      <c r="E171" s="29"/>
      <c r="F171" s="29"/>
      <c r="G171" s="29"/>
      <c r="H171" s="29"/>
      <c r="I171" s="29"/>
      <c r="J171" s="29"/>
    </row>
    <row r="172" spans="1:10" s="34" customFormat="1">
      <c r="A172" s="29"/>
      <c r="B172" s="29"/>
      <c r="C172" s="29"/>
      <c r="D172" s="29"/>
      <c r="E172" s="29"/>
      <c r="F172" s="29"/>
      <c r="G172" s="29"/>
      <c r="H172" s="29"/>
      <c r="I172" s="29"/>
      <c r="J172" s="29"/>
    </row>
    <row r="173" spans="1:10" s="34" customFormat="1">
      <c r="A173" s="29"/>
      <c r="B173" s="29"/>
      <c r="C173" s="29"/>
      <c r="D173" s="29"/>
      <c r="E173" s="29"/>
      <c r="F173" s="29"/>
      <c r="G173" s="29"/>
      <c r="H173" s="29"/>
      <c r="I173" s="29"/>
      <c r="J173" s="29"/>
    </row>
    <row r="174" spans="1:10" s="34" customFormat="1">
      <c r="A174" s="29"/>
      <c r="B174" s="29"/>
      <c r="C174" s="29"/>
      <c r="D174" s="29"/>
      <c r="E174" s="29"/>
      <c r="F174" s="29"/>
      <c r="G174" s="29"/>
      <c r="H174" s="29"/>
      <c r="I174" s="29"/>
      <c r="J174" s="29"/>
    </row>
    <row r="175" spans="1:10" s="34" customFormat="1">
      <c r="A175" s="29"/>
      <c r="B175" s="29"/>
      <c r="C175" s="29"/>
      <c r="D175" s="29"/>
      <c r="E175" s="29"/>
      <c r="F175" s="29"/>
      <c r="G175" s="29"/>
      <c r="H175" s="29"/>
      <c r="I175" s="29"/>
      <c r="J175" s="29"/>
    </row>
    <row r="176" spans="1:10" s="34" customFormat="1">
      <c r="A176" s="29"/>
      <c r="B176" s="29"/>
      <c r="C176" s="29"/>
      <c r="D176" s="29"/>
      <c r="E176" s="29"/>
      <c r="F176" s="29"/>
      <c r="G176" s="29"/>
      <c r="H176" s="29"/>
      <c r="I176" s="29"/>
      <c r="J176" s="29"/>
    </row>
    <row r="177" spans="1:10" s="34" customFormat="1">
      <c r="A177" s="29"/>
      <c r="B177" s="29"/>
      <c r="C177" s="29"/>
      <c r="D177" s="29"/>
      <c r="E177" s="29"/>
      <c r="F177" s="29"/>
      <c r="G177" s="29"/>
      <c r="H177" s="29"/>
      <c r="I177" s="29"/>
      <c r="J177" s="29"/>
    </row>
    <row r="178" spans="1:10" s="34" customFormat="1">
      <c r="A178" s="29"/>
      <c r="B178" s="29"/>
      <c r="C178" s="29"/>
      <c r="D178" s="29"/>
      <c r="E178" s="29"/>
      <c r="F178" s="29"/>
      <c r="G178" s="29"/>
      <c r="H178" s="29"/>
      <c r="I178" s="29"/>
      <c r="J178" s="29"/>
    </row>
    <row r="179" spans="1:10" s="34" customFormat="1">
      <c r="A179" s="29"/>
      <c r="B179" s="29"/>
      <c r="C179" s="29"/>
      <c r="D179" s="29"/>
      <c r="E179" s="29"/>
      <c r="F179" s="29"/>
      <c r="G179" s="29"/>
      <c r="H179" s="29"/>
      <c r="I179" s="29"/>
      <c r="J179" s="29"/>
    </row>
    <row r="180" spans="1:10" s="34" customFormat="1">
      <c r="A180" s="29"/>
      <c r="B180" s="29"/>
      <c r="C180" s="29"/>
      <c r="D180" s="29"/>
      <c r="E180" s="29"/>
      <c r="F180" s="29"/>
      <c r="G180" s="29"/>
      <c r="H180" s="29"/>
      <c r="I180" s="29"/>
      <c r="J180" s="29"/>
    </row>
    <row r="181" spans="1:10" s="34" customFormat="1">
      <c r="A181" s="29"/>
      <c r="B181" s="29"/>
      <c r="C181" s="29"/>
      <c r="D181" s="29"/>
      <c r="E181" s="29"/>
      <c r="F181" s="29"/>
      <c r="G181" s="29"/>
      <c r="H181" s="29"/>
      <c r="I181" s="29"/>
      <c r="J181" s="29"/>
    </row>
    <row r="182" spans="1:10" s="34" customFormat="1">
      <c r="A182" s="29"/>
      <c r="B182" s="29"/>
      <c r="C182" s="29"/>
      <c r="D182" s="29"/>
      <c r="E182" s="29"/>
      <c r="F182" s="29"/>
      <c r="G182" s="29"/>
      <c r="H182" s="29"/>
      <c r="I182" s="29"/>
      <c r="J182" s="29"/>
    </row>
    <row r="183" spans="1:10" s="34" customFormat="1">
      <c r="A183" s="29"/>
      <c r="B183" s="29"/>
      <c r="C183" s="29"/>
      <c r="D183" s="29"/>
      <c r="E183" s="29"/>
      <c r="F183" s="29"/>
      <c r="G183" s="29"/>
      <c r="H183" s="29"/>
      <c r="I183" s="29"/>
      <c r="J183" s="29"/>
    </row>
    <row r="184" spans="1:10" s="34" customFormat="1">
      <c r="A184" s="29"/>
      <c r="B184" s="29"/>
      <c r="C184" s="29"/>
      <c r="D184" s="29"/>
      <c r="E184" s="29"/>
      <c r="F184" s="29"/>
      <c r="G184" s="29"/>
      <c r="H184" s="29"/>
      <c r="I184" s="29"/>
      <c r="J184" s="29"/>
    </row>
    <row r="185" spans="1:10" s="34" customFormat="1">
      <c r="A185" s="29"/>
      <c r="B185" s="29"/>
      <c r="C185" s="29"/>
      <c r="D185" s="29"/>
      <c r="E185" s="29"/>
      <c r="F185" s="29"/>
      <c r="G185" s="29"/>
      <c r="H185" s="29"/>
      <c r="I185" s="29"/>
      <c r="J185" s="29"/>
    </row>
    <row r="186" spans="1:10" s="34" customFormat="1">
      <c r="A186" s="29"/>
      <c r="B186" s="29"/>
      <c r="C186" s="29"/>
      <c r="D186" s="29"/>
      <c r="E186" s="29"/>
      <c r="F186" s="29"/>
      <c r="G186" s="29"/>
      <c r="H186" s="29"/>
      <c r="I186" s="29"/>
      <c r="J186" s="29"/>
    </row>
    <row r="187" spans="1:10" s="34" customFormat="1">
      <c r="A187" s="29"/>
      <c r="B187" s="29"/>
      <c r="C187" s="29"/>
      <c r="D187" s="29"/>
      <c r="E187" s="29"/>
      <c r="F187" s="29"/>
      <c r="G187" s="29"/>
      <c r="H187" s="29"/>
      <c r="I187" s="29"/>
      <c r="J187" s="29"/>
    </row>
    <row r="188" spans="1:10" s="34" customFormat="1">
      <c r="A188" s="29"/>
      <c r="B188" s="29"/>
      <c r="C188" s="29"/>
      <c r="D188" s="29"/>
      <c r="E188" s="29"/>
      <c r="F188" s="29"/>
      <c r="G188" s="29"/>
      <c r="H188" s="29"/>
      <c r="I188" s="29"/>
      <c r="J188" s="29"/>
    </row>
    <row r="189" spans="1:10" s="34" customFormat="1">
      <c r="A189" s="29"/>
      <c r="B189" s="29"/>
      <c r="C189" s="29"/>
      <c r="D189" s="29"/>
      <c r="E189" s="29"/>
      <c r="F189" s="29"/>
      <c r="G189" s="29"/>
      <c r="H189" s="29"/>
      <c r="I189" s="29"/>
      <c r="J189" s="29"/>
    </row>
    <row r="190" spans="1:10" s="34" customFormat="1">
      <c r="A190" s="29"/>
      <c r="B190" s="29"/>
      <c r="C190" s="29"/>
      <c r="D190" s="29"/>
      <c r="E190" s="29"/>
      <c r="F190" s="29"/>
      <c r="G190" s="29"/>
      <c r="H190" s="29"/>
      <c r="I190" s="29"/>
      <c r="J190" s="29"/>
    </row>
    <row r="191" spans="1:10" s="34" customFormat="1">
      <c r="A191" s="29"/>
      <c r="B191" s="29"/>
      <c r="C191" s="29"/>
      <c r="D191" s="29"/>
      <c r="E191" s="29"/>
      <c r="F191" s="29"/>
      <c r="G191" s="29"/>
      <c r="H191" s="29"/>
      <c r="I191" s="29"/>
      <c r="J191" s="29"/>
    </row>
    <row r="192" spans="1:10" s="34" customFormat="1">
      <c r="A192" s="29"/>
      <c r="B192" s="29"/>
      <c r="C192" s="29"/>
      <c r="D192" s="29"/>
      <c r="E192" s="29"/>
      <c r="F192" s="29"/>
      <c r="G192" s="29"/>
      <c r="H192" s="29"/>
      <c r="I192" s="29"/>
      <c r="J192" s="29"/>
    </row>
    <row r="193" spans="1:10" s="34" customFormat="1">
      <c r="A193" s="29"/>
      <c r="B193" s="29"/>
      <c r="C193" s="29"/>
      <c r="D193" s="29"/>
      <c r="E193" s="29"/>
      <c r="F193" s="29"/>
      <c r="G193" s="29"/>
      <c r="H193" s="29"/>
      <c r="I193" s="29"/>
      <c r="J193" s="29"/>
    </row>
    <row r="194" spans="1:10" s="34" customFormat="1">
      <c r="A194" s="29"/>
      <c r="B194" s="29"/>
      <c r="C194" s="29"/>
      <c r="D194" s="29"/>
      <c r="E194" s="29"/>
      <c r="F194" s="29"/>
      <c r="G194" s="29"/>
      <c r="H194" s="29"/>
      <c r="I194" s="29"/>
      <c r="J194" s="29"/>
    </row>
    <row r="195" spans="1:10" s="34" customFormat="1">
      <c r="A195" s="29"/>
      <c r="B195" s="29"/>
      <c r="C195" s="29"/>
      <c r="D195" s="29"/>
      <c r="E195" s="29"/>
      <c r="F195" s="29"/>
      <c r="G195" s="29"/>
      <c r="H195" s="29"/>
      <c r="I195" s="29"/>
      <c r="J195" s="29"/>
    </row>
    <row r="196" spans="1:10" s="34" customFormat="1">
      <c r="A196" s="29"/>
      <c r="B196" s="29"/>
      <c r="C196" s="29"/>
      <c r="D196" s="29"/>
      <c r="E196" s="29"/>
      <c r="F196" s="29"/>
      <c r="G196" s="29"/>
      <c r="H196" s="29"/>
      <c r="I196" s="29"/>
      <c r="J196" s="29"/>
    </row>
    <row r="197" spans="1:10" s="34" customFormat="1">
      <c r="A197" s="29"/>
      <c r="B197" s="29"/>
      <c r="C197" s="29"/>
      <c r="D197" s="29"/>
      <c r="E197" s="29"/>
      <c r="F197" s="29"/>
      <c r="G197" s="29"/>
      <c r="H197" s="29"/>
      <c r="I197" s="29"/>
      <c r="J197" s="29"/>
    </row>
    <row r="198" spans="1:10" s="34" customFormat="1">
      <c r="A198" s="29"/>
      <c r="B198" s="29"/>
      <c r="C198" s="29"/>
      <c r="D198" s="29"/>
      <c r="E198" s="29"/>
      <c r="F198" s="29"/>
      <c r="G198" s="29"/>
      <c r="H198" s="29"/>
      <c r="I198" s="29"/>
      <c r="J198" s="29"/>
    </row>
    <row r="199" spans="1:10" s="34" customFormat="1">
      <c r="A199" s="29"/>
      <c r="B199" s="29"/>
      <c r="C199" s="29"/>
      <c r="D199" s="29"/>
      <c r="E199" s="29"/>
      <c r="F199" s="29"/>
      <c r="G199" s="29"/>
      <c r="H199" s="29"/>
      <c r="I199" s="29"/>
      <c r="J199" s="29"/>
    </row>
    <row r="200" spans="1:10" s="34" customFormat="1">
      <c r="A200" s="29"/>
      <c r="B200" s="29"/>
      <c r="C200" s="29"/>
      <c r="D200" s="29"/>
      <c r="E200" s="29"/>
      <c r="F200" s="29"/>
      <c r="G200" s="29"/>
      <c r="H200" s="29"/>
      <c r="I200" s="29"/>
      <c r="J200" s="29"/>
    </row>
    <row r="201" spans="1:10" s="34" customFormat="1">
      <c r="A201" s="29"/>
      <c r="B201" s="29"/>
      <c r="C201" s="29"/>
      <c r="D201" s="29"/>
      <c r="E201" s="29"/>
      <c r="F201" s="29"/>
      <c r="G201" s="29"/>
      <c r="H201" s="29"/>
      <c r="I201" s="29"/>
      <c r="J201" s="29"/>
    </row>
    <row r="202" spans="1:10" s="34" customFormat="1">
      <c r="A202" s="29"/>
      <c r="B202" s="29"/>
      <c r="C202" s="29"/>
      <c r="D202" s="29"/>
      <c r="E202" s="29"/>
      <c r="F202" s="29"/>
      <c r="G202" s="29"/>
      <c r="H202" s="29"/>
      <c r="I202" s="29"/>
      <c r="J202" s="29"/>
    </row>
    <row r="203" spans="1:10" s="34" customFormat="1">
      <c r="A203" s="29"/>
      <c r="B203" s="29"/>
      <c r="C203" s="29"/>
      <c r="D203" s="29"/>
      <c r="E203" s="29"/>
      <c r="F203" s="29"/>
      <c r="G203" s="29"/>
      <c r="H203" s="29"/>
      <c r="I203" s="29"/>
      <c r="J203" s="29"/>
    </row>
    <row r="204" spans="1:10" s="34" customFormat="1">
      <c r="A204" s="29"/>
      <c r="B204" s="29"/>
      <c r="C204" s="29"/>
      <c r="D204" s="29"/>
      <c r="E204" s="29"/>
      <c r="F204" s="29"/>
      <c r="G204" s="29"/>
      <c r="H204" s="29"/>
      <c r="I204" s="29"/>
      <c r="J204" s="29"/>
    </row>
    <row r="205" spans="1:10" s="34" customFormat="1">
      <c r="A205" s="29"/>
      <c r="B205" s="29"/>
      <c r="C205" s="29"/>
      <c r="D205" s="29"/>
      <c r="E205" s="29"/>
      <c r="F205" s="29"/>
      <c r="G205" s="29"/>
      <c r="H205" s="29"/>
      <c r="I205" s="29"/>
      <c r="J205" s="29"/>
    </row>
    <row r="206" spans="1:10" s="34" customFormat="1">
      <c r="A206" s="29"/>
      <c r="B206" s="29"/>
      <c r="C206" s="29"/>
      <c r="D206" s="29"/>
      <c r="E206" s="29"/>
      <c r="F206" s="29"/>
      <c r="G206" s="29"/>
      <c r="H206" s="29"/>
      <c r="I206" s="29"/>
      <c r="J206" s="29"/>
    </row>
    <row r="207" spans="1:10" s="34" customFormat="1">
      <c r="A207" s="29"/>
      <c r="B207" s="29"/>
      <c r="C207" s="29"/>
      <c r="D207" s="29"/>
      <c r="E207" s="29"/>
      <c r="F207" s="29"/>
      <c r="G207" s="29"/>
      <c r="H207" s="29"/>
      <c r="I207" s="29"/>
      <c r="J207" s="29"/>
    </row>
    <row r="208" spans="1:10" s="34" customFormat="1">
      <c r="A208" s="29"/>
      <c r="B208" s="29"/>
      <c r="C208" s="29"/>
      <c r="D208" s="29"/>
      <c r="E208" s="29"/>
      <c r="F208" s="29"/>
      <c r="G208" s="29"/>
      <c r="H208" s="29"/>
      <c r="I208" s="29"/>
      <c r="J208" s="29"/>
    </row>
    <row r="209" spans="1:10" s="34" customFormat="1">
      <c r="A209" s="29"/>
      <c r="B209" s="29"/>
      <c r="C209" s="29"/>
      <c r="D209" s="29"/>
      <c r="E209" s="29"/>
      <c r="F209" s="29"/>
      <c r="G209" s="29"/>
      <c r="H209" s="29"/>
      <c r="I209" s="29"/>
      <c r="J209" s="29"/>
    </row>
    <row r="210" spans="1:10" s="34" customFormat="1">
      <c r="A210" s="29"/>
      <c r="B210" s="29"/>
      <c r="C210" s="29"/>
      <c r="D210" s="29"/>
      <c r="E210" s="29"/>
      <c r="F210" s="29"/>
      <c r="G210" s="29"/>
      <c r="H210" s="29"/>
      <c r="I210" s="29"/>
      <c r="J210" s="29"/>
    </row>
    <row r="211" spans="1:10" s="34" customFormat="1">
      <c r="A211" s="29"/>
      <c r="B211" s="29"/>
      <c r="C211" s="29"/>
      <c r="D211" s="29"/>
      <c r="E211" s="29"/>
      <c r="F211" s="29"/>
      <c r="G211" s="29"/>
      <c r="H211" s="29"/>
      <c r="I211" s="29"/>
      <c r="J211" s="29"/>
    </row>
    <row r="212" spans="1:10" s="34" customFormat="1">
      <c r="A212" s="29"/>
      <c r="B212" s="29"/>
      <c r="C212" s="29"/>
      <c r="D212" s="29"/>
      <c r="E212" s="29"/>
      <c r="F212" s="29"/>
      <c r="G212" s="29"/>
      <c r="H212" s="29"/>
      <c r="I212" s="29"/>
      <c r="J212" s="29"/>
    </row>
    <row r="213" spans="1:10" s="34" customFormat="1">
      <c r="A213" s="29"/>
      <c r="B213" s="29"/>
      <c r="C213" s="29"/>
      <c r="D213" s="29"/>
      <c r="E213" s="29"/>
      <c r="F213" s="29"/>
      <c r="G213" s="29"/>
      <c r="H213" s="29"/>
      <c r="I213" s="29"/>
      <c r="J213" s="29"/>
    </row>
    <row r="214" spans="1:10" s="34" customFormat="1">
      <c r="A214" s="29"/>
      <c r="B214" s="29"/>
      <c r="C214" s="29"/>
      <c r="D214" s="29"/>
      <c r="E214" s="29"/>
      <c r="F214" s="29"/>
      <c r="G214" s="29"/>
      <c r="H214" s="29"/>
      <c r="I214" s="29"/>
      <c r="J214" s="29"/>
    </row>
    <row r="215" spans="1:10" s="34" customFormat="1">
      <c r="A215" s="29"/>
      <c r="B215" s="29"/>
      <c r="C215" s="29"/>
      <c r="D215" s="29"/>
      <c r="E215" s="29"/>
      <c r="F215" s="29"/>
      <c r="G215" s="29"/>
      <c r="H215" s="29"/>
      <c r="I215" s="29"/>
      <c r="J215" s="29"/>
    </row>
    <row r="216" spans="1:10" s="34" customFormat="1">
      <c r="A216" s="29"/>
      <c r="B216" s="29"/>
      <c r="C216" s="29"/>
      <c r="D216" s="29"/>
      <c r="E216" s="29"/>
      <c r="F216" s="29"/>
      <c r="G216" s="29"/>
      <c r="H216" s="29"/>
      <c r="I216" s="29"/>
      <c r="J216" s="29"/>
    </row>
    <row r="217" spans="1:10" s="34" customFormat="1">
      <c r="A217" s="29"/>
      <c r="B217" s="29"/>
      <c r="C217" s="29"/>
      <c r="D217" s="29"/>
      <c r="E217" s="29"/>
      <c r="F217" s="29"/>
      <c r="G217" s="29"/>
      <c r="H217" s="29"/>
      <c r="I217" s="29"/>
      <c r="J217" s="29"/>
    </row>
    <row r="218" spans="1:10" s="34" customFormat="1">
      <c r="A218" s="29"/>
      <c r="B218" s="29"/>
      <c r="C218" s="29"/>
      <c r="D218" s="29"/>
      <c r="E218" s="29"/>
      <c r="F218" s="29"/>
      <c r="G218" s="29"/>
      <c r="H218" s="29"/>
      <c r="I218" s="29"/>
      <c r="J218" s="29"/>
    </row>
    <row r="219" spans="1:10" s="34" customFormat="1">
      <c r="A219" s="29"/>
      <c r="B219" s="29"/>
      <c r="C219" s="29"/>
      <c r="D219" s="29"/>
      <c r="E219" s="29"/>
      <c r="F219" s="29"/>
      <c r="G219" s="29"/>
      <c r="H219" s="29"/>
      <c r="I219" s="29"/>
      <c r="J219" s="29"/>
    </row>
    <row r="220" spans="1:10" s="34" customFormat="1">
      <c r="A220" s="29"/>
      <c r="B220" s="29"/>
      <c r="C220" s="29"/>
      <c r="D220" s="29"/>
      <c r="E220" s="29"/>
      <c r="F220" s="29"/>
      <c r="G220" s="29"/>
      <c r="H220" s="29"/>
      <c r="I220" s="29"/>
      <c r="J220" s="29"/>
    </row>
    <row r="221" spans="1:10" s="34" customFormat="1">
      <c r="A221" s="29"/>
      <c r="B221" s="29"/>
      <c r="C221" s="29"/>
      <c r="D221" s="29"/>
      <c r="E221" s="29"/>
      <c r="F221" s="29"/>
      <c r="G221" s="29"/>
      <c r="H221" s="29"/>
      <c r="I221" s="29"/>
      <c r="J221" s="29"/>
    </row>
    <row r="222" spans="1:10" s="34" customFormat="1">
      <c r="A222" s="29"/>
      <c r="B222" s="29"/>
      <c r="C222" s="29"/>
      <c r="D222" s="29"/>
      <c r="E222" s="29"/>
      <c r="F222" s="29"/>
      <c r="G222" s="29"/>
      <c r="H222" s="29"/>
      <c r="I222" s="29"/>
      <c r="J222" s="29"/>
    </row>
    <row r="223" spans="1:10" s="34" customFormat="1">
      <c r="A223" s="29"/>
      <c r="B223" s="29"/>
      <c r="C223" s="29"/>
      <c r="D223" s="29"/>
      <c r="E223" s="29"/>
      <c r="F223" s="29"/>
      <c r="G223" s="29"/>
      <c r="H223" s="29"/>
      <c r="I223" s="29"/>
      <c r="J223" s="29"/>
    </row>
    <row r="224" spans="1:10" s="34" customFormat="1">
      <c r="A224" s="29"/>
      <c r="B224" s="29"/>
      <c r="C224" s="29"/>
      <c r="D224" s="29"/>
      <c r="E224" s="29"/>
      <c r="F224" s="29"/>
      <c r="G224" s="29"/>
      <c r="H224" s="29"/>
      <c r="I224" s="29"/>
      <c r="J224" s="29"/>
    </row>
    <row r="225" spans="1:10" s="34" customFormat="1">
      <c r="A225" s="29"/>
      <c r="B225" s="29"/>
      <c r="C225" s="29"/>
      <c r="D225" s="29"/>
      <c r="E225" s="29"/>
      <c r="F225" s="29"/>
      <c r="G225" s="29"/>
      <c r="H225" s="29"/>
      <c r="I225" s="29"/>
      <c r="J225" s="29"/>
    </row>
    <row r="226" spans="1:10" s="34" customFormat="1">
      <c r="A226" s="29"/>
      <c r="B226" s="29"/>
      <c r="C226" s="29"/>
      <c r="D226" s="29"/>
      <c r="E226" s="29"/>
      <c r="F226" s="29"/>
      <c r="G226" s="29"/>
      <c r="H226" s="29"/>
      <c r="I226" s="29"/>
      <c r="J226" s="29"/>
    </row>
    <row r="227" spans="1:10" s="34" customFormat="1">
      <c r="A227" s="29"/>
      <c r="B227" s="29"/>
      <c r="C227" s="29"/>
      <c r="D227" s="29"/>
      <c r="E227" s="29"/>
      <c r="F227" s="29"/>
      <c r="G227" s="29"/>
      <c r="H227" s="29"/>
      <c r="I227" s="29"/>
      <c r="J227" s="29"/>
    </row>
    <row r="228" spans="1:10" s="34" customFormat="1">
      <c r="A228" s="29"/>
      <c r="B228" s="29"/>
      <c r="C228" s="29"/>
      <c r="D228" s="29"/>
      <c r="E228" s="29"/>
      <c r="F228" s="29"/>
      <c r="G228" s="29"/>
      <c r="H228" s="29"/>
      <c r="I228" s="29"/>
      <c r="J228" s="29"/>
    </row>
    <row r="229" spans="1:10" s="34" customFormat="1">
      <c r="A229" s="29"/>
      <c r="B229" s="29"/>
      <c r="C229" s="29"/>
      <c r="D229" s="29"/>
      <c r="E229" s="29"/>
      <c r="F229" s="29"/>
      <c r="G229" s="29"/>
      <c r="H229" s="29"/>
      <c r="I229" s="29"/>
      <c r="J229" s="29"/>
    </row>
    <row r="230" spans="1:10" s="34" customFormat="1">
      <c r="A230" s="29"/>
      <c r="B230" s="29"/>
      <c r="C230" s="29"/>
      <c r="D230" s="29"/>
      <c r="E230" s="29"/>
      <c r="F230" s="29"/>
      <c r="G230" s="29"/>
      <c r="H230" s="29"/>
      <c r="I230" s="29"/>
      <c r="J230" s="29"/>
    </row>
    <row r="231" spans="1:10" s="34" customFormat="1">
      <c r="A231" s="29"/>
      <c r="B231" s="29"/>
      <c r="C231" s="29"/>
      <c r="D231" s="29"/>
      <c r="E231" s="29"/>
      <c r="F231" s="29"/>
      <c r="G231" s="29"/>
      <c r="H231" s="29"/>
      <c r="I231" s="29"/>
      <c r="J231" s="29"/>
    </row>
    <row r="232" spans="1:10" s="34" customFormat="1">
      <c r="A232" s="29"/>
      <c r="B232" s="29"/>
      <c r="C232" s="29"/>
      <c r="D232" s="29"/>
      <c r="E232" s="29"/>
      <c r="F232" s="29"/>
      <c r="G232" s="29"/>
      <c r="H232" s="29"/>
      <c r="I232" s="29"/>
      <c r="J232" s="29"/>
    </row>
    <row r="233" spans="1:10" s="34" customFormat="1">
      <c r="A233" s="29"/>
      <c r="B233" s="29"/>
      <c r="C233" s="29"/>
      <c r="D233" s="29"/>
      <c r="E233" s="29"/>
      <c r="F233" s="29"/>
      <c r="G233" s="29"/>
      <c r="H233" s="29"/>
      <c r="I233" s="29"/>
      <c r="J233" s="29"/>
    </row>
    <row r="234" spans="1:10" s="34" customFormat="1">
      <c r="A234" s="29"/>
      <c r="B234" s="29"/>
      <c r="C234" s="29"/>
      <c r="D234" s="29"/>
      <c r="E234" s="29"/>
      <c r="F234" s="29"/>
      <c r="G234" s="29"/>
      <c r="H234" s="29"/>
      <c r="I234" s="29"/>
      <c r="J234" s="29"/>
    </row>
    <row r="235" spans="1:10" s="34" customFormat="1">
      <c r="A235" s="29"/>
      <c r="B235" s="29"/>
      <c r="C235" s="29"/>
      <c r="D235" s="29"/>
      <c r="E235" s="29"/>
      <c r="F235" s="29"/>
      <c r="G235" s="29"/>
      <c r="H235" s="29"/>
      <c r="I235" s="29"/>
      <c r="J235" s="29"/>
    </row>
    <row r="236" spans="1:10" s="34" customFormat="1">
      <c r="A236" s="29"/>
      <c r="B236" s="29"/>
      <c r="C236" s="29"/>
      <c r="D236" s="29"/>
      <c r="E236" s="29"/>
      <c r="F236" s="29"/>
      <c r="G236" s="29"/>
      <c r="H236" s="29"/>
      <c r="I236" s="29"/>
      <c r="J236" s="29"/>
    </row>
    <row r="237" spans="1:10" s="34" customFormat="1">
      <c r="A237" s="29"/>
      <c r="B237" s="29"/>
      <c r="C237" s="29"/>
      <c r="D237" s="29"/>
      <c r="E237" s="29"/>
      <c r="F237" s="29"/>
      <c r="G237" s="29"/>
      <c r="H237" s="29"/>
      <c r="I237" s="29"/>
      <c r="J237" s="29"/>
    </row>
    <row r="238" spans="1:10" s="34" customFormat="1">
      <c r="A238" s="29"/>
      <c r="B238" s="29"/>
      <c r="C238" s="29"/>
      <c r="D238" s="29"/>
      <c r="E238" s="29"/>
      <c r="F238" s="29"/>
      <c r="G238" s="29"/>
      <c r="H238" s="29"/>
      <c r="I238" s="29"/>
      <c r="J238" s="29"/>
    </row>
    <row r="239" spans="1:10" s="34" customFormat="1">
      <c r="A239" s="29"/>
      <c r="B239" s="29"/>
      <c r="C239" s="29"/>
      <c r="D239" s="29"/>
      <c r="E239" s="29"/>
      <c r="F239" s="29"/>
      <c r="G239" s="29"/>
      <c r="H239" s="29"/>
      <c r="I239" s="29"/>
      <c r="J239" s="29"/>
    </row>
    <row r="240" spans="1:10" s="34" customFormat="1">
      <c r="A240" s="29"/>
      <c r="B240" s="29"/>
      <c r="C240" s="29"/>
      <c r="D240" s="29"/>
      <c r="E240" s="29"/>
      <c r="F240" s="29"/>
      <c r="G240" s="29"/>
      <c r="H240" s="29"/>
      <c r="I240" s="29"/>
      <c r="J240" s="29"/>
    </row>
    <row r="241" spans="1:10" s="34" customFormat="1">
      <c r="A241" s="29"/>
      <c r="B241" s="29"/>
      <c r="C241" s="29"/>
      <c r="D241" s="29"/>
      <c r="E241" s="29"/>
      <c r="F241" s="29"/>
      <c r="G241" s="29"/>
      <c r="H241" s="29"/>
      <c r="I241" s="29"/>
      <c r="J241" s="29"/>
    </row>
    <row r="242" spans="1:10" s="34" customFormat="1">
      <c r="A242" s="29"/>
      <c r="B242" s="29"/>
      <c r="C242" s="29"/>
      <c r="D242" s="29"/>
      <c r="E242" s="29"/>
      <c r="F242" s="29"/>
      <c r="G242" s="29"/>
      <c r="H242" s="29"/>
      <c r="I242" s="29"/>
      <c r="J242" s="29"/>
    </row>
    <row r="243" spans="1:10" s="34" customFormat="1">
      <c r="A243" s="29"/>
      <c r="B243" s="29"/>
      <c r="C243" s="29"/>
      <c r="D243" s="29"/>
      <c r="E243" s="29"/>
      <c r="F243" s="29"/>
      <c r="G243" s="29"/>
      <c r="H243" s="29"/>
      <c r="I243" s="29"/>
      <c r="J243" s="29"/>
    </row>
    <row r="244" spans="1:10" s="34" customFormat="1">
      <c r="A244" s="29"/>
      <c r="B244" s="29"/>
      <c r="C244" s="29"/>
      <c r="D244" s="29"/>
      <c r="E244" s="29"/>
      <c r="F244" s="29"/>
      <c r="G244" s="29"/>
      <c r="H244" s="29"/>
      <c r="I244" s="29"/>
      <c r="J244" s="29"/>
    </row>
    <row r="245" spans="1:10" s="34" customFormat="1">
      <c r="A245" s="29"/>
      <c r="B245" s="29"/>
      <c r="C245" s="29"/>
      <c r="D245" s="29"/>
      <c r="E245" s="29"/>
      <c r="F245" s="29"/>
      <c r="G245" s="29"/>
      <c r="H245" s="29"/>
      <c r="I245" s="29"/>
      <c r="J245" s="29"/>
    </row>
    <row r="246" spans="1:10" s="34" customFormat="1">
      <c r="A246" s="29"/>
      <c r="B246" s="29"/>
      <c r="C246" s="29"/>
      <c r="D246" s="29"/>
      <c r="E246" s="29"/>
      <c r="F246" s="29"/>
      <c r="G246" s="29"/>
      <c r="H246" s="29"/>
      <c r="I246" s="29"/>
      <c r="J246" s="29"/>
    </row>
    <row r="247" spans="1:10" s="34" customFormat="1">
      <c r="A247" s="29"/>
      <c r="B247" s="29"/>
      <c r="C247" s="29"/>
      <c r="D247" s="29"/>
      <c r="E247" s="29"/>
      <c r="F247" s="29"/>
      <c r="G247" s="29"/>
      <c r="H247" s="29"/>
      <c r="I247" s="29"/>
      <c r="J247" s="29"/>
    </row>
    <row r="248" spans="1:10" s="34" customFormat="1">
      <c r="A248" s="29"/>
      <c r="B248" s="29"/>
      <c r="C248" s="29"/>
      <c r="D248" s="29"/>
      <c r="E248" s="29"/>
      <c r="F248" s="29"/>
      <c r="G248" s="29"/>
      <c r="H248" s="29"/>
      <c r="I248" s="29"/>
      <c r="J248" s="29"/>
    </row>
    <row r="249" spans="1:10" s="34" customFormat="1">
      <c r="A249" s="29"/>
      <c r="B249" s="29"/>
      <c r="C249" s="29"/>
      <c r="D249" s="29"/>
      <c r="E249" s="29"/>
      <c r="F249" s="29"/>
      <c r="G249" s="29"/>
      <c r="H249" s="29"/>
      <c r="I249" s="29"/>
      <c r="J249" s="29"/>
    </row>
    <row r="250" spans="1:10" s="34" customFormat="1">
      <c r="A250" s="29"/>
      <c r="B250" s="29"/>
      <c r="C250" s="29"/>
      <c r="D250" s="29"/>
      <c r="E250" s="29"/>
      <c r="F250" s="29"/>
      <c r="G250" s="29"/>
      <c r="H250" s="29"/>
      <c r="I250" s="29"/>
      <c r="J250" s="29"/>
    </row>
    <row r="251" spans="1:10" s="34" customFormat="1">
      <c r="A251" s="29"/>
      <c r="B251" s="29"/>
      <c r="C251" s="29"/>
      <c r="D251" s="29"/>
      <c r="E251" s="29"/>
      <c r="F251" s="29"/>
      <c r="G251" s="29"/>
      <c r="H251" s="29"/>
      <c r="I251" s="29"/>
      <c r="J251" s="29"/>
    </row>
    <row r="252" spans="1:10" s="34" customFormat="1">
      <c r="A252" s="29"/>
      <c r="B252" s="29"/>
      <c r="C252" s="29"/>
      <c r="D252" s="29"/>
      <c r="E252" s="29"/>
      <c r="F252" s="29"/>
      <c r="G252" s="29"/>
      <c r="H252" s="29"/>
      <c r="I252" s="29"/>
      <c r="J252" s="29"/>
    </row>
    <row r="253" spans="1:10" s="34" customFormat="1">
      <c r="A253" s="29"/>
      <c r="B253" s="29"/>
      <c r="C253" s="29"/>
      <c r="D253" s="29"/>
      <c r="E253" s="29"/>
      <c r="F253" s="29"/>
      <c r="G253" s="29"/>
      <c r="H253" s="29"/>
      <c r="I253" s="29"/>
      <c r="J253" s="29"/>
    </row>
    <row r="254" spans="1:10" s="34" customFormat="1">
      <c r="A254" s="29"/>
      <c r="B254" s="29"/>
      <c r="C254" s="29"/>
      <c r="D254" s="29"/>
      <c r="E254" s="29"/>
      <c r="F254" s="29"/>
      <c r="G254" s="29"/>
      <c r="H254" s="29"/>
      <c r="I254" s="29"/>
      <c r="J254" s="29"/>
    </row>
    <row r="255" spans="1:10" s="34" customFormat="1">
      <c r="A255" s="29"/>
      <c r="B255" s="29"/>
      <c r="C255" s="29"/>
      <c r="D255" s="29"/>
      <c r="E255" s="29"/>
      <c r="F255" s="29"/>
      <c r="G255" s="29"/>
      <c r="H255" s="29"/>
      <c r="I255" s="29"/>
      <c r="J255" s="29"/>
    </row>
    <row r="256" spans="1:10" s="34" customFormat="1">
      <c r="A256" s="29"/>
      <c r="B256" s="29"/>
      <c r="C256" s="29"/>
      <c r="D256" s="29"/>
      <c r="E256" s="29"/>
      <c r="F256" s="29"/>
      <c r="G256" s="29"/>
      <c r="H256" s="29"/>
      <c r="I256" s="29"/>
      <c r="J256" s="29"/>
    </row>
    <row r="257" spans="1:10" s="34" customFormat="1">
      <c r="A257" s="29"/>
      <c r="B257" s="29"/>
      <c r="C257" s="29"/>
      <c r="D257" s="29"/>
      <c r="E257" s="29"/>
      <c r="F257" s="29"/>
      <c r="G257" s="29"/>
      <c r="H257" s="29"/>
      <c r="I257" s="29"/>
      <c r="J257" s="29"/>
    </row>
    <row r="258" spans="1:10" s="34" customFormat="1">
      <c r="A258" s="29"/>
      <c r="B258" s="29"/>
      <c r="C258" s="29"/>
      <c r="D258" s="29"/>
      <c r="E258" s="29"/>
      <c r="F258" s="29"/>
      <c r="G258" s="29"/>
      <c r="H258" s="29"/>
      <c r="I258" s="29"/>
      <c r="J258" s="29"/>
    </row>
    <row r="259" spans="1:10" s="34" customFormat="1">
      <c r="A259" s="29"/>
      <c r="B259" s="29"/>
      <c r="C259" s="29"/>
      <c r="D259" s="29"/>
      <c r="E259" s="29"/>
      <c r="F259" s="29"/>
      <c r="G259" s="29"/>
      <c r="H259" s="29"/>
      <c r="I259" s="29"/>
      <c r="J259" s="29"/>
    </row>
    <row r="260" spans="1:10" s="34" customFormat="1">
      <c r="A260" s="29"/>
      <c r="B260" s="29"/>
      <c r="C260" s="29"/>
      <c r="D260" s="29"/>
      <c r="E260" s="29"/>
      <c r="F260" s="29"/>
      <c r="G260" s="29"/>
      <c r="H260" s="29"/>
      <c r="I260" s="29"/>
      <c r="J260" s="29"/>
    </row>
    <row r="261" spans="1:10" s="34" customFormat="1">
      <c r="A261" s="29"/>
      <c r="B261" s="29"/>
      <c r="C261" s="29"/>
      <c r="D261" s="29"/>
      <c r="E261" s="29"/>
      <c r="F261" s="29"/>
      <c r="G261" s="29"/>
      <c r="H261" s="29"/>
      <c r="I261" s="29"/>
      <c r="J261" s="29"/>
    </row>
    <row r="262" spans="1:10" s="34" customFormat="1">
      <c r="A262" s="29"/>
      <c r="B262" s="29"/>
      <c r="C262" s="29"/>
      <c r="D262" s="29"/>
      <c r="E262" s="29"/>
      <c r="F262" s="29"/>
      <c r="G262" s="29"/>
      <c r="H262" s="29"/>
      <c r="I262" s="29"/>
      <c r="J262" s="29"/>
    </row>
    <row r="263" spans="1:10" s="34" customFormat="1">
      <c r="A263" s="29"/>
      <c r="B263" s="29"/>
      <c r="C263" s="29"/>
      <c r="D263" s="29"/>
      <c r="E263" s="29"/>
      <c r="F263" s="29"/>
      <c r="G263" s="29"/>
      <c r="H263" s="29"/>
      <c r="I263" s="29"/>
      <c r="J263" s="29"/>
    </row>
    <row r="264" spans="1:10" s="34" customFormat="1">
      <c r="A264" s="29"/>
      <c r="B264" s="29"/>
      <c r="C264" s="29"/>
      <c r="D264" s="29"/>
      <c r="E264" s="29"/>
      <c r="F264" s="29"/>
      <c r="G264" s="29"/>
      <c r="H264" s="29"/>
      <c r="I264" s="29"/>
      <c r="J264" s="29"/>
    </row>
    <row r="265" spans="1:10" s="34" customFormat="1">
      <c r="A265" s="29"/>
      <c r="B265" s="29"/>
      <c r="C265" s="29"/>
      <c r="D265" s="29"/>
      <c r="E265" s="29"/>
      <c r="F265" s="29"/>
      <c r="G265" s="29"/>
      <c r="H265" s="29"/>
      <c r="I265" s="29"/>
      <c r="J265" s="29"/>
    </row>
    <row r="266" spans="1:10" s="34" customFormat="1">
      <c r="A266" s="29"/>
      <c r="B266" s="29"/>
      <c r="C266" s="29"/>
      <c r="D266" s="29"/>
      <c r="E266" s="29"/>
      <c r="F266" s="29"/>
      <c r="G266" s="29"/>
      <c r="H266" s="29"/>
      <c r="I266" s="29"/>
      <c r="J266" s="29"/>
    </row>
    <row r="267" spans="1:10" s="34" customFormat="1">
      <c r="A267" s="29"/>
      <c r="B267" s="29"/>
      <c r="C267" s="29"/>
      <c r="D267" s="29"/>
      <c r="E267" s="29"/>
      <c r="F267" s="29"/>
      <c r="G267" s="29"/>
      <c r="H267" s="29"/>
      <c r="I267" s="29"/>
      <c r="J267" s="29"/>
    </row>
    <row r="268" spans="1:10" s="34" customFormat="1">
      <c r="A268" s="29"/>
      <c r="B268" s="29"/>
      <c r="C268" s="29"/>
      <c r="D268" s="29"/>
      <c r="E268" s="29"/>
      <c r="F268" s="29"/>
      <c r="G268" s="29"/>
      <c r="H268" s="29"/>
      <c r="I268" s="29"/>
      <c r="J268" s="29"/>
    </row>
    <row r="269" spans="1:10" s="34" customFormat="1">
      <c r="A269" s="29"/>
      <c r="B269" s="29"/>
      <c r="C269" s="29"/>
      <c r="D269" s="29"/>
      <c r="E269" s="29"/>
      <c r="F269" s="29"/>
      <c r="G269" s="29"/>
      <c r="H269" s="29"/>
      <c r="I269" s="29"/>
      <c r="J269" s="29"/>
    </row>
    <row r="270" spans="1:10" s="34" customFormat="1">
      <c r="A270" s="29"/>
      <c r="B270" s="29"/>
      <c r="C270" s="29"/>
      <c r="D270" s="29"/>
      <c r="E270" s="29"/>
      <c r="F270" s="29"/>
      <c r="G270" s="29"/>
      <c r="H270" s="29"/>
      <c r="I270" s="29"/>
      <c r="J270" s="29"/>
    </row>
    <row r="271" spans="1:10" s="34" customFormat="1">
      <c r="A271" s="29"/>
      <c r="B271" s="29"/>
      <c r="C271" s="29"/>
      <c r="D271" s="29"/>
      <c r="E271" s="29"/>
      <c r="F271" s="29"/>
      <c r="G271" s="29"/>
      <c r="H271" s="29"/>
      <c r="I271" s="29"/>
      <c r="J271" s="29"/>
    </row>
    <row r="272" spans="1:10" s="34" customFormat="1">
      <c r="A272" s="29"/>
      <c r="B272" s="29"/>
      <c r="C272" s="29"/>
      <c r="D272" s="29"/>
      <c r="E272" s="29"/>
      <c r="F272" s="29"/>
      <c r="G272" s="29"/>
      <c r="H272" s="29"/>
      <c r="I272" s="29"/>
      <c r="J272" s="29"/>
    </row>
    <row r="273" spans="1:10" s="34" customFormat="1">
      <c r="A273" s="29"/>
      <c r="B273" s="29"/>
      <c r="C273" s="29"/>
      <c r="D273" s="29"/>
      <c r="E273" s="29"/>
      <c r="F273" s="29"/>
      <c r="G273" s="29"/>
      <c r="H273" s="29"/>
      <c r="I273" s="29"/>
      <c r="J273" s="29"/>
    </row>
    <row r="274" spans="1:10" s="34" customFormat="1">
      <c r="A274" s="29"/>
      <c r="B274" s="29"/>
      <c r="C274" s="29"/>
      <c r="D274" s="29"/>
      <c r="E274" s="29"/>
      <c r="F274" s="29"/>
      <c r="G274" s="29"/>
      <c r="H274" s="29"/>
      <c r="I274" s="29"/>
      <c r="J274" s="29"/>
    </row>
    <row r="275" spans="1:10" s="34" customFormat="1">
      <c r="A275" s="29"/>
      <c r="B275" s="29"/>
      <c r="C275" s="29"/>
      <c r="D275" s="29"/>
      <c r="E275" s="29"/>
      <c r="F275" s="29"/>
      <c r="G275" s="29"/>
      <c r="H275" s="29"/>
      <c r="I275" s="29"/>
      <c r="J275" s="29"/>
    </row>
    <row r="276" spans="1:10" s="34" customFormat="1">
      <c r="A276" s="29"/>
      <c r="B276" s="29"/>
      <c r="C276" s="29"/>
      <c r="D276" s="29"/>
      <c r="E276" s="29"/>
      <c r="F276" s="29"/>
      <c r="G276" s="29"/>
      <c r="H276" s="29"/>
      <c r="I276" s="29"/>
      <c r="J276" s="29"/>
    </row>
    <row r="277" spans="1:10" s="34" customFormat="1">
      <c r="A277" s="29"/>
      <c r="B277" s="29"/>
      <c r="C277" s="29"/>
      <c r="D277" s="29"/>
      <c r="E277" s="29"/>
      <c r="F277" s="29"/>
      <c r="G277" s="29"/>
      <c r="H277" s="29"/>
      <c r="I277" s="29"/>
      <c r="J277" s="29"/>
    </row>
    <row r="278" spans="1:10" s="34" customFormat="1">
      <c r="A278" s="29"/>
      <c r="B278" s="29"/>
      <c r="C278" s="29"/>
      <c r="D278" s="29"/>
      <c r="E278" s="29"/>
      <c r="F278" s="29"/>
      <c r="G278" s="29"/>
      <c r="H278" s="29"/>
      <c r="I278" s="29"/>
      <c r="J278" s="29"/>
    </row>
    <row r="279" spans="1:10" s="34" customFormat="1">
      <c r="A279" s="29"/>
      <c r="B279" s="29"/>
      <c r="C279" s="29"/>
      <c r="D279" s="29"/>
      <c r="E279" s="29"/>
      <c r="F279" s="29"/>
      <c r="G279" s="29"/>
      <c r="H279" s="29"/>
      <c r="I279" s="29"/>
      <c r="J279" s="29"/>
    </row>
    <row r="280" spans="1:10" s="34" customFormat="1">
      <c r="A280" s="29"/>
      <c r="B280" s="29"/>
      <c r="C280" s="29"/>
      <c r="D280" s="29"/>
      <c r="E280" s="29"/>
      <c r="F280" s="29"/>
      <c r="G280" s="29"/>
      <c r="H280" s="29"/>
      <c r="I280" s="29"/>
      <c r="J280" s="29"/>
    </row>
    <row r="281" spans="1:10" s="34" customFormat="1">
      <c r="A281" s="29"/>
      <c r="B281" s="29"/>
      <c r="C281" s="29"/>
      <c r="D281" s="29"/>
      <c r="E281" s="29"/>
      <c r="F281" s="29"/>
      <c r="G281" s="29"/>
      <c r="H281" s="29"/>
      <c r="I281" s="29"/>
      <c r="J281" s="29"/>
    </row>
    <row r="282" spans="1:10" s="34" customFormat="1">
      <c r="A282" s="29"/>
      <c r="B282" s="29"/>
      <c r="C282" s="29"/>
      <c r="D282" s="29"/>
      <c r="E282" s="29"/>
      <c r="F282" s="29"/>
      <c r="G282" s="29"/>
      <c r="H282" s="29"/>
      <c r="I282" s="29"/>
      <c r="J282" s="29"/>
    </row>
    <row r="283" spans="1:10" s="34" customFormat="1">
      <c r="A283" s="29"/>
      <c r="B283" s="29"/>
      <c r="C283" s="29"/>
      <c r="D283" s="29"/>
      <c r="E283" s="29"/>
      <c r="F283" s="29"/>
      <c r="G283" s="29"/>
      <c r="H283" s="29"/>
      <c r="I283" s="29"/>
      <c r="J283" s="29"/>
    </row>
    <row r="284" spans="1:10" s="34" customFormat="1">
      <c r="A284" s="29"/>
      <c r="B284" s="29"/>
      <c r="C284" s="29"/>
      <c r="D284" s="29"/>
      <c r="E284" s="29"/>
      <c r="F284" s="29"/>
      <c r="G284" s="29"/>
      <c r="H284" s="29"/>
      <c r="I284" s="29"/>
      <c r="J284" s="29"/>
    </row>
    <row r="285" spans="1:10" s="34" customFormat="1">
      <c r="A285" s="29"/>
      <c r="B285" s="29"/>
      <c r="C285" s="29"/>
      <c r="D285" s="29"/>
      <c r="E285" s="29"/>
      <c r="F285" s="29"/>
      <c r="G285" s="29"/>
      <c r="H285" s="29"/>
      <c r="I285" s="29"/>
      <c r="J285" s="29"/>
    </row>
    <row r="286" spans="1:10" s="34" customFormat="1">
      <c r="A286" s="29"/>
      <c r="B286" s="29"/>
      <c r="C286" s="29"/>
      <c r="D286" s="29"/>
      <c r="E286" s="29"/>
      <c r="F286" s="29"/>
      <c r="G286" s="29"/>
      <c r="H286" s="29"/>
      <c r="I286" s="29"/>
      <c r="J286" s="29"/>
    </row>
    <row r="287" spans="1:10" s="34" customFormat="1">
      <c r="A287" s="29"/>
      <c r="B287" s="29"/>
      <c r="C287" s="29"/>
      <c r="D287" s="29"/>
      <c r="E287" s="29"/>
      <c r="F287" s="29"/>
      <c r="G287" s="29"/>
      <c r="H287" s="29"/>
      <c r="I287" s="29"/>
      <c r="J287" s="29"/>
    </row>
    <row r="288" spans="1:10" s="34" customFormat="1">
      <c r="A288" s="29"/>
      <c r="B288" s="29"/>
      <c r="C288" s="29"/>
      <c r="D288" s="29"/>
      <c r="E288" s="29"/>
      <c r="F288" s="29"/>
      <c r="G288" s="29"/>
      <c r="H288" s="29"/>
      <c r="I288" s="29"/>
      <c r="J288" s="29"/>
    </row>
    <row r="289" spans="1:10" s="34" customFormat="1">
      <c r="A289" s="29"/>
      <c r="B289" s="29"/>
      <c r="C289" s="29"/>
      <c r="D289" s="29"/>
      <c r="E289" s="29"/>
      <c r="F289" s="29"/>
      <c r="G289" s="29"/>
      <c r="H289" s="29"/>
      <c r="I289" s="29"/>
      <c r="J289" s="29"/>
    </row>
    <row r="290" spans="1:10" s="34" customFormat="1">
      <c r="A290" s="29"/>
      <c r="B290" s="29"/>
      <c r="C290" s="29"/>
      <c r="D290" s="29"/>
      <c r="E290" s="29"/>
      <c r="F290" s="29"/>
      <c r="G290" s="29"/>
      <c r="H290" s="29"/>
      <c r="I290" s="29"/>
      <c r="J290" s="29"/>
    </row>
    <row r="291" spans="1:10" s="34" customFormat="1">
      <c r="A291" s="29"/>
      <c r="B291" s="29"/>
      <c r="C291" s="29"/>
      <c r="D291" s="29"/>
      <c r="E291" s="29"/>
      <c r="F291" s="29"/>
      <c r="G291" s="29"/>
      <c r="H291" s="29"/>
      <c r="I291" s="29"/>
      <c r="J291" s="29"/>
    </row>
    <row r="292" spans="1:10" s="34" customFormat="1">
      <c r="A292" s="29"/>
      <c r="B292" s="29"/>
      <c r="C292" s="29"/>
      <c r="D292" s="29"/>
      <c r="E292" s="29"/>
      <c r="F292" s="29"/>
      <c r="G292" s="29"/>
      <c r="H292" s="29"/>
      <c r="I292" s="29"/>
      <c r="J292" s="29"/>
    </row>
    <row r="293" spans="1:10" s="34" customFormat="1">
      <c r="A293" s="29"/>
      <c r="B293" s="29"/>
      <c r="C293" s="29"/>
      <c r="D293" s="29"/>
      <c r="E293" s="29"/>
      <c r="F293" s="29"/>
      <c r="G293" s="29"/>
      <c r="H293" s="29"/>
      <c r="I293" s="29"/>
      <c r="J293" s="29"/>
    </row>
    <row r="294" spans="1:10" s="34" customFormat="1">
      <c r="A294" s="29"/>
      <c r="B294" s="29"/>
      <c r="C294" s="29"/>
      <c r="D294" s="29"/>
      <c r="E294" s="29"/>
      <c r="F294" s="29"/>
      <c r="G294" s="29"/>
      <c r="H294" s="29"/>
      <c r="I294" s="29"/>
      <c r="J294" s="29"/>
    </row>
    <row r="295" spans="1:10" s="34" customFormat="1">
      <c r="A295" s="29"/>
      <c r="B295" s="29"/>
      <c r="C295" s="29"/>
      <c r="D295" s="29"/>
      <c r="E295" s="29"/>
      <c r="F295" s="29"/>
      <c r="G295" s="29"/>
      <c r="H295" s="29"/>
      <c r="I295" s="29"/>
      <c r="J295" s="29"/>
    </row>
    <row r="296" spans="1:10" s="34" customFormat="1">
      <c r="A296" s="29"/>
      <c r="B296" s="29"/>
      <c r="C296" s="29"/>
      <c r="D296" s="29"/>
      <c r="E296" s="29"/>
      <c r="F296" s="29"/>
      <c r="G296" s="29"/>
      <c r="H296" s="29"/>
      <c r="I296" s="29"/>
      <c r="J296" s="29"/>
    </row>
    <row r="297" spans="1:10" s="34" customFormat="1">
      <c r="A297" s="29"/>
      <c r="B297" s="29"/>
      <c r="C297" s="29"/>
      <c r="D297" s="29"/>
      <c r="E297" s="29"/>
      <c r="F297" s="29"/>
      <c r="G297" s="29"/>
      <c r="H297" s="29"/>
      <c r="I297" s="29"/>
      <c r="J297" s="29"/>
    </row>
    <row r="298" spans="1:10" s="34" customFormat="1">
      <c r="A298" s="29"/>
      <c r="B298" s="29"/>
      <c r="C298" s="29"/>
      <c r="D298" s="29"/>
      <c r="E298" s="29"/>
      <c r="F298" s="29"/>
      <c r="G298" s="29"/>
      <c r="H298" s="29"/>
      <c r="I298" s="29"/>
      <c r="J298" s="29"/>
    </row>
    <row r="299" spans="1:10" s="34" customFormat="1">
      <c r="A299" s="29"/>
      <c r="B299" s="29"/>
      <c r="C299" s="29"/>
      <c r="D299" s="29"/>
      <c r="E299" s="29"/>
      <c r="F299" s="29"/>
      <c r="G299" s="29"/>
      <c r="H299" s="29"/>
      <c r="I299" s="29"/>
      <c r="J299" s="29"/>
    </row>
    <row r="300" spans="1:10" s="34" customFormat="1">
      <c r="A300" s="29"/>
      <c r="B300" s="29"/>
      <c r="C300" s="29"/>
      <c r="D300" s="29"/>
      <c r="E300" s="29"/>
      <c r="F300" s="29"/>
      <c r="G300" s="29"/>
      <c r="H300" s="29"/>
      <c r="I300" s="29"/>
      <c r="J300" s="29"/>
    </row>
    <row r="301" spans="1:10" s="34" customFormat="1">
      <c r="A301" s="29"/>
      <c r="B301" s="29"/>
      <c r="C301" s="29"/>
      <c r="D301" s="29"/>
      <c r="E301" s="29"/>
      <c r="F301" s="29"/>
      <c r="G301" s="29"/>
      <c r="H301" s="29"/>
      <c r="I301" s="29"/>
      <c r="J301" s="29"/>
    </row>
    <row r="302" spans="1:10" s="34" customFormat="1">
      <c r="A302" s="29"/>
      <c r="B302" s="29"/>
      <c r="C302" s="29"/>
      <c r="D302" s="29"/>
      <c r="E302" s="29"/>
      <c r="F302" s="29"/>
      <c r="G302" s="29"/>
      <c r="H302" s="29"/>
      <c r="I302" s="29"/>
      <c r="J302" s="29"/>
    </row>
    <row r="303" spans="1:10" s="34" customFormat="1">
      <c r="A303" s="29"/>
      <c r="B303" s="29"/>
      <c r="C303" s="29"/>
      <c r="D303" s="29"/>
      <c r="E303" s="29"/>
      <c r="F303" s="29"/>
      <c r="G303" s="29"/>
      <c r="H303" s="29"/>
      <c r="I303" s="29"/>
      <c r="J303" s="29"/>
    </row>
    <row r="304" spans="1:10" s="34" customFormat="1">
      <c r="A304" s="29"/>
      <c r="B304" s="29"/>
      <c r="C304" s="29"/>
      <c r="D304" s="29"/>
      <c r="E304" s="29"/>
      <c r="F304" s="29"/>
      <c r="G304" s="29"/>
      <c r="H304" s="29"/>
      <c r="I304" s="29"/>
      <c r="J304" s="29"/>
    </row>
    <row r="305" spans="1:10" s="34" customFormat="1">
      <c r="A305" s="29"/>
      <c r="B305" s="29"/>
      <c r="C305" s="29"/>
      <c r="D305" s="29"/>
      <c r="E305" s="29"/>
      <c r="F305" s="29"/>
      <c r="G305" s="29"/>
      <c r="H305" s="29"/>
      <c r="I305" s="29"/>
      <c r="J305" s="29"/>
    </row>
    <row r="306" spans="1:10" s="34" customFormat="1">
      <c r="A306" s="29"/>
      <c r="B306" s="29"/>
      <c r="C306" s="29"/>
      <c r="D306" s="29"/>
      <c r="E306" s="29"/>
      <c r="F306" s="29"/>
      <c r="G306" s="29"/>
      <c r="H306" s="29"/>
      <c r="I306" s="29"/>
      <c r="J306" s="29"/>
    </row>
    <row r="307" spans="1:10" s="34" customFormat="1">
      <c r="A307" s="29"/>
      <c r="B307" s="29"/>
      <c r="C307" s="29"/>
      <c r="D307" s="29"/>
      <c r="E307" s="29"/>
      <c r="F307" s="29"/>
      <c r="G307" s="29"/>
      <c r="H307" s="29"/>
      <c r="I307" s="29"/>
      <c r="J307" s="29"/>
    </row>
    <row r="308" spans="1:10" s="34" customFormat="1">
      <c r="A308" s="29"/>
      <c r="B308" s="29"/>
      <c r="C308" s="29"/>
      <c r="D308" s="29"/>
      <c r="E308" s="29"/>
      <c r="F308" s="29"/>
      <c r="G308" s="29"/>
      <c r="H308" s="29"/>
      <c r="I308" s="29"/>
      <c r="J308" s="29"/>
    </row>
    <row r="309" spans="1:10" s="34" customFormat="1">
      <c r="A309" s="29"/>
      <c r="B309" s="29"/>
      <c r="C309" s="29"/>
      <c r="D309" s="29"/>
      <c r="E309" s="29"/>
      <c r="F309" s="29"/>
      <c r="G309" s="29"/>
      <c r="H309" s="29"/>
      <c r="I309" s="29"/>
      <c r="J309" s="29"/>
    </row>
    <row r="310" spans="1:10" s="34" customFormat="1">
      <c r="A310" s="29"/>
      <c r="B310" s="29"/>
      <c r="C310" s="29"/>
      <c r="D310" s="29"/>
      <c r="E310" s="29"/>
      <c r="F310" s="29"/>
      <c r="G310" s="29"/>
      <c r="H310" s="29"/>
      <c r="I310" s="29"/>
      <c r="J310" s="29"/>
    </row>
    <row r="311" spans="1:10" s="34" customFormat="1">
      <c r="A311" s="29"/>
      <c r="B311" s="29"/>
      <c r="C311" s="29"/>
      <c r="D311" s="29"/>
      <c r="E311" s="29"/>
      <c r="F311" s="29"/>
      <c r="G311" s="29"/>
      <c r="H311" s="29"/>
      <c r="I311" s="29"/>
      <c r="J311" s="29"/>
    </row>
    <row r="312" spans="1:10" s="34" customFormat="1">
      <c r="A312" s="29"/>
      <c r="B312" s="29"/>
      <c r="C312" s="29"/>
      <c r="D312" s="29"/>
      <c r="E312" s="29"/>
      <c r="F312" s="29"/>
      <c r="G312" s="29"/>
      <c r="H312" s="29"/>
      <c r="I312" s="29"/>
      <c r="J312" s="29"/>
    </row>
    <row r="313" spans="1:10" s="34" customFormat="1">
      <c r="A313" s="29"/>
      <c r="B313" s="29"/>
      <c r="C313" s="29"/>
      <c r="D313" s="29"/>
      <c r="E313" s="29"/>
      <c r="F313" s="29"/>
      <c r="G313" s="29"/>
      <c r="H313" s="29"/>
      <c r="I313" s="29"/>
      <c r="J313" s="29"/>
    </row>
    <row r="314" spans="1:10" s="34" customFormat="1">
      <c r="A314" s="29"/>
      <c r="B314" s="29"/>
      <c r="C314" s="29"/>
      <c r="D314" s="29"/>
      <c r="E314" s="29"/>
      <c r="F314" s="29"/>
      <c r="G314" s="29"/>
      <c r="H314" s="29"/>
      <c r="I314" s="29"/>
      <c r="J314" s="29"/>
    </row>
    <row r="315" spans="1:10" s="34" customFormat="1">
      <c r="A315" s="29"/>
      <c r="B315" s="29"/>
      <c r="C315" s="29"/>
      <c r="D315" s="29"/>
      <c r="E315" s="29"/>
      <c r="F315" s="29"/>
      <c r="G315" s="29"/>
      <c r="H315" s="29"/>
      <c r="I315" s="29"/>
      <c r="J315" s="29"/>
    </row>
    <row r="316" spans="1:10" s="34" customFormat="1">
      <c r="A316" s="29"/>
      <c r="B316" s="29"/>
      <c r="C316" s="29"/>
      <c r="D316" s="29"/>
      <c r="E316" s="29"/>
      <c r="F316" s="29"/>
      <c r="G316" s="29"/>
      <c r="H316" s="29"/>
      <c r="I316" s="29"/>
      <c r="J316" s="29"/>
    </row>
    <row r="317" spans="1:10" s="34" customFormat="1">
      <c r="A317" s="29"/>
      <c r="B317" s="29"/>
      <c r="C317" s="29"/>
      <c r="D317" s="29"/>
      <c r="E317" s="29"/>
      <c r="F317" s="29"/>
      <c r="G317" s="29"/>
      <c r="H317" s="29"/>
      <c r="I317" s="29"/>
      <c r="J317" s="29"/>
    </row>
    <row r="318" spans="1:10" s="34" customFormat="1">
      <c r="A318" s="29"/>
      <c r="B318" s="29"/>
      <c r="C318" s="29"/>
      <c r="D318" s="29"/>
      <c r="E318" s="29"/>
      <c r="F318" s="29"/>
      <c r="G318" s="29"/>
      <c r="H318" s="29"/>
      <c r="I318" s="29"/>
      <c r="J318" s="29"/>
    </row>
    <row r="319" spans="1:10" s="34" customFormat="1">
      <c r="A319" s="29"/>
      <c r="B319" s="29"/>
      <c r="C319" s="29"/>
      <c r="D319" s="29"/>
      <c r="E319" s="29"/>
      <c r="F319" s="29"/>
      <c r="G319" s="29"/>
      <c r="H319" s="29"/>
      <c r="I319" s="29"/>
      <c r="J319" s="29"/>
    </row>
    <row r="320" spans="1:10" s="34" customFormat="1">
      <c r="A320" s="29"/>
      <c r="B320" s="29"/>
      <c r="C320" s="29"/>
      <c r="D320" s="29"/>
      <c r="E320" s="29"/>
      <c r="F320" s="29"/>
      <c r="G320" s="29"/>
      <c r="H320" s="29"/>
      <c r="I320" s="29"/>
      <c r="J320" s="29"/>
    </row>
    <row r="321" spans="1:10" s="34" customFormat="1">
      <c r="A321" s="29"/>
      <c r="B321" s="29"/>
      <c r="C321" s="29"/>
      <c r="D321" s="29"/>
      <c r="E321" s="29"/>
      <c r="F321" s="29"/>
      <c r="G321" s="29"/>
      <c r="H321" s="29"/>
      <c r="I321" s="29"/>
      <c r="J321" s="29"/>
    </row>
    <row r="322" spans="1:10" s="34" customFormat="1">
      <c r="A322" s="29"/>
      <c r="B322" s="29"/>
      <c r="C322" s="29"/>
      <c r="D322" s="29"/>
      <c r="E322" s="29"/>
      <c r="F322" s="29"/>
      <c r="G322" s="29"/>
      <c r="H322" s="29"/>
      <c r="I322" s="29"/>
      <c r="J322" s="29"/>
    </row>
    <row r="323" spans="1:10" s="34" customFormat="1">
      <c r="A323" s="29"/>
      <c r="B323" s="29"/>
      <c r="C323" s="29"/>
      <c r="D323" s="29"/>
      <c r="E323" s="29"/>
      <c r="F323" s="29"/>
      <c r="G323" s="29"/>
      <c r="H323" s="29"/>
      <c r="I323" s="29"/>
      <c r="J323" s="29"/>
    </row>
    <row r="324" spans="1:10" s="34" customFormat="1">
      <c r="A324" s="29"/>
      <c r="B324" s="29"/>
      <c r="C324" s="29"/>
      <c r="D324" s="29"/>
      <c r="E324" s="29"/>
      <c r="F324" s="29"/>
      <c r="G324" s="29"/>
      <c r="H324" s="29"/>
      <c r="I324" s="29"/>
      <c r="J324" s="29"/>
    </row>
    <row r="325" spans="1:10" s="34" customFormat="1">
      <c r="A325" s="29"/>
      <c r="B325" s="29"/>
      <c r="C325" s="29"/>
      <c r="D325" s="29"/>
      <c r="E325" s="29"/>
      <c r="F325" s="29"/>
      <c r="G325" s="29"/>
      <c r="H325" s="29"/>
      <c r="I325" s="29"/>
      <c r="J325" s="29"/>
    </row>
    <row r="326" spans="1:10" s="34" customFormat="1">
      <c r="A326" s="29"/>
      <c r="B326" s="29"/>
      <c r="C326" s="29"/>
      <c r="D326" s="29"/>
      <c r="E326" s="29"/>
      <c r="F326" s="29"/>
      <c r="G326" s="29"/>
      <c r="H326" s="29"/>
      <c r="I326" s="29"/>
      <c r="J326" s="29"/>
    </row>
    <row r="327" spans="1:10" s="34" customFormat="1">
      <c r="A327" s="29"/>
      <c r="B327" s="29"/>
      <c r="C327" s="29"/>
      <c r="D327" s="29"/>
      <c r="E327" s="29"/>
      <c r="F327" s="29"/>
      <c r="G327" s="29"/>
      <c r="H327" s="29"/>
      <c r="I327" s="29"/>
      <c r="J327" s="29"/>
    </row>
    <row r="328" spans="1:10" s="34" customFormat="1">
      <c r="A328" s="29"/>
      <c r="B328" s="29"/>
      <c r="C328" s="29"/>
      <c r="D328" s="29"/>
      <c r="E328" s="29"/>
      <c r="F328" s="29"/>
      <c r="G328" s="29"/>
      <c r="H328" s="29"/>
      <c r="I328" s="29"/>
      <c r="J328" s="29"/>
    </row>
    <row r="329" spans="1:10" s="34" customFormat="1">
      <c r="A329" s="29"/>
      <c r="B329" s="29"/>
      <c r="C329" s="29"/>
      <c r="D329" s="29"/>
      <c r="E329" s="29"/>
      <c r="F329" s="29"/>
      <c r="G329" s="29"/>
      <c r="H329" s="29"/>
      <c r="I329" s="29"/>
      <c r="J329" s="29"/>
    </row>
    <row r="330" spans="1:10" s="34" customFormat="1">
      <c r="A330" s="29"/>
      <c r="B330" s="29"/>
      <c r="C330" s="29"/>
      <c r="D330" s="29"/>
      <c r="E330" s="29"/>
      <c r="F330" s="29"/>
      <c r="G330" s="29"/>
      <c r="H330" s="29"/>
      <c r="I330" s="29"/>
      <c r="J330" s="29"/>
    </row>
    <row r="331" spans="1:10" s="34" customFormat="1">
      <c r="A331" s="29"/>
      <c r="B331" s="29"/>
      <c r="C331" s="29"/>
      <c r="D331" s="29"/>
      <c r="E331" s="29"/>
      <c r="F331" s="29"/>
      <c r="G331" s="29"/>
      <c r="H331" s="29"/>
      <c r="I331" s="29"/>
      <c r="J331" s="29"/>
    </row>
    <row r="332" spans="1:10" s="34" customFormat="1">
      <c r="A332" s="29"/>
      <c r="B332" s="29"/>
      <c r="C332" s="29"/>
      <c r="D332" s="29"/>
      <c r="E332" s="29"/>
      <c r="F332" s="29"/>
      <c r="G332" s="29"/>
      <c r="H332" s="29"/>
      <c r="I332" s="29"/>
      <c r="J332" s="29"/>
    </row>
    <row r="333" spans="1:10" s="34" customFormat="1">
      <c r="A333" s="29"/>
      <c r="B333" s="29"/>
      <c r="C333" s="29"/>
      <c r="D333" s="29"/>
      <c r="E333" s="29"/>
      <c r="F333" s="29"/>
      <c r="G333" s="29"/>
      <c r="H333" s="29"/>
      <c r="I333" s="29"/>
      <c r="J333" s="29"/>
    </row>
    <row r="334" spans="1:10" s="34" customFormat="1">
      <c r="A334" s="29"/>
      <c r="B334" s="29"/>
      <c r="C334" s="29"/>
      <c r="D334" s="29"/>
      <c r="E334" s="29"/>
      <c r="F334" s="29"/>
      <c r="G334" s="29"/>
      <c r="H334" s="29"/>
      <c r="I334" s="29"/>
      <c r="J334" s="29"/>
    </row>
    <row r="335" spans="1:10" s="34" customFormat="1">
      <c r="A335" s="29"/>
      <c r="B335" s="29"/>
      <c r="C335" s="29"/>
      <c r="D335" s="29"/>
      <c r="E335" s="29"/>
      <c r="F335" s="29"/>
      <c r="G335" s="29"/>
      <c r="H335" s="29"/>
      <c r="I335" s="29"/>
      <c r="J335" s="29"/>
    </row>
    <row r="336" spans="1:10" s="34" customFormat="1">
      <c r="A336" s="29"/>
      <c r="B336" s="29"/>
      <c r="C336" s="29"/>
      <c r="D336" s="29"/>
      <c r="E336" s="29"/>
      <c r="F336" s="29"/>
      <c r="G336" s="29"/>
      <c r="H336" s="29"/>
      <c r="I336" s="29"/>
      <c r="J336" s="29"/>
    </row>
    <row r="337" spans="1:10" s="34" customFormat="1">
      <c r="A337" s="29"/>
      <c r="B337" s="29"/>
      <c r="C337" s="29"/>
      <c r="D337" s="29"/>
      <c r="E337" s="29"/>
      <c r="F337" s="29"/>
      <c r="G337" s="29"/>
      <c r="H337" s="29"/>
      <c r="I337" s="29"/>
      <c r="J337" s="29"/>
    </row>
    <row r="338" spans="1:10" s="34" customFormat="1">
      <c r="A338" s="29"/>
      <c r="B338" s="29"/>
      <c r="C338" s="29"/>
      <c r="D338" s="29"/>
      <c r="E338" s="29"/>
      <c r="F338" s="29"/>
      <c r="G338" s="29"/>
      <c r="H338" s="29"/>
      <c r="I338" s="29"/>
      <c r="J338" s="29"/>
    </row>
    <row r="339" spans="1:10" s="34" customFormat="1">
      <c r="A339" s="29"/>
      <c r="B339" s="29"/>
      <c r="C339" s="29"/>
      <c r="D339" s="29"/>
      <c r="E339" s="29"/>
      <c r="F339" s="29"/>
      <c r="G339" s="29"/>
      <c r="H339" s="29"/>
      <c r="I339" s="29"/>
      <c r="J339" s="29"/>
    </row>
    <row r="340" spans="1:10" s="34" customFormat="1">
      <c r="A340" s="29"/>
      <c r="B340" s="29"/>
      <c r="C340" s="29"/>
      <c r="D340" s="29"/>
      <c r="E340" s="29"/>
      <c r="F340" s="29"/>
      <c r="G340" s="29"/>
      <c r="H340" s="29"/>
      <c r="I340" s="29"/>
      <c r="J340" s="29"/>
    </row>
    <row r="341" spans="1:10" s="34" customFormat="1">
      <c r="A341" s="29"/>
      <c r="B341" s="29"/>
      <c r="C341" s="29"/>
      <c r="D341" s="29"/>
      <c r="E341" s="29"/>
      <c r="F341" s="29"/>
      <c r="G341" s="29"/>
      <c r="H341" s="29"/>
      <c r="I341" s="29"/>
      <c r="J341" s="29"/>
    </row>
    <row r="342" spans="1:10" s="34" customFormat="1">
      <c r="A342" s="29"/>
      <c r="B342" s="29"/>
      <c r="C342" s="29"/>
      <c r="D342" s="29"/>
      <c r="E342" s="29"/>
      <c r="F342" s="29"/>
      <c r="G342" s="29"/>
      <c r="H342" s="29"/>
      <c r="I342" s="29"/>
      <c r="J342" s="29"/>
    </row>
    <row r="343" spans="1:10" s="34" customFormat="1">
      <c r="A343" s="29"/>
      <c r="B343" s="29"/>
      <c r="C343" s="29"/>
      <c r="D343" s="29"/>
      <c r="E343" s="29"/>
      <c r="F343" s="29"/>
      <c r="G343" s="29"/>
      <c r="H343" s="29"/>
      <c r="I343" s="29"/>
      <c r="J343" s="29"/>
    </row>
    <row r="344" spans="1:10" s="34" customFormat="1">
      <c r="A344" s="29"/>
      <c r="B344" s="29"/>
      <c r="C344" s="29"/>
      <c r="D344" s="29"/>
      <c r="E344" s="29"/>
      <c r="F344" s="29"/>
      <c r="G344" s="29"/>
      <c r="H344" s="29"/>
      <c r="I344" s="29"/>
      <c r="J344" s="29"/>
    </row>
    <row r="345" spans="1:10" s="34" customFormat="1">
      <c r="A345" s="29"/>
      <c r="B345" s="29"/>
      <c r="C345" s="29"/>
      <c r="D345" s="29"/>
      <c r="E345" s="29"/>
      <c r="F345" s="29"/>
      <c r="G345" s="29"/>
      <c r="H345" s="29"/>
      <c r="I345" s="29"/>
      <c r="J345" s="29"/>
    </row>
    <row r="346" spans="1:10" s="34" customFormat="1">
      <c r="A346" s="29"/>
      <c r="B346" s="29"/>
      <c r="C346" s="29"/>
      <c r="D346" s="29"/>
      <c r="E346" s="29"/>
      <c r="F346" s="29"/>
      <c r="G346" s="29"/>
      <c r="H346" s="29"/>
      <c r="I346" s="29"/>
      <c r="J346" s="29"/>
    </row>
    <row r="347" spans="1:10" s="34" customFormat="1">
      <c r="A347" s="29"/>
      <c r="B347" s="29"/>
      <c r="C347" s="29"/>
      <c r="D347" s="29"/>
      <c r="E347" s="29"/>
      <c r="F347" s="29"/>
      <c r="G347" s="29"/>
      <c r="H347" s="29"/>
      <c r="I347" s="29"/>
      <c r="J347" s="29"/>
    </row>
    <row r="348" spans="1:10" s="34" customFormat="1">
      <c r="A348" s="29"/>
      <c r="B348" s="29"/>
      <c r="C348" s="29"/>
      <c r="D348" s="29"/>
      <c r="E348" s="29"/>
      <c r="F348" s="29"/>
      <c r="G348" s="29"/>
      <c r="H348" s="29"/>
      <c r="I348" s="29"/>
      <c r="J348" s="29"/>
    </row>
    <row r="349" spans="1:10" s="34" customFormat="1">
      <c r="A349" s="29"/>
      <c r="B349" s="29"/>
      <c r="C349" s="29"/>
      <c r="D349" s="29"/>
      <c r="E349" s="29"/>
      <c r="F349" s="29"/>
      <c r="G349" s="29"/>
      <c r="H349" s="29"/>
      <c r="I349" s="29"/>
      <c r="J349" s="29"/>
    </row>
    <row r="350" spans="1:10" s="34" customFormat="1">
      <c r="A350" s="29"/>
      <c r="B350" s="29"/>
      <c r="C350" s="29"/>
      <c r="D350" s="29"/>
      <c r="E350" s="29"/>
      <c r="F350" s="29"/>
      <c r="G350" s="29"/>
      <c r="H350" s="29"/>
      <c r="I350" s="29"/>
      <c r="J350" s="29"/>
    </row>
    <row r="351" spans="1:10" s="34" customFormat="1">
      <c r="A351" s="29"/>
      <c r="B351" s="29"/>
      <c r="C351" s="29"/>
      <c r="D351" s="29"/>
      <c r="E351" s="29"/>
      <c r="F351" s="29"/>
      <c r="G351" s="29"/>
      <c r="H351" s="29"/>
      <c r="I351" s="29"/>
      <c r="J351" s="29"/>
    </row>
    <row r="352" spans="1:10" s="34" customFormat="1">
      <c r="A352" s="29"/>
      <c r="B352" s="29"/>
      <c r="C352" s="29"/>
      <c r="D352" s="29"/>
      <c r="E352" s="29"/>
      <c r="F352" s="29"/>
      <c r="G352" s="29"/>
      <c r="H352" s="29"/>
      <c r="I352" s="29"/>
      <c r="J352" s="29"/>
    </row>
    <row r="353" spans="1:10" s="34" customFormat="1">
      <c r="A353" s="29"/>
      <c r="B353" s="29"/>
      <c r="C353" s="29"/>
      <c r="D353" s="29"/>
      <c r="E353" s="29"/>
      <c r="F353" s="29"/>
      <c r="G353" s="29"/>
      <c r="H353" s="29"/>
      <c r="I353" s="29"/>
      <c r="J353" s="29"/>
    </row>
    <row r="354" spans="1:10" s="34" customFormat="1">
      <c r="A354" s="29"/>
      <c r="B354" s="29"/>
      <c r="C354" s="29"/>
      <c r="D354" s="29"/>
      <c r="E354" s="29"/>
      <c r="F354" s="29"/>
      <c r="G354" s="29"/>
      <c r="H354" s="29"/>
      <c r="I354" s="29"/>
      <c r="J354" s="29"/>
    </row>
    <row r="355" spans="1:10" s="34" customFormat="1">
      <c r="A355" s="29"/>
      <c r="B355" s="29"/>
      <c r="C355" s="29"/>
      <c r="D355" s="29"/>
      <c r="E355" s="29"/>
      <c r="F355" s="29"/>
      <c r="G355" s="29"/>
      <c r="H355" s="29"/>
      <c r="I355" s="29"/>
      <c r="J355" s="29"/>
    </row>
    <row r="356" spans="1:10" s="34" customFormat="1">
      <c r="A356" s="29"/>
      <c r="B356" s="29"/>
      <c r="C356" s="29"/>
      <c r="D356" s="29"/>
      <c r="E356" s="29"/>
      <c r="F356" s="29"/>
      <c r="G356" s="29"/>
      <c r="H356" s="29"/>
      <c r="I356" s="29"/>
      <c r="J356" s="29"/>
    </row>
    <row r="357" spans="1:10" s="34" customFormat="1">
      <c r="A357" s="29"/>
      <c r="B357" s="29"/>
      <c r="C357" s="29"/>
      <c r="D357" s="29"/>
      <c r="E357" s="29"/>
      <c r="F357" s="29"/>
      <c r="G357" s="29"/>
      <c r="H357" s="29"/>
      <c r="I357" s="29"/>
      <c r="J357" s="29"/>
    </row>
    <row r="358" spans="1:10" s="34" customFormat="1">
      <c r="A358" s="29"/>
      <c r="B358" s="29"/>
      <c r="C358" s="29"/>
      <c r="D358" s="29"/>
      <c r="E358" s="29"/>
      <c r="F358" s="29"/>
      <c r="G358" s="29"/>
      <c r="H358" s="29"/>
      <c r="I358" s="29"/>
      <c r="J358" s="29"/>
    </row>
    <row r="359" spans="1:10" s="34" customFormat="1">
      <c r="A359" s="29"/>
      <c r="B359" s="29"/>
      <c r="C359" s="29"/>
      <c r="D359" s="29"/>
      <c r="E359" s="29"/>
      <c r="F359" s="29"/>
      <c r="G359" s="29"/>
      <c r="H359" s="29"/>
      <c r="I359" s="29"/>
      <c r="J359" s="29"/>
    </row>
    <row r="360" spans="1:10" s="34" customFormat="1">
      <c r="A360" s="29"/>
      <c r="B360" s="29"/>
      <c r="C360" s="29"/>
      <c r="D360" s="29"/>
      <c r="E360" s="29"/>
      <c r="F360" s="29"/>
      <c r="G360" s="29"/>
      <c r="H360" s="29"/>
      <c r="I360" s="29"/>
      <c r="J360" s="29"/>
    </row>
    <row r="361" spans="1:10" s="34" customFormat="1">
      <c r="A361" s="29"/>
      <c r="B361" s="29"/>
      <c r="C361" s="29"/>
      <c r="D361" s="29"/>
      <c r="E361" s="29"/>
      <c r="F361" s="29"/>
      <c r="G361" s="29"/>
      <c r="H361" s="29"/>
      <c r="I361" s="29"/>
      <c r="J361" s="29"/>
    </row>
    <row r="362" spans="1:10" s="34" customFormat="1">
      <c r="A362" s="29"/>
      <c r="B362" s="29"/>
      <c r="C362" s="29"/>
      <c r="D362" s="29"/>
      <c r="E362" s="29"/>
      <c r="F362" s="29"/>
      <c r="G362" s="29"/>
      <c r="H362" s="29"/>
      <c r="I362" s="29"/>
      <c r="J362" s="29"/>
    </row>
    <row r="363" spans="1:10" s="34" customFormat="1">
      <c r="A363" s="29"/>
      <c r="B363" s="29"/>
      <c r="C363" s="29"/>
      <c r="D363" s="29"/>
      <c r="E363" s="29"/>
      <c r="F363" s="29"/>
      <c r="G363" s="29"/>
      <c r="H363" s="29"/>
      <c r="I363" s="29"/>
      <c r="J363" s="29"/>
    </row>
    <row r="364" spans="1:10" s="34" customFormat="1">
      <c r="A364" s="29"/>
      <c r="B364" s="29"/>
      <c r="C364" s="29"/>
      <c r="D364" s="29"/>
      <c r="E364" s="29"/>
      <c r="F364" s="29"/>
      <c r="G364" s="29"/>
      <c r="H364" s="29"/>
      <c r="I364" s="29"/>
      <c r="J364" s="29"/>
    </row>
    <row r="365" spans="1:10" s="34" customFormat="1">
      <c r="A365" s="29"/>
      <c r="B365" s="29"/>
      <c r="C365" s="29"/>
      <c r="D365" s="29"/>
      <c r="E365" s="29"/>
      <c r="F365" s="29"/>
      <c r="G365" s="29"/>
      <c r="H365" s="29"/>
      <c r="I365" s="29"/>
      <c r="J365" s="29"/>
    </row>
    <row r="366" spans="1:10" s="34" customFormat="1">
      <c r="A366" s="29"/>
      <c r="B366" s="29"/>
      <c r="C366" s="29"/>
      <c r="D366" s="29"/>
      <c r="E366" s="29"/>
      <c r="F366" s="29"/>
      <c r="G366" s="29"/>
      <c r="H366" s="29"/>
      <c r="I366" s="29"/>
      <c r="J366" s="29"/>
    </row>
    <row r="367" spans="1:10" s="34" customFormat="1">
      <c r="A367" s="29"/>
      <c r="B367" s="29"/>
      <c r="C367" s="29"/>
      <c r="D367" s="29"/>
      <c r="E367" s="29"/>
      <c r="F367" s="29"/>
      <c r="G367" s="29"/>
      <c r="H367" s="29"/>
      <c r="I367" s="29"/>
      <c r="J367" s="29"/>
    </row>
    <row r="368" spans="1:10" s="34" customFormat="1">
      <c r="A368" s="29"/>
      <c r="B368" s="29"/>
      <c r="C368" s="29"/>
      <c r="D368" s="29"/>
      <c r="E368" s="29"/>
      <c r="F368" s="29"/>
      <c r="G368" s="29"/>
      <c r="H368" s="29"/>
      <c r="I368" s="29"/>
      <c r="J368" s="29"/>
    </row>
    <row r="369" spans="1:10" s="34" customFormat="1">
      <c r="A369" s="29"/>
      <c r="B369" s="29"/>
      <c r="C369" s="29"/>
      <c r="D369" s="29"/>
      <c r="E369" s="29"/>
      <c r="F369" s="29"/>
      <c r="G369" s="29"/>
      <c r="H369" s="29"/>
      <c r="I369" s="29"/>
      <c r="J369" s="29"/>
    </row>
    <row r="370" spans="1:10" s="34" customFormat="1">
      <c r="A370" s="29"/>
      <c r="B370" s="29"/>
      <c r="C370" s="29"/>
      <c r="D370" s="29"/>
      <c r="E370" s="29"/>
      <c r="F370" s="29"/>
      <c r="G370" s="29"/>
      <c r="H370" s="29"/>
      <c r="I370" s="29"/>
      <c r="J370" s="29"/>
    </row>
    <row r="371" spans="1:10" s="34" customFormat="1">
      <c r="A371" s="29"/>
      <c r="B371" s="29"/>
      <c r="C371" s="29"/>
      <c r="D371" s="29"/>
      <c r="E371" s="29"/>
      <c r="F371" s="29"/>
      <c r="G371" s="29"/>
      <c r="H371" s="29"/>
      <c r="I371" s="29"/>
      <c r="J371" s="29"/>
    </row>
    <row r="372" spans="1:10" s="34" customFormat="1">
      <c r="A372" s="29"/>
      <c r="B372" s="29"/>
      <c r="C372" s="29"/>
      <c r="D372" s="29"/>
      <c r="E372" s="29"/>
      <c r="F372" s="29"/>
      <c r="G372" s="29"/>
      <c r="H372" s="29"/>
      <c r="I372" s="29"/>
      <c r="J372" s="29"/>
    </row>
    <row r="373" spans="1:10" s="34" customFormat="1">
      <c r="A373" s="29"/>
      <c r="B373" s="29"/>
      <c r="C373" s="29"/>
      <c r="D373" s="29"/>
      <c r="E373" s="29"/>
      <c r="F373" s="29"/>
      <c r="G373" s="29"/>
      <c r="H373" s="29"/>
      <c r="I373" s="29"/>
      <c r="J373" s="29"/>
    </row>
    <row r="374" spans="1:10" s="34" customFormat="1">
      <c r="A374" s="29"/>
      <c r="B374" s="29"/>
      <c r="C374" s="29"/>
      <c r="D374" s="29"/>
      <c r="E374" s="29"/>
      <c r="F374" s="29"/>
      <c r="G374" s="29"/>
      <c r="H374" s="29"/>
      <c r="I374" s="29"/>
      <c r="J374" s="29"/>
    </row>
    <row r="375" spans="1:10" s="34" customFormat="1">
      <c r="A375" s="29"/>
      <c r="B375" s="29"/>
      <c r="C375" s="29"/>
      <c r="D375" s="29"/>
      <c r="E375" s="29"/>
      <c r="F375" s="29"/>
      <c r="G375" s="29"/>
      <c r="H375" s="29"/>
      <c r="I375" s="29"/>
      <c r="J375" s="29"/>
    </row>
    <row r="376" spans="1:10" s="34" customFormat="1">
      <c r="A376" s="29"/>
      <c r="B376" s="29"/>
      <c r="C376" s="29"/>
      <c r="D376" s="29"/>
      <c r="E376" s="29"/>
      <c r="F376" s="29"/>
      <c r="G376" s="29"/>
      <c r="H376" s="29"/>
      <c r="I376" s="29"/>
      <c r="J376" s="29"/>
    </row>
    <row r="377" spans="1:10" s="34" customFormat="1">
      <c r="A377" s="29"/>
      <c r="B377" s="29"/>
      <c r="C377" s="29"/>
      <c r="D377" s="29"/>
      <c r="E377" s="29"/>
      <c r="F377" s="29"/>
      <c r="G377" s="29"/>
      <c r="H377" s="29"/>
      <c r="I377" s="29"/>
      <c r="J377" s="29"/>
    </row>
    <row r="378" spans="1:10" s="34" customFormat="1">
      <c r="A378" s="29"/>
      <c r="B378" s="29"/>
      <c r="C378" s="29"/>
      <c r="D378" s="29"/>
      <c r="E378" s="29"/>
      <c r="F378" s="29"/>
      <c r="G378" s="29"/>
      <c r="H378" s="29"/>
      <c r="I378" s="29"/>
      <c r="J378" s="29"/>
    </row>
    <row r="379" spans="1:10" s="34" customFormat="1">
      <c r="A379" s="29"/>
      <c r="B379" s="29"/>
      <c r="C379" s="29"/>
      <c r="D379" s="29"/>
      <c r="E379" s="29"/>
      <c r="F379" s="29"/>
      <c r="G379" s="29"/>
      <c r="H379" s="29"/>
      <c r="I379" s="29"/>
      <c r="J379" s="29"/>
    </row>
    <row r="380" spans="1:10" s="34" customFormat="1">
      <c r="A380" s="29"/>
      <c r="B380" s="29"/>
      <c r="C380" s="29"/>
      <c r="D380" s="29"/>
      <c r="E380" s="29"/>
      <c r="F380" s="29"/>
      <c r="G380" s="29"/>
      <c r="H380" s="29"/>
      <c r="I380" s="29"/>
      <c r="J380" s="29"/>
    </row>
    <row r="381" spans="1:10" s="34" customFormat="1">
      <c r="A381" s="29"/>
      <c r="B381" s="29"/>
      <c r="C381" s="29"/>
      <c r="D381" s="29"/>
      <c r="E381" s="29"/>
      <c r="F381" s="29"/>
      <c r="G381" s="29"/>
      <c r="H381" s="29"/>
      <c r="I381" s="29"/>
      <c r="J381" s="29"/>
    </row>
    <row r="382" spans="1:10" s="34" customFormat="1">
      <c r="A382" s="29"/>
      <c r="B382" s="29"/>
      <c r="C382" s="29"/>
      <c r="D382" s="29"/>
      <c r="E382" s="29"/>
      <c r="F382" s="29"/>
      <c r="G382" s="29"/>
      <c r="H382" s="29"/>
      <c r="I382" s="29"/>
      <c r="J382" s="29"/>
    </row>
    <row r="383" spans="1:10" s="34" customFormat="1">
      <c r="A383" s="29"/>
      <c r="B383" s="29"/>
      <c r="C383" s="29"/>
      <c r="D383" s="29"/>
      <c r="E383" s="29"/>
      <c r="F383" s="29"/>
      <c r="G383" s="29"/>
      <c r="H383" s="29"/>
      <c r="I383" s="29"/>
      <c r="J383" s="29"/>
    </row>
    <row r="384" spans="1:10" s="34" customFormat="1">
      <c r="A384" s="29"/>
      <c r="B384" s="29"/>
      <c r="C384" s="29"/>
      <c r="D384" s="29"/>
      <c r="E384" s="29"/>
      <c r="F384" s="29"/>
      <c r="G384" s="29"/>
      <c r="H384" s="29"/>
      <c r="I384" s="29"/>
      <c r="J384" s="29"/>
    </row>
    <row r="385" spans="1:10" s="34" customFormat="1">
      <c r="A385" s="29"/>
      <c r="B385" s="29"/>
      <c r="C385" s="29"/>
      <c r="D385" s="29"/>
      <c r="E385" s="29"/>
      <c r="F385" s="29"/>
      <c r="G385" s="29"/>
      <c r="H385" s="29"/>
      <c r="I385" s="29"/>
      <c r="J385" s="29"/>
    </row>
    <row r="386" spans="1:10" s="34" customFormat="1">
      <c r="A386" s="29"/>
      <c r="B386" s="29"/>
      <c r="C386" s="29"/>
      <c r="D386" s="29"/>
      <c r="E386" s="29"/>
      <c r="F386" s="29"/>
      <c r="G386" s="29"/>
      <c r="H386" s="29"/>
      <c r="I386" s="29"/>
      <c r="J386" s="29"/>
    </row>
    <row r="387" spans="1:10" s="34" customFormat="1">
      <c r="A387" s="29"/>
      <c r="B387" s="29"/>
      <c r="C387" s="29"/>
      <c r="D387" s="29"/>
      <c r="E387" s="29"/>
      <c r="F387" s="29"/>
      <c r="G387" s="29"/>
      <c r="H387" s="29"/>
      <c r="I387" s="29"/>
      <c r="J387" s="29"/>
    </row>
    <row r="388" spans="1:10" s="34" customFormat="1">
      <c r="A388" s="29"/>
      <c r="B388" s="29"/>
      <c r="C388" s="29"/>
      <c r="D388" s="29"/>
      <c r="E388" s="29"/>
      <c r="F388" s="29"/>
      <c r="G388" s="29"/>
      <c r="H388" s="29"/>
      <c r="I388" s="29"/>
      <c r="J388" s="29"/>
    </row>
    <row r="389" spans="1:10" s="34" customFormat="1">
      <c r="A389" s="29"/>
      <c r="B389" s="29"/>
      <c r="C389" s="29"/>
      <c r="D389" s="29"/>
      <c r="E389" s="29"/>
      <c r="F389" s="29"/>
      <c r="G389" s="29"/>
      <c r="H389" s="29"/>
      <c r="I389" s="29"/>
      <c r="J389" s="29"/>
    </row>
    <row r="390" spans="1:10" s="34" customFormat="1">
      <c r="A390" s="29"/>
      <c r="B390" s="29"/>
      <c r="C390" s="29"/>
      <c r="D390" s="29"/>
      <c r="E390" s="29"/>
      <c r="F390" s="29"/>
      <c r="G390" s="29"/>
      <c r="H390" s="29"/>
      <c r="I390" s="29"/>
      <c r="J390" s="29"/>
    </row>
    <row r="391" spans="1:10" s="34" customFormat="1">
      <c r="A391" s="29"/>
      <c r="B391" s="29"/>
      <c r="C391" s="29"/>
      <c r="D391" s="29"/>
      <c r="E391" s="29"/>
      <c r="F391" s="29"/>
      <c r="G391" s="29"/>
      <c r="H391" s="29"/>
      <c r="I391" s="29"/>
      <c r="J391" s="29"/>
    </row>
    <row r="392" spans="1:10" s="34" customFormat="1">
      <c r="A392" s="29"/>
      <c r="B392" s="29"/>
      <c r="C392" s="29"/>
      <c r="D392" s="29"/>
      <c r="E392" s="29"/>
      <c r="F392" s="29"/>
      <c r="G392" s="29"/>
      <c r="H392" s="29"/>
      <c r="I392" s="29"/>
      <c r="J392" s="29"/>
    </row>
    <row r="393" spans="1:10" s="34" customFormat="1">
      <c r="A393" s="29"/>
      <c r="B393" s="29"/>
      <c r="C393" s="29"/>
      <c r="D393" s="29"/>
      <c r="E393" s="29"/>
      <c r="F393" s="29"/>
      <c r="G393" s="29"/>
      <c r="H393" s="29"/>
      <c r="I393" s="29"/>
      <c r="J393" s="29"/>
    </row>
    <row r="394" spans="1:10" s="34" customFormat="1">
      <c r="A394" s="29"/>
      <c r="B394" s="29"/>
      <c r="C394" s="29"/>
      <c r="D394" s="29"/>
      <c r="E394" s="29"/>
      <c r="F394" s="29"/>
      <c r="G394" s="29"/>
      <c r="H394" s="29"/>
      <c r="I394" s="29"/>
      <c r="J394" s="29"/>
    </row>
    <row r="395" spans="1:10" s="34" customFormat="1">
      <c r="A395" s="29"/>
      <c r="B395" s="29"/>
      <c r="C395" s="29"/>
      <c r="D395" s="29"/>
      <c r="E395" s="29"/>
      <c r="F395" s="29"/>
      <c r="G395" s="29"/>
      <c r="H395" s="29"/>
      <c r="I395" s="29"/>
      <c r="J395" s="29"/>
    </row>
    <row r="396" spans="1:10" s="34" customFormat="1">
      <c r="A396" s="29"/>
      <c r="B396" s="29"/>
      <c r="C396" s="29"/>
      <c r="D396" s="29"/>
      <c r="E396" s="29"/>
      <c r="F396" s="29"/>
      <c r="G396" s="29"/>
      <c r="H396" s="29"/>
      <c r="I396" s="29"/>
      <c r="J396" s="29"/>
    </row>
    <row r="397" spans="1:10" s="34" customFormat="1">
      <c r="A397" s="29"/>
      <c r="B397" s="29"/>
      <c r="C397" s="29"/>
      <c r="D397" s="29"/>
      <c r="E397" s="29"/>
      <c r="F397" s="29"/>
      <c r="G397" s="29"/>
      <c r="H397" s="29"/>
      <c r="I397" s="29"/>
      <c r="J397" s="29"/>
    </row>
    <row r="398" spans="1:10" s="34" customFormat="1">
      <c r="A398" s="29"/>
      <c r="B398" s="29"/>
      <c r="C398" s="29"/>
      <c r="D398" s="29"/>
      <c r="E398" s="29"/>
      <c r="F398" s="29"/>
      <c r="G398" s="29"/>
      <c r="H398" s="29"/>
      <c r="I398" s="29"/>
      <c r="J398" s="29"/>
    </row>
    <row r="399" spans="1:10" s="34" customFormat="1">
      <c r="A399" s="29"/>
      <c r="B399" s="29"/>
      <c r="C399" s="29"/>
      <c r="D399" s="29"/>
      <c r="E399" s="29"/>
      <c r="F399" s="29"/>
      <c r="G399" s="29"/>
      <c r="H399" s="29"/>
      <c r="I399" s="29"/>
      <c r="J399" s="29"/>
    </row>
    <row r="400" spans="1:10" s="34" customFormat="1">
      <c r="A400" s="29"/>
      <c r="B400" s="29"/>
      <c r="C400" s="29"/>
      <c r="D400" s="29"/>
      <c r="E400" s="29"/>
      <c r="F400" s="29"/>
      <c r="G400" s="29"/>
      <c r="H400" s="29"/>
      <c r="I400" s="29"/>
      <c r="J400" s="29"/>
    </row>
    <row r="401" spans="1:10" s="34" customFormat="1">
      <c r="A401" s="29"/>
      <c r="B401" s="29"/>
      <c r="C401" s="29"/>
      <c r="D401" s="29"/>
      <c r="E401" s="29"/>
      <c r="F401" s="29"/>
      <c r="G401" s="29"/>
      <c r="H401" s="29"/>
      <c r="I401" s="29"/>
      <c r="J401" s="29"/>
    </row>
    <row r="402" spans="1:10" s="34" customFormat="1">
      <c r="A402" s="29"/>
      <c r="B402" s="29"/>
      <c r="C402" s="29"/>
      <c r="D402" s="29"/>
      <c r="E402" s="29"/>
      <c r="F402" s="29"/>
      <c r="G402" s="29"/>
      <c r="H402" s="29"/>
      <c r="I402" s="29"/>
      <c r="J402" s="29"/>
    </row>
    <row r="403" spans="1:10" s="34" customFormat="1">
      <c r="A403" s="29"/>
      <c r="B403" s="29"/>
      <c r="C403" s="29"/>
      <c r="D403" s="29"/>
      <c r="E403" s="29"/>
      <c r="F403" s="29"/>
      <c r="G403" s="29"/>
      <c r="H403" s="29"/>
      <c r="I403" s="29"/>
      <c r="J403" s="29"/>
    </row>
    <row r="404" spans="1:10" s="34" customFormat="1">
      <c r="A404" s="29"/>
      <c r="B404" s="29"/>
      <c r="C404" s="29"/>
      <c r="D404" s="29"/>
      <c r="E404" s="29"/>
      <c r="F404" s="29"/>
      <c r="G404" s="29"/>
      <c r="H404" s="29"/>
      <c r="I404" s="29"/>
      <c r="J404" s="29"/>
    </row>
    <row r="405" spans="1:10" s="34" customFormat="1">
      <c r="A405" s="29"/>
      <c r="B405" s="29"/>
      <c r="C405" s="29"/>
      <c r="D405" s="29"/>
      <c r="E405" s="29"/>
      <c r="F405" s="29"/>
      <c r="G405" s="29"/>
      <c r="H405" s="29"/>
      <c r="I405" s="29"/>
      <c r="J405" s="29"/>
    </row>
    <row r="406" spans="1:10" s="34" customFormat="1">
      <c r="A406" s="29"/>
      <c r="B406" s="29"/>
      <c r="C406" s="29"/>
      <c r="D406" s="29"/>
      <c r="E406" s="29"/>
      <c r="F406" s="29"/>
      <c r="G406" s="29"/>
      <c r="H406" s="29"/>
      <c r="I406" s="29"/>
      <c r="J406" s="29"/>
    </row>
    <row r="407" spans="1:10" s="34" customFormat="1">
      <c r="A407" s="29"/>
      <c r="B407" s="29"/>
      <c r="C407" s="29"/>
      <c r="D407" s="29"/>
      <c r="E407" s="29"/>
      <c r="F407" s="29"/>
      <c r="G407" s="29"/>
      <c r="H407" s="29"/>
      <c r="I407" s="29"/>
      <c r="J407" s="29"/>
    </row>
    <row r="408" spans="1:10" s="34" customFormat="1">
      <c r="A408" s="29"/>
      <c r="B408" s="29"/>
      <c r="C408" s="29"/>
      <c r="D408" s="29"/>
      <c r="E408" s="29"/>
      <c r="F408" s="29"/>
      <c r="G408" s="29"/>
      <c r="H408" s="29"/>
      <c r="I408" s="29"/>
      <c r="J408" s="29"/>
    </row>
    <row r="409" spans="1:10" s="34" customFormat="1">
      <c r="A409" s="29"/>
      <c r="B409" s="29"/>
      <c r="C409" s="29"/>
      <c r="D409" s="29"/>
      <c r="E409" s="29"/>
      <c r="F409" s="29"/>
      <c r="G409" s="29"/>
      <c r="H409" s="29"/>
      <c r="I409" s="29"/>
      <c r="J409" s="29"/>
    </row>
    <row r="410" spans="1:10" s="34" customFormat="1">
      <c r="A410" s="29"/>
      <c r="B410" s="29"/>
      <c r="C410" s="29"/>
      <c r="D410" s="29"/>
      <c r="E410" s="29"/>
      <c r="F410" s="29"/>
      <c r="G410" s="29"/>
      <c r="H410" s="29"/>
      <c r="I410" s="29"/>
      <c r="J410" s="29"/>
    </row>
    <row r="411" spans="1:10" s="34" customFormat="1">
      <c r="A411" s="29"/>
      <c r="B411" s="29"/>
      <c r="C411" s="29"/>
      <c r="D411" s="29"/>
      <c r="E411" s="29"/>
      <c r="F411" s="29"/>
      <c r="G411" s="29"/>
      <c r="H411" s="29"/>
      <c r="I411" s="29"/>
      <c r="J411" s="29"/>
    </row>
    <row r="412" spans="1:10" s="34" customFormat="1">
      <c r="A412" s="29"/>
      <c r="B412" s="29"/>
      <c r="C412" s="29"/>
      <c r="D412" s="29"/>
      <c r="E412" s="29"/>
      <c r="F412" s="29"/>
      <c r="G412" s="29"/>
      <c r="H412" s="29"/>
      <c r="I412" s="29"/>
      <c r="J412" s="29"/>
    </row>
    <row r="413" spans="1:10" s="34" customFormat="1">
      <c r="A413" s="29"/>
      <c r="B413" s="29"/>
      <c r="C413" s="29"/>
      <c r="D413" s="29"/>
      <c r="E413" s="29"/>
      <c r="F413" s="29"/>
      <c r="G413" s="29"/>
      <c r="H413" s="29"/>
      <c r="I413" s="29"/>
      <c r="J413" s="29"/>
    </row>
    <row r="414" spans="1:10" s="34" customFormat="1">
      <c r="A414" s="29"/>
      <c r="B414" s="29"/>
      <c r="C414" s="29"/>
      <c r="D414" s="29"/>
      <c r="E414" s="29"/>
      <c r="F414" s="29"/>
      <c r="G414" s="29"/>
      <c r="H414" s="29"/>
      <c r="I414" s="29"/>
      <c r="J414" s="29"/>
    </row>
    <row r="415" spans="1:10" s="34" customFormat="1">
      <c r="A415" s="29"/>
      <c r="B415" s="29"/>
      <c r="C415" s="29"/>
      <c r="D415" s="29"/>
      <c r="E415" s="29"/>
      <c r="F415" s="29"/>
      <c r="G415" s="29"/>
      <c r="H415" s="29"/>
      <c r="I415" s="29"/>
      <c r="J415" s="29"/>
    </row>
    <row r="416" spans="1:10" s="34" customFormat="1">
      <c r="A416" s="29"/>
      <c r="B416" s="29"/>
      <c r="C416" s="29"/>
      <c r="D416" s="29"/>
      <c r="E416" s="29"/>
      <c r="F416" s="29"/>
      <c r="G416" s="29"/>
      <c r="H416" s="29"/>
      <c r="I416" s="29"/>
      <c r="J416" s="29"/>
    </row>
    <row r="417" spans="1:10" s="34" customFormat="1">
      <c r="A417" s="29"/>
      <c r="B417" s="29"/>
      <c r="C417" s="29"/>
      <c r="D417" s="29"/>
      <c r="E417" s="29"/>
      <c r="F417" s="29"/>
      <c r="G417" s="29"/>
      <c r="H417" s="29"/>
      <c r="I417" s="29"/>
      <c r="J417" s="29"/>
    </row>
    <row r="418" spans="1:10" s="34" customFormat="1">
      <c r="A418" s="29"/>
      <c r="B418" s="29"/>
      <c r="C418" s="29"/>
      <c r="D418" s="29"/>
      <c r="E418" s="29"/>
      <c r="F418" s="29"/>
      <c r="G418" s="29"/>
      <c r="H418" s="29"/>
      <c r="I418" s="29"/>
      <c r="J418" s="29"/>
    </row>
    <row r="419" spans="1:10" s="34" customFormat="1">
      <c r="A419" s="29"/>
      <c r="B419" s="29"/>
      <c r="C419" s="29"/>
      <c r="D419" s="29"/>
      <c r="E419" s="29"/>
      <c r="F419" s="29"/>
      <c r="G419" s="29"/>
      <c r="H419" s="29"/>
      <c r="I419" s="29"/>
      <c r="J419" s="29"/>
    </row>
    <row r="420" spans="1:10" s="34" customFormat="1">
      <c r="A420" s="29"/>
      <c r="B420" s="29"/>
      <c r="C420" s="29"/>
      <c r="D420" s="29"/>
      <c r="E420" s="29"/>
      <c r="F420" s="29"/>
      <c r="G420" s="29"/>
      <c r="H420" s="29"/>
      <c r="I420" s="29"/>
      <c r="J420" s="29"/>
    </row>
    <row r="421" spans="1:10" s="34" customFormat="1">
      <c r="A421" s="29"/>
      <c r="B421" s="29"/>
      <c r="C421" s="29"/>
      <c r="D421" s="29"/>
      <c r="E421" s="29"/>
      <c r="F421" s="29"/>
      <c r="G421" s="29"/>
      <c r="H421" s="29"/>
      <c r="I421" s="29"/>
      <c r="J421" s="29"/>
    </row>
    <row r="422" spans="1:10" s="34" customFormat="1">
      <c r="A422" s="29"/>
      <c r="B422" s="29"/>
      <c r="C422" s="29"/>
      <c r="D422" s="29"/>
      <c r="E422" s="29"/>
      <c r="F422" s="29"/>
      <c r="G422" s="29"/>
      <c r="H422" s="29"/>
      <c r="I422" s="29"/>
      <c r="J422" s="29"/>
    </row>
    <row r="423" spans="1:10" s="34" customFormat="1">
      <c r="A423" s="29"/>
      <c r="B423" s="29"/>
      <c r="C423" s="29"/>
      <c r="D423" s="29"/>
      <c r="E423" s="29"/>
      <c r="F423" s="29"/>
      <c r="G423" s="29"/>
      <c r="H423" s="29"/>
      <c r="I423" s="29"/>
      <c r="J423" s="29"/>
    </row>
    <row r="424" spans="1:10" s="34" customFormat="1">
      <c r="A424" s="29"/>
      <c r="B424" s="29"/>
      <c r="C424" s="29"/>
      <c r="D424" s="29"/>
      <c r="E424" s="29"/>
      <c r="F424" s="29"/>
      <c r="G424" s="29"/>
      <c r="H424" s="29"/>
      <c r="I424" s="29"/>
      <c r="J424" s="29"/>
    </row>
    <row r="425" spans="1:10" s="34" customFormat="1">
      <c r="A425" s="29"/>
      <c r="B425" s="29"/>
      <c r="C425" s="29"/>
      <c r="D425" s="29"/>
      <c r="E425" s="29"/>
      <c r="F425" s="29"/>
      <c r="G425" s="29"/>
      <c r="H425" s="29"/>
      <c r="I425" s="29"/>
      <c r="J425" s="29"/>
    </row>
    <row r="426" spans="1:10" s="34" customFormat="1">
      <c r="A426" s="29"/>
      <c r="B426" s="29"/>
      <c r="C426" s="29"/>
      <c r="D426" s="29"/>
      <c r="E426" s="29"/>
      <c r="F426" s="29"/>
      <c r="G426" s="29"/>
      <c r="H426" s="29"/>
      <c r="I426" s="29"/>
      <c r="J426" s="29"/>
    </row>
    <row r="427" spans="1:10" s="34" customFormat="1">
      <c r="A427" s="29"/>
      <c r="B427" s="29"/>
      <c r="C427" s="29"/>
      <c r="D427" s="29"/>
      <c r="E427" s="29"/>
      <c r="F427" s="29"/>
      <c r="G427" s="29"/>
      <c r="H427" s="29"/>
      <c r="I427" s="29"/>
      <c r="J427" s="29"/>
    </row>
    <row r="428" spans="1:10" s="34" customFormat="1">
      <c r="A428" s="29"/>
      <c r="B428" s="29"/>
      <c r="C428" s="29"/>
      <c r="D428" s="29"/>
      <c r="E428" s="29"/>
      <c r="F428" s="29"/>
      <c r="G428" s="29"/>
      <c r="H428" s="29"/>
      <c r="I428" s="29"/>
      <c r="J428" s="29"/>
    </row>
    <row r="429" spans="1:10" s="34" customFormat="1">
      <c r="A429" s="29"/>
      <c r="B429" s="29"/>
      <c r="C429" s="29"/>
      <c r="D429" s="29"/>
      <c r="E429" s="29"/>
      <c r="F429" s="29"/>
      <c r="G429" s="29"/>
      <c r="H429" s="29"/>
      <c r="I429" s="29"/>
      <c r="J429" s="29"/>
    </row>
    <row r="430" spans="1:10" s="34" customFormat="1">
      <c r="A430" s="29"/>
      <c r="B430" s="29"/>
      <c r="C430" s="29"/>
      <c r="D430" s="29"/>
      <c r="E430" s="29"/>
      <c r="F430" s="29"/>
      <c r="G430" s="29"/>
      <c r="H430" s="29"/>
      <c r="I430" s="29"/>
      <c r="J430" s="29"/>
    </row>
    <row r="431" spans="1:10" s="34" customFormat="1">
      <c r="A431" s="29"/>
      <c r="B431" s="29"/>
      <c r="C431" s="29"/>
      <c r="D431" s="29"/>
      <c r="E431" s="29"/>
      <c r="F431" s="29"/>
      <c r="G431" s="29"/>
      <c r="H431" s="29"/>
      <c r="I431" s="29"/>
      <c r="J431" s="29"/>
    </row>
    <row r="432" spans="1:10" s="34" customFormat="1">
      <c r="A432" s="29"/>
      <c r="B432" s="29"/>
      <c r="C432" s="29"/>
      <c r="D432" s="29"/>
      <c r="E432" s="29"/>
      <c r="F432" s="29"/>
      <c r="G432" s="29"/>
      <c r="H432" s="29"/>
      <c r="I432" s="29"/>
      <c r="J432" s="29"/>
    </row>
    <row r="433" spans="1:10" s="34" customFormat="1">
      <c r="A433" s="29"/>
      <c r="B433" s="29"/>
      <c r="C433" s="29"/>
      <c r="D433" s="29"/>
      <c r="E433" s="29"/>
      <c r="F433" s="29"/>
      <c r="G433" s="29"/>
      <c r="H433" s="29"/>
      <c r="I433" s="29"/>
      <c r="J433" s="29"/>
    </row>
    <row r="434" spans="1:10" s="34" customFormat="1">
      <c r="A434" s="29"/>
      <c r="B434" s="29"/>
      <c r="C434" s="29"/>
      <c r="D434" s="29"/>
      <c r="E434" s="29"/>
      <c r="F434" s="29"/>
      <c r="G434" s="29"/>
      <c r="H434" s="29"/>
      <c r="I434" s="29"/>
      <c r="J434" s="29"/>
    </row>
    <row r="435" spans="1:10" s="34" customFormat="1">
      <c r="A435" s="29"/>
      <c r="B435" s="29"/>
      <c r="C435" s="29"/>
      <c r="D435" s="29"/>
      <c r="E435" s="29"/>
      <c r="F435" s="29"/>
      <c r="G435" s="29"/>
      <c r="H435" s="29"/>
      <c r="I435" s="29"/>
      <c r="J435" s="29"/>
    </row>
    <row r="436" spans="1:10" s="34" customFormat="1">
      <c r="A436" s="29"/>
      <c r="B436" s="29"/>
      <c r="C436" s="29"/>
      <c r="D436" s="29"/>
      <c r="E436" s="29"/>
      <c r="F436" s="29"/>
      <c r="G436" s="29"/>
      <c r="H436" s="29"/>
      <c r="I436" s="29"/>
      <c r="J436" s="29"/>
    </row>
    <row r="437" spans="1:10" s="34" customFormat="1">
      <c r="A437" s="29"/>
      <c r="B437" s="29"/>
      <c r="C437" s="29"/>
      <c r="D437" s="29"/>
      <c r="E437" s="29"/>
      <c r="F437" s="29"/>
      <c r="G437" s="29"/>
      <c r="H437" s="29"/>
      <c r="I437" s="29"/>
      <c r="J437" s="29"/>
    </row>
    <row r="438" spans="1:10" s="34" customFormat="1">
      <c r="A438" s="29"/>
      <c r="B438" s="29"/>
      <c r="C438" s="29"/>
      <c r="D438" s="29"/>
      <c r="E438" s="29"/>
      <c r="F438" s="29"/>
      <c r="G438" s="29"/>
      <c r="H438" s="29"/>
      <c r="I438" s="29"/>
      <c r="J438" s="29"/>
    </row>
    <row r="439" spans="1:10" s="34" customFormat="1">
      <c r="A439" s="29"/>
      <c r="B439" s="29"/>
      <c r="C439" s="29"/>
      <c r="D439" s="29"/>
      <c r="E439" s="29"/>
      <c r="F439" s="29"/>
      <c r="G439" s="29"/>
      <c r="H439" s="29"/>
      <c r="I439" s="29"/>
      <c r="J439" s="29"/>
    </row>
    <row r="440" spans="1:10" s="34" customFormat="1">
      <c r="A440" s="29"/>
      <c r="B440" s="29"/>
      <c r="C440" s="29"/>
      <c r="D440" s="29"/>
      <c r="E440" s="29"/>
      <c r="F440" s="29"/>
      <c r="G440" s="29"/>
      <c r="H440" s="29"/>
      <c r="I440" s="29"/>
      <c r="J440" s="29"/>
    </row>
    <row r="441" spans="1:10" s="34" customFormat="1">
      <c r="A441" s="29"/>
      <c r="B441" s="29"/>
      <c r="C441" s="29"/>
      <c r="D441" s="29"/>
      <c r="E441" s="29"/>
      <c r="F441" s="29"/>
      <c r="G441" s="29"/>
      <c r="H441" s="29"/>
      <c r="I441" s="29"/>
      <c r="J441" s="29"/>
    </row>
    <row r="442" spans="1:10" s="34" customFormat="1">
      <c r="A442" s="29"/>
      <c r="B442" s="29"/>
      <c r="C442" s="29"/>
      <c r="D442" s="29"/>
      <c r="E442" s="29"/>
      <c r="F442" s="29"/>
      <c r="G442" s="29"/>
      <c r="H442" s="29"/>
      <c r="I442" s="29"/>
      <c r="J442" s="29"/>
    </row>
    <row r="443" spans="1:10" s="34" customFormat="1">
      <c r="A443" s="29"/>
      <c r="B443" s="29"/>
      <c r="C443" s="29"/>
      <c r="D443" s="29"/>
      <c r="E443" s="29"/>
      <c r="F443" s="29"/>
      <c r="G443" s="29"/>
      <c r="H443" s="29"/>
      <c r="I443" s="29"/>
      <c r="J443" s="29"/>
    </row>
    <row r="444" spans="1:10" s="34" customFormat="1">
      <c r="A444" s="29"/>
      <c r="B444" s="29"/>
      <c r="C444" s="29"/>
      <c r="D444" s="29"/>
      <c r="E444" s="29"/>
      <c r="F444" s="29"/>
      <c r="G444" s="29"/>
      <c r="H444" s="29"/>
      <c r="I444" s="29"/>
      <c r="J444" s="29"/>
    </row>
    <row r="445" spans="1:10" s="34" customFormat="1">
      <c r="A445" s="29"/>
      <c r="B445" s="29"/>
      <c r="C445" s="29"/>
      <c r="D445" s="29"/>
      <c r="E445" s="29"/>
      <c r="F445" s="29"/>
      <c r="G445" s="29"/>
      <c r="H445" s="29"/>
      <c r="I445" s="29"/>
      <c r="J445" s="29"/>
    </row>
    <row r="446" spans="1:10" s="34" customFormat="1">
      <c r="A446" s="29"/>
      <c r="B446" s="29"/>
      <c r="C446" s="29"/>
      <c r="D446" s="29"/>
      <c r="E446" s="29"/>
      <c r="F446" s="29"/>
      <c r="G446" s="29"/>
      <c r="H446" s="29"/>
      <c r="I446" s="29"/>
      <c r="J446" s="29"/>
    </row>
    <row r="447" spans="1:10" s="34" customFormat="1">
      <c r="A447" s="29"/>
      <c r="B447" s="29"/>
      <c r="C447" s="29"/>
      <c r="D447" s="29"/>
      <c r="E447" s="29"/>
      <c r="F447" s="29"/>
      <c r="G447" s="29"/>
      <c r="H447" s="29"/>
      <c r="I447" s="29"/>
      <c r="J447" s="29"/>
    </row>
    <row r="448" spans="1:10" s="34" customFormat="1">
      <c r="A448" s="29"/>
      <c r="B448" s="29"/>
      <c r="C448" s="29"/>
      <c r="D448" s="29"/>
      <c r="E448" s="29"/>
      <c r="F448" s="29"/>
      <c r="G448" s="29"/>
      <c r="H448" s="29"/>
      <c r="I448" s="29"/>
      <c r="J448" s="29"/>
    </row>
    <row r="449" spans="1:10" s="34" customFormat="1">
      <c r="A449" s="29"/>
      <c r="B449" s="29"/>
      <c r="C449" s="29"/>
      <c r="D449" s="29"/>
      <c r="E449" s="29"/>
      <c r="F449" s="29"/>
      <c r="G449" s="29"/>
      <c r="H449" s="29"/>
      <c r="I449" s="29"/>
      <c r="J449" s="29"/>
    </row>
    <row r="450" spans="1:10" s="34" customFormat="1">
      <c r="A450" s="29"/>
      <c r="B450" s="29"/>
      <c r="C450" s="29"/>
      <c r="D450" s="29"/>
      <c r="E450" s="29"/>
      <c r="F450" s="29"/>
      <c r="G450" s="29"/>
      <c r="H450" s="29"/>
      <c r="I450" s="29"/>
      <c r="J450" s="29"/>
    </row>
    <row r="451" spans="1:10" s="34" customFormat="1">
      <c r="A451" s="29"/>
      <c r="B451" s="29"/>
      <c r="C451" s="29"/>
      <c r="D451" s="29"/>
      <c r="E451" s="29"/>
      <c r="F451" s="29"/>
      <c r="G451" s="29"/>
      <c r="H451" s="29"/>
      <c r="I451" s="29"/>
      <c r="J451" s="29"/>
    </row>
    <row r="452" spans="1:10" s="34" customFormat="1">
      <c r="A452" s="29"/>
      <c r="B452" s="29"/>
      <c r="C452" s="29"/>
      <c r="D452" s="29"/>
      <c r="E452" s="29"/>
      <c r="F452" s="29"/>
      <c r="G452" s="29"/>
      <c r="H452" s="29"/>
      <c r="I452" s="29"/>
      <c r="J452" s="29"/>
    </row>
    <row r="453" spans="1:10" s="34" customFormat="1">
      <c r="A453" s="29"/>
      <c r="B453" s="29"/>
      <c r="C453" s="29"/>
      <c r="D453" s="29"/>
      <c r="E453" s="29"/>
      <c r="F453" s="29"/>
      <c r="G453" s="29"/>
      <c r="H453" s="29"/>
      <c r="I453" s="29"/>
      <c r="J453" s="29"/>
    </row>
    <row r="454" spans="1:10" s="34" customFormat="1">
      <c r="A454" s="29"/>
      <c r="B454" s="29"/>
      <c r="C454" s="29"/>
      <c r="D454" s="29"/>
      <c r="E454" s="29"/>
      <c r="F454" s="29"/>
      <c r="G454" s="29"/>
      <c r="H454" s="29"/>
      <c r="I454" s="29"/>
      <c r="J454" s="29"/>
    </row>
    <row r="455" spans="1:10" s="34" customFormat="1">
      <c r="A455" s="29"/>
      <c r="B455" s="29"/>
      <c r="C455" s="29"/>
      <c r="D455" s="29"/>
      <c r="E455" s="29"/>
      <c r="F455" s="29"/>
      <c r="G455" s="29"/>
      <c r="H455" s="29"/>
      <c r="I455" s="29"/>
      <c r="J455" s="29"/>
    </row>
    <row r="456" spans="1:10" s="34" customFormat="1">
      <c r="A456" s="29"/>
      <c r="B456" s="29"/>
      <c r="C456" s="29"/>
      <c r="D456" s="29"/>
      <c r="E456" s="29"/>
      <c r="F456" s="29"/>
      <c r="G456" s="29"/>
      <c r="H456" s="29"/>
      <c r="I456" s="29"/>
      <c r="J456" s="29"/>
    </row>
    <row r="457" spans="1:10" s="34" customFormat="1">
      <c r="A457" s="29"/>
      <c r="B457" s="29"/>
      <c r="C457" s="29"/>
      <c r="D457" s="29"/>
      <c r="E457" s="29"/>
      <c r="F457" s="29"/>
      <c r="G457" s="29"/>
      <c r="H457" s="29"/>
      <c r="I457" s="29"/>
      <c r="J457" s="29"/>
    </row>
    <row r="458" spans="1:10" s="34" customFormat="1">
      <c r="A458" s="29"/>
      <c r="B458" s="29"/>
      <c r="C458" s="29"/>
      <c r="D458" s="29"/>
      <c r="E458" s="29"/>
      <c r="F458" s="29"/>
      <c r="G458" s="29"/>
      <c r="H458" s="29"/>
      <c r="I458" s="29"/>
      <c r="J458" s="29"/>
    </row>
    <row r="459" spans="1:10" s="34" customFormat="1">
      <c r="A459" s="29"/>
      <c r="B459" s="29"/>
      <c r="C459" s="29"/>
      <c r="D459" s="29"/>
      <c r="E459" s="29"/>
      <c r="F459" s="29"/>
      <c r="G459" s="29"/>
      <c r="H459" s="29"/>
      <c r="I459" s="29"/>
      <c r="J459" s="29"/>
    </row>
    <row r="460" spans="1:10" s="34" customFormat="1">
      <c r="A460" s="29"/>
      <c r="B460" s="29"/>
      <c r="C460" s="29"/>
      <c r="D460" s="29"/>
      <c r="E460" s="29"/>
      <c r="F460" s="29"/>
      <c r="G460" s="29"/>
      <c r="H460" s="29"/>
      <c r="I460" s="29"/>
      <c r="J460" s="29"/>
    </row>
    <row r="461" spans="1:10" s="34" customFormat="1">
      <c r="A461" s="29"/>
      <c r="B461" s="29"/>
      <c r="C461" s="29"/>
      <c r="D461" s="29"/>
      <c r="E461" s="29"/>
      <c r="F461" s="29"/>
      <c r="G461" s="29"/>
      <c r="H461" s="29"/>
      <c r="I461" s="29"/>
      <c r="J461" s="29"/>
    </row>
    <row r="462" spans="1:10" s="34" customFormat="1">
      <c r="A462" s="29"/>
      <c r="B462" s="29"/>
      <c r="C462" s="29"/>
      <c r="D462" s="29"/>
      <c r="E462" s="29"/>
      <c r="F462" s="29"/>
      <c r="G462" s="29"/>
      <c r="H462" s="29"/>
      <c r="I462" s="29"/>
      <c r="J462" s="29"/>
    </row>
    <row r="463" spans="1:10" s="34" customFormat="1">
      <c r="A463" s="29"/>
      <c r="B463" s="29"/>
      <c r="C463" s="29"/>
      <c r="D463" s="29"/>
      <c r="E463" s="29"/>
      <c r="F463" s="29"/>
      <c r="G463" s="29"/>
      <c r="H463" s="29"/>
      <c r="I463" s="29"/>
      <c r="J463" s="29"/>
    </row>
    <row r="464" spans="1:10" s="34" customFormat="1">
      <c r="A464" s="29"/>
      <c r="B464" s="29"/>
      <c r="C464" s="29"/>
      <c r="D464" s="29"/>
      <c r="E464" s="29"/>
      <c r="F464" s="29"/>
      <c r="G464" s="29"/>
      <c r="H464" s="29"/>
      <c r="I464" s="29"/>
      <c r="J464" s="29"/>
    </row>
    <row r="465" spans="1:10" s="34" customFormat="1">
      <c r="A465" s="29"/>
      <c r="B465" s="29"/>
      <c r="C465" s="29"/>
      <c r="D465" s="29"/>
      <c r="E465" s="29"/>
      <c r="F465" s="29"/>
      <c r="G465" s="29"/>
      <c r="H465" s="29"/>
      <c r="I465" s="29"/>
      <c r="J465" s="29"/>
    </row>
    <row r="466" spans="1:10" s="34" customFormat="1">
      <c r="A466" s="29"/>
      <c r="B466" s="29"/>
      <c r="C466" s="29"/>
      <c r="D466" s="29"/>
      <c r="E466" s="29"/>
      <c r="F466" s="29"/>
      <c r="G466" s="29"/>
      <c r="H466" s="29"/>
      <c r="I466" s="29"/>
      <c r="J466" s="29"/>
    </row>
    <row r="467" spans="1:10" s="34" customFormat="1">
      <c r="A467" s="29"/>
      <c r="B467" s="29"/>
      <c r="C467" s="29"/>
      <c r="D467" s="29"/>
      <c r="E467" s="29"/>
      <c r="F467" s="29"/>
      <c r="G467" s="29"/>
      <c r="H467" s="29"/>
      <c r="I467" s="29"/>
      <c r="J467" s="29"/>
    </row>
    <row r="468" spans="1:10" s="34" customFormat="1">
      <c r="A468" s="29"/>
      <c r="B468" s="29"/>
      <c r="C468" s="29"/>
      <c r="D468" s="29"/>
      <c r="E468" s="29"/>
      <c r="F468" s="29"/>
      <c r="G468" s="29"/>
      <c r="H468" s="29"/>
      <c r="I468" s="29"/>
      <c r="J468" s="29"/>
    </row>
    <row r="469" spans="1:10" s="34" customFormat="1">
      <c r="A469" s="29"/>
      <c r="B469" s="29"/>
      <c r="C469" s="29"/>
      <c r="D469" s="29"/>
      <c r="E469" s="29"/>
      <c r="F469" s="29"/>
      <c r="G469" s="29"/>
      <c r="H469" s="29"/>
      <c r="I469" s="29"/>
      <c r="J469" s="29"/>
    </row>
    <row r="470" spans="1:10" s="34" customFormat="1">
      <c r="A470" s="29"/>
      <c r="B470" s="29"/>
      <c r="C470" s="29"/>
      <c r="D470" s="29"/>
      <c r="E470" s="29"/>
      <c r="F470" s="29"/>
      <c r="G470" s="29"/>
      <c r="H470" s="29"/>
      <c r="I470" s="29"/>
      <c r="J470" s="29"/>
    </row>
    <row r="471" spans="1:10" s="34" customFormat="1">
      <c r="A471" s="29"/>
      <c r="B471" s="29"/>
      <c r="C471" s="29"/>
      <c r="D471" s="29"/>
      <c r="E471" s="29"/>
      <c r="F471" s="29"/>
      <c r="G471" s="29"/>
      <c r="H471" s="29"/>
      <c r="I471" s="29"/>
      <c r="J471" s="29"/>
    </row>
    <row r="472" spans="1:10" s="34" customFormat="1">
      <c r="A472" s="29"/>
      <c r="B472" s="29"/>
      <c r="C472" s="29"/>
      <c r="D472" s="29"/>
      <c r="E472" s="29"/>
      <c r="F472" s="29"/>
      <c r="G472" s="29"/>
      <c r="H472" s="29"/>
      <c r="I472" s="29"/>
      <c r="J472" s="29"/>
    </row>
    <row r="473" spans="1:10" s="34" customFormat="1">
      <c r="A473" s="29"/>
      <c r="B473" s="29"/>
      <c r="C473" s="29"/>
      <c r="D473" s="29"/>
      <c r="E473" s="29"/>
      <c r="F473" s="29"/>
      <c r="G473" s="29"/>
      <c r="H473" s="29"/>
      <c r="I473" s="29"/>
      <c r="J473" s="29"/>
    </row>
    <row r="474" spans="1:10" s="34" customFormat="1">
      <c r="A474" s="29"/>
      <c r="B474" s="29"/>
      <c r="C474" s="29"/>
      <c r="D474" s="29"/>
      <c r="E474" s="29"/>
      <c r="F474" s="29"/>
      <c r="G474" s="29"/>
      <c r="H474" s="29"/>
      <c r="I474" s="29"/>
      <c r="J474" s="29"/>
    </row>
    <row r="475" spans="1:10" s="34" customFormat="1">
      <c r="A475" s="29"/>
      <c r="B475" s="29"/>
      <c r="C475" s="29"/>
      <c r="D475" s="29"/>
      <c r="E475" s="29"/>
      <c r="F475" s="29"/>
      <c r="G475" s="29"/>
      <c r="H475" s="29"/>
      <c r="I475" s="29"/>
      <c r="J475" s="29"/>
    </row>
    <row r="476" spans="1:10" s="34" customFormat="1">
      <c r="A476" s="29"/>
      <c r="B476" s="29"/>
      <c r="C476" s="29"/>
      <c r="D476" s="29"/>
      <c r="E476" s="29"/>
      <c r="F476" s="29"/>
      <c r="G476" s="29"/>
      <c r="H476" s="29"/>
      <c r="I476" s="29"/>
      <c r="J476" s="29"/>
    </row>
    <row r="477" spans="1:10" s="34" customFormat="1">
      <c r="A477" s="29"/>
      <c r="B477" s="29"/>
      <c r="C477" s="29"/>
      <c r="D477" s="29"/>
      <c r="E477" s="29"/>
      <c r="F477" s="29"/>
      <c r="G477" s="29"/>
      <c r="H477" s="29"/>
      <c r="I477" s="29"/>
      <c r="J477" s="29"/>
    </row>
    <row r="478" spans="1:10" s="34" customFormat="1">
      <c r="A478" s="29"/>
      <c r="B478" s="29"/>
      <c r="C478" s="29"/>
      <c r="D478" s="29"/>
      <c r="E478" s="29"/>
      <c r="F478" s="29"/>
      <c r="G478" s="29"/>
      <c r="H478" s="29"/>
      <c r="I478" s="29"/>
      <c r="J478" s="29"/>
    </row>
    <row r="479" spans="1:10" s="34" customFormat="1">
      <c r="A479" s="29"/>
      <c r="B479" s="29"/>
      <c r="C479" s="29"/>
      <c r="D479" s="29"/>
      <c r="E479" s="29"/>
      <c r="F479" s="29"/>
      <c r="G479" s="29"/>
      <c r="H479" s="29"/>
      <c r="I479" s="29"/>
      <c r="J479" s="29"/>
    </row>
    <row r="480" spans="1:10" s="34" customFormat="1">
      <c r="A480" s="29"/>
      <c r="B480" s="29"/>
      <c r="C480" s="29"/>
      <c r="D480" s="29"/>
      <c r="E480" s="29"/>
      <c r="F480" s="29"/>
      <c r="G480" s="29"/>
      <c r="H480" s="29"/>
      <c r="I480" s="29"/>
      <c r="J480" s="29"/>
    </row>
    <row r="481" spans="1:10" s="34" customFormat="1">
      <c r="A481" s="29"/>
      <c r="B481" s="29"/>
      <c r="C481" s="29"/>
      <c r="D481" s="29"/>
      <c r="E481" s="29"/>
      <c r="F481" s="29"/>
      <c r="G481" s="29"/>
      <c r="H481" s="29"/>
      <c r="I481" s="29"/>
      <c r="J481" s="29"/>
    </row>
    <row r="482" spans="1:10" s="34" customFormat="1">
      <c r="A482" s="29"/>
      <c r="B482" s="29"/>
      <c r="C482" s="29"/>
      <c r="D482" s="29"/>
      <c r="E482" s="29"/>
      <c r="F482" s="29"/>
      <c r="G482" s="29"/>
      <c r="H482" s="29"/>
      <c r="I482" s="29"/>
      <c r="J482" s="29"/>
    </row>
    <row r="483" spans="1:10" s="34" customFormat="1">
      <c r="A483" s="29"/>
      <c r="B483" s="29"/>
      <c r="C483" s="29"/>
      <c r="D483" s="29"/>
      <c r="E483" s="29"/>
      <c r="F483" s="29"/>
      <c r="G483" s="29"/>
      <c r="H483" s="29"/>
      <c r="I483" s="29"/>
      <c r="J483" s="29"/>
    </row>
    <row r="484" spans="1:10" s="34" customFormat="1">
      <c r="A484" s="29"/>
      <c r="B484" s="29"/>
      <c r="C484" s="29"/>
      <c r="D484" s="29"/>
      <c r="E484" s="29"/>
      <c r="F484" s="29"/>
      <c r="G484" s="29"/>
      <c r="H484" s="29"/>
      <c r="I484" s="29"/>
      <c r="J484" s="29"/>
    </row>
    <row r="485" spans="1:10" s="34" customFormat="1">
      <c r="A485" s="29"/>
      <c r="B485" s="29"/>
      <c r="C485" s="29"/>
      <c r="D485" s="29"/>
      <c r="E485" s="29"/>
      <c r="F485" s="29"/>
      <c r="G485" s="29"/>
      <c r="H485" s="29"/>
      <c r="I485" s="29"/>
      <c r="J485" s="29"/>
    </row>
    <row r="486" spans="1:10" s="34" customFormat="1">
      <c r="A486" s="29"/>
      <c r="B486" s="29"/>
      <c r="C486" s="29"/>
      <c r="D486" s="29"/>
      <c r="E486" s="29"/>
      <c r="F486" s="29"/>
      <c r="G486" s="29"/>
      <c r="H486" s="29"/>
      <c r="I486" s="29"/>
      <c r="J486" s="29"/>
    </row>
    <row r="487" spans="1:10" s="34" customFormat="1">
      <c r="A487" s="29"/>
      <c r="B487" s="29"/>
      <c r="C487" s="29"/>
      <c r="D487" s="29"/>
      <c r="E487" s="29"/>
      <c r="F487" s="29"/>
      <c r="G487" s="29"/>
      <c r="H487" s="29"/>
      <c r="I487" s="29"/>
      <c r="J487" s="29"/>
    </row>
    <row r="488" spans="1:10" s="34" customFormat="1">
      <c r="A488" s="29"/>
      <c r="B488" s="29"/>
      <c r="C488" s="29"/>
      <c r="D488" s="29"/>
      <c r="E488" s="29"/>
      <c r="F488" s="29"/>
      <c r="G488" s="29"/>
      <c r="H488" s="29"/>
      <c r="I488" s="29"/>
      <c r="J488" s="29"/>
    </row>
    <row r="489" spans="1:10" s="34" customFormat="1">
      <c r="A489" s="29"/>
      <c r="B489" s="29"/>
      <c r="C489" s="29"/>
      <c r="D489" s="29"/>
      <c r="E489" s="29"/>
      <c r="F489" s="29"/>
      <c r="G489" s="29"/>
      <c r="H489" s="29"/>
      <c r="I489" s="29"/>
      <c r="J489" s="29"/>
    </row>
    <row r="490" spans="1:10" s="34" customFormat="1">
      <c r="A490" s="29"/>
      <c r="B490" s="29"/>
      <c r="C490" s="29"/>
      <c r="D490" s="29"/>
      <c r="E490" s="29"/>
      <c r="F490" s="29"/>
      <c r="G490" s="29"/>
      <c r="H490" s="29"/>
      <c r="I490" s="29"/>
      <c r="J490" s="29"/>
    </row>
    <row r="491" spans="1:10" s="34" customFormat="1">
      <c r="A491" s="29"/>
      <c r="B491" s="29"/>
      <c r="C491" s="29"/>
      <c r="D491" s="29"/>
      <c r="E491" s="29"/>
      <c r="F491" s="29"/>
      <c r="G491" s="29"/>
      <c r="H491" s="29"/>
      <c r="I491" s="29"/>
      <c r="J491" s="29"/>
    </row>
    <row r="492" spans="1:10" s="34" customFormat="1">
      <c r="A492" s="29"/>
      <c r="B492" s="29"/>
      <c r="C492" s="29"/>
      <c r="D492" s="29"/>
      <c r="E492" s="29"/>
      <c r="F492" s="29"/>
      <c r="G492" s="29"/>
      <c r="H492" s="29"/>
      <c r="I492" s="29"/>
      <c r="J492" s="29"/>
    </row>
    <row r="493" spans="1:10" s="34" customFormat="1">
      <c r="A493" s="29"/>
      <c r="B493" s="29"/>
      <c r="C493" s="29"/>
      <c r="D493" s="29"/>
      <c r="E493" s="29"/>
      <c r="F493" s="29"/>
      <c r="G493" s="29"/>
      <c r="H493" s="29"/>
      <c r="I493" s="29"/>
      <c r="J493" s="29"/>
    </row>
    <row r="494" spans="1:10" s="34" customFormat="1">
      <c r="A494" s="29"/>
      <c r="B494" s="29"/>
      <c r="C494" s="29"/>
      <c r="D494" s="29"/>
      <c r="E494" s="29"/>
      <c r="F494" s="29"/>
      <c r="G494" s="29"/>
      <c r="H494" s="29"/>
      <c r="I494" s="29"/>
      <c r="J494" s="29"/>
    </row>
    <row r="495" spans="1:10" s="34" customFormat="1">
      <c r="A495" s="29"/>
      <c r="B495" s="29"/>
      <c r="C495" s="29"/>
      <c r="D495" s="29"/>
      <c r="E495" s="29"/>
      <c r="F495" s="29"/>
      <c r="G495" s="29"/>
      <c r="H495" s="29"/>
      <c r="I495" s="29"/>
      <c r="J495" s="29"/>
    </row>
    <row r="496" spans="1:10" s="34" customFormat="1">
      <c r="A496" s="29"/>
      <c r="B496" s="29"/>
      <c r="C496" s="29"/>
      <c r="D496" s="29"/>
      <c r="E496" s="29"/>
      <c r="F496" s="29"/>
      <c r="G496" s="29"/>
      <c r="H496" s="29"/>
      <c r="I496" s="29"/>
      <c r="J496" s="29"/>
    </row>
    <row r="497" spans="1:10" s="34" customFormat="1">
      <c r="A497" s="29"/>
      <c r="B497" s="29"/>
      <c r="C497" s="29"/>
      <c r="D497" s="29"/>
      <c r="E497" s="29"/>
      <c r="F497" s="29"/>
      <c r="G497" s="29"/>
      <c r="H497" s="29"/>
      <c r="I497" s="29"/>
      <c r="J497" s="29"/>
    </row>
    <row r="498" spans="1:10" s="34" customFormat="1">
      <c r="A498" s="29"/>
      <c r="B498" s="29"/>
      <c r="C498" s="29"/>
      <c r="D498" s="29"/>
      <c r="E498" s="29"/>
      <c r="F498" s="29"/>
      <c r="G498" s="29"/>
      <c r="H498" s="29"/>
      <c r="I498" s="29"/>
      <c r="J498" s="29"/>
    </row>
    <row r="499" spans="1:10" s="34" customFormat="1">
      <c r="A499" s="29"/>
      <c r="B499" s="29"/>
      <c r="C499" s="29"/>
      <c r="D499" s="29"/>
      <c r="E499" s="29"/>
      <c r="F499" s="29"/>
      <c r="G499" s="29"/>
      <c r="H499" s="29"/>
      <c r="I499" s="29"/>
      <c r="J499" s="29"/>
    </row>
    <row r="500" spans="1:10" s="34" customFormat="1">
      <c r="A500" s="29"/>
      <c r="B500" s="29"/>
      <c r="C500" s="29"/>
      <c r="D500" s="29"/>
      <c r="E500" s="29"/>
      <c r="F500" s="29"/>
      <c r="G500" s="29"/>
      <c r="H500" s="29"/>
      <c r="I500" s="29"/>
      <c r="J500" s="29"/>
    </row>
    <row r="501" spans="1:10" s="34" customFormat="1">
      <c r="A501" s="29"/>
      <c r="B501" s="29"/>
      <c r="C501" s="29"/>
      <c r="D501" s="29"/>
      <c r="E501" s="29"/>
      <c r="F501" s="29"/>
      <c r="G501" s="29"/>
      <c r="H501" s="29"/>
      <c r="I501" s="29"/>
      <c r="J501" s="29"/>
    </row>
    <row r="502" spans="1:10" s="34" customFormat="1">
      <c r="A502" s="29"/>
      <c r="B502" s="29"/>
      <c r="C502" s="29"/>
      <c r="D502" s="29"/>
      <c r="E502" s="29"/>
      <c r="F502" s="29"/>
      <c r="G502" s="29"/>
      <c r="H502" s="29"/>
      <c r="I502" s="29"/>
      <c r="J502" s="29"/>
    </row>
    <row r="503" spans="1:10" s="34" customFormat="1">
      <c r="A503" s="29"/>
      <c r="B503" s="29"/>
      <c r="C503" s="29"/>
      <c r="D503" s="29"/>
      <c r="E503" s="29"/>
      <c r="F503" s="29"/>
      <c r="G503" s="29"/>
      <c r="H503" s="29"/>
      <c r="I503" s="29"/>
      <c r="J503" s="29"/>
    </row>
    <row r="504" spans="1:10" s="34" customFormat="1">
      <c r="A504" s="29"/>
      <c r="B504" s="29"/>
      <c r="C504" s="29"/>
      <c r="D504" s="29"/>
      <c r="E504" s="29"/>
      <c r="F504" s="29"/>
      <c r="G504" s="29"/>
      <c r="H504" s="29"/>
      <c r="I504" s="29"/>
      <c r="J504" s="29"/>
    </row>
    <row r="505" spans="1:10" s="34" customFormat="1">
      <c r="A505" s="29"/>
      <c r="B505" s="29"/>
      <c r="C505" s="29"/>
      <c r="D505" s="29"/>
      <c r="E505" s="29"/>
      <c r="F505" s="29"/>
      <c r="G505" s="29"/>
      <c r="H505" s="29"/>
      <c r="I505" s="29"/>
      <c r="J505" s="29"/>
    </row>
    <row r="506" spans="1:10" s="34" customFormat="1">
      <c r="A506" s="29"/>
      <c r="B506" s="29"/>
      <c r="C506" s="29"/>
      <c r="D506" s="29"/>
      <c r="E506" s="29"/>
      <c r="F506" s="29"/>
      <c r="G506" s="29"/>
      <c r="H506" s="29"/>
      <c r="I506" s="29"/>
      <c r="J506" s="29"/>
    </row>
    <row r="507" spans="1:10" s="34" customFormat="1">
      <c r="A507" s="29"/>
      <c r="B507" s="29"/>
      <c r="C507" s="29"/>
      <c r="D507" s="29"/>
      <c r="E507" s="29"/>
      <c r="F507" s="29"/>
      <c r="G507" s="29"/>
      <c r="H507" s="29"/>
      <c r="I507" s="29"/>
      <c r="J507" s="29"/>
    </row>
    <row r="508" spans="1:10" s="34" customFormat="1">
      <c r="A508" s="29"/>
      <c r="B508" s="29"/>
      <c r="C508" s="29"/>
      <c r="D508" s="29"/>
      <c r="E508" s="29"/>
      <c r="F508" s="29"/>
      <c r="G508" s="29"/>
      <c r="H508" s="29"/>
      <c r="I508" s="29"/>
      <c r="J508" s="29"/>
    </row>
    <row r="509" spans="1:10" s="34" customFormat="1">
      <c r="A509" s="29"/>
      <c r="B509" s="29"/>
      <c r="C509" s="29"/>
      <c r="D509" s="29"/>
      <c r="E509" s="29"/>
      <c r="F509" s="29"/>
      <c r="G509" s="29"/>
      <c r="H509" s="29"/>
      <c r="I509" s="29"/>
      <c r="J509" s="29"/>
    </row>
    <row r="510" spans="1:10" s="34" customFormat="1">
      <c r="A510" s="29"/>
      <c r="B510" s="29"/>
      <c r="C510" s="29"/>
      <c r="D510" s="29"/>
      <c r="E510" s="29"/>
      <c r="F510" s="29"/>
      <c r="G510" s="29"/>
      <c r="H510" s="29"/>
      <c r="I510" s="29"/>
      <c r="J510" s="29"/>
    </row>
    <row r="511" spans="1:10" s="34" customFormat="1">
      <c r="A511" s="29"/>
      <c r="B511" s="29"/>
      <c r="C511" s="29"/>
      <c r="D511" s="29"/>
      <c r="E511" s="29"/>
      <c r="F511" s="29"/>
      <c r="G511" s="29"/>
      <c r="H511" s="29"/>
      <c r="I511" s="29"/>
      <c r="J511" s="29"/>
    </row>
    <row r="512" spans="1:10" s="34" customFormat="1">
      <c r="A512" s="29"/>
      <c r="B512" s="29"/>
      <c r="C512" s="29"/>
      <c r="D512" s="29"/>
      <c r="E512" s="29"/>
      <c r="F512" s="29"/>
      <c r="G512" s="29"/>
      <c r="H512" s="29"/>
      <c r="I512" s="29"/>
      <c r="J512" s="29"/>
    </row>
    <row r="513" spans="1:10" s="34" customFormat="1">
      <c r="A513" s="29"/>
      <c r="B513" s="29"/>
      <c r="C513" s="29"/>
      <c r="D513" s="29"/>
      <c r="E513" s="29"/>
      <c r="F513" s="29"/>
      <c r="G513" s="29"/>
      <c r="H513" s="29"/>
      <c r="I513" s="29"/>
      <c r="J513" s="29"/>
    </row>
    <row r="514" spans="1:10" s="34" customFormat="1">
      <c r="A514" s="29"/>
      <c r="B514" s="29"/>
      <c r="C514" s="29"/>
      <c r="D514" s="29"/>
      <c r="E514" s="29"/>
      <c r="F514" s="29"/>
      <c r="G514" s="29"/>
      <c r="H514" s="29"/>
      <c r="I514" s="29"/>
      <c r="J514" s="29"/>
    </row>
    <row r="515" spans="1:10" s="34" customFormat="1">
      <c r="A515" s="29"/>
      <c r="B515" s="29"/>
      <c r="C515" s="29"/>
      <c r="D515" s="29"/>
      <c r="E515" s="29"/>
      <c r="F515" s="29"/>
      <c r="G515" s="29"/>
      <c r="H515" s="29"/>
      <c r="I515" s="29"/>
      <c r="J515" s="29"/>
    </row>
    <row r="516" spans="1:10" s="34" customFormat="1">
      <c r="A516" s="29"/>
      <c r="B516" s="29"/>
      <c r="C516" s="29"/>
      <c r="D516" s="29"/>
      <c r="E516" s="29"/>
      <c r="F516" s="29"/>
      <c r="G516" s="29"/>
      <c r="H516" s="29"/>
      <c r="I516" s="29"/>
      <c r="J516" s="29"/>
    </row>
    <row r="517" spans="1:10" s="34" customFormat="1">
      <c r="A517" s="29"/>
      <c r="B517" s="29"/>
      <c r="C517" s="29"/>
      <c r="D517" s="29"/>
      <c r="E517" s="29"/>
      <c r="F517" s="29"/>
      <c r="G517" s="29"/>
      <c r="H517" s="29"/>
      <c r="I517" s="29"/>
      <c r="J517" s="29"/>
    </row>
    <row r="518" spans="1:10" s="34" customFormat="1">
      <c r="A518" s="29"/>
      <c r="B518" s="29"/>
      <c r="C518" s="29"/>
      <c r="D518" s="29"/>
      <c r="E518" s="29"/>
      <c r="F518" s="29"/>
      <c r="G518" s="29"/>
      <c r="H518" s="29"/>
      <c r="I518" s="29"/>
      <c r="J518" s="29"/>
    </row>
    <row r="519" spans="1:10" s="34" customFormat="1">
      <c r="A519" s="29"/>
      <c r="B519" s="29"/>
      <c r="C519" s="29"/>
      <c r="D519" s="29"/>
      <c r="E519" s="29"/>
      <c r="F519" s="29"/>
      <c r="G519" s="29"/>
      <c r="H519" s="29"/>
      <c r="I519" s="29"/>
      <c r="J519" s="29"/>
    </row>
    <row r="520" spans="1:10" s="34" customFormat="1">
      <c r="A520" s="29"/>
      <c r="B520" s="29"/>
      <c r="C520" s="29"/>
      <c r="D520" s="29"/>
      <c r="E520" s="29"/>
      <c r="F520" s="29"/>
      <c r="G520" s="29"/>
      <c r="H520" s="29"/>
      <c r="I520" s="29"/>
      <c r="J520" s="29"/>
    </row>
    <row r="521" spans="1:10" s="34" customFormat="1">
      <c r="A521" s="29"/>
      <c r="B521" s="29"/>
      <c r="C521" s="29"/>
      <c r="D521" s="29"/>
      <c r="E521" s="29"/>
      <c r="F521" s="29"/>
      <c r="G521" s="29"/>
      <c r="H521" s="29"/>
      <c r="I521" s="29"/>
      <c r="J521" s="29"/>
    </row>
    <row r="522" spans="1:10" s="34" customFormat="1">
      <c r="A522" s="29"/>
      <c r="B522" s="29"/>
      <c r="C522" s="29"/>
      <c r="D522" s="29"/>
      <c r="E522" s="29"/>
      <c r="F522" s="29"/>
      <c r="G522" s="29"/>
      <c r="H522" s="29"/>
      <c r="I522" s="29"/>
      <c r="J522" s="29"/>
    </row>
    <row r="523" spans="1:10" s="34" customFormat="1">
      <c r="A523" s="29"/>
      <c r="B523" s="29"/>
      <c r="C523" s="29"/>
      <c r="D523" s="29"/>
      <c r="E523" s="29"/>
      <c r="F523" s="29"/>
      <c r="G523" s="29"/>
      <c r="H523" s="29"/>
      <c r="I523" s="29"/>
      <c r="J523" s="29"/>
    </row>
    <row r="524" spans="1:10" s="34" customFormat="1">
      <c r="A524" s="29"/>
      <c r="B524" s="29"/>
      <c r="C524" s="29"/>
      <c r="D524" s="29"/>
      <c r="E524" s="29"/>
      <c r="F524" s="29"/>
      <c r="G524" s="29"/>
      <c r="H524" s="29"/>
      <c r="I524" s="29"/>
      <c r="J524" s="29"/>
    </row>
    <row r="525" spans="1:10" s="34" customFormat="1">
      <c r="A525" s="29"/>
      <c r="B525" s="29"/>
      <c r="C525" s="29"/>
      <c r="D525" s="29"/>
      <c r="E525" s="29"/>
      <c r="F525" s="29"/>
      <c r="G525" s="29"/>
      <c r="H525" s="29"/>
      <c r="I525" s="29"/>
      <c r="J525" s="29"/>
    </row>
    <row r="526" spans="1:10" s="34" customFormat="1">
      <c r="A526" s="29"/>
      <c r="B526" s="29"/>
      <c r="C526" s="29"/>
      <c r="D526" s="29"/>
      <c r="E526" s="29"/>
      <c r="F526" s="29"/>
      <c r="G526" s="29"/>
      <c r="H526" s="29"/>
      <c r="I526" s="29"/>
      <c r="J526" s="29"/>
    </row>
    <row r="527" spans="1:10" s="34" customFormat="1">
      <c r="A527" s="29"/>
      <c r="B527" s="29"/>
      <c r="C527" s="29"/>
      <c r="D527" s="29"/>
      <c r="E527" s="29"/>
      <c r="F527" s="29"/>
      <c r="G527" s="29"/>
      <c r="H527" s="29"/>
      <c r="I527" s="29"/>
      <c r="J527" s="29"/>
    </row>
    <row r="528" spans="1:10" s="34" customFormat="1">
      <c r="A528" s="29"/>
      <c r="B528" s="29"/>
      <c r="C528" s="29"/>
      <c r="D528" s="29"/>
      <c r="E528" s="29"/>
      <c r="F528" s="29"/>
      <c r="G528" s="29"/>
      <c r="H528" s="29"/>
      <c r="I528" s="29"/>
      <c r="J528" s="29"/>
    </row>
    <row r="529" spans="1:10" s="34" customFormat="1">
      <c r="A529" s="29"/>
      <c r="B529" s="29"/>
      <c r="C529" s="29"/>
      <c r="D529" s="29"/>
      <c r="E529" s="29"/>
      <c r="F529" s="29"/>
      <c r="G529" s="29"/>
      <c r="H529" s="29"/>
      <c r="I529" s="29"/>
      <c r="J529" s="29"/>
    </row>
    <row r="530" spans="1:10" s="34" customFormat="1">
      <c r="A530" s="29"/>
      <c r="B530" s="29"/>
      <c r="C530" s="29"/>
      <c r="D530" s="29"/>
      <c r="E530" s="29"/>
      <c r="F530" s="29"/>
      <c r="G530" s="29"/>
      <c r="H530" s="29"/>
      <c r="I530" s="29"/>
      <c r="J530" s="29"/>
    </row>
    <row r="531" spans="1:10" s="34" customFormat="1">
      <c r="A531" s="29"/>
      <c r="B531" s="29"/>
      <c r="C531" s="29"/>
      <c r="D531" s="29"/>
      <c r="E531" s="29"/>
      <c r="F531" s="29"/>
      <c r="G531" s="29"/>
      <c r="H531" s="29"/>
      <c r="I531" s="29"/>
      <c r="J531" s="29"/>
    </row>
    <row r="532" spans="1:10" s="34" customFormat="1">
      <c r="A532" s="29"/>
      <c r="B532" s="29"/>
      <c r="C532" s="29"/>
      <c r="D532" s="29"/>
      <c r="E532" s="29"/>
      <c r="F532" s="29"/>
      <c r="G532" s="29"/>
      <c r="H532" s="29"/>
      <c r="I532" s="29"/>
      <c r="J532" s="29"/>
    </row>
    <row r="533" spans="1:10" s="34" customFormat="1">
      <c r="A533" s="29"/>
      <c r="B533" s="29"/>
      <c r="C533" s="29"/>
      <c r="D533" s="29"/>
      <c r="E533" s="29"/>
      <c r="F533" s="29"/>
      <c r="G533" s="29"/>
      <c r="H533" s="29"/>
      <c r="I533" s="29"/>
      <c r="J533" s="29"/>
    </row>
    <row r="534" spans="1:10" s="34" customFormat="1">
      <c r="A534" s="29"/>
      <c r="B534" s="29"/>
      <c r="C534" s="29"/>
      <c r="D534" s="29"/>
      <c r="E534" s="29"/>
      <c r="F534" s="29"/>
      <c r="G534" s="29"/>
      <c r="H534" s="29"/>
      <c r="I534" s="29"/>
      <c r="J534" s="29"/>
    </row>
    <row r="535" spans="1:10" s="34" customFormat="1">
      <c r="A535" s="29"/>
      <c r="B535" s="29"/>
      <c r="C535" s="29"/>
      <c r="D535" s="29"/>
      <c r="E535" s="29"/>
      <c r="F535" s="29"/>
      <c r="G535" s="29"/>
      <c r="H535" s="29"/>
      <c r="I535" s="29"/>
      <c r="J535" s="29"/>
    </row>
    <row r="536" spans="1:10" s="34" customFormat="1">
      <c r="A536" s="29"/>
      <c r="B536" s="29"/>
      <c r="C536" s="29"/>
      <c r="D536" s="29"/>
      <c r="E536" s="29"/>
      <c r="F536" s="29"/>
      <c r="G536" s="29"/>
      <c r="H536" s="29"/>
      <c r="I536" s="29"/>
      <c r="J536" s="29"/>
    </row>
    <row r="537" spans="1:10" s="34" customFormat="1">
      <c r="A537" s="29"/>
      <c r="B537" s="29"/>
      <c r="C537" s="29"/>
      <c r="D537" s="29"/>
      <c r="E537" s="29"/>
      <c r="F537" s="29"/>
      <c r="G537" s="29"/>
      <c r="H537" s="29"/>
      <c r="I537" s="29"/>
      <c r="J537" s="29"/>
    </row>
    <row r="538" spans="1:10" s="34" customFormat="1">
      <c r="A538" s="29"/>
      <c r="B538" s="29"/>
      <c r="C538" s="29"/>
      <c r="D538" s="29"/>
      <c r="E538" s="29"/>
      <c r="F538" s="29"/>
      <c r="G538" s="29"/>
      <c r="H538" s="29"/>
      <c r="I538" s="29"/>
      <c r="J538" s="29"/>
    </row>
    <row r="539" spans="1:10" s="34" customFormat="1">
      <c r="A539" s="29"/>
      <c r="B539" s="29"/>
      <c r="C539" s="29"/>
      <c r="D539" s="29"/>
      <c r="E539" s="29"/>
      <c r="F539" s="29"/>
      <c r="G539" s="29"/>
      <c r="H539" s="29"/>
      <c r="I539" s="29"/>
      <c r="J539" s="29"/>
    </row>
    <row r="540" spans="1:10" s="34" customFormat="1">
      <c r="A540" s="29"/>
      <c r="B540" s="29"/>
      <c r="C540" s="29"/>
      <c r="D540" s="29"/>
      <c r="E540" s="29"/>
      <c r="F540" s="29"/>
      <c r="G540" s="29"/>
      <c r="H540" s="29"/>
      <c r="I540" s="29"/>
      <c r="J540" s="29"/>
    </row>
    <row r="541" spans="1:10" s="34" customFormat="1">
      <c r="A541" s="29"/>
      <c r="B541" s="29"/>
      <c r="C541" s="29"/>
      <c r="D541" s="29"/>
      <c r="E541" s="29"/>
      <c r="F541" s="29"/>
      <c r="G541" s="29"/>
      <c r="H541" s="29"/>
      <c r="I541" s="29"/>
      <c r="J541" s="29"/>
    </row>
    <row r="542" spans="1:10" s="34" customFormat="1">
      <c r="A542" s="29"/>
      <c r="B542" s="29"/>
      <c r="C542" s="29"/>
      <c r="D542" s="29"/>
      <c r="E542" s="29"/>
      <c r="F542" s="29"/>
      <c r="G542" s="29"/>
      <c r="H542" s="29"/>
      <c r="I542" s="29"/>
      <c r="J542" s="29"/>
    </row>
    <row r="543" spans="1:10" s="34" customFormat="1">
      <c r="A543" s="29"/>
      <c r="B543" s="29"/>
      <c r="C543" s="29"/>
      <c r="D543" s="29"/>
      <c r="E543" s="29"/>
      <c r="F543" s="29"/>
      <c r="G543" s="29"/>
      <c r="H543" s="29"/>
      <c r="I543" s="29"/>
      <c r="J543" s="29"/>
    </row>
    <row r="544" spans="1:10" s="34" customFormat="1">
      <c r="A544" s="29"/>
      <c r="B544" s="29"/>
      <c r="C544" s="29"/>
      <c r="D544" s="29"/>
      <c r="E544" s="29"/>
      <c r="F544" s="29"/>
      <c r="G544" s="29"/>
      <c r="H544" s="29"/>
      <c r="I544" s="29"/>
      <c r="J544" s="29"/>
    </row>
    <row r="545" spans="1:10" s="34" customFormat="1">
      <c r="A545" s="29"/>
      <c r="B545" s="29"/>
      <c r="C545" s="29"/>
      <c r="D545" s="29"/>
      <c r="E545" s="29"/>
      <c r="F545" s="29"/>
      <c r="G545" s="29"/>
      <c r="H545" s="29"/>
      <c r="I545" s="29"/>
      <c r="J545" s="29"/>
    </row>
    <row r="546" spans="1:10" s="34" customFormat="1">
      <c r="A546" s="29"/>
      <c r="B546" s="29"/>
      <c r="C546" s="29"/>
      <c r="D546" s="29"/>
      <c r="E546" s="29"/>
      <c r="F546" s="29"/>
      <c r="G546" s="29"/>
      <c r="H546" s="29"/>
      <c r="I546" s="29"/>
      <c r="J546" s="29"/>
    </row>
    <row r="547" spans="1:10" s="34" customFormat="1">
      <c r="A547" s="29"/>
      <c r="B547" s="29"/>
      <c r="C547" s="29"/>
      <c r="D547" s="29"/>
      <c r="E547" s="29"/>
      <c r="F547" s="29"/>
      <c r="G547" s="29"/>
      <c r="H547" s="29"/>
      <c r="I547" s="29"/>
      <c r="J547" s="29"/>
    </row>
    <row r="548" spans="1:10" s="34" customFormat="1">
      <c r="A548" s="29"/>
      <c r="B548" s="29"/>
      <c r="C548" s="29"/>
      <c r="D548" s="29"/>
      <c r="E548" s="29"/>
      <c r="F548" s="29"/>
      <c r="G548" s="29"/>
      <c r="H548" s="29"/>
      <c r="I548" s="29"/>
      <c r="J548" s="29"/>
    </row>
    <row r="549" spans="1:10" s="34" customFormat="1">
      <c r="A549" s="29"/>
      <c r="B549" s="29"/>
      <c r="C549" s="29"/>
      <c r="D549" s="29"/>
      <c r="E549" s="29"/>
      <c r="F549" s="29"/>
      <c r="G549" s="29"/>
      <c r="H549" s="29"/>
      <c r="I549" s="29"/>
      <c r="J549" s="29"/>
    </row>
    <row r="550" spans="1:10" s="34" customFormat="1">
      <c r="A550" s="29"/>
      <c r="B550" s="29"/>
      <c r="C550" s="29"/>
      <c r="D550" s="29"/>
      <c r="E550" s="29"/>
      <c r="F550" s="29"/>
      <c r="G550" s="29"/>
      <c r="H550" s="29"/>
      <c r="I550" s="29"/>
      <c r="J550" s="29"/>
    </row>
    <row r="551" spans="1:10" s="34" customFormat="1">
      <c r="A551" s="29"/>
      <c r="B551" s="29"/>
      <c r="C551" s="29"/>
      <c r="D551" s="29"/>
      <c r="E551" s="29"/>
      <c r="F551" s="29"/>
      <c r="G551" s="29"/>
      <c r="H551" s="29"/>
      <c r="I551" s="29"/>
      <c r="J551" s="29"/>
    </row>
    <row r="552" spans="1:10" s="34" customFormat="1">
      <c r="A552" s="29"/>
      <c r="B552" s="29"/>
      <c r="C552" s="29"/>
      <c r="D552" s="29"/>
      <c r="E552" s="29"/>
      <c r="F552" s="29"/>
      <c r="G552" s="29"/>
      <c r="H552" s="29"/>
      <c r="I552" s="29"/>
      <c r="J552" s="29"/>
    </row>
    <row r="553" spans="1:10" s="34" customFormat="1">
      <c r="A553" s="29"/>
      <c r="B553" s="29"/>
      <c r="C553" s="29"/>
      <c r="D553" s="29"/>
      <c r="E553" s="29"/>
      <c r="F553" s="29"/>
      <c r="G553" s="29"/>
      <c r="H553" s="29"/>
      <c r="I553" s="29"/>
      <c r="J553" s="29"/>
    </row>
    <row r="554" spans="1:10" s="34" customFormat="1">
      <c r="A554" s="29"/>
      <c r="B554" s="29"/>
      <c r="C554" s="29"/>
      <c r="D554" s="29"/>
      <c r="E554" s="29"/>
      <c r="F554" s="29"/>
      <c r="G554" s="29"/>
      <c r="H554" s="29"/>
      <c r="I554" s="29"/>
      <c r="J554" s="29"/>
    </row>
    <row r="555" spans="1:10" s="34" customFormat="1">
      <c r="A555" s="29"/>
      <c r="B555" s="29"/>
      <c r="C555" s="29"/>
      <c r="D555" s="29"/>
      <c r="E555" s="29"/>
      <c r="F555" s="29"/>
      <c r="G555" s="29"/>
      <c r="H555" s="29"/>
      <c r="I555" s="29"/>
      <c r="J555" s="29"/>
    </row>
    <row r="556" spans="1:10" s="34" customFormat="1">
      <c r="A556" s="29"/>
      <c r="B556" s="29"/>
      <c r="C556" s="29"/>
      <c r="D556" s="29"/>
      <c r="E556" s="29"/>
      <c r="F556" s="29"/>
      <c r="G556" s="29"/>
      <c r="H556" s="29"/>
      <c r="I556" s="29"/>
      <c r="J556" s="29"/>
    </row>
    <row r="557" spans="1:10" s="34" customFormat="1">
      <c r="A557" s="29"/>
      <c r="B557" s="29"/>
      <c r="C557" s="29"/>
      <c r="D557" s="29"/>
      <c r="E557" s="29"/>
      <c r="F557" s="29"/>
      <c r="G557" s="29"/>
      <c r="H557" s="29"/>
      <c r="I557" s="29"/>
      <c r="J557" s="29"/>
    </row>
    <row r="558" spans="1:10" s="34" customFormat="1">
      <c r="A558" s="29"/>
      <c r="B558" s="29"/>
      <c r="C558" s="29"/>
      <c r="D558" s="29"/>
      <c r="E558" s="29"/>
      <c r="F558" s="29"/>
      <c r="G558" s="29"/>
      <c r="H558" s="29"/>
      <c r="I558" s="29"/>
      <c r="J558" s="29"/>
    </row>
    <row r="559" spans="1:10" s="34" customFormat="1">
      <c r="A559" s="29"/>
      <c r="B559" s="29"/>
      <c r="C559" s="29"/>
      <c r="D559" s="29"/>
      <c r="E559" s="29"/>
      <c r="F559" s="29"/>
      <c r="G559" s="29"/>
      <c r="H559" s="29"/>
      <c r="I559" s="29"/>
      <c r="J559" s="29"/>
    </row>
    <row r="560" spans="1:10" s="34" customFormat="1">
      <c r="A560" s="29"/>
      <c r="B560" s="29"/>
      <c r="C560" s="29"/>
      <c r="D560" s="29"/>
      <c r="E560" s="29"/>
      <c r="F560" s="29"/>
      <c r="G560" s="29"/>
      <c r="H560" s="29"/>
      <c r="I560" s="29"/>
      <c r="J560" s="29"/>
    </row>
    <row r="561" spans="1:10" s="34" customFormat="1">
      <c r="A561" s="29"/>
      <c r="B561" s="29"/>
      <c r="C561" s="29"/>
      <c r="D561" s="29"/>
      <c r="E561" s="29"/>
      <c r="F561" s="29"/>
      <c r="G561" s="29"/>
      <c r="H561" s="29"/>
      <c r="I561" s="29"/>
      <c r="J561" s="29"/>
    </row>
    <row r="562" spans="1:10" s="34" customFormat="1">
      <c r="A562" s="29"/>
      <c r="B562" s="29"/>
      <c r="C562" s="29"/>
      <c r="D562" s="29"/>
      <c r="E562" s="29"/>
      <c r="F562" s="29"/>
      <c r="G562" s="29"/>
      <c r="H562" s="29"/>
      <c r="I562" s="29"/>
      <c r="J562" s="29"/>
    </row>
    <row r="563" spans="1:10" s="34" customFormat="1">
      <c r="A563" s="29"/>
      <c r="B563" s="29"/>
      <c r="C563" s="29"/>
      <c r="D563" s="29"/>
      <c r="E563" s="29"/>
      <c r="F563" s="29"/>
      <c r="G563" s="29"/>
      <c r="H563" s="29"/>
      <c r="I563" s="29"/>
      <c r="J563" s="29"/>
    </row>
    <row r="564" spans="1:10" s="34" customFormat="1">
      <c r="A564" s="29"/>
      <c r="B564" s="29"/>
      <c r="C564" s="29"/>
      <c r="D564" s="29"/>
      <c r="E564" s="29"/>
      <c r="F564" s="29"/>
      <c r="G564" s="29"/>
      <c r="H564" s="29"/>
      <c r="I564" s="29"/>
      <c r="J564" s="29"/>
    </row>
    <row r="565" spans="1:10" s="34" customFormat="1">
      <c r="A565" s="29"/>
      <c r="B565" s="29"/>
      <c r="C565" s="29"/>
      <c r="D565" s="29"/>
      <c r="E565" s="29"/>
      <c r="F565" s="29"/>
      <c r="G565" s="29"/>
      <c r="H565" s="29"/>
      <c r="I565" s="29"/>
      <c r="J565" s="29"/>
    </row>
    <row r="566" spans="1:10" s="34" customFormat="1">
      <c r="A566" s="29"/>
      <c r="B566" s="29"/>
      <c r="C566" s="29"/>
      <c r="D566" s="29"/>
      <c r="E566" s="29"/>
      <c r="F566" s="29"/>
      <c r="G566" s="29"/>
      <c r="H566" s="29"/>
      <c r="I566" s="29"/>
      <c r="J566" s="29"/>
    </row>
    <row r="567" spans="1:10" s="34" customFormat="1">
      <c r="A567" s="29"/>
      <c r="B567" s="29"/>
      <c r="C567" s="29"/>
      <c r="D567" s="29"/>
      <c r="E567" s="29"/>
      <c r="F567" s="29"/>
      <c r="G567" s="29"/>
      <c r="H567" s="29"/>
      <c r="I567" s="29"/>
      <c r="J567" s="29"/>
    </row>
    <row r="568" spans="1:10" s="34" customFormat="1">
      <c r="A568" s="29"/>
      <c r="B568" s="29"/>
      <c r="C568" s="29"/>
      <c r="D568" s="29"/>
      <c r="E568" s="29"/>
      <c r="F568" s="29"/>
      <c r="G568" s="29"/>
      <c r="H568" s="29"/>
      <c r="I568" s="29"/>
      <c r="J568" s="29"/>
    </row>
    <row r="569" spans="1:10" s="34" customFormat="1">
      <c r="A569" s="29"/>
      <c r="B569" s="29"/>
      <c r="C569" s="29"/>
      <c r="D569" s="29"/>
      <c r="E569" s="29"/>
      <c r="F569" s="29"/>
      <c r="G569" s="29"/>
      <c r="H569" s="29"/>
      <c r="I569" s="29"/>
      <c r="J569" s="29"/>
    </row>
    <row r="570" spans="1:10" s="34" customFormat="1">
      <c r="A570" s="29"/>
      <c r="B570" s="29"/>
      <c r="C570" s="29"/>
      <c r="D570" s="29"/>
      <c r="E570" s="29"/>
      <c r="F570" s="29"/>
      <c r="G570" s="29"/>
      <c r="H570" s="29"/>
      <c r="I570" s="29"/>
      <c r="J570" s="29"/>
    </row>
    <row r="571" spans="1:10" s="34" customFormat="1">
      <c r="A571" s="29"/>
      <c r="B571" s="29"/>
      <c r="C571" s="29"/>
      <c r="D571" s="29"/>
      <c r="E571" s="29"/>
      <c r="F571" s="29"/>
      <c r="G571" s="29"/>
      <c r="H571" s="29"/>
      <c r="I571" s="29"/>
      <c r="J571" s="29"/>
    </row>
    <row r="572" spans="1:10" s="34" customFormat="1">
      <c r="A572" s="29"/>
      <c r="B572" s="29"/>
      <c r="C572" s="29"/>
      <c r="D572" s="29"/>
      <c r="E572" s="29"/>
      <c r="F572" s="29"/>
      <c r="G572" s="29"/>
      <c r="H572" s="29"/>
      <c r="I572" s="29"/>
      <c r="J572" s="29"/>
    </row>
    <row r="573" spans="1:10" s="34" customFormat="1">
      <c r="A573" s="29"/>
      <c r="B573" s="29"/>
      <c r="C573" s="29"/>
      <c r="D573" s="29"/>
      <c r="E573" s="29"/>
      <c r="F573" s="29"/>
      <c r="G573" s="29"/>
      <c r="H573" s="29"/>
      <c r="I573" s="29"/>
      <c r="J573" s="29"/>
    </row>
    <row r="574" spans="1:10" s="34" customFormat="1">
      <c r="A574" s="29"/>
      <c r="B574" s="29"/>
      <c r="C574" s="29"/>
      <c r="D574" s="29"/>
      <c r="E574" s="29"/>
      <c r="F574" s="29"/>
      <c r="G574" s="29"/>
      <c r="H574" s="29"/>
      <c r="I574" s="29"/>
      <c r="J574" s="29"/>
    </row>
    <row r="575" spans="1:10" s="34" customFormat="1">
      <c r="A575" s="29"/>
      <c r="B575" s="29"/>
      <c r="C575" s="29"/>
      <c r="D575" s="29"/>
      <c r="E575" s="29"/>
      <c r="F575" s="29"/>
      <c r="G575" s="29"/>
      <c r="H575" s="29"/>
      <c r="I575" s="29"/>
      <c r="J575" s="29"/>
    </row>
    <row r="576" spans="1:10" s="34" customFormat="1">
      <c r="A576" s="29"/>
      <c r="B576" s="29"/>
      <c r="C576" s="29"/>
      <c r="D576" s="29"/>
      <c r="E576" s="29"/>
      <c r="F576" s="29"/>
      <c r="G576" s="29"/>
      <c r="H576" s="29"/>
      <c r="I576" s="29"/>
      <c r="J576" s="29"/>
    </row>
    <row r="577" spans="1:10" s="34" customFormat="1">
      <c r="A577" s="29"/>
      <c r="B577" s="29"/>
      <c r="C577" s="29"/>
      <c r="D577" s="29"/>
      <c r="E577" s="29"/>
      <c r="F577" s="29"/>
      <c r="G577" s="29"/>
      <c r="H577" s="29"/>
      <c r="I577" s="29"/>
      <c r="J577" s="29"/>
    </row>
    <row r="578" spans="1:10" s="34" customFormat="1">
      <c r="A578" s="29"/>
      <c r="B578" s="29"/>
      <c r="C578" s="29"/>
      <c r="D578" s="29"/>
      <c r="E578" s="29"/>
      <c r="F578" s="29"/>
      <c r="G578" s="29"/>
      <c r="H578" s="29"/>
      <c r="I578" s="29"/>
      <c r="J578" s="29"/>
    </row>
    <row r="579" spans="1:10" s="34" customFormat="1">
      <c r="A579" s="29"/>
      <c r="B579" s="29"/>
      <c r="C579" s="29"/>
      <c r="D579" s="29"/>
      <c r="E579" s="29"/>
      <c r="F579" s="29"/>
      <c r="G579" s="29"/>
      <c r="H579" s="29"/>
      <c r="I579" s="29"/>
      <c r="J579" s="29"/>
    </row>
    <row r="580" spans="1:10" s="34" customFormat="1">
      <c r="A580" s="29"/>
      <c r="B580" s="29"/>
      <c r="C580" s="29"/>
      <c r="D580" s="29"/>
      <c r="E580" s="29"/>
      <c r="F580" s="29"/>
      <c r="G580" s="29"/>
      <c r="H580" s="29"/>
      <c r="I580" s="29"/>
      <c r="J580" s="29"/>
    </row>
    <row r="581" spans="1:10" s="34" customFormat="1">
      <c r="A581" s="29"/>
      <c r="B581" s="29"/>
      <c r="C581" s="29"/>
      <c r="D581" s="29"/>
      <c r="E581" s="29"/>
      <c r="F581" s="29"/>
      <c r="G581" s="29"/>
      <c r="H581" s="29"/>
      <c r="I581" s="29"/>
      <c r="J581" s="29"/>
    </row>
    <row r="582" spans="1:10" s="34" customFormat="1">
      <c r="A582" s="29"/>
      <c r="B582" s="29"/>
      <c r="C582" s="29"/>
      <c r="D582" s="29"/>
      <c r="E582" s="29"/>
      <c r="F582" s="29"/>
      <c r="G582" s="29"/>
      <c r="H582" s="29"/>
      <c r="I582" s="29"/>
      <c r="J582" s="29"/>
    </row>
    <row r="583" spans="1:10" s="34" customFormat="1">
      <c r="A583" s="29"/>
      <c r="B583" s="29"/>
      <c r="C583" s="29"/>
      <c r="D583" s="29"/>
      <c r="E583" s="29"/>
      <c r="F583" s="29"/>
      <c r="G583" s="29"/>
      <c r="H583" s="29"/>
      <c r="I583" s="29"/>
      <c r="J583" s="29"/>
    </row>
    <row r="584" spans="1:10" s="34" customFormat="1">
      <c r="A584" s="29"/>
      <c r="B584" s="29"/>
      <c r="C584" s="29"/>
      <c r="D584" s="29"/>
      <c r="E584" s="29"/>
      <c r="F584" s="29"/>
      <c r="G584" s="29"/>
      <c r="H584" s="29"/>
      <c r="I584" s="29"/>
      <c r="J584" s="29"/>
    </row>
    <row r="585" spans="1:10" s="34" customFormat="1">
      <c r="A585" s="29"/>
      <c r="B585" s="29"/>
      <c r="C585" s="29"/>
      <c r="D585" s="29"/>
      <c r="E585" s="29"/>
      <c r="F585" s="29"/>
      <c r="G585" s="29"/>
      <c r="H585" s="29"/>
      <c r="I585" s="29"/>
      <c r="J585" s="29"/>
    </row>
    <row r="586" spans="1:10" s="34" customFormat="1">
      <c r="A586" s="29"/>
      <c r="B586" s="29"/>
      <c r="C586" s="29"/>
      <c r="D586" s="29"/>
      <c r="E586" s="29"/>
      <c r="F586" s="29"/>
      <c r="G586" s="29"/>
      <c r="H586" s="29"/>
      <c r="I586" s="29"/>
      <c r="J586" s="29"/>
    </row>
    <row r="587" spans="1:10" s="34" customFormat="1">
      <c r="A587" s="29"/>
      <c r="B587" s="29"/>
      <c r="C587" s="29"/>
      <c r="D587" s="29"/>
      <c r="E587" s="29"/>
      <c r="F587" s="29"/>
      <c r="G587" s="29"/>
      <c r="H587" s="29"/>
      <c r="I587" s="29"/>
      <c r="J587" s="29"/>
    </row>
    <row r="588" spans="1:10" s="34" customFormat="1">
      <c r="A588" s="29"/>
      <c r="B588" s="29"/>
      <c r="C588" s="29"/>
      <c r="D588" s="29"/>
      <c r="E588" s="29"/>
      <c r="F588" s="29"/>
      <c r="G588" s="29"/>
      <c r="H588" s="29"/>
      <c r="I588" s="29"/>
      <c r="J588" s="29"/>
    </row>
    <row r="589" spans="1:10" s="34" customFormat="1">
      <c r="A589" s="29"/>
      <c r="B589" s="29"/>
      <c r="C589" s="29"/>
      <c r="D589" s="29"/>
      <c r="E589" s="29"/>
      <c r="F589" s="29"/>
      <c r="G589" s="29"/>
      <c r="H589" s="29"/>
      <c r="I589" s="29"/>
      <c r="J589" s="29"/>
    </row>
    <row r="590" spans="1:10" s="34" customFormat="1">
      <c r="A590" s="29"/>
      <c r="B590" s="29"/>
      <c r="C590" s="29"/>
      <c r="D590" s="29"/>
      <c r="E590" s="29"/>
      <c r="F590" s="29"/>
      <c r="G590" s="29"/>
      <c r="H590" s="29"/>
      <c r="I590" s="29"/>
      <c r="J590" s="29"/>
    </row>
    <row r="591" spans="1:10" s="34" customFormat="1">
      <c r="A591" s="29"/>
      <c r="B591" s="29"/>
      <c r="C591" s="29"/>
      <c r="D591" s="29"/>
      <c r="E591" s="29"/>
      <c r="F591" s="29"/>
      <c r="G591" s="29"/>
      <c r="H591" s="29"/>
      <c r="I591" s="29"/>
      <c r="J591" s="29"/>
    </row>
    <row r="592" spans="1:10" s="34" customFormat="1">
      <c r="A592" s="29"/>
      <c r="B592" s="29"/>
      <c r="C592" s="29"/>
      <c r="D592" s="29"/>
      <c r="E592" s="29"/>
      <c r="F592" s="29"/>
      <c r="G592" s="29"/>
      <c r="H592" s="29"/>
      <c r="I592" s="29"/>
      <c r="J592" s="29"/>
    </row>
    <row r="593" spans="1:10" s="34" customFormat="1">
      <c r="A593" s="29"/>
      <c r="B593" s="29"/>
      <c r="C593" s="29"/>
      <c r="D593" s="29"/>
      <c r="E593" s="29"/>
      <c r="F593" s="29"/>
      <c r="G593" s="29"/>
      <c r="H593" s="29"/>
      <c r="I593" s="29"/>
      <c r="J593" s="29"/>
    </row>
    <row r="594" spans="1:10" s="34" customFormat="1">
      <c r="A594" s="29"/>
      <c r="B594" s="29"/>
      <c r="C594" s="29"/>
      <c r="D594" s="29"/>
      <c r="E594" s="29"/>
      <c r="F594" s="29"/>
      <c r="G594" s="29"/>
      <c r="H594" s="29"/>
      <c r="I594" s="29"/>
      <c r="J594" s="29"/>
    </row>
    <row r="595" spans="1:10" s="34" customFormat="1">
      <c r="A595" s="29"/>
      <c r="B595" s="29"/>
      <c r="C595" s="29"/>
      <c r="D595" s="29"/>
      <c r="E595" s="29"/>
      <c r="F595" s="29"/>
      <c r="G595" s="29"/>
      <c r="H595" s="29"/>
      <c r="I595" s="29"/>
      <c r="J595" s="29"/>
    </row>
    <row r="596" spans="1:10" s="34" customFormat="1">
      <c r="A596" s="29"/>
      <c r="B596" s="29"/>
      <c r="C596" s="29"/>
      <c r="D596" s="29"/>
      <c r="E596" s="29"/>
      <c r="F596" s="29"/>
      <c r="G596" s="29"/>
      <c r="H596" s="29"/>
      <c r="I596" s="29"/>
      <c r="J596" s="29"/>
    </row>
    <row r="597" spans="1:10" s="34" customFormat="1">
      <c r="A597" s="29"/>
      <c r="B597" s="29"/>
      <c r="C597" s="29"/>
      <c r="D597" s="29"/>
      <c r="E597" s="29"/>
      <c r="F597" s="29"/>
      <c r="G597" s="29"/>
      <c r="H597" s="29"/>
      <c r="I597" s="29"/>
      <c r="J597" s="29"/>
    </row>
    <row r="598" spans="1:10" s="34" customFormat="1">
      <c r="A598" s="29"/>
      <c r="B598" s="29"/>
      <c r="C598" s="29"/>
      <c r="D598" s="29"/>
      <c r="E598" s="29"/>
      <c r="F598" s="29"/>
      <c r="G598" s="29"/>
      <c r="H598" s="29"/>
      <c r="I598" s="29"/>
      <c r="J598" s="29"/>
    </row>
    <row r="599" spans="1:10" s="34" customFormat="1">
      <c r="A599" s="29"/>
      <c r="B599" s="29"/>
      <c r="C599" s="29"/>
      <c r="D599" s="29"/>
      <c r="E599" s="29"/>
      <c r="F599" s="29"/>
      <c r="G599" s="29"/>
      <c r="H599" s="29"/>
      <c r="I599" s="29"/>
      <c r="J599" s="29"/>
    </row>
    <row r="600" spans="1:10" s="34" customFormat="1">
      <c r="A600" s="29"/>
      <c r="B600" s="29"/>
      <c r="C600" s="29"/>
      <c r="D600" s="29"/>
      <c r="E600" s="29"/>
      <c r="F600" s="29"/>
      <c r="G600" s="29"/>
      <c r="H600" s="29"/>
      <c r="I600" s="29"/>
      <c r="J600" s="29"/>
    </row>
    <row r="601" spans="1:10" s="34" customFormat="1">
      <c r="A601" s="29"/>
      <c r="B601" s="29"/>
      <c r="C601" s="29"/>
      <c r="D601" s="29"/>
      <c r="E601" s="29"/>
      <c r="F601" s="29"/>
      <c r="G601" s="29"/>
      <c r="H601" s="29"/>
      <c r="I601" s="29"/>
      <c r="J601" s="29"/>
    </row>
    <row r="602" spans="1:10" s="34" customFormat="1">
      <c r="A602" s="29"/>
      <c r="B602" s="29"/>
      <c r="C602" s="29"/>
      <c r="D602" s="29"/>
      <c r="E602" s="29"/>
      <c r="F602" s="29"/>
      <c r="G602" s="29"/>
      <c r="H602" s="29"/>
      <c r="I602" s="29"/>
      <c r="J602" s="29"/>
    </row>
    <row r="603" spans="1:10" s="34" customFormat="1">
      <c r="A603" s="29"/>
      <c r="B603" s="29"/>
      <c r="C603" s="29"/>
      <c r="D603" s="29"/>
      <c r="E603" s="29"/>
      <c r="F603" s="29"/>
      <c r="G603" s="29"/>
      <c r="H603" s="29"/>
      <c r="I603" s="29"/>
      <c r="J603" s="29"/>
    </row>
    <row r="604" spans="1:10" s="34" customFormat="1">
      <c r="A604" s="29"/>
      <c r="B604" s="29"/>
      <c r="C604" s="29"/>
      <c r="D604" s="29"/>
      <c r="E604" s="29"/>
      <c r="F604" s="29"/>
      <c r="G604" s="29"/>
      <c r="H604" s="29"/>
      <c r="I604" s="29"/>
      <c r="J604" s="29"/>
    </row>
    <row r="605" spans="1:10" s="34" customFormat="1">
      <c r="A605" s="29"/>
      <c r="B605" s="29"/>
      <c r="C605" s="29"/>
      <c r="D605" s="29"/>
      <c r="E605" s="29"/>
      <c r="F605" s="29"/>
      <c r="G605" s="29"/>
      <c r="H605" s="29"/>
      <c r="I605" s="29"/>
      <c r="J605" s="29"/>
    </row>
    <row r="606" spans="1:10" s="34" customFormat="1">
      <c r="A606" s="29"/>
      <c r="B606" s="29"/>
      <c r="C606" s="29"/>
      <c r="D606" s="29"/>
      <c r="E606" s="29"/>
      <c r="F606" s="29"/>
      <c r="G606" s="29"/>
      <c r="H606" s="29"/>
      <c r="I606" s="29"/>
      <c r="J606" s="29"/>
    </row>
    <row r="607" spans="1:10" s="34" customFormat="1">
      <c r="A607" s="29"/>
      <c r="B607" s="29"/>
      <c r="C607" s="29"/>
      <c r="D607" s="29"/>
      <c r="E607" s="29"/>
      <c r="F607" s="29"/>
      <c r="G607" s="29"/>
      <c r="H607" s="29"/>
      <c r="I607" s="29"/>
      <c r="J607" s="29"/>
    </row>
    <row r="608" spans="1:10" s="34" customFormat="1">
      <c r="A608" s="29"/>
      <c r="B608" s="29"/>
      <c r="C608" s="29"/>
      <c r="D608" s="29"/>
      <c r="E608" s="29"/>
      <c r="F608" s="29"/>
      <c r="G608" s="29"/>
      <c r="H608" s="29"/>
      <c r="I608" s="29"/>
      <c r="J608" s="29"/>
    </row>
    <row r="609" spans="1:10" s="34" customFormat="1">
      <c r="A609" s="29"/>
      <c r="B609" s="29"/>
      <c r="C609" s="29"/>
      <c r="D609" s="29"/>
      <c r="E609" s="29"/>
      <c r="F609" s="29"/>
      <c r="G609" s="29"/>
      <c r="H609" s="29"/>
      <c r="I609" s="29"/>
      <c r="J609" s="29"/>
    </row>
    <row r="610" spans="1:10" s="34" customFormat="1">
      <c r="A610" s="29"/>
      <c r="B610" s="29"/>
      <c r="C610" s="29"/>
      <c r="D610" s="29"/>
      <c r="E610" s="29"/>
      <c r="F610" s="29"/>
      <c r="G610" s="29"/>
      <c r="H610" s="29"/>
      <c r="I610" s="29"/>
      <c r="J610" s="29"/>
    </row>
    <row r="611" spans="1:10" s="34" customFormat="1">
      <c r="A611" s="29"/>
      <c r="B611" s="29"/>
      <c r="C611" s="29"/>
      <c r="D611" s="29"/>
      <c r="E611" s="29"/>
      <c r="F611" s="29"/>
      <c r="G611" s="29"/>
      <c r="H611" s="29"/>
      <c r="I611" s="29"/>
      <c r="J611" s="29"/>
    </row>
    <row r="612" spans="1:10" s="34" customFormat="1">
      <c r="A612" s="29"/>
      <c r="B612" s="29"/>
      <c r="C612" s="29"/>
      <c r="D612" s="29"/>
      <c r="E612" s="29"/>
      <c r="F612" s="29"/>
      <c r="G612" s="29"/>
      <c r="H612" s="29"/>
      <c r="I612" s="29"/>
      <c r="J612" s="29"/>
    </row>
    <row r="613" spans="1:10" s="34" customFormat="1">
      <c r="A613" s="29"/>
      <c r="B613" s="29"/>
      <c r="C613" s="29"/>
      <c r="D613" s="29"/>
      <c r="E613" s="29"/>
      <c r="F613" s="29"/>
      <c r="G613" s="29"/>
      <c r="H613" s="29"/>
      <c r="I613" s="29"/>
      <c r="J613" s="29"/>
    </row>
    <row r="614" spans="1:10" s="34" customFormat="1">
      <c r="A614" s="29"/>
      <c r="B614" s="29"/>
      <c r="C614" s="29"/>
      <c r="D614" s="29"/>
      <c r="E614" s="29"/>
      <c r="F614" s="29"/>
      <c r="G614" s="29"/>
      <c r="H614" s="29"/>
      <c r="I614" s="29"/>
      <c r="J614" s="29"/>
    </row>
    <row r="615" spans="1:10" s="34" customFormat="1">
      <c r="A615" s="29"/>
      <c r="B615" s="29"/>
      <c r="C615" s="29"/>
      <c r="D615" s="29"/>
      <c r="E615" s="29"/>
      <c r="F615" s="29"/>
      <c r="G615" s="29"/>
      <c r="H615" s="29"/>
      <c r="I615" s="29"/>
      <c r="J615" s="29"/>
    </row>
    <row r="616" spans="1:10" s="34" customFormat="1">
      <c r="A616" s="29"/>
      <c r="B616" s="29"/>
      <c r="C616" s="29"/>
      <c r="D616" s="29"/>
      <c r="E616" s="29"/>
      <c r="F616" s="29"/>
      <c r="G616" s="29"/>
      <c r="H616" s="29"/>
      <c r="I616" s="29"/>
      <c r="J616" s="29"/>
    </row>
    <row r="617" spans="1:10" s="34" customFormat="1">
      <c r="A617" s="29"/>
      <c r="B617" s="29"/>
      <c r="C617" s="29"/>
      <c r="D617" s="29"/>
      <c r="E617" s="29"/>
      <c r="F617" s="29"/>
      <c r="G617" s="29"/>
      <c r="H617" s="29"/>
      <c r="I617" s="29"/>
      <c r="J617" s="29"/>
    </row>
    <row r="618" spans="1:10" s="34" customFormat="1">
      <c r="A618" s="29"/>
      <c r="B618" s="29"/>
      <c r="C618" s="29"/>
      <c r="D618" s="29"/>
      <c r="E618" s="29"/>
      <c r="F618" s="29"/>
      <c r="G618" s="29"/>
      <c r="H618" s="29"/>
      <c r="I618" s="29"/>
      <c r="J618" s="29"/>
    </row>
    <row r="619" spans="1:10" s="34" customFormat="1">
      <c r="A619" s="29"/>
      <c r="B619" s="29"/>
      <c r="C619" s="29"/>
      <c r="D619" s="29"/>
      <c r="E619" s="29"/>
      <c r="F619" s="29"/>
      <c r="G619" s="29"/>
      <c r="H619" s="29"/>
      <c r="I619" s="29"/>
      <c r="J619" s="29"/>
    </row>
    <row r="620" spans="1:10" s="34" customFormat="1">
      <c r="A620" s="29"/>
      <c r="B620" s="29"/>
      <c r="C620" s="29"/>
      <c r="D620" s="29"/>
      <c r="E620" s="29"/>
      <c r="F620" s="29"/>
      <c r="G620" s="29"/>
      <c r="H620" s="29"/>
      <c r="I620" s="29"/>
      <c r="J620" s="29"/>
    </row>
    <row r="621" spans="1:10" s="34" customFormat="1">
      <c r="A621" s="29"/>
      <c r="B621" s="29"/>
      <c r="C621" s="29"/>
      <c r="D621" s="29"/>
      <c r="E621" s="29"/>
      <c r="F621" s="29"/>
      <c r="G621" s="29"/>
      <c r="H621" s="29"/>
      <c r="I621" s="29"/>
      <c r="J621" s="29"/>
    </row>
    <row r="622" spans="1:10" s="34" customFormat="1">
      <c r="A622" s="29"/>
      <c r="B622" s="29"/>
      <c r="C622" s="29"/>
      <c r="D622" s="29"/>
      <c r="E622" s="29"/>
      <c r="F622" s="29"/>
      <c r="G622" s="29"/>
      <c r="H622" s="29"/>
      <c r="I622" s="29"/>
      <c r="J622" s="29"/>
    </row>
    <row r="623" spans="1:10" s="34" customFormat="1">
      <c r="A623" s="29"/>
      <c r="B623" s="29"/>
      <c r="C623" s="29"/>
      <c r="D623" s="29"/>
      <c r="E623" s="29"/>
      <c r="F623" s="29"/>
      <c r="G623" s="29"/>
      <c r="H623" s="29"/>
      <c r="I623" s="29"/>
      <c r="J623" s="29"/>
    </row>
    <row r="624" spans="1:10" s="34" customFormat="1">
      <c r="A624" s="29"/>
      <c r="B624" s="29"/>
      <c r="C624" s="29"/>
      <c r="D624" s="29"/>
      <c r="E624" s="29"/>
      <c r="F624" s="29"/>
      <c r="G624" s="29"/>
      <c r="H624" s="29"/>
      <c r="I624" s="29"/>
      <c r="J624" s="29"/>
    </row>
    <row r="625" spans="1:10" s="34" customFormat="1">
      <c r="A625" s="29"/>
      <c r="B625" s="29"/>
      <c r="C625" s="29"/>
      <c r="D625" s="29"/>
      <c r="E625" s="29"/>
      <c r="F625" s="29"/>
      <c r="G625" s="29"/>
      <c r="H625" s="29"/>
      <c r="I625" s="29"/>
      <c r="J625" s="29"/>
    </row>
    <row r="626" spans="1:10" s="34" customFormat="1">
      <c r="A626" s="29"/>
      <c r="B626" s="29"/>
      <c r="C626" s="29"/>
      <c r="D626" s="29"/>
      <c r="E626" s="29"/>
      <c r="F626" s="29"/>
      <c r="G626" s="29"/>
      <c r="H626" s="29"/>
      <c r="I626" s="29"/>
      <c r="J626" s="29"/>
    </row>
    <row r="627" spans="1:10" s="34" customFormat="1">
      <c r="A627" s="29"/>
      <c r="B627" s="29"/>
      <c r="C627" s="29"/>
      <c r="D627" s="29"/>
      <c r="E627" s="29"/>
      <c r="F627" s="29"/>
      <c r="G627" s="29"/>
      <c r="H627" s="29"/>
      <c r="I627" s="29"/>
      <c r="J627" s="29"/>
    </row>
    <row r="628" spans="1:10" s="34" customFormat="1">
      <c r="A628" s="29"/>
      <c r="B628" s="29"/>
      <c r="C628" s="29"/>
      <c r="D628" s="29"/>
      <c r="E628" s="29"/>
      <c r="F628" s="29"/>
      <c r="G628" s="29"/>
      <c r="H628" s="29"/>
      <c r="I628" s="29"/>
      <c r="J628" s="29"/>
    </row>
    <row r="629" spans="1:10" s="34" customFormat="1">
      <c r="A629" s="29"/>
      <c r="B629" s="29"/>
      <c r="C629" s="29"/>
      <c r="D629" s="29"/>
      <c r="E629" s="29"/>
      <c r="F629" s="29"/>
      <c r="G629" s="29"/>
      <c r="H629" s="29"/>
      <c r="I629" s="29"/>
      <c r="J629" s="29"/>
    </row>
    <row r="630" spans="1:10" s="34" customFormat="1">
      <c r="A630" s="29"/>
      <c r="B630" s="29"/>
      <c r="C630" s="29"/>
      <c r="D630" s="29"/>
      <c r="E630" s="29"/>
      <c r="F630" s="29"/>
      <c r="G630" s="29"/>
      <c r="H630" s="29"/>
      <c r="I630" s="29"/>
      <c r="J630" s="29"/>
    </row>
    <row r="631" spans="1:10" s="34" customFormat="1">
      <c r="A631" s="29"/>
      <c r="B631" s="29"/>
      <c r="C631" s="29"/>
      <c r="D631" s="29"/>
      <c r="E631" s="29"/>
      <c r="F631" s="29"/>
      <c r="G631" s="29"/>
      <c r="H631" s="29"/>
      <c r="I631" s="29"/>
      <c r="J631" s="29"/>
    </row>
    <row r="632" spans="1:10" s="34" customFormat="1">
      <c r="A632" s="29"/>
      <c r="B632" s="29"/>
      <c r="C632" s="29"/>
      <c r="D632" s="29"/>
      <c r="E632" s="29"/>
      <c r="F632" s="29"/>
      <c r="G632" s="29"/>
      <c r="H632" s="29"/>
      <c r="I632" s="29"/>
      <c r="J632" s="29"/>
    </row>
    <row r="633" spans="1:10" s="34" customFormat="1">
      <c r="A633" s="29"/>
      <c r="B633" s="29"/>
      <c r="C633" s="29"/>
      <c r="D633" s="29"/>
      <c r="E633" s="29"/>
      <c r="F633" s="29"/>
      <c r="G633" s="29"/>
      <c r="H633" s="29"/>
      <c r="I633" s="29"/>
      <c r="J633" s="29"/>
    </row>
    <row r="634" spans="1:10" s="34" customFormat="1">
      <c r="A634" s="29"/>
      <c r="B634" s="29"/>
      <c r="C634" s="29"/>
      <c r="D634" s="29"/>
      <c r="E634" s="29"/>
      <c r="F634" s="29"/>
      <c r="G634" s="29"/>
      <c r="H634" s="29"/>
      <c r="I634" s="29"/>
      <c r="J634" s="29"/>
    </row>
    <row r="635" spans="1:10" s="34" customFormat="1">
      <c r="A635" s="29"/>
      <c r="B635" s="29"/>
      <c r="C635" s="29"/>
      <c r="D635" s="29"/>
      <c r="E635" s="29"/>
      <c r="F635" s="29"/>
      <c r="G635" s="29"/>
      <c r="H635" s="29"/>
      <c r="I635" s="29"/>
      <c r="J635" s="29"/>
    </row>
    <row r="636" spans="1:10" s="34" customFormat="1">
      <c r="A636" s="29"/>
      <c r="B636" s="29"/>
      <c r="C636" s="29"/>
      <c r="D636" s="29"/>
      <c r="E636" s="29"/>
      <c r="F636" s="29"/>
      <c r="G636" s="29"/>
      <c r="H636" s="29"/>
      <c r="I636" s="29"/>
      <c r="J636" s="29"/>
    </row>
    <row r="637" spans="1:10" s="34" customFormat="1">
      <c r="A637" s="29"/>
      <c r="B637" s="29"/>
      <c r="C637" s="29"/>
      <c r="D637" s="29"/>
      <c r="E637" s="29"/>
      <c r="F637" s="29"/>
      <c r="G637" s="29"/>
      <c r="H637" s="29"/>
      <c r="I637" s="29"/>
      <c r="J637" s="29"/>
    </row>
    <row r="638" spans="1:10" s="34" customFormat="1">
      <c r="A638" s="29"/>
      <c r="B638" s="29"/>
      <c r="C638" s="29"/>
      <c r="D638" s="29"/>
      <c r="E638" s="29"/>
      <c r="F638" s="29"/>
      <c r="G638" s="29"/>
      <c r="H638" s="29"/>
      <c r="I638" s="29"/>
      <c r="J638" s="29"/>
    </row>
    <row r="639" spans="1:10" s="34" customFormat="1">
      <c r="A639" s="29"/>
      <c r="B639" s="29"/>
      <c r="C639" s="29"/>
      <c r="D639" s="29"/>
      <c r="E639" s="29"/>
      <c r="F639" s="29"/>
      <c r="G639" s="29"/>
      <c r="H639" s="29"/>
      <c r="I639" s="29"/>
      <c r="J639" s="29"/>
    </row>
    <row r="640" spans="1:10" s="34" customFormat="1">
      <c r="A640" s="29"/>
      <c r="B640" s="29"/>
      <c r="C640" s="29"/>
      <c r="D640" s="29"/>
      <c r="E640" s="29"/>
      <c r="F640" s="29"/>
      <c r="G640" s="29"/>
      <c r="H640" s="29"/>
      <c r="I640" s="29"/>
      <c r="J640" s="29"/>
    </row>
    <row r="641" spans="1:10" s="34" customFormat="1">
      <c r="A641" s="29"/>
      <c r="B641" s="29"/>
      <c r="C641" s="29"/>
      <c r="D641" s="29"/>
      <c r="E641" s="29"/>
      <c r="F641" s="29"/>
      <c r="G641" s="29"/>
      <c r="H641" s="29"/>
      <c r="I641" s="29"/>
      <c r="J641" s="29"/>
    </row>
    <row r="642" spans="1:10" s="34" customFormat="1">
      <c r="A642" s="29"/>
      <c r="B642" s="29"/>
      <c r="C642" s="29"/>
      <c r="D642" s="29"/>
      <c r="E642" s="29"/>
      <c r="F642" s="29"/>
      <c r="G642" s="29"/>
      <c r="H642" s="29"/>
      <c r="I642" s="29"/>
      <c r="J642" s="29"/>
    </row>
    <row r="643" spans="1:10" s="34" customFormat="1">
      <c r="A643" s="29"/>
      <c r="B643" s="29"/>
      <c r="C643" s="29"/>
      <c r="D643" s="29"/>
      <c r="E643" s="29"/>
      <c r="F643" s="29"/>
      <c r="G643" s="29"/>
      <c r="H643" s="29"/>
      <c r="I643" s="29"/>
      <c r="J643" s="29"/>
    </row>
    <row r="644" spans="1:10" s="34" customFormat="1">
      <c r="A644" s="29"/>
      <c r="B644" s="29"/>
      <c r="C644" s="29"/>
      <c r="D644" s="29"/>
      <c r="E644" s="29"/>
      <c r="F644" s="29"/>
      <c r="G644" s="29"/>
      <c r="H644" s="29"/>
      <c r="I644" s="29"/>
      <c r="J644" s="29"/>
    </row>
    <row r="645" spans="1:10" s="34" customFormat="1">
      <c r="A645" s="29"/>
      <c r="B645" s="29"/>
      <c r="C645" s="29"/>
      <c r="D645" s="29"/>
      <c r="E645" s="29"/>
      <c r="F645" s="29"/>
      <c r="G645" s="29"/>
      <c r="H645" s="29"/>
      <c r="I645" s="29"/>
      <c r="J645" s="29"/>
    </row>
    <row r="646" spans="1:10" s="34" customFormat="1">
      <c r="A646" s="29"/>
      <c r="B646" s="29"/>
      <c r="C646" s="29"/>
      <c r="D646" s="29"/>
      <c r="E646" s="29"/>
      <c r="F646" s="29"/>
      <c r="G646" s="29"/>
      <c r="H646" s="29"/>
      <c r="I646" s="29"/>
      <c r="J646" s="29"/>
    </row>
    <row r="647" spans="1:10" s="34" customFormat="1">
      <c r="A647" s="29"/>
      <c r="B647" s="29"/>
      <c r="C647" s="29"/>
      <c r="D647" s="29"/>
      <c r="E647" s="29"/>
      <c r="F647" s="29"/>
      <c r="G647" s="29"/>
      <c r="H647" s="29"/>
      <c r="I647" s="29"/>
      <c r="J647" s="29"/>
    </row>
    <row r="648" spans="1:10" s="34" customFormat="1">
      <c r="A648" s="29"/>
      <c r="B648" s="29"/>
      <c r="C648" s="29"/>
      <c r="D648" s="29"/>
      <c r="E648" s="29"/>
      <c r="F648" s="29"/>
      <c r="G648" s="29"/>
      <c r="H648" s="29"/>
      <c r="I648" s="29"/>
      <c r="J648" s="29"/>
    </row>
    <row r="649" spans="1:10" s="34" customFormat="1">
      <c r="A649" s="29"/>
      <c r="B649" s="29"/>
      <c r="C649" s="29"/>
      <c r="D649" s="29"/>
      <c r="E649" s="29"/>
      <c r="F649" s="29"/>
      <c r="G649" s="29"/>
      <c r="H649" s="29"/>
      <c r="I649" s="29"/>
      <c r="J649" s="29"/>
    </row>
    <row r="650" spans="1:10" s="34" customFormat="1">
      <c r="A650" s="29"/>
      <c r="B650" s="29"/>
      <c r="C650" s="29"/>
      <c r="D650" s="29"/>
      <c r="E650" s="29"/>
      <c r="F650" s="29"/>
      <c r="G650" s="29"/>
      <c r="H650" s="29"/>
      <c r="I650" s="29"/>
      <c r="J650" s="29"/>
    </row>
    <row r="651" spans="1:10" s="34" customFormat="1">
      <c r="A651" s="29"/>
      <c r="B651" s="29"/>
      <c r="C651" s="29"/>
      <c r="D651" s="29"/>
      <c r="E651" s="29"/>
      <c r="F651" s="29"/>
      <c r="G651" s="29"/>
      <c r="H651" s="29"/>
      <c r="I651" s="29"/>
      <c r="J651" s="29"/>
    </row>
    <row r="652" spans="1:10" s="34" customFormat="1">
      <c r="A652" s="29"/>
      <c r="B652" s="29"/>
      <c r="C652" s="29"/>
      <c r="D652" s="29"/>
      <c r="E652" s="29"/>
      <c r="F652" s="29"/>
      <c r="G652" s="29"/>
      <c r="H652" s="29"/>
      <c r="I652" s="29"/>
      <c r="J652" s="29"/>
    </row>
    <row r="653" spans="1:10" s="34" customFormat="1">
      <c r="A653" s="29"/>
      <c r="B653" s="29"/>
      <c r="C653" s="29"/>
      <c r="D653" s="29"/>
      <c r="E653" s="29"/>
      <c r="F653" s="29"/>
      <c r="G653" s="29"/>
      <c r="H653" s="29"/>
      <c r="I653" s="29"/>
      <c r="J653" s="29"/>
    </row>
    <row r="654" spans="1:10" s="34" customFormat="1">
      <c r="A654" s="29"/>
      <c r="B654" s="29"/>
      <c r="C654" s="29"/>
      <c r="D654" s="29"/>
      <c r="E654" s="29"/>
      <c r="F654" s="29"/>
      <c r="G654" s="29"/>
      <c r="H654" s="29"/>
      <c r="I654" s="29"/>
      <c r="J654" s="29"/>
    </row>
    <row r="655" spans="1:10" s="34" customFormat="1">
      <c r="A655" s="29"/>
      <c r="B655" s="29"/>
      <c r="C655" s="29"/>
      <c r="D655" s="29"/>
      <c r="E655" s="29"/>
      <c r="F655" s="29"/>
      <c r="G655" s="29"/>
      <c r="H655" s="29"/>
      <c r="I655" s="29"/>
      <c r="J655" s="29"/>
    </row>
    <row r="656" spans="1:10" s="34" customFormat="1">
      <c r="A656" s="29"/>
      <c r="B656" s="29"/>
      <c r="C656" s="29"/>
      <c r="D656" s="29"/>
      <c r="E656" s="29"/>
      <c r="F656" s="29"/>
      <c r="G656" s="29"/>
      <c r="H656" s="29"/>
      <c r="I656" s="29"/>
      <c r="J656" s="29"/>
    </row>
    <row r="657" spans="1:10" s="34" customFormat="1">
      <c r="A657" s="29"/>
      <c r="B657" s="29"/>
      <c r="C657" s="29"/>
      <c r="D657" s="29"/>
      <c r="E657" s="29"/>
      <c r="F657" s="29"/>
      <c r="G657" s="29"/>
      <c r="H657" s="29"/>
      <c r="I657" s="29"/>
      <c r="J657" s="29"/>
    </row>
    <row r="658" spans="1:10" s="34" customFormat="1">
      <c r="A658" s="29"/>
      <c r="B658" s="29"/>
      <c r="C658" s="29"/>
      <c r="D658" s="29"/>
      <c r="E658" s="29"/>
      <c r="F658" s="29"/>
      <c r="G658" s="29"/>
      <c r="H658" s="29"/>
      <c r="I658" s="29"/>
      <c r="J658" s="29"/>
    </row>
    <row r="659" spans="1:10" s="34" customFormat="1">
      <c r="A659" s="29"/>
      <c r="B659" s="29"/>
      <c r="C659" s="29"/>
      <c r="D659" s="29"/>
      <c r="E659" s="29"/>
      <c r="F659" s="29"/>
      <c r="G659" s="29"/>
      <c r="H659" s="29"/>
      <c r="I659" s="29"/>
      <c r="J659" s="29"/>
    </row>
    <row r="660" spans="1:10" s="34" customFormat="1">
      <c r="A660" s="29"/>
      <c r="B660" s="29"/>
      <c r="C660" s="29"/>
      <c r="D660" s="29"/>
      <c r="E660" s="29"/>
      <c r="F660" s="29"/>
      <c r="G660" s="29"/>
      <c r="H660" s="29"/>
      <c r="I660" s="29"/>
      <c r="J660" s="29"/>
    </row>
    <row r="661" spans="1:10" s="34" customFormat="1">
      <c r="A661" s="29"/>
      <c r="B661" s="29"/>
      <c r="C661" s="29"/>
      <c r="D661" s="29"/>
      <c r="E661" s="29"/>
      <c r="F661" s="29"/>
      <c r="G661" s="29"/>
      <c r="H661" s="29"/>
      <c r="I661" s="29"/>
      <c r="J661" s="29"/>
    </row>
    <row r="662" spans="1:10" s="34" customFormat="1">
      <c r="A662" s="29"/>
      <c r="B662" s="29"/>
      <c r="C662" s="29"/>
      <c r="D662" s="29"/>
      <c r="E662" s="29"/>
      <c r="F662" s="29"/>
      <c r="G662" s="29"/>
      <c r="H662" s="29"/>
      <c r="I662" s="29"/>
      <c r="J662" s="29"/>
    </row>
    <row r="663" spans="1:10" s="34" customFormat="1">
      <c r="A663" s="29"/>
      <c r="B663" s="29"/>
      <c r="C663" s="29"/>
      <c r="D663" s="29"/>
      <c r="E663" s="29"/>
      <c r="F663" s="29"/>
      <c r="G663" s="29"/>
      <c r="H663" s="29"/>
      <c r="I663" s="29"/>
      <c r="J663" s="29"/>
    </row>
    <row r="664" spans="1:10" s="34" customFormat="1">
      <c r="A664" s="29"/>
      <c r="B664" s="29"/>
      <c r="C664" s="29"/>
      <c r="D664" s="29"/>
      <c r="E664" s="29"/>
      <c r="F664" s="29"/>
      <c r="G664" s="29"/>
      <c r="H664" s="29"/>
      <c r="I664" s="29"/>
      <c r="J664" s="29"/>
    </row>
    <row r="665" spans="1:10" s="34" customFormat="1">
      <c r="A665" s="29"/>
      <c r="B665" s="29"/>
      <c r="C665" s="29"/>
      <c r="D665" s="29"/>
      <c r="E665" s="29"/>
      <c r="F665" s="29"/>
      <c r="G665" s="29"/>
      <c r="H665" s="29"/>
      <c r="I665" s="29"/>
      <c r="J665" s="29"/>
    </row>
    <row r="666" spans="1:10" s="34" customFormat="1">
      <c r="A666" s="29"/>
      <c r="B666" s="29"/>
      <c r="C666" s="29"/>
      <c r="D666" s="29"/>
      <c r="E666" s="29"/>
      <c r="F666" s="29"/>
      <c r="G666" s="29"/>
      <c r="H666" s="29"/>
      <c r="I666" s="29"/>
      <c r="J666" s="29"/>
    </row>
    <row r="667" spans="1:10" s="34" customFormat="1">
      <c r="A667" s="29"/>
      <c r="B667" s="29"/>
      <c r="C667" s="29"/>
      <c r="D667" s="29"/>
      <c r="E667" s="29"/>
      <c r="F667" s="29"/>
      <c r="G667" s="29"/>
      <c r="H667" s="29"/>
      <c r="I667" s="29"/>
      <c r="J667" s="29"/>
    </row>
    <row r="668" spans="1:10" s="34" customFormat="1">
      <c r="A668" s="29"/>
      <c r="B668" s="29"/>
      <c r="C668" s="29"/>
      <c r="D668" s="29"/>
      <c r="E668" s="29"/>
      <c r="F668" s="29"/>
      <c r="G668" s="29"/>
      <c r="H668" s="29"/>
      <c r="I668" s="29"/>
      <c r="J668" s="29"/>
    </row>
    <row r="669" spans="1:10" s="34" customFormat="1">
      <c r="A669" s="29"/>
      <c r="B669" s="29"/>
      <c r="C669" s="29"/>
      <c r="D669" s="29"/>
      <c r="E669" s="29"/>
      <c r="F669" s="29"/>
      <c r="G669" s="29"/>
      <c r="H669" s="29"/>
      <c r="I669" s="29"/>
      <c r="J669" s="29"/>
    </row>
    <row r="670" spans="1:10" s="34" customFormat="1">
      <c r="A670" s="29"/>
      <c r="B670" s="29"/>
      <c r="C670" s="29"/>
      <c r="D670" s="29"/>
      <c r="E670" s="29"/>
      <c r="F670" s="29"/>
      <c r="G670" s="29"/>
      <c r="H670" s="29"/>
      <c r="I670" s="29"/>
      <c r="J670" s="29"/>
    </row>
    <row r="671" spans="1:10" s="34" customFormat="1">
      <c r="A671" s="29"/>
      <c r="B671" s="29"/>
      <c r="C671" s="29"/>
      <c r="D671" s="29"/>
      <c r="E671" s="29"/>
      <c r="F671" s="29"/>
      <c r="G671" s="29"/>
      <c r="H671" s="29"/>
      <c r="I671" s="29"/>
      <c r="J671" s="29"/>
    </row>
    <row r="672" spans="1:10" s="34" customFormat="1">
      <c r="A672" s="29"/>
      <c r="B672" s="29"/>
      <c r="C672" s="29"/>
      <c r="D672" s="29"/>
      <c r="E672" s="29"/>
      <c r="F672" s="29"/>
      <c r="G672" s="29"/>
      <c r="H672" s="29"/>
      <c r="I672" s="29"/>
      <c r="J672" s="29"/>
    </row>
    <row r="673" spans="1:10" s="34" customFormat="1">
      <c r="A673" s="29"/>
      <c r="B673" s="29"/>
      <c r="C673" s="29"/>
      <c r="D673" s="29"/>
      <c r="E673" s="29"/>
      <c r="F673" s="29"/>
      <c r="G673" s="29"/>
      <c r="H673" s="29"/>
      <c r="I673" s="29"/>
      <c r="J673" s="29"/>
    </row>
    <row r="674" spans="1:10" s="34" customFormat="1">
      <c r="A674" s="29"/>
      <c r="B674" s="29"/>
      <c r="C674" s="29"/>
      <c r="D674" s="29"/>
      <c r="E674" s="29"/>
      <c r="F674" s="29"/>
      <c r="G674" s="29"/>
      <c r="H674" s="29"/>
      <c r="I674" s="29"/>
      <c r="J674" s="29"/>
    </row>
    <row r="675" spans="1:10" s="34" customFormat="1">
      <c r="A675" s="29"/>
      <c r="B675" s="29"/>
      <c r="C675" s="29"/>
      <c r="D675" s="29"/>
      <c r="E675" s="29"/>
      <c r="F675" s="29"/>
      <c r="G675" s="29"/>
      <c r="H675" s="29"/>
      <c r="I675" s="29"/>
      <c r="J675" s="29"/>
    </row>
    <row r="676" spans="1:10" s="34" customFormat="1">
      <c r="A676" s="29"/>
      <c r="B676" s="29"/>
      <c r="C676" s="29"/>
      <c r="D676" s="29"/>
      <c r="E676" s="29"/>
      <c r="F676" s="29"/>
      <c r="G676" s="29"/>
      <c r="H676" s="29"/>
      <c r="I676" s="29"/>
      <c r="J676" s="29"/>
    </row>
    <row r="677" spans="1:10" s="34" customFormat="1">
      <c r="A677" s="29"/>
      <c r="B677" s="29"/>
      <c r="C677" s="29"/>
      <c r="D677" s="29"/>
      <c r="E677" s="29"/>
      <c r="F677" s="29"/>
      <c r="G677" s="29"/>
      <c r="H677" s="29"/>
      <c r="I677" s="29"/>
      <c r="J677" s="29"/>
    </row>
    <row r="678" spans="1:10" s="34" customFormat="1">
      <c r="A678" s="29"/>
      <c r="B678" s="29"/>
      <c r="C678" s="29"/>
      <c r="D678" s="29"/>
      <c r="E678" s="29"/>
      <c r="F678" s="29"/>
      <c r="G678" s="29"/>
      <c r="H678" s="29"/>
      <c r="I678" s="29"/>
      <c r="J678" s="29"/>
    </row>
    <row r="679" spans="1:10" s="34" customFormat="1">
      <c r="A679" s="29"/>
      <c r="B679" s="29"/>
      <c r="C679" s="29"/>
      <c r="D679" s="29"/>
      <c r="E679" s="29"/>
      <c r="F679" s="29"/>
      <c r="G679" s="29"/>
      <c r="H679" s="29"/>
      <c r="I679" s="29"/>
      <c r="J679" s="29"/>
    </row>
    <row r="680" spans="1:10" s="34" customFormat="1">
      <c r="A680" s="29"/>
      <c r="B680" s="29"/>
      <c r="C680" s="29"/>
      <c r="D680" s="29"/>
      <c r="E680" s="29"/>
      <c r="F680" s="29"/>
      <c r="G680" s="29"/>
      <c r="H680" s="29"/>
      <c r="I680" s="29"/>
      <c r="J680" s="29"/>
    </row>
    <row r="681" spans="1:10" s="34" customFormat="1">
      <c r="A681" s="29"/>
      <c r="B681" s="29"/>
      <c r="C681" s="29"/>
      <c r="D681" s="29"/>
      <c r="E681" s="29"/>
      <c r="F681" s="29"/>
      <c r="G681" s="29"/>
      <c r="H681" s="29"/>
      <c r="I681" s="29"/>
      <c r="J681" s="29"/>
    </row>
    <row r="682" spans="1:10" s="34" customFormat="1">
      <c r="A682" s="29"/>
      <c r="B682" s="29"/>
      <c r="C682" s="29"/>
      <c r="D682" s="29"/>
      <c r="E682" s="29"/>
      <c r="F682" s="29"/>
      <c r="G682" s="29"/>
      <c r="H682" s="29"/>
      <c r="I682" s="29"/>
      <c r="J682" s="29"/>
    </row>
    <row r="683" spans="1:10" s="34" customFormat="1">
      <c r="A683" s="29"/>
      <c r="B683" s="29"/>
      <c r="C683" s="29"/>
      <c r="D683" s="29"/>
      <c r="E683" s="29"/>
      <c r="F683" s="29"/>
      <c r="G683" s="29"/>
      <c r="H683" s="29"/>
      <c r="I683" s="29"/>
      <c r="J683" s="29"/>
    </row>
    <row r="684" spans="1:10" s="34" customFormat="1">
      <c r="A684" s="29"/>
      <c r="B684" s="29"/>
      <c r="C684" s="29"/>
      <c r="D684" s="29"/>
      <c r="E684" s="29"/>
      <c r="F684" s="29"/>
      <c r="G684" s="29"/>
      <c r="H684" s="29"/>
      <c r="I684" s="29"/>
      <c r="J684" s="29"/>
    </row>
    <row r="685" spans="1:10" s="34" customFormat="1">
      <c r="A685" s="29"/>
      <c r="B685" s="29"/>
      <c r="C685" s="29"/>
      <c r="D685" s="29"/>
      <c r="E685" s="29"/>
      <c r="F685" s="29"/>
      <c r="G685" s="29"/>
      <c r="H685" s="29"/>
      <c r="I685" s="29"/>
      <c r="J685" s="29"/>
    </row>
    <row r="686" spans="1:10" s="34" customFormat="1">
      <c r="A686" s="29"/>
      <c r="B686" s="29"/>
      <c r="C686" s="29"/>
      <c r="D686" s="29"/>
      <c r="E686" s="29"/>
      <c r="F686" s="29"/>
      <c r="G686" s="29"/>
      <c r="H686" s="29"/>
      <c r="I686" s="29"/>
      <c r="J686" s="29"/>
    </row>
    <row r="687" spans="1:10" s="34" customFormat="1">
      <c r="A687" s="29"/>
      <c r="B687" s="29"/>
      <c r="C687" s="29"/>
      <c r="D687" s="29"/>
      <c r="E687" s="29"/>
      <c r="F687" s="29"/>
      <c r="G687" s="29"/>
      <c r="H687" s="29"/>
      <c r="I687" s="29"/>
      <c r="J687" s="29"/>
    </row>
    <row r="688" spans="1:10" s="34" customFormat="1">
      <c r="A688" s="29"/>
      <c r="B688" s="29"/>
      <c r="C688" s="29"/>
      <c r="D688" s="29"/>
      <c r="E688" s="29"/>
      <c r="F688" s="29"/>
      <c r="G688" s="29"/>
      <c r="H688" s="29"/>
      <c r="I688" s="29"/>
      <c r="J688" s="29"/>
    </row>
    <row r="689" spans="1:10" s="34" customFormat="1">
      <c r="A689" s="29"/>
      <c r="B689" s="29"/>
      <c r="C689" s="29"/>
      <c r="D689" s="29"/>
      <c r="E689" s="29"/>
      <c r="F689" s="29"/>
      <c r="G689" s="29"/>
      <c r="H689" s="29"/>
      <c r="I689" s="29"/>
      <c r="J689" s="29"/>
    </row>
    <row r="690" spans="1:10" s="34" customFormat="1">
      <c r="A690" s="29"/>
      <c r="B690" s="29"/>
      <c r="C690" s="29"/>
      <c r="D690" s="29"/>
      <c r="E690" s="29"/>
      <c r="F690" s="29"/>
      <c r="G690" s="29"/>
      <c r="H690" s="29"/>
      <c r="I690" s="29"/>
      <c r="J690" s="29"/>
    </row>
    <row r="691" spans="1:10" s="34" customFormat="1">
      <c r="A691" s="29"/>
      <c r="B691" s="29"/>
      <c r="C691" s="29"/>
      <c r="D691" s="29"/>
      <c r="E691" s="29"/>
      <c r="F691" s="29"/>
      <c r="G691" s="29"/>
      <c r="H691" s="29"/>
      <c r="I691" s="29"/>
      <c r="J691" s="29"/>
    </row>
    <row r="692" spans="1:10" s="34" customFormat="1">
      <c r="A692" s="29"/>
      <c r="B692" s="29"/>
      <c r="C692" s="29"/>
      <c r="D692" s="29"/>
      <c r="E692" s="29"/>
      <c r="F692" s="29"/>
      <c r="G692" s="29"/>
      <c r="H692" s="29"/>
      <c r="I692" s="29"/>
      <c r="J692" s="29"/>
    </row>
    <row r="693" spans="1:10" s="34" customFormat="1">
      <c r="A693" s="29"/>
      <c r="B693" s="29"/>
      <c r="C693" s="29"/>
      <c r="D693" s="29"/>
      <c r="E693" s="29"/>
      <c r="F693" s="29"/>
      <c r="G693" s="29"/>
      <c r="H693" s="29"/>
      <c r="I693" s="29"/>
      <c r="J693" s="29"/>
    </row>
    <row r="694" spans="1:10" s="34" customFormat="1">
      <c r="A694" s="29"/>
      <c r="B694" s="29"/>
      <c r="C694" s="29"/>
      <c r="D694" s="29"/>
      <c r="E694" s="29"/>
      <c r="F694" s="29"/>
      <c r="G694" s="29"/>
      <c r="H694" s="29"/>
      <c r="I694" s="29"/>
      <c r="J694" s="29"/>
    </row>
    <row r="695" spans="1:10" s="34" customFormat="1">
      <c r="A695" s="29"/>
      <c r="B695" s="29"/>
      <c r="C695" s="29"/>
      <c r="D695" s="29"/>
      <c r="E695" s="29"/>
      <c r="F695" s="29"/>
      <c r="G695" s="29"/>
      <c r="H695" s="29"/>
      <c r="I695" s="29"/>
      <c r="J695" s="29"/>
    </row>
    <row r="696" spans="1:10" s="34" customFormat="1">
      <c r="A696" s="29"/>
      <c r="B696" s="29"/>
      <c r="C696" s="29"/>
      <c r="D696" s="29"/>
      <c r="E696" s="29"/>
      <c r="F696" s="29"/>
      <c r="G696" s="29"/>
      <c r="H696" s="29"/>
      <c r="I696" s="29"/>
      <c r="J696" s="29"/>
    </row>
    <row r="697" spans="1:10" s="34" customFormat="1">
      <c r="A697" s="29"/>
      <c r="B697" s="29"/>
      <c r="C697" s="29"/>
      <c r="D697" s="29"/>
      <c r="E697" s="29"/>
      <c r="F697" s="29"/>
      <c r="G697" s="29"/>
      <c r="H697" s="29"/>
      <c r="I697" s="29"/>
      <c r="J697" s="29"/>
    </row>
    <row r="698" spans="1:10" s="34" customFormat="1">
      <c r="A698" s="29"/>
      <c r="B698" s="29"/>
      <c r="C698" s="29"/>
      <c r="D698" s="29"/>
      <c r="E698" s="29"/>
      <c r="F698" s="29"/>
      <c r="G698" s="29"/>
      <c r="H698" s="29"/>
      <c r="I698" s="29"/>
      <c r="J698" s="29"/>
    </row>
    <row r="699" spans="1:10" s="34" customFormat="1">
      <c r="A699" s="29"/>
      <c r="B699" s="29"/>
      <c r="C699" s="29"/>
      <c r="D699" s="29"/>
      <c r="E699" s="29"/>
      <c r="F699" s="29"/>
      <c r="G699" s="29"/>
      <c r="H699" s="29"/>
      <c r="I699" s="29"/>
      <c r="J699" s="29"/>
    </row>
    <row r="700" spans="1:10" s="34" customFormat="1">
      <c r="A700" s="29"/>
      <c r="B700" s="29"/>
      <c r="C700" s="29"/>
      <c r="D700" s="29"/>
      <c r="E700" s="29"/>
      <c r="F700" s="29"/>
      <c r="G700" s="29"/>
      <c r="H700" s="29"/>
      <c r="I700" s="29"/>
      <c r="J700" s="29"/>
    </row>
    <row r="701" spans="1:10" s="34" customFormat="1">
      <c r="A701" s="29"/>
      <c r="B701" s="29"/>
      <c r="C701" s="29"/>
      <c r="D701" s="29"/>
      <c r="E701" s="29"/>
      <c r="F701" s="29"/>
      <c r="G701" s="29"/>
      <c r="H701" s="29"/>
      <c r="I701" s="29"/>
      <c r="J701" s="29"/>
    </row>
    <row r="702" spans="1:10" s="34" customFormat="1">
      <c r="A702" s="29"/>
      <c r="B702" s="29"/>
      <c r="C702" s="29"/>
      <c r="D702" s="29"/>
      <c r="E702" s="29"/>
      <c r="F702" s="29"/>
      <c r="G702" s="29"/>
      <c r="H702" s="29"/>
      <c r="I702" s="29"/>
      <c r="J702" s="29"/>
    </row>
    <row r="703" spans="1:10" s="34" customFormat="1">
      <c r="A703" s="29"/>
      <c r="B703" s="29"/>
      <c r="C703" s="29"/>
      <c r="D703" s="29"/>
      <c r="E703" s="29"/>
      <c r="F703" s="29"/>
      <c r="G703" s="29"/>
      <c r="H703" s="29"/>
      <c r="I703" s="29"/>
      <c r="J703" s="29"/>
    </row>
    <row r="704" spans="1:10" s="34" customFormat="1">
      <c r="A704" s="29"/>
      <c r="B704" s="29"/>
      <c r="C704" s="29"/>
      <c r="D704" s="29"/>
      <c r="E704" s="29"/>
      <c r="F704" s="29"/>
      <c r="G704" s="29"/>
      <c r="H704" s="29"/>
      <c r="I704" s="29"/>
      <c r="J704" s="29"/>
    </row>
    <row r="705" spans="1:10" s="34" customFormat="1">
      <c r="A705" s="29"/>
      <c r="B705" s="29"/>
      <c r="C705" s="29"/>
      <c r="D705" s="29"/>
      <c r="E705" s="29"/>
      <c r="F705" s="29"/>
      <c r="G705" s="29"/>
      <c r="H705" s="29"/>
      <c r="I705" s="29"/>
      <c r="J705" s="29"/>
    </row>
    <row r="706" spans="1:10" s="34" customFormat="1">
      <c r="A706" s="29"/>
      <c r="B706" s="29"/>
      <c r="C706" s="29"/>
      <c r="D706" s="29"/>
      <c r="E706" s="29"/>
      <c r="F706" s="29"/>
      <c r="G706" s="29"/>
      <c r="H706" s="29"/>
      <c r="I706" s="29"/>
      <c r="J706" s="29"/>
    </row>
    <row r="707" spans="1:10" s="34" customFormat="1">
      <c r="A707" s="29"/>
      <c r="B707" s="29"/>
      <c r="C707" s="29"/>
      <c r="D707" s="29"/>
      <c r="E707" s="29"/>
      <c r="F707" s="29"/>
      <c r="G707" s="29"/>
      <c r="H707" s="29"/>
      <c r="I707" s="29"/>
      <c r="J707" s="29"/>
    </row>
    <row r="708" spans="1:10" s="34" customFormat="1">
      <c r="A708" s="29"/>
      <c r="B708" s="29"/>
      <c r="C708" s="29"/>
      <c r="D708" s="29"/>
      <c r="E708" s="29"/>
      <c r="F708" s="29"/>
      <c r="G708" s="29"/>
      <c r="H708" s="29"/>
      <c r="I708" s="29"/>
      <c r="J708" s="29"/>
    </row>
    <row r="709" spans="1:10" s="34" customFormat="1">
      <c r="A709" s="29"/>
      <c r="B709" s="29"/>
      <c r="C709" s="29"/>
      <c r="D709" s="29"/>
      <c r="E709" s="29"/>
      <c r="F709" s="29"/>
      <c r="G709" s="29"/>
      <c r="H709" s="29"/>
      <c r="I709" s="29"/>
      <c r="J709" s="29"/>
    </row>
    <row r="710" spans="1:10" s="34" customFormat="1">
      <c r="A710" s="29"/>
      <c r="B710" s="29"/>
      <c r="C710" s="29"/>
      <c r="D710" s="29"/>
      <c r="E710" s="29"/>
      <c r="F710" s="29"/>
      <c r="G710" s="29"/>
      <c r="H710" s="29"/>
      <c r="I710" s="29"/>
      <c r="J710" s="29"/>
    </row>
    <row r="711" spans="1:10" s="34" customFormat="1">
      <c r="A711" s="29"/>
      <c r="B711" s="29"/>
      <c r="C711" s="29"/>
      <c r="D711" s="29"/>
      <c r="E711" s="29"/>
      <c r="F711" s="29"/>
      <c r="G711" s="29"/>
      <c r="H711" s="29"/>
      <c r="I711" s="29"/>
      <c r="J711" s="29"/>
    </row>
    <row r="712" spans="1:10" s="34" customFormat="1">
      <c r="A712" s="29"/>
      <c r="B712" s="29"/>
      <c r="C712" s="29"/>
      <c r="D712" s="29"/>
      <c r="E712" s="29"/>
      <c r="F712" s="29"/>
      <c r="G712" s="29"/>
      <c r="H712" s="29"/>
      <c r="I712" s="29"/>
      <c r="J712" s="29"/>
    </row>
    <row r="713" spans="1:10" s="34" customFormat="1">
      <c r="A713" s="29"/>
      <c r="B713" s="29"/>
      <c r="C713" s="29"/>
      <c r="D713" s="29"/>
      <c r="E713" s="29"/>
      <c r="F713" s="29"/>
      <c r="G713" s="29"/>
      <c r="H713" s="29"/>
      <c r="I713" s="29"/>
      <c r="J713" s="29"/>
    </row>
    <row r="714" spans="1:10" s="34" customFormat="1">
      <c r="A714" s="29"/>
      <c r="B714" s="29"/>
      <c r="C714" s="29"/>
      <c r="D714" s="29"/>
      <c r="E714" s="29"/>
      <c r="F714" s="29"/>
      <c r="G714" s="29"/>
      <c r="H714" s="29"/>
      <c r="I714" s="29"/>
      <c r="J714" s="29"/>
    </row>
    <row r="715" spans="1:10" s="34" customFormat="1">
      <c r="A715" s="29"/>
      <c r="B715" s="29"/>
      <c r="C715" s="29"/>
      <c r="D715" s="29"/>
      <c r="E715" s="29"/>
      <c r="F715" s="29"/>
      <c r="G715" s="29"/>
      <c r="H715" s="29"/>
      <c r="I715" s="29"/>
      <c r="J715" s="29"/>
    </row>
    <row r="716" spans="1:10" s="34" customFormat="1">
      <c r="A716" s="29"/>
      <c r="B716" s="29"/>
      <c r="C716" s="29"/>
      <c r="D716" s="29"/>
      <c r="E716" s="29"/>
      <c r="F716" s="29"/>
      <c r="G716" s="29"/>
      <c r="H716" s="29"/>
      <c r="I716" s="29"/>
      <c r="J716" s="29"/>
    </row>
    <row r="717" spans="1:10" s="34" customFormat="1">
      <c r="A717" s="29"/>
      <c r="B717" s="29"/>
      <c r="C717" s="29"/>
      <c r="D717" s="29"/>
      <c r="E717" s="29"/>
      <c r="F717" s="29"/>
      <c r="G717" s="29"/>
      <c r="H717" s="29"/>
      <c r="I717" s="29"/>
      <c r="J717" s="29"/>
    </row>
    <row r="718" spans="1:10" s="34" customFormat="1">
      <c r="A718" s="29"/>
      <c r="B718" s="29"/>
      <c r="C718" s="29"/>
      <c r="D718" s="29"/>
      <c r="E718" s="29"/>
      <c r="F718" s="29"/>
      <c r="G718" s="29"/>
      <c r="H718" s="29"/>
      <c r="I718" s="29"/>
      <c r="J718" s="29"/>
    </row>
    <row r="719" spans="1:10" s="34" customFormat="1">
      <c r="A719" s="29"/>
      <c r="B719" s="29"/>
      <c r="C719" s="29"/>
      <c r="D719" s="29"/>
      <c r="E719" s="29"/>
      <c r="F719" s="29"/>
      <c r="G719" s="29"/>
      <c r="H719" s="29"/>
      <c r="I719" s="29"/>
      <c r="J719" s="29"/>
    </row>
    <row r="720" spans="1:10" s="34" customFormat="1">
      <c r="A720" s="29"/>
      <c r="B720" s="29"/>
      <c r="C720" s="29"/>
      <c r="D720" s="29"/>
      <c r="E720" s="29"/>
      <c r="F720" s="29"/>
      <c r="G720" s="29"/>
      <c r="H720" s="29"/>
      <c r="I720" s="29"/>
      <c r="J720" s="29"/>
    </row>
    <row r="721" spans="1:10" s="34" customFormat="1">
      <c r="A721" s="29"/>
      <c r="B721" s="29"/>
      <c r="C721" s="29"/>
      <c r="D721" s="29"/>
      <c r="E721" s="29"/>
      <c r="F721" s="29"/>
      <c r="G721" s="29"/>
      <c r="H721" s="29"/>
      <c r="I721" s="29"/>
      <c r="J721" s="29"/>
    </row>
    <row r="722" spans="1:10" s="34" customFormat="1">
      <c r="A722" s="29"/>
      <c r="B722" s="29"/>
      <c r="C722" s="29"/>
      <c r="D722" s="29"/>
      <c r="E722" s="29"/>
      <c r="F722" s="29"/>
      <c r="G722" s="29"/>
      <c r="H722" s="29"/>
      <c r="I722" s="29"/>
      <c r="J722" s="29"/>
    </row>
    <row r="723" spans="1:10" s="34" customFormat="1">
      <c r="A723" s="29"/>
      <c r="B723" s="29"/>
      <c r="C723" s="29"/>
      <c r="D723" s="29"/>
      <c r="E723" s="29"/>
      <c r="F723" s="29"/>
      <c r="G723" s="29"/>
      <c r="H723" s="29"/>
      <c r="I723" s="29"/>
      <c r="J723" s="29"/>
    </row>
    <row r="724" spans="1:10" s="34" customFormat="1">
      <c r="A724" s="29"/>
      <c r="B724" s="29"/>
      <c r="C724" s="29"/>
      <c r="D724" s="29"/>
      <c r="E724" s="29"/>
      <c r="F724" s="29"/>
      <c r="G724" s="29"/>
      <c r="H724" s="29"/>
      <c r="I724" s="29"/>
      <c r="J724" s="29"/>
    </row>
    <row r="725" spans="1:10" s="34" customFormat="1">
      <c r="A725" s="29"/>
      <c r="B725" s="29"/>
      <c r="C725" s="29"/>
      <c r="D725" s="29"/>
      <c r="E725" s="29"/>
      <c r="F725" s="29"/>
      <c r="G725" s="29"/>
      <c r="H725" s="29"/>
      <c r="I725" s="29"/>
      <c r="J725" s="29"/>
    </row>
    <row r="726" spans="1:10" s="34" customFormat="1">
      <c r="A726" s="29"/>
      <c r="B726" s="29"/>
      <c r="C726" s="29"/>
      <c r="D726" s="29"/>
      <c r="E726" s="29"/>
      <c r="F726" s="29"/>
      <c r="G726" s="29"/>
      <c r="H726" s="29"/>
      <c r="I726" s="29"/>
      <c r="J726" s="29"/>
    </row>
    <row r="727" spans="1:10" s="34" customFormat="1">
      <c r="A727" s="29"/>
      <c r="B727" s="29"/>
      <c r="C727" s="29"/>
      <c r="D727" s="29"/>
      <c r="E727" s="29"/>
      <c r="F727" s="29"/>
      <c r="G727" s="29"/>
      <c r="H727" s="29"/>
      <c r="I727" s="29"/>
      <c r="J727" s="29"/>
    </row>
    <row r="728" spans="1:10" s="34" customFormat="1">
      <c r="A728" s="29"/>
      <c r="B728" s="29"/>
      <c r="C728" s="29"/>
      <c r="D728" s="29"/>
      <c r="E728" s="29"/>
      <c r="F728" s="29"/>
      <c r="G728" s="29"/>
      <c r="H728" s="29"/>
      <c r="I728" s="29"/>
      <c r="J728" s="29"/>
    </row>
    <row r="729" spans="1:10" s="34" customFormat="1">
      <c r="A729" s="29"/>
      <c r="B729" s="29"/>
      <c r="C729" s="29"/>
      <c r="D729" s="29"/>
      <c r="E729" s="29"/>
      <c r="F729" s="29"/>
      <c r="G729" s="29"/>
      <c r="H729" s="29"/>
      <c r="I729" s="29"/>
      <c r="J729" s="29"/>
    </row>
    <row r="730" spans="1:10" s="34" customFormat="1">
      <c r="A730" s="29"/>
      <c r="B730" s="29"/>
      <c r="C730" s="29"/>
      <c r="D730" s="29"/>
      <c r="E730" s="29"/>
      <c r="F730" s="29"/>
      <c r="G730" s="29"/>
      <c r="H730" s="29"/>
      <c r="I730" s="29"/>
      <c r="J730" s="29"/>
    </row>
    <row r="731" spans="1:10" s="34" customFormat="1">
      <c r="A731" s="29"/>
      <c r="B731" s="29"/>
      <c r="C731" s="29"/>
      <c r="D731" s="29"/>
      <c r="E731" s="29"/>
      <c r="F731" s="29"/>
      <c r="G731" s="29"/>
      <c r="H731" s="29"/>
      <c r="I731" s="29"/>
      <c r="J731" s="29"/>
    </row>
    <row r="732" spans="1:10" s="34" customFormat="1">
      <c r="A732" s="29"/>
      <c r="B732" s="29"/>
      <c r="C732" s="29"/>
      <c r="D732" s="29"/>
      <c r="E732" s="29"/>
      <c r="F732" s="29"/>
      <c r="G732" s="29"/>
      <c r="H732" s="29"/>
      <c r="I732" s="29"/>
      <c r="J732" s="29"/>
    </row>
    <row r="733" spans="1:10" s="34" customFormat="1">
      <c r="A733" s="29"/>
      <c r="B733" s="29"/>
      <c r="C733" s="29"/>
      <c r="D733" s="29"/>
      <c r="E733" s="29"/>
      <c r="F733" s="29"/>
      <c r="G733" s="29"/>
      <c r="H733" s="29"/>
      <c r="I733" s="29"/>
      <c r="J733" s="29"/>
    </row>
    <row r="734" spans="1:10" s="34" customFormat="1">
      <c r="A734" s="29"/>
      <c r="B734" s="29"/>
      <c r="C734" s="29"/>
      <c r="D734" s="29"/>
      <c r="E734" s="29"/>
      <c r="F734" s="29"/>
      <c r="G734" s="29"/>
      <c r="H734" s="29"/>
      <c r="I734" s="29"/>
      <c r="J734" s="29"/>
    </row>
    <row r="735" spans="1:10" s="34" customFormat="1">
      <c r="A735" s="29"/>
      <c r="B735" s="29"/>
      <c r="C735" s="29"/>
      <c r="D735" s="29"/>
      <c r="E735" s="29"/>
      <c r="F735" s="29"/>
      <c r="G735" s="29"/>
      <c r="H735" s="29"/>
      <c r="I735" s="29"/>
      <c r="J735" s="29"/>
    </row>
    <row r="736" spans="1:10" s="34" customFormat="1">
      <c r="A736" s="29"/>
      <c r="B736" s="29"/>
      <c r="C736" s="29"/>
      <c r="D736" s="29"/>
      <c r="E736" s="29"/>
      <c r="F736" s="29"/>
      <c r="G736" s="29"/>
      <c r="H736" s="29"/>
      <c r="I736" s="29"/>
      <c r="J736" s="29"/>
    </row>
    <row r="737" spans="1:10" s="34" customFormat="1">
      <c r="A737" s="29"/>
      <c r="B737" s="29"/>
      <c r="C737" s="29"/>
      <c r="D737" s="29"/>
      <c r="E737" s="29"/>
      <c r="F737" s="29"/>
      <c r="G737" s="29"/>
      <c r="H737" s="29"/>
      <c r="I737" s="29"/>
      <c r="J737" s="29"/>
    </row>
    <row r="738" spans="1:10" s="34" customFormat="1">
      <c r="A738" s="29"/>
      <c r="B738" s="29"/>
      <c r="C738" s="29"/>
      <c r="D738" s="29"/>
      <c r="E738" s="29"/>
      <c r="F738" s="29"/>
      <c r="G738" s="29"/>
      <c r="H738" s="29"/>
      <c r="I738" s="29"/>
      <c r="J738" s="29"/>
    </row>
    <row r="739" spans="1:10" s="34" customFormat="1">
      <c r="A739" s="29"/>
      <c r="B739" s="29"/>
      <c r="C739" s="29"/>
      <c r="D739" s="29"/>
      <c r="E739" s="29"/>
      <c r="F739" s="29"/>
      <c r="G739" s="29"/>
      <c r="H739" s="29"/>
      <c r="I739" s="29"/>
      <c r="J739" s="29"/>
    </row>
    <row r="740" spans="1:10" s="34" customFormat="1">
      <c r="A740" s="29"/>
      <c r="B740" s="29"/>
      <c r="C740" s="29"/>
      <c r="D740" s="29"/>
      <c r="E740" s="29"/>
      <c r="F740" s="29"/>
      <c r="G740" s="29"/>
      <c r="H740" s="29"/>
      <c r="I740" s="29"/>
      <c r="J740" s="29"/>
    </row>
    <row r="741" spans="1:10" s="34" customFormat="1">
      <c r="A741" s="29"/>
      <c r="B741" s="29"/>
      <c r="C741" s="29"/>
      <c r="D741" s="29"/>
      <c r="E741" s="29"/>
      <c r="F741" s="29"/>
      <c r="G741" s="29"/>
      <c r="H741" s="29"/>
      <c r="I741" s="29"/>
      <c r="J741" s="29"/>
    </row>
    <row r="742" spans="1:10" s="34" customFormat="1">
      <c r="A742" s="29"/>
      <c r="B742" s="29"/>
      <c r="C742" s="29"/>
      <c r="D742" s="29"/>
      <c r="E742" s="29"/>
      <c r="F742" s="29"/>
      <c r="G742" s="29"/>
      <c r="H742" s="29"/>
      <c r="I742" s="29"/>
      <c r="J742" s="29"/>
    </row>
    <row r="743" spans="1:10" s="34" customFormat="1">
      <c r="A743" s="29"/>
      <c r="B743" s="29"/>
      <c r="C743" s="29"/>
      <c r="D743" s="29"/>
      <c r="E743" s="29"/>
      <c r="F743" s="29"/>
      <c r="G743" s="29"/>
      <c r="H743" s="29"/>
      <c r="I743" s="29"/>
      <c r="J743" s="29"/>
    </row>
    <row r="744" spans="1:10" s="34" customFormat="1">
      <c r="A744" s="29"/>
      <c r="B744" s="29"/>
      <c r="C744" s="29"/>
      <c r="D744" s="29"/>
      <c r="E744" s="29"/>
      <c r="F744" s="29"/>
      <c r="G744" s="29"/>
      <c r="H744" s="29"/>
      <c r="I744" s="29"/>
      <c r="J744" s="29"/>
    </row>
    <row r="745" spans="1:10" s="34" customFormat="1">
      <c r="A745" s="29"/>
      <c r="B745" s="29"/>
      <c r="C745" s="29"/>
      <c r="D745" s="29"/>
      <c r="E745" s="29"/>
      <c r="F745" s="29"/>
      <c r="G745" s="29"/>
      <c r="H745" s="29"/>
      <c r="I745" s="29"/>
      <c r="J745" s="29"/>
    </row>
    <row r="746" spans="1:10" s="34" customFormat="1">
      <c r="A746" s="29"/>
      <c r="B746" s="29"/>
      <c r="C746" s="29"/>
      <c r="D746" s="29"/>
      <c r="E746" s="29"/>
      <c r="F746" s="29"/>
      <c r="G746" s="29"/>
      <c r="H746" s="29"/>
      <c r="I746" s="29"/>
      <c r="J746" s="29"/>
    </row>
    <row r="747" spans="1:10" s="34" customFormat="1">
      <c r="A747" s="29"/>
      <c r="B747" s="29"/>
      <c r="C747" s="29"/>
      <c r="D747" s="29"/>
      <c r="E747" s="29"/>
      <c r="F747" s="29"/>
      <c r="G747" s="29"/>
      <c r="H747" s="29"/>
      <c r="I747" s="29"/>
      <c r="J747" s="29"/>
    </row>
    <row r="748" spans="1:10" s="34" customFormat="1">
      <c r="A748" s="29"/>
      <c r="B748" s="29"/>
      <c r="C748" s="29"/>
      <c r="D748" s="29"/>
      <c r="E748" s="29"/>
      <c r="F748" s="29"/>
      <c r="G748" s="29"/>
      <c r="H748" s="29"/>
      <c r="I748" s="29"/>
      <c r="J748" s="29"/>
    </row>
    <row r="749" spans="1:10" s="34" customFormat="1">
      <c r="A749" s="29"/>
      <c r="B749" s="29"/>
      <c r="C749" s="29"/>
      <c r="D749" s="29"/>
      <c r="E749" s="29"/>
      <c r="F749" s="29"/>
      <c r="G749" s="29"/>
      <c r="H749" s="29"/>
      <c r="I749" s="29"/>
      <c r="J749" s="29"/>
    </row>
    <row r="750" spans="1:10" s="34" customFormat="1">
      <c r="A750" s="29"/>
      <c r="B750" s="29"/>
      <c r="C750" s="29"/>
      <c r="D750" s="29"/>
      <c r="E750" s="29"/>
      <c r="F750" s="29"/>
      <c r="G750" s="29"/>
      <c r="H750" s="29"/>
      <c r="I750" s="29"/>
      <c r="J750" s="29"/>
    </row>
    <row r="751" spans="1:10" s="34" customFormat="1">
      <c r="A751" s="29"/>
      <c r="B751" s="29"/>
      <c r="C751" s="29"/>
      <c r="D751" s="29"/>
      <c r="E751" s="29"/>
      <c r="F751" s="29"/>
      <c r="G751" s="29"/>
      <c r="H751" s="29"/>
      <c r="I751" s="29"/>
      <c r="J751" s="29"/>
    </row>
    <row r="752" spans="1:10" s="34" customFormat="1">
      <c r="A752" s="29"/>
      <c r="B752" s="29"/>
      <c r="C752" s="29"/>
      <c r="D752" s="29"/>
      <c r="E752" s="29"/>
      <c r="F752" s="29"/>
      <c r="G752" s="29"/>
      <c r="H752" s="29"/>
      <c r="I752" s="29"/>
      <c r="J752" s="29"/>
    </row>
    <row r="753" spans="1:10" s="34" customFormat="1">
      <c r="A753" s="29"/>
      <c r="B753" s="29"/>
      <c r="C753" s="29"/>
      <c r="D753" s="29"/>
      <c r="E753" s="29"/>
      <c r="F753" s="29"/>
      <c r="G753" s="29"/>
      <c r="H753" s="29"/>
      <c r="I753" s="29"/>
      <c r="J753" s="29"/>
    </row>
    <row r="754" spans="1:10" s="34" customFormat="1">
      <c r="A754" s="29"/>
      <c r="B754" s="29"/>
      <c r="C754" s="29"/>
      <c r="D754" s="29"/>
      <c r="E754" s="29"/>
      <c r="F754" s="29"/>
      <c r="G754" s="29"/>
      <c r="H754" s="29"/>
      <c r="I754" s="29"/>
      <c r="J754" s="29"/>
    </row>
    <row r="755" spans="1:10" s="34" customFormat="1">
      <c r="A755" s="29"/>
      <c r="B755" s="29"/>
      <c r="C755" s="29"/>
      <c r="D755" s="29"/>
      <c r="E755" s="29"/>
      <c r="F755" s="29"/>
      <c r="G755" s="29"/>
      <c r="H755" s="29"/>
      <c r="I755" s="29"/>
      <c r="J755" s="29"/>
    </row>
    <row r="756" spans="1:10" s="34" customFormat="1">
      <c r="A756" s="29"/>
      <c r="B756" s="29"/>
      <c r="C756" s="29"/>
      <c r="D756" s="29"/>
      <c r="E756" s="29"/>
      <c r="F756" s="29"/>
      <c r="G756" s="29"/>
      <c r="H756" s="29"/>
      <c r="I756" s="29"/>
      <c r="J756" s="29"/>
    </row>
    <row r="757" spans="1:10" s="34" customFormat="1">
      <c r="A757" s="29"/>
      <c r="B757" s="29"/>
      <c r="C757" s="29"/>
      <c r="D757" s="29"/>
      <c r="E757" s="29"/>
      <c r="F757" s="29"/>
      <c r="G757" s="29"/>
      <c r="H757" s="29"/>
      <c r="I757" s="29"/>
      <c r="J757" s="29"/>
    </row>
    <row r="758" spans="1:10" s="34" customFormat="1">
      <c r="A758" s="29"/>
      <c r="B758" s="29"/>
      <c r="C758" s="29"/>
      <c r="D758" s="29"/>
      <c r="E758" s="29"/>
      <c r="F758" s="29"/>
      <c r="G758" s="29"/>
      <c r="H758" s="29"/>
      <c r="I758" s="29"/>
      <c r="J758" s="29"/>
    </row>
    <row r="759" spans="1:10" s="34" customFormat="1">
      <c r="A759" s="29"/>
      <c r="B759" s="29"/>
      <c r="C759" s="29"/>
      <c r="D759" s="29"/>
      <c r="E759" s="29"/>
      <c r="F759" s="29"/>
      <c r="G759" s="29"/>
      <c r="H759" s="29"/>
      <c r="I759" s="29"/>
      <c r="J759" s="29"/>
    </row>
    <row r="760" spans="1:10" s="34" customFormat="1">
      <c r="A760" s="29"/>
      <c r="B760" s="29"/>
      <c r="C760" s="29"/>
      <c r="D760" s="29"/>
      <c r="E760" s="29"/>
      <c r="F760" s="29"/>
      <c r="G760" s="29"/>
      <c r="H760" s="29"/>
      <c r="I760" s="29"/>
      <c r="J760" s="29"/>
    </row>
    <row r="761" spans="1:10" s="34" customFormat="1">
      <c r="A761" s="29"/>
      <c r="B761" s="29"/>
      <c r="C761" s="29"/>
      <c r="D761" s="29"/>
      <c r="E761" s="29"/>
      <c r="F761" s="29"/>
      <c r="G761" s="29"/>
      <c r="H761" s="29"/>
      <c r="I761" s="29"/>
      <c r="J761" s="29"/>
    </row>
    <row r="762" spans="1:10" s="34" customFormat="1">
      <c r="A762" s="29"/>
      <c r="B762" s="29"/>
      <c r="C762" s="29"/>
      <c r="D762" s="29"/>
      <c r="E762" s="29"/>
      <c r="F762" s="29"/>
      <c r="G762" s="29"/>
      <c r="H762" s="29"/>
      <c r="I762" s="29"/>
      <c r="J762" s="29"/>
    </row>
    <row r="763" spans="1:10" s="34" customFormat="1">
      <c r="A763" s="29"/>
      <c r="B763" s="29"/>
      <c r="C763" s="29"/>
      <c r="D763" s="29"/>
      <c r="E763" s="29"/>
      <c r="F763" s="29"/>
      <c r="G763" s="29"/>
      <c r="H763" s="29"/>
      <c r="I763" s="29"/>
      <c r="J763" s="29"/>
    </row>
    <row r="764" spans="1:10" s="34" customFormat="1">
      <c r="A764" s="29"/>
      <c r="B764" s="29"/>
      <c r="C764" s="29"/>
      <c r="D764" s="29"/>
      <c r="E764" s="29"/>
      <c r="F764" s="29"/>
      <c r="G764" s="29"/>
      <c r="H764" s="29"/>
      <c r="I764" s="29"/>
      <c r="J764" s="29"/>
    </row>
    <row r="765" spans="1:10" s="34" customFormat="1">
      <c r="A765" s="29"/>
      <c r="B765" s="29"/>
      <c r="C765" s="29"/>
      <c r="D765" s="29"/>
      <c r="E765" s="29"/>
      <c r="F765" s="29"/>
      <c r="G765" s="29"/>
      <c r="H765" s="29"/>
      <c r="I765" s="29"/>
      <c r="J765" s="29"/>
    </row>
    <row r="766" spans="1:10" s="34" customFormat="1">
      <c r="A766" s="29"/>
      <c r="B766" s="29"/>
      <c r="C766" s="29"/>
      <c r="D766" s="29"/>
      <c r="E766" s="29"/>
      <c r="F766" s="29"/>
      <c r="G766" s="29"/>
      <c r="H766" s="29"/>
      <c r="I766" s="29"/>
      <c r="J766" s="29"/>
    </row>
    <row r="767" spans="1:10" s="34" customFormat="1">
      <c r="A767" s="29"/>
      <c r="B767" s="29"/>
      <c r="C767" s="29"/>
      <c r="D767" s="29"/>
      <c r="E767" s="29"/>
      <c r="F767" s="29"/>
      <c r="G767" s="29"/>
      <c r="H767" s="29"/>
      <c r="I767" s="29"/>
      <c r="J767" s="29"/>
    </row>
    <row r="768" spans="1:10" s="34" customFormat="1">
      <c r="A768" s="29"/>
      <c r="B768" s="29"/>
      <c r="C768" s="29"/>
      <c r="D768" s="29"/>
      <c r="E768" s="29"/>
      <c r="F768" s="29"/>
      <c r="G768" s="29"/>
      <c r="H768" s="29"/>
      <c r="I768" s="29"/>
      <c r="J768" s="29"/>
    </row>
    <row r="769" spans="1:10" s="34" customFormat="1">
      <c r="A769" s="29"/>
      <c r="B769" s="29"/>
      <c r="C769" s="29"/>
      <c r="D769" s="29"/>
      <c r="E769" s="29"/>
      <c r="F769" s="29"/>
      <c r="G769" s="29"/>
      <c r="H769" s="29"/>
      <c r="I769" s="29"/>
      <c r="J769" s="29"/>
    </row>
    <row r="770" spans="1:10" s="34" customFormat="1">
      <c r="A770" s="29"/>
      <c r="B770" s="29"/>
      <c r="C770" s="29"/>
      <c r="D770" s="29"/>
      <c r="E770" s="29"/>
      <c r="F770" s="29"/>
      <c r="G770" s="29"/>
      <c r="H770" s="29"/>
      <c r="I770" s="29"/>
      <c r="J770" s="29"/>
    </row>
    <row r="771" spans="1:10" s="34" customFormat="1">
      <c r="A771" s="29"/>
      <c r="B771" s="29"/>
      <c r="C771" s="29"/>
      <c r="D771" s="29"/>
      <c r="E771" s="29"/>
      <c r="F771" s="29"/>
      <c r="G771" s="29"/>
      <c r="H771" s="29"/>
      <c r="I771" s="29"/>
      <c r="J771" s="29"/>
    </row>
    <row r="772" spans="1:10" s="34" customFormat="1">
      <c r="A772" s="29"/>
      <c r="B772" s="29"/>
      <c r="C772" s="29"/>
      <c r="D772" s="29"/>
      <c r="E772" s="29"/>
      <c r="F772" s="29"/>
      <c r="G772" s="29"/>
      <c r="H772" s="29"/>
      <c r="I772" s="29"/>
      <c r="J772" s="29"/>
    </row>
    <row r="773" spans="1:10" s="34" customFormat="1">
      <c r="A773" s="29"/>
      <c r="B773" s="29"/>
      <c r="C773" s="29"/>
      <c r="D773" s="29"/>
      <c r="E773" s="29"/>
      <c r="F773" s="29"/>
      <c r="G773" s="29"/>
      <c r="H773" s="29"/>
      <c r="I773" s="29"/>
      <c r="J773" s="29"/>
    </row>
    <row r="774" spans="1:10" s="34" customFormat="1">
      <c r="A774" s="29"/>
      <c r="B774" s="29"/>
      <c r="C774" s="29"/>
      <c r="D774" s="29"/>
      <c r="E774" s="29"/>
      <c r="F774" s="29"/>
      <c r="G774" s="29"/>
      <c r="H774" s="29"/>
      <c r="I774" s="29"/>
      <c r="J774" s="29"/>
    </row>
    <row r="775" spans="1:10" s="34" customFormat="1">
      <c r="A775" s="29"/>
      <c r="B775" s="29"/>
      <c r="C775" s="29"/>
      <c r="D775" s="29"/>
      <c r="E775" s="29"/>
      <c r="F775" s="29"/>
      <c r="G775" s="29"/>
      <c r="H775" s="29"/>
      <c r="I775" s="29"/>
      <c r="J775" s="29"/>
    </row>
    <row r="776" spans="1:10" s="34" customFormat="1">
      <c r="A776" s="29"/>
      <c r="B776" s="29"/>
      <c r="C776" s="29"/>
      <c r="D776" s="29"/>
      <c r="E776" s="29"/>
      <c r="F776" s="29"/>
      <c r="G776" s="29"/>
      <c r="H776" s="29"/>
      <c r="I776" s="29"/>
      <c r="J776" s="29"/>
    </row>
    <row r="777" spans="1:10" s="34" customFormat="1">
      <c r="A777" s="29"/>
      <c r="B777" s="29"/>
      <c r="C777" s="29"/>
      <c r="D777" s="29"/>
      <c r="E777" s="29"/>
      <c r="F777" s="29"/>
      <c r="G777" s="29"/>
      <c r="H777" s="29"/>
      <c r="I777" s="29"/>
      <c r="J777" s="29"/>
    </row>
    <row r="778" spans="1:10" s="34" customFormat="1">
      <c r="A778" s="29"/>
      <c r="B778" s="29"/>
      <c r="C778" s="29"/>
      <c r="D778" s="29"/>
      <c r="E778" s="29"/>
      <c r="F778" s="29"/>
      <c r="G778" s="29"/>
      <c r="H778" s="29"/>
      <c r="I778" s="29"/>
      <c r="J778" s="29"/>
    </row>
    <row r="779" spans="1:10" s="34" customFormat="1">
      <c r="A779" s="29"/>
      <c r="B779" s="29"/>
      <c r="C779" s="29"/>
      <c r="D779" s="29"/>
      <c r="E779" s="29"/>
      <c r="F779" s="29"/>
      <c r="G779" s="29"/>
      <c r="H779" s="29"/>
      <c r="I779" s="29"/>
      <c r="J779" s="29"/>
    </row>
    <row r="780" spans="1:10" s="34" customFormat="1">
      <c r="A780" s="29"/>
      <c r="B780" s="29"/>
      <c r="C780" s="29"/>
      <c r="D780" s="29"/>
      <c r="E780" s="29"/>
      <c r="F780" s="29"/>
      <c r="G780" s="29"/>
      <c r="H780" s="29"/>
      <c r="I780" s="29"/>
      <c r="J780" s="29"/>
    </row>
    <row r="781" spans="1:10" s="34" customFormat="1">
      <c r="A781" s="29"/>
      <c r="B781" s="29"/>
      <c r="C781" s="29"/>
      <c r="D781" s="29"/>
      <c r="E781" s="29"/>
      <c r="F781" s="29"/>
      <c r="G781" s="29"/>
      <c r="H781" s="29"/>
      <c r="I781" s="29"/>
      <c r="J781" s="29"/>
    </row>
    <row r="782" spans="1:10" s="34" customFormat="1">
      <c r="A782" s="29"/>
      <c r="B782" s="29"/>
      <c r="C782" s="29"/>
      <c r="D782" s="29"/>
      <c r="E782" s="29"/>
      <c r="F782" s="29"/>
      <c r="G782" s="29"/>
      <c r="H782" s="29"/>
      <c r="I782" s="29"/>
      <c r="J782" s="29"/>
    </row>
    <row r="783" spans="1:10" s="34" customFormat="1">
      <c r="A783" s="29"/>
      <c r="B783" s="29"/>
      <c r="C783" s="29"/>
      <c r="D783" s="29"/>
      <c r="E783" s="29"/>
      <c r="F783" s="29"/>
      <c r="G783" s="29"/>
      <c r="H783" s="29"/>
      <c r="I783" s="29"/>
      <c r="J783" s="29"/>
    </row>
    <row r="784" spans="1:10" s="34" customFormat="1">
      <c r="A784" s="29"/>
      <c r="B784" s="29"/>
      <c r="C784" s="29"/>
      <c r="D784" s="29"/>
      <c r="E784" s="29"/>
      <c r="F784" s="29"/>
      <c r="G784" s="29"/>
      <c r="H784" s="29"/>
      <c r="I784" s="29"/>
      <c r="J784" s="29"/>
    </row>
    <row r="785" spans="1:10" s="34" customFormat="1">
      <c r="A785" s="29"/>
      <c r="B785" s="29"/>
      <c r="C785" s="29"/>
      <c r="D785" s="29"/>
      <c r="E785" s="29"/>
      <c r="F785" s="29"/>
      <c r="G785" s="29"/>
      <c r="H785" s="29"/>
      <c r="I785" s="29"/>
      <c r="J785" s="29"/>
    </row>
    <row r="786" spans="1:10" s="34" customFormat="1">
      <c r="A786" s="29"/>
      <c r="B786" s="29"/>
      <c r="C786" s="29"/>
      <c r="D786" s="29"/>
      <c r="E786" s="29"/>
      <c r="F786" s="29"/>
      <c r="G786" s="29"/>
      <c r="H786" s="29"/>
      <c r="I786" s="29"/>
      <c r="J786" s="29"/>
    </row>
    <row r="787" spans="1:10" s="34" customFormat="1">
      <c r="A787" s="29"/>
      <c r="B787" s="29"/>
      <c r="C787" s="29"/>
      <c r="D787" s="29"/>
      <c r="E787" s="29"/>
      <c r="F787" s="29"/>
      <c r="G787" s="29"/>
      <c r="H787" s="29"/>
      <c r="I787" s="29"/>
      <c r="J787" s="29"/>
    </row>
    <row r="788" spans="1:10" s="34" customFormat="1">
      <c r="A788" s="29"/>
      <c r="B788" s="29"/>
      <c r="C788" s="29"/>
      <c r="D788" s="29"/>
      <c r="E788" s="29"/>
      <c r="F788" s="29"/>
      <c r="G788" s="29"/>
      <c r="H788" s="29"/>
      <c r="I788" s="29"/>
      <c r="J788" s="29"/>
    </row>
    <row r="789" spans="1:10" s="34" customFormat="1">
      <c r="A789" s="29"/>
      <c r="B789" s="29"/>
      <c r="C789" s="29"/>
      <c r="D789" s="29"/>
      <c r="E789" s="29"/>
      <c r="F789" s="29"/>
      <c r="G789" s="29"/>
      <c r="H789" s="29"/>
      <c r="I789" s="29"/>
      <c r="J789" s="29"/>
    </row>
    <row r="790" spans="1:10" s="34" customFormat="1">
      <c r="A790" s="29"/>
      <c r="B790" s="29"/>
      <c r="C790" s="29"/>
      <c r="D790" s="29"/>
      <c r="E790" s="29"/>
      <c r="F790" s="29"/>
      <c r="G790" s="29"/>
      <c r="H790" s="29"/>
      <c r="I790" s="29"/>
      <c r="J790" s="29"/>
    </row>
    <row r="791" spans="1:10" s="34" customFormat="1">
      <c r="A791" s="29"/>
      <c r="B791" s="29"/>
      <c r="C791" s="29"/>
      <c r="D791" s="29"/>
      <c r="E791" s="29"/>
      <c r="F791" s="29"/>
      <c r="G791" s="29"/>
      <c r="H791" s="29"/>
      <c r="I791" s="29"/>
      <c r="J791" s="29"/>
    </row>
    <row r="792" spans="1:10" s="34" customFormat="1">
      <c r="A792" s="29"/>
      <c r="B792" s="29"/>
      <c r="C792" s="29"/>
      <c r="D792" s="29"/>
      <c r="E792" s="29"/>
      <c r="F792" s="29"/>
      <c r="G792" s="29"/>
      <c r="H792" s="29"/>
      <c r="I792" s="29"/>
      <c r="J792" s="29"/>
    </row>
    <row r="793" spans="1:10" s="34" customFormat="1">
      <c r="A793" s="29"/>
      <c r="B793" s="29"/>
      <c r="C793" s="29"/>
      <c r="D793" s="29"/>
      <c r="E793" s="29"/>
      <c r="F793" s="29"/>
      <c r="G793" s="29"/>
      <c r="H793" s="29"/>
      <c r="I793" s="29"/>
      <c r="J793" s="29"/>
    </row>
    <row r="794" spans="1:10" s="34" customFormat="1">
      <c r="A794" s="29"/>
      <c r="B794" s="29"/>
      <c r="C794" s="29"/>
      <c r="D794" s="29"/>
      <c r="E794" s="29"/>
      <c r="F794" s="29"/>
      <c r="G794" s="29"/>
      <c r="H794" s="29"/>
      <c r="I794" s="29"/>
      <c r="J794" s="29"/>
    </row>
    <row r="795" spans="1:10" s="34" customFormat="1">
      <c r="A795" s="29"/>
      <c r="B795" s="29"/>
      <c r="C795" s="29"/>
      <c r="D795" s="29"/>
      <c r="E795" s="29"/>
      <c r="F795" s="29"/>
      <c r="G795" s="29"/>
      <c r="H795" s="29"/>
      <c r="I795" s="29"/>
      <c r="J795" s="29"/>
    </row>
    <row r="796" spans="1:10" s="34" customFormat="1">
      <c r="A796" s="29"/>
      <c r="B796" s="29"/>
      <c r="C796" s="29"/>
      <c r="D796" s="29"/>
      <c r="E796" s="29"/>
      <c r="F796" s="29"/>
      <c r="G796" s="29"/>
      <c r="H796" s="29"/>
      <c r="I796" s="29"/>
      <c r="J796" s="29"/>
    </row>
    <row r="797" spans="1:10" s="34" customFormat="1">
      <c r="A797" s="29"/>
      <c r="B797" s="29"/>
      <c r="C797" s="29"/>
      <c r="D797" s="29"/>
      <c r="E797" s="29"/>
      <c r="F797" s="29"/>
      <c r="G797" s="29"/>
      <c r="H797" s="29"/>
      <c r="I797" s="29"/>
      <c r="J797" s="29"/>
    </row>
    <row r="798" spans="1:10" s="34" customFormat="1">
      <c r="A798" s="29"/>
      <c r="B798" s="29"/>
      <c r="C798" s="29"/>
      <c r="D798" s="29"/>
      <c r="E798" s="29"/>
      <c r="F798" s="29"/>
      <c r="G798" s="29"/>
      <c r="H798" s="29"/>
      <c r="I798" s="29"/>
      <c r="J798" s="29"/>
    </row>
    <row r="799" spans="1:10" s="34" customFormat="1">
      <c r="A799" s="29"/>
      <c r="B799" s="29"/>
      <c r="C799" s="29"/>
      <c r="D799" s="29"/>
      <c r="E799" s="29"/>
      <c r="F799" s="29"/>
      <c r="G799" s="29"/>
      <c r="H799" s="29"/>
      <c r="I799" s="29"/>
      <c r="J799" s="29"/>
    </row>
    <row r="800" spans="1:10" s="34" customFormat="1">
      <c r="A800" s="29"/>
      <c r="B800" s="29"/>
      <c r="C800" s="29"/>
      <c r="D800" s="29"/>
      <c r="E800" s="29"/>
      <c r="F800" s="29"/>
      <c r="G800" s="29"/>
      <c r="H800" s="29"/>
      <c r="I800" s="29"/>
      <c r="J800" s="29"/>
    </row>
    <row r="801" spans="1:10" s="34" customFormat="1">
      <c r="A801" s="29"/>
      <c r="B801" s="29"/>
      <c r="C801" s="29"/>
      <c r="D801" s="29"/>
      <c r="E801" s="29"/>
      <c r="F801" s="29"/>
      <c r="G801" s="29"/>
      <c r="H801" s="29"/>
      <c r="I801" s="29"/>
      <c r="J801" s="29"/>
    </row>
    <row r="802" spans="1:10" s="34" customFormat="1">
      <c r="A802" s="29"/>
      <c r="B802" s="29"/>
      <c r="C802" s="29"/>
      <c r="D802" s="29"/>
      <c r="E802" s="29"/>
      <c r="F802" s="29"/>
      <c r="G802" s="29"/>
      <c r="H802" s="29"/>
      <c r="I802" s="29"/>
      <c r="J802" s="29"/>
    </row>
    <row r="803" spans="1:10" s="34" customFormat="1">
      <c r="A803" s="29"/>
      <c r="B803" s="29"/>
      <c r="C803" s="29"/>
      <c r="D803" s="29"/>
      <c r="E803" s="29"/>
      <c r="F803" s="29"/>
      <c r="G803" s="29"/>
      <c r="H803" s="29"/>
      <c r="I803" s="29"/>
      <c r="J803" s="29"/>
    </row>
    <row r="804" spans="1:10" s="34" customFormat="1">
      <c r="A804" s="29"/>
      <c r="B804" s="29"/>
      <c r="C804" s="29"/>
      <c r="D804" s="29"/>
      <c r="E804" s="29"/>
      <c r="F804" s="29"/>
      <c r="G804" s="29"/>
      <c r="H804" s="29"/>
      <c r="I804" s="29"/>
      <c r="J804" s="29"/>
    </row>
    <row r="805" spans="1:10" s="34" customFormat="1">
      <c r="A805" s="29"/>
      <c r="B805" s="29"/>
      <c r="C805" s="29"/>
      <c r="D805" s="29"/>
      <c r="E805" s="29"/>
      <c r="F805" s="29"/>
      <c r="G805" s="29"/>
      <c r="H805" s="29"/>
      <c r="I805" s="29"/>
      <c r="J805" s="29"/>
    </row>
    <row r="806" spans="1:10" s="34" customFormat="1">
      <c r="A806" s="29"/>
      <c r="B806" s="29"/>
      <c r="C806" s="29"/>
      <c r="D806" s="29"/>
      <c r="E806" s="29"/>
      <c r="F806" s="29"/>
      <c r="G806" s="29"/>
      <c r="H806" s="29"/>
      <c r="I806" s="29"/>
      <c r="J806" s="29"/>
    </row>
    <row r="807" spans="1:10" s="34" customFormat="1">
      <c r="A807" s="29"/>
      <c r="B807" s="29"/>
      <c r="C807" s="29"/>
      <c r="D807" s="29"/>
      <c r="E807" s="29"/>
      <c r="F807" s="29"/>
      <c r="G807" s="29"/>
      <c r="H807" s="29"/>
      <c r="I807" s="29"/>
      <c r="J807" s="29"/>
    </row>
    <row r="808" spans="1:10" s="34" customFormat="1">
      <c r="A808" s="29"/>
      <c r="B808" s="29"/>
      <c r="C808" s="29"/>
      <c r="D808" s="29"/>
      <c r="E808" s="29"/>
      <c r="F808" s="29"/>
      <c r="G808" s="29"/>
      <c r="H808" s="29"/>
      <c r="I808" s="29"/>
      <c r="J808" s="29"/>
    </row>
    <row r="809" spans="1:10" s="34" customFormat="1">
      <c r="A809" s="29"/>
      <c r="B809" s="29"/>
      <c r="C809" s="29"/>
      <c r="D809" s="29"/>
      <c r="E809" s="29"/>
      <c r="F809" s="29"/>
      <c r="G809" s="29"/>
      <c r="H809" s="29"/>
      <c r="I809" s="29"/>
      <c r="J809" s="29"/>
    </row>
    <row r="810" spans="1:10" s="34" customFormat="1">
      <c r="A810" s="29"/>
      <c r="B810" s="29"/>
      <c r="C810" s="29"/>
      <c r="D810" s="29"/>
      <c r="E810" s="29"/>
      <c r="F810" s="29"/>
      <c r="G810" s="29"/>
      <c r="H810" s="29"/>
      <c r="I810" s="29"/>
      <c r="J810" s="29"/>
    </row>
    <row r="811" spans="1:10" s="34" customFormat="1">
      <c r="A811" s="29"/>
      <c r="B811" s="29"/>
      <c r="C811" s="29"/>
      <c r="D811" s="29"/>
      <c r="E811" s="29"/>
      <c r="F811" s="29"/>
      <c r="G811" s="29"/>
      <c r="H811" s="29"/>
      <c r="I811" s="29"/>
      <c r="J811" s="29"/>
    </row>
    <row r="812" spans="1:10" s="34" customFormat="1">
      <c r="A812" s="29"/>
      <c r="B812" s="29"/>
      <c r="C812" s="29"/>
      <c r="D812" s="29"/>
      <c r="E812" s="29"/>
      <c r="F812" s="29"/>
      <c r="G812" s="29"/>
      <c r="H812" s="29"/>
      <c r="I812" s="29"/>
      <c r="J812" s="29"/>
    </row>
    <row r="813" spans="1:10" s="34" customFormat="1">
      <c r="A813" s="29"/>
      <c r="B813" s="29"/>
      <c r="C813" s="29"/>
      <c r="D813" s="29"/>
      <c r="E813" s="29"/>
      <c r="F813" s="29"/>
      <c r="G813" s="29"/>
      <c r="H813" s="29"/>
      <c r="I813" s="29"/>
      <c r="J813" s="29"/>
    </row>
    <row r="814" spans="1:10" s="34" customFormat="1">
      <c r="A814" s="29"/>
      <c r="B814" s="29"/>
      <c r="C814" s="29"/>
      <c r="D814" s="29"/>
      <c r="E814" s="29"/>
      <c r="F814" s="29"/>
      <c r="G814" s="29"/>
      <c r="H814" s="29"/>
      <c r="I814" s="29"/>
      <c r="J814" s="29"/>
    </row>
    <row r="815" spans="1:10" s="34" customFormat="1">
      <c r="A815" s="29"/>
      <c r="B815" s="29"/>
      <c r="C815" s="29"/>
      <c r="D815" s="29"/>
      <c r="E815" s="29"/>
      <c r="F815" s="29"/>
      <c r="G815" s="29"/>
      <c r="H815" s="29"/>
      <c r="I815" s="29"/>
      <c r="J815" s="29"/>
    </row>
    <row r="816" spans="1:10" s="34" customFormat="1">
      <c r="A816" s="29"/>
      <c r="B816" s="29"/>
      <c r="C816" s="29"/>
      <c r="D816" s="29"/>
      <c r="E816" s="29"/>
      <c r="F816" s="29"/>
      <c r="G816" s="29"/>
      <c r="H816" s="29"/>
      <c r="I816" s="29"/>
      <c r="J816" s="29"/>
    </row>
    <row r="817" spans="1:10" s="34" customFormat="1">
      <c r="A817" s="29"/>
      <c r="B817" s="29"/>
      <c r="C817" s="29"/>
      <c r="D817" s="29"/>
      <c r="E817" s="29"/>
      <c r="F817" s="29"/>
      <c r="G817" s="29"/>
      <c r="H817" s="29"/>
      <c r="I817" s="29"/>
      <c r="J817" s="29"/>
    </row>
    <row r="818" spans="1:10" s="34" customFormat="1">
      <c r="A818" s="29"/>
      <c r="B818" s="29"/>
      <c r="C818" s="29"/>
      <c r="D818" s="29"/>
      <c r="E818" s="29"/>
      <c r="F818" s="29"/>
      <c r="G818" s="29"/>
      <c r="H818" s="29"/>
      <c r="I818" s="29"/>
      <c r="J818" s="29"/>
    </row>
    <row r="819" spans="1:10" s="34" customFormat="1">
      <c r="A819" s="29"/>
      <c r="B819" s="29"/>
      <c r="C819" s="29"/>
      <c r="D819" s="29"/>
      <c r="E819" s="29"/>
      <c r="F819" s="29"/>
      <c r="G819" s="29"/>
      <c r="H819" s="29"/>
      <c r="I819" s="29"/>
      <c r="J819" s="29"/>
    </row>
    <row r="820" spans="1:10" s="34" customFormat="1">
      <c r="A820" s="29"/>
      <c r="B820" s="29"/>
      <c r="C820" s="29"/>
      <c r="D820" s="29"/>
      <c r="E820" s="29"/>
      <c r="F820" s="29"/>
      <c r="G820" s="29"/>
      <c r="H820" s="29"/>
      <c r="I820" s="29"/>
      <c r="J820" s="29"/>
    </row>
    <row r="821" spans="1:10" s="34" customFormat="1">
      <c r="A821" s="29"/>
      <c r="B821" s="29"/>
      <c r="C821" s="29"/>
      <c r="D821" s="29"/>
      <c r="E821" s="29"/>
      <c r="F821" s="29"/>
      <c r="G821" s="29"/>
      <c r="H821" s="29"/>
      <c r="I821" s="29"/>
      <c r="J821" s="29"/>
    </row>
    <row r="822" spans="1:10" s="34" customFormat="1">
      <c r="A822" s="29"/>
      <c r="B822" s="29"/>
      <c r="C822" s="29"/>
      <c r="D822" s="29"/>
      <c r="E822" s="29"/>
      <c r="F822" s="29"/>
      <c r="G822" s="29"/>
      <c r="H822" s="29"/>
      <c r="I822" s="29"/>
      <c r="J822" s="29"/>
    </row>
    <row r="823" spans="1:10" s="34" customFormat="1">
      <c r="A823" s="29"/>
      <c r="B823" s="29"/>
      <c r="C823" s="29"/>
      <c r="D823" s="29"/>
      <c r="E823" s="29"/>
      <c r="F823" s="29"/>
      <c r="G823" s="29"/>
      <c r="H823" s="29"/>
      <c r="I823" s="29"/>
      <c r="J823" s="29"/>
    </row>
    <row r="824" spans="1:10" s="34" customFormat="1">
      <c r="A824" s="29"/>
      <c r="B824" s="29"/>
      <c r="C824" s="29"/>
      <c r="D824" s="29"/>
      <c r="E824" s="29"/>
      <c r="F824" s="29"/>
      <c r="G824" s="29"/>
      <c r="H824" s="29"/>
      <c r="I824" s="29"/>
      <c r="J824" s="29"/>
    </row>
    <row r="825" spans="1:10" s="34" customFormat="1">
      <c r="A825" s="29"/>
      <c r="B825" s="29"/>
      <c r="C825" s="29"/>
      <c r="D825" s="29"/>
      <c r="E825" s="29"/>
      <c r="F825" s="29"/>
      <c r="G825" s="29"/>
      <c r="H825" s="29"/>
      <c r="I825" s="29"/>
      <c r="J825" s="29"/>
    </row>
    <row r="826" spans="1:10" s="34" customFormat="1">
      <c r="A826" s="29"/>
      <c r="B826" s="29"/>
      <c r="C826" s="29"/>
      <c r="D826" s="29"/>
      <c r="E826" s="29"/>
      <c r="F826" s="29"/>
      <c r="G826" s="29"/>
      <c r="H826" s="29"/>
      <c r="I826" s="29"/>
      <c r="J826" s="29"/>
    </row>
    <row r="827" spans="1:10" s="34" customFormat="1">
      <c r="A827" s="29"/>
      <c r="B827" s="29"/>
      <c r="C827" s="29"/>
      <c r="D827" s="29"/>
      <c r="E827" s="29"/>
      <c r="F827" s="29"/>
      <c r="G827" s="29"/>
      <c r="H827" s="29"/>
      <c r="I827" s="29"/>
      <c r="J827" s="29"/>
    </row>
    <row r="828" spans="1:10" s="34" customFormat="1">
      <c r="A828" s="29"/>
      <c r="B828" s="29"/>
      <c r="C828" s="29"/>
      <c r="D828" s="29"/>
      <c r="E828" s="29"/>
      <c r="F828" s="29"/>
      <c r="G828" s="29"/>
      <c r="H828" s="29"/>
      <c r="I828" s="29"/>
      <c r="J828" s="29"/>
    </row>
    <row r="829" spans="1:10" s="34" customFormat="1">
      <c r="A829" s="29"/>
      <c r="B829" s="29"/>
      <c r="C829" s="29"/>
      <c r="D829" s="29"/>
      <c r="E829" s="29"/>
      <c r="F829" s="29"/>
      <c r="G829" s="29"/>
      <c r="H829" s="29"/>
      <c r="I829" s="29"/>
      <c r="J829" s="29"/>
    </row>
    <row r="830" spans="1:10" s="34" customFormat="1">
      <c r="A830" s="29"/>
      <c r="B830" s="29"/>
      <c r="C830" s="29"/>
      <c r="D830" s="29"/>
      <c r="E830" s="29"/>
      <c r="F830" s="29"/>
      <c r="G830" s="29"/>
      <c r="H830" s="29"/>
      <c r="I830" s="29"/>
      <c r="J830" s="29"/>
    </row>
    <row r="831" spans="1:10" s="34" customFormat="1">
      <c r="A831" s="29"/>
      <c r="B831" s="29"/>
      <c r="C831" s="29"/>
      <c r="D831" s="29"/>
      <c r="E831" s="29"/>
      <c r="F831" s="29"/>
      <c r="G831" s="29"/>
      <c r="H831" s="29"/>
      <c r="I831" s="29"/>
      <c r="J831" s="29"/>
    </row>
    <row r="832" spans="1:10" s="34" customFormat="1">
      <c r="A832" s="29"/>
      <c r="B832" s="29"/>
      <c r="C832" s="29"/>
      <c r="D832" s="29"/>
      <c r="E832" s="29"/>
      <c r="F832" s="29"/>
      <c r="G832" s="29"/>
      <c r="H832" s="29"/>
      <c r="I832" s="29"/>
      <c r="J832" s="29"/>
    </row>
    <row r="833" spans="1:10" s="34" customFormat="1">
      <c r="A833" s="29"/>
      <c r="B833" s="29"/>
      <c r="C833" s="29"/>
      <c r="D833" s="29"/>
      <c r="E833" s="29"/>
      <c r="F833" s="29"/>
      <c r="G833" s="29"/>
      <c r="H833" s="29"/>
      <c r="I833" s="29"/>
      <c r="J833" s="29"/>
    </row>
    <row r="834" spans="1:10" s="34" customFormat="1">
      <c r="A834" s="29"/>
      <c r="B834" s="29"/>
      <c r="C834" s="29"/>
      <c r="D834" s="29"/>
      <c r="E834" s="29"/>
      <c r="F834" s="29"/>
      <c r="G834" s="29"/>
      <c r="H834" s="29"/>
      <c r="I834" s="29"/>
      <c r="J834" s="29"/>
    </row>
    <row r="835" spans="1:10" s="34" customFormat="1">
      <c r="A835" s="29"/>
      <c r="B835" s="29"/>
      <c r="C835" s="29"/>
      <c r="D835" s="29"/>
      <c r="E835" s="29"/>
      <c r="F835" s="29"/>
      <c r="G835" s="29"/>
      <c r="H835" s="29"/>
      <c r="I835" s="29"/>
      <c r="J835" s="29"/>
    </row>
    <row r="836" spans="1:10" s="34" customFormat="1">
      <c r="A836" s="29"/>
      <c r="B836" s="29"/>
      <c r="C836" s="29"/>
      <c r="D836" s="29"/>
      <c r="E836" s="29"/>
      <c r="F836" s="29"/>
      <c r="G836" s="29"/>
      <c r="H836" s="29"/>
      <c r="I836" s="29"/>
      <c r="J836" s="29"/>
    </row>
    <row r="837" spans="1:10" s="34" customFormat="1">
      <c r="A837" s="29"/>
      <c r="B837" s="29"/>
      <c r="C837" s="29"/>
      <c r="D837" s="29"/>
      <c r="E837" s="29"/>
      <c r="F837" s="29"/>
      <c r="G837" s="29"/>
      <c r="H837" s="29"/>
      <c r="I837" s="29"/>
      <c r="J837" s="29"/>
    </row>
    <row r="838" spans="1:10" s="34" customFormat="1">
      <c r="A838" s="29"/>
      <c r="B838" s="29"/>
      <c r="C838" s="29"/>
      <c r="D838" s="29"/>
      <c r="E838" s="29"/>
      <c r="F838" s="29"/>
      <c r="G838" s="29"/>
      <c r="H838" s="29"/>
      <c r="I838" s="29"/>
      <c r="J838" s="29"/>
    </row>
    <row r="839" spans="1:10" s="34" customFormat="1">
      <c r="A839" s="29"/>
      <c r="B839" s="29"/>
      <c r="C839" s="29"/>
      <c r="D839" s="29"/>
      <c r="E839" s="29"/>
      <c r="F839" s="29"/>
      <c r="G839" s="29"/>
      <c r="H839" s="29"/>
      <c r="I839" s="29"/>
      <c r="J839" s="29"/>
    </row>
    <row r="840" spans="1:10" s="34" customFormat="1">
      <c r="A840" s="29"/>
      <c r="B840" s="29"/>
      <c r="C840" s="29"/>
      <c r="D840" s="29"/>
      <c r="E840" s="29"/>
      <c r="F840" s="29"/>
      <c r="G840" s="29"/>
      <c r="H840" s="29"/>
      <c r="I840" s="29"/>
      <c r="J840" s="29"/>
    </row>
    <row r="841" spans="1:10" s="34" customFormat="1">
      <c r="A841" s="29"/>
      <c r="B841" s="29"/>
      <c r="C841" s="29"/>
      <c r="D841" s="29"/>
      <c r="E841" s="29"/>
      <c r="F841" s="29"/>
      <c r="G841" s="29"/>
      <c r="H841" s="29"/>
      <c r="I841" s="29"/>
      <c r="J841" s="29"/>
    </row>
    <row r="842" spans="1:10" s="34" customFormat="1">
      <c r="A842" s="29"/>
      <c r="B842" s="29"/>
      <c r="C842" s="29"/>
      <c r="D842" s="29"/>
      <c r="E842" s="29"/>
      <c r="F842" s="29"/>
      <c r="G842" s="29"/>
      <c r="H842" s="29"/>
      <c r="I842" s="29"/>
      <c r="J842" s="29"/>
    </row>
    <row r="843" spans="1:10" s="34" customFormat="1">
      <c r="A843" s="29"/>
      <c r="B843" s="29"/>
      <c r="C843" s="29"/>
      <c r="D843" s="29"/>
      <c r="E843" s="29"/>
      <c r="F843" s="29"/>
      <c r="G843" s="29"/>
      <c r="H843" s="29"/>
      <c r="I843" s="29"/>
      <c r="J843" s="29"/>
    </row>
    <row r="844" spans="1:10" s="34" customFormat="1">
      <c r="A844" s="29"/>
      <c r="B844" s="29"/>
      <c r="C844" s="29"/>
      <c r="D844" s="29"/>
      <c r="E844" s="29"/>
      <c r="F844" s="29"/>
      <c r="G844" s="29"/>
      <c r="H844" s="29"/>
      <c r="I844" s="29"/>
      <c r="J844" s="29"/>
    </row>
    <row r="845" spans="1:10" s="34" customFormat="1">
      <c r="A845" s="29"/>
      <c r="B845" s="29"/>
      <c r="C845" s="29"/>
      <c r="D845" s="29"/>
      <c r="E845" s="29"/>
      <c r="F845" s="29"/>
      <c r="G845" s="29"/>
      <c r="H845" s="29"/>
      <c r="I845" s="29"/>
      <c r="J845" s="29"/>
    </row>
    <row r="846" spans="1:10" s="34" customFormat="1">
      <c r="A846" s="29"/>
      <c r="B846" s="29"/>
      <c r="C846" s="29"/>
      <c r="D846" s="29"/>
      <c r="E846" s="29"/>
      <c r="F846" s="29"/>
      <c r="G846" s="29"/>
      <c r="H846" s="29"/>
      <c r="I846" s="29"/>
      <c r="J846" s="29"/>
    </row>
    <row r="847" spans="1:10" s="34" customFormat="1">
      <c r="A847" s="29"/>
      <c r="B847" s="29"/>
      <c r="C847" s="29"/>
      <c r="D847" s="29"/>
      <c r="E847" s="29"/>
      <c r="F847" s="29"/>
      <c r="G847" s="29"/>
      <c r="H847" s="29"/>
      <c r="I847" s="29"/>
      <c r="J847" s="29"/>
    </row>
    <row r="848" spans="1:10" s="34" customFormat="1">
      <c r="A848" s="29"/>
      <c r="B848" s="29"/>
      <c r="C848" s="29"/>
      <c r="D848" s="29"/>
      <c r="E848" s="29"/>
      <c r="F848" s="29"/>
      <c r="G848" s="29"/>
      <c r="H848" s="29"/>
      <c r="I848" s="29"/>
      <c r="J848" s="29"/>
    </row>
    <row r="849" spans="1:10" s="34" customFormat="1">
      <c r="A849" s="29"/>
      <c r="B849" s="29"/>
      <c r="C849" s="29"/>
      <c r="D849" s="29"/>
      <c r="E849" s="29"/>
      <c r="F849" s="29"/>
      <c r="G849" s="29"/>
      <c r="H849" s="29"/>
      <c r="I849" s="29"/>
      <c r="J849" s="29"/>
    </row>
    <row r="850" spans="1:10" s="34" customFormat="1">
      <c r="A850" s="29"/>
      <c r="B850" s="29"/>
      <c r="C850" s="29"/>
      <c r="D850" s="29"/>
      <c r="E850" s="29"/>
      <c r="F850" s="29"/>
      <c r="G850" s="29"/>
      <c r="H850" s="29"/>
      <c r="I850" s="29"/>
      <c r="J850" s="29"/>
    </row>
    <row r="851" spans="1:10" s="34" customFormat="1">
      <c r="A851" s="29"/>
      <c r="B851" s="29"/>
      <c r="C851" s="29"/>
      <c r="D851" s="29"/>
      <c r="E851" s="29"/>
      <c r="F851" s="29"/>
      <c r="G851" s="29"/>
      <c r="H851" s="29"/>
      <c r="I851" s="29"/>
      <c r="J851" s="29"/>
    </row>
    <row r="852" spans="1:10" s="34" customFormat="1">
      <c r="A852" s="29"/>
      <c r="B852" s="29"/>
      <c r="C852" s="29"/>
      <c r="D852" s="29"/>
      <c r="E852" s="29"/>
      <c r="F852" s="29"/>
      <c r="G852" s="29"/>
      <c r="H852" s="29"/>
      <c r="I852" s="29"/>
      <c r="J852" s="29"/>
    </row>
    <row r="853" spans="1:10" s="34" customFormat="1">
      <c r="A853" s="29"/>
      <c r="B853" s="29"/>
      <c r="C853" s="29"/>
      <c r="D853" s="29"/>
      <c r="E853" s="29"/>
      <c r="F853" s="29"/>
      <c r="G853" s="29"/>
      <c r="H853" s="29"/>
      <c r="I853" s="29"/>
      <c r="J853" s="29"/>
    </row>
    <row r="854" spans="1:10" s="34" customFormat="1">
      <c r="A854" s="29"/>
      <c r="B854" s="29"/>
      <c r="C854" s="29"/>
      <c r="D854" s="29"/>
      <c r="E854" s="29"/>
      <c r="F854" s="29"/>
      <c r="G854" s="29"/>
      <c r="H854" s="29"/>
      <c r="I854" s="29"/>
      <c r="J854" s="29"/>
    </row>
    <row r="855" spans="1:10" s="34" customFormat="1">
      <c r="A855" s="29"/>
      <c r="B855" s="29"/>
      <c r="C855" s="29"/>
      <c r="D855" s="29"/>
      <c r="E855" s="29"/>
      <c r="F855" s="29"/>
      <c r="G855" s="29"/>
      <c r="H855" s="29"/>
      <c r="I855" s="29"/>
      <c r="J855" s="29"/>
    </row>
    <row r="856" spans="1:10" s="34" customFormat="1">
      <c r="A856" s="29"/>
      <c r="B856" s="29"/>
      <c r="C856" s="29"/>
      <c r="D856" s="29"/>
      <c r="E856" s="29"/>
      <c r="F856" s="29"/>
      <c r="G856" s="29"/>
      <c r="H856" s="29"/>
      <c r="I856" s="29"/>
      <c r="J856" s="29"/>
    </row>
    <row r="857" spans="1:10" s="34" customFormat="1">
      <c r="A857" s="29"/>
      <c r="B857" s="29"/>
      <c r="C857" s="29"/>
      <c r="D857" s="29"/>
      <c r="E857" s="29"/>
      <c r="F857" s="29"/>
      <c r="G857" s="29"/>
      <c r="H857" s="29"/>
      <c r="I857" s="29"/>
      <c r="J857" s="29"/>
    </row>
    <row r="858" spans="1:10" s="34" customFormat="1">
      <c r="A858" s="29"/>
      <c r="B858" s="29"/>
      <c r="C858" s="29"/>
      <c r="D858" s="29"/>
      <c r="E858" s="29"/>
      <c r="F858" s="29"/>
      <c r="G858" s="29"/>
      <c r="H858" s="29"/>
      <c r="I858" s="29"/>
      <c r="J858" s="29"/>
    </row>
    <row r="859" spans="1:10" s="34" customFormat="1">
      <c r="A859" s="29"/>
      <c r="B859" s="29"/>
      <c r="C859" s="29"/>
      <c r="D859" s="29"/>
      <c r="E859" s="29"/>
      <c r="F859" s="29"/>
      <c r="G859" s="29"/>
      <c r="H859" s="29"/>
      <c r="I859" s="29"/>
      <c r="J859" s="29"/>
    </row>
    <row r="860" spans="1:10" s="34" customFormat="1">
      <c r="A860" s="29"/>
      <c r="B860" s="29"/>
      <c r="C860" s="29"/>
      <c r="D860" s="29"/>
      <c r="E860" s="29"/>
      <c r="F860" s="29"/>
      <c r="G860" s="29"/>
      <c r="H860" s="29"/>
      <c r="I860" s="29"/>
      <c r="J860" s="29"/>
    </row>
    <row r="861" spans="1:10" s="34" customFormat="1">
      <c r="A861" s="29"/>
      <c r="B861" s="29"/>
      <c r="C861" s="29"/>
      <c r="D861" s="29"/>
      <c r="E861" s="29"/>
      <c r="F861" s="29"/>
      <c r="G861" s="29"/>
      <c r="H861" s="29"/>
      <c r="I861" s="29"/>
      <c r="J861" s="29"/>
    </row>
    <row r="862" spans="1:10" s="34" customFormat="1">
      <c r="A862" s="29"/>
      <c r="B862" s="29"/>
      <c r="C862" s="29"/>
      <c r="D862" s="29"/>
      <c r="E862" s="29"/>
      <c r="F862" s="29"/>
      <c r="G862" s="29"/>
      <c r="H862" s="29"/>
      <c r="I862" s="29"/>
      <c r="J862" s="29"/>
    </row>
    <row r="863" spans="1:10" s="34" customFormat="1">
      <c r="A863" s="29"/>
      <c r="B863" s="29"/>
      <c r="C863" s="29"/>
      <c r="D863" s="29"/>
      <c r="E863" s="29"/>
      <c r="F863" s="29"/>
      <c r="G863" s="29"/>
      <c r="H863" s="29"/>
      <c r="I863" s="29"/>
      <c r="J863" s="29"/>
    </row>
    <row r="864" spans="1:10" s="34" customFormat="1">
      <c r="A864" s="29"/>
      <c r="B864" s="29"/>
      <c r="C864" s="29"/>
      <c r="D864" s="29"/>
      <c r="E864" s="29"/>
      <c r="F864" s="29"/>
      <c r="G864" s="29"/>
      <c r="H864" s="29"/>
      <c r="I864" s="29"/>
      <c r="J864" s="29"/>
    </row>
    <row r="865" spans="1:10" s="34" customFormat="1">
      <c r="A865" s="29"/>
      <c r="B865" s="29"/>
      <c r="C865" s="29"/>
      <c r="D865" s="29"/>
      <c r="E865" s="29"/>
      <c r="F865" s="29"/>
      <c r="G865" s="29"/>
      <c r="H865" s="29"/>
      <c r="I865" s="29"/>
      <c r="J865" s="29"/>
    </row>
    <row r="866" spans="1:10" s="34" customFormat="1">
      <c r="A866" s="29"/>
      <c r="B866" s="29"/>
      <c r="C866" s="29"/>
      <c r="D866" s="29"/>
      <c r="E866" s="29"/>
      <c r="F866" s="29"/>
      <c r="G866" s="29"/>
      <c r="H866" s="29"/>
      <c r="I866" s="29"/>
      <c r="J866" s="29"/>
    </row>
    <row r="867" spans="1:10" s="34" customFormat="1">
      <c r="A867" s="29"/>
      <c r="B867" s="29"/>
      <c r="C867" s="29"/>
      <c r="D867" s="29"/>
      <c r="E867" s="29"/>
      <c r="F867" s="29"/>
      <c r="G867" s="29"/>
      <c r="H867" s="29"/>
      <c r="I867" s="29"/>
      <c r="J867" s="29"/>
    </row>
    <row r="868" spans="1:10" s="34" customFormat="1">
      <c r="A868" s="29"/>
      <c r="B868" s="29"/>
      <c r="C868" s="29"/>
      <c r="D868" s="29"/>
      <c r="E868" s="29"/>
      <c r="F868" s="29"/>
      <c r="G868" s="29"/>
      <c r="H868" s="29"/>
      <c r="I868" s="29"/>
      <c r="J868" s="29"/>
    </row>
    <row r="869" spans="1:10" s="34" customFormat="1">
      <c r="A869" s="29"/>
      <c r="B869" s="29"/>
      <c r="C869" s="29"/>
      <c r="D869" s="29"/>
      <c r="E869" s="29"/>
      <c r="F869" s="29"/>
      <c r="G869" s="29"/>
      <c r="H869" s="29"/>
      <c r="I869" s="29"/>
      <c r="J869" s="29"/>
    </row>
    <row r="870" spans="1:10" s="34" customFormat="1">
      <c r="A870" s="29"/>
      <c r="B870" s="29"/>
      <c r="C870" s="29"/>
      <c r="D870" s="29"/>
      <c r="E870" s="29"/>
      <c r="F870" s="29"/>
      <c r="G870" s="29"/>
      <c r="H870" s="29"/>
      <c r="I870" s="29"/>
      <c r="J870" s="29"/>
    </row>
    <row r="871" spans="1:10" s="34" customFormat="1">
      <c r="A871" s="29"/>
      <c r="B871" s="29"/>
      <c r="C871" s="29"/>
      <c r="D871" s="29"/>
      <c r="E871" s="29"/>
      <c r="F871" s="29"/>
      <c r="G871" s="29"/>
      <c r="H871" s="29"/>
      <c r="I871" s="29"/>
      <c r="J871" s="29"/>
    </row>
    <row r="872" spans="1:10" s="34" customFormat="1">
      <c r="A872" s="29"/>
      <c r="B872" s="29"/>
      <c r="C872" s="29"/>
      <c r="D872" s="29"/>
      <c r="E872" s="29"/>
      <c r="F872" s="29"/>
      <c r="G872" s="29"/>
      <c r="H872" s="29"/>
      <c r="I872" s="29"/>
      <c r="J872" s="29"/>
    </row>
    <row r="873" spans="1:10" s="34" customFormat="1">
      <c r="A873" s="29"/>
      <c r="B873" s="29"/>
      <c r="C873" s="29"/>
      <c r="D873" s="29"/>
      <c r="E873" s="29"/>
      <c r="F873" s="29"/>
      <c r="G873" s="29"/>
      <c r="H873" s="29"/>
      <c r="I873" s="29"/>
      <c r="J873" s="29"/>
    </row>
    <row r="874" spans="1:10" s="34" customFormat="1">
      <c r="A874" s="29"/>
      <c r="B874" s="29"/>
      <c r="C874" s="29"/>
      <c r="D874" s="29"/>
      <c r="E874" s="29"/>
      <c r="F874" s="29"/>
      <c r="G874" s="29"/>
      <c r="H874" s="29"/>
      <c r="I874" s="29"/>
      <c r="J874" s="29"/>
    </row>
    <row r="875" spans="1:10" s="34" customFormat="1">
      <c r="A875" s="29"/>
      <c r="B875" s="29"/>
      <c r="C875" s="29"/>
      <c r="D875" s="29"/>
      <c r="E875" s="29"/>
      <c r="F875" s="29"/>
      <c r="G875" s="29"/>
      <c r="H875" s="29"/>
      <c r="I875" s="29"/>
      <c r="J875" s="29"/>
    </row>
    <row r="876" spans="1:10" s="34" customFormat="1">
      <c r="A876" s="29"/>
      <c r="B876" s="29"/>
      <c r="C876" s="29"/>
      <c r="D876" s="29"/>
      <c r="E876" s="29"/>
      <c r="F876" s="29"/>
      <c r="G876" s="29"/>
      <c r="H876" s="29"/>
      <c r="I876" s="29"/>
      <c r="J876" s="29"/>
    </row>
    <row r="877" spans="1:10" s="34" customFormat="1">
      <c r="A877" s="29"/>
      <c r="B877" s="29"/>
      <c r="C877" s="29"/>
      <c r="D877" s="29"/>
      <c r="E877" s="29"/>
      <c r="F877" s="29"/>
      <c r="G877" s="29"/>
      <c r="H877" s="29"/>
      <c r="I877" s="29"/>
      <c r="J877" s="29"/>
    </row>
    <row r="878" spans="1:10" s="34" customFormat="1">
      <c r="A878" s="29"/>
      <c r="B878" s="29"/>
      <c r="C878" s="29"/>
      <c r="D878" s="29"/>
      <c r="E878" s="29"/>
      <c r="F878" s="29"/>
      <c r="G878" s="29"/>
      <c r="H878" s="29"/>
      <c r="I878" s="29"/>
      <c r="J878" s="29"/>
    </row>
    <row r="879" spans="1:10" s="34" customFormat="1">
      <c r="A879" s="29"/>
      <c r="B879" s="29"/>
      <c r="C879" s="29"/>
      <c r="D879" s="29"/>
      <c r="E879" s="29"/>
      <c r="F879" s="29"/>
      <c r="G879" s="29"/>
      <c r="H879" s="29"/>
      <c r="I879" s="29"/>
      <c r="J879" s="29"/>
    </row>
    <row r="880" spans="1:10" s="34" customFormat="1">
      <c r="A880" s="29"/>
      <c r="B880" s="29"/>
      <c r="C880" s="29"/>
      <c r="D880" s="29"/>
      <c r="E880" s="29"/>
      <c r="F880" s="29"/>
      <c r="G880" s="29"/>
      <c r="H880" s="29"/>
      <c r="I880" s="29"/>
      <c r="J880" s="29"/>
    </row>
    <row r="881" spans="1:10" s="34" customFormat="1">
      <c r="A881" s="29"/>
      <c r="B881" s="29"/>
      <c r="C881" s="29"/>
      <c r="D881" s="29"/>
      <c r="E881" s="29"/>
      <c r="F881" s="29"/>
      <c r="G881" s="29"/>
      <c r="H881" s="29"/>
      <c r="I881" s="29"/>
      <c r="J881" s="29"/>
    </row>
    <row r="882" spans="1:10" s="34" customFormat="1">
      <c r="A882" s="29"/>
      <c r="B882" s="29"/>
      <c r="C882" s="29"/>
      <c r="D882" s="29"/>
      <c r="E882" s="29"/>
      <c r="F882" s="29"/>
      <c r="G882" s="29"/>
      <c r="H882" s="29"/>
      <c r="I882" s="29"/>
      <c r="J882" s="29"/>
    </row>
    <row r="883" spans="1:10" s="34" customFormat="1">
      <c r="A883" s="29"/>
      <c r="B883" s="29"/>
      <c r="C883" s="29"/>
      <c r="D883" s="29"/>
      <c r="E883" s="29"/>
      <c r="F883" s="29"/>
      <c r="G883" s="29"/>
      <c r="H883" s="29"/>
      <c r="I883" s="29"/>
      <c r="J883" s="29"/>
    </row>
    <row r="884" spans="1:10" s="34" customFormat="1">
      <c r="A884" s="29"/>
      <c r="B884" s="29"/>
      <c r="C884" s="29"/>
      <c r="D884" s="29"/>
      <c r="E884" s="29"/>
      <c r="F884" s="29"/>
      <c r="G884" s="29"/>
      <c r="H884" s="29"/>
      <c r="I884" s="29"/>
      <c r="J884" s="29"/>
    </row>
    <row r="885" spans="1:10" s="34" customFormat="1">
      <c r="A885" s="29"/>
      <c r="B885" s="29"/>
      <c r="C885" s="29"/>
      <c r="D885" s="29"/>
      <c r="E885" s="29"/>
      <c r="F885" s="29"/>
      <c r="G885" s="29"/>
      <c r="H885" s="29"/>
      <c r="I885" s="29"/>
      <c r="J885" s="29"/>
    </row>
    <row r="886" spans="1:10" s="34" customFormat="1">
      <c r="A886" s="29"/>
      <c r="B886" s="29"/>
      <c r="C886" s="29"/>
      <c r="D886" s="29"/>
      <c r="E886" s="29"/>
      <c r="F886" s="29"/>
      <c r="G886" s="29"/>
      <c r="H886" s="29"/>
      <c r="I886" s="29"/>
      <c r="J886" s="29"/>
    </row>
    <row r="887" spans="1:10" s="34" customFormat="1">
      <c r="A887" s="29"/>
      <c r="B887" s="29"/>
      <c r="C887" s="29"/>
      <c r="D887" s="29"/>
      <c r="E887" s="29"/>
      <c r="F887" s="29"/>
      <c r="G887" s="29"/>
      <c r="H887" s="29"/>
      <c r="I887" s="29"/>
      <c r="J887" s="29"/>
    </row>
    <row r="888" spans="1:10" s="34" customFormat="1">
      <c r="A888" s="29"/>
      <c r="B888" s="29"/>
      <c r="C888" s="29"/>
      <c r="D888" s="29"/>
      <c r="E888" s="29"/>
      <c r="F888" s="29"/>
      <c r="G888" s="29"/>
      <c r="H888" s="29"/>
      <c r="I888" s="29"/>
      <c r="J888" s="29"/>
    </row>
    <row r="889" spans="1:10" s="34" customFormat="1">
      <c r="A889" s="29"/>
      <c r="B889" s="29"/>
      <c r="C889" s="29"/>
      <c r="D889" s="29"/>
      <c r="E889" s="29"/>
      <c r="F889" s="29"/>
      <c r="G889" s="29"/>
      <c r="H889" s="29"/>
      <c r="I889" s="29"/>
      <c r="J889" s="29"/>
    </row>
    <row r="890" spans="1:10" s="34" customFormat="1">
      <c r="A890" s="29"/>
      <c r="B890" s="29"/>
      <c r="C890" s="29"/>
      <c r="D890" s="29"/>
      <c r="E890" s="29"/>
      <c r="F890" s="29"/>
      <c r="G890" s="29"/>
      <c r="H890" s="29"/>
      <c r="I890" s="29"/>
      <c r="J890" s="29"/>
    </row>
    <row r="891" spans="1:10" s="34" customFormat="1">
      <c r="A891" s="29"/>
      <c r="B891" s="29"/>
      <c r="C891" s="29"/>
      <c r="D891" s="29"/>
      <c r="E891" s="29"/>
      <c r="F891" s="29"/>
      <c r="G891" s="29"/>
      <c r="H891" s="29"/>
      <c r="I891" s="29"/>
      <c r="J891" s="29"/>
    </row>
    <row r="892" spans="1:10" s="34" customFormat="1">
      <c r="A892" s="29"/>
      <c r="B892" s="29"/>
      <c r="C892" s="29"/>
      <c r="D892" s="29"/>
      <c r="E892" s="29"/>
      <c r="F892" s="29"/>
      <c r="G892" s="29"/>
      <c r="H892" s="29"/>
      <c r="I892" s="29"/>
      <c r="J892" s="29"/>
    </row>
    <row r="893" spans="1:10" s="34" customFormat="1">
      <c r="A893" s="29"/>
      <c r="B893" s="29"/>
      <c r="C893" s="29"/>
      <c r="D893" s="29"/>
      <c r="E893" s="29"/>
      <c r="F893" s="29"/>
      <c r="G893" s="29"/>
      <c r="H893" s="29"/>
      <c r="I893" s="29"/>
      <c r="J893" s="29"/>
    </row>
    <row r="894" spans="1:10" s="34" customFormat="1">
      <c r="A894" s="29"/>
      <c r="B894" s="29"/>
      <c r="C894" s="29"/>
      <c r="D894" s="29"/>
      <c r="E894" s="29"/>
      <c r="F894" s="29"/>
      <c r="G894" s="29"/>
      <c r="H894" s="29"/>
      <c r="I894" s="29"/>
      <c r="J894" s="29"/>
    </row>
    <row r="895" spans="1:10" s="34" customFormat="1">
      <c r="A895" s="29"/>
      <c r="B895" s="29"/>
      <c r="C895" s="29"/>
      <c r="D895" s="29"/>
      <c r="E895" s="29"/>
      <c r="F895" s="29"/>
      <c r="G895" s="29"/>
      <c r="H895" s="29"/>
      <c r="I895" s="29"/>
      <c r="J895" s="29"/>
    </row>
    <row r="896" spans="1:10" s="34" customFormat="1">
      <c r="A896" s="29"/>
      <c r="B896" s="29"/>
      <c r="C896" s="29"/>
      <c r="D896" s="29"/>
      <c r="E896" s="29"/>
      <c r="F896" s="29"/>
      <c r="G896" s="29"/>
      <c r="H896" s="29"/>
      <c r="I896" s="29"/>
      <c r="J896" s="29"/>
    </row>
    <row r="897" spans="1:10" s="34" customFormat="1">
      <c r="A897" s="29"/>
      <c r="B897" s="29"/>
      <c r="C897" s="29"/>
      <c r="D897" s="29"/>
      <c r="E897" s="29"/>
      <c r="F897" s="29"/>
      <c r="G897" s="29"/>
      <c r="H897" s="29"/>
      <c r="I897" s="29"/>
      <c r="J897" s="29"/>
    </row>
    <row r="898" spans="1:10" s="34" customFormat="1">
      <c r="A898" s="29"/>
      <c r="B898" s="29"/>
      <c r="C898" s="29"/>
      <c r="D898" s="29"/>
      <c r="E898" s="29"/>
      <c r="F898" s="29"/>
      <c r="G898" s="29"/>
      <c r="H898" s="29"/>
      <c r="I898" s="29"/>
      <c r="J898" s="29"/>
    </row>
    <row r="899" spans="1:10" s="34" customFormat="1">
      <c r="A899" s="29"/>
      <c r="B899" s="29"/>
      <c r="C899" s="29"/>
      <c r="D899" s="29"/>
      <c r="E899" s="29"/>
      <c r="F899" s="29"/>
      <c r="G899" s="29"/>
      <c r="H899" s="29"/>
      <c r="I899" s="29"/>
      <c r="J899" s="29"/>
    </row>
    <row r="900" spans="1:10" s="34" customFormat="1">
      <c r="A900" s="29"/>
      <c r="B900" s="29"/>
      <c r="C900" s="29"/>
      <c r="D900" s="29"/>
      <c r="E900" s="29"/>
      <c r="F900" s="29"/>
      <c r="G900" s="29"/>
      <c r="H900" s="29"/>
      <c r="I900" s="29"/>
      <c r="J900" s="29"/>
    </row>
    <row r="901" spans="1:10" s="34" customFormat="1">
      <c r="A901" s="29"/>
      <c r="B901" s="29"/>
      <c r="C901" s="29"/>
      <c r="D901" s="29"/>
      <c r="E901" s="29"/>
      <c r="F901" s="29"/>
      <c r="G901" s="29"/>
      <c r="H901" s="29"/>
      <c r="I901" s="29"/>
      <c r="J901" s="29"/>
    </row>
    <row r="902" spans="1:10" s="34" customFormat="1">
      <c r="A902" s="29"/>
      <c r="B902" s="29"/>
      <c r="C902" s="29"/>
      <c r="D902" s="29"/>
      <c r="E902" s="29"/>
      <c r="F902" s="29"/>
      <c r="G902" s="29"/>
      <c r="H902" s="29"/>
      <c r="I902" s="29"/>
      <c r="J902" s="29"/>
    </row>
    <row r="903" spans="1:10" s="34" customFormat="1">
      <c r="A903" s="29"/>
      <c r="B903" s="29"/>
      <c r="C903" s="29"/>
      <c r="D903" s="29"/>
      <c r="E903" s="29"/>
      <c r="F903" s="29"/>
      <c r="G903" s="29"/>
      <c r="H903" s="29"/>
      <c r="I903" s="29"/>
      <c r="J903" s="29"/>
    </row>
    <row r="904" spans="1:10" s="34" customFormat="1">
      <c r="A904" s="29"/>
      <c r="B904" s="29"/>
      <c r="C904" s="29"/>
      <c r="D904" s="29"/>
      <c r="E904" s="29"/>
      <c r="F904" s="29"/>
      <c r="G904" s="29"/>
      <c r="H904" s="29"/>
      <c r="I904" s="29"/>
      <c r="J904" s="29"/>
    </row>
    <row r="905" spans="1:10" s="34" customFormat="1">
      <c r="A905" s="29"/>
      <c r="B905" s="29"/>
      <c r="C905" s="29"/>
      <c r="D905" s="29"/>
      <c r="E905" s="29"/>
      <c r="F905" s="29"/>
      <c r="G905" s="29"/>
      <c r="H905" s="29"/>
      <c r="I905" s="29"/>
      <c r="J905" s="29"/>
    </row>
    <row r="906" spans="1:10" s="34" customFormat="1">
      <c r="A906" s="29"/>
      <c r="B906" s="29"/>
      <c r="C906" s="29"/>
      <c r="D906" s="29"/>
      <c r="E906" s="29"/>
      <c r="F906" s="29"/>
      <c r="G906" s="29"/>
      <c r="H906" s="29"/>
      <c r="I906" s="29"/>
      <c r="J906" s="29"/>
    </row>
    <row r="907" spans="1:10" s="34" customFormat="1">
      <c r="A907" s="29"/>
      <c r="B907" s="29"/>
      <c r="C907" s="29"/>
      <c r="D907" s="29"/>
      <c r="E907" s="29"/>
      <c r="F907" s="29"/>
      <c r="G907" s="29"/>
      <c r="H907" s="29"/>
      <c r="I907" s="29"/>
      <c r="J907" s="29"/>
    </row>
    <row r="908" spans="1:10" s="34" customFormat="1">
      <c r="A908" s="29"/>
      <c r="B908" s="29"/>
      <c r="C908" s="29"/>
      <c r="D908" s="29"/>
      <c r="E908" s="29"/>
      <c r="F908" s="29"/>
      <c r="G908" s="29"/>
      <c r="H908" s="29"/>
      <c r="I908" s="29"/>
      <c r="J908" s="29"/>
    </row>
    <row r="909" spans="1:10" s="34" customFormat="1">
      <c r="A909" s="29"/>
      <c r="B909" s="29"/>
      <c r="C909" s="29"/>
      <c r="D909" s="29"/>
      <c r="E909" s="29"/>
      <c r="F909" s="29"/>
      <c r="G909" s="29"/>
      <c r="H909" s="29"/>
      <c r="I909" s="29"/>
      <c r="J909" s="29"/>
    </row>
    <row r="910" spans="1:10" s="34" customFormat="1">
      <c r="A910" s="29"/>
      <c r="B910" s="29"/>
      <c r="C910" s="29"/>
      <c r="D910" s="29"/>
      <c r="E910" s="29"/>
      <c r="F910" s="29"/>
      <c r="G910" s="29"/>
      <c r="H910" s="29"/>
      <c r="I910" s="29"/>
      <c r="J910" s="29"/>
    </row>
    <row r="911" spans="1:10" s="34" customFormat="1">
      <c r="A911" s="29"/>
      <c r="B911" s="29"/>
      <c r="C911" s="29"/>
      <c r="D911" s="29"/>
      <c r="E911" s="29"/>
      <c r="F911" s="29"/>
      <c r="G911" s="29"/>
      <c r="H911" s="29"/>
      <c r="I911" s="29"/>
      <c r="J911" s="29"/>
    </row>
    <row r="912" spans="1:10" s="34" customFormat="1">
      <c r="A912" s="29"/>
      <c r="B912" s="29"/>
      <c r="C912" s="29"/>
      <c r="D912" s="29"/>
      <c r="E912" s="29"/>
      <c r="F912" s="29"/>
      <c r="G912" s="29"/>
      <c r="H912" s="29"/>
      <c r="I912" s="29"/>
      <c r="J912" s="29"/>
    </row>
    <row r="913" spans="1:10" s="34" customFormat="1">
      <c r="A913" s="29"/>
      <c r="B913" s="29"/>
      <c r="C913" s="29"/>
      <c r="D913" s="29"/>
      <c r="E913" s="29"/>
      <c r="F913" s="29"/>
      <c r="G913" s="29"/>
      <c r="H913" s="29"/>
      <c r="I913" s="29"/>
      <c r="J913" s="29"/>
    </row>
    <row r="914" spans="1:10" s="34" customFormat="1">
      <c r="A914" s="29"/>
      <c r="B914" s="29"/>
      <c r="C914" s="29"/>
      <c r="D914" s="29"/>
      <c r="E914" s="29"/>
      <c r="F914" s="29"/>
      <c r="G914" s="29"/>
      <c r="H914" s="29"/>
      <c r="I914" s="29"/>
      <c r="J914" s="29"/>
    </row>
    <row r="915" spans="1:10" s="34" customFormat="1">
      <c r="A915" s="29"/>
      <c r="B915" s="29"/>
      <c r="C915" s="29"/>
      <c r="D915" s="29"/>
      <c r="E915" s="29"/>
      <c r="F915" s="29"/>
      <c r="G915" s="29"/>
      <c r="H915" s="29"/>
      <c r="I915" s="29"/>
      <c r="J915" s="29"/>
    </row>
    <row r="916" spans="1:10" s="34" customFormat="1">
      <c r="A916" s="29"/>
      <c r="B916" s="29"/>
      <c r="C916" s="29"/>
      <c r="D916" s="29"/>
      <c r="E916" s="29"/>
      <c r="F916" s="29"/>
      <c r="G916" s="29"/>
      <c r="H916" s="29"/>
      <c r="I916" s="29"/>
      <c r="J916" s="29"/>
    </row>
    <row r="917" spans="1:10" s="34" customFormat="1">
      <c r="A917" s="29"/>
      <c r="B917" s="29"/>
      <c r="C917" s="29"/>
      <c r="D917" s="29"/>
      <c r="E917" s="29"/>
      <c r="F917" s="29"/>
      <c r="G917" s="29"/>
      <c r="H917" s="29"/>
      <c r="I917" s="29"/>
      <c r="J917" s="29"/>
    </row>
    <row r="918" spans="1:10" s="34" customFormat="1">
      <c r="A918" s="29"/>
      <c r="B918" s="29"/>
      <c r="C918" s="29"/>
      <c r="D918" s="29"/>
      <c r="E918" s="29"/>
      <c r="F918" s="29"/>
      <c r="G918" s="29"/>
      <c r="H918" s="29"/>
      <c r="I918" s="29"/>
      <c r="J918" s="29"/>
    </row>
    <row r="919" spans="1:10" s="34" customFormat="1">
      <c r="A919" s="29"/>
      <c r="B919" s="29"/>
      <c r="C919" s="29"/>
      <c r="D919" s="29"/>
      <c r="E919" s="29"/>
      <c r="F919" s="29"/>
      <c r="G919" s="29"/>
      <c r="H919" s="29"/>
      <c r="I919" s="29"/>
      <c r="J919" s="29"/>
    </row>
    <row r="920" spans="1:10" s="34" customFormat="1">
      <c r="A920" s="29"/>
      <c r="B920" s="29"/>
      <c r="C920" s="29"/>
      <c r="D920" s="29"/>
      <c r="E920" s="29"/>
      <c r="F920" s="29"/>
      <c r="G920" s="29"/>
      <c r="H920" s="29"/>
      <c r="I920" s="29"/>
      <c r="J920" s="29"/>
    </row>
    <row r="921" spans="1:10" s="34" customFormat="1">
      <c r="A921" s="29"/>
      <c r="B921" s="29"/>
      <c r="C921" s="29"/>
      <c r="D921" s="29"/>
      <c r="E921" s="29"/>
      <c r="F921" s="29"/>
      <c r="G921" s="29"/>
      <c r="H921" s="29"/>
      <c r="I921" s="29"/>
      <c r="J921" s="29"/>
    </row>
    <row r="922" spans="1:10" s="34" customFormat="1">
      <c r="A922" s="29"/>
      <c r="B922" s="29"/>
      <c r="C922" s="29"/>
      <c r="D922" s="29"/>
      <c r="E922" s="29"/>
      <c r="F922" s="29"/>
      <c r="G922" s="29"/>
      <c r="H922" s="29"/>
      <c r="I922" s="29"/>
      <c r="J922" s="29"/>
    </row>
    <row r="923" spans="1:10" s="34" customFormat="1">
      <c r="A923" s="29"/>
      <c r="B923" s="29"/>
      <c r="C923" s="29"/>
      <c r="D923" s="29"/>
      <c r="E923" s="29"/>
      <c r="F923" s="29"/>
      <c r="G923" s="29"/>
      <c r="H923" s="29"/>
      <c r="I923" s="29"/>
      <c r="J923" s="29"/>
    </row>
    <row r="924" spans="1:10" s="34" customFormat="1">
      <c r="A924" s="29"/>
      <c r="B924" s="29"/>
      <c r="C924" s="29"/>
      <c r="D924" s="29"/>
      <c r="E924" s="29"/>
      <c r="F924" s="29"/>
      <c r="G924" s="29"/>
      <c r="H924" s="29"/>
      <c r="I924" s="29"/>
      <c r="J924" s="29"/>
    </row>
    <row r="925" spans="1:10" s="34" customFormat="1">
      <c r="A925" s="29"/>
      <c r="B925" s="29"/>
      <c r="C925" s="29"/>
      <c r="D925" s="29"/>
      <c r="E925" s="29"/>
      <c r="F925" s="29"/>
      <c r="G925" s="29"/>
      <c r="H925" s="29"/>
      <c r="I925" s="29"/>
      <c r="J925" s="29"/>
    </row>
    <row r="926" spans="1:10" s="34" customFormat="1">
      <c r="A926" s="29"/>
      <c r="B926" s="29"/>
      <c r="C926" s="29"/>
      <c r="D926" s="29"/>
      <c r="E926" s="29"/>
      <c r="F926" s="29"/>
      <c r="G926" s="29"/>
      <c r="H926" s="29"/>
      <c r="I926" s="29"/>
      <c r="J926" s="29"/>
    </row>
    <row r="927" spans="1:10" s="34" customFormat="1">
      <c r="A927" s="29"/>
      <c r="B927" s="29"/>
      <c r="C927" s="29"/>
      <c r="D927" s="29"/>
      <c r="E927" s="29"/>
      <c r="F927" s="29"/>
      <c r="G927" s="29"/>
      <c r="H927" s="29"/>
      <c r="I927" s="29"/>
      <c r="J927" s="29"/>
    </row>
    <row r="928" spans="1:10" s="34" customFormat="1">
      <c r="A928" s="29"/>
      <c r="B928" s="29"/>
      <c r="C928" s="29"/>
      <c r="D928" s="29"/>
      <c r="E928" s="29"/>
      <c r="F928" s="29"/>
      <c r="G928" s="29"/>
      <c r="H928" s="29"/>
      <c r="I928" s="29"/>
      <c r="J928" s="29"/>
    </row>
    <row r="929" spans="1:10" s="34" customFormat="1">
      <c r="A929" s="29"/>
      <c r="B929" s="29"/>
      <c r="C929" s="29"/>
      <c r="D929" s="29"/>
      <c r="E929" s="29"/>
      <c r="F929" s="29"/>
      <c r="G929" s="29"/>
      <c r="H929" s="29"/>
      <c r="I929" s="29"/>
      <c r="J929" s="29"/>
    </row>
    <row r="930" spans="1:10" s="34" customFormat="1">
      <c r="A930" s="29"/>
      <c r="B930" s="29"/>
      <c r="C930" s="29"/>
      <c r="D930" s="29"/>
      <c r="E930" s="29"/>
      <c r="F930" s="29"/>
      <c r="G930" s="29"/>
      <c r="H930" s="29"/>
      <c r="I930" s="29"/>
      <c r="J930" s="29"/>
    </row>
    <row r="931" spans="1:10" s="34" customFormat="1">
      <c r="A931" s="29"/>
      <c r="B931" s="29"/>
      <c r="C931" s="29"/>
      <c r="D931" s="29"/>
      <c r="E931" s="29"/>
      <c r="F931" s="29"/>
      <c r="G931" s="29"/>
      <c r="H931" s="29"/>
      <c r="I931" s="29"/>
      <c r="J931" s="29"/>
    </row>
    <row r="932" spans="1:10" s="34" customFormat="1">
      <c r="A932" s="29"/>
      <c r="B932" s="29"/>
      <c r="C932" s="29"/>
      <c r="D932" s="29"/>
      <c r="E932" s="29"/>
      <c r="F932" s="29"/>
      <c r="G932" s="29"/>
      <c r="H932" s="29"/>
      <c r="I932" s="29"/>
      <c r="J932" s="29"/>
    </row>
    <row r="933" spans="1:10" s="34" customFormat="1">
      <c r="A933" s="29"/>
      <c r="B933" s="29"/>
      <c r="C933" s="29"/>
      <c r="D933" s="29"/>
      <c r="E933" s="29"/>
      <c r="F933" s="29"/>
      <c r="G933" s="29"/>
      <c r="H933" s="29"/>
      <c r="I933" s="29"/>
      <c r="J933" s="29"/>
    </row>
    <row r="934" spans="1:10" s="34" customFormat="1">
      <c r="A934" s="29"/>
      <c r="B934" s="29"/>
      <c r="C934" s="29"/>
      <c r="D934" s="29"/>
      <c r="E934" s="29"/>
      <c r="F934" s="29"/>
      <c r="G934" s="29"/>
      <c r="H934" s="29"/>
      <c r="I934" s="29"/>
      <c r="J934" s="29"/>
    </row>
    <row r="935" spans="1:10" s="34" customFormat="1">
      <c r="A935" s="29"/>
      <c r="B935" s="29"/>
      <c r="C935" s="29"/>
      <c r="D935" s="29"/>
      <c r="E935" s="29"/>
      <c r="F935" s="29"/>
      <c r="G935" s="29"/>
      <c r="H935" s="29"/>
      <c r="I935" s="29"/>
      <c r="J935" s="29"/>
    </row>
    <row r="936" spans="1:10" s="34" customFormat="1">
      <c r="A936" s="29"/>
      <c r="B936" s="29"/>
      <c r="C936" s="29"/>
      <c r="D936" s="29"/>
      <c r="E936" s="29"/>
      <c r="F936" s="29"/>
      <c r="G936" s="29"/>
      <c r="H936" s="29"/>
      <c r="I936" s="29"/>
      <c r="J936" s="29"/>
    </row>
    <row r="937" spans="1:10" s="34" customFormat="1">
      <c r="A937" s="29"/>
      <c r="B937" s="29"/>
      <c r="C937" s="29"/>
      <c r="D937" s="29"/>
      <c r="E937" s="29"/>
      <c r="F937" s="29"/>
      <c r="G937" s="29"/>
      <c r="H937" s="29"/>
      <c r="I937" s="29"/>
      <c r="J937" s="29"/>
    </row>
    <row r="938" spans="1:10" s="34" customFormat="1">
      <c r="A938" s="29"/>
      <c r="B938" s="29"/>
      <c r="C938" s="29"/>
      <c r="D938" s="29"/>
      <c r="E938" s="29"/>
      <c r="F938" s="29"/>
      <c r="G938" s="29"/>
      <c r="H938" s="29"/>
      <c r="I938" s="29"/>
      <c r="J938" s="29"/>
    </row>
    <row r="939" spans="1:10" s="34" customFormat="1">
      <c r="A939" s="29"/>
      <c r="B939" s="29"/>
      <c r="C939" s="29"/>
      <c r="D939" s="29"/>
      <c r="E939" s="29"/>
      <c r="F939" s="29"/>
      <c r="G939" s="29"/>
      <c r="H939" s="29"/>
      <c r="I939" s="29"/>
      <c r="J939" s="29"/>
    </row>
    <row r="940" spans="1:10" s="34" customFormat="1">
      <c r="A940" s="29"/>
      <c r="B940" s="29"/>
      <c r="C940" s="29"/>
      <c r="D940" s="29"/>
      <c r="E940" s="29"/>
      <c r="F940" s="29"/>
      <c r="G940" s="29"/>
      <c r="H940" s="29"/>
      <c r="I940" s="29"/>
      <c r="J940" s="29"/>
    </row>
    <row r="941" spans="1:10" s="34" customFormat="1">
      <c r="A941" s="29"/>
      <c r="B941" s="29"/>
      <c r="C941" s="29"/>
      <c r="D941" s="29"/>
      <c r="E941" s="29"/>
      <c r="F941" s="29"/>
      <c r="G941" s="29"/>
      <c r="H941" s="29"/>
      <c r="I941" s="29"/>
      <c r="J941" s="29"/>
    </row>
    <row r="942" spans="1:10" s="34" customFormat="1">
      <c r="A942" s="29"/>
      <c r="B942" s="29"/>
      <c r="C942" s="29"/>
      <c r="D942" s="29"/>
      <c r="E942" s="29"/>
      <c r="F942" s="29"/>
      <c r="G942" s="29"/>
      <c r="H942" s="29"/>
      <c r="I942" s="29"/>
      <c r="J942" s="29"/>
    </row>
    <row r="943" spans="1:10" s="34" customFormat="1">
      <c r="A943" s="29"/>
      <c r="B943" s="29"/>
      <c r="C943" s="29"/>
      <c r="D943" s="29"/>
      <c r="E943" s="29"/>
      <c r="F943" s="29"/>
      <c r="G943" s="29"/>
      <c r="H943" s="29"/>
      <c r="I943" s="29"/>
      <c r="J943" s="29"/>
    </row>
    <row r="944" spans="1:10" s="34" customFormat="1">
      <c r="A944" s="29"/>
      <c r="B944" s="29"/>
      <c r="C944" s="29"/>
      <c r="D944" s="29"/>
      <c r="E944" s="29"/>
      <c r="F944" s="29"/>
      <c r="G944" s="29"/>
      <c r="H944" s="29"/>
      <c r="I944" s="29"/>
      <c r="J944" s="29"/>
    </row>
    <row r="945" spans="1:10" s="34" customFormat="1">
      <c r="A945" s="29"/>
      <c r="B945" s="29"/>
      <c r="C945" s="29"/>
      <c r="D945" s="29"/>
      <c r="E945" s="29"/>
      <c r="F945" s="29"/>
      <c r="G945" s="29"/>
      <c r="H945" s="29"/>
      <c r="I945" s="29"/>
      <c r="J945" s="29"/>
    </row>
    <row r="946" spans="1:10" s="34" customFormat="1">
      <c r="A946" s="29"/>
      <c r="B946" s="29"/>
      <c r="C946" s="29"/>
      <c r="D946" s="29"/>
      <c r="E946" s="29"/>
      <c r="F946" s="29"/>
      <c r="G946" s="29"/>
      <c r="H946" s="29"/>
      <c r="I946" s="29"/>
      <c r="J946" s="29"/>
    </row>
    <row r="947" spans="1:10" s="34" customFormat="1">
      <c r="A947" s="29"/>
      <c r="B947" s="29"/>
      <c r="C947" s="29"/>
      <c r="D947" s="29"/>
      <c r="E947" s="29"/>
      <c r="F947" s="29"/>
      <c r="G947" s="29"/>
      <c r="H947" s="29"/>
      <c r="I947" s="29"/>
      <c r="J947" s="29"/>
    </row>
    <row r="948" spans="1:10" s="34" customFormat="1">
      <c r="A948" s="29"/>
      <c r="B948" s="29"/>
      <c r="C948" s="29"/>
      <c r="D948" s="29"/>
      <c r="E948" s="29"/>
      <c r="F948" s="29"/>
      <c r="G948" s="29"/>
      <c r="H948" s="29"/>
      <c r="I948" s="29"/>
      <c r="J948" s="29"/>
    </row>
    <row r="949" spans="1:10" s="34" customFormat="1">
      <c r="A949" s="29"/>
      <c r="B949" s="29"/>
      <c r="C949" s="29"/>
      <c r="D949" s="29"/>
      <c r="E949" s="29"/>
      <c r="F949" s="29"/>
      <c r="G949" s="29"/>
      <c r="H949" s="29"/>
      <c r="I949" s="29"/>
      <c r="J949" s="29"/>
    </row>
    <row r="950" spans="1:10" s="34" customFormat="1">
      <c r="A950" s="29"/>
      <c r="B950" s="29"/>
      <c r="C950" s="29"/>
      <c r="D950" s="29"/>
      <c r="E950" s="29"/>
      <c r="F950" s="29"/>
      <c r="G950" s="29"/>
      <c r="H950" s="29"/>
      <c r="I950" s="29"/>
      <c r="J950" s="29"/>
    </row>
    <row r="951" spans="1:10" s="34" customFormat="1">
      <c r="A951" s="29"/>
      <c r="B951" s="29"/>
      <c r="C951" s="29"/>
      <c r="D951" s="29"/>
      <c r="E951" s="29"/>
      <c r="F951" s="29"/>
      <c r="G951" s="29"/>
      <c r="H951" s="29"/>
      <c r="I951" s="29"/>
      <c r="J951" s="29"/>
    </row>
    <row r="952" spans="1:10" s="34" customFormat="1">
      <c r="A952" s="29"/>
      <c r="B952" s="29"/>
      <c r="C952" s="29"/>
      <c r="D952" s="29"/>
      <c r="E952" s="29"/>
      <c r="F952" s="29"/>
      <c r="G952" s="29"/>
      <c r="H952" s="29"/>
      <c r="I952" s="29"/>
      <c r="J952" s="29"/>
    </row>
    <row r="953" spans="1:10" s="34" customFormat="1">
      <c r="A953" s="29"/>
      <c r="B953" s="29"/>
      <c r="C953" s="29"/>
      <c r="D953" s="29"/>
      <c r="E953" s="29"/>
      <c r="F953" s="29"/>
      <c r="G953" s="29"/>
      <c r="H953" s="29"/>
      <c r="I953" s="29"/>
      <c r="J953" s="29"/>
    </row>
    <row r="954" spans="1:10" s="34" customFormat="1">
      <c r="A954" s="29"/>
      <c r="B954" s="29"/>
      <c r="C954" s="29"/>
      <c r="D954" s="29"/>
      <c r="E954" s="29"/>
      <c r="F954" s="29"/>
      <c r="G954" s="29"/>
      <c r="H954" s="29"/>
      <c r="I954" s="29"/>
      <c r="J954" s="29"/>
    </row>
    <row r="955" spans="1:10" s="34" customFormat="1">
      <c r="A955" s="29"/>
      <c r="B955" s="29"/>
      <c r="C955" s="29"/>
      <c r="D955" s="29"/>
      <c r="E955" s="29"/>
      <c r="F955" s="29"/>
      <c r="G955" s="29"/>
      <c r="H955" s="29"/>
      <c r="I955" s="29"/>
      <c r="J955" s="29"/>
    </row>
    <row r="956" spans="1:10" s="34" customFormat="1">
      <c r="A956" s="29"/>
      <c r="B956" s="29"/>
      <c r="C956" s="29"/>
      <c r="D956" s="29"/>
      <c r="E956" s="29"/>
      <c r="F956" s="29"/>
      <c r="G956" s="29"/>
      <c r="H956" s="29"/>
      <c r="I956" s="29"/>
      <c r="J956" s="29"/>
    </row>
    <row r="957" spans="1:10" s="34" customFormat="1">
      <c r="A957" s="29"/>
      <c r="B957" s="29"/>
      <c r="C957" s="29"/>
      <c r="D957" s="29"/>
      <c r="E957" s="29"/>
      <c r="F957" s="29"/>
      <c r="G957" s="29"/>
      <c r="H957" s="29"/>
      <c r="I957" s="29"/>
      <c r="J957" s="29"/>
    </row>
    <row r="958" spans="1:10" s="34" customFormat="1">
      <c r="A958" s="29"/>
      <c r="B958" s="29"/>
      <c r="C958" s="29"/>
      <c r="D958" s="29"/>
      <c r="E958" s="29"/>
      <c r="F958" s="29"/>
      <c r="G958" s="29"/>
      <c r="H958" s="29"/>
      <c r="I958" s="29"/>
      <c r="J958" s="29"/>
    </row>
    <row r="959" spans="1:10" s="34" customFormat="1">
      <c r="A959" s="29"/>
      <c r="B959" s="29"/>
      <c r="C959" s="29"/>
      <c r="D959" s="29"/>
      <c r="E959" s="29"/>
      <c r="F959" s="29"/>
      <c r="G959" s="29"/>
      <c r="H959" s="29"/>
      <c r="I959" s="29"/>
      <c r="J959" s="29"/>
    </row>
    <row r="960" spans="1:10" s="34" customFormat="1">
      <c r="A960" s="29"/>
      <c r="B960" s="29"/>
      <c r="C960" s="29"/>
      <c r="D960" s="29"/>
      <c r="E960" s="29"/>
      <c r="F960" s="29"/>
      <c r="G960" s="29"/>
      <c r="H960" s="29"/>
      <c r="I960" s="29"/>
      <c r="J960" s="29"/>
    </row>
    <row r="961" spans="1:10" s="34" customFormat="1">
      <c r="A961" s="29"/>
      <c r="B961" s="29"/>
      <c r="C961" s="29"/>
      <c r="D961" s="29"/>
      <c r="E961" s="29"/>
      <c r="F961" s="29"/>
      <c r="G961" s="29"/>
      <c r="H961" s="29"/>
      <c r="I961" s="29"/>
      <c r="J961" s="29"/>
    </row>
    <row r="962" spans="1:10" s="34" customFormat="1">
      <c r="A962" s="29"/>
      <c r="B962" s="29"/>
      <c r="C962" s="29"/>
      <c r="D962" s="29"/>
      <c r="E962" s="29"/>
      <c r="F962" s="29"/>
      <c r="G962" s="29"/>
      <c r="H962" s="29"/>
      <c r="I962" s="29"/>
      <c r="J962" s="29"/>
    </row>
    <row r="963" spans="1:10" s="34" customFormat="1">
      <c r="A963" s="29"/>
      <c r="B963" s="29"/>
      <c r="C963" s="29"/>
      <c r="D963" s="29"/>
      <c r="E963" s="29"/>
      <c r="F963" s="29"/>
      <c r="G963" s="29"/>
      <c r="H963" s="29"/>
      <c r="I963" s="29"/>
      <c r="J963" s="29"/>
    </row>
    <row r="964" spans="1:10" s="34" customFormat="1">
      <c r="A964" s="29"/>
      <c r="B964" s="29"/>
      <c r="C964" s="29"/>
      <c r="D964" s="29"/>
      <c r="E964" s="29"/>
      <c r="F964" s="29"/>
      <c r="G964" s="29"/>
      <c r="H964" s="29"/>
      <c r="I964" s="29"/>
      <c r="J964" s="29"/>
    </row>
    <row r="965" spans="1:10" s="34" customFormat="1">
      <c r="A965" s="29"/>
      <c r="B965" s="29"/>
      <c r="C965" s="29"/>
      <c r="D965" s="29"/>
      <c r="E965" s="29"/>
      <c r="F965" s="29"/>
      <c r="G965" s="29"/>
      <c r="H965" s="29"/>
      <c r="I965" s="29"/>
      <c r="J965" s="29"/>
    </row>
    <row r="966" spans="1:10" s="34" customFormat="1">
      <c r="A966" s="29"/>
      <c r="B966" s="29"/>
      <c r="C966" s="29"/>
      <c r="D966" s="29"/>
      <c r="E966" s="29"/>
      <c r="F966" s="29"/>
      <c r="G966" s="29"/>
      <c r="H966" s="29"/>
      <c r="I966" s="29"/>
      <c r="J966" s="29"/>
    </row>
    <row r="967" spans="1:10" s="34" customFormat="1">
      <c r="A967" s="29"/>
      <c r="B967" s="29"/>
      <c r="C967" s="29"/>
      <c r="D967" s="29"/>
      <c r="E967" s="29"/>
      <c r="F967" s="29"/>
      <c r="G967" s="29"/>
      <c r="H967" s="29"/>
      <c r="I967" s="29"/>
      <c r="J967" s="29"/>
    </row>
    <row r="968" spans="1:10" s="34" customFormat="1">
      <c r="A968" s="29"/>
      <c r="B968" s="29"/>
      <c r="C968" s="29"/>
      <c r="D968" s="29"/>
      <c r="E968" s="29"/>
      <c r="F968" s="29"/>
      <c r="G968" s="29"/>
      <c r="H968" s="29"/>
      <c r="I968" s="29"/>
      <c r="J968" s="29"/>
    </row>
    <row r="969" spans="1:10" s="34" customFormat="1">
      <c r="A969" s="29"/>
      <c r="B969" s="29"/>
      <c r="C969" s="29"/>
      <c r="D969" s="29"/>
      <c r="E969" s="29"/>
      <c r="F969" s="29"/>
      <c r="G969" s="29"/>
      <c r="H969" s="29"/>
      <c r="I969" s="29"/>
      <c r="J969" s="29"/>
    </row>
    <row r="970" spans="1:10" s="34" customFormat="1">
      <c r="A970" s="29"/>
      <c r="B970" s="29"/>
      <c r="C970" s="29"/>
      <c r="D970" s="29"/>
      <c r="E970" s="29"/>
      <c r="F970" s="29"/>
      <c r="G970" s="29"/>
      <c r="H970" s="29"/>
      <c r="I970" s="29"/>
      <c r="J970" s="29"/>
    </row>
    <row r="971" spans="1:10" s="34" customFormat="1">
      <c r="A971" s="29"/>
      <c r="B971" s="29"/>
      <c r="C971" s="29"/>
      <c r="D971" s="29"/>
      <c r="E971" s="29"/>
      <c r="F971" s="29"/>
      <c r="G971" s="29"/>
      <c r="H971" s="29"/>
      <c r="I971" s="29"/>
      <c r="J971" s="29"/>
    </row>
    <row r="972" spans="1:10" s="34" customFormat="1">
      <c r="A972" s="29"/>
      <c r="B972" s="29"/>
      <c r="C972" s="29"/>
      <c r="D972" s="29"/>
      <c r="E972" s="29"/>
      <c r="F972" s="29"/>
      <c r="G972" s="29"/>
      <c r="H972" s="29"/>
      <c r="I972" s="29"/>
      <c r="J972" s="29"/>
    </row>
    <row r="973" spans="1:10" s="34" customFormat="1">
      <c r="A973" s="29"/>
      <c r="B973" s="29"/>
      <c r="C973" s="29"/>
      <c r="D973" s="29"/>
      <c r="E973" s="29"/>
      <c r="F973" s="29"/>
      <c r="G973" s="29"/>
      <c r="H973" s="29"/>
      <c r="I973" s="29"/>
      <c r="J973" s="29"/>
    </row>
    <row r="974" spans="1:10" s="34" customFormat="1">
      <c r="A974" s="29"/>
      <c r="B974" s="29"/>
      <c r="C974" s="29"/>
      <c r="D974" s="29"/>
      <c r="E974" s="29"/>
      <c r="F974" s="29"/>
      <c r="G974" s="29"/>
      <c r="H974" s="29"/>
      <c r="I974" s="29"/>
      <c r="J974" s="29"/>
    </row>
    <row r="975" spans="1:10" s="34" customFormat="1">
      <c r="A975" s="29"/>
      <c r="B975" s="29"/>
      <c r="C975" s="29"/>
      <c r="D975" s="29"/>
      <c r="E975" s="29"/>
      <c r="F975" s="29"/>
      <c r="G975" s="29"/>
      <c r="H975" s="29"/>
      <c r="I975" s="29"/>
      <c r="J975" s="29"/>
    </row>
    <row r="976" spans="1:10" s="34" customFormat="1">
      <c r="A976" s="29"/>
      <c r="B976" s="29"/>
      <c r="C976" s="29"/>
      <c r="D976" s="29"/>
      <c r="E976" s="29"/>
      <c r="F976" s="29"/>
      <c r="G976" s="29"/>
      <c r="H976" s="29"/>
      <c r="I976" s="29"/>
      <c r="J976" s="29"/>
    </row>
    <row r="977" spans="1:10" s="34" customFormat="1">
      <c r="A977" s="29"/>
      <c r="B977" s="29"/>
      <c r="C977" s="29"/>
      <c r="D977" s="29"/>
      <c r="E977" s="29"/>
      <c r="F977" s="29"/>
      <c r="G977" s="29"/>
      <c r="H977" s="29"/>
      <c r="I977" s="29"/>
      <c r="J977" s="29"/>
    </row>
    <row r="978" spans="1:10" s="34" customFormat="1">
      <c r="A978" s="29"/>
      <c r="B978" s="29"/>
      <c r="C978" s="29"/>
      <c r="D978" s="29"/>
      <c r="E978" s="29"/>
      <c r="F978" s="29"/>
      <c r="G978" s="29"/>
      <c r="H978" s="29"/>
      <c r="I978" s="29"/>
      <c r="J978" s="29"/>
    </row>
    <row r="979" spans="1:10" s="34" customFormat="1">
      <c r="A979" s="29"/>
      <c r="B979" s="29"/>
      <c r="C979" s="29"/>
      <c r="D979" s="29"/>
      <c r="E979" s="29"/>
      <c r="F979" s="29"/>
      <c r="G979" s="29"/>
      <c r="H979" s="29"/>
      <c r="I979" s="29"/>
      <c r="J979" s="29"/>
    </row>
    <row r="980" spans="1:10" s="34" customFormat="1">
      <c r="A980" s="29"/>
      <c r="B980" s="29"/>
      <c r="C980" s="29"/>
      <c r="D980" s="29"/>
      <c r="E980" s="29"/>
      <c r="F980" s="29"/>
      <c r="G980" s="29"/>
      <c r="H980" s="29"/>
      <c r="I980" s="29"/>
      <c r="J980" s="29"/>
    </row>
    <row r="981" spans="1:10" s="34" customFormat="1">
      <c r="A981" s="29"/>
      <c r="B981" s="29"/>
      <c r="C981" s="29"/>
      <c r="D981" s="29"/>
      <c r="E981" s="29"/>
      <c r="F981" s="29"/>
      <c r="G981" s="29"/>
      <c r="H981" s="29"/>
      <c r="I981" s="29"/>
      <c r="J981" s="29"/>
    </row>
    <row r="982" spans="1:10" s="34" customFormat="1">
      <c r="A982" s="29"/>
      <c r="B982" s="29"/>
      <c r="C982" s="29"/>
      <c r="D982" s="29"/>
      <c r="E982" s="29"/>
      <c r="F982" s="29"/>
      <c r="G982" s="29"/>
      <c r="H982" s="29"/>
      <c r="I982" s="29"/>
      <c r="J982" s="29"/>
    </row>
    <row r="983" spans="1:10" s="34" customFormat="1">
      <c r="A983" s="29"/>
      <c r="B983" s="29"/>
      <c r="C983" s="29"/>
      <c r="D983" s="29"/>
      <c r="E983" s="29"/>
      <c r="F983" s="29"/>
      <c r="G983" s="29"/>
      <c r="H983" s="29"/>
      <c r="I983" s="29"/>
      <c r="J983" s="29"/>
    </row>
    <row r="984" spans="1:10" s="34" customFormat="1">
      <c r="A984" s="29"/>
      <c r="B984" s="29"/>
      <c r="C984" s="29"/>
      <c r="D984" s="29"/>
      <c r="E984" s="29"/>
      <c r="F984" s="29"/>
      <c r="G984" s="29"/>
      <c r="H984" s="29"/>
      <c r="I984" s="29"/>
      <c r="J984" s="29"/>
    </row>
    <row r="985" spans="1:10" s="34" customFormat="1">
      <c r="A985" s="29"/>
      <c r="B985" s="29"/>
      <c r="C985" s="29"/>
      <c r="D985" s="29"/>
      <c r="E985" s="29"/>
      <c r="F985" s="29"/>
      <c r="G985" s="29"/>
      <c r="H985" s="29"/>
      <c r="I985" s="29"/>
      <c r="J985" s="29"/>
    </row>
    <row r="986" spans="1:10" s="34" customFormat="1">
      <c r="A986" s="29"/>
      <c r="B986" s="29"/>
      <c r="C986" s="29"/>
      <c r="D986" s="29"/>
      <c r="E986" s="29"/>
      <c r="F986" s="29"/>
      <c r="G986" s="29"/>
      <c r="H986" s="29"/>
      <c r="I986" s="29"/>
      <c r="J986" s="29"/>
    </row>
    <row r="987" spans="1:10" s="34" customFormat="1">
      <c r="A987" s="29"/>
      <c r="B987" s="29"/>
      <c r="C987" s="29"/>
      <c r="D987" s="29"/>
      <c r="E987" s="29"/>
      <c r="F987" s="29"/>
      <c r="G987" s="29"/>
      <c r="H987" s="29"/>
      <c r="I987" s="29"/>
      <c r="J987" s="29"/>
    </row>
    <row r="988" spans="1:10" s="34" customFormat="1">
      <c r="A988" s="29"/>
      <c r="B988" s="29"/>
      <c r="C988" s="29"/>
      <c r="D988" s="29"/>
      <c r="E988" s="29"/>
      <c r="F988" s="29"/>
      <c r="G988" s="29"/>
      <c r="H988" s="29"/>
      <c r="I988" s="29"/>
      <c r="J988" s="29"/>
    </row>
    <row r="989" spans="1:10" s="34" customFormat="1">
      <c r="A989" s="29"/>
      <c r="B989" s="29"/>
      <c r="C989" s="29"/>
      <c r="D989" s="29"/>
      <c r="E989" s="29"/>
      <c r="F989" s="29"/>
      <c r="G989" s="29"/>
      <c r="H989" s="29"/>
      <c r="I989" s="29"/>
      <c r="J989" s="29"/>
    </row>
    <row r="990" spans="1:10" s="34" customFormat="1">
      <c r="A990" s="29"/>
      <c r="B990" s="29"/>
      <c r="C990" s="29"/>
      <c r="D990" s="29"/>
      <c r="E990" s="29"/>
      <c r="F990" s="29"/>
      <c r="G990" s="29"/>
      <c r="H990" s="29"/>
      <c r="I990" s="29"/>
      <c r="J990" s="29"/>
    </row>
    <row r="991" spans="1:10" s="34" customFormat="1">
      <c r="A991" s="29"/>
      <c r="B991" s="29"/>
      <c r="C991" s="29"/>
      <c r="D991" s="29"/>
      <c r="E991" s="29"/>
      <c r="F991" s="29"/>
      <c r="G991" s="29"/>
      <c r="H991" s="29"/>
      <c r="I991" s="29"/>
      <c r="J991" s="29"/>
    </row>
    <row r="992" spans="1:10" s="34" customFormat="1">
      <c r="A992" s="29"/>
      <c r="B992" s="29"/>
      <c r="C992" s="29"/>
      <c r="D992" s="29"/>
      <c r="E992" s="29"/>
      <c r="F992" s="29"/>
      <c r="G992" s="29"/>
      <c r="H992" s="29"/>
      <c r="I992" s="29"/>
      <c r="J992" s="29"/>
    </row>
    <row r="993" spans="1:10" s="34" customFormat="1">
      <c r="A993" s="29"/>
      <c r="B993" s="29"/>
      <c r="C993" s="29"/>
      <c r="D993" s="29"/>
      <c r="E993" s="29"/>
      <c r="F993" s="29"/>
      <c r="G993" s="29"/>
      <c r="H993" s="29"/>
      <c r="I993" s="29"/>
      <c r="J993" s="29"/>
    </row>
    <row r="994" spans="1:10" s="34" customFormat="1">
      <c r="A994" s="29"/>
      <c r="B994" s="29"/>
      <c r="C994" s="29"/>
      <c r="D994" s="29"/>
      <c r="E994" s="29"/>
      <c r="F994" s="29"/>
      <c r="G994" s="29"/>
      <c r="H994" s="29"/>
      <c r="I994" s="29"/>
      <c r="J994" s="29"/>
    </row>
    <row r="995" spans="1:10" s="34" customFormat="1">
      <c r="A995" s="29"/>
      <c r="B995" s="29"/>
      <c r="C995" s="29"/>
      <c r="D995" s="29"/>
      <c r="E995" s="29"/>
      <c r="F995" s="29"/>
      <c r="G995" s="29"/>
      <c r="H995" s="29"/>
      <c r="I995" s="29"/>
      <c r="J995" s="29"/>
    </row>
    <row r="996" spans="1:10" s="34" customFormat="1">
      <c r="A996" s="29"/>
      <c r="B996" s="29"/>
      <c r="C996" s="29"/>
      <c r="D996" s="29"/>
      <c r="E996" s="29"/>
      <c r="F996" s="29"/>
      <c r="G996" s="29"/>
      <c r="H996" s="29"/>
      <c r="I996" s="29"/>
      <c r="J996" s="29"/>
    </row>
    <row r="997" spans="1:10" s="34" customFormat="1">
      <c r="A997" s="29"/>
      <c r="B997" s="29"/>
      <c r="C997" s="29"/>
      <c r="D997" s="29"/>
      <c r="E997" s="29"/>
      <c r="F997" s="29"/>
      <c r="G997" s="29"/>
      <c r="H997" s="29"/>
      <c r="I997" s="29"/>
      <c r="J997" s="29"/>
    </row>
    <row r="998" spans="1:10" s="34" customFormat="1">
      <c r="A998" s="29"/>
      <c r="B998" s="29"/>
      <c r="C998" s="29"/>
      <c r="D998" s="29"/>
      <c r="E998" s="29"/>
      <c r="F998" s="29"/>
      <c r="G998" s="29"/>
      <c r="H998" s="29"/>
      <c r="I998" s="29"/>
      <c r="J998" s="29"/>
    </row>
    <row r="999" spans="1:10" s="34" customFormat="1">
      <c r="A999" s="29"/>
      <c r="B999" s="29"/>
      <c r="C999" s="29"/>
      <c r="D999" s="29"/>
      <c r="E999" s="29"/>
      <c r="F999" s="29"/>
      <c r="G999" s="29"/>
      <c r="H999" s="29"/>
      <c r="I999" s="29"/>
      <c r="J999" s="29"/>
    </row>
    <row r="1000" spans="1:10" s="34" customFormat="1">
      <c r="A1000" s="29"/>
      <c r="B1000" s="29"/>
      <c r="C1000" s="29"/>
      <c r="D1000" s="29"/>
      <c r="E1000" s="29"/>
      <c r="F1000" s="29"/>
      <c r="G1000" s="29"/>
      <c r="H1000" s="29"/>
      <c r="I1000" s="29"/>
      <c r="J1000" s="29"/>
    </row>
    <row r="1001" spans="1:10" s="34" customFormat="1">
      <c r="A1001" s="29"/>
      <c r="B1001" s="29"/>
      <c r="C1001" s="29"/>
      <c r="D1001" s="29"/>
      <c r="E1001" s="29"/>
      <c r="F1001" s="29"/>
      <c r="G1001" s="29"/>
      <c r="H1001" s="29"/>
      <c r="I1001" s="29"/>
      <c r="J1001" s="29"/>
    </row>
    <row r="1002" spans="1:10" s="34" customFormat="1">
      <c r="A1002" s="29"/>
      <c r="B1002" s="29"/>
      <c r="C1002" s="29"/>
      <c r="D1002" s="29"/>
      <c r="E1002" s="29"/>
      <c r="F1002" s="29"/>
      <c r="G1002" s="29"/>
      <c r="H1002" s="29"/>
      <c r="I1002" s="29"/>
      <c r="J1002" s="29"/>
    </row>
    <row r="1003" spans="1:10" s="34" customFormat="1">
      <c r="A1003" s="29"/>
      <c r="B1003" s="29"/>
      <c r="C1003" s="29"/>
      <c r="D1003" s="29"/>
      <c r="E1003" s="29"/>
      <c r="F1003" s="29"/>
      <c r="G1003" s="29"/>
      <c r="H1003" s="29"/>
      <c r="I1003" s="29"/>
      <c r="J1003" s="29"/>
    </row>
    <row r="1004" spans="1:10" s="34" customFormat="1">
      <c r="A1004" s="29"/>
      <c r="B1004" s="29"/>
      <c r="C1004" s="29"/>
      <c r="D1004" s="29"/>
      <c r="E1004" s="29"/>
      <c r="F1004" s="29"/>
      <c r="G1004" s="29"/>
      <c r="H1004" s="29"/>
      <c r="I1004" s="29"/>
      <c r="J1004" s="29"/>
    </row>
    <row r="1005" spans="1:10" s="34" customFormat="1">
      <c r="A1005" s="29"/>
      <c r="B1005" s="29"/>
      <c r="C1005" s="29"/>
      <c r="D1005" s="29"/>
      <c r="E1005" s="29"/>
      <c r="F1005" s="29"/>
      <c r="G1005" s="29"/>
      <c r="H1005" s="29"/>
      <c r="I1005" s="29"/>
      <c r="J1005" s="29"/>
    </row>
    <row r="1006" spans="1:10" s="34" customFormat="1">
      <c r="A1006" s="29"/>
      <c r="B1006" s="29"/>
      <c r="C1006" s="29"/>
      <c r="D1006" s="29"/>
      <c r="E1006" s="29"/>
      <c r="F1006" s="29"/>
      <c r="G1006" s="29"/>
      <c r="H1006" s="29"/>
      <c r="I1006" s="29"/>
      <c r="J1006" s="29"/>
    </row>
    <row r="1007" spans="1:10" s="34" customFormat="1">
      <c r="A1007" s="29"/>
      <c r="B1007" s="29"/>
      <c r="C1007" s="29"/>
      <c r="D1007" s="29"/>
      <c r="E1007" s="29"/>
      <c r="F1007" s="29"/>
      <c r="G1007" s="29"/>
      <c r="H1007" s="29"/>
      <c r="I1007" s="29"/>
      <c r="J1007" s="29"/>
    </row>
    <row r="1008" spans="1:10" s="34" customFormat="1">
      <c r="A1008" s="29"/>
      <c r="B1008" s="29"/>
      <c r="C1008" s="29"/>
      <c r="D1008" s="29"/>
      <c r="E1008" s="29"/>
      <c r="F1008" s="29"/>
      <c r="G1008" s="29"/>
      <c r="H1008" s="29"/>
      <c r="I1008" s="29"/>
      <c r="J1008" s="29"/>
    </row>
    <row r="1009" spans="1:10" s="34" customFormat="1">
      <c r="A1009" s="29"/>
      <c r="B1009" s="29"/>
      <c r="C1009" s="29"/>
      <c r="D1009" s="29"/>
      <c r="E1009" s="29"/>
      <c r="F1009" s="29"/>
      <c r="G1009" s="29"/>
      <c r="H1009" s="29"/>
      <c r="I1009" s="29"/>
      <c r="J1009" s="29"/>
    </row>
    <row r="1010" spans="1:10" s="34" customFormat="1">
      <c r="A1010" s="29"/>
      <c r="B1010" s="29"/>
      <c r="C1010" s="29"/>
      <c r="D1010" s="29"/>
      <c r="E1010" s="29"/>
      <c r="F1010" s="29"/>
      <c r="G1010" s="29"/>
      <c r="H1010" s="29"/>
      <c r="I1010" s="29"/>
      <c r="J1010" s="29"/>
    </row>
    <row r="1011" spans="1:10" s="34" customFormat="1">
      <c r="A1011" s="29"/>
      <c r="B1011" s="29"/>
      <c r="C1011" s="29"/>
      <c r="D1011" s="29"/>
      <c r="E1011" s="29"/>
      <c r="F1011" s="29"/>
      <c r="G1011" s="29"/>
      <c r="H1011" s="29"/>
      <c r="I1011" s="29"/>
      <c r="J1011" s="29"/>
    </row>
    <row r="1012" spans="1:10" s="34" customFormat="1">
      <c r="A1012" s="29"/>
      <c r="B1012" s="29"/>
      <c r="C1012" s="29"/>
      <c r="D1012" s="29"/>
      <c r="E1012" s="29"/>
      <c r="F1012" s="29"/>
      <c r="G1012" s="29"/>
      <c r="H1012" s="29"/>
      <c r="I1012" s="29"/>
      <c r="J1012" s="29"/>
    </row>
    <row r="1013" spans="1:10" s="34" customFormat="1">
      <c r="A1013" s="29"/>
      <c r="B1013" s="29"/>
      <c r="C1013" s="29"/>
      <c r="D1013" s="29"/>
      <c r="E1013" s="29"/>
      <c r="F1013" s="29"/>
      <c r="G1013" s="29"/>
      <c r="H1013" s="29"/>
      <c r="I1013" s="29"/>
      <c r="J1013" s="29"/>
    </row>
    <row r="1014" spans="1:10" s="34" customFormat="1">
      <c r="A1014" s="29"/>
      <c r="B1014" s="29"/>
      <c r="C1014" s="29"/>
      <c r="D1014" s="29"/>
      <c r="E1014" s="29"/>
      <c r="F1014" s="29"/>
      <c r="G1014" s="29"/>
      <c r="H1014" s="29"/>
      <c r="I1014" s="29"/>
      <c r="J1014" s="29"/>
    </row>
    <row r="1015" spans="1:10" s="34" customFormat="1">
      <c r="A1015" s="29"/>
      <c r="B1015" s="29"/>
      <c r="C1015" s="29"/>
      <c r="D1015" s="29"/>
      <c r="E1015" s="29"/>
      <c r="F1015" s="29"/>
      <c r="G1015" s="29"/>
      <c r="H1015" s="29"/>
      <c r="I1015" s="29"/>
      <c r="J1015" s="29"/>
    </row>
    <row r="1016" spans="1:10" s="34" customFormat="1">
      <c r="A1016" s="29"/>
      <c r="B1016" s="29"/>
      <c r="C1016" s="29"/>
      <c r="D1016" s="29"/>
      <c r="E1016" s="29"/>
      <c r="F1016" s="29"/>
      <c r="G1016" s="29"/>
      <c r="H1016" s="29"/>
      <c r="I1016" s="29"/>
      <c r="J1016" s="29"/>
    </row>
    <row r="1017" spans="1:10" s="34" customFormat="1">
      <c r="A1017" s="29"/>
      <c r="B1017" s="29"/>
      <c r="C1017" s="29"/>
      <c r="D1017" s="29"/>
      <c r="E1017" s="29"/>
      <c r="F1017" s="29"/>
      <c r="G1017" s="29"/>
      <c r="H1017" s="29"/>
      <c r="I1017" s="29"/>
      <c r="J1017" s="29"/>
    </row>
    <row r="1018" spans="1:10" s="34" customFormat="1">
      <c r="A1018" s="29"/>
      <c r="B1018" s="29"/>
      <c r="C1018" s="29"/>
      <c r="D1018" s="29"/>
      <c r="E1018" s="29"/>
      <c r="F1018" s="29"/>
      <c r="G1018" s="29"/>
      <c r="H1018" s="29"/>
      <c r="I1018" s="29"/>
      <c r="J1018" s="29"/>
    </row>
    <row r="1019" spans="1:10" s="34" customFormat="1">
      <c r="A1019" s="29"/>
      <c r="B1019" s="29"/>
      <c r="C1019" s="29"/>
      <c r="D1019" s="29"/>
      <c r="E1019" s="29"/>
      <c r="F1019" s="29"/>
      <c r="G1019" s="29"/>
      <c r="H1019" s="29"/>
      <c r="I1019" s="29"/>
      <c r="J1019" s="29"/>
    </row>
    <row r="1020" spans="1:10" s="34" customFormat="1">
      <c r="A1020" s="29"/>
      <c r="B1020" s="29"/>
      <c r="C1020" s="29"/>
      <c r="D1020" s="29"/>
      <c r="E1020" s="29"/>
      <c r="F1020" s="29"/>
      <c r="G1020" s="29"/>
      <c r="H1020" s="29"/>
      <c r="I1020" s="29"/>
      <c r="J1020" s="29"/>
    </row>
    <row r="1021" spans="1:10" s="34" customFormat="1">
      <c r="A1021" s="29"/>
      <c r="B1021" s="29"/>
      <c r="C1021" s="29"/>
      <c r="D1021" s="29"/>
      <c r="E1021" s="29"/>
      <c r="F1021" s="29"/>
      <c r="G1021" s="29"/>
      <c r="H1021" s="29"/>
      <c r="I1021" s="29"/>
      <c r="J1021" s="29"/>
    </row>
    <row r="1022" spans="1:10" s="34" customFormat="1">
      <c r="A1022" s="29"/>
      <c r="B1022" s="29"/>
      <c r="C1022" s="29"/>
      <c r="D1022" s="29"/>
      <c r="E1022" s="29"/>
      <c r="F1022" s="29"/>
      <c r="G1022" s="29"/>
      <c r="H1022" s="29"/>
      <c r="I1022" s="29"/>
      <c r="J1022" s="29"/>
    </row>
    <row r="1023" spans="1:10" s="34" customFormat="1">
      <c r="A1023" s="29"/>
      <c r="B1023" s="29"/>
      <c r="C1023" s="29"/>
      <c r="D1023" s="29"/>
      <c r="E1023" s="29"/>
      <c r="F1023" s="29"/>
      <c r="G1023" s="29"/>
      <c r="H1023" s="29"/>
      <c r="I1023" s="29"/>
      <c r="J1023" s="29"/>
    </row>
    <row r="1024" spans="1:10" s="34" customFormat="1">
      <c r="A1024" s="29"/>
      <c r="B1024" s="29"/>
      <c r="C1024" s="29"/>
      <c r="D1024" s="29"/>
      <c r="E1024" s="29"/>
      <c r="F1024" s="29"/>
      <c r="G1024" s="29"/>
      <c r="H1024" s="29"/>
      <c r="I1024" s="29"/>
      <c r="J1024" s="29"/>
    </row>
    <row r="1025" spans="1:10" s="34" customFormat="1">
      <c r="A1025" s="29"/>
      <c r="B1025" s="29"/>
      <c r="C1025" s="29"/>
      <c r="D1025" s="29"/>
      <c r="E1025" s="29"/>
      <c r="F1025" s="29"/>
      <c r="G1025" s="29"/>
      <c r="H1025" s="29"/>
      <c r="I1025" s="29"/>
      <c r="J1025" s="29"/>
    </row>
    <row r="1026" spans="1:10" s="34" customFormat="1">
      <c r="A1026" s="29"/>
      <c r="B1026" s="29"/>
      <c r="C1026" s="29"/>
      <c r="D1026" s="29"/>
      <c r="E1026" s="29"/>
      <c r="F1026" s="29"/>
      <c r="G1026" s="29"/>
      <c r="H1026" s="29"/>
      <c r="I1026" s="29"/>
      <c r="J1026" s="29"/>
    </row>
    <row r="1027" spans="1:10" s="34" customFormat="1">
      <c r="A1027" s="29"/>
      <c r="B1027" s="29"/>
      <c r="C1027" s="29"/>
      <c r="D1027" s="29"/>
      <c r="E1027" s="29"/>
      <c r="F1027" s="29"/>
      <c r="G1027" s="29"/>
      <c r="H1027" s="29"/>
      <c r="I1027" s="29"/>
      <c r="J1027" s="29"/>
    </row>
    <row r="1028" spans="1:10" s="34" customFormat="1">
      <c r="A1028" s="29"/>
      <c r="B1028" s="29"/>
      <c r="C1028" s="29"/>
      <c r="D1028" s="29"/>
      <c r="E1028" s="29"/>
      <c r="F1028" s="29"/>
      <c r="G1028" s="29"/>
      <c r="H1028" s="29"/>
      <c r="I1028" s="29"/>
      <c r="J1028" s="29"/>
    </row>
    <row r="1029" spans="1:10" s="34" customFormat="1">
      <c r="A1029" s="29"/>
      <c r="B1029" s="29"/>
      <c r="C1029" s="29"/>
      <c r="D1029" s="29"/>
      <c r="E1029" s="29"/>
      <c r="F1029" s="29"/>
      <c r="G1029" s="29"/>
      <c r="H1029" s="29"/>
      <c r="I1029" s="29"/>
      <c r="J1029" s="29"/>
    </row>
    <row r="1030" spans="1:10" s="34" customFormat="1">
      <c r="A1030" s="29"/>
      <c r="B1030" s="29"/>
      <c r="C1030" s="29"/>
      <c r="D1030" s="29"/>
      <c r="E1030" s="29"/>
      <c r="F1030" s="29"/>
      <c r="G1030" s="29"/>
      <c r="H1030" s="29"/>
      <c r="I1030" s="29"/>
      <c r="J1030" s="29"/>
    </row>
    <row r="1031" spans="1:10" s="34" customFormat="1">
      <c r="A1031" s="29"/>
      <c r="B1031" s="29"/>
      <c r="C1031" s="29"/>
      <c r="D1031" s="29"/>
      <c r="E1031" s="29"/>
      <c r="F1031" s="29"/>
      <c r="G1031" s="29"/>
      <c r="H1031" s="29"/>
      <c r="I1031" s="29"/>
      <c r="J1031" s="29"/>
    </row>
    <row r="1032" spans="1:10" s="34" customFormat="1">
      <c r="A1032" s="29"/>
      <c r="B1032" s="29"/>
      <c r="C1032" s="29"/>
      <c r="D1032" s="29"/>
      <c r="E1032" s="29"/>
      <c r="F1032" s="29"/>
      <c r="G1032" s="29"/>
      <c r="H1032" s="29"/>
      <c r="I1032" s="29"/>
      <c r="J1032" s="29"/>
    </row>
    <row r="1033" spans="1:10" s="34" customFormat="1">
      <c r="A1033" s="29"/>
      <c r="B1033" s="29"/>
      <c r="C1033" s="29"/>
      <c r="D1033" s="29"/>
      <c r="E1033" s="29"/>
      <c r="F1033" s="29"/>
      <c r="G1033" s="29"/>
      <c r="H1033" s="29"/>
      <c r="I1033" s="29"/>
      <c r="J1033" s="29"/>
    </row>
    <row r="1034" spans="1:10" s="34" customFormat="1">
      <c r="A1034" s="29"/>
      <c r="B1034" s="29"/>
      <c r="C1034" s="29"/>
      <c r="D1034" s="29"/>
      <c r="E1034" s="29"/>
      <c r="F1034" s="29"/>
      <c r="G1034" s="29"/>
      <c r="H1034" s="29"/>
      <c r="I1034" s="29"/>
      <c r="J1034" s="29"/>
    </row>
    <row r="1035" spans="1:10" s="34" customFormat="1">
      <c r="A1035" s="29"/>
      <c r="B1035" s="29"/>
      <c r="C1035" s="29"/>
      <c r="D1035" s="29"/>
      <c r="E1035" s="29"/>
      <c r="F1035" s="29"/>
      <c r="G1035" s="29"/>
      <c r="H1035" s="29"/>
      <c r="I1035" s="29"/>
      <c r="J1035" s="29"/>
    </row>
    <row r="1036" spans="1:10" s="34" customFormat="1">
      <c r="A1036" s="29"/>
      <c r="B1036" s="29"/>
      <c r="C1036" s="29"/>
      <c r="D1036" s="29"/>
      <c r="E1036" s="29"/>
      <c r="F1036" s="29"/>
      <c r="G1036" s="29"/>
      <c r="H1036" s="29"/>
      <c r="I1036" s="29"/>
      <c r="J1036" s="29"/>
    </row>
    <row r="1037" spans="1:10" s="34" customFormat="1">
      <c r="A1037" s="29"/>
      <c r="B1037" s="29"/>
      <c r="C1037" s="29"/>
      <c r="D1037" s="29"/>
      <c r="E1037" s="29"/>
      <c r="F1037" s="29"/>
      <c r="G1037" s="29"/>
      <c r="H1037" s="29"/>
      <c r="I1037" s="29"/>
      <c r="J1037" s="29"/>
    </row>
    <row r="1038" spans="1:10" s="34" customFormat="1">
      <c r="A1038" s="29"/>
      <c r="B1038" s="29"/>
      <c r="C1038" s="29"/>
      <c r="D1038" s="29"/>
      <c r="E1038" s="29"/>
      <c r="F1038" s="29"/>
      <c r="G1038" s="29"/>
      <c r="H1038" s="29"/>
      <c r="I1038" s="29"/>
      <c r="J1038" s="29"/>
    </row>
    <row r="1039" spans="1:10" s="34" customFormat="1">
      <c r="A1039" s="29"/>
      <c r="B1039" s="29"/>
      <c r="C1039" s="29"/>
      <c r="D1039" s="29"/>
      <c r="E1039" s="29"/>
      <c r="F1039" s="29"/>
      <c r="G1039" s="29"/>
      <c r="H1039" s="29"/>
      <c r="I1039" s="29"/>
      <c r="J1039" s="29"/>
    </row>
    <row r="1040" spans="1:10" s="34" customFormat="1">
      <c r="A1040" s="29"/>
      <c r="B1040" s="29"/>
      <c r="C1040" s="29"/>
      <c r="D1040" s="29"/>
      <c r="E1040" s="29"/>
      <c r="F1040" s="29"/>
      <c r="G1040" s="29"/>
      <c r="H1040" s="29"/>
      <c r="I1040" s="29"/>
      <c r="J1040" s="29"/>
    </row>
    <row r="1041" spans="1:10" s="34" customFormat="1">
      <c r="A1041" s="29"/>
      <c r="B1041" s="29"/>
      <c r="C1041" s="29"/>
      <c r="D1041" s="29"/>
      <c r="E1041" s="29"/>
      <c r="F1041" s="29"/>
      <c r="G1041" s="29"/>
      <c r="H1041" s="29"/>
      <c r="I1041" s="29"/>
      <c r="J1041" s="29"/>
    </row>
    <row r="1042" spans="1:10" s="34" customFormat="1">
      <c r="A1042" s="29"/>
      <c r="B1042" s="29"/>
      <c r="C1042" s="29"/>
      <c r="D1042" s="29"/>
      <c r="E1042" s="29"/>
      <c r="F1042" s="29"/>
      <c r="G1042" s="29"/>
      <c r="H1042" s="29"/>
      <c r="I1042" s="29"/>
      <c r="J1042" s="29"/>
    </row>
    <row r="1043" spans="1:10" s="34" customFormat="1">
      <c r="A1043" s="29"/>
      <c r="B1043" s="29"/>
      <c r="C1043" s="29"/>
      <c r="D1043" s="29"/>
      <c r="E1043" s="29"/>
      <c r="F1043" s="29"/>
      <c r="G1043" s="29"/>
      <c r="H1043" s="29"/>
      <c r="I1043" s="29"/>
      <c r="J1043" s="29"/>
    </row>
    <row r="1044" spans="1:10" s="34" customFormat="1">
      <c r="A1044" s="29"/>
      <c r="B1044" s="29"/>
      <c r="C1044" s="29"/>
      <c r="D1044" s="29"/>
      <c r="E1044" s="29"/>
      <c r="F1044" s="29"/>
      <c r="G1044" s="29"/>
      <c r="H1044" s="29"/>
      <c r="I1044" s="29"/>
      <c r="J1044" s="29"/>
    </row>
    <row r="1045" spans="1:10" s="34" customFormat="1">
      <c r="A1045" s="29"/>
      <c r="B1045" s="29"/>
      <c r="C1045" s="29"/>
      <c r="D1045" s="29"/>
      <c r="E1045" s="29"/>
      <c r="F1045" s="29"/>
      <c r="G1045" s="29"/>
      <c r="H1045" s="29"/>
      <c r="I1045" s="29"/>
      <c r="J1045" s="29"/>
    </row>
    <row r="1046" spans="1:10" s="34" customFormat="1">
      <c r="A1046" s="29"/>
      <c r="B1046" s="29"/>
      <c r="C1046" s="29"/>
      <c r="D1046" s="29"/>
      <c r="E1046" s="29"/>
      <c r="F1046" s="29"/>
      <c r="G1046" s="29"/>
      <c r="H1046" s="29"/>
      <c r="I1046" s="29"/>
      <c r="J1046" s="29"/>
    </row>
    <row r="1047" spans="1:10" s="34" customFormat="1">
      <c r="A1047" s="29"/>
      <c r="B1047" s="29"/>
      <c r="C1047" s="29"/>
      <c r="D1047" s="29"/>
      <c r="E1047" s="29"/>
      <c r="F1047" s="29"/>
      <c r="G1047" s="29"/>
      <c r="H1047" s="29"/>
      <c r="I1047" s="29"/>
      <c r="J1047" s="29"/>
    </row>
    <row r="1048" spans="1:10" s="34" customFormat="1">
      <c r="A1048" s="29"/>
      <c r="B1048" s="29"/>
      <c r="C1048" s="29"/>
      <c r="D1048" s="29"/>
      <c r="E1048" s="29"/>
      <c r="F1048" s="29"/>
      <c r="G1048" s="29"/>
      <c r="H1048" s="29"/>
      <c r="I1048" s="29"/>
      <c r="J1048" s="29"/>
    </row>
    <row r="1049" spans="1:10" s="34" customFormat="1">
      <c r="A1049" s="29"/>
      <c r="B1049" s="29"/>
      <c r="C1049" s="29"/>
      <c r="D1049" s="29"/>
      <c r="E1049" s="29"/>
      <c r="F1049" s="29"/>
      <c r="G1049" s="29"/>
      <c r="H1049" s="29"/>
      <c r="I1049" s="29"/>
      <c r="J1049" s="29"/>
    </row>
    <row r="1050" spans="1:10" s="34" customFormat="1">
      <c r="A1050" s="29"/>
      <c r="B1050" s="29"/>
      <c r="C1050" s="29"/>
      <c r="D1050" s="29"/>
      <c r="E1050" s="29"/>
      <c r="F1050" s="29"/>
      <c r="G1050" s="29"/>
      <c r="H1050" s="29"/>
      <c r="I1050" s="29"/>
      <c r="J1050" s="29"/>
    </row>
    <row r="1051" spans="1:10" s="34" customFormat="1">
      <c r="A1051" s="29"/>
      <c r="B1051" s="29"/>
      <c r="C1051" s="29"/>
      <c r="D1051" s="29"/>
      <c r="E1051" s="29"/>
      <c r="F1051" s="29"/>
      <c r="G1051" s="29"/>
      <c r="H1051" s="29"/>
      <c r="I1051" s="29"/>
      <c r="J1051" s="29"/>
    </row>
    <row r="1052" spans="1:10" s="34" customFormat="1">
      <c r="A1052" s="29"/>
      <c r="B1052" s="29"/>
      <c r="C1052" s="29"/>
      <c r="D1052" s="29"/>
      <c r="E1052" s="29"/>
      <c r="F1052" s="29"/>
      <c r="G1052" s="29"/>
      <c r="H1052" s="29"/>
      <c r="I1052" s="29"/>
      <c r="J1052" s="29"/>
    </row>
    <row r="1053" spans="1:10" s="34" customFormat="1">
      <c r="A1053" s="29"/>
      <c r="B1053" s="29"/>
      <c r="C1053" s="29"/>
      <c r="D1053" s="29"/>
      <c r="E1053" s="29"/>
      <c r="F1053" s="29"/>
      <c r="G1053" s="29"/>
      <c r="H1053" s="29"/>
      <c r="I1053" s="29"/>
      <c r="J1053" s="29"/>
    </row>
    <row r="1054" spans="1:10" s="34" customFormat="1">
      <c r="A1054" s="29"/>
      <c r="B1054" s="29"/>
      <c r="C1054" s="29"/>
      <c r="D1054" s="29"/>
      <c r="E1054" s="29"/>
      <c r="F1054" s="29"/>
      <c r="G1054" s="29"/>
      <c r="H1054" s="29"/>
      <c r="I1054" s="29"/>
      <c r="J1054" s="29"/>
    </row>
    <row r="1055" spans="1:10" s="34" customFormat="1">
      <c r="A1055" s="29"/>
      <c r="B1055" s="29"/>
      <c r="C1055" s="29"/>
      <c r="D1055" s="29"/>
      <c r="E1055" s="29"/>
      <c r="F1055" s="29"/>
      <c r="G1055" s="29"/>
      <c r="H1055" s="29"/>
      <c r="I1055" s="29"/>
      <c r="J1055" s="29"/>
    </row>
    <row r="1056" spans="1:10" s="34" customFormat="1">
      <c r="A1056" s="29"/>
      <c r="B1056" s="29"/>
      <c r="C1056" s="29"/>
      <c r="D1056" s="29"/>
      <c r="E1056" s="29"/>
      <c r="F1056" s="29"/>
      <c r="G1056" s="29"/>
      <c r="H1056" s="29"/>
      <c r="I1056" s="29"/>
      <c r="J1056" s="29"/>
    </row>
    <row r="1057" spans="1:10" s="34" customFormat="1">
      <c r="A1057" s="29"/>
      <c r="B1057" s="29"/>
      <c r="C1057" s="29"/>
      <c r="D1057" s="29"/>
      <c r="E1057" s="29"/>
      <c r="F1057" s="29"/>
      <c r="G1057" s="29"/>
      <c r="H1057" s="29"/>
      <c r="I1057" s="29"/>
      <c r="J1057" s="29"/>
    </row>
    <row r="1058" spans="1:10" s="34" customFormat="1">
      <c r="A1058" s="29"/>
      <c r="B1058" s="29"/>
      <c r="C1058" s="29"/>
      <c r="D1058" s="29"/>
      <c r="E1058" s="29"/>
      <c r="F1058" s="29"/>
      <c r="G1058" s="29"/>
      <c r="H1058" s="29"/>
      <c r="I1058" s="29"/>
      <c r="J1058" s="29"/>
    </row>
    <row r="1059" spans="1:10" s="34" customFormat="1">
      <c r="A1059" s="29"/>
      <c r="B1059" s="29"/>
      <c r="C1059" s="29"/>
      <c r="D1059" s="29"/>
      <c r="E1059" s="29"/>
      <c r="F1059" s="29"/>
      <c r="G1059" s="29"/>
      <c r="H1059" s="29"/>
      <c r="I1059" s="29"/>
      <c r="J1059" s="29"/>
    </row>
    <row r="1060" spans="1:10" s="34" customFormat="1">
      <c r="A1060" s="29"/>
      <c r="B1060" s="29"/>
      <c r="C1060" s="29"/>
      <c r="D1060" s="29"/>
      <c r="E1060" s="29"/>
      <c r="F1060" s="29"/>
      <c r="G1060" s="29"/>
      <c r="H1060" s="29"/>
      <c r="I1060" s="29"/>
      <c r="J1060" s="29"/>
    </row>
    <row r="1061" spans="1:10" s="34" customFormat="1">
      <c r="A1061" s="29"/>
      <c r="B1061" s="29"/>
      <c r="C1061" s="29"/>
      <c r="D1061" s="29"/>
      <c r="E1061" s="29"/>
      <c r="F1061" s="29"/>
      <c r="G1061" s="29"/>
      <c r="H1061" s="29"/>
      <c r="I1061" s="29"/>
      <c r="J1061" s="29"/>
    </row>
    <row r="1062" spans="1:10" s="34" customFormat="1">
      <c r="A1062" s="29"/>
      <c r="B1062" s="29"/>
      <c r="C1062" s="29"/>
      <c r="D1062" s="29"/>
      <c r="E1062" s="29"/>
      <c r="F1062" s="29"/>
      <c r="G1062" s="29"/>
      <c r="H1062" s="29"/>
      <c r="I1062" s="29"/>
      <c r="J1062" s="29"/>
    </row>
    <row r="1063" spans="1:10" s="34" customFormat="1">
      <c r="A1063" s="29"/>
      <c r="B1063" s="29"/>
      <c r="C1063" s="29"/>
      <c r="D1063" s="29"/>
      <c r="E1063" s="29"/>
      <c r="F1063" s="29"/>
      <c r="G1063" s="29"/>
      <c r="H1063" s="29"/>
      <c r="I1063" s="29"/>
      <c r="J1063" s="29"/>
    </row>
    <row r="1064" spans="1:10" s="34" customFormat="1">
      <c r="A1064" s="29"/>
      <c r="B1064" s="29"/>
      <c r="C1064" s="29"/>
      <c r="D1064" s="29"/>
      <c r="E1064" s="29"/>
      <c r="F1064" s="29"/>
      <c r="G1064" s="29"/>
      <c r="H1064" s="29"/>
      <c r="I1064" s="29"/>
      <c r="J1064" s="29"/>
    </row>
    <row r="1065" spans="1:10" s="34" customFormat="1">
      <c r="A1065" s="29"/>
      <c r="B1065" s="29"/>
      <c r="C1065" s="29"/>
      <c r="D1065" s="29"/>
      <c r="E1065" s="29"/>
      <c r="F1065" s="29"/>
      <c r="G1065" s="29"/>
      <c r="H1065" s="29"/>
      <c r="I1065" s="29"/>
      <c r="J1065" s="29"/>
    </row>
    <row r="1066" spans="1:10" s="34" customFormat="1">
      <c r="A1066" s="29"/>
      <c r="B1066" s="29"/>
      <c r="C1066" s="29"/>
      <c r="D1066" s="29"/>
      <c r="E1066" s="29"/>
      <c r="F1066" s="29"/>
      <c r="G1066" s="29"/>
      <c r="H1066" s="29"/>
      <c r="I1066" s="29"/>
      <c r="J1066" s="29"/>
    </row>
    <row r="1067" spans="1:10" s="34" customFormat="1">
      <c r="A1067" s="29"/>
      <c r="B1067" s="29"/>
      <c r="C1067" s="29"/>
      <c r="D1067" s="29"/>
      <c r="E1067" s="29"/>
      <c r="F1067" s="29"/>
      <c r="G1067" s="29"/>
      <c r="H1067" s="29"/>
      <c r="I1067" s="29"/>
      <c r="J1067" s="29"/>
    </row>
    <row r="1068" spans="1:10" s="34" customFormat="1">
      <c r="A1068" s="29"/>
      <c r="B1068" s="29"/>
      <c r="C1068" s="29"/>
      <c r="D1068" s="29"/>
      <c r="E1068" s="29"/>
      <c r="F1068" s="29"/>
      <c r="G1068" s="29"/>
      <c r="H1068" s="29"/>
      <c r="I1068" s="29"/>
      <c r="J1068" s="29"/>
    </row>
    <row r="1069" spans="1:10" s="34" customFormat="1">
      <c r="A1069" s="29"/>
      <c r="B1069" s="29"/>
      <c r="C1069" s="29"/>
      <c r="D1069" s="29"/>
      <c r="E1069" s="29"/>
      <c r="F1069" s="29"/>
      <c r="G1069" s="29"/>
      <c r="H1069" s="29"/>
      <c r="I1069" s="29"/>
      <c r="J1069" s="29"/>
    </row>
    <row r="1070" spans="1:10" s="34" customFormat="1">
      <c r="A1070" s="29"/>
      <c r="B1070" s="29"/>
      <c r="C1070" s="29"/>
      <c r="D1070" s="29"/>
      <c r="E1070" s="29"/>
      <c r="F1070" s="29"/>
      <c r="G1070" s="29"/>
      <c r="H1070" s="29"/>
      <c r="I1070" s="29"/>
      <c r="J1070" s="29"/>
    </row>
    <row r="1071" spans="1:10" s="34" customFormat="1">
      <c r="A1071" s="29"/>
      <c r="B1071" s="29"/>
      <c r="C1071" s="29"/>
      <c r="D1071" s="29"/>
      <c r="E1071" s="29"/>
      <c r="F1071" s="29"/>
      <c r="G1071" s="29"/>
      <c r="H1071" s="29"/>
      <c r="I1071" s="29"/>
      <c r="J1071" s="29"/>
    </row>
    <row r="1072" spans="1:10" s="34" customFormat="1">
      <c r="A1072" s="29"/>
      <c r="B1072" s="29"/>
      <c r="C1072" s="29"/>
      <c r="D1072" s="29"/>
      <c r="E1072" s="29"/>
      <c r="F1072" s="29"/>
      <c r="G1072" s="29"/>
      <c r="H1072" s="29"/>
      <c r="I1072" s="29"/>
      <c r="J1072" s="29"/>
    </row>
    <row r="1073" spans="1:10" s="34" customFormat="1">
      <c r="A1073" s="29"/>
      <c r="B1073" s="29"/>
      <c r="C1073" s="29"/>
      <c r="D1073" s="29"/>
      <c r="E1073" s="29"/>
      <c r="F1073" s="29"/>
      <c r="G1073" s="29"/>
      <c r="H1073" s="29"/>
      <c r="I1073" s="29"/>
      <c r="J1073" s="29"/>
    </row>
    <row r="1074" spans="1:10" s="34" customFormat="1">
      <c r="A1074" s="29"/>
      <c r="B1074" s="29"/>
      <c r="C1074" s="29"/>
      <c r="D1074" s="29"/>
      <c r="E1074" s="29"/>
      <c r="F1074" s="29"/>
      <c r="G1074" s="29"/>
      <c r="H1074" s="29"/>
      <c r="I1074" s="29"/>
      <c r="J1074" s="29"/>
    </row>
    <row r="1075" spans="1:10" s="34" customFormat="1">
      <c r="A1075" s="29"/>
      <c r="B1075" s="29"/>
      <c r="C1075" s="29"/>
      <c r="D1075" s="29"/>
      <c r="E1075" s="29"/>
      <c r="F1075" s="29"/>
      <c r="G1075" s="29"/>
      <c r="H1075" s="29"/>
      <c r="I1075" s="29"/>
      <c r="J1075" s="29"/>
    </row>
    <row r="1076" spans="1:10" s="34" customFormat="1">
      <c r="A1076" s="29"/>
      <c r="B1076" s="29"/>
      <c r="C1076" s="29"/>
      <c r="D1076" s="29"/>
      <c r="E1076" s="29"/>
      <c r="F1076" s="29"/>
      <c r="G1076" s="29"/>
      <c r="H1076" s="29"/>
      <c r="I1076" s="29"/>
      <c r="J1076" s="29"/>
    </row>
    <row r="1077" spans="1:10" s="34" customFormat="1">
      <c r="A1077" s="29"/>
      <c r="B1077" s="29"/>
      <c r="C1077" s="29"/>
      <c r="D1077" s="29"/>
      <c r="E1077" s="29"/>
      <c r="F1077" s="29"/>
      <c r="G1077" s="29"/>
      <c r="H1077" s="29"/>
      <c r="I1077" s="29"/>
      <c r="J1077" s="29"/>
    </row>
    <row r="1078" spans="1:10" s="34" customFormat="1">
      <c r="A1078" s="29"/>
      <c r="B1078" s="29"/>
      <c r="C1078" s="29"/>
      <c r="D1078" s="29"/>
      <c r="E1078" s="29"/>
      <c r="F1078" s="29"/>
      <c r="G1078" s="29"/>
      <c r="H1078" s="29"/>
      <c r="I1078" s="29"/>
      <c r="J1078" s="29"/>
    </row>
    <row r="1079" spans="1:10" s="34" customFormat="1">
      <c r="A1079" s="29"/>
      <c r="B1079" s="29"/>
      <c r="C1079" s="29"/>
      <c r="D1079" s="29"/>
      <c r="E1079" s="29"/>
      <c r="F1079" s="29"/>
      <c r="G1079" s="29"/>
      <c r="H1079" s="29"/>
      <c r="I1079" s="29"/>
      <c r="J1079" s="29"/>
    </row>
    <row r="1080" spans="1:10" s="34" customFormat="1">
      <c r="A1080" s="29"/>
      <c r="B1080" s="29"/>
      <c r="C1080" s="29"/>
      <c r="D1080" s="29"/>
      <c r="E1080" s="29"/>
      <c r="F1080" s="29"/>
      <c r="G1080" s="29"/>
      <c r="H1080" s="29"/>
      <c r="I1080" s="29"/>
      <c r="J1080" s="29"/>
    </row>
    <row r="1081" spans="1:10" s="34" customFormat="1">
      <c r="A1081" s="29"/>
      <c r="B1081" s="29"/>
      <c r="C1081" s="29"/>
      <c r="D1081" s="29"/>
      <c r="E1081" s="29"/>
      <c r="F1081" s="29"/>
      <c r="G1081" s="29"/>
      <c r="H1081" s="29"/>
      <c r="I1081" s="29"/>
      <c r="J1081" s="29"/>
    </row>
    <row r="1082" spans="1:10" s="34" customFormat="1">
      <c r="A1082" s="29"/>
      <c r="B1082" s="29"/>
      <c r="C1082" s="29"/>
      <c r="D1082" s="29"/>
      <c r="E1082" s="29"/>
      <c r="F1082" s="29"/>
      <c r="G1082" s="29"/>
      <c r="H1082" s="29"/>
      <c r="I1082" s="29"/>
      <c r="J1082" s="29"/>
    </row>
    <row r="1083" spans="1:10" s="34" customFormat="1">
      <c r="A1083" s="29"/>
      <c r="B1083" s="29"/>
      <c r="C1083" s="29"/>
      <c r="D1083" s="29"/>
      <c r="E1083" s="29"/>
      <c r="F1083" s="29"/>
      <c r="G1083" s="29"/>
      <c r="H1083" s="29"/>
      <c r="I1083" s="29"/>
      <c r="J1083" s="29"/>
    </row>
    <row r="1084" spans="1:10" s="34" customFormat="1">
      <c r="A1084" s="29"/>
      <c r="B1084" s="29"/>
      <c r="C1084" s="29"/>
      <c r="D1084" s="29"/>
      <c r="E1084" s="29"/>
      <c r="F1084" s="29"/>
      <c r="G1084" s="29"/>
      <c r="H1084" s="29"/>
      <c r="I1084" s="29"/>
      <c r="J1084" s="29"/>
    </row>
    <row r="1085" spans="1:10" s="34" customFormat="1">
      <c r="A1085" s="29"/>
      <c r="B1085" s="29"/>
      <c r="C1085" s="29"/>
      <c r="D1085" s="29"/>
      <c r="E1085" s="29"/>
      <c r="F1085" s="29"/>
      <c r="G1085" s="29"/>
      <c r="H1085" s="29"/>
      <c r="I1085" s="29"/>
      <c r="J1085" s="29"/>
    </row>
    <row r="1086" spans="1:10" s="34" customFormat="1">
      <c r="A1086" s="29"/>
      <c r="B1086" s="29"/>
      <c r="C1086" s="29"/>
      <c r="D1086" s="29"/>
      <c r="E1086" s="29"/>
      <c r="F1086" s="29"/>
      <c r="G1086" s="29"/>
      <c r="H1086" s="29"/>
      <c r="I1086" s="29"/>
      <c r="J1086" s="29"/>
    </row>
    <row r="1087" spans="1:10" s="34" customFormat="1">
      <c r="A1087" s="29"/>
      <c r="B1087" s="29"/>
      <c r="C1087" s="29"/>
      <c r="D1087" s="29"/>
      <c r="E1087" s="29"/>
      <c r="F1087" s="29"/>
      <c r="G1087" s="29"/>
      <c r="H1087" s="29"/>
      <c r="I1087" s="29"/>
      <c r="J1087" s="29"/>
    </row>
    <row r="1088" spans="1:10" s="34" customFormat="1">
      <c r="A1088" s="29"/>
      <c r="B1088" s="29"/>
      <c r="C1088" s="29"/>
      <c r="D1088" s="29"/>
      <c r="E1088" s="29"/>
      <c r="F1088" s="29"/>
      <c r="G1088" s="29"/>
      <c r="H1088" s="29"/>
      <c r="I1088" s="29"/>
      <c r="J1088" s="29"/>
    </row>
    <row r="1089" spans="1:10" s="34" customFormat="1">
      <c r="A1089" s="29"/>
      <c r="B1089" s="29"/>
      <c r="C1089" s="29"/>
      <c r="D1089" s="29"/>
      <c r="E1089" s="29"/>
      <c r="F1089" s="29"/>
      <c r="G1089" s="29"/>
      <c r="H1089" s="29"/>
      <c r="I1089" s="29"/>
      <c r="J1089" s="29"/>
    </row>
    <row r="1090" spans="1:10" s="34" customFormat="1">
      <c r="A1090" s="29"/>
      <c r="B1090" s="29"/>
      <c r="C1090" s="29"/>
      <c r="D1090" s="29"/>
      <c r="E1090" s="29"/>
      <c r="F1090" s="29"/>
      <c r="G1090" s="29"/>
      <c r="H1090" s="29"/>
      <c r="I1090" s="29"/>
      <c r="J1090" s="29"/>
    </row>
    <row r="1091" spans="1:10" s="34" customFormat="1">
      <c r="A1091" s="29"/>
      <c r="B1091" s="29"/>
      <c r="C1091" s="29"/>
      <c r="D1091" s="29"/>
      <c r="E1091" s="29"/>
      <c r="F1091" s="29"/>
      <c r="G1091" s="29"/>
      <c r="H1091" s="29"/>
      <c r="I1091" s="29"/>
      <c r="J1091" s="29"/>
    </row>
    <row r="1092" spans="1:10" s="34" customFormat="1">
      <c r="A1092" s="29"/>
      <c r="B1092" s="29"/>
      <c r="C1092" s="29"/>
      <c r="D1092" s="29"/>
      <c r="E1092" s="29"/>
      <c r="F1092" s="29"/>
      <c r="G1092" s="29"/>
      <c r="H1092" s="29"/>
      <c r="I1092" s="29"/>
      <c r="J1092" s="29"/>
    </row>
    <row r="1093" spans="1:10" s="34" customFormat="1">
      <c r="A1093" s="29"/>
      <c r="B1093" s="29"/>
      <c r="C1093" s="29"/>
      <c r="D1093" s="29"/>
      <c r="E1093" s="29"/>
      <c r="F1093" s="29"/>
      <c r="G1093" s="29"/>
      <c r="H1093" s="29"/>
      <c r="I1093" s="29"/>
      <c r="J1093" s="29"/>
    </row>
    <row r="1094" spans="1:10" s="34" customFormat="1">
      <c r="A1094" s="29"/>
      <c r="B1094" s="29"/>
      <c r="C1094" s="29"/>
      <c r="D1094" s="29"/>
      <c r="E1094" s="29"/>
      <c r="F1094" s="29"/>
      <c r="G1094" s="29"/>
      <c r="H1094" s="29"/>
      <c r="I1094" s="29"/>
      <c r="J1094" s="29"/>
    </row>
    <row r="1095" spans="1:10" s="34" customFormat="1">
      <c r="A1095" s="29"/>
      <c r="B1095" s="29"/>
      <c r="C1095" s="29"/>
      <c r="D1095" s="29"/>
      <c r="E1095" s="29"/>
      <c r="F1095" s="29"/>
      <c r="G1095" s="29"/>
      <c r="H1095" s="29"/>
      <c r="I1095" s="29"/>
      <c r="J1095" s="29"/>
    </row>
    <row r="1096" spans="1:10" s="34" customFormat="1">
      <c r="A1096" s="29"/>
      <c r="B1096" s="29"/>
      <c r="C1096" s="29"/>
      <c r="D1096" s="29"/>
      <c r="E1096" s="29"/>
      <c r="F1096" s="29"/>
      <c r="G1096" s="29"/>
      <c r="H1096" s="29"/>
      <c r="I1096" s="29"/>
      <c r="J1096" s="29"/>
    </row>
    <row r="1097" spans="1:10" s="34" customFormat="1">
      <c r="A1097" s="29"/>
      <c r="B1097" s="29"/>
      <c r="C1097" s="29"/>
      <c r="D1097" s="29"/>
      <c r="E1097" s="29"/>
      <c r="F1097" s="29"/>
      <c r="G1097" s="29"/>
      <c r="H1097" s="29"/>
      <c r="I1097" s="29"/>
      <c r="J1097" s="29"/>
    </row>
    <row r="1098" spans="1:10" s="34" customFormat="1">
      <c r="A1098" s="29"/>
      <c r="B1098" s="29"/>
      <c r="C1098" s="29"/>
      <c r="D1098" s="29"/>
      <c r="E1098" s="29"/>
      <c r="F1098" s="29"/>
      <c r="G1098" s="29"/>
      <c r="H1098" s="29"/>
      <c r="I1098" s="29"/>
      <c r="J1098" s="29"/>
    </row>
    <row r="1099" spans="1:10" s="34" customFormat="1">
      <c r="A1099" s="29"/>
      <c r="B1099" s="29"/>
      <c r="C1099" s="29"/>
      <c r="D1099" s="29"/>
      <c r="E1099" s="29"/>
      <c r="F1099" s="29"/>
      <c r="G1099" s="29"/>
      <c r="H1099" s="29"/>
      <c r="I1099" s="29"/>
      <c r="J1099" s="29"/>
    </row>
    <row r="1100" spans="1:10" s="34" customFormat="1">
      <c r="A1100" s="29"/>
      <c r="B1100" s="29"/>
      <c r="C1100" s="29"/>
      <c r="D1100" s="29"/>
      <c r="E1100" s="29"/>
      <c r="F1100" s="29"/>
      <c r="G1100" s="29"/>
      <c r="H1100" s="29"/>
      <c r="I1100" s="29"/>
      <c r="J1100" s="29"/>
    </row>
    <row r="1101" spans="1:10" s="34" customFormat="1">
      <c r="A1101" s="29"/>
      <c r="B1101" s="29"/>
      <c r="C1101" s="29"/>
      <c r="D1101" s="29"/>
      <c r="E1101" s="29"/>
      <c r="F1101" s="29"/>
      <c r="G1101" s="29"/>
      <c r="H1101" s="29"/>
      <c r="I1101" s="29"/>
      <c r="J1101" s="29"/>
    </row>
    <row r="1102" spans="1:10" s="34" customFormat="1">
      <c r="A1102" s="29"/>
      <c r="B1102" s="29"/>
      <c r="C1102" s="29"/>
      <c r="D1102" s="29"/>
      <c r="E1102" s="29"/>
      <c r="F1102" s="29"/>
      <c r="G1102" s="29"/>
      <c r="H1102" s="29"/>
      <c r="I1102" s="29"/>
      <c r="J1102" s="29"/>
    </row>
    <row r="1103" spans="1:10" s="34" customFormat="1">
      <c r="A1103" s="29"/>
      <c r="B1103" s="29"/>
      <c r="C1103" s="29"/>
      <c r="D1103" s="29"/>
      <c r="E1103" s="29"/>
      <c r="F1103" s="29"/>
      <c r="G1103" s="29"/>
      <c r="H1103" s="29"/>
      <c r="I1103" s="29"/>
      <c r="J1103" s="29"/>
    </row>
    <row r="1104" spans="1:10" s="34" customFormat="1">
      <c r="A1104" s="29"/>
      <c r="B1104" s="29"/>
      <c r="C1104" s="29"/>
      <c r="D1104" s="29"/>
      <c r="E1104" s="29"/>
      <c r="F1104" s="29"/>
      <c r="G1104" s="29"/>
      <c r="H1104" s="29"/>
      <c r="I1104" s="29"/>
      <c r="J1104" s="29"/>
    </row>
    <row r="1105" spans="1:10" s="34" customFormat="1">
      <c r="A1105" s="29"/>
      <c r="B1105" s="29"/>
      <c r="C1105" s="29"/>
      <c r="D1105" s="29"/>
      <c r="E1105" s="29"/>
      <c r="F1105" s="29"/>
      <c r="G1105" s="29"/>
      <c r="H1105" s="29"/>
      <c r="I1105" s="29"/>
      <c r="J1105" s="29"/>
    </row>
    <row r="1106" spans="1:10" s="34" customFormat="1">
      <c r="A1106" s="29"/>
      <c r="B1106" s="29"/>
      <c r="C1106" s="29"/>
      <c r="D1106" s="29"/>
      <c r="E1106" s="29"/>
      <c r="F1106" s="29"/>
      <c r="G1106" s="29"/>
      <c r="H1106" s="29"/>
      <c r="I1106" s="29"/>
      <c r="J1106" s="29"/>
    </row>
    <row r="1107" spans="1:10" s="34" customFormat="1">
      <c r="A1107" s="29"/>
      <c r="B1107" s="29"/>
      <c r="C1107" s="29"/>
      <c r="D1107" s="29"/>
      <c r="E1107" s="29"/>
      <c r="F1107" s="29"/>
      <c r="G1107" s="29"/>
      <c r="H1107" s="29"/>
      <c r="I1107" s="29"/>
      <c r="J1107" s="29"/>
    </row>
    <row r="1108" spans="1:10" s="34" customFormat="1">
      <c r="A1108" s="29"/>
      <c r="B1108" s="29"/>
      <c r="C1108" s="29"/>
      <c r="D1108" s="29"/>
      <c r="E1108" s="29"/>
      <c r="F1108" s="29"/>
      <c r="G1108" s="29"/>
      <c r="H1108" s="29"/>
      <c r="I1108" s="29"/>
      <c r="J1108" s="29"/>
    </row>
    <row r="1109" spans="1:10" s="34" customFormat="1">
      <c r="A1109" s="29"/>
      <c r="B1109" s="29"/>
      <c r="C1109" s="29"/>
      <c r="D1109" s="29"/>
      <c r="E1109" s="29"/>
      <c r="F1109" s="29"/>
      <c r="G1109" s="29"/>
      <c r="H1109" s="29"/>
      <c r="I1109" s="29"/>
      <c r="J1109" s="29"/>
    </row>
    <row r="1110" spans="1:10" s="34" customFormat="1">
      <c r="A1110" s="29"/>
      <c r="B1110" s="29"/>
      <c r="C1110" s="29"/>
      <c r="D1110" s="29"/>
      <c r="E1110" s="29"/>
      <c r="F1110" s="29"/>
      <c r="G1110" s="29"/>
      <c r="H1110" s="29"/>
      <c r="I1110" s="29"/>
      <c r="J1110" s="29"/>
    </row>
    <row r="1111" spans="1:10" s="34" customFormat="1">
      <c r="A1111" s="29"/>
      <c r="B1111" s="29"/>
      <c r="C1111" s="29"/>
      <c r="D1111" s="29"/>
      <c r="E1111" s="29"/>
      <c r="F1111" s="29"/>
      <c r="G1111" s="29"/>
      <c r="H1111" s="29"/>
      <c r="I1111" s="29"/>
      <c r="J1111" s="29"/>
    </row>
    <row r="1112" spans="1:10" s="34" customFormat="1">
      <c r="A1112" s="29"/>
      <c r="B1112" s="29"/>
      <c r="C1112" s="29"/>
      <c r="D1112" s="29"/>
      <c r="E1112" s="29"/>
      <c r="F1112" s="29"/>
      <c r="G1112" s="29"/>
      <c r="H1112" s="29"/>
      <c r="I1112" s="29"/>
      <c r="J1112" s="29"/>
    </row>
    <row r="1113" spans="1:10" s="34" customFormat="1">
      <c r="A1113" s="29"/>
      <c r="B1113" s="29"/>
      <c r="C1113" s="29"/>
      <c r="D1113" s="29"/>
      <c r="E1113" s="29"/>
      <c r="F1113" s="29"/>
      <c r="G1113" s="29"/>
      <c r="H1113" s="29"/>
      <c r="I1113" s="29"/>
      <c r="J1113" s="29"/>
    </row>
    <row r="1114" spans="1:10" s="34" customFormat="1">
      <c r="A1114" s="29"/>
      <c r="B1114" s="29"/>
      <c r="C1114" s="29"/>
      <c r="D1114" s="29"/>
      <c r="E1114" s="29"/>
      <c r="F1114" s="29"/>
      <c r="G1114" s="29"/>
      <c r="H1114" s="29"/>
      <c r="I1114" s="29"/>
      <c r="J1114" s="29"/>
    </row>
    <row r="1115" spans="1:10" s="34" customFormat="1">
      <c r="A1115" s="29"/>
      <c r="B1115" s="29"/>
      <c r="C1115" s="29"/>
      <c r="D1115" s="29"/>
      <c r="E1115" s="29"/>
      <c r="F1115" s="29"/>
      <c r="G1115" s="29"/>
      <c r="H1115" s="29"/>
      <c r="I1115" s="29"/>
      <c r="J1115" s="29"/>
    </row>
    <row r="1116" spans="1:10" s="34" customFormat="1">
      <c r="A1116" s="29"/>
      <c r="B1116" s="29"/>
      <c r="C1116" s="29"/>
      <c r="D1116" s="29"/>
      <c r="E1116" s="29"/>
      <c r="F1116" s="29"/>
      <c r="G1116" s="29"/>
      <c r="H1116" s="29"/>
      <c r="I1116" s="29"/>
      <c r="J1116" s="29"/>
    </row>
    <row r="1117" spans="1:10" s="34" customFormat="1">
      <c r="A1117" s="29"/>
      <c r="B1117" s="29"/>
      <c r="C1117" s="29"/>
      <c r="D1117" s="29"/>
      <c r="E1117" s="29"/>
      <c r="F1117" s="29"/>
      <c r="G1117" s="29"/>
      <c r="H1117" s="29"/>
      <c r="I1117" s="29"/>
      <c r="J1117" s="29"/>
    </row>
    <row r="1118" spans="1:10" s="34" customFormat="1">
      <c r="A1118" s="29"/>
      <c r="B1118" s="29"/>
      <c r="C1118" s="29"/>
      <c r="D1118" s="29"/>
      <c r="E1118" s="29"/>
      <c r="F1118" s="29"/>
      <c r="G1118" s="29"/>
      <c r="H1118" s="29"/>
      <c r="I1118" s="29"/>
      <c r="J1118" s="29"/>
    </row>
    <row r="1119" spans="1:10" s="34" customFormat="1">
      <c r="A1119" s="29"/>
      <c r="B1119" s="29"/>
      <c r="C1119" s="29"/>
      <c r="D1119" s="29"/>
      <c r="E1119" s="29"/>
      <c r="F1119" s="29"/>
      <c r="G1119" s="29"/>
      <c r="H1119" s="29"/>
      <c r="I1119" s="29"/>
      <c r="J1119" s="29"/>
    </row>
    <row r="1120" spans="1:10" s="34" customFormat="1">
      <c r="A1120" s="29"/>
      <c r="B1120" s="29"/>
      <c r="C1120" s="29"/>
      <c r="D1120" s="29"/>
      <c r="E1120" s="29"/>
      <c r="F1120" s="29"/>
      <c r="G1120" s="29"/>
      <c r="H1120" s="29"/>
      <c r="I1120" s="29"/>
      <c r="J1120" s="29"/>
    </row>
    <row r="1121" spans="1:10" s="34" customFormat="1">
      <c r="A1121" s="29"/>
      <c r="B1121" s="29"/>
      <c r="C1121" s="29"/>
      <c r="D1121" s="29"/>
      <c r="E1121" s="29"/>
      <c r="F1121" s="29"/>
      <c r="G1121" s="29"/>
      <c r="H1121" s="29"/>
      <c r="I1121" s="29"/>
      <c r="J1121" s="29"/>
    </row>
    <row r="1122" spans="1:10" s="34" customFormat="1">
      <c r="A1122" s="29"/>
      <c r="B1122" s="29"/>
      <c r="C1122" s="29"/>
      <c r="D1122" s="29"/>
      <c r="E1122" s="29"/>
      <c r="F1122" s="29"/>
      <c r="G1122" s="29"/>
      <c r="H1122" s="29"/>
      <c r="I1122" s="29"/>
      <c r="J1122" s="29"/>
    </row>
    <row r="1123" spans="1:10" s="34" customFormat="1">
      <c r="A1123" s="29"/>
      <c r="B1123" s="29"/>
      <c r="C1123" s="29"/>
      <c r="D1123" s="29"/>
      <c r="E1123" s="29"/>
      <c r="F1123" s="29"/>
      <c r="G1123" s="29"/>
      <c r="H1123" s="29"/>
      <c r="I1123" s="29"/>
      <c r="J1123" s="29"/>
    </row>
    <row r="1124" spans="1:10" s="34" customFormat="1">
      <c r="A1124" s="29"/>
      <c r="B1124" s="29"/>
      <c r="C1124" s="29"/>
      <c r="D1124" s="29"/>
      <c r="E1124" s="29"/>
      <c r="F1124" s="29"/>
      <c r="G1124" s="29"/>
      <c r="H1124" s="29"/>
      <c r="I1124" s="29"/>
      <c r="J1124" s="29"/>
    </row>
    <row r="1125" spans="1:10" s="34" customFormat="1">
      <c r="A1125" s="29"/>
      <c r="B1125" s="29"/>
      <c r="C1125" s="29"/>
      <c r="D1125" s="29"/>
      <c r="E1125" s="29"/>
      <c r="F1125" s="29"/>
      <c r="G1125" s="29"/>
      <c r="H1125" s="29"/>
      <c r="I1125" s="29"/>
      <c r="J1125" s="29"/>
    </row>
    <row r="1126" spans="1:10" s="34" customFormat="1">
      <c r="A1126" s="29"/>
      <c r="B1126" s="29"/>
      <c r="C1126" s="29"/>
      <c r="D1126" s="29"/>
      <c r="E1126" s="29"/>
      <c r="F1126" s="29"/>
      <c r="G1126" s="29"/>
      <c r="H1126" s="29"/>
      <c r="I1126" s="29"/>
      <c r="J1126" s="29"/>
    </row>
    <row r="1127" spans="1:10" s="34" customFormat="1">
      <c r="A1127" s="29"/>
      <c r="B1127" s="29"/>
      <c r="C1127" s="29"/>
      <c r="D1127" s="29"/>
      <c r="E1127" s="29"/>
      <c r="F1127" s="29"/>
      <c r="G1127" s="29"/>
      <c r="H1127" s="29"/>
      <c r="I1127" s="29"/>
      <c r="J1127" s="29"/>
    </row>
    <row r="1128" spans="1:10" s="34" customFormat="1">
      <c r="A1128" s="29"/>
      <c r="B1128" s="29"/>
      <c r="C1128" s="29"/>
      <c r="D1128" s="29"/>
      <c r="E1128" s="29"/>
      <c r="F1128" s="29"/>
      <c r="G1128" s="29"/>
      <c r="H1128" s="29"/>
      <c r="I1128" s="29"/>
      <c r="J1128" s="29"/>
    </row>
    <row r="1129" spans="1:10" s="34" customFormat="1">
      <c r="A1129" s="29"/>
      <c r="B1129" s="29"/>
      <c r="C1129" s="29"/>
      <c r="D1129" s="29"/>
      <c r="E1129" s="29"/>
      <c r="F1129" s="29"/>
      <c r="G1129" s="29"/>
      <c r="H1129" s="29"/>
      <c r="I1129" s="29"/>
      <c r="J1129" s="29"/>
    </row>
    <row r="1130" spans="1:10" s="34" customFormat="1">
      <c r="A1130" s="29"/>
      <c r="B1130" s="29"/>
      <c r="C1130" s="29"/>
      <c r="D1130" s="29"/>
      <c r="E1130" s="29"/>
      <c r="F1130" s="29"/>
      <c r="G1130" s="29"/>
      <c r="H1130" s="29"/>
      <c r="I1130" s="29"/>
      <c r="J1130" s="29"/>
    </row>
    <row r="1131" spans="1:10" s="34" customFormat="1">
      <c r="A1131" s="29"/>
      <c r="B1131" s="29"/>
      <c r="C1131" s="29"/>
      <c r="D1131" s="29"/>
      <c r="E1131" s="29"/>
      <c r="F1131" s="29"/>
      <c r="G1131" s="29"/>
      <c r="H1131" s="29"/>
      <c r="I1131" s="29"/>
      <c r="J1131" s="29"/>
    </row>
    <row r="1132" spans="1:10" s="34" customFormat="1">
      <c r="A1132" s="29"/>
      <c r="B1132" s="29"/>
      <c r="C1132" s="29"/>
      <c r="D1132" s="29"/>
      <c r="E1132" s="29"/>
      <c r="F1132" s="29"/>
      <c r="G1132" s="29"/>
      <c r="H1132" s="29"/>
      <c r="I1132" s="29"/>
      <c r="J1132" s="29"/>
    </row>
    <row r="1133" spans="1:10" s="34" customFormat="1">
      <c r="A1133" s="29"/>
      <c r="B1133" s="29"/>
      <c r="C1133" s="29"/>
      <c r="D1133" s="29"/>
      <c r="E1133" s="29"/>
      <c r="F1133" s="29"/>
      <c r="G1133" s="29"/>
      <c r="H1133" s="29"/>
      <c r="I1133" s="29"/>
      <c r="J1133" s="29"/>
    </row>
    <row r="1134" spans="1:10" s="34" customFormat="1">
      <c r="A1134" s="29"/>
      <c r="B1134" s="29"/>
      <c r="C1134" s="29"/>
      <c r="D1134" s="29"/>
      <c r="E1134" s="29"/>
      <c r="F1134" s="29"/>
      <c r="G1134" s="29"/>
      <c r="H1134" s="29"/>
      <c r="I1134" s="29"/>
      <c r="J1134" s="29"/>
    </row>
    <row r="1135" spans="1:10" s="34" customFormat="1">
      <c r="A1135" s="29"/>
      <c r="B1135" s="29"/>
      <c r="C1135" s="29"/>
      <c r="D1135" s="29"/>
      <c r="E1135" s="29"/>
      <c r="F1135" s="29"/>
      <c r="G1135" s="29"/>
      <c r="H1135" s="29"/>
      <c r="I1135" s="29"/>
      <c r="J1135" s="29"/>
    </row>
    <row r="1136" spans="1:10" s="34" customFormat="1">
      <c r="A1136" s="29"/>
      <c r="B1136" s="29"/>
      <c r="C1136" s="29"/>
      <c r="D1136" s="29"/>
      <c r="E1136" s="29"/>
      <c r="F1136" s="29"/>
      <c r="G1136" s="29"/>
      <c r="H1136" s="29"/>
      <c r="I1136" s="29"/>
      <c r="J1136" s="29"/>
    </row>
    <row r="1137" spans="1:10" s="34" customFormat="1">
      <c r="A1137" s="29"/>
      <c r="B1137" s="29"/>
      <c r="C1137" s="29"/>
      <c r="D1137" s="29"/>
      <c r="E1137" s="29"/>
      <c r="F1137" s="29"/>
      <c r="G1137" s="29"/>
      <c r="H1137" s="29"/>
      <c r="I1137" s="29"/>
      <c r="J1137" s="29"/>
    </row>
    <row r="1138" spans="1:10" s="34" customFormat="1">
      <c r="A1138" s="29"/>
      <c r="B1138" s="29"/>
      <c r="C1138" s="29"/>
      <c r="D1138" s="29"/>
      <c r="E1138" s="29"/>
      <c r="F1138" s="29"/>
      <c r="G1138" s="29"/>
      <c r="H1138" s="29"/>
      <c r="I1138" s="29"/>
      <c r="J1138" s="29"/>
    </row>
    <row r="1139" spans="1:10" s="34" customFormat="1">
      <c r="A1139" s="29"/>
      <c r="B1139" s="29"/>
      <c r="C1139" s="29"/>
      <c r="D1139" s="29"/>
      <c r="E1139" s="29"/>
      <c r="F1139" s="29"/>
      <c r="G1139" s="29"/>
      <c r="H1139" s="29"/>
      <c r="I1139" s="29"/>
      <c r="J1139" s="29"/>
    </row>
    <row r="1140" spans="1:10" s="34" customFormat="1">
      <c r="A1140" s="29"/>
      <c r="B1140" s="29"/>
      <c r="C1140" s="29"/>
      <c r="D1140" s="29"/>
      <c r="E1140" s="29"/>
      <c r="F1140" s="29"/>
      <c r="G1140" s="29"/>
      <c r="H1140" s="29"/>
      <c r="I1140" s="29"/>
      <c r="J1140" s="29"/>
    </row>
    <row r="1141" spans="1:10" s="34" customFormat="1">
      <c r="A1141" s="29"/>
      <c r="B1141" s="29"/>
      <c r="C1141" s="29"/>
      <c r="D1141" s="29"/>
      <c r="E1141" s="29"/>
      <c r="F1141" s="29"/>
      <c r="G1141" s="29"/>
      <c r="H1141" s="29"/>
      <c r="I1141" s="29"/>
      <c r="J1141" s="29"/>
    </row>
    <row r="1142" spans="1:10" s="34" customFormat="1">
      <c r="A1142" s="29"/>
      <c r="B1142" s="29"/>
      <c r="C1142" s="29"/>
      <c r="D1142" s="29"/>
      <c r="E1142" s="29"/>
      <c r="F1142" s="29"/>
      <c r="G1142" s="29"/>
      <c r="H1142" s="29"/>
      <c r="I1142" s="29"/>
      <c r="J1142" s="29"/>
    </row>
    <row r="1143" spans="1:10" s="34" customFormat="1">
      <c r="A1143" s="29"/>
      <c r="B1143" s="29"/>
      <c r="C1143" s="29"/>
      <c r="D1143" s="29"/>
      <c r="E1143" s="29"/>
      <c r="F1143" s="29"/>
      <c r="G1143" s="29"/>
      <c r="H1143" s="29"/>
      <c r="I1143" s="29"/>
      <c r="J1143" s="29"/>
    </row>
    <row r="1144" spans="1:10" s="34" customFormat="1">
      <c r="A1144" s="29"/>
      <c r="B1144" s="29"/>
      <c r="C1144" s="29"/>
      <c r="D1144" s="29"/>
      <c r="E1144" s="29"/>
      <c r="F1144" s="29"/>
      <c r="G1144" s="29"/>
      <c r="H1144" s="29"/>
      <c r="I1144" s="29"/>
      <c r="J1144" s="29"/>
    </row>
    <row r="1145" spans="1:10" s="34" customFormat="1">
      <c r="A1145" s="29"/>
      <c r="B1145" s="29"/>
      <c r="C1145" s="29"/>
      <c r="D1145" s="29"/>
      <c r="E1145" s="29"/>
      <c r="F1145" s="29"/>
      <c r="G1145" s="29"/>
      <c r="H1145" s="29"/>
      <c r="I1145" s="29"/>
      <c r="J1145" s="29"/>
    </row>
    <row r="1146" spans="1:10" s="34" customFormat="1">
      <c r="A1146" s="29"/>
      <c r="B1146" s="29"/>
      <c r="C1146" s="29"/>
      <c r="D1146" s="29"/>
      <c r="E1146" s="29"/>
      <c r="F1146" s="29"/>
      <c r="G1146" s="29"/>
      <c r="H1146" s="29"/>
      <c r="I1146" s="29"/>
      <c r="J1146" s="29"/>
    </row>
    <row r="1147" spans="1:10" s="34" customFormat="1">
      <c r="A1147" s="29"/>
      <c r="B1147" s="29"/>
      <c r="C1147" s="29"/>
      <c r="D1147" s="29"/>
      <c r="E1147" s="29"/>
      <c r="F1147" s="29"/>
      <c r="G1147" s="29"/>
      <c r="H1147" s="29"/>
      <c r="I1147" s="29"/>
      <c r="J1147" s="29"/>
    </row>
    <row r="1148" spans="1:10" s="34" customFormat="1">
      <c r="A1148" s="29"/>
      <c r="B1148" s="29"/>
      <c r="C1148" s="29"/>
      <c r="D1148" s="29"/>
      <c r="E1148" s="29"/>
      <c r="F1148" s="29"/>
      <c r="G1148" s="29"/>
      <c r="H1148" s="29"/>
      <c r="I1148" s="29"/>
      <c r="J1148" s="29"/>
    </row>
    <row r="1149" spans="1:10" s="34" customFormat="1">
      <c r="A1149" s="29"/>
      <c r="B1149" s="29"/>
      <c r="C1149" s="29"/>
      <c r="D1149" s="29"/>
      <c r="E1149" s="29"/>
      <c r="F1149" s="29"/>
      <c r="G1149" s="29"/>
      <c r="H1149" s="29"/>
      <c r="I1149" s="29"/>
      <c r="J1149" s="29"/>
    </row>
    <row r="1150" spans="1:10" s="34" customFormat="1">
      <c r="A1150" s="29"/>
      <c r="B1150" s="29"/>
      <c r="C1150" s="29"/>
      <c r="D1150" s="29"/>
      <c r="E1150" s="29"/>
      <c r="F1150" s="29"/>
      <c r="G1150" s="29"/>
      <c r="H1150" s="29"/>
      <c r="I1150" s="29"/>
      <c r="J1150" s="29"/>
    </row>
    <row r="1151" spans="1:10" s="34" customFormat="1">
      <c r="A1151" s="29"/>
      <c r="B1151" s="29"/>
      <c r="C1151" s="29"/>
      <c r="D1151" s="29"/>
      <c r="E1151" s="29"/>
      <c r="F1151" s="29"/>
      <c r="G1151" s="29"/>
      <c r="H1151" s="29"/>
      <c r="I1151" s="29"/>
      <c r="J1151" s="29"/>
    </row>
    <row r="1152" spans="1:10" s="34" customFormat="1">
      <c r="A1152" s="29"/>
      <c r="B1152" s="29"/>
      <c r="C1152" s="29"/>
      <c r="D1152" s="29"/>
      <c r="E1152" s="29"/>
      <c r="F1152" s="29"/>
      <c r="G1152" s="29"/>
      <c r="H1152" s="29"/>
      <c r="I1152" s="29"/>
      <c r="J1152" s="29"/>
    </row>
    <row r="1153" spans="1:10" s="34" customFormat="1">
      <c r="A1153" s="29"/>
      <c r="B1153" s="29"/>
      <c r="C1153" s="29"/>
      <c r="D1153" s="29"/>
      <c r="E1153" s="29"/>
      <c r="F1153" s="29"/>
      <c r="G1153" s="29"/>
      <c r="H1153" s="29"/>
      <c r="I1153" s="29"/>
      <c r="J1153" s="29"/>
    </row>
    <row r="1154" spans="1:10" s="34" customFormat="1">
      <c r="A1154" s="29"/>
      <c r="B1154" s="29"/>
      <c r="C1154" s="29"/>
      <c r="D1154" s="29"/>
      <c r="E1154" s="29"/>
      <c r="F1154" s="29"/>
      <c r="G1154" s="29"/>
      <c r="H1154" s="29"/>
      <c r="I1154" s="29"/>
      <c r="J1154" s="29"/>
    </row>
    <row r="1155" spans="1:10" s="34" customFormat="1">
      <c r="A1155" s="29"/>
      <c r="B1155" s="29"/>
      <c r="C1155" s="29"/>
      <c r="D1155" s="29"/>
      <c r="E1155" s="29"/>
      <c r="F1155" s="29"/>
      <c r="G1155" s="29"/>
      <c r="H1155" s="29"/>
      <c r="I1155" s="29"/>
      <c r="J1155" s="29"/>
    </row>
    <row r="1156" spans="1:10" s="34" customFormat="1">
      <c r="A1156" s="29"/>
      <c r="B1156" s="29"/>
      <c r="C1156" s="29"/>
      <c r="D1156" s="29"/>
      <c r="E1156" s="29"/>
      <c r="F1156" s="29"/>
      <c r="G1156" s="29"/>
      <c r="H1156" s="29"/>
      <c r="I1156" s="29"/>
      <c r="J1156" s="29"/>
    </row>
    <row r="1157" spans="1:10" s="34" customFormat="1">
      <c r="A1157" s="29"/>
      <c r="B1157" s="29"/>
      <c r="C1157" s="29"/>
      <c r="D1157" s="29"/>
      <c r="E1157" s="29"/>
      <c r="F1157" s="29"/>
      <c r="G1157" s="29"/>
      <c r="H1157" s="29"/>
      <c r="I1157" s="29"/>
      <c r="J1157" s="29"/>
    </row>
    <row r="1158" spans="1:10" s="34" customFormat="1">
      <c r="A1158" s="29"/>
      <c r="B1158" s="29"/>
      <c r="C1158" s="29"/>
      <c r="D1158" s="29"/>
      <c r="E1158" s="29"/>
      <c r="F1158" s="29"/>
      <c r="G1158" s="29"/>
      <c r="H1158" s="29"/>
      <c r="I1158" s="29"/>
      <c r="J1158" s="29"/>
    </row>
    <row r="1159" spans="1:10" s="34" customFormat="1">
      <c r="A1159" s="29"/>
      <c r="B1159" s="29"/>
      <c r="C1159" s="29"/>
      <c r="D1159" s="29"/>
      <c r="E1159" s="29"/>
      <c r="F1159" s="29"/>
      <c r="G1159" s="29"/>
      <c r="H1159" s="29"/>
      <c r="I1159" s="29"/>
      <c r="J1159" s="29"/>
    </row>
    <row r="1160" spans="1:10" s="34" customFormat="1">
      <c r="A1160" s="29"/>
      <c r="B1160" s="29"/>
      <c r="C1160" s="29"/>
      <c r="D1160" s="29"/>
      <c r="E1160" s="29"/>
      <c r="F1160" s="29"/>
      <c r="G1160" s="29"/>
      <c r="H1160" s="29"/>
      <c r="I1160" s="29"/>
      <c r="J1160" s="29"/>
    </row>
    <row r="1161" spans="1:10" s="34" customFormat="1">
      <c r="A1161" s="29"/>
      <c r="B1161" s="29"/>
      <c r="C1161" s="29"/>
      <c r="D1161" s="29"/>
      <c r="E1161" s="29"/>
      <c r="F1161" s="29"/>
      <c r="G1161" s="29"/>
      <c r="H1161" s="29"/>
      <c r="I1161" s="29"/>
      <c r="J1161" s="29"/>
    </row>
    <row r="1162" spans="1:10" s="34" customFormat="1">
      <c r="A1162" s="29"/>
      <c r="B1162" s="29"/>
      <c r="C1162" s="29"/>
      <c r="D1162" s="29"/>
      <c r="E1162" s="29"/>
      <c r="F1162" s="29"/>
      <c r="G1162" s="29"/>
      <c r="H1162" s="29"/>
      <c r="I1162" s="29"/>
      <c r="J1162" s="29"/>
    </row>
    <row r="1163" spans="1:10" s="34" customFormat="1">
      <c r="A1163" s="29"/>
      <c r="B1163" s="29"/>
      <c r="C1163" s="29"/>
      <c r="D1163" s="29"/>
      <c r="E1163" s="29"/>
      <c r="F1163" s="29"/>
      <c r="G1163" s="29"/>
      <c r="H1163" s="29"/>
      <c r="I1163" s="29"/>
      <c r="J1163" s="29"/>
    </row>
    <row r="1164" spans="1:10" s="34" customFormat="1">
      <c r="A1164" s="29"/>
      <c r="B1164" s="29"/>
      <c r="C1164" s="29"/>
      <c r="D1164" s="29"/>
      <c r="E1164" s="29"/>
      <c r="F1164" s="29"/>
      <c r="G1164" s="29"/>
      <c r="H1164" s="29"/>
      <c r="I1164" s="29"/>
      <c r="J1164" s="29"/>
    </row>
    <row r="1165" spans="1:10" s="34" customFormat="1">
      <c r="A1165" s="29"/>
      <c r="B1165" s="29"/>
      <c r="C1165" s="29"/>
      <c r="D1165" s="29"/>
      <c r="E1165" s="29"/>
      <c r="F1165" s="29"/>
      <c r="G1165" s="29"/>
      <c r="H1165" s="29"/>
      <c r="I1165" s="29"/>
      <c r="J1165" s="29"/>
    </row>
    <row r="1166" spans="1:10" s="34" customFormat="1">
      <c r="A1166" s="29"/>
      <c r="B1166" s="29"/>
      <c r="C1166" s="29"/>
      <c r="D1166" s="29"/>
      <c r="E1166" s="29"/>
      <c r="F1166" s="29"/>
      <c r="G1166" s="29"/>
      <c r="H1166" s="29"/>
      <c r="I1166" s="29"/>
      <c r="J1166" s="29"/>
    </row>
    <row r="1167" spans="1:10" s="34" customFormat="1">
      <c r="A1167" s="29"/>
      <c r="B1167" s="29"/>
      <c r="C1167" s="29"/>
      <c r="D1167" s="29"/>
      <c r="E1167" s="29"/>
      <c r="F1167" s="29"/>
      <c r="G1167" s="29"/>
      <c r="H1167" s="29"/>
      <c r="I1167" s="29"/>
      <c r="J1167" s="29"/>
    </row>
    <row r="1168" spans="1:10" s="34" customFormat="1">
      <c r="A1168" s="29"/>
      <c r="B1168" s="29"/>
      <c r="C1168" s="29"/>
      <c r="D1168" s="29"/>
      <c r="E1168" s="29"/>
      <c r="F1168" s="29"/>
      <c r="G1168" s="29"/>
      <c r="H1168" s="29"/>
      <c r="I1168" s="29"/>
      <c r="J1168" s="29"/>
    </row>
    <row r="1169" spans="1:10" s="34" customFormat="1">
      <c r="A1169" s="29"/>
      <c r="B1169" s="29"/>
      <c r="C1169" s="29"/>
      <c r="D1169" s="29"/>
      <c r="E1169" s="29"/>
      <c r="F1169" s="29"/>
      <c r="G1169" s="29"/>
      <c r="H1169" s="29"/>
      <c r="I1169" s="29"/>
      <c r="J1169" s="29"/>
    </row>
    <row r="1170" spans="1:10" s="34" customFormat="1">
      <c r="A1170" s="29"/>
      <c r="B1170" s="29"/>
      <c r="C1170" s="29"/>
      <c r="D1170" s="29"/>
      <c r="E1170" s="29"/>
      <c r="F1170" s="29"/>
      <c r="G1170" s="29"/>
      <c r="H1170" s="29"/>
      <c r="I1170" s="29"/>
      <c r="J1170" s="29"/>
    </row>
    <row r="1171" spans="1:10" s="34" customFormat="1">
      <c r="A1171" s="29"/>
      <c r="B1171" s="29"/>
      <c r="C1171" s="29"/>
      <c r="D1171" s="29"/>
      <c r="E1171" s="29"/>
      <c r="F1171" s="29"/>
      <c r="G1171" s="29"/>
      <c r="H1171" s="29"/>
      <c r="I1171" s="29"/>
      <c r="J1171" s="29"/>
    </row>
    <row r="1172" spans="1:10" s="34" customFormat="1">
      <c r="A1172" s="29"/>
      <c r="B1172" s="29"/>
      <c r="C1172" s="29"/>
      <c r="D1172" s="29"/>
      <c r="E1172" s="29"/>
      <c r="F1172" s="29"/>
      <c r="G1172" s="29"/>
      <c r="H1172" s="29"/>
      <c r="I1172" s="29"/>
      <c r="J1172" s="29"/>
    </row>
    <row r="1173" spans="1:10" s="34" customFormat="1">
      <c r="A1173" s="29"/>
      <c r="B1173" s="29"/>
      <c r="C1173" s="29"/>
      <c r="D1173" s="29"/>
      <c r="E1173" s="29"/>
      <c r="F1173" s="29"/>
      <c r="G1173" s="29"/>
      <c r="H1173" s="29"/>
      <c r="I1173" s="29"/>
      <c r="J1173" s="29"/>
    </row>
    <row r="1174" spans="1:10" s="34" customFormat="1">
      <c r="A1174" s="29"/>
      <c r="B1174" s="29"/>
      <c r="C1174" s="29"/>
      <c r="D1174" s="29"/>
      <c r="E1174" s="29"/>
      <c r="F1174" s="29"/>
      <c r="G1174" s="29"/>
      <c r="H1174" s="29"/>
      <c r="I1174" s="29"/>
      <c r="J1174" s="29"/>
    </row>
    <row r="1175" spans="1:10" s="34" customFormat="1">
      <c r="A1175" s="29"/>
      <c r="B1175" s="29"/>
      <c r="C1175" s="29"/>
      <c r="D1175" s="29"/>
      <c r="E1175" s="29"/>
      <c r="F1175" s="29"/>
      <c r="G1175" s="29"/>
      <c r="H1175" s="29"/>
      <c r="I1175" s="29"/>
      <c r="J1175" s="29"/>
    </row>
    <row r="1176" spans="1:10" s="34" customFormat="1">
      <c r="A1176" s="29"/>
      <c r="B1176" s="29"/>
      <c r="C1176" s="29"/>
      <c r="D1176" s="29"/>
      <c r="E1176" s="29"/>
      <c r="F1176" s="29"/>
      <c r="G1176" s="29"/>
      <c r="H1176" s="29"/>
      <c r="I1176" s="29"/>
      <c r="J1176" s="29"/>
    </row>
    <row r="1177" spans="1:10" s="34" customFormat="1">
      <c r="A1177" s="29"/>
      <c r="B1177" s="29"/>
      <c r="C1177" s="29"/>
      <c r="D1177" s="29"/>
      <c r="E1177" s="29"/>
      <c r="F1177" s="29"/>
      <c r="G1177" s="29"/>
      <c r="H1177" s="29"/>
      <c r="I1177" s="29"/>
      <c r="J1177" s="29"/>
    </row>
    <row r="1178" spans="1:10" s="34" customFormat="1">
      <c r="A1178" s="29"/>
      <c r="B1178" s="29"/>
      <c r="C1178" s="29"/>
      <c r="D1178" s="29"/>
      <c r="E1178" s="29"/>
      <c r="F1178" s="29"/>
      <c r="G1178" s="29"/>
      <c r="H1178" s="29"/>
      <c r="I1178" s="29"/>
      <c r="J1178" s="29"/>
    </row>
    <row r="1179" spans="1:10" s="34" customFormat="1">
      <c r="A1179" s="29"/>
      <c r="B1179" s="29"/>
      <c r="C1179" s="29"/>
      <c r="D1179" s="29"/>
      <c r="E1179" s="29"/>
      <c r="F1179" s="29"/>
      <c r="G1179" s="29"/>
      <c r="H1179" s="29"/>
      <c r="I1179" s="29"/>
      <c r="J1179" s="29"/>
    </row>
    <row r="1180" spans="1:10" s="34" customFormat="1">
      <c r="A1180" s="29"/>
      <c r="B1180" s="29"/>
      <c r="C1180" s="29"/>
      <c r="D1180" s="29"/>
      <c r="E1180" s="29"/>
      <c r="F1180" s="29"/>
      <c r="G1180" s="29"/>
      <c r="H1180" s="29"/>
      <c r="I1180" s="29"/>
      <c r="J1180" s="29"/>
    </row>
    <row r="1181" spans="1:10" s="34" customFormat="1">
      <c r="A1181" s="29"/>
      <c r="B1181" s="29"/>
      <c r="C1181" s="29"/>
      <c r="D1181" s="29"/>
      <c r="E1181" s="29"/>
      <c r="F1181" s="29"/>
      <c r="G1181" s="29"/>
      <c r="H1181" s="29"/>
      <c r="I1181" s="29"/>
      <c r="J1181" s="29"/>
    </row>
    <row r="1182" spans="1:10" s="34" customFormat="1">
      <c r="A1182" s="29"/>
      <c r="B1182" s="29"/>
      <c r="C1182" s="29"/>
      <c r="D1182" s="29"/>
      <c r="E1182" s="29"/>
      <c r="F1182" s="29"/>
      <c r="G1182" s="29"/>
      <c r="H1182" s="29"/>
      <c r="I1182" s="29"/>
      <c r="J1182" s="29"/>
    </row>
    <row r="1183" spans="1:10" s="34" customFormat="1">
      <c r="A1183" s="29"/>
      <c r="B1183" s="29"/>
      <c r="C1183" s="29"/>
      <c r="D1183" s="29"/>
      <c r="E1183" s="29"/>
      <c r="F1183" s="29"/>
      <c r="G1183" s="29"/>
      <c r="H1183" s="29"/>
      <c r="I1183" s="29"/>
      <c r="J1183" s="29"/>
    </row>
    <row r="1184" spans="1:10" s="34" customFormat="1">
      <c r="A1184" s="29"/>
      <c r="B1184" s="29"/>
      <c r="C1184" s="29"/>
      <c r="D1184" s="29"/>
      <c r="E1184" s="29"/>
      <c r="F1184" s="29"/>
      <c r="G1184" s="29"/>
      <c r="H1184" s="29"/>
      <c r="I1184" s="29"/>
      <c r="J1184" s="29"/>
    </row>
    <row r="1185" spans="1:10" s="34" customFormat="1">
      <c r="A1185" s="29"/>
      <c r="B1185" s="29"/>
      <c r="C1185" s="29"/>
      <c r="D1185" s="29"/>
      <c r="E1185" s="29"/>
      <c r="F1185" s="29"/>
      <c r="G1185" s="29"/>
      <c r="H1185" s="29"/>
      <c r="I1185" s="29"/>
      <c r="J1185" s="29"/>
    </row>
    <row r="1186" spans="1:10" s="34" customFormat="1">
      <c r="A1186" s="29"/>
      <c r="B1186" s="29"/>
      <c r="C1186" s="29"/>
      <c r="D1186" s="29"/>
      <c r="E1186" s="29"/>
      <c r="F1186" s="29"/>
      <c r="G1186" s="29"/>
      <c r="H1186" s="29"/>
      <c r="I1186" s="29"/>
      <c r="J1186" s="29"/>
    </row>
    <row r="1187" spans="1:10" s="34" customFormat="1">
      <c r="A1187" s="29"/>
      <c r="B1187" s="29"/>
      <c r="C1187" s="29"/>
      <c r="D1187" s="29"/>
      <c r="E1187" s="29"/>
      <c r="F1187" s="29"/>
      <c r="G1187" s="29"/>
      <c r="H1187" s="29"/>
      <c r="I1187" s="29"/>
      <c r="J1187" s="29"/>
    </row>
    <row r="1188" spans="1:10" s="34" customFormat="1">
      <c r="A1188" s="29"/>
      <c r="B1188" s="29"/>
      <c r="C1188" s="29"/>
      <c r="D1188" s="29"/>
      <c r="E1188" s="29"/>
      <c r="F1188" s="29"/>
      <c r="G1188" s="29"/>
      <c r="H1188" s="29"/>
      <c r="I1188" s="29"/>
      <c r="J1188" s="29"/>
    </row>
    <row r="1189" spans="1:10" s="34" customFormat="1">
      <c r="A1189" s="29"/>
      <c r="B1189" s="29"/>
      <c r="C1189" s="29"/>
      <c r="D1189" s="29"/>
      <c r="E1189" s="29"/>
      <c r="F1189" s="29"/>
      <c r="G1189" s="29"/>
      <c r="H1189" s="29"/>
      <c r="I1189" s="29"/>
      <c r="J1189" s="29"/>
    </row>
    <row r="1190" spans="1:10" s="34" customFormat="1">
      <c r="A1190" s="29"/>
      <c r="B1190" s="29"/>
      <c r="C1190" s="29"/>
      <c r="D1190" s="29"/>
      <c r="E1190" s="29"/>
      <c r="F1190" s="29"/>
      <c r="G1190" s="29"/>
      <c r="H1190" s="29"/>
      <c r="I1190" s="29"/>
      <c r="J1190" s="29"/>
    </row>
    <row r="1191" spans="1:10" s="34" customFormat="1">
      <c r="A1191" s="29"/>
      <c r="B1191" s="29"/>
      <c r="C1191" s="29"/>
      <c r="D1191" s="29"/>
      <c r="E1191" s="29"/>
      <c r="F1191" s="29"/>
      <c r="G1191" s="29"/>
      <c r="H1191" s="29"/>
      <c r="I1191" s="29"/>
      <c r="J1191" s="29"/>
    </row>
    <row r="1192" spans="1:10" s="34" customFormat="1">
      <c r="A1192" s="29"/>
      <c r="B1192" s="29"/>
      <c r="C1192" s="29"/>
      <c r="D1192" s="29"/>
      <c r="E1192" s="29"/>
      <c r="F1192" s="29"/>
      <c r="G1192" s="29"/>
      <c r="H1192" s="29"/>
      <c r="I1192" s="29"/>
      <c r="J1192" s="29"/>
    </row>
    <row r="1193" spans="1:10" s="34" customFormat="1">
      <c r="A1193" s="29"/>
      <c r="B1193" s="29"/>
      <c r="C1193" s="29"/>
      <c r="D1193" s="29"/>
      <c r="E1193" s="29"/>
      <c r="F1193" s="29"/>
      <c r="G1193" s="29"/>
      <c r="H1193" s="29"/>
      <c r="I1193" s="29"/>
      <c r="J1193" s="29"/>
    </row>
    <row r="1194" spans="1:10" s="34" customFormat="1">
      <c r="A1194" s="29"/>
      <c r="B1194" s="29"/>
      <c r="C1194" s="29"/>
      <c r="D1194" s="29"/>
      <c r="E1194" s="29"/>
      <c r="F1194" s="29"/>
      <c r="G1194" s="29"/>
      <c r="H1194" s="29"/>
      <c r="I1194" s="29"/>
      <c r="J1194" s="29"/>
    </row>
    <row r="1195" spans="1:10" s="34" customFormat="1">
      <c r="A1195" s="29"/>
      <c r="B1195" s="29"/>
      <c r="C1195" s="29"/>
      <c r="D1195" s="29"/>
      <c r="E1195" s="29"/>
      <c r="F1195" s="29"/>
      <c r="G1195" s="29"/>
      <c r="H1195" s="29"/>
      <c r="I1195" s="29"/>
      <c r="J1195" s="29"/>
    </row>
    <row r="1196" spans="1:10" s="34" customFormat="1">
      <c r="A1196" s="29"/>
      <c r="B1196" s="29"/>
      <c r="C1196" s="29"/>
      <c r="D1196" s="29"/>
      <c r="E1196" s="29"/>
      <c r="F1196" s="29"/>
      <c r="G1196" s="29"/>
      <c r="H1196" s="29"/>
      <c r="I1196" s="29"/>
      <c r="J1196" s="29"/>
    </row>
    <row r="1197" spans="1:10" s="34" customFormat="1">
      <c r="A1197" s="29"/>
      <c r="B1197" s="29"/>
      <c r="C1197" s="29"/>
      <c r="D1197" s="29"/>
      <c r="E1197" s="29"/>
      <c r="F1197" s="29"/>
      <c r="G1197" s="29"/>
      <c r="H1197" s="29"/>
      <c r="I1197" s="29"/>
      <c r="J1197" s="29"/>
    </row>
    <row r="1198" spans="1:10" s="34" customFormat="1">
      <c r="A1198" s="29"/>
      <c r="B1198" s="29"/>
      <c r="C1198" s="29"/>
      <c r="D1198" s="29"/>
      <c r="E1198" s="29"/>
      <c r="F1198" s="29"/>
      <c r="G1198" s="29"/>
      <c r="H1198" s="29"/>
      <c r="I1198" s="29"/>
      <c r="J1198" s="29"/>
    </row>
    <row r="1199" spans="1:10" s="34" customFormat="1">
      <c r="A1199" s="29"/>
      <c r="B1199" s="29"/>
      <c r="C1199" s="29"/>
      <c r="D1199" s="29"/>
      <c r="E1199" s="29"/>
      <c r="F1199" s="29"/>
      <c r="G1199" s="29"/>
      <c r="H1199" s="29"/>
      <c r="I1199" s="29"/>
      <c r="J1199" s="29"/>
    </row>
    <row r="1200" spans="1:10" s="34" customFormat="1">
      <c r="A1200" s="29"/>
      <c r="B1200" s="29"/>
      <c r="C1200" s="29"/>
      <c r="D1200" s="29"/>
      <c r="E1200" s="29"/>
      <c r="F1200" s="29"/>
      <c r="G1200" s="29"/>
      <c r="H1200" s="29"/>
      <c r="I1200" s="29"/>
      <c r="J1200" s="29"/>
    </row>
    <row r="1201" spans="1:10" s="34" customFormat="1">
      <c r="A1201" s="29"/>
      <c r="B1201" s="29"/>
      <c r="C1201" s="29"/>
      <c r="D1201" s="29"/>
      <c r="E1201" s="29"/>
      <c r="F1201" s="29"/>
      <c r="G1201" s="29"/>
      <c r="H1201" s="29"/>
      <c r="I1201" s="29"/>
      <c r="J1201" s="29"/>
    </row>
    <row r="1202" spans="1:10" s="34" customFormat="1">
      <c r="A1202" s="29"/>
      <c r="B1202" s="29"/>
      <c r="C1202" s="29"/>
      <c r="D1202" s="29"/>
      <c r="E1202" s="29"/>
      <c r="F1202" s="29"/>
      <c r="G1202" s="29"/>
      <c r="H1202" s="29"/>
      <c r="I1202" s="29"/>
      <c r="J1202" s="29"/>
    </row>
    <row r="1203" spans="1:10" s="34" customFormat="1">
      <c r="A1203" s="29"/>
      <c r="B1203" s="29"/>
      <c r="C1203" s="29"/>
      <c r="D1203" s="29"/>
      <c r="E1203" s="29"/>
      <c r="F1203" s="29"/>
      <c r="G1203" s="29"/>
      <c r="H1203" s="29"/>
      <c r="I1203" s="29"/>
      <c r="J1203" s="29"/>
    </row>
    <row r="1204" spans="1:10" s="34" customFormat="1">
      <c r="A1204" s="29"/>
      <c r="B1204" s="29"/>
      <c r="C1204" s="29"/>
      <c r="D1204" s="29"/>
      <c r="E1204" s="29"/>
      <c r="F1204" s="29"/>
      <c r="G1204" s="29"/>
      <c r="H1204" s="29"/>
      <c r="I1204" s="29"/>
      <c r="J1204" s="29"/>
    </row>
    <row r="1205" spans="1:10" s="34" customFormat="1">
      <c r="A1205" s="29"/>
      <c r="B1205" s="29"/>
      <c r="C1205" s="29"/>
      <c r="D1205" s="29"/>
      <c r="E1205" s="29"/>
      <c r="F1205" s="29"/>
      <c r="G1205" s="29"/>
      <c r="H1205" s="29"/>
      <c r="I1205" s="29"/>
      <c r="J1205" s="29"/>
    </row>
    <row r="1206" spans="1:10" s="34" customFormat="1">
      <c r="A1206" s="29"/>
      <c r="B1206" s="29"/>
      <c r="C1206" s="29"/>
      <c r="D1206" s="29"/>
      <c r="E1206" s="29"/>
      <c r="F1206" s="29"/>
      <c r="G1206" s="29"/>
      <c r="H1206" s="29"/>
      <c r="I1206" s="29"/>
      <c r="J1206" s="29"/>
    </row>
    <row r="1207" spans="1:10" s="34" customFormat="1">
      <c r="A1207" s="29"/>
      <c r="B1207" s="29"/>
      <c r="C1207" s="29"/>
      <c r="D1207" s="29"/>
      <c r="E1207" s="29"/>
      <c r="F1207" s="29"/>
      <c r="G1207" s="29"/>
      <c r="H1207" s="29"/>
      <c r="I1207" s="29"/>
      <c r="J1207" s="29"/>
    </row>
    <row r="1208" spans="1:10" s="34" customFormat="1">
      <c r="A1208" s="29"/>
      <c r="B1208" s="29"/>
      <c r="C1208" s="29"/>
      <c r="D1208" s="29"/>
      <c r="E1208" s="29"/>
      <c r="F1208" s="29"/>
      <c r="G1208" s="29"/>
      <c r="H1208" s="29"/>
      <c r="I1208" s="29"/>
      <c r="J1208" s="29"/>
    </row>
    <row r="1209" spans="1:10" s="34" customFormat="1">
      <c r="A1209" s="29"/>
      <c r="B1209" s="29"/>
      <c r="C1209" s="29"/>
      <c r="D1209" s="29"/>
      <c r="E1209" s="29"/>
      <c r="F1209" s="29"/>
      <c r="G1209" s="29"/>
      <c r="H1209" s="29"/>
      <c r="I1209" s="29"/>
      <c r="J1209" s="29"/>
    </row>
    <row r="1210" spans="1:10" s="34" customFormat="1">
      <c r="A1210" s="29"/>
      <c r="B1210" s="29"/>
      <c r="C1210" s="29"/>
      <c r="D1210" s="29"/>
      <c r="E1210" s="29"/>
      <c r="F1210" s="29"/>
      <c r="G1210" s="29"/>
      <c r="H1210" s="29"/>
      <c r="I1210" s="29"/>
      <c r="J1210" s="29"/>
    </row>
    <row r="1211" spans="1:10" s="34" customFormat="1">
      <c r="A1211" s="29"/>
      <c r="B1211" s="29"/>
      <c r="C1211" s="29"/>
      <c r="D1211" s="29"/>
      <c r="E1211" s="29"/>
      <c r="F1211" s="29"/>
      <c r="G1211" s="29"/>
      <c r="H1211" s="29"/>
      <c r="I1211" s="29"/>
      <c r="J1211" s="29"/>
    </row>
    <row r="1212" spans="1:10" s="34" customFormat="1">
      <c r="A1212" s="29"/>
      <c r="B1212" s="29"/>
      <c r="C1212" s="29"/>
      <c r="D1212" s="29"/>
      <c r="E1212" s="29"/>
      <c r="F1212" s="29"/>
      <c r="G1212" s="29"/>
      <c r="H1212" s="29"/>
      <c r="I1212" s="29"/>
      <c r="J1212" s="29"/>
    </row>
    <row r="1213" spans="1:10" s="34" customFormat="1">
      <c r="A1213" s="29"/>
      <c r="B1213" s="29"/>
      <c r="C1213" s="29"/>
      <c r="D1213" s="29"/>
      <c r="E1213" s="29"/>
      <c r="F1213" s="29"/>
      <c r="G1213" s="29"/>
      <c r="H1213" s="29"/>
      <c r="I1213" s="29"/>
      <c r="J1213" s="29"/>
    </row>
    <row r="1214" spans="1:10" s="34" customFormat="1">
      <c r="A1214" s="29"/>
      <c r="B1214" s="29"/>
      <c r="C1214" s="29"/>
      <c r="D1214" s="29"/>
      <c r="E1214" s="29"/>
      <c r="F1214" s="29"/>
      <c r="G1214" s="29"/>
      <c r="H1214" s="29"/>
      <c r="I1214" s="29"/>
      <c r="J1214" s="29"/>
    </row>
    <row r="1215" spans="1:10" s="34" customFormat="1">
      <c r="A1215" s="29"/>
      <c r="B1215" s="29"/>
      <c r="C1215" s="29"/>
      <c r="D1215" s="29"/>
      <c r="E1215" s="29"/>
      <c r="F1215" s="29"/>
      <c r="G1215" s="29"/>
      <c r="H1215" s="29"/>
      <c r="I1215" s="29"/>
      <c r="J1215" s="29"/>
    </row>
    <row r="1216" spans="1:10" s="34" customFormat="1">
      <c r="A1216" s="29"/>
      <c r="B1216" s="29"/>
      <c r="C1216" s="29"/>
      <c r="D1216" s="29"/>
      <c r="E1216" s="29"/>
      <c r="F1216" s="29"/>
      <c r="G1216" s="29"/>
      <c r="H1216" s="29"/>
      <c r="I1216" s="29"/>
      <c r="J1216" s="29"/>
    </row>
    <row r="1217" spans="1:10" s="34" customFormat="1">
      <c r="A1217" s="29"/>
      <c r="B1217" s="29"/>
      <c r="C1217" s="29"/>
      <c r="D1217" s="29"/>
      <c r="E1217" s="29"/>
      <c r="F1217" s="29"/>
      <c r="G1217" s="29"/>
      <c r="H1217" s="29"/>
      <c r="I1217" s="29"/>
      <c r="J1217" s="29"/>
    </row>
    <row r="1218" spans="1:10" s="34" customFormat="1">
      <c r="A1218" s="29"/>
      <c r="B1218" s="29"/>
      <c r="C1218" s="29"/>
      <c r="D1218" s="29"/>
      <c r="E1218" s="29"/>
      <c r="F1218" s="29"/>
      <c r="G1218" s="29"/>
      <c r="H1218" s="29"/>
      <c r="I1218" s="29"/>
      <c r="J1218" s="29"/>
    </row>
    <row r="1219" spans="1:10" s="34" customFormat="1">
      <c r="A1219" s="29"/>
      <c r="B1219" s="29"/>
      <c r="C1219" s="29"/>
      <c r="D1219" s="29"/>
      <c r="E1219" s="29"/>
      <c r="F1219" s="29"/>
      <c r="G1219" s="29"/>
      <c r="H1219" s="29"/>
      <c r="I1219" s="29"/>
      <c r="J1219" s="29"/>
    </row>
    <row r="1220" spans="1:10" s="34" customFormat="1">
      <c r="A1220" s="29"/>
      <c r="B1220" s="29"/>
      <c r="C1220" s="29"/>
      <c r="D1220" s="29"/>
      <c r="E1220" s="29"/>
      <c r="F1220" s="29"/>
      <c r="G1220" s="29"/>
      <c r="H1220" s="29"/>
      <c r="I1220" s="29"/>
      <c r="J1220" s="29"/>
    </row>
    <row r="1221" spans="1:10" s="34" customFormat="1">
      <c r="A1221" s="29"/>
      <c r="B1221" s="29"/>
      <c r="C1221" s="29"/>
      <c r="D1221" s="29"/>
      <c r="E1221" s="29"/>
      <c r="F1221" s="29"/>
      <c r="G1221" s="29"/>
      <c r="H1221" s="29"/>
      <c r="I1221" s="29"/>
      <c r="J1221" s="29"/>
    </row>
    <row r="1222" spans="1:10" s="34" customFormat="1">
      <c r="A1222" s="29"/>
      <c r="B1222" s="29"/>
      <c r="C1222" s="29"/>
      <c r="D1222" s="29"/>
      <c r="E1222" s="29"/>
      <c r="F1222" s="29"/>
      <c r="G1222" s="29"/>
      <c r="H1222" s="29"/>
      <c r="I1222" s="29"/>
      <c r="J1222" s="29"/>
    </row>
    <row r="1223" spans="1:10" s="34" customFormat="1">
      <c r="A1223" s="29"/>
      <c r="B1223" s="29"/>
      <c r="C1223" s="29"/>
      <c r="D1223" s="29"/>
      <c r="E1223" s="29"/>
      <c r="F1223" s="29"/>
      <c r="G1223" s="29"/>
      <c r="H1223" s="29"/>
      <c r="I1223" s="29"/>
      <c r="J1223" s="29"/>
    </row>
    <row r="1224" spans="1:10" s="34" customFormat="1">
      <c r="A1224" s="29"/>
      <c r="B1224" s="29"/>
      <c r="C1224" s="29"/>
      <c r="D1224" s="29"/>
      <c r="E1224" s="29"/>
      <c r="F1224" s="29"/>
      <c r="G1224" s="29"/>
      <c r="H1224" s="29"/>
      <c r="I1224" s="29"/>
      <c r="J1224" s="29"/>
    </row>
    <row r="1225" spans="1:10" s="34" customFormat="1">
      <c r="A1225" s="29"/>
      <c r="B1225" s="29"/>
      <c r="C1225" s="29"/>
      <c r="D1225" s="29"/>
      <c r="E1225" s="29"/>
      <c r="F1225" s="29"/>
      <c r="G1225" s="29"/>
      <c r="H1225" s="29"/>
      <c r="I1225" s="29"/>
      <c r="J1225" s="29"/>
    </row>
    <row r="1226" spans="1:10" s="34" customFormat="1">
      <c r="A1226" s="29"/>
      <c r="B1226" s="29"/>
      <c r="C1226" s="29"/>
      <c r="D1226" s="29"/>
      <c r="E1226" s="29"/>
      <c r="F1226" s="29"/>
      <c r="G1226" s="29"/>
      <c r="H1226" s="29"/>
      <c r="I1226" s="29"/>
      <c r="J1226" s="29"/>
    </row>
    <row r="1227" spans="1:10" s="34" customFormat="1">
      <c r="A1227" s="29"/>
      <c r="B1227" s="29"/>
      <c r="C1227" s="29"/>
      <c r="D1227" s="29"/>
      <c r="E1227" s="29"/>
      <c r="F1227" s="29"/>
      <c r="G1227" s="29"/>
      <c r="H1227" s="29"/>
      <c r="I1227" s="29"/>
      <c r="J1227" s="29"/>
    </row>
    <row r="1228" spans="1:10" s="34" customFormat="1">
      <c r="A1228" s="29"/>
      <c r="B1228" s="29"/>
      <c r="C1228" s="29"/>
      <c r="D1228" s="29"/>
      <c r="E1228" s="29"/>
      <c r="F1228" s="29"/>
      <c r="G1228" s="29"/>
      <c r="H1228" s="29"/>
      <c r="I1228" s="29"/>
      <c r="J1228" s="29"/>
    </row>
    <row r="1229" spans="1:10" s="34" customFormat="1">
      <c r="A1229" s="29"/>
      <c r="B1229" s="29"/>
      <c r="C1229" s="29"/>
      <c r="D1229" s="29"/>
      <c r="E1229" s="29"/>
      <c r="F1229" s="29"/>
      <c r="G1229" s="29"/>
      <c r="H1229" s="29"/>
      <c r="I1229" s="29"/>
      <c r="J1229" s="29"/>
    </row>
    <row r="1230" spans="1:10" s="34" customFormat="1">
      <c r="A1230" s="29"/>
      <c r="B1230" s="29"/>
      <c r="C1230" s="29"/>
      <c r="D1230" s="29"/>
      <c r="E1230" s="29"/>
      <c r="F1230" s="29"/>
      <c r="G1230" s="29"/>
      <c r="H1230" s="29"/>
      <c r="I1230" s="29"/>
      <c r="J1230" s="29"/>
    </row>
    <row r="1231" spans="1:10" s="34" customFormat="1">
      <c r="A1231" s="29"/>
      <c r="B1231" s="29"/>
      <c r="C1231" s="29"/>
      <c r="D1231" s="29"/>
      <c r="E1231" s="29"/>
      <c r="F1231" s="29"/>
      <c r="G1231" s="29"/>
      <c r="H1231" s="29"/>
      <c r="I1231" s="29"/>
      <c r="J1231" s="29"/>
    </row>
    <row r="1232" spans="1:10" s="34" customFormat="1">
      <c r="A1232" s="29"/>
      <c r="B1232" s="29"/>
      <c r="C1232" s="29"/>
      <c r="D1232" s="29"/>
      <c r="E1232" s="29"/>
      <c r="F1232" s="29"/>
      <c r="G1232" s="29"/>
      <c r="H1232" s="29"/>
      <c r="I1232" s="29"/>
      <c r="J1232" s="29"/>
    </row>
    <row r="1233" spans="1:10" s="34" customFormat="1">
      <c r="A1233" s="29"/>
      <c r="B1233" s="29"/>
      <c r="C1233" s="29"/>
      <c r="D1233" s="29"/>
      <c r="E1233" s="29"/>
      <c r="F1233" s="29"/>
      <c r="G1233" s="29"/>
      <c r="H1233" s="29"/>
      <c r="I1233" s="29"/>
      <c r="J1233" s="29"/>
    </row>
    <row r="1234" spans="1:10" s="34" customFormat="1">
      <c r="A1234" s="29"/>
      <c r="B1234" s="29"/>
      <c r="C1234" s="29"/>
      <c r="D1234" s="29"/>
      <c r="E1234" s="29"/>
      <c r="F1234" s="29"/>
      <c r="G1234" s="29"/>
      <c r="H1234" s="29"/>
      <c r="I1234" s="29"/>
      <c r="J1234" s="29"/>
    </row>
    <row r="1235" spans="1:10" s="34" customFormat="1">
      <c r="A1235" s="29"/>
      <c r="B1235" s="29"/>
      <c r="C1235" s="29"/>
      <c r="D1235" s="29"/>
      <c r="E1235" s="29"/>
      <c r="F1235" s="29"/>
      <c r="G1235" s="29"/>
      <c r="H1235" s="29"/>
      <c r="I1235" s="29"/>
      <c r="J1235" s="29"/>
    </row>
    <row r="1236" spans="1:10" s="34" customFormat="1">
      <c r="A1236" s="29"/>
      <c r="B1236" s="29"/>
      <c r="C1236" s="29"/>
      <c r="D1236" s="29"/>
      <c r="E1236" s="29"/>
      <c r="F1236" s="29"/>
      <c r="G1236" s="29"/>
      <c r="H1236" s="29"/>
      <c r="I1236" s="29"/>
      <c r="J1236" s="29"/>
    </row>
    <row r="1237" spans="1:10" s="34" customFormat="1">
      <c r="A1237" s="29"/>
      <c r="B1237" s="29"/>
      <c r="C1237" s="29"/>
      <c r="D1237" s="29"/>
      <c r="E1237" s="29"/>
      <c r="F1237" s="29"/>
      <c r="G1237" s="29"/>
      <c r="H1237" s="29"/>
      <c r="I1237" s="29"/>
      <c r="J1237" s="29"/>
    </row>
    <row r="1238" spans="1:10" s="34" customFormat="1">
      <c r="A1238" s="29"/>
      <c r="B1238" s="29"/>
      <c r="C1238" s="29"/>
      <c r="D1238" s="29"/>
      <c r="E1238" s="29"/>
      <c r="F1238" s="29"/>
      <c r="G1238" s="29"/>
      <c r="H1238" s="29"/>
      <c r="I1238" s="29"/>
      <c r="J1238" s="29"/>
    </row>
    <row r="1239" spans="1:10" s="34" customFormat="1">
      <c r="A1239" s="29"/>
      <c r="B1239" s="29"/>
      <c r="C1239" s="29"/>
      <c r="D1239" s="29"/>
      <c r="E1239" s="29"/>
      <c r="F1239" s="29"/>
      <c r="G1239" s="29"/>
      <c r="H1239" s="29"/>
      <c r="I1239" s="29"/>
      <c r="J1239" s="29"/>
    </row>
    <row r="1240" spans="1:10" s="34" customFormat="1">
      <c r="A1240" s="29"/>
      <c r="B1240" s="29"/>
      <c r="C1240" s="29"/>
      <c r="D1240" s="29"/>
      <c r="E1240" s="29"/>
      <c r="F1240" s="29"/>
      <c r="G1240" s="29"/>
      <c r="H1240" s="29"/>
      <c r="I1240" s="29"/>
      <c r="J1240" s="29"/>
    </row>
    <row r="1241" spans="1:10" s="34" customFormat="1">
      <c r="A1241" s="29"/>
      <c r="B1241" s="29"/>
      <c r="C1241" s="29"/>
      <c r="D1241" s="29"/>
      <c r="E1241" s="29"/>
      <c r="F1241" s="29"/>
      <c r="G1241" s="29"/>
      <c r="H1241" s="29"/>
      <c r="I1241" s="29"/>
      <c r="J1241" s="29"/>
    </row>
    <row r="1242" spans="1:10" s="34" customFormat="1">
      <c r="A1242" s="29"/>
      <c r="B1242" s="29"/>
      <c r="C1242" s="29"/>
      <c r="D1242" s="29"/>
      <c r="E1242" s="29"/>
      <c r="F1242" s="29"/>
      <c r="G1242" s="29"/>
      <c r="H1242" s="29"/>
      <c r="I1242" s="29"/>
      <c r="J1242" s="29"/>
    </row>
    <row r="1243" spans="1:10" s="34" customFormat="1">
      <c r="A1243" s="29"/>
      <c r="B1243" s="29"/>
      <c r="C1243" s="29"/>
      <c r="D1243" s="29"/>
      <c r="E1243" s="29"/>
      <c r="F1243" s="29"/>
      <c r="G1243" s="29"/>
      <c r="H1243" s="29"/>
      <c r="I1243" s="29"/>
      <c r="J1243" s="29"/>
    </row>
    <row r="1244" spans="1:10" s="34" customFormat="1">
      <c r="A1244" s="29"/>
      <c r="B1244" s="29"/>
      <c r="C1244" s="29"/>
      <c r="D1244" s="29"/>
      <c r="E1244" s="29"/>
      <c r="F1244" s="29"/>
      <c r="G1244" s="29"/>
      <c r="H1244" s="29"/>
      <c r="I1244" s="29"/>
      <c r="J1244" s="29"/>
    </row>
    <row r="1245" spans="1:10" s="34" customFormat="1">
      <c r="A1245" s="29"/>
      <c r="B1245" s="29"/>
      <c r="C1245" s="29"/>
      <c r="D1245" s="29"/>
      <c r="E1245" s="29"/>
      <c r="F1245" s="29"/>
      <c r="G1245" s="29"/>
      <c r="H1245" s="29"/>
      <c r="I1245" s="29"/>
      <c r="J1245" s="29"/>
    </row>
    <row r="1246" spans="1:10" s="34" customFormat="1">
      <c r="A1246" s="29"/>
      <c r="B1246" s="29"/>
      <c r="C1246" s="29"/>
      <c r="D1246" s="29"/>
      <c r="E1246" s="29"/>
      <c r="F1246" s="29"/>
      <c r="G1246" s="29"/>
      <c r="H1246" s="29"/>
      <c r="I1246" s="29"/>
      <c r="J1246" s="29"/>
    </row>
    <row r="1247" spans="1:10" s="34" customFormat="1">
      <c r="A1247" s="29"/>
      <c r="B1247" s="29"/>
      <c r="C1247" s="29"/>
      <c r="D1247" s="29"/>
      <c r="E1247" s="29"/>
      <c r="F1247" s="29"/>
      <c r="G1247" s="29"/>
      <c r="H1247" s="29"/>
      <c r="I1247" s="29"/>
      <c r="J1247" s="29"/>
    </row>
    <row r="1248" spans="1:10" s="34" customFormat="1">
      <c r="A1248" s="29"/>
      <c r="B1248" s="29"/>
      <c r="C1248" s="29"/>
      <c r="D1248" s="29"/>
      <c r="E1248" s="29"/>
      <c r="F1248" s="29"/>
      <c r="G1248" s="29"/>
      <c r="H1248" s="29"/>
      <c r="I1248" s="29"/>
      <c r="J1248" s="29"/>
    </row>
    <row r="1249" spans="1:10" s="34" customFormat="1">
      <c r="A1249" s="29"/>
      <c r="B1249" s="29"/>
      <c r="C1249" s="29"/>
      <c r="D1249" s="29"/>
      <c r="E1249" s="29"/>
      <c r="F1249" s="29"/>
      <c r="G1249" s="29"/>
      <c r="H1249" s="29"/>
      <c r="I1249" s="29"/>
      <c r="J1249" s="29"/>
    </row>
    <row r="1250" spans="1:10" s="34" customFormat="1">
      <c r="A1250" s="29"/>
      <c r="B1250" s="29"/>
      <c r="C1250" s="29"/>
      <c r="D1250" s="29"/>
      <c r="E1250" s="29"/>
      <c r="F1250" s="29"/>
      <c r="G1250" s="29"/>
      <c r="H1250" s="29"/>
      <c r="I1250" s="29"/>
      <c r="J1250" s="29"/>
    </row>
    <row r="1251" spans="1:10" s="34" customFormat="1">
      <c r="A1251" s="29"/>
      <c r="B1251" s="29"/>
      <c r="C1251" s="29"/>
      <c r="D1251" s="29"/>
      <c r="E1251" s="29"/>
      <c r="F1251" s="29"/>
      <c r="G1251" s="29"/>
      <c r="H1251" s="29"/>
      <c r="I1251" s="29"/>
      <c r="J1251" s="29"/>
    </row>
    <row r="1252" spans="1:10" s="34" customFormat="1">
      <c r="A1252" s="29"/>
      <c r="B1252" s="29"/>
      <c r="C1252" s="29"/>
      <c r="D1252" s="29"/>
      <c r="E1252" s="29"/>
      <c r="F1252" s="29"/>
      <c r="G1252" s="29"/>
      <c r="H1252" s="29"/>
      <c r="I1252" s="29"/>
      <c r="J1252" s="29"/>
    </row>
    <row r="1253" spans="1:10" s="34" customFormat="1">
      <c r="A1253" s="29"/>
      <c r="B1253" s="29"/>
      <c r="C1253" s="29"/>
      <c r="D1253" s="29"/>
      <c r="E1253" s="29"/>
      <c r="F1253" s="29"/>
      <c r="G1253" s="29"/>
      <c r="H1253" s="29"/>
      <c r="I1253" s="29"/>
      <c r="J1253" s="29"/>
    </row>
    <row r="1254" spans="1:10" s="34" customFormat="1">
      <c r="A1254" s="29"/>
      <c r="B1254" s="29"/>
      <c r="C1254" s="29"/>
      <c r="D1254" s="29"/>
      <c r="E1254" s="29"/>
      <c r="F1254" s="29"/>
      <c r="G1254" s="29"/>
      <c r="H1254" s="29"/>
      <c r="I1254" s="29"/>
      <c r="J1254" s="29"/>
    </row>
    <row r="1255" spans="1:10" s="34" customFormat="1">
      <c r="A1255" s="29"/>
      <c r="B1255" s="29"/>
      <c r="C1255" s="29"/>
      <c r="D1255" s="29"/>
      <c r="E1255" s="29"/>
      <c r="F1255" s="29"/>
      <c r="G1255" s="29"/>
      <c r="H1255" s="29"/>
      <c r="I1255" s="29"/>
      <c r="J1255" s="29"/>
    </row>
    <row r="1256" spans="1:10" s="34" customFormat="1">
      <c r="A1256" s="29"/>
      <c r="B1256" s="29"/>
      <c r="C1256" s="29"/>
      <c r="D1256" s="29"/>
      <c r="E1256" s="29"/>
      <c r="F1256" s="29"/>
      <c r="G1256" s="29"/>
      <c r="H1256" s="29"/>
      <c r="I1256" s="29"/>
      <c r="J1256" s="29"/>
    </row>
    <row r="1257" spans="1:10" s="34" customFormat="1">
      <c r="A1257" s="29"/>
      <c r="B1257" s="29"/>
      <c r="C1257" s="29"/>
      <c r="D1257" s="29"/>
      <c r="E1257" s="29"/>
      <c r="F1257" s="29"/>
      <c r="G1257" s="29"/>
      <c r="H1257" s="29"/>
      <c r="I1257" s="29"/>
      <c r="J1257" s="29"/>
    </row>
    <row r="1258" spans="1:10" s="34" customFormat="1">
      <c r="A1258" s="29"/>
      <c r="B1258" s="29"/>
      <c r="C1258" s="29"/>
      <c r="D1258" s="29"/>
      <c r="E1258" s="29"/>
      <c r="F1258" s="29"/>
      <c r="G1258" s="29"/>
      <c r="H1258" s="29"/>
      <c r="I1258" s="29"/>
      <c r="J1258" s="29"/>
    </row>
    <row r="1259" spans="1:10" s="34" customFormat="1">
      <c r="A1259" s="29"/>
      <c r="B1259" s="29"/>
      <c r="C1259" s="29"/>
      <c r="D1259" s="29"/>
      <c r="E1259" s="29"/>
      <c r="F1259" s="29"/>
      <c r="G1259" s="29"/>
      <c r="H1259" s="29"/>
      <c r="I1259" s="29"/>
      <c r="J1259" s="29"/>
    </row>
    <row r="1260" spans="1:10" s="34" customFormat="1">
      <c r="A1260" s="29"/>
      <c r="B1260" s="29"/>
      <c r="C1260" s="29"/>
      <c r="D1260" s="29"/>
      <c r="E1260" s="29"/>
      <c r="F1260" s="29"/>
      <c r="G1260" s="29"/>
      <c r="H1260" s="29"/>
      <c r="I1260" s="29"/>
      <c r="J1260" s="29"/>
    </row>
    <row r="1261" spans="1:10" s="34" customFormat="1">
      <c r="A1261" s="29"/>
      <c r="B1261" s="29"/>
      <c r="C1261" s="29"/>
      <c r="D1261" s="29"/>
      <c r="E1261" s="29"/>
      <c r="F1261" s="29"/>
      <c r="G1261" s="29"/>
      <c r="H1261" s="29"/>
      <c r="I1261" s="29"/>
      <c r="J1261" s="29"/>
    </row>
    <row r="1262" spans="1:10" s="34" customFormat="1">
      <c r="A1262" s="29"/>
      <c r="B1262" s="29"/>
      <c r="C1262" s="29"/>
      <c r="D1262" s="29"/>
      <c r="E1262" s="29"/>
      <c r="F1262" s="29"/>
      <c r="G1262" s="29"/>
      <c r="H1262" s="29"/>
      <c r="I1262" s="29"/>
      <c r="J1262" s="29"/>
    </row>
    <row r="1263" spans="1:10" s="34" customFormat="1">
      <c r="A1263" s="29"/>
      <c r="B1263" s="29"/>
      <c r="C1263" s="29"/>
      <c r="D1263" s="29"/>
      <c r="E1263" s="29"/>
      <c r="F1263" s="29"/>
      <c r="G1263" s="29"/>
      <c r="H1263" s="29"/>
      <c r="I1263" s="29"/>
      <c r="J1263" s="29"/>
    </row>
    <row r="1264" spans="1:10" s="34" customFormat="1">
      <c r="A1264" s="29"/>
      <c r="B1264" s="29"/>
      <c r="C1264" s="29"/>
      <c r="D1264" s="29"/>
      <c r="E1264" s="29"/>
      <c r="F1264" s="29"/>
      <c r="G1264" s="29"/>
      <c r="H1264" s="29"/>
      <c r="I1264" s="29"/>
      <c r="J1264" s="29"/>
    </row>
    <row r="1265" spans="1:10" s="34" customFormat="1">
      <c r="A1265" s="29"/>
      <c r="B1265" s="29"/>
      <c r="C1265" s="29"/>
      <c r="D1265" s="29"/>
      <c r="E1265" s="29"/>
      <c r="F1265" s="29"/>
      <c r="G1265" s="29"/>
      <c r="H1265" s="29"/>
      <c r="I1265" s="29"/>
      <c r="J1265" s="29"/>
    </row>
    <row r="1266" spans="1:10" s="34" customFormat="1">
      <c r="A1266" s="29"/>
      <c r="B1266" s="29"/>
      <c r="C1266" s="29"/>
      <c r="D1266" s="29"/>
      <c r="E1266" s="29"/>
      <c r="F1266" s="29"/>
      <c r="G1266" s="29"/>
      <c r="H1266" s="29"/>
      <c r="I1266" s="29"/>
      <c r="J1266" s="29"/>
    </row>
    <row r="1267" spans="1:10" s="34" customFormat="1">
      <c r="A1267" s="29"/>
      <c r="B1267" s="29"/>
      <c r="C1267" s="29"/>
      <c r="D1267" s="29"/>
      <c r="E1267" s="29"/>
      <c r="F1267" s="29"/>
      <c r="G1267" s="29"/>
      <c r="H1267" s="29"/>
      <c r="I1267" s="29"/>
      <c r="J1267" s="29"/>
    </row>
    <row r="1268" spans="1:10" s="34" customFormat="1">
      <c r="A1268" s="29"/>
      <c r="B1268" s="29"/>
      <c r="C1268" s="29"/>
      <c r="D1268" s="29"/>
      <c r="E1268" s="29"/>
      <c r="F1268" s="29"/>
      <c r="G1268" s="29"/>
      <c r="H1268" s="29"/>
      <c r="I1268" s="29"/>
      <c r="J1268" s="29"/>
    </row>
    <row r="1269" spans="1:10" s="34" customFormat="1">
      <c r="A1269" s="29"/>
      <c r="B1269" s="29"/>
      <c r="C1269" s="29"/>
      <c r="D1269" s="29"/>
      <c r="E1269" s="29"/>
      <c r="F1269" s="29"/>
      <c r="G1269" s="29"/>
      <c r="H1269" s="29"/>
      <c r="I1269" s="29"/>
      <c r="J1269" s="29"/>
    </row>
    <row r="1270" spans="1:10" s="34" customFormat="1">
      <c r="A1270" s="29"/>
      <c r="B1270" s="29"/>
      <c r="C1270" s="29"/>
      <c r="D1270" s="29"/>
      <c r="E1270" s="29"/>
      <c r="F1270" s="29"/>
      <c r="G1270" s="29"/>
      <c r="H1270" s="29"/>
      <c r="I1270" s="29"/>
      <c r="J1270" s="29"/>
    </row>
    <row r="1271" spans="1:10" s="34" customFormat="1">
      <c r="A1271" s="29"/>
      <c r="B1271" s="29"/>
      <c r="C1271" s="29"/>
      <c r="D1271" s="29"/>
      <c r="E1271" s="29"/>
      <c r="F1271" s="29"/>
      <c r="G1271" s="29"/>
      <c r="H1271" s="29"/>
      <c r="I1271" s="29"/>
      <c r="J1271" s="29"/>
    </row>
    <row r="1272" spans="1:10" s="34" customFormat="1">
      <c r="A1272" s="29"/>
      <c r="B1272" s="29"/>
      <c r="C1272" s="29"/>
      <c r="D1272" s="29"/>
      <c r="E1272" s="29"/>
      <c r="F1272" s="29"/>
      <c r="G1272" s="29"/>
      <c r="H1272" s="29"/>
      <c r="I1272" s="29"/>
      <c r="J1272" s="29"/>
    </row>
    <row r="1273" spans="1:10" s="34" customFormat="1">
      <c r="A1273" s="29"/>
      <c r="B1273" s="29"/>
      <c r="C1273" s="29"/>
      <c r="D1273" s="29"/>
      <c r="E1273" s="29"/>
      <c r="F1273" s="29"/>
      <c r="G1273" s="29"/>
      <c r="H1273" s="29"/>
      <c r="I1273" s="29"/>
      <c r="J1273" s="29"/>
    </row>
    <row r="1274" spans="1:10" s="34" customFormat="1">
      <c r="A1274" s="29"/>
      <c r="B1274" s="29"/>
      <c r="C1274" s="29"/>
      <c r="D1274" s="29"/>
      <c r="E1274" s="29"/>
      <c r="F1274" s="29"/>
      <c r="G1274" s="29"/>
      <c r="H1274" s="29"/>
      <c r="I1274" s="29"/>
      <c r="J1274" s="29"/>
    </row>
    <row r="1275" spans="1:10" s="34" customFormat="1">
      <c r="A1275" s="29"/>
      <c r="B1275" s="29"/>
      <c r="C1275" s="29"/>
      <c r="D1275" s="29"/>
      <c r="E1275" s="29"/>
      <c r="F1275" s="29"/>
      <c r="G1275" s="29"/>
      <c r="H1275" s="29"/>
      <c r="I1275" s="29"/>
      <c r="J1275" s="29"/>
    </row>
    <row r="1276" spans="1:10" s="34" customFormat="1">
      <c r="A1276" s="29"/>
      <c r="B1276" s="29"/>
      <c r="C1276" s="29"/>
      <c r="D1276" s="29"/>
      <c r="E1276" s="29"/>
      <c r="F1276" s="29"/>
      <c r="G1276" s="29"/>
      <c r="H1276" s="29"/>
      <c r="I1276" s="29"/>
      <c r="J1276" s="29"/>
    </row>
    <row r="1277" spans="1:10" s="34" customFormat="1">
      <c r="A1277" s="29"/>
      <c r="B1277" s="29"/>
      <c r="C1277" s="29"/>
      <c r="D1277" s="29"/>
      <c r="E1277" s="29"/>
      <c r="F1277" s="29"/>
      <c r="G1277" s="29"/>
      <c r="H1277" s="29"/>
      <c r="I1277" s="29"/>
      <c r="J1277" s="29"/>
    </row>
    <row r="1278" spans="1:10" s="34" customFormat="1">
      <c r="A1278" s="29"/>
      <c r="B1278" s="29"/>
      <c r="C1278" s="29"/>
      <c r="D1278" s="29"/>
      <c r="E1278" s="29"/>
      <c r="F1278" s="29"/>
      <c r="G1278" s="29"/>
      <c r="H1278" s="29"/>
      <c r="I1278" s="29"/>
      <c r="J1278" s="29"/>
    </row>
    <row r="1279" spans="1:10" s="34" customFormat="1">
      <c r="A1279" s="29"/>
      <c r="B1279" s="29"/>
      <c r="C1279" s="29"/>
      <c r="D1279" s="29"/>
      <c r="E1279" s="29"/>
      <c r="F1279" s="29"/>
      <c r="G1279" s="29"/>
      <c r="H1279" s="29"/>
      <c r="I1279" s="29"/>
      <c r="J1279" s="29"/>
    </row>
    <row r="1280" spans="1:10" s="34" customFormat="1">
      <c r="A1280" s="29"/>
      <c r="B1280" s="29"/>
      <c r="C1280" s="29"/>
      <c r="D1280" s="29"/>
      <c r="E1280" s="29"/>
      <c r="F1280" s="29"/>
      <c r="G1280" s="29"/>
      <c r="H1280" s="29"/>
      <c r="I1280" s="29"/>
      <c r="J1280" s="29"/>
    </row>
    <row r="1281" spans="1:10" s="34" customFormat="1">
      <c r="A1281" s="29"/>
      <c r="B1281" s="29"/>
      <c r="C1281" s="29"/>
      <c r="D1281" s="29"/>
      <c r="E1281" s="29"/>
      <c r="F1281" s="29"/>
      <c r="G1281" s="29"/>
      <c r="H1281" s="29"/>
      <c r="I1281" s="29"/>
      <c r="J1281" s="29"/>
    </row>
    <row r="1282" spans="1:10" s="34" customFormat="1">
      <c r="A1282" s="29"/>
      <c r="B1282" s="29"/>
      <c r="C1282" s="29"/>
      <c r="D1282" s="29"/>
      <c r="E1282" s="29"/>
      <c r="F1282" s="29"/>
      <c r="G1282" s="29"/>
      <c r="H1282" s="29"/>
      <c r="I1282" s="29"/>
      <c r="J1282" s="29"/>
    </row>
    <row r="1283" spans="1:10" s="34" customFormat="1">
      <c r="A1283" s="29"/>
      <c r="B1283" s="29"/>
      <c r="C1283" s="29"/>
      <c r="D1283" s="29"/>
      <c r="E1283" s="29"/>
      <c r="F1283" s="29"/>
      <c r="G1283" s="29"/>
      <c r="H1283" s="29"/>
      <c r="I1283" s="29"/>
      <c r="J1283" s="29"/>
    </row>
    <row r="1284" spans="1:10" s="34" customFormat="1">
      <c r="A1284" s="29"/>
      <c r="B1284" s="29"/>
      <c r="C1284" s="29"/>
      <c r="D1284" s="29"/>
      <c r="E1284" s="29"/>
      <c r="F1284" s="29"/>
      <c r="G1284" s="29"/>
      <c r="H1284" s="29"/>
      <c r="I1284" s="29"/>
      <c r="J1284" s="29"/>
    </row>
    <row r="1285" spans="1:10" s="34" customFormat="1">
      <c r="A1285" s="29"/>
      <c r="B1285" s="29"/>
      <c r="C1285" s="29"/>
      <c r="D1285" s="29"/>
      <c r="E1285" s="29"/>
      <c r="F1285" s="29"/>
      <c r="G1285" s="29"/>
      <c r="H1285" s="29"/>
      <c r="I1285" s="29"/>
      <c r="J1285" s="29"/>
    </row>
    <row r="1286" spans="1:10" s="34" customFormat="1">
      <c r="A1286" s="29"/>
      <c r="B1286" s="29"/>
      <c r="C1286" s="29"/>
      <c r="D1286" s="29"/>
      <c r="E1286" s="29"/>
      <c r="F1286" s="29"/>
      <c r="G1286" s="29"/>
      <c r="H1286" s="29"/>
      <c r="I1286" s="29"/>
      <c r="J1286" s="29"/>
    </row>
    <row r="1287" spans="1:10" s="34" customFormat="1">
      <c r="A1287" s="29"/>
      <c r="B1287" s="29"/>
      <c r="C1287" s="29"/>
      <c r="D1287" s="29"/>
      <c r="E1287" s="29"/>
      <c r="F1287" s="29"/>
      <c r="G1287" s="29"/>
      <c r="H1287" s="29"/>
      <c r="I1287" s="29"/>
      <c r="J1287" s="29"/>
    </row>
    <row r="1288" spans="1:10" s="34" customFormat="1">
      <c r="A1288" s="29"/>
      <c r="B1288" s="29"/>
      <c r="C1288" s="29"/>
      <c r="D1288" s="29"/>
      <c r="E1288" s="29"/>
      <c r="F1288" s="29"/>
      <c r="G1288" s="29"/>
      <c r="H1288" s="29"/>
      <c r="I1288" s="29"/>
      <c r="J1288" s="29"/>
    </row>
    <row r="1289" spans="1:10" s="34" customFormat="1">
      <c r="A1289" s="29"/>
      <c r="B1289" s="29"/>
      <c r="C1289" s="29"/>
      <c r="D1289" s="29"/>
      <c r="E1289" s="29"/>
      <c r="F1289" s="29"/>
      <c r="G1289" s="29"/>
      <c r="H1289" s="29"/>
      <c r="I1289" s="29"/>
      <c r="J1289" s="29"/>
    </row>
    <row r="1290" spans="1:10" s="34" customFormat="1">
      <c r="A1290" s="29"/>
      <c r="B1290" s="29"/>
      <c r="C1290" s="29"/>
      <c r="D1290" s="29"/>
      <c r="E1290" s="29"/>
      <c r="F1290" s="29"/>
      <c r="G1290" s="29"/>
      <c r="H1290" s="29"/>
      <c r="I1290" s="29"/>
      <c r="J1290" s="29"/>
    </row>
    <row r="1291" spans="1:10" s="34" customFormat="1">
      <c r="A1291" s="29"/>
      <c r="B1291" s="29"/>
      <c r="C1291" s="29"/>
      <c r="D1291" s="29"/>
      <c r="E1291" s="29"/>
      <c r="F1291" s="29"/>
      <c r="G1291" s="29"/>
      <c r="H1291" s="29"/>
      <c r="I1291" s="29"/>
      <c r="J1291" s="29"/>
    </row>
    <row r="1292" spans="1:10" s="34" customFormat="1">
      <c r="A1292" s="29"/>
      <c r="B1292" s="29"/>
      <c r="C1292" s="29"/>
      <c r="D1292" s="29"/>
      <c r="E1292" s="29"/>
      <c r="F1292" s="29"/>
      <c r="G1292" s="29"/>
      <c r="H1292" s="29"/>
      <c r="I1292" s="29"/>
      <c r="J1292" s="29"/>
    </row>
    <row r="1293" spans="1:10" s="34" customFormat="1">
      <c r="A1293" s="29"/>
      <c r="B1293" s="29"/>
      <c r="C1293" s="29"/>
      <c r="D1293" s="29"/>
      <c r="E1293" s="29"/>
      <c r="F1293" s="29"/>
      <c r="G1293" s="29"/>
      <c r="H1293" s="29"/>
      <c r="I1293" s="29"/>
      <c r="J1293" s="29"/>
    </row>
    <row r="1294" spans="1:10" s="34" customFormat="1">
      <c r="A1294" s="29"/>
      <c r="B1294" s="29"/>
      <c r="C1294" s="29"/>
      <c r="D1294" s="29"/>
      <c r="E1294" s="29"/>
      <c r="F1294" s="29"/>
      <c r="G1294" s="29"/>
      <c r="H1294" s="29"/>
      <c r="I1294" s="29"/>
      <c r="J1294" s="29"/>
    </row>
    <row r="1295" spans="1:10" s="34" customFormat="1">
      <c r="A1295" s="29"/>
      <c r="B1295" s="29"/>
      <c r="C1295" s="29"/>
      <c r="D1295" s="29"/>
      <c r="E1295" s="29"/>
      <c r="F1295" s="29"/>
      <c r="G1295" s="29"/>
      <c r="H1295" s="29"/>
      <c r="I1295" s="29"/>
      <c r="J1295" s="29"/>
    </row>
    <row r="1296" spans="1:10" s="34" customFormat="1">
      <c r="A1296" s="29"/>
      <c r="B1296" s="29"/>
      <c r="C1296" s="29"/>
      <c r="D1296" s="29"/>
      <c r="E1296" s="29"/>
      <c r="F1296" s="29"/>
      <c r="G1296" s="29"/>
      <c r="H1296" s="29"/>
      <c r="I1296" s="29"/>
      <c r="J1296" s="29"/>
    </row>
    <row r="1297" spans="1:10" s="34" customFormat="1">
      <c r="A1297" s="29"/>
      <c r="B1297" s="29"/>
      <c r="C1297" s="29"/>
      <c r="D1297" s="29"/>
      <c r="E1297" s="29"/>
      <c r="F1297" s="29"/>
      <c r="G1297" s="29"/>
      <c r="H1297" s="29"/>
      <c r="I1297" s="29"/>
      <c r="J1297" s="29"/>
    </row>
    <row r="1298" spans="1:10" s="34" customFormat="1">
      <c r="A1298" s="29"/>
      <c r="B1298" s="29"/>
      <c r="C1298" s="29"/>
      <c r="D1298" s="29"/>
      <c r="E1298" s="29"/>
      <c r="F1298" s="29"/>
      <c r="G1298" s="29"/>
      <c r="H1298" s="29"/>
      <c r="I1298" s="29"/>
      <c r="J1298" s="29"/>
    </row>
    <row r="1299" spans="1:10" s="34" customFormat="1">
      <c r="A1299" s="29"/>
      <c r="B1299" s="29"/>
      <c r="C1299" s="29"/>
      <c r="D1299" s="29"/>
      <c r="E1299" s="29"/>
      <c r="F1299" s="29"/>
      <c r="G1299" s="29"/>
      <c r="H1299" s="29"/>
      <c r="I1299" s="29"/>
      <c r="J1299" s="29"/>
    </row>
    <row r="1300" spans="1:10" s="34" customFormat="1">
      <c r="A1300" s="29"/>
      <c r="B1300" s="29"/>
      <c r="C1300" s="29"/>
      <c r="D1300" s="29"/>
      <c r="E1300" s="29"/>
      <c r="F1300" s="29"/>
      <c r="G1300" s="29"/>
      <c r="H1300" s="29"/>
      <c r="I1300" s="29"/>
      <c r="J1300" s="29"/>
    </row>
    <row r="1301" spans="1:10" s="34" customFormat="1">
      <c r="A1301" s="29"/>
      <c r="B1301" s="29"/>
      <c r="C1301" s="29"/>
      <c r="D1301" s="29"/>
      <c r="E1301" s="29"/>
      <c r="F1301" s="29"/>
      <c r="G1301" s="29"/>
      <c r="H1301" s="29"/>
      <c r="I1301" s="29"/>
      <c r="J1301" s="29"/>
    </row>
    <row r="1302" spans="1:10" s="34" customFormat="1">
      <c r="A1302" s="29"/>
      <c r="B1302" s="29"/>
      <c r="C1302" s="29"/>
      <c r="D1302" s="29"/>
      <c r="E1302" s="29"/>
      <c r="F1302" s="29"/>
      <c r="G1302" s="29"/>
      <c r="H1302" s="29"/>
      <c r="I1302" s="29"/>
      <c r="J1302" s="29"/>
    </row>
    <row r="1303" spans="1:10" s="34" customFormat="1">
      <c r="A1303" s="29"/>
      <c r="B1303" s="29"/>
      <c r="C1303" s="29"/>
      <c r="D1303" s="29"/>
      <c r="E1303" s="29"/>
      <c r="F1303" s="29"/>
      <c r="G1303" s="29"/>
      <c r="H1303" s="29"/>
      <c r="I1303" s="29"/>
      <c r="J1303" s="29"/>
    </row>
    <row r="1304" spans="1:10" s="34" customFormat="1">
      <c r="A1304" s="29"/>
      <c r="B1304" s="29"/>
      <c r="C1304" s="29"/>
      <c r="D1304" s="29"/>
      <c r="E1304" s="29"/>
      <c r="F1304" s="29"/>
      <c r="G1304" s="29"/>
      <c r="H1304" s="29"/>
      <c r="I1304" s="29"/>
      <c r="J1304" s="29"/>
    </row>
    <row r="1305" spans="1:10" s="34" customFormat="1">
      <c r="A1305" s="29"/>
      <c r="B1305" s="29"/>
      <c r="C1305" s="29"/>
      <c r="D1305" s="29"/>
      <c r="E1305" s="29"/>
      <c r="F1305" s="29"/>
      <c r="G1305" s="29"/>
      <c r="H1305" s="29"/>
      <c r="I1305" s="29"/>
      <c r="J1305" s="29"/>
    </row>
    <row r="1306" spans="1:10" s="34" customFormat="1">
      <c r="A1306" s="29"/>
      <c r="B1306" s="29"/>
      <c r="C1306" s="29"/>
      <c r="D1306" s="29"/>
      <c r="E1306" s="29"/>
      <c r="F1306" s="29"/>
      <c r="G1306" s="29"/>
      <c r="H1306" s="29"/>
      <c r="I1306" s="29"/>
      <c r="J1306" s="29"/>
    </row>
    <row r="1307" spans="1:10" s="34" customFormat="1">
      <c r="A1307" s="29"/>
      <c r="B1307" s="29"/>
      <c r="C1307" s="29"/>
      <c r="D1307" s="29"/>
      <c r="E1307" s="29"/>
      <c r="F1307" s="29"/>
      <c r="G1307" s="29"/>
      <c r="H1307" s="29"/>
      <c r="I1307" s="29"/>
      <c r="J1307" s="29"/>
    </row>
    <row r="1308" spans="1:10" s="34" customFormat="1">
      <c r="A1308" s="29"/>
      <c r="B1308" s="29"/>
      <c r="C1308" s="29"/>
      <c r="D1308" s="29"/>
      <c r="E1308" s="29"/>
      <c r="F1308" s="29"/>
      <c r="G1308" s="29"/>
      <c r="H1308" s="29"/>
      <c r="I1308" s="29"/>
      <c r="J1308" s="29"/>
    </row>
    <row r="1309" spans="1:10" s="34" customFormat="1">
      <c r="A1309" s="29"/>
      <c r="B1309" s="29"/>
      <c r="C1309" s="29"/>
      <c r="D1309" s="29"/>
      <c r="E1309" s="29"/>
      <c r="F1309" s="29"/>
      <c r="G1309" s="29"/>
      <c r="H1309" s="29"/>
      <c r="I1309" s="29"/>
      <c r="J1309" s="29"/>
    </row>
    <row r="1310" spans="1:10" s="34" customFormat="1">
      <c r="A1310" s="29"/>
      <c r="B1310" s="29"/>
      <c r="C1310" s="29"/>
      <c r="D1310" s="29"/>
      <c r="E1310" s="29"/>
      <c r="F1310" s="29"/>
      <c r="G1310" s="29"/>
      <c r="H1310" s="29"/>
      <c r="I1310" s="29"/>
      <c r="J1310" s="29"/>
    </row>
    <row r="1311" spans="1:10" s="34" customFormat="1">
      <c r="A1311" s="29"/>
      <c r="B1311" s="29"/>
      <c r="C1311" s="29"/>
      <c r="D1311" s="29"/>
      <c r="E1311" s="29"/>
      <c r="F1311" s="29"/>
      <c r="G1311" s="29"/>
      <c r="H1311" s="29"/>
      <c r="I1311" s="29"/>
      <c r="J1311" s="29"/>
    </row>
    <row r="1312" spans="1:10" s="34" customFormat="1">
      <c r="A1312" s="29"/>
      <c r="B1312" s="29"/>
      <c r="C1312" s="29"/>
      <c r="D1312" s="29"/>
      <c r="E1312" s="29"/>
      <c r="F1312" s="29"/>
      <c r="G1312" s="29"/>
      <c r="H1312" s="29"/>
      <c r="I1312" s="29"/>
      <c r="J1312" s="29"/>
    </row>
    <row r="1313" spans="1:10" s="34" customFormat="1">
      <c r="A1313" s="29"/>
      <c r="B1313" s="29"/>
      <c r="C1313" s="29"/>
      <c r="D1313" s="29"/>
      <c r="E1313" s="29"/>
      <c r="F1313" s="29"/>
      <c r="G1313" s="29"/>
      <c r="H1313" s="29"/>
      <c r="I1313" s="29"/>
      <c r="J1313" s="29"/>
    </row>
    <row r="1314" spans="1:10" s="34" customFormat="1">
      <c r="A1314" s="29"/>
      <c r="B1314" s="29"/>
      <c r="C1314" s="29"/>
      <c r="D1314" s="29"/>
      <c r="E1314" s="29"/>
      <c r="F1314" s="29"/>
      <c r="G1314" s="29"/>
      <c r="H1314" s="29"/>
      <c r="I1314" s="29"/>
      <c r="J1314" s="29"/>
    </row>
    <row r="1315" spans="1:10" s="34" customFormat="1">
      <c r="A1315" s="29"/>
      <c r="B1315" s="29"/>
      <c r="C1315" s="29"/>
      <c r="D1315" s="29"/>
      <c r="E1315" s="29"/>
      <c r="F1315" s="29"/>
      <c r="G1315" s="29"/>
      <c r="H1315" s="29"/>
      <c r="I1315" s="29"/>
      <c r="J1315" s="29"/>
    </row>
    <row r="1316" spans="1:10" s="34" customFormat="1">
      <c r="A1316" s="29"/>
      <c r="B1316" s="29"/>
      <c r="C1316" s="29"/>
      <c r="D1316" s="29"/>
      <c r="E1316" s="29"/>
      <c r="F1316" s="29"/>
      <c r="G1316" s="29"/>
      <c r="H1316" s="29"/>
      <c r="I1316" s="29"/>
      <c r="J1316" s="29"/>
    </row>
    <row r="1317" spans="1:10" s="34" customFormat="1">
      <c r="A1317" s="29"/>
      <c r="B1317" s="29"/>
      <c r="C1317" s="29"/>
      <c r="D1317" s="29"/>
      <c r="E1317" s="29"/>
      <c r="F1317" s="29"/>
      <c r="G1317" s="29"/>
      <c r="H1317" s="29"/>
      <c r="I1317" s="29"/>
      <c r="J1317" s="29"/>
    </row>
    <row r="1318" spans="1:10" s="34" customFormat="1">
      <c r="A1318" s="29"/>
      <c r="B1318" s="29"/>
      <c r="C1318" s="29"/>
      <c r="D1318" s="29"/>
      <c r="E1318" s="29"/>
      <c r="F1318" s="29"/>
      <c r="G1318" s="29"/>
      <c r="H1318" s="29"/>
      <c r="I1318" s="29"/>
      <c r="J1318" s="29"/>
    </row>
    <row r="1319" spans="1:10" s="34" customFormat="1">
      <c r="A1319" s="29"/>
      <c r="B1319" s="29"/>
      <c r="C1319" s="29"/>
      <c r="D1319" s="29"/>
      <c r="E1319" s="29"/>
      <c r="F1319" s="29"/>
      <c r="G1319" s="29"/>
      <c r="H1319" s="29"/>
      <c r="I1319" s="29"/>
      <c r="J1319" s="29"/>
    </row>
    <row r="1320" spans="1:10" s="34" customFormat="1">
      <c r="A1320" s="29"/>
      <c r="B1320" s="29"/>
      <c r="C1320" s="29"/>
      <c r="D1320" s="29"/>
      <c r="E1320" s="29"/>
      <c r="F1320" s="29"/>
      <c r="G1320" s="29"/>
      <c r="H1320" s="29"/>
      <c r="I1320" s="29"/>
      <c r="J1320" s="29"/>
    </row>
    <row r="1321" spans="1:10" s="34" customFormat="1">
      <c r="A1321" s="29"/>
      <c r="B1321" s="29"/>
      <c r="C1321" s="29"/>
      <c r="D1321" s="29"/>
      <c r="E1321" s="29"/>
      <c r="F1321" s="29"/>
      <c r="G1321" s="29"/>
      <c r="H1321" s="29"/>
      <c r="I1321" s="29"/>
      <c r="J1321" s="29"/>
    </row>
    <row r="1322" spans="1:10" s="34" customFormat="1">
      <c r="A1322" s="29"/>
      <c r="B1322" s="29"/>
      <c r="C1322" s="29"/>
      <c r="D1322" s="29"/>
      <c r="E1322" s="29"/>
      <c r="F1322" s="29"/>
      <c r="G1322" s="29"/>
      <c r="H1322" s="29"/>
      <c r="I1322" s="29"/>
      <c r="J1322" s="29"/>
    </row>
    <row r="1323" spans="1:10" s="34" customFormat="1">
      <c r="A1323" s="29"/>
      <c r="B1323" s="29"/>
      <c r="C1323" s="29"/>
      <c r="D1323" s="29"/>
      <c r="E1323" s="29"/>
      <c r="F1323" s="29"/>
      <c r="G1323" s="29"/>
      <c r="H1323" s="29"/>
      <c r="I1323" s="29"/>
      <c r="J1323" s="29"/>
    </row>
    <row r="1324" spans="1:10" s="34" customFormat="1">
      <c r="A1324" s="29"/>
      <c r="B1324" s="29"/>
      <c r="C1324" s="29"/>
      <c r="D1324" s="29"/>
      <c r="E1324" s="29"/>
      <c r="F1324" s="29"/>
      <c r="G1324" s="29"/>
      <c r="H1324" s="29"/>
      <c r="I1324" s="29"/>
      <c r="J1324" s="29"/>
    </row>
    <row r="1325" spans="1:10" s="34" customFormat="1">
      <c r="A1325" s="29"/>
      <c r="B1325" s="29"/>
      <c r="C1325" s="29"/>
      <c r="D1325" s="29"/>
      <c r="E1325" s="29"/>
      <c r="F1325" s="29"/>
      <c r="G1325" s="29"/>
      <c r="H1325" s="29"/>
      <c r="I1325" s="29"/>
      <c r="J1325" s="29"/>
    </row>
    <row r="1326" spans="1:10" s="34" customFormat="1">
      <c r="A1326" s="29"/>
      <c r="B1326" s="29"/>
      <c r="C1326" s="29"/>
      <c r="D1326" s="29"/>
      <c r="E1326" s="29"/>
      <c r="F1326" s="29"/>
      <c r="G1326" s="29"/>
      <c r="H1326" s="29"/>
      <c r="I1326" s="29"/>
      <c r="J1326" s="29"/>
    </row>
    <row r="1327" spans="1:10" s="34" customFormat="1">
      <c r="A1327" s="29"/>
      <c r="B1327" s="29"/>
      <c r="C1327" s="29"/>
      <c r="D1327" s="29"/>
      <c r="E1327" s="29"/>
      <c r="F1327" s="29"/>
      <c r="G1327" s="29"/>
      <c r="H1327" s="29"/>
      <c r="I1327" s="29"/>
      <c r="J1327" s="29"/>
    </row>
    <row r="1328" spans="1:10" s="34" customFormat="1">
      <c r="A1328" s="29"/>
      <c r="B1328" s="29"/>
      <c r="C1328" s="29"/>
      <c r="D1328" s="29"/>
      <c r="E1328" s="29"/>
      <c r="F1328" s="29"/>
      <c r="G1328" s="29"/>
      <c r="H1328" s="29"/>
      <c r="I1328" s="29"/>
      <c r="J1328" s="29"/>
    </row>
    <row r="1329" spans="1:10" s="34" customFormat="1">
      <c r="A1329" s="29"/>
      <c r="B1329" s="29"/>
      <c r="C1329" s="29"/>
      <c r="D1329" s="29"/>
      <c r="E1329" s="29"/>
      <c r="F1329" s="29"/>
      <c r="G1329" s="29"/>
      <c r="H1329" s="29"/>
      <c r="I1329" s="29"/>
      <c r="J1329" s="29"/>
    </row>
    <row r="1330" spans="1:10" s="34" customFormat="1">
      <c r="A1330" s="29"/>
      <c r="B1330" s="29"/>
      <c r="C1330" s="29"/>
      <c r="D1330" s="29"/>
      <c r="E1330" s="29"/>
      <c r="F1330" s="29"/>
      <c r="G1330" s="29"/>
      <c r="H1330" s="29"/>
      <c r="I1330" s="29"/>
      <c r="J1330" s="29"/>
    </row>
    <row r="1331" spans="1:10" s="34" customFormat="1">
      <c r="A1331" s="29"/>
      <c r="B1331" s="29"/>
      <c r="C1331" s="29"/>
      <c r="D1331" s="29"/>
      <c r="E1331" s="29"/>
      <c r="F1331" s="29"/>
      <c r="G1331" s="29"/>
      <c r="H1331" s="29"/>
      <c r="I1331" s="29"/>
      <c r="J1331" s="29"/>
    </row>
    <row r="1332" spans="1:10" s="34" customFormat="1">
      <c r="A1332" s="29"/>
      <c r="B1332" s="29"/>
      <c r="C1332" s="29"/>
      <c r="D1332" s="29"/>
      <c r="E1332" s="29"/>
      <c r="F1332" s="29"/>
      <c r="G1332" s="29"/>
      <c r="H1332" s="29"/>
      <c r="I1332" s="29"/>
      <c r="J1332" s="29"/>
    </row>
    <row r="1333" spans="1:10" s="34" customFormat="1">
      <c r="A1333" s="29"/>
      <c r="B1333" s="29"/>
      <c r="C1333" s="29"/>
      <c r="D1333" s="29"/>
      <c r="E1333" s="29"/>
      <c r="F1333" s="29"/>
      <c r="G1333" s="29"/>
      <c r="H1333" s="29"/>
      <c r="I1333" s="29"/>
      <c r="J1333" s="29"/>
    </row>
    <row r="1334" spans="1:10" s="34" customFormat="1">
      <c r="A1334" s="29"/>
      <c r="B1334" s="29"/>
      <c r="C1334" s="29"/>
      <c r="D1334" s="29"/>
      <c r="E1334" s="29"/>
      <c r="F1334" s="29"/>
      <c r="G1334" s="29"/>
      <c r="H1334" s="29"/>
      <c r="I1334" s="29"/>
      <c r="J1334" s="29"/>
    </row>
    <row r="1335" spans="1:10">
      <c r="E1335" s="29"/>
      <c r="F1335" s="29"/>
      <c r="G1335" s="29"/>
    </row>
    <row r="1336" spans="1:10">
      <c r="E1336" s="29"/>
      <c r="F1336" s="29"/>
      <c r="G1336" s="29"/>
    </row>
    <row r="1337" spans="1:10">
      <c r="E1337" s="29"/>
      <c r="F1337" s="29"/>
      <c r="G1337" s="29"/>
    </row>
    <row r="1338" spans="1:10">
      <c r="E1338" s="29"/>
      <c r="F1338" s="29"/>
      <c r="G1338" s="29"/>
    </row>
    <row r="1339" spans="1:10">
      <c r="E1339" s="29"/>
      <c r="F1339" s="29"/>
      <c r="G1339" s="29"/>
    </row>
    <row r="1340" spans="1:10">
      <c r="E1340" s="29"/>
      <c r="F1340" s="29"/>
      <c r="G1340" s="29"/>
    </row>
    <row r="1341" spans="1:10">
      <c r="E1341" s="29"/>
      <c r="F1341" s="29"/>
      <c r="G1341" s="29"/>
    </row>
    <row r="1342" spans="1:10">
      <c r="E1342" s="29"/>
      <c r="F1342" s="29"/>
      <c r="G1342" s="29"/>
    </row>
    <row r="1343" spans="1:10">
      <c r="E1343" s="29"/>
      <c r="F1343" s="29"/>
      <c r="G1343" s="29"/>
    </row>
    <row r="1344" spans="1:10">
      <c r="E1344" s="29"/>
      <c r="F1344" s="29"/>
      <c r="G1344" s="29"/>
    </row>
    <row r="1345" spans="5:12">
      <c r="E1345" s="29"/>
      <c r="F1345" s="29"/>
      <c r="G1345" s="29"/>
    </row>
    <row r="1346" spans="5:12" s="35" customFormat="1">
      <c r="E1346" s="29"/>
      <c r="F1346" s="29"/>
      <c r="G1346" s="29"/>
      <c r="K1346" s="14"/>
      <c r="L1346" s="14"/>
    </row>
    <row r="1347" spans="5:12" s="35" customFormat="1">
      <c r="E1347" s="29"/>
      <c r="F1347" s="29"/>
      <c r="G1347" s="29"/>
      <c r="K1347" s="14"/>
      <c r="L1347" s="14"/>
    </row>
    <row r="1348" spans="5:12" s="35" customFormat="1">
      <c r="E1348" s="29"/>
      <c r="F1348" s="29"/>
      <c r="G1348" s="29"/>
      <c r="K1348" s="14"/>
      <c r="L1348" s="14"/>
    </row>
    <row r="1349" spans="5:12" s="35" customFormat="1">
      <c r="E1349" s="29"/>
      <c r="F1349" s="29"/>
      <c r="G1349" s="29"/>
      <c r="K1349" s="14"/>
      <c r="L1349" s="14"/>
    </row>
    <row r="1350" spans="5:12" s="35" customFormat="1">
      <c r="E1350" s="29"/>
      <c r="F1350" s="29"/>
      <c r="G1350" s="29"/>
      <c r="K1350" s="14"/>
      <c r="L1350" s="14"/>
    </row>
  </sheetData>
  <mergeCells count="15">
    <mergeCell ref="A9:B9"/>
    <mergeCell ref="A1:H1"/>
    <mergeCell ref="A2:H2"/>
    <mergeCell ref="A4:J4"/>
    <mergeCell ref="A5:J5"/>
    <mergeCell ref="A6:A8"/>
    <mergeCell ref="B6:B8"/>
    <mergeCell ref="C6:C8"/>
    <mergeCell ref="D6:H6"/>
    <mergeCell ref="I6:J6"/>
    <mergeCell ref="D7:D8"/>
    <mergeCell ref="E7:E8"/>
    <mergeCell ref="F7:H7"/>
    <mergeCell ref="I7:I8"/>
    <mergeCell ref="J7:J8"/>
  </mergeCells>
  <pageMargins left="0.51041666666666663" right="9.4791666666666705E-2" top="0.297916666666667" bottom="0.52" header="0.31496062992126" footer="0.31496062992126"/>
  <pageSetup paperSize="9" orientation="landscape" r:id="rId1"/>
  <headerFooter>
    <oddFooter>&amp;C&amp;P</oddFooter>
  </headerFooter>
</worksheet>
</file>

<file path=xl/worksheets/sheet37.xml><?xml version="1.0" encoding="utf-8"?>
<worksheet xmlns="http://schemas.openxmlformats.org/spreadsheetml/2006/main" xmlns:r="http://schemas.openxmlformats.org/officeDocument/2006/relationships">
  <dimension ref="A1:L1350"/>
  <sheetViews>
    <sheetView showZeros="0" view="pageLayout" topLeftCell="A4" workbookViewId="0">
      <selection activeCell="D11" sqref="D11"/>
    </sheetView>
  </sheetViews>
  <sheetFormatPr defaultRowHeight="15.75"/>
  <cols>
    <col min="1" max="1" width="4" style="35" bestFit="1" customWidth="1"/>
    <col min="2" max="2" width="36.140625" style="35" bestFit="1" customWidth="1"/>
    <col min="3" max="3" width="22.42578125" style="35" customWidth="1"/>
    <col min="4" max="10" width="10.7109375" style="35" customWidth="1"/>
    <col min="11" max="16384" width="9.140625" style="14"/>
  </cols>
  <sheetData>
    <row r="1" spans="1:10">
      <c r="A1" s="438" t="s">
        <v>83</v>
      </c>
      <c r="B1" s="438"/>
      <c r="C1" s="438"/>
      <c r="D1" s="438"/>
      <c r="E1" s="438"/>
      <c r="F1" s="438"/>
      <c r="G1" s="438"/>
      <c r="H1" s="438"/>
      <c r="I1" s="174"/>
      <c r="J1" s="174"/>
    </row>
    <row r="2" spans="1:10">
      <c r="A2" s="439" t="s">
        <v>84</v>
      </c>
      <c r="B2" s="439"/>
      <c r="C2" s="439"/>
      <c r="D2" s="439"/>
      <c r="E2" s="439"/>
      <c r="F2" s="439"/>
      <c r="G2" s="439"/>
      <c r="H2" s="439"/>
      <c r="I2" s="175"/>
      <c r="J2" s="175"/>
    </row>
    <row r="3" spans="1:10" s="8" customFormat="1">
      <c r="A3" s="17"/>
      <c r="B3" s="17"/>
      <c r="C3" s="17"/>
      <c r="D3" s="17"/>
      <c r="E3" s="17"/>
      <c r="F3" s="17"/>
      <c r="G3" s="17"/>
      <c r="H3" s="17"/>
      <c r="I3" s="17"/>
      <c r="J3" s="17"/>
    </row>
    <row r="4" spans="1:10" s="8" customFormat="1" ht="32.25" customHeight="1">
      <c r="A4" s="421" t="s">
        <v>296</v>
      </c>
      <c r="B4" s="421"/>
      <c r="C4" s="421"/>
      <c r="D4" s="421"/>
      <c r="E4" s="421"/>
      <c r="F4" s="421"/>
      <c r="G4" s="421"/>
      <c r="H4" s="421"/>
      <c r="I4" s="421"/>
      <c r="J4" s="421"/>
    </row>
    <row r="5" spans="1:10" s="8" customFormat="1" ht="20.25" customHeight="1">
      <c r="A5" s="440"/>
      <c r="B5" s="440"/>
      <c r="C5" s="440"/>
      <c r="D5" s="440"/>
      <c r="E5" s="440"/>
      <c r="F5" s="440"/>
      <c r="G5" s="440"/>
      <c r="H5" s="440"/>
      <c r="I5" s="440"/>
      <c r="J5" s="440"/>
    </row>
    <row r="6" spans="1:10" s="8" customFormat="1" ht="38.25" customHeight="1">
      <c r="A6" s="425" t="s">
        <v>10</v>
      </c>
      <c r="B6" s="425" t="s">
        <v>302</v>
      </c>
      <c r="C6" s="425" t="s">
        <v>300</v>
      </c>
      <c r="D6" s="425" t="s">
        <v>299</v>
      </c>
      <c r="E6" s="425"/>
      <c r="F6" s="425"/>
      <c r="G6" s="425"/>
      <c r="H6" s="425"/>
      <c r="I6" s="432" t="s">
        <v>305</v>
      </c>
      <c r="J6" s="433"/>
    </row>
    <row r="7" spans="1:10" ht="24" customHeight="1">
      <c r="A7" s="425"/>
      <c r="B7" s="425"/>
      <c r="C7" s="425"/>
      <c r="D7" s="474" t="s">
        <v>304</v>
      </c>
      <c r="E7" s="474" t="s">
        <v>301</v>
      </c>
      <c r="F7" s="644" t="s">
        <v>189</v>
      </c>
      <c r="G7" s="644"/>
      <c r="H7" s="644"/>
      <c r="I7" s="474" t="s">
        <v>304</v>
      </c>
      <c r="J7" s="474" t="s">
        <v>182</v>
      </c>
    </row>
    <row r="8" spans="1:10" ht="102.75" customHeight="1">
      <c r="A8" s="425"/>
      <c r="B8" s="425"/>
      <c r="C8" s="425"/>
      <c r="D8" s="474"/>
      <c r="E8" s="474"/>
      <c r="F8" s="13" t="s">
        <v>291</v>
      </c>
      <c r="G8" s="13" t="s">
        <v>297</v>
      </c>
      <c r="H8" s="13" t="s">
        <v>298</v>
      </c>
      <c r="I8" s="474"/>
      <c r="J8" s="474"/>
    </row>
    <row r="9" spans="1:10" ht="35.25" customHeight="1">
      <c r="A9" s="425" t="s">
        <v>295</v>
      </c>
      <c r="B9" s="425"/>
      <c r="C9" s="165">
        <f>E9+J9</f>
        <v>324156.90000000002</v>
      </c>
      <c r="D9" s="165">
        <f>SUM(D10:D14)</f>
        <v>26</v>
      </c>
      <c r="E9" s="165">
        <f>F9+G9+H9</f>
        <v>324156.90000000002</v>
      </c>
      <c r="F9" s="165">
        <f t="shared" ref="F9:J9" si="0">SUM(F10:F14)</f>
        <v>249412</v>
      </c>
      <c r="G9" s="165">
        <f t="shared" si="0"/>
        <v>53663.5</v>
      </c>
      <c r="H9" s="165">
        <f t="shared" si="0"/>
        <v>21081.4</v>
      </c>
      <c r="I9" s="165">
        <f t="shared" si="0"/>
        <v>6</v>
      </c>
      <c r="J9" s="165">
        <f t="shared" si="0"/>
        <v>0</v>
      </c>
    </row>
    <row r="10" spans="1:10" ht="24.75" customHeight="1">
      <c r="A10" s="203">
        <v>1</v>
      </c>
      <c r="B10" s="202" t="s">
        <v>47</v>
      </c>
      <c r="C10" s="57">
        <f t="shared" ref="C10:C14" si="1">E10+J10</f>
        <v>9302.1</v>
      </c>
      <c r="D10" s="204">
        <v>1</v>
      </c>
      <c r="E10" s="165">
        <f t="shared" ref="E10:E14" si="2">F10+G10+H10</f>
        <v>9302.1</v>
      </c>
      <c r="F10" s="205">
        <f>'Bieu 07'!H13</f>
        <v>6692</v>
      </c>
      <c r="G10" s="205">
        <f>'Bieu 08'!H12</f>
        <v>1827</v>
      </c>
      <c r="H10" s="205">
        <f>'Bieu 09'!H13</f>
        <v>783.1</v>
      </c>
      <c r="I10" s="204">
        <v>3</v>
      </c>
      <c r="J10" s="204">
        <f>'Bieu 6'!H12+'Bieu 6'!H14+'Bieu 6'!H16</f>
        <v>0</v>
      </c>
    </row>
    <row r="11" spans="1:10" ht="24.75" customHeight="1">
      <c r="A11" s="203">
        <v>2</v>
      </c>
      <c r="B11" s="202" t="s">
        <v>48</v>
      </c>
      <c r="C11" s="57">
        <f t="shared" si="1"/>
        <v>100327.9</v>
      </c>
      <c r="D11" s="204">
        <v>7</v>
      </c>
      <c r="E11" s="165">
        <f t="shared" si="2"/>
        <v>100327.9</v>
      </c>
      <c r="F11" s="205">
        <f>'Bieu 07'!H16+'Bieu 07'!H19+'Bieu 07'!H22+'Bieu 07'!H25+'Bieu 07'!H28+'Bieu 07'!H31+'Bieu 07'!H33</f>
        <v>77748</v>
      </c>
      <c r="G11" s="205">
        <f>'Bieu 08'!H14+'Bieu 08'!H16+'Bieu 08'!H18+'Bieu 08'!H20+'Bieu 08'!H22+'Bieu 08'!H24+'Bieu 08'!H26</f>
        <v>17183.5</v>
      </c>
      <c r="H11" s="205">
        <f>'Bieu 09'!H15+'Bieu 09'!H17+'Bieu 09'!H19+'Bieu 09'!H21+'Bieu 09'!H23+'Bieu 09'!H25+'Bieu 09'!H27</f>
        <v>5396.4000000000005</v>
      </c>
      <c r="I11" s="204">
        <v>3</v>
      </c>
      <c r="J11" s="204">
        <f>'Bieu 6'!H18+'Bieu 6'!H20+'Bieu 6'!H22</f>
        <v>0</v>
      </c>
    </row>
    <row r="12" spans="1:10" ht="24.75" customHeight="1">
      <c r="A12" s="203">
        <v>3</v>
      </c>
      <c r="B12" s="202" t="s">
        <v>303</v>
      </c>
      <c r="C12" s="57">
        <f t="shared" si="1"/>
        <v>108645.6</v>
      </c>
      <c r="D12" s="204">
        <v>8</v>
      </c>
      <c r="E12" s="165">
        <f t="shared" si="2"/>
        <v>108645.6</v>
      </c>
      <c r="F12" s="205">
        <f>'Bieu 07'!H35+'Bieu 07'!H37+'Bieu 07'!H39+'Bieu 07'!H41+'Bieu 07'!H43+'Bieu 07'!H45+'Bieu 07'!H47+'Bieu 07'!H49</f>
        <v>84536</v>
      </c>
      <c r="G12" s="205">
        <f>'Bieu 08'!H28+'Bieu 08'!H30+'Bieu 08'!H32+'Bieu 08'!H34+'Bieu 08'!H36+'Bieu 08'!H38+'Bieu 08'!H40+'Bieu 08'!H42</f>
        <v>15756</v>
      </c>
      <c r="H12" s="204">
        <f>'Bieu 09'!H29+'Bieu 09'!H31+'Bieu 09'!H33+'Bieu 09'!H35+'Bieu 09'!H37+'Bieu 09'!H39+'Bieu 09'!H41+'Bieu 09'!H43</f>
        <v>8353.6</v>
      </c>
      <c r="I12" s="204"/>
      <c r="J12" s="204"/>
    </row>
    <row r="13" spans="1:10" ht="24.75" customHeight="1">
      <c r="A13" s="203">
        <v>4</v>
      </c>
      <c r="B13" s="202" t="s">
        <v>50</v>
      </c>
      <c r="C13" s="57">
        <f t="shared" si="1"/>
        <v>46419.7</v>
      </c>
      <c r="D13" s="204">
        <v>4</v>
      </c>
      <c r="E13" s="165">
        <f t="shared" si="2"/>
        <v>46419.7</v>
      </c>
      <c r="F13" s="205">
        <f>'Bieu 07'!H51+'Bieu 07'!H53+'Bieu 07'!H55+'Bieu 07'!H57</f>
        <v>36320</v>
      </c>
      <c r="G13" s="205">
        <f>'Bieu 08'!H44+'Bieu 08'!H46+'Bieu 08'!H48+'Bieu 08'!H50</f>
        <v>7260</v>
      </c>
      <c r="H13" s="204">
        <f>'Bieu 09'!H45+'Bieu 09'!H47+'Bieu 09'!H49+'Bieu 09'!H51</f>
        <v>2839.7000000000003</v>
      </c>
      <c r="I13" s="204"/>
      <c r="J13" s="204"/>
    </row>
    <row r="14" spans="1:10" ht="24.75" customHeight="1">
      <c r="A14" s="203">
        <v>5</v>
      </c>
      <c r="B14" s="202" t="s">
        <v>51</v>
      </c>
      <c r="C14" s="57">
        <f t="shared" si="1"/>
        <v>59461.599999999999</v>
      </c>
      <c r="D14" s="204">
        <v>6</v>
      </c>
      <c r="E14" s="165">
        <f t="shared" si="2"/>
        <v>59461.599999999999</v>
      </c>
      <c r="F14" s="205">
        <f>'Bieu 07'!H59+'Bieu 07'!H61+'Bieu 07'!H63+'Bieu 07'!H65+'Bieu 07'!H67+'Bieu 07'!H69</f>
        <v>44116</v>
      </c>
      <c r="G14" s="205">
        <f>'Bieu 08'!H52+'Bieu 08'!H54+'Bieu 08'!H56+'Bieu 08'!H58+'Bieu 08'!H60+'Bieu 08'!H62</f>
        <v>11637</v>
      </c>
      <c r="H14" s="204">
        <f>'Bieu 09'!H53+'Bieu 09'!H55+'Bieu 09'!H57+'Bieu 09'!H59+'Bieu 09'!H61+'Bieu 09'!H63</f>
        <v>3708.6000000000004</v>
      </c>
      <c r="I14" s="204"/>
      <c r="J14" s="204"/>
    </row>
    <row r="129" spans="1:10" s="34" customFormat="1">
      <c r="A129" s="29"/>
      <c r="B129" s="29"/>
      <c r="C129" s="29"/>
      <c r="D129" s="29"/>
      <c r="E129" s="35"/>
      <c r="F129" s="35"/>
      <c r="G129" s="35"/>
      <c r="H129" s="29"/>
      <c r="I129" s="29"/>
      <c r="J129" s="29"/>
    </row>
    <row r="130" spans="1:10" s="34" customFormat="1">
      <c r="A130" s="29"/>
      <c r="B130" s="29"/>
      <c r="C130" s="29"/>
      <c r="D130" s="29"/>
      <c r="E130" s="35"/>
      <c r="F130" s="35"/>
      <c r="G130" s="35"/>
      <c r="H130" s="29"/>
      <c r="I130" s="29"/>
      <c r="J130" s="29"/>
    </row>
    <row r="131" spans="1:10" s="34" customFormat="1">
      <c r="A131" s="29"/>
      <c r="B131" s="29"/>
      <c r="C131" s="29"/>
      <c r="D131" s="29"/>
      <c r="E131" s="35"/>
      <c r="F131" s="35"/>
      <c r="G131" s="35"/>
      <c r="H131" s="29"/>
      <c r="I131" s="29"/>
      <c r="J131" s="29"/>
    </row>
    <row r="132" spans="1:10" s="34" customFormat="1">
      <c r="A132" s="29"/>
      <c r="B132" s="29"/>
      <c r="C132" s="29"/>
      <c r="D132" s="29"/>
      <c r="E132" s="35"/>
      <c r="F132" s="35"/>
      <c r="G132" s="35"/>
      <c r="H132" s="29"/>
      <c r="I132" s="29"/>
      <c r="J132" s="29"/>
    </row>
    <row r="133" spans="1:10" s="34" customFormat="1">
      <c r="A133" s="29"/>
      <c r="B133" s="29"/>
      <c r="C133" s="29"/>
      <c r="D133" s="29"/>
      <c r="E133" s="35"/>
      <c r="F133" s="35"/>
      <c r="G133" s="35"/>
      <c r="H133" s="29"/>
      <c r="I133" s="29"/>
      <c r="J133" s="29"/>
    </row>
    <row r="134" spans="1:10" s="34" customFormat="1">
      <c r="A134" s="29"/>
      <c r="B134" s="29"/>
      <c r="C134" s="29"/>
      <c r="D134" s="29"/>
      <c r="E134" s="35"/>
      <c r="F134" s="35"/>
      <c r="G134" s="35"/>
      <c r="H134" s="29"/>
      <c r="I134" s="29"/>
      <c r="J134" s="29"/>
    </row>
    <row r="135" spans="1:10" s="34" customFormat="1">
      <c r="A135" s="29"/>
      <c r="B135" s="29"/>
      <c r="C135" s="29"/>
      <c r="D135" s="29"/>
      <c r="E135" s="35"/>
      <c r="F135" s="35"/>
      <c r="G135" s="35"/>
      <c r="H135" s="29"/>
      <c r="I135" s="29"/>
      <c r="J135" s="29"/>
    </row>
    <row r="136" spans="1:10" s="34" customFormat="1">
      <c r="A136" s="29"/>
      <c r="B136" s="29"/>
      <c r="C136" s="29"/>
      <c r="D136" s="29"/>
      <c r="E136" s="35"/>
      <c r="F136" s="35"/>
      <c r="G136" s="35"/>
      <c r="H136" s="29"/>
      <c r="I136" s="29"/>
      <c r="J136" s="29"/>
    </row>
    <row r="137" spans="1:10" s="34" customFormat="1">
      <c r="A137" s="29"/>
      <c r="B137" s="29"/>
      <c r="C137" s="29"/>
      <c r="D137" s="29"/>
      <c r="E137" s="35"/>
      <c r="F137" s="35"/>
      <c r="G137" s="35"/>
      <c r="H137" s="29"/>
      <c r="I137" s="29"/>
      <c r="J137" s="29"/>
    </row>
    <row r="138" spans="1:10" s="34" customFormat="1">
      <c r="A138" s="29"/>
      <c r="B138" s="29"/>
      <c r="C138" s="29"/>
      <c r="D138" s="29"/>
      <c r="E138" s="35"/>
      <c r="F138" s="35"/>
      <c r="G138" s="35"/>
      <c r="H138" s="29"/>
      <c r="I138" s="29"/>
      <c r="J138" s="29"/>
    </row>
    <row r="139" spans="1:10" s="34" customFormat="1">
      <c r="A139" s="29"/>
      <c r="B139" s="29"/>
      <c r="C139" s="29"/>
      <c r="D139" s="29"/>
      <c r="E139" s="35"/>
      <c r="F139" s="35"/>
      <c r="G139" s="35"/>
      <c r="H139" s="29"/>
      <c r="I139" s="29"/>
      <c r="J139" s="29"/>
    </row>
    <row r="140" spans="1:10" s="34" customFormat="1">
      <c r="A140" s="29"/>
      <c r="B140" s="29"/>
      <c r="C140" s="29"/>
      <c r="D140" s="29"/>
      <c r="E140" s="35"/>
      <c r="F140" s="35"/>
      <c r="G140" s="35"/>
      <c r="H140" s="29"/>
      <c r="I140" s="29"/>
      <c r="J140" s="29"/>
    </row>
    <row r="141" spans="1:10" s="34" customFormat="1">
      <c r="A141" s="29"/>
      <c r="B141" s="29"/>
      <c r="C141" s="29"/>
      <c r="D141" s="29"/>
      <c r="E141" s="35"/>
      <c r="F141" s="35"/>
      <c r="G141" s="35"/>
      <c r="H141" s="29"/>
      <c r="I141" s="29"/>
      <c r="J141" s="29"/>
    </row>
    <row r="142" spans="1:10" s="34" customFormat="1">
      <c r="A142" s="29"/>
      <c r="B142" s="29"/>
      <c r="C142" s="29"/>
      <c r="D142" s="29"/>
      <c r="E142" s="35"/>
      <c r="F142" s="35"/>
      <c r="G142" s="35"/>
      <c r="H142" s="29"/>
      <c r="I142" s="29"/>
      <c r="J142" s="29"/>
    </row>
    <row r="143" spans="1:10" s="34" customFormat="1">
      <c r="A143" s="29"/>
      <c r="B143" s="29"/>
      <c r="C143" s="29"/>
      <c r="D143" s="29"/>
      <c r="E143" s="35"/>
      <c r="F143" s="35"/>
      <c r="G143" s="35"/>
      <c r="H143" s="29"/>
      <c r="I143" s="29"/>
      <c r="J143" s="29"/>
    </row>
    <row r="144" spans="1:10" s="34" customFormat="1">
      <c r="A144" s="29"/>
      <c r="B144" s="29"/>
      <c r="C144" s="29"/>
      <c r="D144" s="29"/>
      <c r="E144" s="35"/>
      <c r="F144" s="35"/>
      <c r="G144" s="35"/>
      <c r="H144" s="29"/>
      <c r="I144" s="29"/>
      <c r="J144" s="29"/>
    </row>
    <row r="145" spans="1:10" s="34" customFormat="1">
      <c r="A145" s="29"/>
      <c r="B145" s="29"/>
      <c r="C145" s="29"/>
      <c r="D145" s="29"/>
      <c r="E145" s="29"/>
      <c r="F145" s="29"/>
      <c r="G145" s="29"/>
      <c r="H145" s="29"/>
      <c r="I145" s="29"/>
      <c r="J145" s="29"/>
    </row>
    <row r="146" spans="1:10" s="34" customFormat="1">
      <c r="A146" s="29"/>
      <c r="B146" s="29"/>
      <c r="C146" s="29"/>
      <c r="D146" s="29"/>
      <c r="E146" s="29"/>
      <c r="F146" s="29"/>
      <c r="G146" s="29"/>
      <c r="H146" s="29"/>
      <c r="I146" s="29"/>
      <c r="J146" s="29"/>
    </row>
    <row r="147" spans="1:10" s="34" customFormat="1">
      <c r="A147" s="29"/>
      <c r="B147" s="29"/>
      <c r="C147" s="29"/>
      <c r="D147" s="29"/>
      <c r="E147" s="29"/>
      <c r="F147" s="29"/>
      <c r="G147" s="29"/>
      <c r="H147" s="29"/>
      <c r="I147" s="29"/>
      <c r="J147" s="29"/>
    </row>
    <row r="148" spans="1:10" s="34" customFormat="1">
      <c r="A148" s="29"/>
      <c r="B148" s="29"/>
      <c r="C148" s="29"/>
      <c r="D148" s="29"/>
      <c r="E148" s="29"/>
      <c r="F148" s="29"/>
      <c r="G148" s="29"/>
      <c r="H148" s="29"/>
      <c r="I148" s="29"/>
      <c r="J148" s="29"/>
    </row>
    <row r="149" spans="1:10" s="34" customFormat="1">
      <c r="A149" s="29"/>
      <c r="B149" s="29"/>
      <c r="C149" s="29"/>
      <c r="D149" s="29"/>
      <c r="E149" s="29"/>
      <c r="F149" s="29"/>
      <c r="G149" s="29"/>
      <c r="H149" s="29"/>
      <c r="I149" s="29"/>
      <c r="J149" s="29"/>
    </row>
    <row r="150" spans="1:10" s="34" customFormat="1">
      <c r="A150" s="29"/>
      <c r="B150" s="29"/>
      <c r="C150" s="29"/>
      <c r="D150" s="29"/>
      <c r="E150" s="29"/>
      <c r="F150" s="29"/>
      <c r="G150" s="29"/>
      <c r="H150" s="29"/>
      <c r="I150" s="29"/>
      <c r="J150" s="29"/>
    </row>
    <row r="151" spans="1:10" s="34" customFormat="1">
      <c r="A151" s="29"/>
      <c r="B151" s="29"/>
      <c r="C151" s="29"/>
      <c r="D151" s="29"/>
      <c r="E151" s="29"/>
      <c r="F151" s="29"/>
      <c r="G151" s="29"/>
      <c r="H151" s="29"/>
      <c r="I151" s="29"/>
      <c r="J151" s="29"/>
    </row>
    <row r="152" spans="1:10" s="34" customFormat="1">
      <c r="A152" s="29"/>
      <c r="B152" s="29"/>
      <c r="C152" s="29"/>
      <c r="D152" s="29"/>
      <c r="E152" s="29"/>
      <c r="F152" s="29"/>
      <c r="G152" s="29"/>
      <c r="H152" s="29"/>
      <c r="I152" s="29"/>
      <c r="J152" s="29"/>
    </row>
    <row r="153" spans="1:10" s="34" customFormat="1">
      <c r="A153" s="29"/>
      <c r="B153" s="29"/>
      <c r="C153" s="29"/>
      <c r="D153" s="29"/>
      <c r="E153" s="29"/>
      <c r="F153" s="29"/>
      <c r="G153" s="29"/>
      <c r="H153" s="29"/>
      <c r="I153" s="29"/>
      <c r="J153" s="29"/>
    </row>
    <row r="154" spans="1:10" s="34" customFormat="1">
      <c r="A154" s="29"/>
      <c r="B154" s="29"/>
      <c r="C154" s="29"/>
      <c r="D154" s="29"/>
      <c r="E154" s="29"/>
      <c r="F154" s="29"/>
      <c r="G154" s="29"/>
      <c r="H154" s="29"/>
      <c r="I154" s="29"/>
      <c r="J154" s="29"/>
    </row>
    <row r="155" spans="1:10" s="34" customFormat="1">
      <c r="A155" s="29"/>
      <c r="B155" s="29"/>
      <c r="C155" s="29"/>
      <c r="D155" s="29"/>
      <c r="E155" s="29"/>
      <c r="F155" s="29"/>
      <c r="G155" s="29"/>
      <c r="H155" s="29"/>
      <c r="I155" s="29"/>
      <c r="J155" s="29"/>
    </row>
    <row r="156" spans="1:10" s="34" customFormat="1">
      <c r="A156" s="29"/>
      <c r="B156" s="29"/>
      <c r="C156" s="29"/>
      <c r="D156" s="29"/>
      <c r="E156" s="29"/>
      <c r="F156" s="29"/>
      <c r="G156" s="29"/>
      <c r="H156" s="29"/>
      <c r="I156" s="29"/>
      <c r="J156" s="29"/>
    </row>
    <row r="157" spans="1:10" s="34" customFormat="1">
      <c r="A157" s="29"/>
      <c r="B157" s="29"/>
      <c r="C157" s="29"/>
      <c r="D157" s="29"/>
      <c r="E157" s="29"/>
      <c r="F157" s="29"/>
      <c r="G157" s="29"/>
      <c r="H157" s="29"/>
      <c r="I157" s="29"/>
      <c r="J157" s="29"/>
    </row>
    <row r="158" spans="1:10" s="34" customFormat="1">
      <c r="A158" s="29"/>
      <c r="B158" s="29"/>
      <c r="C158" s="29"/>
      <c r="D158" s="29"/>
      <c r="E158" s="29"/>
      <c r="F158" s="29"/>
      <c r="G158" s="29"/>
      <c r="H158" s="29"/>
      <c r="I158" s="29"/>
      <c r="J158" s="29"/>
    </row>
    <row r="159" spans="1:10" s="34" customFormat="1">
      <c r="A159" s="29"/>
      <c r="B159" s="29"/>
      <c r="C159" s="29"/>
      <c r="D159" s="29"/>
      <c r="E159" s="29"/>
      <c r="F159" s="29"/>
      <c r="G159" s="29"/>
      <c r="H159" s="29"/>
      <c r="I159" s="29"/>
      <c r="J159" s="29"/>
    </row>
    <row r="160" spans="1:10" s="34" customFormat="1">
      <c r="A160" s="29"/>
      <c r="B160" s="29"/>
      <c r="C160" s="29"/>
      <c r="D160" s="29"/>
      <c r="E160" s="29"/>
      <c r="F160" s="29"/>
      <c r="G160" s="29"/>
      <c r="H160" s="29"/>
      <c r="I160" s="29"/>
      <c r="J160" s="29"/>
    </row>
    <row r="161" spans="1:10" s="34" customFormat="1">
      <c r="A161" s="29"/>
      <c r="B161" s="29"/>
      <c r="C161" s="29"/>
      <c r="D161" s="29"/>
      <c r="E161" s="29"/>
      <c r="F161" s="29"/>
      <c r="G161" s="29"/>
      <c r="H161" s="29"/>
      <c r="I161" s="29"/>
      <c r="J161" s="29"/>
    </row>
    <row r="162" spans="1:10" s="34" customFormat="1">
      <c r="A162" s="29"/>
      <c r="B162" s="29"/>
      <c r="C162" s="29"/>
      <c r="D162" s="29"/>
      <c r="E162" s="29"/>
      <c r="F162" s="29"/>
      <c r="G162" s="29"/>
      <c r="H162" s="29"/>
      <c r="I162" s="29"/>
      <c r="J162" s="29"/>
    </row>
    <row r="163" spans="1:10" s="34" customFormat="1">
      <c r="A163" s="29"/>
      <c r="B163" s="29"/>
      <c r="C163" s="29"/>
      <c r="D163" s="29"/>
      <c r="E163" s="29"/>
      <c r="F163" s="29"/>
      <c r="G163" s="29"/>
      <c r="H163" s="29"/>
      <c r="I163" s="29"/>
      <c r="J163" s="29"/>
    </row>
    <row r="164" spans="1:10" s="34" customFormat="1">
      <c r="A164" s="29"/>
      <c r="B164" s="29"/>
      <c r="C164" s="29"/>
      <c r="D164" s="29"/>
      <c r="E164" s="29"/>
      <c r="F164" s="29"/>
      <c r="G164" s="29"/>
      <c r="H164" s="29"/>
      <c r="I164" s="29"/>
      <c r="J164" s="29"/>
    </row>
    <row r="165" spans="1:10" s="34" customFormat="1">
      <c r="A165" s="29"/>
      <c r="B165" s="29"/>
      <c r="C165" s="29"/>
      <c r="D165" s="29"/>
      <c r="E165" s="29"/>
      <c r="F165" s="29"/>
      <c r="G165" s="29"/>
      <c r="H165" s="29"/>
      <c r="I165" s="29"/>
      <c r="J165" s="29"/>
    </row>
    <row r="166" spans="1:10" s="34" customFormat="1">
      <c r="A166" s="29"/>
      <c r="B166" s="29"/>
      <c r="C166" s="29"/>
      <c r="D166" s="29"/>
      <c r="E166" s="29"/>
      <c r="F166" s="29"/>
      <c r="G166" s="29"/>
      <c r="H166" s="29"/>
      <c r="I166" s="29"/>
      <c r="J166" s="29"/>
    </row>
    <row r="167" spans="1:10" s="34" customFormat="1">
      <c r="A167" s="29"/>
      <c r="B167" s="29"/>
      <c r="C167" s="29"/>
      <c r="D167" s="29"/>
      <c r="E167" s="29"/>
      <c r="F167" s="29"/>
      <c r="G167" s="29"/>
      <c r="H167" s="29"/>
      <c r="I167" s="29"/>
      <c r="J167" s="29"/>
    </row>
    <row r="168" spans="1:10" s="34" customFormat="1">
      <c r="A168" s="29"/>
      <c r="B168" s="29"/>
      <c r="C168" s="29"/>
      <c r="D168" s="29"/>
      <c r="E168" s="29"/>
      <c r="F168" s="29"/>
      <c r="G168" s="29"/>
      <c r="H168" s="29"/>
      <c r="I168" s="29"/>
      <c r="J168" s="29"/>
    </row>
    <row r="169" spans="1:10" s="34" customFormat="1">
      <c r="A169" s="29"/>
      <c r="B169" s="29"/>
      <c r="C169" s="29"/>
      <c r="D169" s="29"/>
      <c r="E169" s="29"/>
      <c r="F169" s="29"/>
      <c r="G169" s="29"/>
      <c r="H169" s="29"/>
      <c r="I169" s="29"/>
      <c r="J169" s="29"/>
    </row>
    <row r="170" spans="1:10" s="34" customFormat="1">
      <c r="A170" s="29"/>
      <c r="B170" s="29"/>
      <c r="C170" s="29"/>
      <c r="D170" s="29"/>
      <c r="E170" s="29"/>
      <c r="F170" s="29"/>
      <c r="G170" s="29"/>
      <c r="H170" s="29"/>
      <c r="I170" s="29"/>
      <c r="J170" s="29"/>
    </row>
    <row r="171" spans="1:10" s="34" customFormat="1">
      <c r="A171" s="29"/>
      <c r="B171" s="29"/>
      <c r="C171" s="29"/>
      <c r="D171" s="29"/>
      <c r="E171" s="29"/>
      <c r="F171" s="29"/>
      <c r="G171" s="29"/>
      <c r="H171" s="29"/>
      <c r="I171" s="29"/>
      <c r="J171" s="29"/>
    </row>
    <row r="172" spans="1:10" s="34" customFormat="1">
      <c r="A172" s="29"/>
      <c r="B172" s="29"/>
      <c r="C172" s="29"/>
      <c r="D172" s="29"/>
      <c r="E172" s="29"/>
      <c r="F172" s="29"/>
      <c r="G172" s="29"/>
      <c r="H172" s="29"/>
      <c r="I172" s="29"/>
      <c r="J172" s="29"/>
    </row>
    <row r="173" spans="1:10" s="34" customFormat="1">
      <c r="A173" s="29"/>
      <c r="B173" s="29"/>
      <c r="C173" s="29"/>
      <c r="D173" s="29"/>
      <c r="E173" s="29"/>
      <c r="F173" s="29"/>
      <c r="G173" s="29"/>
      <c r="H173" s="29"/>
      <c r="I173" s="29"/>
      <c r="J173" s="29"/>
    </row>
    <row r="174" spans="1:10" s="34" customFormat="1">
      <c r="A174" s="29"/>
      <c r="B174" s="29"/>
      <c r="C174" s="29"/>
      <c r="D174" s="29"/>
      <c r="E174" s="29"/>
      <c r="F174" s="29"/>
      <c r="G174" s="29"/>
      <c r="H174" s="29"/>
      <c r="I174" s="29"/>
      <c r="J174" s="29"/>
    </row>
    <row r="175" spans="1:10" s="34" customFormat="1">
      <c r="A175" s="29"/>
      <c r="B175" s="29"/>
      <c r="C175" s="29"/>
      <c r="D175" s="29"/>
      <c r="E175" s="29"/>
      <c r="F175" s="29"/>
      <c r="G175" s="29"/>
      <c r="H175" s="29"/>
      <c r="I175" s="29"/>
      <c r="J175" s="29"/>
    </row>
    <row r="176" spans="1:10" s="34" customFormat="1">
      <c r="A176" s="29"/>
      <c r="B176" s="29"/>
      <c r="C176" s="29"/>
      <c r="D176" s="29"/>
      <c r="E176" s="29"/>
      <c r="F176" s="29"/>
      <c r="G176" s="29"/>
      <c r="H176" s="29"/>
      <c r="I176" s="29"/>
      <c r="J176" s="29"/>
    </row>
    <row r="177" spans="1:10" s="34" customFormat="1">
      <c r="A177" s="29"/>
      <c r="B177" s="29"/>
      <c r="C177" s="29"/>
      <c r="D177" s="29"/>
      <c r="E177" s="29"/>
      <c r="F177" s="29"/>
      <c r="G177" s="29"/>
      <c r="H177" s="29"/>
      <c r="I177" s="29"/>
      <c r="J177" s="29"/>
    </row>
    <row r="178" spans="1:10" s="34" customFormat="1">
      <c r="A178" s="29"/>
      <c r="B178" s="29"/>
      <c r="C178" s="29"/>
      <c r="D178" s="29"/>
      <c r="E178" s="29"/>
      <c r="F178" s="29"/>
      <c r="G178" s="29"/>
      <c r="H178" s="29"/>
      <c r="I178" s="29"/>
      <c r="J178" s="29"/>
    </row>
    <row r="179" spans="1:10" s="34" customFormat="1">
      <c r="A179" s="29"/>
      <c r="B179" s="29"/>
      <c r="C179" s="29"/>
      <c r="D179" s="29"/>
      <c r="E179" s="29"/>
      <c r="F179" s="29"/>
      <c r="G179" s="29"/>
      <c r="H179" s="29"/>
      <c r="I179" s="29"/>
      <c r="J179" s="29"/>
    </row>
    <row r="180" spans="1:10" s="34" customFormat="1">
      <c r="A180" s="29"/>
      <c r="B180" s="29"/>
      <c r="C180" s="29"/>
      <c r="D180" s="29"/>
      <c r="E180" s="29"/>
      <c r="F180" s="29"/>
      <c r="G180" s="29"/>
      <c r="H180" s="29"/>
      <c r="I180" s="29"/>
      <c r="J180" s="29"/>
    </row>
    <row r="181" spans="1:10" s="34" customFormat="1">
      <c r="A181" s="29"/>
      <c r="B181" s="29"/>
      <c r="C181" s="29"/>
      <c r="D181" s="29"/>
      <c r="E181" s="29"/>
      <c r="F181" s="29"/>
      <c r="G181" s="29"/>
      <c r="H181" s="29"/>
      <c r="I181" s="29"/>
      <c r="J181" s="29"/>
    </row>
    <row r="182" spans="1:10" s="34" customFormat="1">
      <c r="A182" s="29"/>
      <c r="B182" s="29"/>
      <c r="C182" s="29"/>
      <c r="D182" s="29"/>
      <c r="E182" s="29"/>
      <c r="F182" s="29"/>
      <c r="G182" s="29"/>
      <c r="H182" s="29"/>
      <c r="I182" s="29"/>
      <c r="J182" s="29"/>
    </row>
    <row r="183" spans="1:10" s="34" customFormat="1">
      <c r="A183" s="29"/>
      <c r="B183" s="29"/>
      <c r="C183" s="29"/>
      <c r="D183" s="29"/>
      <c r="E183" s="29"/>
      <c r="F183" s="29"/>
      <c r="G183" s="29"/>
      <c r="H183" s="29"/>
      <c r="I183" s="29"/>
      <c r="J183" s="29"/>
    </row>
    <row r="184" spans="1:10" s="34" customFormat="1">
      <c r="A184" s="29"/>
      <c r="B184" s="29"/>
      <c r="C184" s="29"/>
      <c r="D184" s="29"/>
      <c r="E184" s="29"/>
      <c r="F184" s="29"/>
      <c r="G184" s="29"/>
      <c r="H184" s="29"/>
      <c r="I184" s="29"/>
      <c r="J184" s="29"/>
    </row>
    <row r="185" spans="1:10" s="34" customFormat="1">
      <c r="A185" s="29"/>
      <c r="B185" s="29"/>
      <c r="C185" s="29"/>
      <c r="D185" s="29"/>
      <c r="E185" s="29"/>
      <c r="F185" s="29"/>
      <c r="G185" s="29"/>
      <c r="H185" s="29"/>
      <c r="I185" s="29"/>
      <c r="J185" s="29"/>
    </row>
    <row r="186" spans="1:10" s="34" customFormat="1">
      <c r="A186" s="29"/>
      <c r="B186" s="29"/>
      <c r="C186" s="29"/>
      <c r="D186" s="29"/>
      <c r="E186" s="29"/>
      <c r="F186" s="29"/>
      <c r="G186" s="29"/>
      <c r="H186" s="29"/>
      <c r="I186" s="29"/>
      <c r="J186" s="29"/>
    </row>
    <row r="187" spans="1:10" s="34" customFormat="1">
      <c r="A187" s="29"/>
      <c r="B187" s="29"/>
      <c r="C187" s="29"/>
      <c r="D187" s="29"/>
      <c r="E187" s="29"/>
      <c r="F187" s="29"/>
      <c r="G187" s="29"/>
      <c r="H187" s="29"/>
      <c r="I187" s="29"/>
      <c r="J187" s="29"/>
    </row>
    <row r="188" spans="1:10" s="34" customFormat="1">
      <c r="A188" s="29"/>
      <c r="B188" s="29"/>
      <c r="C188" s="29"/>
      <c r="D188" s="29"/>
      <c r="E188" s="29"/>
      <c r="F188" s="29"/>
      <c r="G188" s="29"/>
      <c r="H188" s="29"/>
      <c r="I188" s="29"/>
      <c r="J188" s="29"/>
    </row>
    <row r="189" spans="1:10" s="34" customFormat="1">
      <c r="A189" s="29"/>
      <c r="B189" s="29"/>
      <c r="C189" s="29"/>
      <c r="D189" s="29"/>
      <c r="E189" s="29"/>
      <c r="F189" s="29"/>
      <c r="G189" s="29"/>
      <c r="H189" s="29"/>
      <c r="I189" s="29"/>
      <c r="J189" s="29"/>
    </row>
    <row r="190" spans="1:10" s="34" customFormat="1">
      <c r="A190" s="29"/>
      <c r="B190" s="29"/>
      <c r="C190" s="29"/>
      <c r="D190" s="29"/>
      <c r="E190" s="29"/>
      <c r="F190" s="29"/>
      <c r="G190" s="29"/>
      <c r="H190" s="29"/>
      <c r="I190" s="29"/>
      <c r="J190" s="29"/>
    </row>
    <row r="191" spans="1:10" s="34" customFormat="1">
      <c r="A191" s="29"/>
      <c r="B191" s="29"/>
      <c r="C191" s="29"/>
      <c r="D191" s="29"/>
      <c r="E191" s="29"/>
      <c r="F191" s="29"/>
      <c r="G191" s="29"/>
      <c r="H191" s="29"/>
      <c r="I191" s="29"/>
      <c r="J191" s="29"/>
    </row>
    <row r="192" spans="1:10" s="34" customFormat="1">
      <c r="A192" s="29"/>
      <c r="B192" s="29"/>
      <c r="C192" s="29"/>
      <c r="D192" s="29"/>
      <c r="E192" s="29"/>
      <c r="F192" s="29"/>
      <c r="G192" s="29"/>
      <c r="H192" s="29"/>
      <c r="I192" s="29"/>
      <c r="J192" s="29"/>
    </row>
    <row r="193" spans="1:10" s="34" customFormat="1">
      <c r="A193" s="29"/>
      <c r="B193" s="29"/>
      <c r="C193" s="29"/>
      <c r="D193" s="29"/>
      <c r="E193" s="29"/>
      <c r="F193" s="29"/>
      <c r="G193" s="29"/>
      <c r="H193" s="29"/>
      <c r="I193" s="29"/>
      <c r="J193" s="29"/>
    </row>
    <row r="194" spans="1:10" s="34" customFormat="1">
      <c r="A194" s="29"/>
      <c r="B194" s="29"/>
      <c r="C194" s="29"/>
      <c r="D194" s="29"/>
      <c r="E194" s="29"/>
      <c r="F194" s="29"/>
      <c r="G194" s="29"/>
      <c r="H194" s="29"/>
      <c r="I194" s="29"/>
      <c r="J194" s="29"/>
    </row>
    <row r="195" spans="1:10" s="34" customFormat="1">
      <c r="A195" s="29"/>
      <c r="B195" s="29"/>
      <c r="C195" s="29"/>
      <c r="D195" s="29"/>
      <c r="E195" s="29"/>
      <c r="F195" s="29"/>
      <c r="G195" s="29"/>
      <c r="H195" s="29"/>
      <c r="I195" s="29"/>
      <c r="J195" s="29"/>
    </row>
    <row r="196" spans="1:10" s="34" customFormat="1">
      <c r="A196" s="29"/>
      <c r="B196" s="29"/>
      <c r="C196" s="29"/>
      <c r="D196" s="29"/>
      <c r="E196" s="29"/>
      <c r="F196" s="29"/>
      <c r="G196" s="29"/>
      <c r="H196" s="29"/>
      <c r="I196" s="29"/>
      <c r="J196" s="29"/>
    </row>
    <row r="197" spans="1:10" s="34" customFormat="1">
      <c r="A197" s="29"/>
      <c r="B197" s="29"/>
      <c r="C197" s="29"/>
      <c r="D197" s="29"/>
      <c r="E197" s="29"/>
      <c r="F197" s="29"/>
      <c r="G197" s="29"/>
      <c r="H197" s="29"/>
      <c r="I197" s="29"/>
      <c r="J197" s="29"/>
    </row>
    <row r="198" spans="1:10" s="34" customFormat="1">
      <c r="A198" s="29"/>
      <c r="B198" s="29"/>
      <c r="C198" s="29"/>
      <c r="D198" s="29"/>
      <c r="E198" s="29"/>
      <c r="F198" s="29"/>
      <c r="G198" s="29"/>
      <c r="H198" s="29"/>
      <c r="I198" s="29"/>
      <c r="J198" s="29"/>
    </row>
    <row r="199" spans="1:10" s="34" customFormat="1">
      <c r="A199" s="29"/>
      <c r="B199" s="29"/>
      <c r="C199" s="29"/>
      <c r="D199" s="29"/>
      <c r="E199" s="29"/>
      <c r="F199" s="29"/>
      <c r="G199" s="29"/>
      <c r="H199" s="29"/>
      <c r="I199" s="29"/>
      <c r="J199" s="29"/>
    </row>
    <row r="200" spans="1:10" s="34" customFormat="1">
      <c r="A200" s="29"/>
      <c r="B200" s="29"/>
      <c r="C200" s="29"/>
      <c r="D200" s="29"/>
      <c r="E200" s="29"/>
      <c r="F200" s="29"/>
      <c r="G200" s="29"/>
      <c r="H200" s="29"/>
      <c r="I200" s="29"/>
      <c r="J200" s="29"/>
    </row>
    <row r="201" spans="1:10" s="34" customFormat="1">
      <c r="A201" s="29"/>
      <c r="B201" s="29"/>
      <c r="C201" s="29"/>
      <c r="D201" s="29"/>
      <c r="E201" s="29"/>
      <c r="F201" s="29"/>
      <c r="G201" s="29"/>
      <c r="H201" s="29"/>
      <c r="I201" s="29"/>
      <c r="J201" s="29"/>
    </row>
    <row r="202" spans="1:10" s="34" customFormat="1">
      <c r="A202" s="29"/>
      <c r="B202" s="29"/>
      <c r="C202" s="29"/>
      <c r="D202" s="29"/>
      <c r="E202" s="29"/>
      <c r="F202" s="29"/>
      <c r="G202" s="29"/>
      <c r="H202" s="29"/>
      <c r="I202" s="29"/>
      <c r="J202" s="29"/>
    </row>
    <row r="203" spans="1:10" s="34" customFormat="1">
      <c r="A203" s="29"/>
      <c r="B203" s="29"/>
      <c r="C203" s="29"/>
      <c r="D203" s="29"/>
      <c r="E203" s="29"/>
      <c r="F203" s="29"/>
      <c r="G203" s="29"/>
      <c r="H203" s="29"/>
      <c r="I203" s="29"/>
      <c r="J203" s="29"/>
    </row>
    <row r="204" spans="1:10" s="34" customFormat="1">
      <c r="A204" s="29"/>
      <c r="B204" s="29"/>
      <c r="C204" s="29"/>
      <c r="D204" s="29"/>
      <c r="E204" s="29"/>
      <c r="F204" s="29"/>
      <c r="G204" s="29"/>
      <c r="H204" s="29"/>
      <c r="I204" s="29"/>
      <c r="J204" s="29"/>
    </row>
    <row r="205" spans="1:10" s="34" customFormat="1">
      <c r="A205" s="29"/>
      <c r="B205" s="29"/>
      <c r="C205" s="29"/>
      <c r="D205" s="29"/>
      <c r="E205" s="29"/>
      <c r="F205" s="29"/>
      <c r="G205" s="29"/>
      <c r="H205" s="29"/>
      <c r="I205" s="29"/>
      <c r="J205" s="29"/>
    </row>
    <row r="206" spans="1:10" s="34" customFormat="1">
      <c r="A206" s="29"/>
      <c r="B206" s="29"/>
      <c r="C206" s="29"/>
      <c r="D206" s="29"/>
      <c r="E206" s="29"/>
      <c r="F206" s="29"/>
      <c r="G206" s="29"/>
      <c r="H206" s="29"/>
      <c r="I206" s="29"/>
      <c r="J206" s="29"/>
    </row>
    <row r="207" spans="1:10" s="34" customFormat="1">
      <c r="A207" s="29"/>
      <c r="B207" s="29"/>
      <c r="C207" s="29"/>
      <c r="D207" s="29"/>
      <c r="E207" s="29"/>
      <c r="F207" s="29"/>
      <c r="G207" s="29"/>
      <c r="H207" s="29"/>
      <c r="I207" s="29"/>
      <c r="J207" s="29"/>
    </row>
    <row r="208" spans="1:10" s="34" customFormat="1">
      <c r="A208" s="29"/>
      <c r="B208" s="29"/>
      <c r="C208" s="29"/>
      <c r="D208" s="29"/>
      <c r="E208" s="29"/>
      <c r="F208" s="29"/>
      <c r="G208" s="29"/>
      <c r="H208" s="29"/>
      <c r="I208" s="29"/>
      <c r="J208" s="29"/>
    </row>
    <row r="209" spans="1:10" s="34" customFormat="1">
      <c r="A209" s="29"/>
      <c r="B209" s="29"/>
      <c r="C209" s="29"/>
      <c r="D209" s="29"/>
      <c r="E209" s="29"/>
      <c r="F209" s="29"/>
      <c r="G209" s="29"/>
      <c r="H209" s="29"/>
      <c r="I209" s="29"/>
      <c r="J209" s="29"/>
    </row>
    <row r="210" spans="1:10" s="34" customFormat="1">
      <c r="A210" s="29"/>
      <c r="B210" s="29"/>
      <c r="C210" s="29"/>
      <c r="D210" s="29"/>
      <c r="E210" s="29"/>
      <c r="F210" s="29"/>
      <c r="G210" s="29"/>
      <c r="H210" s="29"/>
      <c r="I210" s="29"/>
      <c r="J210" s="29"/>
    </row>
    <row r="211" spans="1:10" s="34" customFormat="1">
      <c r="A211" s="29"/>
      <c r="B211" s="29"/>
      <c r="C211" s="29"/>
      <c r="D211" s="29"/>
      <c r="E211" s="29"/>
      <c r="F211" s="29"/>
      <c r="G211" s="29"/>
      <c r="H211" s="29"/>
      <c r="I211" s="29"/>
      <c r="J211" s="29"/>
    </row>
    <row r="212" spans="1:10" s="34" customFormat="1">
      <c r="A212" s="29"/>
      <c r="B212" s="29"/>
      <c r="C212" s="29"/>
      <c r="D212" s="29"/>
      <c r="E212" s="29"/>
      <c r="F212" s="29"/>
      <c r="G212" s="29"/>
      <c r="H212" s="29"/>
      <c r="I212" s="29"/>
      <c r="J212" s="29"/>
    </row>
    <row r="213" spans="1:10" s="34" customFormat="1">
      <c r="A213" s="29"/>
      <c r="B213" s="29"/>
      <c r="C213" s="29"/>
      <c r="D213" s="29"/>
      <c r="E213" s="29"/>
      <c r="F213" s="29"/>
      <c r="G213" s="29"/>
      <c r="H213" s="29"/>
      <c r="I213" s="29"/>
      <c r="J213" s="29"/>
    </row>
    <row r="214" spans="1:10" s="34" customFormat="1">
      <c r="A214" s="29"/>
      <c r="B214" s="29"/>
      <c r="C214" s="29"/>
      <c r="D214" s="29"/>
      <c r="E214" s="29"/>
      <c r="F214" s="29"/>
      <c r="G214" s="29"/>
      <c r="H214" s="29"/>
      <c r="I214" s="29"/>
      <c r="J214" s="29"/>
    </row>
    <row r="215" spans="1:10" s="34" customFormat="1">
      <c r="A215" s="29"/>
      <c r="B215" s="29"/>
      <c r="C215" s="29"/>
      <c r="D215" s="29"/>
      <c r="E215" s="29"/>
      <c r="F215" s="29"/>
      <c r="G215" s="29"/>
      <c r="H215" s="29"/>
      <c r="I215" s="29"/>
      <c r="J215" s="29"/>
    </row>
    <row r="216" spans="1:10" s="34" customFormat="1">
      <c r="A216" s="29"/>
      <c r="B216" s="29"/>
      <c r="C216" s="29"/>
      <c r="D216" s="29"/>
      <c r="E216" s="29"/>
      <c r="F216" s="29"/>
      <c r="G216" s="29"/>
      <c r="H216" s="29"/>
      <c r="I216" s="29"/>
      <c r="J216" s="29"/>
    </row>
    <row r="217" spans="1:10" s="34" customFormat="1">
      <c r="A217" s="29"/>
      <c r="B217" s="29"/>
      <c r="C217" s="29"/>
      <c r="D217" s="29"/>
      <c r="E217" s="29"/>
      <c r="F217" s="29"/>
      <c r="G217" s="29"/>
      <c r="H217" s="29"/>
      <c r="I217" s="29"/>
      <c r="J217" s="29"/>
    </row>
    <row r="218" spans="1:10" s="34" customFormat="1">
      <c r="A218" s="29"/>
      <c r="B218" s="29"/>
      <c r="C218" s="29"/>
      <c r="D218" s="29"/>
      <c r="E218" s="29"/>
      <c r="F218" s="29"/>
      <c r="G218" s="29"/>
      <c r="H218" s="29"/>
      <c r="I218" s="29"/>
      <c r="J218" s="29"/>
    </row>
    <row r="219" spans="1:10" s="34" customFormat="1">
      <c r="A219" s="29"/>
      <c r="B219" s="29"/>
      <c r="C219" s="29"/>
      <c r="D219" s="29"/>
      <c r="E219" s="29"/>
      <c r="F219" s="29"/>
      <c r="G219" s="29"/>
      <c r="H219" s="29"/>
      <c r="I219" s="29"/>
      <c r="J219" s="29"/>
    </row>
    <row r="220" spans="1:10" s="34" customFormat="1">
      <c r="A220" s="29"/>
      <c r="B220" s="29"/>
      <c r="C220" s="29"/>
      <c r="D220" s="29"/>
      <c r="E220" s="29"/>
      <c r="F220" s="29"/>
      <c r="G220" s="29"/>
      <c r="H220" s="29"/>
      <c r="I220" s="29"/>
      <c r="J220" s="29"/>
    </row>
    <row r="221" spans="1:10" s="34" customFormat="1">
      <c r="A221" s="29"/>
      <c r="B221" s="29"/>
      <c r="C221" s="29"/>
      <c r="D221" s="29"/>
      <c r="E221" s="29"/>
      <c r="F221" s="29"/>
      <c r="G221" s="29"/>
      <c r="H221" s="29"/>
      <c r="I221" s="29"/>
      <c r="J221" s="29"/>
    </row>
    <row r="222" spans="1:10" s="34" customFormat="1">
      <c r="A222" s="29"/>
      <c r="B222" s="29"/>
      <c r="C222" s="29"/>
      <c r="D222" s="29"/>
      <c r="E222" s="29"/>
      <c r="F222" s="29"/>
      <c r="G222" s="29"/>
      <c r="H222" s="29"/>
      <c r="I222" s="29"/>
      <c r="J222" s="29"/>
    </row>
    <row r="223" spans="1:10" s="34" customFormat="1">
      <c r="A223" s="29"/>
      <c r="B223" s="29"/>
      <c r="C223" s="29"/>
      <c r="D223" s="29"/>
      <c r="E223" s="29"/>
      <c r="F223" s="29"/>
      <c r="G223" s="29"/>
      <c r="H223" s="29"/>
      <c r="I223" s="29"/>
      <c r="J223" s="29"/>
    </row>
    <row r="224" spans="1:10" s="34" customFormat="1">
      <c r="A224" s="29"/>
      <c r="B224" s="29"/>
      <c r="C224" s="29"/>
      <c r="D224" s="29"/>
      <c r="E224" s="29"/>
      <c r="F224" s="29"/>
      <c r="G224" s="29"/>
      <c r="H224" s="29"/>
      <c r="I224" s="29"/>
      <c r="J224" s="29"/>
    </row>
    <row r="225" spans="1:10" s="34" customFormat="1">
      <c r="A225" s="29"/>
      <c r="B225" s="29"/>
      <c r="C225" s="29"/>
      <c r="D225" s="29"/>
      <c r="E225" s="29"/>
      <c r="F225" s="29"/>
      <c r="G225" s="29"/>
      <c r="H225" s="29"/>
      <c r="I225" s="29"/>
      <c r="J225" s="29"/>
    </row>
    <row r="226" spans="1:10" s="34" customFormat="1">
      <c r="A226" s="29"/>
      <c r="B226" s="29"/>
      <c r="C226" s="29"/>
      <c r="D226" s="29"/>
      <c r="E226" s="29"/>
      <c r="F226" s="29"/>
      <c r="G226" s="29"/>
      <c r="H226" s="29"/>
      <c r="I226" s="29"/>
      <c r="J226" s="29"/>
    </row>
    <row r="227" spans="1:10" s="34" customFormat="1">
      <c r="A227" s="29"/>
      <c r="B227" s="29"/>
      <c r="C227" s="29"/>
      <c r="D227" s="29"/>
      <c r="E227" s="29"/>
      <c r="F227" s="29"/>
      <c r="G227" s="29"/>
      <c r="H227" s="29"/>
      <c r="I227" s="29"/>
      <c r="J227" s="29"/>
    </row>
    <row r="228" spans="1:10" s="34" customFormat="1">
      <c r="A228" s="29"/>
      <c r="B228" s="29"/>
      <c r="C228" s="29"/>
      <c r="D228" s="29"/>
      <c r="E228" s="29"/>
      <c r="F228" s="29"/>
      <c r="G228" s="29"/>
      <c r="H228" s="29"/>
      <c r="I228" s="29"/>
      <c r="J228" s="29"/>
    </row>
    <row r="229" spans="1:10" s="34" customFormat="1">
      <c r="A229" s="29"/>
      <c r="B229" s="29"/>
      <c r="C229" s="29"/>
      <c r="D229" s="29"/>
      <c r="E229" s="29"/>
      <c r="F229" s="29"/>
      <c r="G229" s="29"/>
      <c r="H229" s="29"/>
      <c r="I229" s="29"/>
      <c r="J229" s="29"/>
    </row>
    <row r="230" spans="1:10" s="34" customFormat="1">
      <c r="A230" s="29"/>
      <c r="B230" s="29"/>
      <c r="C230" s="29"/>
      <c r="D230" s="29"/>
      <c r="E230" s="29"/>
      <c r="F230" s="29"/>
      <c r="G230" s="29"/>
      <c r="H230" s="29"/>
      <c r="I230" s="29"/>
      <c r="J230" s="29"/>
    </row>
    <row r="231" spans="1:10" s="34" customFormat="1">
      <c r="A231" s="29"/>
      <c r="B231" s="29"/>
      <c r="C231" s="29"/>
      <c r="D231" s="29"/>
      <c r="E231" s="29"/>
      <c r="F231" s="29"/>
      <c r="G231" s="29"/>
      <c r="H231" s="29"/>
      <c r="I231" s="29"/>
      <c r="J231" s="29"/>
    </row>
    <row r="232" spans="1:10" s="34" customFormat="1">
      <c r="A232" s="29"/>
      <c r="B232" s="29"/>
      <c r="C232" s="29"/>
      <c r="D232" s="29"/>
      <c r="E232" s="29"/>
      <c r="F232" s="29"/>
      <c r="G232" s="29"/>
      <c r="H232" s="29"/>
      <c r="I232" s="29"/>
      <c r="J232" s="29"/>
    </row>
    <row r="233" spans="1:10" s="34" customFormat="1">
      <c r="A233" s="29"/>
      <c r="B233" s="29"/>
      <c r="C233" s="29"/>
      <c r="D233" s="29"/>
      <c r="E233" s="29"/>
      <c r="F233" s="29"/>
      <c r="G233" s="29"/>
      <c r="H233" s="29"/>
      <c r="I233" s="29"/>
      <c r="J233" s="29"/>
    </row>
    <row r="234" spans="1:10" s="34" customFormat="1">
      <c r="A234" s="29"/>
      <c r="B234" s="29"/>
      <c r="C234" s="29"/>
      <c r="D234" s="29"/>
      <c r="E234" s="29"/>
      <c r="F234" s="29"/>
      <c r="G234" s="29"/>
      <c r="H234" s="29"/>
      <c r="I234" s="29"/>
      <c r="J234" s="29"/>
    </row>
    <row r="235" spans="1:10" s="34" customFormat="1">
      <c r="A235" s="29"/>
      <c r="B235" s="29"/>
      <c r="C235" s="29"/>
      <c r="D235" s="29"/>
      <c r="E235" s="29"/>
      <c r="F235" s="29"/>
      <c r="G235" s="29"/>
      <c r="H235" s="29"/>
      <c r="I235" s="29"/>
      <c r="J235" s="29"/>
    </row>
    <row r="236" spans="1:10" s="34" customFormat="1">
      <c r="A236" s="29"/>
      <c r="B236" s="29"/>
      <c r="C236" s="29"/>
      <c r="D236" s="29"/>
      <c r="E236" s="29"/>
      <c r="F236" s="29"/>
      <c r="G236" s="29"/>
      <c r="H236" s="29"/>
      <c r="I236" s="29"/>
      <c r="J236" s="29"/>
    </row>
    <row r="237" spans="1:10" s="34" customFormat="1">
      <c r="A237" s="29"/>
      <c r="B237" s="29"/>
      <c r="C237" s="29"/>
      <c r="D237" s="29"/>
      <c r="E237" s="29"/>
      <c r="F237" s="29"/>
      <c r="G237" s="29"/>
      <c r="H237" s="29"/>
      <c r="I237" s="29"/>
      <c r="J237" s="29"/>
    </row>
    <row r="238" spans="1:10" s="34" customFormat="1">
      <c r="A238" s="29"/>
      <c r="B238" s="29"/>
      <c r="C238" s="29"/>
      <c r="D238" s="29"/>
      <c r="E238" s="29"/>
      <c r="F238" s="29"/>
      <c r="G238" s="29"/>
      <c r="H238" s="29"/>
      <c r="I238" s="29"/>
      <c r="J238" s="29"/>
    </row>
    <row r="239" spans="1:10" s="34" customFormat="1">
      <c r="A239" s="29"/>
      <c r="B239" s="29"/>
      <c r="C239" s="29"/>
      <c r="D239" s="29"/>
      <c r="E239" s="29"/>
      <c r="F239" s="29"/>
      <c r="G239" s="29"/>
      <c r="H239" s="29"/>
      <c r="I239" s="29"/>
      <c r="J239" s="29"/>
    </row>
    <row r="240" spans="1:10" s="34" customFormat="1">
      <c r="A240" s="29"/>
      <c r="B240" s="29"/>
      <c r="C240" s="29"/>
      <c r="D240" s="29"/>
      <c r="E240" s="29"/>
      <c r="F240" s="29"/>
      <c r="G240" s="29"/>
      <c r="H240" s="29"/>
      <c r="I240" s="29"/>
      <c r="J240" s="29"/>
    </row>
    <row r="241" spans="1:10" s="34" customFormat="1">
      <c r="A241" s="29"/>
      <c r="B241" s="29"/>
      <c r="C241" s="29"/>
      <c r="D241" s="29"/>
      <c r="E241" s="29"/>
      <c r="F241" s="29"/>
      <c r="G241" s="29"/>
      <c r="H241" s="29"/>
      <c r="I241" s="29"/>
      <c r="J241" s="29"/>
    </row>
    <row r="242" spans="1:10" s="34" customFormat="1">
      <c r="A242" s="29"/>
      <c r="B242" s="29"/>
      <c r="C242" s="29"/>
      <c r="D242" s="29"/>
      <c r="E242" s="29"/>
      <c r="F242" s="29"/>
      <c r="G242" s="29"/>
      <c r="H242" s="29"/>
      <c r="I242" s="29"/>
      <c r="J242" s="29"/>
    </row>
    <row r="243" spans="1:10" s="34" customFormat="1">
      <c r="A243" s="29"/>
      <c r="B243" s="29"/>
      <c r="C243" s="29"/>
      <c r="D243" s="29"/>
      <c r="E243" s="29"/>
      <c r="F243" s="29"/>
      <c r="G243" s="29"/>
      <c r="H243" s="29"/>
      <c r="I243" s="29"/>
      <c r="J243" s="29"/>
    </row>
    <row r="244" spans="1:10" s="34" customFormat="1">
      <c r="A244" s="29"/>
      <c r="B244" s="29"/>
      <c r="C244" s="29"/>
      <c r="D244" s="29"/>
      <c r="E244" s="29"/>
      <c r="F244" s="29"/>
      <c r="G244" s="29"/>
      <c r="H244" s="29"/>
      <c r="I244" s="29"/>
      <c r="J244" s="29"/>
    </row>
    <row r="245" spans="1:10" s="34" customFormat="1">
      <c r="A245" s="29"/>
      <c r="B245" s="29"/>
      <c r="C245" s="29"/>
      <c r="D245" s="29"/>
      <c r="E245" s="29"/>
      <c r="F245" s="29"/>
      <c r="G245" s="29"/>
      <c r="H245" s="29"/>
      <c r="I245" s="29"/>
      <c r="J245" s="29"/>
    </row>
    <row r="246" spans="1:10" s="34" customFormat="1">
      <c r="A246" s="29"/>
      <c r="B246" s="29"/>
      <c r="C246" s="29"/>
      <c r="D246" s="29"/>
      <c r="E246" s="29"/>
      <c r="F246" s="29"/>
      <c r="G246" s="29"/>
      <c r="H246" s="29"/>
      <c r="I246" s="29"/>
      <c r="J246" s="29"/>
    </row>
    <row r="247" spans="1:10" s="34" customFormat="1">
      <c r="A247" s="29"/>
      <c r="B247" s="29"/>
      <c r="C247" s="29"/>
      <c r="D247" s="29"/>
      <c r="E247" s="29"/>
      <c r="F247" s="29"/>
      <c r="G247" s="29"/>
      <c r="H247" s="29"/>
      <c r="I247" s="29"/>
      <c r="J247" s="29"/>
    </row>
    <row r="248" spans="1:10" s="34" customFormat="1">
      <c r="A248" s="29"/>
      <c r="B248" s="29"/>
      <c r="C248" s="29"/>
      <c r="D248" s="29"/>
      <c r="E248" s="29"/>
      <c r="F248" s="29"/>
      <c r="G248" s="29"/>
      <c r="H248" s="29"/>
      <c r="I248" s="29"/>
      <c r="J248" s="29"/>
    </row>
    <row r="249" spans="1:10" s="34" customFormat="1">
      <c r="A249" s="29"/>
      <c r="B249" s="29"/>
      <c r="C249" s="29"/>
      <c r="D249" s="29"/>
      <c r="E249" s="29"/>
      <c r="F249" s="29"/>
      <c r="G249" s="29"/>
      <c r="H249" s="29"/>
      <c r="I249" s="29"/>
      <c r="J249" s="29"/>
    </row>
    <row r="250" spans="1:10" s="34" customFormat="1">
      <c r="A250" s="29"/>
      <c r="B250" s="29"/>
      <c r="C250" s="29"/>
      <c r="D250" s="29"/>
      <c r="E250" s="29"/>
      <c r="F250" s="29"/>
      <c r="G250" s="29"/>
      <c r="H250" s="29"/>
      <c r="I250" s="29"/>
      <c r="J250" s="29"/>
    </row>
    <row r="251" spans="1:10" s="34" customFormat="1">
      <c r="A251" s="29"/>
      <c r="B251" s="29"/>
      <c r="C251" s="29"/>
      <c r="D251" s="29"/>
      <c r="E251" s="29"/>
      <c r="F251" s="29"/>
      <c r="G251" s="29"/>
      <c r="H251" s="29"/>
      <c r="I251" s="29"/>
      <c r="J251" s="29"/>
    </row>
    <row r="252" spans="1:10" s="34" customFormat="1">
      <c r="A252" s="29"/>
      <c r="B252" s="29"/>
      <c r="C252" s="29"/>
      <c r="D252" s="29"/>
      <c r="E252" s="29"/>
      <c r="F252" s="29"/>
      <c r="G252" s="29"/>
      <c r="H252" s="29"/>
      <c r="I252" s="29"/>
      <c r="J252" s="29"/>
    </row>
    <row r="253" spans="1:10" s="34" customFormat="1">
      <c r="A253" s="29"/>
      <c r="B253" s="29"/>
      <c r="C253" s="29"/>
      <c r="D253" s="29"/>
      <c r="E253" s="29"/>
      <c r="F253" s="29"/>
      <c r="G253" s="29"/>
      <c r="H253" s="29"/>
      <c r="I253" s="29"/>
      <c r="J253" s="29"/>
    </row>
    <row r="254" spans="1:10" s="34" customFormat="1">
      <c r="A254" s="29"/>
      <c r="B254" s="29"/>
      <c r="C254" s="29"/>
      <c r="D254" s="29"/>
      <c r="E254" s="29"/>
      <c r="F254" s="29"/>
      <c r="G254" s="29"/>
      <c r="H254" s="29"/>
      <c r="I254" s="29"/>
      <c r="J254" s="29"/>
    </row>
    <row r="255" spans="1:10" s="34" customFormat="1">
      <c r="A255" s="29"/>
      <c r="B255" s="29"/>
      <c r="C255" s="29"/>
      <c r="D255" s="29"/>
      <c r="E255" s="29"/>
      <c r="F255" s="29"/>
      <c r="G255" s="29"/>
      <c r="H255" s="29"/>
      <c r="I255" s="29"/>
      <c r="J255" s="29"/>
    </row>
    <row r="256" spans="1:10" s="34" customFormat="1">
      <c r="A256" s="29"/>
      <c r="B256" s="29"/>
      <c r="C256" s="29"/>
      <c r="D256" s="29"/>
      <c r="E256" s="29"/>
      <c r="F256" s="29"/>
      <c r="G256" s="29"/>
      <c r="H256" s="29"/>
      <c r="I256" s="29"/>
      <c r="J256" s="29"/>
    </row>
    <row r="257" spans="1:10" s="34" customFormat="1">
      <c r="A257" s="29"/>
      <c r="B257" s="29"/>
      <c r="C257" s="29"/>
      <c r="D257" s="29"/>
      <c r="E257" s="29"/>
      <c r="F257" s="29"/>
      <c r="G257" s="29"/>
      <c r="H257" s="29"/>
      <c r="I257" s="29"/>
      <c r="J257" s="29"/>
    </row>
    <row r="258" spans="1:10" s="34" customFormat="1">
      <c r="A258" s="29"/>
      <c r="B258" s="29"/>
      <c r="C258" s="29"/>
      <c r="D258" s="29"/>
      <c r="E258" s="29"/>
      <c r="F258" s="29"/>
      <c r="G258" s="29"/>
      <c r="H258" s="29"/>
      <c r="I258" s="29"/>
      <c r="J258" s="29"/>
    </row>
    <row r="259" spans="1:10" s="34" customFormat="1">
      <c r="A259" s="29"/>
      <c r="B259" s="29"/>
      <c r="C259" s="29"/>
      <c r="D259" s="29"/>
      <c r="E259" s="29"/>
      <c r="F259" s="29"/>
      <c r="G259" s="29"/>
      <c r="H259" s="29"/>
      <c r="I259" s="29"/>
      <c r="J259" s="29"/>
    </row>
    <row r="260" spans="1:10" s="34" customFormat="1">
      <c r="A260" s="29"/>
      <c r="B260" s="29"/>
      <c r="C260" s="29"/>
      <c r="D260" s="29"/>
      <c r="E260" s="29"/>
      <c r="F260" s="29"/>
      <c r="G260" s="29"/>
      <c r="H260" s="29"/>
      <c r="I260" s="29"/>
      <c r="J260" s="29"/>
    </row>
    <row r="261" spans="1:10" s="34" customFormat="1">
      <c r="A261" s="29"/>
      <c r="B261" s="29"/>
      <c r="C261" s="29"/>
      <c r="D261" s="29"/>
      <c r="E261" s="29"/>
      <c r="F261" s="29"/>
      <c r="G261" s="29"/>
      <c r="H261" s="29"/>
      <c r="I261" s="29"/>
      <c r="J261" s="29"/>
    </row>
    <row r="262" spans="1:10" s="34" customFormat="1">
      <c r="A262" s="29"/>
      <c r="B262" s="29"/>
      <c r="C262" s="29"/>
      <c r="D262" s="29"/>
      <c r="E262" s="29"/>
      <c r="F262" s="29"/>
      <c r="G262" s="29"/>
      <c r="H262" s="29"/>
      <c r="I262" s="29"/>
      <c r="J262" s="29"/>
    </row>
    <row r="263" spans="1:10" s="34" customFormat="1">
      <c r="A263" s="29"/>
      <c r="B263" s="29"/>
      <c r="C263" s="29"/>
      <c r="D263" s="29"/>
      <c r="E263" s="29"/>
      <c r="F263" s="29"/>
      <c r="G263" s="29"/>
      <c r="H263" s="29"/>
      <c r="I263" s="29"/>
      <c r="J263" s="29"/>
    </row>
    <row r="264" spans="1:10" s="34" customFormat="1">
      <c r="A264" s="29"/>
      <c r="B264" s="29"/>
      <c r="C264" s="29"/>
      <c r="D264" s="29"/>
      <c r="E264" s="29"/>
      <c r="F264" s="29"/>
      <c r="G264" s="29"/>
      <c r="H264" s="29"/>
      <c r="I264" s="29"/>
      <c r="J264" s="29"/>
    </row>
    <row r="265" spans="1:10" s="34" customFormat="1">
      <c r="A265" s="29"/>
      <c r="B265" s="29"/>
      <c r="C265" s="29"/>
      <c r="D265" s="29"/>
      <c r="E265" s="29"/>
      <c r="F265" s="29"/>
      <c r="G265" s="29"/>
      <c r="H265" s="29"/>
      <c r="I265" s="29"/>
      <c r="J265" s="29"/>
    </row>
    <row r="266" spans="1:10" s="34" customFormat="1">
      <c r="A266" s="29"/>
      <c r="B266" s="29"/>
      <c r="C266" s="29"/>
      <c r="D266" s="29"/>
      <c r="E266" s="29"/>
      <c r="F266" s="29"/>
      <c r="G266" s="29"/>
      <c r="H266" s="29"/>
      <c r="I266" s="29"/>
      <c r="J266" s="29"/>
    </row>
    <row r="267" spans="1:10" s="34" customFormat="1">
      <c r="A267" s="29"/>
      <c r="B267" s="29"/>
      <c r="C267" s="29"/>
      <c r="D267" s="29"/>
      <c r="E267" s="29"/>
      <c r="F267" s="29"/>
      <c r="G267" s="29"/>
      <c r="H267" s="29"/>
      <c r="I267" s="29"/>
      <c r="J267" s="29"/>
    </row>
    <row r="268" spans="1:10" s="34" customFormat="1">
      <c r="A268" s="29"/>
      <c r="B268" s="29"/>
      <c r="C268" s="29"/>
      <c r="D268" s="29"/>
      <c r="E268" s="29"/>
      <c r="F268" s="29"/>
      <c r="G268" s="29"/>
      <c r="H268" s="29"/>
      <c r="I268" s="29"/>
      <c r="J268" s="29"/>
    </row>
    <row r="269" spans="1:10" s="34" customFormat="1">
      <c r="A269" s="29"/>
      <c r="B269" s="29"/>
      <c r="C269" s="29"/>
      <c r="D269" s="29"/>
      <c r="E269" s="29"/>
      <c r="F269" s="29"/>
      <c r="G269" s="29"/>
      <c r="H269" s="29"/>
      <c r="I269" s="29"/>
      <c r="J269" s="29"/>
    </row>
    <row r="270" spans="1:10" s="34" customFormat="1">
      <c r="A270" s="29"/>
      <c r="B270" s="29"/>
      <c r="C270" s="29"/>
      <c r="D270" s="29"/>
      <c r="E270" s="29"/>
      <c r="F270" s="29"/>
      <c r="G270" s="29"/>
      <c r="H270" s="29"/>
      <c r="I270" s="29"/>
      <c r="J270" s="29"/>
    </row>
    <row r="271" spans="1:10" s="34" customFormat="1">
      <c r="A271" s="29"/>
      <c r="B271" s="29"/>
      <c r="C271" s="29"/>
      <c r="D271" s="29"/>
      <c r="E271" s="29"/>
      <c r="F271" s="29"/>
      <c r="G271" s="29"/>
      <c r="H271" s="29"/>
      <c r="I271" s="29"/>
      <c r="J271" s="29"/>
    </row>
    <row r="272" spans="1:10" s="34" customFormat="1">
      <c r="A272" s="29"/>
      <c r="B272" s="29"/>
      <c r="C272" s="29"/>
      <c r="D272" s="29"/>
      <c r="E272" s="29"/>
      <c r="F272" s="29"/>
      <c r="G272" s="29"/>
      <c r="H272" s="29"/>
      <c r="I272" s="29"/>
      <c r="J272" s="29"/>
    </row>
    <row r="273" spans="1:10" s="34" customFormat="1">
      <c r="A273" s="29"/>
      <c r="B273" s="29"/>
      <c r="C273" s="29"/>
      <c r="D273" s="29"/>
      <c r="E273" s="29"/>
      <c r="F273" s="29"/>
      <c r="G273" s="29"/>
      <c r="H273" s="29"/>
      <c r="I273" s="29"/>
      <c r="J273" s="29"/>
    </row>
    <row r="274" spans="1:10" s="34" customFormat="1">
      <c r="A274" s="29"/>
      <c r="B274" s="29"/>
      <c r="C274" s="29"/>
      <c r="D274" s="29"/>
      <c r="E274" s="29"/>
      <c r="F274" s="29"/>
      <c r="G274" s="29"/>
      <c r="H274" s="29"/>
      <c r="I274" s="29"/>
      <c r="J274" s="29"/>
    </row>
    <row r="275" spans="1:10" s="34" customFormat="1">
      <c r="A275" s="29"/>
      <c r="B275" s="29"/>
      <c r="C275" s="29"/>
      <c r="D275" s="29"/>
      <c r="E275" s="29"/>
      <c r="F275" s="29"/>
      <c r="G275" s="29"/>
      <c r="H275" s="29"/>
      <c r="I275" s="29"/>
      <c r="J275" s="29"/>
    </row>
    <row r="276" spans="1:10" s="34" customFormat="1">
      <c r="A276" s="29"/>
      <c r="B276" s="29"/>
      <c r="C276" s="29"/>
      <c r="D276" s="29"/>
      <c r="E276" s="29"/>
      <c r="F276" s="29"/>
      <c r="G276" s="29"/>
      <c r="H276" s="29"/>
      <c r="I276" s="29"/>
      <c r="J276" s="29"/>
    </row>
    <row r="277" spans="1:10" s="34" customFormat="1">
      <c r="A277" s="29"/>
      <c r="B277" s="29"/>
      <c r="C277" s="29"/>
      <c r="D277" s="29"/>
      <c r="E277" s="29"/>
      <c r="F277" s="29"/>
      <c r="G277" s="29"/>
      <c r="H277" s="29"/>
      <c r="I277" s="29"/>
      <c r="J277" s="29"/>
    </row>
    <row r="278" spans="1:10" s="34" customFormat="1">
      <c r="A278" s="29"/>
      <c r="B278" s="29"/>
      <c r="C278" s="29"/>
      <c r="D278" s="29"/>
      <c r="E278" s="29"/>
      <c r="F278" s="29"/>
      <c r="G278" s="29"/>
      <c r="H278" s="29"/>
      <c r="I278" s="29"/>
      <c r="J278" s="29"/>
    </row>
    <row r="279" spans="1:10" s="34" customFormat="1">
      <c r="A279" s="29"/>
      <c r="B279" s="29"/>
      <c r="C279" s="29"/>
      <c r="D279" s="29"/>
      <c r="E279" s="29"/>
      <c r="F279" s="29"/>
      <c r="G279" s="29"/>
      <c r="H279" s="29"/>
      <c r="I279" s="29"/>
      <c r="J279" s="29"/>
    </row>
    <row r="280" spans="1:10" s="34" customFormat="1">
      <c r="A280" s="29"/>
      <c r="B280" s="29"/>
      <c r="C280" s="29"/>
      <c r="D280" s="29"/>
      <c r="E280" s="29"/>
      <c r="F280" s="29"/>
      <c r="G280" s="29"/>
      <c r="H280" s="29"/>
      <c r="I280" s="29"/>
      <c r="J280" s="29"/>
    </row>
    <row r="281" spans="1:10" s="34" customFormat="1">
      <c r="A281" s="29"/>
      <c r="B281" s="29"/>
      <c r="C281" s="29"/>
      <c r="D281" s="29"/>
      <c r="E281" s="29"/>
      <c r="F281" s="29"/>
      <c r="G281" s="29"/>
      <c r="H281" s="29"/>
      <c r="I281" s="29"/>
      <c r="J281" s="29"/>
    </row>
    <row r="282" spans="1:10" s="34" customFormat="1">
      <c r="A282" s="29"/>
      <c r="B282" s="29"/>
      <c r="C282" s="29"/>
      <c r="D282" s="29"/>
      <c r="E282" s="29"/>
      <c r="F282" s="29"/>
      <c r="G282" s="29"/>
      <c r="H282" s="29"/>
      <c r="I282" s="29"/>
      <c r="J282" s="29"/>
    </row>
    <row r="283" spans="1:10" s="34" customFormat="1">
      <c r="A283" s="29"/>
      <c r="B283" s="29"/>
      <c r="C283" s="29"/>
      <c r="D283" s="29"/>
      <c r="E283" s="29"/>
      <c r="F283" s="29"/>
      <c r="G283" s="29"/>
      <c r="H283" s="29"/>
      <c r="I283" s="29"/>
      <c r="J283" s="29"/>
    </row>
    <row r="284" spans="1:10" s="34" customFormat="1">
      <c r="A284" s="29"/>
      <c r="B284" s="29"/>
      <c r="C284" s="29"/>
      <c r="D284" s="29"/>
      <c r="E284" s="29"/>
      <c r="F284" s="29"/>
      <c r="G284" s="29"/>
      <c r="H284" s="29"/>
      <c r="I284" s="29"/>
      <c r="J284" s="29"/>
    </row>
    <row r="285" spans="1:10" s="34" customFormat="1">
      <c r="A285" s="29"/>
      <c r="B285" s="29"/>
      <c r="C285" s="29"/>
      <c r="D285" s="29"/>
      <c r="E285" s="29"/>
      <c r="F285" s="29"/>
      <c r="G285" s="29"/>
      <c r="H285" s="29"/>
      <c r="I285" s="29"/>
      <c r="J285" s="29"/>
    </row>
    <row r="286" spans="1:10" s="34" customFormat="1">
      <c r="A286" s="29"/>
      <c r="B286" s="29"/>
      <c r="C286" s="29"/>
      <c r="D286" s="29"/>
      <c r="E286" s="29"/>
      <c r="F286" s="29"/>
      <c r="G286" s="29"/>
      <c r="H286" s="29"/>
      <c r="I286" s="29"/>
      <c r="J286" s="29"/>
    </row>
    <row r="287" spans="1:10" s="34" customFormat="1">
      <c r="A287" s="29"/>
      <c r="B287" s="29"/>
      <c r="C287" s="29"/>
      <c r="D287" s="29"/>
      <c r="E287" s="29"/>
      <c r="F287" s="29"/>
      <c r="G287" s="29"/>
      <c r="H287" s="29"/>
      <c r="I287" s="29"/>
      <c r="J287" s="29"/>
    </row>
    <row r="288" spans="1:10" s="34" customFormat="1">
      <c r="A288" s="29"/>
      <c r="B288" s="29"/>
      <c r="C288" s="29"/>
      <c r="D288" s="29"/>
      <c r="E288" s="29"/>
      <c r="F288" s="29"/>
      <c r="G288" s="29"/>
      <c r="H288" s="29"/>
      <c r="I288" s="29"/>
      <c r="J288" s="29"/>
    </row>
    <row r="289" spans="1:10" s="34" customFormat="1">
      <c r="A289" s="29"/>
      <c r="B289" s="29"/>
      <c r="C289" s="29"/>
      <c r="D289" s="29"/>
      <c r="E289" s="29"/>
      <c r="F289" s="29"/>
      <c r="G289" s="29"/>
      <c r="H289" s="29"/>
      <c r="I289" s="29"/>
      <c r="J289" s="29"/>
    </row>
    <row r="290" spans="1:10" s="34" customFormat="1">
      <c r="A290" s="29"/>
      <c r="B290" s="29"/>
      <c r="C290" s="29"/>
      <c r="D290" s="29"/>
      <c r="E290" s="29"/>
      <c r="F290" s="29"/>
      <c r="G290" s="29"/>
      <c r="H290" s="29"/>
      <c r="I290" s="29"/>
      <c r="J290" s="29"/>
    </row>
    <row r="291" spans="1:10" s="34" customFormat="1">
      <c r="A291" s="29"/>
      <c r="B291" s="29"/>
      <c r="C291" s="29"/>
      <c r="D291" s="29"/>
      <c r="E291" s="29"/>
      <c r="F291" s="29"/>
      <c r="G291" s="29"/>
      <c r="H291" s="29"/>
      <c r="I291" s="29"/>
      <c r="J291" s="29"/>
    </row>
    <row r="292" spans="1:10" s="34" customFormat="1">
      <c r="A292" s="29"/>
      <c r="B292" s="29"/>
      <c r="C292" s="29"/>
      <c r="D292" s="29"/>
      <c r="E292" s="29"/>
      <c r="F292" s="29"/>
      <c r="G292" s="29"/>
      <c r="H292" s="29"/>
      <c r="I292" s="29"/>
      <c r="J292" s="29"/>
    </row>
    <row r="293" spans="1:10" s="34" customFormat="1">
      <c r="A293" s="29"/>
      <c r="B293" s="29"/>
      <c r="C293" s="29"/>
      <c r="D293" s="29"/>
      <c r="E293" s="29"/>
      <c r="F293" s="29"/>
      <c r="G293" s="29"/>
      <c r="H293" s="29"/>
      <c r="I293" s="29"/>
      <c r="J293" s="29"/>
    </row>
    <row r="294" spans="1:10" s="34" customFormat="1">
      <c r="A294" s="29"/>
      <c r="B294" s="29"/>
      <c r="C294" s="29"/>
      <c r="D294" s="29"/>
      <c r="E294" s="29"/>
      <c r="F294" s="29"/>
      <c r="G294" s="29"/>
      <c r="H294" s="29"/>
      <c r="I294" s="29"/>
      <c r="J294" s="29"/>
    </row>
    <row r="295" spans="1:10" s="34" customFormat="1">
      <c r="A295" s="29"/>
      <c r="B295" s="29"/>
      <c r="C295" s="29"/>
      <c r="D295" s="29"/>
      <c r="E295" s="29"/>
      <c r="F295" s="29"/>
      <c r="G295" s="29"/>
      <c r="H295" s="29"/>
      <c r="I295" s="29"/>
      <c r="J295" s="29"/>
    </row>
    <row r="296" spans="1:10" s="34" customFormat="1">
      <c r="A296" s="29"/>
      <c r="B296" s="29"/>
      <c r="C296" s="29"/>
      <c r="D296" s="29"/>
      <c r="E296" s="29"/>
      <c r="F296" s="29"/>
      <c r="G296" s="29"/>
      <c r="H296" s="29"/>
      <c r="I296" s="29"/>
      <c r="J296" s="29"/>
    </row>
    <row r="297" spans="1:10" s="34" customFormat="1">
      <c r="A297" s="29"/>
      <c r="B297" s="29"/>
      <c r="C297" s="29"/>
      <c r="D297" s="29"/>
      <c r="E297" s="29"/>
      <c r="F297" s="29"/>
      <c r="G297" s="29"/>
      <c r="H297" s="29"/>
      <c r="I297" s="29"/>
      <c r="J297" s="29"/>
    </row>
    <row r="298" spans="1:10" s="34" customFormat="1">
      <c r="A298" s="29"/>
      <c r="B298" s="29"/>
      <c r="C298" s="29"/>
      <c r="D298" s="29"/>
      <c r="E298" s="29"/>
      <c r="F298" s="29"/>
      <c r="G298" s="29"/>
      <c r="H298" s="29"/>
      <c r="I298" s="29"/>
      <c r="J298" s="29"/>
    </row>
    <row r="299" spans="1:10" s="34" customFormat="1">
      <c r="A299" s="29"/>
      <c r="B299" s="29"/>
      <c r="C299" s="29"/>
      <c r="D299" s="29"/>
      <c r="E299" s="29"/>
      <c r="F299" s="29"/>
      <c r="G299" s="29"/>
      <c r="H299" s="29"/>
      <c r="I299" s="29"/>
      <c r="J299" s="29"/>
    </row>
    <row r="300" spans="1:10" s="34" customFormat="1">
      <c r="A300" s="29"/>
      <c r="B300" s="29"/>
      <c r="C300" s="29"/>
      <c r="D300" s="29"/>
      <c r="E300" s="29"/>
      <c r="F300" s="29"/>
      <c r="G300" s="29"/>
      <c r="H300" s="29"/>
      <c r="I300" s="29"/>
      <c r="J300" s="29"/>
    </row>
    <row r="301" spans="1:10" s="34" customFormat="1">
      <c r="A301" s="29"/>
      <c r="B301" s="29"/>
      <c r="C301" s="29"/>
      <c r="D301" s="29"/>
      <c r="E301" s="29"/>
      <c r="F301" s="29"/>
      <c r="G301" s="29"/>
      <c r="H301" s="29"/>
      <c r="I301" s="29"/>
      <c r="J301" s="29"/>
    </row>
    <row r="302" spans="1:10" s="34" customFormat="1">
      <c r="A302" s="29"/>
      <c r="B302" s="29"/>
      <c r="C302" s="29"/>
      <c r="D302" s="29"/>
      <c r="E302" s="29"/>
      <c r="F302" s="29"/>
      <c r="G302" s="29"/>
      <c r="H302" s="29"/>
      <c r="I302" s="29"/>
      <c r="J302" s="29"/>
    </row>
    <row r="303" spans="1:10" s="34" customFormat="1">
      <c r="A303" s="29"/>
      <c r="B303" s="29"/>
      <c r="C303" s="29"/>
      <c r="D303" s="29"/>
      <c r="E303" s="29"/>
      <c r="F303" s="29"/>
      <c r="G303" s="29"/>
      <c r="H303" s="29"/>
      <c r="I303" s="29"/>
      <c r="J303" s="29"/>
    </row>
    <row r="304" spans="1:10" s="34" customFormat="1">
      <c r="A304" s="29"/>
      <c r="B304" s="29"/>
      <c r="C304" s="29"/>
      <c r="D304" s="29"/>
      <c r="E304" s="29"/>
      <c r="F304" s="29"/>
      <c r="G304" s="29"/>
      <c r="H304" s="29"/>
      <c r="I304" s="29"/>
      <c r="J304" s="29"/>
    </row>
    <row r="305" spans="1:10" s="34" customFormat="1">
      <c r="A305" s="29"/>
      <c r="B305" s="29"/>
      <c r="C305" s="29"/>
      <c r="D305" s="29"/>
      <c r="E305" s="29"/>
      <c r="F305" s="29"/>
      <c r="G305" s="29"/>
      <c r="H305" s="29"/>
      <c r="I305" s="29"/>
      <c r="J305" s="29"/>
    </row>
    <row r="306" spans="1:10" s="34" customFormat="1">
      <c r="A306" s="29"/>
      <c r="B306" s="29"/>
      <c r="C306" s="29"/>
      <c r="D306" s="29"/>
      <c r="E306" s="29"/>
      <c r="F306" s="29"/>
      <c r="G306" s="29"/>
      <c r="H306" s="29"/>
      <c r="I306" s="29"/>
      <c r="J306" s="29"/>
    </row>
    <row r="307" spans="1:10" s="34" customFormat="1">
      <c r="A307" s="29"/>
      <c r="B307" s="29"/>
      <c r="C307" s="29"/>
      <c r="D307" s="29"/>
      <c r="E307" s="29"/>
      <c r="F307" s="29"/>
      <c r="G307" s="29"/>
      <c r="H307" s="29"/>
      <c r="I307" s="29"/>
      <c r="J307" s="29"/>
    </row>
    <row r="308" spans="1:10" s="34" customFormat="1">
      <c r="A308" s="29"/>
      <c r="B308" s="29"/>
      <c r="C308" s="29"/>
      <c r="D308" s="29"/>
      <c r="E308" s="29"/>
      <c r="F308" s="29"/>
      <c r="G308" s="29"/>
      <c r="H308" s="29"/>
      <c r="I308" s="29"/>
      <c r="J308" s="29"/>
    </row>
    <row r="309" spans="1:10" s="34" customFormat="1">
      <c r="A309" s="29"/>
      <c r="B309" s="29"/>
      <c r="C309" s="29"/>
      <c r="D309" s="29"/>
      <c r="E309" s="29"/>
      <c r="F309" s="29"/>
      <c r="G309" s="29"/>
      <c r="H309" s="29"/>
      <c r="I309" s="29"/>
      <c r="J309" s="29"/>
    </row>
    <row r="310" spans="1:10" s="34" customFormat="1">
      <c r="A310" s="29"/>
      <c r="B310" s="29"/>
      <c r="C310" s="29"/>
      <c r="D310" s="29"/>
      <c r="E310" s="29"/>
      <c r="F310" s="29"/>
      <c r="G310" s="29"/>
      <c r="H310" s="29"/>
      <c r="I310" s="29"/>
      <c r="J310" s="29"/>
    </row>
    <row r="311" spans="1:10" s="34" customFormat="1">
      <c r="A311" s="29"/>
      <c r="B311" s="29"/>
      <c r="C311" s="29"/>
      <c r="D311" s="29"/>
      <c r="E311" s="29"/>
      <c r="F311" s="29"/>
      <c r="G311" s="29"/>
      <c r="H311" s="29"/>
      <c r="I311" s="29"/>
      <c r="J311" s="29"/>
    </row>
    <row r="312" spans="1:10" s="34" customFormat="1">
      <c r="A312" s="29"/>
      <c r="B312" s="29"/>
      <c r="C312" s="29"/>
      <c r="D312" s="29"/>
      <c r="E312" s="29"/>
      <c r="F312" s="29"/>
      <c r="G312" s="29"/>
      <c r="H312" s="29"/>
      <c r="I312" s="29"/>
      <c r="J312" s="29"/>
    </row>
    <row r="313" spans="1:10" s="34" customFormat="1">
      <c r="A313" s="29"/>
      <c r="B313" s="29"/>
      <c r="C313" s="29"/>
      <c r="D313" s="29"/>
      <c r="E313" s="29"/>
      <c r="F313" s="29"/>
      <c r="G313" s="29"/>
      <c r="H313" s="29"/>
      <c r="I313" s="29"/>
      <c r="J313" s="29"/>
    </row>
    <row r="314" spans="1:10" s="34" customFormat="1">
      <c r="A314" s="29"/>
      <c r="B314" s="29"/>
      <c r="C314" s="29"/>
      <c r="D314" s="29"/>
      <c r="E314" s="29"/>
      <c r="F314" s="29"/>
      <c r="G314" s="29"/>
      <c r="H314" s="29"/>
      <c r="I314" s="29"/>
      <c r="J314" s="29"/>
    </row>
    <row r="315" spans="1:10" s="34" customFormat="1">
      <c r="A315" s="29"/>
      <c r="B315" s="29"/>
      <c r="C315" s="29"/>
      <c r="D315" s="29"/>
      <c r="E315" s="29"/>
      <c r="F315" s="29"/>
      <c r="G315" s="29"/>
      <c r="H315" s="29"/>
      <c r="I315" s="29"/>
      <c r="J315" s="29"/>
    </row>
    <row r="316" spans="1:10" s="34" customFormat="1">
      <c r="A316" s="29"/>
      <c r="B316" s="29"/>
      <c r="C316" s="29"/>
      <c r="D316" s="29"/>
      <c r="E316" s="29"/>
      <c r="F316" s="29"/>
      <c r="G316" s="29"/>
      <c r="H316" s="29"/>
      <c r="I316" s="29"/>
      <c r="J316" s="29"/>
    </row>
    <row r="317" spans="1:10" s="34" customFormat="1">
      <c r="A317" s="29"/>
      <c r="B317" s="29"/>
      <c r="C317" s="29"/>
      <c r="D317" s="29"/>
      <c r="E317" s="29"/>
      <c r="F317" s="29"/>
      <c r="G317" s="29"/>
      <c r="H317" s="29"/>
      <c r="I317" s="29"/>
      <c r="J317" s="29"/>
    </row>
    <row r="318" spans="1:10" s="34" customFormat="1">
      <c r="A318" s="29"/>
      <c r="B318" s="29"/>
      <c r="C318" s="29"/>
      <c r="D318" s="29"/>
      <c r="E318" s="29"/>
      <c r="F318" s="29"/>
      <c r="G318" s="29"/>
      <c r="H318" s="29"/>
      <c r="I318" s="29"/>
      <c r="J318" s="29"/>
    </row>
    <row r="319" spans="1:10" s="34" customFormat="1">
      <c r="A319" s="29"/>
      <c r="B319" s="29"/>
      <c r="C319" s="29"/>
      <c r="D319" s="29"/>
      <c r="E319" s="29"/>
      <c r="F319" s="29"/>
      <c r="G319" s="29"/>
      <c r="H319" s="29"/>
      <c r="I319" s="29"/>
      <c r="J319" s="29"/>
    </row>
    <row r="320" spans="1:10" s="34" customFormat="1">
      <c r="A320" s="29"/>
      <c r="B320" s="29"/>
      <c r="C320" s="29"/>
      <c r="D320" s="29"/>
      <c r="E320" s="29"/>
      <c r="F320" s="29"/>
      <c r="G320" s="29"/>
      <c r="H320" s="29"/>
      <c r="I320" s="29"/>
      <c r="J320" s="29"/>
    </row>
    <row r="321" spans="1:10" s="34" customFormat="1">
      <c r="A321" s="29"/>
      <c r="B321" s="29"/>
      <c r="C321" s="29"/>
      <c r="D321" s="29"/>
      <c r="E321" s="29"/>
      <c r="F321" s="29"/>
      <c r="G321" s="29"/>
      <c r="H321" s="29"/>
      <c r="I321" s="29"/>
      <c r="J321" s="29"/>
    </row>
    <row r="322" spans="1:10" s="34" customFormat="1">
      <c r="A322" s="29"/>
      <c r="B322" s="29"/>
      <c r="C322" s="29"/>
      <c r="D322" s="29"/>
      <c r="E322" s="29"/>
      <c r="F322" s="29"/>
      <c r="G322" s="29"/>
      <c r="H322" s="29"/>
      <c r="I322" s="29"/>
      <c r="J322" s="29"/>
    </row>
    <row r="323" spans="1:10" s="34" customFormat="1">
      <c r="A323" s="29"/>
      <c r="B323" s="29"/>
      <c r="C323" s="29"/>
      <c r="D323" s="29"/>
      <c r="E323" s="29"/>
      <c r="F323" s="29"/>
      <c r="G323" s="29"/>
      <c r="H323" s="29"/>
      <c r="I323" s="29"/>
      <c r="J323" s="29"/>
    </row>
    <row r="324" spans="1:10" s="34" customFormat="1">
      <c r="A324" s="29"/>
      <c r="B324" s="29"/>
      <c r="C324" s="29"/>
      <c r="D324" s="29"/>
      <c r="E324" s="29"/>
      <c r="F324" s="29"/>
      <c r="G324" s="29"/>
      <c r="H324" s="29"/>
      <c r="I324" s="29"/>
      <c r="J324" s="29"/>
    </row>
    <row r="325" spans="1:10" s="34" customFormat="1">
      <c r="A325" s="29"/>
      <c r="B325" s="29"/>
      <c r="C325" s="29"/>
      <c r="D325" s="29"/>
      <c r="E325" s="29"/>
      <c r="F325" s="29"/>
      <c r="G325" s="29"/>
      <c r="H325" s="29"/>
      <c r="I325" s="29"/>
      <c r="J325" s="29"/>
    </row>
    <row r="326" spans="1:10" s="34" customFormat="1">
      <c r="A326" s="29"/>
      <c r="B326" s="29"/>
      <c r="C326" s="29"/>
      <c r="D326" s="29"/>
      <c r="E326" s="29"/>
      <c r="F326" s="29"/>
      <c r="G326" s="29"/>
      <c r="H326" s="29"/>
      <c r="I326" s="29"/>
      <c r="J326" s="29"/>
    </row>
    <row r="327" spans="1:10" s="34" customFormat="1">
      <c r="A327" s="29"/>
      <c r="B327" s="29"/>
      <c r="C327" s="29"/>
      <c r="D327" s="29"/>
      <c r="E327" s="29"/>
      <c r="F327" s="29"/>
      <c r="G327" s="29"/>
      <c r="H327" s="29"/>
      <c r="I327" s="29"/>
      <c r="J327" s="29"/>
    </row>
    <row r="328" spans="1:10" s="34" customFormat="1">
      <c r="A328" s="29"/>
      <c r="B328" s="29"/>
      <c r="C328" s="29"/>
      <c r="D328" s="29"/>
      <c r="E328" s="29"/>
      <c r="F328" s="29"/>
      <c r="G328" s="29"/>
      <c r="H328" s="29"/>
      <c r="I328" s="29"/>
      <c r="J328" s="29"/>
    </row>
    <row r="329" spans="1:10" s="34" customFormat="1">
      <c r="A329" s="29"/>
      <c r="B329" s="29"/>
      <c r="C329" s="29"/>
      <c r="D329" s="29"/>
      <c r="E329" s="29"/>
      <c r="F329" s="29"/>
      <c r="G329" s="29"/>
      <c r="H329" s="29"/>
      <c r="I329" s="29"/>
      <c r="J329" s="29"/>
    </row>
    <row r="330" spans="1:10" s="34" customFormat="1">
      <c r="A330" s="29"/>
      <c r="B330" s="29"/>
      <c r="C330" s="29"/>
      <c r="D330" s="29"/>
      <c r="E330" s="29"/>
      <c r="F330" s="29"/>
      <c r="G330" s="29"/>
      <c r="H330" s="29"/>
      <c r="I330" s="29"/>
      <c r="J330" s="29"/>
    </row>
    <row r="331" spans="1:10" s="34" customFormat="1">
      <c r="A331" s="29"/>
      <c r="B331" s="29"/>
      <c r="C331" s="29"/>
      <c r="D331" s="29"/>
      <c r="E331" s="29"/>
      <c r="F331" s="29"/>
      <c r="G331" s="29"/>
      <c r="H331" s="29"/>
      <c r="I331" s="29"/>
      <c r="J331" s="29"/>
    </row>
    <row r="332" spans="1:10" s="34" customFormat="1">
      <c r="A332" s="29"/>
      <c r="B332" s="29"/>
      <c r="C332" s="29"/>
      <c r="D332" s="29"/>
      <c r="E332" s="29"/>
      <c r="F332" s="29"/>
      <c r="G332" s="29"/>
      <c r="H332" s="29"/>
      <c r="I332" s="29"/>
      <c r="J332" s="29"/>
    </row>
    <row r="333" spans="1:10" s="34" customFormat="1">
      <c r="A333" s="29"/>
      <c r="B333" s="29"/>
      <c r="C333" s="29"/>
      <c r="D333" s="29"/>
      <c r="E333" s="29"/>
      <c r="F333" s="29"/>
      <c r="G333" s="29"/>
      <c r="H333" s="29"/>
      <c r="I333" s="29"/>
      <c r="J333" s="29"/>
    </row>
    <row r="334" spans="1:10" s="34" customFormat="1">
      <c r="A334" s="29"/>
      <c r="B334" s="29"/>
      <c r="C334" s="29"/>
      <c r="D334" s="29"/>
      <c r="E334" s="29"/>
      <c r="F334" s="29"/>
      <c r="G334" s="29"/>
      <c r="H334" s="29"/>
      <c r="I334" s="29"/>
      <c r="J334" s="29"/>
    </row>
    <row r="335" spans="1:10" s="34" customFormat="1">
      <c r="A335" s="29"/>
      <c r="B335" s="29"/>
      <c r="C335" s="29"/>
      <c r="D335" s="29"/>
      <c r="E335" s="29"/>
      <c r="F335" s="29"/>
      <c r="G335" s="29"/>
      <c r="H335" s="29"/>
      <c r="I335" s="29"/>
      <c r="J335" s="29"/>
    </row>
    <row r="336" spans="1:10" s="34" customFormat="1">
      <c r="A336" s="29"/>
      <c r="B336" s="29"/>
      <c r="C336" s="29"/>
      <c r="D336" s="29"/>
      <c r="E336" s="29"/>
      <c r="F336" s="29"/>
      <c r="G336" s="29"/>
      <c r="H336" s="29"/>
      <c r="I336" s="29"/>
      <c r="J336" s="29"/>
    </row>
    <row r="337" spans="1:10" s="34" customFormat="1">
      <c r="A337" s="29"/>
      <c r="B337" s="29"/>
      <c r="C337" s="29"/>
      <c r="D337" s="29"/>
      <c r="E337" s="29"/>
      <c r="F337" s="29"/>
      <c r="G337" s="29"/>
      <c r="H337" s="29"/>
      <c r="I337" s="29"/>
      <c r="J337" s="29"/>
    </row>
    <row r="338" spans="1:10" s="34" customFormat="1">
      <c r="A338" s="29"/>
      <c r="B338" s="29"/>
      <c r="C338" s="29"/>
      <c r="D338" s="29"/>
      <c r="E338" s="29"/>
      <c r="F338" s="29"/>
      <c r="G338" s="29"/>
      <c r="H338" s="29"/>
      <c r="I338" s="29"/>
      <c r="J338" s="29"/>
    </row>
    <row r="339" spans="1:10" s="34" customFormat="1">
      <c r="A339" s="29"/>
      <c r="B339" s="29"/>
      <c r="C339" s="29"/>
      <c r="D339" s="29"/>
      <c r="E339" s="29"/>
      <c r="F339" s="29"/>
      <c r="G339" s="29"/>
      <c r="H339" s="29"/>
      <c r="I339" s="29"/>
      <c r="J339" s="29"/>
    </row>
    <row r="340" spans="1:10" s="34" customFormat="1">
      <c r="A340" s="29"/>
      <c r="B340" s="29"/>
      <c r="C340" s="29"/>
      <c r="D340" s="29"/>
      <c r="E340" s="29"/>
      <c r="F340" s="29"/>
      <c r="G340" s="29"/>
      <c r="H340" s="29"/>
      <c r="I340" s="29"/>
      <c r="J340" s="29"/>
    </row>
    <row r="341" spans="1:10" s="34" customFormat="1">
      <c r="A341" s="29"/>
      <c r="B341" s="29"/>
      <c r="C341" s="29"/>
      <c r="D341" s="29"/>
      <c r="E341" s="29"/>
      <c r="F341" s="29"/>
      <c r="G341" s="29"/>
      <c r="H341" s="29"/>
      <c r="I341" s="29"/>
      <c r="J341" s="29"/>
    </row>
    <row r="342" spans="1:10" s="34" customFormat="1">
      <c r="A342" s="29"/>
      <c r="B342" s="29"/>
      <c r="C342" s="29"/>
      <c r="D342" s="29"/>
      <c r="E342" s="29"/>
      <c r="F342" s="29"/>
      <c r="G342" s="29"/>
      <c r="H342" s="29"/>
      <c r="I342" s="29"/>
      <c r="J342" s="29"/>
    </row>
    <row r="343" spans="1:10" s="34" customFormat="1">
      <c r="A343" s="29"/>
      <c r="B343" s="29"/>
      <c r="C343" s="29"/>
      <c r="D343" s="29"/>
      <c r="E343" s="29"/>
      <c r="F343" s="29"/>
      <c r="G343" s="29"/>
      <c r="H343" s="29"/>
      <c r="I343" s="29"/>
      <c r="J343" s="29"/>
    </row>
    <row r="344" spans="1:10" s="34" customFormat="1">
      <c r="A344" s="29"/>
      <c r="B344" s="29"/>
      <c r="C344" s="29"/>
      <c r="D344" s="29"/>
      <c r="E344" s="29"/>
      <c r="F344" s="29"/>
      <c r="G344" s="29"/>
      <c r="H344" s="29"/>
      <c r="I344" s="29"/>
      <c r="J344" s="29"/>
    </row>
    <row r="345" spans="1:10" s="34" customFormat="1">
      <c r="A345" s="29"/>
      <c r="B345" s="29"/>
      <c r="C345" s="29"/>
      <c r="D345" s="29"/>
      <c r="E345" s="29"/>
      <c r="F345" s="29"/>
      <c r="G345" s="29"/>
      <c r="H345" s="29"/>
      <c r="I345" s="29"/>
      <c r="J345" s="29"/>
    </row>
    <row r="346" spans="1:10" s="34" customFormat="1">
      <c r="A346" s="29"/>
      <c r="B346" s="29"/>
      <c r="C346" s="29"/>
      <c r="D346" s="29"/>
      <c r="E346" s="29"/>
      <c r="F346" s="29"/>
      <c r="G346" s="29"/>
      <c r="H346" s="29"/>
      <c r="I346" s="29"/>
      <c r="J346" s="29"/>
    </row>
    <row r="347" spans="1:10" s="34" customFormat="1">
      <c r="A347" s="29"/>
      <c r="B347" s="29"/>
      <c r="C347" s="29"/>
      <c r="D347" s="29"/>
      <c r="E347" s="29"/>
      <c r="F347" s="29"/>
      <c r="G347" s="29"/>
      <c r="H347" s="29"/>
      <c r="I347" s="29"/>
      <c r="J347" s="29"/>
    </row>
    <row r="348" spans="1:10" s="34" customFormat="1">
      <c r="A348" s="29"/>
      <c r="B348" s="29"/>
      <c r="C348" s="29"/>
      <c r="D348" s="29"/>
      <c r="E348" s="29"/>
      <c r="F348" s="29"/>
      <c r="G348" s="29"/>
      <c r="H348" s="29"/>
      <c r="I348" s="29"/>
      <c r="J348" s="29"/>
    </row>
    <row r="349" spans="1:10" s="34" customFormat="1">
      <c r="A349" s="29"/>
      <c r="B349" s="29"/>
      <c r="C349" s="29"/>
      <c r="D349" s="29"/>
      <c r="E349" s="29"/>
      <c r="F349" s="29"/>
      <c r="G349" s="29"/>
      <c r="H349" s="29"/>
      <c r="I349" s="29"/>
      <c r="J349" s="29"/>
    </row>
    <row r="350" spans="1:10" s="34" customFormat="1">
      <c r="A350" s="29"/>
      <c r="B350" s="29"/>
      <c r="C350" s="29"/>
      <c r="D350" s="29"/>
      <c r="E350" s="29"/>
      <c r="F350" s="29"/>
      <c r="G350" s="29"/>
      <c r="H350" s="29"/>
      <c r="I350" s="29"/>
      <c r="J350" s="29"/>
    </row>
    <row r="351" spans="1:10" s="34" customFormat="1">
      <c r="A351" s="29"/>
      <c r="B351" s="29"/>
      <c r="C351" s="29"/>
      <c r="D351" s="29"/>
      <c r="E351" s="29"/>
      <c r="F351" s="29"/>
      <c r="G351" s="29"/>
      <c r="H351" s="29"/>
      <c r="I351" s="29"/>
      <c r="J351" s="29"/>
    </row>
    <row r="352" spans="1:10" s="34" customFormat="1">
      <c r="A352" s="29"/>
      <c r="B352" s="29"/>
      <c r="C352" s="29"/>
      <c r="D352" s="29"/>
      <c r="E352" s="29"/>
      <c r="F352" s="29"/>
      <c r="G352" s="29"/>
      <c r="H352" s="29"/>
      <c r="I352" s="29"/>
      <c r="J352" s="29"/>
    </row>
    <row r="353" spans="1:10" s="34" customFormat="1">
      <c r="A353" s="29"/>
      <c r="B353" s="29"/>
      <c r="C353" s="29"/>
      <c r="D353" s="29"/>
      <c r="E353" s="29"/>
      <c r="F353" s="29"/>
      <c r="G353" s="29"/>
      <c r="H353" s="29"/>
      <c r="I353" s="29"/>
      <c r="J353" s="29"/>
    </row>
    <row r="354" spans="1:10" s="34" customFormat="1">
      <c r="A354" s="29"/>
      <c r="B354" s="29"/>
      <c r="C354" s="29"/>
      <c r="D354" s="29"/>
      <c r="E354" s="29"/>
      <c r="F354" s="29"/>
      <c r="G354" s="29"/>
      <c r="H354" s="29"/>
      <c r="I354" s="29"/>
      <c r="J354" s="29"/>
    </row>
    <row r="355" spans="1:10" s="34" customFormat="1">
      <c r="A355" s="29"/>
      <c r="B355" s="29"/>
      <c r="C355" s="29"/>
      <c r="D355" s="29"/>
      <c r="E355" s="29"/>
      <c r="F355" s="29"/>
      <c r="G355" s="29"/>
      <c r="H355" s="29"/>
      <c r="I355" s="29"/>
      <c r="J355" s="29"/>
    </row>
    <row r="356" spans="1:10" s="34" customFormat="1">
      <c r="A356" s="29"/>
      <c r="B356" s="29"/>
      <c r="C356" s="29"/>
      <c r="D356" s="29"/>
      <c r="E356" s="29"/>
      <c r="F356" s="29"/>
      <c r="G356" s="29"/>
      <c r="H356" s="29"/>
      <c r="I356" s="29"/>
      <c r="J356" s="29"/>
    </row>
    <row r="357" spans="1:10" s="34" customFormat="1">
      <c r="A357" s="29"/>
      <c r="B357" s="29"/>
      <c r="C357" s="29"/>
      <c r="D357" s="29"/>
      <c r="E357" s="29"/>
      <c r="F357" s="29"/>
      <c r="G357" s="29"/>
      <c r="H357" s="29"/>
      <c r="I357" s="29"/>
      <c r="J357" s="29"/>
    </row>
    <row r="358" spans="1:10" s="34" customFormat="1">
      <c r="A358" s="29"/>
      <c r="B358" s="29"/>
      <c r="C358" s="29"/>
      <c r="D358" s="29"/>
      <c r="E358" s="29"/>
      <c r="F358" s="29"/>
      <c r="G358" s="29"/>
      <c r="H358" s="29"/>
      <c r="I358" s="29"/>
      <c r="J358" s="29"/>
    </row>
    <row r="359" spans="1:10" s="34" customFormat="1">
      <c r="A359" s="29"/>
      <c r="B359" s="29"/>
      <c r="C359" s="29"/>
      <c r="D359" s="29"/>
      <c r="E359" s="29"/>
      <c r="F359" s="29"/>
      <c r="G359" s="29"/>
      <c r="H359" s="29"/>
      <c r="I359" s="29"/>
      <c r="J359" s="29"/>
    </row>
    <row r="360" spans="1:10" s="34" customFormat="1">
      <c r="A360" s="29"/>
      <c r="B360" s="29"/>
      <c r="C360" s="29"/>
      <c r="D360" s="29"/>
      <c r="E360" s="29"/>
      <c r="F360" s="29"/>
      <c r="G360" s="29"/>
      <c r="H360" s="29"/>
      <c r="I360" s="29"/>
      <c r="J360" s="29"/>
    </row>
    <row r="361" spans="1:10" s="34" customFormat="1">
      <c r="A361" s="29"/>
      <c r="B361" s="29"/>
      <c r="C361" s="29"/>
      <c r="D361" s="29"/>
      <c r="E361" s="29"/>
      <c r="F361" s="29"/>
      <c r="G361" s="29"/>
      <c r="H361" s="29"/>
      <c r="I361" s="29"/>
      <c r="J361" s="29"/>
    </row>
    <row r="362" spans="1:10" s="34" customFormat="1">
      <c r="A362" s="29"/>
      <c r="B362" s="29"/>
      <c r="C362" s="29"/>
      <c r="D362" s="29"/>
      <c r="E362" s="29"/>
      <c r="F362" s="29"/>
      <c r="G362" s="29"/>
      <c r="H362" s="29"/>
      <c r="I362" s="29"/>
      <c r="J362" s="29"/>
    </row>
    <row r="363" spans="1:10" s="34" customFormat="1">
      <c r="A363" s="29"/>
      <c r="B363" s="29"/>
      <c r="C363" s="29"/>
      <c r="D363" s="29"/>
      <c r="E363" s="29"/>
      <c r="F363" s="29"/>
      <c r="G363" s="29"/>
      <c r="H363" s="29"/>
      <c r="I363" s="29"/>
      <c r="J363" s="29"/>
    </row>
    <row r="364" spans="1:10" s="34" customFormat="1">
      <c r="A364" s="29"/>
      <c r="B364" s="29"/>
      <c r="C364" s="29"/>
      <c r="D364" s="29"/>
      <c r="E364" s="29"/>
      <c r="F364" s="29"/>
      <c r="G364" s="29"/>
      <c r="H364" s="29"/>
      <c r="I364" s="29"/>
      <c r="J364" s="29"/>
    </row>
    <row r="365" spans="1:10" s="34" customFormat="1">
      <c r="A365" s="29"/>
      <c r="B365" s="29"/>
      <c r="C365" s="29"/>
      <c r="D365" s="29"/>
      <c r="E365" s="29"/>
      <c r="F365" s="29"/>
      <c r="G365" s="29"/>
      <c r="H365" s="29"/>
      <c r="I365" s="29"/>
      <c r="J365" s="29"/>
    </row>
    <row r="366" spans="1:10" s="34" customFormat="1">
      <c r="A366" s="29"/>
      <c r="B366" s="29"/>
      <c r="C366" s="29"/>
      <c r="D366" s="29"/>
      <c r="E366" s="29"/>
      <c r="F366" s="29"/>
      <c r="G366" s="29"/>
      <c r="H366" s="29"/>
      <c r="I366" s="29"/>
      <c r="J366" s="29"/>
    </row>
    <row r="367" spans="1:10" s="34" customFormat="1">
      <c r="A367" s="29"/>
      <c r="B367" s="29"/>
      <c r="C367" s="29"/>
      <c r="D367" s="29"/>
      <c r="E367" s="29"/>
      <c r="F367" s="29"/>
      <c r="G367" s="29"/>
      <c r="H367" s="29"/>
      <c r="I367" s="29"/>
      <c r="J367" s="29"/>
    </row>
    <row r="368" spans="1:10" s="34" customFormat="1">
      <c r="A368" s="29"/>
      <c r="B368" s="29"/>
      <c r="C368" s="29"/>
      <c r="D368" s="29"/>
      <c r="E368" s="29"/>
      <c r="F368" s="29"/>
      <c r="G368" s="29"/>
      <c r="H368" s="29"/>
      <c r="I368" s="29"/>
      <c r="J368" s="29"/>
    </row>
    <row r="369" spans="1:10" s="34" customFormat="1">
      <c r="A369" s="29"/>
      <c r="B369" s="29"/>
      <c r="C369" s="29"/>
      <c r="D369" s="29"/>
      <c r="E369" s="29"/>
      <c r="F369" s="29"/>
      <c r="G369" s="29"/>
      <c r="H369" s="29"/>
      <c r="I369" s="29"/>
      <c r="J369" s="29"/>
    </row>
    <row r="370" spans="1:10" s="34" customFormat="1">
      <c r="A370" s="29"/>
      <c r="B370" s="29"/>
      <c r="C370" s="29"/>
      <c r="D370" s="29"/>
      <c r="E370" s="29"/>
      <c r="F370" s="29"/>
      <c r="G370" s="29"/>
      <c r="H370" s="29"/>
      <c r="I370" s="29"/>
      <c r="J370" s="29"/>
    </row>
    <row r="371" spans="1:10" s="34" customFormat="1">
      <c r="A371" s="29"/>
      <c r="B371" s="29"/>
      <c r="C371" s="29"/>
      <c r="D371" s="29"/>
      <c r="E371" s="29"/>
      <c r="F371" s="29"/>
      <c r="G371" s="29"/>
      <c r="H371" s="29"/>
      <c r="I371" s="29"/>
      <c r="J371" s="29"/>
    </row>
    <row r="372" spans="1:10" s="34" customFormat="1">
      <c r="A372" s="29"/>
      <c r="B372" s="29"/>
      <c r="C372" s="29"/>
      <c r="D372" s="29"/>
      <c r="E372" s="29"/>
      <c r="F372" s="29"/>
      <c r="G372" s="29"/>
      <c r="H372" s="29"/>
      <c r="I372" s="29"/>
      <c r="J372" s="29"/>
    </row>
    <row r="373" spans="1:10" s="34" customFormat="1">
      <c r="A373" s="29"/>
      <c r="B373" s="29"/>
      <c r="C373" s="29"/>
      <c r="D373" s="29"/>
      <c r="E373" s="29"/>
      <c r="F373" s="29"/>
      <c r="G373" s="29"/>
      <c r="H373" s="29"/>
      <c r="I373" s="29"/>
      <c r="J373" s="29"/>
    </row>
    <row r="374" spans="1:10" s="34" customFormat="1">
      <c r="A374" s="29"/>
      <c r="B374" s="29"/>
      <c r="C374" s="29"/>
      <c r="D374" s="29"/>
      <c r="E374" s="29"/>
      <c r="F374" s="29"/>
      <c r="G374" s="29"/>
      <c r="H374" s="29"/>
      <c r="I374" s="29"/>
      <c r="J374" s="29"/>
    </row>
    <row r="375" spans="1:10" s="34" customFormat="1">
      <c r="A375" s="29"/>
      <c r="B375" s="29"/>
      <c r="C375" s="29"/>
      <c r="D375" s="29"/>
      <c r="E375" s="29"/>
      <c r="F375" s="29"/>
      <c r="G375" s="29"/>
      <c r="H375" s="29"/>
      <c r="I375" s="29"/>
      <c r="J375" s="29"/>
    </row>
    <row r="376" spans="1:10" s="34" customFormat="1">
      <c r="A376" s="29"/>
      <c r="B376" s="29"/>
      <c r="C376" s="29"/>
      <c r="D376" s="29"/>
      <c r="E376" s="29"/>
      <c r="F376" s="29"/>
      <c r="G376" s="29"/>
      <c r="H376" s="29"/>
      <c r="I376" s="29"/>
      <c r="J376" s="29"/>
    </row>
    <row r="377" spans="1:10" s="34" customFormat="1">
      <c r="A377" s="29"/>
      <c r="B377" s="29"/>
      <c r="C377" s="29"/>
      <c r="D377" s="29"/>
      <c r="E377" s="29"/>
      <c r="F377" s="29"/>
      <c r="G377" s="29"/>
      <c r="H377" s="29"/>
      <c r="I377" s="29"/>
      <c r="J377" s="29"/>
    </row>
    <row r="378" spans="1:10" s="34" customFormat="1">
      <c r="A378" s="29"/>
      <c r="B378" s="29"/>
      <c r="C378" s="29"/>
      <c r="D378" s="29"/>
      <c r="E378" s="29"/>
      <c r="F378" s="29"/>
      <c r="G378" s="29"/>
      <c r="H378" s="29"/>
      <c r="I378" s="29"/>
      <c r="J378" s="29"/>
    </row>
    <row r="379" spans="1:10" s="34" customFormat="1">
      <c r="A379" s="29"/>
      <c r="B379" s="29"/>
      <c r="C379" s="29"/>
      <c r="D379" s="29"/>
      <c r="E379" s="29"/>
      <c r="F379" s="29"/>
      <c r="G379" s="29"/>
      <c r="H379" s="29"/>
      <c r="I379" s="29"/>
      <c r="J379" s="29"/>
    </row>
    <row r="380" spans="1:10" s="34" customFormat="1">
      <c r="A380" s="29"/>
      <c r="B380" s="29"/>
      <c r="C380" s="29"/>
      <c r="D380" s="29"/>
      <c r="E380" s="29"/>
      <c r="F380" s="29"/>
      <c r="G380" s="29"/>
      <c r="H380" s="29"/>
      <c r="I380" s="29"/>
      <c r="J380" s="29"/>
    </row>
    <row r="381" spans="1:10" s="34" customFormat="1">
      <c r="A381" s="29"/>
      <c r="B381" s="29"/>
      <c r="C381" s="29"/>
      <c r="D381" s="29"/>
      <c r="E381" s="29"/>
      <c r="F381" s="29"/>
      <c r="G381" s="29"/>
      <c r="H381" s="29"/>
      <c r="I381" s="29"/>
      <c r="J381" s="29"/>
    </row>
    <row r="382" spans="1:10" s="34" customFormat="1">
      <c r="A382" s="29"/>
      <c r="B382" s="29"/>
      <c r="C382" s="29"/>
      <c r="D382" s="29"/>
      <c r="E382" s="29"/>
      <c r="F382" s="29"/>
      <c r="G382" s="29"/>
      <c r="H382" s="29"/>
      <c r="I382" s="29"/>
      <c r="J382" s="29"/>
    </row>
    <row r="383" spans="1:10" s="34" customFormat="1">
      <c r="A383" s="29"/>
      <c r="B383" s="29"/>
      <c r="C383" s="29"/>
      <c r="D383" s="29"/>
      <c r="E383" s="29"/>
      <c r="F383" s="29"/>
      <c r="G383" s="29"/>
      <c r="H383" s="29"/>
      <c r="I383" s="29"/>
      <c r="J383" s="29"/>
    </row>
    <row r="384" spans="1:10" s="34" customFormat="1">
      <c r="A384" s="29"/>
      <c r="B384" s="29"/>
      <c r="C384" s="29"/>
      <c r="D384" s="29"/>
      <c r="E384" s="29"/>
      <c r="F384" s="29"/>
      <c r="G384" s="29"/>
      <c r="H384" s="29"/>
      <c r="I384" s="29"/>
      <c r="J384" s="29"/>
    </row>
    <row r="385" spans="1:10" s="34" customFormat="1">
      <c r="A385" s="29"/>
      <c r="B385" s="29"/>
      <c r="C385" s="29"/>
      <c r="D385" s="29"/>
      <c r="E385" s="29"/>
      <c r="F385" s="29"/>
      <c r="G385" s="29"/>
      <c r="H385" s="29"/>
      <c r="I385" s="29"/>
      <c r="J385" s="29"/>
    </row>
    <row r="386" spans="1:10" s="34" customFormat="1">
      <c r="A386" s="29"/>
      <c r="B386" s="29"/>
      <c r="C386" s="29"/>
      <c r="D386" s="29"/>
      <c r="E386" s="29"/>
      <c r="F386" s="29"/>
      <c r="G386" s="29"/>
      <c r="H386" s="29"/>
      <c r="I386" s="29"/>
      <c r="J386" s="29"/>
    </row>
    <row r="387" spans="1:10" s="34" customFormat="1">
      <c r="A387" s="29"/>
      <c r="B387" s="29"/>
      <c r="C387" s="29"/>
      <c r="D387" s="29"/>
      <c r="E387" s="29"/>
      <c r="F387" s="29"/>
      <c r="G387" s="29"/>
      <c r="H387" s="29"/>
      <c r="I387" s="29"/>
      <c r="J387" s="29"/>
    </row>
    <row r="388" spans="1:10" s="34" customFormat="1">
      <c r="A388" s="29"/>
      <c r="B388" s="29"/>
      <c r="C388" s="29"/>
      <c r="D388" s="29"/>
      <c r="E388" s="29"/>
      <c r="F388" s="29"/>
      <c r="G388" s="29"/>
      <c r="H388" s="29"/>
      <c r="I388" s="29"/>
      <c r="J388" s="29"/>
    </row>
    <row r="389" spans="1:10" s="34" customFormat="1">
      <c r="A389" s="29"/>
      <c r="B389" s="29"/>
      <c r="C389" s="29"/>
      <c r="D389" s="29"/>
      <c r="E389" s="29"/>
      <c r="F389" s="29"/>
      <c r="G389" s="29"/>
      <c r="H389" s="29"/>
      <c r="I389" s="29"/>
      <c r="J389" s="29"/>
    </row>
    <row r="390" spans="1:10" s="34" customFormat="1">
      <c r="A390" s="29"/>
      <c r="B390" s="29"/>
      <c r="C390" s="29"/>
      <c r="D390" s="29"/>
      <c r="E390" s="29"/>
      <c r="F390" s="29"/>
      <c r="G390" s="29"/>
      <c r="H390" s="29"/>
      <c r="I390" s="29"/>
      <c r="J390" s="29"/>
    </row>
    <row r="391" spans="1:10" s="34" customFormat="1">
      <c r="A391" s="29"/>
      <c r="B391" s="29"/>
      <c r="C391" s="29"/>
      <c r="D391" s="29"/>
      <c r="E391" s="29"/>
      <c r="F391" s="29"/>
      <c r="G391" s="29"/>
      <c r="H391" s="29"/>
      <c r="I391" s="29"/>
      <c r="J391" s="29"/>
    </row>
    <row r="392" spans="1:10" s="34" customFormat="1">
      <c r="A392" s="29"/>
      <c r="B392" s="29"/>
      <c r="C392" s="29"/>
      <c r="D392" s="29"/>
      <c r="E392" s="29"/>
      <c r="F392" s="29"/>
      <c r="G392" s="29"/>
      <c r="H392" s="29"/>
      <c r="I392" s="29"/>
      <c r="J392" s="29"/>
    </row>
    <row r="393" spans="1:10" s="34" customFormat="1">
      <c r="A393" s="29"/>
      <c r="B393" s="29"/>
      <c r="C393" s="29"/>
      <c r="D393" s="29"/>
      <c r="E393" s="29"/>
      <c r="F393" s="29"/>
      <c r="G393" s="29"/>
      <c r="H393" s="29"/>
      <c r="I393" s="29"/>
      <c r="J393" s="29"/>
    </row>
    <row r="394" spans="1:10" s="34" customFormat="1">
      <c r="A394" s="29"/>
      <c r="B394" s="29"/>
      <c r="C394" s="29"/>
      <c r="D394" s="29"/>
      <c r="E394" s="29"/>
      <c r="F394" s="29"/>
      <c r="G394" s="29"/>
      <c r="H394" s="29"/>
      <c r="I394" s="29"/>
      <c r="J394" s="29"/>
    </row>
    <row r="395" spans="1:10" s="34" customFormat="1">
      <c r="A395" s="29"/>
      <c r="B395" s="29"/>
      <c r="C395" s="29"/>
      <c r="D395" s="29"/>
      <c r="E395" s="29"/>
      <c r="F395" s="29"/>
      <c r="G395" s="29"/>
      <c r="H395" s="29"/>
      <c r="I395" s="29"/>
      <c r="J395" s="29"/>
    </row>
    <row r="396" spans="1:10" s="34" customFormat="1">
      <c r="A396" s="29"/>
      <c r="B396" s="29"/>
      <c r="C396" s="29"/>
      <c r="D396" s="29"/>
      <c r="E396" s="29"/>
      <c r="F396" s="29"/>
      <c r="G396" s="29"/>
      <c r="H396" s="29"/>
      <c r="I396" s="29"/>
      <c r="J396" s="29"/>
    </row>
    <row r="397" spans="1:10" s="34" customFormat="1">
      <c r="A397" s="29"/>
      <c r="B397" s="29"/>
      <c r="C397" s="29"/>
      <c r="D397" s="29"/>
      <c r="E397" s="29"/>
      <c r="F397" s="29"/>
      <c r="G397" s="29"/>
      <c r="H397" s="29"/>
      <c r="I397" s="29"/>
      <c r="J397" s="29"/>
    </row>
    <row r="398" spans="1:10" s="34" customFormat="1">
      <c r="A398" s="29"/>
      <c r="B398" s="29"/>
      <c r="C398" s="29"/>
      <c r="D398" s="29"/>
      <c r="E398" s="29"/>
      <c r="F398" s="29"/>
      <c r="G398" s="29"/>
      <c r="H398" s="29"/>
      <c r="I398" s="29"/>
      <c r="J398" s="29"/>
    </row>
    <row r="399" spans="1:10" s="34" customFormat="1">
      <c r="A399" s="29"/>
      <c r="B399" s="29"/>
      <c r="C399" s="29"/>
      <c r="D399" s="29"/>
      <c r="E399" s="29"/>
      <c r="F399" s="29"/>
      <c r="G399" s="29"/>
      <c r="H399" s="29"/>
      <c r="I399" s="29"/>
      <c r="J399" s="29"/>
    </row>
    <row r="400" spans="1:10" s="34" customFormat="1">
      <c r="A400" s="29"/>
      <c r="B400" s="29"/>
      <c r="C400" s="29"/>
      <c r="D400" s="29"/>
      <c r="E400" s="29"/>
      <c r="F400" s="29"/>
      <c r="G400" s="29"/>
      <c r="H400" s="29"/>
      <c r="I400" s="29"/>
      <c r="J400" s="29"/>
    </row>
    <row r="401" spans="1:10" s="34" customFormat="1">
      <c r="A401" s="29"/>
      <c r="B401" s="29"/>
      <c r="C401" s="29"/>
      <c r="D401" s="29"/>
      <c r="E401" s="29"/>
      <c r="F401" s="29"/>
      <c r="G401" s="29"/>
      <c r="H401" s="29"/>
      <c r="I401" s="29"/>
      <c r="J401" s="29"/>
    </row>
    <row r="402" spans="1:10" s="34" customFormat="1">
      <c r="A402" s="29"/>
      <c r="B402" s="29"/>
      <c r="C402" s="29"/>
      <c r="D402" s="29"/>
      <c r="E402" s="29"/>
      <c r="F402" s="29"/>
      <c r="G402" s="29"/>
      <c r="H402" s="29"/>
      <c r="I402" s="29"/>
      <c r="J402" s="29"/>
    </row>
    <row r="403" spans="1:10" s="34" customFormat="1">
      <c r="A403" s="29"/>
      <c r="B403" s="29"/>
      <c r="C403" s="29"/>
      <c r="D403" s="29"/>
      <c r="E403" s="29"/>
      <c r="F403" s="29"/>
      <c r="G403" s="29"/>
      <c r="H403" s="29"/>
      <c r="I403" s="29"/>
      <c r="J403" s="29"/>
    </row>
    <row r="404" spans="1:10" s="34" customFormat="1">
      <c r="A404" s="29"/>
      <c r="B404" s="29"/>
      <c r="C404" s="29"/>
      <c r="D404" s="29"/>
      <c r="E404" s="29"/>
      <c r="F404" s="29"/>
      <c r="G404" s="29"/>
      <c r="H404" s="29"/>
      <c r="I404" s="29"/>
      <c r="J404" s="29"/>
    </row>
    <row r="405" spans="1:10" s="34" customFormat="1">
      <c r="A405" s="29"/>
      <c r="B405" s="29"/>
      <c r="C405" s="29"/>
      <c r="D405" s="29"/>
      <c r="E405" s="29"/>
      <c r="F405" s="29"/>
      <c r="G405" s="29"/>
      <c r="H405" s="29"/>
      <c r="I405" s="29"/>
      <c r="J405" s="29"/>
    </row>
    <row r="406" spans="1:10" s="34" customFormat="1">
      <c r="A406" s="29"/>
      <c r="B406" s="29"/>
      <c r="C406" s="29"/>
      <c r="D406" s="29"/>
      <c r="E406" s="29"/>
      <c r="F406" s="29"/>
      <c r="G406" s="29"/>
      <c r="H406" s="29"/>
      <c r="I406" s="29"/>
      <c r="J406" s="29"/>
    </row>
    <row r="407" spans="1:10" s="34" customFormat="1">
      <c r="A407" s="29"/>
      <c r="B407" s="29"/>
      <c r="C407" s="29"/>
      <c r="D407" s="29"/>
      <c r="E407" s="29"/>
      <c r="F407" s="29"/>
      <c r="G407" s="29"/>
      <c r="H407" s="29"/>
      <c r="I407" s="29"/>
      <c r="J407" s="29"/>
    </row>
    <row r="408" spans="1:10" s="34" customFormat="1">
      <c r="A408" s="29"/>
      <c r="B408" s="29"/>
      <c r="C408" s="29"/>
      <c r="D408" s="29"/>
      <c r="E408" s="29"/>
      <c r="F408" s="29"/>
      <c r="G408" s="29"/>
      <c r="H408" s="29"/>
      <c r="I408" s="29"/>
      <c r="J408" s="29"/>
    </row>
    <row r="409" spans="1:10" s="34" customFormat="1">
      <c r="A409" s="29"/>
      <c r="B409" s="29"/>
      <c r="C409" s="29"/>
      <c r="D409" s="29"/>
      <c r="E409" s="29"/>
      <c r="F409" s="29"/>
      <c r="G409" s="29"/>
      <c r="H409" s="29"/>
      <c r="I409" s="29"/>
      <c r="J409" s="29"/>
    </row>
    <row r="410" spans="1:10" s="34" customFormat="1">
      <c r="A410" s="29"/>
      <c r="B410" s="29"/>
      <c r="C410" s="29"/>
      <c r="D410" s="29"/>
      <c r="E410" s="29"/>
      <c r="F410" s="29"/>
      <c r="G410" s="29"/>
      <c r="H410" s="29"/>
      <c r="I410" s="29"/>
      <c r="J410" s="29"/>
    </row>
    <row r="411" spans="1:10" s="34" customFormat="1">
      <c r="A411" s="29"/>
      <c r="B411" s="29"/>
      <c r="C411" s="29"/>
      <c r="D411" s="29"/>
      <c r="E411" s="29"/>
      <c r="F411" s="29"/>
      <c r="G411" s="29"/>
      <c r="H411" s="29"/>
      <c r="I411" s="29"/>
      <c r="J411" s="29"/>
    </row>
    <row r="412" spans="1:10" s="34" customFormat="1">
      <c r="A412" s="29"/>
      <c r="B412" s="29"/>
      <c r="C412" s="29"/>
      <c r="D412" s="29"/>
      <c r="E412" s="29"/>
      <c r="F412" s="29"/>
      <c r="G412" s="29"/>
      <c r="H412" s="29"/>
      <c r="I412" s="29"/>
      <c r="J412" s="29"/>
    </row>
    <row r="413" spans="1:10" s="34" customFormat="1">
      <c r="A413" s="29"/>
      <c r="B413" s="29"/>
      <c r="C413" s="29"/>
      <c r="D413" s="29"/>
      <c r="E413" s="29"/>
      <c r="F413" s="29"/>
      <c r="G413" s="29"/>
      <c r="H413" s="29"/>
      <c r="I413" s="29"/>
      <c r="J413" s="29"/>
    </row>
    <row r="414" spans="1:10" s="34" customFormat="1">
      <c r="A414" s="29"/>
      <c r="B414" s="29"/>
      <c r="C414" s="29"/>
      <c r="D414" s="29"/>
      <c r="E414" s="29"/>
      <c r="F414" s="29"/>
      <c r="G414" s="29"/>
      <c r="H414" s="29"/>
      <c r="I414" s="29"/>
      <c r="J414" s="29"/>
    </row>
    <row r="415" spans="1:10" s="34" customFormat="1">
      <c r="A415" s="29"/>
      <c r="B415" s="29"/>
      <c r="C415" s="29"/>
      <c r="D415" s="29"/>
      <c r="E415" s="29"/>
      <c r="F415" s="29"/>
      <c r="G415" s="29"/>
      <c r="H415" s="29"/>
      <c r="I415" s="29"/>
      <c r="J415" s="29"/>
    </row>
    <row r="416" spans="1:10" s="34" customFormat="1">
      <c r="A416" s="29"/>
      <c r="B416" s="29"/>
      <c r="C416" s="29"/>
      <c r="D416" s="29"/>
      <c r="E416" s="29"/>
      <c r="F416" s="29"/>
      <c r="G416" s="29"/>
      <c r="H416" s="29"/>
      <c r="I416" s="29"/>
      <c r="J416" s="29"/>
    </row>
    <row r="417" spans="1:10" s="34" customFormat="1">
      <c r="A417" s="29"/>
      <c r="B417" s="29"/>
      <c r="C417" s="29"/>
      <c r="D417" s="29"/>
      <c r="E417" s="29"/>
      <c r="F417" s="29"/>
      <c r="G417" s="29"/>
      <c r="H417" s="29"/>
      <c r="I417" s="29"/>
      <c r="J417" s="29"/>
    </row>
    <row r="418" spans="1:10" s="34" customFormat="1">
      <c r="A418" s="29"/>
      <c r="B418" s="29"/>
      <c r="C418" s="29"/>
      <c r="D418" s="29"/>
      <c r="E418" s="29"/>
      <c r="F418" s="29"/>
      <c r="G418" s="29"/>
      <c r="H418" s="29"/>
      <c r="I418" s="29"/>
      <c r="J418" s="29"/>
    </row>
    <row r="419" spans="1:10" s="34" customFormat="1">
      <c r="A419" s="29"/>
      <c r="B419" s="29"/>
      <c r="C419" s="29"/>
      <c r="D419" s="29"/>
      <c r="E419" s="29"/>
      <c r="F419" s="29"/>
      <c r="G419" s="29"/>
      <c r="H419" s="29"/>
      <c r="I419" s="29"/>
      <c r="J419" s="29"/>
    </row>
    <row r="420" spans="1:10" s="34" customFormat="1">
      <c r="A420" s="29"/>
      <c r="B420" s="29"/>
      <c r="C420" s="29"/>
      <c r="D420" s="29"/>
      <c r="E420" s="29"/>
      <c r="F420" s="29"/>
      <c r="G420" s="29"/>
      <c r="H420" s="29"/>
      <c r="I420" s="29"/>
      <c r="J420" s="29"/>
    </row>
    <row r="421" spans="1:10" s="34" customFormat="1">
      <c r="A421" s="29"/>
      <c r="B421" s="29"/>
      <c r="C421" s="29"/>
      <c r="D421" s="29"/>
      <c r="E421" s="29"/>
      <c r="F421" s="29"/>
      <c r="G421" s="29"/>
      <c r="H421" s="29"/>
      <c r="I421" s="29"/>
      <c r="J421" s="29"/>
    </row>
    <row r="422" spans="1:10" s="34" customFormat="1">
      <c r="A422" s="29"/>
      <c r="B422" s="29"/>
      <c r="C422" s="29"/>
      <c r="D422" s="29"/>
      <c r="E422" s="29"/>
      <c r="F422" s="29"/>
      <c r="G422" s="29"/>
      <c r="H422" s="29"/>
      <c r="I422" s="29"/>
      <c r="J422" s="29"/>
    </row>
    <row r="423" spans="1:10" s="34" customFormat="1">
      <c r="A423" s="29"/>
      <c r="B423" s="29"/>
      <c r="C423" s="29"/>
      <c r="D423" s="29"/>
      <c r="E423" s="29"/>
      <c r="F423" s="29"/>
      <c r="G423" s="29"/>
      <c r="H423" s="29"/>
      <c r="I423" s="29"/>
      <c r="J423" s="29"/>
    </row>
    <row r="424" spans="1:10" s="34" customFormat="1">
      <c r="A424" s="29"/>
      <c r="B424" s="29"/>
      <c r="C424" s="29"/>
      <c r="D424" s="29"/>
      <c r="E424" s="29"/>
      <c r="F424" s="29"/>
      <c r="G424" s="29"/>
      <c r="H424" s="29"/>
      <c r="I424" s="29"/>
      <c r="J424" s="29"/>
    </row>
    <row r="425" spans="1:10" s="34" customFormat="1">
      <c r="A425" s="29"/>
      <c r="B425" s="29"/>
      <c r="C425" s="29"/>
      <c r="D425" s="29"/>
      <c r="E425" s="29"/>
      <c r="F425" s="29"/>
      <c r="G425" s="29"/>
      <c r="H425" s="29"/>
      <c r="I425" s="29"/>
      <c r="J425" s="29"/>
    </row>
    <row r="426" spans="1:10" s="34" customFormat="1">
      <c r="A426" s="29"/>
      <c r="B426" s="29"/>
      <c r="C426" s="29"/>
      <c r="D426" s="29"/>
      <c r="E426" s="29"/>
      <c r="F426" s="29"/>
      <c r="G426" s="29"/>
      <c r="H426" s="29"/>
      <c r="I426" s="29"/>
      <c r="J426" s="29"/>
    </row>
    <row r="427" spans="1:10" s="34" customFormat="1">
      <c r="A427" s="29"/>
      <c r="B427" s="29"/>
      <c r="C427" s="29"/>
      <c r="D427" s="29"/>
      <c r="E427" s="29"/>
      <c r="F427" s="29"/>
      <c r="G427" s="29"/>
      <c r="H427" s="29"/>
      <c r="I427" s="29"/>
      <c r="J427" s="29"/>
    </row>
    <row r="428" spans="1:10" s="34" customFormat="1">
      <c r="A428" s="29"/>
      <c r="B428" s="29"/>
      <c r="C428" s="29"/>
      <c r="D428" s="29"/>
      <c r="E428" s="29"/>
      <c r="F428" s="29"/>
      <c r="G428" s="29"/>
      <c r="H428" s="29"/>
      <c r="I428" s="29"/>
      <c r="J428" s="29"/>
    </row>
    <row r="429" spans="1:10" s="34" customFormat="1">
      <c r="A429" s="29"/>
      <c r="B429" s="29"/>
      <c r="C429" s="29"/>
      <c r="D429" s="29"/>
      <c r="E429" s="29"/>
      <c r="F429" s="29"/>
      <c r="G429" s="29"/>
      <c r="H429" s="29"/>
      <c r="I429" s="29"/>
      <c r="J429" s="29"/>
    </row>
    <row r="430" spans="1:10" s="34" customFormat="1">
      <c r="A430" s="29"/>
      <c r="B430" s="29"/>
      <c r="C430" s="29"/>
      <c r="D430" s="29"/>
      <c r="E430" s="29"/>
      <c r="F430" s="29"/>
      <c r="G430" s="29"/>
      <c r="H430" s="29"/>
      <c r="I430" s="29"/>
      <c r="J430" s="29"/>
    </row>
    <row r="431" spans="1:10" s="34" customFormat="1">
      <c r="A431" s="29"/>
      <c r="B431" s="29"/>
      <c r="C431" s="29"/>
      <c r="D431" s="29"/>
      <c r="E431" s="29"/>
      <c r="F431" s="29"/>
      <c r="G431" s="29"/>
      <c r="H431" s="29"/>
      <c r="I431" s="29"/>
      <c r="J431" s="29"/>
    </row>
    <row r="432" spans="1:10" s="34" customFormat="1">
      <c r="A432" s="29"/>
      <c r="B432" s="29"/>
      <c r="C432" s="29"/>
      <c r="D432" s="29"/>
      <c r="E432" s="29"/>
      <c r="F432" s="29"/>
      <c r="G432" s="29"/>
      <c r="H432" s="29"/>
      <c r="I432" s="29"/>
      <c r="J432" s="29"/>
    </row>
    <row r="433" spans="1:10" s="34" customFormat="1">
      <c r="A433" s="29"/>
      <c r="B433" s="29"/>
      <c r="C433" s="29"/>
      <c r="D433" s="29"/>
      <c r="E433" s="29"/>
      <c r="F433" s="29"/>
      <c r="G433" s="29"/>
      <c r="H433" s="29"/>
      <c r="I433" s="29"/>
      <c r="J433" s="29"/>
    </row>
    <row r="434" spans="1:10" s="34" customFormat="1">
      <c r="A434" s="29"/>
      <c r="B434" s="29"/>
      <c r="C434" s="29"/>
      <c r="D434" s="29"/>
      <c r="E434" s="29"/>
      <c r="F434" s="29"/>
      <c r="G434" s="29"/>
      <c r="H434" s="29"/>
      <c r="I434" s="29"/>
      <c r="J434" s="29"/>
    </row>
    <row r="435" spans="1:10" s="34" customFormat="1">
      <c r="A435" s="29"/>
      <c r="B435" s="29"/>
      <c r="C435" s="29"/>
      <c r="D435" s="29"/>
      <c r="E435" s="29"/>
      <c r="F435" s="29"/>
      <c r="G435" s="29"/>
      <c r="H435" s="29"/>
      <c r="I435" s="29"/>
      <c r="J435" s="29"/>
    </row>
    <row r="436" spans="1:10" s="34" customFormat="1">
      <c r="A436" s="29"/>
      <c r="B436" s="29"/>
      <c r="C436" s="29"/>
      <c r="D436" s="29"/>
      <c r="E436" s="29"/>
      <c r="F436" s="29"/>
      <c r="G436" s="29"/>
      <c r="H436" s="29"/>
      <c r="I436" s="29"/>
      <c r="J436" s="29"/>
    </row>
    <row r="437" spans="1:10" s="34" customFormat="1">
      <c r="A437" s="29"/>
      <c r="B437" s="29"/>
      <c r="C437" s="29"/>
      <c r="D437" s="29"/>
      <c r="E437" s="29"/>
      <c r="F437" s="29"/>
      <c r="G437" s="29"/>
      <c r="H437" s="29"/>
      <c r="I437" s="29"/>
      <c r="J437" s="29"/>
    </row>
    <row r="438" spans="1:10" s="34" customFormat="1">
      <c r="A438" s="29"/>
      <c r="B438" s="29"/>
      <c r="C438" s="29"/>
      <c r="D438" s="29"/>
      <c r="E438" s="29"/>
      <c r="F438" s="29"/>
      <c r="G438" s="29"/>
      <c r="H438" s="29"/>
      <c r="I438" s="29"/>
      <c r="J438" s="29"/>
    </row>
    <row r="439" spans="1:10" s="34" customFormat="1">
      <c r="A439" s="29"/>
      <c r="B439" s="29"/>
      <c r="C439" s="29"/>
      <c r="D439" s="29"/>
      <c r="E439" s="29"/>
      <c r="F439" s="29"/>
      <c r="G439" s="29"/>
      <c r="H439" s="29"/>
      <c r="I439" s="29"/>
      <c r="J439" s="29"/>
    </row>
    <row r="440" spans="1:10" s="34" customFormat="1">
      <c r="A440" s="29"/>
      <c r="B440" s="29"/>
      <c r="C440" s="29"/>
      <c r="D440" s="29"/>
      <c r="E440" s="29"/>
      <c r="F440" s="29"/>
      <c r="G440" s="29"/>
      <c r="H440" s="29"/>
      <c r="I440" s="29"/>
      <c r="J440" s="29"/>
    </row>
    <row r="441" spans="1:10" s="34" customFormat="1">
      <c r="A441" s="29"/>
      <c r="B441" s="29"/>
      <c r="C441" s="29"/>
      <c r="D441" s="29"/>
      <c r="E441" s="29"/>
      <c r="F441" s="29"/>
      <c r="G441" s="29"/>
      <c r="H441" s="29"/>
      <c r="I441" s="29"/>
      <c r="J441" s="29"/>
    </row>
    <row r="442" spans="1:10" s="34" customFormat="1">
      <c r="A442" s="29"/>
      <c r="B442" s="29"/>
      <c r="C442" s="29"/>
      <c r="D442" s="29"/>
      <c r="E442" s="29"/>
      <c r="F442" s="29"/>
      <c r="G442" s="29"/>
      <c r="H442" s="29"/>
      <c r="I442" s="29"/>
      <c r="J442" s="29"/>
    </row>
    <row r="443" spans="1:10" s="34" customFormat="1">
      <c r="A443" s="29"/>
      <c r="B443" s="29"/>
      <c r="C443" s="29"/>
      <c r="D443" s="29"/>
      <c r="E443" s="29"/>
      <c r="F443" s="29"/>
      <c r="G443" s="29"/>
      <c r="H443" s="29"/>
      <c r="I443" s="29"/>
      <c r="J443" s="29"/>
    </row>
    <row r="444" spans="1:10" s="34" customFormat="1">
      <c r="A444" s="29"/>
      <c r="B444" s="29"/>
      <c r="C444" s="29"/>
      <c r="D444" s="29"/>
      <c r="E444" s="29"/>
      <c r="F444" s="29"/>
      <c r="G444" s="29"/>
      <c r="H444" s="29"/>
      <c r="I444" s="29"/>
      <c r="J444" s="29"/>
    </row>
    <row r="445" spans="1:10" s="34" customFormat="1">
      <c r="A445" s="29"/>
      <c r="B445" s="29"/>
      <c r="C445" s="29"/>
      <c r="D445" s="29"/>
      <c r="E445" s="29"/>
      <c r="F445" s="29"/>
      <c r="G445" s="29"/>
      <c r="H445" s="29"/>
      <c r="I445" s="29"/>
      <c r="J445" s="29"/>
    </row>
    <row r="446" spans="1:10" s="34" customFormat="1">
      <c r="A446" s="29"/>
      <c r="B446" s="29"/>
      <c r="C446" s="29"/>
      <c r="D446" s="29"/>
      <c r="E446" s="29"/>
      <c r="F446" s="29"/>
      <c r="G446" s="29"/>
      <c r="H446" s="29"/>
      <c r="I446" s="29"/>
      <c r="J446" s="29"/>
    </row>
    <row r="447" spans="1:10" s="34" customFormat="1">
      <c r="A447" s="29"/>
      <c r="B447" s="29"/>
      <c r="C447" s="29"/>
      <c r="D447" s="29"/>
      <c r="E447" s="29"/>
      <c r="F447" s="29"/>
      <c r="G447" s="29"/>
      <c r="H447" s="29"/>
      <c r="I447" s="29"/>
      <c r="J447" s="29"/>
    </row>
    <row r="448" spans="1:10" s="34" customFormat="1">
      <c r="A448" s="29"/>
      <c r="B448" s="29"/>
      <c r="C448" s="29"/>
      <c r="D448" s="29"/>
      <c r="E448" s="29"/>
      <c r="F448" s="29"/>
      <c r="G448" s="29"/>
      <c r="H448" s="29"/>
      <c r="I448" s="29"/>
      <c r="J448" s="29"/>
    </row>
    <row r="449" spans="1:10" s="34" customFormat="1">
      <c r="A449" s="29"/>
      <c r="B449" s="29"/>
      <c r="C449" s="29"/>
      <c r="D449" s="29"/>
      <c r="E449" s="29"/>
      <c r="F449" s="29"/>
      <c r="G449" s="29"/>
      <c r="H449" s="29"/>
      <c r="I449" s="29"/>
      <c r="J449" s="29"/>
    </row>
    <row r="450" spans="1:10" s="34" customFormat="1">
      <c r="A450" s="29"/>
      <c r="B450" s="29"/>
      <c r="C450" s="29"/>
      <c r="D450" s="29"/>
      <c r="E450" s="29"/>
      <c r="F450" s="29"/>
      <c r="G450" s="29"/>
      <c r="H450" s="29"/>
      <c r="I450" s="29"/>
      <c r="J450" s="29"/>
    </row>
    <row r="451" spans="1:10" s="34" customFormat="1">
      <c r="A451" s="29"/>
      <c r="B451" s="29"/>
      <c r="C451" s="29"/>
      <c r="D451" s="29"/>
      <c r="E451" s="29"/>
      <c r="F451" s="29"/>
      <c r="G451" s="29"/>
      <c r="H451" s="29"/>
      <c r="I451" s="29"/>
      <c r="J451" s="29"/>
    </row>
    <row r="452" spans="1:10" s="34" customFormat="1">
      <c r="A452" s="29"/>
      <c r="B452" s="29"/>
      <c r="C452" s="29"/>
      <c r="D452" s="29"/>
      <c r="E452" s="29"/>
      <c r="F452" s="29"/>
      <c r="G452" s="29"/>
      <c r="H452" s="29"/>
      <c r="I452" s="29"/>
      <c r="J452" s="29"/>
    </row>
    <row r="453" spans="1:10" s="34" customFormat="1">
      <c r="A453" s="29"/>
      <c r="B453" s="29"/>
      <c r="C453" s="29"/>
      <c r="D453" s="29"/>
      <c r="E453" s="29"/>
      <c r="F453" s="29"/>
      <c r="G453" s="29"/>
      <c r="H453" s="29"/>
      <c r="I453" s="29"/>
      <c r="J453" s="29"/>
    </row>
    <row r="454" spans="1:10" s="34" customFormat="1">
      <c r="A454" s="29"/>
      <c r="B454" s="29"/>
      <c r="C454" s="29"/>
      <c r="D454" s="29"/>
      <c r="E454" s="29"/>
      <c r="F454" s="29"/>
      <c r="G454" s="29"/>
      <c r="H454" s="29"/>
      <c r="I454" s="29"/>
      <c r="J454" s="29"/>
    </row>
    <row r="455" spans="1:10" s="34" customFormat="1">
      <c r="A455" s="29"/>
      <c r="B455" s="29"/>
      <c r="C455" s="29"/>
      <c r="D455" s="29"/>
      <c r="E455" s="29"/>
      <c r="F455" s="29"/>
      <c r="G455" s="29"/>
      <c r="H455" s="29"/>
      <c r="I455" s="29"/>
      <c r="J455" s="29"/>
    </row>
    <row r="456" spans="1:10" s="34" customFormat="1">
      <c r="A456" s="29"/>
      <c r="B456" s="29"/>
      <c r="C456" s="29"/>
      <c r="D456" s="29"/>
      <c r="E456" s="29"/>
      <c r="F456" s="29"/>
      <c r="G456" s="29"/>
      <c r="H456" s="29"/>
      <c r="I456" s="29"/>
      <c r="J456" s="29"/>
    </row>
    <row r="457" spans="1:10" s="34" customFormat="1">
      <c r="A457" s="29"/>
      <c r="B457" s="29"/>
      <c r="C457" s="29"/>
      <c r="D457" s="29"/>
      <c r="E457" s="29"/>
      <c r="F457" s="29"/>
      <c r="G457" s="29"/>
      <c r="H457" s="29"/>
      <c r="I457" s="29"/>
      <c r="J457" s="29"/>
    </row>
    <row r="458" spans="1:10" s="34" customFormat="1">
      <c r="A458" s="29"/>
      <c r="B458" s="29"/>
      <c r="C458" s="29"/>
      <c r="D458" s="29"/>
      <c r="E458" s="29"/>
      <c r="F458" s="29"/>
      <c r="G458" s="29"/>
      <c r="H458" s="29"/>
      <c r="I458" s="29"/>
      <c r="J458" s="29"/>
    </row>
    <row r="459" spans="1:10" s="34" customFormat="1">
      <c r="A459" s="29"/>
      <c r="B459" s="29"/>
      <c r="C459" s="29"/>
      <c r="D459" s="29"/>
      <c r="E459" s="29"/>
      <c r="F459" s="29"/>
      <c r="G459" s="29"/>
      <c r="H459" s="29"/>
      <c r="I459" s="29"/>
      <c r="J459" s="29"/>
    </row>
    <row r="460" spans="1:10" s="34" customFormat="1">
      <c r="A460" s="29"/>
      <c r="B460" s="29"/>
      <c r="C460" s="29"/>
      <c r="D460" s="29"/>
      <c r="E460" s="29"/>
      <c r="F460" s="29"/>
      <c r="G460" s="29"/>
      <c r="H460" s="29"/>
      <c r="I460" s="29"/>
      <c r="J460" s="29"/>
    </row>
    <row r="461" spans="1:10" s="34" customFormat="1">
      <c r="A461" s="29"/>
      <c r="B461" s="29"/>
      <c r="C461" s="29"/>
      <c r="D461" s="29"/>
      <c r="E461" s="29"/>
      <c r="F461" s="29"/>
      <c r="G461" s="29"/>
      <c r="H461" s="29"/>
      <c r="I461" s="29"/>
      <c r="J461" s="29"/>
    </row>
    <row r="462" spans="1:10" s="34" customFormat="1">
      <c r="A462" s="29"/>
      <c r="B462" s="29"/>
      <c r="C462" s="29"/>
      <c r="D462" s="29"/>
      <c r="E462" s="29"/>
      <c r="F462" s="29"/>
      <c r="G462" s="29"/>
      <c r="H462" s="29"/>
      <c r="I462" s="29"/>
      <c r="J462" s="29"/>
    </row>
    <row r="463" spans="1:10" s="34" customFormat="1">
      <c r="A463" s="29"/>
      <c r="B463" s="29"/>
      <c r="C463" s="29"/>
      <c r="D463" s="29"/>
      <c r="E463" s="29"/>
      <c r="F463" s="29"/>
      <c r="G463" s="29"/>
      <c r="H463" s="29"/>
      <c r="I463" s="29"/>
      <c r="J463" s="29"/>
    </row>
    <row r="464" spans="1:10" s="34" customFormat="1">
      <c r="A464" s="29"/>
      <c r="B464" s="29"/>
      <c r="C464" s="29"/>
      <c r="D464" s="29"/>
      <c r="E464" s="29"/>
      <c r="F464" s="29"/>
      <c r="G464" s="29"/>
      <c r="H464" s="29"/>
      <c r="I464" s="29"/>
      <c r="J464" s="29"/>
    </row>
    <row r="465" spans="1:10" s="34" customFormat="1">
      <c r="A465" s="29"/>
      <c r="B465" s="29"/>
      <c r="C465" s="29"/>
      <c r="D465" s="29"/>
      <c r="E465" s="29"/>
      <c r="F465" s="29"/>
      <c r="G465" s="29"/>
      <c r="H465" s="29"/>
      <c r="I465" s="29"/>
      <c r="J465" s="29"/>
    </row>
    <row r="466" spans="1:10" s="34" customFormat="1">
      <c r="A466" s="29"/>
      <c r="B466" s="29"/>
      <c r="C466" s="29"/>
      <c r="D466" s="29"/>
      <c r="E466" s="29"/>
      <c r="F466" s="29"/>
      <c r="G466" s="29"/>
      <c r="H466" s="29"/>
      <c r="I466" s="29"/>
      <c r="J466" s="29"/>
    </row>
    <row r="467" spans="1:10" s="34" customFormat="1">
      <c r="A467" s="29"/>
      <c r="B467" s="29"/>
      <c r="C467" s="29"/>
      <c r="D467" s="29"/>
      <c r="E467" s="29"/>
      <c r="F467" s="29"/>
      <c r="G467" s="29"/>
      <c r="H467" s="29"/>
      <c r="I467" s="29"/>
      <c r="J467" s="29"/>
    </row>
    <row r="468" spans="1:10" s="34" customFormat="1">
      <c r="A468" s="29"/>
      <c r="B468" s="29"/>
      <c r="C468" s="29"/>
      <c r="D468" s="29"/>
      <c r="E468" s="29"/>
      <c r="F468" s="29"/>
      <c r="G468" s="29"/>
      <c r="H468" s="29"/>
      <c r="I468" s="29"/>
      <c r="J468" s="29"/>
    </row>
    <row r="469" spans="1:10" s="34" customFormat="1">
      <c r="A469" s="29"/>
      <c r="B469" s="29"/>
      <c r="C469" s="29"/>
      <c r="D469" s="29"/>
      <c r="E469" s="29"/>
      <c r="F469" s="29"/>
      <c r="G469" s="29"/>
      <c r="H469" s="29"/>
      <c r="I469" s="29"/>
      <c r="J469" s="29"/>
    </row>
    <row r="470" spans="1:10" s="34" customFormat="1">
      <c r="A470" s="29"/>
      <c r="B470" s="29"/>
      <c r="C470" s="29"/>
      <c r="D470" s="29"/>
      <c r="E470" s="29"/>
      <c r="F470" s="29"/>
      <c r="G470" s="29"/>
      <c r="H470" s="29"/>
      <c r="I470" s="29"/>
      <c r="J470" s="29"/>
    </row>
    <row r="471" spans="1:10" s="34" customFormat="1">
      <c r="A471" s="29"/>
      <c r="B471" s="29"/>
      <c r="C471" s="29"/>
      <c r="D471" s="29"/>
      <c r="E471" s="29"/>
      <c r="F471" s="29"/>
      <c r="G471" s="29"/>
      <c r="H471" s="29"/>
      <c r="I471" s="29"/>
      <c r="J471" s="29"/>
    </row>
    <row r="472" spans="1:10" s="34" customFormat="1">
      <c r="A472" s="29"/>
      <c r="B472" s="29"/>
      <c r="C472" s="29"/>
      <c r="D472" s="29"/>
      <c r="E472" s="29"/>
      <c r="F472" s="29"/>
      <c r="G472" s="29"/>
      <c r="H472" s="29"/>
      <c r="I472" s="29"/>
      <c r="J472" s="29"/>
    </row>
    <row r="473" spans="1:10" s="34" customFormat="1">
      <c r="A473" s="29"/>
      <c r="B473" s="29"/>
      <c r="C473" s="29"/>
      <c r="D473" s="29"/>
      <c r="E473" s="29"/>
      <c r="F473" s="29"/>
      <c r="G473" s="29"/>
      <c r="H473" s="29"/>
      <c r="I473" s="29"/>
      <c r="J473" s="29"/>
    </row>
    <row r="474" spans="1:10" s="34" customFormat="1">
      <c r="A474" s="29"/>
      <c r="B474" s="29"/>
      <c r="C474" s="29"/>
      <c r="D474" s="29"/>
      <c r="E474" s="29"/>
      <c r="F474" s="29"/>
      <c r="G474" s="29"/>
      <c r="H474" s="29"/>
      <c r="I474" s="29"/>
      <c r="J474" s="29"/>
    </row>
    <row r="475" spans="1:10" s="34" customFormat="1">
      <c r="A475" s="29"/>
      <c r="B475" s="29"/>
      <c r="C475" s="29"/>
      <c r="D475" s="29"/>
      <c r="E475" s="29"/>
      <c r="F475" s="29"/>
      <c r="G475" s="29"/>
      <c r="H475" s="29"/>
      <c r="I475" s="29"/>
      <c r="J475" s="29"/>
    </row>
    <row r="476" spans="1:10" s="34" customFormat="1">
      <c r="A476" s="29"/>
      <c r="B476" s="29"/>
      <c r="C476" s="29"/>
      <c r="D476" s="29"/>
      <c r="E476" s="29"/>
      <c r="F476" s="29"/>
      <c r="G476" s="29"/>
      <c r="H476" s="29"/>
      <c r="I476" s="29"/>
      <c r="J476" s="29"/>
    </row>
    <row r="477" spans="1:10" s="34" customFormat="1">
      <c r="A477" s="29"/>
      <c r="B477" s="29"/>
      <c r="C477" s="29"/>
      <c r="D477" s="29"/>
      <c r="E477" s="29"/>
      <c r="F477" s="29"/>
      <c r="G477" s="29"/>
      <c r="H477" s="29"/>
      <c r="I477" s="29"/>
      <c r="J477" s="29"/>
    </row>
    <row r="478" spans="1:10" s="34" customFormat="1">
      <c r="A478" s="29"/>
      <c r="B478" s="29"/>
      <c r="C478" s="29"/>
      <c r="D478" s="29"/>
      <c r="E478" s="29"/>
      <c r="F478" s="29"/>
      <c r="G478" s="29"/>
      <c r="H478" s="29"/>
      <c r="I478" s="29"/>
      <c r="J478" s="29"/>
    </row>
    <row r="479" spans="1:10" s="34" customFormat="1">
      <c r="A479" s="29"/>
      <c r="B479" s="29"/>
      <c r="C479" s="29"/>
      <c r="D479" s="29"/>
      <c r="E479" s="29"/>
      <c r="F479" s="29"/>
      <c r="G479" s="29"/>
      <c r="H479" s="29"/>
      <c r="I479" s="29"/>
      <c r="J479" s="29"/>
    </row>
    <row r="480" spans="1:10" s="34" customFormat="1">
      <c r="A480" s="29"/>
      <c r="B480" s="29"/>
      <c r="C480" s="29"/>
      <c r="D480" s="29"/>
      <c r="E480" s="29"/>
      <c r="F480" s="29"/>
      <c r="G480" s="29"/>
      <c r="H480" s="29"/>
      <c r="I480" s="29"/>
      <c r="J480" s="29"/>
    </row>
    <row r="481" spans="1:10" s="34" customFormat="1">
      <c r="A481" s="29"/>
      <c r="B481" s="29"/>
      <c r="C481" s="29"/>
      <c r="D481" s="29"/>
      <c r="E481" s="29"/>
      <c r="F481" s="29"/>
      <c r="G481" s="29"/>
      <c r="H481" s="29"/>
      <c r="I481" s="29"/>
      <c r="J481" s="29"/>
    </row>
    <row r="482" spans="1:10" s="34" customFormat="1">
      <c r="A482" s="29"/>
      <c r="B482" s="29"/>
      <c r="C482" s="29"/>
      <c r="D482" s="29"/>
      <c r="E482" s="29"/>
      <c r="F482" s="29"/>
      <c r="G482" s="29"/>
      <c r="H482" s="29"/>
      <c r="I482" s="29"/>
      <c r="J482" s="29"/>
    </row>
    <row r="483" spans="1:10" s="34" customFormat="1">
      <c r="A483" s="29"/>
      <c r="B483" s="29"/>
      <c r="C483" s="29"/>
      <c r="D483" s="29"/>
      <c r="E483" s="29"/>
      <c r="F483" s="29"/>
      <c r="G483" s="29"/>
      <c r="H483" s="29"/>
      <c r="I483" s="29"/>
      <c r="J483" s="29"/>
    </row>
    <row r="484" spans="1:10" s="34" customFormat="1">
      <c r="A484" s="29"/>
      <c r="B484" s="29"/>
      <c r="C484" s="29"/>
      <c r="D484" s="29"/>
      <c r="E484" s="29"/>
      <c r="F484" s="29"/>
      <c r="G484" s="29"/>
      <c r="H484" s="29"/>
      <c r="I484" s="29"/>
      <c r="J484" s="29"/>
    </row>
    <row r="485" spans="1:10" s="34" customFormat="1">
      <c r="A485" s="29"/>
      <c r="B485" s="29"/>
      <c r="C485" s="29"/>
      <c r="D485" s="29"/>
      <c r="E485" s="29"/>
      <c r="F485" s="29"/>
      <c r="G485" s="29"/>
      <c r="H485" s="29"/>
      <c r="I485" s="29"/>
      <c r="J485" s="29"/>
    </row>
    <row r="486" spans="1:10" s="34" customFormat="1">
      <c r="A486" s="29"/>
      <c r="B486" s="29"/>
      <c r="C486" s="29"/>
      <c r="D486" s="29"/>
      <c r="E486" s="29"/>
      <c r="F486" s="29"/>
      <c r="G486" s="29"/>
      <c r="H486" s="29"/>
      <c r="I486" s="29"/>
      <c r="J486" s="29"/>
    </row>
    <row r="487" spans="1:10" s="34" customFormat="1">
      <c r="A487" s="29"/>
      <c r="B487" s="29"/>
      <c r="C487" s="29"/>
      <c r="D487" s="29"/>
      <c r="E487" s="29"/>
      <c r="F487" s="29"/>
      <c r="G487" s="29"/>
      <c r="H487" s="29"/>
      <c r="I487" s="29"/>
      <c r="J487" s="29"/>
    </row>
    <row r="488" spans="1:10" s="34" customFormat="1">
      <c r="A488" s="29"/>
      <c r="B488" s="29"/>
      <c r="C488" s="29"/>
      <c r="D488" s="29"/>
      <c r="E488" s="29"/>
      <c r="F488" s="29"/>
      <c r="G488" s="29"/>
      <c r="H488" s="29"/>
      <c r="I488" s="29"/>
      <c r="J488" s="29"/>
    </row>
    <row r="489" spans="1:10" s="34" customFormat="1">
      <c r="A489" s="29"/>
      <c r="B489" s="29"/>
      <c r="C489" s="29"/>
      <c r="D489" s="29"/>
      <c r="E489" s="29"/>
      <c r="F489" s="29"/>
      <c r="G489" s="29"/>
      <c r="H489" s="29"/>
      <c r="I489" s="29"/>
      <c r="J489" s="29"/>
    </row>
    <row r="490" spans="1:10" s="34" customFormat="1">
      <c r="A490" s="29"/>
      <c r="B490" s="29"/>
      <c r="C490" s="29"/>
      <c r="D490" s="29"/>
      <c r="E490" s="29"/>
      <c r="F490" s="29"/>
      <c r="G490" s="29"/>
      <c r="H490" s="29"/>
      <c r="I490" s="29"/>
      <c r="J490" s="29"/>
    </row>
    <row r="491" spans="1:10" s="34" customFormat="1">
      <c r="A491" s="29"/>
      <c r="B491" s="29"/>
      <c r="C491" s="29"/>
      <c r="D491" s="29"/>
      <c r="E491" s="29"/>
      <c r="F491" s="29"/>
      <c r="G491" s="29"/>
      <c r="H491" s="29"/>
      <c r="I491" s="29"/>
      <c r="J491" s="29"/>
    </row>
    <row r="492" spans="1:10" s="34" customFormat="1">
      <c r="A492" s="29"/>
      <c r="B492" s="29"/>
      <c r="C492" s="29"/>
      <c r="D492" s="29"/>
      <c r="E492" s="29"/>
      <c r="F492" s="29"/>
      <c r="G492" s="29"/>
      <c r="H492" s="29"/>
      <c r="I492" s="29"/>
      <c r="J492" s="29"/>
    </row>
    <row r="493" spans="1:10" s="34" customFormat="1">
      <c r="A493" s="29"/>
      <c r="B493" s="29"/>
      <c r="C493" s="29"/>
      <c r="D493" s="29"/>
      <c r="E493" s="29"/>
      <c r="F493" s="29"/>
      <c r="G493" s="29"/>
      <c r="H493" s="29"/>
      <c r="I493" s="29"/>
      <c r="J493" s="29"/>
    </row>
    <row r="494" spans="1:10" s="34" customFormat="1">
      <c r="A494" s="29"/>
      <c r="B494" s="29"/>
      <c r="C494" s="29"/>
      <c r="D494" s="29"/>
      <c r="E494" s="29"/>
      <c r="F494" s="29"/>
      <c r="G494" s="29"/>
      <c r="H494" s="29"/>
      <c r="I494" s="29"/>
      <c r="J494" s="29"/>
    </row>
    <row r="495" spans="1:10" s="34" customFormat="1">
      <c r="A495" s="29"/>
      <c r="B495" s="29"/>
      <c r="C495" s="29"/>
      <c r="D495" s="29"/>
      <c r="E495" s="29"/>
      <c r="F495" s="29"/>
      <c r="G495" s="29"/>
      <c r="H495" s="29"/>
      <c r="I495" s="29"/>
      <c r="J495" s="29"/>
    </row>
    <row r="496" spans="1:10" s="34" customFormat="1">
      <c r="A496" s="29"/>
      <c r="B496" s="29"/>
      <c r="C496" s="29"/>
      <c r="D496" s="29"/>
      <c r="E496" s="29"/>
      <c r="F496" s="29"/>
      <c r="G496" s="29"/>
      <c r="H496" s="29"/>
      <c r="I496" s="29"/>
      <c r="J496" s="29"/>
    </row>
    <row r="497" spans="1:10" s="34" customFormat="1">
      <c r="A497" s="29"/>
      <c r="B497" s="29"/>
      <c r="C497" s="29"/>
      <c r="D497" s="29"/>
      <c r="E497" s="29"/>
      <c r="F497" s="29"/>
      <c r="G497" s="29"/>
      <c r="H497" s="29"/>
      <c r="I497" s="29"/>
      <c r="J497" s="29"/>
    </row>
    <row r="498" spans="1:10" s="34" customFormat="1">
      <c r="A498" s="29"/>
      <c r="B498" s="29"/>
      <c r="C498" s="29"/>
      <c r="D498" s="29"/>
      <c r="E498" s="29"/>
      <c r="F498" s="29"/>
      <c r="G498" s="29"/>
      <c r="H498" s="29"/>
      <c r="I498" s="29"/>
      <c r="J498" s="29"/>
    </row>
    <row r="499" spans="1:10" s="34" customFormat="1">
      <c r="A499" s="29"/>
      <c r="B499" s="29"/>
      <c r="C499" s="29"/>
      <c r="D499" s="29"/>
      <c r="E499" s="29"/>
      <c r="F499" s="29"/>
      <c r="G499" s="29"/>
      <c r="H499" s="29"/>
      <c r="I499" s="29"/>
      <c r="J499" s="29"/>
    </row>
    <row r="500" spans="1:10" s="34" customFormat="1">
      <c r="A500" s="29"/>
      <c r="B500" s="29"/>
      <c r="C500" s="29"/>
      <c r="D500" s="29"/>
      <c r="E500" s="29"/>
      <c r="F500" s="29"/>
      <c r="G500" s="29"/>
      <c r="H500" s="29"/>
      <c r="I500" s="29"/>
      <c r="J500" s="29"/>
    </row>
    <row r="501" spans="1:10" s="34" customFormat="1">
      <c r="A501" s="29"/>
      <c r="B501" s="29"/>
      <c r="C501" s="29"/>
      <c r="D501" s="29"/>
      <c r="E501" s="29"/>
      <c r="F501" s="29"/>
      <c r="G501" s="29"/>
      <c r="H501" s="29"/>
      <c r="I501" s="29"/>
      <c r="J501" s="29"/>
    </row>
    <row r="502" spans="1:10" s="34" customFormat="1">
      <c r="A502" s="29"/>
      <c r="B502" s="29"/>
      <c r="C502" s="29"/>
      <c r="D502" s="29"/>
      <c r="E502" s="29"/>
      <c r="F502" s="29"/>
      <c r="G502" s="29"/>
      <c r="H502" s="29"/>
      <c r="I502" s="29"/>
      <c r="J502" s="29"/>
    </row>
    <row r="503" spans="1:10" s="34" customFormat="1">
      <c r="A503" s="29"/>
      <c r="B503" s="29"/>
      <c r="C503" s="29"/>
      <c r="D503" s="29"/>
      <c r="E503" s="29"/>
      <c r="F503" s="29"/>
      <c r="G503" s="29"/>
      <c r="H503" s="29"/>
      <c r="I503" s="29"/>
      <c r="J503" s="29"/>
    </row>
    <row r="504" spans="1:10" s="34" customFormat="1">
      <c r="A504" s="29"/>
      <c r="B504" s="29"/>
      <c r="C504" s="29"/>
      <c r="D504" s="29"/>
      <c r="E504" s="29"/>
      <c r="F504" s="29"/>
      <c r="G504" s="29"/>
      <c r="H504" s="29"/>
      <c r="I504" s="29"/>
      <c r="J504" s="29"/>
    </row>
    <row r="505" spans="1:10" s="34" customFormat="1">
      <c r="A505" s="29"/>
      <c r="B505" s="29"/>
      <c r="C505" s="29"/>
      <c r="D505" s="29"/>
      <c r="E505" s="29"/>
      <c r="F505" s="29"/>
      <c r="G505" s="29"/>
      <c r="H505" s="29"/>
      <c r="I505" s="29"/>
      <c r="J505" s="29"/>
    </row>
    <row r="506" spans="1:10" s="34" customFormat="1">
      <c r="A506" s="29"/>
      <c r="B506" s="29"/>
      <c r="C506" s="29"/>
      <c r="D506" s="29"/>
      <c r="E506" s="29"/>
      <c r="F506" s="29"/>
      <c r="G506" s="29"/>
      <c r="H506" s="29"/>
      <c r="I506" s="29"/>
      <c r="J506" s="29"/>
    </row>
    <row r="507" spans="1:10" s="34" customFormat="1">
      <c r="A507" s="29"/>
      <c r="B507" s="29"/>
      <c r="C507" s="29"/>
      <c r="D507" s="29"/>
      <c r="E507" s="29"/>
      <c r="F507" s="29"/>
      <c r="G507" s="29"/>
      <c r="H507" s="29"/>
      <c r="I507" s="29"/>
      <c r="J507" s="29"/>
    </row>
    <row r="508" spans="1:10" s="34" customFormat="1">
      <c r="A508" s="29"/>
      <c r="B508" s="29"/>
      <c r="C508" s="29"/>
      <c r="D508" s="29"/>
      <c r="E508" s="29"/>
      <c r="F508" s="29"/>
      <c r="G508" s="29"/>
      <c r="H508" s="29"/>
      <c r="I508" s="29"/>
      <c r="J508" s="29"/>
    </row>
    <row r="509" spans="1:10" s="34" customFormat="1">
      <c r="A509" s="29"/>
      <c r="B509" s="29"/>
      <c r="C509" s="29"/>
      <c r="D509" s="29"/>
      <c r="E509" s="29"/>
      <c r="F509" s="29"/>
      <c r="G509" s="29"/>
      <c r="H509" s="29"/>
      <c r="I509" s="29"/>
      <c r="J509" s="29"/>
    </row>
    <row r="510" spans="1:10" s="34" customFormat="1">
      <c r="A510" s="29"/>
      <c r="B510" s="29"/>
      <c r="C510" s="29"/>
      <c r="D510" s="29"/>
      <c r="E510" s="29"/>
      <c r="F510" s="29"/>
      <c r="G510" s="29"/>
      <c r="H510" s="29"/>
      <c r="I510" s="29"/>
      <c r="J510" s="29"/>
    </row>
    <row r="511" spans="1:10" s="34" customFormat="1">
      <c r="A511" s="29"/>
      <c r="B511" s="29"/>
      <c r="C511" s="29"/>
      <c r="D511" s="29"/>
      <c r="E511" s="29"/>
      <c r="F511" s="29"/>
      <c r="G511" s="29"/>
      <c r="H511" s="29"/>
      <c r="I511" s="29"/>
      <c r="J511" s="29"/>
    </row>
    <row r="512" spans="1:10" s="34" customFormat="1">
      <c r="A512" s="29"/>
      <c r="B512" s="29"/>
      <c r="C512" s="29"/>
      <c r="D512" s="29"/>
      <c r="E512" s="29"/>
      <c r="F512" s="29"/>
      <c r="G512" s="29"/>
      <c r="H512" s="29"/>
      <c r="I512" s="29"/>
      <c r="J512" s="29"/>
    </row>
    <row r="513" spans="1:10" s="34" customFormat="1">
      <c r="A513" s="29"/>
      <c r="B513" s="29"/>
      <c r="C513" s="29"/>
      <c r="D513" s="29"/>
      <c r="E513" s="29"/>
      <c r="F513" s="29"/>
      <c r="G513" s="29"/>
      <c r="H513" s="29"/>
      <c r="I513" s="29"/>
      <c r="J513" s="29"/>
    </row>
    <row r="514" spans="1:10" s="34" customFormat="1">
      <c r="A514" s="29"/>
      <c r="B514" s="29"/>
      <c r="C514" s="29"/>
      <c r="D514" s="29"/>
      <c r="E514" s="29"/>
      <c r="F514" s="29"/>
      <c r="G514" s="29"/>
      <c r="H514" s="29"/>
      <c r="I514" s="29"/>
      <c r="J514" s="29"/>
    </row>
    <row r="515" spans="1:10" s="34" customFormat="1">
      <c r="A515" s="29"/>
      <c r="B515" s="29"/>
      <c r="C515" s="29"/>
      <c r="D515" s="29"/>
      <c r="E515" s="29"/>
      <c r="F515" s="29"/>
      <c r="G515" s="29"/>
      <c r="H515" s="29"/>
      <c r="I515" s="29"/>
      <c r="J515" s="29"/>
    </row>
    <row r="516" spans="1:10" s="34" customFormat="1">
      <c r="A516" s="29"/>
      <c r="B516" s="29"/>
      <c r="C516" s="29"/>
      <c r="D516" s="29"/>
      <c r="E516" s="29"/>
      <c r="F516" s="29"/>
      <c r="G516" s="29"/>
      <c r="H516" s="29"/>
      <c r="I516" s="29"/>
      <c r="J516" s="29"/>
    </row>
    <row r="517" spans="1:10" s="34" customFormat="1">
      <c r="A517" s="29"/>
      <c r="B517" s="29"/>
      <c r="C517" s="29"/>
      <c r="D517" s="29"/>
      <c r="E517" s="29"/>
      <c r="F517" s="29"/>
      <c r="G517" s="29"/>
      <c r="H517" s="29"/>
      <c r="I517" s="29"/>
      <c r="J517" s="29"/>
    </row>
    <row r="518" spans="1:10" s="34" customFormat="1">
      <c r="A518" s="29"/>
      <c r="B518" s="29"/>
      <c r="C518" s="29"/>
      <c r="D518" s="29"/>
      <c r="E518" s="29"/>
      <c r="F518" s="29"/>
      <c r="G518" s="29"/>
      <c r="H518" s="29"/>
      <c r="I518" s="29"/>
      <c r="J518" s="29"/>
    </row>
    <row r="519" spans="1:10" s="34" customFormat="1">
      <c r="A519" s="29"/>
      <c r="B519" s="29"/>
      <c r="C519" s="29"/>
      <c r="D519" s="29"/>
      <c r="E519" s="29"/>
      <c r="F519" s="29"/>
      <c r="G519" s="29"/>
      <c r="H519" s="29"/>
      <c r="I519" s="29"/>
      <c r="J519" s="29"/>
    </row>
    <row r="520" spans="1:10" s="34" customFormat="1">
      <c r="A520" s="29"/>
      <c r="B520" s="29"/>
      <c r="C520" s="29"/>
      <c r="D520" s="29"/>
      <c r="E520" s="29"/>
      <c r="F520" s="29"/>
      <c r="G520" s="29"/>
      <c r="H520" s="29"/>
      <c r="I520" s="29"/>
      <c r="J520" s="29"/>
    </row>
    <row r="521" spans="1:10" s="34" customFormat="1">
      <c r="A521" s="29"/>
      <c r="B521" s="29"/>
      <c r="C521" s="29"/>
      <c r="D521" s="29"/>
      <c r="E521" s="29"/>
      <c r="F521" s="29"/>
      <c r="G521" s="29"/>
      <c r="H521" s="29"/>
      <c r="I521" s="29"/>
      <c r="J521" s="29"/>
    </row>
    <row r="522" spans="1:10" s="34" customFormat="1">
      <c r="A522" s="29"/>
      <c r="B522" s="29"/>
      <c r="C522" s="29"/>
      <c r="D522" s="29"/>
      <c r="E522" s="29"/>
      <c r="F522" s="29"/>
      <c r="G522" s="29"/>
      <c r="H522" s="29"/>
      <c r="I522" s="29"/>
      <c r="J522" s="29"/>
    </row>
    <row r="523" spans="1:10" s="34" customFormat="1">
      <c r="A523" s="29"/>
      <c r="B523" s="29"/>
      <c r="C523" s="29"/>
      <c r="D523" s="29"/>
      <c r="E523" s="29"/>
      <c r="F523" s="29"/>
      <c r="G523" s="29"/>
      <c r="H523" s="29"/>
      <c r="I523" s="29"/>
      <c r="J523" s="29"/>
    </row>
    <row r="524" spans="1:10" s="34" customFormat="1">
      <c r="A524" s="29"/>
      <c r="B524" s="29"/>
      <c r="C524" s="29"/>
      <c r="D524" s="29"/>
      <c r="E524" s="29"/>
      <c r="F524" s="29"/>
      <c r="G524" s="29"/>
      <c r="H524" s="29"/>
      <c r="I524" s="29"/>
      <c r="J524" s="29"/>
    </row>
    <row r="525" spans="1:10" s="34" customFormat="1">
      <c r="A525" s="29"/>
      <c r="B525" s="29"/>
      <c r="C525" s="29"/>
      <c r="D525" s="29"/>
      <c r="E525" s="29"/>
      <c r="F525" s="29"/>
      <c r="G525" s="29"/>
      <c r="H525" s="29"/>
      <c r="I525" s="29"/>
      <c r="J525" s="29"/>
    </row>
    <row r="526" spans="1:10" s="34" customFormat="1">
      <c r="A526" s="29"/>
      <c r="B526" s="29"/>
      <c r="C526" s="29"/>
      <c r="D526" s="29"/>
      <c r="E526" s="29"/>
      <c r="F526" s="29"/>
      <c r="G526" s="29"/>
      <c r="H526" s="29"/>
      <c r="I526" s="29"/>
      <c r="J526" s="29"/>
    </row>
    <row r="527" spans="1:10" s="34" customFormat="1">
      <c r="A527" s="29"/>
      <c r="B527" s="29"/>
      <c r="C527" s="29"/>
      <c r="D527" s="29"/>
      <c r="E527" s="29"/>
      <c r="F527" s="29"/>
      <c r="G527" s="29"/>
      <c r="H527" s="29"/>
      <c r="I527" s="29"/>
      <c r="J527" s="29"/>
    </row>
    <row r="528" spans="1:10" s="34" customFormat="1">
      <c r="A528" s="29"/>
      <c r="B528" s="29"/>
      <c r="C528" s="29"/>
      <c r="D528" s="29"/>
      <c r="E528" s="29"/>
      <c r="F528" s="29"/>
      <c r="G528" s="29"/>
      <c r="H528" s="29"/>
      <c r="I528" s="29"/>
      <c r="J528" s="29"/>
    </row>
    <row r="529" spans="1:10" s="34" customFormat="1">
      <c r="A529" s="29"/>
      <c r="B529" s="29"/>
      <c r="C529" s="29"/>
      <c r="D529" s="29"/>
      <c r="E529" s="29"/>
      <c r="F529" s="29"/>
      <c r="G529" s="29"/>
      <c r="H529" s="29"/>
      <c r="I529" s="29"/>
      <c r="J529" s="29"/>
    </row>
    <row r="530" spans="1:10" s="34" customFormat="1">
      <c r="A530" s="29"/>
      <c r="B530" s="29"/>
      <c r="C530" s="29"/>
      <c r="D530" s="29"/>
      <c r="E530" s="29"/>
      <c r="F530" s="29"/>
      <c r="G530" s="29"/>
      <c r="H530" s="29"/>
      <c r="I530" s="29"/>
      <c r="J530" s="29"/>
    </row>
    <row r="531" spans="1:10" s="34" customFormat="1">
      <c r="A531" s="29"/>
      <c r="B531" s="29"/>
      <c r="C531" s="29"/>
      <c r="D531" s="29"/>
      <c r="E531" s="29"/>
      <c r="F531" s="29"/>
      <c r="G531" s="29"/>
      <c r="H531" s="29"/>
      <c r="I531" s="29"/>
      <c r="J531" s="29"/>
    </row>
    <row r="532" spans="1:10" s="34" customFormat="1">
      <c r="A532" s="29"/>
      <c r="B532" s="29"/>
      <c r="C532" s="29"/>
      <c r="D532" s="29"/>
      <c r="E532" s="29"/>
      <c r="F532" s="29"/>
      <c r="G532" s="29"/>
      <c r="H532" s="29"/>
      <c r="I532" s="29"/>
      <c r="J532" s="29"/>
    </row>
    <row r="533" spans="1:10" s="34" customFormat="1">
      <c r="A533" s="29"/>
      <c r="B533" s="29"/>
      <c r="C533" s="29"/>
      <c r="D533" s="29"/>
      <c r="E533" s="29"/>
      <c r="F533" s="29"/>
      <c r="G533" s="29"/>
      <c r="H533" s="29"/>
      <c r="I533" s="29"/>
      <c r="J533" s="29"/>
    </row>
    <row r="534" spans="1:10" s="34" customFormat="1">
      <c r="A534" s="29"/>
      <c r="B534" s="29"/>
      <c r="C534" s="29"/>
      <c r="D534" s="29"/>
      <c r="E534" s="29"/>
      <c r="F534" s="29"/>
      <c r="G534" s="29"/>
      <c r="H534" s="29"/>
      <c r="I534" s="29"/>
      <c r="J534" s="29"/>
    </row>
    <row r="535" spans="1:10" s="34" customFormat="1">
      <c r="A535" s="29"/>
      <c r="B535" s="29"/>
      <c r="C535" s="29"/>
      <c r="D535" s="29"/>
      <c r="E535" s="29"/>
      <c r="F535" s="29"/>
      <c r="G535" s="29"/>
      <c r="H535" s="29"/>
      <c r="I535" s="29"/>
      <c r="J535" s="29"/>
    </row>
    <row r="536" spans="1:10" s="34" customFormat="1">
      <c r="A536" s="29"/>
      <c r="B536" s="29"/>
      <c r="C536" s="29"/>
      <c r="D536" s="29"/>
      <c r="E536" s="29"/>
      <c r="F536" s="29"/>
      <c r="G536" s="29"/>
      <c r="H536" s="29"/>
      <c r="I536" s="29"/>
      <c r="J536" s="29"/>
    </row>
    <row r="537" spans="1:10" s="34" customFormat="1">
      <c r="A537" s="29"/>
      <c r="B537" s="29"/>
      <c r="C537" s="29"/>
      <c r="D537" s="29"/>
      <c r="E537" s="29"/>
      <c r="F537" s="29"/>
      <c r="G537" s="29"/>
      <c r="H537" s="29"/>
      <c r="I537" s="29"/>
      <c r="J537" s="29"/>
    </row>
    <row r="538" spans="1:10" s="34" customFormat="1">
      <c r="A538" s="29"/>
      <c r="B538" s="29"/>
      <c r="C538" s="29"/>
      <c r="D538" s="29"/>
      <c r="E538" s="29"/>
      <c r="F538" s="29"/>
      <c r="G538" s="29"/>
      <c r="H538" s="29"/>
      <c r="I538" s="29"/>
      <c r="J538" s="29"/>
    </row>
    <row r="539" spans="1:10" s="34" customFormat="1">
      <c r="A539" s="29"/>
      <c r="B539" s="29"/>
      <c r="C539" s="29"/>
      <c r="D539" s="29"/>
      <c r="E539" s="29"/>
      <c r="F539" s="29"/>
      <c r="G539" s="29"/>
      <c r="H539" s="29"/>
      <c r="I539" s="29"/>
      <c r="J539" s="29"/>
    </row>
    <row r="540" spans="1:10" s="34" customFormat="1">
      <c r="A540" s="29"/>
      <c r="B540" s="29"/>
      <c r="C540" s="29"/>
      <c r="D540" s="29"/>
      <c r="E540" s="29"/>
      <c r="F540" s="29"/>
      <c r="G540" s="29"/>
      <c r="H540" s="29"/>
      <c r="I540" s="29"/>
      <c r="J540" s="29"/>
    </row>
    <row r="541" spans="1:10" s="34" customFormat="1">
      <c r="A541" s="29"/>
      <c r="B541" s="29"/>
      <c r="C541" s="29"/>
      <c r="D541" s="29"/>
      <c r="E541" s="29"/>
      <c r="F541" s="29"/>
      <c r="G541" s="29"/>
      <c r="H541" s="29"/>
      <c r="I541" s="29"/>
      <c r="J541" s="29"/>
    </row>
    <row r="542" spans="1:10" s="34" customFormat="1">
      <c r="A542" s="29"/>
      <c r="B542" s="29"/>
      <c r="C542" s="29"/>
      <c r="D542" s="29"/>
      <c r="E542" s="29"/>
      <c r="F542" s="29"/>
      <c r="G542" s="29"/>
      <c r="H542" s="29"/>
      <c r="I542" s="29"/>
      <c r="J542" s="29"/>
    </row>
    <row r="543" spans="1:10" s="34" customFormat="1">
      <c r="A543" s="29"/>
      <c r="B543" s="29"/>
      <c r="C543" s="29"/>
      <c r="D543" s="29"/>
      <c r="E543" s="29"/>
      <c r="F543" s="29"/>
      <c r="G543" s="29"/>
      <c r="H543" s="29"/>
      <c r="I543" s="29"/>
      <c r="J543" s="29"/>
    </row>
    <row r="544" spans="1:10" s="34" customFormat="1">
      <c r="A544" s="29"/>
      <c r="B544" s="29"/>
      <c r="C544" s="29"/>
      <c r="D544" s="29"/>
      <c r="E544" s="29"/>
      <c r="F544" s="29"/>
      <c r="G544" s="29"/>
      <c r="H544" s="29"/>
      <c r="I544" s="29"/>
      <c r="J544" s="29"/>
    </row>
    <row r="545" spans="1:10" s="34" customFormat="1">
      <c r="A545" s="29"/>
      <c r="B545" s="29"/>
      <c r="C545" s="29"/>
      <c r="D545" s="29"/>
      <c r="E545" s="29"/>
      <c r="F545" s="29"/>
      <c r="G545" s="29"/>
      <c r="H545" s="29"/>
      <c r="I545" s="29"/>
      <c r="J545" s="29"/>
    </row>
    <row r="546" spans="1:10" s="34" customFormat="1">
      <c r="A546" s="29"/>
      <c r="B546" s="29"/>
      <c r="C546" s="29"/>
      <c r="D546" s="29"/>
      <c r="E546" s="29"/>
      <c r="F546" s="29"/>
      <c r="G546" s="29"/>
      <c r="H546" s="29"/>
      <c r="I546" s="29"/>
      <c r="J546" s="29"/>
    </row>
    <row r="547" spans="1:10" s="34" customFormat="1">
      <c r="A547" s="29"/>
      <c r="B547" s="29"/>
      <c r="C547" s="29"/>
      <c r="D547" s="29"/>
      <c r="E547" s="29"/>
      <c r="F547" s="29"/>
      <c r="G547" s="29"/>
      <c r="H547" s="29"/>
      <c r="I547" s="29"/>
      <c r="J547" s="29"/>
    </row>
    <row r="548" spans="1:10" s="34" customFormat="1">
      <c r="A548" s="29"/>
      <c r="B548" s="29"/>
      <c r="C548" s="29"/>
      <c r="D548" s="29"/>
      <c r="E548" s="29"/>
      <c r="F548" s="29"/>
      <c r="G548" s="29"/>
      <c r="H548" s="29"/>
      <c r="I548" s="29"/>
      <c r="J548" s="29"/>
    </row>
    <row r="549" spans="1:10" s="34" customFormat="1">
      <c r="A549" s="29"/>
      <c r="B549" s="29"/>
      <c r="C549" s="29"/>
      <c r="D549" s="29"/>
      <c r="E549" s="29"/>
      <c r="F549" s="29"/>
      <c r="G549" s="29"/>
      <c r="H549" s="29"/>
      <c r="I549" s="29"/>
      <c r="J549" s="29"/>
    </row>
    <row r="550" spans="1:10" s="34" customFormat="1">
      <c r="A550" s="29"/>
      <c r="B550" s="29"/>
      <c r="C550" s="29"/>
      <c r="D550" s="29"/>
      <c r="E550" s="29"/>
      <c r="F550" s="29"/>
      <c r="G550" s="29"/>
      <c r="H550" s="29"/>
      <c r="I550" s="29"/>
      <c r="J550" s="29"/>
    </row>
    <row r="551" spans="1:10" s="34" customFormat="1">
      <c r="A551" s="29"/>
      <c r="B551" s="29"/>
      <c r="C551" s="29"/>
      <c r="D551" s="29"/>
      <c r="E551" s="29"/>
      <c r="F551" s="29"/>
      <c r="G551" s="29"/>
      <c r="H551" s="29"/>
      <c r="I551" s="29"/>
      <c r="J551" s="29"/>
    </row>
    <row r="552" spans="1:10" s="34" customFormat="1">
      <c r="A552" s="29"/>
      <c r="B552" s="29"/>
      <c r="C552" s="29"/>
      <c r="D552" s="29"/>
      <c r="E552" s="29"/>
      <c r="F552" s="29"/>
      <c r="G552" s="29"/>
      <c r="H552" s="29"/>
      <c r="I552" s="29"/>
      <c r="J552" s="29"/>
    </row>
    <row r="553" spans="1:10" s="34" customFormat="1">
      <c r="A553" s="29"/>
      <c r="B553" s="29"/>
      <c r="C553" s="29"/>
      <c r="D553" s="29"/>
      <c r="E553" s="29"/>
      <c r="F553" s="29"/>
      <c r="G553" s="29"/>
      <c r="H553" s="29"/>
      <c r="I553" s="29"/>
      <c r="J553" s="29"/>
    </row>
    <row r="554" spans="1:10" s="34" customFormat="1">
      <c r="A554" s="29"/>
      <c r="B554" s="29"/>
      <c r="C554" s="29"/>
      <c r="D554" s="29"/>
      <c r="E554" s="29"/>
      <c r="F554" s="29"/>
      <c r="G554" s="29"/>
      <c r="H554" s="29"/>
      <c r="I554" s="29"/>
      <c r="J554" s="29"/>
    </row>
    <row r="555" spans="1:10" s="34" customFormat="1">
      <c r="A555" s="29"/>
      <c r="B555" s="29"/>
      <c r="C555" s="29"/>
      <c r="D555" s="29"/>
      <c r="E555" s="29"/>
      <c r="F555" s="29"/>
      <c r="G555" s="29"/>
      <c r="H555" s="29"/>
      <c r="I555" s="29"/>
      <c r="J555" s="29"/>
    </row>
    <row r="556" spans="1:10" s="34" customFormat="1">
      <c r="A556" s="29"/>
      <c r="B556" s="29"/>
      <c r="C556" s="29"/>
      <c r="D556" s="29"/>
      <c r="E556" s="29"/>
      <c r="F556" s="29"/>
      <c r="G556" s="29"/>
      <c r="H556" s="29"/>
      <c r="I556" s="29"/>
      <c r="J556" s="29"/>
    </row>
    <row r="557" spans="1:10" s="34" customFormat="1">
      <c r="A557" s="29"/>
      <c r="B557" s="29"/>
      <c r="C557" s="29"/>
      <c r="D557" s="29"/>
      <c r="E557" s="29"/>
      <c r="F557" s="29"/>
      <c r="G557" s="29"/>
      <c r="H557" s="29"/>
      <c r="I557" s="29"/>
      <c r="J557" s="29"/>
    </row>
    <row r="558" spans="1:10" s="34" customFormat="1">
      <c r="A558" s="29"/>
      <c r="B558" s="29"/>
      <c r="C558" s="29"/>
      <c r="D558" s="29"/>
      <c r="E558" s="29"/>
      <c r="F558" s="29"/>
      <c r="G558" s="29"/>
      <c r="H558" s="29"/>
      <c r="I558" s="29"/>
      <c r="J558" s="29"/>
    </row>
    <row r="559" spans="1:10" s="34" customFormat="1">
      <c r="A559" s="29"/>
      <c r="B559" s="29"/>
      <c r="C559" s="29"/>
      <c r="D559" s="29"/>
      <c r="E559" s="29"/>
      <c r="F559" s="29"/>
      <c r="G559" s="29"/>
      <c r="H559" s="29"/>
      <c r="I559" s="29"/>
      <c r="J559" s="29"/>
    </row>
    <row r="560" spans="1:10" s="34" customFormat="1">
      <c r="A560" s="29"/>
      <c r="B560" s="29"/>
      <c r="C560" s="29"/>
      <c r="D560" s="29"/>
      <c r="E560" s="29"/>
      <c r="F560" s="29"/>
      <c r="G560" s="29"/>
      <c r="H560" s="29"/>
      <c r="I560" s="29"/>
      <c r="J560" s="29"/>
    </row>
    <row r="561" spans="1:10" s="34" customFormat="1">
      <c r="A561" s="29"/>
      <c r="B561" s="29"/>
      <c r="C561" s="29"/>
      <c r="D561" s="29"/>
      <c r="E561" s="29"/>
      <c r="F561" s="29"/>
      <c r="G561" s="29"/>
      <c r="H561" s="29"/>
      <c r="I561" s="29"/>
      <c r="J561" s="29"/>
    </row>
    <row r="562" spans="1:10" s="34" customFormat="1">
      <c r="A562" s="29"/>
      <c r="B562" s="29"/>
      <c r="C562" s="29"/>
      <c r="D562" s="29"/>
      <c r="E562" s="29"/>
      <c r="F562" s="29"/>
      <c r="G562" s="29"/>
      <c r="H562" s="29"/>
      <c r="I562" s="29"/>
      <c r="J562" s="29"/>
    </row>
    <row r="563" spans="1:10" s="34" customFormat="1">
      <c r="A563" s="29"/>
      <c r="B563" s="29"/>
      <c r="C563" s="29"/>
      <c r="D563" s="29"/>
      <c r="E563" s="29"/>
      <c r="F563" s="29"/>
      <c r="G563" s="29"/>
      <c r="H563" s="29"/>
      <c r="I563" s="29"/>
      <c r="J563" s="29"/>
    </row>
    <row r="564" spans="1:10" s="34" customFormat="1">
      <c r="A564" s="29"/>
      <c r="B564" s="29"/>
      <c r="C564" s="29"/>
      <c r="D564" s="29"/>
      <c r="E564" s="29"/>
      <c r="F564" s="29"/>
      <c r="G564" s="29"/>
      <c r="H564" s="29"/>
      <c r="I564" s="29"/>
      <c r="J564" s="29"/>
    </row>
    <row r="565" spans="1:10" s="34" customFormat="1">
      <c r="A565" s="29"/>
      <c r="B565" s="29"/>
      <c r="C565" s="29"/>
      <c r="D565" s="29"/>
      <c r="E565" s="29"/>
      <c r="F565" s="29"/>
      <c r="G565" s="29"/>
      <c r="H565" s="29"/>
      <c r="I565" s="29"/>
      <c r="J565" s="29"/>
    </row>
    <row r="566" spans="1:10" s="34" customFormat="1">
      <c r="A566" s="29"/>
      <c r="B566" s="29"/>
      <c r="C566" s="29"/>
      <c r="D566" s="29"/>
      <c r="E566" s="29"/>
      <c r="F566" s="29"/>
      <c r="G566" s="29"/>
      <c r="H566" s="29"/>
      <c r="I566" s="29"/>
      <c r="J566" s="29"/>
    </row>
    <row r="567" spans="1:10" s="34" customFormat="1">
      <c r="A567" s="29"/>
      <c r="B567" s="29"/>
      <c r="C567" s="29"/>
      <c r="D567" s="29"/>
      <c r="E567" s="29"/>
      <c r="F567" s="29"/>
      <c r="G567" s="29"/>
      <c r="H567" s="29"/>
      <c r="I567" s="29"/>
      <c r="J567" s="29"/>
    </row>
    <row r="568" spans="1:10" s="34" customFormat="1">
      <c r="A568" s="29"/>
      <c r="B568" s="29"/>
      <c r="C568" s="29"/>
      <c r="D568" s="29"/>
      <c r="E568" s="29"/>
      <c r="F568" s="29"/>
      <c r="G568" s="29"/>
      <c r="H568" s="29"/>
      <c r="I568" s="29"/>
      <c r="J568" s="29"/>
    </row>
    <row r="569" spans="1:10" s="34" customFormat="1">
      <c r="A569" s="29"/>
      <c r="B569" s="29"/>
      <c r="C569" s="29"/>
      <c r="D569" s="29"/>
      <c r="E569" s="29"/>
      <c r="F569" s="29"/>
      <c r="G569" s="29"/>
      <c r="H569" s="29"/>
      <c r="I569" s="29"/>
      <c r="J569" s="29"/>
    </row>
    <row r="570" spans="1:10" s="34" customFormat="1">
      <c r="A570" s="29"/>
      <c r="B570" s="29"/>
      <c r="C570" s="29"/>
      <c r="D570" s="29"/>
      <c r="E570" s="29"/>
      <c r="F570" s="29"/>
      <c r="G570" s="29"/>
      <c r="H570" s="29"/>
      <c r="I570" s="29"/>
      <c r="J570" s="29"/>
    </row>
    <row r="571" spans="1:10" s="34" customFormat="1">
      <c r="A571" s="29"/>
      <c r="B571" s="29"/>
      <c r="C571" s="29"/>
      <c r="D571" s="29"/>
      <c r="E571" s="29"/>
      <c r="F571" s="29"/>
      <c r="G571" s="29"/>
      <c r="H571" s="29"/>
      <c r="I571" s="29"/>
      <c r="J571" s="29"/>
    </row>
    <row r="572" spans="1:10" s="34" customFormat="1">
      <c r="A572" s="29"/>
      <c r="B572" s="29"/>
      <c r="C572" s="29"/>
      <c r="D572" s="29"/>
      <c r="E572" s="29"/>
      <c r="F572" s="29"/>
      <c r="G572" s="29"/>
      <c r="H572" s="29"/>
      <c r="I572" s="29"/>
      <c r="J572" s="29"/>
    </row>
    <row r="573" spans="1:10" s="34" customFormat="1">
      <c r="A573" s="29"/>
      <c r="B573" s="29"/>
      <c r="C573" s="29"/>
      <c r="D573" s="29"/>
      <c r="E573" s="29"/>
      <c r="F573" s="29"/>
      <c r="G573" s="29"/>
      <c r="H573" s="29"/>
      <c r="I573" s="29"/>
      <c r="J573" s="29"/>
    </row>
    <row r="574" spans="1:10" s="34" customFormat="1">
      <c r="A574" s="29"/>
      <c r="B574" s="29"/>
      <c r="C574" s="29"/>
      <c r="D574" s="29"/>
      <c r="E574" s="29"/>
      <c r="F574" s="29"/>
      <c r="G574" s="29"/>
      <c r="H574" s="29"/>
      <c r="I574" s="29"/>
      <c r="J574" s="29"/>
    </row>
    <row r="575" spans="1:10" s="34" customFormat="1">
      <c r="A575" s="29"/>
      <c r="B575" s="29"/>
      <c r="C575" s="29"/>
      <c r="D575" s="29"/>
      <c r="E575" s="29"/>
      <c r="F575" s="29"/>
      <c r="G575" s="29"/>
      <c r="H575" s="29"/>
      <c r="I575" s="29"/>
      <c r="J575" s="29"/>
    </row>
    <row r="576" spans="1:10" s="34" customFormat="1">
      <c r="A576" s="29"/>
      <c r="B576" s="29"/>
      <c r="C576" s="29"/>
      <c r="D576" s="29"/>
      <c r="E576" s="29"/>
      <c r="F576" s="29"/>
      <c r="G576" s="29"/>
      <c r="H576" s="29"/>
      <c r="I576" s="29"/>
      <c r="J576" s="29"/>
    </row>
    <row r="577" spans="1:10" s="34" customFormat="1">
      <c r="A577" s="29"/>
      <c r="B577" s="29"/>
      <c r="C577" s="29"/>
      <c r="D577" s="29"/>
      <c r="E577" s="29"/>
      <c r="F577" s="29"/>
      <c r="G577" s="29"/>
      <c r="H577" s="29"/>
      <c r="I577" s="29"/>
      <c r="J577" s="29"/>
    </row>
    <row r="578" spans="1:10" s="34" customFormat="1">
      <c r="A578" s="29"/>
      <c r="B578" s="29"/>
      <c r="C578" s="29"/>
      <c r="D578" s="29"/>
      <c r="E578" s="29"/>
      <c r="F578" s="29"/>
      <c r="G578" s="29"/>
      <c r="H578" s="29"/>
      <c r="I578" s="29"/>
      <c r="J578" s="29"/>
    </row>
    <row r="579" spans="1:10" s="34" customFormat="1">
      <c r="A579" s="29"/>
      <c r="B579" s="29"/>
      <c r="C579" s="29"/>
      <c r="D579" s="29"/>
      <c r="E579" s="29"/>
      <c r="F579" s="29"/>
      <c r="G579" s="29"/>
      <c r="H579" s="29"/>
      <c r="I579" s="29"/>
      <c r="J579" s="29"/>
    </row>
    <row r="580" spans="1:10" s="34" customFormat="1">
      <c r="A580" s="29"/>
      <c r="B580" s="29"/>
      <c r="C580" s="29"/>
      <c r="D580" s="29"/>
      <c r="E580" s="29"/>
      <c r="F580" s="29"/>
      <c r="G580" s="29"/>
      <c r="H580" s="29"/>
      <c r="I580" s="29"/>
      <c r="J580" s="29"/>
    </row>
    <row r="581" spans="1:10" s="34" customFormat="1">
      <c r="A581" s="29"/>
      <c r="B581" s="29"/>
      <c r="C581" s="29"/>
      <c r="D581" s="29"/>
      <c r="E581" s="29"/>
      <c r="F581" s="29"/>
      <c r="G581" s="29"/>
      <c r="H581" s="29"/>
      <c r="I581" s="29"/>
      <c r="J581" s="29"/>
    </row>
    <row r="582" spans="1:10" s="34" customFormat="1">
      <c r="A582" s="29"/>
      <c r="B582" s="29"/>
      <c r="C582" s="29"/>
      <c r="D582" s="29"/>
      <c r="E582" s="29"/>
      <c r="F582" s="29"/>
      <c r="G582" s="29"/>
      <c r="H582" s="29"/>
      <c r="I582" s="29"/>
      <c r="J582" s="29"/>
    </row>
    <row r="583" spans="1:10" s="34" customFormat="1">
      <c r="A583" s="29"/>
      <c r="B583" s="29"/>
      <c r="C583" s="29"/>
      <c r="D583" s="29"/>
      <c r="E583" s="29"/>
      <c r="F583" s="29"/>
      <c r="G583" s="29"/>
      <c r="H583" s="29"/>
      <c r="I583" s="29"/>
      <c r="J583" s="29"/>
    </row>
    <row r="584" spans="1:10" s="34" customFormat="1">
      <c r="A584" s="29"/>
      <c r="B584" s="29"/>
      <c r="C584" s="29"/>
      <c r="D584" s="29"/>
      <c r="E584" s="29"/>
      <c r="F584" s="29"/>
      <c r="G584" s="29"/>
      <c r="H584" s="29"/>
      <c r="I584" s="29"/>
      <c r="J584" s="29"/>
    </row>
    <row r="585" spans="1:10" s="34" customFormat="1">
      <c r="A585" s="29"/>
      <c r="B585" s="29"/>
      <c r="C585" s="29"/>
      <c r="D585" s="29"/>
      <c r="E585" s="29"/>
      <c r="F585" s="29"/>
      <c r="G585" s="29"/>
      <c r="H585" s="29"/>
      <c r="I585" s="29"/>
      <c r="J585" s="29"/>
    </row>
    <row r="586" spans="1:10" s="34" customFormat="1">
      <c r="A586" s="29"/>
      <c r="B586" s="29"/>
      <c r="C586" s="29"/>
      <c r="D586" s="29"/>
      <c r="E586" s="29"/>
      <c r="F586" s="29"/>
      <c r="G586" s="29"/>
      <c r="H586" s="29"/>
      <c r="I586" s="29"/>
      <c r="J586" s="29"/>
    </row>
    <row r="587" spans="1:10" s="34" customFormat="1">
      <c r="A587" s="29"/>
      <c r="B587" s="29"/>
      <c r="C587" s="29"/>
      <c r="D587" s="29"/>
      <c r="E587" s="29"/>
      <c r="F587" s="29"/>
      <c r="G587" s="29"/>
      <c r="H587" s="29"/>
      <c r="I587" s="29"/>
      <c r="J587" s="29"/>
    </row>
    <row r="588" spans="1:10" s="34" customFormat="1">
      <c r="A588" s="29"/>
      <c r="B588" s="29"/>
      <c r="C588" s="29"/>
      <c r="D588" s="29"/>
      <c r="E588" s="29"/>
      <c r="F588" s="29"/>
      <c r="G588" s="29"/>
      <c r="H588" s="29"/>
      <c r="I588" s="29"/>
      <c r="J588" s="29"/>
    </row>
    <row r="589" spans="1:10" s="34" customFormat="1">
      <c r="A589" s="29"/>
      <c r="B589" s="29"/>
      <c r="C589" s="29"/>
      <c r="D589" s="29"/>
      <c r="E589" s="29"/>
      <c r="F589" s="29"/>
      <c r="G589" s="29"/>
      <c r="H589" s="29"/>
      <c r="I589" s="29"/>
      <c r="J589" s="29"/>
    </row>
    <row r="590" spans="1:10" s="34" customFormat="1">
      <c r="A590" s="29"/>
      <c r="B590" s="29"/>
      <c r="C590" s="29"/>
      <c r="D590" s="29"/>
      <c r="E590" s="29"/>
      <c r="F590" s="29"/>
      <c r="G590" s="29"/>
      <c r="H590" s="29"/>
      <c r="I590" s="29"/>
      <c r="J590" s="29"/>
    </row>
    <row r="591" spans="1:10" s="34" customFormat="1">
      <c r="A591" s="29"/>
      <c r="B591" s="29"/>
      <c r="C591" s="29"/>
      <c r="D591" s="29"/>
      <c r="E591" s="29"/>
      <c r="F591" s="29"/>
      <c r="G591" s="29"/>
      <c r="H591" s="29"/>
      <c r="I591" s="29"/>
      <c r="J591" s="29"/>
    </row>
    <row r="592" spans="1:10" s="34" customFormat="1">
      <c r="A592" s="29"/>
      <c r="B592" s="29"/>
      <c r="C592" s="29"/>
      <c r="D592" s="29"/>
      <c r="E592" s="29"/>
      <c r="F592" s="29"/>
      <c r="G592" s="29"/>
      <c r="H592" s="29"/>
      <c r="I592" s="29"/>
      <c r="J592" s="29"/>
    </row>
    <row r="593" spans="1:10" s="34" customFormat="1">
      <c r="A593" s="29"/>
      <c r="B593" s="29"/>
      <c r="C593" s="29"/>
      <c r="D593" s="29"/>
      <c r="E593" s="29"/>
      <c r="F593" s="29"/>
      <c r="G593" s="29"/>
      <c r="H593" s="29"/>
      <c r="I593" s="29"/>
      <c r="J593" s="29"/>
    </row>
    <row r="594" spans="1:10" s="34" customFormat="1">
      <c r="A594" s="29"/>
      <c r="B594" s="29"/>
      <c r="C594" s="29"/>
      <c r="D594" s="29"/>
      <c r="E594" s="29"/>
      <c r="F594" s="29"/>
      <c r="G594" s="29"/>
      <c r="H594" s="29"/>
      <c r="I594" s="29"/>
      <c r="J594" s="29"/>
    </row>
    <row r="595" spans="1:10" s="34" customFormat="1">
      <c r="A595" s="29"/>
      <c r="B595" s="29"/>
      <c r="C595" s="29"/>
      <c r="D595" s="29"/>
      <c r="E595" s="29"/>
      <c r="F595" s="29"/>
      <c r="G595" s="29"/>
      <c r="H595" s="29"/>
      <c r="I595" s="29"/>
      <c r="J595" s="29"/>
    </row>
    <row r="596" spans="1:10" s="34" customFormat="1">
      <c r="A596" s="29"/>
      <c r="B596" s="29"/>
      <c r="C596" s="29"/>
      <c r="D596" s="29"/>
      <c r="E596" s="29"/>
      <c r="F596" s="29"/>
      <c r="G596" s="29"/>
      <c r="H596" s="29"/>
      <c r="I596" s="29"/>
      <c r="J596" s="29"/>
    </row>
    <row r="597" spans="1:10" s="34" customFormat="1">
      <c r="A597" s="29"/>
      <c r="B597" s="29"/>
      <c r="C597" s="29"/>
      <c r="D597" s="29"/>
      <c r="E597" s="29"/>
      <c r="F597" s="29"/>
      <c r="G597" s="29"/>
      <c r="H597" s="29"/>
      <c r="I597" s="29"/>
      <c r="J597" s="29"/>
    </row>
    <row r="598" spans="1:10" s="34" customFormat="1">
      <c r="A598" s="29"/>
      <c r="B598" s="29"/>
      <c r="C598" s="29"/>
      <c r="D598" s="29"/>
      <c r="E598" s="29"/>
      <c r="F598" s="29"/>
      <c r="G598" s="29"/>
      <c r="H598" s="29"/>
      <c r="I598" s="29"/>
      <c r="J598" s="29"/>
    </row>
    <row r="599" spans="1:10" s="34" customFormat="1">
      <c r="A599" s="29"/>
      <c r="B599" s="29"/>
      <c r="C599" s="29"/>
      <c r="D599" s="29"/>
      <c r="E599" s="29"/>
      <c r="F599" s="29"/>
      <c r="G599" s="29"/>
      <c r="H599" s="29"/>
      <c r="I599" s="29"/>
      <c r="J599" s="29"/>
    </row>
    <row r="600" spans="1:10" s="34" customFormat="1">
      <c r="A600" s="29"/>
      <c r="B600" s="29"/>
      <c r="C600" s="29"/>
      <c r="D600" s="29"/>
      <c r="E600" s="29"/>
      <c r="F600" s="29"/>
      <c r="G600" s="29"/>
      <c r="H600" s="29"/>
      <c r="I600" s="29"/>
      <c r="J600" s="29"/>
    </row>
    <row r="601" spans="1:10" s="34" customFormat="1">
      <c r="A601" s="29"/>
      <c r="B601" s="29"/>
      <c r="C601" s="29"/>
      <c r="D601" s="29"/>
      <c r="E601" s="29"/>
      <c r="F601" s="29"/>
      <c r="G601" s="29"/>
      <c r="H601" s="29"/>
      <c r="I601" s="29"/>
      <c r="J601" s="29"/>
    </row>
    <row r="602" spans="1:10" s="34" customFormat="1">
      <c r="A602" s="29"/>
      <c r="B602" s="29"/>
      <c r="C602" s="29"/>
      <c r="D602" s="29"/>
      <c r="E602" s="29"/>
      <c r="F602" s="29"/>
      <c r="G602" s="29"/>
      <c r="H602" s="29"/>
      <c r="I602" s="29"/>
      <c r="J602" s="29"/>
    </row>
    <row r="603" spans="1:10" s="34" customFormat="1">
      <c r="A603" s="29"/>
      <c r="B603" s="29"/>
      <c r="C603" s="29"/>
      <c r="D603" s="29"/>
      <c r="E603" s="29"/>
      <c r="F603" s="29"/>
      <c r="G603" s="29"/>
      <c r="H603" s="29"/>
      <c r="I603" s="29"/>
      <c r="J603" s="29"/>
    </row>
    <row r="604" spans="1:10" s="34" customFormat="1">
      <c r="A604" s="29"/>
      <c r="B604" s="29"/>
      <c r="C604" s="29"/>
      <c r="D604" s="29"/>
      <c r="E604" s="29"/>
      <c r="F604" s="29"/>
      <c r="G604" s="29"/>
      <c r="H604" s="29"/>
      <c r="I604" s="29"/>
      <c r="J604" s="29"/>
    </row>
    <row r="605" spans="1:10" s="34" customFormat="1">
      <c r="A605" s="29"/>
      <c r="B605" s="29"/>
      <c r="C605" s="29"/>
      <c r="D605" s="29"/>
      <c r="E605" s="29"/>
      <c r="F605" s="29"/>
      <c r="G605" s="29"/>
      <c r="H605" s="29"/>
      <c r="I605" s="29"/>
      <c r="J605" s="29"/>
    </row>
    <row r="606" spans="1:10" s="34" customFormat="1">
      <c r="A606" s="29"/>
      <c r="B606" s="29"/>
      <c r="C606" s="29"/>
      <c r="D606" s="29"/>
      <c r="E606" s="29"/>
      <c r="F606" s="29"/>
      <c r="G606" s="29"/>
      <c r="H606" s="29"/>
      <c r="I606" s="29"/>
      <c r="J606" s="29"/>
    </row>
    <row r="607" spans="1:10" s="34" customFormat="1">
      <c r="A607" s="29"/>
      <c r="B607" s="29"/>
      <c r="C607" s="29"/>
      <c r="D607" s="29"/>
      <c r="E607" s="29"/>
      <c r="F607" s="29"/>
      <c r="G607" s="29"/>
      <c r="H607" s="29"/>
      <c r="I607" s="29"/>
      <c r="J607" s="29"/>
    </row>
    <row r="608" spans="1:10" s="34" customFormat="1">
      <c r="A608" s="29"/>
      <c r="B608" s="29"/>
      <c r="C608" s="29"/>
      <c r="D608" s="29"/>
      <c r="E608" s="29"/>
      <c r="F608" s="29"/>
      <c r="G608" s="29"/>
      <c r="H608" s="29"/>
      <c r="I608" s="29"/>
      <c r="J608" s="29"/>
    </row>
    <row r="609" spans="1:10" s="34" customFormat="1">
      <c r="A609" s="29"/>
      <c r="B609" s="29"/>
      <c r="C609" s="29"/>
      <c r="D609" s="29"/>
      <c r="E609" s="29"/>
      <c r="F609" s="29"/>
      <c r="G609" s="29"/>
      <c r="H609" s="29"/>
      <c r="I609" s="29"/>
      <c r="J609" s="29"/>
    </row>
    <row r="610" spans="1:10" s="34" customFormat="1">
      <c r="A610" s="29"/>
      <c r="B610" s="29"/>
      <c r="C610" s="29"/>
      <c r="D610" s="29"/>
      <c r="E610" s="29"/>
      <c r="F610" s="29"/>
      <c r="G610" s="29"/>
      <c r="H610" s="29"/>
      <c r="I610" s="29"/>
      <c r="J610" s="29"/>
    </row>
    <row r="611" spans="1:10" s="34" customFormat="1">
      <c r="A611" s="29"/>
      <c r="B611" s="29"/>
      <c r="C611" s="29"/>
      <c r="D611" s="29"/>
      <c r="E611" s="29"/>
      <c r="F611" s="29"/>
      <c r="G611" s="29"/>
      <c r="H611" s="29"/>
      <c r="I611" s="29"/>
      <c r="J611" s="29"/>
    </row>
    <row r="612" spans="1:10" s="34" customFormat="1">
      <c r="A612" s="29"/>
      <c r="B612" s="29"/>
      <c r="C612" s="29"/>
      <c r="D612" s="29"/>
      <c r="E612" s="29"/>
      <c r="F612" s="29"/>
      <c r="G612" s="29"/>
      <c r="H612" s="29"/>
      <c r="I612" s="29"/>
      <c r="J612" s="29"/>
    </row>
    <row r="613" spans="1:10" s="34" customFormat="1">
      <c r="A613" s="29"/>
      <c r="B613" s="29"/>
      <c r="C613" s="29"/>
      <c r="D613" s="29"/>
      <c r="E613" s="29"/>
      <c r="F613" s="29"/>
      <c r="G613" s="29"/>
      <c r="H613" s="29"/>
      <c r="I613" s="29"/>
      <c r="J613" s="29"/>
    </row>
    <row r="614" spans="1:10" s="34" customFormat="1">
      <c r="A614" s="29"/>
      <c r="B614" s="29"/>
      <c r="C614" s="29"/>
      <c r="D614" s="29"/>
      <c r="E614" s="29"/>
      <c r="F614" s="29"/>
      <c r="G614" s="29"/>
      <c r="H614" s="29"/>
      <c r="I614" s="29"/>
      <c r="J614" s="29"/>
    </row>
    <row r="615" spans="1:10" s="34" customFormat="1">
      <c r="A615" s="29"/>
      <c r="B615" s="29"/>
      <c r="C615" s="29"/>
      <c r="D615" s="29"/>
      <c r="E615" s="29"/>
      <c r="F615" s="29"/>
      <c r="G615" s="29"/>
      <c r="H615" s="29"/>
      <c r="I615" s="29"/>
      <c r="J615" s="29"/>
    </row>
    <row r="616" spans="1:10" s="34" customFormat="1">
      <c r="A616" s="29"/>
      <c r="B616" s="29"/>
      <c r="C616" s="29"/>
      <c r="D616" s="29"/>
      <c r="E616" s="29"/>
      <c r="F616" s="29"/>
      <c r="G616" s="29"/>
      <c r="H616" s="29"/>
      <c r="I616" s="29"/>
      <c r="J616" s="29"/>
    </row>
    <row r="617" spans="1:10" s="34" customFormat="1">
      <c r="A617" s="29"/>
      <c r="B617" s="29"/>
      <c r="C617" s="29"/>
      <c r="D617" s="29"/>
      <c r="E617" s="29"/>
      <c r="F617" s="29"/>
      <c r="G617" s="29"/>
      <c r="H617" s="29"/>
      <c r="I617" s="29"/>
      <c r="J617" s="29"/>
    </row>
    <row r="618" spans="1:10" s="34" customFormat="1">
      <c r="A618" s="29"/>
      <c r="B618" s="29"/>
      <c r="C618" s="29"/>
      <c r="D618" s="29"/>
      <c r="E618" s="29"/>
      <c r="F618" s="29"/>
      <c r="G618" s="29"/>
      <c r="H618" s="29"/>
      <c r="I618" s="29"/>
      <c r="J618" s="29"/>
    </row>
    <row r="619" spans="1:10" s="34" customFormat="1">
      <c r="A619" s="29"/>
      <c r="B619" s="29"/>
      <c r="C619" s="29"/>
      <c r="D619" s="29"/>
      <c r="E619" s="29"/>
      <c r="F619" s="29"/>
      <c r="G619" s="29"/>
      <c r="H619" s="29"/>
      <c r="I619" s="29"/>
      <c r="J619" s="29"/>
    </row>
    <row r="620" spans="1:10" s="34" customFormat="1">
      <c r="A620" s="29"/>
      <c r="B620" s="29"/>
      <c r="C620" s="29"/>
      <c r="D620" s="29"/>
      <c r="E620" s="29"/>
      <c r="F620" s="29"/>
      <c r="G620" s="29"/>
      <c r="H620" s="29"/>
      <c r="I620" s="29"/>
      <c r="J620" s="29"/>
    </row>
    <row r="621" spans="1:10" s="34" customFormat="1">
      <c r="A621" s="29"/>
      <c r="B621" s="29"/>
      <c r="C621" s="29"/>
      <c r="D621" s="29"/>
      <c r="E621" s="29"/>
      <c r="F621" s="29"/>
      <c r="G621" s="29"/>
      <c r="H621" s="29"/>
      <c r="I621" s="29"/>
      <c r="J621" s="29"/>
    </row>
    <row r="622" spans="1:10" s="34" customFormat="1">
      <c r="A622" s="29"/>
      <c r="B622" s="29"/>
      <c r="C622" s="29"/>
      <c r="D622" s="29"/>
      <c r="E622" s="29"/>
      <c r="F622" s="29"/>
      <c r="G622" s="29"/>
      <c r="H622" s="29"/>
      <c r="I622" s="29"/>
      <c r="J622" s="29"/>
    </row>
    <row r="623" spans="1:10" s="34" customFormat="1">
      <c r="A623" s="29"/>
      <c r="B623" s="29"/>
      <c r="C623" s="29"/>
      <c r="D623" s="29"/>
      <c r="E623" s="29"/>
      <c r="F623" s="29"/>
      <c r="G623" s="29"/>
      <c r="H623" s="29"/>
      <c r="I623" s="29"/>
      <c r="J623" s="29"/>
    </row>
    <row r="624" spans="1:10" s="34" customFormat="1">
      <c r="A624" s="29"/>
      <c r="B624" s="29"/>
      <c r="C624" s="29"/>
      <c r="D624" s="29"/>
      <c r="E624" s="29"/>
      <c r="F624" s="29"/>
      <c r="G624" s="29"/>
      <c r="H624" s="29"/>
      <c r="I624" s="29"/>
      <c r="J624" s="29"/>
    </row>
    <row r="625" spans="1:10" s="34" customFormat="1">
      <c r="A625" s="29"/>
      <c r="B625" s="29"/>
      <c r="C625" s="29"/>
      <c r="D625" s="29"/>
      <c r="E625" s="29"/>
      <c r="F625" s="29"/>
      <c r="G625" s="29"/>
      <c r="H625" s="29"/>
      <c r="I625" s="29"/>
      <c r="J625" s="29"/>
    </row>
    <row r="626" spans="1:10" s="34" customFormat="1">
      <c r="A626" s="29"/>
      <c r="B626" s="29"/>
      <c r="C626" s="29"/>
      <c r="D626" s="29"/>
      <c r="E626" s="29"/>
      <c r="F626" s="29"/>
      <c r="G626" s="29"/>
      <c r="H626" s="29"/>
      <c r="I626" s="29"/>
      <c r="J626" s="29"/>
    </row>
    <row r="627" spans="1:10" s="34" customFormat="1">
      <c r="A627" s="29"/>
      <c r="B627" s="29"/>
      <c r="C627" s="29"/>
      <c r="D627" s="29"/>
      <c r="E627" s="29"/>
      <c r="F627" s="29"/>
      <c r="G627" s="29"/>
      <c r="H627" s="29"/>
      <c r="I627" s="29"/>
      <c r="J627" s="29"/>
    </row>
    <row r="628" spans="1:10" s="34" customFormat="1">
      <c r="A628" s="29"/>
      <c r="B628" s="29"/>
      <c r="C628" s="29"/>
      <c r="D628" s="29"/>
      <c r="E628" s="29"/>
      <c r="F628" s="29"/>
      <c r="G628" s="29"/>
      <c r="H628" s="29"/>
      <c r="I628" s="29"/>
      <c r="J628" s="29"/>
    </row>
    <row r="629" spans="1:10" s="34" customFormat="1">
      <c r="A629" s="29"/>
      <c r="B629" s="29"/>
      <c r="C629" s="29"/>
      <c r="D629" s="29"/>
      <c r="E629" s="29"/>
      <c r="F629" s="29"/>
      <c r="G629" s="29"/>
      <c r="H629" s="29"/>
      <c r="I629" s="29"/>
      <c r="J629" s="29"/>
    </row>
    <row r="630" spans="1:10" s="34" customFormat="1">
      <c r="A630" s="29"/>
      <c r="B630" s="29"/>
      <c r="C630" s="29"/>
      <c r="D630" s="29"/>
      <c r="E630" s="29"/>
      <c r="F630" s="29"/>
      <c r="G630" s="29"/>
      <c r="H630" s="29"/>
      <c r="I630" s="29"/>
      <c r="J630" s="29"/>
    </row>
    <row r="631" spans="1:10" s="34" customFormat="1">
      <c r="A631" s="29"/>
      <c r="B631" s="29"/>
      <c r="C631" s="29"/>
      <c r="D631" s="29"/>
      <c r="E631" s="29"/>
      <c r="F631" s="29"/>
      <c r="G631" s="29"/>
      <c r="H631" s="29"/>
      <c r="I631" s="29"/>
      <c r="J631" s="29"/>
    </row>
    <row r="632" spans="1:10" s="34" customFormat="1">
      <c r="A632" s="29"/>
      <c r="B632" s="29"/>
      <c r="C632" s="29"/>
      <c r="D632" s="29"/>
      <c r="E632" s="29"/>
      <c r="F632" s="29"/>
      <c r="G632" s="29"/>
      <c r="H632" s="29"/>
      <c r="I632" s="29"/>
      <c r="J632" s="29"/>
    </row>
    <row r="633" spans="1:10" s="34" customFormat="1">
      <c r="A633" s="29"/>
      <c r="B633" s="29"/>
      <c r="C633" s="29"/>
      <c r="D633" s="29"/>
      <c r="E633" s="29"/>
      <c r="F633" s="29"/>
      <c r="G633" s="29"/>
      <c r="H633" s="29"/>
      <c r="I633" s="29"/>
      <c r="J633" s="29"/>
    </row>
    <row r="634" spans="1:10" s="34" customFormat="1">
      <c r="A634" s="29"/>
      <c r="B634" s="29"/>
      <c r="C634" s="29"/>
      <c r="D634" s="29"/>
      <c r="E634" s="29"/>
      <c r="F634" s="29"/>
      <c r="G634" s="29"/>
      <c r="H634" s="29"/>
      <c r="I634" s="29"/>
      <c r="J634" s="29"/>
    </row>
    <row r="635" spans="1:10" s="34" customFormat="1">
      <c r="A635" s="29"/>
      <c r="B635" s="29"/>
      <c r="C635" s="29"/>
      <c r="D635" s="29"/>
      <c r="E635" s="29"/>
      <c r="F635" s="29"/>
      <c r="G635" s="29"/>
      <c r="H635" s="29"/>
      <c r="I635" s="29"/>
      <c r="J635" s="29"/>
    </row>
    <row r="636" spans="1:10" s="34" customFormat="1">
      <c r="A636" s="29"/>
      <c r="B636" s="29"/>
      <c r="C636" s="29"/>
      <c r="D636" s="29"/>
      <c r="E636" s="29"/>
      <c r="F636" s="29"/>
      <c r="G636" s="29"/>
      <c r="H636" s="29"/>
      <c r="I636" s="29"/>
      <c r="J636" s="29"/>
    </row>
    <row r="637" spans="1:10" s="34" customFormat="1">
      <c r="A637" s="29"/>
      <c r="B637" s="29"/>
      <c r="C637" s="29"/>
      <c r="D637" s="29"/>
      <c r="E637" s="29"/>
      <c r="F637" s="29"/>
      <c r="G637" s="29"/>
      <c r="H637" s="29"/>
      <c r="I637" s="29"/>
      <c r="J637" s="29"/>
    </row>
    <row r="638" spans="1:10" s="34" customFormat="1">
      <c r="A638" s="29"/>
      <c r="B638" s="29"/>
      <c r="C638" s="29"/>
      <c r="D638" s="29"/>
      <c r="E638" s="29"/>
      <c r="F638" s="29"/>
      <c r="G638" s="29"/>
      <c r="H638" s="29"/>
      <c r="I638" s="29"/>
      <c r="J638" s="29"/>
    </row>
    <row r="639" spans="1:10" s="34" customFormat="1">
      <c r="A639" s="29"/>
      <c r="B639" s="29"/>
      <c r="C639" s="29"/>
      <c r="D639" s="29"/>
      <c r="E639" s="29"/>
      <c r="F639" s="29"/>
      <c r="G639" s="29"/>
      <c r="H639" s="29"/>
      <c r="I639" s="29"/>
      <c r="J639" s="29"/>
    </row>
    <row r="640" spans="1:10" s="34" customFormat="1">
      <c r="A640" s="29"/>
      <c r="B640" s="29"/>
      <c r="C640" s="29"/>
      <c r="D640" s="29"/>
      <c r="E640" s="29"/>
      <c r="F640" s="29"/>
      <c r="G640" s="29"/>
      <c r="H640" s="29"/>
      <c r="I640" s="29"/>
      <c r="J640" s="29"/>
    </row>
    <row r="641" spans="1:10" s="34" customFormat="1">
      <c r="A641" s="29"/>
      <c r="B641" s="29"/>
      <c r="C641" s="29"/>
      <c r="D641" s="29"/>
      <c r="E641" s="29"/>
      <c r="F641" s="29"/>
      <c r="G641" s="29"/>
      <c r="H641" s="29"/>
      <c r="I641" s="29"/>
      <c r="J641" s="29"/>
    </row>
    <row r="642" spans="1:10" s="34" customFormat="1">
      <c r="A642" s="29"/>
      <c r="B642" s="29"/>
      <c r="C642" s="29"/>
      <c r="D642" s="29"/>
      <c r="E642" s="29"/>
      <c r="F642" s="29"/>
      <c r="G642" s="29"/>
      <c r="H642" s="29"/>
      <c r="I642" s="29"/>
      <c r="J642" s="29"/>
    </row>
    <row r="643" spans="1:10" s="34" customFormat="1">
      <c r="A643" s="29"/>
      <c r="B643" s="29"/>
      <c r="C643" s="29"/>
      <c r="D643" s="29"/>
      <c r="E643" s="29"/>
      <c r="F643" s="29"/>
      <c r="G643" s="29"/>
      <c r="H643" s="29"/>
      <c r="I643" s="29"/>
      <c r="J643" s="29"/>
    </row>
    <row r="644" spans="1:10" s="34" customFormat="1">
      <c r="A644" s="29"/>
      <c r="B644" s="29"/>
      <c r="C644" s="29"/>
      <c r="D644" s="29"/>
      <c r="E644" s="29"/>
      <c r="F644" s="29"/>
      <c r="G644" s="29"/>
      <c r="H644" s="29"/>
      <c r="I644" s="29"/>
      <c r="J644" s="29"/>
    </row>
    <row r="645" spans="1:10" s="34" customFormat="1">
      <c r="A645" s="29"/>
      <c r="B645" s="29"/>
      <c r="C645" s="29"/>
      <c r="D645" s="29"/>
      <c r="E645" s="29"/>
      <c r="F645" s="29"/>
      <c r="G645" s="29"/>
      <c r="H645" s="29"/>
      <c r="I645" s="29"/>
      <c r="J645" s="29"/>
    </row>
    <row r="646" spans="1:10" s="34" customFormat="1">
      <c r="A646" s="29"/>
      <c r="B646" s="29"/>
      <c r="C646" s="29"/>
      <c r="D646" s="29"/>
      <c r="E646" s="29"/>
      <c r="F646" s="29"/>
      <c r="G646" s="29"/>
      <c r="H646" s="29"/>
      <c r="I646" s="29"/>
      <c r="J646" s="29"/>
    </row>
    <row r="647" spans="1:10" s="34" customFormat="1">
      <c r="A647" s="29"/>
      <c r="B647" s="29"/>
      <c r="C647" s="29"/>
      <c r="D647" s="29"/>
      <c r="E647" s="29"/>
      <c r="F647" s="29"/>
      <c r="G647" s="29"/>
      <c r="H647" s="29"/>
      <c r="I647" s="29"/>
      <c r="J647" s="29"/>
    </row>
    <row r="648" spans="1:10" s="34" customFormat="1">
      <c r="A648" s="29"/>
      <c r="B648" s="29"/>
      <c r="C648" s="29"/>
      <c r="D648" s="29"/>
      <c r="E648" s="29"/>
      <c r="F648" s="29"/>
      <c r="G648" s="29"/>
      <c r="H648" s="29"/>
      <c r="I648" s="29"/>
      <c r="J648" s="29"/>
    </row>
    <row r="649" spans="1:10" s="34" customFormat="1">
      <c r="A649" s="29"/>
      <c r="B649" s="29"/>
      <c r="C649" s="29"/>
      <c r="D649" s="29"/>
      <c r="E649" s="29"/>
      <c r="F649" s="29"/>
      <c r="G649" s="29"/>
      <c r="H649" s="29"/>
      <c r="I649" s="29"/>
      <c r="J649" s="29"/>
    </row>
    <row r="650" spans="1:10" s="34" customFormat="1">
      <c r="A650" s="29"/>
      <c r="B650" s="29"/>
      <c r="C650" s="29"/>
      <c r="D650" s="29"/>
      <c r="E650" s="29"/>
      <c r="F650" s="29"/>
      <c r="G650" s="29"/>
      <c r="H650" s="29"/>
      <c r="I650" s="29"/>
      <c r="J650" s="29"/>
    </row>
    <row r="651" spans="1:10" s="34" customFormat="1">
      <c r="A651" s="29"/>
      <c r="B651" s="29"/>
      <c r="C651" s="29"/>
      <c r="D651" s="29"/>
      <c r="E651" s="29"/>
      <c r="F651" s="29"/>
      <c r="G651" s="29"/>
      <c r="H651" s="29"/>
      <c r="I651" s="29"/>
      <c r="J651" s="29"/>
    </row>
    <row r="652" spans="1:10" s="34" customFormat="1">
      <c r="A652" s="29"/>
      <c r="B652" s="29"/>
      <c r="C652" s="29"/>
      <c r="D652" s="29"/>
      <c r="E652" s="29"/>
      <c r="F652" s="29"/>
      <c r="G652" s="29"/>
      <c r="H652" s="29"/>
      <c r="I652" s="29"/>
      <c r="J652" s="29"/>
    </row>
    <row r="653" spans="1:10" s="34" customFormat="1">
      <c r="A653" s="29"/>
      <c r="B653" s="29"/>
      <c r="C653" s="29"/>
      <c r="D653" s="29"/>
      <c r="E653" s="29"/>
      <c r="F653" s="29"/>
      <c r="G653" s="29"/>
      <c r="H653" s="29"/>
      <c r="I653" s="29"/>
      <c r="J653" s="29"/>
    </row>
    <row r="654" spans="1:10" s="34" customFormat="1">
      <c r="A654" s="29"/>
      <c r="B654" s="29"/>
      <c r="C654" s="29"/>
      <c r="D654" s="29"/>
      <c r="E654" s="29"/>
      <c r="F654" s="29"/>
      <c r="G654" s="29"/>
      <c r="H654" s="29"/>
      <c r="I654" s="29"/>
      <c r="J654" s="29"/>
    </row>
    <row r="655" spans="1:10" s="34" customFormat="1">
      <c r="A655" s="29"/>
      <c r="B655" s="29"/>
      <c r="C655" s="29"/>
      <c r="D655" s="29"/>
      <c r="E655" s="29"/>
      <c r="F655" s="29"/>
      <c r="G655" s="29"/>
      <c r="H655" s="29"/>
      <c r="I655" s="29"/>
      <c r="J655" s="29"/>
    </row>
    <row r="656" spans="1:10" s="34" customFormat="1">
      <c r="A656" s="29"/>
      <c r="B656" s="29"/>
      <c r="C656" s="29"/>
      <c r="D656" s="29"/>
      <c r="E656" s="29"/>
      <c r="F656" s="29"/>
      <c r="G656" s="29"/>
      <c r="H656" s="29"/>
      <c r="I656" s="29"/>
      <c r="J656" s="29"/>
    </row>
    <row r="657" spans="1:10" s="34" customFormat="1">
      <c r="A657" s="29"/>
      <c r="B657" s="29"/>
      <c r="C657" s="29"/>
      <c r="D657" s="29"/>
      <c r="E657" s="29"/>
      <c r="F657" s="29"/>
      <c r="G657" s="29"/>
      <c r="H657" s="29"/>
      <c r="I657" s="29"/>
      <c r="J657" s="29"/>
    </row>
    <row r="658" spans="1:10" s="34" customFormat="1">
      <c r="A658" s="29"/>
      <c r="B658" s="29"/>
      <c r="C658" s="29"/>
      <c r="D658" s="29"/>
      <c r="E658" s="29"/>
      <c r="F658" s="29"/>
      <c r="G658" s="29"/>
      <c r="H658" s="29"/>
      <c r="I658" s="29"/>
      <c r="J658" s="29"/>
    </row>
    <row r="659" spans="1:10" s="34" customFormat="1">
      <c r="A659" s="29"/>
      <c r="B659" s="29"/>
      <c r="C659" s="29"/>
      <c r="D659" s="29"/>
      <c r="E659" s="29"/>
      <c r="F659" s="29"/>
      <c r="G659" s="29"/>
      <c r="H659" s="29"/>
      <c r="I659" s="29"/>
      <c r="J659" s="29"/>
    </row>
    <row r="660" spans="1:10" s="34" customFormat="1">
      <c r="A660" s="29"/>
      <c r="B660" s="29"/>
      <c r="C660" s="29"/>
      <c r="D660" s="29"/>
      <c r="E660" s="29"/>
      <c r="F660" s="29"/>
      <c r="G660" s="29"/>
      <c r="H660" s="29"/>
      <c r="I660" s="29"/>
      <c r="J660" s="29"/>
    </row>
    <row r="661" spans="1:10" s="34" customFormat="1">
      <c r="A661" s="29"/>
      <c r="B661" s="29"/>
      <c r="C661" s="29"/>
      <c r="D661" s="29"/>
      <c r="E661" s="29"/>
      <c r="F661" s="29"/>
      <c r="G661" s="29"/>
      <c r="H661" s="29"/>
      <c r="I661" s="29"/>
      <c r="J661" s="29"/>
    </row>
    <row r="662" spans="1:10" s="34" customFormat="1">
      <c r="A662" s="29"/>
      <c r="B662" s="29"/>
      <c r="C662" s="29"/>
      <c r="D662" s="29"/>
      <c r="E662" s="29"/>
      <c r="F662" s="29"/>
      <c r="G662" s="29"/>
      <c r="H662" s="29"/>
      <c r="I662" s="29"/>
      <c r="J662" s="29"/>
    </row>
    <row r="663" spans="1:10" s="34" customFormat="1">
      <c r="A663" s="29"/>
      <c r="B663" s="29"/>
      <c r="C663" s="29"/>
      <c r="D663" s="29"/>
      <c r="E663" s="29"/>
      <c r="F663" s="29"/>
      <c r="G663" s="29"/>
      <c r="H663" s="29"/>
      <c r="I663" s="29"/>
      <c r="J663" s="29"/>
    </row>
    <row r="664" spans="1:10" s="34" customFormat="1">
      <c r="A664" s="29"/>
      <c r="B664" s="29"/>
      <c r="C664" s="29"/>
      <c r="D664" s="29"/>
      <c r="E664" s="29"/>
      <c r="F664" s="29"/>
      <c r="G664" s="29"/>
      <c r="H664" s="29"/>
      <c r="I664" s="29"/>
      <c r="J664" s="29"/>
    </row>
    <row r="665" spans="1:10" s="34" customFormat="1">
      <c r="A665" s="29"/>
      <c r="B665" s="29"/>
      <c r="C665" s="29"/>
      <c r="D665" s="29"/>
      <c r="E665" s="29"/>
      <c r="F665" s="29"/>
      <c r="G665" s="29"/>
      <c r="H665" s="29"/>
      <c r="I665" s="29"/>
      <c r="J665" s="29"/>
    </row>
    <row r="666" spans="1:10" s="34" customFormat="1">
      <c r="A666" s="29"/>
      <c r="B666" s="29"/>
      <c r="C666" s="29"/>
      <c r="D666" s="29"/>
      <c r="E666" s="29"/>
      <c r="F666" s="29"/>
      <c r="G666" s="29"/>
      <c r="H666" s="29"/>
      <c r="I666" s="29"/>
      <c r="J666" s="29"/>
    </row>
    <row r="667" spans="1:10" s="34" customFormat="1">
      <c r="A667" s="29"/>
      <c r="B667" s="29"/>
      <c r="C667" s="29"/>
      <c r="D667" s="29"/>
      <c r="E667" s="29"/>
      <c r="F667" s="29"/>
      <c r="G667" s="29"/>
      <c r="H667" s="29"/>
      <c r="I667" s="29"/>
      <c r="J667" s="29"/>
    </row>
    <row r="668" spans="1:10" s="34" customFormat="1">
      <c r="A668" s="29"/>
      <c r="B668" s="29"/>
      <c r="C668" s="29"/>
      <c r="D668" s="29"/>
      <c r="E668" s="29"/>
      <c r="F668" s="29"/>
      <c r="G668" s="29"/>
      <c r="H668" s="29"/>
      <c r="I668" s="29"/>
      <c r="J668" s="29"/>
    </row>
    <row r="669" spans="1:10" s="34" customFormat="1">
      <c r="A669" s="29"/>
      <c r="B669" s="29"/>
      <c r="C669" s="29"/>
      <c r="D669" s="29"/>
      <c r="E669" s="29"/>
      <c r="F669" s="29"/>
      <c r="G669" s="29"/>
      <c r="H669" s="29"/>
      <c r="I669" s="29"/>
      <c r="J669" s="29"/>
    </row>
    <row r="670" spans="1:10" s="34" customFormat="1">
      <c r="A670" s="29"/>
      <c r="B670" s="29"/>
      <c r="C670" s="29"/>
      <c r="D670" s="29"/>
      <c r="E670" s="29"/>
      <c r="F670" s="29"/>
      <c r="G670" s="29"/>
      <c r="H670" s="29"/>
      <c r="I670" s="29"/>
      <c r="J670" s="29"/>
    </row>
    <row r="671" spans="1:10" s="34" customFormat="1">
      <c r="A671" s="29"/>
      <c r="B671" s="29"/>
      <c r="C671" s="29"/>
      <c r="D671" s="29"/>
      <c r="E671" s="29"/>
      <c r="F671" s="29"/>
      <c r="G671" s="29"/>
      <c r="H671" s="29"/>
      <c r="I671" s="29"/>
      <c r="J671" s="29"/>
    </row>
    <row r="672" spans="1:10" s="34" customFormat="1">
      <c r="A672" s="29"/>
      <c r="B672" s="29"/>
      <c r="C672" s="29"/>
      <c r="D672" s="29"/>
      <c r="E672" s="29"/>
      <c r="F672" s="29"/>
      <c r="G672" s="29"/>
      <c r="H672" s="29"/>
      <c r="I672" s="29"/>
      <c r="J672" s="29"/>
    </row>
    <row r="673" spans="1:10" s="34" customFormat="1">
      <c r="A673" s="29"/>
      <c r="B673" s="29"/>
      <c r="C673" s="29"/>
      <c r="D673" s="29"/>
      <c r="E673" s="29"/>
      <c r="F673" s="29"/>
      <c r="G673" s="29"/>
      <c r="H673" s="29"/>
      <c r="I673" s="29"/>
      <c r="J673" s="29"/>
    </row>
    <row r="674" spans="1:10" s="34" customFormat="1">
      <c r="A674" s="29"/>
      <c r="B674" s="29"/>
      <c r="C674" s="29"/>
      <c r="D674" s="29"/>
      <c r="E674" s="29"/>
      <c r="F674" s="29"/>
      <c r="G674" s="29"/>
      <c r="H674" s="29"/>
      <c r="I674" s="29"/>
      <c r="J674" s="29"/>
    </row>
    <row r="675" spans="1:10" s="34" customFormat="1">
      <c r="A675" s="29"/>
      <c r="B675" s="29"/>
      <c r="C675" s="29"/>
      <c r="D675" s="29"/>
      <c r="E675" s="29"/>
      <c r="F675" s="29"/>
      <c r="G675" s="29"/>
      <c r="H675" s="29"/>
      <c r="I675" s="29"/>
      <c r="J675" s="29"/>
    </row>
    <row r="676" spans="1:10" s="34" customFormat="1">
      <c r="A676" s="29"/>
      <c r="B676" s="29"/>
      <c r="C676" s="29"/>
      <c r="D676" s="29"/>
      <c r="E676" s="29"/>
      <c r="F676" s="29"/>
      <c r="G676" s="29"/>
      <c r="H676" s="29"/>
      <c r="I676" s="29"/>
      <c r="J676" s="29"/>
    </row>
    <row r="677" spans="1:10" s="34" customFormat="1">
      <c r="A677" s="29"/>
      <c r="B677" s="29"/>
      <c r="C677" s="29"/>
      <c r="D677" s="29"/>
      <c r="E677" s="29"/>
      <c r="F677" s="29"/>
      <c r="G677" s="29"/>
      <c r="H677" s="29"/>
      <c r="I677" s="29"/>
      <c r="J677" s="29"/>
    </row>
    <row r="678" spans="1:10" s="34" customFormat="1">
      <c r="A678" s="29"/>
      <c r="B678" s="29"/>
      <c r="C678" s="29"/>
      <c r="D678" s="29"/>
      <c r="E678" s="29"/>
      <c r="F678" s="29"/>
      <c r="G678" s="29"/>
      <c r="H678" s="29"/>
      <c r="I678" s="29"/>
      <c r="J678" s="29"/>
    </row>
    <row r="679" spans="1:10" s="34" customFormat="1">
      <c r="A679" s="29"/>
      <c r="B679" s="29"/>
      <c r="C679" s="29"/>
      <c r="D679" s="29"/>
      <c r="E679" s="29"/>
      <c r="F679" s="29"/>
      <c r="G679" s="29"/>
      <c r="H679" s="29"/>
      <c r="I679" s="29"/>
      <c r="J679" s="29"/>
    </row>
    <row r="680" spans="1:10" s="34" customFormat="1">
      <c r="A680" s="29"/>
      <c r="B680" s="29"/>
      <c r="C680" s="29"/>
      <c r="D680" s="29"/>
      <c r="E680" s="29"/>
      <c r="F680" s="29"/>
      <c r="G680" s="29"/>
      <c r="H680" s="29"/>
      <c r="I680" s="29"/>
      <c r="J680" s="29"/>
    </row>
    <row r="681" spans="1:10" s="34" customFormat="1">
      <c r="A681" s="29"/>
      <c r="B681" s="29"/>
      <c r="C681" s="29"/>
      <c r="D681" s="29"/>
      <c r="E681" s="29"/>
      <c r="F681" s="29"/>
      <c r="G681" s="29"/>
      <c r="H681" s="29"/>
      <c r="I681" s="29"/>
      <c r="J681" s="29"/>
    </row>
    <row r="682" spans="1:10" s="34" customFormat="1">
      <c r="A682" s="29"/>
      <c r="B682" s="29"/>
      <c r="C682" s="29"/>
      <c r="D682" s="29"/>
      <c r="E682" s="29"/>
      <c r="F682" s="29"/>
      <c r="G682" s="29"/>
      <c r="H682" s="29"/>
      <c r="I682" s="29"/>
      <c r="J682" s="29"/>
    </row>
    <row r="683" spans="1:10" s="34" customFormat="1">
      <c r="A683" s="29"/>
      <c r="B683" s="29"/>
      <c r="C683" s="29"/>
      <c r="D683" s="29"/>
      <c r="E683" s="29"/>
      <c r="F683" s="29"/>
      <c r="G683" s="29"/>
      <c r="H683" s="29"/>
      <c r="I683" s="29"/>
      <c r="J683" s="29"/>
    </row>
    <row r="684" spans="1:10" s="34" customFormat="1">
      <c r="A684" s="29"/>
      <c r="B684" s="29"/>
      <c r="C684" s="29"/>
      <c r="D684" s="29"/>
      <c r="E684" s="29"/>
      <c r="F684" s="29"/>
      <c r="G684" s="29"/>
      <c r="H684" s="29"/>
      <c r="I684" s="29"/>
      <c r="J684" s="29"/>
    </row>
    <row r="685" spans="1:10" s="34" customFormat="1">
      <c r="A685" s="29"/>
      <c r="B685" s="29"/>
      <c r="C685" s="29"/>
      <c r="D685" s="29"/>
      <c r="E685" s="29"/>
      <c r="F685" s="29"/>
      <c r="G685" s="29"/>
      <c r="H685" s="29"/>
      <c r="I685" s="29"/>
      <c r="J685" s="29"/>
    </row>
    <row r="686" spans="1:10" s="34" customFormat="1">
      <c r="A686" s="29"/>
      <c r="B686" s="29"/>
      <c r="C686" s="29"/>
      <c r="D686" s="29"/>
      <c r="E686" s="29"/>
      <c r="F686" s="29"/>
      <c r="G686" s="29"/>
      <c r="H686" s="29"/>
      <c r="I686" s="29"/>
      <c r="J686" s="29"/>
    </row>
    <row r="687" spans="1:10" s="34" customFormat="1">
      <c r="A687" s="29"/>
      <c r="B687" s="29"/>
      <c r="C687" s="29"/>
      <c r="D687" s="29"/>
      <c r="E687" s="29"/>
      <c r="F687" s="29"/>
      <c r="G687" s="29"/>
      <c r="H687" s="29"/>
      <c r="I687" s="29"/>
      <c r="J687" s="29"/>
    </row>
    <row r="688" spans="1:10" s="34" customFormat="1">
      <c r="A688" s="29"/>
      <c r="B688" s="29"/>
      <c r="C688" s="29"/>
      <c r="D688" s="29"/>
      <c r="E688" s="29"/>
      <c r="F688" s="29"/>
      <c r="G688" s="29"/>
      <c r="H688" s="29"/>
      <c r="I688" s="29"/>
      <c r="J688" s="29"/>
    </row>
    <row r="689" spans="1:10" s="34" customFormat="1">
      <c r="A689" s="29"/>
      <c r="B689" s="29"/>
      <c r="C689" s="29"/>
      <c r="D689" s="29"/>
      <c r="E689" s="29"/>
      <c r="F689" s="29"/>
      <c r="G689" s="29"/>
      <c r="H689" s="29"/>
      <c r="I689" s="29"/>
      <c r="J689" s="29"/>
    </row>
    <row r="690" spans="1:10" s="34" customFormat="1">
      <c r="A690" s="29"/>
      <c r="B690" s="29"/>
      <c r="C690" s="29"/>
      <c r="D690" s="29"/>
      <c r="E690" s="29"/>
      <c r="F690" s="29"/>
      <c r="G690" s="29"/>
      <c r="H690" s="29"/>
      <c r="I690" s="29"/>
      <c r="J690" s="29"/>
    </row>
    <row r="691" spans="1:10" s="34" customFormat="1">
      <c r="A691" s="29"/>
      <c r="B691" s="29"/>
      <c r="C691" s="29"/>
      <c r="D691" s="29"/>
      <c r="E691" s="29"/>
      <c r="F691" s="29"/>
      <c r="G691" s="29"/>
      <c r="H691" s="29"/>
      <c r="I691" s="29"/>
      <c r="J691" s="29"/>
    </row>
    <row r="692" spans="1:10" s="34" customFormat="1">
      <c r="A692" s="29"/>
      <c r="B692" s="29"/>
      <c r="C692" s="29"/>
      <c r="D692" s="29"/>
      <c r="E692" s="29"/>
      <c r="F692" s="29"/>
      <c r="G692" s="29"/>
      <c r="H692" s="29"/>
      <c r="I692" s="29"/>
      <c r="J692" s="29"/>
    </row>
    <row r="693" spans="1:10" s="34" customFormat="1">
      <c r="A693" s="29"/>
      <c r="B693" s="29"/>
      <c r="C693" s="29"/>
      <c r="D693" s="29"/>
      <c r="E693" s="29"/>
      <c r="F693" s="29"/>
      <c r="G693" s="29"/>
      <c r="H693" s="29"/>
      <c r="I693" s="29"/>
      <c r="J693" s="29"/>
    </row>
    <row r="694" spans="1:10" s="34" customFormat="1">
      <c r="A694" s="29"/>
      <c r="B694" s="29"/>
      <c r="C694" s="29"/>
      <c r="D694" s="29"/>
      <c r="E694" s="29"/>
      <c r="F694" s="29"/>
      <c r="G694" s="29"/>
      <c r="H694" s="29"/>
      <c r="I694" s="29"/>
      <c r="J694" s="29"/>
    </row>
    <row r="695" spans="1:10" s="34" customFormat="1">
      <c r="A695" s="29"/>
      <c r="B695" s="29"/>
      <c r="C695" s="29"/>
      <c r="D695" s="29"/>
      <c r="E695" s="29"/>
      <c r="F695" s="29"/>
      <c r="G695" s="29"/>
      <c r="H695" s="29"/>
      <c r="I695" s="29"/>
      <c r="J695" s="29"/>
    </row>
    <row r="696" spans="1:10" s="34" customFormat="1">
      <c r="A696" s="29"/>
      <c r="B696" s="29"/>
      <c r="C696" s="29"/>
      <c r="D696" s="29"/>
      <c r="E696" s="29"/>
      <c r="F696" s="29"/>
      <c r="G696" s="29"/>
      <c r="H696" s="29"/>
      <c r="I696" s="29"/>
      <c r="J696" s="29"/>
    </row>
    <row r="697" spans="1:10" s="34" customFormat="1">
      <c r="A697" s="29"/>
      <c r="B697" s="29"/>
      <c r="C697" s="29"/>
      <c r="D697" s="29"/>
      <c r="E697" s="29"/>
      <c r="F697" s="29"/>
      <c r="G697" s="29"/>
      <c r="H697" s="29"/>
      <c r="I697" s="29"/>
      <c r="J697" s="29"/>
    </row>
    <row r="698" spans="1:10" s="34" customFormat="1">
      <c r="A698" s="29"/>
      <c r="B698" s="29"/>
      <c r="C698" s="29"/>
      <c r="D698" s="29"/>
      <c r="E698" s="29"/>
      <c r="F698" s="29"/>
      <c r="G698" s="29"/>
      <c r="H698" s="29"/>
      <c r="I698" s="29"/>
      <c r="J698" s="29"/>
    </row>
    <row r="699" spans="1:10" s="34" customFormat="1">
      <c r="A699" s="29"/>
      <c r="B699" s="29"/>
      <c r="C699" s="29"/>
      <c r="D699" s="29"/>
      <c r="E699" s="29"/>
      <c r="F699" s="29"/>
      <c r="G699" s="29"/>
      <c r="H699" s="29"/>
      <c r="I699" s="29"/>
      <c r="J699" s="29"/>
    </row>
    <row r="700" spans="1:10" s="34" customFormat="1">
      <c r="A700" s="29"/>
      <c r="B700" s="29"/>
      <c r="C700" s="29"/>
      <c r="D700" s="29"/>
      <c r="E700" s="29"/>
      <c r="F700" s="29"/>
      <c r="G700" s="29"/>
      <c r="H700" s="29"/>
      <c r="I700" s="29"/>
      <c r="J700" s="29"/>
    </row>
    <row r="701" spans="1:10" s="34" customFormat="1">
      <c r="A701" s="29"/>
      <c r="B701" s="29"/>
      <c r="C701" s="29"/>
      <c r="D701" s="29"/>
      <c r="E701" s="29"/>
      <c r="F701" s="29"/>
      <c r="G701" s="29"/>
      <c r="H701" s="29"/>
      <c r="I701" s="29"/>
      <c r="J701" s="29"/>
    </row>
    <row r="702" spans="1:10" s="34" customFormat="1">
      <c r="A702" s="29"/>
      <c r="B702" s="29"/>
      <c r="C702" s="29"/>
      <c r="D702" s="29"/>
      <c r="E702" s="29"/>
      <c r="F702" s="29"/>
      <c r="G702" s="29"/>
      <c r="H702" s="29"/>
      <c r="I702" s="29"/>
      <c r="J702" s="29"/>
    </row>
    <row r="703" spans="1:10" s="34" customFormat="1">
      <c r="A703" s="29"/>
      <c r="B703" s="29"/>
      <c r="C703" s="29"/>
      <c r="D703" s="29"/>
      <c r="E703" s="29"/>
      <c r="F703" s="29"/>
      <c r="G703" s="29"/>
      <c r="H703" s="29"/>
      <c r="I703" s="29"/>
      <c r="J703" s="29"/>
    </row>
    <row r="704" spans="1:10" s="34" customFormat="1">
      <c r="A704" s="29"/>
      <c r="B704" s="29"/>
      <c r="C704" s="29"/>
      <c r="D704" s="29"/>
      <c r="E704" s="29"/>
      <c r="F704" s="29"/>
      <c r="G704" s="29"/>
      <c r="H704" s="29"/>
      <c r="I704" s="29"/>
      <c r="J704" s="29"/>
    </row>
    <row r="705" spans="1:10" s="34" customFormat="1">
      <c r="A705" s="29"/>
      <c r="B705" s="29"/>
      <c r="C705" s="29"/>
      <c r="D705" s="29"/>
      <c r="E705" s="29"/>
      <c r="F705" s="29"/>
      <c r="G705" s="29"/>
      <c r="H705" s="29"/>
      <c r="I705" s="29"/>
      <c r="J705" s="29"/>
    </row>
    <row r="706" spans="1:10" s="34" customFormat="1">
      <c r="A706" s="29"/>
      <c r="B706" s="29"/>
      <c r="C706" s="29"/>
      <c r="D706" s="29"/>
      <c r="E706" s="29"/>
      <c r="F706" s="29"/>
      <c r="G706" s="29"/>
      <c r="H706" s="29"/>
      <c r="I706" s="29"/>
      <c r="J706" s="29"/>
    </row>
    <row r="707" spans="1:10" s="34" customFormat="1">
      <c r="A707" s="29"/>
      <c r="B707" s="29"/>
      <c r="C707" s="29"/>
      <c r="D707" s="29"/>
      <c r="E707" s="29"/>
      <c r="F707" s="29"/>
      <c r="G707" s="29"/>
      <c r="H707" s="29"/>
      <c r="I707" s="29"/>
      <c r="J707" s="29"/>
    </row>
    <row r="708" spans="1:10" s="34" customFormat="1">
      <c r="A708" s="29"/>
      <c r="B708" s="29"/>
      <c r="C708" s="29"/>
      <c r="D708" s="29"/>
      <c r="E708" s="29"/>
      <c r="F708" s="29"/>
      <c r="G708" s="29"/>
      <c r="H708" s="29"/>
      <c r="I708" s="29"/>
      <c r="J708" s="29"/>
    </row>
    <row r="709" spans="1:10" s="34" customFormat="1">
      <c r="A709" s="29"/>
      <c r="B709" s="29"/>
      <c r="C709" s="29"/>
      <c r="D709" s="29"/>
      <c r="E709" s="29"/>
      <c r="F709" s="29"/>
      <c r="G709" s="29"/>
      <c r="H709" s="29"/>
      <c r="I709" s="29"/>
      <c r="J709" s="29"/>
    </row>
    <row r="710" spans="1:10" s="34" customFormat="1">
      <c r="A710" s="29"/>
      <c r="B710" s="29"/>
      <c r="C710" s="29"/>
      <c r="D710" s="29"/>
      <c r="E710" s="29"/>
      <c r="F710" s="29"/>
      <c r="G710" s="29"/>
      <c r="H710" s="29"/>
      <c r="I710" s="29"/>
      <c r="J710" s="29"/>
    </row>
    <row r="711" spans="1:10" s="34" customFormat="1">
      <c r="A711" s="29"/>
      <c r="B711" s="29"/>
      <c r="C711" s="29"/>
      <c r="D711" s="29"/>
      <c r="E711" s="29"/>
      <c r="F711" s="29"/>
      <c r="G711" s="29"/>
      <c r="H711" s="29"/>
      <c r="I711" s="29"/>
      <c r="J711" s="29"/>
    </row>
    <row r="712" spans="1:10" s="34" customFormat="1">
      <c r="A712" s="29"/>
      <c r="B712" s="29"/>
      <c r="C712" s="29"/>
      <c r="D712" s="29"/>
      <c r="E712" s="29"/>
      <c r="F712" s="29"/>
      <c r="G712" s="29"/>
      <c r="H712" s="29"/>
      <c r="I712" s="29"/>
      <c r="J712" s="29"/>
    </row>
    <row r="713" spans="1:10" s="34" customFormat="1">
      <c r="A713" s="29"/>
      <c r="B713" s="29"/>
      <c r="C713" s="29"/>
      <c r="D713" s="29"/>
      <c r="E713" s="29"/>
      <c r="F713" s="29"/>
      <c r="G713" s="29"/>
      <c r="H713" s="29"/>
      <c r="I713" s="29"/>
      <c r="J713" s="29"/>
    </row>
    <row r="714" spans="1:10" s="34" customFormat="1">
      <c r="A714" s="29"/>
      <c r="B714" s="29"/>
      <c r="C714" s="29"/>
      <c r="D714" s="29"/>
      <c r="E714" s="29"/>
      <c r="F714" s="29"/>
      <c r="G714" s="29"/>
      <c r="H714" s="29"/>
      <c r="I714" s="29"/>
      <c r="J714" s="29"/>
    </row>
    <row r="715" spans="1:10" s="34" customFormat="1">
      <c r="A715" s="29"/>
      <c r="B715" s="29"/>
      <c r="C715" s="29"/>
      <c r="D715" s="29"/>
      <c r="E715" s="29"/>
      <c r="F715" s="29"/>
      <c r="G715" s="29"/>
      <c r="H715" s="29"/>
      <c r="I715" s="29"/>
      <c r="J715" s="29"/>
    </row>
    <row r="716" spans="1:10" s="34" customFormat="1">
      <c r="A716" s="29"/>
      <c r="B716" s="29"/>
      <c r="C716" s="29"/>
      <c r="D716" s="29"/>
      <c r="E716" s="29"/>
      <c r="F716" s="29"/>
      <c r="G716" s="29"/>
      <c r="H716" s="29"/>
      <c r="I716" s="29"/>
      <c r="J716" s="29"/>
    </row>
    <row r="717" spans="1:10" s="34" customFormat="1">
      <c r="A717" s="29"/>
      <c r="B717" s="29"/>
      <c r="C717" s="29"/>
      <c r="D717" s="29"/>
      <c r="E717" s="29"/>
      <c r="F717" s="29"/>
      <c r="G717" s="29"/>
      <c r="H717" s="29"/>
      <c r="I717" s="29"/>
      <c r="J717" s="29"/>
    </row>
    <row r="718" spans="1:10" s="34" customFormat="1">
      <c r="A718" s="29"/>
      <c r="B718" s="29"/>
      <c r="C718" s="29"/>
      <c r="D718" s="29"/>
      <c r="E718" s="29"/>
      <c r="F718" s="29"/>
      <c r="G718" s="29"/>
      <c r="H718" s="29"/>
      <c r="I718" s="29"/>
      <c r="J718" s="29"/>
    </row>
    <row r="719" spans="1:10" s="34" customFormat="1">
      <c r="A719" s="29"/>
      <c r="B719" s="29"/>
      <c r="C719" s="29"/>
      <c r="D719" s="29"/>
      <c r="E719" s="29"/>
      <c r="F719" s="29"/>
      <c r="G719" s="29"/>
      <c r="H719" s="29"/>
      <c r="I719" s="29"/>
      <c r="J719" s="29"/>
    </row>
    <row r="720" spans="1:10" s="34" customFormat="1">
      <c r="A720" s="29"/>
      <c r="B720" s="29"/>
      <c r="C720" s="29"/>
      <c r="D720" s="29"/>
      <c r="E720" s="29"/>
      <c r="F720" s="29"/>
      <c r="G720" s="29"/>
      <c r="H720" s="29"/>
      <c r="I720" s="29"/>
      <c r="J720" s="29"/>
    </row>
    <row r="721" spans="1:10" s="34" customFormat="1">
      <c r="A721" s="29"/>
      <c r="B721" s="29"/>
      <c r="C721" s="29"/>
      <c r="D721" s="29"/>
      <c r="E721" s="29"/>
      <c r="F721" s="29"/>
      <c r="G721" s="29"/>
      <c r="H721" s="29"/>
      <c r="I721" s="29"/>
      <c r="J721" s="29"/>
    </row>
    <row r="722" spans="1:10" s="34" customFormat="1">
      <c r="A722" s="29"/>
      <c r="B722" s="29"/>
      <c r="C722" s="29"/>
      <c r="D722" s="29"/>
      <c r="E722" s="29"/>
      <c r="F722" s="29"/>
      <c r="G722" s="29"/>
      <c r="H722" s="29"/>
      <c r="I722" s="29"/>
      <c r="J722" s="29"/>
    </row>
    <row r="723" spans="1:10" s="34" customFormat="1">
      <c r="A723" s="29"/>
      <c r="B723" s="29"/>
      <c r="C723" s="29"/>
      <c r="D723" s="29"/>
      <c r="E723" s="29"/>
      <c r="F723" s="29"/>
      <c r="G723" s="29"/>
      <c r="H723" s="29"/>
      <c r="I723" s="29"/>
      <c r="J723" s="29"/>
    </row>
    <row r="724" spans="1:10" s="34" customFormat="1">
      <c r="A724" s="29"/>
      <c r="B724" s="29"/>
      <c r="C724" s="29"/>
      <c r="D724" s="29"/>
      <c r="E724" s="29"/>
      <c r="F724" s="29"/>
      <c r="G724" s="29"/>
      <c r="H724" s="29"/>
      <c r="I724" s="29"/>
      <c r="J724" s="29"/>
    </row>
    <row r="725" spans="1:10" s="34" customFormat="1">
      <c r="A725" s="29"/>
      <c r="B725" s="29"/>
      <c r="C725" s="29"/>
      <c r="D725" s="29"/>
      <c r="E725" s="29"/>
      <c r="F725" s="29"/>
      <c r="G725" s="29"/>
      <c r="H725" s="29"/>
      <c r="I725" s="29"/>
      <c r="J725" s="29"/>
    </row>
    <row r="726" spans="1:10" s="34" customFormat="1">
      <c r="A726" s="29"/>
      <c r="B726" s="29"/>
      <c r="C726" s="29"/>
      <c r="D726" s="29"/>
      <c r="E726" s="29"/>
      <c r="F726" s="29"/>
      <c r="G726" s="29"/>
      <c r="H726" s="29"/>
      <c r="I726" s="29"/>
      <c r="J726" s="29"/>
    </row>
    <row r="727" spans="1:10" s="34" customFormat="1">
      <c r="A727" s="29"/>
      <c r="B727" s="29"/>
      <c r="C727" s="29"/>
      <c r="D727" s="29"/>
      <c r="E727" s="29"/>
      <c r="F727" s="29"/>
      <c r="G727" s="29"/>
      <c r="H727" s="29"/>
      <c r="I727" s="29"/>
      <c r="J727" s="29"/>
    </row>
    <row r="728" spans="1:10" s="34" customFormat="1">
      <c r="A728" s="29"/>
      <c r="B728" s="29"/>
      <c r="C728" s="29"/>
      <c r="D728" s="29"/>
      <c r="E728" s="29"/>
      <c r="F728" s="29"/>
      <c r="G728" s="29"/>
      <c r="H728" s="29"/>
      <c r="I728" s="29"/>
      <c r="J728" s="29"/>
    </row>
    <row r="729" spans="1:10" s="34" customFormat="1">
      <c r="A729" s="29"/>
      <c r="B729" s="29"/>
      <c r="C729" s="29"/>
      <c r="D729" s="29"/>
      <c r="E729" s="29"/>
      <c r="F729" s="29"/>
      <c r="G729" s="29"/>
      <c r="H729" s="29"/>
      <c r="I729" s="29"/>
      <c r="J729" s="29"/>
    </row>
    <row r="730" spans="1:10" s="34" customFormat="1">
      <c r="A730" s="29"/>
      <c r="B730" s="29"/>
      <c r="C730" s="29"/>
      <c r="D730" s="29"/>
      <c r="E730" s="29"/>
      <c r="F730" s="29"/>
      <c r="G730" s="29"/>
      <c r="H730" s="29"/>
      <c r="I730" s="29"/>
      <c r="J730" s="29"/>
    </row>
    <row r="731" spans="1:10" s="34" customFormat="1">
      <c r="A731" s="29"/>
      <c r="B731" s="29"/>
      <c r="C731" s="29"/>
      <c r="D731" s="29"/>
      <c r="E731" s="29"/>
      <c r="F731" s="29"/>
      <c r="G731" s="29"/>
      <c r="H731" s="29"/>
      <c r="I731" s="29"/>
      <c r="J731" s="29"/>
    </row>
    <row r="732" spans="1:10" s="34" customFormat="1">
      <c r="A732" s="29"/>
      <c r="B732" s="29"/>
      <c r="C732" s="29"/>
      <c r="D732" s="29"/>
      <c r="E732" s="29"/>
      <c r="F732" s="29"/>
      <c r="G732" s="29"/>
      <c r="H732" s="29"/>
      <c r="I732" s="29"/>
      <c r="J732" s="29"/>
    </row>
    <row r="733" spans="1:10" s="34" customFormat="1">
      <c r="A733" s="29"/>
      <c r="B733" s="29"/>
      <c r="C733" s="29"/>
      <c r="D733" s="29"/>
      <c r="E733" s="29"/>
      <c r="F733" s="29"/>
      <c r="G733" s="29"/>
      <c r="H733" s="29"/>
      <c r="I733" s="29"/>
      <c r="J733" s="29"/>
    </row>
    <row r="734" spans="1:10" s="34" customFormat="1">
      <c r="A734" s="29"/>
      <c r="B734" s="29"/>
      <c r="C734" s="29"/>
      <c r="D734" s="29"/>
      <c r="E734" s="29"/>
      <c r="F734" s="29"/>
      <c r="G734" s="29"/>
      <c r="H734" s="29"/>
      <c r="I734" s="29"/>
      <c r="J734" s="29"/>
    </row>
    <row r="735" spans="1:10" s="34" customFormat="1">
      <c r="A735" s="29"/>
      <c r="B735" s="29"/>
      <c r="C735" s="29"/>
      <c r="D735" s="29"/>
      <c r="E735" s="29"/>
      <c r="F735" s="29"/>
      <c r="G735" s="29"/>
      <c r="H735" s="29"/>
      <c r="I735" s="29"/>
      <c r="J735" s="29"/>
    </row>
    <row r="736" spans="1:10" s="34" customFormat="1">
      <c r="A736" s="29"/>
      <c r="B736" s="29"/>
      <c r="C736" s="29"/>
      <c r="D736" s="29"/>
      <c r="E736" s="29"/>
      <c r="F736" s="29"/>
      <c r="G736" s="29"/>
      <c r="H736" s="29"/>
      <c r="I736" s="29"/>
      <c r="J736" s="29"/>
    </row>
    <row r="737" spans="1:10" s="34" customFormat="1">
      <c r="A737" s="29"/>
      <c r="B737" s="29"/>
      <c r="C737" s="29"/>
      <c r="D737" s="29"/>
      <c r="E737" s="29"/>
      <c r="F737" s="29"/>
      <c r="G737" s="29"/>
      <c r="H737" s="29"/>
      <c r="I737" s="29"/>
      <c r="J737" s="29"/>
    </row>
    <row r="738" spans="1:10" s="34" customFormat="1">
      <c r="A738" s="29"/>
      <c r="B738" s="29"/>
      <c r="C738" s="29"/>
      <c r="D738" s="29"/>
      <c r="E738" s="29"/>
      <c r="F738" s="29"/>
      <c r="G738" s="29"/>
      <c r="H738" s="29"/>
      <c r="I738" s="29"/>
      <c r="J738" s="29"/>
    </row>
    <row r="739" spans="1:10" s="34" customFormat="1">
      <c r="A739" s="29"/>
      <c r="B739" s="29"/>
      <c r="C739" s="29"/>
      <c r="D739" s="29"/>
      <c r="E739" s="29"/>
      <c r="F739" s="29"/>
      <c r="G739" s="29"/>
      <c r="H739" s="29"/>
      <c r="I739" s="29"/>
      <c r="J739" s="29"/>
    </row>
    <row r="740" spans="1:10" s="34" customFormat="1">
      <c r="A740" s="29"/>
      <c r="B740" s="29"/>
      <c r="C740" s="29"/>
      <c r="D740" s="29"/>
      <c r="E740" s="29"/>
      <c r="F740" s="29"/>
      <c r="G740" s="29"/>
      <c r="H740" s="29"/>
      <c r="I740" s="29"/>
      <c r="J740" s="29"/>
    </row>
    <row r="741" spans="1:10" s="34" customFormat="1">
      <c r="A741" s="29"/>
      <c r="B741" s="29"/>
      <c r="C741" s="29"/>
      <c r="D741" s="29"/>
      <c r="E741" s="29"/>
      <c r="F741" s="29"/>
      <c r="G741" s="29"/>
      <c r="H741" s="29"/>
      <c r="I741" s="29"/>
      <c r="J741" s="29"/>
    </row>
    <row r="742" spans="1:10" s="34" customFormat="1">
      <c r="A742" s="29"/>
      <c r="B742" s="29"/>
      <c r="C742" s="29"/>
      <c r="D742" s="29"/>
      <c r="E742" s="29"/>
      <c r="F742" s="29"/>
      <c r="G742" s="29"/>
      <c r="H742" s="29"/>
      <c r="I742" s="29"/>
      <c r="J742" s="29"/>
    </row>
    <row r="743" spans="1:10" s="34" customFormat="1">
      <c r="A743" s="29"/>
      <c r="B743" s="29"/>
      <c r="C743" s="29"/>
      <c r="D743" s="29"/>
      <c r="E743" s="29"/>
      <c r="F743" s="29"/>
      <c r="G743" s="29"/>
      <c r="H743" s="29"/>
      <c r="I743" s="29"/>
      <c r="J743" s="29"/>
    </row>
    <row r="744" spans="1:10" s="34" customFormat="1">
      <c r="A744" s="29"/>
      <c r="B744" s="29"/>
      <c r="C744" s="29"/>
      <c r="D744" s="29"/>
      <c r="E744" s="29"/>
      <c r="F744" s="29"/>
      <c r="G744" s="29"/>
      <c r="H744" s="29"/>
      <c r="I744" s="29"/>
      <c r="J744" s="29"/>
    </row>
    <row r="745" spans="1:10" s="34" customFormat="1">
      <c r="A745" s="29"/>
      <c r="B745" s="29"/>
      <c r="C745" s="29"/>
      <c r="D745" s="29"/>
      <c r="E745" s="29"/>
      <c r="F745" s="29"/>
      <c r="G745" s="29"/>
      <c r="H745" s="29"/>
      <c r="I745" s="29"/>
      <c r="J745" s="29"/>
    </row>
    <row r="746" spans="1:10" s="34" customFormat="1">
      <c r="A746" s="29"/>
      <c r="B746" s="29"/>
      <c r="C746" s="29"/>
      <c r="D746" s="29"/>
      <c r="E746" s="29"/>
      <c r="F746" s="29"/>
      <c r="G746" s="29"/>
      <c r="H746" s="29"/>
      <c r="I746" s="29"/>
      <c r="J746" s="29"/>
    </row>
    <row r="747" spans="1:10" s="34" customFormat="1">
      <c r="A747" s="29"/>
      <c r="B747" s="29"/>
      <c r="C747" s="29"/>
      <c r="D747" s="29"/>
      <c r="E747" s="29"/>
      <c r="F747" s="29"/>
      <c r="G747" s="29"/>
      <c r="H747" s="29"/>
      <c r="I747" s="29"/>
      <c r="J747" s="29"/>
    </row>
    <row r="748" spans="1:10" s="34" customFormat="1">
      <c r="A748" s="29"/>
      <c r="B748" s="29"/>
      <c r="C748" s="29"/>
      <c r="D748" s="29"/>
      <c r="E748" s="29"/>
      <c r="F748" s="29"/>
      <c r="G748" s="29"/>
      <c r="H748" s="29"/>
      <c r="I748" s="29"/>
      <c r="J748" s="29"/>
    </row>
    <row r="749" spans="1:10" s="34" customFormat="1">
      <c r="A749" s="29"/>
      <c r="B749" s="29"/>
      <c r="C749" s="29"/>
      <c r="D749" s="29"/>
      <c r="E749" s="29"/>
      <c r="F749" s="29"/>
      <c r="G749" s="29"/>
      <c r="H749" s="29"/>
      <c r="I749" s="29"/>
      <c r="J749" s="29"/>
    </row>
    <row r="750" spans="1:10" s="34" customFormat="1">
      <c r="A750" s="29"/>
      <c r="B750" s="29"/>
      <c r="C750" s="29"/>
      <c r="D750" s="29"/>
      <c r="E750" s="29"/>
      <c r="F750" s="29"/>
      <c r="G750" s="29"/>
      <c r="H750" s="29"/>
      <c r="I750" s="29"/>
      <c r="J750" s="29"/>
    </row>
    <row r="751" spans="1:10" s="34" customFormat="1">
      <c r="A751" s="29"/>
      <c r="B751" s="29"/>
      <c r="C751" s="29"/>
      <c r="D751" s="29"/>
      <c r="E751" s="29"/>
      <c r="F751" s="29"/>
      <c r="G751" s="29"/>
      <c r="H751" s="29"/>
      <c r="I751" s="29"/>
      <c r="J751" s="29"/>
    </row>
    <row r="752" spans="1:10" s="34" customFormat="1">
      <c r="A752" s="29"/>
      <c r="B752" s="29"/>
      <c r="C752" s="29"/>
      <c r="D752" s="29"/>
      <c r="E752" s="29"/>
      <c r="F752" s="29"/>
      <c r="G752" s="29"/>
      <c r="H752" s="29"/>
      <c r="I752" s="29"/>
      <c r="J752" s="29"/>
    </row>
    <row r="753" spans="1:10" s="34" customFormat="1">
      <c r="A753" s="29"/>
      <c r="B753" s="29"/>
      <c r="C753" s="29"/>
      <c r="D753" s="29"/>
      <c r="E753" s="29"/>
      <c r="F753" s="29"/>
      <c r="G753" s="29"/>
      <c r="H753" s="29"/>
      <c r="I753" s="29"/>
      <c r="J753" s="29"/>
    </row>
    <row r="754" spans="1:10" s="34" customFormat="1">
      <c r="A754" s="29"/>
      <c r="B754" s="29"/>
      <c r="C754" s="29"/>
      <c r="D754" s="29"/>
      <c r="E754" s="29"/>
      <c r="F754" s="29"/>
      <c r="G754" s="29"/>
      <c r="H754" s="29"/>
      <c r="I754" s="29"/>
      <c r="J754" s="29"/>
    </row>
    <row r="755" spans="1:10" s="34" customFormat="1">
      <c r="A755" s="29"/>
      <c r="B755" s="29"/>
      <c r="C755" s="29"/>
      <c r="D755" s="29"/>
      <c r="E755" s="29"/>
      <c r="F755" s="29"/>
      <c r="G755" s="29"/>
      <c r="H755" s="29"/>
      <c r="I755" s="29"/>
      <c r="J755" s="29"/>
    </row>
    <row r="756" spans="1:10" s="34" customFormat="1">
      <c r="A756" s="29"/>
      <c r="B756" s="29"/>
      <c r="C756" s="29"/>
      <c r="D756" s="29"/>
      <c r="E756" s="29"/>
      <c r="F756" s="29"/>
      <c r="G756" s="29"/>
      <c r="H756" s="29"/>
      <c r="I756" s="29"/>
      <c r="J756" s="29"/>
    </row>
    <row r="757" spans="1:10" s="34" customFormat="1">
      <c r="A757" s="29"/>
      <c r="B757" s="29"/>
      <c r="C757" s="29"/>
      <c r="D757" s="29"/>
      <c r="E757" s="29"/>
      <c r="F757" s="29"/>
      <c r="G757" s="29"/>
      <c r="H757" s="29"/>
      <c r="I757" s="29"/>
      <c r="J757" s="29"/>
    </row>
    <row r="758" spans="1:10" s="34" customFormat="1">
      <c r="A758" s="29"/>
      <c r="B758" s="29"/>
      <c r="C758" s="29"/>
      <c r="D758" s="29"/>
      <c r="E758" s="29"/>
      <c r="F758" s="29"/>
      <c r="G758" s="29"/>
      <c r="H758" s="29"/>
      <c r="I758" s="29"/>
      <c r="J758" s="29"/>
    </row>
    <row r="759" spans="1:10" s="34" customFormat="1">
      <c r="A759" s="29"/>
      <c r="B759" s="29"/>
      <c r="C759" s="29"/>
      <c r="D759" s="29"/>
      <c r="E759" s="29"/>
      <c r="F759" s="29"/>
      <c r="G759" s="29"/>
      <c r="H759" s="29"/>
      <c r="I759" s="29"/>
      <c r="J759" s="29"/>
    </row>
    <row r="760" spans="1:10" s="34" customFormat="1">
      <c r="A760" s="29"/>
      <c r="B760" s="29"/>
      <c r="C760" s="29"/>
      <c r="D760" s="29"/>
      <c r="E760" s="29"/>
      <c r="F760" s="29"/>
      <c r="G760" s="29"/>
      <c r="H760" s="29"/>
      <c r="I760" s="29"/>
      <c r="J760" s="29"/>
    </row>
    <row r="761" spans="1:10" s="34" customFormat="1">
      <c r="A761" s="29"/>
      <c r="B761" s="29"/>
      <c r="C761" s="29"/>
      <c r="D761" s="29"/>
      <c r="E761" s="29"/>
      <c r="F761" s="29"/>
      <c r="G761" s="29"/>
      <c r="H761" s="29"/>
      <c r="I761" s="29"/>
      <c r="J761" s="29"/>
    </row>
    <row r="762" spans="1:10" s="34" customFormat="1">
      <c r="A762" s="29"/>
      <c r="B762" s="29"/>
      <c r="C762" s="29"/>
      <c r="D762" s="29"/>
      <c r="E762" s="29"/>
      <c r="F762" s="29"/>
      <c r="G762" s="29"/>
      <c r="H762" s="29"/>
      <c r="I762" s="29"/>
      <c r="J762" s="29"/>
    </row>
    <row r="763" spans="1:10" s="34" customFormat="1">
      <c r="A763" s="29"/>
      <c r="B763" s="29"/>
      <c r="C763" s="29"/>
      <c r="D763" s="29"/>
      <c r="E763" s="29"/>
      <c r="F763" s="29"/>
      <c r="G763" s="29"/>
      <c r="H763" s="29"/>
      <c r="I763" s="29"/>
      <c r="J763" s="29"/>
    </row>
    <row r="764" spans="1:10" s="34" customFormat="1">
      <c r="A764" s="29"/>
      <c r="B764" s="29"/>
      <c r="C764" s="29"/>
      <c r="D764" s="29"/>
      <c r="E764" s="29"/>
      <c r="F764" s="29"/>
      <c r="G764" s="29"/>
      <c r="H764" s="29"/>
      <c r="I764" s="29"/>
      <c r="J764" s="29"/>
    </row>
    <row r="765" spans="1:10" s="34" customFormat="1">
      <c r="A765" s="29"/>
      <c r="B765" s="29"/>
      <c r="C765" s="29"/>
      <c r="D765" s="29"/>
      <c r="E765" s="29"/>
      <c r="F765" s="29"/>
      <c r="G765" s="29"/>
      <c r="H765" s="29"/>
      <c r="I765" s="29"/>
      <c r="J765" s="29"/>
    </row>
    <row r="766" spans="1:10" s="34" customFormat="1">
      <c r="A766" s="29"/>
      <c r="B766" s="29"/>
      <c r="C766" s="29"/>
      <c r="D766" s="29"/>
      <c r="E766" s="29"/>
      <c r="F766" s="29"/>
      <c r="G766" s="29"/>
      <c r="H766" s="29"/>
      <c r="I766" s="29"/>
      <c r="J766" s="29"/>
    </row>
    <row r="767" spans="1:10" s="34" customFormat="1">
      <c r="A767" s="29"/>
      <c r="B767" s="29"/>
      <c r="C767" s="29"/>
      <c r="D767" s="29"/>
      <c r="E767" s="29"/>
      <c r="F767" s="29"/>
      <c r="G767" s="29"/>
      <c r="H767" s="29"/>
      <c r="I767" s="29"/>
      <c r="J767" s="29"/>
    </row>
    <row r="768" spans="1:10" s="34" customFormat="1">
      <c r="A768" s="29"/>
      <c r="B768" s="29"/>
      <c r="C768" s="29"/>
      <c r="D768" s="29"/>
      <c r="E768" s="29"/>
      <c r="F768" s="29"/>
      <c r="G768" s="29"/>
      <c r="H768" s="29"/>
      <c r="I768" s="29"/>
      <c r="J768" s="29"/>
    </row>
    <row r="769" spans="1:10" s="34" customFormat="1">
      <c r="A769" s="29"/>
      <c r="B769" s="29"/>
      <c r="C769" s="29"/>
      <c r="D769" s="29"/>
      <c r="E769" s="29"/>
      <c r="F769" s="29"/>
      <c r="G769" s="29"/>
      <c r="H769" s="29"/>
      <c r="I769" s="29"/>
      <c r="J769" s="29"/>
    </row>
    <row r="770" spans="1:10" s="34" customFormat="1">
      <c r="A770" s="29"/>
      <c r="B770" s="29"/>
      <c r="C770" s="29"/>
      <c r="D770" s="29"/>
      <c r="E770" s="29"/>
      <c r="F770" s="29"/>
      <c r="G770" s="29"/>
      <c r="H770" s="29"/>
      <c r="I770" s="29"/>
      <c r="J770" s="29"/>
    </row>
    <row r="771" spans="1:10" s="34" customFormat="1">
      <c r="A771" s="29"/>
      <c r="B771" s="29"/>
      <c r="C771" s="29"/>
      <c r="D771" s="29"/>
      <c r="E771" s="29"/>
      <c r="F771" s="29"/>
      <c r="G771" s="29"/>
      <c r="H771" s="29"/>
      <c r="I771" s="29"/>
      <c r="J771" s="29"/>
    </row>
    <row r="772" spans="1:10" s="34" customFormat="1">
      <c r="A772" s="29"/>
      <c r="B772" s="29"/>
      <c r="C772" s="29"/>
      <c r="D772" s="29"/>
      <c r="E772" s="29"/>
      <c r="F772" s="29"/>
      <c r="G772" s="29"/>
      <c r="H772" s="29"/>
      <c r="I772" s="29"/>
      <c r="J772" s="29"/>
    </row>
    <row r="773" spans="1:10" s="34" customFormat="1">
      <c r="A773" s="29"/>
      <c r="B773" s="29"/>
      <c r="C773" s="29"/>
      <c r="D773" s="29"/>
      <c r="E773" s="29"/>
      <c r="F773" s="29"/>
      <c r="G773" s="29"/>
      <c r="H773" s="29"/>
      <c r="I773" s="29"/>
      <c r="J773" s="29"/>
    </row>
    <row r="774" spans="1:10" s="34" customFormat="1">
      <c r="A774" s="29"/>
      <c r="B774" s="29"/>
      <c r="C774" s="29"/>
      <c r="D774" s="29"/>
      <c r="E774" s="29"/>
      <c r="F774" s="29"/>
      <c r="G774" s="29"/>
      <c r="H774" s="29"/>
      <c r="I774" s="29"/>
      <c r="J774" s="29"/>
    </row>
    <row r="775" spans="1:10" s="34" customFormat="1">
      <c r="A775" s="29"/>
      <c r="B775" s="29"/>
      <c r="C775" s="29"/>
      <c r="D775" s="29"/>
      <c r="E775" s="29"/>
      <c r="F775" s="29"/>
      <c r="G775" s="29"/>
      <c r="H775" s="29"/>
      <c r="I775" s="29"/>
      <c r="J775" s="29"/>
    </row>
    <row r="776" spans="1:10" s="34" customFormat="1">
      <c r="A776" s="29"/>
      <c r="B776" s="29"/>
      <c r="C776" s="29"/>
      <c r="D776" s="29"/>
      <c r="E776" s="29"/>
      <c r="F776" s="29"/>
      <c r="G776" s="29"/>
      <c r="H776" s="29"/>
      <c r="I776" s="29"/>
      <c r="J776" s="29"/>
    </row>
    <row r="777" spans="1:10" s="34" customFormat="1">
      <c r="A777" s="29"/>
      <c r="B777" s="29"/>
      <c r="C777" s="29"/>
      <c r="D777" s="29"/>
      <c r="E777" s="29"/>
      <c r="F777" s="29"/>
      <c r="G777" s="29"/>
      <c r="H777" s="29"/>
      <c r="I777" s="29"/>
      <c r="J777" s="29"/>
    </row>
    <row r="778" spans="1:10" s="34" customFormat="1">
      <c r="A778" s="29"/>
      <c r="B778" s="29"/>
      <c r="C778" s="29"/>
      <c r="D778" s="29"/>
      <c r="E778" s="29"/>
      <c r="F778" s="29"/>
      <c r="G778" s="29"/>
      <c r="H778" s="29"/>
      <c r="I778" s="29"/>
      <c r="J778" s="29"/>
    </row>
    <row r="779" spans="1:10" s="34" customFormat="1">
      <c r="A779" s="29"/>
      <c r="B779" s="29"/>
      <c r="C779" s="29"/>
      <c r="D779" s="29"/>
      <c r="E779" s="29"/>
      <c r="F779" s="29"/>
      <c r="G779" s="29"/>
      <c r="H779" s="29"/>
      <c r="I779" s="29"/>
      <c r="J779" s="29"/>
    </row>
    <row r="780" spans="1:10" s="34" customFormat="1">
      <c r="A780" s="29"/>
      <c r="B780" s="29"/>
      <c r="C780" s="29"/>
      <c r="D780" s="29"/>
      <c r="E780" s="29"/>
      <c r="F780" s="29"/>
      <c r="G780" s="29"/>
      <c r="H780" s="29"/>
      <c r="I780" s="29"/>
      <c r="J780" s="29"/>
    </row>
    <row r="781" spans="1:10" s="34" customFormat="1">
      <c r="A781" s="29"/>
      <c r="B781" s="29"/>
      <c r="C781" s="29"/>
      <c r="D781" s="29"/>
      <c r="E781" s="29"/>
      <c r="F781" s="29"/>
      <c r="G781" s="29"/>
      <c r="H781" s="29"/>
      <c r="I781" s="29"/>
      <c r="J781" s="29"/>
    </row>
    <row r="782" spans="1:10" s="34" customFormat="1">
      <c r="A782" s="29"/>
      <c r="B782" s="29"/>
      <c r="C782" s="29"/>
      <c r="D782" s="29"/>
      <c r="E782" s="29"/>
      <c r="F782" s="29"/>
      <c r="G782" s="29"/>
      <c r="H782" s="29"/>
      <c r="I782" s="29"/>
      <c r="J782" s="29"/>
    </row>
    <row r="783" spans="1:10" s="34" customFormat="1">
      <c r="A783" s="29"/>
      <c r="B783" s="29"/>
      <c r="C783" s="29"/>
      <c r="D783" s="29"/>
      <c r="E783" s="29"/>
      <c r="F783" s="29"/>
      <c r="G783" s="29"/>
      <c r="H783" s="29"/>
      <c r="I783" s="29"/>
      <c r="J783" s="29"/>
    </row>
    <row r="784" spans="1:10" s="34" customFormat="1">
      <c r="A784" s="29"/>
      <c r="B784" s="29"/>
      <c r="C784" s="29"/>
      <c r="D784" s="29"/>
      <c r="E784" s="29"/>
      <c r="F784" s="29"/>
      <c r="G784" s="29"/>
      <c r="H784" s="29"/>
      <c r="I784" s="29"/>
      <c r="J784" s="29"/>
    </row>
    <row r="785" spans="1:10" s="34" customFormat="1">
      <c r="A785" s="29"/>
      <c r="B785" s="29"/>
      <c r="C785" s="29"/>
      <c r="D785" s="29"/>
      <c r="E785" s="29"/>
      <c r="F785" s="29"/>
      <c r="G785" s="29"/>
      <c r="H785" s="29"/>
      <c r="I785" s="29"/>
      <c r="J785" s="29"/>
    </row>
    <row r="786" spans="1:10" s="34" customFormat="1">
      <c r="A786" s="29"/>
      <c r="B786" s="29"/>
      <c r="C786" s="29"/>
      <c r="D786" s="29"/>
      <c r="E786" s="29"/>
      <c r="F786" s="29"/>
      <c r="G786" s="29"/>
      <c r="H786" s="29"/>
      <c r="I786" s="29"/>
      <c r="J786" s="29"/>
    </row>
    <row r="787" spans="1:10" s="34" customFormat="1">
      <c r="A787" s="29"/>
      <c r="B787" s="29"/>
      <c r="C787" s="29"/>
      <c r="D787" s="29"/>
      <c r="E787" s="29"/>
      <c r="F787" s="29"/>
      <c r="G787" s="29"/>
      <c r="H787" s="29"/>
      <c r="I787" s="29"/>
      <c r="J787" s="29"/>
    </row>
    <row r="788" spans="1:10" s="34" customFormat="1">
      <c r="A788" s="29"/>
      <c r="B788" s="29"/>
      <c r="C788" s="29"/>
      <c r="D788" s="29"/>
      <c r="E788" s="29"/>
      <c r="F788" s="29"/>
      <c r="G788" s="29"/>
      <c r="H788" s="29"/>
      <c r="I788" s="29"/>
      <c r="J788" s="29"/>
    </row>
    <row r="789" spans="1:10" s="34" customFormat="1">
      <c r="A789" s="29"/>
      <c r="B789" s="29"/>
      <c r="C789" s="29"/>
      <c r="D789" s="29"/>
      <c r="E789" s="29"/>
      <c r="F789" s="29"/>
      <c r="G789" s="29"/>
      <c r="H789" s="29"/>
      <c r="I789" s="29"/>
      <c r="J789" s="29"/>
    </row>
    <row r="790" spans="1:10" s="34" customFormat="1">
      <c r="A790" s="29"/>
      <c r="B790" s="29"/>
      <c r="C790" s="29"/>
      <c r="D790" s="29"/>
      <c r="E790" s="29"/>
      <c r="F790" s="29"/>
      <c r="G790" s="29"/>
      <c r="H790" s="29"/>
      <c r="I790" s="29"/>
      <c r="J790" s="29"/>
    </row>
    <row r="791" spans="1:10" s="34" customFormat="1">
      <c r="A791" s="29"/>
      <c r="B791" s="29"/>
      <c r="C791" s="29"/>
      <c r="D791" s="29"/>
      <c r="E791" s="29"/>
      <c r="F791" s="29"/>
      <c r="G791" s="29"/>
      <c r="H791" s="29"/>
      <c r="I791" s="29"/>
      <c r="J791" s="29"/>
    </row>
    <row r="792" spans="1:10" s="34" customFormat="1">
      <c r="A792" s="29"/>
      <c r="B792" s="29"/>
      <c r="C792" s="29"/>
      <c r="D792" s="29"/>
      <c r="E792" s="29"/>
      <c r="F792" s="29"/>
      <c r="G792" s="29"/>
      <c r="H792" s="29"/>
      <c r="I792" s="29"/>
      <c r="J792" s="29"/>
    </row>
    <row r="793" spans="1:10" s="34" customFormat="1">
      <c r="A793" s="29"/>
      <c r="B793" s="29"/>
      <c r="C793" s="29"/>
      <c r="D793" s="29"/>
      <c r="E793" s="29"/>
      <c r="F793" s="29"/>
      <c r="G793" s="29"/>
      <c r="H793" s="29"/>
      <c r="I793" s="29"/>
      <c r="J793" s="29"/>
    </row>
    <row r="794" spans="1:10" s="34" customFormat="1">
      <c r="A794" s="29"/>
      <c r="B794" s="29"/>
      <c r="C794" s="29"/>
      <c r="D794" s="29"/>
      <c r="E794" s="29"/>
      <c r="F794" s="29"/>
      <c r="G794" s="29"/>
      <c r="H794" s="29"/>
      <c r="I794" s="29"/>
      <c r="J794" s="29"/>
    </row>
    <row r="795" spans="1:10" s="34" customFormat="1">
      <c r="A795" s="29"/>
      <c r="B795" s="29"/>
      <c r="C795" s="29"/>
      <c r="D795" s="29"/>
      <c r="E795" s="29"/>
      <c r="F795" s="29"/>
      <c r="G795" s="29"/>
      <c r="H795" s="29"/>
      <c r="I795" s="29"/>
      <c r="J795" s="29"/>
    </row>
    <row r="796" spans="1:10" s="34" customFormat="1">
      <c r="A796" s="29"/>
      <c r="B796" s="29"/>
      <c r="C796" s="29"/>
      <c r="D796" s="29"/>
      <c r="E796" s="29"/>
      <c r="F796" s="29"/>
      <c r="G796" s="29"/>
      <c r="H796" s="29"/>
      <c r="I796" s="29"/>
      <c r="J796" s="29"/>
    </row>
    <row r="797" spans="1:10" s="34" customFormat="1">
      <c r="A797" s="29"/>
      <c r="B797" s="29"/>
      <c r="C797" s="29"/>
      <c r="D797" s="29"/>
      <c r="E797" s="29"/>
      <c r="F797" s="29"/>
      <c r="G797" s="29"/>
      <c r="H797" s="29"/>
      <c r="I797" s="29"/>
      <c r="J797" s="29"/>
    </row>
    <row r="798" spans="1:10" s="34" customFormat="1">
      <c r="A798" s="29"/>
      <c r="B798" s="29"/>
      <c r="C798" s="29"/>
      <c r="D798" s="29"/>
      <c r="E798" s="29"/>
      <c r="F798" s="29"/>
      <c r="G798" s="29"/>
      <c r="H798" s="29"/>
      <c r="I798" s="29"/>
      <c r="J798" s="29"/>
    </row>
    <row r="799" spans="1:10" s="34" customFormat="1">
      <c r="A799" s="29"/>
      <c r="B799" s="29"/>
      <c r="C799" s="29"/>
      <c r="D799" s="29"/>
      <c r="E799" s="29"/>
      <c r="F799" s="29"/>
      <c r="G799" s="29"/>
      <c r="H799" s="29"/>
      <c r="I799" s="29"/>
      <c r="J799" s="29"/>
    </row>
    <row r="800" spans="1:10" s="34" customFormat="1">
      <c r="A800" s="29"/>
      <c r="B800" s="29"/>
      <c r="C800" s="29"/>
      <c r="D800" s="29"/>
      <c r="E800" s="29"/>
      <c r="F800" s="29"/>
      <c r="G800" s="29"/>
      <c r="H800" s="29"/>
      <c r="I800" s="29"/>
      <c r="J800" s="29"/>
    </row>
    <row r="801" spans="1:10" s="34" customFormat="1">
      <c r="A801" s="29"/>
      <c r="B801" s="29"/>
      <c r="C801" s="29"/>
      <c r="D801" s="29"/>
      <c r="E801" s="29"/>
      <c r="F801" s="29"/>
      <c r="G801" s="29"/>
      <c r="H801" s="29"/>
      <c r="I801" s="29"/>
      <c r="J801" s="29"/>
    </row>
    <row r="802" spans="1:10" s="34" customFormat="1">
      <c r="A802" s="29"/>
      <c r="B802" s="29"/>
      <c r="C802" s="29"/>
      <c r="D802" s="29"/>
      <c r="E802" s="29"/>
      <c r="F802" s="29"/>
      <c r="G802" s="29"/>
      <c r="H802" s="29"/>
      <c r="I802" s="29"/>
      <c r="J802" s="29"/>
    </row>
    <row r="803" spans="1:10" s="34" customFormat="1">
      <c r="A803" s="29"/>
      <c r="B803" s="29"/>
      <c r="C803" s="29"/>
      <c r="D803" s="29"/>
      <c r="E803" s="29"/>
      <c r="F803" s="29"/>
      <c r="G803" s="29"/>
      <c r="H803" s="29"/>
      <c r="I803" s="29"/>
      <c r="J803" s="29"/>
    </row>
    <row r="804" spans="1:10" s="34" customFormat="1">
      <c r="A804" s="29"/>
      <c r="B804" s="29"/>
      <c r="C804" s="29"/>
      <c r="D804" s="29"/>
      <c r="E804" s="29"/>
      <c r="F804" s="29"/>
      <c r="G804" s="29"/>
      <c r="H804" s="29"/>
      <c r="I804" s="29"/>
      <c r="J804" s="29"/>
    </row>
    <row r="805" spans="1:10" s="34" customFormat="1">
      <c r="A805" s="29"/>
      <c r="B805" s="29"/>
      <c r="C805" s="29"/>
      <c r="D805" s="29"/>
      <c r="E805" s="29"/>
      <c r="F805" s="29"/>
      <c r="G805" s="29"/>
      <c r="H805" s="29"/>
      <c r="I805" s="29"/>
      <c r="J805" s="29"/>
    </row>
    <row r="806" spans="1:10" s="34" customFormat="1">
      <c r="A806" s="29"/>
      <c r="B806" s="29"/>
      <c r="C806" s="29"/>
      <c r="D806" s="29"/>
      <c r="E806" s="29"/>
      <c r="F806" s="29"/>
      <c r="G806" s="29"/>
      <c r="H806" s="29"/>
      <c r="I806" s="29"/>
      <c r="J806" s="29"/>
    </row>
    <row r="807" spans="1:10" s="34" customFormat="1">
      <c r="A807" s="29"/>
      <c r="B807" s="29"/>
      <c r="C807" s="29"/>
      <c r="D807" s="29"/>
      <c r="E807" s="29"/>
      <c r="F807" s="29"/>
      <c r="G807" s="29"/>
      <c r="H807" s="29"/>
      <c r="I807" s="29"/>
      <c r="J807" s="29"/>
    </row>
    <row r="808" spans="1:10" s="34" customFormat="1">
      <c r="A808" s="29"/>
      <c r="B808" s="29"/>
      <c r="C808" s="29"/>
      <c r="D808" s="29"/>
      <c r="E808" s="29"/>
      <c r="F808" s="29"/>
      <c r="G808" s="29"/>
      <c r="H808" s="29"/>
      <c r="I808" s="29"/>
      <c r="J808" s="29"/>
    </row>
    <row r="809" spans="1:10" s="34" customFormat="1">
      <c r="A809" s="29"/>
      <c r="B809" s="29"/>
      <c r="C809" s="29"/>
      <c r="D809" s="29"/>
      <c r="E809" s="29"/>
      <c r="F809" s="29"/>
      <c r="G809" s="29"/>
      <c r="H809" s="29"/>
      <c r="I809" s="29"/>
      <c r="J809" s="29"/>
    </row>
    <row r="810" spans="1:10" s="34" customFormat="1">
      <c r="A810" s="29"/>
      <c r="B810" s="29"/>
      <c r="C810" s="29"/>
      <c r="D810" s="29"/>
      <c r="E810" s="29"/>
      <c r="F810" s="29"/>
      <c r="G810" s="29"/>
      <c r="H810" s="29"/>
      <c r="I810" s="29"/>
      <c r="J810" s="29"/>
    </row>
    <row r="811" spans="1:10" s="34" customFormat="1">
      <c r="A811" s="29"/>
      <c r="B811" s="29"/>
      <c r="C811" s="29"/>
      <c r="D811" s="29"/>
      <c r="E811" s="29"/>
      <c r="F811" s="29"/>
      <c r="G811" s="29"/>
      <c r="H811" s="29"/>
      <c r="I811" s="29"/>
      <c r="J811" s="29"/>
    </row>
    <row r="812" spans="1:10" s="34" customFormat="1">
      <c r="A812" s="29"/>
      <c r="B812" s="29"/>
      <c r="C812" s="29"/>
      <c r="D812" s="29"/>
      <c r="E812" s="29"/>
      <c r="F812" s="29"/>
      <c r="G812" s="29"/>
      <c r="H812" s="29"/>
      <c r="I812" s="29"/>
      <c r="J812" s="29"/>
    </row>
    <row r="813" spans="1:10" s="34" customFormat="1">
      <c r="A813" s="29"/>
      <c r="B813" s="29"/>
      <c r="C813" s="29"/>
      <c r="D813" s="29"/>
      <c r="E813" s="29"/>
      <c r="F813" s="29"/>
      <c r="G813" s="29"/>
      <c r="H813" s="29"/>
      <c r="I813" s="29"/>
      <c r="J813" s="29"/>
    </row>
    <row r="814" spans="1:10" s="34" customFormat="1">
      <c r="A814" s="29"/>
      <c r="B814" s="29"/>
      <c r="C814" s="29"/>
      <c r="D814" s="29"/>
      <c r="E814" s="29"/>
      <c r="F814" s="29"/>
      <c r="G814" s="29"/>
      <c r="H814" s="29"/>
      <c r="I814" s="29"/>
      <c r="J814" s="29"/>
    </row>
    <row r="815" spans="1:10" s="34" customFormat="1">
      <c r="A815" s="29"/>
      <c r="B815" s="29"/>
      <c r="C815" s="29"/>
      <c r="D815" s="29"/>
      <c r="E815" s="29"/>
      <c r="F815" s="29"/>
      <c r="G815" s="29"/>
      <c r="H815" s="29"/>
      <c r="I815" s="29"/>
      <c r="J815" s="29"/>
    </row>
    <row r="816" spans="1:10" s="34" customFormat="1">
      <c r="A816" s="29"/>
      <c r="B816" s="29"/>
      <c r="C816" s="29"/>
      <c r="D816" s="29"/>
      <c r="E816" s="29"/>
      <c r="F816" s="29"/>
      <c r="G816" s="29"/>
      <c r="H816" s="29"/>
      <c r="I816" s="29"/>
      <c r="J816" s="29"/>
    </row>
    <row r="817" spans="1:10" s="34" customFormat="1">
      <c r="A817" s="29"/>
      <c r="B817" s="29"/>
      <c r="C817" s="29"/>
      <c r="D817" s="29"/>
      <c r="E817" s="29"/>
      <c r="F817" s="29"/>
      <c r="G817" s="29"/>
      <c r="H817" s="29"/>
      <c r="I817" s="29"/>
      <c r="J817" s="29"/>
    </row>
    <row r="818" spans="1:10" s="34" customFormat="1">
      <c r="A818" s="29"/>
      <c r="B818" s="29"/>
      <c r="C818" s="29"/>
      <c r="D818" s="29"/>
      <c r="E818" s="29"/>
      <c r="F818" s="29"/>
      <c r="G818" s="29"/>
      <c r="H818" s="29"/>
      <c r="I818" s="29"/>
      <c r="J818" s="29"/>
    </row>
    <row r="819" spans="1:10" s="34" customFormat="1">
      <c r="A819" s="29"/>
      <c r="B819" s="29"/>
      <c r="C819" s="29"/>
      <c r="D819" s="29"/>
      <c r="E819" s="29"/>
      <c r="F819" s="29"/>
      <c r="G819" s="29"/>
      <c r="H819" s="29"/>
      <c r="I819" s="29"/>
      <c r="J819" s="29"/>
    </row>
    <row r="820" spans="1:10" s="34" customFormat="1">
      <c r="A820" s="29"/>
      <c r="B820" s="29"/>
      <c r="C820" s="29"/>
      <c r="D820" s="29"/>
      <c r="E820" s="29"/>
      <c r="F820" s="29"/>
      <c r="G820" s="29"/>
      <c r="H820" s="29"/>
      <c r="I820" s="29"/>
      <c r="J820" s="29"/>
    </row>
    <row r="821" spans="1:10" s="34" customFormat="1">
      <c r="A821" s="29"/>
      <c r="B821" s="29"/>
      <c r="C821" s="29"/>
      <c r="D821" s="29"/>
      <c r="E821" s="29"/>
      <c r="F821" s="29"/>
      <c r="G821" s="29"/>
      <c r="H821" s="29"/>
      <c r="I821" s="29"/>
      <c r="J821" s="29"/>
    </row>
    <row r="822" spans="1:10" s="34" customFormat="1">
      <c r="A822" s="29"/>
      <c r="B822" s="29"/>
      <c r="C822" s="29"/>
      <c r="D822" s="29"/>
      <c r="E822" s="29"/>
      <c r="F822" s="29"/>
      <c r="G822" s="29"/>
      <c r="H822" s="29"/>
      <c r="I822" s="29"/>
      <c r="J822" s="29"/>
    </row>
    <row r="823" spans="1:10" s="34" customFormat="1">
      <c r="A823" s="29"/>
      <c r="B823" s="29"/>
      <c r="C823" s="29"/>
      <c r="D823" s="29"/>
      <c r="E823" s="29"/>
      <c r="F823" s="29"/>
      <c r="G823" s="29"/>
      <c r="H823" s="29"/>
      <c r="I823" s="29"/>
      <c r="J823" s="29"/>
    </row>
    <row r="824" spans="1:10" s="34" customFormat="1">
      <c r="A824" s="29"/>
      <c r="B824" s="29"/>
      <c r="C824" s="29"/>
      <c r="D824" s="29"/>
      <c r="E824" s="29"/>
      <c r="F824" s="29"/>
      <c r="G824" s="29"/>
      <c r="H824" s="29"/>
      <c r="I824" s="29"/>
      <c r="J824" s="29"/>
    </row>
    <row r="825" spans="1:10" s="34" customFormat="1">
      <c r="A825" s="29"/>
      <c r="B825" s="29"/>
      <c r="C825" s="29"/>
      <c r="D825" s="29"/>
      <c r="E825" s="29"/>
      <c r="F825" s="29"/>
      <c r="G825" s="29"/>
      <c r="H825" s="29"/>
      <c r="I825" s="29"/>
      <c r="J825" s="29"/>
    </row>
    <row r="826" spans="1:10" s="34" customFormat="1">
      <c r="A826" s="29"/>
      <c r="B826" s="29"/>
      <c r="C826" s="29"/>
      <c r="D826" s="29"/>
      <c r="E826" s="29"/>
      <c r="F826" s="29"/>
      <c r="G826" s="29"/>
      <c r="H826" s="29"/>
      <c r="I826" s="29"/>
      <c r="J826" s="29"/>
    </row>
    <row r="827" spans="1:10" s="34" customFormat="1">
      <c r="A827" s="29"/>
      <c r="B827" s="29"/>
      <c r="C827" s="29"/>
      <c r="D827" s="29"/>
      <c r="E827" s="29"/>
      <c r="F827" s="29"/>
      <c r="G827" s="29"/>
      <c r="H827" s="29"/>
      <c r="I827" s="29"/>
      <c r="J827" s="29"/>
    </row>
    <row r="828" spans="1:10" s="34" customFormat="1">
      <c r="A828" s="29"/>
      <c r="B828" s="29"/>
      <c r="C828" s="29"/>
      <c r="D828" s="29"/>
      <c r="E828" s="29"/>
      <c r="F828" s="29"/>
      <c r="G828" s="29"/>
      <c r="H828" s="29"/>
      <c r="I828" s="29"/>
      <c r="J828" s="29"/>
    </row>
    <row r="829" spans="1:10" s="34" customFormat="1">
      <c r="A829" s="29"/>
      <c r="B829" s="29"/>
      <c r="C829" s="29"/>
      <c r="D829" s="29"/>
      <c r="E829" s="29"/>
      <c r="F829" s="29"/>
      <c r="G829" s="29"/>
      <c r="H829" s="29"/>
      <c r="I829" s="29"/>
      <c r="J829" s="29"/>
    </row>
    <row r="830" spans="1:10" s="34" customFormat="1">
      <c r="A830" s="29"/>
      <c r="B830" s="29"/>
      <c r="C830" s="29"/>
      <c r="D830" s="29"/>
      <c r="E830" s="29"/>
      <c r="F830" s="29"/>
      <c r="G830" s="29"/>
      <c r="H830" s="29"/>
      <c r="I830" s="29"/>
      <c r="J830" s="29"/>
    </row>
    <row r="831" spans="1:10" s="34" customFormat="1">
      <c r="A831" s="29"/>
      <c r="B831" s="29"/>
      <c r="C831" s="29"/>
      <c r="D831" s="29"/>
      <c r="E831" s="29"/>
      <c r="F831" s="29"/>
      <c r="G831" s="29"/>
      <c r="H831" s="29"/>
      <c r="I831" s="29"/>
      <c r="J831" s="29"/>
    </row>
    <row r="832" spans="1:10" s="34" customFormat="1">
      <c r="A832" s="29"/>
      <c r="B832" s="29"/>
      <c r="C832" s="29"/>
      <c r="D832" s="29"/>
      <c r="E832" s="29"/>
      <c r="F832" s="29"/>
      <c r="G832" s="29"/>
      <c r="H832" s="29"/>
      <c r="I832" s="29"/>
      <c r="J832" s="29"/>
    </row>
    <row r="833" spans="1:10" s="34" customFormat="1">
      <c r="A833" s="29"/>
      <c r="B833" s="29"/>
      <c r="C833" s="29"/>
      <c r="D833" s="29"/>
      <c r="E833" s="29"/>
      <c r="F833" s="29"/>
      <c r="G833" s="29"/>
      <c r="H833" s="29"/>
      <c r="I833" s="29"/>
      <c r="J833" s="29"/>
    </row>
    <row r="834" spans="1:10" s="34" customFormat="1">
      <c r="A834" s="29"/>
      <c r="B834" s="29"/>
      <c r="C834" s="29"/>
      <c r="D834" s="29"/>
      <c r="E834" s="29"/>
      <c r="F834" s="29"/>
      <c r="G834" s="29"/>
      <c r="H834" s="29"/>
      <c r="I834" s="29"/>
      <c r="J834" s="29"/>
    </row>
    <row r="835" spans="1:10" s="34" customFormat="1">
      <c r="A835" s="29"/>
      <c r="B835" s="29"/>
      <c r="C835" s="29"/>
      <c r="D835" s="29"/>
      <c r="E835" s="29"/>
      <c r="F835" s="29"/>
      <c r="G835" s="29"/>
      <c r="H835" s="29"/>
      <c r="I835" s="29"/>
      <c r="J835" s="29"/>
    </row>
    <row r="836" spans="1:10" s="34" customFormat="1">
      <c r="A836" s="29"/>
      <c r="B836" s="29"/>
      <c r="C836" s="29"/>
      <c r="D836" s="29"/>
      <c r="E836" s="29"/>
      <c r="F836" s="29"/>
      <c r="G836" s="29"/>
      <c r="H836" s="29"/>
      <c r="I836" s="29"/>
      <c r="J836" s="29"/>
    </row>
    <row r="837" spans="1:10" s="34" customFormat="1">
      <c r="A837" s="29"/>
      <c r="B837" s="29"/>
      <c r="C837" s="29"/>
      <c r="D837" s="29"/>
      <c r="E837" s="29"/>
      <c r="F837" s="29"/>
      <c r="G837" s="29"/>
      <c r="H837" s="29"/>
      <c r="I837" s="29"/>
      <c r="J837" s="29"/>
    </row>
    <row r="838" spans="1:10" s="34" customFormat="1">
      <c r="A838" s="29"/>
      <c r="B838" s="29"/>
      <c r="C838" s="29"/>
      <c r="D838" s="29"/>
      <c r="E838" s="29"/>
      <c r="F838" s="29"/>
      <c r="G838" s="29"/>
      <c r="H838" s="29"/>
      <c r="I838" s="29"/>
      <c r="J838" s="29"/>
    </row>
    <row r="839" spans="1:10" s="34" customFormat="1">
      <c r="A839" s="29"/>
      <c r="B839" s="29"/>
      <c r="C839" s="29"/>
      <c r="D839" s="29"/>
      <c r="E839" s="29"/>
      <c r="F839" s="29"/>
      <c r="G839" s="29"/>
      <c r="H839" s="29"/>
      <c r="I839" s="29"/>
      <c r="J839" s="29"/>
    </row>
    <row r="840" spans="1:10" s="34" customFormat="1">
      <c r="A840" s="29"/>
      <c r="B840" s="29"/>
      <c r="C840" s="29"/>
      <c r="D840" s="29"/>
      <c r="E840" s="29"/>
      <c r="F840" s="29"/>
      <c r="G840" s="29"/>
      <c r="H840" s="29"/>
      <c r="I840" s="29"/>
      <c r="J840" s="29"/>
    </row>
    <row r="841" spans="1:10" s="34" customFormat="1">
      <c r="A841" s="29"/>
      <c r="B841" s="29"/>
      <c r="C841" s="29"/>
      <c r="D841" s="29"/>
      <c r="E841" s="29"/>
      <c r="F841" s="29"/>
      <c r="G841" s="29"/>
      <c r="H841" s="29"/>
      <c r="I841" s="29"/>
      <c r="J841" s="29"/>
    </row>
    <row r="842" spans="1:10" s="34" customFormat="1">
      <c r="A842" s="29"/>
      <c r="B842" s="29"/>
      <c r="C842" s="29"/>
      <c r="D842" s="29"/>
      <c r="E842" s="29"/>
      <c r="F842" s="29"/>
      <c r="G842" s="29"/>
      <c r="H842" s="29"/>
      <c r="I842" s="29"/>
      <c r="J842" s="29"/>
    </row>
    <row r="843" spans="1:10" s="34" customFormat="1">
      <c r="A843" s="29"/>
      <c r="B843" s="29"/>
      <c r="C843" s="29"/>
      <c r="D843" s="29"/>
      <c r="E843" s="29"/>
      <c r="F843" s="29"/>
      <c r="G843" s="29"/>
      <c r="H843" s="29"/>
      <c r="I843" s="29"/>
      <c r="J843" s="29"/>
    </row>
    <row r="844" spans="1:10" s="34" customFormat="1">
      <c r="A844" s="29"/>
      <c r="B844" s="29"/>
      <c r="C844" s="29"/>
      <c r="D844" s="29"/>
      <c r="E844" s="29"/>
      <c r="F844" s="29"/>
      <c r="G844" s="29"/>
      <c r="H844" s="29"/>
      <c r="I844" s="29"/>
      <c r="J844" s="29"/>
    </row>
    <row r="845" spans="1:10" s="34" customFormat="1">
      <c r="A845" s="29"/>
      <c r="B845" s="29"/>
      <c r="C845" s="29"/>
      <c r="D845" s="29"/>
      <c r="E845" s="29"/>
      <c r="F845" s="29"/>
      <c r="G845" s="29"/>
      <c r="H845" s="29"/>
      <c r="I845" s="29"/>
      <c r="J845" s="29"/>
    </row>
    <row r="846" spans="1:10" s="34" customFormat="1">
      <c r="A846" s="29"/>
      <c r="B846" s="29"/>
      <c r="C846" s="29"/>
      <c r="D846" s="29"/>
      <c r="E846" s="29"/>
      <c r="F846" s="29"/>
      <c r="G846" s="29"/>
      <c r="H846" s="29"/>
      <c r="I846" s="29"/>
      <c r="J846" s="29"/>
    </row>
    <row r="847" spans="1:10" s="34" customFormat="1">
      <c r="A847" s="29"/>
      <c r="B847" s="29"/>
      <c r="C847" s="29"/>
      <c r="D847" s="29"/>
      <c r="E847" s="29"/>
      <c r="F847" s="29"/>
      <c r="G847" s="29"/>
      <c r="H847" s="29"/>
      <c r="I847" s="29"/>
      <c r="J847" s="29"/>
    </row>
    <row r="848" spans="1:10" s="34" customFormat="1">
      <c r="A848" s="29"/>
      <c r="B848" s="29"/>
      <c r="C848" s="29"/>
      <c r="D848" s="29"/>
      <c r="E848" s="29"/>
      <c r="F848" s="29"/>
      <c r="G848" s="29"/>
      <c r="H848" s="29"/>
      <c r="I848" s="29"/>
      <c r="J848" s="29"/>
    </row>
    <row r="849" spans="1:10" s="34" customFormat="1">
      <c r="A849" s="29"/>
      <c r="B849" s="29"/>
      <c r="C849" s="29"/>
      <c r="D849" s="29"/>
      <c r="E849" s="29"/>
      <c r="F849" s="29"/>
      <c r="G849" s="29"/>
      <c r="H849" s="29"/>
      <c r="I849" s="29"/>
      <c r="J849" s="29"/>
    </row>
    <row r="850" spans="1:10" s="34" customFormat="1">
      <c r="A850" s="29"/>
      <c r="B850" s="29"/>
      <c r="C850" s="29"/>
      <c r="D850" s="29"/>
      <c r="E850" s="29"/>
      <c r="F850" s="29"/>
      <c r="G850" s="29"/>
      <c r="H850" s="29"/>
      <c r="I850" s="29"/>
      <c r="J850" s="29"/>
    </row>
    <row r="851" spans="1:10" s="34" customFormat="1">
      <c r="A851" s="29"/>
      <c r="B851" s="29"/>
      <c r="C851" s="29"/>
      <c r="D851" s="29"/>
      <c r="E851" s="29"/>
      <c r="F851" s="29"/>
      <c r="G851" s="29"/>
      <c r="H851" s="29"/>
      <c r="I851" s="29"/>
      <c r="J851" s="29"/>
    </row>
    <row r="852" spans="1:10" s="34" customFormat="1">
      <c r="A852" s="29"/>
      <c r="B852" s="29"/>
      <c r="C852" s="29"/>
      <c r="D852" s="29"/>
      <c r="E852" s="29"/>
      <c r="F852" s="29"/>
      <c r="G852" s="29"/>
      <c r="H852" s="29"/>
      <c r="I852" s="29"/>
      <c r="J852" s="29"/>
    </row>
    <row r="853" spans="1:10" s="34" customFormat="1">
      <c r="A853" s="29"/>
      <c r="B853" s="29"/>
      <c r="C853" s="29"/>
      <c r="D853" s="29"/>
      <c r="E853" s="29"/>
      <c r="F853" s="29"/>
      <c r="G853" s="29"/>
      <c r="H853" s="29"/>
      <c r="I853" s="29"/>
      <c r="J853" s="29"/>
    </row>
    <row r="854" spans="1:10" s="34" customFormat="1">
      <c r="A854" s="29"/>
      <c r="B854" s="29"/>
      <c r="C854" s="29"/>
      <c r="D854" s="29"/>
      <c r="E854" s="29"/>
      <c r="F854" s="29"/>
      <c r="G854" s="29"/>
      <c r="H854" s="29"/>
      <c r="I854" s="29"/>
      <c r="J854" s="29"/>
    </row>
    <row r="855" spans="1:10" s="34" customFormat="1">
      <c r="A855" s="29"/>
      <c r="B855" s="29"/>
      <c r="C855" s="29"/>
      <c r="D855" s="29"/>
      <c r="E855" s="29"/>
      <c r="F855" s="29"/>
      <c r="G855" s="29"/>
      <c r="H855" s="29"/>
      <c r="I855" s="29"/>
      <c r="J855" s="29"/>
    </row>
    <row r="856" spans="1:10" s="34" customFormat="1">
      <c r="A856" s="29"/>
      <c r="B856" s="29"/>
      <c r="C856" s="29"/>
      <c r="D856" s="29"/>
      <c r="E856" s="29"/>
      <c r="F856" s="29"/>
      <c r="G856" s="29"/>
      <c r="H856" s="29"/>
      <c r="I856" s="29"/>
      <c r="J856" s="29"/>
    </row>
    <row r="857" spans="1:10" s="34" customFormat="1">
      <c r="A857" s="29"/>
      <c r="B857" s="29"/>
      <c r="C857" s="29"/>
      <c r="D857" s="29"/>
      <c r="E857" s="29"/>
      <c r="F857" s="29"/>
      <c r="G857" s="29"/>
      <c r="H857" s="29"/>
      <c r="I857" s="29"/>
      <c r="J857" s="29"/>
    </row>
    <row r="858" spans="1:10" s="34" customFormat="1">
      <c r="A858" s="29"/>
      <c r="B858" s="29"/>
      <c r="C858" s="29"/>
      <c r="D858" s="29"/>
      <c r="E858" s="29"/>
      <c r="F858" s="29"/>
      <c r="G858" s="29"/>
      <c r="H858" s="29"/>
      <c r="I858" s="29"/>
      <c r="J858" s="29"/>
    </row>
    <row r="859" spans="1:10" s="34" customFormat="1">
      <c r="A859" s="29"/>
      <c r="B859" s="29"/>
      <c r="C859" s="29"/>
      <c r="D859" s="29"/>
      <c r="E859" s="29"/>
      <c r="F859" s="29"/>
      <c r="G859" s="29"/>
      <c r="H859" s="29"/>
      <c r="I859" s="29"/>
      <c r="J859" s="29"/>
    </row>
    <row r="860" spans="1:10" s="34" customFormat="1">
      <c r="A860" s="29"/>
      <c r="B860" s="29"/>
      <c r="C860" s="29"/>
      <c r="D860" s="29"/>
      <c r="E860" s="29"/>
      <c r="F860" s="29"/>
      <c r="G860" s="29"/>
      <c r="H860" s="29"/>
      <c r="I860" s="29"/>
      <c r="J860" s="29"/>
    </row>
    <row r="861" spans="1:10" s="34" customFormat="1">
      <c r="A861" s="29"/>
      <c r="B861" s="29"/>
      <c r="C861" s="29"/>
      <c r="D861" s="29"/>
      <c r="E861" s="29"/>
      <c r="F861" s="29"/>
      <c r="G861" s="29"/>
      <c r="H861" s="29"/>
      <c r="I861" s="29"/>
      <c r="J861" s="29"/>
    </row>
    <row r="862" spans="1:10" s="34" customFormat="1">
      <c r="A862" s="29"/>
      <c r="B862" s="29"/>
      <c r="C862" s="29"/>
      <c r="D862" s="29"/>
      <c r="E862" s="29"/>
      <c r="F862" s="29"/>
      <c r="G862" s="29"/>
      <c r="H862" s="29"/>
      <c r="I862" s="29"/>
      <c r="J862" s="29"/>
    </row>
    <row r="863" spans="1:10" s="34" customFormat="1">
      <c r="A863" s="29"/>
      <c r="B863" s="29"/>
      <c r="C863" s="29"/>
      <c r="D863" s="29"/>
      <c r="E863" s="29"/>
      <c r="F863" s="29"/>
      <c r="G863" s="29"/>
      <c r="H863" s="29"/>
      <c r="I863" s="29"/>
      <c r="J863" s="29"/>
    </row>
    <row r="864" spans="1:10" s="34" customFormat="1">
      <c r="A864" s="29"/>
      <c r="B864" s="29"/>
      <c r="C864" s="29"/>
      <c r="D864" s="29"/>
      <c r="E864" s="29"/>
      <c r="F864" s="29"/>
      <c r="G864" s="29"/>
      <c r="H864" s="29"/>
      <c r="I864" s="29"/>
      <c r="J864" s="29"/>
    </row>
    <row r="865" spans="1:10" s="34" customFormat="1">
      <c r="A865" s="29"/>
      <c r="B865" s="29"/>
      <c r="C865" s="29"/>
      <c r="D865" s="29"/>
      <c r="E865" s="29"/>
      <c r="F865" s="29"/>
      <c r="G865" s="29"/>
      <c r="H865" s="29"/>
      <c r="I865" s="29"/>
      <c r="J865" s="29"/>
    </row>
    <row r="866" spans="1:10" s="34" customFormat="1">
      <c r="A866" s="29"/>
      <c r="B866" s="29"/>
      <c r="C866" s="29"/>
      <c r="D866" s="29"/>
      <c r="E866" s="29"/>
      <c r="F866" s="29"/>
      <c r="G866" s="29"/>
      <c r="H866" s="29"/>
      <c r="I866" s="29"/>
      <c r="J866" s="29"/>
    </row>
    <row r="867" spans="1:10" s="34" customFormat="1">
      <c r="A867" s="29"/>
      <c r="B867" s="29"/>
      <c r="C867" s="29"/>
      <c r="D867" s="29"/>
      <c r="E867" s="29"/>
      <c r="F867" s="29"/>
      <c r="G867" s="29"/>
      <c r="H867" s="29"/>
      <c r="I867" s="29"/>
      <c r="J867" s="29"/>
    </row>
    <row r="868" spans="1:10" s="34" customFormat="1">
      <c r="A868" s="29"/>
      <c r="B868" s="29"/>
      <c r="C868" s="29"/>
      <c r="D868" s="29"/>
      <c r="E868" s="29"/>
      <c r="F868" s="29"/>
      <c r="G868" s="29"/>
      <c r="H868" s="29"/>
      <c r="I868" s="29"/>
      <c r="J868" s="29"/>
    </row>
    <row r="869" spans="1:10" s="34" customFormat="1">
      <c r="A869" s="29"/>
      <c r="B869" s="29"/>
      <c r="C869" s="29"/>
      <c r="D869" s="29"/>
      <c r="E869" s="29"/>
      <c r="F869" s="29"/>
      <c r="G869" s="29"/>
      <c r="H869" s="29"/>
      <c r="I869" s="29"/>
      <c r="J869" s="29"/>
    </row>
    <row r="870" spans="1:10" s="34" customFormat="1">
      <c r="A870" s="29"/>
      <c r="B870" s="29"/>
      <c r="C870" s="29"/>
      <c r="D870" s="29"/>
      <c r="E870" s="29"/>
      <c r="F870" s="29"/>
      <c r="G870" s="29"/>
      <c r="H870" s="29"/>
      <c r="I870" s="29"/>
      <c r="J870" s="29"/>
    </row>
    <row r="871" spans="1:10" s="34" customFormat="1">
      <c r="A871" s="29"/>
      <c r="B871" s="29"/>
      <c r="C871" s="29"/>
      <c r="D871" s="29"/>
      <c r="E871" s="29"/>
      <c r="F871" s="29"/>
      <c r="G871" s="29"/>
      <c r="H871" s="29"/>
      <c r="I871" s="29"/>
      <c r="J871" s="29"/>
    </row>
    <row r="872" spans="1:10" s="34" customFormat="1">
      <c r="A872" s="29"/>
      <c r="B872" s="29"/>
      <c r="C872" s="29"/>
      <c r="D872" s="29"/>
      <c r="E872" s="29"/>
      <c r="F872" s="29"/>
      <c r="G872" s="29"/>
      <c r="H872" s="29"/>
      <c r="I872" s="29"/>
      <c r="J872" s="29"/>
    </row>
    <row r="873" spans="1:10" s="34" customFormat="1">
      <c r="A873" s="29"/>
      <c r="B873" s="29"/>
      <c r="C873" s="29"/>
      <c r="D873" s="29"/>
      <c r="E873" s="29"/>
      <c r="F873" s="29"/>
      <c r="G873" s="29"/>
      <c r="H873" s="29"/>
      <c r="I873" s="29"/>
      <c r="J873" s="29"/>
    </row>
    <row r="874" spans="1:10" s="34" customFormat="1">
      <c r="A874" s="29"/>
      <c r="B874" s="29"/>
      <c r="C874" s="29"/>
      <c r="D874" s="29"/>
      <c r="E874" s="29"/>
      <c r="F874" s="29"/>
      <c r="G874" s="29"/>
      <c r="H874" s="29"/>
      <c r="I874" s="29"/>
      <c r="J874" s="29"/>
    </row>
    <row r="875" spans="1:10" s="34" customFormat="1">
      <c r="A875" s="29"/>
      <c r="B875" s="29"/>
      <c r="C875" s="29"/>
      <c r="D875" s="29"/>
      <c r="E875" s="29"/>
      <c r="F875" s="29"/>
      <c r="G875" s="29"/>
      <c r="H875" s="29"/>
      <c r="I875" s="29"/>
      <c r="J875" s="29"/>
    </row>
    <row r="876" spans="1:10" s="34" customFormat="1">
      <c r="A876" s="29"/>
      <c r="B876" s="29"/>
      <c r="C876" s="29"/>
      <c r="D876" s="29"/>
      <c r="E876" s="29"/>
      <c r="F876" s="29"/>
      <c r="G876" s="29"/>
      <c r="H876" s="29"/>
      <c r="I876" s="29"/>
      <c r="J876" s="29"/>
    </row>
    <row r="877" spans="1:10" s="34" customFormat="1">
      <c r="A877" s="29"/>
      <c r="B877" s="29"/>
      <c r="C877" s="29"/>
      <c r="D877" s="29"/>
      <c r="E877" s="29"/>
      <c r="F877" s="29"/>
      <c r="G877" s="29"/>
      <c r="H877" s="29"/>
      <c r="I877" s="29"/>
      <c r="J877" s="29"/>
    </row>
    <row r="878" spans="1:10" s="34" customFormat="1">
      <c r="A878" s="29"/>
      <c r="B878" s="29"/>
      <c r="C878" s="29"/>
      <c r="D878" s="29"/>
      <c r="E878" s="29"/>
      <c r="F878" s="29"/>
      <c r="G878" s="29"/>
      <c r="H878" s="29"/>
      <c r="I878" s="29"/>
      <c r="J878" s="29"/>
    </row>
    <row r="879" spans="1:10" s="34" customFormat="1">
      <c r="A879" s="29"/>
      <c r="B879" s="29"/>
      <c r="C879" s="29"/>
      <c r="D879" s="29"/>
      <c r="E879" s="29"/>
      <c r="F879" s="29"/>
      <c r="G879" s="29"/>
      <c r="H879" s="29"/>
      <c r="I879" s="29"/>
      <c r="J879" s="29"/>
    </row>
    <row r="880" spans="1:10" s="34" customFormat="1">
      <c r="A880" s="29"/>
      <c r="B880" s="29"/>
      <c r="C880" s="29"/>
      <c r="D880" s="29"/>
      <c r="E880" s="29"/>
      <c r="F880" s="29"/>
      <c r="G880" s="29"/>
      <c r="H880" s="29"/>
      <c r="I880" s="29"/>
      <c r="J880" s="29"/>
    </row>
    <row r="881" spans="1:10" s="34" customFormat="1">
      <c r="A881" s="29"/>
      <c r="B881" s="29"/>
      <c r="C881" s="29"/>
      <c r="D881" s="29"/>
      <c r="E881" s="29"/>
      <c r="F881" s="29"/>
      <c r="G881" s="29"/>
      <c r="H881" s="29"/>
      <c r="I881" s="29"/>
      <c r="J881" s="29"/>
    </row>
    <row r="882" spans="1:10" s="34" customFormat="1">
      <c r="A882" s="29"/>
      <c r="B882" s="29"/>
      <c r="C882" s="29"/>
      <c r="D882" s="29"/>
      <c r="E882" s="29"/>
      <c r="F882" s="29"/>
      <c r="G882" s="29"/>
      <c r="H882" s="29"/>
      <c r="I882" s="29"/>
      <c r="J882" s="29"/>
    </row>
    <row r="883" spans="1:10" s="34" customFormat="1">
      <c r="A883" s="29"/>
      <c r="B883" s="29"/>
      <c r="C883" s="29"/>
      <c r="D883" s="29"/>
      <c r="E883" s="29"/>
      <c r="F883" s="29"/>
      <c r="G883" s="29"/>
      <c r="H883" s="29"/>
      <c r="I883" s="29"/>
      <c r="J883" s="29"/>
    </row>
    <row r="884" spans="1:10" s="34" customFormat="1">
      <c r="A884" s="29"/>
      <c r="B884" s="29"/>
      <c r="C884" s="29"/>
      <c r="D884" s="29"/>
      <c r="E884" s="29"/>
      <c r="F884" s="29"/>
      <c r="G884" s="29"/>
      <c r="H884" s="29"/>
      <c r="I884" s="29"/>
      <c r="J884" s="29"/>
    </row>
    <row r="885" spans="1:10" s="34" customFormat="1">
      <c r="A885" s="29"/>
      <c r="B885" s="29"/>
      <c r="C885" s="29"/>
      <c r="D885" s="29"/>
      <c r="E885" s="29"/>
      <c r="F885" s="29"/>
      <c r="G885" s="29"/>
      <c r="H885" s="29"/>
      <c r="I885" s="29"/>
      <c r="J885" s="29"/>
    </row>
    <row r="886" spans="1:10" s="34" customFormat="1">
      <c r="A886" s="29"/>
      <c r="B886" s="29"/>
      <c r="C886" s="29"/>
      <c r="D886" s="29"/>
      <c r="E886" s="29"/>
      <c r="F886" s="29"/>
      <c r="G886" s="29"/>
      <c r="H886" s="29"/>
      <c r="I886" s="29"/>
      <c r="J886" s="29"/>
    </row>
    <row r="887" spans="1:10" s="34" customFormat="1">
      <c r="A887" s="29"/>
      <c r="B887" s="29"/>
      <c r="C887" s="29"/>
      <c r="D887" s="29"/>
      <c r="E887" s="29"/>
      <c r="F887" s="29"/>
      <c r="G887" s="29"/>
      <c r="H887" s="29"/>
      <c r="I887" s="29"/>
      <c r="J887" s="29"/>
    </row>
    <row r="888" spans="1:10" s="34" customFormat="1">
      <c r="A888" s="29"/>
      <c r="B888" s="29"/>
      <c r="C888" s="29"/>
      <c r="D888" s="29"/>
      <c r="E888" s="29"/>
      <c r="F888" s="29"/>
      <c r="G888" s="29"/>
      <c r="H888" s="29"/>
      <c r="I888" s="29"/>
      <c r="J888" s="29"/>
    </row>
    <row r="889" spans="1:10" s="34" customFormat="1">
      <c r="A889" s="29"/>
      <c r="B889" s="29"/>
      <c r="C889" s="29"/>
      <c r="D889" s="29"/>
      <c r="E889" s="29"/>
      <c r="F889" s="29"/>
      <c r="G889" s="29"/>
      <c r="H889" s="29"/>
      <c r="I889" s="29"/>
      <c r="J889" s="29"/>
    </row>
    <row r="890" spans="1:10" s="34" customFormat="1">
      <c r="A890" s="29"/>
      <c r="B890" s="29"/>
      <c r="C890" s="29"/>
      <c r="D890" s="29"/>
      <c r="E890" s="29"/>
      <c r="F890" s="29"/>
      <c r="G890" s="29"/>
      <c r="H890" s="29"/>
      <c r="I890" s="29"/>
      <c r="J890" s="29"/>
    </row>
    <row r="891" spans="1:10" s="34" customFormat="1">
      <c r="A891" s="29"/>
      <c r="B891" s="29"/>
      <c r="C891" s="29"/>
      <c r="D891" s="29"/>
      <c r="E891" s="29"/>
      <c r="F891" s="29"/>
      <c r="G891" s="29"/>
      <c r="H891" s="29"/>
      <c r="I891" s="29"/>
      <c r="J891" s="29"/>
    </row>
    <row r="892" spans="1:10" s="34" customFormat="1">
      <c r="A892" s="29"/>
      <c r="B892" s="29"/>
      <c r="C892" s="29"/>
      <c r="D892" s="29"/>
      <c r="E892" s="29"/>
      <c r="F892" s="29"/>
      <c r="G892" s="29"/>
      <c r="H892" s="29"/>
      <c r="I892" s="29"/>
      <c r="J892" s="29"/>
    </row>
    <row r="893" spans="1:10" s="34" customFormat="1">
      <c r="A893" s="29"/>
      <c r="B893" s="29"/>
      <c r="C893" s="29"/>
      <c r="D893" s="29"/>
      <c r="E893" s="29"/>
      <c r="F893" s="29"/>
      <c r="G893" s="29"/>
      <c r="H893" s="29"/>
      <c r="I893" s="29"/>
      <c r="J893" s="29"/>
    </row>
    <row r="894" spans="1:10" s="34" customFormat="1">
      <c r="A894" s="29"/>
      <c r="B894" s="29"/>
      <c r="C894" s="29"/>
      <c r="D894" s="29"/>
      <c r="E894" s="29"/>
      <c r="F894" s="29"/>
      <c r="G894" s="29"/>
      <c r="H894" s="29"/>
      <c r="I894" s="29"/>
      <c r="J894" s="29"/>
    </row>
    <row r="895" spans="1:10" s="34" customFormat="1">
      <c r="A895" s="29"/>
      <c r="B895" s="29"/>
      <c r="C895" s="29"/>
      <c r="D895" s="29"/>
      <c r="E895" s="29"/>
      <c r="F895" s="29"/>
      <c r="G895" s="29"/>
      <c r="H895" s="29"/>
      <c r="I895" s="29"/>
      <c r="J895" s="29"/>
    </row>
    <row r="896" spans="1:10" s="34" customFormat="1">
      <c r="A896" s="29"/>
      <c r="B896" s="29"/>
      <c r="C896" s="29"/>
      <c r="D896" s="29"/>
      <c r="E896" s="29"/>
      <c r="F896" s="29"/>
      <c r="G896" s="29"/>
      <c r="H896" s="29"/>
      <c r="I896" s="29"/>
      <c r="J896" s="29"/>
    </row>
    <row r="897" spans="1:10" s="34" customFormat="1">
      <c r="A897" s="29"/>
      <c r="B897" s="29"/>
      <c r="C897" s="29"/>
      <c r="D897" s="29"/>
      <c r="E897" s="29"/>
      <c r="F897" s="29"/>
      <c r="G897" s="29"/>
      <c r="H897" s="29"/>
      <c r="I897" s="29"/>
      <c r="J897" s="29"/>
    </row>
    <row r="898" spans="1:10" s="34" customFormat="1">
      <c r="A898" s="29"/>
      <c r="B898" s="29"/>
      <c r="C898" s="29"/>
      <c r="D898" s="29"/>
      <c r="E898" s="29"/>
      <c r="F898" s="29"/>
      <c r="G898" s="29"/>
      <c r="H898" s="29"/>
      <c r="I898" s="29"/>
      <c r="J898" s="29"/>
    </row>
    <row r="899" spans="1:10" s="34" customFormat="1">
      <c r="A899" s="29"/>
      <c r="B899" s="29"/>
      <c r="C899" s="29"/>
      <c r="D899" s="29"/>
      <c r="E899" s="29"/>
      <c r="F899" s="29"/>
      <c r="G899" s="29"/>
      <c r="H899" s="29"/>
      <c r="I899" s="29"/>
      <c r="J899" s="29"/>
    </row>
    <row r="900" spans="1:10" s="34" customFormat="1">
      <c r="A900" s="29"/>
      <c r="B900" s="29"/>
      <c r="C900" s="29"/>
      <c r="D900" s="29"/>
      <c r="E900" s="29"/>
      <c r="F900" s="29"/>
      <c r="G900" s="29"/>
      <c r="H900" s="29"/>
      <c r="I900" s="29"/>
      <c r="J900" s="29"/>
    </row>
    <row r="901" spans="1:10" s="34" customFormat="1">
      <c r="A901" s="29"/>
      <c r="B901" s="29"/>
      <c r="C901" s="29"/>
      <c r="D901" s="29"/>
      <c r="E901" s="29"/>
      <c r="F901" s="29"/>
      <c r="G901" s="29"/>
      <c r="H901" s="29"/>
      <c r="I901" s="29"/>
      <c r="J901" s="29"/>
    </row>
    <row r="902" spans="1:10" s="34" customFormat="1">
      <c r="A902" s="29"/>
      <c r="B902" s="29"/>
      <c r="C902" s="29"/>
      <c r="D902" s="29"/>
      <c r="E902" s="29"/>
      <c r="F902" s="29"/>
      <c r="G902" s="29"/>
      <c r="H902" s="29"/>
      <c r="I902" s="29"/>
      <c r="J902" s="29"/>
    </row>
    <row r="903" spans="1:10" s="34" customFormat="1">
      <c r="A903" s="29"/>
      <c r="B903" s="29"/>
      <c r="C903" s="29"/>
      <c r="D903" s="29"/>
      <c r="E903" s="29"/>
      <c r="F903" s="29"/>
      <c r="G903" s="29"/>
      <c r="H903" s="29"/>
      <c r="I903" s="29"/>
      <c r="J903" s="29"/>
    </row>
    <row r="904" spans="1:10" s="34" customFormat="1">
      <c r="A904" s="29"/>
      <c r="B904" s="29"/>
      <c r="C904" s="29"/>
      <c r="D904" s="29"/>
      <c r="E904" s="29"/>
      <c r="F904" s="29"/>
      <c r="G904" s="29"/>
      <c r="H904" s="29"/>
      <c r="I904" s="29"/>
      <c r="J904" s="29"/>
    </row>
    <row r="905" spans="1:10" s="34" customFormat="1">
      <c r="A905" s="29"/>
      <c r="B905" s="29"/>
      <c r="C905" s="29"/>
      <c r="D905" s="29"/>
      <c r="E905" s="29"/>
      <c r="F905" s="29"/>
      <c r="G905" s="29"/>
      <c r="H905" s="29"/>
      <c r="I905" s="29"/>
      <c r="J905" s="29"/>
    </row>
    <row r="906" spans="1:10" s="34" customFormat="1">
      <c r="A906" s="29"/>
      <c r="B906" s="29"/>
      <c r="C906" s="29"/>
      <c r="D906" s="29"/>
      <c r="E906" s="29"/>
      <c r="F906" s="29"/>
      <c r="G906" s="29"/>
      <c r="H906" s="29"/>
      <c r="I906" s="29"/>
      <c r="J906" s="29"/>
    </row>
    <row r="907" spans="1:10" s="34" customFormat="1">
      <c r="A907" s="29"/>
      <c r="B907" s="29"/>
      <c r="C907" s="29"/>
      <c r="D907" s="29"/>
      <c r="E907" s="29"/>
      <c r="F907" s="29"/>
      <c r="G907" s="29"/>
      <c r="H907" s="29"/>
      <c r="I907" s="29"/>
      <c r="J907" s="29"/>
    </row>
    <row r="908" spans="1:10" s="34" customFormat="1">
      <c r="A908" s="29"/>
      <c r="B908" s="29"/>
      <c r="C908" s="29"/>
      <c r="D908" s="29"/>
      <c r="E908" s="29"/>
      <c r="F908" s="29"/>
      <c r="G908" s="29"/>
      <c r="H908" s="29"/>
      <c r="I908" s="29"/>
      <c r="J908" s="29"/>
    </row>
    <row r="909" spans="1:10" s="34" customFormat="1">
      <c r="A909" s="29"/>
      <c r="B909" s="29"/>
      <c r="C909" s="29"/>
      <c r="D909" s="29"/>
      <c r="E909" s="29"/>
      <c r="F909" s="29"/>
      <c r="G909" s="29"/>
      <c r="H909" s="29"/>
      <c r="I909" s="29"/>
      <c r="J909" s="29"/>
    </row>
    <row r="910" spans="1:10" s="34" customFormat="1">
      <c r="A910" s="29"/>
      <c r="B910" s="29"/>
      <c r="C910" s="29"/>
      <c r="D910" s="29"/>
      <c r="E910" s="29"/>
      <c r="F910" s="29"/>
      <c r="G910" s="29"/>
      <c r="H910" s="29"/>
      <c r="I910" s="29"/>
      <c r="J910" s="29"/>
    </row>
    <row r="911" spans="1:10" s="34" customFormat="1">
      <c r="A911" s="29"/>
      <c r="B911" s="29"/>
      <c r="C911" s="29"/>
      <c r="D911" s="29"/>
      <c r="E911" s="29"/>
      <c r="F911" s="29"/>
      <c r="G911" s="29"/>
      <c r="H911" s="29"/>
      <c r="I911" s="29"/>
      <c r="J911" s="29"/>
    </row>
    <row r="912" spans="1:10" s="34" customFormat="1">
      <c r="A912" s="29"/>
      <c r="B912" s="29"/>
      <c r="C912" s="29"/>
      <c r="D912" s="29"/>
      <c r="E912" s="29"/>
      <c r="F912" s="29"/>
      <c r="G912" s="29"/>
      <c r="H912" s="29"/>
      <c r="I912" s="29"/>
      <c r="J912" s="29"/>
    </row>
    <row r="913" spans="1:10" s="34" customFormat="1">
      <c r="A913" s="29"/>
      <c r="B913" s="29"/>
      <c r="C913" s="29"/>
      <c r="D913" s="29"/>
      <c r="E913" s="29"/>
      <c r="F913" s="29"/>
      <c r="G913" s="29"/>
      <c r="H913" s="29"/>
      <c r="I913" s="29"/>
      <c r="J913" s="29"/>
    </row>
    <row r="914" spans="1:10" s="34" customFormat="1">
      <c r="A914" s="29"/>
      <c r="B914" s="29"/>
      <c r="C914" s="29"/>
      <c r="D914" s="29"/>
      <c r="E914" s="29"/>
      <c r="F914" s="29"/>
      <c r="G914" s="29"/>
      <c r="H914" s="29"/>
      <c r="I914" s="29"/>
      <c r="J914" s="29"/>
    </row>
    <row r="915" spans="1:10" s="34" customFormat="1">
      <c r="A915" s="29"/>
      <c r="B915" s="29"/>
      <c r="C915" s="29"/>
      <c r="D915" s="29"/>
      <c r="E915" s="29"/>
      <c r="F915" s="29"/>
      <c r="G915" s="29"/>
      <c r="H915" s="29"/>
      <c r="I915" s="29"/>
      <c r="J915" s="29"/>
    </row>
    <row r="916" spans="1:10" s="34" customFormat="1">
      <c r="A916" s="29"/>
      <c r="B916" s="29"/>
      <c r="C916" s="29"/>
      <c r="D916" s="29"/>
      <c r="E916" s="29"/>
      <c r="F916" s="29"/>
      <c r="G916" s="29"/>
      <c r="H916" s="29"/>
      <c r="I916" s="29"/>
      <c r="J916" s="29"/>
    </row>
    <row r="917" spans="1:10" s="34" customFormat="1">
      <c r="A917" s="29"/>
      <c r="B917" s="29"/>
      <c r="C917" s="29"/>
      <c r="D917" s="29"/>
      <c r="E917" s="29"/>
      <c r="F917" s="29"/>
      <c r="G917" s="29"/>
      <c r="H917" s="29"/>
      <c r="I917" s="29"/>
      <c r="J917" s="29"/>
    </row>
    <row r="918" spans="1:10" s="34" customFormat="1">
      <c r="A918" s="29"/>
      <c r="B918" s="29"/>
      <c r="C918" s="29"/>
      <c r="D918" s="29"/>
      <c r="E918" s="29"/>
      <c r="F918" s="29"/>
      <c r="G918" s="29"/>
      <c r="H918" s="29"/>
      <c r="I918" s="29"/>
      <c r="J918" s="29"/>
    </row>
    <row r="919" spans="1:10" s="34" customFormat="1">
      <c r="A919" s="29"/>
      <c r="B919" s="29"/>
      <c r="C919" s="29"/>
      <c r="D919" s="29"/>
      <c r="E919" s="29"/>
      <c r="F919" s="29"/>
      <c r="G919" s="29"/>
      <c r="H919" s="29"/>
      <c r="I919" s="29"/>
      <c r="J919" s="29"/>
    </row>
    <row r="920" spans="1:10" s="34" customFormat="1">
      <c r="A920" s="29"/>
      <c r="B920" s="29"/>
      <c r="C920" s="29"/>
      <c r="D920" s="29"/>
      <c r="E920" s="29"/>
      <c r="F920" s="29"/>
      <c r="G920" s="29"/>
      <c r="H920" s="29"/>
      <c r="I920" s="29"/>
      <c r="J920" s="29"/>
    </row>
    <row r="921" spans="1:10" s="34" customFormat="1">
      <c r="A921" s="29"/>
      <c r="B921" s="29"/>
      <c r="C921" s="29"/>
      <c r="D921" s="29"/>
      <c r="E921" s="29"/>
      <c r="F921" s="29"/>
      <c r="G921" s="29"/>
      <c r="H921" s="29"/>
      <c r="I921" s="29"/>
      <c r="J921" s="29"/>
    </row>
    <row r="922" spans="1:10" s="34" customFormat="1">
      <c r="A922" s="29"/>
      <c r="B922" s="29"/>
      <c r="C922" s="29"/>
      <c r="D922" s="29"/>
      <c r="E922" s="29"/>
      <c r="F922" s="29"/>
      <c r="G922" s="29"/>
      <c r="H922" s="29"/>
      <c r="I922" s="29"/>
      <c r="J922" s="29"/>
    </row>
    <row r="923" spans="1:10" s="34" customFormat="1">
      <c r="A923" s="29"/>
      <c r="B923" s="29"/>
      <c r="C923" s="29"/>
      <c r="D923" s="29"/>
      <c r="E923" s="29"/>
      <c r="F923" s="29"/>
      <c r="G923" s="29"/>
      <c r="H923" s="29"/>
      <c r="I923" s="29"/>
      <c r="J923" s="29"/>
    </row>
    <row r="924" spans="1:10" s="34" customFormat="1">
      <c r="A924" s="29"/>
      <c r="B924" s="29"/>
      <c r="C924" s="29"/>
      <c r="D924" s="29"/>
      <c r="E924" s="29"/>
      <c r="F924" s="29"/>
      <c r="G924" s="29"/>
      <c r="H924" s="29"/>
      <c r="I924" s="29"/>
      <c r="J924" s="29"/>
    </row>
    <row r="925" spans="1:10" s="34" customFormat="1">
      <c r="A925" s="29"/>
      <c r="B925" s="29"/>
      <c r="C925" s="29"/>
      <c r="D925" s="29"/>
      <c r="E925" s="29"/>
      <c r="F925" s="29"/>
      <c r="G925" s="29"/>
      <c r="H925" s="29"/>
      <c r="I925" s="29"/>
      <c r="J925" s="29"/>
    </row>
    <row r="926" spans="1:10" s="34" customFormat="1">
      <c r="A926" s="29"/>
      <c r="B926" s="29"/>
      <c r="C926" s="29"/>
      <c r="D926" s="29"/>
      <c r="E926" s="29"/>
      <c r="F926" s="29"/>
      <c r="G926" s="29"/>
      <c r="H926" s="29"/>
      <c r="I926" s="29"/>
      <c r="J926" s="29"/>
    </row>
    <row r="927" spans="1:10" s="34" customFormat="1">
      <c r="A927" s="29"/>
      <c r="B927" s="29"/>
      <c r="C927" s="29"/>
      <c r="D927" s="29"/>
      <c r="E927" s="29"/>
      <c r="F927" s="29"/>
      <c r="G927" s="29"/>
      <c r="H927" s="29"/>
      <c r="I927" s="29"/>
      <c r="J927" s="29"/>
    </row>
    <row r="928" spans="1:10" s="34" customFormat="1">
      <c r="A928" s="29"/>
      <c r="B928" s="29"/>
      <c r="C928" s="29"/>
      <c r="D928" s="29"/>
      <c r="E928" s="29"/>
      <c r="F928" s="29"/>
      <c r="G928" s="29"/>
      <c r="H928" s="29"/>
      <c r="I928" s="29"/>
      <c r="J928" s="29"/>
    </row>
    <row r="929" spans="1:10" s="34" customFormat="1">
      <c r="A929" s="29"/>
      <c r="B929" s="29"/>
      <c r="C929" s="29"/>
      <c r="D929" s="29"/>
      <c r="E929" s="29"/>
      <c r="F929" s="29"/>
      <c r="G929" s="29"/>
      <c r="H929" s="29"/>
      <c r="I929" s="29"/>
      <c r="J929" s="29"/>
    </row>
    <row r="930" spans="1:10" s="34" customFormat="1">
      <c r="A930" s="29"/>
      <c r="B930" s="29"/>
      <c r="C930" s="29"/>
      <c r="D930" s="29"/>
      <c r="E930" s="29"/>
      <c r="F930" s="29"/>
      <c r="G930" s="29"/>
      <c r="H930" s="29"/>
      <c r="I930" s="29"/>
      <c r="J930" s="29"/>
    </row>
    <row r="931" spans="1:10" s="34" customFormat="1">
      <c r="A931" s="29"/>
      <c r="B931" s="29"/>
      <c r="C931" s="29"/>
      <c r="D931" s="29"/>
      <c r="E931" s="29"/>
      <c r="F931" s="29"/>
      <c r="G931" s="29"/>
      <c r="H931" s="29"/>
      <c r="I931" s="29"/>
      <c r="J931" s="29"/>
    </row>
    <row r="932" spans="1:10" s="34" customFormat="1">
      <c r="A932" s="29"/>
      <c r="B932" s="29"/>
      <c r="C932" s="29"/>
      <c r="D932" s="29"/>
      <c r="E932" s="29"/>
      <c r="F932" s="29"/>
      <c r="G932" s="29"/>
      <c r="H932" s="29"/>
      <c r="I932" s="29"/>
      <c r="J932" s="29"/>
    </row>
    <row r="933" spans="1:10" s="34" customFormat="1">
      <c r="A933" s="29"/>
      <c r="B933" s="29"/>
      <c r="C933" s="29"/>
      <c r="D933" s="29"/>
      <c r="E933" s="29"/>
      <c r="F933" s="29"/>
      <c r="G933" s="29"/>
      <c r="H933" s="29"/>
      <c r="I933" s="29"/>
      <c r="J933" s="29"/>
    </row>
    <row r="934" spans="1:10" s="34" customFormat="1">
      <c r="A934" s="29"/>
      <c r="B934" s="29"/>
      <c r="C934" s="29"/>
      <c r="D934" s="29"/>
      <c r="E934" s="29"/>
      <c r="F934" s="29"/>
      <c r="G934" s="29"/>
      <c r="H934" s="29"/>
      <c r="I934" s="29"/>
      <c r="J934" s="29"/>
    </row>
    <row r="935" spans="1:10" s="34" customFormat="1">
      <c r="A935" s="29"/>
      <c r="B935" s="29"/>
      <c r="C935" s="29"/>
      <c r="D935" s="29"/>
      <c r="E935" s="29"/>
      <c r="F935" s="29"/>
      <c r="G935" s="29"/>
      <c r="H935" s="29"/>
      <c r="I935" s="29"/>
      <c r="J935" s="29"/>
    </row>
    <row r="936" spans="1:10" s="34" customFormat="1">
      <c r="A936" s="29"/>
      <c r="B936" s="29"/>
      <c r="C936" s="29"/>
      <c r="D936" s="29"/>
      <c r="E936" s="29"/>
      <c r="F936" s="29"/>
      <c r="G936" s="29"/>
      <c r="H936" s="29"/>
      <c r="I936" s="29"/>
      <c r="J936" s="29"/>
    </row>
    <row r="937" spans="1:10" s="34" customFormat="1">
      <c r="A937" s="29"/>
      <c r="B937" s="29"/>
      <c r="C937" s="29"/>
      <c r="D937" s="29"/>
      <c r="E937" s="29"/>
      <c r="F937" s="29"/>
      <c r="G937" s="29"/>
      <c r="H937" s="29"/>
      <c r="I937" s="29"/>
      <c r="J937" s="29"/>
    </row>
    <row r="938" spans="1:10" s="34" customFormat="1">
      <c r="A938" s="29"/>
      <c r="B938" s="29"/>
      <c r="C938" s="29"/>
      <c r="D938" s="29"/>
      <c r="E938" s="29"/>
      <c r="F938" s="29"/>
      <c r="G938" s="29"/>
      <c r="H938" s="29"/>
      <c r="I938" s="29"/>
      <c r="J938" s="29"/>
    </row>
    <row r="939" spans="1:10" s="34" customFormat="1">
      <c r="A939" s="29"/>
      <c r="B939" s="29"/>
      <c r="C939" s="29"/>
      <c r="D939" s="29"/>
      <c r="E939" s="29"/>
      <c r="F939" s="29"/>
      <c r="G939" s="29"/>
      <c r="H939" s="29"/>
      <c r="I939" s="29"/>
      <c r="J939" s="29"/>
    </row>
    <row r="940" spans="1:10" s="34" customFormat="1">
      <c r="A940" s="29"/>
      <c r="B940" s="29"/>
      <c r="C940" s="29"/>
      <c r="D940" s="29"/>
      <c r="E940" s="29"/>
      <c r="F940" s="29"/>
      <c r="G940" s="29"/>
      <c r="H940" s="29"/>
      <c r="I940" s="29"/>
      <c r="J940" s="29"/>
    </row>
    <row r="941" spans="1:10" s="34" customFormat="1">
      <c r="A941" s="29"/>
      <c r="B941" s="29"/>
      <c r="C941" s="29"/>
      <c r="D941" s="29"/>
      <c r="E941" s="29"/>
      <c r="F941" s="29"/>
      <c r="G941" s="29"/>
      <c r="H941" s="29"/>
      <c r="I941" s="29"/>
      <c r="J941" s="29"/>
    </row>
    <row r="942" spans="1:10" s="34" customFormat="1">
      <c r="A942" s="29"/>
      <c r="B942" s="29"/>
      <c r="C942" s="29"/>
      <c r="D942" s="29"/>
      <c r="E942" s="29"/>
      <c r="F942" s="29"/>
      <c r="G942" s="29"/>
      <c r="H942" s="29"/>
      <c r="I942" s="29"/>
      <c r="J942" s="29"/>
    </row>
    <row r="943" spans="1:10" s="34" customFormat="1">
      <c r="A943" s="29"/>
      <c r="B943" s="29"/>
      <c r="C943" s="29"/>
      <c r="D943" s="29"/>
      <c r="E943" s="29"/>
      <c r="F943" s="29"/>
      <c r="G943" s="29"/>
      <c r="H943" s="29"/>
      <c r="I943" s="29"/>
      <c r="J943" s="29"/>
    </row>
    <row r="944" spans="1:10" s="34" customFormat="1">
      <c r="A944" s="29"/>
      <c r="B944" s="29"/>
      <c r="C944" s="29"/>
      <c r="D944" s="29"/>
      <c r="E944" s="29"/>
      <c r="F944" s="29"/>
      <c r="G944" s="29"/>
      <c r="H944" s="29"/>
      <c r="I944" s="29"/>
      <c r="J944" s="29"/>
    </row>
    <row r="945" spans="1:10" s="34" customFormat="1">
      <c r="A945" s="29"/>
      <c r="B945" s="29"/>
      <c r="C945" s="29"/>
      <c r="D945" s="29"/>
      <c r="E945" s="29"/>
      <c r="F945" s="29"/>
      <c r="G945" s="29"/>
      <c r="H945" s="29"/>
      <c r="I945" s="29"/>
      <c r="J945" s="29"/>
    </row>
    <row r="946" spans="1:10" s="34" customFormat="1">
      <c r="A946" s="29"/>
      <c r="B946" s="29"/>
      <c r="C946" s="29"/>
      <c r="D946" s="29"/>
      <c r="E946" s="29"/>
      <c r="F946" s="29"/>
      <c r="G946" s="29"/>
      <c r="H946" s="29"/>
      <c r="I946" s="29"/>
      <c r="J946" s="29"/>
    </row>
    <row r="947" spans="1:10" s="34" customFormat="1">
      <c r="A947" s="29"/>
      <c r="B947" s="29"/>
      <c r="C947" s="29"/>
      <c r="D947" s="29"/>
      <c r="E947" s="29"/>
      <c r="F947" s="29"/>
      <c r="G947" s="29"/>
      <c r="H947" s="29"/>
      <c r="I947" s="29"/>
      <c r="J947" s="29"/>
    </row>
    <row r="948" spans="1:10" s="34" customFormat="1">
      <c r="A948" s="29"/>
      <c r="B948" s="29"/>
      <c r="C948" s="29"/>
      <c r="D948" s="29"/>
      <c r="E948" s="29"/>
      <c r="F948" s="29"/>
      <c r="G948" s="29"/>
      <c r="H948" s="29"/>
      <c r="I948" s="29"/>
      <c r="J948" s="29"/>
    </row>
    <row r="949" spans="1:10" s="34" customFormat="1">
      <c r="A949" s="29"/>
      <c r="B949" s="29"/>
      <c r="C949" s="29"/>
      <c r="D949" s="29"/>
      <c r="E949" s="29"/>
      <c r="F949" s="29"/>
      <c r="G949" s="29"/>
      <c r="H949" s="29"/>
      <c r="I949" s="29"/>
      <c r="J949" s="29"/>
    </row>
    <row r="950" spans="1:10" s="34" customFormat="1">
      <c r="A950" s="29"/>
      <c r="B950" s="29"/>
      <c r="C950" s="29"/>
      <c r="D950" s="29"/>
      <c r="E950" s="29"/>
      <c r="F950" s="29"/>
      <c r="G950" s="29"/>
      <c r="H950" s="29"/>
      <c r="I950" s="29"/>
      <c r="J950" s="29"/>
    </row>
    <row r="951" spans="1:10" s="34" customFormat="1">
      <c r="A951" s="29"/>
      <c r="B951" s="29"/>
      <c r="C951" s="29"/>
      <c r="D951" s="29"/>
      <c r="E951" s="29"/>
      <c r="F951" s="29"/>
      <c r="G951" s="29"/>
      <c r="H951" s="29"/>
      <c r="I951" s="29"/>
      <c r="J951" s="29"/>
    </row>
    <row r="952" spans="1:10" s="34" customFormat="1">
      <c r="A952" s="29"/>
      <c r="B952" s="29"/>
      <c r="C952" s="29"/>
      <c r="D952" s="29"/>
      <c r="E952" s="29"/>
      <c r="F952" s="29"/>
      <c r="G952" s="29"/>
      <c r="H952" s="29"/>
      <c r="I952" s="29"/>
      <c r="J952" s="29"/>
    </row>
    <row r="953" spans="1:10" s="34" customFormat="1">
      <c r="A953" s="29"/>
      <c r="B953" s="29"/>
      <c r="C953" s="29"/>
      <c r="D953" s="29"/>
      <c r="E953" s="29"/>
      <c r="F953" s="29"/>
      <c r="G953" s="29"/>
      <c r="H953" s="29"/>
      <c r="I953" s="29"/>
      <c r="J953" s="29"/>
    </row>
    <row r="954" spans="1:10" s="34" customFormat="1">
      <c r="A954" s="29"/>
      <c r="B954" s="29"/>
      <c r="C954" s="29"/>
      <c r="D954" s="29"/>
      <c r="E954" s="29"/>
      <c r="F954" s="29"/>
      <c r="G954" s="29"/>
      <c r="H954" s="29"/>
      <c r="I954" s="29"/>
      <c r="J954" s="29"/>
    </row>
    <row r="955" spans="1:10" s="34" customFormat="1">
      <c r="A955" s="29"/>
      <c r="B955" s="29"/>
      <c r="C955" s="29"/>
      <c r="D955" s="29"/>
      <c r="E955" s="29"/>
      <c r="F955" s="29"/>
      <c r="G955" s="29"/>
      <c r="H955" s="29"/>
      <c r="I955" s="29"/>
      <c r="J955" s="29"/>
    </row>
    <row r="956" spans="1:10" s="34" customFormat="1">
      <c r="A956" s="29"/>
      <c r="B956" s="29"/>
      <c r="C956" s="29"/>
      <c r="D956" s="29"/>
      <c r="E956" s="29"/>
      <c r="F956" s="29"/>
      <c r="G956" s="29"/>
      <c r="H956" s="29"/>
      <c r="I956" s="29"/>
      <c r="J956" s="29"/>
    </row>
    <row r="957" spans="1:10" s="34" customFormat="1">
      <c r="A957" s="29"/>
      <c r="B957" s="29"/>
      <c r="C957" s="29"/>
      <c r="D957" s="29"/>
      <c r="E957" s="29"/>
      <c r="F957" s="29"/>
      <c r="G957" s="29"/>
      <c r="H957" s="29"/>
      <c r="I957" s="29"/>
      <c r="J957" s="29"/>
    </row>
    <row r="958" spans="1:10" s="34" customFormat="1">
      <c r="A958" s="29"/>
      <c r="B958" s="29"/>
      <c r="C958" s="29"/>
      <c r="D958" s="29"/>
      <c r="E958" s="29"/>
      <c r="F958" s="29"/>
      <c r="G958" s="29"/>
      <c r="H958" s="29"/>
      <c r="I958" s="29"/>
      <c r="J958" s="29"/>
    </row>
    <row r="959" spans="1:10" s="34" customFormat="1">
      <c r="A959" s="29"/>
      <c r="B959" s="29"/>
      <c r="C959" s="29"/>
      <c r="D959" s="29"/>
      <c r="E959" s="29"/>
      <c r="F959" s="29"/>
      <c r="G959" s="29"/>
      <c r="H959" s="29"/>
      <c r="I959" s="29"/>
      <c r="J959" s="29"/>
    </row>
    <row r="960" spans="1:10" s="34" customFormat="1">
      <c r="A960" s="29"/>
      <c r="B960" s="29"/>
      <c r="C960" s="29"/>
      <c r="D960" s="29"/>
      <c r="E960" s="29"/>
      <c r="F960" s="29"/>
      <c r="G960" s="29"/>
      <c r="H960" s="29"/>
      <c r="I960" s="29"/>
      <c r="J960" s="29"/>
    </row>
    <row r="961" spans="1:10" s="34" customFormat="1">
      <c r="A961" s="29"/>
      <c r="B961" s="29"/>
      <c r="C961" s="29"/>
      <c r="D961" s="29"/>
      <c r="E961" s="29"/>
      <c r="F961" s="29"/>
      <c r="G961" s="29"/>
      <c r="H961" s="29"/>
      <c r="I961" s="29"/>
      <c r="J961" s="29"/>
    </row>
    <row r="962" spans="1:10" s="34" customFormat="1">
      <c r="A962" s="29"/>
      <c r="B962" s="29"/>
      <c r="C962" s="29"/>
      <c r="D962" s="29"/>
      <c r="E962" s="29"/>
      <c r="F962" s="29"/>
      <c r="G962" s="29"/>
      <c r="H962" s="29"/>
      <c r="I962" s="29"/>
      <c r="J962" s="29"/>
    </row>
    <row r="963" spans="1:10" s="34" customFormat="1">
      <c r="A963" s="29"/>
      <c r="B963" s="29"/>
      <c r="C963" s="29"/>
      <c r="D963" s="29"/>
      <c r="E963" s="29"/>
      <c r="F963" s="29"/>
      <c r="G963" s="29"/>
      <c r="H963" s="29"/>
      <c r="I963" s="29"/>
      <c r="J963" s="29"/>
    </row>
    <row r="964" spans="1:10" s="34" customFormat="1">
      <c r="A964" s="29"/>
      <c r="B964" s="29"/>
      <c r="C964" s="29"/>
      <c r="D964" s="29"/>
      <c r="E964" s="29"/>
      <c r="F964" s="29"/>
      <c r="G964" s="29"/>
      <c r="H964" s="29"/>
      <c r="I964" s="29"/>
      <c r="J964" s="29"/>
    </row>
    <row r="965" spans="1:10" s="34" customFormat="1">
      <c r="A965" s="29"/>
      <c r="B965" s="29"/>
      <c r="C965" s="29"/>
      <c r="D965" s="29"/>
      <c r="E965" s="29"/>
      <c r="F965" s="29"/>
      <c r="G965" s="29"/>
      <c r="H965" s="29"/>
      <c r="I965" s="29"/>
      <c r="J965" s="29"/>
    </row>
    <row r="966" spans="1:10" s="34" customFormat="1">
      <c r="A966" s="29"/>
      <c r="B966" s="29"/>
      <c r="C966" s="29"/>
      <c r="D966" s="29"/>
      <c r="E966" s="29"/>
      <c r="F966" s="29"/>
      <c r="G966" s="29"/>
      <c r="H966" s="29"/>
      <c r="I966" s="29"/>
      <c r="J966" s="29"/>
    </row>
    <row r="967" spans="1:10" s="34" customFormat="1">
      <c r="A967" s="29"/>
      <c r="B967" s="29"/>
      <c r="C967" s="29"/>
      <c r="D967" s="29"/>
      <c r="E967" s="29"/>
      <c r="F967" s="29"/>
      <c r="G967" s="29"/>
      <c r="H967" s="29"/>
      <c r="I967" s="29"/>
      <c r="J967" s="29"/>
    </row>
    <row r="968" spans="1:10" s="34" customFormat="1">
      <c r="A968" s="29"/>
      <c r="B968" s="29"/>
      <c r="C968" s="29"/>
      <c r="D968" s="29"/>
      <c r="E968" s="29"/>
      <c r="F968" s="29"/>
      <c r="G968" s="29"/>
      <c r="H968" s="29"/>
      <c r="I968" s="29"/>
      <c r="J968" s="29"/>
    </row>
    <row r="969" spans="1:10" s="34" customFormat="1">
      <c r="A969" s="29"/>
      <c r="B969" s="29"/>
      <c r="C969" s="29"/>
      <c r="D969" s="29"/>
      <c r="E969" s="29"/>
      <c r="F969" s="29"/>
      <c r="G969" s="29"/>
      <c r="H969" s="29"/>
      <c r="I969" s="29"/>
      <c r="J969" s="29"/>
    </row>
    <row r="970" spans="1:10" s="34" customFormat="1">
      <c r="A970" s="29"/>
      <c r="B970" s="29"/>
      <c r="C970" s="29"/>
      <c r="D970" s="29"/>
      <c r="E970" s="29"/>
      <c r="F970" s="29"/>
      <c r="G970" s="29"/>
      <c r="H970" s="29"/>
      <c r="I970" s="29"/>
      <c r="J970" s="29"/>
    </row>
    <row r="971" spans="1:10" s="34" customFormat="1">
      <c r="A971" s="29"/>
      <c r="B971" s="29"/>
      <c r="C971" s="29"/>
      <c r="D971" s="29"/>
      <c r="E971" s="29"/>
      <c r="F971" s="29"/>
      <c r="G971" s="29"/>
      <c r="H971" s="29"/>
      <c r="I971" s="29"/>
      <c r="J971" s="29"/>
    </row>
    <row r="972" spans="1:10" s="34" customFormat="1">
      <c r="A972" s="29"/>
      <c r="B972" s="29"/>
      <c r="C972" s="29"/>
      <c r="D972" s="29"/>
      <c r="E972" s="29"/>
      <c r="F972" s="29"/>
      <c r="G972" s="29"/>
      <c r="H972" s="29"/>
      <c r="I972" s="29"/>
      <c r="J972" s="29"/>
    </row>
    <row r="973" spans="1:10" s="34" customFormat="1">
      <c r="A973" s="29"/>
      <c r="B973" s="29"/>
      <c r="C973" s="29"/>
      <c r="D973" s="29"/>
      <c r="E973" s="29"/>
      <c r="F973" s="29"/>
      <c r="G973" s="29"/>
      <c r="H973" s="29"/>
      <c r="I973" s="29"/>
      <c r="J973" s="29"/>
    </row>
    <row r="974" spans="1:10" s="34" customFormat="1">
      <c r="A974" s="29"/>
      <c r="B974" s="29"/>
      <c r="C974" s="29"/>
      <c r="D974" s="29"/>
      <c r="E974" s="29"/>
      <c r="F974" s="29"/>
      <c r="G974" s="29"/>
      <c r="H974" s="29"/>
      <c r="I974" s="29"/>
      <c r="J974" s="29"/>
    </row>
    <row r="975" spans="1:10" s="34" customFormat="1">
      <c r="A975" s="29"/>
      <c r="B975" s="29"/>
      <c r="C975" s="29"/>
      <c r="D975" s="29"/>
      <c r="E975" s="29"/>
      <c r="F975" s="29"/>
      <c r="G975" s="29"/>
      <c r="H975" s="29"/>
      <c r="I975" s="29"/>
      <c r="J975" s="29"/>
    </row>
    <row r="976" spans="1:10" s="34" customFormat="1">
      <c r="A976" s="29"/>
      <c r="B976" s="29"/>
      <c r="C976" s="29"/>
      <c r="D976" s="29"/>
      <c r="E976" s="29"/>
      <c r="F976" s="29"/>
      <c r="G976" s="29"/>
      <c r="H976" s="29"/>
      <c r="I976" s="29"/>
      <c r="J976" s="29"/>
    </row>
    <row r="977" spans="1:10" s="34" customFormat="1">
      <c r="A977" s="29"/>
      <c r="B977" s="29"/>
      <c r="C977" s="29"/>
      <c r="D977" s="29"/>
      <c r="E977" s="29"/>
      <c r="F977" s="29"/>
      <c r="G977" s="29"/>
      <c r="H977" s="29"/>
      <c r="I977" s="29"/>
      <c r="J977" s="29"/>
    </row>
    <row r="978" spans="1:10" s="34" customFormat="1">
      <c r="A978" s="29"/>
      <c r="B978" s="29"/>
      <c r="C978" s="29"/>
      <c r="D978" s="29"/>
      <c r="E978" s="29"/>
      <c r="F978" s="29"/>
      <c r="G978" s="29"/>
      <c r="H978" s="29"/>
      <c r="I978" s="29"/>
      <c r="J978" s="29"/>
    </row>
    <row r="979" spans="1:10" s="34" customFormat="1">
      <c r="A979" s="29"/>
      <c r="B979" s="29"/>
      <c r="C979" s="29"/>
      <c r="D979" s="29"/>
      <c r="E979" s="29"/>
      <c r="F979" s="29"/>
      <c r="G979" s="29"/>
      <c r="H979" s="29"/>
      <c r="I979" s="29"/>
      <c r="J979" s="29"/>
    </row>
    <row r="980" spans="1:10" s="34" customFormat="1">
      <c r="A980" s="29"/>
      <c r="B980" s="29"/>
      <c r="C980" s="29"/>
      <c r="D980" s="29"/>
      <c r="E980" s="29"/>
      <c r="F980" s="29"/>
      <c r="G980" s="29"/>
      <c r="H980" s="29"/>
      <c r="I980" s="29"/>
      <c r="J980" s="29"/>
    </row>
    <row r="981" spans="1:10" s="34" customFormat="1">
      <c r="A981" s="29"/>
      <c r="B981" s="29"/>
      <c r="C981" s="29"/>
      <c r="D981" s="29"/>
      <c r="E981" s="29"/>
      <c r="F981" s="29"/>
      <c r="G981" s="29"/>
      <c r="H981" s="29"/>
      <c r="I981" s="29"/>
      <c r="J981" s="29"/>
    </row>
    <row r="982" spans="1:10" s="34" customFormat="1">
      <c r="A982" s="29"/>
      <c r="B982" s="29"/>
      <c r="C982" s="29"/>
      <c r="D982" s="29"/>
      <c r="E982" s="29"/>
      <c r="F982" s="29"/>
      <c r="G982" s="29"/>
      <c r="H982" s="29"/>
      <c r="I982" s="29"/>
      <c r="J982" s="29"/>
    </row>
    <row r="983" spans="1:10" s="34" customFormat="1">
      <c r="A983" s="29"/>
      <c r="B983" s="29"/>
      <c r="C983" s="29"/>
      <c r="D983" s="29"/>
      <c r="E983" s="29"/>
      <c r="F983" s="29"/>
      <c r="G983" s="29"/>
      <c r="H983" s="29"/>
      <c r="I983" s="29"/>
      <c r="J983" s="29"/>
    </row>
    <row r="984" spans="1:10" s="34" customFormat="1">
      <c r="A984" s="29"/>
      <c r="B984" s="29"/>
      <c r="C984" s="29"/>
      <c r="D984" s="29"/>
      <c r="E984" s="29"/>
      <c r="F984" s="29"/>
      <c r="G984" s="29"/>
      <c r="H984" s="29"/>
      <c r="I984" s="29"/>
      <c r="J984" s="29"/>
    </row>
    <row r="985" spans="1:10" s="34" customFormat="1">
      <c r="A985" s="29"/>
      <c r="B985" s="29"/>
      <c r="C985" s="29"/>
      <c r="D985" s="29"/>
      <c r="E985" s="29"/>
      <c r="F985" s="29"/>
      <c r="G985" s="29"/>
      <c r="H985" s="29"/>
      <c r="I985" s="29"/>
      <c r="J985" s="29"/>
    </row>
    <row r="986" spans="1:10" s="34" customFormat="1">
      <c r="A986" s="29"/>
      <c r="B986" s="29"/>
      <c r="C986" s="29"/>
      <c r="D986" s="29"/>
      <c r="E986" s="29"/>
      <c r="F986" s="29"/>
      <c r="G986" s="29"/>
      <c r="H986" s="29"/>
      <c r="I986" s="29"/>
      <c r="J986" s="29"/>
    </row>
    <row r="987" spans="1:10" s="34" customFormat="1">
      <c r="A987" s="29"/>
      <c r="B987" s="29"/>
      <c r="C987" s="29"/>
      <c r="D987" s="29"/>
      <c r="E987" s="29"/>
      <c r="F987" s="29"/>
      <c r="G987" s="29"/>
      <c r="H987" s="29"/>
      <c r="I987" s="29"/>
      <c r="J987" s="29"/>
    </row>
    <row r="988" spans="1:10" s="34" customFormat="1">
      <c r="A988" s="29"/>
      <c r="B988" s="29"/>
      <c r="C988" s="29"/>
      <c r="D988" s="29"/>
      <c r="E988" s="29"/>
      <c r="F988" s="29"/>
      <c r="G988" s="29"/>
      <c r="H988" s="29"/>
      <c r="I988" s="29"/>
      <c r="J988" s="29"/>
    </row>
    <row r="989" spans="1:10" s="34" customFormat="1">
      <c r="A989" s="29"/>
      <c r="B989" s="29"/>
      <c r="C989" s="29"/>
      <c r="D989" s="29"/>
      <c r="E989" s="29"/>
      <c r="F989" s="29"/>
      <c r="G989" s="29"/>
      <c r="H989" s="29"/>
      <c r="I989" s="29"/>
      <c r="J989" s="29"/>
    </row>
    <row r="990" spans="1:10" s="34" customFormat="1">
      <c r="A990" s="29"/>
      <c r="B990" s="29"/>
      <c r="C990" s="29"/>
      <c r="D990" s="29"/>
      <c r="E990" s="29"/>
      <c r="F990" s="29"/>
      <c r="G990" s="29"/>
      <c r="H990" s="29"/>
      <c r="I990" s="29"/>
      <c r="J990" s="29"/>
    </row>
    <row r="991" spans="1:10" s="34" customFormat="1">
      <c r="A991" s="29"/>
      <c r="B991" s="29"/>
      <c r="C991" s="29"/>
      <c r="D991" s="29"/>
      <c r="E991" s="29"/>
      <c r="F991" s="29"/>
      <c r="G991" s="29"/>
      <c r="H991" s="29"/>
      <c r="I991" s="29"/>
      <c r="J991" s="29"/>
    </row>
    <row r="992" spans="1:10" s="34" customFormat="1">
      <c r="A992" s="29"/>
      <c r="B992" s="29"/>
      <c r="C992" s="29"/>
      <c r="D992" s="29"/>
      <c r="E992" s="29"/>
      <c r="F992" s="29"/>
      <c r="G992" s="29"/>
      <c r="H992" s="29"/>
      <c r="I992" s="29"/>
      <c r="J992" s="29"/>
    </row>
    <row r="993" spans="1:10" s="34" customFormat="1">
      <c r="A993" s="29"/>
      <c r="B993" s="29"/>
      <c r="C993" s="29"/>
      <c r="D993" s="29"/>
      <c r="E993" s="29"/>
      <c r="F993" s="29"/>
      <c r="G993" s="29"/>
      <c r="H993" s="29"/>
      <c r="I993" s="29"/>
      <c r="J993" s="29"/>
    </row>
    <row r="994" spans="1:10" s="34" customFormat="1">
      <c r="A994" s="29"/>
      <c r="B994" s="29"/>
      <c r="C994" s="29"/>
      <c r="D994" s="29"/>
      <c r="E994" s="29"/>
      <c r="F994" s="29"/>
      <c r="G994" s="29"/>
      <c r="H994" s="29"/>
      <c r="I994" s="29"/>
      <c r="J994" s="29"/>
    </row>
    <row r="995" spans="1:10" s="34" customFormat="1">
      <c r="A995" s="29"/>
      <c r="B995" s="29"/>
      <c r="C995" s="29"/>
      <c r="D995" s="29"/>
      <c r="E995" s="29"/>
      <c r="F995" s="29"/>
      <c r="G995" s="29"/>
      <c r="H995" s="29"/>
      <c r="I995" s="29"/>
      <c r="J995" s="29"/>
    </row>
    <row r="996" spans="1:10" s="34" customFormat="1">
      <c r="A996" s="29"/>
      <c r="B996" s="29"/>
      <c r="C996" s="29"/>
      <c r="D996" s="29"/>
      <c r="E996" s="29"/>
      <c r="F996" s="29"/>
      <c r="G996" s="29"/>
      <c r="H996" s="29"/>
      <c r="I996" s="29"/>
      <c r="J996" s="29"/>
    </row>
    <row r="997" spans="1:10" s="34" customFormat="1">
      <c r="A997" s="29"/>
      <c r="B997" s="29"/>
      <c r="C997" s="29"/>
      <c r="D997" s="29"/>
      <c r="E997" s="29"/>
      <c r="F997" s="29"/>
      <c r="G997" s="29"/>
      <c r="H997" s="29"/>
      <c r="I997" s="29"/>
      <c r="J997" s="29"/>
    </row>
    <row r="998" spans="1:10" s="34" customFormat="1">
      <c r="A998" s="29"/>
      <c r="B998" s="29"/>
      <c r="C998" s="29"/>
      <c r="D998" s="29"/>
      <c r="E998" s="29"/>
      <c r="F998" s="29"/>
      <c r="G998" s="29"/>
      <c r="H998" s="29"/>
      <c r="I998" s="29"/>
      <c r="J998" s="29"/>
    </row>
    <row r="999" spans="1:10" s="34" customFormat="1">
      <c r="A999" s="29"/>
      <c r="B999" s="29"/>
      <c r="C999" s="29"/>
      <c r="D999" s="29"/>
      <c r="E999" s="29"/>
      <c r="F999" s="29"/>
      <c r="G999" s="29"/>
      <c r="H999" s="29"/>
      <c r="I999" s="29"/>
      <c r="J999" s="29"/>
    </row>
    <row r="1000" spans="1:10" s="34" customFormat="1">
      <c r="A1000" s="29"/>
      <c r="B1000" s="29"/>
      <c r="C1000" s="29"/>
      <c r="D1000" s="29"/>
      <c r="E1000" s="29"/>
      <c r="F1000" s="29"/>
      <c r="G1000" s="29"/>
      <c r="H1000" s="29"/>
      <c r="I1000" s="29"/>
      <c r="J1000" s="29"/>
    </row>
    <row r="1001" spans="1:10" s="34" customFormat="1">
      <c r="A1001" s="29"/>
      <c r="B1001" s="29"/>
      <c r="C1001" s="29"/>
      <c r="D1001" s="29"/>
      <c r="E1001" s="29"/>
      <c r="F1001" s="29"/>
      <c r="G1001" s="29"/>
      <c r="H1001" s="29"/>
      <c r="I1001" s="29"/>
      <c r="J1001" s="29"/>
    </row>
    <row r="1002" spans="1:10" s="34" customFormat="1">
      <c r="A1002" s="29"/>
      <c r="B1002" s="29"/>
      <c r="C1002" s="29"/>
      <c r="D1002" s="29"/>
      <c r="E1002" s="29"/>
      <c r="F1002" s="29"/>
      <c r="G1002" s="29"/>
      <c r="H1002" s="29"/>
      <c r="I1002" s="29"/>
      <c r="J1002" s="29"/>
    </row>
    <row r="1003" spans="1:10" s="34" customFormat="1">
      <c r="A1003" s="29"/>
      <c r="B1003" s="29"/>
      <c r="C1003" s="29"/>
      <c r="D1003" s="29"/>
      <c r="E1003" s="29"/>
      <c r="F1003" s="29"/>
      <c r="G1003" s="29"/>
      <c r="H1003" s="29"/>
      <c r="I1003" s="29"/>
      <c r="J1003" s="29"/>
    </row>
    <row r="1004" spans="1:10" s="34" customFormat="1">
      <c r="A1004" s="29"/>
      <c r="B1004" s="29"/>
      <c r="C1004" s="29"/>
      <c r="D1004" s="29"/>
      <c r="E1004" s="29"/>
      <c r="F1004" s="29"/>
      <c r="G1004" s="29"/>
      <c r="H1004" s="29"/>
      <c r="I1004" s="29"/>
      <c r="J1004" s="29"/>
    </row>
    <row r="1005" spans="1:10" s="34" customFormat="1">
      <c r="A1005" s="29"/>
      <c r="B1005" s="29"/>
      <c r="C1005" s="29"/>
      <c r="D1005" s="29"/>
      <c r="E1005" s="29"/>
      <c r="F1005" s="29"/>
      <c r="G1005" s="29"/>
      <c r="H1005" s="29"/>
      <c r="I1005" s="29"/>
      <c r="J1005" s="29"/>
    </row>
    <row r="1006" spans="1:10" s="34" customFormat="1">
      <c r="A1006" s="29"/>
      <c r="B1006" s="29"/>
      <c r="C1006" s="29"/>
      <c r="D1006" s="29"/>
      <c r="E1006" s="29"/>
      <c r="F1006" s="29"/>
      <c r="G1006" s="29"/>
      <c r="H1006" s="29"/>
      <c r="I1006" s="29"/>
      <c r="J1006" s="29"/>
    </row>
    <row r="1007" spans="1:10" s="34" customFormat="1">
      <c r="A1007" s="29"/>
      <c r="B1007" s="29"/>
      <c r="C1007" s="29"/>
      <c r="D1007" s="29"/>
      <c r="E1007" s="29"/>
      <c r="F1007" s="29"/>
      <c r="G1007" s="29"/>
      <c r="H1007" s="29"/>
      <c r="I1007" s="29"/>
      <c r="J1007" s="29"/>
    </row>
    <row r="1008" spans="1:10" s="34" customFormat="1">
      <c r="A1008" s="29"/>
      <c r="B1008" s="29"/>
      <c r="C1008" s="29"/>
      <c r="D1008" s="29"/>
      <c r="E1008" s="29"/>
      <c r="F1008" s="29"/>
      <c r="G1008" s="29"/>
      <c r="H1008" s="29"/>
      <c r="I1008" s="29"/>
      <c r="J1008" s="29"/>
    </row>
    <row r="1009" spans="1:10" s="34" customFormat="1">
      <c r="A1009" s="29"/>
      <c r="B1009" s="29"/>
      <c r="C1009" s="29"/>
      <c r="D1009" s="29"/>
      <c r="E1009" s="29"/>
      <c r="F1009" s="29"/>
      <c r="G1009" s="29"/>
      <c r="H1009" s="29"/>
      <c r="I1009" s="29"/>
      <c r="J1009" s="29"/>
    </row>
    <row r="1010" spans="1:10" s="34" customFormat="1">
      <c r="A1010" s="29"/>
      <c r="B1010" s="29"/>
      <c r="C1010" s="29"/>
      <c r="D1010" s="29"/>
      <c r="E1010" s="29"/>
      <c r="F1010" s="29"/>
      <c r="G1010" s="29"/>
      <c r="H1010" s="29"/>
      <c r="I1010" s="29"/>
      <c r="J1010" s="29"/>
    </row>
    <row r="1011" spans="1:10" s="34" customFormat="1">
      <c r="A1011" s="29"/>
      <c r="B1011" s="29"/>
      <c r="C1011" s="29"/>
      <c r="D1011" s="29"/>
      <c r="E1011" s="29"/>
      <c r="F1011" s="29"/>
      <c r="G1011" s="29"/>
      <c r="H1011" s="29"/>
      <c r="I1011" s="29"/>
      <c r="J1011" s="29"/>
    </row>
    <row r="1012" spans="1:10" s="34" customFormat="1">
      <c r="A1012" s="29"/>
      <c r="B1012" s="29"/>
      <c r="C1012" s="29"/>
      <c r="D1012" s="29"/>
      <c r="E1012" s="29"/>
      <c r="F1012" s="29"/>
      <c r="G1012" s="29"/>
      <c r="H1012" s="29"/>
      <c r="I1012" s="29"/>
      <c r="J1012" s="29"/>
    </row>
    <row r="1013" spans="1:10" s="34" customFormat="1">
      <c r="A1013" s="29"/>
      <c r="B1013" s="29"/>
      <c r="C1013" s="29"/>
      <c r="D1013" s="29"/>
      <c r="E1013" s="29"/>
      <c r="F1013" s="29"/>
      <c r="G1013" s="29"/>
      <c r="H1013" s="29"/>
      <c r="I1013" s="29"/>
      <c r="J1013" s="29"/>
    </row>
    <row r="1014" spans="1:10" s="34" customFormat="1">
      <c r="A1014" s="29"/>
      <c r="B1014" s="29"/>
      <c r="C1014" s="29"/>
      <c r="D1014" s="29"/>
      <c r="E1014" s="29"/>
      <c r="F1014" s="29"/>
      <c r="G1014" s="29"/>
      <c r="H1014" s="29"/>
      <c r="I1014" s="29"/>
      <c r="J1014" s="29"/>
    </row>
    <row r="1015" spans="1:10" s="34" customFormat="1">
      <c r="A1015" s="29"/>
      <c r="B1015" s="29"/>
      <c r="C1015" s="29"/>
      <c r="D1015" s="29"/>
      <c r="E1015" s="29"/>
      <c r="F1015" s="29"/>
      <c r="G1015" s="29"/>
      <c r="H1015" s="29"/>
      <c r="I1015" s="29"/>
      <c r="J1015" s="29"/>
    </row>
    <row r="1016" spans="1:10" s="34" customFormat="1">
      <c r="A1016" s="29"/>
      <c r="B1016" s="29"/>
      <c r="C1016" s="29"/>
      <c r="D1016" s="29"/>
      <c r="E1016" s="29"/>
      <c r="F1016" s="29"/>
      <c r="G1016" s="29"/>
      <c r="H1016" s="29"/>
      <c r="I1016" s="29"/>
      <c r="J1016" s="29"/>
    </row>
    <row r="1017" spans="1:10" s="34" customFormat="1">
      <c r="A1017" s="29"/>
      <c r="B1017" s="29"/>
      <c r="C1017" s="29"/>
      <c r="D1017" s="29"/>
      <c r="E1017" s="29"/>
      <c r="F1017" s="29"/>
      <c r="G1017" s="29"/>
      <c r="H1017" s="29"/>
      <c r="I1017" s="29"/>
      <c r="J1017" s="29"/>
    </row>
    <row r="1018" spans="1:10" s="34" customFormat="1">
      <c r="A1018" s="29"/>
      <c r="B1018" s="29"/>
      <c r="C1018" s="29"/>
      <c r="D1018" s="29"/>
      <c r="E1018" s="29"/>
      <c r="F1018" s="29"/>
      <c r="G1018" s="29"/>
      <c r="H1018" s="29"/>
      <c r="I1018" s="29"/>
      <c r="J1018" s="29"/>
    </row>
    <row r="1019" spans="1:10" s="34" customFormat="1">
      <c r="A1019" s="29"/>
      <c r="B1019" s="29"/>
      <c r="C1019" s="29"/>
      <c r="D1019" s="29"/>
      <c r="E1019" s="29"/>
      <c r="F1019" s="29"/>
      <c r="G1019" s="29"/>
      <c r="H1019" s="29"/>
      <c r="I1019" s="29"/>
      <c r="J1019" s="29"/>
    </row>
    <row r="1020" spans="1:10" s="34" customFormat="1">
      <c r="A1020" s="29"/>
      <c r="B1020" s="29"/>
      <c r="C1020" s="29"/>
      <c r="D1020" s="29"/>
      <c r="E1020" s="29"/>
      <c r="F1020" s="29"/>
      <c r="G1020" s="29"/>
      <c r="H1020" s="29"/>
      <c r="I1020" s="29"/>
      <c r="J1020" s="29"/>
    </row>
    <row r="1021" spans="1:10" s="34" customFormat="1">
      <c r="A1021" s="29"/>
      <c r="B1021" s="29"/>
      <c r="C1021" s="29"/>
      <c r="D1021" s="29"/>
      <c r="E1021" s="29"/>
      <c r="F1021" s="29"/>
      <c r="G1021" s="29"/>
      <c r="H1021" s="29"/>
      <c r="I1021" s="29"/>
      <c r="J1021" s="29"/>
    </row>
    <row r="1022" spans="1:10" s="34" customFormat="1">
      <c r="A1022" s="29"/>
      <c r="B1022" s="29"/>
      <c r="C1022" s="29"/>
      <c r="D1022" s="29"/>
      <c r="E1022" s="29"/>
      <c r="F1022" s="29"/>
      <c r="G1022" s="29"/>
      <c r="H1022" s="29"/>
      <c r="I1022" s="29"/>
      <c r="J1022" s="29"/>
    </row>
    <row r="1023" spans="1:10" s="34" customFormat="1">
      <c r="A1023" s="29"/>
      <c r="B1023" s="29"/>
      <c r="C1023" s="29"/>
      <c r="D1023" s="29"/>
      <c r="E1023" s="29"/>
      <c r="F1023" s="29"/>
      <c r="G1023" s="29"/>
      <c r="H1023" s="29"/>
      <c r="I1023" s="29"/>
      <c r="J1023" s="29"/>
    </row>
    <row r="1024" spans="1:10" s="34" customFormat="1">
      <c r="A1024" s="29"/>
      <c r="B1024" s="29"/>
      <c r="C1024" s="29"/>
      <c r="D1024" s="29"/>
      <c r="E1024" s="29"/>
      <c r="F1024" s="29"/>
      <c r="G1024" s="29"/>
      <c r="H1024" s="29"/>
      <c r="I1024" s="29"/>
      <c r="J1024" s="29"/>
    </row>
    <row r="1025" spans="1:10" s="34" customFormat="1">
      <c r="A1025" s="29"/>
      <c r="B1025" s="29"/>
      <c r="C1025" s="29"/>
      <c r="D1025" s="29"/>
      <c r="E1025" s="29"/>
      <c r="F1025" s="29"/>
      <c r="G1025" s="29"/>
      <c r="H1025" s="29"/>
      <c r="I1025" s="29"/>
      <c r="J1025" s="29"/>
    </row>
    <row r="1026" spans="1:10" s="34" customFormat="1">
      <c r="A1026" s="29"/>
      <c r="B1026" s="29"/>
      <c r="C1026" s="29"/>
      <c r="D1026" s="29"/>
      <c r="E1026" s="29"/>
      <c r="F1026" s="29"/>
      <c r="G1026" s="29"/>
      <c r="H1026" s="29"/>
      <c r="I1026" s="29"/>
      <c r="J1026" s="29"/>
    </row>
    <row r="1027" spans="1:10" s="34" customFormat="1">
      <c r="A1027" s="29"/>
      <c r="B1027" s="29"/>
      <c r="C1027" s="29"/>
      <c r="D1027" s="29"/>
      <c r="E1027" s="29"/>
      <c r="F1027" s="29"/>
      <c r="G1027" s="29"/>
      <c r="H1027" s="29"/>
      <c r="I1027" s="29"/>
      <c r="J1027" s="29"/>
    </row>
    <row r="1028" spans="1:10" s="34" customFormat="1">
      <c r="A1028" s="29"/>
      <c r="B1028" s="29"/>
      <c r="C1028" s="29"/>
      <c r="D1028" s="29"/>
      <c r="E1028" s="29"/>
      <c r="F1028" s="29"/>
      <c r="G1028" s="29"/>
      <c r="H1028" s="29"/>
      <c r="I1028" s="29"/>
      <c r="J1028" s="29"/>
    </row>
    <row r="1029" spans="1:10" s="34" customFormat="1">
      <c r="A1029" s="29"/>
      <c r="B1029" s="29"/>
      <c r="C1029" s="29"/>
      <c r="D1029" s="29"/>
      <c r="E1029" s="29"/>
      <c r="F1029" s="29"/>
      <c r="G1029" s="29"/>
      <c r="H1029" s="29"/>
      <c r="I1029" s="29"/>
      <c r="J1029" s="29"/>
    </row>
    <row r="1030" spans="1:10" s="34" customFormat="1">
      <c r="A1030" s="29"/>
      <c r="B1030" s="29"/>
      <c r="C1030" s="29"/>
      <c r="D1030" s="29"/>
      <c r="E1030" s="29"/>
      <c r="F1030" s="29"/>
      <c r="G1030" s="29"/>
      <c r="H1030" s="29"/>
      <c r="I1030" s="29"/>
      <c r="J1030" s="29"/>
    </row>
    <row r="1031" spans="1:10" s="34" customFormat="1">
      <c r="A1031" s="29"/>
      <c r="B1031" s="29"/>
      <c r="C1031" s="29"/>
      <c r="D1031" s="29"/>
      <c r="E1031" s="29"/>
      <c r="F1031" s="29"/>
      <c r="G1031" s="29"/>
      <c r="H1031" s="29"/>
      <c r="I1031" s="29"/>
      <c r="J1031" s="29"/>
    </row>
    <row r="1032" spans="1:10" s="34" customFormat="1">
      <c r="A1032" s="29"/>
      <c r="B1032" s="29"/>
      <c r="C1032" s="29"/>
      <c r="D1032" s="29"/>
      <c r="E1032" s="29"/>
      <c r="F1032" s="29"/>
      <c r="G1032" s="29"/>
      <c r="H1032" s="29"/>
      <c r="I1032" s="29"/>
      <c r="J1032" s="29"/>
    </row>
    <row r="1033" spans="1:10" s="34" customFormat="1">
      <c r="A1033" s="29"/>
      <c r="B1033" s="29"/>
      <c r="C1033" s="29"/>
      <c r="D1033" s="29"/>
      <c r="E1033" s="29"/>
      <c r="F1033" s="29"/>
      <c r="G1033" s="29"/>
      <c r="H1033" s="29"/>
      <c r="I1033" s="29"/>
      <c r="J1033" s="29"/>
    </row>
    <row r="1034" spans="1:10" s="34" customFormat="1">
      <c r="A1034" s="29"/>
      <c r="B1034" s="29"/>
      <c r="C1034" s="29"/>
      <c r="D1034" s="29"/>
      <c r="E1034" s="29"/>
      <c r="F1034" s="29"/>
      <c r="G1034" s="29"/>
      <c r="H1034" s="29"/>
      <c r="I1034" s="29"/>
      <c r="J1034" s="29"/>
    </row>
    <row r="1035" spans="1:10" s="34" customFormat="1">
      <c r="A1035" s="29"/>
      <c r="B1035" s="29"/>
      <c r="C1035" s="29"/>
      <c r="D1035" s="29"/>
      <c r="E1035" s="29"/>
      <c r="F1035" s="29"/>
      <c r="G1035" s="29"/>
      <c r="H1035" s="29"/>
      <c r="I1035" s="29"/>
      <c r="J1035" s="29"/>
    </row>
    <row r="1036" spans="1:10" s="34" customFormat="1">
      <c r="A1036" s="29"/>
      <c r="B1036" s="29"/>
      <c r="C1036" s="29"/>
      <c r="D1036" s="29"/>
      <c r="E1036" s="29"/>
      <c r="F1036" s="29"/>
      <c r="G1036" s="29"/>
      <c r="H1036" s="29"/>
      <c r="I1036" s="29"/>
      <c r="J1036" s="29"/>
    </row>
    <row r="1037" spans="1:10" s="34" customFormat="1">
      <c r="A1037" s="29"/>
      <c r="B1037" s="29"/>
      <c r="C1037" s="29"/>
      <c r="D1037" s="29"/>
      <c r="E1037" s="29"/>
      <c r="F1037" s="29"/>
      <c r="G1037" s="29"/>
      <c r="H1037" s="29"/>
      <c r="I1037" s="29"/>
      <c r="J1037" s="29"/>
    </row>
    <row r="1038" spans="1:10" s="34" customFormat="1">
      <c r="A1038" s="29"/>
      <c r="B1038" s="29"/>
      <c r="C1038" s="29"/>
      <c r="D1038" s="29"/>
      <c r="E1038" s="29"/>
      <c r="F1038" s="29"/>
      <c r="G1038" s="29"/>
      <c r="H1038" s="29"/>
      <c r="I1038" s="29"/>
      <c r="J1038" s="29"/>
    </row>
    <row r="1039" spans="1:10" s="34" customFormat="1">
      <c r="A1039" s="29"/>
      <c r="B1039" s="29"/>
      <c r="C1039" s="29"/>
      <c r="D1039" s="29"/>
      <c r="E1039" s="29"/>
      <c r="F1039" s="29"/>
      <c r="G1039" s="29"/>
      <c r="H1039" s="29"/>
      <c r="I1039" s="29"/>
      <c r="J1039" s="29"/>
    </row>
    <row r="1040" spans="1:10" s="34" customFormat="1">
      <c r="A1040" s="29"/>
      <c r="B1040" s="29"/>
      <c r="C1040" s="29"/>
      <c r="D1040" s="29"/>
      <c r="E1040" s="29"/>
      <c r="F1040" s="29"/>
      <c r="G1040" s="29"/>
      <c r="H1040" s="29"/>
      <c r="I1040" s="29"/>
      <c r="J1040" s="29"/>
    </row>
    <row r="1041" spans="1:10" s="34" customFormat="1">
      <c r="A1041" s="29"/>
      <c r="B1041" s="29"/>
      <c r="C1041" s="29"/>
      <c r="D1041" s="29"/>
      <c r="E1041" s="29"/>
      <c r="F1041" s="29"/>
      <c r="G1041" s="29"/>
      <c r="H1041" s="29"/>
      <c r="I1041" s="29"/>
      <c r="J1041" s="29"/>
    </row>
    <row r="1042" spans="1:10" s="34" customFormat="1">
      <c r="A1042" s="29"/>
      <c r="B1042" s="29"/>
      <c r="C1042" s="29"/>
      <c r="D1042" s="29"/>
      <c r="E1042" s="29"/>
      <c r="F1042" s="29"/>
      <c r="G1042" s="29"/>
      <c r="H1042" s="29"/>
      <c r="I1042" s="29"/>
      <c r="J1042" s="29"/>
    </row>
    <row r="1043" spans="1:10" s="34" customFormat="1">
      <c r="A1043" s="29"/>
      <c r="B1043" s="29"/>
      <c r="C1043" s="29"/>
      <c r="D1043" s="29"/>
      <c r="E1043" s="29"/>
      <c r="F1043" s="29"/>
      <c r="G1043" s="29"/>
      <c r="H1043" s="29"/>
      <c r="I1043" s="29"/>
      <c r="J1043" s="29"/>
    </row>
    <row r="1044" spans="1:10" s="34" customFormat="1">
      <c r="A1044" s="29"/>
      <c r="B1044" s="29"/>
      <c r="C1044" s="29"/>
      <c r="D1044" s="29"/>
      <c r="E1044" s="29"/>
      <c r="F1044" s="29"/>
      <c r="G1044" s="29"/>
      <c r="H1044" s="29"/>
      <c r="I1044" s="29"/>
      <c r="J1044" s="29"/>
    </row>
    <row r="1045" spans="1:10" s="34" customFormat="1">
      <c r="A1045" s="29"/>
      <c r="B1045" s="29"/>
      <c r="C1045" s="29"/>
      <c r="D1045" s="29"/>
      <c r="E1045" s="29"/>
      <c r="F1045" s="29"/>
      <c r="G1045" s="29"/>
      <c r="H1045" s="29"/>
      <c r="I1045" s="29"/>
      <c r="J1045" s="29"/>
    </row>
    <row r="1046" spans="1:10" s="34" customFormat="1">
      <c r="A1046" s="29"/>
      <c r="B1046" s="29"/>
      <c r="C1046" s="29"/>
      <c r="D1046" s="29"/>
      <c r="E1046" s="29"/>
      <c r="F1046" s="29"/>
      <c r="G1046" s="29"/>
      <c r="H1046" s="29"/>
      <c r="I1046" s="29"/>
      <c r="J1046" s="29"/>
    </row>
    <row r="1047" spans="1:10" s="34" customFormat="1">
      <c r="A1047" s="29"/>
      <c r="B1047" s="29"/>
      <c r="C1047" s="29"/>
      <c r="D1047" s="29"/>
      <c r="E1047" s="29"/>
      <c r="F1047" s="29"/>
      <c r="G1047" s="29"/>
      <c r="H1047" s="29"/>
      <c r="I1047" s="29"/>
      <c r="J1047" s="29"/>
    </row>
    <row r="1048" spans="1:10" s="34" customFormat="1">
      <c r="A1048" s="29"/>
      <c r="B1048" s="29"/>
      <c r="C1048" s="29"/>
      <c r="D1048" s="29"/>
      <c r="E1048" s="29"/>
      <c r="F1048" s="29"/>
      <c r="G1048" s="29"/>
      <c r="H1048" s="29"/>
      <c r="I1048" s="29"/>
      <c r="J1048" s="29"/>
    </row>
    <row r="1049" spans="1:10" s="34" customFormat="1">
      <c r="A1049" s="29"/>
      <c r="B1049" s="29"/>
      <c r="C1049" s="29"/>
      <c r="D1049" s="29"/>
      <c r="E1049" s="29"/>
      <c r="F1049" s="29"/>
      <c r="G1049" s="29"/>
      <c r="H1049" s="29"/>
      <c r="I1049" s="29"/>
      <c r="J1049" s="29"/>
    </row>
    <row r="1050" spans="1:10" s="34" customFormat="1">
      <c r="A1050" s="29"/>
      <c r="B1050" s="29"/>
      <c r="C1050" s="29"/>
      <c r="D1050" s="29"/>
      <c r="E1050" s="29"/>
      <c r="F1050" s="29"/>
      <c r="G1050" s="29"/>
      <c r="H1050" s="29"/>
      <c r="I1050" s="29"/>
      <c r="J1050" s="29"/>
    </row>
    <row r="1051" spans="1:10" s="34" customFormat="1">
      <c r="A1051" s="29"/>
      <c r="B1051" s="29"/>
      <c r="C1051" s="29"/>
      <c r="D1051" s="29"/>
      <c r="E1051" s="29"/>
      <c r="F1051" s="29"/>
      <c r="G1051" s="29"/>
      <c r="H1051" s="29"/>
      <c r="I1051" s="29"/>
      <c r="J1051" s="29"/>
    </row>
    <row r="1052" spans="1:10" s="34" customFormat="1">
      <c r="A1052" s="29"/>
      <c r="B1052" s="29"/>
      <c r="C1052" s="29"/>
      <c r="D1052" s="29"/>
      <c r="E1052" s="29"/>
      <c r="F1052" s="29"/>
      <c r="G1052" s="29"/>
      <c r="H1052" s="29"/>
      <c r="I1052" s="29"/>
      <c r="J1052" s="29"/>
    </row>
    <row r="1053" spans="1:10" s="34" customFormat="1">
      <c r="A1053" s="29"/>
      <c r="B1053" s="29"/>
      <c r="C1053" s="29"/>
      <c r="D1053" s="29"/>
      <c r="E1053" s="29"/>
      <c r="F1053" s="29"/>
      <c r="G1053" s="29"/>
      <c r="H1053" s="29"/>
      <c r="I1053" s="29"/>
      <c r="J1053" s="29"/>
    </row>
    <row r="1054" spans="1:10" s="34" customFormat="1">
      <c r="A1054" s="29"/>
      <c r="B1054" s="29"/>
      <c r="C1054" s="29"/>
      <c r="D1054" s="29"/>
      <c r="E1054" s="29"/>
      <c r="F1054" s="29"/>
      <c r="G1054" s="29"/>
      <c r="H1054" s="29"/>
      <c r="I1054" s="29"/>
      <c r="J1054" s="29"/>
    </row>
    <row r="1055" spans="1:10" s="34" customFormat="1">
      <c r="A1055" s="29"/>
      <c r="B1055" s="29"/>
      <c r="C1055" s="29"/>
      <c r="D1055" s="29"/>
      <c r="E1055" s="29"/>
      <c r="F1055" s="29"/>
      <c r="G1055" s="29"/>
      <c r="H1055" s="29"/>
      <c r="I1055" s="29"/>
      <c r="J1055" s="29"/>
    </row>
    <row r="1056" spans="1:10" s="34" customFormat="1">
      <c r="A1056" s="29"/>
      <c r="B1056" s="29"/>
      <c r="C1056" s="29"/>
      <c r="D1056" s="29"/>
      <c r="E1056" s="29"/>
      <c r="F1056" s="29"/>
      <c r="G1056" s="29"/>
      <c r="H1056" s="29"/>
      <c r="I1056" s="29"/>
      <c r="J1056" s="29"/>
    </row>
    <row r="1057" spans="1:10" s="34" customFormat="1">
      <c r="A1057" s="29"/>
      <c r="B1057" s="29"/>
      <c r="C1057" s="29"/>
      <c r="D1057" s="29"/>
      <c r="E1057" s="29"/>
      <c r="F1057" s="29"/>
      <c r="G1057" s="29"/>
      <c r="H1057" s="29"/>
      <c r="I1057" s="29"/>
      <c r="J1057" s="29"/>
    </row>
    <row r="1058" spans="1:10" s="34" customFormat="1">
      <c r="A1058" s="29"/>
      <c r="B1058" s="29"/>
      <c r="C1058" s="29"/>
      <c r="D1058" s="29"/>
      <c r="E1058" s="29"/>
      <c r="F1058" s="29"/>
      <c r="G1058" s="29"/>
      <c r="H1058" s="29"/>
      <c r="I1058" s="29"/>
      <c r="J1058" s="29"/>
    </row>
    <row r="1059" spans="1:10" s="34" customFormat="1">
      <c r="A1059" s="29"/>
      <c r="B1059" s="29"/>
      <c r="C1059" s="29"/>
      <c r="D1059" s="29"/>
      <c r="E1059" s="29"/>
      <c r="F1059" s="29"/>
      <c r="G1059" s="29"/>
      <c r="H1059" s="29"/>
      <c r="I1059" s="29"/>
      <c r="J1059" s="29"/>
    </row>
    <row r="1060" spans="1:10" s="34" customFormat="1">
      <c r="A1060" s="29"/>
      <c r="B1060" s="29"/>
      <c r="C1060" s="29"/>
      <c r="D1060" s="29"/>
      <c r="E1060" s="29"/>
      <c r="F1060" s="29"/>
      <c r="G1060" s="29"/>
      <c r="H1060" s="29"/>
      <c r="I1060" s="29"/>
      <c r="J1060" s="29"/>
    </row>
    <row r="1061" spans="1:10" s="34" customFormat="1">
      <c r="A1061" s="29"/>
      <c r="B1061" s="29"/>
      <c r="C1061" s="29"/>
      <c r="D1061" s="29"/>
      <c r="E1061" s="29"/>
      <c r="F1061" s="29"/>
      <c r="G1061" s="29"/>
      <c r="H1061" s="29"/>
      <c r="I1061" s="29"/>
      <c r="J1061" s="29"/>
    </row>
    <row r="1062" spans="1:10" s="34" customFormat="1">
      <c r="A1062" s="29"/>
      <c r="B1062" s="29"/>
      <c r="C1062" s="29"/>
      <c r="D1062" s="29"/>
      <c r="E1062" s="29"/>
      <c r="F1062" s="29"/>
      <c r="G1062" s="29"/>
      <c r="H1062" s="29"/>
      <c r="I1062" s="29"/>
      <c r="J1062" s="29"/>
    </row>
    <row r="1063" spans="1:10" s="34" customFormat="1">
      <c r="A1063" s="29"/>
      <c r="B1063" s="29"/>
      <c r="C1063" s="29"/>
      <c r="D1063" s="29"/>
      <c r="E1063" s="29"/>
      <c r="F1063" s="29"/>
      <c r="G1063" s="29"/>
      <c r="H1063" s="29"/>
      <c r="I1063" s="29"/>
      <c r="J1063" s="29"/>
    </row>
    <row r="1064" spans="1:10" s="34" customFormat="1">
      <c r="A1064" s="29"/>
      <c r="B1064" s="29"/>
      <c r="C1064" s="29"/>
      <c r="D1064" s="29"/>
      <c r="E1064" s="29"/>
      <c r="F1064" s="29"/>
      <c r="G1064" s="29"/>
      <c r="H1064" s="29"/>
      <c r="I1064" s="29"/>
      <c r="J1064" s="29"/>
    </row>
    <row r="1065" spans="1:10" s="34" customFormat="1">
      <c r="A1065" s="29"/>
      <c r="B1065" s="29"/>
      <c r="C1065" s="29"/>
      <c r="D1065" s="29"/>
      <c r="E1065" s="29"/>
      <c r="F1065" s="29"/>
      <c r="G1065" s="29"/>
      <c r="H1065" s="29"/>
      <c r="I1065" s="29"/>
      <c r="J1065" s="29"/>
    </row>
    <row r="1066" spans="1:10" s="34" customFormat="1">
      <c r="A1066" s="29"/>
      <c r="B1066" s="29"/>
      <c r="C1066" s="29"/>
      <c r="D1066" s="29"/>
      <c r="E1066" s="29"/>
      <c r="F1066" s="29"/>
      <c r="G1066" s="29"/>
      <c r="H1066" s="29"/>
      <c r="I1066" s="29"/>
      <c r="J1066" s="29"/>
    </row>
    <row r="1067" spans="1:10" s="34" customFormat="1">
      <c r="A1067" s="29"/>
      <c r="B1067" s="29"/>
      <c r="C1067" s="29"/>
      <c r="D1067" s="29"/>
      <c r="E1067" s="29"/>
      <c r="F1067" s="29"/>
      <c r="G1067" s="29"/>
      <c r="H1067" s="29"/>
      <c r="I1067" s="29"/>
      <c r="J1067" s="29"/>
    </row>
    <row r="1068" spans="1:10" s="34" customFormat="1">
      <c r="A1068" s="29"/>
      <c r="B1068" s="29"/>
      <c r="C1068" s="29"/>
      <c r="D1068" s="29"/>
      <c r="E1068" s="29"/>
      <c r="F1068" s="29"/>
      <c r="G1068" s="29"/>
      <c r="H1068" s="29"/>
      <c r="I1068" s="29"/>
      <c r="J1068" s="29"/>
    </row>
    <row r="1069" spans="1:10" s="34" customFormat="1">
      <c r="A1069" s="29"/>
      <c r="B1069" s="29"/>
      <c r="C1069" s="29"/>
      <c r="D1069" s="29"/>
      <c r="E1069" s="29"/>
      <c r="F1069" s="29"/>
      <c r="G1069" s="29"/>
      <c r="H1069" s="29"/>
      <c r="I1069" s="29"/>
      <c r="J1069" s="29"/>
    </row>
    <row r="1070" spans="1:10" s="34" customFormat="1">
      <c r="A1070" s="29"/>
      <c r="B1070" s="29"/>
      <c r="C1070" s="29"/>
      <c r="D1070" s="29"/>
      <c r="E1070" s="29"/>
      <c r="F1070" s="29"/>
      <c r="G1070" s="29"/>
      <c r="H1070" s="29"/>
      <c r="I1070" s="29"/>
      <c r="J1070" s="29"/>
    </row>
    <row r="1071" spans="1:10" s="34" customFormat="1">
      <c r="A1071" s="29"/>
      <c r="B1071" s="29"/>
      <c r="C1071" s="29"/>
      <c r="D1071" s="29"/>
      <c r="E1071" s="29"/>
      <c r="F1071" s="29"/>
      <c r="G1071" s="29"/>
      <c r="H1071" s="29"/>
      <c r="I1071" s="29"/>
      <c r="J1071" s="29"/>
    </row>
    <row r="1072" spans="1:10" s="34" customFormat="1">
      <c r="A1072" s="29"/>
      <c r="B1072" s="29"/>
      <c r="C1072" s="29"/>
      <c r="D1072" s="29"/>
      <c r="E1072" s="29"/>
      <c r="F1072" s="29"/>
      <c r="G1072" s="29"/>
      <c r="H1072" s="29"/>
      <c r="I1072" s="29"/>
      <c r="J1072" s="29"/>
    </row>
    <row r="1073" spans="1:10" s="34" customFormat="1">
      <c r="A1073" s="29"/>
      <c r="B1073" s="29"/>
      <c r="C1073" s="29"/>
      <c r="D1073" s="29"/>
      <c r="E1073" s="29"/>
      <c r="F1073" s="29"/>
      <c r="G1073" s="29"/>
      <c r="H1073" s="29"/>
      <c r="I1073" s="29"/>
      <c r="J1073" s="29"/>
    </row>
    <row r="1074" spans="1:10" s="34" customFormat="1">
      <c r="A1074" s="29"/>
      <c r="B1074" s="29"/>
      <c r="C1074" s="29"/>
      <c r="D1074" s="29"/>
      <c r="E1074" s="29"/>
      <c r="F1074" s="29"/>
      <c r="G1074" s="29"/>
      <c r="H1074" s="29"/>
      <c r="I1074" s="29"/>
      <c r="J1074" s="29"/>
    </row>
    <row r="1075" spans="1:10" s="34" customFormat="1">
      <c r="A1075" s="29"/>
      <c r="B1075" s="29"/>
      <c r="C1075" s="29"/>
      <c r="D1075" s="29"/>
      <c r="E1075" s="29"/>
      <c r="F1075" s="29"/>
      <c r="G1075" s="29"/>
      <c r="H1075" s="29"/>
      <c r="I1075" s="29"/>
      <c r="J1075" s="29"/>
    </row>
    <row r="1076" spans="1:10" s="34" customFormat="1">
      <c r="A1076" s="29"/>
      <c r="B1076" s="29"/>
      <c r="C1076" s="29"/>
      <c r="D1076" s="29"/>
      <c r="E1076" s="29"/>
      <c r="F1076" s="29"/>
      <c r="G1076" s="29"/>
      <c r="H1076" s="29"/>
      <c r="I1076" s="29"/>
      <c r="J1076" s="29"/>
    </row>
    <row r="1077" spans="1:10" s="34" customFormat="1">
      <c r="A1077" s="29"/>
      <c r="B1077" s="29"/>
      <c r="C1077" s="29"/>
      <c r="D1077" s="29"/>
      <c r="E1077" s="29"/>
      <c r="F1077" s="29"/>
      <c r="G1077" s="29"/>
      <c r="H1077" s="29"/>
      <c r="I1077" s="29"/>
      <c r="J1077" s="29"/>
    </row>
    <row r="1078" spans="1:10" s="34" customFormat="1">
      <c r="A1078" s="29"/>
      <c r="B1078" s="29"/>
      <c r="C1078" s="29"/>
      <c r="D1078" s="29"/>
      <c r="E1078" s="29"/>
      <c r="F1078" s="29"/>
      <c r="G1078" s="29"/>
      <c r="H1078" s="29"/>
      <c r="I1078" s="29"/>
      <c r="J1078" s="29"/>
    </row>
    <row r="1079" spans="1:10" s="34" customFormat="1">
      <c r="A1079" s="29"/>
      <c r="B1079" s="29"/>
      <c r="C1079" s="29"/>
      <c r="D1079" s="29"/>
      <c r="E1079" s="29"/>
      <c r="F1079" s="29"/>
      <c r="G1079" s="29"/>
      <c r="H1079" s="29"/>
      <c r="I1079" s="29"/>
      <c r="J1079" s="29"/>
    </row>
    <row r="1080" spans="1:10" s="34" customFormat="1">
      <c r="A1080" s="29"/>
      <c r="B1080" s="29"/>
      <c r="C1080" s="29"/>
      <c r="D1080" s="29"/>
      <c r="E1080" s="29"/>
      <c r="F1080" s="29"/>
      <c r="G1080" s="29"/>
      <c r="H1080" s="29"/>
      <c r="I1080" s="29"/>
      <c r="J1080" s="29"/>
    </row>
    <row r="1081" spans="1:10" s="34" customFormat="1">
      <c r="A1081" s="29"/>
      <c r="B1081" s="29"/>
      <c r="C1081" s="29"/>
      <c r="D1081" s="29"/>
      <c r="E1081" s="29"/>
      <c r="F1081" s="29"/>
      <c r="G1081" s="29"/>
      <c r="H1081" s="29"/>
      <c r="I1081" s="29"/>
      <c r="J1081" s="29"/>
    </row>
    <row r="1082" spans="1:10" s="34" customFormat="1">
      <c r="A1082" s="29"/>
      <c r="B1082" s="29"/>
      <c r="C1082" s="29"/>
      <c r="D1082" s="29"/>
      <c r="E1082" s="29"/>
      <c r="F1082" s="29"/>
      <c r="G1082" s="29"/>
      <c r="H1082" s="29"/>
      <c r="I1082" s="29"/>
      <c r="J1082" s="29"/>
    </row>
    <row r="1083" spans="1:10" s="34" customFormat="1">
      <c r="A1083" s="29"/>
      <c r="B1083" s="29"/>
      <c r="C1083" s="29"/>
      <c r="D1083" s="29"/>
      <c r="E1083" s="29"/>
      <c r="F1083" s="29"/>
      <c r="G1083" s="29"/>
      <c r="H1083" s="29"/>
      <c r="I1083" s="29"/>
      <c r="J1083" s="29"/>
    </row>
    <row r="1084" spans="1:10" s="34" customFormat="1">
      <c r="A1084" s="29"/>
      <c r="B1084" s="29"/>
      <c r="C1084" s="29"/>
      <c r="D1084" s="29"/>
      <c r="E1084" s="29"/>
      <c r="F1084" s="29"/>
      <c r="G1084" s="29"/>
      <c r="H1084" s="29"/>
      <c r="I1084" s="29"/>
      <c r="J1084" s="29"/>
    </row>
    <row r="1085" spans="1:10" s="34" customFormat="1">
      <c r="A1085" s="29"/>
      <c r="B1085" s="29"/>
      <c r="C1085" s="29"/>
      <c r="D1085" s="29"/>
      <c r="E1085" s="29"/>
      <c r="F1085" s="29"/>
      <c r="G1085" s="29"/>
      <c r="H1085" s="29"/>
      <c r="I1085" s="29"/>
      <c r="J1085" s="29"/>
    </row>
    <row r="1086" spans="1:10" s="34" customFormat="1">
      <c r="A1086" s="29"/>
      <c r="B1086" s="29"/>
      <c r="C1086" s="29"/>
      <c r="D1086" s="29"/>
      <c r="E1086" s="29"/>
      <c r="F1086" s="29"/>
      <c r="G1086" s="29"/>
      <c r="H1086" s="29"/>
      <c r="I1086" s="29"/>
      <c r="J1086" s="29"/>
    </row>
    <row r="1087" spans="1:10" s="34" customFormat="1">
      <c r="A1087" s="29"/>
      <c r="B1087" s="29"/>
      <c r="C1087" s="29"/>
      <c r="D1087" s="29"/>
      <c r="E1087" s="29"/>
      <c r="F1087" s="29"/>
      <c r="G1087" s="29"/>
      <c r="H1087" s="29"/>
      <c r="I1087" s="29"/>
      <c r="J1087" s="29"/>
    </row>
    <row r="1088" spans="1:10" s="34" customFormat="1">
      <c r="A1088" s="29"/>
      <c r="B1088" s="29"/>
      <c r="C1088" s="29"/>
      <c r="D1088" s="29"/>
      <c r="E1088" s="29"/>
      <c r="F1088" s="29"/>
      <c r="G1088" s="29"/>
      <c r="H1088" s="29"/>
      <c r="I1088" s="29"/>
      <c r="J1088" s="29"/>
    </row>
    <row r="1089" spans="1:10" s="34" customFormat="1">
      <c r="A1089" s="29"/>
      <c r="B1089" s="29"/>
      <c r="C1089" s="29"/>
      <c r="D1089" s="29"/>
      <c r="E1089" s="29"/>
      <c r="F1089" s="29"/>
      <c r="G1089" s="29"/>
      <c r="H1089" s="29"/>
      <c r="I1089" s="29"/>
      <c r="J1089" s="29"/>
    </row>
    <row r="1090" spans="1:10" s="34" customFormat="1">
      <c r="A1090" s="29"/>
      <c r="B1090" s="29"/>
      <c r="C1090" s="29"/>
      <c r="D1090" s="29"/>
      <c r="E1090" s="29"/>
      <c r="F1090" s="29"/>
      <c r="G1090" s="29"/>
      <c r="H1090" s="29"/>
      <c r="I1090" s="29"/>
      <c r="J1090" s="29"/>
    </row>
    <row r="1091" spans="1:10" s="34" customFormat="1">
      <c r="A1091" s="29"/>
      <c r="B1091" s="29"/>
      <c r="C1091" s="29"/>
      <c r="D1091" s="29"/>
      <c r="E1091" s="29"/>
      <c r="F1091" s="29"/>
      <c r="G1091" s="29"/>
      <c r="H1091" s="29"/>
      <c r="I1091" s="29"/>
      <c r="J1091" s="29"/>
    </row>
    <row r="1092" spans="1:10" s="34" customFormat="1">
      <c r="A1092" s="29"/>
      <c r="B1092" s="29"/>
      <c r="C1092" s="29"/>
      <c r="D1092" s="29"/>
      <c r="E1092" s="29"/>
      <c r="F1092" s="29"/>
      <c r="G1092" s="29"/>
      <c r="H1092" s="29"/>
      <c r="I1092" s="29"/>
      <c r="J1092" s="29"/>
    </row>
    <row r="1093" spans="1:10" s="34" customFormat="1">
      <c r="A1093" s="29"/>
      <c r="B1093" s="29"/>
      <c r="C1093" s="29"/>
      <c r="D1093" s="29"/>
      <c r="E1093" s="29"/>
      <c r="F1093" s="29"/>
      <c r="G1093" s="29"/>
      <c r="H1093" s="29"/>
      <c r="I1093" s="29"/>
      <c r="J1093" s="29"/>
    </row>
    <row r="1094" spans="1:10" s="34" customFormat="1">
      <c r="A1094" s="29"/>
      <c r="B1094" s="29"/>
      <c r="C1094" s="29"/>
      <c r="D1094" s="29"/>
      <c r="E1094" s="29"/>
      <c r="F1094" s="29"/>
      <c r="G1094" s="29"/>
      <c r="H1094" s="29"/>
      <c r="I1094" s="29"/>
      <c r="J1094" s="29"/>
    </row>
    <row r="1095" spans="1:10" s="34" customFormat="1">
      <c r="A1095" s="29"/>
      <c r="B1095" s="29"/>
      <c r="C1095" s="29"/>
      <c r="D1095" s="29"/>
      <c r="E1095" s="29"/>
      <c r="F1095" s="29"/>
      <c r="G1095" s="29"/>
      <c r="H1095" s="29"/>
      <c r="I1095" s="29"/>
      <c r="J1095" s="29"/>
    </row>
    <row r="1096" spans="1:10" s="34" customFormat="1">
      <c r="A1096" s="29"/>
      <c r="B1096" s="29"/>
      <c r="C1096" s="29"/>
      <c r="D1096" s="29"/>
      <c r="E1096" s="29"/>
      <c r="F1096" s="29"/>
      <c r="G1096" s="29"/>
      <c r="H1096" s="29"/>
      <c r="I1096" s="29"/>
      <c r="J1096" s="29"/>
    </row>
    <row r="1097" spans="1:10" s="34" customFormat="1">
      <c r="A1097" s="29"/>
      <c r="B1097" s="29"/>
      <c r="C1097" s="29"/>
      <c r="D1097" s="29"/>
      <c r="E1097" s="29"/>
      <c r="F1097" s="29"/>
      <c r="G1097" s="29"/>
      <c r="H1097" s="29"/>
      <c r="I1097" s="29"/>
      <c r="J1097" s="29"/>
    </row>
    <row r="1098" spans="1:10" s="34" customFormat="1">
      <c r="A1098" s="29"/>
      <c r="B1098" s="29"/>
      <c r="C1098" s="29"/>
      <c r="D1098" s="29"/>
      <c r="E1098" s="29"/>
      <c r="F1098" s="29"/>
      <c r="G1098" s="29"/>
      <c r="H1098" s="29"/>
      <c r="I1098" s="29"/>
      <c r="J1098" s="29"/>
    </row>
    <row r="1099" spans="1:10" s="34" customFormat="1">
      <c r="A1099" s="29"/>
      <c r="B1099" s="29"/>
      <c r="C1099" s="29"/>
      <c r="D1099" s="29"/>
      <c r="E1099" s="29"/>
      <c r="F1099" s="29"/>
      <c r="G1099" s="29"/>
      <c r="H1099" s="29"/>
      <c r="I1099" s="29"/>
      <c r="J1099" s="29"/>
    </row>
    <row r="1100" spans="1:10" s="34" customFormat="1">
      <c r="A1100" s="29"/>
      <c r="B1100" s="29"/>
      <c r="C1100" s="29"/>
      <c r="D1100" s="29"/>
      <c r="E1100" s="29"/>
      <c r="F1100" s="29"/>
      <c r="G1100" s="29"/>
      <c r="H1100" s="29"/>
      <c r="I1100" s="29"/>
      <c r="J1100" s="29"/>
    </row>
    <row r="1101" spans="1:10" s="34" customFormat="1">
      <c r="A1101" s="29"/>
      <c r="B1101" s="29"/>
      <c r="C1101" s="29"/>
      <c r="D1101" s="29"/>
      <c r="E1101" s="29"/>
      <c r="F1101" s="29"/>
      <c r="G1101" s="29"/>
      <c r="H1101" s="29"/>
      <c r="I1101" s="29"/>
      <c r="J1101" s="29"/>
    </row>
    <row r="1102" spans="1:10" s="34" customFormat="1">
      <c r="A1102" s="29"/>
      <c r="B1102" s="29"/>
      <c r="C1102" s="29"/>
      <c r="D1102" s="29"/>
      <c r="E1102" s="29"/>
      <c r="F1102" s="29"/>
      <c r="G1102" s="29"/>
      <c r="H1102" s="29"/>
      <c r="I1102" s="29"/>
      <c r="J1102" s="29"/>
    </row>
    <row r="1103" spans="1:10" s="34" customFormat="1">
      <c r="A1103" s="29"/>
      <c r="B1103" s="29"/>
      <c r="C1103" s="29"/>
      <c r="D1103" s="29"/>
      <c r="E1103" s="29"/>
      <c r="F1103" s="29"/>
      <c r="G1103" s="29"/>
      <c r="H1103" s="29"/>
      <c r="I1103" s="29"/>
      <c r="J1103" s="29"/>
    </row>
    <row r="1104" spans="1:10" s="34" customFormat="1">
      <c r="A1104" s="29"/>
      <c r="B1104" s="29"/>
      <c r="C1104" s="29"/>
      <c r="D1104" s="29"/>
      <c r="E1104" s="29"/>
      <c r="F1104" s="29"/>
      <c r="G1104" s="29"/>
      <c r="H1104" s="29"/>
      <c r="I1104" s="29"/>
      <c r="J1104" s="29"/>
    </row>
    <row r="1105" spans="1:10" s="34" customFormat="1">
      <c r="A1105" s="29"/>
      <c r="B1105" s="29"/>
      <c r="C1105" s="29"/>
      <c r="D1105" s="29"/>
      <c r="E1105" s="29"/>
      <c r="F1105" s="29"/>
      <c r="G1105" s="29"/>
      <c r="H1105" s="29"/>
      <c r="I1105" s="29"/>
      <c r="J1105" s="29"/>
    </row>
    <row r="1106" spans="1:10" s="34" customFormat="1">
      <c r="A1106" s="29"/>
      <c r="B1106" s="29"/>
      <c r="C1106" s="29"/>
      <c r="D1106" s="29"/>
      <c r="E1106" s="29"/>
      <c r="F1106" s="29"/>
      <c r="G1106" s="29"/>
      <c r="H1106" s="29"/>
      <c r="I1106" s="29"/>
      <c r="J1106" s="29"/>
    </row>
    <row r="1107" spans="1:10" s="34" customFormat="1">
      <c r="A1107" s="29"/>
      <c r="B1107" s="29"/>
      <c r="C1107" s="29"/>
      <c r="D1107" s="29"/>
      <c r="E1107" s="29"/>
      <c r="F1107" s="29"/>
      <c r="G1107" s="29"/>
      <c r="H1107" s="29"/>
      <c r="I1107" s="29"/>
      <c r="J1107" s="29"/>
    </row>
    <row r="1108" spans="1:10" s="34" customFormat="1">
      <c r="A1108" s="29"/>
      <c r="B1108" s="29"/>
      <c r="C1108" s="29"/>
      <c r="D1108" s="29"/>
      <c r="E1108" s="29"/>
      <c r="F1108" s="29"/>
      <c r="G1108" s="29"/>
      <c r="H1108" s="29"/>
      <c r="I1108" s="29"/>
      <c r="J1108" s="29"/>
    </row>
    <row r="1109" spans="1:10" s="34" customFormat="1">
      <c r="A1109" s="29"/>
      <c r="B1109" s="29"/>
      <c r="C1109" s="29"/>
      <c r="D1109" s="29"/>
      <c r="E1109" s="29"/>
      <c r="F1109" s="29"/>
      <c r="G1109" s="29"/>
      <c r="H1109" s="29"/>
      <c r="I1109" s="29"/>
      <c r="J1109" s="29"/>
    </row>
    <row r="1110" spans="1:10" s="34" customFormat="1">
      <c r="A1110" s="29"/>
      <c r="B1110" s="29"/>
      <c r="C1110" s="29"/>
      <c r="D1110" s="29"/>
      <c r="E1110" s="29"/>
      <c r="F1110" s="29"/>
      <c r="G1110" s="29"/>
      <c r="H1110" s="29"/>
      <c r="I1110" s="29"/>
      <c r="J1110" s="29"/>
    </row>
    <row r="1111" spans="1:10" s="34" customFormat="1">
      <c r="A1111" s="29"/>
      <c r="B1111" s="29"/>
      <c r="C1111" s="29"/>
      <c r="D1111" s="29"/>
      <c r="E1111" s="29"/>
      <c r="F1111" s="29"/>
      <c r="G1111" s="29"/>
      <c r="H1111" s="29"/>
      <c r="I1111" s="29"/>
      <c r="J1111" s="29"/>
    </row>
    <row r="1112" spans="1:10" s="34" customFormat="1">
      <c r="A1112" s="29"/>
      <c r="B1112" s="29"/>
      <c r="C1112" s="29"/>
      <c r="D1112" s="29"/>
      <c r="E1112" s="29"/>
      <c r="F1112" s="29"/>
      <c r="G1112" s="29"/>
      <c r="H1112" s="29"/>
      <c r="I1112" s="29"/>
      <c r="J1112" s="29"/>
    </row>
    <row r="1113" spans="1:10" s="34" customFormat="1">
      <c r="A1113" s="29"/>
      <c r="B1113" s="29"/>
      <c r="C1113" s="29"/>
      <c r="D1113" s="29"/>
      <c r="E1113" s="29"/>
      <c r="F1113" s="29"/>
      <c r="G1113" s="29"/>
      <c r="H1113" s="29"/>
      <c r="I1113" s="29"/>
      <c r="J1113" s="29"/>
    </row>
    <row r="1114" spans="1:10" s="34" customFormat="1">
      <c r="A1114" s="29"/>
      <c r="B1114" s="29"/>
      <c r="C1114" s="29"/>
      <c r="D1114" s="29"/>
      <c r="E1114" s="29"/>
      <c r="F1114" s="29"/>
      <c r="G1114" s="29"/>
      <c r="H1114" s="29"/>
      <c r="I1114" s="29"/>
      <c r="J1114" s="29"/>
    </row>
    <row r="1115" spans="1:10" s="34" customFormat="1">
      <c r="A1115" s="29"/>
      <c r="B1115" s="29"/>
      <c r="C1115" s="29"/>
      <c r="D1115" s="29"/>
      <c r="E1115" s="29"/>
      <c r="F1115" s="29"/>
      <c r="G1115" s="29"/>
      <c r="H1115" s="29"/>
      <c r="I1115" s="29"/>
      <c r="J1115" s="29"/>
    </row>
    <row r="1116" spans="1:10" s="34" customFormat="1">
      <c r="A1116" s="29"/>
      <c r="B1116" s="29"/>
      <c r="C1116" s="29"/>
      <c r="D1116" s="29"/>
      <c r="E1116" s="29"/>
      <c r="F1116" s="29"/>
      <c r="G1116" s="29"/>
      <c r="H1116" s="29"/>
      <c r="I1116" s="29"/>
      <c r="J1116" s="29"/>
    </row>
    <row r="1117" spans="1:10" s="34" customFormat="1">
      <c r="A1117" s="29"/>
      <c r="B1117" s="29"/>
      <c r="C1117" s="29"/>
      <c r="D1117" s="29"/>
      <c r="E1117" s="29"/>
      <c r="F1117" s="29"/>
      <c r="G1117" s="29"/>
      <c r="H1117" s="29"/>
      <c r="I1117" s="29"/>
      <c r="J1117" s="29"/>
    </row>
    <row r="1118" spans="1:10" s="34" customFormat="1">
      <c r="A1118" s="29"/>
      <c r="B1118" s="29"/>
      <c r="C1118" s="29"/>
      <c r="D1118" s="29"/>
      <c r="E1118" s="29"/>
      <c r="F1118" s="29"/>
      <c r="G1118" s="29"/>
      <c r="H1118" s="29"/>
      <c r="I1118" s="29"/>
      <c r="J1118" s="29"/>
    </row>
    <row r="1119" spans="1:10" s="34" customFormat="1">
      <c r="A1119" s="29"/>
      <c r="B1119" s="29"/>
      <c r="C1119" s="29"/>
      <c r="D1119" s="29"/>
      <c r="E1119" s="29"/>
      <c r="F1119" s="29"/>
      <c r="G1119" s="29"/>
      <c r="H1119" s="29"/>
      <c r="I1119" s="29"/>
      <c r="J1119" s="29"/>
    </row>
    <row r="1120" spans="1:10" s="34" customFormat="1">
      <c r="A1120" s="29"/>
      <c r="B1120" s="29"/>
      <c r="C1120" s="29"/>
      <c r="D1120" s="29"/>
      <c r="E1120" s="29"/>
      <c r="F1120" s="29"/>
      <c r="G1120" s="29"/>
      <c r="H1120" s="29"/>
      <c r="I1120" s="29"/>
      <c r="J1120" s="29"/>
    </row>
    <row r="1121" spans="1:10" s="34" customFormat="1">
      <c r="A1121" s="29"/>
      <c r="B1121" s="29"/>
      <c r="C1121" s="29"/>
      <c r="D1121" s="29"/>
      <c r="E1121" s="29"/>
      <c r="F1121" s="29"/>
      <c r="G1121" s="29"/>
      <c r="H1121" s="29"/>
      <c r="I1121" s="29"/>
      <c r="J1121" s="29"/>
    </row>
    <row r="1122" spans="1:10" s="34" customFormat="1">
      <c r="A1122" s="29"/>
      <c r="B1122" s="29"/>
      <c r="C1122" s="29"/>
      <c r="D1122" s="29"/>
      <c r="E1122" s="29"/>
      <c r="F1122" s="29"/>
      <c r="G1122" s="29"/>
      <c r="H1122" s="29"/>
      <c r="I1122" s="29"/>
      <c r="J1122" s="29"/>
    </row>
    <row r="1123" spans="1:10" s="34" customFormat="1">
      <c r="A1123" s="29"/>
      <c r="B1123" s="29"/>
      <c r="C1123" s="29"/>
      <c r="D1123" s="29"/>
      <c r="E1123" s="29"/>
      <c r="F1123" s="29"/>
      <c r="G1123" s="29"/>
      <c r="H1123" s="29"/>
      <c r="I1123" s="29"/>
      <c r="J1123" s="29"/>
    </row>
    <row r="1124" spans="1:10" s="34" customFormat="1">
      <c r="A1124" s="29"/>
      <c r="B1124" s="29"/>
      <c r="C1124" s="29"/>
      <c r="D1124" s="29"/>
      <c r="E1124" s="29"/>
      <c r="F1124" s="29"/>
      <c r="G1124" s="29"/>
      <c r="H1124" s="29"/>
      <c r="I1124" s="29"/>
      <c r="J1124" s="29"/>
    </row>
    <row r="1125" spans="1:10" s="34" customFormat="1">
      <c r="A1125" s="29"/>
      <c r="B1125" s="29"/>
      <c r="C1125" s="29"/>
      <c r="D1125" s="29"/>
      <c r="E1125" s="29"/>
      <c r="F1125" s="29"/>
      <c r="G1125" s="29"/>
      <c r="H1125" s="29"/>
      <c r="I1125" s="29"/>
      <c r="J1125" s="29"/>
    </row>
    <row r="1126" spans="1:10" s="34" customFormat="1">
      <c r="A1126" s="29"/>
      <c r="B1126" s="29"/>
      <c r="C1126" s="29"/>
      <c r="D1126" s="29"/>
      <c r="E1126" s="29"/>
      <c r="F1126" s="29"/>
      <c r="G1126" s="29"/>
      <c r="H1126" s="29"/>
      <c r="I1126" s="29"/>
      <c r="J1126" s="29"/>
    </row>
    <row r="1127" spans="1:10" s="34" customFormat="1">
      <c r="A1127" s="29"/>
      <c r="B1127" s="29"/>
      <c r="C1127" s="29"/>
      <c r="D1127" s="29"/>
      <c r="E1127" s="29"/>
      <c r="F1127" s="29"/>
      <c r="G1127" s="29"/>
      <c r="H1127" s="29"/>
      <c r="I1127" s="29"/>
      <c r="J1127" s="29"/>
    </row>
    <row r="1128" spans="1:10" s="34" customFormat="1">
      <c r="A1128" s="29"/>
      <c r="B1128" s="29"/>
      <c r="C1128" s="29"/>
      <c r="D1128" s="29"/>
      <c r="E1128" s="29"/>
      <c r="F1128" s="29"/>
      <c r="G1128" s="29"/>
      <c r="H1128" s="29"/>
      <c r="I1128" s="29"/>
      <c r="J1128" s="29"/>
    </row>
    <row r="1129" spans="1:10" s="34" customFormat="1">
      <c r="A1129" s="29"/>
      <c r="B1129" s="29"/>
      <c r="C1129" s="29"/>
      <c r="D1129" s="29"/>
      <c r="E1129" s="29"/>
      <c r="F1129" s="29"/>
      <c r="G1129" s="29"/>
      <c r="H1129" s="29"/>
      <c r="I1129" s="29"/>
      <c r="J1129" s="29"/>
    </row>
    <row r="1130" spans="1:10" s="34" customFormat="1">
      <c r="A1130" s="29"/>
      <c r="B1130" s="29"/>
      <c r="C1130" s="29"/>
      <c r="D1130" s="29"/>
      <c r="E1130" s="29"/>
      <c r="F1130" s="29"/>
      <c r="G1130" s="29"/>
      <c r="H1130" s="29"/>
      <c r="I1130" s="29"/>
      <c r="J1130" s="29"/>
    </row>
    <row r="1131" spans="1:10" s="34" customFormat="1">
      <c r="A1131" s="29"/>
      <c r="B1131" s="29"/>
      <c r="C1131" s="29"/>
      <c r="D1131" s="29"/>
      <c r="E1131" s="29"/>
      <c r="F1131" s="29"/>
      <c r="G1131" s="29"/>
      <c r="H1131" s="29"/>
      <c r="I1131" s="29"/>
      <c r="J1131" s="29"/>
    </row>
    <row r="1132" spans="1:10" s="34" customFormat="1">
      <c r="A1132" s="29"/>
      <c r="B1132" s="29"/>
      <c r="C1132" s="29"/>
      <c r="D1132" s="29"/>
      <c r="E1132" s="29"/>
      <c r="F1132" s="29"/>
      <c r="G1132" s="29"/>
      <c r="H1132" s="29"/>
      <c r="I1132" s="29"/>
      <c r="J1132" s="29"/>
    </row>
    <row r="1133" spans="1:10" s="34" customFormat="1">
      <c r="A1133" s="29"/>
      <c r="B1133" s="29"/>
      <c r="C1133" s="29"/>
      <c r="D1133" s="29"/>
      <c r="E1133" s="29"/>
      <c r="F1133" s="29"/>
      <c r="G1133" s="29"/>
      <c r="H1133" s="29"/>
      <c r="I1133" s="29"/>
      <c r="J1133" s="29"/>
    </row>
    <row r="1134" spans="1:10" s="34" customFormat="1">
      <c r="A1134" s="29"/>
      <c r="B1134" s="29"/>
      <c r="C1134" s="29"/>
      <c r="D1134" s="29"/>
      <c r="E1134" s="29"/>
      <c r="F1134" s="29"/>
      <c r="G1134" s="29"/>
      <c r="H1134" s="29"/>
      <c r="I1134" s="29"/>
      <c r="J1134" s="29"/>
    </row>
    <row r="1135" spans="1:10" s="34" customFormat="1">
      <c r="A1135" s="29"/>
      <c r="B1135" s="29"/>
      <c r="C1135" s="29"/>
      <c r="D1135" s="29"/>
      <c r="E1135" s="29"/>
      <c r="F1135" s="29"/>
      <c r="G1135" s="29"/>
      <c r="H1135" s="29"/>
      <c r="I1135" s="29"/>
      <c r="J1135" s="29"/>
    </row>
    <row r="1136" spans="1:10" s="34" customFormat="1">
      <c r="A1136" s="29"/>
      <c r="B1136" s="29"/>
      <c r="C1136" s="29"/>
      <c r="D1136" s="29"/>
      <c r="E1136" s="29"/>
      <c r="F1136" s="29"/>
      <c r="G1136" s="29"/>
      <c r="H1136" s="29"/>
      <c r="I1136" s="29"/>
      <c r="J1136" s="29"/>
    </row>
    <row r="1137" spans="1:10" s="34" customFormat="1">
      <c r="A1137" s="29"/>
      <c r="B1137" s="29"/>
      <c r="C1137" s="29"/>
      <c r="D1137" s="29"/>
      <c r="E1137" s="29"/>
      <c r="F1137" s="29"/>
      <c r="G1137" s="29"/>
      <c r="H1137" s="29"/>
      <c r="I1137" s="29"/>
      <c r="J1137" s="29"/>
    </row>
    <row r="1138" spans="1:10" s="34" customFormat="1">
      <c r="A1138" s="29"/>
      <c r="B1138" s="29"/>
      <c r="C1138" s="29"/>
      <c r="D1138" s="29"/>
      <c r="E1138" s="29"/>
      <c r="F1138" s="29"/>
      <c r="G1138" s="29"/>
      <c r="H1138" s="29"/>
      <c r="I1138" s="29"/>
      <c r="J1138" s="29"/>
    </row>
    <row r="1139" spans="1:10" s="34" customFormat="1">
      <c r="A1139" s="29"/>
      <c r="B1139" s="29"/>
      <c r="C1139" s="29"/>
      <c r="D1139" s="29"/>
      <c r="E1139" s="29"/>
      <c r="F1139" s="29"/>
      <c r="G1139" s="29"/>
      <c r="H1139" s="29"/>
      <c r="I1139" s="29"/>
      <c r="J1139" s="29"/>
    </row>
    <row r="1140" spans="1:10" s="34" customFormat="1">
      <c r="A1140" s="29"/>
      <c r="B1140" s="29"/>
      <c r="C1140" s="29"/>
      <c r="D1140" s="29"/>
      <c r="E1140" s="29"/>
      <c r="F1140" s="29"/>
      <c r="G1140" s="29"/>
      <c r="H1140" s="29"/>
      <c r="I1140" s="29"/>
      <c r="J1140" s="29"/>
    </row>
    <row r="1141" spans="1:10" s="34" customFormat="1">
      <c r="A1141" s="29"/>
      <c r="B1141" s="29"/>
      <c r="C1141" s="29"/>
      <c r="D1141" s="29"/>
      <c r="E1141" s="29"/>
      <c r="F1141" s="29"/>
      <c r="G1141" s="29"/>
      <c r="H1141" s="29"/>
      <c r="I1141" s="29"/>
      <c r="J1141" s="29"/>
    </row>
    <row r="1142" spans="1:10" s="34" customFormat="1">
      <c r="A1142" s="29"/>
      <c r="B1142" s="29"/>
      <c r="C1142" s="29"/>
      <c r="D1142" s="29"/>
      <c r="E1142" s="29"/>
      <c r="F1142" s="29"/>
      <c r="G1142" s="29"/>
      <c r="H1142" s="29"/>
      <c r="I1142" s="29"/>
      <c r="J1142" s="29"/>
    </row>
    <row r="1143" spans="1:10" s="34" customFormat="1">
      <c r="A1143" s="29"/>
      <c r="B1143" s="29"/>
      <c r="C1143" s="29"/>
      <c r="D1143" s="29"/>
      <c r="E1143" s="29"/>
      <c r="F1143" s="29"/>
      <c r="G1143" s="29"/>
      <c r="H1143" s="29"/>
      <c r="I1143" s="29"/>
      <c r="J1143" s="29"/>
    </row>
    <row r="1144" spans="1:10" s="34" customFormat="1">
      <c r="A1144" s="29"/>
      <c r="B1144" s="29"/>
      <c r="C1144" s="29"/>
      <c r="D1144" s="29"/>
      <c r="E1144" s="29"/>
      <c r="F1144" s="29"/>
      <c r="G1144" s="29"/>
      <c r="H1144" s="29"/>
      <c r="I1144" s="29"/>
      <c r="J1144" s="29"/>
    </row>
    <row r="1145" spans="1:10" s="34" customFormat="1">
      <c r="A1145" s="29"/>
      <c r="B1145" s="29"/>
      <c r="C1145" s="29"/>
      <c r="D1145" s="29"/>
      <c r="E1145" s="29"/>
      <c r="F1145" s="29"/>
      <c r="G1145" s="29"/>
      <c r="H1145" s="29"/>
      <c r="I1145" s="29"/>
      <c r="J1145" s="29"/>
    </row>
    <row r="1146" spans="1:10" s="34" customFormat="1">
      <c r="A1146" s="29"/>
      <c r="B1146" s="29"/>
      <c r="C1146" s="29"/>
      <c r="D1146" s="29"/>
      <c r="E1146" s="29"/>
      <c r="F1146" s="29"/>
      <c r="G1146" s="29"/>
      <c r="H1146" s="29"/>
      <c r="I1146" s="29"/>
      <c r="J1146" s="29"/>
    </row>
    <row r="1147" spans="1:10" s="34" customFormat="1">
      <c r="A1147" s="29"/>
      <c r="B1147" s="29"/>
      <c r="C1147" s="29"/>
      <c r="D1147" s="29"/>
      <c r="E1147" s="29"/>
      <c r="F1147" s="29"/>
      <c r="G1147" s="29"/>
      <c r="H1147" s="29"/>
      <c r="I1147" s="29"/>
      <c r="J1147" s="29"/>
    </row>
    <row r="1148" spans="1:10" s="34" customFormat="1">
      <c r="A1148" s="29"/>
      <c r="B1148" s="29"/>
      <c r="C1148" s="29"/>
      <c r="D1148" s="29"/>
      <c r="E1148" s="29"/>
      <c r="F1148" s="29"/>
      <c r="G1148" s="29"/>
      <c r="H1148" s="29"/>
      <c r="I1148" s="29"/>
      <c r="J1148" s="29"/>
    </row>
    <row r="1149" spans="1:10" s="34" customFormat="1">
      <c r="A1149" s="29"/>
      <c r="B1149" s="29"/>
      <c r="C1149" s="29"/>
      <c r="D1149" s="29"/>
      <c r="E1149" s="29"/>
      <c r="F1149" s="29"/>
      <c r="G1149" s="29"/>
      <c r="H1149" s="29"/>
      <c r="I1149" s="29"/>
      <c r="J1149" s="29"/>
    </row>
    <row r="1150" spans="1:10" s="34" customFormat="1">
      <c r="A1150" s="29"/>
      <c r="B1150" s="29"/>
      <c r="C1150" s="29"/>
      <c r="D1150" s="29"/>
      <c r="E1150" s="29"/>
      <c r="F1150" s="29"/>
      <c r="G1150" s="29"/>
      <c r="H1150" s="29"/>
      <c r="I1150" s="29"/>
      <c r="J1150" s="29"/>
    </row>
    <row r="1151" spans="1:10" s="34" customFormat="1">
      <c r="A1151" s="29"/>
      <c r="B1151" s="29"/>
      <c r="C1151" s="29"/>
      <c r="D1151" s="29"/>
      <c r="E1151" s="29"/>
      <c r="F1151" s="29"/>
      <c r="G1151" s="29"/>
      <c r="H1151" s="29"/>
      <c r="I1151" s="29"/>
      <c r="J1151" s="29"/>
    </row>
    <row r="1152" spans="1:10" s="34" customFormat="1">
      <c r="A1152" s="29"/>
      <c r="B1152" s="29"/>
      <c r="C1152" s="29"/>
      <c r="D1152" s="29"/>
      <c r="E1152" s="29"/>
      <c r="F1152" s="29"/>
      <c r="G1152" s="29"/>
      <c r="H1152" s="29"/>
      <c r="I1152" s="29"/>
      <c r="J1152" s="29"/>
    </row>
    <row r="1153" spans="1:10" s="34" customFormat="1">
      <c r="A1153" s="29"/>
      <c r="B1153" s="29"/>
      <c r="C1153" s="29"/>
      <c r="D1153" s="29"/>
      <c r="E1153" s="29"/>
      <c r="F1153" s="29"/>
      <c r="G1153" s="29"/>
      <c r="H1153" s="29"/>
      <c r="I1153" s="29"/>
      <c r="J1153" s="29"/>
    </row>
    <row r="1154" spans="1:10" s="34" customFormat="1">
      <c r="A1154" s="29"/>
      <c r="B1154" s="29"/>
      <c r="C1154" s="29"/>
      <c r="D1154" s="29"/>
      <c r="E1154" s="29"/>
      <c r="F1154" s="29"/>
      <c r="G1154" s="29"/>
      <c r="H1154" s="29"/>
      <c r="I1154" s="29"/>
      <c r="J1154" s="29"/>
    </row>
    <row r="1155" spans="1:10" s="34" customFormat="1">
      <c r="A1155" s="29"/>
      <c r="B1155" s="29"/>
      <c r="C1155" s="29"/>
      <c r="D1155" s="29"/>
      <c r="E1155" s="29"/>
      <c r="F1155" s="29"/>
      <c r="G1155" s="29"/>
      <c r="H1155" s="29"/>
      <c r="I1155" s="29"/>
      <c r="J1155" s="29"/>
    </row>
    <row r="1156" spans="1:10" s="34" customFormat="1">
      <c r="A1156" s="29"/>
      <c r="B1156" s="29"/>
      <c r="C1156" s="29"/>
      <c r="D1156" s="29"/>
      <c r="E1156" s="29"/>
      <c r="F1156" s="29"/>
      <c r="G1156" s="29"/>
      <c r="H1156" s="29"/>
      <c r="I1156" s="29"/>
      <c r="J1156" s="29"/>
    </row>
    <row r="1157" spans="1:10" s="34" customFormat="1">
      <c r="A1157" s="29"/>
      <c r="B1157" s="29"/>
      <c r="C1157" s="29"/>
      <c r="D1157" s="29"/>
      <c r="E1157" s="29"/>
      <c r="F1157" s="29"/>
      <c r="G1157" s="29"/>
      <c r="H1157" s="29"/>
      <c r="I1157" s="29"/>
      <c r="J1157" s="29"/>
    </row>
    <row r="1158" spans="1:10" s="34" customFormat="1">
      <c r="A1158" s="29"/>
      <c r="B1158" s="29"/>
      <c r="C1158" s="29"/>
      <c r="D1158" s="29"/>
      <c r="E1158" s="29"/>
      <c r="F1158" s="29"/>
      <c r="G1158" s="29"/>
      <c r="H1158" s="29"/>
      <c r="I1158" s="29"/>
      <c r="J1158" s="29"/>
    </row>
    <row r="1159" spans="1:10" s="34" customFormat="1">
      <c r="A1159" s="29"/>
      <c r="B1159" s="29"/>
      <c r="C1159" s="29"/>
      <c r="D1159" s="29"/>
      <c r="E1159" s="29"/>
      <c r="F1159" s="29"/>
      <c r="G1159" s="29"/>
      <c r="H1159" s="29"/>
      <c r="I1159" s="29"/>
      <c r="J1159" s="29"/>
    </row>
    <row r="1160" spans="1:10" s="34" customFormat="1">
      <c r="A1160" s="29"/>
      <c r="B1160" s="29"/>
      <c r="C1160" s="29"/>
      <c r="D1160" s="29"/>
      <c r="E1160" s="29"/>
      <c r="F1160" s="29"/>
      <c r="G1160" s="29"/>
      <c r="H1160" s="29"/>
      <c r="I1160" s="29"/>
      <c r="J1160" s="29"/>
    </row>
    <row r="1161" spans="1:10" s="34" customFormat="1">
      <c r="A1161" s="29"/>
      <c r="B1161" s="29"/>
      <c r="C1161" s="29"/>
      <c r="D1161" s="29"/>
      <c r="E1161" s="29"/>
      <c r="F1161" s="29"/>
      <c r="G1161" s="29"/>
      <c r="H1161" s="29"/>
      <c r="I1161" s="29"/>
      <c r="J1161" s="29"/>
    </row>
    <row r="1162" spans="1:10" s="34" customFormat="1">
      <c r="A1162" s="29"/>
      <c r="B1162" s="29"/>
      <c r="C1162" s="29"/>
      <c r="D1162" s="29"/>
      <c r="E1162" s="29"/>
      <c r="F1162" s="29"/>
      <c r="G1162" s="29"/>
      <c r="H1162" s="29"/>
      <c r="I1162" s="29"/>
      <c r="J1162" s="29"/>
    </row>
    <row r="1163" spans="1:10" s="34" customFormat="1">
      <c r="A1163" s="29"/>
      <c r="B1163" s="29"/>
      <c r="C1163" s="29"/>
      <c r="D1163" s="29"/>
      <c r="E1163" s="29"/>
      <c r="F1163" s="29"/>
      <c r="G1163" s="29"/>
      <c r="H1163" s="29"/>
      <c r="I1163" s="29"/>
      <c r="J1163" s="29"/>
    </row>
    <row r="1164" spans="1:10" s="34" customFormat="1">
      <c r="A1164" s="29"/>
      <c r="B1164" s="29"/>
      <c r="C1164" s="29"/>
      <c r="D1164" s="29"/>
      <c r="E1164" s="29"/>
      <c r="F1164" s="29"/>
      <c r="G1164" s="29"/>
      <c r="H1164" s="29"/>
      <c r="I1164" s="29"/>
      <c r="J1164" s="29"/>
    </row>
    <row r="1165" spans="1:10" s="34" customFormat="1">
      <c r="A1165" s="29"/>
      <c r="B1165" s="29"/>
      <c r="C1165" s="29"/>
      <c r="D1165" s="29"/>
      <c r="E1165" s="29"/>
      <c r="F1165" s="29"/>
      <c r="G1165" s="29"/>
      <c r="H1165" s="29"/>
      <c r="I1165" s="29"/>
      <c r="J1165" s="29"/>
    </row>
    <row r="1166" spans="1:10" s="34" customFormat="1">
      <c r="A1166" s="29"/>
      <c r="B1166" s="29"/>
      <c r="C1166" s="29"/>
      <c r="D1166" s="29"/>
      <c r="E1166" s="29"/>
      <c r="F1166" s="29"/>
      <c r="G1166" s="29"/>
      <c r="H1166" s="29"/>
      <c r="I1166" s="29"/>
      <c r="J1166" s="29"/>
    </row>
    <row r="1167" spans="1:10" s="34" customFormat="1">
      <c r="A1167" s="29"/>
      <c r="B1167" s="29"/>
      <c r="C1167" s="29"/>
      <c r="D1167" s="29"/>
      <c r="E1167" s="29"/>
      <c r="F1167" s="29"/>
      <c r="G1167" s="29"/>
      <c r="H1167" s="29"/>
      <c r="I1167" s="29"/>
      <c r="J1167" s="29"/>
    </row>
    <row r="1168" spans="1:10" s="34" customFormat="1">
      <c r="A1168" s="29"/>
      <c r="B1168" s="29"/>
      <c r="C1168" s="29"/>
      <c r="D1168" s="29"/>
      <c r="E1168" s="29"/>
      <c r="F1168" s="29"/>
      <c r="G1168" s="29"/>
      <c r="H1168" s="29"/>
      <c r="I1168" s="29"/>
      <c r="J1168" s="29"/>
    </row>
    <row r="1169" spans="1:10" s="34" customFormat="1">
      <c r="A1169" s="29"/>
      <c r="B1169" s="29"/>
      <c r="C1169" s="29"/>
      <c r="D1169" s="29"/>
      <c r="E1169" s="29"/>
      <c r="F1169" s="29"/>
      <c r="G1169" s="29"/>
      <c r="H1169" s="29"/>
      <c r="I1169" s="29"/>
      <c r="J1169" s="29"/>
    </row>
    <row r="1170" spans="1:10" s="34" customFormat="1">
      <c r="A1170" s="29"/>
      <c r="B1170" s="29"/>
      <c r="C1170" s="29"/>
      <c r="D1170" s="29"/>
      <c r="E1170" s="29"/>
      <c r="F1170" s="29"/>
      <c r="G1170" s="29"/>
      <c r="H1170" s="29"/>
      <c r="I1170" s="29"/>
      <c r="J1170" s="29"/>
    </row>
    <row r="1171" spans="1:10" s="34" customFormat="1">
      <c r="A1171" s="29"/>
      <c r="B1171" s="29"/>
      <c r="C1171" s="29"/>
      <c r="D1171" s="29"/>
      <c r="E1171" s="29"/>
      <c r="F1171" s="29"/>
      <c r="G1171" s="29"/>
      <c r="H1171" s="29"/>
      <c r="I1171" s="29"/>
      <c r="J1171" s="29"/>
    </row>
    <row r="1172" spans="1:10" s="34" customFormat="1">
      <c r="A1172" s="29"/>
      <c r="B1172" s="29"/>
      <c r="C1172" s="29"/>
      <c r="D1172" s="29"/>
      <c r="E1172" s="29"/>
      <c r="F1172" s="29"/>
      <c r="G1172" s="29"/>
      <c r="H1172" s="29"/>
      <c r="I1172" s="29"/>
      <c r="J1172" s="29"/>
    </row>
    <row r="1173" spans="1:10" s="34" customFormat="1">
      <c r="A1173" s="29"/>
      <c r="B1173" s="29"/>
      <c r="C1173" s="29"/>
      <c r="D1173" s="29"/>
      <c r="E1173" s="29"/>
      <c r="F1173" s="29"/>
      <c r="G1173" s="29"/>
      <c r="H1173" s="29"/>
      <c r="I1173" s="29"/>
      <c r="J1173" s="29"/>
    </row>
    <row r="1174" spans="1:10" s="34" customFormat="1">
      <c r="A1174" s="29"/>
      <c r="B1174" s="29"/>
      <c r="C1174" s="29"/>
      <c r="D1174" s="29"/>
      <c r="E1174" s="29"/>
      <c r="F1174" s="29"/>
      <c r="G1174" s="29"/>
      <c r="H1174" s="29"/>
      <c r="I1174" s="29"/>
      <c r="J1174" s="29"/>
    </row>
    <row r="1175" spans="1:10" s="34" customFormat="1">
      <c r="A1175" s="29"/>
      <c r="B1175" s="29"/>
      <c r="C1175" s="29"/>
      <c r="D1175" s="29"/>
      <c r="E1175" s="29"/>
      <c r="F1175" s="29"/>
      <c r="G1175" s="29"/>
      <c r="H1175" s="29"/>
      <c r="I1175" s="29"/>
      <c r="J1175" s="29"/>
    </row>
    <row r="1176" spans="1:10" s="34" customFormat="1">
      <c r="A1176" s="29"/>
      <c r="B1176" s="29"/>
      <c r="C1176" s="29"/>
      <c r="D1176" s="29"/>
      <c r="E1176" s="29"/>
      <c r="F1176" s="29"/>
      <c r="G1176" s="29"/>
      <c r="H1176" s="29"/>
      <c r="I1176" s="29"/>
      <c r="J1176" s="29"/>
    </row>
    <row r="1177" spans="1:10" s="34" customFormat="1">
      <c r="A1177" s="29"/>
      <c r="B1177" s="29"/>
      <c r="C1177" s="29"/>
      <c r="D1177" s="29"/>
      <c r="E1177" s="29"/>
      <c r="F1177" s="29"/>
      <c r="G1177" s="29"/>
      <c r="H1177" s="29"/>
      <c r="I1177" s="29"/>
      <c r="J1177" s="29"/>
    </row>
    <row r="1178" spans="1:10" s="34" customFormat="1">
      <c r="A1178" s="29"/>
      <c r="B1178" s="29"/>
      <c r="C1178" s="29"/>
      <c r="D1178" s="29"/>
      <c r="E1178" s="29"/>
      <c r="F1178" s="29"/>
      <c r="G1178" s="29"/>
      <c r="H1178" s="29"/>
      <c r="I1178" s="29"/>
      <c r="J1178" s="29"/>
    </row>
    <row r="1179" spans="1:10" s="34" customFormat="1">
      <c r="A1179" s="29"/>
      <c r="B1179" s="29"/>
      <c r="C1179" s="29"/>
      <c r="D1179" s="29"/>
      <c r="E1179" s="29"/>
      <c r="F1179" s="29"/>
      <c r="G1179" s="29"/>
      <c r="H1179" s="29"/>
      <c r="I1179" s="29"/>
      <c r="J1179" s="29"/>
    </row>
    <row r="1180" spans="1:10" s="34" customFormat="1">
      <c r="A1180" s="29"/>
      <c r="B1180" s="29"/>
      <c r="C1180" s="29"/>
      <c r="D1180" s="29"/>
      <c r="E1180" s="29"/>
      <c r="F1180" s="29"/>
      <c r="G1180" s="29"/>
      <c r="H1180" s="29"/>
      <c r="I1180" s="29"/>
      <c r="J1180" s="29"/>
    </row>
    <row r="1181" spans="1:10" s="34" customFormat="1">
      <c r="A1181" s="29"/>
      <c r="B1181" s="29"/>
      <c r="C1181" s="29"/>
      <c r="D1181" s="29"/>
      <c r="E1181" s="29"/>
      <c r="F1181" s="29"/>
      <c r="G1181" s="29"/>
      <c r="H1181" s="29"/>
      <c r="I1181" s="29"/>
      <c r="J1181" s="29"/>
    </row>
    <row r="1182" spans="1:10" s="34" customFormat="1">
      <c r="A1182" s="29"/>
      <c r="B1182" s="29"/>
      <c r="C1182" s="29"/>
      <c r="D1182" s="29"/>
      <c r="E1182" s="29"/>
      <c r="F1182" s="29"/>
      <c r="G1182" s="29"/>
      <c r="H1182" s="29"/>
      <c r="I1182" s="29"/>
      <c r="J1182" s="29"/>
    </row>
    <row r="1183" spans="1:10" s="34" customFormat="1">
      <c r="A1183" s="29"/>
      <c r="B1183" s="29"/>
      <c r="C1183" s="29"/>
      <c r="D1183" s="29"/>
      <c r="E1183" s="29"/>
      <c r="F1183" s="29"/>
      <c r="G1183" s="29"/>
      <c r="H1183" s="29"/>
      <c r="I1183" s="29"/>
      <c r="J1183" s="29"/>
    </row>
    <row r="1184" spans="1:10" s="34" customFormat="1">
      <c r="A1184" s="29"/>
      <c r="B1184" s="29"/>
      <c r="C1184" s="29"/>
      <c r="D1184" s="29"/>
      <c r="E1184" s="29"/>
      <c r="F1184" s="29"/>
      <c r="G1184" s="29"/>
      <c r="H1184" s="29"/>
      <c r="I1184" s="29"/>
      <c r="J1184" s="29"/>
    </row>
    <row r="1185" spans="1:10" s="34" customFormat="1">
      <c r="A1185" s="29"/>
      <c r="B1185" s="29"/>
      <c r="C1185" s="29"/>
      <c r="D1185" s="29"/>
      <c r="E1185" s="29"/>
      <c r="F1185" s="29"/>
      <c r="G1185" s="29"/>
      <c r="H1185" s="29"/>
      <c r="I1185" s="29"/>
      <c r="J1185" s="29"/>
    </row>
    <row r="1186" spans="1:10" s="34" customFormat="1">
      <c r="A1186" s="29"/>
      <c r="B1186" s="29"/>
      <c r="C1186" s="29"/>
      <c r="D1186" s="29"/>
      <c r="E1186" s="29"/>
      <c r="F1186" s="29"/>
      <c r="G1186" s="29"/>
      <c r="H1186" s="29"/>
      <c r="I1186" s="29"/>
      <c r="J1186" s="29"/>
    </row>
    <row r="1187" spans="1:10" s="34" customFormat="1">
      <c r="A1187" s="29"/>
      <c r="B1187" s="29"/>
      <c r="C1187" s="29"/>
      <c r="D1187" s="29"/>
      <c r="E1187" s="29"/>
      <c r="F1187" s="29"/>
      <c r="G1187" s="29"/>
      <c r="H1187" s="29"/>
      <c r="I1187" s="29"/>
      <c r="J1187" s="29"/>
    </row>
    <row r="1188" spans="1:10" s="34" customFormat="1">
      <c r="A1188" s="29"/>
      <c r="B1188" s="29"/>
      <c r="C1188" s="29"/>
      <c r="D1188" s="29"/>
      <c r="E1188" s="29"/>
      <c r="F1188" s="29"/>
      <c r="G1188" s="29"/>
      <c r="H1188" s="29"/>
      <c r="I1188" s="29"/>
      <c r="J1188" s="29"/>
    </row>
    <row r="1189" spans="1:10" s="34" customFormat="1">
      <c r="A1189" s="29"/>
      <c r="B1189" s="29"/>
      <c r="C1189" s="29"/>
      <c r="D1189" s="29"/>
      <c r="E1189" s="29"/>
      <c r="F1189" s="29"/>
      <c r="G1189" s="29"/>
      <c r="H1189" s="29"/>
      <c r="I1189" s="29"/>
      <c r="J1189" s="29"/>
    </row>
    <row r="1190" spans="1:10" s="34" customFormat="1">
      <c r="A1190" s="29"/>
      <c r="B1190" s="29"/>
      <c r="C1190" s="29"/>
      <c r="D1190" s="29"/>
      <c r="E1190" s="29"/>
      <c r="F1190" s="29"/>
      <c r="G1190" s="29"/>
      <c r="H1190" s="29"/>
      <c r="I1190" s="29"/>
      <c r="J1190" s="29"/>
    </row>
    <row r="1191" spans="1:10" s="34" customFormat="1">
      <c r="A1191" s="29"/>
      <c r="B1191" s="29"/>
      <c r="C1191" s="29"/>
      <c r="D1191" s="29"/>
      <c r="E1191" s="29"/>
      <c r="F1191" s="29"/>
      <c r="G1191" s="29"/>
      <c r="H1191" s="29"/>
      <c r="I1191" s="29"/>
      <c r="J1191" s="29"/>
    </row>
    <row r="1192" spans="1:10" s="34" customFormat="1">
      <c r="A1192" s="29"/>
      <c r="B1192" s="29"/>
      <c r="C1192" s="29"/>
      <c r="D1192" s="29"/>
      <c r="E1192" s="29"/>
      <c r="F1192" s="29"/>
      <c r="G1192" s="29"/>
      <c r="H1192" s="29"/>
      <c r="I1192" s="29"/>
      <c r="J1192" s="29"/>
    </row>
    <row r="1193" spans="1:10" s="34" customFormat="1">
      <c r="A1193" s="29"/>
      <c r="B1193" s="29"/>
      <c r="C1193" s="29"/>
      <c r="D1193" s="29"/>
      <c r="E1193" s="29"/>
      <c r="F1193" s="29"/>
      <c r="G1193" s="29"/>
      <c r="H1193" s="29"/>
      <c r="I1193" s="29"/>
      <c r="J1193" s="29"/>
    </row>
    <row r="1194" spans="1:10" s="34" customFormat="1">
      <c r="A1194" s="29"/>
      <c r="B1194" s="29"/>
      <c r="C1194" s="29"/>
      <c r="D1194" s="29"/>
      <c r="E1194" s="29"/>
      <c r="F1194" s="29"/>
      <c r="G1194" s="29"/>
      <c r="H1194" s="29"/>
      <c r="I1194" s="29"/>
      <c r="J1194" s="29"/>
    </row>
    <row r="1195" spans="1:10" s="34" customFormat="1">
      <c r="A1195" s="29"/>
      <c r="B1195" s="29"/>
      <c r="C1195" s="29"/>
      <c r="D1195" s="29"/>
      <c r="E1195" s="29"/>
      <c r="F1195" s="29"/>
      <c r="G1195" s="29"/>
      <c r="H1195" s="29"/>
      <c r="I1195" s="29"/>
      <c r="J1195" s="29"/>
    </row>
    <row r="1196" spans="1:10" s="34" customFormat="1">
      <c r="A1196" s="29"/>
      <c r="B1196" s="29"/>
      <c r="C1196" s="29"/>
      <c r="D1196" s="29"/>
      <c r="E1196" s="29"/>
      <c r="F1196" s="29"/>
      <c r="G1196" s="29"/>
      <c r="H1196" s="29"/>
      <c r="I1196" s="29"/>
      <c r="J1196" s="29"/>
    </row>
    <row r="1197" spans="1:10" s="34" customFormat="1">
      <c r="A1197" s="29"/>
      <c r="B1197" s="29"/>
      <c r="C1197" s="29"/>
      <c r="D1197" s="29"/>
      <c r="E1197" s="29"/>
      <c r="F1197" s="29"/>
      <c r="G1197" s="29"/>
      <c r="H1197" s="29"/>
      <c r="I1197" s="29"/>
      <c r="J1197" s="29"/>
    </row>
    <row r="1198" spans="1:10" s="34" customFormat="1">
      <c r="A1198" s="29"/>
      <c r="B1198" s="29"/>
      <c r="C1198" s="29"/>
      <c r="D1198" s="29"/>
      <c r="E1198" s="29"/>
      <c r="F1198" s="29"/>
      <c r="G1198" s="29"/>
      <c r="H1198" s="29"/>
      <c r="I1198" s="29"/>
      <c r="J1198" s="29"/>
    </row>
    <row r="1199" spans="1:10" s="34" customFormat="1">
      <c r="A1199" s="29"/>
      <c r="B1199" s="29"/>
      <c r="C1199" s="29"/>
      <c r="D1199" s="29"/>
      <c r="E1199" s="29"/>
      <c r="F1199" s="29"/>
      <c r="G1199" s="29"/>
      <c r="H1199" s="29"/>
      <c r="I1199" s="29"/>
      <c r="J1199" s="29"/>
    </row>
    <row r="1200" spans="1:10" s="34" customFormat="1">
      <c r="A1200" s="29"/>
      <c r="B1200" s="29"/>
      <c r="C1200" s="29"/>
      <c r="D1200" s="29"/>
      <c r="E1200" s="29"/>
      <c r="F1200" s="29"/>
      <c r="G1200" s="29"/>
      <c r="H1200" s="29"/>
      <c r="I1200" s="29"/>
      <c r="J1200" s="29"/>
    </row>
    <row r="1201" spans="1:10" s="34" customFormat="1">
      <c r="A1201" s="29"/>
      <c r="B1201" s="29"/>
      <c r="C1201" s="29"/>
      <c r="D1201" s="29"/>
      <c r="E1201" s="29"/>
      <c r="F1201" s="29"/>
      <c r="G1201" s="29"/>
      <c r="H1201" s="29"/>
      <c r="I1201" s="29"/>
      <c r="J1201" s="29"/>
    </row>
    <row r="1202" spans="1:10" s="34" customFormat="1">
      <c r="A1202" s="29"/>
      <c r="B1202" s="29"/>
      <c r="C1202" s="29"/>
      <c r="D1202" s="29"/>
      <c r="E1202" s="29"/>
      <c r="F1202" s="29"/>
      <c r="G1202" s="29"/>
      <c r="H1202" s="29"/>
      <c r="I1202" s="29"/>
      <c r="J1202" s="29"/>
    </row>
    <row r="1203" spans="1:10" s="34" customFormat="1">
      <c r="A1203" s="29"/>
      <c r="B1203" s="29"/>
      <c r="C1203" s="29"/>
      <c r="D1203" s="29"/>
      <c r="E1203" s="29"/>
      <c r="F1203" s="29"/>
      <c r="G1203" s="29"/>
      <c r="H1203" s="29"/>
      <c r="I1203" s="29"/>
      <c r="J1203" s="29"/>
    </row>
    <row r="1204" spans="1:10" s="34" customFormat="1">
      <c r="A1204" s="29"/>
      <c r="B1204" s="29"/>
      <c r="C1204" s="29"/>
      <c r="D1204" s="29"/>
      <c r="E1204" s="29"/>
      <c r="F1204" s="29"/>
      <c r="G1204" s="29"/>
      <c r="H1204" s="29"/>
      <c r="I1204" s="29"/>
      <c r="J1204" s="29"/>
    </row>
    <row r="1205" spans="1:10" s="34" customFormat="1">
      <c r="A1205" s="29"/>
      <c r="B1205" s="29"/>
      <c r="C1205" s="29"/>
      <c r="D1205" s="29"/>
      <c r="E1205" s="29"/>
      <c r="F1205" s="29"/>
      <c r="G1205" s="29"/>
      <c r="H1205" s="29"/>
      <c r="I1205" s="29"/>
      <c r="J1205" s="29"/>
    </row>
    <row r="1206" spans="1:10" s="34" customFormat="1">
      <c r="A1206" s="29"/>
      <c r="B1206" s="29"/>
      <c r="C1206" s="29"/>
      <c r="D1206" s="29"/>
      <c r="E1206" s="29"/>
      <c r="F1206" s="29"/>
      <c r="G1206" s="29"/>
      <c r="H1206" s="29"/>
      <c r="I1206" s="29"/>
      <c r="J1206" s="29"/>
    </row>
    <row r="1207" spans="1:10" s="34" customFormat="1">
      <c r="A1207" s="29"/>
      <c r="B1207" s="29"/>
      <c r="C1207" s="29"/>
      <c r="D1207" s="29"/>
      <c r="E1207" s="29"/>
      <c r="F1207" s="29"/>
      <c r="G1207" s="29"/>
      <c r="H1207" s="29"/>
      <c r="I1207" s="29"/>
      <c r="J1207" s="29"/>
    </row>
    <row r="1208" spans="1:10" s="34" customFormat="1">
      <c r="A1208" s="29"/>
      <c r="B1208" s="29"/>
      <c r="C1208" s="29"/>
      <c r="D1208" s="29"/>
      <c r="E1208" s="29"/>
      <c r="F1208" s="29"/>
      <c r="G1208" s="29"/>
      <c r="H1208" s="29"/>
      <c r="I1208" s="29"/>
      <c r="J1208" s="29"/>
    </row>
    <row r="1209" spans="1:10" s="34" customFormat="1">
      <c r="A1209" s="29"/>
      <c r="B1209" s="29"/>
      <c r="C1209" s="29"/>
      <c r="D1209" s="29"/>
      <c r="E1209" s="29"/>
      <c r="F1209" s="29"/>
      <c r="G1209" s="29"/>
      <c r="H1209" s="29"/>
      <c r="I1209" s="29"/>
      <c r="J1209" s="29"/>
    </row>
    <row r="1210" spans="1:10" s="34" customFormat="1">
      <c r="A1210" s="29"/>
      <c r="B1210" s="29"/>
      <c r="C1210" s="29"/>
      <c r="D1210" s="29"/>
      <c r="E1210" s="29"/>
      <c r="F1210" s="29"/>
      <c r="G1210" s="29"/>
      <c r="H1210" s="29"/>
      <c r="I1210" s="29"/>
      <c r="J1210" s="29"/>
    </row>
    <row r="1211" spans="1:10" s="34" customFormat="1">
      <c r="A1211" s="29"/>
      <c r="B1211" s="29"/>
      <c r="C1211" s="29"/>
      <c r="D1211" s="29"/>
      <c r="E1211" s="29"/>
      <c r="F1211" s="29"/>
      <c r="G1211" s="29"/>
      <c r="H1211" s="29"/>
      <c r="I1211" s="29"/>
      <c r="J1211" s="29"/>
    </row>
    <row r="1212" spans="1:10" s="34" customFormat="1">
      <c r="A1212" s="29"/>
      <c r="B1212" s="29"/>
      <c r="C1212" s="29"/>
      <c r="D1212" s="29"/>
      <c r="E1212" s="29"/>
      <c r="F1212" s="29"/>
      <c r="G1212" s="29"/>
      <c r="H1212" s="29"/>
      <c r="I1212" s="29"/>
      <c r="J1212" s="29"/>
    </row>
    <row r="1213" spans="1:10" s="34" customFormat="1">
      <c r="A1213" s="29"/>
      <c r="B1213" s="29"/>
      <c r="C1213" s="29"/>
      <c r="D1213" s="29"/>
      <c r="E1213" s="29"/>
      <c r="F1213" s="29"/>
      <c r="G1213" s="29"/>
      <c r="H1213" s="29"/>
      <c r="I1213" s="29"/>
      <c r="J1213" s="29"/>
    </row>
    <row r="1214" spans="1:10" s="34" customFormat="1">
      <c r="A1214" s="29"/>
      <c r="B1214" s="29"/>
      <c r="C1214" s="29"/>
      <c r="D1214" s="29"/>
      <c r="E1214" s="29"/>
      <c r="F1214" s="29"/>
      <c r="G1214" s="29"/>
      <c r="H1214" s="29"/>
      <c r="I1214" s="29"/>
      <c r="J1214" s="29"/>
    </row>
    <row r="1215" spans="1:10" s="34" customFormat="1">
      <c r="A1215" s="29"/>
      <c r="B1215" s="29"/>
      <c r="C1215" s="29"/>
      <c r="D1215" s="29"/>
      <c r="E1215" s="29"/>
      <c r="F1215" s="29"/>
      <c r="G1215" s="29"/>
      <c r="H1215" s="29"/>
      <c r="I1215" s="29"/>
      <c r="J1215" s="29"/>
    </row>
    <row r="1216" spans="1:10" s="34" customFormat="1">
      <c r="A1216" s="29"/>
      <c r="B1216" s="29"/>
      <c r="C1216" s="29"/>
      <c r="D1216" s="29"/>
      <c r="E1216" s="29"/>
      <c r="F1216" s="29"/>
      <c r="G1216" s="29"/>
      <c r="H1216" s="29"/>
      <c r="I1216" s="29"/>
      <c r="J1216" s="29"/>
    </row>
    <row r="1217" spans="1:10" s="34" customFormat="1">
      <c r="A1217" s="29"/>
      <c r="B1217" s="29"/>
      <c r="C1217" s="29"/>
      <c r="D1217" s="29"/>
      <c r="E1217" s="29"/>
      <c r="F1217" s="29"/>
      <c r="G1217" s="29"/>
      <c r="H1217" s="29"/>
      <c r="I1217" s="29"/>
      <c r="J1217" s="29"/>
    </row>
    <row r="1218" spans="1:10" s="34" customFormat="1">
      <c r="A1218" s="29"/>
      <c r="B1218" s="29"/>
      <c r="C1218" s="29"/>
      <c r="D1218" s="29"/>
      <c r="E1218" s="29"/>
      <c r="F1218" s="29"/>
      <c r="G1218" s="29"/>
      <c r="H1218" s="29"/>
      <c r="I1218" s="29"/>
      <c r="J1218" s="29"/>
    </row>
    <row r="1219" spans="1:10" s="34" customFormat="1">
      <c r="A1219" s="29"/>
      <c r="B1219" s="29"/>
      <c r="C1219" s="29"/>
      <c r="D1219" s="29"/>
      <c r="E1219" s="29"/>
      <c r="F1219" s="29"/>
      <c r="G1219" s="29"/>
      <c r="H1219" s="29"/>
      <c r="I1219" s="29"/>
      <c r="J1219" s="29"/>
    </row>
    <row r="1220" spans="1:10" s="34" customFormat="1">
      <c r="A1220" s="29"/>
      <c r="B1220" s="29"/>
      <c r="C1220" s="29"/>
      <c r="D1220" s="29"/>
      <c r="E1220" s="29"/>
      <c r="F1220" s="29"/>
      <c r="G1220" s="29"/>
      <c r="H1220" s="29"/>
      <c r="I1220" s="29"/>
      <c r="J1220" s="29"/>
    </row>
    <row r="1221" spans="1:10" s="34" customFormat="1">
      <c r="A1221" s="29"/>
      <c r="B1221" s="29"/>
      <c r="C1221" s="29"/>
      <c r="D1221" s="29"/>
      <c r="E1221" s="29"/>
      <c r="F1221" s="29"/>
      <c r="G1221" s="29"/>
      <c r="H1221" s="29"/>
      <c r="I1221" s="29"/>
      <c r="J1221" s="29"/>
    </row>
    <row r="1222" spans="1:10" s="34" customFormat="1">
      <c r="A1222" s="29"/>
      <c r="B1222" s="29"/>
      <c r="C1222" s="29"/>
      <c r="D1222" s="29"/>
      <c r="E1222" s="29"/>
      <c r="F1222" s="29"/>
      <c r="G1222" s="29"/>
      <c r="H1222" s="29"/>
      <c r="I1222" s="29"/>
      <c r="J1222" s="29"/>
    </row>
    <row r="1223" spans="1:10" s="34" customFormat="1">
      <c r="A1223" s="29"/>
      <c r="B1223" s="29"/>
      <c r="C1223" s="29"/>
      <c r="D1223" s="29"/>
      <c r="E1223" s="29"/>
      <c r="F1223" s="29"/>
      <c r="G1223" s="29"/>
      <c r="H1223" s="29"/>
      <c r="I1223" s="29"/>
      <c r="J1223" s="29"/>
    </row>
    <row r="1224" spans="1:10" s="34" customFormat="1">
      <c r="A1224" s="29"/>
      <c r="B1224" s="29"/>
      <c r="C1224" s="29"/>
      <c r="D1224" s="29"/>
      <c r="E1224" s="29"/>
      <c r="F1224" s="29"/>
      <c r="G1224" s="29"/>
      <c r="H1224" s="29"/>
      <c r="I1224" s="29"/>
      <c r="J1224" s="29"/>
    </row>
    <row r="1225" spans="1:10" s="34" customFormat="1">
      <c r="A1225" s="29"/>
      <c r="B1225" s="29"/>
      <c r="C1225" s="29"/>
      <c r="D1225" s="29"/>
      <c r="E1225" s="29"/>
      <c r="F1225" s="29"/>
      <c r="G1225" s="29"/>
      <c r="H1225" s="29"/>
      <c r="I1225" s="29"/>
      <c r="J1225" s="29"/>
    </row>
    <row r="1226" spans="1:10" s="34" customFormat="1">
      <c r="A1226" s="29"/>
      <c r="B1226" s="29"/>
      <c r="C1226" s="29"/>
      <c r="D1226" s="29"/>
      <c r="E1226" s="29"/>
      <c r="F1226" s="29"/>
      <c r="G1226" s="29"/>
      <c r="H1226" s="29"/>
      <c r="I1226" s="29"/>
      <c r="J1226" s="29"/>
    </row>
    <row r="1227" spans="1:10" s="34" customFormat="1">
      <c r="A1227" s="29"/>
      <c r="B1227" s="29"/>
      <c r="C1227" s="29"/>
      <c r="D1227" s="29"/>
      <c r="E1227" s="29"/>
      <c r="F1227" s="29"/>
      <c r="G1227" s="29"/>
      <c r="H1227" s="29"/>
      <c r="I1227" s="29"/>
      <c r="J1227" s="29"/>
    </row>
    <row r="1228" spans="1:10" s="34" customFormat="1">
      <c r="A1228" s="29"/>
      <c r="B1228" s="29"/>
      <c r="C1228" s="29"/>
      <c r="D1228" s="29"/>
      <c r="E1228" s="29"/>
      <c r="F1228" s="29"/>
      <c r="G1228" s="29"/>
      <c r="H1228" s="29"/>
      <c r="I1228" s="29"/>
      <c r="J1228" s="29"/>
    </row>
    <row r="1229" spans="1:10" s="34" customFormat="1">
      <c r="A1229" s="29"/>
      <c r="B1229" s="29"/>
      <c r="C1229" s="29"/>
      <c r="D1229" s="29"/>
      <c r="E1229" s="29"/>
      <c r="F1229" s="29"/>
      <c r="G1229" s="29"/>
      <c r="H1229" s="29"/>
      <c r="I1229" s="29"/>
      <c r="J1229" s="29"/>
    </row>
    <row r="1230" spans="1:10" s="34" customFormat="1">
      <c r="A1230" s="29"/>
      <c r="B1230" s="29"/>
      <c r="C1230" s="29"/>
      <c r="D1230" s="29"/>
      <c r="E1230" s="29"/>
      <c r="F1230" s="29"/>
      <c r="G1230" s="29"/>
      <c r="H1230" s="29"/>
      <c r="I1230" s="29"/>
      <c r="J1230" s="29"/>
    </row>
    <row r="1231" spans="1:10" s="34" customFormat="1">
      <c r="A1231" s="29"/>
      <c r="B1231" s="29"/>
      <c r="C1231" s="29"/>
      <c r="D1231" s="29"/>
      <c r="E1231" s="29"/>
      <c r="F1231" s="29"/>
      <c r="G1231" s="29"/>
      <c r="H1231" s="29"/>
      <c r="I1231" s="29"/>
      <c r="J1231" s="29"/>
    </row>
    <row r="1232" spans="1:10" s="34" customFormat="1">
      <c r="A1232" s="29"/>
      <c r="B1232" s="29"/>
      <c r="C1232" s="29"/>
      <c r="D1232" s="29"/>
      <c r="E1232" s="29"/>
      <c r="F1232" s="29"/>
      <c r="G1232" s="29"/>
      <c r="H1232" s="29"/>
      <c r="I1232" s="29"/>
      <c r="J1232" s="29"/>
    </row>
    <row r="1233" spans="1:10" s="34" customFormat="1">
      <c r="A1233" s="29"/>
      <c r="B1233" s="29"/>
      <c r="C1233" s="29"/>
      <c r="D1233" s="29"/>
      <c r="E1233" s="29"/>
      <c r="F1233" s="29"/>
      <c r="G1233" s="29"/>
      <c r="H1233" s="29"/>
      <c r="I1233" s="29"/>
      <c r="J1233" s="29"/>
    </row>
    <row r="1234" spans="1:10" s="34" customFormat="1">
      <c r="A1234" s="29"/>
      <c r="B1234" s="29"/>
      <c r="C1234" s="29"/>
      <c r="D1234" s="29"/>
      <c r="E1234" s="29"/>
      <c r="F1234" s="29"/>
      <c r="G1234" s="29"/>
      <c r="H1234" s="29"/>
      <c r="I1234" s="29"/>
      <c r="J1234" s="29"/>
    </row>
    <row r="1235" spans="1:10" s="34" customFormat="1">
      <c r="A1235" s="29"/>
      <c r="B1235" s="29"/>
      <c r="C1235" s="29"/>
      <c r="D1235" s="29"/>
      <c r="E1235" s="29"/>
      <c r="F1235" s="29"/>
      <c r="G1235" s="29"/>
      <c r="H1235" s="29"/>
      <c r="I1235" s="29"/>
      <c r="J1235" s="29"/>
    </row>
    <row r="1236" spans="1:10" s="34" customFormat="1">
      <c r="A1236" s="29"/>
      <c r="B1236" s="29"/>
      <c r="C1236" s="29"/>
      <c r="D1236" s="29"/>
      <c r="E1236" s="29"/>
      <c r="F1236" s="29"/>
      <c r="G1236" s="29"/>
      <c r="H1236" s="29"/>
      <c r="I1236" s="29"/>
      <c r="J1236" s="29"/>
    </row>
    <row r="1237" spans="1:10" s="34" customFormat="1">
      <c r="A1237" s="29"/>
      <c r="B1237" s="29"/>
      <c r="C1237" s="29"/>
      <c r="D1237" s="29"/>
      <c r="E1237" s="29"/>
      <c r="F1237" s="29"/>
      <c r="G1237" s="29"/>
      <c r="H1237" s="29"/>
      <c r="I1237" s="29"/>
      <c r="J1237" s="29"/>
    </row>
    <row r="1238" spans="1:10" s="34" customFormat="1">
      <c r="A1238" s="29"/>
      <c r="B1238" s="29"/>
      <c r="C1238" s="29"/>
      <c r="D1238" s="29"/>
      <c r="E1238" s="29"/>
      <c r="F1238" s="29"/>
      <c r="G1238" s="29"/>
      <c r="H1238" s="29"/>
      <c r="I1238" s="29"/>
      <c r="J1238" s="29"/>
    </row>
    <row r="1239" spans="1:10" s="34" customFormat="1">
      <c r="A1239" s="29"/>
      <c r="B1239" s="29"/>
      <c r="C1239" s="29"/>
      <c r="D1239" s="29"/>
      <c r="E1239" s="29"/>
      <c r="F1239" s="29"/>
      <c r="G1239" s="29"/>
      <c r="H1239" s="29"/>
      <c r="I1239" s="29"/>
      <c r="J1239" s="29"/>
    </row>
    <row r="1240" spans="1:10" s="34" customFormat="1">
      <c r="A1240" s="29"/>
      <c r="B1240" s="29"/>
      <c r="C1240" s="29"/>
      <c r="D1240" s="29"/>
      <c r="E1240" s="29"/>
      <c r="F1240" s="29"/>
      <c r="G1240" s="29"/>
      <c r="H1240" s="29"/>
      <c r="I1240" s="29"/>
      <c r="J1240" s="29"/>
    </row>
    <row r="1241" spans="1:10" s="34" customFormat="1">
      <c r="A1241" s="29"/>
      <c r="B1241" s="29"/>
      <c r="C1241" s="29"/>
      <c r="D1241" s="29"/>
      <c r="E1241" s="29"/>
      <c r="F1241" s="29"/>
      <c r="G1241" s="29"/>
      <c r="H1241" s="29"/>
      <c r="I1241" s="29"/>
      <c r="J1241" s="29"/>
    </row>
    <row r="1242" spans="1:10" s="34" customFormat="1">
      <c r="A1242" s="29"/>
      <c r="B1242" s="29"/>
      <c r="C1242" s="29"/>
      <c r="D1242" s="29"/>
      <c r="E1242" s="29"/>
      <c r="F1242" s="29"/>
      <c r="G1242" s="29"/>
      <c r="H1242" s="29"/>
      <c r="I1242" s="29"/>
      <c r="J1242" s="29"/>
    </row>
    <row r="1243" spans="1:10" s="34" customFormat="1">
      <c r="A1243" s="29"/>
      <c r="B1243" s="29"/>
      <c r="C1243" s="29"/>
      <c r="D1243" s="29"/>
      <c r="E1243" s="29"/>
      <c r="F1243" s="29"/>
      <c r="G1243" s="29"/>
      <c r="H1243" s="29"/>
      <c r="I1243" s="29"/>
      <c r="J1243" s="29"/>
    </row>
    <row r="1244" spans="1:10" s="34" customFormat="1">
      <c r="A1244" s="29"/>
      <c r="B1244" s="29"/>
      <c r="C1244" s="29"/>
      <c r="D1244" s="29"/>
      <c r="E1244" s="29"/>
      <c r="F1244" s="29"/>
      <c r="G1244" s="29"/>
      <c r="H1244" s="29"/>
      <c r="I1244" s="29"/>
      <c r="J1244" s="29"/>
    </row>
    <row r="1245" spans="1:10" s="34" customFormat="1">
      <c r="A1245" s="29"/>
      <c r="B1245" s="29"/>
      <c r="C1245" s="29"/>
      <c r="D1245" s="29"/>
      <c r="E1245" s="29"/>
      <c r="F1245" s="29"/>
      <c r="G1245" s="29"/>
      <c r="H1245" s="29"/>
      <c r="I1245" s="29"/>
      <c r="J1245" s="29"/>
    </row>
    <row r="1246" spans="1:10" s="34" customFormat="1">
      <c r="A1246" s="29"/>
      <c r="B1246" s="29"/>
      <c r="C1246" s="29"/>
      <c r="D1246" s="29"/>
      <c r="E1246" s="29"/>
      <c r="F1246" s="29"/>
      <c r="G1246" s="29"/>
      <c r="H1246" s="29"/>
      <c r="I1246" s="29"/>
      <c r="J1246" s="29"/>
    </row>
    <row r="1247" spans="1:10" s="34" customFormat="1">
      <c r="A1247" s="29"/>
      <c r="B1247" s="29"/>
      <c r="C1247" s="29"/>
      <c r="D1247" s="29"/>
      <c r="E1247" s="29"/>
      <c r="F1247" s="29"/>
      <c r="G1247" s="29"/>
      <c r="H1247" s="29"/>
      <c r="I1247" s="29"/>
      <c r="J1247" s="29"/>
    </row>
    <row r="1248" spans="1:10" s="34" customFormat="1">
      <c r="A1248" s="29"/>
      <c r="B1248" s="29"/>
      <c r="C1248" s="29"/>
      <c r="D1248" s="29"/>
      <c r="E1248" s="29"/>
      <c r="F1248" s="29"/>
      <c r="G1248" s="29"/>
      <c r="H1248" s="29"/>
      <c r="I1248" s="29"/>
      <c r="J1248" s="29"/>
    </row>
    <row r="1249" spans="1:10" s="34" customFormat="1">
      <c r="A1249" s="29"/>
      <c r="B1249" s="29"/>
      <c r="C1249" s="29"/>
      <c r="D1249" s="29"/>
      <c r="E1249" s="29"/>
      <c r="F1249" s="29"/>
      <c r="G1249" s="29"/>
      <c r="H1249" s="29"/>
      <c r="I1249" s="29"/>
      <c r="J1249" s="29"/>
    </row>
    <row r="1250" spans="1:10" s="34" customFormat="1">
      <c r="A1250" s="29"/>
      <c r="B1250" s="29"/>
      <c r="C1250" s="29"/>
      <c r="D1250" s="29"/>
      <c r="E1250" s="29"/>
      <c r="F1250" s="29"/>
      <c r="G1250" s="29"/>
      <c r="H1250" s="29"/>
      <c r="I1250" s="29"/>
      <c r="J1250" s="29"/>
    </row>
    <row r="1251" spans="1:10" s="34" customFormat="1">
      <c r="A1251" s="29"/>
      <c r="B1251" s="29"/>
      <c r="C1251" s="29"/>
      <c r="D1251" s="29"/>
      <c r="E1251" s="29"/>
      <c r="F1251" s="29"/>
      <c r="G1251" s="29"/>
      <c r="H1251" s="29"/>
      <c r="I1251" s="29"/>
      <c r="J1251" s="29"/>
    </row>
    <row r="1252" spans="1:10" s="34" customFormat="1">
      <c r="A1252" s="29"/>
      <c r="B1252" s="29"/>
      <c r="C1252" s="29"/>
      <c r="D1252" s="29"/>
      <c r="E1252" s="29"/>
      <c r="F1252" s="29"/>
      <c r="G1252" s="29"/>
      <c r="H1252" s="29"/>
      <c r="I1252" s="29"/>
      <c r="J1252" s="29"/>
    </row>
    <row r="1253" spans="1:10" s="34" customFormat="1">
      <c r="A1253" s="29"/>
      <c r="B1253" s="29"/>
      <c r="C1253" s="29"/>
      <c r="D1253" s="29"/>
      <c r="E1253" s="29"/>
      <c r="F1253" s="29"/>
      <c r="G1253" s="29"/>
      <c r="H1253" s="29"/>
      <c r="I1253" s="29"/>
      <c r="J1253" s="29"/>
    </row>
    <row r="1254" spans="1:10" s="34" customFormat="1">
      <c r="A1254" s="29"/>
      <c r="B1254" s="29"/>
      <c r="C1254" s="29"/>
      <c r="D1254" s="29"/>
      <c r="E1254" s="29"/>
      <c r="F1254" s="29"/>
      <c r="G1254" s="29"/>
      <c r="H1254" s="29"/>
      <c r="I1254" s="29"/>
      <c r="J1254" s="29"/>
    </row>
    <row r="1255" spans="1:10" s="34" customFormat="1">
      <c r="A1255" s="29"/>
      <c r="B1255" s="29"/>
      <c r="C1255" s="29"/>
      <c r="D1255" s="29"/>
      <c r="E1255" s="29"/>
      <c r="F1255" s="29"/>
      <c r="G1255" s="29"/>
      <c r="H1255" s="29"/>
      <c r="I1255" s="29"/>
      <c r="J1255" s="29"/>
    </row>
    <row r="1256" spans="1:10" s="34" customFormat="1">
      <c r="A1256" s="29"/>
      <c r="B1256" s="29"/>
      <c r="C1256" s="29"/>
      <c r="D1256" s="29"/>
      <c r="E1256" s="29"/>
      <c r="F1256" s="29"/>
      <c r="G1256" s="29"/>
      <c r="H1256" s="29"/>
      <c r="I1256" s="29"/>
      <c r="J1256" s="29"/>
    </row>
    <row r="1257" spans="1:10" s="34" customFormat="1">
      <c r="A1257" s="29"/>
      <c r="B1257" s="29"/>
      <c r="C1257" s="29"/>
      <c r="D1257" s="29"/>
      <c r="E1257" s="29"/>
      <c r="F1257" s="29"/>
      <c r="G1257" s="29"/>
      <c r="H1257" s="29"/>
      <c r="I1257" s="29"/>
      <c r="J1257" s="29"/>
    </row>
    <row r="1258" spans="1:10" s="34" customFormat="1">
      <c r="A1258" s="29"/>
      <c r="B1258" s="29"/>
      <c r="C1258" s="29"/>
      <c r="D1258" s="29"/>
      <c r="E1258" s="29"/>
      <c r="F1258" s="29"/>
      <c r="G1258" s="29"/>
      <c r="H1258" s="29"/>
      <c r="I1258" s="29"/>
      <c r="J1258" s="29"/>
    </row>
    <row r="1259" spans="1:10" s="34" customFormat="1">
      <c r="A1259" s="29"/>
      <c r="B1259" s="29"/>
      <c r="C1259" s="29"/>
      <c r="D1259" s="29"/>
      <c r="E1259" s="29"/>
      <c r="F1259" s="29"/>
      <c r="G1259" s="29"/>
      <c r="H1259" s="29"/>
      <c r="I1259" s="29"/>
      <c r="J1259" s="29"/>
    </row>
    <row r="1260" spans="1:10" s="34" customFormat="1">
      <c r="A1260" s="29"/>
      <c r="B1260" s="29"/>
      <c r="C1260" s="29"/>
      <c r="D1260" s="29"/>
      <c r="E1260" s="29"/>
      <c r="F1260" s="29"/>
      <c r="G1260" s="29"/>
      <c r="H1260" s="29"/>
      <c r="I1260" s="29"/>
      <c r="J1260" s="29"/>
    </row>
    <row r="1261" spans="1:10" s="34" customFormat="1">
      <c r="A1261" s="29"/>
      <c r="B1261" s="29"/>
      <c r="C1261" s="29"/>
      <c r="D1261" s="29"/>
      <c r="E1261" s="29"/>
      <c r="F1261" s="29"/>
      <c r="G1261" s="29"/>
      <c r="H1261" s="29"/>
      <c r="I1261" s="29"/>
      <c r="J1261" s="29"/>
    </row>
    <row r="1262" spans="1:10" s="34" customFormat="1">
      <c r="A1262" s="29"/>
      <c r="B1262" s="29"/>
      <c r="C1262" s="29"/>
      <c r="D1262" s="29"/>
      <c r="E1262" s="29"/>
      <c r="F1262" s="29"/>
      <c r="G1262" s="29"/>
      <c r="H1262" s="29"/>
      <c r="I1262" s="29"/>
      <c r="J1262" s="29"/>
    </row>
    <row r="1263" spans="1:10" s="34" customFormat="1">
      <c r="A1263" s="29"/>
      <c r="B1263" s="29"/>
      <c r="C1263" s="29"/>
      <c r="D1263" s="29"/>
      <c r="E1263" s="29"/>
      <c r="F1263" s="29"/>
      <c r="G1263" s="29"/>
      <c r="H1263" s="29"/>
      <c r="I1263" s="29"/>
      <c r="J1263" s="29"/>
    </row>
    <row r="1264" spans="1:10" s="34" customFormat="1">
      <c r="A1264" s="29"/>
      <c r="B1264" s="29"/>
      <c r="C1264" s="29"/>
      <c r="D1264" s="29"/>
      <c r="E1264" s="29"/>
      <c r="F1264" s="29"/>
      <c r="G1264" s="29"/>
      <c r="H1264" s="29"/>
      <c r="I1264" s="29"/>
      <c r="J1264" s="29"/>
    </row>
    <row r="1265" spans="1:10" s="34" customFormat="1">
      <c r="A1265" s="29"/>
      <c r="B1265" s="29"/>
      <c r="C1265" s="29"/>
      <c r="D1265" s="29"/>
      <c r="E1265" s="29"/>
      <c r="F1265" s="29"/>
      <c r="G1265" s="29"/>
      <c r="H1265" s="29"/>
      <c r="I1265" s="29"/>
      <c r="J1265" s="29"/>
    </row>
    <row r="1266" spans="1:10" s="34" customFormat="1">
      <c r="A1266" s="29"/>
      <c r="B1266" s="29"/>
      <c r="C1266" s="29"/>
      <c r="D1266" s="29"/>
      <c r="E1266" s="29"/>
      <c r="F1266" s="29"/>
      <c r="G1266" s="29"/>
      <c r="H1266" s="29"/>
      <c r="I1266" s="29"/>
      <c r="J1266" s="29"/>
    </row>
    <row r="1267" spans="1:10" s="34" customFormat="1">
      <c r="A1267" s="29"/>
      <c r="B1267" s="29"/>
      <c r="C1267" s="29"/>
      <c r="D1267" s="29"/>
      <c r="E1267" s="29"/>
      <c r="F1267" s="29"/>
      <c r="G1267" s="29"/>
      <c r="H1267" s="29"/>
      <c r="I1267" s="29"/>
      <c r="J1267" s="29"/>
    </row>
    <row r="1268" spans="1:10" s="34" customFormat="1">
      <c r="A1268" s="29"/>
      <c r="B1268" s="29"/>
      <c r="C1268" s="29"/>
      <c r="D1268" s="29"/>
      <c r="E1268" s="29"/>
      <c r="F1268" s="29"/>
      <c r="G1268" s="29"/>
      <c r="H1268" s="29"/>
      <c r="I1268" s="29"/>
      <c r="J1268" s="29"/>
    </row>
    <row r="1269" spans="1:10" s="34" customFormat="1">
      <c r="A1269" s="29"/>
      <c r="B1269" s="29"/>
      <c r="C1269" s="29"/>
      <c r="D1269" s="29"/>
      <c r="E1269" s="29"/>
      <c r="F1269" s="29"/>
      <c r="G1269" s="29"/>
      <c r="H1269" s="29"/>
      <c r="I1269" s="29"/>
      <c r="J1269" s="29"/>
    </row>
    <row r="1270" spans="1:10" s="34" customFormat="1">
      <c r="A1270" s="29"/>
      <c r="B1270" s="29"/>
      <c r="C1270" s="29"/>
      <c r="D1270" s="29"/>
      <c r="E1270" s="29"/>
      <c r="F1270" s="29"/>
      <c r="G1270" s="29"/>
      <c r="H1270" s="29"/>
      <c r="I1270" s="29"/>
      <c r="J1270" s="29"/>
    </row>
    <row r="1271" spans="1:10" s="34" customFormat="1">
      <c r="A1271" s="29"/>
      <c r="B1271" s="29"/>
      <c r="C1271" s="29"/>
      <c r="D1271" s="29"/>
      <c r="E1271" s="29"/>
      <c r="F1271" s="29"/>
      <c r="G1271" s="29"/>
      <c r="H1271" s="29"/>
      <c r="I1271" s="29"/>
      <c r="J1271" s="29"/>
    </row>
    <row r="1272" spans="1:10" s="34" customFormat="1">
      <c r="A1272" s="29"/>
      <c r="B1272" s="29"/>
      <c r="C1272" s="29"/>
      <c r="D1272" s="29"/>
      <c r="E1272" s="29"/>
      <c r="F1272" s="29"/>
      <c r="G1272" s="29"/>
      <c r="H1272" s="29"/>
      <c r="I1272" s="29"/>
      <c r="J1272" s="29"/>
    </row>
    <row r="1273" spans="1:10" s="34" customFormat="1">
      <c r="A1273" s="29"/>
      <c r="B1273" s="29"/>
      <c r="C1273" s="29"/>
      <c r="D1273" s="29"/>
      <c r="E1273" s="29"/>
      <c r="F1273" s="29"/>
      <c r="G1273" s="29"/>
      <c r="H1273" s="29"/>
      <c r="I1273" s="29"/>
      <c r="J1273" s="29"/>
    </row>
    <row r="1274" spans="1:10" s="34" customFormat="1">
      <c r="A1274" s="29"/>
      <c r="B1274" s="29"/>
      <c r="C1274" s="29"/>
      <c r="D1274" s="29"/>
      <c r="E1274" s="29"/>
      <c r="F1274" s="29"/>
      <c r="G1274" s="29"/>
      <c r="H1274" s="29"/>
      <c r="I1274" s="29"/>
      <c r="J1274" s="29"/>
    </row>
    <row r="1275" spans="1:10" s="34" customFormat="1">
      <c r="A1275" s="29"/>
      <c r="B1275" s="29"/>
      <c r="C1275" s="29"/>
      <c r="D1275" s="29"/>
      <c r="E1275" s="29"/>
      <c r="F1275" s="29"/>
      <c r="G1275" s="29"/>
      <c r="H1275" s="29"/>
      <c r="I1275" s="29"/>
      <c r="J1275" s="29"/>
    </row>
    <row r="1276" spans="1:10" s="34" customFormat="1">
      <c r="A1276" s="29"/>
      <c r="B1276" s="29"/>
      <c r="C1276" s="29"/>
      <c r="D1276" s="29"/>
      <c r="E1276" s="29"/>
      <c r="F1276" s="29"/>
      <c r="G1276" s="29"/>
      <c r="H1276" s="29"/>
      <c r="I1276" s="29"/>
      <c r="J1276" s="29"/>
    </row>
    <row r="1277" spans="1:10" s="34" customFormat="1">
      <c r="A1277" s="29"/>
      <c r="B1277" s="29"/>
      <c r="C1277" s="29"/>
      <c r="D1277" s="29"/>
      <c r="E1277" s="29"/>
      <c r="F1277" s="29"/>
      <c r="G1277" s="29"/>
      <c r="H1277" s="29"/>
      <c r="I1277" s="29"/>
      <c r="J1277" s="29"/>
    </row>
    <row r="1278" spans="1:10" s="34" customFormat="1">
      <c r="A1278" s="29"/>
      <c r="B1278" s="29"/>
      <c r="C1278" s="29"/>
      <c r="D1278" s="29"/>
      <c r="E1278" s="29"/>
      <c r="F1278" s="29"/>
      <c r="G1278" s="29"/>
      <c r="H1278" s="29"/>
      <c r="I1278" s="29"/>
      <c r="J1278" s="29"/>
    </row>
    <row r="1279" spans="1:10" s="34" customFormat="1">
      <c r="A1279" s="29"/>
      <c r="B1279" s="29"/>
      <c r="C1279" s="29"/>
      <c r="D1279" s="29"/>
      <c r="E1279" s="29"/>
      <c r="F1279" s="29"/>
      <c r="G1279" s="29"/>
      <c r="H1279" s="29"/>
      <c r="I1279" s="29"/>
      <c r="J1279" s="29"/>
    </row>
    <row r="1280" spans="1:10" s="34" customFormat="1">
      <c r="A1280" s="29"/>
      <c r="B1280" s="29"/>
      <c r="C1280" s="29"/>
      <c r="D1280" s="29"/>
      <c r="E1280" s="29"/>
      <c r="F1280" s="29"/>
      <c r="G1280" s="29"/>
      <c r="H1280" s="29"/>
      <c r="I1280" s="29"/>
      <c r="J1280" s="29"/>
    </row>
    <row r="1281" spans="1:10" s="34" customFormat="1">
      <c r="A1281" s="29"/>
      <c r="B1281" s="29"/>
      <c r="C1281" s="29"/>
      <c r="D1281" s="29"/>
      <c r="E1281" s="29"/>
      <c r="F1281" s="29"/>
      <c r="G1281" s="29"/>
      <c r="H1281" s="29"/>
      <c r="I1281" s="29"/>
      <c r="J1281" s="29"/>
    </row>
    <row r="1282" spans="1:10" s="34" customFormat="1">
      <c r="A1282" s="29"/>
      <c r="B1282" s="29"/>
      <c r="C1282" s="29"/>
      <c r="D1282" s="29"/>
      <c r="E1282" s="29"/>
      <c r="F1282" s="29"/>
      <c r="G1282" s="29"/>
      <c r="H1282" s="29"/>
      <c r="I1282" s="29"/>
      <c r="J1282" s="29"/>
    </row>
    <row r="1283" spans="1:10" s="34" customFormat="1">
      <c r="A1283" s="29"/>
      <c r="B1283" s="29"/>
      <c r="C1283" s="29"/>
      <c r="D1283" s="29"/>
      <c r="E1283" s="29"/>
      <c r="F1283" s="29"/>
      <c r="G1283" s="29"/>
      <c r="H1283" s="29"/>
      <c r="I1283" s="29"/>
      <c r="J1283" s="29"/>
    </row>
    <row r="1284" spans="1:10" s="34" customFormat="1">
      <c r="A1284" s="29"/>
      <c r="B1284" s="29"/>
      <c r="C1284" s="29"/>
      <c r="D1284" s="29"/>
      <c r="E1284" s="29"/>
      <c r="F1284" s="29"/>
      <c r="G1284" s="29"/>
      <c r="H1284" s="29"/>
      <c r="I1284" s="29"/>
      <c r="J1284" s="29"/>
    </row>
    <row r="1285" spans="1:10" s="34" customFormat="1">
      <c r="A1285" s="29"/>
      <c r="B1285" s="29"/>
      <c r="C1285" s="29"/>
      <c r="D1285" s="29"/>
      <c r="E1285" s="29"/>
      <c r="F1285" s="29"/>
      <c r="G1285" s="29"/>
      <c r="H1285" s="29"/>
      <c r="I1285" s="29"/>
      <c r="J1285" s="29"/>
    </row>
    <row r="1286" spans="1:10" s="34" customFormat="1">
      <c r="A1286" s="29"/>
      <c r="B1286" s="29"/>
      <c r="C1286" s="29"/>
      <c r="D1286" s="29"/>
      <c r="E1286" s="29"/>
      <c r="F1286" s="29"/>
      <c r="G1286" s="29"/>
      <c r="H1286" s="29"/>
      <c r="I1286" s="29"/>
      <c r="J1286" s="29"/>
    </row>
    <row r="1287" spans="1:10" s="34" customFormat="1">
      <c r="A1287" s="29"/>
      <c r="B1287" s="29"/>
      <c r="C1287" s="29"/>
      <c r="D1287" s="29"/>
      <c r="E1287" s="29"/>
      <c r="F1287" s="29"/>
      <c r="G1287" s="29"/>
      <c r="H1287" s="29"/>
      <c r="I1287" s="29"/>
      <c r="J1287" s="29"/>
    </row>
    <row r="1288" spans="1:10" s="34" customFormat="1">
      <c r="A1288" s="29"/>
      <c r="B1288" s="29"/>
      <c r="C1288" s="29"/>
      <c r="D1288" s="29"/>
      <c r="E1288" s="29"/>
      <c r="F1288" s="29"/>
      <c r="G1288" s="29"/>
      <c r="H1288" s="29"/>
      <c r="I1288" s="29"/>
      <c r="J1288" s="29"/>
    </row>
    <row r="1289" spans="1:10" s="34" customFormat="1">
      <c r="A1289" s="29"/>
      <c r="B1289" s="29"/>
      <c r="C1289" s="29"/>
      <c r="D1289" s="29"/>
      <c r="E1289" s="29"/>
      <c r="F1289" s="29"/>
      <c r="G1289" s="29"/>
      <c r="H1289" s="29"/>
      <c r="I1289" s="29"/>
      <c r="J1289" s="29"/>
    </row>
    <row r="1290" spans="1:10" s="34" customFormat="1">
      <c r="A1290" s="29"/>
      <c r="B1290" s="29"/>
      <c r="C1290" s="29"/>
      <c r="D1290" s="29"/>
      <c r="E1290" s="29"/>
      <c r="F1290" s="29"/>
      <c r="G1290" s="29"/>
      <c r="H1290" s="29"/>
      <c r="I1290" s="29"/>
      <c r="J1290" s="29"/>
    </row>
    <row r="1291" spans="1:10" s="34" customFormat="1">
      <c r="A1291" s="29"/>
      <c r="B1291" s="29"/>
      <c r="C1291" s="29"/>
      <c r="D1291" s="29"/>
      <c r="E1291" s="29"/>
      <c r="F1291" s="29"/>
      <c r="G1291" s="29"/>
      <c r="H1291" s="29"/>
      <c r="I1291" s="29"/>
      <c r="J1291" s="29"/>
    </row>
    <row r="1292" spans="1:10" s="34" customFormat="1">
      <c r="A1292" s="29"/>
      <c r="B1292" s="29"/>
      <c r="C1292" s="29"/>
      <c r="D1292" s="29"/>
      <c r="E1292" s="29"/>
      <c r="F1292" s="29"/>
      <c r="G1292" s="29"/>
      <c r="H1292" s="29"/>
      <c r="I1292" s="29"/>
      <c r="J1292" s="29"/>
    </row>
    <row r="1293" spans="1:10" s="34" customFormat="1">
      <c r="A1293" s="29"/>
      <c r="B1293" s="29"/>
      <c r="C1293" s="29"/>
      <c r="D1293" s="29"/>
      <c r="E1293" s="29"/>
      <c r="F1293" s="29"/>
      <c r="G1293" s="29"/>
      <c r="H1293" s="29"/>
      <c r="I1293" s="29"/>
      <c r="J1293" s="29"/>
    </row>
    <row r="1294" spans="1:10" s="34" customFormat="1">
      <c r="A1294" s="29"/>
      <c r="B1294" s="29"/>
      <c r="C1294" s="29"/>
      <c r="D1294" s="29"/>
      <c r="E1294" s="29"/>
      <c r="F1294" s="29"/>
      <c r="G1294" s="29"/>
      <c r="H1294" s="29"/>
      <c r="I1294" s="29"/>
      <c r="J1294" s="29"/>
    </row>
    <row r="1295" spans="1:10" s="34" customFormat="1">
      <c r="A1295" s="29"/>
      <c r="B1295" s="29"/>
      <c r="C1295" s="29"/>
      <c r="D1295" s="29"/>
      <c r="E1295" s="29"/>
      <c r="F1295" s="29"/>
      <c r="G1295" s="29"/>
      <c r="H1295" s="29"/>
      <c r="I1295" s="29"/>
      <c r="J1295" s="29"/>
    </row>
    <row r="1296" spans="1:10" s="34" customFormat="1">
      <c r="A1296" s="29"/>
      <c r="B1296" s="29"/>
      <c r="C1296" s="29"/>
      <c r="D1296" s="29"/>
      <c r="E1296" s="29"/>
      <c r="F1296" s="29"/>
      <c r="G1296" s="29"/>
      <c r="H1296" s="29"/>
      <c r="I1296" s="29"/>
      <c r="J1296" s="29"/>
    </row>
    <row r="1297" spans="1:10" s="34" customFormat="1">
      <c r="A1297" s="29"/>
      <c r="B1297" s="29"/>
      <c r="C1297" s="29"/>
      <c r="D1297" s="29"/>
      <c r="E1297" s="29"/>
      <c r="F1297" s="29"/>
      <c r="G1297" s="29"/>
      <c r="H1297" s="29"/>
      <c r="I1297" s="29"/>
      <c r="J1297" s="29"/>
    </row>
    <row r="1298" spans="1:10" s="34" customFormat="1">
      <c r="A1298" s="29"/>
      <c r="B1298" s="29"/>
      <c r="C1298" s="29"/>
      <c r="D1298" s="29"/>
      <c r="E1298" s="29"/>
      <c r="F1298" s="29"/>
      <c r="G1298" s="29"/>
      <c r="H1298" s="29"/>
      <c r="I1298" s="29"/>
      <c r="J1298" s="29"/>
    </row>
    <row r="1299" spans="1:10" s="34" customFormat="1">
      <c r="A1299" s="29"/>
      <c r="B1299" s="29"/>
      <c r="C1299" s="29"/>
      <c r="D1299" s="29"/>
      <c r="E1299" s="29"/>
      <c r="F1299" s="29"/>
      <c r="G1299" s="29"/>
      <c r="H1299" s="29"/>
      <c r="I1299" s="29"/>
      <c r="J1299" s="29"/>
    </row>
    <row r="1300" spans="1:10" s="34" customFormat="1">
      <c r="A1300" s="29"/>
      <c r="B1300" s="29"/>
      <c r="C1300" s="29"/>
      <c r="D1300" s="29"/>
      <c r="E1300" s="29"/>
      <c r="F1300" s="29"/>
      <c r="G1300" s="29"/>
      <c r="H1300" s="29"/>
      <c r="I1300" s="29"/>
      <c r="J1300" s="29"/>
    </row>
    <row r="1301" spans="1:10" s="34" customFormat="1">
      <c r="A1301" s="29"/>
      <c r="B1301" s="29"/>
      <c r="C1301" s="29"/>
      <c r="D1301" s="29"/>
      <c r="E1301" s="29"/>
      <c r="F1301" s="29"/>
      <c r="G1301" s="29"/>
      <c r="H1301" s="29"/>
      <c r="I1301" s="29"/>
      <c r="J1301" s="29"/>
    </row>
    <row r="1302" spans="1:10" s="34" customFormat="1">
      <c r="A1302" s="29"/>
      <c r="B1302" s="29"/>
      <c r="C1302" s="29"/>
      <c r="D1302" s="29"/>
      <c r="E1302" s="29"/>
      <c r="F1302" s="29"/>
      <c r="G1302" s="29"/>
      <c r="H1302" s="29"/>
      <c r="I1302" s="29"/>
      <c r="J1302" s="29"/>
    </row>
    <row r="1303" spans="1:10" s="34" customFormat="1">
      <c r="A1303" s="29"/>
      <c r="B1303" s="29"/>
      <c r="C1303" s="29"/>
      <c r="D1303" s="29"/>
      <c r="E1303" s="29"/>
      <c r="F1303" s="29"/>
      <c r="G1303" s="29"/>
      <c r="H1303" s="29"/>
      <c r="I1303" s="29"/>
      <c r="J1303" s="29"/>
    </row>
    <row r="1304" spans="1:10" s="34" customFormat="1">
      <c r="A1304" s="29"/>
      <c r="B1304" s="29"/>
      <c r="C1304" s="29"/>
      <c r="D1304" s="29"/>
      <c r="E1304" s="29"/>
      <c r="F1304" s="29"/>
      <c r="G1304" s="29"/>
      <c r="H1304" s="29"/>
      <c r="I1304" s="29"/>
      <c r="J1304" s="29"/>
    </row>
    <row r="1305" spans="1:10" s="34" customFormat="1">
      <c r="A1305" s="29"/>
      <c r="B1305" s="29"/>
      <c r="C1305" s="29"/>
      <c r="D1305" s="29"/>
      <c r="E1305" s="29"/>
      <c r="F1305" s="29"/>
      <c r="G1305" s="29"/>
      <c r="H1305" s="29"/>
      <c r="I1305" s="29"/>
      <c r="J1305" s="29"/>
    </row>
    <row r="1306" spans="1:10" s="34" customFormat="1">
      <c r="A1306" s="29"/>
      <c r="B1306" s="29"/>
      <c r="C1306" s="29"/>
      <c r="D1306" s="29"/>
      <c r="E1306" s="29"/>
      <c r="F1306" s="29"/>
      <c r="G1306" s="29"/>
      <c r="H1306" s="29"/>
      <c r="I1306" s="29"/>
      <c r="J1306" s="29"/>
    </row>
    <row r="1307" spans="1:10" s="34" customFormat="1">
      <c r="A1307" s="29"/>
      <c r="B1307" s="29"/>
      <c r="C1307" s="29"/>
      <c r="D1307" s="29"/>
      <c r="E1307" s="29"/>
      <c r="F1307" s="29"/>
      <c r="G1307" s="29"/>
      <c r="H1307" s="29"/>
      <c r="I1307" s="29"/>
      <c r="J1307" s="29"/>
    </row>
    <row r="1308" spans="1:10" s="34" customFormat="1">
      <c r="A1308" s="29"/>
      <c r="B1308" s="29"/>
      <c r="C1308" s="29"/>
      <c r="D1308" s="29"/>
      <c r="E1308" s="29"/>
      <c r="F1308" s="29"/>
      <c r="G1308" s="29"/>
      <c r="H1308" s="29"/>
      <c r="I1308" s="29"/>
      <c r="J1308" s="29"/>
    </row>
    <row r="1309" spans="1:10" s="34" customFormat="1">
      <c r="A1309" s="29"/>
      <c r="B1309" s="29"/>
      <c r="C1309" s="29"/>
      <c r="D1309" s="29"/>
      <c r="E1309" s="29"/>
      <c r="F1309" s="29"/>
      <c r="G1309" s="29"/>
      <c r="H1309" s="29"/>
      <c r="I1309" s="29"/>
      <c r="J1309" s="29"/>
    </row>
    <row r="1310" spans="1:10" s="34" customFormat="1">
      <c r="A1310" s="29"/>
      <c r="B1310" s="29"/>
      <c r="C1310" s="29"/>
      <c r="D1310" s="29"/>
      <c r="E1310" s="29"/>
      <c r="F1310" s="29"/>
      <c r="G1310" s="29"/>
      <c r="H1310" s="29"/>
      <c r="I1310" s="29"/>
      <c r="J1310" s="29"/>
    </row>
    <row r="1311" spans="1:10" s="34" customFormat="1">
      <c r="A1311" s="29"/>
      <c r="B1311" s="29"/>
      <c r="C1311" s="29"/>
      <c r="D1311" s="29"/>
      <c r="E1311" s="29"/>
      <c r="F1311" s="29"/>
      <c r="G1311" s="29"/>
      <c r="H1311" s="29"/>
      <c r="I1311" s="29"/>
      <c r="J1311" s="29"/>
    </row>
    <row r="1312" spans="1:10" s="34" customFormat="1">
      <c r="A1312" s="29"/>
      <c r="B1312" s="29"/>
      <c r="C1312" s="29"/>
      <c r="D1312" s="29"/>
      <c r="E1312" s="29"/>
      <c r="F1312" s="29"/>
      <c r="G1312" s="29"/>
      <c r="H1312" s="29"/>
      <c r="I1312" s="29"/>
      <c r="J1312" s="29"/>
    </row>
    <row r="1313" spans="1:10" s="34" customFormat="1">
      <c r="A1313" s="29"/>
      <c r="B1313" s="29"/>
      <c r="C1313" s="29"/>
      <c r="D1313" s="29"/>
      <c r="E1313" s="29"/>
      <c r="F1313" s="29"/>
      <c r="G1313" s="29"/>
      <c r="H1313" s="29"/>
      <c r="I1313" s="29"/>
      <c r="J1313" s="29"/>
    </row>
    <row r="1314" spans="1:10" s="34" customFormat="1">
      <c r="A1314" s="29"/>
      <c r="B1314" s="29"/>
      <c r="C1314" s="29"/>
      <c r="D1314" s="29"/>
      <c r="E1314" s="29"/>
      <c r="F1314" s="29"/>
      <c r="G1314" s="29"/>
      <c r="H1314" s="29"/>
      <c r="I1314" s="29"/>
      <c r="J1314" s="29"/>
    </row>
    <row r="1315" spans="1:10" s="34" customFormat="1">
      <c r="A1315" s="29"/>
      <c r="B1315" s="29"/>
      <c r="C1315" s="29"/>
      <c r="D1315" s="29"/>
      <c r="E1315" s="29"/>
      <c r="F1315" s="29"/>
      <c r="G1315" s="29"/>
      <c r="H1315" s="29"/>
      <c r="I1315" s="29"/>
      <c r="J1315" s="29"/>
    </row>
    <row r="1316" spans="1:10" s="34" customFormat="1">
      <c r="A1316" s="29"/>
      <c r="B1316" s="29"/>
      <c r="C1316" s="29"/>
      <c r="D1316" s="29"/>
      <c r="E1316" s="29"/>
      <c r="F1316" s="29"/>
      <c r="G1316" s="29"/>
      <c r="H1316" s="29"/>
      <c r="I1316" s="29"/>
      <c r="J1316" s="29"/>
    </row>
    <row r="1317" spans="1:10" s="34" customFormat="1">
      <c r="A1317" s="29"/>
      <c r="B1317" s="29"/>
      <c r="C1317" s="29"/>
      <c r="D1317" s="29"/>
      <c r="E1317" s="29"/>
      <c r="F1317" s="29"/>
      <c r="G1317" s="29"/>
      <c r="H1317" s="29"/>
      <c r="I1317" s="29"/>
      <c r="J1317" s="29"/>
    </row>
    <row r="1318" spans="1:10" s="34" customFormat="1">
      <c r="A1318" s="29"/>
      <c r="B1318" s="29"/>
      <c r="C1318" s="29"/>
      <c r="D1318" s="29"/>
      <c r="E1318" s="29"/>
      <c r="F1318" s="29"/>
      <c r="G1318" s="29"/>
      <c r="H1318" s="29"/>
      <c r="I1318" s="29"/>
      <c r="J1318" s="29"/>
    </row>
    <row r="1319" spans="1:10" s="34" customFormat="1">
      <c r="A1319" s="29"/>
      <c r="B1319" s="29"/>
      <c r="C1319" s="29"/>
      <c r="D1319" s="29"/>
      <c r="E1319" s="29"/>
      <c r="F1319" s="29"/>
      <c r="G1319" s="29"/>
      <c r="H1319" s="29"/>
      <c r="I1319" s="29"/>
      <c r="J1319" s="29"/>
    </row>
    <row r="1320" spans="1:10" s="34" customFormat="1">
      <c r="A1320" s="29"/>
      <c r="B1320" s="29"/>
      <c r="C1320" s="29"/>
      <c r="D1320" s="29"/>
      <c r="E1320" s="29"/>
      <c r="F1320" s="29"/>
      <c r="G1320" s="29"/>
      <c r="H1320" s="29"/>
      <c r="I1320" s="29"/>
      <c r="J1320" s="29"/>
    </row>
    <row r="1321" spans="1:10" s="34" customFormat="1">
      <c r="A1321" s="29"/>
      <c r="B1321" s="29"/>
      <c r="C1321" s="29"/>
      <c r="D1321" s="29"/>
      <c r="E1321" s="29"/>
      <c r="F1321" s="29"/>
      <c r="G1321" s="29"/>
      <c r="H1321" s="29"/>
      <c r="I1321" s="29"/>
      <c r="J1321" s="29"/>
    </row>
    <row r="1322" spans="1:10" s="34" customFormat="1">
      <c r="A1322" s="29"/>
      <c r="B1322" s="29"/>
      <c r="C1322" s="29"/>
      <c r="D1322" s="29"/>
      <c r="E1322" s="29"/>
      <c r="F1322" s="29"/>
      <c r="G1322" s="29"/>
      <c r="H1322" s="29"/>
      <c r="I1322" s="29"/>
      <c r="J1322" s="29"/>
    </row>
    <row r="1323" spans="1:10" s="34" customFormat="1">
      <c r="A1323" s="29"/>
      <c r="B1323" s="29"/>
      <c r="C1323" s="29"/>
      <c r="D1323" s="29"/>
      <c r="E1323" s="29"/>
      <c r="F1323" s="29"/>
      <c r="G1323" s="29"/>
      <c r="H1323" s="29"/>
      <c r="I1323" s="29"/>
      <c r="J1323" s="29"/>
    </row>
    <row r="1324" spans="1:10" s="34" customFormat="1">
      <c r="A1324" s="29"/>
      <c r="B1324" s="29"/>
      <c r="C1324" s="29"/>
      <c r="D1324" s="29"/>
      <c r="E1324" s="29"/>
      <c r="F1324" s="29"/>
      <c r="G1324" s="29"/>
      <c r="H1324" s="29"/>
      <c r="I1324" s="29"/>
      <c r="J1324" s="29"/>
    </row>
    <row r="1325" spans="1:10" s="34" customFormat="1">
      <c r="A1325" s="29"/>
      <c r="B1325" s="29"/>
      <c r="C1325" s="29"/>
      <c r="D1325" s="29"/>
      <c r="E1325" s="29"/>
      <c r="F1325" s="29"/>
      <c r="G1325" s="29"/>
      <c r="H1325" s="29"/>
      <c r="I1325" s="29"/>
      <c r="J1325" s="29"/>
    </row>
    <row r="1326" spans="1:10" s="34" customFormat="1">
      <c r="A1326" s="29"/>
      <c r="B1326" s="29"/>
      <c r="C1326" s="29"/>
      <c r="D1326" s="29"/>
      <c r="E1326" s="29"/>
      <c r="F1326" s="29"/>
      <c r="G1326" s="29"/>
      <c r="H1326" s="29"/>
      <c r="I1326" s="29"/>
      <c r="J1326" s="29"/>
    </row>
    <row r="1327" spans="1:10" s="34" customFormat="1">
      <c r="A1327" s="29"/>
      <c r="B1327" s="29"/>
      <c r="C1327" s="29"/>
      <c r="D1327" s="29"/>
      <c r="E1327" s="29"/>
      <c r="F1327" s="29"/>
      <c r="G1327" s="29"/>
      <c r="H1327" s="29"/>
      <c r="I1327" s="29"/>
      <c r="J1327" s="29"/>
    </row>
    <row r="1328" spans="1:10" s="34" customFormat="1">
      <c r="A1328" s="29"/>
      <c r="B1328" s="29"/>
      <c r="C1328" s="29"/>
      <c r="D1328" s="29"/>
      <c r="E1328" s="29"/>
      <c r="F1328" s="29"/>
      <c r="G1328" s="29"/>
      <c r="H1328" s="29"/>
      <c r="I1328" s="29"/>
      <c r="J1328" s="29"/>
    </row>
    <row r="1329" spans="1:10" s="34" customFormat="1">
      <c r="A1329" s="29"/>
      <c r="B1329" s="29"/>
      <c r="C1329" s="29"/>
      <c r="D1329" s="29"/>
      <c r="E1329" s="29"/>
      <c r="F1329" s="29"/>
      <c r="G1329" s="29"/>
      <c r="H1329" s="29"/>
      <c r="I1329" s="29"/>
      <c r="J1329" s="29"/>
    </row>
    <row r="1330" spans="1:10" s="34" customFormat="1">
      <c r="A1330" s="29"/>
      <c r="B1330" s="29"/>
      <c r="C1330" s="29"/>
      <c r="D1330" s="29"/>
      <c r="E1330" s="29"/>
      <c r="F1330" s="29"/>
      <c r="G1330" s="29"/>
      <c r="H1330" s="29"/>
      <c r="I1330" s="29"/>
      <c r="J1330" s="29"/>
    </row>
    <row r="1331" spans="1:10" s="34" customFormat="1">
      <c r="A1331" s="29"/>
      <c r="B1331" s="29"/>
      <c r="C1331" s="29"/>
      <c r="D1331" s="29"/>
      <c r="E1331" s="29"/>
      <c r="F1331" s="29"/>
      <c r="G1331" s="29"/>
      <c r="H1331" s="29"/>
      <c r="I1331" s="29"/>
      <c r="J1331" s="29"/>
    </row>
    <row r="1332" spans="1:10" s="34" customFormat="1">
      <c r="A1332" s="29"/>
      <c r="B1332" s="29"/>
      <c r="C1332" s="29"/>
      <c r="D1332" s="29"/>
      <c r="E1332" s="29"/>
      <c r="F1332" s="29"/>
      <c r="G1332" s="29"/>
      <c r="H1332" s="29"/>
      <c r="I1332" s="29"/>
      <c r="J1332" s="29"/>
    </row>
    <row r="1333" spans="1:10" s="34" customFormat="1">
      <c r="A1333" s="29"/>
      <c r="B1333" s="29"/>
      <c r="C1333" s="29"/>
      <c r="D1333" s="29"/>
      <c r="E1333" s="29"/>
      <c r="F1333" s="29"/>
      <c r="G1333" s="29"/>
      <c r="H1333" s="29"/>
      <c r="I1333" s="29"/>
      <c r="J1333" s="29"/>
    </row>
    <row r="1334" spans="1:10" s="34" customFormat="1">
      <c r="A1334" s="29"/>
      <c r="B1334" s="29"/>
      <c r="C1334" s="29"/>
      <c r="D1334" s="29"/>
      <c r="E1334" s="29"/>
      <c r="F1334" s="29"/>
      <c r="G1334" s="29"/>
      <c r="H1334" s="29"/>
      <c r="I1334" s="29"/>
      <c r="J1334" s="29"/>
    </row>
    <row r="1335" spans="1:10">
      <c r="E1335" s="29"/>
      <c r="F1335" s="29"/>
      <c r="G1335" s="29"/>
    </row>
    <row r="1336" spans="1:10">
      <c r="E1336" s="29"/>
      <c r="F1336" s="29"/>
      <c r="G1336" s="29"/>
    </row>
    <row r="1337" spans="1:10">
      <c r="E1337" s="29"/>
      <c r="F1337" s="29"/>
      <c r="G1337" s="29"/>
    </row>
    <row r="1338" spans="1:10">
      <c r="E1338" s="29"/>
      <c r="F1338" s="29"/>
      <c r="G1338" s="29"/>
    </row>
    <row r="1339" spans="1:10">
      <c r="E1339" s="29"/>
      <c r="F1339" s="29"/>
      <c r="G1339" s="29"/>
    </row>
    <row r="1340" spans="1:10">
      <c r="E1340" s="29"/>
      <c r="F1340" s="29"/>
      <c r="G1340" s="29"/>
    </row>
    <row r="1341" spans="1:10">
      <c r="E1341" s="29"/>
      <c r="F1341" s="29"/>
      <c r="G1341" s="29"/>
    </row>
    <row r="1342" spans="1:10">
      <c r="E1342" s="29"/>
      <c r="F1342" s="29"/>
      <c r="G1342" s="29"/>
    </row>
    <row r="1343" spans="1:10">
      <c r="E1343" s="29"/>
      <c r="F1343" s="29"/>
      <c r="G1343" s="29"/>
    </row>
    <row r="1344" spans="1:10">
      <c r="E1344" s="29"/>
      <c r="F1344" s="29"/>
      <c r="G1344" s="29"/>
    </row>
    <row r="1345" spans="5:12">
      <c r="E1345" s="29"/>
      <c r="F1345" s="29"/>
      <c r="G1345" s="29"/>
    </row>
    <row r="1346" spans="5:12" s="35" customFormat="1">
      <c r="E1346" s="29"/>
      <c r="F1346" s="29"/>
      <c r="G1346" s="29"/>
      <c r="K1346" s="14"/>
      <c r="L1346" s="14"/>
    </row>
    <row r="1347" spans="5:12" s="35" customFormat="1">
      <c r="E1347" s="29"/>
      <c r="F1347" s="29"/>
      <c r="G1347" s="29"/>
      <c r="K1347" s="14"/>
      <c r="L1347" s="14"/>
    </row>
    <row r="1348" spans="5:12" s="35" customFormat="1">
      <c r="E1348" s="29"/>
      <c r="F1348" s="29"/>
      <c r="G1348" s="29"/>
      <c r="K1348" s="14"/>
      <c r="L1348" s="14"/>
    </row>
    <row r="1349" spans="5:12" s="35" customFormat="1">
      <c r="E1349" s="29"/>
      <c r="F1349" s="29"/>
      <c r="G1349" s="29"/>
      <c r="K1349" s="14"/>
      <c r="L1349" s="14"/>
    </row>
    <row r="1350" spans="5:12" s="35" customFormat="1">
      <c r="E1350" s="29"/>
      <c r="F1350" s="29"/>
      <c r="G1350" s="29"/>
      <c r="K1350" s="14"/>
      <c r="L1350" s="14"/>
    </row>
  </sheetData>
  <mergeCells count="15">
    <mergeCell ref="A9:B9"/>
    <mergeCell ref="E7:E8"/>
    <mergeCell ref="F7:H7"/>
    <mergeCell ref="D6:H6"/>
    <mergeCell ref="A1:H1"/>
    <mergeCell ref="A2:H2"/>
    <mergeCell ref="A4:J4"/>
    <mergeCell ref="A5:J5"/>
    <mergeCell ref="A6:A8"/>
    <mergeCell ref="B6:B8"/>
    <mergeCell ref="C6:C8"/>
    <mergeCell ref="D7:D8"/>
    <mergeCell ref="I6:J6"/>
    <mergeCell ref="I7:I8"/>
    <mergeCell ref="J7:J8"/>
  </mergeCells>
  <pageMargins left="0.51041666666666663" right="9.4791666666666705E-2" top="0.297916666666667" bottom="0.52" header="0.31496062992126" footer="0.31496062992126"/>
  <pageSetup paperSize="9" orientation="landscape" r:id="rId1"/>
  <headerFooter>
    <oddFooter>&amp;C&amp;P</oddFooter>
  </headerFooter>
</worksheet>
</file>

<file path=xl/worksheets/sheet38.xml><?xml version="1.0" encoding="utf-8"?>
<worksheet xmlns="http://schemas.openxmlformats.org/spreadsheetml/2006/main" xmlns:r="http://schemas.openxmlformats.org/officeDocument/2006/relationships">
  <dimension ref="A1:P1455"/>
  <sheetViews>
    <sheetView showZeros="0" view="pageLayout" topLeftCell="A7" workbookViewId="0">
      <selection activeCell="P6" sqref="P6"/>
    </sheetView>
  </sheetViews>
  <sheetFormatPr defaultRowHeight="15.75"/>
  <cols>
    <col min="1" max="1" width="4" style="35" bestFit="1" customWidth="1"/>
    <col min="2" max="2" width="36.140625" style="35" bestFit="1" customWidth="1"/>
    <col min="3" max="3" width="12.140625" style="35" bestFit="1" customWidth="1"/>
    <col min="4" max="5" width="13" style="36" customWidth="1"/>
    <col min="6" max="6" width="13" style="41" customWidth="1"/>
    <col min="7" max="7" width="13" style="37" customWidth="1"/>
    <col min="8" max="8" width="13" style="38" customWidth="1"/>
    <col min="9" max="11" width="13" style="24" customWidth="1"/>
    <col min="12" max="15" width="13" style="14" customWidth="1"/>
    <col min="16" max="16" width="12" style="14" customWidth="1"/>
    <col min="17" max="16384" width="9.140625" style="14"/>
  </cols>
  <sheetData>
    <row r="1" spans="1:16">
      <c r="A1" s="438" t="s">
        <v>83</v>
      </c>
      <c r="B1" s="438"/>
      <c r="C1" s="438"/>
    </row>
    <row r="2" spans="1:16">
      <c r="A2" s="439" t="s">
        <v>84</v>
      </c>
      <c r="B2" s="439"/>
      <c r="C2" s="439"/>
    </row>
    <row r="3" spans="1:16" s="8" customFormat="1">
      <c r="A3" s="17"/>
      <c r="B3" s="17"/>
      <c r="C3" s="17"/>
      <c r="D3" s="17"/>
      <c r="E3" s="17"/>
      <c r="F3" s="18"/>
      <c r="G3" s="17"/>
      <c r="H3" s="17"/>
      <c r="I3" s="19"/>
      <c r="J3" s="19"/>
      <c r="K3" s="19"/>
      <c r="L3" s="19"/>
      <c r="O3" s="20"/>
    </row>
    <row r="4" spans="1:16" s="8" customFormat="1" ht="32.25" customHeight="1">
      <c r="A4" s="421" t="s">
        <v>178</v>
      </c>
      <c r="B4" s="421"/>
      <c r="C4" s="421"/>
      <c r="D4" s="421"/>
      <c r="E4" s="421"/>
      <c r="F4" s="421"/>
      <c r="G4" s="421"/>
      <c r="H4" s="421"/>
      <c r="I4" s="421"/>
      <c r="J4" s="421"/>
      <c r="K4" s="421"/>
      <c r="L4" s="421"/>
      <c r="M4" s="421"/>
      <c r="N4" s="421"/>
      <c r="O4" s="421"/>
    </row>
    <row r="5" spans="1:16" s="8" customFormat="1" ht="22.5" customHeight="1">
      <c r="A5" s="440" t="s">
        <v>139</v>
      </c>
      <c r="B5" s="440"/>
      <c r="C5" s="440"/>
      <c r="D5" s="440"/>
      <c r="E5" s="440"/>
      <c r="F5" s="440"/>
      <c r="G5" s="440"/>
      <c r="H5" s="440"/>
      <c r="I5" s="440"/>
      <c r="J5" s="440"/>
      <c r="K5" s="440"/>
      <c r="L5" s="440"/>
      <c r="M5" s="440"/>
      <c r="N5" s="89"/>
      <c r="O5" s="89"/>
    </row>
    <row r="6" spans="1:16" ht="51">
      <c r="A6" s="441" t="s">
        <v>10</v>
      </c>
      <c r="B6" s="432" t="s">
        <v>77</v>
      </c>
      <c r="C6" s="425" t="s">
        <v>164</v>
      </c>
      <c r="D6" s="65" t="s">
        <v>78</v>
      </c>
      <c r="E6" s="65" t="s">
        <v>30</v>
      </c>
      <c r="F6" s="65" t="s">
        <v>4</v>
      </c>
      <c r="G6" s="66" t="s">
        <v>37</v>
      </c>
      <c r="H6" s="66" t="s">
        <v>31</v>
      </c>
      <c r="I6" s="65" t="s">
        <v>61</v>
      </c>
      <c r="J6" s="65" t="s">
        <v>44</v>
      </c>
      <c r="K6" s="65" t="s">
        <v>45</v>
      </c>
      <c r="L6" s="65" t="s">
        <v>32</v>
      </c>
      <c r="M6" s="67" t="s">
        <v>33</v>
      </c>
      <c r="N6" s="67" t="s">
        <v>34</v>
      </c>
      <c r="O6" s="67" t="s">
        <v>35</v>
      </c>
      <c r="P6" s="68" t="s">
        <v>52</v>
      </c>
    </row>
    <row r="7" spans="1:16" ht="20.100000000000001" customHeight="1">
      <c r="A7" s="442"/>
      <c r="B7" s="443"/>
      <c r="C7" s="441"/>
      <c r="D7" s="69" t="s">
        <v>15</v>
      </c>
      <c r="E7" s="69" t="s">
        <v>15</v>
      </c>
      <c r="F7" s="70" t="s">
        <v>15</v>
      </c>
      <c r="G7" s="71" t="s">
        <v>20</v>
      </c>
      <c r="H7" s="70" t="s">
        <v>15</v>
      </c>
      <c r="I7" s="70" t="s">
        <v>15</v>
      </c>
      <c r="J7" s="70" t="s">
        <v>15</v>
      </c>
      <c r="K7" s="72" t="s">
        <v>15</v>
      </c>
      <c r="L7" s="70" t="s">
        <v>36</v>
      </c>
      <c r="M7" s="70" t="s">
        <v>36</v>
      </c>
      <c r="N7" s="70" t="s">
        <v>36</v>
      </c>
      <c r="O7" s="70" t="s">
        <v>36</v>
      </c>
      <c r="P7" s="70" t="s">
        <v>20</v>
      </c>
    </row>
    <row r="8" spans="1:16" ht="20.100000000000001" customHeight="1">
      <c r="A8" s="432" t="s">
        <v>166</v>
      </c>
      <c r="B8" s="433"/>
      <c r="C8" s="88" t="s">
        <v>80</v>
      </c>
      <c r="D8" s="159">
        <f>D10+D12+D14+D16+D18+D20+D22+D24+D26+D28+D30+D32+D34+D36+D38+D40+D42+D44+D46+D48+D50+D52+D54+D56</f>
        <v>1008</v>
      </c>
      <c r="E8" s="159">
        <f t="shared" ref="E8:P8" si="0">E10+E12+E14+E16+E18+E20+E22+E24+E26+E28+E30+E32+E34+E36+E38+E40+E42+E44+E46+E48+E50+E52+E54+E56</f>
        <v>2944</v>
      </c>
      <c r="F8" s="159">
        <f t="shared" si="0"/>
        <v>316</v>
      </c>
      <c r="G8" s="159">
        <f t="shared" si="0"/>
        <v>337</v>
      </c>
      <c r="H8" s="159">
        <f t="shared" si="0"/>
        <v>45</v>
      </c>
      <c r="I8" s="159">
        <f t="shared" si="0"/>
        <v>39</v>
      </c>
      <c r="J8" s="159">
        <f t="shared" si="0"/>
        <v>367</v>
      </c>
      <c r="K8" s="159">
        <f t="shared" si="0"/>
        <v>64</v>
      </c>
      <c r="L8" s="159">
        <f t="shared" si="0"/>
        <v>4.5999999999999996</v>
      </c>
      <c r="M8" s="159">
        <f t="shared" si="0"/>
        <v>5.8</v>
      </c>
      <c r="N8" s="159">
        <f t="shared" si="0"/>
        <v>7</v>
      </c>
      <c r="O8" s="159">
        <f t="shared" si="0"/>
        <v>5.6</v>
      </c>
      <c r="P8" s="159">
        <f t="shared" si="0"/>
        <v>63</v>
      </c>
    </row>
    <row r="9" spans="1:16" ht="20.100000000000001" customHeight="1">
      <c r="A9" s="434"/>
      <c r="B9" s="435"/>
      <c r="C9" s="88" t="s">
        <v>81</v>
      </c>
      <c r="D9" s="159">
        <f>D11+D13+D15+D17+D19+D21+D23+D25+D27+D29+D31+D33+D35+D37+D39+D41+D43+D45+D47+D49+D51+D53+D55+D57</f>
        <v>394</v>
      </c>
      <c r="E9" s="159">
        <f t="shared" ref="E9:P9" si="1">E11+E13+E15+E17+E19+E21+E23+E25+E27+E29+E31+E33+E35+E37+E39+E41+E43+E45+E47+E49+E51+E53+E55+E57</f>
        <v>1542</v>
      </c>
      <c r="F9" s="159">
        <f t="shared" si="1"/>
        <v>170</v>
      </c>
      <c r="G9" s="159">
        <f t="shared" si="1"/>
        <v>150</v>
      </c>
      <c r="H9" s="159">
        <f t="shared" si="1"/>
        <v>60</v>
      </c>
      <c r="I9" s="159">
        <f t="shared" si="1"/>
        <v>54</v>
      </c>
      <c r="J9" s="159">
        <f t="shared" si="1"/>
        <v>449</v>
      </c>
      <c r="K9" s="159">
        <f t="shared" si="1"/>
        <v>62</v>
      </c>
      <c r="L9" s="159">
        <f t="shared" si="1"/>
        <v>18</v>
      </c>
      <c r="M9" s="159">
        <f t="shared" si="1"/>
        <v>18</v>
      </c>
      <c r="N9" s="159">
        <f t="shared" si="1"/>
        <v>19</v>
      </c>
      <c r="O9" s="159">
        <f t="shared" si="1"/>
        <v>19</v>
      </c>
      <c r="P9" s="159">
        <f t="shared" si="1"/>
        <v>166</v>
      </c>
    </row>
    <row r="10" spans="1:16" s="102" customFormat="1" ht="20.25" customHeight="1">
      <c r="A10" s="436">
        <v>1</v>
      </c>
      <c r="B10" s="437" t="s">
        <v>140</v>
      </c>
      <c r="C10" s="97" t="s">
        <v>80</v>
      </c>
      <c r="D10" s="98">
        <v>133</v>
      </c>
      <c r="E10" s="98">
        <v>70</v>
      </c>
      <c r="F10" s="99">
        <v>20</v>
      </c>
      <c r="G10" s="100">
        <v>20</v>
      </c>
      <c r="H10" s="99">
        <v>1</v>
      </c>
      <c r="I10" s="99">
        <v>1</v>
      </c>
      <c r="J10" s="99">
        <v>10</v>
      </c>
      <c r="K10" s="101">
        <v>1</v>
      </c>
      <c r="L10" s="99"/>
      <c r="M10" s="99">
        <v>1</v>
      </c>
      <c r="N10" s="99"/>
      <c r="O10" s="99">
        <v>0</v>
      </c>
      <c r="P10" s="97"/>
    </row>
    <row r="11" spans="1:16" s="102" customFormat="1" ht="20.25" customHeight="1">
      <c r="A11" s="436"/>
      <c r="B11" s="437"/>
      <c r="C11" s="97" t="s">
        <v>81</v>
      </c>
      <c r="D11" s="98">
        <v>10</v>
      </c>
      <c r="E11" s="98">
        <v>23</v>
      </c>
      <c r="F11" s="99">
        <v>6</v>
      </c>
      <c r="G11" s="100">
        <v>6</v>
      </c>
      <c r="H11" s="99">
        <v>4</v>
      </c>
      <c r="I11" s="99">
        <v>3</v>
      </c>
      <c r="J11" s="99">
        <v>25</v>
      </c>
      <c r="K11" s="101">
        <v>4</v>
      </c>
      <c r="L11" s="99">
        <v>1</v>
      </c>
      <c r="M11" s="99"/>
      <c r="N11" s="99">
        <v>1</v>
      </c>
      <c r="O11" s="99">
        <v>1</v>
      </c>
      <c r="P11" s="97">
        <v>5</v>
      </c>
    </row>
    <row r="12" spans="1:16" s="102" customFormat="1" ht="20.25" customHeight="1">
      <c r="A12" s="436">
        <v>2</v>
      </c>
      <c r="B12" s="437" t="s">
        <v>143</v>
      </c>
      <c r="C12" s="97" t="s">
        <v>80</v>
      </c>
      <c r="D12" s="98">
        <v>160</v>
      </c>
      <c r="E12" s="98">
        <v>100</v>
      </c>
      <c r="F12" s="99">
        <v>15</v>
      </c>
      <c r="G12" s="100">
        <v>20</v>
      </c>
      <c r="H12" s="99">
        <v>5</v>
      </c>
      <c r="I12" s="99">
        <v>4</v>
      </c>
      <c r="J12" s="99">
        <v>21</v>
      </c>
      <c r="K12" s="101">
        <v>9</v>
      </c>
      <c r="L12" s="103">
        <v>0</v>
      </c>
      <c r="M12" s="104">
        <v>0</v>
      </c>
      <c r="N12" s="104"/>
      <c r="O12" s="104"/>
      <c r="P12" s="97">
        <v>1</v>
      </c>
    </row>
    <row r="13" spans="1:16" s="102" customFormat="1" ht="20.25" customHeight="1">
      <c r="A13" s="436"/>
      <c r="B13" s="437"/>
      <c r="C13" s="97" t="s">
        <v>81</v>
      </c>
      <c r="D13" s="98">
        <v>60</v>
      </c>
      <c r="E13" s="98">
        <v>60</v>
      </c>
      <c r="F13" s="99">
        <v>13</v>
      </c>
      <c r="G13" s="100">
        <v>15</v>
      </c>
      <c r="H13" s="99">
        <v>3</v>
      </c>
      <c r="I13" s="99">
        <v>2</v>
      </c>
      <c r="J13" s="99">
        <v>25</v>
      </c>
      <c r="K13" s="101">
        <v>2</v>
      </c>
      <c r="L13" s="95">
        <v>1</v>
      </c>
      <c r="M13" s="95">
        <v>1</v>
      </c>
      <c r="N13" s="95">
        <v>1</v>
      </c>
      <c r="O13" s="95">
        <v>1</v>
      </c>
      <c r="P13" s="97">
        <v>3</v>
      </c>
    </row>
    <row r="14" spans="1:16" s="102" customFormat="1" ht="20.25" customHeight="1">
      <c r="A14" s="436">
        <v>3</v>
      </c>
      <c r="B14" s="437" t="s">
        <v>95</v>
      </c>
      <c r="C14" s="97" t="s">
        <v>80</v>
      </c>
      <c r="D14" s="98"/>
      <c r="E14" s="98">
        <v>120</v>
      </c>
      <c r="F14" s="99">
        <v>12</v>
      </c>
      <c r="G14" s="100">
        <v>12</v>
      </c>
      <c r="H14" s="99"/>
      <c r="I14" s="99">
        <v>1</v>
      </c>
      <c r="J14" s="99">
        <v>21</v>
      </c>
      <c r="K14" s="101">
        <v>1</v>
      </c>
      <c r="L14" s="105"/>
      <c r="M14" s="105"/>
      <c r="N14" s="105"/>
      <c r="O14" s="105"/>
      <c r="P14" s="106"/>
    </row>
    <row r="15" spans="1:16" s="102" customFormat="1" ht="20.25" customHeight="1">
      <c r="A15" s="436"/>
      <c r="B15" s="437"/>
      <c r="C15" s="97" t="s">
        <v>81</v>
      </c>
      <c r="D15" s="98"/>
      <c r="E15" s="98">
        <v>125</v>
      </c>
      <c r="F15" s="99">
        <v>12</v>
      </c>
      <c r="G15" s="100">
        <v>5</v>
      </c>
      <c r="H15" s="99"/>
      <c r="I15" s="99">
        <v>4</v>
      </c>
      <c r="J15" s="99">
        <v>25</v>
      </c>
      <c r="K15" s="101">
        <v>2</v>
      </c>
      <c r="L15" s="101">
        <v>1</v>
      </c>
      <c r="M15" s="101">
        <v>1</v>
      </c>
      <c r="N15" s="101">
        <v>1</v>
      </c>
      <c r="O15" s="101">
        <v>1</v>
      </c>
      <c r="P15" s="106">
        <v>8</v>
      </c>
    </row>
    <row r="16" spans="1:16" s="111" customFormat="1" ht="20.25" customHeight="1">
      <c r="A16" s="436">
        <v>4</v>
      </c>
      <c r="B16" s="437" t="s">
        <v>82</v>
      </c>
      <c r="C16" s="97" t="s">
        <v>80</v>
      </c>
      <c r="D16" s="98"/>
      <c r="E16" s="98">
        <v>150</v>
      </c>
      <c r="F16" s="99">
        <v>10</v>
      </c>
      <c r="G16" s="107">
        <v>12</v>
      </c>
      <c r="H16" s="99"/>
      <c r="I16" s="99">
        <v>5</v>
      </c>
      <c r="J16" s="99">
        <v>20</v>
      </c>
      <c r="K16" s="101">
        <v>1</v>
      </c>
      <c r="L16" s="108"/>
      <c r="M16" s="109"/>
      <c r="N16" s="109"/>
      <c r="O16" s="109"/>
      <c r="P16" s="110">
        <v>10</v>
      </c>
    </row>
    <row r="17" spans="1:16" s="111" customFormat="1" ht="20.25" customHeight="1">
      <c r="A17" s="436"/>
      <c r="B17" s="437"/>
      <c r="C17" s="97" t="s">
        <v>81</v>
      </c>
      <c r="D17" s="98"/>
      <c r="E17" s="98">
        <v>30</v>
      </c>
      <c r="F17" s="99">
        <v>2</v>
      </c>
      <c r="G17" s="107">
        <v>0</v>
      </c>
      <c r="H17" s="99"/>
      <c r="I17" s="99">
        <v>4</v>
      </c>
      <c r="J17" s="99">
        <v>10</v>
      </c>
      <c r="K17" s="101"/>
      <c r="L17" s="108"/>
      <c r="M17" s="109"/>
      <c r="N17" s="109"/>
      <c r="O17" s="109"/>
      <c r="P17" s="110">
        <v>2</v>
      </c>
    </row>
    <row r="18" spans="1:16" s="111" customFormat="1" ht="20.25" customHeight="1">
      <c r="A18" s="436">
        <v>5</v>
      </c>
      <c r="B18" s="437" t="s">
        <v>102</v>
      </c>
      <c r="C18" s="97" t="s">
        <v>80</v>
      </c>
      <c r="D18" s="98"/>
      <c r="E18" s="98">
        <v>137</v>
      </c>
      <c r="F18" s="99">
        <v>8</v>
      </c>
      <c r="G18" s="100">
        <v>8</v>
      </c>
      <c r="H18" s="113"/>
      <c r="I18" s="99">
        <v>4</v>
      </c>
      <c r="J18" s="99">
        <v>21</v>
      </c>
      <c r="K18" s="101">
        <v>1</v>
      </c>
      <c r="L18" s="114">
        <v>0</v>
      </c>
      <c r="M18" s="115">
        <v>0</v>
      </c>
      <c r="N18" s="115">
        <v>0</v>
      </c>
      <c r="O18" s="115">
        <v>0</v>
      </c>
      <c r="P18" s="116"/>
    </row>
    <row r="19" spans="1:16" s="111" customFormat="1" ht="20.25" customHeight="1">
      <c r="A19" s="436"/>
      <c r="B19" s="437"/>
      <c r="C19" s="97" t="s">
        <v>81</v>
      </c>
      <c r="D19" s="98"/>
      <c r="E19" s="98">
        <v>80</v>
      </c>
      <c r="F19" s="99">
        <v>4</v>
      </c>
      <c r="G19" s="100">
        <v>4</v>
      </c>
      <c r="H19" s="113"/>
      <c r="I19" s="99">
        <v>0</v>
      </c>
      <c r="J19" s="113">
        <v>0</v>
      </c>
      <c r="K19" s="101">
        <v>2</v>
      </c>
      <c r="L19" s="101">
        <v>1</v>
      </c>
      <c r="M19" s="101">
        <v>1</v>
      </c>
      <c r="N19" s="101">
        <v>1</v>
      </c>
      <c r="O19" s="101">
        <v>1</v>
      </c>
      <c r="P19" s="101">
        <v>12</v>
      </c>
    </row>
    <row r="20" spans="1:16" s="111" customFormat="1" ht="20.25" customHeight="1">
      <c r="A20" s="436">
        <v>6</v>
      </c>
      <c r="B20" s="437" t="s">
        <v>98</v>
      </c>
      <c r="C20" s="97" t="s">
        <v>80</v>
      </c>
      <c r="D20" s="98"/>
      <c r="E20" s="98">
        <v>150</v>
      </c>
      <c r="F20" s="98">
        <v>9</v>
      </c>
      <c r="G20" s="98">
        <v>9</v>
      </c>
      <c r="H20" s="98"/>
      <c r="I20" s="98">
        <v>1</v>
      </c>
      <c r="J20" s="98">
        <v>20</v>
      </c>
      <c r="K20" s="98">
        <v>1</v>
      </c>
      <c r="L20" s="98">
        <v>0.6</v>
      </c>
      <c r="M20" s="98">
        <v>0.8</v>
      </c>
      <c r="N20" s="98">
        <v>1</v>
      </c>
      <c r="O20" s="98">
        <v>0.6</v>
      </c>
      <c r="P20" s="98">
        <v>4</v>
      </c>
    </row>
    <row r="21" spans="1:16" s="111" customFormat="1" ht="20.25" customHeight="1">
      <c r="A21" s="436"/>
      <c r="B21" s="437"/>
      <c r="C21" s="97" t="s">
        <v>81</v>
      </c>
      <c r="D21" s="98"/>
      <c r="E21" s="98">
        <v>25</v>
      </c>
      <c r="F21" s="98"/>
      <c r="G21" s="98">
        <v>6</v>
      </c>
      <c r="H21" s="98"/>
      <c r="I21" s="98">
        <v>4</v>
      </c>
      <c r="J21" s="98">
        <v>5</v>
      </c>
      <c r="K21" s="98"/>
      <c r="L21" s="98">
        <v>1</v>
      </c>
      <c r="M21" s="98">
        <v>1</v>
      </c>
      <c r="N21" s="98">
        <v>1</v>
      </c>
      <c r="O21" s="98">
        <v>1</v>
      </c>
      <c r="P21" s="98">
        <v>5</v>
      </c>
    </row>
    <row r="22" spans="1:16" s="111" customFormat="1" ht="20.25" customHeight="1">
      <c r="A22" s="436">
        <v>7</v>
      </c>
      <c r="B22" s="437" t="s">
        <v>96</v>
      </c>
      <c r="C22" s="97" t="s">
        <v>80</v>
      </c>
      <c r="D22" s="98">
        <v>120</v>
      </c>
      <c r="E22" s="98">
        <v>90</v>
      </c>
      <c r="F22" s="98">
        <v>23</v>
      </c>
      <c r="G22" s="98">
        <v>35</v>
      </c>
      <c r="H22" s="98">
        <v>8</v>
      </c>
      <c r="I22" s="98"/>
      <c r="J22" s="98">
        <v>24</v>
      </c>
      <c r="K22" s="98">
        <v>1</v>
      </c>
      <c r="L22" s="98">
        <v>0</v>
      </c>
      <c r="M22" s="98"/>
      <c r="N22" s="98">
        <v>0</v>
      </c>
      <c r="O22" s="98"/>
      <c r="P22" s="98">
        <v>3</v>
      </c>
    </row>
    <row r="23" spans="1:16" s="111" customFormat="1" ht="20.25" customHeight="1">
      <c r="A23" s="436"/>
      <c r="B23" s="437"/>
      <c r="C23" s="97" t="s">
        <v>81</v>
      </c>
      <c r="D23" s="98">
        <v>80</v>
      </c>
      <c r="E23" s="98">
        <v>40</v>
      </c>
      <c r="F23" s="98">
        <v>20</v>
      </c>
      <c r="G23" s="98">
        <v>30</v>
      </c>
      <c r="H23" s="98">
        <v>22</v>
      </c>
      <c r="I23" s="98">
        <v>1</v>
      </c>
      <c r="J23" s="98">
        <v>35</v>
      </c>
      <c r="K23" s="98">
        <v>7</v>
      </c>
      <c r="L23" s="98">
        <v>1</v>
      </c>
      <c r="M23" s="98">
        <v>1</v>
      </c>
      <c r="N23" s="98">
        <v>1</v>
      </c>
      <c r="O23" s="98">
        <v>1</v>
      </c>
      <c r="P23" s="98">
        <v>5</v>
      </c>
    </row>
    <row r="24" spans="1:16" s="111" customFormat="1" ht="20.25" customHeight="1">
      <c r="A24" s="436">
        <v>8</v>
      </c>
      <c r="B24" s="437" t="s">
        <v>146</v>
      </c>
      <c r="C24" s="97" t="s">
        <v>80</v>
      </c>
      <c r="D24" s="98">
        <v>40</v>
      </c>
      <c r="E24" s="98">
        <v>0</v>
      </c>
      <c r="F24" s="98">
        <v>16</v>
      </c>
      <c r="G24" s="98">
        <v>15</v>
      </c>
      <c r="H24" s="98">
        <v>1</v>
      </c>
      <c r="I24" s="98">
        <v>1</v>
      </c>
      <c r="J24" s="98"/>
      <c r="K24" s="98">
        <v>7</v>
      </c>
      <c r="L24" s="98">
        <v>1</v>
      </c>
      <c r="M24" s="98">
        <v>1</v>
      </c>
      <c r="N24" s="98">
        <v>1</v>
      </c>
      <c r="O24" s="98">
        <v>1</v>
      </c>
      <c r="P24" s="98">
        <v>1</v>
      </c>
    </row>
    <row r="25" spans="1:16" s="111" customFormat="1" ht="20.25" customHeight="1">
      <c r="A25" s="436"/>
      <c r="B25" s="437"/>
      <c r="C25" s="97" t="s">
        <v>81</v>
      </c>
      <c r="D25" s="98">
        <v>40</v>
      </c>
      <c r="E25" s="98">
        <v>60</v>
      </c>
      <c r="F25" s="98">
        <v>16</v>
      </c>
      <c r="G25" s="98"/>
      <c r="H25" s="98">
        <v>1</v>
      </c>
      <c r="I25" s="98">
        <v>1</v>
      </c>
      <c r="J25" s="98">
        <v>25</v>
      </c>
      <c r="K25" s="98"/>
      <c r="L25" s="98">
        <v>1</v>
      </c>
      <c r="M25" s="98">
        <v>1</v>
      </c>
      <c r="N25" s="98">
        <v>1</v>
      </c>
      <c r="O25" s="98">
        <v>1</v>
      </c>
      <c r="P25" s="98">
        <v>14</v>
      </c>
    </row>
    <row r="26" spans="1:16" s="111" customFormat="1" ht="20.25" customHeight="1">
      <c r="A26" s="436">
        <v>9</v>
      </c>
      <c r="B26" s="437" t="s">
        <v>147</v>
      </c>
      <c r="C26" s="97" t="s">
        <v>80</v>
      </c>
      <c r="D26" s="98">
        <v>170</v>
      </c>
      <c r="E26" s="98">
        <v>90</v>
      </c>
      <c r="F26" s="98">
        <v>27</v>
      </c>
      <c r="G26" s="98">
        <v>27</v>
      </c>
      <c r="H26" s="99">
        <v>1</v>
      </c>
      <c r="I26" s="99">
        <v>1</v>
      </c>
      <c r="J26" s="99">
        <v>20</v>
      </c>
      <c r="K26" s="99">
        <v>4</v>
      </c>
      <c r="L26" s="99">
        <v>1</v>
      </c>
      <c r="M26" s="99">
        <v>1</v>
      </c>
      <c r="N26" s="99">
        <v>1</v>
      </c>
      <c r="O26" s="99">
        <v>1</v>
      </c>
      <c r="P26" s="99">
        <v>2</v>
      </c>
    </row>
    <row r="27" spans="1:16" s="111" customFormat="1" ht="20.25" customHeight="1">
      <c r="A27" s="436"/>
      <c r="B27" s="437"/>
      <c r="C27" s="97" t="s">
        <v>81</v>
      </c>
      <c r="D27" s="98">
        <v>100</v>
      </c>
      <c r="E27" s="98"/>
      <c r="F27" s="98">
        <v>20</v>
      </c>
      <c r="G27" s="98">
        <v>20</v>
      </c>
      <c r="H27" s="113"/>
      <c r="I27" s="113"/>
      <c r="J27" s="113"/>
      <c r="K27" s="117"/>
      <c r="L27" s="114"/>
      <c r="M27" s="115"/>
      <c r="N27" s="115"/>
      <c r="O27" s="115"/>
      <c r="P27" s="99">
        <v>4</v>
      </c>
    </row>
    <row r="28" spans="1:16" s="111" customFormat="1" ht="20.25" customHeight="1">
      <c r="A28" s="436">
        <v>10</v>
      </c>
      <c r="B28" s="437" t="s">
        <v>148</v>
      </c>
      <c r="C28" s="97" t="s">
        <v>80</v>
      </c>
      <c r="D28" s="98">
        <v>100</v>
      </c>
      <c r="E28" s="98">
        <v>0</v>
      </c>
      <c r="F28" s="98">
        <v>13</v>
      </c>
      <c r="G28" s="98">
        <v>13</v>
      </c>
      <c r="H28" s="98">
        <v>9</v>
      </c>
      <c r="I28" s="98">
        <v>4</v>
      </c>
      <c r="J28" s="98">
        <v>20</v>
      </c>
      <c r="K28" s="98">
        <v>8</v>
      </c>
      <c r="L28" s="98"/>
      <c r="M28" s="98"/>
      <c r="N28" s="98"/>
      <c r="O28" s="98"/>
      <c r="P28" s="98">
        <v>4</v>
      </c>
    </row>
    <row r="29" spans="1:16" s="111" customFormat="1" ht="20.25" customHeight="1">
      <c r="A29" s="436"/>
      <c r="B29" s="437"/>
      <c r="C29" s="97" t="s">
        <v>81</v>
      </c>
      <c r="D29" s="98">
        <v>0</v>
      </c>
      <c r="E29" s="98">
        <v>60</v>
      </c>
      <c r="F29" s="98">
        <v>10</v>
      </c>
      <c r="G29" s="98"/>
      <c r="H29" s="98">
        <v>9</v>
      </c>
      <c r="I29" s="98">
        <v>4</v>
      </c>
      <c r="J29" s="98">
        <v>15</v>
      </c>
      <c r="K29" s="98">
        <v>5</v>
      </c>
      <c r="L29" s="98">
        <v>1</v>
      </c>
      <c r="M29" s="98">
        <v>1</v>
      </c>
      <c r="N29" s="98">
        <v>1</v>
      </c>
      <c r="O29" s="98">
        <v>1</v>
      </c>
      <c r="P29" s="98">
        <v>10</v>
      </c>
    </row>
    <row r="30" spans="1:16" s="111" customFormat="1" ht="20.25" customHeight="1">
      <c r="A30" s="436">
        <v>11</v>
      </c>
      <c r="B30" s="437" t="s">
        <v>177</v>
      </c>
      <c r="C30" s="97" t="s">
        <v>80</v>
      </c>
      <c r="D30" s="98">
        <v>74</v>
      </c>
      <c r="E30" s="98">
        <v>96</v>
      </c>
      <c r="F30" s="99">
        <v>11</v>
      </c>
      <c r="G30" s="107">
        <v>5</v>
      </c>
      <c r="H30" s="99"/>
      <c r="I30" s="99"/>
      <c r="J30" s="99">
        <v>12</v>
      </c>
      <c r="K30" s="101">
        <v>1</v>
      </c>
      <c r="L30" s="108"/>
      <c r="M30" s="109"/>
      <c r="N30" s="109"/>
      <c r="O30" s="109"/>
      <c r="P30" s="110">
        <v>1</v>
      </c>
    </row>
    <row r="31" spans="1:16" s="111" customFormat="1" ht="20.25" customHeight="1">
      <c r="A31" s="436"/>
      <c r="B31" s="437"/>
      <c r="C31" s="97" t="s">
        <v>81</v>
      </c>
      <c r="D31" s="98">
        <v>85</v>
      </c>
      <c r="E31" s="98">
        <v>20</v>
      </c>
      <c r="F31" s="99">
        <v>5</v>
      </c>
      <c r="G31" s="107">
        <v>5</v>
      </c>
      <c r="H31" s="99">
        <v>10</v>
      </c>
      <c r="I31" s="99">
        <v>1</v>
      </c>
      <c r="J31" s="99">
        <v>12</v>
      </c>
      <c r="K31" s="101">
        <v>1</v>
      </c>
      <c r="L31" s="112">
        <v>1</v>
      </c>
      <c r="M31" s="112">
        <v>1</v>
      </c>
      <c r="N31" s="112">
        <v>1</v>
      </c>
      <c r="O31" s="112">
        <v>1</v>
      </c>
      <c r="P31" s="112">
        <v>9</v>
      </c>
    </row>
    <row r="32" spans="1:16" s="111" customFormat="1" ht="20.25" customHeight="1">
      <c r="A32" s="436">
        <v>12</v>
      </c>
      <c r="B32" s="437" t="s">
        <v>106</v>
      </c>
      <c r="C32" s="97" t="s">
        <v>80</v>
      </c>
      <c r="D32" s="134">
        <v>155</v>
      </c>
      <c r="E32" s="134"/>
      <c r="F32" s="134">
        <v>6</v>
      </c>
      <c r="G32" s="134">
        <v>13</v>
      </c>
      <c r="H32" s="134">
        <v>8</v>
      </c>
      <c r="I32" s="134"/>
      <c r="J32" s="134">
        <v>0</v>
      </c>
      <c r="K32" s="134">
        <v>6</v>
      </c>
      <c r="L32" s="134"/>
      <c r="M32" s="134"/>
      <c r="N32" s="134"/>
      <c r="O32" s="134"/>
      <c r="P32" s="134">
        <v>0</v>
      </c>
    </row>
    <row r="33" spans="1:16" s="111" customFormat="1" ht="20.25" customHeight="1">
      <c r="A33" s="436"/>
      <c r="B33" s="444"/>
      <c r="C33" s="97" t="s">
        <v>81</v>
      </c>
      <c r="D33" s="134">
        <v>15</v>
      </c>
      <c r="E33" s="134"/>
      <c r="F33" s="134">
        <v>7</v>
      </c>
      <c r="G33" s="134">
        <v>0</v>
      </c>
      <c r="H33" s="134">
        <v>3</v>
      </c>
      <c r="I33" s="134"/>
      <c r="J33" s="134">
        <v>35</v>
      </c>
      <c r="K33" s="134">
        <v>7</v>
      </c>
      <c r="L33" s="134"/>
      <c r="M33" s="134"/>
      <c r="N33" s="134"/>
      <c r="O33" s="134"/>
      <c r="P33" s="134">
        <v>13</v>
      </c>
    </row>
    <row r="34" spans="1:16" s="111" customFormat="1" ht="20.25" customHeight="1">
      <c r="A34" s="436">
        <v>13</v>
      </c>
      <c r="B34" s="437" t="s">
        <v>93</v>
      </c>
      <c r="C34" s="97" t="s">
        <v>80</v>
      </c>
      <c r="D34" s="134"/>
      <c r="E34" s="134">
        <v>110</v>
      </c>
      <c r="F34" s="134">
        <v>12</v>
      </c>
      <c r="G34" s="134">
        <v>16</v>
      </c>
      <c r="H34" s="134"/>
      <c r="I34" s="134">
        <v>4</v>
      </c>
      <c r="J34" s="134">
        <v>20</v>
      </c>
      <c r="K34" s="134">
        <v>1</v>
      </c>
      <c r="L34" s="134">
        <v>0</v>
      </c>
      <c r="M34" s="134">
        <v>0</v>
      </c>
      <c r="N34" s="134">
        <v>1</v>
      </c>
      <c r="O34" s="134">
        <v>1</v>
      </c>
      <c r="P34" s="134">
        <v>0</v>
      </c>
    </row>
    <row r="35" spans="1:16" s="111" customFormat="1" ht="20.25" customHeight="1">
      <c r="A35" s="436"/>
      <c r="B35" s="444"/>
      <c r="C35" s="97" t="s">
        <v>81</v>
      </c>
      <c r="D35" s="134"/>
      <c r="E35" s="134">
        <v>65</v>
      </c>
      <c r="F35" s="134">
        <v>6</v>
      </c>
      <c r="G35" s="134">
        <v>2</v>
      </c>
      <c r="H35" s="134"/>
      <c r="I35" s="134">
        <v>0</v>
      </c>
      <c r="J35" s="134">
        <v>20</v>
      </c>
      <c r="K35" s="134">
        <v>1</v>
      </c>
      <c r="L35" s="134">
        <v>1</v>
      </c>
      <c r="M35" s="134">
        <v>1</v>
      </c>
      <c r="N35" s="134">
        <v>0</v>
      </c>
      <c r="O35" s="134">
        <v>0</v>
      </c>
      <c r="P35" s="134">
        <v>0</v>
      </c>
    </row>
    <row r="36" spans="1:16" s="111" customFormat="1" ht="20.25" customHeight="1">
      <c r="A36" s="436">
        <v>14</v>
      </c>
      <c r="B36" s="437" t="s">
        <v>94</v>
      </c>
      <c r="C36" s="97" t="s">
        <v>80</v>
      </c>
      <c r="D36" s="134"/>
      <c r="E36" s="134">
        <v>210</v>
      </c>
      <c r="F36" s="134">
        <v>12</v>
      </c>
      <c r="G36" s="134">
        <v>14</v>
      </c>
      <c r="H36" s="134"/>
      <c r="I36" s="134">
        <v>4</v>
      </c>
      <c r="J36" s="134">
        <v>20</v>
      </c>
      <c r="K36" s="134">
        <v>1</v>
      </c>
      <c r="L36" s="134">
        <v>1</v>
      </c>
      <c r="M36" s="134">
        <v>1</v>
      </c>
      <c r="N36" s="134">
        <v>1</v>
      </c>
      <c r="O36" s="134">
        <v>1</v>
      </c>
      <c r="P36" s="134">
        <v>12</v>
      </c>
    </row>
    <row r="37" spans="1:16" s="111" customFormat="1" ht="20.25" customHeight="1">
      <c r="A37" s="436"/>
      <c r="B37" s="444"/>
      <c r="C37" s="97" t="s">
        <v>81</v>
      </c>
      <c r="D37" s="134"/>
      <c r="E37" s="134">
        <v>44</v>
      </c>
      <c r="F37" s="134">
        <v>1</v>
      </c>
      <c r="G37" s="134">
        <v>0</v>
      </c>
      <c r="H37" s="134"/>
      <c r="I37" s="134">
        <v>0</v>
      </c>
      <c r="J37" s="134">
        <v>20</v>
      </c>
      <c r="K37" s="134">
        <v>1</v>
      </c>
      <c r="L37" s="134">
        <v>0</v>
      </c>
      <c r="M37" s="134">
        <v>0</v>
      </c>
      <c r="N37" s="134">
        <v>0</v>
      </c>
      <c r="O37" s="134">
        <v>0</v>
      </c>
      <c r="P37" s="134">
        <v>3</v>
      </c>
    </row>
    <row r="38" spans="1:16" s="111" customFormat="1" ht="20.25" customHeight="1">
      <c r="A38" s="436">
        <v>15</v>
      </c>
      <c r="B38" s="437" t="s">
        <v>104</v>
      </c>
      <c r="C38" s="97" t="s">
        <v>80</v>
      </c>
      <c r="D38" s="134"/>
      <c r="E38" s="134">
        <v>90</v>
      </c>
      <c r="F38" s="134">
        <v>12</v>
      </c>
      <c r="G38" s="134">
        <v>12</v>
      </c>
      <c r="H38" s="134"/>
      <c r="I38" s="134">
        <v>0</v>
      </c>
      <c r="J38" s="134">
        <v>0</v>
      </c>
      <c r="K38" s="134">
        <v>0</v>
      </c>
      <c r="L38" s="134">
        <v>0</v>
      </c>
      <c r="M38" s="134">
        <v>0</v>
      </c>
      <c r="N38" s="134">
        <v>0</v>
      </c>
      <c r="O38" s="134">
        <v>0</v>
      </c>
      <c r="P38" s="134">
        <v>8</v>
      </c>
    </row>
    <row r="39" spans="1:16" s="111" customFormat="1" ht="20.25" customHeight="1">
      <c r="A39" s="436"/>
      <c r="B39" s="444"/>
      <c r="C39" s="97" t="s">
        <v>81</v>
      </c>
      <c r="D39" s="134"/>
      <c r="E39" s="134">
        <v>72</v>
      </c>
      <c r="F39" s="134">
        <v>12</v>
      </c>
      <c r="G39" s="134">
        <v>0</v>
      </c>
      <c r="H39" s="134"/>
      <c r="I39" s="134">
        <v>8</v>
      </c>
      <c r="J39" s="134">
        <v>42</v>
      </c>
      <c r="K39" s="134">
        <v>2</v>
      </c>
      <c r="L39" s="134">
        <v>1</v>
      </c>
      <c r="M39" s="134">
        <v>1</v>
      </c>
      <c r="N39" s="134">
        <v>1</v>
      </c>
      <c r="O39" s="134">
        <v>1</v>
      </c>
      <c r="P39" s="134">
        <v>4</v>
      </c>
    </row>
    <row r="40" spans="1:16" s="111" customFormat="1" ht="20.25" customHeight="1">
      <c r="A40" s="436">
        <v>16</v>
      </c>
      <c r="B40" s="437" t="s">
        <v>90</v>
      </c>
      <c r="C40" s="97" t="s">
        <v>80</v>
      </c>
      <c r="D40" s="134"/>
      <c r="E40" s="134">
        <v>135</v>
      </c>
      <c r="F40" s="134">
        <v>10</v>
      </c>
      <c r="G40" s="134">
        <v>10</v>
      </c>
      <c r="H40" s="134"/>
      <c r="I40" s="134">
        <v>0</v>
      </c>
      <c r="J40" s="134">
        <v>20</v>
      </c>
      <c r="K40" s="134">
        <v>1</v>
      </c>
      <c r="L40" s="134">
        <v>0</v>
      </c>
      <c r="M40" s="134">
        <v>0</v>
      </c>
      <c r="N40" s="134">
        <v>0</v>
      </c>
      <c r="O40" s="134">
        <v>0</v>
      </c>
      <c r="P40" s="134">
        <v>6</v>
      </c>
    </row>
    <row r="41" spans="1:16" s="111" customFormat="1" ht="20.25" customHeight="1">
      <c r="A41" s="436"/>
      <c r="B41" s="444"/>
      <c r="C41" s="97" t="s">
        <v>81</v>
      </c>
      <c r="D41" s="134"/>
      <c r="E41" s="134">
        <v>0</v>
      </c>
      <c r="F41" s="134">
        <v>0</v>
      </c>
      <c r="G41" s="134">
        <v>0</v>
      </c>
      <c r="H41" s="134"/>
      <c r="I41" s="134">
        <v>4</v>
      </c>
      <c r="J41" s="134">
        <v>0</v>
      </c>
      <c r="K41" s="134">
        <v>1</v>
      </c>
      <c r="L41" s="134">
        <v>1</v>
      </c>
      <c r="M41" s="134">
        <v>1</v>
      </c>
      <c r="N41" s="134">
        <v>1</v>
      </c>
      <c r="O41" s="134">
        <v>1</v>
      </c>
      <c r="P41" s="134">
        <v>4</v>
      </c>
    </row>
    <row r="42" spans="1:16" s="111" customFormat="1" ht="20.25" customHeight="1">
      <c r="A42" s="436">
        <v>17</v>
      </c>
      <c r="B42" s="437" t="s">
        <v>99</v>
      </c>
      <c r="C42" s="97" t="s">
        <v>80</v>
      </c>
      <c r="D42" s="134"/>
      <c r="E42" s="134">
        <v>80</v>
      </c>
      <c r="F42" s="134">
        <v>10</v>
      </c>
      <c r="G42" s="134">
        <v>12</v>
      </c>
      <c r="H42" s="134"/>
      <c r="I42" s="134">
        <v>2</v>
      </c>
      <c r="J42" s="134">
        <v>20</v>
      </c>
      <c r="K42" s="134">
        <v>2</v>
      </c>
      <c r="L42" s="134">
        <v>0</v>
      </c>
      <c r="M42" s="134">
        <v>0</v>
      </c>
      <c r="N42" s="134">
        <v>0</v>
      </c>
      <c r="O42" s="134">
        <v>0</v>
      </c>
      <c r="P42" s="134">
        <v>4</v>
      </c>
    </row>
    <row r="43" spans="1:16" s="111" customFormat="1" ht="20.25" customHeight="1">
      <c r="A43" s="436"/>
      <c r="B43" s="444"/>
      <c r="C43" s="97" t="s">
        <v>81</v>
      </c>
      <c r="D43" s="134"/>
      <c r="E43" s="134">
        <v>100</v>
      </c>
      <c r="F43" s="134">
        <v>0</v>
      </c>
      <c r="G43" s="134">
        <v>0</v>
      </c>
      <c r="H43" s="134"/>
      <c r="I43" s="134">
        <v>1</v>
      </c>
      <c r="J43" s="134">
        <v>0</v>
      </c>
      <c r="K43" s="134">
        <v>1</v>
      </c>
      <c r="L43" s="134"/>
      <c r="M43" s="134"/>
      <c r="N43" s="134">
        <v>1</v>
      </c>
      <c r="O43" s="134">
        <v>1</v>
      </c>
      <c r="P43" s="134">
        <v>4</v>
      </c>
    </row>
    <row r="44" spans="1:16" s="111" customFormat="1" ht="20.25" customHeight="1">
      <c r="A44" s="436">
        <v>18</v>
      </c>
      <c r="B44" s="437" t="s">
        <v>100</v>
      </c>
      <c r="C44" s="97" t="s">
        <v>80</v>
      </c>
      <c r="D44" s="134"/>
      <c r="E44" s="134">
        <v>180</v>
      </c>
      <c r="F44" s="134">
        <v>13</v>
      </c>
      <c r="G44" s="134">
        <v>13</v>
      </c>
      <c r="H44" s="134"/>
      <c r="I44" s="134">
        <v>1</v>
      </c>
      <c r="J44" s="134">
        <v>20</v>
      </c>
      <c r="K44" s="134">
        <v>1</v>
      </c>
      <c r="L44" s="134">
        <v>0</v>
      </c>
      <c r="M44" s="134">
        <v>0</v>
      </c>
      <c r="N44" s="134">
        <v>0</v>
      </c>
      <c r="O44" s="134">
        <v>0</v>
      </c>
      <c r="P44" s="134">
        <v>5</v>
      </c>
    </row>
    <row r="45" spans="1:16" s="111" customFormat="1" ht="20.25" customHeight="1">
      <c r="A45" s="436"/>
      <c r="B45" s="444"/>
      <c r="C45" s="97" t="s">
        <v>81</v>
      </c>
      <c r="D45" s="134"/>
      <c r="E45" s="134">
        <v>100</v>
      </c>
      <c r="F45" s="134">
        <v>6</v>
      </c>
      <c r="G45" s="134">
        <v>18</v>
      </c>
      <c r="H45" s="134"/>
      <c r="I45" s="134">
        <v>1</v>
      </c>
      <c r="J45" s="134">
        <v>20</v>
      </c>
      <c r="K45" s="134">
        <v>3</v>
      </c>
      <c r="L45" s="134">
        <v>0</v>
      </c>
      <c r="M45" s="134">
        <v>1</v>
      </c>
      <c r="N45" s="134">
        <v>1</v>
      </c>
      <c r="O45" s="134">
        <v>1</v>
      </c>
      <c r="P45" s="134">
        <v>10</v>
      </c>
    </row>
    <row r="46" spans="1:16" s="111" customFormat="1" ht="20.25" customHeight="1">
      <c r="A46" s="436">
        <v>19</v>
      </c>
      <c r="B46" s="437" t="s">
        <v>103</v>
      </c>
      <c r="C46" s="97" t="s">
        <v>80</v>
      </c>
      <c r="D46" s="98"/>
      <c r="E46" s="98">
        <v>217</v>
      </c>
      <c r="F46" s="99">
        <v>6</v>
      </c>
      <c r="G46" s="100">
        <v>7</v>
      </c>
      <c r="H46" s="99"/>
      <c r="I46" s="99">
        <v>1</v>
      </c>
      <c r="J46" s="99"/>
      <c r="K46" s="101">
        <v>4</v>
      </c>
      <c r="L46" s="118"/>
      <c r="M46" s="119"/>
      <c r="N46" s="119"/>
      <c r="O46" s="119"/>
      <c r="P46" s="97">
        <v>0</v>
      </c>
    </row>
    <row r="47" spans="1:16" s="111" customFormat="1" ht="20.25" customHeight="1">
      <c r="A47" s="436"/>
      <c r="B47" s="437"/>
      <c r="C47" s="97" t="s">
        <v>81</v>
      </c>
      <c r="D47" s="98"/>
      <c r="E47" s="98">
        <v>84</v>
      </c>
      <c r="F47" s="99">
        <v>2</v>
      </c>
      <c r="G47" s="100">
        <v>1</v>
      </c>
      <c r="H47" s="99"/>
      <c r="I47" s="99">
        <v>1</v>
      </c>
      <c r="J47" s="99">
        <v>8</v>
      </c>
      <c r="K47" s="101">
        <v>4</v>
      </c>
      <c r="L47" s="99">
        <v>1</v>
      </c>
      <c r="M47" s="99">
        <v>1</v>
      </c>
      <c r="N47" s="99">
        <v>1</v>
      </c>
      <c r="O47" s="99">
        <v>1</v>
      </c>
      <c r="P47" s="97">
        <v>4</v>
      </c>
    </row>
    <row r="48" spans="1:16" s="111" customFormat="1" ht="20.25" customHeight="1">
      <c r="A48" s="436">
        <v>20</v>
      </c>
      <c r="B48" s="437" t="s">
        <v>92</v>
      </c>
      <c r="C48" s="97" t="s">
        <v>80</v>
      </c>
      <c r="D48" s="98"/>
      <c r="E48" s="98">
        <v>66</v>
      </c>
      <c r="F48" s="99">
        <v>4</v>
      </c>
      <c r="G48" s="107">
        <v>8</v>
      </c>
      <c r="H48" s="99"/>
      <c r="I48" s="99">
        <v>2</v>
      </c>
      <c r="J48" s="99">
        <v>21</v>
      </c>
      <c r="K48" s="101">
        <v>4</v>
      </c>
      <c r="L48" s="112">
        <v>1</v>
      </c>
      <c r="M48" s="112">
        <v>1</v>
      </c>
      <c r="N48" s="112">
        <v>1</v>
      </c>
      <c r="O48" s="112">
        <v>1</v>
      </c>
      <c r="P48" s="110"/>
    </row>
    <row r="49" spans="1:16" s="111" customFormat="1" ht="20.25" customHeight="1">
      <c r="A49" s="436"/>
      <c r="B49" s="437"/>
      <c r="C49" s="97" t="s">
        <v>81</v>
      </c>
      <c r="D49" s="98"/>
      <c r="E49" s="98">
        <v>34</v>
      </c>
      <c r="F49" s="99">
        <v>8</v>
      </c>
      <c r="G49" s="107">
        <v>4</v>
      </c>
      <c r="H49" s="99"/>
      <c r="I49" s="99">
        <v>2</v>
      </c>
      <c r="J49" s="99">
        <v>8</v>
      </c>
      <c r="K49" s="101">
        <v>5</v>
      </c>
      <c r="L49" s="112">
        <v>1</v>
      </c>
      <c r="M49" s="112">
        <v>1</v>
      </c>
      <c r="N49" s="112">
        <v>1</v>
      </c>
      <c r="O49" s="112">
        <v>1</v>
      </c>
      <c r="P49" s="110">
        <v>2</v>
      </c>
    </row>
    <row r="50" spans="1:16" s="111" customFormat="1" ht="20.25" customHeight="1">
      <c r="A50" s="436">
        <v>21</v>
      </c>
      <c r="B50" s="437" t="s">
        <v>88</v>
      </c>
      <c r="C50" s="97" t="s">
        <v>80</v>
      </c>
      <c r="D50" s="98"/>
      <c r="E50" s="98">
        <v>303</v>
      </c>
      <c r="F50" s="99">
        <v>15</v>
      </c>
      <c r="G50" s="107">
        <v>18</v>
      </c>
      <c r="H50" s="99"/>
      <c r="I50" s="99"/>
      <c r="J50" s="99">
        <v>20</v>
      </c>
      <c r="K50" s="101">
        <v>4</v>
      </c>
      <c r="L50" s="108"/>
      <c r="M50" s="109"/>
      <c r="N50" s="109"/>
      <c r="O50" s="109"/>
      <c r="P50" s="110">
        <v>2</v>
      </c>
    </row>
    <row r="51" spans="1:16" s="111" customFormat="1" ht="20.25" customHeight="1">
      <c r="A51" s="436"/>
      <c r="B51" s="437"/>
      <c r="C51" s="97" t="s">
        <v>81</v>
      </c>
      <c r="D51" s="98"/>
      <c r="E51" s="98">
        <v>70</v>
      </c>
      <c r="F51" s="99">
        <v>5</v>
      </c>
      <c r="G51" s="107">
        <v>3</v>
      </c>
      <c r="H51" s="99"/>
      <c r="I51" s="99">
        <v>8</v>
      </c>
      <c r="J51" s="99">
        <v>24</v>
      </c>
      <c r="K51" s="101">
        <v>4</v>
      </c>
      <c r="L51" s="108">
        <v>1</v>
      </c>
      <c r="M51" s="109">
        <v>1</v>
      </c>
      <c r="N51" s="109">
        <v>1</v>
      </c>
      <c r="O51" s="109">
        <v>1</v>
      </c>
      <c r="P51" s="110">
        <v>16</v>
      </c>
    </row>
    <row r="52" spans="1:16" s="111" customFormat="1" ht="20.25" customHeight="1">
      <c r="A52" s="436">
        <v>22</v>
      </c>
      <c r="B52" s="437" t="s">
        <v>89</v>
      </c>
      <c r="C52" s="97" t="s">
        <v>80</v>
      </c>
      <c r="D52" s="98"/>
      <c r="E52" s="98">
        <v>280</v>
      </c>
      <c r="F52" s="99">
        <v>20</v>
      </c>
      <c r="G52" s="100">
        <v>7</v>
      </c>
      <c r="H52" s="99"/>
      <c r="I52" s="99"/>
      <c r="J52" s="99">
        <v>15</v>
      </c>
      <c r="K52" s="101">
        <v>2</v>
      </c>
      <c r="L52" s="131" t="s">
        <v>144</v>
      </c>
      <c r="M52" s="132" t="s">
        <v>144</v>
      </c>
      <c r="N52" s="132" t="s">
        <v>144</v>
      </c>
      <c r="O52" s="132" t="s">
        <v>144</v>
      </c>
      <c r="P52" s="133" t="s">
        <v>144</v>
      </c>
    </row>
    <row r="53" spans="1:16" s="111" customFormat="1" ht="20.25" customHeight="1">
      <c r="A53" s="436"/>
      <c r="B53" s="437"/>
      <c r="C53" s="97" t="s">
        <v>81</v>
      </c>
      <c r="D53" s="98"/>
      <c r="E53" s="98">
        <v>320</v>
      </c>
      <c r="F53" s="99">
        <v>0</v>
      </c>
      <c r="G53" s="100">
        <v>13</v>
      </c>
      <c r="H53" s="99"/>
      <c r="I53" s="99">
        <v>1</v>
      </c>
      <c r="J53" s="99">
        <v>25</v>
      </c>
      <c r="K53" s="101">
        <v>3</v>
      </c>
      <c r="L53" s="125">
        <v>1</v>
      </c>
      <c r="M53" s="99">
        <v>1</v>
      </c>
      <c r="N53" s="99">
        <v>1</v>
      </c>
      <c r="O53" s="99">
        <v>1</v>
      </c>
      <c r="P53" s="97">
        <v>20</v>
      </c>
    </row>
    <row r="54" spans="1:16" s="111" customFormat="1" ht="20.25" customHeight="1">
      <c r="A54" s="436">
        <v>23</v>
      </c>
      <c r="B54" s="437" t="s">
        <v>91</v>
      </c>
      <c r="C54" s="97" t="s">
        <v>80</v>
      </c>
      <c r="D54" s="98"/>
      <c r="E54" s="98">
        <v>200</v>
      </c>
      <c r="F54" s="99">
        <v>12</v>
      </c>
      <c r="G54" s="100">
        <v>11</v>
      </c>
      <c r="H54" s="99"/>
      <c r="I54" s="99">
        <v>1</v>
      </c>
      <c r="J54" s="99">
        <v>22</v>
      </c>
      <c r="K54" s="101">
        <v>1</v>
      </c>
      <c r="L54" s="118">
        <v>0</v>
      </c>
      <c r="M54" s="119"/>
      <c r="N54" s="119"/>
      <c r="O54" s="119"/>
      <c r="P54" s="97">
        <v>0</v>
      </c>
    </row>
    <row r="55" spans="1:16" s="111" customFormat="1" ht="20.25" customHeight="1">
      <c r="A55" s="436"/>
      <c r="B55" s="437"/>
      <c r="C55" s="97" t="s">
        <v>81</v>
      </c>
      <c r="D55" s="98"/>
      <c r="E55" s="98">
        <v>100</v>
      </c>
      <c r="F55" s="99">
        <v>10</v>
      </c>
      <c r="G55" s="100">
        <v>15</v>
      </c>
      <c r="H55" s="99"/>
      <c r="I55" s="99">
        <v>2</v>
      </c>
      <c r="J55" s="99">
        <v>25</v>
      </c>
      <c r="K55" s="101">
        <v>5</v>
      </c>
      <c r="L55" s="99">
        <v>1</v>
      </c>
      <c r="M55" s="99">
        <v>1</v>
      </c>
      <c r="N55" s="99">
        <v>1</v>
      </c>
      <c r="O55" s="99">
        <v>1</v>
      </c>
      <c r="P55" s="97">
        <v>5</v>
      </c>
    </row>
    <row r="56" spans="1:16" s="111" customFormat="1" ht="20.25" customHeight="1">
      <c r="A56" s="436">
        <v>24</v>
      </c>
      <c r="B56" s="437" t="s">
        <v>160</v>
      </c>
      <c r="C56" s="97" t="s">
        <v>80</v>
      </c>
      <c r="D56" s="98">
        <v>56</v>
      </c>
      <c r="E56" s="98">
        <v>70</v>
      </c>
      <c r="F56" s="99">
        <v>20</v>
      </c>
      <c r="G56" s="100">
        <v>20</v>
      </c>
      <c r="H56" s="99">
        <v>12</v>
      </c>
      <c r="I56" s="99">
        <v>2</v>
      </c>
      <c r="J56" s="99">
        <v>0</v>
      </c>
      <c r="K56" s="101">
        <v>2</v>
      </c>
      <c r="L56" s="118"/>
      <c r="M56" s="119"/>
      <c r="N56" s="99">
        <v>1</v>
      </c>
      <c r="O56" s="119">
        <v>0</v>
      </c>
      <c r="P56" s="97"/>
    </row>
    <row r="57" spans="1:16" s="111" customFormat="1" ht="20.25" customHeight="1">
      <c r="A57" s="436"/>
      <c r="B57" s="437"/>
      <c r="C57" s="97" t="s">
        <v>81</v>
      </c>
      <c r="D57" s="98">
        <v>4</v>
      </c>
      <c r="E57" s="98">
        <v>30</v>
      </c>
      <c r="F57" s="99">
        <v>5</v>
      </c>
      <c r="G57" s="100">
        <v>3</v>
      </c>
      <c r="H57" s="99">
        <v>8</v>
      </c>
      <c r="I57" s="99">
        <v>2</v>
      </c>
      <c r="J57" s="99">
        <v>45</v>
      </c>
      <c r="K57" s="101">
        <v>2</v>
      </c>
      <c r="L57" s="99">
        <v>1</v>
      </c>
      <c r="M57" s="99">
        <v>1</v>
      </c>
      <c r="N57" s="99">
        <v>1</v>
      </c>
      <c r="O57" s="99">
        <v>1</v>
      </c>
      <c r="P57" s="97">
        <v>4</v>
      </c>
    </row>
    <row r="250" spans="1:11" s="34" customFormat="1">
      <c r="A250" s="29"/>
      <c r="B250" s="29"/>
      <c r="C250" s="29"/>
      <c r="D250" s="30"/>
      <c r="E250" s="30"/>
      <c r="F250" s="40"/>
      <c r="G250" s="31"/>
      <c r="H250" s="32"/>
      <c r="I250" s="33"/>
      <c r="J250" s="33"/>
      <c r="K250" s="33"/>
    </row>
    <row r="251" spans="1:11" s="34" customFormat="1">
      <c r="A251" s="29"/>
      <c r="B251" s="29"/>
      <c r="C251" s="29"/>
      <c r="D251" s="30"/>
      <c r="E251" s="30"/>
      <c r="F251" s="40"/>
      <c r="G251" s="31"/>
      <c r="H251" s="32"/>
      <c r="I251" s="33"/>
      <c r="J251" s="33"/>
      <c r="K251" s="33"/>
    </row>
    <row r="252" spans="1:11" s="34" customFormat="1">
      <c r="A252" s="29"/>
      <c r="B252" s="29"/>
      <c r="C252" s="29"/>
      <c r="D252" s="30"/>
      <c r="E252" s="30"/>
      <c r="F252" s="40"/>
      <c r="G252" s="31"/>
      <c r="H252" s="32"/>
      <c r="I252" s="33"/>
      <c r="J252" s="33"/>
      <c r="K252" s="33"/>
    </row>
    <row r="253" spans="1:11" s="34" customFormat="1">
      <c r="A253" s="29"/>
      <c r="B253" s="29"/>
      <c r="C253" s="29"/>
      <c r="D253" s="30"/>
      <c r="E253" s="30"/>
      <c r="F253" s="40"/>
      <c r="G253" s="31"/>
      <c r="H253" s="32"/>
      <c r="I253" s="33"/>
      <c r="J253" s="33"/>
      <c r="K253" s="33"/>
    </row>
    <row r="254" spans="1:11" s="34" customFormat="1">
      <c r="A254" s="29"/>
      <c r="B254" s="29"/>
      <c r="C254" s="29"/>
      <c r="D254" s="30"/>
      <c r="E254" s="30"/>
      <c r="F254" s="40"/>
      <c r="G254" s="31"/>
      <c r="H254" s="32"/>
      <c r="I254" s="33"/>
      <c r="J254" s="33"/>
      <c r="K254" s="33"/>
    </row>
    <row r="255" spans="1:11" s="34" customFormat="1">
      <c r="A255" s="29"/>
      <c r="B255" s="29"/>
      <c r="C255" s="29"/>
      <c r="D255" s="30"/>
      <c r="E255" s="30"/>
      <c r="F255" s="40"/>
      <c r="G255" s="31"/>
      <c r="H255" s="32"/>
      <c r="I255" s="33"/>
      <c r="J255" s="33"/>
      <c r="K255" s="33"/>
    </row>
    <row r="256" spans="1:11" s="34" customFormat="1">
      <c r="A256" s="29"/>
      <c r="B256" s="29"/>
      <c r="C256" s="29"/>
      <c r="D256" s="30"/>
      <c r="E256" s="30"/>
      <c r="F256" s="40"/>
      <c r="G256" s="31"/>
      <c r="H256" s="32"/>
      <c r="I256" s="33"/>
      <c r="J256" s="33"/>
      <c r="K256" s="33"/>
    </row>
    <row r="257" spans="1:11" s="34" customFormat="1">
      <c r="A257" s="29"/>
      <c r="B257" s="29"/>
      <c r="C257" s="29"/>
      <c r="D257" s="30"/>
      <c r="E257" s="30"/>
      <c r="F257" s="40"/>
      <c r="G257" s="31"/>
      <c r="H257" s="32"/>
      <c r="I257" s="33"/>
      <c r="J257" s="33"/>
      <c r="K257" s="33"/>
    </row>
    <row r="258" spans="1:11" s="34" customFormat="1">
      <c r="A258" s="29"/>
      <c r="B258" s="29"/>
      <c r="C258" s="29"/>
      <c r="D258" s="30"/>
      <c r="E258" s="30"/>
      <c r="F258" s="40"/>
      <c r="G258" s="31"/>
      <c r="H258" s="32"/>
      <c r="I258" s="33"/>
      <c r="J258" s="33"/>
      <c r="K258" s="33"/>
    </row>
    <row r="259" spans="1:11" s="34" customFormat="1">
      <c r="A259" s="29"/>
      <c r="B259" s="29"/>
      <c r="C259" s="29"/>
      <c r="D259" s="30"/>
      <c r="E259" s="30"/>
      <c r="F259" s="40"/>
      <c r="G259" s="31"/>
      <c r="H259" s="32"/>
      <c r="I259" s="33"/>
      <c r="J259" s="33"/>
      <c r="K259" s="33"/>
    </row>
    <row r="260" spans="1:11" s="34" customFormat="1">
      <c r="A260" s="29"/>
      <c r="B260" s="29"/>
      <c r="C260" s="29"/>
      <c r="D260" s="30"/>
      <c r="E260" s="30"/>
      <c r="F260" s="40"/>
      <c r="G260" s="31"/>
      <c r="H260" s="32"/>
      <c r="I260" s="33"/>
      <c r="J260" s="33"/>
      <c r="K260" s="33"/>
    </row>
    <row r="261" spans="1:11" s="34" customFormat="1">
      <c r="A261" s="29"/>
      <c r="B261" s="29"/>
      <c r="C261" s="29"/>
      <c r="D261" s="30"/>
      <c r="E261" s="30"/>
      <c r="F261" s="40"/>
      <c r="G261" s="31"/>
      <c r="H261" s="32"/>
      <c r="I261" s="33"/>
      <c r="J261" s="33"/>
      <c r="K261" s="33"/>
    </row>
    <row r="262" spans="1:11" s="34" customFormat="1">
      <c r="A262" s="29"/>
      <c r="B262" s="29"/>
      <c r="C262" s="29"/>
      <c r="D262" s="30"/>
      <c r="E262" s="30"/>
      <c r="F262" s="40"/>
      <c r="G262" s="31"/>
      <c r="H262" s="32"/>
      <c r="I262" s="33"/>
      <c r="J262" s="33"/>
      <c r="K262" s="33"/>
    </row>
    <row r="263" spans="1:11" s="34" customFormat="1">
      <c r="A263" s="29"/>
      <c r="B263" s="29"/>
      <c r="C263" s="29"/>
      <c r="D263" s="30"/>
      <c r="E263" s="30"/>
      <c r="F263" s="40"/>
      <c r="G263" s="31"/>
      <c r="H263" s="32"/>
      <c r="I263" s="33"/>
      <c r="J263" s="33"/>
      <c r="K263" s="33"/>
    </row>
    <row r="264" spans="1:11" s="34" customFormat="1">
      <c r="A264" s="29"/>
      <c r="B264" s="29"/>
      <c r="C264" s="29"/>
      <c r="D264" s="30"/>
      <c r="E264" s="30"/>
      <c r="F264" s="40"/>
      <c r="G264" s="31"/>
      <c r="H264" s="32"/>
      <c r="I264" s="33"/>
      <c r="J264" s="33"/>
      <c r="K264" s="33"/>
    </row>
    <row r="265" spans="1:11" s="34" customFormat="1">
      <c r="A265" s="29"/>
      <c r="B265" s="29"/>
      <c r="C265" s="29"/>
      <c r="D265" s="30"/>
      <c r="E265" s="30"/>
      <c r="F265" s="40"/>
      <c r="G265" s="31"/>
      <c r="H265" s="32"/>
      <c r="I265" s="33"/>
      <c r="J265" s="33"/>
      <c r="K265" s="33"/>
    </row>
    <row r="266" spans="1:11" s="34" customFormat="1">
      <c r="A266" s="29"/>
      <c r="B266" s="29"/>
      <c r="C266" s="29"/>
      <c r="D266" s="30"/>
      <c r="E266" s="30"/>
      <c r="F266" s="40"/>
      <c r="G266" s="31"/>
      <c r="H266" s="32"/>
      <c r="I266" s="33"/>
      <c r="J266" s="33"/>
      <c r="K266" s="33"/>
    </row>
    <row r="267" spans="1:11" s="34" customFormat="1">
      <c r="A267" s="29"/>
      <c r="B267" s="29"/>
      <c r="C267" s="29"/>
      <c r="D267" s="30"/>
      <c r="E267" s="30"/>
      <c r="F267" s="40"/>
      <c r="G267" s="31"/>
      <c r="H267" s="32"/>
      <c r="I267" s="33"/>
      <c r="J267" s="33"/>
      <c r="K267" s="33"/>
    </row>
    <row r="268" spans="1:11" s="34" customFormat="1">
      <c r="A268" s="29"/>
      <c r="B268" s="29"/>
      <c r="C268" s="29"/>
      <c r="D268" s="30"/>
      <c r="E268" s="30"/>
      <c r="F268" s="40"/>
      <c r="G268" s="31"/>
      <c r="H268" s="32"/>
      <c r="I268" s="33"/>
      <c r="J268" s="33"/>
      <c r="K268" s="33"/>
    </row>
    <row r="269" spans="1:11" s="34" customFormat="1">
      <c r="A269" s="29"/>
      <c r="B269" s="29"/>
      <c r="C269" s="29"/>
      <c r="D269" s="30"/>
      <c r="E269" s="30"/>
      <c r="F269" s="40"/>
      <c r="G269" s="31"/>
      <c r="H269" s="32"/>
      <c r="I269" s="33"/>
      <c r="J269" s="33"/>
      <c r="K269" s="33"/>
    </row>
    <row r="270" spans="1:11" s="34" customFormat="1">
      <c r="A270" s="29"/>
      <c r="B270" s="29"/>
      <c r="C270" s="29"/>
      <c r="D270" s="30"/>
      <c r="E270" s="30"/>
      <c r="F270" s="40"/>
      <c r="G270" s="31"/>
      <c r="H270" s="32"/>
      <c r="I270" s="33"/>
      <c r="J270" s="33"/>
      <c r="K270" s="33"/>
    </row>
    <row r="271" spans="1:11" s="34" customFormat="1">
      <c r="A271" s="29"/>
      <c r="B271" s="29"/>
      <c r="C271" s="29"/>
      <c r="D271" s="30"/>
      <c r="E271" s="30"/>
      <c r="F271" s="40"/>
      <c r="G271" s="31"/>
      <c r="H271" s="32"/>
      <c r="I271" s="33"/>
      <c r="J271" s="33"/>
      <c r="K271" s="33"/>
    </row>
    <row r="272" spans="1:11" s="34" customFormat="1">
      <c r="A272" s="29"/>
      <c r="B272" s="29"/>
      <c r="C272" s="29"/>
      <c r="D272" s="30"/>
      <c r="E272" s="30"/>
      <c r="F272" s="40"/>
      <c r="G272" s="31"/>
      <c r="H272" s="32"/>
      <c r="I272" s="33"/>
      <c r="J272" s="33"/>
      <c r="K272" s="33"/>
    </row>
    <row r="273" spans="1:11" s="34" customFormat="1">
      <c r="A273" s="29"/>
      <c r="B273" s="29"/>
      <c r="C273" s="29"/>
      <c r="D273" s="30"/>
      <c r="E273" s="30"/>
      <c r="F273" s="40"/>
      <c r="G273" s="31"/>
      <c r="H273" s="32"/>
      <c r="I273" s="33"/>
      <c r="J273" s="33"/>
      <c r="K273" s="33"/>
    </row>
    <row r="274" spans="1:11" s="34" customFormat="1">
      <c r="A274" s="29"/>
      <c r="B274" s="29"/>
      <c r="C274" s="29"/>
      <c r="D274" s="30"/>
      <c r="E274" s="30"/>
      <c r="F274" s="40"/>
      <c r="G274" s="31"/>
      <c r="H274" s="32"/>
      <c r="I274" s="33"/>
      <c r="J274" s="33"/>
      <c r="K274" s="33"/>
    </row>
    <row r="275" spans="1:11" s="34" customFormat="1">
      <c r="A275" s="29"/>
      <c r="B275" s="29"/>
      <c r="C275" s="29"/>
      <c r="D275" s="30"/>
      <c r="E275" s="30"/>
      <c r="F275" s="40"/>
      <c r="G275" s="31"/>
      <c r="H275" s="32"/>
      <c r="I275" s="33"/>
      <c r="J275" s="33"/>
      <c r="K275" s="33"/>
    </row>
    <row r="276" spans="1:11" s="34" customFormat="1">
      <c r="A276" s="29"/>
      <c r="B276" s="29"/>
      <c r="C276" s="29"/>
      <c r="D276" s="30"/>
      <c r="E276" s="30"/>
      <c r="F276" s="40"/>
      <c r="G276" s="31"/>
      <c r="H276" s="32"/>
      <c r="I276" s="33"/>
      <c r="J276" s="33"/>
      <c r="K276" s="33"/>
    </row>
    <row r="277" spans="1:11" s="34" customFormat="1">
      <c r="A277" s="29"/>
      <c r="B277" s="29"/>
      <c r="C277" s="29"/>
      <c r="D277" s="30"/>
      <c r="E277" s="30"/>
      <c r="F277" s="40"/>
      <c r="G277" s="31"/>
      <c r="H277" s="32"/>
      <c r="I277" s="33"/>
      <c r="J277" s="33"/>
      <c r="K277" s="33"/>
    </row>
    <row r="278" spans="1:11" s="34" customFormat="1">
      <c r="A278" s="29"/>
      <c r="B278" s="29"/>
      <c r="C278" s="29"/>
      <c r="D278" s="30"/>
      <c r="E278" s="30"/>
      <c r="F278" s="40"/>
      <c r="G278" s="31"/>
      <c r="H278" s="32"/>
      <c r="I278" s="33"/>
      <c r="J278" s="33"/>
      <c r="K278" s="33"/>
    </row>
    <row r="279" spans="1:11" s="34" customFormat="1">
      <c r="A279" s="29"/>
      <c r="B279" s="29"/>
      <c r="C279" s="29"/>
      <c r="D279" s="30"/>
      <c r="E279" s="30"/>
      <c r="F279" s="40"/>
      <c r="G279" s="31"/>
      <c r="H279" s="32"/>
      <c r="I279" s="33"/>
      <c r="J279" s="33"/>
      <c r="K279" s="33"/>
    </row>
    <row r="280" spans="1:11" s="34" customFormat="1">
      <c r="A280" s="29"/>
      <c r="B280" s="29"/>
      <c r="C280" s="29"/>
      <c r="D280" s="30"/>
      <c r="E280" s="30"/>
      <c r="F280" s="40"/>
      <c r="G280" s="31"/>
      <c r="H280" s="32"/>
      <c r="I280" s="33"/>
      <c r="J280" s="33"/>
      <c r="K280" s="33"/>
    </row>
    <row r="281" spans="1:11" s="34" customFormat="1">
      <c r="A281" s="29"/>
      <c r="B281" s="29"/>
      <c r="C281" s="29"/>
      <c r="D281" s="30"/>
      <c r="E281" s="30"/>
      <c r="F281" s="40"/>
      <c r="G281" s="31"/>
      <c r="H281" s="32"/>
      <c r="I281" s="33"/>
      <c r="J281" s="33"/>
      <c r="K281" s="33"/>
    </row>
    <row r="282" spans="1:11" s="34" customFormat="1">
      <c r="A282" s="29"/>
      <c r="B282" s="29"/>
      <c r="C282" s="29"/>
      <c r="D282" s="30"/>
      <c r="E282" s="30"/>
      <c r="F282" s="40"/>
      <c r="G282" s="31"/>
      <c r="H282" s="32"/>
      <c r="I282" s="33"/>
      <c r="J282" s="33"/>
      <c r="K282" s="33"/>
    </row>
    <row r="283" spans="1:11" s="34" customFormat="1">
      <c r="A283" s="29"/>
      <c r="B283" s="29"/>
      <c r="C283" s="29"/>
      <c r="D283" s="30"/>
      <c r="E283" s="30"/>
      <c r="F283" s="40"/>
      <c r="G283" s="31"/>
      <c r="H283" s="32"/>
      <c r="I283" s="33"/>
      <c r="J283" s="33"/>
      <c r="K283" s="33"/>
    </row>
    <row r="284" spans="1:11" s="34" customFormat="1">
      <c r="A284" s="29"/>
      <c r="B284" s="29"/>
      <c r="C284" s="29"/>
      <c r="D284" s="30"/>
      <c r="E284" s="30"/>
      <c r="F284" s="40"/>
      <c r="G284" s="31"/>
      <c r="H284" s="32"/>
      <c r="I284" s="33"/>
      <c r="J284" s="33"/>
      <c r="K284" s="33"/>
    </row>
    <row r="285" spans="1:11" s="34" customFormat="1">
      <c r="A285" s="29"/>
      <c r="B285" s="29"/>
      <c r="C285" s="29"/>
      <c r="D285" s="30"/>
      <c r="E285" s="30"/>
      <c r="F285" s="40"/>
      <c r="G285" s="31"/>
      <c r="H285" s="32"/>
      <c r="I285" s="33"/>
      <c r="J285" s="33"/>
      <c r="K285" s="33"/>
    </row>
    <row r="286" spans="1:11" s="34" customFormat="1">
      <c r="A286" s="29"/>
      <c r="B286" s="29"/>
      <c r="C286" s="29"/>
      <c r="D286" s="30"/>
      <c r="E286" s="30"/>
      <c r="F286" s="40"/>
      <c r="G286" s="31"/>
      <c r="H286" s="32"/>
      <c r="I286" s="33"/>
      <c r="J286" s="33"/>
      <c r="K286" s="33"/>
    </row>
    <row r="287" spans="1:11" s="34" customFormat="1">
      <c r="A287" s="29"/>
      <c r="B287" s="29"/>
      <c r="C287" s="29"/>
      <c r="D287" s="30"/>
      <c r="E287" s="30"/>
      <c r="F287" s="40"/>
      <c r="G287" s="31"/>
      <c r="H287" s="32"/>
      <c r="I287" s="33"/>
      <c r="J287" s="33"/>
      <c r="K287" s="33"/>
    </row>
    <row r="288" spans="1:11" s="34" customFormat="1">
      <c r="A288" s="29"/>
      <c r="B288" s="29"/>
      <c r="C288" s="29"/>
      <c r="D288" s="30"/>
      <c r="E288" s="30"/>
      <c r="F288" s="40"/>
      <c r="G288" s="31"/>
      <c r="H288" s="32"/>
      <c r="I288" s="33"/>
      <c r="J288" s="33"/>
      <c r="K288" s="33"/>
    </row>
    <row r="289" spans="1:11" s="34" customFormat="1">
      <c r="A289" s="29"/>
      <c r="B289" s="29"/>
      <c r="C289" s="29"/>
      <c r="D289" s="30"/>
      <c r="E289" s="30"/>
      <c r="F289" s="40"/>
      <c r="G289" s="31"/>
      <c r="H289" s="32"/>
      <c r="I289" s="33"/>
      <c r="J289" s="33"/>
      <c r="K289" s="33"/>
    </row>
    <row r="290" spans="1:11" s="34" customFormat="1">
      <c r="A290" s="29"/>
      <c r="B290" s="29"/>
      <c r="C290" s="29"/>
      <c r="D290" s="30"/>
      <c r="E290" s="30"/>
      <c r="F290" s="40"/>
      <c r="G290" s="31"/>
      <c r="H290" s="32"/>
      <c r="I290" s="33"/>
      <c r="J290" s="33"/>
      <c r="K290" s="33"/>
    </row>
    <row r="291" spans="1:11" s="34" customFormat="1">
      <c r="A291" s="29"/>
      <c r="B291" s="29"/>
      <c r="C291" s="29"/>
      <c r="D291" s="30"/>
      <c r="E291" s="30"/>
      <c r="F291" s="40"/>
      <c r="G291" s="31"/>
      <c r="H291" s="32"/>
      <c r="I291" s="33"/>
      <c r="J291" s="33"/>
      <c r="K291" s="33"/>
    </row>
    <row r="292" spans="1:11" s="34" customFormat="1">
      <c r="A292" s="29"/>
      <c r="B292" s="29"/>
      <c r="C292" s="29"/>
      <c r="D292" s="30"/>
      <c r="E292" s="30"/>
      <c r="F292" s="40"/>
      <c r="G292" s="31"/>
      <c r="H292" s="32"/>
      <c r="I292" s="33"/>
      <c r="J292" s="33"/>
      <c r="K292" s="33"/>
    </row>
    <row r="293" spans="1:11" s="34" customFormat="1">
      <c r="A293" s="29"/>
      <c r="B293" s="29"/>
      <c r="C293" s="29"/>
      <c r="D293" s="30"/>
      <c r="E293" s="30"/>
      <c r="F293" s="40"/>
      <c r="G293" s="31"/>
      <c r="H293" s="32"/>
      <c r="I293" s="33"/>
      <c r="J293" s="33"/>
      <c r="K293" s="33"/>
    </row>
    <row r="294" spans="1:11" s="34" customFormat="1">
      <c r="A294" s="29"/>
      <c r="B294" s="29"/>
      <c r="C294" s="29"/>
      <c r="D294" s="30"/>
      <c r="E294" s="30"/>
      <c r="F294" s="40"/>
      <c r="G294" s="31"/>
      <c r="H294" s="32"/>
      <c r="I294" s="33"/>
      <c r="J294" s="33"/>
      <c r="K294" s="33"/>
    </row>
    <row r="295" spans="1:11" s="34" customFormat="1">
      <c r="A295" s="29"/>
      <c r="B295" s="29"/>
      <c r="C295" s="29"/>
      <c r="D295" s="30"/>
      <c r="E295" s="30"/>
      <c r="F295" s="40"/>
      <c r="G295" s="31"/>
      <c r="H295" s="32"/>
      <c r="I295" s="33"/>
      <c r="J295" s="33"/>
      <c r="K295" s="33"/>
    </row>
    <row r="296" spans="1:11" s="34" customFormat="1">
      <c r="A296" s="29"/>
      <c r="B296" s="29"/>
      <c r="C296" s="29"/>
      <c r="D296" s="30"/>
      <c r="E296" s="30"/>
      <c r="F296" s="40"/>
      <c r="G296" s="31"/>
      <c r="H296" s="32"/>
      <c r="I296" s="33"/>
      <c r="J296" s="33"/>
      <c r="K296" s="33"/>
    </row>
    <row r="297" spans="1:11" s="34" customFormat="1">
      <c r="A297" s="29"/>
      <c r="B297" s="29"/>
      <c r="C297" s="29"/>
      <c r="D297" s="30"/>
      <c r="E297" s="30"/>
      <c r="F297" s="40"/>
      <c r="G297" s="31"/>
      <c r="H297" s="32"/>
      <c r="I297" s="33"/>
      <c r="J297" s="33"/>
      <c r="K297" s="33"/>
    </row>
    <row r="298" spans="1:11" s="34" customFormat="1">
      <c r="A298" s="29"/>
      <c r="B298" s="29"/>
      <c r="C298" s="29"/>
      <c r="D298" s="30"/>
      <c r="E298" s="30"/>
      <c r="F298" s="40"/>
      <c r="G298" s="31"/>
      <c r="H298" s="32"/>
      <c r="I298" s="33"/>
      <c r="J298" s="33"/>
      <c r="K298" s="33"/>
    </row>
    <row r="299" spans="1:11" s="34" customFormat="1">
      <c r="A299" s="29"/>
      <c r="B299" s="29"/>
      <c r="C299" s="29"/>
      <c r="D299" s="30"/>
      <c r="E299" s="30"/>
      <c r="F299" s="40"/>
      <c r="G299" s="31"/>
      <c r="H299" s="32"/>
      <c r="I299" s="33"/>
      <c r="J299" s="33"/>
      <c r="K299" s="33"/>
    </row>
    <row r="300" spans="1:11" s="34" customFormat="1">
      <c r="A300" s="29"/>
      <c r="B300" s="29"/>
      <c r="C300" s="29"/>
      <c r="D300" s="30"/>
      <c r="E300" s="30"/>
      <c r="F300" s="40"/>
      <c r="G300" s="31"/>
      <c r="H300" s="32"/>
      <c r="I300" s="33"/>
      <c r="J300" s="33"/>
      <c r="K300" s="33"/>
    </row>
    <row r="301" spans="1:11" s="34" customFormat="1">
      <c r="A301" s="29"/>
      <c r="B301" s="29"/>
      <c r="C301" s="29"/>
      <c r="D301" s="30"/>
      <c r="E301" s="30"/>
      <c r="F301" s="40"/>
      <c r="G301" s="31"/>
      <c r="H301" s="32"/>
      <c r="I301" s="33"/>
      <c r="J301" s="33"/>
      <c r="K301" s="33"/>
    </row>
    <row r="302" spans="1:11" s="34" customFormat="1">
      <c r="A302" s="29"/>
      <c r="B302" s="29"/>
      <c r="C302" s="29"/>
      <c r="D302" s="30"/>
      <c r="E302" s="30"/>
      <c r="F302" s="40"/>
      <c r="G302" s="31"/>
      <c r="H302" s="32"/>
      <c r="I302" s="33"/>
      <c r="J302" s="33"/>
      <c r="K302" s="33"/>
    </row>
    <row r="303" spans="1:11" s="34" customFormat="1">
      <c r="A303" s="29"/>
      <c r="B303" s="29"/>
      <c r="C303" s="29"/>
      <c r="D303" s="30"/>
      <c r="E303" s="30"/>
      <c r="F303" s="40"/>
      <c r="G303" s="31"/>
      <c r="H303" s="32"/>
      <c r="I303" s="33"/>
      <c r="J303" s="33"/>
      <c r="K303" s="33"/>
    </row>
    <row r="304" spans="1:11" s="34" customFormat="1">
      <c r="A304" s="29"/>
      <c r="B304" s="29"/>
      <c r="C304" s="29"/>
      <c r="D304" s="30"/>
      <c r="E304" s="30"/>
      <c r="F304" s="40"/>
      <c r="G304" s="31"/>
      <c r="H304" s="32"/>
      <c r="I304" s="33"/>
      <c r="J304" s="33"/>
      <c r="K304" s="33"/>
    </row>
    <row r="305" spans="1:11" s="34" customFormat="1">
      <c r="A305" s="29"/>
      <c r="B305" s="29"/>
      <c r="C305" s="29"/>
      <c r="D305" s="30"/>
      <c r="E305" s="30"/>
      <c r="F305" s="40"/>
      <c r="G305" s="31"/>
      <c r="H305" s="32"/>
      <c r="I305" s="33"/>
      <c r="J305" s="33"/>
      <c r="K305" s="33"/>
    </row>
    <row r="306" spans="1:11" s="34" customFormat="1">
      <c r="A306" s="29"/>
      <c r="B306" s="29"/>
      <c r="C306" s="29"/>
      <c r="D306" s="30"/>
      <c r="E306" s="30"/>
      <c r="F306" s="40"/>
      <c r="G306" s="31"/>
      <c r="H306" s="32"/>
      <c r="I306" s="33"/>
      <c r="J306" s="33"/>
      <c r="K306" s="33"/>
    </row>
    <row r="307" spans="1:11" s="34" customFormat="1">
      <c r="A307" s="29"/>
      <c r="B307" s="29"/>
      <c r="C307" s="29"/>
      <c r="D307" s="30"/>
      <c r="E307" s="30"/>
      <c r="F307" s="40"/>
      <c r="G307" s="31"/>
      <c r="H307" s="32"/>
      <c r="I307" s="33"/>
      <c r="J307" s="33"/>
      <c r="K307" s="33"/>
    </row>
    <row r="308" spans="1:11" s="34" customFormat="1">
      <c r="A308" s="29"/>
      <c r="B308" s="29"/>
      <c r="C308" s="29"/>
      <c r="D308" s="30"/>
      <c r="E308" s="30"/>
      <c r="F308" s="40"/>
      <c r="G308" s="31"/>
      <c r="H308" s="32"/>
      <c r="I308" s="33"/>
      <c r="J308" s="33"/>
      <c r="K308" s="33"/>
    </row>
    <row r="309" spans="1:11" s="34" customFormat="1">
      <c r="A309" s="29"/>
      <c r="B309" s="29"/>
      <c r="C309" s="29"/>
      <c r="D309" s="30"/>
      <c r="E309" s="30"/>
      <c r="F309" s="40"/>
      <c r="G309" s="31"/>
      <c r="H309" s="32"/>
      <c r="I309" s="33"/>
      <c r="J309" s="33"/>
      <c r="K309" s="33"/>
    </row>
    <row r="310" spans="1:11" s="34" customFormat="1">
      <c r="A310" s="29"/>
      <c r="B310" s="29"/>
      <c r="C310" s="29"/>
      <c r="D310" s="30"/>
      <c r="E310" s="30"/>
      <c r="F310" s="40"/>
      <c r="G310" s="31"/>
      <c r="H310" s="32"/>
      <c r="I310" s="33"/>
      <c r="J310" s="33"/>
      <c r="K310" s="33"/>
    </row>
    <row r="311" spans="1:11" s="34" customFormat="1">
      <c r="A311" s="29"/>
      <c r="B311" s="29"/>
      <c r="C311" s="29"/>
      <c r="D311" s="30"/>
      <c r="E311" s="30"/>
      <c r="F311" s="40"/>
      <c r="G311" s="31"/>
      <c r="H311" s="32"/>
      <c r="I311" s="33"/>
      <c r="J311" s="33"/>
      <c r="K311" s="33"/>
    </row>
    <row r="312" spans="1:11" s="34" customFormat="1">
      <c r="A312" s="29"/>
      <c r="B312" s="29"/>
      <c r="C312" s="29"/>
      <c r="D312" s="30"/>
      <c r="E312" s="30"/>
      <c r="F312" s="40"/>
      <c r="G312" s="31"/>
      <c r="H312" s="32"/>
      <c r="I312" s="33"/>
      <c r="J312" s="33"/>
      <c r="K312" s="33"/>
    </row>
    <row r="313" spans="1:11" s="34" customFormat="1">
      <c r="A313" s="29"/>
      <c r="B313" s="29"/>
      <c r="C313" s="29"/>
      <c r="D313" s="30"/>
      <c r="E313" s="30"/>
      <c r="F313" s="40"/>
      <c r="G313" s="31"/>
      <c r="H313" s="32"/>
      <c r="I313" s="33"/>
      <c r="J313" s="33"/>
      <c r="K313" s="33"/>
    </row>
    <row r="314" spans="1:11" s="34" customFormat="1">
      <c r="A314" s="29"/>
      <c r="B314" s="29"/>
      <c r="C314" s="29"/>
      <c r="D314" s="30"/>
      <c r="E314" s="30"/>
      <c r="F314" s="40"/>
      <c r="G314" s="31"/>
      <c r="H314" s="32"/>
      <c r="I314" s="33"/>
      <c r="J314" s="33"/>
      <c r="K314" s="33"/>
    </row>
    <row r="315" spans="1:11" s="34" customFormat="1">
      <c r="A315" s="29"/>
      <c r="B315" s="29"/>
      <c r="C315" s="29"/>
      <c r="D315" s="30"/>
      <c r="E315" s="30"/>
      <c r="F315" s="40"/>
      <c r="G315" s="31"/>
      <c r="H315" s="32"/>
      <c r="I315" s="33"/>
      <c r="J315" s="33"/>
      <c r="K315" s="33"/>
    </row>
    <row r="316" spans="1:11" s="34" customFormat="1">
      <c r="A316" s="29"/>
      <c r="B316" s="29"/>
      <c r="C316" s="29"/>
      <c r="D316" s="30"/>
      <c r="E316" s="30"/>
      <c r="F316" s="40"/>
      <c r="G316" s="31"/>
      <c r="H316" s="32"/>
      <c r="I316" s="33"/>
      <c r="J316" s="33"/>
      <c r="K316" s="33"/>
    </row>
    <row r="317" spans="1:11" s="34" customFormat="1">
      <c r="A317" s="29"/>
      <c r="B317" s="29"/>
      <c r="C317" s="29"/>
      <c r="D317" s="30"/>
      <c r="E317" s="30"/>
      <c r="F317" s="40"/>
      <c r="G317" s="31"/>
      <c r="H317" s="32"/>
      <c r="I317" s="33"/>
      <c r="J317" s="33"/>
      <c r="K317" s="33"/>
    </row>
    <row r="318" spans="1:11" s="34" customFormat="1">
      <c r="A318" s="29"/>
      <c r="B318" s="29"/>
      <c r="C318" s="29"/>
      <c r="D318" s="30"/>
      <c r="E318" s="30"/>
      <c r="F318" s="40"/>
      <c r="G318" s="31"/>
      <c r="H318" s="32"/>
      <c r="I318" s="33"/>
      <c r="J318" s="33"/>
      <c r="K318" s="33"/>
    </row>
    <row r="319" spans="1:11" s="34" customFormat="1">
      <c r="A319" s="29"/>
      <c r="B319" s="29"/>
      <c r="C319" s="29"/>
      <c r="D319" s="30"/>
      <c r="E319" s="30"/>
      <c r="F319" s="40"/>
      <c r="G319" s="31"/>
      <c r="H319" s="32"/>
      <c r="I319" s="33"/>
      <c r="J319" s="33"/>
      <c r="K319" s="33"/>
    </row>
    <row r="320" spans="1:11" s="34" customFormat="1">
      <c r="A320" s="29"/>
      <c r="B320" s="29"/>
      <c r="C320" s="29"/>
      <c r="D320" s="30"/>
      <c r="E320" s="30"/>
      <c r="F320" s="40"/>
      <c r="G320" s="31"/>
      <c r="H320" s="32"/>
      <c r="I320" s="33"/>
      <c r="J320" s="33"/>
      <c r="K320" s="33"/>
    </row>
    <row r="321" spans="1:11" s="34" customFormat="1">
      <c r="A321" s="29"/>
      <c r="B321" s="29"/>
      <c r="C321" s="29"/>
      <c r="D321" s="30"/>
      <c r="E321" s="30"/>
      <c r="F321" s="40"/>
      <c r="G321" s="31"/>
      <c r="H321" s="32"/>
      <c r="I321" s="33"/>
      <c r="J321" s="33"/>
      <c r="K321" s="33"/>
    </row>
    <row r="322" spans="1:11" s="34" customFormat="1">
      <c r="A322" s="29"/>
      <c r="B322" s="29"/>
      <c r="C322" s="29"/>
      <c r="D322" s="30"/>
      <c r="E322" s="30"/>
      <c r="F322" s="40"/>
      <c r="G322" s="31"/>
      <c r="H322" s="32"/>
      <c r="I322" s="33"/>
      <c r="J322" s="33"/>
      <c r="K322" s="33"/>
    </row>
    <row r="323" spans="1:11" s="34" customFormat="1">
      <c r="A323" s="29"/>
      <c r="B323" s="29"/>
      <c r="C323" s="29"/>
      <c r="D323" s="30"/>
      <c r="E323" s="30"/>
      <c r="F323" s="40"/>
      <c r="G323" s="31"/>
      <c r="H323" s="32"/>
      <c r="I323" s="33"/>
      <c r="J323" s="33"/>
      <c r="K323" s="33"/>
    </row>
    <row r="324" spans="1:11" s="34" customFormat="1">
      <c r="A324" s="29"/>
      <c r="B324" s="29"/>
      <c r="C324" s="29"/>
      <c r="D324" s="30"/>
      <c r="E324" s="30"/>
      <c r="F324" s="40"/>
      <c r="G324" s="31"/>
      <c r="H324" s="32"/>
      <c r="I324" s="33"/>
      <c r="J324" s="33"/>
      <c r="K324" s="33"/>
    </row>
    <row r="325" spans="1:11" s="34" customFormat="1">
      <c r="A325" s="29"/>
      <c r="B325" s="29"/>
      <c r="C325" s="29"/>
      <c r="D325" s="30"/>
      <c r="E325" s="30"/>
      <c r="F325" s="40"/>
      <c r="G325" s="31"/>
      <c r="H325" s="32"/>
      <c r="I325" s="33"/>
      <c r="J325" s="33"/>
      <c r="K325" s="33"/>
    </row>
    <row r="326" spans="1:11" s="34" customFormat="1">
      <c r="A326" s="29"/>
      <c r="B326" s="29"/>
      <c r="C326" s="29"/>
      <c r="D326" s="30"/>
      <c r="E326" s="30"/>
      <c r="F326" s="40"/>
      <c r="G326" s="31"/>
      <c r="H326" s="32"/>
      <c r="I326" s="33"/>
      <c r="J326" s="33"/>
      <c r="K326" s="33"/>
    </row>
    <row r="327" spans="1:11" s="34" customFormat="1">
      <c r="A327" s="29"/>
      <c r="B327" s="29"/>
      <c r="C327" s="29"/>
      <c r="D327" s="30"/>
      <c r="E327" s="30"/>
      <c r="F327" s="40"/>
      <c r="G327" s="31"/>
      <c r="H327" s="32"/>
      <c r="I327" s="33"/>
      <c r="J327" s="33"/>
      <c r="K327" s="33"/>
    </row>
    <row r="328" spans="1:11" s="34" customFormat="1">
      <c r="A328" s="29"/>
      <c r="B328" s="29"/>
      <c r="C328" s="29"/>
      <c r="D328" s="30"/>
      <c r="E328" s="30"/>
      <c r="F328" s="40"/>
      <c r="G328" s="31"/>
      <c r="H328" s="32"/>
      <c r="I328" s="33"/>
      <c r="J328" s="33"/>
      <c r="K328" s="33"/>
    </row>
    <row r="329" spans="1:11" s="34" customFormat="1">
      <c r="A329" s="29"/>
      <c r="B329" s="29"/>
      <c r="C329" s="29"/>
      <c r="D329" s="30"/>
      <c r="E329" s="30"/>
      <c r="F329" s="40"/>
      <c r="G329" s="31"/>
      <c r="H329" s="32"/>
      <c r="I329" s="33"/>
      <c r="J329" s="33"/>
      <c r="K329" s="33"/>
    </row>
    <row r="330" spans="1:11" s="34" customFormat="1">
      <c r="A330" s="29"/>
      <c r="B330" s="29"/>
      <c r="C330" s="29"/>
      <c r="D330" s="30"/>
      <c r="E330" s="30"/>
      <c r="F330" s="40"/>
      <c r="G330" s="31"/>
      <c r="H330" s="32"/>
      <c r="I330" s="33"/>
      <c r="J330" s="33"/>
      <c r="K330" s="33"/>
    </row>
    <row r="331" spans="1:11" s="34" customFormat="1">
      <c r="A331" s="29"/>
      <c r="B331" s="29"/>
      <c r="C331" s="29"/>
      <c r="D331" s="30"/>
      <c r="E331" s="30"/>
      <c r="F331" s="40"/>
      <c r="G331" s="31"/>
      <c r="H331" s="32"/>
      <c r="I331" s="33"/>
      <c r="J331" s="33"/>
      <c r="K331" s="33"/>
    </row>
    <row r="332" spans="1:11" s="34" customFormat="1">
      <c r="A332" s="29"/>
      <c r="B332" s="29"/>
      <c r="C332" s="29"/>
      <c r="D332" s="30"/>
      <c r="E332" s="30"/>
      <c r="F332" s="40"/>
      <c r="G332" s="31"/>
      <c r="H332" s="32"/>
      <c r="I332" s="33"/>
      <c r="J332" s="33"/>
      <c r="K332" s="33"/>
    </row>
    <row r="333" spans="1:11" s="34" customFormat="1">
      <c r="A333" s="29"/>
      <c r="B333" s="29"/>
      <c r="C333" s="29"/>
      <c r="D333" s="30"/>
      <c r="E333" s="30"/>
      <c r="F333" s="40"/>
      <c r="G333" s="31"/>
      <c r="H333" s="32"/>
      <c r="I333" s="33"/>
      <c r="J333" s="33"/>
      <c r="K333" s="33"/>
    </row>
    <row r="334" spans="1:11" s="34" customFormat="1">
      <c r="A334" s="29"/>
      <c r="B334" s="29"/>
      <c r="C334" s="29"/>
      <c r="D334" s="30"/>
      <c r="E334" s="30"/>
      <c r="F334" s="40"/>
      <c r="G334" s="31"/>
      <c r="H334" s="32"/>
      <c r="I334" s="33"/>
      <c r="J334" s="33"/>
      <c r="K334" s="33"/>
    </row>
    <row r="335" spans="1:11" s="34" customFormat="1">
      <c r="A335" s="29"/>
      <c r="B335" s="29"/>
      <c r="C335" s="29"/>
      <c r="D335" s="30"/>
      <c r="E335" s="30"/>
      <c r="F335" s="40"/>
      <c r="G335" s="31"/>
      <c r="H335" s="32"/>
      <c r="I335" s="33"/>
      <c r="J335" s="33"/>
      <c r="K335" s="33"/>
    </row>
    <row r="336" spans="1:11" s="34" customFormat="1">
      <c r="A336" s="29"/>
      <c r="B336" s="29"/>
      <c r="C336" s="29"/>
      <c r="D336" s="30"/>
      <c r="E336" s="30"/>
      <c r="F336" s="40"/>
      <c r="G336" s="31"/>
      <c r="H336" s="32"/>
      <c r="I336" s="33"/>
      <c r="J336" s="33"/>
      <c r="K336" s="33"/>
    </row>
    <row r="337" spans="1:11" s="34" customFormat="1">
      <c r="A337" s="29"/>
      <c r="B337" s="29"/>
      <c r="C337" s="29"/>
      <c r="D337" s="30"/>
      <c r="E337" s="30"/>
      <c r="F337" s="40"/>
      <c r="G337" s="31"/>
      <c r="H337" s="32"/>
      <c r="I337" s="33"/>
      <c r="J337" s="33"/>
      <c r="K337" s="33"/>
    </row>
    <row r="338" spans="1:11" s="34" customFormat="1">
      <c r="A338" s="29"/>
      <c r="B338" s="29"/>
      <c r="C338" s="29"/>
      <c r="D338" s="30"/>
      <c r="E338" s="30"/>
      <c r="F338" s="40"/>
      <c r="G338" s="31"/>
      <c r="H338" s="32"/>
      <c r="I338" s="33"/>
      <c r="J338" s="33"/>
      <c r="K338" s="33"/>
    </row>
    <row r="339" spans="1:11" s="34" customFormat="1">
      <c r="A339" s="29"/>
      <c r="B339" s="29"/>
      <c r="C339" s="29"/>
      <c r="D339" s="30"/>
      <c r="E339" s="30"/>
      <c r="F339" s="40"/>
      <c r="G339" s="31"/>
      <c r="H339" s="32"/>
      <c r="I339" s="33"/>
      <c r="J339" s="33"/>
      <c r="K339" s="33"/>
    </row>
    <row r="340" spans="1:11" s="34" customFormat="1">
      <c r="A340" s="29"/>
      <c r="B340" s="29"/>
      <c r="C340" s="29"/>
      <c r="D340" s="30"/>
      <c r="E340" s="30"/>
      <c r="F340" s="40"/>
      <c r="G340" s="31"/>
      <c r="H340" s="32"/>
      <c r="I340" s="33"/>
      <c r="J340" s="33"/>
      <c r="K340" s="33"/>
    </row>
    <row r="341" spans="1:11" s="34" customFormat="1">
      <c r="A341" s="29"/>
      <c r="B341" s="29"/>
      <c r="C341" s="29"/>
      <c r="D341" s="30"/>
      <c r="E341" s="30"/>
      <c r="F341" s="40"/>
      <c r="G341" s="31"/>
      <c r="H341" s="32"/>
      <c r="I341" s="33"/>
      <c r="J341" s="33"/>
      <c r="K341" s="33"/>
    </row>
    <row r="342" spans="1:11" s="34" customFormat="1">
      <c r="A342" s="29"/>
      <c r="B342" s="29"/>
      <c r="C342" s="29"/>
      <c r="D342" s="30"/>
      <c r="E342" s="30"/>
      <c r="F342" s="40"/>
      <c r="G342" s="31"/>
      <c r="H342" s="32"/>
      <c r="I342" s="33"/>
      <c r="J342" s="33"/>
      <c r="K342" s="33"/>
    </row>
    <row r="343" spans="1:11" s="34" customFormat="1">
      <c r="A343" s="29"/>
      <c r="B343" s="29"/>
      <c r="C343" s="29"/>
      <c r="D343" s="30"/>
      <c r="E343" s="30"/>
      <c r="F343" s="40"/>
      <c r="G343" s="31"/>
      <c r="H343" s="32"/>
      <c r="I343" s="33"/>
      <c r="J343" s="33"/>
      <c r="K343" s="33"/>
    </row>
    <row r="344" spans="1:11" s="34" customFormat="1">
      <c r="A344" s="29"/>
      <c r="B344" s="29"/>
      <c r="C344" s="29"/>
      <c r="D344" s="30"/>
      <c r="E344" s="30"/>
      <c r="F344" s="40"/>
      <c r="G344" s="31"/>
      <c r="H344" s="32"/>
      <c r="I344" s="33"/>
      <c r="J344" s="33"/>
      <c r="K344" s="33"/>
    </row>
    <row r="345" spans="1:11" s="34" customFormat="1">
      <c r="A345" s="29"/>
      <c r="B345" s="29"/>
      <c r="C345" s="29"/>
      <c r="D345" s="30"/>
      <c r="E345" s="30"/>
      <c r="F345" s="40"/>
      <c r="G345" s="31"/>
      <c r="H345" s="32"/>
      <c r="I345" s="33"/>
      <c r="J345" s="33"/>
      <c r="K345" s="33"/>
    </row>
    <row r="346" spans="1:11" s="34" customFormat="1">
      <c r="A346" s="29"/>
      <c r="B346" s="29"/>
      <c r="C346" s="29"/>
      <c r="D346" s="30"/>
      <c r="E346" s="30"/>
      <c r="F346" s="40"/>
      <c r="G346" s="31"/>
      <c r="H346" s="32"/>
      <c r="I346" s="33"/>
      <c r="J346" s="33"/>
      <c r="K346" s="33"/>
    </row>
    <row r="347" spans="1:11" s="34" customFormat="1">
      <c r="A347" s="29"/>
      <c r="B347" s="29"/>
      <c r="C347" s="29"/>
      <c r="D347" s="30"/>
      <c r="E347" s="30"/>
      <c r="F347" s="40"/>
      <c r="G347" s="31"/>
      <c r="H347" s="32"/>
      <c r="I347" s="33"/>
      <c r="J347" s="33"/>
      <c r="K347" s="33"/>
    </row>
    <row r="348" spans="1:11" s="34" customFormat="1">
      <c r="A348" s="29"/>
      <c r="B348" s="29"/>
      <c r="C348" s="29"/>
      <c r="D348" s="30"/>
      <c r="E348" s="30"/>
      <c r="F348" s="40"/>
      <c r="G348" s="31"/>
      <c r="H348" s="32"/>
      <c r="I348" s="33"/>
      <c r="J348" s="33"/>
      <c r="K348" s="33"/>
    </row>
    <row r="349" spans="1:11" s="34" customFormat="1">
      <c r="A349" s="29"/>
      <c r="B349" s="29"/>
      <c r="C349" s="29"/>
      <c r="D349" s="30"/>
      <c r="E349" s="30"/>
      <c r="F349" s="40"/>
      <c r="G349" s="31"/>
      <c r="H349" s="32"/>
      <c r="I349" s="33"/>
      <c r="J349" s="33"/>
      <c r="K349" s="33"/>
    </row>
    <row r="350" spans="1:11" s="34" customFormat="1">
      <c r="A350" s="29"/>
      <c r="B350" s="29"/>
      <c r="C350" s="29"/>
      <c r="D350" s="30"/>
      <c r="E350" s="30"/>
      <c r="F350" s="40"/>
      <c r="G350" s="31"/>
      <c r="H350" s="32"/>
      <c r="I350" s="33"/>
      <c r="J350" s="33"/>
      <c r="K350" s="33"/>
    </row>
    <row r="351" spans="1:11" s="34" customFormat="1">
      <c r="A351" s="29"/>
      <c r="B351" s="29"/>
      <c r="C351" s="29"/>
      <c r="D351" s="30"/>
      <c r="E351" s="30"/>
      <c r="F351" s="40"/>
      <c r="G351" s="31"/>
      <c r="H351" s="32"/>
      <c r="I351" s="33"/>
      <c r="J351" s="33"/>
      <c r="K351" s="33"/>
    </row>
    <row r="352" spans="1:11" s="34" customFormat="1">
      <c r="A352" s="29"/>
      <c r="B352" s="29"/>
      <c r="C352" s="29"/>
      <c r="D352" s="30"/>
      <c r="E352" s="30"/>
      <c r="F352" s="40"/>
      <c r="G352" s="31"/>
      <c r="H352" s="32"/>
      <c r="I352" s="33"/>
      <c r="J352" s="33"/>
      <c r="K352" s="33"/>
    </row>
    <row r="353" spans="1:11" s="34" customFormat="1">
      <c r="A353" s="29"/>
      <c r="B353" s="29"/>
      <c r="C353" s="29"/>
      <c r="D353" s="30"/>
      <c r="E353" s="30"/>
      <c r="F353" s="40"/>
      <c r="G353" s="31"/>
      <c r="H353" s="32"/>
      <c r="I353" s="33"/>
      <c r="J353" s="33"/>
      <c r="K353" s="33"/>
    </row>
    <row r="354" spans="1:11" s="34" customFormat="1">
      <c r="A354" s="29"/>
      <c r="B354" s="29"/>
      <c r="C354" s="29"/>
      <c r="D354" s="30"/>
      <c r="E354" s="30"/>
      <c r="F354" s="40"/>
      <c r="G354" s="31"/>
      <c r="H354" s="32"/>
      <c r="I354" s="33"/>
      <c r="J354" s="33"/>
      <c r="K354" s="33"/>
    </row>
    <row r="355" spans="1:11" s="34" customFormat="1">
      <c r="A355" s="29"/>
      <c r="B355" s="29"/>
      <c r="C355" s="29"/>
      <c r="D355" s="30"/>
      <c r="E355" s="30"/>
      <c r="F355" s="40"/>
      <c r="G355" s="31"/>
      <c r="H355" s="32"/>
      <c r="I355" s="33"/>
      <c r="J355" s="33"/>
      <c r="K355" s="33"/>
    </row>
    <row r="356" spans="1:11" s="34" customFormat="1">
      <c r="A356" s="29"/>
      <c r="B356" s="29"/>
      <c r="C356" s="29"/>
      <c r="D356" s="30"/>
      <c r="E356" s="30"/>
      <c r="F356" s="40"/>
      <c r="G356" s="31"/>
      <c r="H356" s="32"/>
      <c r="I356" s="33"/>
      <c r="J356" s="33"/>
      <c r="K356" s="33"/>
    </row>
    <row r="357" spans="1:11" s="34" customFormat="1">
      <c r="A357" s="29"/>
      <c r="B357" s="29"/>
      <c r="C357" s="29"/>
      <c r="D357" s="30"/>
      <c r="E357" s="30"/>
      <c r="F357" s="40"/>
      <c r="G357" s="31"/>
      <c r="H357" s="32"/>
      <c r="I357" s="33"/>
      <c r="J357" s="33"/>
      <c r="K357" s="33"/>
    </row>
    <row r="358" spans="1:11" s="34" customFormat="1">
      <c r="A358" s="29"/>
      <c r="B358" s="29"/>
      <c r="C358" s="29"/>
      <c r="D358" s="30"/>
      <c r="E358" s="30"/>
      <c r="F358" s="40"/>
      <c r="G358" s="31"/>
      <c r="H358" s="32"/>
      <c r="I358" s="33"/>
      <c r="J358" s="33"/>
      <c r="K358" s="33"/>
    </row>
    <row r="359" spans="1:11" s="34" customFormat="1">
      <c r="A359" s="29"/>
      <c r="B359" s="29"/>
      <c r="C359" s="29"/>
      <c r="D359" s="30"/>
      <c r="E359" s="30"/>
      <c r="F359" s="40"/>
      <c r="G359" s="31"/>
      <c r="H359" s="32"/>
      <c r="I359" s="33"/>
      <c r="J359" s="33"/>
      <c r="K359" s="33"/>
    </row>
    <row r="360" spans="1:11" s="34" customFormat="1">
      <c r="A360" s="29"/>
      <c r="B360" s="29"/>
      <c r="C360" s="29"/>
      <c r="D360" s="30"/>
      <c r="E360" s="30"/>
      <c r="F360" s="40"/>
      <c r="G360" s="31"/>
      <c r="H360" s="32"/>
      <c r="I360" s="33"/>
      <c r="J360" s="33"/>
      <c r="K360" s="33"/>
    </row>
    <row r="361" spans="1:11" s="34" customFormat="1">
      <c r="A361" s="29"/>
      <c r="B361" s="29"/>
      <c r="C361" s="29"/>
      <c r="D361" s="30"/>
      <c r="E361" s="30"/>
      <c r="F361" s="40"/>
      <c r="G361" s="31"/>
      <c r="H361" s="32"/>
      <c r="I361" s="33"/>
      <c r="J361" s="33"/>
      <c r="K361" s="33"/>
    </row>
    <row r="362" spans="1:11" s="34" customFormat="1">
      <c r="A362" s="29"/>
      <c r="B362" s="29"/>
      <c r="C362" s="29"/>
      <c r="D362" s="30"/>
      <c r="E362" s="30"/>
      <c r="F362" s="40"/>
      <c r="G362" s="31"/>
      <c r="H362" s="32"/>
      <c r="I362" s="33"/>
      <c r="J362" s="33"/>
      <c r="K362" s="33"/>
    </row>
    <row r="363" spans="1:11" s="34" customFormat="1">
      <c r="A363" s="29"/>
      <c r="B363" s="29"/>
      <c r="C363" s="29"/>
      <c r="D363" s="30"/>
      <c r="E363" s="30"/>
      <c r="F363" s="40"/>
      <c r="G363" s="31"/>
      <c r="H363" s="32"/>
      <c r="I363" s="33"/>
      <c r="J363" s="33"/>
      <c r="K363" s="33"/>
    </row>
    <row r="364" spans="1:11" s="34" customFormat="1">
      <c r="A364" s="29"/>
      <c r="B364" s="29"/>
      <c r="C364" s="29"/>
      <c r="D364" s="30"/>
      <c r="E364" s="30"/>
      <c r="F364" s="40"/>
      <c r="G364" s="31"/>
      <c r="H364" s="32"/>
      <c r="I364" s="33"/>
      <c r="J364" s="33"/>
      <c r="K364" s="33"/>
    </row>
    <row r="365" spans="1:11" s="34" customFormat="1">
      <c r="A365" s="29"/>
      <c r="B365" s="29"/>
      <c r="C365" s="29"/>
      <c r="D365" s="30"/>
      <c r="E365" s="30"/>
      <c r="F365" s="40"/>
      <c r="G365" s="31"/>
      <c r="H365" s="32"/>
      <c r="I365" s="33"/>
      <c r="J365" s="33"/>
      <c r="K365" s="33"/>
    </row>
    <row r="366" spans="1:11" s="34" customFormat="1">
      <c r="A366" s="29"/>
      <c r="B366" s="29"/>
      <c r="C366" s="29"/>
      <c r="D366" s="30"/>
      <c r="E366" s="30"/>
      <c r="F366" s="40"/>
      <c r="G366" s="31"/>
      <c r="H366" s="32"/>
      <c r="I366" s="33"/>
      <c r="J366" s="33"/>
      <c r="K366" s="33"/>
    </row>
    <row r="367" spans="1:11" s="34" customFormat="1">
      <c r="A367" s="29"/>
      <c r="B367" s="29"/>
      <c r="C367" s="29"/>
      <c r="D367" s="30"/>
      <c r="E367" s="30"/>
      <c r="F367" s="40"/>
      <c r="G367" s="31"/>
      <c r="H367" s="32"/>
      <c r="I367" s="33"/>
      <c r="J367" s="33"/>
      <c r="K367" s="33"/>
    </row>
    <row r="368" spans="1:11" s="34" customFormat="1">
      <c r="A368" s="29"/>
      <c r="B368" s="29"/>
      <c r="C368" s="29"/>
      <c r="D368" s="30"/>
      <c r="E368" s="30"/>
      <c r="F368" s="40"/>
      <c r="G368" s="31"/>
      <c r="H368" s="32"/>
      <c r="I368" s="33"/>
      <c r="J368" s="33"/>
      <c r="K368" s="33"/>
    </row>
    <row r="369" spans="1:11" s="34" customFormat="1">
      <c r="A369" s="29"/>
      <c r="B369" s="29"/>
      <c r="C369" s="29"/>
      <c r="D369" s="30"/>
      <c r="E369" s="30"/>
      <c r="F369" s="40"/>
      <c r="G369" s="31"/>
      <c r="H369" s="32"/>
      <c r="I369" s="33"/>
      <c r="J369" s="33"/>
      <c r="K369" s="33"/>
    </row>
    <row r="370" spans="1:11" s="34" customFormat="1">
      <c r="A370" s="29"/>
      <c r="B370" s="29"/>
      <c r="C370" s="29"/>
      <c r="D370" s="30"/>
      <c r="E370" s="30"/>
      <c r="F370" s="40"/>
      <c r="G370" s="31"/>
      <c r="H370" s="32"/>
      <c r="I370" s="33"/>
      <c r="J370" s="33"/>
      <c r="K370" s="33"/>
    </row>
    <row r="371" spans="1:11" s="34" customFormat="1">
      <c r="A371" s="29"/>
      <c r="B371" s="29"/>
      <c r="C371" s="29"/>
      <c r="D371" s="30"/>
      <c r="E371" s="30"/>
      <c r="F371" s="40"/>
      <c r="G371" s="31"/>
      <c r="H371" s="32"/>
      <c r="I371" s="33"/>
      <c r="J371" s="33"/>
      <c r="K371" s="33"/>
    </row>
    <row r="372" spans="1:11" s="34" customFormat="1">
      <c r="A372" s="29"/>
      <c r="B372" s="29"/>
      <c r="C372" s="29"/>
      <c r="D372" s="30"/>
      <c r="E372" s="30"/>
      <c r="F372" s="40"/>
      <c r="G372" s="31"/>
      <c r="H372" s="32"/>
      <c r="I372" s="33"/>
      <c r="J372" s="33"/>
      <c r="K372" s="33"/>
    </row>
    <row r="373" spans="1:11" s="34" customFormat="1">
      <c r="A373" s="29"/>
      <c r="B373" s="29"/>
      <c r="C373" s="29"/>
      <c r="D373" s="30"/>
      <c r="E373" s="30"/>
      <c r="F373" s="40"/>
      <c r="G373" s="31"/>
      <c r="H373" s="32"/>
      <c r="I373" s="33"/>
      <c r="J373" s="33"/>
      <c r="K373" s="33"/>
    </row>
    <row r="374" spans="1:11" s="34" customFormat="1">
      <c r="A374" s="29"/>
      <c r="B374" s="29"/>
      <c r="C374" s="29"/>
      <c r="D374" s="30"/>
      <c r="E374" s="30"/>
      <c r="F374" s="40"/>
      <c r="G374" s="31"/>
      <c r="H374" s="32"/>
      <c r="I374" s="33"/>
      <c r="J374" s="33"/>
      <c r="K374" s="33"/>
    </row>
    <row r="375" spans="1:11" s="34" customFormat="1">
      <c r="A375" s="29"/>
      <c r="B375" s="29"/>
      <c r="C375" s="29"/>
      <c r="D375" s="30"/>
      <c r="E375" s="30"/>
      <c r="F375" s="40"/>
      <c r="G375" s="31"/>
      <c r="H375" s="32"/>
      <c r="I375" s="33"/>
      <c r="J375" s="33"/>
      <c r="K375" s="33"/>
    </row>
    <row r="376" spans="1:11" s="34" customFormat="1">
      <c r="A376" s="29"/>
      <c r="B376" s="29"/>
      <c r="C376" s="29"/>
      <c r="D376" s="30"/>
      <c r="E376" s="30"/>
      <c r="F376" s="40"/>
      <c r="G376" s="31"/>
      <c r="H376" s="32"/>
      <c r="I376" s="33"/>
      <c r="J376" s="33"/>
      <c r="K376" s="33"/>
    </row>
    <row r="377" spans="1:11" s="34" customFormat="1">
      <c r="A377" s="29"/>
      <c r="B377" s="29"/>
      <c r="C377" s="29"/>
      <c r="D377" s="30"/>
      <c r="E377" s="30"/>
      <c r="F377" s="40"/>
      <c r="G377" s="31"/>
      <c r="H377" s="32"/>
      <c r="I377" s="33"/>
      <c r="J377" s="33"/>
      <c r="K377" s="33"/>
    </row>
    <row r="378" spans="1:11" s="34" customFormat="1">
      <c r="A378" s="29"/>
      <c r="B378" s="29"/>
      <c r="C378" s="29"/>
      <c r="D378" s="30"/>
      <c r="E378" s="30"/>
      <c r="F378" s="40"/>
      <c r="G378" s="31"/>
      <c r="H378" s="32"/>
      <c r="I378" s="33"/>
      <c r="J378" s="33"/>
      <c r="K378" s="33"/>
    </row>
    <row r="379" spans="1:11" s="34" customFormat="1">
      <c r="A379" s="29"/>
      <c r="B379" s="29"/>
      <c r="C379" s="29"/>
      <c r="D379" s="30"/>
      <c r="E379" s="30"/>
      <c r="F379" s="40"/>
      <c r="G379" s="31"/>
      <c r="H379" s="32"/>
      <c r="I379" s="33"/>
      <c r="J379" s="33"/>
      <c r="K379" s="33"/>
    </row>
    <row r="380" spans="1:11" s="34" customFormat="1">
      <c r="A380" s="29"/>
      <c r="B380" s="29"/>
      <c r="C380" s="29"/>
      <c r="D380" s="30"/>
      <c r="E380" s="30"/>
      <c r="F380" s="40"/>
      <c r="G380" s="31"/>
      <c r="H380" s="32"/>
      <c r="I380" s="33"/>
      <c r="J380" s="33"/>
      <c r="K380" s="33"/>
    </row>
    <row r="381" spans="1:11" s="34" customFormat="1">
      <c r="A381" s="29"/>
      <c r="B381" s="29"/>
      <c r="C381" s="29"/>
      <c r="D381" s="30"/>
      <c r="E381" s="30"/>
      <c r="F381" s="40"/>
      <c r="G381" s="31"/>
      <c r="H381" s="32"/>
      <c r="I381" s="33"/>
      <c r="J381" s="33"/>
      <c r="K381" s="33"/>
    </row>
    <row r="382" spans="1:11" s="34" customFormat="1">
      <c r="A382" s="29"/>
      <c r="B382" s="29"/>
      <c r="C382" s="29"/>
      <c r="D382" s="30"/>
      <c r="E382" s="30"/>
      <c r="F382" s="40"/>
      <c r="G382" s="31"/>
      <c r="H382" s="32"/>
      <c r="I382" s="33"/>
      <c r="J382" s="33"/>
      <c r="K382" s="33"/>
    </row>
    <row r="383" spans="1:11" s="34" customFormat="1">
      <c r="A383" s="29"/>
      <c r="B383" s="29"/>
      <c r="C383" s="29"/>
      <c r="D383" s="30"/>
      <c r="E383" s="30"/>
      <c r="F383" s="40"/>
      <c r="G383" s="31"/>
      <c r="H383" s="32"/>
      <c r="I383" s="33"/>
      <c r="J383" s="33"/>
      <c r="K383" s="33"/>
    </row>
    <row r="384" spans="1:11" s="34" customFormat="1">
      <c r="A384" s="29"/>
      <c r="B384" s="29"/>
      <c r="C384" s="29"/>
      <c r="D384" s="30"/>
      <c r="E384" s="30"/>
      <c r="F384" s="40"/>
      <c r="G384" s="31"/>
      <c r="H384" s="32"/>
      <c r="I384" s="33"/>
      <c r="J384" s="33"/>
      <c r="K384" s="33"/>
    </row>
    <row r="385" spans="1:11" s="34" customFormat="1">
      <c r="A385" s="29"/>
      <c r="B385" s="29"/>
      <c r="C385" s="29"/>
      <c r="D385" s="30"/>
      <c r="E385" s="30"/>
      <c r="F385" s="40"/>
      <c r="G385" s="31"/>
      <c r="H385" s="32"/>
      <c r="I385" s="33"/>
      <c r="J385" s="33"/>
      <c r="K385" s="33"/>
    </row>
    <row r="386" spans="1:11" s="34" customFormat="1">
      <c r="A386" s="29"/>
      <c r="B386" s="29"/>
      <c r="C386" s="29"/>
      <c r="D386" s="30"/>
      <c r="E386" s="30"/>
      <c r="F386" s="40"/>
      <c r="G386" s="31"/>
      <c r="H386" s="32"/>
      <c r="I386" s="33"/>
      <c r="J386" s="33"/>
      <c r="K386" s="33"/>
    </row>
    <row r="387" spans="1:11" s="34" customFormat="1">
      <c r="A387" s="29"/>
      <c r="B387" s="29"/>
      <c r="C387" s="29"/>
      <c r="D387" s="30"/>
      <c r="E387" s="30"/>
      <c r="F387" s="40"/>
      <c r="G387" s="31"/>
      <c r="H387" s="32"/>
      <c r="I387" s="33"/>
      <c r="J387" s="33"/>
      <c r="K387" s="33"/>
    </row>
    <row r="388" spans="1:11" s="34" customFormat="1">
      <c r="A388" s="29"/>
      <c r="B388" s="29"/>
      <c r="C388" s="29"/>
      <c r="D388" s="30"/>
      <c r="E388" s="30"/>
      <c r="F388" s="40"/>
      <c r="G388" s="31"/>
      <c r="H388" s="32"/>
      <c r="I388" s="33"/>
      <c r="J388" s="33"/>
      <c r="K388" s="33"/>
    </row>
    <row r="389" spans="1:11" s="34" customFormat="1">
      <c r="A389" s="29"/>
      <c r="B389" s="29"/>
      <c r="C389" s="29"/>
      <c r="D389" s="30"/>
      <c r="E389" s="30"/>
      <c r="F389" s="40"/>
      <c r="G389" s="31"/>
      <c r="H389" s="32"/>
      <c r="I389" s="33"/>
      <c r="J389" s="33"/>
      <c r="K389" s="33"/>
    </row>
    <row r="390" spans="1:11" s="34" customFormat="1">
      <c r="A390" s="29"/>
      <c r="B390" s="29"/>
      <c r="C390" s="29"/>
      <c r="D390" s="30"/>
      <c r="E390" s="30"/>
      <c r="F390" s="40"/>
      <c r="G390" s="31"/>
      <c r="H390" s="32"/>
      <c r="I390" s="33"/>
      <c r="J390" s="33"/>
      <c r="K390" s="33"/>
    </row>
    <row r="391" spans="1:11" s="34" customFormat="1">
      <c r="A391" s="29"/>
      <c r="B391" s="29"/>
      <c r="C391" s="29"/>
      <c r="D391" s="30"/>
      <c r="E391" s="30"/>
      <c r="F391" s="40"/>
      <c r="G391" s="31"/>
      <c r="H391" s="32"/>
      <c r="I391" s="33"/>
      <c r="J391" s="33"/>
      <c r="K391" s="33"/>
    </row>
    <row r="392" spans="1:11" s="34" customFormat="1">
      <c r="A392" s="29"/>
      <c r="B392" s="29"/>
      <c r="C392" s="29"/>
      <c r="D392" s="30"/>
      <c r="E392" s="30"/>
      <c r="F392" s="40"/>
      <c r="G392" s="31"/>
      <c r="H392" s="32"/>
      <c r="I392" s="33"/>
      <c r="J392" s="33"/>
      <c r="K392" s="33"/>
    </row>
    <row r="393" spans="1:11" s="34" customFormat="1">
      <c r="A393" s="29"/>
      <c r="B393" s="29"/>
      <c r="C393" s="29"/>
      <c r="D393" s="30"/>
      <c r="E393" s="30"/>
      <c r="F393" s="40"/>
      <c r="G393" s="31"/>
      <c r="H393" s="32"/>
      <c r="I393" s="33"/>
      <c r="J393" s="33"/>
      <c r="K393" s="33"/>
    </row>
    <row r="394" spans="1:11" s="34" customFormat="1">
      <c r="A394" s="29"/>
      <c r="B394" s="29"/>
      <c r="C394" s="29"/>
      <c r="D394" s="30"/>
      <c r="E394" s="30"/>
      <c r="F394" s="40"/>
      <c r="G394" s="31"/>
      <c r="H394" s="32"/>
      <c r="I394" s="33"/>
      <c r="J394" s="33"/>
      <c r="K394" s="33"/>
    </row>
    <row r="395" spans="1:11" s="34" customFormat="1">
      <c r="A395" s="29"/>
      <c r="B395" s="29"/>
      <c r="C395" s="29"/>
      <c r="D395" s="30"/>
      <c r="E395" s="30"/>
      <c r="F395" s="40"/>
      <c r="G395" s="31"/>
      <c r="H395" s="32"/>
      <c r="I395" s="33"/>
      <c r="J395" s="33"/>
      <c r="K395" s="33"/>
    </row>
    <row r="396" spans="1:11" s="34" customFormat="1">
      <c r="A396" s="29"/>
      <c r="B396" s="29"/>
      <c r="C396" s="29"/>
      <c r="D396" s="30"/>
      <c r="E396" s="30"/>
      <c r="F396" s="40"/>
      <c r="G396" s="31"/>
      <c r="H396" s="32"/>
      <c r="I396" s="33"/>
      <c r="J396" s="33"/>
      <c r="K396" s="33"/>
    </row>
    <row r="397" spans="1:11" s="34" customFormat="1">
      <c r="A397" s="29"/>
      <c r="B397" s="29"/>
      <c r="C397" s="29"/>
      <c r="D397" s="30"/>
      <c r="E397" s="30"/>
      <c r="F397" s="40"/>
      <c r="G397" s="31"/>
      <c r="H397" s="32"/>
      <c r="I397" s="33"/>
      <c r="J397" s="33"/>
      <c r="K397" s="33"/>
    </row>
    <row r="398" spans="1:11" s="34" customFormat="1">
      <c r="A398" s="29"/>
      <c r="B398" s="29"/>
      <c r="C398" s="29"/>
      <c r="D398" s="30"/>
      <c r="E398" s="30"/>
      <c r="F398" s="40"/>
      <c r="G398" s="31"/>
      <c r="H398" s="32"/>
      <c r="I398" s="33"/>
      <c r="J398" s="33"/>
      <c r="K398" s="33"/>
    </row>
    <row r="399" spans="1:11" s="34" customFormat="1">
      <c r="A399" s="29"/>
      <c r="B399" s="29"/>
      <c r="C399" s="29"/>
      <c r="D399" s="30"/>
      <c r="E399" s="30"/>
      <c r="F399" s="40"/>
      <c r="G399" s="31"/>
      <c r="H399" s="32"/>
      <c r="I399" s="33"/>
      <c r="J399" s="33"/>
      <c r="K399" s="33"/>
    </row>
    <row r="400" spans="1:11" s="34" customFormat="1">
      <c r="A400" s="29"/>
      <c r="B400" s="29"/>
      <c r="C400" s="29"/>
      <c r="D400" s="30"/>
      <c r="E400" s="30"/>
      <c r="F400" s="40"/>
      <c r="G400" s="31"/>
      <c r="H400" s="32"/>
      <c r="I400" s="33"/>
      <c r="J400" s="33"/>
      <c r="K400" s="33"/>
    </row>
    <row r="401" spans="1:11" s="34" customFormat="1">
      <c r="A401" s="29"/>
      <c r="B401" s="29"/>
      <c r="C401" s="29"/>
      <c r="D401" s="30"/>
      <c r="E401" s="30"/>
      <c r="F401" s="40"/>
      <c r="G401" s="31"/>
      <c r="H401" s="32"/>
      <c r="I401" s="33"/>
      <c r="J401" s="33"/>
      <c r="K401" s="33"/>
    </row>
    <row r="402" spans="1:11" s="34" customFormat="1">
      <c r="A402" s="29"/>
      <c r="B402" s="29"/>
      <c r="C402" s="29"/>
      <c r="D402" s="30"/>
      <c r="E402" s="30"/>
      <c r="F402" s="40"/>
      <c r="G402" s="31"/>
      <c r="H402" s="32"/>
      <c r="I402" s="33"/>
      <c r="J402" s="33"/>
      <c r="K402" s="33"/>
    </row>
    <row r="403" spans="1:11" s="34" customFormat="1">
      <c r="A403" s="29"/>
      <c r="B403" s="29"/>
      <c r="C403" s="29"/>
      <c r="D403" s="30"/>
      <c r="E403" s="30"/>
      <c r="F403" s="40"/>
      <c r="G403" s="31"/>
      <c r="H403" s="32"/>
      <c r="I403" s="33"/>
      <c r="J403" s="33"/>
      <c r="K403" s="33"/>
    </row>
    <row r="404" spans="1:11" s="34" customFormat="1">
      <c r="A404" s="29"/>
      <c r="B404" s="29"/>
      <c r="C404" s="29"/>
      <c r="D404" s="30"/>
      <c r="E404" s="30"/>
      <c r="F404" s="40"/>
      <c r="G404" s="31"/>
      <c r="H404" s="32"/>
      <c r="I404" s="33"/>
      <c r="J404" s="33"/>
      <c r="K404" s="33"/>
    </row>
    <row r="405" spans="1:11" s="34" customFormat="1">
      <c r="A405" s="29"/>
      <c r="B405" s="29"/>
      <c r="C405" s="29"/>
      <c r="D405" s="30"/>
      <c r="E405" s="30"/>
      <c r="F405" s="40"/>
      <c r="G405" s="31"/>
      <c r="H405" s="32"/>
      <c r="I405" s="33"/>
      <c r="J405" s="33"/>
      <c r="K405" s="33"/>
    </row>
    <row r="406" spans="1:11" s="34" customFormat="1">
      <c r="A406" s="29"/>
      <c r="B406" s="29"/>
      <c r="C406" s="29"/>
      <c r="D406" s="30"/>
      <c r="E406" s="30"/>
      <c r="F406" s="40"/>
      <c r="G406" s="31"/>
      <c r="H406" s="32"/>
      <c r="I406" s="33"/>
      <c r="J406" s="33"/>
      <c r="K406" s="33"/>
    </row>
    <row r="407" spans="1:11" s="34" customFormat="1">
      <c r="A407" s="29"/>
      <c r="B407" s="29"/>
      <c r="C407" s="29"/>
      <c r="D407" s="30"/>
      <c r="E407" s="30"/>
      <c r="F407" s="40"/>
      <c r="G407" s="31"/>
      <c r="H407" s="32"/>
      <c r="I407" s="33"/>
      <c r="J407" s="33"/>
      <c r="K407" s="33"/>
    </row>
    <row r="408" spans="1:11" s="34" customFormat="1">
      <c r="A408" s="29"/>
      <c r="B408" s="29"/>
      <c r="C408" s="29"/>
      <c r="D408" s="30"/>
      <c r="E408" s="30"/>
      <c r="F408" s="40"/>
      <c r="G408" s="31"/>
      <c r="H408" s="32"/>
      <c r="I408" s="33"/>
      <c r="J408" s="33"/>
      <c r="K408" s="33"/>
    </row>
    <row r="409" spans="1:11" s="34" customFormat="1">
      <c r="A409" s="29"/>
      <c r="B409" s="29"/>
      <c r="C409" s="29"/>
      <c r="D409" s="30"/>
      <c r="E409" s="30"/>
      <c r="F409" s="40"/>
      <c r="G409" s="31"/>
      <c r="H409" s="32"/>
      <c r="I409" s="33"/>
      <c r="J409" s="33"/>
      <c r="K409" s="33"/>
    </row>
    <row r="410" spans="1:11" s="34" customFormat="1">
      <c r="A410" s="29"/>
      <c r="B410" s="29"/>
      <c r="C410" s="29"/>
      <c r="D410" s="30"/>
      <c r="E410" s="30"/>
      <c r="F410" s="40"/>
      <c r="G410" s="31"/>
      <c r="H410" s="32"/>
      <c r="I410" s="33"/>
      <c r="J410" s="33"/>
      <c r="K410" s="33"/>
    </row>
    <row r="411" spans="1:11" s="34" customFormat="1">
      <c r="A411" s="29"/>
      <c r="B411" s="29"/>
      <c r="C411" s="29"/>
      <c r="D411" s="30"/>
      <c r="E411" s="30"/>
      <c r="F411" s="40"/>
      <c r="G411" s="31"/>
      <c r="H411" s="32"/>
      <c r="I411" s="33"/>
      <c r="J411" s="33"/>
      <c r="K411" s="33"/>
    </row>
    <row r="412" spans="1:11" s="34" customFormat="1">
      <c r="A412" s="29"/>
      <c r="B412" s="29"/>
      <c r="C412" s="29"/>
      <c r="D412" s="30"/>
      <c r="E412" s="30"/>
      <c r="F412" s="40"/>
      <c r="G412" s="31"/>
      <c r="H412" s="32"/>
      <c r="I412" s="33"/>
      <c r="J412" s="33"/>
      <c r="K412" s="33"/>
    </row>
    <row r="413" spans="1:11" s="34" customFormat="1">
      <c r="A413" s="29"/>
      <c r="B413" s="29"/>
      <c r="C413" s="29"/>
      <c r="D413" s="30"/>
      <c r="E413" s="30"/>
      <c r="F413" s="40"/>
      <c r="G413" s="31"/>
      <c r="H413" s="32"/>
      <c r="I413" s="33"/>
      <c r="J413" s="33"/>
      <c r="K413" s="33"/>
    </row>
    <row r="414" spans="1:11" s="34" customFormat="1">
      <c r="A414" s="29"/>
      <c r="B414" s="29"/>
      <c r="C414" s="29"/>
      <c r="D414" s="30"/>
      <c r="E414" s="30"/>
      <c r="F414" s="40"/>
      <c r="G414" s="31"/>
      <c r="H414" s="32"/>
      <c r="I414" s="33"/>
      <c r="J414" s="33"/>
      <c r="K414" s="33"/>
    </row>
    <row r="415" spans="1:11" s="34" customFormat="1">
      <c r="A415" s="29"/>
      <c r="B415" s="29"/>
      <c r="C415" s="29"/>
      <c r="D415" s="30"/>
      <c r="E415" s="30"/>
      <c r="F415" s="40"/>
      <c r="G415" s="31"/>
      <c r="H415" s="32"/>
      <c r="I415" s="33"/>
      <c r="J415" s="33"/>
      <c r="K415" s="33"/>
    </row>
    <row r="416" spans="1:11" s="34" customFormat="1">
      <c r="A416" s="29"/>
      <c r="B416" s="29"/>
      <c r="C416" s="29"/>
      <c r="D416" s="30"/>
      <c r="E416" s="30"/>
      <c r="F416" s="40"/>
      <c r="G416" s="31"/>
      <c r="H416" s="32"/>
      <c r="I416" s="33"/>
      <c r="J416" s="33"/>
      <c r="K416" s="33"/>
    </row>
    <row r="417" spans="1:11" s="34" customFormat="1">
      <c r="A417" s="29"/>
      <c r="B417" s="29"/>
      <c r="C417" s="29"/>
      <c r="D417" s="30"/>
      <c r="E417" s="30"/>
      <c r="F417" s="40"/>
      <c r="G417" s="31"/>
      <c r="H417" s="32"/>
      <c r="I417" s="33"/>
      <c r="J417" s="33"/>
      <c r="K417" s="33"/>
    </row>
    <row r="418" spans="1:11" s="34" customFormat="1">
      <c r="A418" s="29"/>
      <c r="B418" s="29"/>
      <c r="C418" s="29"/>
      <c r="D418" s="30"/>
      <c r="E418" s="30"/>
      <c r="F418" s="40"/>
      <c r="G418" s="31"/>
      <c r="H418" s="32"/>
      <c r="I418" s="33"/>
      <c r="J418" s="33"/>
      <c r="K418" s="33"/>
    </row>
    <row r="419" spans="1:11" s="34" customFormat="1">
      <c r="A419" s="29"/>
      <c r="B419" s="29"/>
      <c r="C419" s="29"/>
      <c r="D419" s="30"/>
      <c r="E419" s="30"/>
      <c r="F419" s="40"/>
      <c r="G419" s="31"/>
      <c r="H419" s="32"/>
      <c r="I419" s="33"/>
      <c r="J419" s="33"/>
      <c r="K419" s="33"/>
    </row>
    <row r="420" spans="1:11" s="34" customFormat="1">
      <c r="A420" s="29"/>
      <c r="B420" s="29"/>
      <c r="C420" s="29"/>
      <c r="D420" s="30"/>
      <c r="E420" s="30"/>
      <c r="F420" s="40"/>
      <c r="G420" s="31"/>
      <c r="H420" s="32"/>
      <c r="I420" s="33"/>
      <c r="J420" s="33"/>
      <c r="K420" s="33"/>
    </row>
    <row r="421" spans="1:11" s="34" customFormat="1">
      <c r="A421" s="29"/>
      <c r="B421" s="29"/>
      <c r="C421" s="29"/>
      <c r="D421" s="30"/>
      <c r="E421" s="30"/>
      <c r="F421" s="40"/>
      <c r="G421" s="31"/>
      <c r="H421" s="32"/>
      <c r="I421" s="33"/>
      <c r="J421" s="33"/>
      <c r="K421" s="33"/>
    </row>
    <row r="422" spans="1:11" s="34" customFormat="1">
      <c r="A422" s="29"/>
      <c r="B422" s="29"/>
      <c r="C422" s="29"/>
      <c r="D422" s="30"/>
      <c r="E422" s="30"/>
      <c r="F422" s="40"/>
      <c r="G422" s="31"/>
      <c r="H422" s="32"/>
      <c r="I422" s="33"/>
      <c r="J422" s="33"/>
      <c r="K422" s="33"/>
    </row>
    <row r="423" spans="1:11" s="34" customFormat="1">
      <c r="A423" s="29"/>
      <c r="B423" s="29"/>
      <c r="C423" s="29"/>
      <c r="D423" s="30"/>
      <c r="E423" s="30"/>
      <c r="F423" s="40"/>
      <c r="G423" s="31"/>
      <c r="H423" s="32"/>
      <c r="I423" s="33"/>
      <c r="J423" s="33"/>
      <c r="K423" s="33"/>
    </row>
    <row r="424" spans="1:11" s="34" customFormat="1">
      <c r="A424" s="29"/>
      <c r="B424" s="29"/>
      <c r="C424" s="29"/>
      <c r="D424" s="30"/>
      <c r="E424" s="30"/>
      <c r="F424" s="40"/>
      <c r="G424" s="31"/>
      <c r="H424" s="32"/>
      <c r="I424" s="33"/>
      <c r="J424" s="33"/>
      <c r="K424" s="33"/>
    </row>
    <row r="425" spans="1:11" s="34" customFormat="1">
      <c r="A425" s="29"/>
      <c r="B425" s="29"/>
      <c r="C425" s="29"/>
      <c r="D425" s="30"/>
      <c r="E425" s="30"/>
      <c r="F425" s="40"/>
      <c r="G425" s="31"/>
      <c r="H425" s="32"/>
      <c r="I425" s="33"/>
      <c r="J425" s="33"/>
      <c r="K425" s="33"/>
    </row>
    <row r="426" spans="1:11" s="34" customFormat="1">
      <c r="A426" s="29"/>
      <c r="B426" s="29"/>
      <c r="C426" s="29"/>
      <c r="D426" s="30"/>
      <c r="E426" s="30"/>
      <c r="F426" s="40"/>
      <c r="G426" s="31"/>
      <c r="H426" s="32"/>
      <c r="I426" s="33"/>
      <c r="J426" s="33"/>
      <c r="K426" s="33"/>
    </row>
    <row r="427" spans="1:11" s="34" customFormat="1">
      <c r="A427" s="29"/>
      <c r="B427" s="29"/>
      <c r="C427" s="29"/>
      <c r="D427" s="30"/>
      <c r="E427" s="30"/>
      <c r="F427" s="40"/>
      <c r="G427" s="31"/>
      <c r="H427" s="32"/>
      <c r="I427" s="33"/>
      <c r="J427" s="33"/>
      <c r="K427" s="33"/>
    </row>
    <row r="428" spans="1:11" s="34" customFormat="1">
      <c r="A428" s="29"/>
      <c r="B428" s="29"/>
      <c r="C428" s="29"/>
      <c r="D428" s="30"/>
      <c r="E428" s="30"/>
      <c r="F428" s="40"/>
      <c r="G428" s="31"/>
      <c r="H428" s="32"/>
      <c r="I428" s="33"/>
      <c r="J428" s="33"/>
      <c r="K428" s="33"/>
    </row>
    <row r="429" spans="1:11" s="34" customFormat="1">
      <c r="A429" s="29"/>
      <c r="B429" s="29"/>
      <c r="C429" s="29"/>
      <c r="D429" s="30"/>
      <c r="E429" s="30"/>
      <c r="F429" s="40"/>
      <c r="G429" s="31"/>
      <c r="H429" s="32"/>
      <c r="I429" s="33"/>
      <c r="J429" s="33"/>
      <c r="K429" s="33"/>
    </row>
    <row r="430" spans="1:11" s="34" customFormat="1">
      <c r="A430" s="29"/>
      <c r="B430" s="29"/>
      <c r="C430" s="29"/>
      <c r="D430" s="30"/>
      <c r="E430" s="30"/>
      <c r="F430" s="40"/>
      <c r="G430" s="31"/>
      <c r="H430" s="32"/>
      <c r="I430" s="33"/>
      <c r="J430" s="33"/>
      <c r="K430" s="33"/>
    </row>
    <row r="431" spans="1:11" s="34" customFormat="1">
      <c r="A431" s="29"/>
      <c r="B431" s="29"/>
      <c r="C431" s="29"/>
      <c r="D431" s="30"/>
      <c r="E431" s="30"/>
      <c r="F431" s="40"/>
      <c r="G431" s="31"/>
      <c r="H431" s="32"/>
      <c r="I431" s="33"/>
      <c r="J431" s="33"/>
      <c r="K431" s="33"/>
    </row>
    <row r="432" spans="1:11" s="34" customFormat="1">
      <c r="A432" s="29"/>
      <c r="B432" s="29"/>
      <c r="C432" s="29"/>
      <c r="D432" s="30"/>
      <c r="E432" s="30"/>
      <c r="F432" s="40"/>
      <c r="G432" s="31"/>
      <c r="H432" s="32"/>
      <c r="I432" s="33"/>
      <c r="J432" s="33"/>
      <c r="K432" s="33"/>
    </row>
    <row r="433" spans="1:11" s="34" customFormat="1">
      <c r="A433" s="29"/>
      <c r="B433" s="29"/>
      <c r="C433" s="29"/>
      <c r="D433" s="30"/>
      <c r="E433" s="30"/>
      <c r="F433" s="40"/>
      <c r="G433" s="31"/>
      <c r="H433" s="32"/>
      <c r="I433" s="33"/>
      <c r="J433" s="33"/>
      <c r="K433" s="33"/>
    </row>
    <row r="434" spans="1:11" s="34" customFormat="1">
      <c r="A434" s="29"/>
      <c r="B434" s="29"/>
      <c r="C434" s="29"/>
      <c r="D434" s="30"/>
      <c r="E434" s="30"/>
      <c r="F434" s="40"/>
      <c r="G434" s="31"/>
      <c r="H434" s="32"/>
      <c r="I434" s="33"/>
      <c r="J434" s="33"/>
      <c r="K434" s="33"/>
    </row>
    <row r="435" spans="1:11" s="34" customFormat="1">
      <c r="A435" s="29"/>
      <c r="B435" s="29"/>
      <c r="C435" s="29"/>
      <c r="D435" s="30"/>
      <c r="E435" s="30"/>
      <c r="F435" s="40"/>
      <c r="G435" s="31"/>
      <c r="H435" s="32"/>
      <c r="I435" s="33"/>
      <c r="J435" s="33"/>
      <c r="K435" s="33"/>
    </row>
    <row r="436" spans="1:11" s="34" customFormat="1">
      <c r="A436" s="29"/>
      <c r="B436" s="29"/>
      <c r="C436" s="29"/>
      <c r="D436" s="30"/>
      <c r="E436" s="30"/>
      <c r="F436" s="40"/>
      <c r="G436" s="31"/>
      <c r="H436" s="32"/>
      <c r="I436" s="33"/>
      <c r="J436" s="33"/>
      <c r="K436" s="33"/>
    </row>
    <row r="437" spans="1:11" s="34" customFormat="1">
      <c r="A437" s="29"/>
      <c r="B437" s="29"/>
      <c r="C437" s="29"/>
      <c r="D437" s="30"/>
      <c r="E437" s="30"/>
      <c r="F437" s="40"/>
      <c r="G437" s="31"/>
      <c r="H437" s="32"/>
      <c r="I437" s="33"/>
      <c r="J437" s="33"/>
      <c r="K437" s="33"/>
    </row>
    <row r="438" spans="1:11" s="34" customFormat="1">
      <c r="A438" s="29"/>
      <c r="B438" s="29"/>
      <c r="C438" s="29"/>
      <c r="D438" s="30"/>
      <c r="E438" s="30"/>
      <c r="F438" s="40"/>
      <c r="G438" s="31"/>
      <c r="H438" s="32"/>
      <c r="I438" s="33"/>
      <c r="J438" s="33"/>
      <c r="K438" s="33"/>
    </row>
    <row r="439" spans="1:11" s="34" customFormat="1">
      <c r="A439" s="29"/>
      <c r="B439" s="29"/>
      <c r="C439" s="29"/>
      <c r="D439" s="30"/>
      <c r="E439" s="30"/>
      <c r="F439" s="40"/>
      <c r="G439" s="31"/>
      <c r="H439" s="32"/>
      <c r="I439" s="33"/>
      <c r="J439" s="33"/>
      <c r="K439" s="33"/>
    </row>
    <row r="440" spans="1:11" s="34" customFormat="1">
      <c r="A440" s="29"/>
      <c r="B440" s="29"/>
      <c r="C440" s="29"/>
      <c r="D440" s="30"/>
      <c r="E440" s="30"/>
      <c r="F440" s="40"/>
      <c r="G440" s="31"/>
      <c r="H440" s="32"/>
      <c r="I440" s="33"/>
      <c r="J440" s="33"/>
      <c r="K440" s="33"/>
    </row>
    <row r="441" spans="1:11" s="34" customFormat="1">
      <c r="A441" s="29"/>
      <c r="B441" s="29"/>
      <c r="C441" s="29"/>
      <c r="D441" s="30"/>
      <c r="E441" s="30"/>
      <c r="F441" s="40"/>
      <c r="G441" s="31"/>
      <c r="H441" s="32"/>
      <c r="I441" s="33"/>
      <c r="J441" s="33"/>
      <c r="K441" s="33"/>
    </row>
    <row r="442" spans="1:11" s="34" customFormat="1">
      <c r="A442" s="29"/>
      <c r="B442" s="29"/>
      <c r="C442" s="29"/>
      <c r="D442" s="30"/>
      <c r="E442" s="30"/>
      <c r="F442" s="40"/>
      <c r="G442" s="31"/>
      <c r="H442" s="32"/>
      <c r="I442" s="33"/>
      <c r="J442" s="33"/>
      <c r="K442" s="33"/>
    </row>
    <row r="443" spans="1:11" s="34" customFormat="1">
      <c r="A443" s="29"/>
      <c r="B443" s="29"/>
      <c r="C443" s="29"/>
      <c r="D443" s="30"/>
      <c r="E443" s="30"/>
      <c r="F443" s="40"/>
      <c r="G443" s="31"/>
      <c r="H443" s="32"/>
      <c r="I443" s="33"/>
      <c r="J443" s="33"/>
      <c r="K443" s="33"/>
    </row>
    <row r="444" spans="1:11" s="34" customFormat="1">
      <c r="A444" s="29"/>
      <c r="B444" s="29"/>
      <c r="C444" s="29"/>
      <c r="D444" s="30"/>
      <c r="E444" s="30"/>
      <c r="F444" s="40"/>
      <c r="G444" s="31"/>
      <c r="H444" s="32"/>
      <c r="I444" s="33"/>
      <c r="J444" s="33"/>
      <c r="K444" s="33"/>
    </row>
    <row r="445" spans="1:11" s="34" customFormat="1">
      <c r="A445" s="29"/>
      <c r="B445" s="29"/>
      <c r="C445" s="29"/>
      <c r="D445" s="30"/>
      <c r="E445" s="30"/>
      <c r="F445" s="40"/>
      <c r="G445" s="31"/>
      <c r="H445" s="32"/>
      <c r="I445" s="33"/>
      <c r="J445" s="33"/>
      <c r="K445" s="33"/>
    </row>
    <row r="446" spans="1:11" s="34" customFormat="1">
      <c r="A446" s="29"/>
      <c r="B446" s="29"/>
      <c r="C446" s="29"/>
      <c r="D446" s="30"/>
      <c r="E446" s="30"/>
      <c r="F446" s="40"/>
      <c r="G446" s="31"/>
      <c r="H446" s="32"/>
      <c r="I446" s="33"/>
      <c r="J446" s="33"/>
      <c r="K446" s="33"/>
    </row>
    <row r="447" spans="1:11" s="34" customFormat="1">
      <c r="A447" s="29"/>
      <c r="B447" s="29"/>
      <c r="C447" s="29"/>
      <c r="D447" s="30"/>
      <c r="E447" s="30"/>
      <c r="F447" s="40"/>
      <c r="G447" s="31"/>
      <c r="H447" s="32"/>
      <c r="I447" s="33"/>
      <c r="J447" s="33"/>
      <c r="K447" s="33"/>
    </row>
    <row r="448" spans="1:11" s="34" customFormat="1">
      <c r="A448" s="29"/>
      <c r="B448" s="29"/>
      <c r="C448" s="29"/>
      <c r="D448" s="30"/>
      <c r="E448" s="30"/>
      <c r="F448" s="40"/>
      <c r="G448" s="31"/>
      <c r="H448" s="32"/>
      <c r="I448" s="33"/>
      <c r="J448" s="33"/>
      <c r="K448" s="33"/>
    </row>
    <row r="449" spans="1:11" s="34" customFormat="1">
      <c r="A449" s="29"/>
      <c r="B449" s="29"/>
      <c r="C449" s="29"/>
      <c r="D449" s="30"/>
      <c r="E449" s="30"/>
      <c r="F449" s="40"/>
      <c r="G449" s="31"/>
      <c r="H449" s="32"/>
      <c r="I449" s="33"/>
      <c r="J449" s="33"/>
      <c r="K449" s="33"/>
    </row>
    <row r="450" spans="1:11" s="34" customFormat="1">
      <c r="A450" s="29"/>
      <c r="B450" s="29"/>
      <c r="C450" s="29"/>
      <c r="D450" s="30"/>
      <c r="E450" s="30"/>
      <c r="F450" s="40"/>
      <c r="G450" s="31"/>
      <c r="H450" s="32"/>
      <c r="I450" s="33"/>
      <c r="J450" s="33"/>
      <c r="K450" s="33"/>
    </row>
    <row r="451" spans="1:11" s="34" customFormat="1">
      <c r="A451" s="29"/>
      <c r="B451" s="29"/>
      <c r="C451" s="29"/>
      <c r="D451" s="30"/>
      <c r="E451" s="30"/>
      <c r="F451" s="40"/>
      <c r="G451" s="31"/>
      <c r="H451" s="32"/>
      <c r="I451" s="33"/>
      <c r="J451" s="33"/>
      <c r="K451" s="33"/>
    </row>
    <row r="452" spans="1:11" s="34" customFormat="1">
      <c r="A452" s="29"/>
      <c r="B452" s="29"/>
      <c r="C452" s="29"/>
      <c r="D452" s="30"/>
      <c r="E452" s="30"/>
      <c r="F452" s="40"/>
      <c r="G452" s="31"/>
      <c r="H452" s="32"/>
      <c r="I452" s="33"/>
      <c r="J452" s="33"/>
      <c r="K452" s="33"/>
    </row>
    <row r="453" spans="1:11" s="34" customFormat="1">
      <c r="A453" s="29"/>
      <c r="B453" s="29"/>
      <c r="C453" s="29"/>
      <c r="D453" s="30"/>
      <c r="E453" s="30"/>
      <c r="F453" s="40"/>
      <c r="G453" s="31"/>
      <c r="H453" s="32"/>
      <c r="I453" s="33"/>
      <c r="J453" s="33"/>
      <c r="K453" s="33"/>
    </row>
    <row r="454" spans="1:11" s="34" customFormat="1">
      <c r="A454" s="29"/>
      <c r="B454" s="29"/>
      <c r="C454" s="29"/>
      <c r="D454" s="30"/>
      <c r="E454" s="30"/>
      <c r="F454" s="40"/>
      <c r="G454" s="31"/>
      <c r="H454" s="32"/>
      <c r="I454" s="33"/>
      <c r="J454" s="33"/>
      <c r="K454" s="33"/>
    </row>
    <row r="455" spans="1:11" s="34" customFormat="1">
      <c r="A455" s="29"/>
      <c r="B455" s="29"/>
      <c r="C455" s="29"/>
      <c r="D455" s="30"/>
      <c r="E455" s="30"/>
      <c r="F455" s="40"/>
      <c r="G455" s="31"/>
      <c r="H455" s="32"/>
      <c r="I455" s="33"/>
      <c r="J455" s="33"/>
      <c r="K455" s="33"/>
    </row>
    <row r="456" spans="1:11" s="34" customFormat="1">
      <c r="A456" s="29"/>
      <c r="B456" s="29"/>
      <c r="C456" s="29"/>
      <c r="D456" s="30"/>
      <c r="E456" s="30"/>
      <c r="F456" s="40"/>
      <c r="G456" s="31"/>
      <c r="H456" s="32"/>
      <c r="I456" s="33"/>
      <c r="J456" s="33"/>
      <c r="K456" s="33"/>
    </row>
    <row r="457" spans="1:11" s="34" customFormat="1">
      <c r="A457" s="29"/>
      <c r="B457" s="29"/>
      <c r="C457" s="29"/>
      <c r="D457" s="30"/>
      <c r="E457" s="30"/>
      <c r="F457" s="40"/>
      <c r="G457" s="31"/>
      <c r="H457" s="32"/>
      <c r="I457" s="33"/>
      <c r="J457" s="33"/>
      <c r="K457" s="33"/>
    </row>
    <row r="458" spans="1:11" s="34" customFormat="1">
      <c r="A458" s="29"/>
      <c r="B458" s="29"/>
      <c r="C458" s="29"/>
      <c r="D458" s="30"/>
      <c r="E458" s="30"/>
      <c r="F458" s="40"/>
      <c r="G458" s="31"/>
      <c r="H458" s="32"/>
      <c r="I458" s="33"/>
      <c r="J458" s="33"/>
      <c r="K458" s="33"/>
    </row>
    <row r="459" spans="1:11" s="34" customFormat="1">
      <c r="A459" s="29"/>
      <c r="B459" s="29"/>
      <c r="C459" s="29"/>
      <c r="D459" s="30"/>
      <c r="E459" s="30"/>
      <c r="F459" s="40"/>
      <c r="G459" s="31"/>
      <c r="H459" s="32"/>
      <c r="I459" s="33"/>
      <c r="J459" s="33"/>
      <c r="K459" s="33"/>
    </row>
    <row r="460" spans="1:11" s="34" customFormat="1">
      <c r="A460" s="29"/>
      <c r="B460" s="29"/>
      <c r="C460" s="29"/>
      <c r="D460" s="30"/>
      <c r="E460" s="30"/>
      <c r="F460" s="40"/>
      <c r="G460" s="31"/>
      <c r="H460" s="32"/>
      <c r="I460" s="33"/>
      <c r="J460" s="33"/>
      <c r="K460" s="33"/>
    </row>
    <row r="461" spans="1:11" s="34" customFormat="1">
      <c r="A461" s="29"/>
      <c r="B461" s="29"/>
      <c r="C461" s="29"/>
      <c r="D461" s="30"/>
      <c r="E461" s="30"/>
      <c r="F461" s="40"/>
      <c r="G461" s="31"/>
      <c r="H461" s="32"/>
      <c r="I461" s="33"/>
      <c r="J461" s="33"/>
      <c r="K461" s="33"/>
    </row>
    <row r="462" spans="1:11" s="34" customFormat="1">
      <c r="A462" s="29"/>
      <c r="B462" s="29"/>
      <c r="C462" s="29"/>
      <c r="D462" s="30"/>
      <c r="E462" s="30"/>
      <c r="F462" s="40"/>
      <c r="G462" s="31"/>
      <c r="H462" s="32"/>
      <c r="I462" s="33"/>
      <c r="J462" s="33"/>
      <c r="K462" s="33"/>
    </row>
    <row r="463" spans="1:11" s="34" customFormat="1">
      <c r="A463" s="29"/>
      <c r="B463" s="29"/>
      <c r="C463" s="29"/>
      <c r="D463" s="30"/>
      <c r="E463" s="30"/>
      <c r="F463" s="40"/>
      <c r="G463" s="31"/>
      <c r="H463" s="32"/>
      <c r="I463" s="33"/>
      <c r="J463" s="33"/>
      <c r="K463" s="33"/>
    </row>
    <row r="464" spans="1:11" s="34" customFormat="1">
      <c r="A464" s="29"/>
      <c r="B464" s="29"/>
      <c r="C464" s="29"/>
      <c r="D464" s="30"/>
      <c r="E464" s="30"/>
      <c r="F464" s="40"/>
      <c r="G464" s="31"/>
      <c r="H464" s="32"/>
      <c r="I464" s="33"/>
      <c r="J464" s="33"/>
      <c r="K464" s="33"/>
    </row>
    <row r="465" spans="1:11" s="34" customFormat="1">
      <c r="A465" s="29"/>
      <c r="B465" s="29"/>
      <c r="C465" s="29"/>
      <c r="D465" s="30"/>
      <c r="E465" s="30"/>
      <c r="F465" s="40"/>
      <c r="G465" s="31"/>
      <c r="H465" s="32"/>
      <c r="I465" s="33"/>
      <c r="J465" s="33"/>
      <c r="K465" s="33"/>
    </row>
    <row r="466" spans="1:11" s="34" customFormat="1">
      <c r="A466" s="29"/>
      <c r="B466" s="29"/>
      <c r="C466" s="29"/>
      <c r="D466" s="30"/>
      <c r="E466" s="30"/>
      <c r="F466" s="40"/>
      <c r="G466" s="31"/>
      <c r="H466" s="32"/>
      <c r="I466" s="33"/>
      <c r="J466" s="33"/>
      <c r="K466" s="33"/>
    </row>
    <row r="467" spans="1:11" s="34" customFormat="1">
      <c r="A467" s="29"/>
      <c r="B467" s="29"/>
      <c r="C467" s="29"/>
      <c r="D467" s="30"/>
      <c r="E467" s="30"/>
      <c r="F467" s="40"/>
      <c r="G467" s="31"/>
      <c r="H467" s="32"/>
      <c r="I467" s="33"/>
      <c r="J467" s="33"/>
      <c r="K467" s="33"/>
    </row>
    <row r="468" spans="1:11" s="34" customFormat="1">
      <c r="A468" s="29"/>
      <c r="B468" s="29"/>
      <c r="C468" s="29"/>
      <c r="D468" s="30"/>
      <c r="E468" s="30"/>
      <c r="F468" s="40"/>
      <c r="G468" s="31"/>
      <c r="H468" s="32"/>
      <c r="I468" s="33"/>
      <c r="J468" s="33"/>
      <c r="K468" s="33"/>
    </row>
    <row r="469" spans="1:11" s="34" customFormat="1">
      <c r="A469" s="29"/>
      <c r="B469" s="29"/>
      <c r="C469" s="29"/>
      <c r="D469" s="30"/>
      <c r="E469" s="30"/>
      <c r="F469" s="40"/>
      <c r="G469" s="31"/>
      <c r="H469" s="32"/>
      <c r="I469" s="33"/>
      <c r="J469" s="33"/>
      <c r="K469" s="33"/>
    </row>
    <row r="470" spans="1:11" s="34" customFormat="1">
      <c r="A470" s="29"/>
      <c r="B470" s="29"/>
      <c r="C470" s="29"/>
      <c r="D470" s="30"/>
      <c r="E470" s="30"/>
      <c r="F470" s="40"/>
      <c r="G470" s="31"/>
      <c r="H470" s="32"/>
      <c r="I470" s="33"/>
      <c r="J470" s="33"/>
      <c r="K470" s="33"/>
    </row>
    <row r="471" spans="1:11" s="34" customFormat="1">
      <c r="A471" s="29"/>
      <c r="B471" s="29"/>
      <c r="C471" s="29"/>
      <c r="D471" s="30"/>
      <c r="E471" s="30"/>
      <c r="F471" s="40"/>
      <c r="G471" s="31"/>
      <c r="H471" s="32"/>
      <c r="I471" s="33"/>
      <c r="J471" s="33"/>
      <c r="K471" s="33"/>
    </row>
    <row r="472" spans="1:11" s="34" customFormat="1">
      <c r="A472" s="29"/>
      <c r="B472" s="29"/>
      <c r="C472" s="29"/>
      <c r="D472" s="30"/>
      <c r="E472" s="30"/>
      <c r="F472" s="40"/>
      <c r="G472" s="31"/>
      <c r="H472" s="32"/>
      <c r="I472" s="33"/>
      <c r="J472" s="33"/>
      <c r="K472" s="33"/>
    </row>
    <row r="473" spans="1:11" s="34" customFormat="1">
      <c r="A473" s="29"/>
      <c r="B473" s="29"/>
      <c r="C473" s="29"/>
      <c r="D473" s="30"/>
      <c r="E473" s="30"/>
      <c r="F473" s="40"/>
      <c r="G473" s="31"/>
      <c r="H473" s="32"/>
      <c r="I473" s="33"/>
      <c r="J473" s="33"/>
      <c r="K473" s="33"/>
    </row>
    <row r="474" spans="1:11" s="34" customFormat="1">
      <c r="A474" s="29"/>
      <c r="B474" s="29"/>
      <c r="C474" s="29"/>
      <c r="D474" s="30"/>
      <c r="E474" s="30"/>
      <c r="F474" s="40"/>
      <c r="G474" s="31"/>
      <c r="H474" s="32"/>
      <c r="I474" s="33"/>
      <c r="J474" s="33"/>
      <c r="K474" s="33"/>
    </row>
    <row r="475" spans="1:11" s="34" customFormat="1">
      <c r="A475" s="29"/>
      <c r="B475" s="29"/>
      <c r="C475" s="29"/>
      <c r="D475" s="30"/>
      <c r="E475" s="30"/>
      <c r="F475" s="40"/>
      <c r="G475" s="31"/>
      <c r="H475" s="32"/>
      <c r="I475" s="33"/>
      <c r="J475" s="33"/>
      <c r="K475" s="33"/>
    </row>
    <row r="476" spans="1:11" s="34" customFormat="1">
      <c r="A476" s="29"/>
      <c r="B476" s="29"/>
      <c r="C476" s="29"/>
      <c r="D476" s="30"/>
      <c r="E476" s="30"/>
      <c r="F476" s="40"/>
      <c r="G476" s="31"/>
      <c r="H476" s="32"/>
      <c r="I476" s="33"/>
      <c r="J476" s="33"/>
      <c r="K476" s="33"/>
    </row>
    <row r="477" spans="1:11" s="34" customFormat="1">
      <c r="A477" s="29"/>
      <c r="B477" s="29"/>
      <c r="C477" s="29"/>
      <c r="D477" s="30"/>
      <c r="E477" s="30"/>
      <c r="F477" s="40"/>
      <c r="G477" s="31"/>
      <c r="H477" s="32"/>
      <c r="I477" s="33"/>
      <c r="J477" s="33"/>
      <c r="K477" s="33"/>
    </row>
    <row r="478" spans="1:11" s="34" customFormat="1">
      <c r="A478" s="29"/>
      <c r="B478" s="29"/>
      <c r="C478" s="29"/>
      <c r="D478" s="30"/>
      <c r="E478" s="30"/>
      <c r="F478" s="40"/>
      <c r="G478" s="31"/>
      <c r="H478" s="32"/>
      <c r="I478" s="33"/>
      <c r="J478" s="33"/>
      <c r="K478" s="33"/>
    </row>
    <row r="479" spans="1:11" s="34" customFormat="1">
      <c r="A479" s="29"/>
      <c r="B479" s="29"/>
      <c r="C479" s="29"/>
      <c r="D479" s="30"/>
      <c r="E479" s="30"/>
      <c r="F479" s="40"/>
      <c r="G479" s="31"/>
      <c r="H479" s="32"/>
      <c r="I479" s="33"/>
      <c r="J479" s="33"/>
      <c r="K479" s="33"/>
    </row>
    <row r="480" spans="1:11" s="34" customFormat="1">
      <c r="A480" s="29"/>
      <c r="B480" s="29"/>
      <c r="C480" s="29"/>
      <c r="D480" s="30"/>
      <c r="E480" s="30"/>
      <c r="F480" s="40"/>
      <c r="G480" s="31"/>
      <c r="H480" s="32"/>
      <c r="I480" s="33"/>
      <c r="J480" s="33"/>
      <c r="K480" s="33"/>
    </row>
    <row r="481" spans="1:11" s="34" customFormat="1">
      <c r="A481" s="29"/>
      <c r="B481" s="29"/>
      <c r="C481" s="29"/>
      <c r="D481" s="30"/>
      <c r="E481" s="30"/>
      <c r="F481" s="40"/>
      <c r="G481" s="31"/>
      <c r="H481" s="32"/>
      <c r="I481" s="33"/>
      <c r="J481" s="33"/>
      <c r="K481" s="33"/>
    </row>
    <row r="482" spans="1:11" s="34" customFormat="1">
      <c r="A482" s="29"/>
      <c r="B482" s="29"/>
      <c r="C482" s="29"/>
      <c r="D482" s="30"/>
      <c r="E482" s="30"/>
      <c r="F482" s="40"/>
      <c r="G482" s="31"/>
      <c r="H482" s="32"/>
      <c r="I482" s="33"/>
      <c r="J482" s="33"/>
      <c r="K482" s="33"/>
    </row>
    <row r="483" spans="1:11" s="34" customFormat="1">
      <c r="A483" s="29"/>
      <c r="B483" s="29"/>
      <c r="C483" s="29"/>
      <c r="D483" s="30"/>
      <c r="E483" s="30"/>
      <c r="F483" s="40"/>
      <c r="G483" s="31"/>
      <c r="H483" s="32"/>
      <c r="I483" s="33"/>
      <c r="J483" s="33"/>
      <c r="K483" s="33"/>
    </row>
    <row r="484" spans="1:11" s="34" customFormat="1">
      <c r="A484" s="29"/>
      <c r="B484" s="29"/>
      <c r="C484" s="29"/>
      <c r="D484" s="30"/>
      <c r="E484" s="30"/>
      <c r="F484" s="40"/>
      <c r="G484" s="31"/>
      <c r="H484" s="32"/>
      <c r="I484" s="33"/>
      <c r="J484" s="33"/>
      <c r="K484" s="33"/>
    </row>
    <row r="485" spans="1:11" s="34" customFormat="1">
      <c r="A485" s="29"/>
      <c r="B485" s="29"/>
      <c r="C485" s="29"/>
      <c r="D485" s="30"/>
      <c r="E485" s="30"/>
      <c r="F485" s="40"/>
      <c r="G485" s="31"/>
      <c r="H485" s="32"/>
      <c r="I485" s="33"/>
      <c r="J485" s="33"/>
      <c r="K485" s="33"/>
    </row>
    <row r="486" spans="1:11" s="34" customFormat="1">
      <c r="A486" s="29"/>
      <c r="B486" s="29"/>
      <c r="C486" s="29"/>
      <c r="D486" s="30"/>
      <c r="E486" s="30"/>
      <c r="F486" s="40"/>
      <c r="G486" s="31"/>
      <c r="H486" s="32"/>
      <c r="I486" s="33"/>
      <c r="J486" s="33"/>
      <c r="K486" s="33"/>
    </row>
    <row r="487" spans="1:11" s="34" customFormat="1">
      <c r="A487" s="29"/>
      <c r="B487" s="29"/>
      <c r="C487" s="29"/>
      <c r="D487" s="30"/>
      <c r="E487" s="30"/>
      <c r="F487" s="40"/>
      <c r="G487" s="31"/>
      <c r="H487" s="32"/>
      <c r="I487" s="33"/>
      <c r="J487" s="33"/>
      <c r="K487" s="33"/>
    </row>
    <row r="488" spans="1:11" s="34" customFormat="1">
      <c r="A488" s="29"/>
      <c r="B488" s="29"/>
      <c r="C488" s="29"/>
      <c r="D488" s="30"/>
      <c r="E488" s="30"/>
      <c r="F488" s="40"/>
      <c r="G488" s="31"/>
      <c r="H488" s="32"/>
      <c r="I488" s="33"/>
      <c r="J488" s="33"/>
      <c r="K488" s="33"/>
    </row>
    <row r="489" spans="1:11" s="34" customFormat="1">
      <c r="A489" s="29"/>
      <c r="B489" s="29"/>
      <c r="C489" s="29"/>
      <c r="D489" s="30"/>
      <c r="E489" s="30"/>
      <c r="F489" s="40"/>
      <c r="G489" s="31"/>
      <c r="H489" s="32"/>
      <c r="I489" s="33"/>
      <c r="J489" s="33"/>
      <c r="K489" s="33"/>
    </row>
    <row r="490" spans="1:11" s="34" customFormat="1">
      <c r="A490" s="29"/>
      <c r="B490" s="29"/>
      <c r="C490" s="29"/>
      <c r="D490" s="30"/>
      <c r="E490" s="30"/>
      <c r="F490" s="40"/>
      <c r="G490" s="31"/>
      <c r="H490" s="32"/>
      <c r="I490" s="33"/>
      <c r="J490" s="33"/>
      <c r="K490" s="33"/>
    </row>
    <row r="491" spans="1:11" s="34" customFormat="1">
      <c r="A491" s="29"/>
      <c r="B491" s="29"/>
      <c r="C491" s="29"/>
      <c r="D491" s="30"/>
      <c r="E491" s="30"/>
      <c r="F491" s="40"/>
      <c r="G491" s="31"/>
      <c r="H491" s="32"/>
      <c r="I491" s="33"/>
      <c r="J491" s="33"/>
      <c r="K491" s="33"/>
    </row>
    <row r="492" spans="1:11" s="34" customFormat="1">
      <c r="A492" s="29"/>
      <c r="B492" s="29"/>
      <c r="C492" s="29"/>
      <c r="D492" s="30"/>
      <c r="E492" s="30"/>
      <c r="F492" s="40"/>
      <c r="G492" s="31"/>
      <c r="H492" s="32"/>
      <c r="I492" s="33"/>
      <c r="J492" s="33"/>
      <c r="K492" s="33"/>
    </row>
    <row r="493" spans="1:11" s="34" customFormat="1">
      <c r="A493" s="29"/>
      <c r="B493" s="29"/>
      <c r="C493" s="29"/>
      <c r="D493" s="30"/>
      <c r="E493" s="30"/>
      <c r="F493" s="40"/>
      <c r="G493" s="31"/>
      <c r="H493" s="32"/>
      <c r="I493" s="33"/>
      <c r="J493" s="33"/>
      <c r="K493" s="33"/>
    </row>
    <row r="494" spans="1:11" s="34" customFormat="1">
      <c r="A494" s="29"/>
      <c r="B494" s="29"/>
      <c r="C494" s="29"/>
      <c r="D494" s="30"/>
      <c r="E494" s="30"/>
      <c r="F494" s="40"/>
      <c r="G494" s="31"/>
      <c r="H494" s="32"/>
      <c r="I494" s="33"/>
      <c r="J494" s="33"/>
      <c r="K494" s="33"/>
    </row>
    <row r="495" spans="1:11" s="34" customFormat="1">
      <c r="A495" s="29"/>
      <c r="B495" s="29"/>
      <c r="C495" s="29"/>
      <c r="D495" s="30"/>
      <c r="E495" s="30"/>
      <c r="F495" s="40"/>
      <c r="G495" s="31"/>
      <c r="H495" s="32"/>
      <c r="I495" s="33"/>
      <c r="J495" s="33"/>
      <c r="K495" s="33"/>
    </row>
    <row r="496" spans="1:11" s="34" customFormat="1">
      <c r="A496" s="29"/>
      <c r="B496" s="29"/>
      <c r="C496" s="29"/>
      <c r="D496" s="30"/>
      <c r="E496" s="30"/>
      <c r="F496" s="40"/>
      <c r="G496" s="31"/>
      <c r="H496" s="32"/>
      <c r="I496" s="33"/>
      <c r="J496" s="33"/>
      <c r="K496" s="33"/>
    </row>
    <row r="497" spans="1:11" s="34" customFormat="1">
      <c r="A497" s="29"/>
      <c r="B497" s="29"/>
      <c r="C497" s="29"/>
      <c r="D497" s="30"/>
      <c r="E497" s="30"/>
      <c r="F497" s="40"/>
      <c r="G497" s="31"/>
      <c r="H497" s="32"/>
      <c r="I497" s="33"/>
      <c r="J497" s="33"/>
      <c r="K497" s="33"/>
    </row>
    <row r="498" spans="1:11" s="34" customFormat="1">
      <c r="A498" s="29"/>
      <c r="B498" s="29"/>
      <c r="C498" s="29"/>
      <c r="D498" s="30"/>
      <c r="E498" s="30"/>
      <c r="F498" s="40"/>
      <c r="G498" s="31"/>
      <c r="H498" s="32"/>
      <c r="I498" s="33"/>
      <c r="J498" s="33"/>
      <c r="K498" s="33"/>
    </row>
    <row r="499" spans="1:11" s="34" customFormat="1">
      <c r="A499" s="29"/>
      <c r="B499" s="29"/>
      <c r="C499" s="29"/>
      <c r="D499" s="30"/>
      <c r="E499" s="30"/>
      <c r="F499" s="40"/>
      <c r="G499" s="31"/>
      <c r="H499" s="32"/>
      <c r="I499" s="33"/>
      <c r="J499" s="33"/>
      <c r="K499" s="33"/>
    </row>
    <row r="500" spans="1:11" s="34" customFormat="1">
      <c r="A500" s="29"/>
      <c r="B500" s="29"/>
      <c r="C500" s="29"/>
      <c r="D500" s="30"/>
      <c r="E500" s="30"/>
      <c r="F500" s="40"/>
      <c r="G500" s="31"/>
      <c r="H500" s="32"/>
      <c r="I500" s="33"/>
      <c r="J500" s="33"/>
      <c r="K500" s="33"/>
    </row>
    <row r="501" spans="1:11" s="34" customFormat="1">
      <c r="A501" s="29"/>
      <c r="B501" s="29"/>
      <c r="C501" s="29"/>
      <c r="D501" s="30"/>
      <c r="E501" s="30"/>
      <c r="F501" s="40"/>
      <c r="G501" s="31"/>
      <c r="H501" s="32"/>
      <c r="I501" s="33"/>
      <c r="J501" s="33"/>
      <c r="K501" s="33"/>
    </row>
    <row r="502" spans="1:11" s="34" customFormat="1">
      <c r="A502" s="29"/>
      <c r="B502" s="29"/>
      <c r="C502" s="29"/>
      <c r="D502" s="30"/>
      <c r="E502" s="30"/>
      <c r="F502" s="40"/>
      <c r="G502" s="31"/>
      <c r="H502" s="32"/>
      <c r="I502" s="33"/>
      <c r="J502" s="33"/>
      <c r="K502" s="33"/>
    </row>
    <row r="503" spans="1:11" s="34" customFormat="1">
      <c r="A503" s="29"/>
      <c r="B503" s="29"/>
      <c r="C503" s="29"/>
      <c r="D503" s="30"/>
      <c r="E503" s="30"/>
      <c r="F503" s="40"/>
      <c r="G503" s="31"/>
      <c r="H503" s="32"/>
      <c r="I503" s="33"/>
      <c r="J503" s="33"/>
      <c r="K503" s="33"/>
    </row>
    <row r="504" spans="1:11" s="34" customFormat="1">
      <c r="A504" s="29"/>
      <c r="B504" s="29"/>
      <c r="C504" s="29"/>
      <c r="D504" s="30"/>
      <c r="E504" s="30"/>
      <c r="F504" s="40"/>
      <c r="G504" s="31"/>
      <c r="H504" s="32"/>
      <c r="I504" s="33"/>
      <c r="J504" s="33"/>
      <c r="K504" s="33"/>
    </row>
    <row r="505" spans="1:11" s="34" customFormat="1">
      <c r="A505" s="29"/>
      <c r="B505" s="29"/>
      <c r="C505" s="29"/>
      <c r="D505" s="30"/>
      <c r="E505" s="30"/>
      <c r="F505" s="40"/>
      <c r="G505" s="31"/>
      <c r="H505" s="32"/>
      <c r="I505" s="33"/>
      <c r="J505" s="33"/>
      <c r="K505" s="33"/>
    </row>
    <row r="506" spans="1:11" s="34" customFormat="1">
      <c r="A506" s="29"/>
      <c r="B506" s="29"/>
      <c r="C506" s="29"/>
      <c r="D506" s="30"/>
      <c r="E506" s="30"/>
      <c r="F506" s="40"/>
      <c r="G506" s="31"/>
      <c r="H506" s="32"/>
      <c r="I506" s="33"/>
      <c r="J506" s="33"/>
      <c r="K506" s="33"/>
    </row>
    <row r="507" spans="1:11" s="34" customFormat="1">
      <c r="A507" s="29"/>
      <c r="B507" s="29"/>
      <c r="C507" s="29"/>
      <c r="D507" s="30"/>
      <c r="E507" s="30"/>
      <c r="F507" s="40"/>
      <c r="G507" s="31"/>
      <c r="H507" s="32"/>
      <c r="I507" s="33"/>
      <c r="J507" s="33"/>
      <c r="K507" s="33"/>
    </row>
    <row r="508" spans="1:11" s="34" customFormat="1">
      <c r="A508" s="29"/>
      <c r="B508" s="29"/>
      <c r="C508" s="29"/>
      <c r="D508" s="30"/>
      <c r="E508" s="30"/>
      <c r="F508" s="40"/>
      <c r="G508" s="31"/>
      <c r="H508" s="32"/>
      <c r="I508" s="33"/>
      <c r="J508" s="33"/>
      <c r="K508" s="33"/>
    </row>
    <row r="509" spans="1:11" s="34" customFormat="1">
      <c r="A509" s="29"/>
      <c r="B509" s="29"/>
      <c r="C509" s="29"/>
      <c r="D509" s="30"/>
      <c r="E509" s="30"/>
      <c r="F509" s="40"/>
      <c r="G509" s="31"/>
      <c r="H509" s="32"/>
      <c r="I509" s="33"/>
      <c r="J509" s="33"/>
      <c r="K509" s="33"/>
    </row>
    <row r="510" spans="1:11" s="34" customFormat="1">
      <c r="A510" s="29"/>
      <c r="B510" s="29"/>
      <c r="C510" s="29"/>
      <c r="D510" s="30"/>
      <c r="E510" s="30"/>
      <c r="F510" s="40"/>
      <c r="G510" s="31"/>
      <c r="H510" s="32"/>
      <c r="I510" s="33"/>
      <c r="J510" s="33"/>
      <c r="K510" s="33"/>
    </row>
    <row r="511" spans="1:11" s="34" customFormat="1">
      <c r="A511" s="29"/>
      <c r="B511" s="29"/>
      <c r="C511" s="29"/>
      <c r="D511" s="30"/>
      <c r="E511" s="30"/>
      <c r="F511" s="40"/>
      <c r="G511" s="31"/>
      <c r="H511" s="32"/>
      <c r="I511" s="33"/>
      <c r="J511" s="33"/>
      <c r="K511" s="33"/>
    </row>
    <row r="512" spans="1:11" s="34" customFormat="1">
      <c r="A512" s="29"/>
      <c r="B512" s="29"/>
      <c r="C512" s="29"/>
      <c r="D512" s="30"/>
      <c r="E512" s="30"/>
      <c r="F512" s="40"/>
      <c r="G512" s="31"/>
      <c r="H512" s="32"/>
      <c r="I512" s="33"/>
      <c r="J512" s="33"/>
      <c r="K512" s="33"/>
    </row>
    <row r="513" spans="1:11" s="34" customFormat="1">
      <c r="A513" s="29"/>
      <c r="B513" s="29"/>
      <c r="C513" s="29"/>
      <c r="D513" s="30"/>
      <c r="E513" s="30"/>
      <c r="F513" s="40"/>
      <c r="G513" s="31"/>
      <c r="H513" s="32"/>
      <c r="I513" s="33"/>
      <c r="J513" s="33"/>
      <c r="K513" s="33"/>
    </row>
    <row r="514" spans="1:11" s="34" customFormat="1">
      <c r="A514" s="29"/>
      <c r="B514" s="29"/>
      <c r="C514" s="29"/>
      <c r="D514" s="30"/>
      <c r="E514" s="30"/>
      <c r="F514" s="40"/>
      <c r="G514" s="31"/>
      <c r="H514" s="32"/>
      <c r="I514" s="33"/>
      <c r="J514" s="33"/>
      <c r="K514" s="33"/>
    </row>
    <row r="515" spans="1:11" s="34" customFormat="1">
      <c r="A515" s="29"/>
      <c r="B515" s="29"/>
      <c r="C515" s="29"/>
      <c r="D515" s="30"/>
      <c r="E515" s="30"/>
      <c r="F515" s="40"/>
      <c r="G515" s="31"/>
      <c r="H515" s="32"/>
      <c r="I515" s="33"/>
      <c r="J515" s="33"/>
      <c r="K515" s="33"/>
    </row>
    <row r="516" spans="1:11" s="34" customFormat="1">
      <c r="A516" s="29"/>
      <c r="B516" s="29"/>
      <c r="C516" s="29"/>
      <c r="D516" s="30"/>
      <c r="E516" s="30"/>
      <c r="F516" s="40"/>
      <c r="G516" s="31"/>
      <c r="H516" s="32"/>
      <c r="I516" s="33"/>
      <c r="J516" s="33"/>
      <c r="K516" s="33"/>
    </row>
    <row r="517" spans="1:11" s="34" customFormat="1">
      <c r="A517" s="29"/>
      <c r="B517" s="29"/>
      <c r="C517" s="29"/>
      <c r="D517" s="30"/>
      <c r="E517" s="30"/>
      <c r="F517" s="40"/>
      <c r="G517" s="31"/>
      <c r="H517" s="32"/>
      <c r="I517" s="33"/>
      <c r="J517" s="33"/>
      <c r="K517" s="33"/>
    </row>
    <row r="518" spans="1:11" s="34" customFormat="1">
      <c r="A518" s="29"/>
      <c r="B518" s="29"/>
      <c r="C518" s="29"/>
      <c r="D518" s="30"/>
      <c r="E518" s="30"/>
      <c r="F518" s="40"/>
      <c r="G518" s="31"/>
      <c r="H518" s="32"/>
      <c r="I518" s="33"/>
      <c r="J518" s="33"/>
      <c r="K518" s="33"/>
    </row>
    <row r="519" spans="1:11" s="34" customFormat="1">
      <c r="A519" s="29"/>
      <c r="B519" s="29"/>
      <c r="C519" s="29"/>
      <c r="D519" s="30"/>
      <c r="E519" s="30"/>
      <c r="F519" s="40"/>
      <c r="G519" s="31"/>
      <c r="H519" s="32"/>
      <c r="I519" s="33"/>
      <c r="J519" s="33"/>
      <c r="K519" s="33"/>
    </row>
    <row r="520" spans="1:11" s="34" customFormat="1">
      <c r="A520" s="29"/>
      <c r="B520" s="29"/>
      <c r="C520" s="29"/>
      <c r="D520" s="30"/>
      <c r="E520" s="30"/>
      <c r="F520" s="40"/>
      <c r="G520" s="31"/>
      <c r="H520" s="32"/>
      <c r="I520" s="33"/>
      <c r="J520" s="33"/>
      <c r="K520" s="33"/>
    </row>
    <row r="521" spans="1:11" s="34" customFormat="1">
      <c r="A521" s="29"/>
      <c r="B521" s="29"/>
      <c r="C521" s="29"/>
      <c r="D521" s="30"/>
      <c r="E521" s="30"/>
      <c r="F521" s="40"/>
      <c r="G521" s="31"/>
      <c r="H521" s="32"/>
      <c r="I521" s="33"/>
      <c r="J521" s="33"/>
      <c r="K521" s="33"/>
    </row>
    <row r="522" spans="1:11" s="34" customFormat="1">
      <c r="A522" s="29"/>
      <c r="B522" s="29"/>
      <c r="C522" s="29"/>
      <c r="D522" s="30"/>
      <c r="E522" s="30"/>
      <c r="F522" s="40"/>
      <c r="G522" s="31"/>
      <c r="H522" s="32"/>
      <c r="I522" s="33"/>
      <c r="J522" s="33"/>
      <c r="K522" s="33"/>
    </row>
    <row r="523" spans="1:11" s="34" customFormat="1">
      <c r="A523" s="29"/>
      <c r="B523" s="29"/>
      <c r="C523" s="29"/>
      <c r="D523" s="30"/>
      <c r="E523" s="30"/>
      <c r="F523" s="40"/>
      <c r="G523" s="31"/>
      <c r="H523" s="32"/>
      <c r="I523" s="33"/>
      <c r="J523" s="33"/>
      <c r="K523" s="33"/>
    </row>
    <row r="524" spans="1:11" s="34" customFormat="1">
      <c r="A524" s="29"/>
      <c r="B524" s="29"/>
      <c r="C524" s="29"/>
      <c r="D524" s="30"/>
      <c r="E524" s="30"/>
      <c r="F524" s="40"/>
      <c r="G524" s="31"/>
      <c r="H524" s="32"/>
      <c r="I524" s="33"/>
      <c r="J524" s="33"/>
      <c r="K524" s="33"/>
    </row>
    <row r="525" spans="1:11" s="34" customFormat="1">
      <c r="A525" s="29"/>
      <c r="B525" s="29"/>
      <c r="C525" s="29"/>
      <c r="D525" s="30"/>
      <c r="E525" s="30"/>
      <c r="F525" s="40"/>
      <c r="G525" s="31"/>
      <c r="H525" s="32"/>
      <c r="I525" s="33"/>
      <c r="J525" s="33"/>
      <c r="K525" s="33"/>
    </row>
    <row r="526" spans="1:11" s="34" customFormat="1">
      <c r="A526" s="29"/>
      <c r="B526" s="29"/>
      <c r="C526" s="29"/>
      <c r="D526" s="30"/>
      <c r="E526" s="30"/>
      <c r="F526" s="40"/>
      <c r="G526" s="31"/>
      <c r="H526" s="32"/>
      <c r="I526" s="33"/>
      <c r="J526" s="33"/>
      <c r="K526" s="33"/>
    </row>
    <row r="527" spans="1:11" s="34" customFormat="1">
      <c r="A527" s="29"/>
      <c r="B527" s="29"/>
      <c r="C527" s="29"/>
      <c r="D527" s="30"/>
      <c r="E527" s="30"/>
      <c r="F527" s="40"/>
      <c r="G527" s="31"/>
      <c r="H527" s="32"/>
      <c r="I527" s="33"/>
      <c r="J527" s="33"/>
      <c r="K527" s="33"/>
    </row>
    <row r="528" spans="1:11" s="34" customFormat="1">
      <c r="A528" s="29"/>
      <c r="B528" s="29"/>
      <c r="C528" s="29"/>
      <c r="D528" s="30"/>
      <c r="E528" s="30"/>
      <c r="F528" s="40"/>
      <c r="G528" s="31"/>
      <c r="H528" s="32"/>
      <c r="I528" s="33"/>
      <c r="J528" s="33"/>
      <c r="K528" s="33"/>
    </row>
    <row r="529" spans="1:11" s="34" customFormat="1">
      <c r="A529" s="29"/>
      <c r="B529" s="29"/>
      <c r="C529" s="29"/>
      <c r="D529" s="30"/>
      <c r="E529" s="30"/>
      <c r="F529" s="40"/>
      <c r="G529" s="31"/>
      <c r="H529" s="32"/>
      <c r="I529" s="33"/>
      <c r="J529" s="33"/>
      <c r="K529" s="33"/>
    </row>
    <row r="530" spans="1:11" s="34" customFormat="1">
      <c r="A530" s="29"/>
      <c r="B530" s="29"/>
      <c r="C530" s="29"/>
      <c r="D530" s="30"/>
      <c r="E530" s="30"/>
      <c r="F530" s="40"/>
      <c r="G530" s="31"/>
      <c r="H530" s="32"/>
      <c r="I530" s="33"/>
      <c r="J530" s="33"/>
      <c r="K530" s="33"/>
    </row>
    <row r="531" spans="1:11" s="34" customFormat="1">
      <c r="A531" s="29"/>
      <c r="B531" s="29"/>
      <c r="C531" s="29"/>
      <c r="D531" s="30"/>
      <c r="E531" s="30"/>
      <c r="F531" s="40"/>
      <c r="G531" s="31"/>
      <c r="H531" s="32"/>
      <c r="I531" s="33"/>
      <c r="J531" s="33"/>
      <c r="K531" s="33"/>
    </row>
    <row r="532" spans="1:11" s="34" customFormat="1">
      <c r="A532" s="29"/>
      <c r="B532" s="29"/>
      <c r="C532" s="29"/>
      <c r="D532" s="30"/>
      <c r="E532" s="30"/>
      <c r="F532" s="40"/>
      <c r="G532" s="31"/>
      <c r="H532" s="32"/>
      <c r="I532" s="33"/>
      <c r="J532" s="33"/>
      <c r="K532" s="33"/>
    </row>
    <row r="533" spans="1:11" s="34" customFormat="1">
      <c r="A533" s="29"/>
      <c r="B533" s="29"/>
      <c r="C533" s="29"/>
      <c r="D533" s="30"/>
      <c r="E533" s="30"/>
      <c r="F533" s="40"/>
      <c r="G533" s="31"/>
      <c r="H533" s="32"/>
      <c r="I533" s="33"/>
      <c r="J533" s="33"/>
      <c r="K533" s="33"/>
    </row>
    <row r="534" spans="1:11" s="34" customFormat="1">
      <c r="A534" s="29"/>
      <c r="B534" s="29"/>
      <c r="C534" s="29"/>
      <c r="D534" s="30"/>
      <c r="E534" s="30"/>
      <c r="F534" s="40"/>
      <c r="G534" s="31"/>
      <c r="H534" s="32"/>
      <c r="I534" s="33"/>
      <c r="J534" s="33"/>
      <c r="K534" s="33"/>
    </row>
    <row r="535" spans="1:11" s="34" customFormat="1">
      <c r="A535" s="29"/>
      <c r="B535" s="29"/>
      <c r="C535" s="29"/>
      <c r="D535" s="30"/>
      <c r="E535" s="30"/>
      <c r="F535" s="40"/>
      <c r="G535" s="31"/>
      <c r="H535" s="32"/>
      <c r="I535" s="33"/>
      <c r="J535" s="33"/>
      <c r="K535" s="33"/>
    </row>
    <row r="536" spans="1:11" s="34" customFormat="1">
      <c r="A536" s="29"/>
      <c r="B536" s="29"/>
      <c r="C536" s="29"/>
      <c r="D536" s="30"/>
      <c r="E536" s="30"/>
      <c r="F536" s="40"/>
      <c r="G536" s="31"/>
      <c r="H536" s="32"/>
      <c r="I536" s="33"/>
      <c r="J536" s="33"/>
      <c r="K536" s="33"/>
    </row>
    <row r="537" spans="1:11" s="34" customFormat="1">
      <c r="A537" s="29"/>
      <c r="B537" s="29"/>
      <c r="C537" s="29"/>
      <c r="D537" s="30"/>
      <c r="E537" s="30"/>
      <c r="F537" s="40"/>
      <c r="G537" s="31"/>
      <c r="H537" s="32"/>
      <c r="I537" s="33"/>
      <c r="J537" s="33"/>
      <c r="K537" s="33"/>
    </row>
    <row r="538" spans="1:11" s="34" customFormat="1">
      <c r="A538" s="29"/>
      <c r="B538" s="29"/>
      <c r="C538" s="29"/>
      <c r="D538" s="30"/>
      <c r="E538" s="30"/>
      <c r="F538" s="40"/>
      <c r="G538" s="31"/>
      <c r="H538" s="32"/>
      <c r="I538" s="33"/>
      <c r="J538" s="33"/>
      <c r="K538" s="33"/>
    </row>
    <row r="539" spans="1:11" s="34" customFormat="1">
      <c r="A539" s="29"/>
      <c r="B539" s="29"/>
      <c r="C539" s="29"/>
      <c r="D539" s="30"/>
      <c r="E539" s="30"/>
      <c r="F539" s="40"/>
      <c r="G539" s="31"/>
      <c r="H539" s="32"/>
      <c r="I539" s="33"/>
      <c r="J539" s="33"/>
      <c r="K539" s="33"/>
    </row>
    <row r="540" spans="1:11" s="34" customFormat="1">
      <c r="A540" s="29"/>
      <c r="B540" s="29"/>
      <c r="C540" s="29"/>
      <c r="D540" s="30"/>
      <c r="E540" s="30"/>
      <c r="F540" s="40"/>
      <c r="G540" s="31"/>
      <c r="H540" s="32"/>
      <c r="I540" s="33"/>
      <c r="J540" s="33"/>
      <c r="K540" s="33"/>
    </row>
    <row r="541" spans="1:11" s="34" customFormat="1">
      <c r="A541" s="29"/>
      <c r="B541" s="29"/>
      <c r="C541" s="29"/>
      <c r="D541" s="30"/>
      <c r="E541" s="30"/>
      <c r="F541" s="40"/>
      <c r="G541" s="31"/>
      <c r="H541" s="32"/>
      <c r="I541" s="33"/>
      <c r="J541" s="33"/>
      <c r="K541" s="33"/>
    </row>
    <row r="542" spans="1:11" s="34" customFormat="1">
      <c r="A542" s="29"/>
      <c r="B542" s="29"/>
      <c r="C542" s="29"/>
      <c r="D542" s="30"/>
      <c r="E542" s="30"/>
      <c r="F542" s="40"/>
      <c r="G542" s="31"/>
      <c r="H542" s="32"/>
      <c r="I542" s="33"/>
      <c r="J542" s="33"/>
      <c r="K542" s="33"/>
    </row>
    <row r="543" spans="1:11" s="34" customFormat="1">
      <c r="A543" s="29"/>
      <c r="B543" s="29"/>
      <c r="C543" s="29"/>
      <c r="D543" s="30"/>
      <c r="E543" s="30"/>
      <c r="F543" s="40"/>
      <c r="G543" s="31"/>
      <c r="H543" s="32"/>
      <c r="I543" s="33"/>
      <c r="J543" s="33"/>
      <c r="K543" s="33"/>
    </row>
    <row r="544" spans="1:11" s="34" customFormat="1">
      <c r="A544" s="29"/>
      <c r="B544" s="29"/>
      <c r="C544" s="29"/>
      <c r="D544" s="30"/>
      <c r="E544" s="30"/>
      <c r="F544" s="40"/>
      <c r="G544" s="31"/>
      <c r="H544" s="32"/>
      <c r="I544" s="33"/>
      <c r="J544" s="33"/>
      <c r="K544" s="33"/>
    </row>
    <row r="545" spans="1:11" s="34" customFormat="1">
      <c r="A545" s="29"/>
      <c r="B545" s="29"/>
      <c r="C545" s="29"/>
      <c r="D545" s="30"/>
      <c r="E545" s="30"/>
      <c r="F545" s="40"/>
      <c r="G545" s="31"/>
      <c r="H545" s="32"/>
      <c r="I545" s="33"/>
      <c r="J545" s="33"/>
      <c r="K545" s="33"/>
    </row>
    <row r="546" spans="1:11" s="34" customFormat="1">
      <c r="A546" s="29"/>
      <c r="B546" s="29"/>
      <c r="C546" s="29"/>
      <c r="D546" s="30"/>
      <c r="E546" s="30"/>
      <c r="F546" s="40"/>
      <c r="G546" s="31"/>
      <c r="H546" s="32"/>
      <c r="I546" s="33"/>
      <c r="J546" s="33"/>
      <c r="K546" s="33"/>
    </row>
    <row r="547" spans="1:11" s="34" customFormat="1">
      <c r="A547" s="29"/>
      <c r="B547" s="29"/>
      <c r="C547" s="29"/>
      <c r="D547" s="30"/>
      <c r="E547" s="30"/>
      <c r="F547" s="40"/>
      <c r="G547" s="31"/>
      <c r="H547" s="32"/>
      <c r="I547" s="33"/>
      <c r="J547" s="33"/>
      <c r="K547" s="33"/>
    </row>
    <row r="548" spans="1:11" s="34" customFormat="1">
      <c r="A548" s="29"/>
      <c r="B548" s="29"/>
      <c r="C548" s="29"/>
      <c r="D548" s="30"/>
      <c r="E548" s="30"/>
      <c r="F548" s="40"/>
      <c r="G548" s="31"/>
      <c r="H548" s="32"/>
      <c r="I548" s="33"/>
      <c r="J548" s="33"/>
      <c r="K548" s="33"/>
    </row>
    <row r="549" spans="1:11" s="34" customFormat="1">
      <c r="A549" s="29"/>
      <c r="B549" s="29"/>
      <c r="C549" s="29"/>
      <c r="D549" s="30"/>
      <c r="E549" s="30"/>
      <c r="F549" s="40"/>
      <c r="G549" s="31"/>
      <c r="H549" s="32"/>
      <c r="I549" s="33"/>
      <c r="J549" s="33"/>
      <c r="K549" s="33"/>
    </row>
    <row r="550" spans="1:11" s="34" customFormat="1">
      <c r="A550" s="29"/>
      <c r="B550" s="29"/>
      <c r="C550" s="29"/>
      <c r="D550" s="30"/>
      <c r="E550" s="30"/>
      <c r="F550" s="40"/>
      <c r="G550" s="31"/>
      <c r="H550" s="32"/>
      <c r="I550" s="33"/>
      <c r="J550" s="33"/>
      <c r="K550" s="33"/>
    </row>
    <row r="551" spans="1:11" s="34" customFormat="1">
      <c r="A551" s="29"/>
      <c r="B551" s="29"/>
      <c r="C551" s="29"/>
      <c r="D551" s="30"/>
      <c r="E551" s="30"/>
      <c r="F551" s="40"/>
      <c r="G551" s="31"/>
      <c r="H551" s="32"/>
      <c r="I551" s="33"/>
      <c r="J551" s="33"/>
      <c r="K551" s="33"/>
    </row>
    <row r="552" spans="1:11" s="34" customFormat="1">
      <c r="A552" s="29"/>
      <c r="B552" s="29"/>
      <c r="C552" s="29"/>
      <c r="D552" s="30"/>
      <c r="E552" s="30"/>
      <c r="F552" s="40"/>
      <c r="G552" s="31"/>
      <c r="H552" s="32"/>
      <c r="I552" s="33"/>
      <c r="J552" s="33"/>
      <c r="K552" s="33"/>
    </row>
    <row r="553" spans="1:11" s="34" customFormat="1">
      <c r="A553" s="29"/>
      <c r="B553" s="29"/>
      <c r="C553" s="29"/>
      <c r="D553" s="30"/>
      <c r="E553" s="30"/>
      <c r="F553" s="40"/>
      <c r="G553" s="31"/>
      <c r="H553" s="32"/>
      <c r="I553" s="33"/>
      <c r="J553" s="33"/>
      <c r="K553" s="33"/>
    </row>
    <row r="554" spans="1:11" s="34" customFormat="1">
      <c r="A554" s="29"/>
      <c r="B554" s="29"/>
      <c r="C554" s="29"/>
      <c r="D554" s="30"/>
      <c r="E554" s="30"/>
      <c r="F554" s="40"/>
      <c r="G554" s="31"/>
      <c r="H554" s="32"/>
      <c r="I554" s="33"/>
      <c r="J554" s="33"/>
      <c r="K554" s="33"/>
    </row>
    <row r="555" spans="1:11" s="34" customFormat="1">
      <c r="A555" s="29"/>
      <c r="B555" s="29"/>
      <c r="C555" s="29"/>
      <c r="D555" s="30"/>
      <c r="E555" s="30"/>
      <c r="F555" s="40"/>
      <c r="G555" s="31"/>
      <c r="H555" s="32"/>
      <c r="I555" s="33"/>
      <c r="J555" s="33"/>
      <c r="K555" s="33"/>
    </row>
    <row r="556" spans="1:11" s="34" customFormat="1">
      <c r="A556" s="29"/>
      <c r="B556" s="29"/>
      <c r="C556" s="29"/>
      <c r="D556" s="30"/>
      <c r="E556" s="30"/>
      <c r="F556" s="40"/>
      <c r="G556" s="31"/>
      <c r="H556" s="32"/>
      <c r="I556" s="33"/>
      <c r="J556" s="33"/>
      <c r="K556" s="33"/>
    </row>
    <row r="557" spans="1:11" s="34" customFormat="1">
      <c r="A557" s="29"/>
      <c r="B557" s="29"/>
      <c r="C557" s="29"/>
      <c r="D557" s="30"/>
      <c r="E557" s="30"/>
      <c r="F557" s="40"/>
      <c r="G557" s="31"/>
      <c r="H557" s="32"/>
      <c r="I557" s="33"/>
      <c r="J557" s="33"/>
      <c r="K557" s="33"/>
    </row>
    <row r="558" spans="1:11" s="34" customFormat="1">
      <c r="A558" s="29"/>
      <c r="B558" s="29"/>
      <c r="C558" s="29"/>
      <c r="D558" s="30"/>
      <c r="E558" s="30"/>
      <c r="F558" s="40"/>
      <c r="G558" s="31"/>
      <c r="H558" s="32"/>
      <c r="I558" s="33"/>
      <c r="J558" s="33"/>
      <c r="K558" s="33"/>
    </row>
    <row r="559" spans="1:11" s="34" customFormat="1">
      <c r="A559" s="29"/>
      <c r="B559" s="29"/>
      <c r="C559" s="29"/>
      <c r="D559" s="30"/>
      <c r="E559" s="30"/>
      <c r="F559" s="40"/>
      <c r="G559" s="31"/>
      <c r="H559" s="32"/>
      <c r="I559" s="33"/>
      <c r="J559" s="33"/>
      <c r="K559" s="33"/>
    </row>
    <row r="560" spans="1:11" s="34" customFormat="1">
      <c r="A560" s="29"/>
      <c r="B560" s="29"/>
      <c r="C560" s="29"/>
      <c r="D560" s="30"/>
      <c r="E560" s="30"/>
      <c r="F560" s="40"/>
      <c r="G560" s="31"/>
      <c r="H560" s="32"/>
      <c r="I560" s="33"/>
      <c r="J560" s="33"/>
      <c r="K560" s="33"/>
    </row>
    <row r="561" spans="1:11" s="34" customFormat="1">
      <c r="A561" s="29"/>
      <c r="B561" s="29"/>
      <c r="C561" s="29"/>
      <c r="D561" s="30"/>
      <c r="E561" s="30"/>
      <c r="F561" s="40"/>
      <c r="G561" s="31"/>
      <c r="H561" s="32"/>
      <c r="I561" s="33"/>
      <c r="J561" s="33"/>
      <c r="K561" s="33"/>
    </row>
    <row r="562" spans="1:11" s="34" customFormat="1">
      <c r="A562" s="29"/>
      <c r="B562" s="29"/>
      <c r="C562" s="29"/>
      <c r="D562" s="30"/>
      <c r="E562" s="30"/>
      <c r="F562" s="40"/>
      <c r="G562" s="31"/>
      <c r="H562" s="32"/>
      <c r="I562" s="33"/>
      <c r="J562" s="33"/>
      <c r="K562" s="33"/>
    </row>
    <row r="563" spans="1:11" s="34" customFormat="1">
      <c r="A563" s="29"/>
      <c r="B563" s="29"/>
      <c r="C563" s="29"/>
      <c r="D563" s="30"/>
      <c r="E563" s="30"/>
      <c r="F563" s="40"/>
      <c r="G563" s="31"/>
      <c r="H563" s="32"/>
      <c r="I563" s="33"/>
      <c r="J563" s="33"/>
      <c r="K563" s="33"/>
    </row>
    <row r="564" spans="1:11" s="34" customFormat="1">
      <c r="A564" s="29"/>
      <c r="B564" s="29"/>
      <c r="C564" s="29"/>
      <c r="D564" s="30"/>
      <c r="E564" s="30"/>
      <c r="F564" s="40"/>
      <c r="G564" s="31"/>
      <c r="H564" s="32"/>
      <c r="I564" s="33"/>
      <c r="J564" s="33"/>
      <c r="K564" s="33"/>
    </row>
    <row r="565" spans="1:11" s="34" customFormat="1">
      <c r="A565" s="29"/>
      <c r="B565" s="29"/>
      <c r="C565" s="29"/>
      <c r="D565" s="30"/>
      <c r="E565" s="30"/>
      <c r="F565" s="40"/>
      <c r="G565" s="31"/>
      <c r="H565" s="32"/>
      <c r="I565" s="33"/>
      <c r="J565" s="33"/>
      <c r="K565" s="33"/>
    </row>
    <row r="566" spans="1:11" s="34" customFormat="1">
      <c r="A566" s="29"/>
      <c r="B566" s="29"/>
      <c r="C566" s="29"/>
      <c r="D566" s="30"/>
      <c r="E566" s="30"/>
      <c r="F566" s="40"/>
      <c r="G566" s="31"/>
      <c r="H566" s="32"/>
      <c r="I566" s="33"/>
      <c r="J566" s="33"/>
      <c r="K566" s="33"/>
    </row>
    <row r="567" spans="1:11" s="34" customFormat="1">
      <c r="A567" s="29"/>
      <c r="B567" s="29"/>
      <c r="C567" s="29"/>
      <c r="D567" s="30"/>
      <c r="E567" s="30"/>
      <c r="F567" s="40"/>
      <c r="G567" s="31"/>
      <c r="H567" s="32"/>
      <c r="I567" s="33"/>
      <c r="J567" s="33"/>
      <c r="K567" s="33"/>
    </row>
    <row r="568" spans="1:11" s="34" customFormat="1">
      <c r="A568" s="29"/>
      <c r="B568" s="29"/>
      <c r="C568" s="29"/>
      <c r="D568" s="30"/>
      <c r="E568" s="30"/>
      <c r="F568" s="40"/>
      <c r="G568" s="31"/>
      <c r="H568" s="32"/>
      <c r="I568" s="33"/>
      <c r="J568" s="33"/>
      <c r="K568" s="33"/>
    </row>
    <row r="569" spans="1:11" s="34" customFormat="1">
      <c r="A569" s="29"/>
      <c r="B569" s="29"/>
      <c r="C569" s="29"/>
      <c r="D569" s="30"/>
      <c r="E569" s="30"/>
      <c r="F569" s="40"/>
      <c r="G569" s="31"/>
      <c r="H569" s="32"/>
      <c r="I569" s="33"/>
      <c r="J569" s="33"/>
      <c r="K569" s="33"/>
    </row>
    <row r="570" spans="1:11" s="34" customFormat="1">
      <c r="A570" s="29"/>
      <c r="B570" s="29"/>
      <c r="C570" s="29"/>
      <c r="D570" s="30"/>
      <c r="E570" s="30"/>
      <c r="F570" s="40"/>
      <c r="G570" s="31"/>
      <c r="H570" s="32"/>
      <c r="I570" s="33"/>
      <c r="J570" s="33"/>
      <c r="K570" s="33"/>
    </row>
    <row r="571" spans="1:11" s="34" customFormat="1">
      <c r="A571" s="29"/>
      <c r="B571" s="29"/>
      <c r="C571" s="29"/>
      <c r="D571" s="30"/>
      <c r="E571" s="30"/>
      <c r="F571" s="40"/>
      <c r="G571" s="31"/>
      <c r="H571" s="32"/>
      <c r="I571" s="33"/>
      <c r="J571" s="33"/>
      <c r="K571" s="33"/>
    </row>
    <row r="572" spans="1:11" s="34" customFormat="1">
      <c r="A572" s="29"/>
      <c r="B572" s="29"/>
      <c r="C572" s="29"/>
      <c r="D572" s="30"/>
      <c r="E572" s="30"/>
      <c r="F572" s="40"/>
      <c r="G572" s="31"/>
      <c r="H572" s="32"/>
      <c r="I572" s="33"/>
      <c r="J572" s="33"/>
      <c r="K572" s="33"/>
    </row>
    <row r="573" spans="1:11" s="34" customFormat="1">
      <c r="A573" s="29"/>
      <c r="B573" s="29"/>
      <c r="C573" s="29"/>
      <c r="D573" s="30"/>
      <c r="E573" s="30"/>
      <c r="F573" s="40"/>
      <c r="G573" s="31"/>
      <c r="H573" s="32"/>
      <c r="I573" s="33"/>
      <c r="J573" s="33"/>
      <c r="K573" s="33"/>
    </row>
    <row r="574" spans="1:11" s="34" customFormat="1">
      <c r="A574" s="29"/>
      <c r="B574" s="29"/>
      <c r="C574" s="29"/>
      <c r="D574" s="30"/>
      <c r="E574" s="30"/>
      <c r="F574" s="40"/>
      <c r="G574" s="31"/>
      <c r="H574" s="32"/>
      <c r="I574" s="33"/>
      <c r="J574" s="33"/>
      <c r="K574" s="33"/>
    </row>
    <row r="575" spans="1:11" s="34" customFormat="1">
      <c r="A575" s="29"/>
      <c r="B575" s="29"/>
      <c r="C575" s="29"/>
      <c r="D575" s="30"/>
      <c r="E575" s="30"/>
      <c r="F575" s="40"/>
      <c r="G575" s="31"/>
      <c r="H575" s="32"/>
      <c r="I575" s="33"/>
      <c r="J575" s="33"/>
      <c r="K575" s="33"/>
    </row>
    <row r="576" spans="1:11" s="34" customFormat="1">
      <c r="A576" s="29"/>
      <c r="B576" s="29"/>
      <c r="C576" s="29"/>
      <c r="D576" s="30"/>
      <c r="E576" s="30"/>
      <c r="F576" s="40"/>
      <c r="G576" s="31"/>
      <c r="H576" s="32"/>
      <c r="I576" s="33"/>
      <c r="J576" s="33"/>
      <c r="K576" s="33"/>
    </row>
    <row r="577" spans="1:11" s="34" customFormat="1">
      <c r="A577" s="29"/>
      <c r="B577" s="29"/>
      <c r="C577" s="29"/>
      <c r="D577" s="30"/>
      <c r="E577" s="30"/>
      <c r="F577" s="40"/>
      <c r="G577" s="31"/>
      <c r="H577" s="32"/>
      <c r="I577" s="33"/>
      <c r="J577" s="33"/>
      <c r="K577" s="33"/>
    </row>
    <row r="578" spans="1:11" s="34" customFormat="1">
      <c r="A578" s="29"/>
      <c r="B578" s="29"/>
      <c r="C578" s="29"/>
      <c r="D578" s="30"/>
      <c r="E578" s="30"/>
      <c r="F578" s="40"/>
      <c r="G578" s="31"/>
      <c r="H578" s="32"/>
      <c r="I578" s="33"/>
      <c r="J578" s="33"/>
      <c r="K578" s="33"/>
    </row>
    <row r="579" spans="1:11" s="34" customFormat="1">
      <c r="A579" s="29"/>
      <c r="B579" s="29"/>
      <c r="C579" s="29"/>
      <c r="D579" s="30"/>
      <c r="E579" s="30"/>
      <c r="F579" s="40"/>
      <c r="G579" s="31"/>
      <c r="H579" s="32"/>
      <c r="I579" s="33"/>
      <c r="J579" s="33"/>
      <c r="K579" s="33"/>
    </row>
    <row r="580" spans="1:11" s="34" customFormat="1">
      <c r="A580" s="29"/>
      <c r="B580" s="29"/>
      <c r="C580" s="29"/>
      <c r="D580" s="30"/>
      <c r="E580" s="30"/>
      <c r="F580" s="40"/>
      <c r="G580" s="31"/>
      <c r="H580" s="32"/>
      <c r="I580" s="33"/>
      <c r="J580" s="33"/>
      <c r="K580" s="33"/>
    </row>
    <row r="581" spans="1:11" s="34" customFormat="1">
      <c r="A581" s="29"/>
      <c r="B581" s="29"/>
      <c r="C581" s="29"/>
      <c r="D581" s="30"/>
      <c r="E581" s="30"/>
      <c r="F581" s="40"/>
      <c r="G581" s="31"/>
      <c r="H581" s="32"/>
      <c r="I581" s="33"/>
      <c r="J581" s="33"/>
      <c r="K581" s="33"/>
    </row>
    <row r="582" spans="1:11" s="34" customFormat="1">
      <c r="A582" s="29"/>
      <c r="B582" s="29"/>
      <c r="C582" s="29"/>
      <c r="D582" s="30"/>
      <c r="E582" s="30"/>
      <c r="F582" s="40"/>
      <c r="G582" s="31"/>
      <c r="H582" s="32"/>
      <c r="I582" s="33"/>
      <c r="J582" s="33"/>
      <c r="K582" s="33"/>
    </row>
    <row r="583" spans="1:11" s="34" customFormat="1">
      <c r="A583" s="29"/>
      <c r="B583" s="29"/>
      <c r="C583" s="29"/>
      <c r="D583" s="30"/>
      <c r="E583" s="30"/>
      <c r="F583" s="40"/>
      <c r="G583" s="31"/>
      <c r="H583" s="32"/>
      <c r="I583" s="33"/>
      <c r="J583" s="33"/>
      <c r="K583" s="33"/>
    </row>
    <row r="584" spans="1:11" s="34" customFormat="1">
      <c r="A584" s="29"/>
      <c r="B584" s="29"/>
      <c r="C584" s="29"/>
      <c r="D584" s="30"/>
      <c r="E584" s="30"/>
      <c r="F584" s="40"/>
      <c r="G584" s="31"/>
      <c r="H584" s="32"/>
      <c r="I584" s="33"/>
      <c r="J584" s="33"/>
      <c r="K584" s="33"/>
    </row>
    <row r="585" spans="1:11" s="34" customFormat="1">
      <c r="A585" s="29"/>
      <c r="B585" s="29"/>
      <c r="C585" s="29"/>
      <c r="D585" s="30"/>
      <c r="E585" s="30"/>
      <c r="F585" s="40"/>
      <c r="G585" s="31"/>
      <c r="H585" s="32"/>
      <c r="I585" s="33"/>
      <c r="J585" s="33"/>
      <c r="K585" s="33"/>
    </row>
    <row r="586" spans="1:11" s="34" customFormat="1">
      <c r="A586" s="29"/>
      <c r="B586" s="29"/>
      <c r="C586" s="29"/>
      <c r="D586" s="30"/>
      <c r="E586" s="30"/>
      <c r="F586" s="40"/>
      <c r="G586" s="31"/>
      <c r="H586" s="32"/>
      <c r="I586" s="33"/>
      <c r="J586" s="33"/>
      <c r="K586" s="33"/>
    </row>
    <row r="587" spans="1:11" s="34" customFormat="1">
      <c r="A587" s="29"/>
      <c r="B587" s="29"/>
      <c r="C587" s="29"/>
      <c r="D587" s="30"/>
      <c r="E587" s="30"/>
      <c r="F587" s="40"/>
      <c r="G587" s="31"/>
      <c r="H587" s="32"/>
      <c r="I587" s="33"/>
      <c r="J587" s="33"/>
      <c r="K587" s="33"/>
    </row>
    <row r="588" spans="1:11" s="34" customFormat="1">
      <c r="A588" s="29"/>
      <c r="B588" s="29"/>
      <c r="C588" s="29"/>
      <c r="D588" s="30"/>
      <c r="E588" s="30"/>
      <c r="F588" s="40"/>
      <c r="G588" s="31"/>
      <c r="H588" s="32"/>
      <c r="I588" s="33"/>
      <c r="J588" s="33"/>
      <c r="K588" s="33"/>
    </row>
    <row r="589" spans="1:11" s="34" customFormat="1">
      <c r="A589" s="29"/>
      <c r="B589" s="29"/>
      <c r="C589" s="29"/>
      <c r="D589" s="30"/>
      <c r="E589" s="30"/>
      <c r="F589" s="40"/>
      <c r="G589" s="31"/>
      <c r="H589" s="32"/>
      <c r="I589" s="33"/>
      <c r="J589" s="33"/>
      <c r="K589" s="33"/>
    </row>
    <row r="590" spans="1:11" s="34" customFormat="1">
      <c r="A590" s="29"/>
      <c r="B590" s="29"/>
      <c r="C590" s="29"/>
      <c r="D590" s="30"/>
      <c r="E590" s="30"/>
      <c r="F590" s="40"/>
      <c r="G590" s="31"/>
      <c r="H590" s="32"/>
      <c r="I590" s="33"/>
      <c r="J590" s="33"/>
      <c r="K590" s="33"/>
    </row>
    <row r="591" spans="1:11" s="34" customFormat="1">
      <c r="A591" s="29"/>
      <c r="B591" s="29"/>
      <c r="C591" s="29"/>
      <c r="D591" s="30"/>
      <c r="E591" s="30"/>
      <c r="F591" s="40"/>
      <c r="G591" s="31"/>
      <c r="H591" s="32"/>
      <c r="I591" s="33"/>
      <c r="J591" s="33"/>
      <c r="K591" s="33"/>
    </row>
    <row r="592" spans="1:11" s="34" customFormat="1">
      <c r="A592" s="29"/>
      <c r="B592" s="29"/>
      <c r="C592" s="29"/>
      <c r="D592" s="30"/>
      <c r="E592" s="30"/>
      <c r="F592" s="40"/>
      <c r="G592" s="31"/>
      <c r="H592" s="32"/>
      <c r="I592" s="33"/>
      <c r="J592" s="33"/>
      <c r="K592" s="33"/>
    </row>
    <row r="593" spans="1:11" s="34" customFormat="1">
      <c r="A593" s="29"/>
      <c r="B593" s="29"/>
      <c r="C593" s="29"/>
      <c r="D593" s="30"/>
      <c r="E593" s="30"/>
      <c r="F593" s="40"/>
      <c r="G593" s="31"/>
      <c r="H593" s="32"/>
      <c r="I593" s="33"/>
      <c r="J593" s="33"/>
      <c r="K593" s="33"/>
    </row>
    <row r="594" spans="1:11" s="34" customFormat="1">
      <c r="A594" s="29"/>
      <c r="B594" s="29"/>
      <c r="C594" s="29"/>
      <c r="D594" s="30"/>
      <c r="E594" s="30"/>
      <c r="F594" s="40"/>
      <c r="G594" s="31"/>
      <c r="H594" s="32"/>
      <c r="I594" s="33"/>
      <c r="J594" s="33"/>
      <c r="K594" s="33"/>
    </row>
    <row r="595" spans="1:11" s="34" customFormat="1">
      <c r="A595" s="29"/>
      <c r="B595" s="29"/>
      <c r="C595" s="29"/>
      <c r="D595" s="30"/>
      <c r="E595" s="30"/>
      <c r="F595" s="40"/>
      <c r="G595" s="31"/>
      <c r="H595" s="32"/>
      <c r="I595" s="33"/>
      <c r="J595" s="33"/>
      <c r="K595" s="33"/>
    </row>
    <row r="596" spans="1:11" s="34" customFormat="1">
      <c r="A596" s="29"/>
      <c r="B596" s="29"/>
      <c r="C596" s="29"/>
      <c r="D596" s="30"/>
      <c r="E596" s="30"/>
      <c r="F596" s="40"/>
      <c r="G596" s="31"/>
      <c r="H596" s="32"/>
      <c r="I596" s="33"/>
      <c r="J596" s="33"/>
      <c r="K596" s="33"/>
    </row>
    <row r="597" spans="1:11" s="34" customFormat="1">
      <c r="A597" s="29"/>
      <c r="B597" s="29"/>
      <c r="C597" s="29"/>
      <c r="D597" s="30"/>
      <c r="E597" s="30"/>
      <c r="F597" s="40"/>
      <c r="G597" s="31"/>
      <c r="H597" s="32"/>
      <c r="I597" s="33"/>
      <c r="J597" s="33"/>
      <c r="K597" s="33"/>
    </row>
    <row r="598" spans="1:11" s="34" customFormat="1">
      <c r="A598" s="29"/>
      <c r="B598" s="29"/>
      <c r="C598" s="29"/>
      <c r="D598" s="30"/>
      <c r="E598" s="30"/>
      <c r="F598" s="40"/>
      <c r="G598" s="31"/>
      <c r="H598" s="32"/>
      <c r="I598" s="33"/>
      <c r="J598" s="33"/>
      <c r="K598" s="33"/>
    </row>
    <row r="599" spans="1:11" s="34" customFormat="1">
      <c r="A599" s="29"/>
      <c r="B599" s="29"/>
      <c r="C599" s="29"/>
      <c r="D599" s="30"/>
      <c r="E599" s="30"/>
      <c r="F599" s="40"/>
      <c r="G599" s="31"/>
      <c r="H599" s="32"/>
      <c r="I599" s="33"/>
      <c r="J599" s="33"/>
      <c r="K599" s="33"/>
    </row>
    <row r="600" spans="1:11" s="34" customFormat="1">
      <c r="A600" s="29"/>
      <c r="B600" s="29"/>
      <c r="C600" s="29"/>
      <c r="D600" s="30"/>
      <c r="E600" s="30"/>
      <c r="F600" s="40"/>
      <c r="G600" s="31"/>
      <c r="H600" s="32"/>
      <c r="I600" s="33"/>
      <c r="J600" s="33"/>
      <c r="K600" s="33"/>
    </row>
    <row r="601" spans="1:11" s="34" customFormat="1">
      <c r="A601" s="29"/>
      <c r="B601" s="29"/>
      <c r="C601" s="29"/>
      <c r="D601" s="30"/>
      <c r="E601" s="30"/>
      <c r="F601" s="40"/>
      <c r="G601" s="31"/>
      <c r="H601" s="32"/>
      <c r="I601" s="33"/>
      <c r="J601" s="33"/>
      <c r="K601" s="33"/>
    </row>
    <row r="602" spans="1:11" s="34" customFormat="1">
      <c r="A602" s="29"/>
      <c r="B602" s="29"/>
      <c r="C602" s="29"/>
      <c r="D602" s="30"/>
      <c r="E602" s="30"/>
      <c r="F602" s="40"/>
      <c r="G602" s="31"/>
      <c r="H602" s="32"/>
      <c r="I602" s="33"/>
      <c r="J602" s="33"/>
      <c r="K602" s="33"/>
    </row>
    <row r="603" spans="1:11" s="34" customFormat="1">
      <c r="A603" s="29"/>
      <c r="B603" s="29"/>
      <c r="C603" s="29"/>
      <c r="D603" s="30"/>
      <c r="E603" s="30"/>
      <c r="F603" s="40"/>
      <c r="G603" s="31"/>
      <c r="H603" s="32"/>
      <c r="I603" s="33"/>
      <c r="J603" s="33"/>
      <c r="K603" s="33"/>
    </row>
    <row r="604" spans="1:11" s="34" customFormat="1">
      <c r="A604" s="29"/>
      <c r="B604" s="29"/>
      <c r="C604" s="29"/>
      <c r="D604" s="30"/>
      <c r="E604" s="30"/>
      <c r="F604" s="40"/>
      <c r="G604" s="31"/>
      <c r="H604" s="32"/>
      <c r="I604" s="33"/>
      <c r="J604" s="33"/>
      <c r="K604" s="33"/>
    </row>
    <row r="605" spans="1:11" s="34" customFormat="1">
      <c r="A605" s="29"/>
      <c r="B605" s="29"/>
      <c r="C605" s="29"/>
      <c r="D605" s="30"/>
      <c r="E605" s="30"/>
      <c r="F605" s="40"/>
      <c r="G605" s="31"/>
      <c r="H605" s="32"/>
      <c r="I605" s="33"/>
      <c r="J605" s="33"/>
      <c r="K605" s="33"/>
    </row>
    <row r="606" spans="1:11" s="34" customFormat="1">
      <c r="A606" s="29"/>
      <c r="B606" s="29"/>
      <c r="C606" s="29"/>
      <c r="D606" s="30"/>
      <c r="E606" s="30"/>
      <c r="F606" s="40"/>
      <c r="G606" s="31"/>
      <c r="H606" s="32"/>
      <c r="I606" s="33"/>
      <c r="J606" s="33"/>
      <c r="K606" s="33"/>
    </row>
    <row r="607" spans="1:11" s="34" customFormat="1">
      <c r="A607" s="29"/>
      <c r="B607" s="29"/>
      <c r="C607" s="29"/>
      <c r="D607" s="30"/>
      <c r="E607" s="30"/>
      <c r="F607" s="40"/>
      <c r="G607" s="31"/>
      <c r="H607" s="32"/>
      <c r="I607" s="33"/>
      <c r="J607" s="33"/>
      <c r="K607" s="33"/>
    </row>
    <row r="608" spans="1:11" s="34" customFormat="1">
      <c r="A608" s="29"/>
      <c r="B608" s="29"/>
      <c r="C608" s="29"/>
      <c r="D608" s="30"/>
      <c r="E608" s="30"/>
      <c r="F608" s="40"/>
      <c r="G608" s="31"/>
      <c r="H608" s="32"/>
      <c r="I608" s="33"/>
      <c r="J608" s="33"/>
      <c r="K608" s="33"/>
    </row>
    <row r="609" spans="1:11" s="34" customFormat="1">
      <c r="A609" s="29"/>
      <c r="B609" s="29"/>
      <c r="C609" s="29"/>
      <c r="D609" s="30"/>
      <c r="E609" s="30"/>
      <c r="F609" s="40"/>
      <c r="G609" s="31"/>
      <c r="H609" s="32"/>
      <c r="I609" s="33"/>
      <c r="J609" s="33"/>
      <c r="K609" s="33"/>
    </row>
    <row r="610" spans="1:11" s="34" customFormat="1">
      <c r="A610" s="29"/>
      <c r="B610" s="29"/>
      <c r="C610" s="29"/>
      <c r="D610" s="30"/>
      <c r="E610" s="30"/>
      <c r="F610" s="40"/>
      <c r="G610" s="31"/>
      <c r="H610" s="32"/>
      <c r="I610" s="33"/>
      <c r="J610" s="33"/>
      <c r="K610" s="33"/>
    </row>
    <row r="611" spans="1:11" s="34" customFormat="1">
      <c r="A611" s="29"/>
      <c r="B611" s="29"/>
      <c r="C611" s="29"/>
      <c r="D611" s="30"/>
      <c r="E611" s="30"/>
      <c r="F611" s="40"/>
      <c r="G611" s="31"/>
      <c r="H611" s="32"/>
      <c r="I611" s="33"/>
      <c r="J611" s="33"/>
      <c r="K611" s="33"/>
    </row>
    <row r="612" spans="1:11" s="34" customFormat="1">
      <c r="A612" s="29"/>
      <c r="B612" s="29"/>
      <c r="C612" s="29"/>
      <c r="D612" s="30"/>
      <c r="E612" s="30"/>
      <c r="F612" s="40"/>
      <c r="G612" s="31"/>
      <c r="H612" s="32"/>
      <c r="I612" s="33"/>
      <c r="J612" s="33"/>
      <c r="K612" s="33"/>
    </row>
    <row r="613" spans="1:11" s="34" customFormat="1">
      <c r="A613" s="29"/>
      <c r="B613" s="29"/>
      <c r="C613" s="29"/>
      <c r="D613" s="30"/>
      <c r="E613" s="30"/>
      <c r="F613" s="40"/>
      <c r="G613" s="31"/>
      <c r="H613" s="32"/>
      <c r="I613" s="33"/>
      <c r="J613" s="33"/>
      <c r="K613" s="33"/>
    </row>
    <row r="614" spans="1:11" s="34" customFormat="1">
      <c r="A614" s="29"/>
      <c r="B614" s="29"/>
      <c r="C614" s="29"/>
      <c r="D614" s="30"/>
      <c r="E614" s="30"/>
      <c r="F614" s="40"/>
      <c r="G614" s="31"/>
      <c r="H614" s="32"/>
      <c r="I614" s="33"/>
      <c r="J614" s="33"/>
      <c r="K614" s="33"/>
    </row>
    <row r="615" spans="1:11" s="34" customFormat="1">
      <c r="A615" s="29"/>
      <c r="B615" s="29"/>
      <c r="C615" s="29"/>
      <c r="D615" s="30"/>
      <c r="E615" s="30"/>
      <c r="F615" s="40"/>
      <c r="G615" s="31"/>
      <c r="H615" s="32"/>
      <c r="I615" s="33"/>
      <c r="J615" s="33"/>
      <c r="K615" s="33"/>
    </row>
    <row r="616" spans="1:11" s="34" customFormat="1">
      <c r="A616" s="29"/>
      <c r="B616" s="29"/>
      <c r="C616" s="29"/>
      <c r="D616" s="30"/>
      <c r="E616" s="30"/>
      <c r="F616" s="40"/>
      <c r="G616" s="31"/>
      <c r="H616" s="32"/>
      <c r="I616" s="33"/>
      <c r="J616" s="33"/>
      <c r="K616" s="33"/>
    </row>
    <row r="617" spans="1:11" s="34" customFormat="1">
      <c r="A617" s="29"/>
      <c r="B617" s="29"/>
      <c r="C617" s="29"/>
      <c r="D617" s="30"/>
      <c r="E617" s="30"/>
      <c r="F617" s="40"/>
      <c r="G617" s="31"/>
      <c r="H617" s="32"/>
      <c r="I617" s="33"/>
      <c r="J617" s="33"/>
      <c r="K617" s="33"/>
    </row>
    <row r="618" spans="1:11" s="34" customFormat="1">
      <c r="A618" s="29"/>
      <c r="B618" s="29"/>
      <c r="C618" s="29"/>
      <c r="D618" s="30"/>
      <c r="E618" s="30"/>
      <c r="F618" s="40"/>
      <c r="G618" s="31"/>
      <c r="H618" s="32"/>
      <c r="I618" s="33"/>
      <c r="J618" s="33"/>
      <c r="K618" s="33"/>
    </row>
    <row r="619" spans="1:11" s="34" customFormat="1">
      <c r="A619" s="29"/>
      <c r="B619" s="29"/>
      <c r="C619" s="29"/>
      <c r="D619" s="30"/>
      <c r="E619" s="30"/>
      <c r="F619" s="40"/>
      <c r="G619" s="31"/>
      <c r="H619" s="32"/>
      <c r="I619" s="33"/>
      <c r="J619" s="33"/>
      <c r="K619" s="33"/>
    </row>
    <row r="620" spans="1:11" s="34" customFormat="1">
      <c r="A620" s="29"/>
      <c r="B620" s="29"/>
      <c r="C620" s="29"/>
      <c r="D620" s="30"/>
      <c r="E620" s="30"/>
      <c r="F620" s="40"/>
      <c r="G620" s="31"/>
      <c r="H620" s="32"/>
      <c r="I620" s="33"/>
      <c r="J620" s="33"/>
      <c r="K620" s="33"/>
    </row>
    <row r="621" spans="1:11" s="34" customFormat="1">
      <c r="A621" s="29"/>
      <c r="B621" s="29"/>
      <c r="C621" s="29"/>
      <c r="D621" s="30"/>
      <c r="E621" s="30"/>
      <c r="F621" s="40"/>
      <c r="G621" s="31"/>
      <c r="H621" s="32"/>
      <c r="I621" s="33"/>
      <c r="J621" s="33"/>
      <c r="K621" s="33"/>
    </row>
    <row r="622" spans="1:11" s="34" customFormat="1">
      <c r="A622" s="29"/>
      <c r="B622" s="29"/>
      <c r="C622" s="29"/>
      <c r="D622" s="30"/>
      <c r="E622" s="30"/>
      <c r="F622" s="40"/>
      <c r="G622" s="31"/>
      <c r="H622" s="32"/>
      <c r="I622" s="33"/>
      <c r="J622" s="33"/>
      <c r="K622" s="33"/>
    </row>
    <row r="623" spans="1:11" s="34" customFormat="1">
      <c r="A623" s="29"/>
      <c r="B623" s="29"/>
      <c r="C623" s="29"/>
      <c r="D623" s="30"/>
      <c r="E623" s="30"/>
      <c r="F623" s="40"/>
      <c r="G623" s="31"/>
      <c r="H623" s="32"/>
      <c r="I623" s="33"/>
      <c r="J623" s="33"/>
      <c r="K623" s="33"/>
    </row>
    <row r="624" spans="1:11" s="34" customFormat="1">
      <c r="A624" s="29"/>
      <c r="B624" s="29"/>
      <c r="C624" s="29"/>
      <c r="D624" s="30"/>
      <c r="E624" s="30"/>
      <c r="F624" s="40"/>
      <c r="G624" s="31"/>
      <c r="H624" s="32"/>
      <c r="I624" s="33"/>
      <c r="J624" s="33"/>
      <c r="K624" s="33"/>
    </row>
    <row r="625" spans="1:11" s="34" customFormat="1">
      <c r="A625" s="29"/>
      <c r="B625" s="29"/>
      <c r="C625" s="29"/>
      <c r="D625" s="30"/>
      <c r="E625" s="30"/>
      <c r="F625" s="40"/>
      <c r="G625" s="31"/>
      <c r="H625" s="32"/>
      <c r="I625" s="33"/>
      <c r="J625" s="33"/>
      <c r="K625" s="33"/>
    </row>
    <row r="626" spans="1:11" s="34" customFormat="1">
      <c r="A626" s="29"/>
      <c r="B626" s="29"/>
      <c r="C626" s="29"/>
      <c r="D626" s="30"/>
      <c r="E626" s="30"/>
      <c r="F626" s="40"/>
      <c r="G626" s="31"/>
      <c r="H626" s="32"/>
      <c r="I626" s="33"/>
      <c r="J626" s="33"/>
      <c r="K626" s="33"/>
    </row>
    <row r="627" spans="1:11" s="34" customFormat="1">
      <c r="A627" s="29"/>
      <c r="B627" s="29"/>
      <c r="C627" s="29"/>
      <c r="D627" s="30"/>
      <c r="E627" s="30"/>
      <c r="F627" s="40"/>
      <c r="G627" s="31"/>
      <c r="H627" s="32"/>
      <c r="I627" s="33"/>
      <c r="J627" s="33"/>
      <c r="K627" s="33"/>
    </row>
    <row r="628" spans="1:11" s="34" customFormat="1">
      <c r="A628" s="29"/>
      <c r="B628" s="29"/>
      <c r="C628" s="29"/>
      <c r="D628" s="30"/>
      <c r="E628" s="30"/>
      <c r="F628" s="40"/>
      <c r="G628" s="31"/>
      <c r="H628" s="32"/>
      <c r="I628" s="33"/>
      <c r="J628" s="33"/>
      <c r="K628" s="33"/>
    </row>
    <row r="629" spans="1:11" s="34" customFormat="1">
      <c r="A629" s="29"/>
      <c r="B629" s="29"/>
      <c r="C629" s="29"/>
      <c r="D629" s="30"/>
      <c r="E629" s="30"/>
      <c r="F629" s="40"/>
      <c r="G629" s="31"/>
      <c r="H629" s="32"/>
      <c r="I629" s="33"/>
      <c r="J629" s="33"/>
      <c r="K629" s="33"/>
    </row>
    <row r="630" spans="1:11" s="34" customFormat="1">
      <c r="A630" s="29"/>
      <c r="B630" s="29"/>
      <c r="C630" s="29"/>
      <c r="D630" s="30"/>
      <c r="E630" s="30"/>
      <c r="F630" s="40"/>
      <c r="G630" s="31"/>
      <c r="H630" s="32"/>
      <c r="I630" s="33"/>
      <c r="J630" s="33"/>
      <c r="K630" s="33"/>
    </row>
    <row r="631" spans="1:11" s="34" customFormat="1">
      <c r="A631" s="29"/>
      <c r="B631" s="29"/>
      <c r="C631" s="29"/>
      <c r="D631" s="30"/>
      <c r="E631" s="30"/>
      <c r="F631" s="40"/>
      <c r="G631" s="31"/>
      <c r="H631" s="32"/>
      <c r="I631" s="33"/>
      <c r="J631" s="33"/>
      <c r="K631" s="33"/>
    </row>
    <row r="632" spans="1:11" s="34" customFormat="1">
      <c r="A632" s="29"/>
      <c r="B632" s="29"/>
      <c r="C632" s="29"/>
      <c r="D632" s="30"/>
      <c r="E632" s="30"/>
      <c r="F632" s="40"/>
      <c r="G632" s="31"/>
      <c r="H632" s="32"/>
      <c r="I632" s="33"/>
      <c r="J632" s="33"/>
      <c r="K632" s="33"/>
    </row>
    <row r="633" spans="1:11" s="34" customFormat="1">
      <c r="A633" s="29"/>
      <c r="B633" s="29"/>
      <c r="C633" s="29"/>
      <c r="D633" s="30"/>
      <c r="E633" s="30"/>
      <c r="F633" s="40"/>
      <c r="G633" s="31"/>
      <c r="H633" s="32"/>
      <c r="I633" s="33"/>
      <c r="J633" s="33"/>
      <c r="K633" s="33"/>
    </row>
    <row r="634" spans="1:11" s="34" customFormat="1">
      <c r="A634" s="29"/>
      <c r="B634" s="29"/>
      <c r="C634" s="29"/>
      <c r="D634" s="30"/>
      <c r="E634" s="30"/>
      <c r="F634" s="40"/>
      <c r="G634" s="31"/>
      <c r="H634" s="32"/>
      <c r="I634" s="33"/>
      <c r="J634" s="33"/>
      <c r="K634" s="33"/>
    </row>
    <row r="635" spans="1:11" s="34" customFormat="1">
      <c r="A635" s="29"/>
      <c r="B635" s="29"/>
      <c r="C635" s="29"/>
      <c r="D635" s="30"/>
      <c r="E635" s="30"/>
      <c r="F635" s="40"/>
      <c r="G635" s="31"/>
      <c r="H635" s="32"/>
      <c r="I635" s="33"/>
      <c r="J635" s="33"/>
      <c r="K635" s="33"/>
    </row>
    <row r="636" spans="1:11" s="34" customFormat="1">
      <c r="A636" s="29"/>
      <c r="B636" s="29"/>
      <c r="C636" s="29"/>
      <c r="D636" s="30"/>
      <c r="E636" s="30"/>
      <c r="F636" s="40"/>
      <c r="G636" s="31"/>
      <c r="H636" s="32"/>
      <c r="I636" s="33"/>
      <c r="J636" s="33"/>
      <c r="K636" s="33"/>
    </row>
    <row r="637" spans="1:11" s="34" customFormat="1">
      <c r="A637" s="29"/>
      <c r="B637" s="29"/>
      <c r="C637" s="29"/>
      <c r="D637" s="30"/>
      <c r="E637" s="30"/>
      <c r="F637" s="40"/>
      <c r="G637" s="31"/>
      <c r="H637" s="32"/>
      <c r="I637" s="33"/>
      <c r="J637" s="33"/>
      <c r="K637" s="33"/>
    </row>
    <row r="638" spans="1:11" s="34" customFormat="1">
      <c r="A638" s="29"/>
      <c r="B638" s="29"/>
      <c r="C638" s="29"/>
      <c r="D638" s="30"/>
      <c r="E638" s="30"/>
      <c r="F638" s="40"/>
      <c r="G638" s="31"/>
      <c r="H638" s="32"/>
      <c r="I638" s="33"/>
      <c r="J638" s="33"/>
      <c r="K638" s="33"/>
    </row>
    <row r="639" spans="1:11" s="34" customFormat="1">
      <c r="A639" s="29"/>
      <c r="B639" s="29"/>
      <c r="C639" s="29"/>
      <c r="D639" s="30"/>
      <c r="E639" s="30"/>
      <c r="F639" s="40"/>
      <c r="G639" s="31"/>
      <c r="H639" s="32"/>
      <c r="I639" s="33"/>
      <c r="J639" s="33"/>
      <c r="K639" s="33"/>
    </row>
    <row r="640" spans="1:11" s="34" customFormat="1">
      <c r="A640" s="29"/>
      <c r="B640" s="29"/>
      <c r="C640" s="29"/>
      <c r="D640" s="30"/>
      <c r="E640" s="30"/>
      <c r="F640" s="40"/>
      <c r="G640" s="31"/>
      <c r="H640" s="32"/>
      <c r="I640" s="33"/>
      <c r="J640" s="33"/>
      <c r="K640" s="33"/>
    </row>
    <row r="641" spans="1:11" s="34" customFormat="1">
      <c r="A641" s="29"/>
      <c r="B641" s="29"/>
      <c r="C641" s="29"/>
      <c r="D641" s="30"/>
      <c r="E641" s="30"/>
      <c r="F641" s="40"/>
      <c r="G641" s="31"/>
      <c r="H641" s="32"/>
      <c r="I641" s="33"/>
      <c r="J641" s="33"/>
      <c r="K641" s="33"/>
    </row>
    <row r="642" spans="1:11" s="34" customFormat="1">
      <c r="A642" s="29"/>
      <c r="B642" s="29"/>
      <c r="C642" s="29"/>
      <c r="D642" s="30"/>
      <c r="E642" s="30"/>
      <c r="F642" s="40"/>
      <c r="G642" s="31"/>
      <c r="H642" s="32"/>
      <c r="I642" s="33"/>
      <c r="J642" s="33"/>
      <c r="K642" s="33"/>
    </row>
    <row r="643" spans="1:11" s="34" customFormat="1">
      <c r="A643" s="29"/>
      <c r="B643" s="29"/>
      <c r="C643" s="29"/>
      <c r="D643" s="30"/>
      <c r="E643" s="30"/>
      <c r="F643" s="40"/>
      <c r="G643" s="31"/>
      <c r="H643" s="32"/>
      <c r="I643" s="33"/>
      <c r="J643" s="33"/>
      <c r="K643" s="33"/>
    </row>
    <row r="644" spans="1:11" s="34" customFormat="1">
      <c r="A644" s="29"/>
      <c r="B644" s="29"/>
      <c r="C644" s="29"/>
      <c r="D644" s="30"/>
      <c r="E644" s="30"/>
      <c r="F644" s="40"/>
      <c r="G644" s="31"/>
      <c r="H644" s="32"/>
      <c r="I644" s="33"/>
      <c r="J644" s="33"/>
      <c r="K644" s="33"/>
    </row>
    <row r="645" spans="1:11" s="34" customFormat="1">
      <c r="A645" s="29"/>
      <c r="B645" s="29"/>
      <c r="C645" s="29"/>
      <c r="D645" s="30"/>
      <c r="E645" s="30"/>
      <c r="F645" s="40"/>
      <c r="G645" s="31"/>
      <c r="H645" s="32"/>
      <c r="I645" s="33"/>
      <c r="J645" s="33"/>
      <c r="K645" s="33"/>
    </row>
    <row r="646" spans="1:11" s="34" customFormat="1">
      <c r="A646" s="29"/>
      <c r="B646" s="29"/>
      <c r="C646" s="29"/>
      <c r="D646" s="30"/>
      <c r="E646" s="30"/>
      <c r="F646" s="40"/>
      <c r="G646" s="31"/>
      <c r="H646" s="32"/>
      <c r="I646" s="33"/>
      <c r="J646" s="33"/>
      <c r="K646" s="33"/>
    </row>
    <row r="647" spans="1:11" s="34" customFormat="1">
      <c r="A647" s="29"/>
      <c r="B647" s="29"/>
      <c r="C647" s="29"/>
      <c r="D647" s="30"/>
      <c r="E647" s="30"/>
      <c r="F647" s="40"/>
      <c r="G647" s="31"/>
      <c r="H647" s="32"/>
      <c r="I647" s="33"/>
      <c r="J647" s="33"/>
      <c r="K647" s="33"/>
    </row>
    <row r="648" spans="1:11" s="34" customFormat="1">
      <c r="A648" s="29"/>
      <c r="B648" s="29"/>
      <c r="C648" s="29"/>
      <c r="D648" s="30"/>
      <c r="E648" s="30"/>
      <c r="F648" s="40"/>
      <c r="G648" s="31"/>
      <c r="H648" s="32"/>
      <c r="I648" s="33"/>
      <c r="J648" s="33"/>
      <c r="K648" s="33"/>
    </row>
    <row r="649" spans="1:11" s="34" customFormat="1">
      <c r="A649" s="29"/>
      <c r="B649" s="29"/>
      <c r="C649" s="29"/>
      <c r="D649" s="30"/>
      <c r="E649" s="30"/>
      <c r="F649" s="40"/>
      <c r="G649" s="31"/>
      <c r="H649" s="32"/>
      <c r="I649" s="33"/>
      <c r="J649" s="33"/>
      <c r="K649" s="33"/>
    </row>
    <row r="650" spans="1:11" s="34" customFormat="1">
      <c r="A650" s="29"/>
      <c r="B650" s="29"/>
      <c r="C650" s="29"/>
      <c r="D650" s="30"/>
      <c r="E650" s="30"/>
      <c r="F650" s="40"/>
      <c r="G650" s="31"/>
      <c r="H650" s="32"/>
      <c r="I650" s="33"/>
      <c r="J650" s="33"/>
      <c r="K650" s="33"/>
    </row>
    <row r="651" spans="1:11" s="34" customFormat="1">
      <c r="A651" s="29"/>
      <c r="B651" s="29"/>
      <c r="C651" s="29"/>
      <c r="D651" s="30"/>
      <c r="E651" s="30"/>
      <c r="F651" s="40"/>
      <c r="G651" s="31"/>
      <c r="H651" s="32"/>
      <c r="I651" s="33"/>
      <c r="J651" s="33"/>
      <c r="K651" s="33"/>
    </row>
    <row r="652" spans="1:11" s="34" customFormat="1">
      <c r="A652" s="29"/>
      <c r="B652" s="29"/>
      <c r="C652" s="29"/>
      <c r="D652" s="30"/>
      <c r="E652" s="30"/>
      <c r="F652" s="40"/>
      <c r="G652" s="31"/>
      <c r="H652" s="32"/>
      <c r="I652" s="33"/>
      <c r="J652" s="33"/>
      <c r="K652" s="33"/>
    </row>
    <row r="653" spans="1:11" s="34" customFormat="1">
      <c r="A653" s="29"/>
      <c r="B653" s="29"/>
      <c r="C653" s="29"/>
      <c r="D653" s="30"/>
      <c r="E653" s="30"/>
      <c r="F653" s="40"/>
      <c r="G653" s="31"/>
      <c r="H653" s="32"/>
      <c r="I653" s="33"/>
      <c r="J653" s="33"/>
      <c r="K653" s="33"/>
    </row>
    <row r="654" spans="1:11" s="34" customFormat="1">
      <c r="A654" s="29"/>
      <c r="B654" s="29"/>
      <c r="C654" s="29"/>
      <c r="D654" s="30"/>
      <c r="E654" s="30"/>
      <c r="F654" s="40"/>
      <c r="G654" s="31"/>
      <c r="H654" s="32"/>
      <c r="I654" s="33"/>
      <c r="J654" s="33"/>
      <c r="K654" s="33"/>
    </row>
    <row r="655" spans="1:11" s="34" customFormat="1">
      <c r="A655" s="29"/>
      <c r="B655" s="29"/>
      <c r="C655" s="29"/>
      <c r="D655" s="30"/>
      <c r="E655" s="30"/>
      <c r="F655" s="40"/>
      <c r="G655" s="31"/>
      <c r="H655" s="32"/>
      <c r="I655" s="33"/>
      <c r="J655" s="33"/>
      <c r="K655" s="33"/>
    </row>
    <row r="656" spans="1:11" s="34" customFormat="1">
      <c r="A656" s="29"/>
      <c r="B656" s="29"/>
      <c r="C656" s="29"/>
      <c r="D656" s="30"/>
      <c r="E656" s="30"/>
      <c r="F656" s="40"/>
      <c r="G656" s="31"/>
      <c r="H656" s="32"/>
      <c r="I656" s="33"/>
      <c r="J656" s="33"/>
      <c r="K656" s="33"/>
    </row>
    <row r="657" spans="1:11" s="34" customFormat="1">
      <c r="A657" s="29"/>
      <c r="B657" s="29"/>
      <c r="C657" s="29"/>
      <c r="D657" s="30"/>
      <c r="E657" s="30"/>
      <c r="F657" s="40"/>
      <c r="G657" s="31"/>
      <c r="H657" s="32"/>
      <c r="I657" s="33"/>
      <c r="J657" s="33"/>
      <c r="K657" s="33"/>
    </row>
    <row r="658" spans="1:11" s="34" customFormat="1">
      <c r="A658" s="29"/>
      <c r="B658" s="29"/>
      <c r="C658" s="29"/>
      <c r="D658" s="30"/>
      <c r="E658" s="30"/>
      <c r="F658" s="40"/>
      <c r="G658" s="31"/>
      <c r="H658" s="32"/>
      <c r="I658" s="33"/>
      <c r="J658" s="33"/>
      <c r="K658" s="33"/>
    </row>
    <row r="659" spans="1:11" s="34" customFormat="1">
      <c r="A659" s="29"/>
      <c r="B659" s="29"/>
      <c r="C659" s="29"/>
      <c r="D659" s="30"/>
      <c r="E659" s="30"/>
      <c r="F659" s="40"/>
      <c r="G659" s="31"/>
      <c r="H659" s="32"/>
      <c r="I659" s="33"/>
      <c r="J659" s="33"/>
      <c r="K659" s="33"/>
    </row>
    <row r="660" spans="1:11" s="34" customFormat="1">
      <c r="A660" s="29"/>
      <c r="B660" s="29"/>
      <c r="C660" s="29"/>
      <c r="D660" s="30"/>
      <c r="E660" s="30"/>
      <c r="F660" s="40"/>
      <c r="G660" s="31"/>
      <c r="H660" s="32"/>
      <c r="I660" s="33"/>
      <c r="J660" s="33"/>
      <c r="K660" s="33"/>
    </row>
    <row r="661" spans="1:11" s="34" customFormat="1">
      <c r="A661" s="29"/>
      <c r="B661" s="29"/>
      <c r="C661" s="29"/>
      <c r="D661" s="30"/>
      <c r="E661" s="30"/>
      <c r="F661" s="40"/>
      <c r="G661" s="31"/>
      <c r="H661" s="32"/>
      <c r="I661" s="33"/>
      <c r="J661" s="33"/>
      <c r="K661" s="33"/>
    </row>
    <row r="662" spans="1:11" s="34" customFormat="1">
      <c r="A662" s="29"/>
      <c r="B662" s="29"/>
      <c r="C662" s="29"/>
      <c r="D662" s="30"/>
      <c r="E662" s="30"/>
      <c r="F662" s="40"/>
      <c r="G662" s="31"/>
      <c r="H662" s="32"/>
      <c r="I662" s="33"/>
      <c r="J662" s="33"/>
      <c r="K662" s="33"/>
    </row>
    <row r="663" spans="1:11" s="34" customFormat="1">
      <c r="A663" s="29"/>
      <c r="B663" s="29"/>
      <c r="C663" s="29"/>
      <c r="D663" s="30"/>
      <c r="E663" s="30"/>
      <c r="F663" s="40"/>
      <c r="G663" s="31"/>
      <c r="H663" s="32"/>
      <c r="I663" s="33"/>
      <c r="J663" s="33"/>
      <c r="K663" s="33"/>
    </row>
    <row r="664" spans="1:11" s="34" customFormat="1">
      <c r="A664" s="29"/>
      <c r="B664" s="29"/>
      <c r="C664" s="29"/>
      <c r="D664" s="30"/>
      <c r="E664" s="30"/>
      <c r="F664" s="40"/>
      <c r="G664" s="31"/>
      <c r="H664" s="32"/>
      <c r="I664" s="33"/>
      <c r="J664" s="33"/>
      <c r="K664" s="33"/>
    </row>
    <row r="665" spans="1:11" s="34" customFormat="1">
      <c r="A665" s="29"/>
      <c r="B665" s="29"/>
      <c r="C665" s="29"/>
      <c r="D665" s="30"/>
      <c r="E665" s="30"/>
      <c r="F665" s="40"/>
      <c r="G665" s="31"/>
      <c r="H665" s="32"/>
      <c r="I665" s="33"/>
      <c r="J665" s="33"/>
      <c r="K665" s="33"/>
    </row>
    <row r="666" spans="1:11" s="34" customFormat="1">
      <c r="A666" s="29"/>
      <c r="B666" s="29"/>
      <c r="C666" s="29"/>
      <c r="D666" s="30"/>
      <c r="E666" s="30"/>
      <c r="F666" s="40"/>
      <c r="G666" s="31"/>
      <c r="H666" s="32"/>
      <c r="I666" s="33"/>
      <c r="J666" s="33"/>
      <c r="K666" s="33"/>
    </row>
    <row r="667" spans="1:11" s="34" customFormat="1">
      <c r="A667" s="29"/>
      <c r="B667" s="29"/>
      <c r="C667" s="29"/>
      <c r="D667" s="30"/>
      <c r="E667" s="30"/>
      <c r="F667" s="40"/>
      <c r="G667" s="31"/>
      <c r="H667" s="32"/>
      <c r="I667" s="33"/>
      <c r="J667" s="33"/>
      <c r="K667" s="33"/>
    </row>
    <row r="668" spans="1:11" s="34" customFormat="1">
      <c r="A668" s="29"/>
      <c r="B668" s="29"/>
      <c r="C668" s="29"/>
      <c r="D668" s="30"/>
      <c r="E668" s="30"/>
      <c r="F668" s="40"/>
      <c r="G668" s="31"/>
      <c r="H668" s="32"/>
      <c r="I668" s="33"/>
      <c r="J668" s="33"/>
      <c r="K668" s="33"/>
    </row>
    <row r="669" spans="1:11" s="34" customFormat="1">
      <c r="A669" s="29"/>
      <c r="B669" s="29"/>
      <c r="C669" s="29"/>
      <c r="D669" s="30"/>
      <c r="E669" s="30"/>
      <c r="F669" s="40"/>
      <c r="G669" s="31"/>
      <c r="H669" s="32"/>
      <c r="I669" s="33"/>
      <c r="J669" s="33"/>
      <c r="K669" s="33"/>
    </row>
    <row r="670" spans="1:11" s="34" customFormat="1">
      <c r="A670" s="29"/>
      <c r="B670" s="29"/>
      <c r="C670" s="29"/>
      <c r="D670" s="30"/>
      <c r="E670" s="30"/>
      <c r="F670" s="40"/>
      <c r="G670" s="31"/>
      <c r="H670" s="32"/>
      <c r="I670" s="33"/>
      <c r="J670" s="33"/>
      <c r="K670" s="33"/>
    </row>
    <row r="671" spans="1:11" s="34" customFormat="1">
      <c r="A671" s="29"/>
      <c r="B671" s="29"/>
      <c r="C671" s="29"/>
      <c r="D671" s="30"/>
      <c r="E671" s="30"/>
      <c r="F671" s="40"/>
      <c r="G671" s="31"/>
      <c r="H671" s="32"/>
      <c r="I671" s="33"/>
      <c r="J671" s="33"/>
      <c r="K671" s="33"/>
    </row>
    <row r="672" spans="1:11" s="34" customFormat="1">
      <c r="A672" s="29"/>
      <c r="B672" s="29"/>
      <c r="C672" s="29"/>
      <c r="D672" s="30"/>
      <c r="E672" s="30"/>
      <c r="F672" s="40"/>
      <c r="G672" s="31"/>
      <c r="H672" s="32"/>
      <c r="I672" s="33"/>
      <c r="J672" s="33"/>
      <c r="K672" s="33"/>
    </row>
    <row r="673" spans="1:11" s="34" customFormat="1">
      <c r="A673" s="29"/>
      <c r="B673" s="29"/>
      <c r="C673" s="29"/>
      <c r="D673" s="30"/>
      <c r="E673" s="30"/>
      <c r="F673" s="40"/>
      <c r="G673" s="31"/>
      <c r="H673" s="32"/>
      <c r="I673" s="33"/>
      <c r="J673" s="33"/>
      <c r="K673" s="33"/>
    </row>
    <row r="674" spans="1:11" s="34" customFormat="1">
      <c r="A674" s="29"/>
      <c r="B674" s="29"/>
      <c r="C674" s="29"/>
      <c r="D674" s="30"/>
      <c r="E674" s="30"/>
      <c r="F674" s="40"/>
      <c r="G674" s="31"/>
      <c r="H674" s="32"/>
      <c r="I674" s="33"/>
      <c r="J674" s="33"/>
      <c r="K674" s="33"/>
    </row>
    <row r="675" spans="1:11" s="34" customFormat="1">
      <c r="A675" s="29"/>
      <c r="B675" s="29"/>
      <c r="C675" s="29"/>
      <c r="D675" s="30"/>
      <c r="E675" s="30"/>
      <c r="F675" s="40"/>
      <c r="G675" s="31"/>
      <c r="H675" s="32"/>
      <c r="I675" s="33"/>
      <c r="J675" s="33"/>
      <c r="K675" s="33"/>
    </row>
    <row r="676" spans="1:11" s="34" customFormat="1">
      <c r="A676" s="29"/>
      <c r="B676" s="29"/>
      <c r="C676" s="29"/>
      <c r="D676" s="30"/>
      <c r="E676" s="30"/>
      <c r="F676" s="40"/>
      <c r="G676" s="31"/>
      <c r="H676" s="32"/>
      <c r="I676" s="33"/>
      <c r="J676" s="33"/>
      <c r="K676" s="33"/>
    </row>
    <row r="677" spans="1:11" s="34" customFormat="1">
      <c r="A677" s="29"/>
      <c r="B677" s="29"/>
      <c r="C677" s="29"/>
      <c r="D677" s="30"/>
      <c r="E677" s="30"/>
      <c r="F677" s="40"/>
      <c r="G677" s="31"/>
      <c r="H677" s="32"/>
      <c r="I677" s="33"/>
      <c r="J677" s="33"/>
      <c r="K677" s="33"/>
    </row>
    <row r="678" spans="1:11" s="34" customFormat="1">
      <c r="A678" s="29"/>
      <c r="B678" s="29"/>
      <c r="C678" s="29"/>
      <c r="D678" s="30"/>
      <c r="E678" s="30"/>
      <c r="F678" s="40"/>
      <c r="G678" s="31"/>
      <c r="H678" s="32"/>
      <c r="I678" s="33"/>
      <c r="J678" s="33"/>
      <c r="K678" s="33"/>
    </row>
    <row r="679" spans="1:11" s="34" customFormat="1">
      <c r="A679" s="29"/>
      <c r="B679" s="29"/>
      <c r="C679" s="29"/>
      <c r="D679" s="30"/>
      <c r="E679" s="30"/>
      <c r="F679" s="40"/>
      <c r="G679" s="31"/>
      <c r="H679" s="32"/>
      <c r="I679" s="33"/>
      <c r="J679" s="33"/>
      <c r="K679" s="33"/>
    </row>
    <row r="680" spans="1:11" s="34" customFormat="1">
      <c r="A680" s="29"/>
      <c r="B680" s="29"/>
      <c r="C680" s="29"/>
      <c r="D680" s="30"/>
      <c r="E680" s="30"/>
      <c r="F680" s="40"/>
      <c r="G680" s="31"/>
      <c r="H680" s="32"/>
      <c r="I680" s="33"/>
      <c r="J680" s="33"/>
      <c r="K680" s="33"/>
    </row>
    <row r="681" spans="1:11" s="34" customFormat="1">
      <c r="A681" s="29"/>
      <c r="B681" s="29"/>
      <c r="C681" s="29"/>
      <c r="D681" s="30"/>
      <c r="E681" s="30"/>
      <c r="F681" s="40"/>
      <c r="G681" s="31"/>
      <c r="H681" s="32"/>
      <c r="I681" s="33"/>
      <c r="J681" s="33"/>
      <c r="K681" s="33"/>
    </row>
    <row r="682" spans="1:11" s="34" customFormat="1">
      <c r="A682" s="29"/>
      <c r="B682" s="29"/>
      <c r="C682" s="29"/>
      <c r="D682" s="30"/>
      <c r="E682" s="30"/>
      <c r="F682" s="40"/>
      <c r="G682" s="31"/>
      <c r="H682" s="32"/>
      <c r="I682" s="33"/>
      <c r="J682" s="33"/>
      <c r="K682" s="33"/>
    </row>
    <row r="683" spans="1:11" s="34" customFormat="1">
      <c r="A683" s="29"/>
      <c r="B683" s="29"/>
      <c r="C683" s="29"/>
      <c r="D683" s="30"/>
      <c r="E683" s="30"/>
      <c r="F683" s="40"/>
      <c r="G683" s="31"/>
      <c r="H683" s="32"/>
      <c r="I683" s="33"/>
      <c r="J683" s="33"/>
      <c r="K683" s="33"/>
    </row>
    <row r="684" spans="1:11" s="34" customFormat="1">
      <c r="A684" s="29"/>
      <c r="B684" s="29"/>
      <c r="C684" s="29"/>
      <c r="D684" s="30"/>
      <c r="E684" s="30"/>
      <c r="F684" s="40"/>
      <c r="G684" s="31"/>
      <c r="H684" s="32"/>
      <c r="I684" s="33"/>
      <c r="J684" s="33"/>
      <c r="K684" s="33"/>
    </row>
    <row r="685" spans="1:11" s="34" customFormat="1">
      <c r="A685" s="29"/>
      <c r="B685" s="29"/>
      <c r="C685" s="29"/>
      <c r="D685" s="30"/>
      <c r="E685" s="30"/>
      <c r="F685" s="40"/>
      <c r="G685" s="31"/>
      <c r="H685" s="32"/>
      <c r="I685" s="33"/>
      <c r="J685" s="33"/>
      <c r="K685" s="33"/>
    </row>
    <row r="686" spans="1:11" s="34" customFormat="1">
      <c r="A686" s="29"/>
      <c r="B686" s="29"/>
      <c r="C686" s="29"/>
      <c r="D686" s="30"/>
      <c r="E686" s="30"/>
      <c r="F686" s="40"/>
      <c r="G686" s="31"/>
      <c r="H686" s="32"/>
      <c r="I686" s="33"/>
      <c r="J686" s="33"/>
      <c r="K686" s="33"/>
    </row>
    <row r="687" spans="1:11" s="34" customFormat="1">
      <c r="A687" s="29"/>
      <c r="B687" s="29"/>
      <c r="C687" s="29"/>
      <c r="D687" s="30"/>
      <c r="E687" s="30"/>
      <c r="F687" s="40"/>
      <c r="G687" s="31"/>
      <c r="H687" s="32"/>
      <c r="I687" s="33"/>
      <c r="J687" s="33"/>
      <c r="K687" s="33"/>
    </row>
    <row r="688" spans="1:11" s="34" customFormat="1">
      <c r="A688" s="29"/>
      <c r="B688" s="29"/>
      <c r="C688" s="29"/>
      <c r="D688" s="30"/>
      <c r="E688" s="30"/>
      <c r="F688" s="40"/>
      <c r="G688" s="31"/>
      <c r="H688" s="32"/>
      <c r="I688" s="33"/>
      <c r="J688" s="33"/>
      <c r="K688" s="33"/>
    </row>
    <row r="689" spans="1:11" s="34" customFormat="1">
      <c r="A689" s="29"/>
      <c r="B689" s="29"/>
      <c r="C689" s="29"/>
      <c r="D689" s="30"/>
      <c r="E689" s="30"/>
      <c r="F689" s="40"/>
      <c r="G689" s="31"/>
      <c r="H689" s="32"/>
      <c r="I689" s="33"/>
      <c r="J689" s="33"/>
      <c r="K689" s="33"/>
    </row>
    <row r="690" spans="1:11" s="34" customFormat="1">
      <c r="A690" s="29"/>
      <c r="B690" s="29"/>
      <c r="C690" s="29"/>
      <c r="D690" s="30"/>
      <c r="E690" s="30"/>
      <c r="F690" s="40"/>
      <c r="G690" s="31"/>
      <c r="H690" s="32"/>
      <c r="I690" s="33"/>
      <c r="J690" s="33"/>
      <c r="K690" s="33"/>
    </row>
    <row r="691" spans="1:11" s="34" customFormat="1">
      <c r="A691" s="29"/>
      <c r="B691" s="29"/>
      <c r="C691" s="29"/>
      <c r="D691" s="30"/>
      <c r="E691" s="30"/>
      <c r="F691" s="40"/>
      <c r="G691" s="31"/>
      <c r="H691" s="32"/>
      <c r="I691" s="33"/>
      <c r="J691" s="33"/>
      <c r="K691" s="33"/>
    </row>
    <row r="692" spans="1:11" s="34" customFormat="1">
      <c r="A692" s="29"/>
      <c r="B692" s="29"/>
      <c r="C692" s="29"/>
      <c r="D692" s="30"/>
      <c r="E692" s="30"/>
      <c r="F692" s="40"/>
      <c r="G692" s="31"/>
      <c r="H692" s="32"/>
      <c r="I692" s="33"/>
      <c r="J692" s="33"/>
      <c r="K692" s="33"/>
    </row>
    <row r="693" spans="1:11" s="34" customFormat="1">
      <c r="A693" s="29"/>
      <c r="B693" s="29"/>
      <c r="C693" s="29"/>
      <c r="D693" s="30"/>
      <c r="E693" s="30"/>
      <c r="F693" s="40"/>
      <c r="G693" s="31"/>
      <c r="H693" s="32"/>
      <c r="I693" s="33"/>
      <c r="J693" s="33"/>
      <c r="K693" s="33"/>
    </row>
    <row r="694" spans="1:11" s="34" customFormat="1">
      <c r="A694" s="29"/>
      <c r="B694" s="29"/>
      <c r="C694" s="29"/>
      <c r="D694" s="30"/>
      <c r="E694" s="30"/>
      <c r="F694" s="40"/>
      <c r="G694" s="31"/>
      <c r="H694" s="32"/>
      <c r="I694" s="33"/>
      <c r="J694" s="33"/>
      <c r="K694" s="33"/>
    </row>
    <row r="695" spans="1:11" s="34" customFormat="1">
      <c r="A695" s="29"/>
      <c r="B695" s="29"/>
      <c r="C695" s="29"/>
      <c r="D695" s="30"/>
      <c r="E695" s="30"/>
      <c r="F695" s="40"/>
      <c r="G695" s="31"/>
      <c r="H695" s="32"/>
      <c r="I695" s="33"/>
      <c r="J695" s="33"/>
      <c r="K695" s="33"/>
    </row>
    <row r="696" spans="1:11" s="34" customFormat="1">
      <c r="A696" s="29"/>
      <c r="B696" s="29"/>
      <c r="C696" s="29"/>
      <c r="D696" s="30"/>
      <c r="E696" s="30"/>
      <c r="F696" s="40"/>
      <c r="G696" s="31"/>
      <c r="H696" s="32"/>
      <c r="I696" s="33"/>
      <c r="J696" s="33"/>
      <c r="K696" s="33"/>
    </row>
    <row r="697" spans="1:11" s="34" customFormat="1">
      <c r="A697" s="29"/>
      <c r="B697" s="29"/>
      <c r="C697" s="29"/>
      <c r="D697" s="30"/>
      <c r="E697" s="30"/>
      <c r="F697" s="40"/>
      <c r="G697" s="31"/>
      <c r="H697" s="32"/>
      <c r="I697" s="33"/>
      <c r="J697" s="33"/>
      <c r="K697" s="33"/>
    </row>
    <row r="698" spans="1:11" s="34" customFormat="1">
      <c r="A698" s="29"/>
      <c r="B698" s="29"/>
      <c r="C698" s="29"/>
      <c r="D698" s="30"/>
      <c r="E698" s="30"/>
      <c r="F698" s="40"/>
      <c r="G698" s="31"/>
      <c r="H698" s="32"/>
      <c r="I698" s="33"/>
      <c r="J698" s="33"/>
      <c r="K698" s="33"/>
    </row>
    <row r="699" spans="1:11" s="34" customFormat="1">
      <c r="A699" s="29"/>
      <c r="B699" s="29"/>
      <c r="C699" s="29"/>
      <c r="D699" s="30"/>
      <c r="E699" s="30"/>
      <c r="F699" s="40"/>
      <c r="G699" s="31"/>
      <c r="H699" s="32"/>
      <c r="I699" s="33"/>
      <c r="J699" s="33"/>
      <c r="K699" s="33"/>
    </row>
    <row r="700" spans="1:11" s="34" customFormat="1">
      <c r="A700" s="29"/>
      <c r="B700" s="29"/>
      <c r="C700" s="29"/>
      <c r="D700" s="30"/>
      <c r="E700" s="30"/>
      <c r="F700" s="40"/>
      <c r="G700" s="31"/>
      <c r="H700" s="32"/>
      <c r="I700" s="33"/>
      <c r="J700" s="33"/>
      <c r="K700" s="33"/>
    </row>
    <row r="701" spans="1:11" s="34" customFormat="1">
      <c r="A701" s="29"/>
      <c r="B701" s="29"/>
      <c r="C701" s="29"/>
      <c r="D701" s="30"/>
      <c r="E701" s="30"/>
      <c r="F701" s="40"/>
      <c r="G701" s="31"/>
      <c r="H701" s="32"/>
      <c r="I701" s="33"/>
      <c r="J701" s="33"/>
      <c r="K701" s="33"/>
    </row>
    <row r="702" spans="1:11" s="34" customFormat="1">
      <c r="A702" s="29"/>
      <c r="B702" s="29"/>
      <c r="C702" s="29"/>
      <c r="D702" s="30"/>
      <c r="E702" s="30"/>
      <c r="F702" s="40"/>
      <c r="G702" s="31"/>
      <c r="H702" s="32"/>
      <c r="I702" s="33"/>
      <c r="J702" s="33"/>
      <c r="K702" s="33"/>
    </row>
    <row r="703" spans="1:11" s="34" customFormat="1">
      <c r="A703" s="29"/>
      <c r="B703" s="29"/>
      <c r="C703" s="29"/>
      <c r="D703" s="30"/>
      <c r="E703" s="30"/>
      <c r="F703" s="40"/>
      <c r="G703" s="31"/>
      <c r="H703" s="32"/>
      <c r="I703" s="33"/>
      <c r="J703" s="33"/>
      <c r="K703" s="33"/>
    </row>
    <row r="704" spans="1:11" s="34" customFormat="1">
      <c r="A704" s="29"/>
      <c r="B704" s="29"/>
      <c r="C704" s="29"/>
      <c r="D704" s="30"/>
      <c r="E704" s="30"/>
      <c r="F704" s="40"/>
      <c r="G704" s="31"/>
      <c r="H704" s="32"/>
      <c r="I704" s="33"/>
      <c r="J704" s="33"/>
      <c r="K704" s="33"/>
    </row>
    <row r="705" spans="1:11" s="34" customFormat="1">
      <c r="A705" s="29"/>
      <c r="B705" s="29"/>
      <c r="C705" s="29"/>
      <c r="D705" s="30"/>
      <c r="E705" s="30"/>
      <c r="F705" s="40"/>
      <c r="G705" s="31"/>
      <c r="H705" s="32"/>
      <c r="I705" s="33"/>
      <c r="J705" s="33"/>
      <c r="K705" s="33"/>
    </row>
    <row r="706" spans="1:11" s="34" customFormat="1">
      <c r="A706" s="29"/>
      <c r="B706" s="29"/>
      <c r="C706" s="29"/>
      <c r="D706" s="30"/>
      <c r="E706" s="30"/>
      <c r="F706" s="40"/>
      <c r="G706" s="31"/>
      <c r="H706" s="32"/>
      <c r="I706" s="33"/>
      <c r="J706" s="33"/>
      <c r="K706" s="33"/>
    </row>
    <row r="707" spans="1:11" s="34" customFormat="1">
      <c r="A707" s="29"/>
      <c r="B707" s="29"/>
      <c r="C707" s="29"/>
      <c r="D707" s="30"/>
      <c r="E707" s="30"/>
      <c r="F707" s="40"/>
      <c r="G707" s="31"/>
      <c r="H707" s="32"/>
      <c r="I707" s="33"/>
      <c r="J707" s="33"/>
      <c r="K707" s="33"/>
    </row>
    <row r="708" spans="1:11" s="34" customFormat="1">
      <c r="A708" s="29"/>
      <c r="B708" s="29"/>
      <c r="C708" s="29"/>
      <c r="D708" s="30"/>
      <c r="E708" s="30"/>
      <c r="F708" s="40"/>
      <c r="G708" s="31"/>
      <c r="H708" s="32"/>
      <c r="I708" s="33"/>
      <c r="J708" s="33"/>
      <c r="K708" s="33"/>
    </row>
    <row r="709" spans="1:11" s="34" customFormat="1">
      <c r="A709" s="29"/>
      <c r="B709" s="29"/>
      <c r="C709" s="29"/>
      <c r="D709" s="30"/>
      <c r="E709" s="30"/>
      <c r="F709" s="40"/>
      <c r="G709" s="31"/>
      <c r="H709" s="32"/>
      <c r="I709" s="33"/>
      <c r="J709" s="33"/>
      <c r="K709" s="33"/>
    </row>
    <row r="710" spans="1:11" s="34" customFormat="1">
      <c r="A710" s="29"/>
      <c r="B710" s="29"/>
      <c r="C710" s="29"/>
      <c r="D710" s="30"/>
      <c r="E710" s="30"/>
      <c r="F710" s="40"/>
      <c r="G710" s="31"/>
      <c r="H710" s="32"/>
      <c r="I710" s="33"/>
      <c r="J710" s="33"/>
      <c r="K710" s="33"/>
    </row>
    <row r="711" spans="1:11" s="34" customFormat="1">
      <c r="A711" s="29"/>
      <c r="B711" s="29"/>
      <c r="C711" s="29"/>
      <c r="D711" s="30"/>
      <c r="E711" s="30"/>
      <c r="F711" s="40"/>
      <c r="G711" s="31"/>
      <c r="H711" s="32"/>
      <c r="I711" s="33"/>
      <c r="J711" s="33"/>
      <c r="K711" s="33"/>
    </row>
    <row r="712" spans="1:11" s="34" customFormat="1">
      <c r="A712" s="29"/>
      <c r="B712" s="29"/>
      <c r="C712" s="29"/>
      <c r="D712" s="30"/>
      <c r="E712" s="30"/>
      <c r="F712" s="40"/>
      <c r="G712" s="31"/>
      <c r="H712" s="32"/>
      <c r="I712" s="33"/>
      <c r="J712" s="33"/>
      <c r="K712" s="33"/>
    </row>
    <row r="713" spans="1:11" s="34" customFormat="1">
      <c r="A713" s="29"/>
      <c r="B713" s="29"/>
      <c r="C713" s="29"/>
      <c r="D713" s="30"/>
      <c r="E713" s="30"/>
      <c r="F713" s="40"/>
      <c r="G713" s="31"/>
      <c r="H713" s="32"/>
      <c r="I713" s="33"/>
      <c r="J713" s="33"/>
      <c r="K713" s="33"/>
    </row>
    <row r="714" spans="1:11" s="34" customFormat="1">
      <c r="A714" s="29"/>
      <c r="B714" s="29"/>
      <c r="C714" s="29"/>
      <c r="D714" s="30"/>
      <c r="E714" s="30"/>
      <c r="F714" s="40"/>
      <c r="G714" s="31"/>
      <c r="H714" s="32"/>
      <c r="I714" s="33"/>
      <c r="J714" s="33"/>
      <c r="K714" s="33"/>
    </row>
    <row r="715" spans="1:11" s="34" customFormat="1">
      <c r="A715" s="29"/>
      <c r="B715" s="29"/>
      <c r="C715" s="29"/>
      <c r="D715" s="30"/>
      <c r="E715" s="30"/>
      <c r="F715" s="40"/>
      <c r="G715" s="31"/>
      <c r="H715" s="32"/>
      <c r="I715" s="33"/>
      <c r="J715" s="33"/>
      <c r="K715" s="33"/>
    </row>
    <row r="716" spans="1:11" s="34" customFormat="1">
      <c r="A716" s="29"/>
      <c r="B716" s="29"/>
      <c r="C716" s="29"/>
      <c r="D716" s="30"/>
      <c r="E716" s="30"/>
      <c r="F716" s="40"/>
      <c r="G716" s="31"/>
      <c r="H716" s="32"/>
      <c r="I716" s="33"/>
      <c r="J716" s="33"/>
      <c r="K716" s="33"/>
    </row>
    <row r="717" spans="1:11" s="34" customFormat="1">
      <c r="A717" s="29"/>
      <c r="B717" s="29"/>
      <c r="C717" s="29"/>
      <c r="D717" s="30"/>
      <c r="E717" s="30"/>
      <c r="F717" s="40"/>
      <c r="G717" s="31"/>
      <c r="H717" s="32"/>
      <c r="I717" s="33"/>
      <c r="J717" s="33"/>
      <c r="K717" s="33"/>
    </row>
    <row r="718" spans="1:11" s="34" customFormat="1">
      <c r="A718" s="29"/>
      <c r="B718" s="29"/>
      <c r="C718" s="29"/>
      <c r="D718" s="30"/>
      <c r="E718" s="30"/>
      <c r="F718" s="40"/>
      <c r="G718" s="31"/>
      <c r="H718" s="32"/>
      <c r="I718" s="33"/>
      <c r="J718" s="33"/>
      <c r="K718" s="33"/>
    </row>
    <row r="719" spans="1:11" s="34" customFormat="1">
      <c r="A719" s="29"/>
      <c r="B719" s="29"/>
      <c r="C719" s="29"/>
      <c r="D719" s="30"/>
      <c r="E719" s="30"/>
      <c r="F719" s="40"/>
      <c r="G719" s="31"/>
      <c r="H719" s="32"/>
      <c r="I719" s="33"/>
      <c r="J719" s="33"/>
      <c r="K719" s="33"/>
    </row>
    <row r="720" spans="1:11" s="34" customFormat="1">
      <c r="A720" s="29"/>
      <c r="B720" s="29"/>
      <c r="C720" s="29"/>
      <c r="D720" s="30"/>
      <c r="E720" s="30"/>
      <c r="F720" s="40"/>
      <c r="G720" s="31"/>
      <c r="H720" s="32"/>
      <c r="I720" s="33"/>
      <c r="J720" s="33"/>
      <c r="K720" s="33"/>
    </row>
    <row r="721" spans="1:11" s="34" customFormat="1">
      <c r="A721" s="29"/>
      <c r="B721" s="29"/>
      <c r="C721" s="29"/>
      <c r="D721" s="30"/>
      <c r="E721" s="30"/>
      <c r="F721" s="40"/>
      <c r="G721" s="31"/>
      <c r="H721" s="32"/>
      <c r="I721" s="33"/>
      <c r="J721" s="33"/>
      <c r="K721" s="33"/>
    </row>
    <row r="722" spans="1:11" s="34" customFormat="1">
      <c r="A722" s="29"/>
      <c r="B722" s="29"/>
      <c r="C722" s="29"/>
      <c r="D722" s="30"/>
      <c r="E722" s="30"/>
      <c r="F722" s="40"/>
      <c r="G722" s="31"/>
      <c r="H722" s="32"/>
      <c r="I722" s="33"/>
      <c r="J722" s="33"/>
      <c r="K722" s="33"/>
    </row>
    <row r="723" spans="1:11" s="34" customFormat="1">
      <c r="A723" s="29"/>
      <c r="B723" s="29"/>
      <c r="C723" s="29"/>
      <c r="D723" s="30"/>
      <c r="E723" s="30"/>
      <c r="F723" s="40"/>
      <c r="G723" s="31"/>
      <c r="H723" s="32"/>
      <c r="I723" s="33"/>
      <c r="J723" s="33"/>
      <c r="K723" s="33"/>
    </row>
    <row r="724" spans="1:11" s="34" customFormat="1">
      <c r="A724" s="29"/>
      <c r="B724" s="29"/>
      <c r="C724" s="29"/>
      <c r="D724" s="30"/>
      <c r="E724" s="30"/>
      <c r="F724" s="40"/>
      <c r="G724" s="31"/>
      <c r="H724" s="32"/>
      <c r="I724" s="33"/>
      <c r="J724" s="33"/>
      <c r="K724" s="33"/>
    </row>
    <row r="725" spans="1:11" s="34" customFormat="1">
      <c r="A725" s="29"/>
      <c r="B725" s="29"/>
      <c r="C725" s="29"/>
      <c r="D725" s="30"/>
      <c r="E725" s="30"/>
      <c r="F725" s="40"/>
      <c r="G725" s="31"/>
      <c r="H725" s="32"/>
      <c r="I725" s="33"/>
      <c r="J725" s="33"/>
      <c r="K725" s="33"/>
    </row>
    <row r="726" spans="1:11" s="34" customFormat="1">
      <c r="A726" s="29"/>
      <c r="B726" s="29"/>
      <c r="C726" s="29"/>
      <c r="D726" s="30"/>
      <c r="E726" s="30"/>
      <c r="F726" s="40"/>
      <c r="G726" s="31"/>
      <c r="H726" s="32"/>
      <c r="I726" s="33"/>
      <c r="J726" s="33"/>
      <c r="K726" s="33"/>
    </row>
    <row r="727" spans="1:11" s="34" customFormat="1">
      <c r="A727" s="29"/>
      <c r="B727" s="29"/>
      <c r="C727" s="29"/>
      <c r="D727" s="30"/>
      <c r="E727" s="30"/>
      <c r="F727" s="40"/>
      <c r="G727" s="31"/>
      <c r="H727" s="32"/>
      <c r="I727" s="33"/>
      <c r="J727" s="33"/>
      <c r="K727" s="33"/>
    </row>
    <row r="728" spans="1:11" s="34" customFormat="1">
      <c r="A728" s="29"/>
      <c r="B728" s="29"/>
      <c r="C728" s="29"/>
      <c r="D728" s="30"/>
      <c r="E728" s="30"/>
      <c r="F728" s="40"/>
      <c r="G728" s="31"/>
      <c r="H728" s="32"/>
      <c r="I728" s="33"/>
      <c r="J728" s="33"/>
      <c r="K728" s="33"/>
    </row>
    <row r="729" spans="1:11" s="34" customFormat="1">
      <c r="A729" s="29"/>
      <c r="B729" s="29"/>
      <c r="C729" s="29"/>
      <c r="D729" s="30"/>
      <c r="E729" s="30"/>
      <c r="F729" s="40"/>
      <c r="G729" s="31"/>
      <c r="H729" s="32"/>
      <c r="I729" s="33"/>
      <c r="J729" s="33"/>
      <c r="K729" s="33"/>
    </row>
    <row r="730" spans="1:11" s="34" customFormat="1">
      <c r="A730" s="29"/>
      <c r="B730" s="29"/>
      <c r="C730" s="29"/>
      <c r="D730" s="30"/>
      <c r="E730" s="30"/>
      <c r="F730" s="40"/>
      <c r="G730" s="31"/>
      <c r="H730" s="32"/>
      <c r="I730" s="33"/>
      <c r="J730" s="33"/>
      <c r="K730" s="33"/>
    </row>
    <row r="731" spans="1:11" s="34" customFormat="1">
      <c r="A731" s="29"/>
      <c r="B731" s="29"/>
      <c r="C731" s="29"/>
      <c r="D731" s="30"/>
      <c r="E731" s="30"/>
      <c r="F731" s="40"/>
      <c r="G731" s="31"/>
      <c r="H731" s="32"/>
      <c r="I731" s="33"/>
      <c r="J731" s="33"/>
      <c r="K731" s="33"/>
    </row>
    <row r="732" spans="1:11" s="34" customFormat="1">
      <c r="A732" s="29"/>
      <c r="B732" s="29"/>
      <c r="C732" s="29"/>
      <c r="D732" s="30"/>
      <c r="E732" s="30"/>
      <c r="F732" s="40"/>
      <c r="G732" s="31"/>
      <c r="H732" s="32"/>
      <c r="I732" s="33"/>
      <c r="J732" s="33"/>
      <c r="K732" s="33"/>
    </row>
    <row r="733" spans="1:11" s="34" customFormat="1">
      <c r="A733" s="29"/>
      <c r="B733" s="29"/>
      <c r="C733" s="29"/>
      <c r="D733" s="30"/>
      <c r="E733" s="30"/>
      <c r="F733" s="40"/>
      <c r="G733" s="31"/>
      <c r="H733" s="32"/>
      <c r="I733" s="33"/>
      <c r="J733" s="33"/>
      <c r="K733" s="33"/>
    </row>
    <row r="734" spans="1:11" s="34" customFormat="1">
      <c r="A734" s="29"/>
      <c r="B734" s="29"/>
      <c r="C734" s="29"/>
      <c r="D734" s="30"/>
      <c r="E734" s="30"/>
      <c r="F734" s="40"/>
      <c r="G734" s="31"/>
      <c r="H734" s="32"/>
      <c r="I734" s="33"/>
      <c r="J734" s="33"/>
      <c r="K734" s="33"/>
    </row>
    <row r="735" spans="1:11" s="34" customFormat="1">
      <c r="A735" s="29"/>
      <c r="B735" s="29"/>
      <c r="C735" s="29"/>
      <c r="D735" s="30"/>
      <c r="E735" s="30"/>
      <c r="F735" s="40"/>
      <c r="G735" s="31"/>
      <c r="H735" s="32"/>
      <c r="I735" s="33"/>
      <c r="J735" s="33"/>
      <c r="K735" s="33"/>
    </row>
    <row r="736" spans="1:11" s="34" customFormat="1">
      <c r="A736" s="29"/>
      <c r="B736" s="29"/>
      <c r="C736" s="29"/>
      <c r="D736" s="30"/>
      <c r="E736" s="30"/>
      <c r="F736" s="40"/>
      <c r="G736" s="31"/>
      <c r="H736" s="32"/>
      <c r="I736" s="33"/>
      <c r="J736" s="33"/>
      <c r="K736" s="33"/>
    </row>
    <row r="737" spans="1:11" s="34" customFormat="1">
      <c r="A737" s="29"/>
      <c r="B737" s="29"/>
      <c r="C737" s="29"/>
      <c r="D737" s="30"/>
      <c r="E737" s="30"/>
      <c r="F737" s="40"/>
      <c r="G737" s="31"/>
      <c r="H737" s="32"/>
      <c r="I737" s="33"/>
      <c r="J737" s="33"/>
      <c r="K737" s="33"/>
    </row>
    <row r="738" spans="1:11" s="34" customFormat="1">
      <c r="A738" s="29"/>
      <c r="B738" s="29"/>
      <c r="C738" s="29"/>
      <c r="D738" s="30"/>
      <c r="E738" s="30"/>
      <c r="F738" s="40"/>
      <c r="G738" s="31"/>
      <c r="H738" s="32"/>
      <c r="I738" s="33"/>
      <c r="J738" s="33"/>
      <c r="K738" s="33"/>
    </row>
    <row r="739" spans="1:11" s="34" customFormat="1">
      <c r="A739" s="29"/>
      <c r="B739" s="29"/>
      <c r="C739" s="29"/>
      <c r="D739" s="30"/>
      <c r="E739" s="30"/>
      <c r="F739" s="40"/>
      <c r="G739" s="31"/>
      <c r="H739" s="32"/>
      <c r="I739" s="33"/>
      <c r="J739" s="33"/>
      <c r="K739" s="33"/>
    </row>
    <row r="740" spans="1:11" s="34" customFormat="1">
      <c r="A740" s="29"/>
      <c r="B740" s="29"/>
      <c r="C740" s="29"/>
      <c r="D740" s="30"/>
      <c r="E740" s="30"/>
      <c r="F740" s="40"/>
      <c r="G740" s="31"/>
      <c r="H740" s="32"/>
      <c r="I740" s="33"/>
      <c r="J740" s="33"/>
      <c r="K740" s="33"/>
    </row>
    <row r="741" spans="1:11" s="34" customFormat="1">
      <c r="A741" s="29"/>
      <c r="B741" s="29"/>
      <c r="C741" s="29"/>
      <c r="D741" s="30"/>
      <c r="E741" s="30"/>
      <c r="F741" s="40"/>
      <c r="G741" s="31"/>
      <c r="H741" s="32"/>
      <c r="I741" s="33"/>
      <c r="J741" s="33"/>
      <c r="K741" s="33"/>
    </row>
    <row r="742" spans="1:11" s="34" customFormat="1">
      <c r="A742" s="29"/>
      <c r="B742" s="29"/>
      <c r="C742" s="29"/>
      <c r="D742" s="30"/>
      <c r="E742" s="30"/>
      <c r="F742" s="40"/>
      <c r="G742" s="31"/>
      <c r="H742" s="32"/>
      <c r="I742" s="33"/>
      <c r="J742" s="33"/>
      <c r="K742" s="33"/>
    </row>
    <row r="743" spans="1:11" s="34" customFormat="1">
      <c r="A743" s="29"/>
      <c r="B743" s="29"/>
      <c r="C743" s="29"/>
      <c r="D743" s="30"/>
      <c r="E743" s="30"/>
      <c r="F743" s="40"/>
      <c r="G743" s="31"/>
      <c r="H743" s="32"/>
      <c r="I743" s="33"/>
      <c r="J743" s="33"/>
      <c r="K743" s="33"/>
    </row>
    <row r="744" spans="1:11" s="34" customFormat="1">
      <c r="A744" s="29"/>
      <c r="B744" s="29"/>
      <c r="C744" s="29"/>
      <c r="D744" s="30"/>
      <c r="E744" s="30"/>
      <c r="F744" s="40"/>
      <c r="G744" s="31"/>
      <c r="H744" s="32"/>
      <c r="I744" s="33"/>
      <c r="J744" s="33"/>
      <c r="K744" s="33"/>
    </row>
    <row r="745" spans="1:11" s="34" customFormat="1">
      <c r="A745" s="29"/>
      <c r="B745" s="29"/>
      <c r="C745" s="29"/>
      <c r="D745" s="30"/>
      <c r="E745" s="30"/>
      <c r="F745" s="40"/>
      <c r="G745" s="31"/>
      <c r="H745" s="32"/>
      <c r="I745" s="33"/>
      <c r="J745" s="33"/>
      <c r="K745" s="33"/>
    </row>
    <row r="746" spans="1:11" s="34" customFormat="1">
      <c r="A746" s="29"/>
      <c r="B746" s="29"/>
      <c r="C746" s="29"/>
      <c r="D746" s="30"/>
      <c r="E746" s="30"/>
      <c r="F746" s="40"/>
      <c r="G746" s="31"/>
      <c r="H746" s="32"/>
      <c r="I746" s="33"/>
      <c r="J746" s="33"/>
      <c r="K746" s="33"/>
    </row>
    <row r="747" spans="1:11" s="34" customFormat="1">
      <c r="A747" s="29"/>
      <c r="B747" s="29"/>
      <c r="C747" s="29"/>
      <c r="D747" s="30"/>
      <c r="E747" s="30"/>
      <c r="F747" s="40"/>
      <c r="G747" s="31"/>
      <c r="H747" s="32"/>
      <c r="I747" s="33"/>
      <c r="J747" s="33"/>
      <c r="K747" s="33"/>
    </row>
    <row r="748" spans="1:11" s="34" customFormat="1">
      <c r="A748" s="29"/>
      <c r="B748" s="29"/>
      <c r="C748" s="29"/>
      <c r="D748" s="30"/>
      <c r="E748" s="30"/>
      <c r="F748" s="40"/>
      <c r="G748" s="31"/>
      <c r="H748" s="32"/>
      <c r="I748" s="33"/>
      <c r="J748" s="33"/>
      <c r="K748" s="33"/>
    </row>
    <row r="749" spans="1:11" s="34" customFormat="1">
      <c r="A749" s="29"/>
      <c r="B749" s="29"/>
      <c r="C749" s="29"/>
      <c r="D749" s="30"/>
      <c r="E749" s="30"/>
      <c r="F749" s="40"/>
      <c r="G749" s="31"/>
      <c r="H749" s="32"/>
      <c r="I749" s="33"/>
      <c r="J749" s="33"/>
      <c r="K749" s="33"/>
    </row>
    <row r="750" spans="1:11" s="34" customFormat="1">
      <c r="A750" s="29"/>
      <c r="B750" s="29"/>
      <c r="C750" s="29"/>
      <c r="D750" s="30"/>
      <c r="E750" s="30"/>
      <c r="F750" s="40"/>
      <c r="G750" s="31"/>
      <c r="H750" s="32"/>
      <c r="I750" s="33"/>
      <c r="J750" s="33"/>
      <c r="K750" s="33"/>
    </row>
    <row r="751" spans="1:11" s="34" customFormat="1">
      <c r="A751" s="29"/>
      <c r="B751" s="29"/>
      <c r="C751" s="29"/>
      <c r="D751" s="30"/>
      <c r="E751" s="30"/>
      <c r="F751" s="40"/>
      <c r="G751" s="31"/>
      <c r="H751" s="32"/>
      <c r="I751" s="33"/>
      <c r="J751" s="33"/>
      <c r="K751" s="33"/>
    </row>
    <row r="752" spans="1:11" s="34" customFormat="1">
      <c r="A752" s="29"/>
      <c r="B752" s="29"/>
      <c r="C752" s="29"/>
      <c r="D752" s="30"/>
      <c r="E752" s="30"/>
      <c r="F752" s="40"/>
      <c r="G752" s="31"/>
      <c r="H752" s="32"/>
      <c r="I752" s="33"/>
      <c r="J752" s="33"/>
      <c r="K752" s="33"/>
    </row>
    <row r="753" spans="1:11" s="34" customFormat="1">
      <c r="A753" s="29"/>
      <c r="B753" s="29"/>
      <c r="C753" s="29"/>
      <c r="D753" s="30"/>
      <c r="E753" s="30"/>
      <c r="F753" s="40"/>
      <c r="G753" s="31"/>
      <c r="H753" s="32"/>
      <c r="I753" s="33"/>
      <c r="J753" s="33"/>
      <c r="K753" s="33"/>
    </row>
    <row r="754" spans="1:11" s="34" customFormat="1">
      <c r="A754" s="29"/>
      <c r="B754" s="29"/>
      <c r="C754" s="29"/>
      <c r="D754" s="30"/>
      <c r="E754" s="30"/>
      <c r="F754" s="40"/>
      <c r="G754" s="31"/>
      <c r="H754" s="32"/>
      <c r="I754" s="33"/>
      <c r="J754" s="33"/>
      <c r="K754" s="33"/>
    </row>
    <row r="755" spans="1:11" s="34" customFormat="1">
      <c r="A755" s="29"/>
      <c r="B755" s="29"/>
      <c r="C755" s="29"/>
      <c r="D755" s="30"/>
      <c r="E755" s="30"/>
      <c r="F755" s="40"/>
      <c r="G755" s="31"/>
      <c r="H755" s="32"/>
      <c r="I755" s="33"/>
      <c r="J755" s="33"/>
      <c r="K755" s="33"/>
    </row>
    <row r="756" spans="1:11" s="34" customFormat="1">
      <c r="A756" s="29"/>
      <c r="B756" s="29"/>
      <c r="C756" s="29"/>
      <c r="D756" s="30"/>
      <c r="E756" s="30"/>
      <c r="F756" s="40"/>
      <c r="G756" s="31"/>
      <c r="H756" s="32"/>
      <c r="I756" s="33"/>
      <c r="J756" s="33"/>
      <c r="K756" s="33"/>
    </row>
    <row r="757" spans="1:11" s="34" customFormat="1">
      <c r="A757" s="29"/>
      <c r="B757" s="29"/>
      <c r="C757" s="29"/>
      <c r="D757" s="30"/>
      <c r="E757" s="30"/>
      <c r="F757" s="40"/>
      <c r="G757" s="31"/>
      <c r="H757" s="32"/>
      <c r="I757" s="33"/>
      <c r="J757" s="33"/>
      <c r="K757" s="33"/>
    </row>
    <row r="758" spans="1:11" s="34" customFormat="1">
      <c r="A758" s="29"/>
      <c r="B758" s="29"/>
      <c r="C758" s="29"/>
      <c r="D758" s="30"/>
      <c r="E758" s="30"/>
      <c r="F758" s="40"/>
      <c r="G758" s="31"/>
      <c r="H758" s="32"/>
      <c r="I758" s="33"/>
      <c r="J758" s="33"/>
      <c r="K758" s="33"/>
    </row>
    <row r="759" spans="1:11" s="34" customFormat="1">
      <c r="A759" s="29"/>
      <c r="B759" s="29"/>
      <c r="C759" s="29"/>
      <c r="D759" s="30"/>
      <c r="E759" s="30"/>
      <c r="F759" s="40"/>
      <c r="G759" s="31"/>
      <c r="H759" s="32"/>
      <c r="I759" s="33"/>
      <c r="J759" s="33"/>
      <c r="K759" s="33"/>
    </row>
    <row r="760" spans="1:11" s="34" customFormat="1">
      <c r="A760" s="29"/>
      <c r="B760" s="29"/>
      <c r="C760" s="29"/>
      <c r="D760" s="30"/>
      <c r="E760" s="30"/>
      <c r="F760" s="40"/>
      <c r="G760" s="31"/>
      <c r="H760" s="32"/>
      <c r="I760" s="33"/>
      <c r="J760" s="33"/>
      <c r="K760" s="33"/>
    </row>
    <row r="761" spans="1:11" s="34" customFormat="1">
      <c r="A761" s="29"/>
      <c r="B761" s="29"/>
      <c r="C761" s="29"/>
      <c r="D761" s="30"/>
      <c r="E761" s="30"/>
      <c r="F761" s="40"/>
      <c r="G761" s="31"/>
      <c r="H761" s="32"/>
      <c r="I761" s="33"/>
      <c r="J761" s="33"/>
      <c r="K761" s="33"/>
    </row>
    <row r="762" spans="1:11" s="34" customFormat="1">
      <c r="A762" s="29"/>
      <c r="B762" s="29"/>
      <c r="C762" s="29"/>
      <c r="D762" s="30"/>
      <c r="E762" s="30"/>
      <c r="F762" s="40"/>
      <c r="G762" s="31"/>
      <c r="H762" s="32"/>
      <c r="I762" s="33"/>
      <c r="J762" s="33"/>
      <c r="K762" s="33"/>
    </row>
    <row r="763" spans="1:11" s="34" customFormat="1">
      <c r="A763" s="29"/>
      <c r="B763" s="29"/>
      <c r="C763" s="29"/>
      <c r="D763" s="30"/>
      <c r="E763" s="30"/>
      <c r="F763" s="40"/>
      <c r="G763" s="31"/>
      <c r="H763" s="32"/>
      <c r="I763" s="33"/>
      <c r="J763" s="33"/>
      <c r="K763" s="33"/>
    </row>
    <row r="764" spans="1:11" s="34" customFormat="1">
      <c r="A764" s="29"/>
      <c r="B764" s="29"/>
      <c r="C764" s="29"/>
      <c r="D764" s="30"/>
      <c r="E764" s="30"/>
      <c r="F764" s="40"/>
      <c r="G764" s="31"/>
      <c r="H764" s="32"/>
      <c r="I764" s="33"/>
      <c r="J764" s="33"/>
      <c r="K764" s="33"/>
    </row>
    <row r="765" spans="1:11" s="34" customFormat="1">
      <c r="A765" s="29"/>
      <c r="B765" s="29"/>
      <c r="C765" s="29"/>
      <c r="D765" s="30"/>
      <c r="E765" s="30"/>
      <c r="F765" s="40"/>
      <c r="G765" s="31"/>
      <c r="H765" s="32"/>
      <c r="I765" s="33"/>
      <c r="J765" s="33"/>
      <c r="K765" s="33"/>
    </row>
    <row r="766" spans="1:11" s="34" customFormat="1">
      <c r="A766" s="29"/>
      <c r="B766" s="29"/>
      <c r="C766" s="29"/>
      <c r="D766" s="30"/>
      <c r="E766" s="30"/>
      <c r="F766" s="40"/>
      <c r="G766" s="31"/>
      <c r="H766" s="32"/>
      <c r="I766" s="33"/>
      <c r="J766" s="33"/>
      <c r="K766" s="33"/>
    </row>
    <row r="767" spans="1:11" s="34" customFormat="1">
      <c r="A767" s="29"/>
      <c r="B767" s="29"/>
      <c r="C767" s="29"/>
      <c r="D767" s="30"/>
      <c r="E767" s="30"/>
      <c r="F767" s="40"/>
      <c r="G767" s="31"/>
      <c r="H767" s="32"/>
      <c r="I767" s="33"/>
      <c r="J767" s="33"/>
      <c r="K767" s="33"/>
    </row>
    <row r="768" spans="1:11" s="34" customFormat="1">
      <c r="A768" s="29"/>
      <c r="B768" s="29"/>
      <c r="C768" s="29"/>
      <c r="D768" s="30"/>
      <c r="E768" s="30"/>
      <c r="F768" s="40"/>
      <c r="G768" s="31"/>
      <c r="H768" s="32"/>
      <c r="I768" s="33"/>
      <c r="J768" s="33"/>
      <c r="K768" s="33"/>
    </row>
    <row r="769" spans="1:11" s="34" customFormat="1">
      <c r="A769" s="29"/>
      <c r="B769" s="29"/>
      <c r="C769" s="29"/>
      <c r="D769" s="30"/>
      <c r="E769" s="30"/>
      <c r="F769" s="40"/>
      <c r="G769" s="31"/>
      <c r="H769" s="32"/>
      <c r="I769" s="33"/>
      <c r="J769" s="33"/>
      <c r="K769" s="33"/>
    </row>
    <row r="770" spans="1:11" s="34" customFormat="1">
      <c r="A770" s="29"/>
      <c r="B770" s="29"/>
      <c r="C770" s="29"/>
      <c r="D770" s="30"/>
      <c r="E770" s="30"/>
      <c r="F770" s="40"/>
      <c r="G770" s="31"/>
      <c r="H770" s="32"/>
      <c r="I770" s="33"/>
      <c r="J770" s="33"/>
      <c r="K770" s="33"/>
    </row>
    <row r="771" spans="1:11" s="34" customFormat="1">
      <c r="A771" s="29"/>
      <c r="B771" s="29"/>
      <c r="C771" s="29"/>
      <c r="D771" s="30"/>
      <c r="E771" s="30"/>
      <c r="F771" s="40"/>
      <c r="G771" s="31"/>
      <c r="H771" s="32"/>
      <c r="I771" s="33"/>
      <c r="J771" s="33"/>
      <c r="K771" s="33"/>
    </row>
    <row r="772" spans="1:11" s="34" customFormat="1">
      <c r="A772" s="29"/>
      <c r="B772" s="29"/>
      <c r="C772" s="29"/>
      <c r="D772" s="30"/>
      <c r="E772" s="30"/>
      <c r="F772" s="40"/>
      <c r="G772" s="31"/>
      <c r="H772" s="32"/>
      <c r="I772" s="33"/>
      <c r="J772" s="33"/>
      <c r="K772" s="33"/>
    </row>
    <row r="773" spans="1:11" s="34" customFormat="1">
      <c r="A773" s="29"/>
      <c r="B773" s="29"/>
      <c r="C773" s="29"/>
      <c r="D773" s="30"/>
      <c r="E773" s="30"/>
      <c r="F773" s="40"/>
      <c r="G773" s="31"/>
      <c r="H773" s="32"/>
      <c r="I773" s="33"/>
      <c r="J773" s="33"/>
      <c r="K773" s="33"/>
    </row>
    <row r="774" spans="1:11" s="34" customFormat="1">
      <c r="A774" s="29"/>
      <c r="B774" s="29"/>
      <c r="C774" s="29"/>
      <c r="D774" s="30"/>
      <c r="E774" s="30"/>
      <c r="F774" s="40"/>
      <c r="G774" s="31"/>
      <c r="H774" s="32"/>
      <c r="I774" s="33"/>
      <c r="J774" s="33"/>
      <c r="K774" s="33"/>
    </row>
    <row r="775" spans="1:11" s="34" customFormat="1">
      <c r="A775" s="29"/>
      <c r="B775" s="29"/>
      <c r="C775" s="29"/>
      <c r="D775" s="30"/>
      <c r="E775" s="30"/>
      <c r="F775" s="40"/>
      <c r="G775" s="31"/>
      <c r="H775" s="32"/>
      <c r="I775" s="33"/>
      <c r="J775" s="33"/>
      <c r="K775" s="33"/>
    </row>
    <row r="776" spans="1:11" s="34" customFormat="1">
      <c r="A776" s="29"/>
      <c r="B776" s="29"/>
      <c r="C776" s="29"/>
      <c r="D776" s="30"/>
      <c r="E776" s="30"/>
      <c r="F776" s="40"/>
      <c r="G776" s="31"/>
      <c r="H776" s="32"/>
      <c r="I776" s="33"/>
      <c r="J776" s="33"/>
      <c r="K776" s="33"/>
    </row>
    <row r="777" spans="1:11" s="34" customFormat="1">
      <c r="A777" s="29"/>
      <c r="B777" s="29"/>
      <c r="C777" s="29"/>
      <c r="D777" s="30"/>
      <c r="E777" s="30"/>
      <c r="F777" s="40"/>
      <c r="G777" s="31"/>
      <c r="H777" s="32"/>
      <c r="I777" s="33"/>
      <c r="J777" s="33"/>
      <c r="K777" s="33"/>
    </row>
    <row r="778" spans="1:11" s="34" customFormat="1">
      <c r="A778" s="29"/>
      <c r="B778" s="29"/>
      <c r="C778" s="29"/>
      <c r="D778" s="30"/>
      <c r="E778" s="30"/>
      <c r="F778" s="40"/>
      <c r="G778" s="31"/>
      <c r="H778" s="32"/>
      <c r="I778" s="33"/>
      <c r="J778" s="33"/>
      <c r="K778" s="33"/>
    </row>
    <row r="779" spans="1:11" s="34" customFormat="1">
      <c r="A779" s="29"/>
      <c r="B779" s="29"/>
      <c r="C779" s="29"/>
      <c r="D779" s="30"/>
      <c r="E779" s="30"/>
      <c r="F779" s="40"/>
      <c r="G779" s="31"/>
      <c r="H779" s="32"/>
      <c r="I779" s="33"/>
      <c r="J779" s="33"/>
      <c r="K779" s="33"/>
    </row>
    <row r="780" spans="1:11" s="34" customFormat="1">
      <c r="A780" s="29"/>
      <c r="B780" s="29"/>
      <c r="C780" s="29"/>
      <c r="D780" s="30"/>
      <c r="E780" s="30"/>
      <c r="F780" s="40"/>
      <c r="G780" s="31"/>
      <c r="H780" s="32"/>
      <c r="I780" s="33"/>
      <c r="J780" s="33"/>
      <c r="K780" s="33"/>
    </row>
    <row r="781" spans="1:11" s="34" customFormat="1">
      <c r="A781" s="29"/>
      <c r="B781" s="29"/>
      <c r="C781" s="29"/>
      <c r="D781" s="30"/>
      <c r="E781" s="30"/>
      <c r="F781" s="40"/>
      <c r="G781" s="31"/>
      <c r="H781" s="32"/>
      <c r="I781" s="33"/>
      <c r="J781" s="33"/>
      <c r="K781" s="33"/>
    </row>
    <row r="782" spans="1:11" s="34" customFormat="1">
      <c r="A782" s="29"/>
      <c r="B782" s="29"/>
      <c r="C782" s="29"/>
      <c r="D782" s="30"/>
      <c r="E782" s="30"/>
      <c r="F782" s="40"/>
      <c r="G782" s="31"/>
      <c r="H782" s="32"/>
      <c r="I782" s="33"/>
      <c r="J782" s="33"/>
      <c r="K782" s="33"/>
    </row>
    <row r="783" spans="1:11" s="34" customFormat="1">
      <c r="A783" s="29"/>
      <c r="B783" s="29"/>
      <c r="C783" s="29"/>
      <c r="D783" s="30"/>
      <c r="E783" s="30"/>
      <c r="F783" s="40"/>
      <c r="G783" s="31"/>
      <c r="H783" s="32"/>
      <c r="I783" s="33"/>
      <c r="J783" s="33"/>
      <c r="K783" s="33"/>
    </row>
    <row r="784" spans="1:11" s="34" customFormat="1">
      <c r="A784" s="29"/>
      <c r="B784" s="29"/>
      <c r="C784" s="29"/>
      <c r="D784" s="30"/>
      <c r="E784" s="30"/>
      <c r="F784" s="40"/>
      <c r="G784" s="31"/>
      <c r="H784" s="32"/>
      <c r="I784" s="33"/>
      <c r="J784" s="33"/>
      <c r="K784" s="33"/>
    </row>
    <row r="785" spans="1:11" s="34" customFormat="1">
      <c r="A785" s="29"/>
      <c r="B785" s="29"/>
      <c r="C785" s="29"/>
      <c r="D785" s="30"/>
      <c r="E785" s="30"/>
      <c r="F785" s="40"/>
      <c r="G785" s="31"/>
      <c r="H785" s="32"/>
      <c r="I785" s="33"/>
      <c r="J785" s="33"/>
      <c r="K785" s="33"/>
    </row>
    <row r="786" spans="1:11" s="34" customFormat="1">
      <c r="A786" s="29"/>
      <c r="B786" s="29"/>
      <c r="C786" s="29"/>
      <c r="D786" s="30"/>
      <c r="E786" s="30"/>
      <c r="F786" s="40"/>
      <c r="G786" s="31"/>
      <c r="H786" s="32"/>
      <c r="I786" s="33"/>
      <c r="J786" s="33"/>
      <c r="K786" s="33"/>
    </row>
    <row r="787" spans="1:11" s="34" customFormat="1">
      <c r="A787" s="29"/>
      <c r="B787" s="29"/>
      <c r="C787" s="29"/>
      <c r="D787" s="30"/>
      <c r="E787" s="30"/>
      <c r="F787" s="40"/>
      <c r="G787" s="31"/>
      <c r="H787" s="32"/>
      <c r="I787" s="33"/>
      <c r="J787" s="33"/>
      <c r="K787" s="33"/>
    </row>
    <row r="788" spans="1:11" s="34" customFormat="1">
      <c r="A788" s="29"/>
      <c r="B788" s="29"/>
      <c r="C788" s="29"/>
      <c r="D788" s="30"/>
      <c r="E788" s="30"/>
      <c r="F788" s="40"/>
      <c r="G788" s="31"/>
      <c r="H788" s="32"/>
      <c r="I788" s="33"/>
      <c r="J788" s="33"/>
      <c r="K788" s="33"/>
    </row>
    <row r="789" spans="1:11" s="34" customFormat="1">
      <c r="A789" s="29"/>
      <c r="B789" s="29"/>
      <c r="C789" s="29"/>
      <c r="D789" s="30"/>
      <c r="E789" s="30"/>
      <c r="F789" s="40"/>
      <c r="G789" s="31"/>
      <c r="H789" s="32"/>
      <c r="I789" s="33"/>
      <c r="J789" s="33"/>
      <c r="K789" s="33"/>
    </row>
    <row r="790" spans="1:11" s="34" customFormat="1">
      <c r="A790" s="29"/>
      <c r="B790" s="29"/>
      <c r="C790" s="29"/>
      <c r="D790" s="30"/>
      <c r="E790" s="30"/>
      <c r="F790" s="40"/>
      <c r="G790" s="31"/>
      <c r="H790" s="32"/>
      <c r="I790" s="33"/>
      <c r="J790" s="33"/>
      <c r="K790" s="33"/>
    </row>
    <row r="791" spans="1:11" s="34" customFormat="1">
      <c r="A791" s="29"/>
      <c r="B791" s="29"/>
      <c r="C791" s="29"/>
      <c r="D791" s="30"/>
      <c r="E791" s="30"/>
      <c r="F791" s="40"/>
      <c r="G791" s="31"/>
      <c r="H791" s="32"/>
      <c r="I791" s="33"/>
      <c r="J791" s="33"/>
      <c r="K791" s="33"/>
    </row>
    <row r="792" spans="1:11" s="34" customFormat="1">
      <c r="A792" s="29"/>
      <c r="B792" s="29"/>
      <c r="C792" s="29"/>
      <c r="D792" s="30"/>
      <c r="E792" s="30"/>
      <c r="F792" s="40"/>
      <c r="G792" s="31"/>
      <c r="H792" s="32"/>
      <c r="I792" s="33"/>
      <c r="J792" s="33"/>
      <c r="K792" s="33"/>
    </row>
    <row r="793" spans="1:11" s="34" customFormat="1">
      <c r="A793" s="29"/>
      <c r="B793" s="29"/>
      <c r="C793" s="29"/>
      <c r="D793" s="30"/>
      <c r="E793" s="30"/>
      <c r="F793" s="40"/>
      <c r="G793" s="31"/>
      <c r="H793" s="32"/>
      <c r="I793" s="33"/>
      <c r="J793" s="33"/>
      <c r="K793" s="33"/>
    </row>
    <row r="794" spans="1:11" s="34" customFormat="1">
      <c r="A794" s="29"/>
      <c r="B794" s="29"/>
      <c r="C794" s="29"/>
      <c r="D794" s="30"/>
      <c r="E794" s="30"/>
      <c r="F794" s="40"/>
      <c r="G794" s="31"/>
      <c r="H794" s="32"/>
      <c r="I794" s="33"/>
      <c r="J794" s="33"/>
      <c r="K794" s="33"/>
    </row>
    <row r="795" spans="1:11" s="34" customFormat="1">
      <c r="A795" s="29"/>
      <c r="B795" s="29"/>
      <c r="C795" s="29"/>
      <c r="D795" s="30"/>
      <c r="E795" s="30"/>
      <c r="F795" s="40"/>
      <c r="G795" s="31"/>
      <c r="H795" s="32"/>
      <c r="I795" s="33"/>
      <c r="J795" s="33"/>
      <c r="K795" s="33"/>
    </row>
    <row r="796" spans="1:11" s="34" customFormat="1">
      <c r="A796" s="29"/>
      <c r="B796" s="29"/>
      <c r="C796" s="29"/>
      <c r="D796" s="30"/>
      <c r="E796" s="30"/>
      <c r="F796" s="40"/>
      <c r="G796" s="31"/>
      <c r="H796" s="32"/>
      <c r="I796" s="33"/>
      <c r="J796" s="33"/>
      <c r="K796" s="33"/>
    </row>
    <row r="797" spans="1:11" s="34" customFormat="1">
      <c r="A797" s="29"/>
      <c r="B797" s="29"/>
      <c r="C797" s="29"/>
      <c r="D797" s="30"/>
      <c r="E797" s="30"/>
      <c r="F797" s="40"/>
      <c r="G797" s="31"/>
      <c r="H797" s="32"/>
      <c r="I797" s="33"/>
      <c r="J797" s="33"/>
      <c r="K797" s="33"/>
    </row>
    <row r="798" spans="1:11" s="34" customFormat="1">
      <c r="A798" s="29"/>
      <c r="B798" s="29"/>
      <c r="C798" s="29"/>
      <c r="D798" s="30"/>
      <c r="E798" s="30"/>
      <c r="F798" s="40"/>
      <c r="G798" s="31"/>
      <c r="H798" s="32"/>
      <c r="I798" s="33"/>
      <c r="J798" s="33"/>
      <c r="K798" s="33"/>
    </row>
    <row r="799" spans="1:11" s="34" customFormat="1">
      <c r="A799" s="29"/>
      <c r="B799" s="29"/>
      <c r="C799" s="29"/>
      <c r="D799" s="30"/>
      <c r="E799" s="30"/>
      <c r="F799" s="40"/>
      <c r="G799" s="31"/>
      <c r="H799" s="32"/>
      <c r="I799" s="33"/>
      <c r="J799" s="33"/>
      <c r="K799" s="33"/>
    </row>
    <row r="800" spans="1:11" s="34" customFormat="1">
      <c r="A800" s="29"/>
      <c r="B800" s="29"/>
      <c r="C800" s="29"/>
      <c r="D800" s="30"/>
      <c r="E800" s="30"/>
      <c r="F800" s="40"/>
      <c r="G800" s="31"/>
      <c r="H800" s="32"/>
      <c r="I800" s="33"/>
      <c r="J800" s="33"/>
      <c r="K800" s="33"/>
    </row>
    <row r="801" spans="1:11" s="34" customFormat="1">
      <c r="A801" s="29"/>
      <c r="B801" s="29"/>
      <c r="C801" s="29"/>
      <c r="D801" s="30"/>
      <c r="E801" s="30"/>
      <c r="F801" s="40"/>
      <c r="G801" s="31"/>
      <c r="H801" s="32"/>
      <c r="I801" s="33"/>
      <c r="J801" s="33"/>
      <c r="K801" s="33"/>
    </row>
    <row r="802" spans="1:11" s="34" customFormat="1">
      <c r="A802" s="29"/>
      <c r="B802" s="29"/>
      <c r="C802" s="29"/>
      <c r="D802" s="30"/>
      <c r="E802" s="30"/>
      <c r="F802" s="40"/>
      <c r="G802" s="31"/>
      <c r="H802" s="32"/>
      <c r="I802" s="33"/>
      <c r="J802" s="33"/>
      <c r="K802" s="33"/>
    </row>
    <row r="803" spans="1:11" s="34" customFormat="1">
      <c r="A803" s="29"/>
      <c r="B803" s="29"/>
      <c r="C803" s="29"/>
      <c r="D803" s="30"/>
      <c r="E803" s="30"/>
      <c r="F803" s="40"/>
      <c r="G803" s="31"/>
      <c r="H803" s="32"/>
      <c r="I803" s="33"/>
      <c r="J803" s="33"/>
      <c r="K803" s="33"/>
    </row>
    <row r="804" spans="1:11" s="34" customFormat="1">
      <c r="A804" s="29"/>
      <c r="B804" s="29"/>
      <c r="C804" s="29"/>
      <c r="D804" s="30"/>
      <c r="E804" s="30"/>
      <c r="F804" s="40"/>
      <c r="G804" s="31"/>
      <c r="H804" s="32"/>
      <c r="I804" s="33"/>
      <c r="J804" s="33"/>
      <c r="K804" s="33"/>
    </row>
    <row r="805" spans="1:11" s="34" customFormat="1">
      <c r="A805" s="29"/>
      <c r="B805" s="29"/>
      <c r="C805" s="29"/>
      <c r="D805" s="30"/>
      <c r="E805" s="30"/>
      <c r="F805" s="40"/>
      <c r="G805" s="31"/>
      <c r="H805" s="32"/>
      <c r="I805" s="33"/>
      <c r="J805" s="33"/>
      <c r="K805" s="33"/>
    </row>
    <row r="806" spans="1:11" s="34" customFormat="1">
      <c r="A806" s="29"/>
      <c r="B806" s="29"/>
      <c r="C806" s="29"/>
      <c r="D806" s="30"/>
      <c r="E806" s="30"/>
      <c r="F806" s="40"/>
      <c r="G806" s="31"/>
      <c r="H806" s="32"/>
      <c r="I806" s="33"/>
      <c r="J806" s="33"/>
      <c r="K806" s="33"/>
    </row>
    <row r="807" spans="1:11" s="34" customFormat="1">
      <c r="A807" s="29"/>
      <c r="B807" s="29"/>
      <c r="C807" s="29"/>
      <c r="D807" s="30"/>
      <c r="E807" s="30"/>
      <c r="F807" s="40"/>
      <c r="G807" s="31"/>
      <c r="H807" s="32"/>
      <c r="I807" s="33"/>
      <c r="J807" s="33"/>
      <c r="K807" s="33"/>
    </row>
    <row r="808" spans="1:11" s="34" customFormat="1">
      <c r="A808" s="29"/>
      <c r="B808" s="29"/>
      <c r="C808" s="29"/>
      <c r="D808" s="30"/>
      <c r="E808" s="30"/>
      <c r="F808" s="40"/>
      <c r="G808" s="31"/>
      <c r="H808" s="32"/>
      <c r="I808" s="33"/>
      <c r="J808" s="33"/>
      <c r="K808" s="33"/>
    </row>
    <row r="809" spans="1:11" s="34" customFormat="1">
      <c r="A809" s="29"/>
      <c r="B809" s="29"/>
      <c r="C809" s="29"/>
      <c r="D809" s="30"/>
      <c r="E809" s="30"/>
      <c r="F809" s="40"/>
      <c r="G809" s="31"/>
      <c r="H809" s="32"/>
      <c r="I809" s="33"/>
      <c r="J809" s="33"/>
      <c r="K809" s="33"/>
    </row>
    <row r="810" spans="1:11" s="34" customFormat="1">
      <c r="A810" s="29"/>
      <c r="B810" s="29"/>
      <c r="C810" s="29"/>
      <c r="D810" s="30"/>
      <c r="E810" s="30"/>
      <c r="F810" s="40"/>
      <c r="G810" s="31"/>
      <c r="H810" s="32"/>
      <c r="I810" s="33"/>
      <c r="J810" s="33"/>
      <c r="K810" s="33"/>
    </row>
    <row r="811" spans="1:11" s="34" customFormat="1">
      <c r="A811" s="29"/>
      <c r="B811" s="29"/>
      <c r="C811" s="29"/>
      <c r="D811" s="30"/>
      <c r="E811" s="30"/>
      <c r="F811" s="40"/>
      <c r="G811" s="31"/>
      <c r="H811" s="32"/>
      <c r="I811" s="33"/>
      <c r="J811" s="33"/>
      <c r="K811" s="33"/>
    </row>
    <row r="812" spans="1:11" s="34" customFormat="1">
      <c r="A812" s="29"/>
      <c r="B812" s="29"/>
      <c r="C812" s="29"/>
      <c r="D812" s="30"/>
      <c r="E812" s="30"/>
      <c r="F812" s="40"/>
      <c r="G812" s="31"/>
      <c r="H812" s="32"/>
      <c r="I812" s="33"/>
      <c r="J812" s="33"/>
      <c r="K812" s="33"/>
    </row>
    <row r="813" spans="1:11" s="34" customFormat="1">
      <c r="A813" s="29"/>
      <c r="B813" s="29"/>
      <c r="C813" s="29"/>
      <c r="D813" s="30"/>
      <c r="E813" s="30"/>
      <c r="F813" s="40"/>
      <c r="G813" s="31"/>
      <c r="H813" s="32"/>
      <c r="I813" s="33"/>
      <c r="J813" s="33"/>
      <c r="K813" s="33"/>
    </row>
    <row r="814" spans="1:11" s="34" customFormat="1">
      <c r="A814" s="29"/>
      <c r="B814" s="29"/>
      <c r="C814" s="29"/>
      <c r="D814" s="30"/>
      <c r="E814" s="30"/>
      <c r="F814" s="40"/>
      <c r="G814" s="31"/>
      <c r="H814" s="32"/>
      <c r="I814" s="33"/>
      <c r="J814" s="33"/>
      <c r="K814" s="33"/>
    </row>
    <row r="815" spans="1:11" s="34" customFormat="1">
      <c r="A815" s="29"/>
      <c r="B815" s="29"/>
      <c r="C815" s="29"/>
      <c r="D815" s="30"/>
      <c r="E815" s="30"/>
      <c r="F815" s="40"/>
      <c r="G815" s="31"/>
      <c r="H815" s="32"/>
      <c r="I815" s="33"/>
      <c r="J815" s="33"/>
      <c r="K815" s="33"/>
    </row>
    <row r="816" spans="1:11" s="34" customFormat="1">
      <c r="A816" s="29"/>
      <c r="B816" s="29"/>
      <c r="C816" s="29"/>
      <c r="D816" s="30"/>
      <c r="E816" s="30"/>
      <c r="F816" s="40"/>
      <c r="G816" s="31"/>
      <c r="H816" s="32"/>
      <c r="I816" s="33"/>
      <c r="J816" s="33"/>
      <c r="K816" s="33"/>
    </row>
    <row r="817" spans="1:11" s="34" customFormat="1">
      <c r="A817" s="29"/>
      <c r="B817" s="29"/>
      <c r="C817" s="29"/>
      <c r="D817" s="30"/>
      <c r="E817" s="30"/>
      <c r="F817" s="40"/>
      <c r="G817" s="31"/>
      <c r="H817" s="32"/>
      <c r="I817" s="33"/>
      <c r="J817" s="33"/>
      <c r="K817" s="33"/>
    </row>
    <row r="818" spans="1:11" s="34" customFormat="1">
      <c r="A818" s="29"/>
      <c r="B818" s="29"/>
      <c r="C818" s="29"/>
      <c r="D818" s="30"/>
      <c r="E818" s="30"/>
      <c r="F818" s="40"/>
      <c r="G818" s="31"/>
      <c r="H818" s="32"/>
      <c r="I818" s="33"/>
      <c r="J818" s="33"/>
      <c r="K818" s="33"/>
    </row>
    <row r="819" spans="1:11" s="34" customFormat="1">
      <c r="A819" s="29"/>
      <c r="B819" s="29"/>
      <c r="C819" s="29"/>
      <c r="D819" s="30"/>
      <c r="E819" s="30"/>
      <c r="F819" s="40"/>
      <c r="G819" s="31"/>
      <c r="H819" s="32"/>
      <c r="I819" s="33"/>
      <c r="J819" s="33"/>
      <c r="K819" s="33"/>
    </row>
    <row r="820" spans="1:11" s="34" customFormat="1">
      <c r="A820" s="29"/>
      <c r="B820" s="29"/>
      <c r="C820" s="29"/>
      <c r="D820" s="30"/>
      <c r="E820" s="30"/>
      <c r="F820" s="40"/>
      <c r="G820" s="31"/>
      <c r="H820" s="32"/>
      <c r="I820" s="33"/>
      <c r="J820" s="33"/>
      <c r="K820" s="33"/>
    </row>
    <row r="821" spans="1:11" s="34" customFormat="1">
      <c r="A821" s="29"/>
      <c r="B821" s="29"/>
      <c r="C821" s="29"/>
      <c r="D821" s="30"/>
      <c r="E821" s="30"/>
      <c r="F821" s="40"/>
      <c r="G821" s="31"/>
      <c r="H821" s="32"/>
      <c r="I821" s="33"/>
      <c r="J821" s="33"/>
      <c r="K821" s="33"/>
    </row>
    <row r="822" spans="1:11" s="34" customFormat="1">
      <c r="A822" s="29"/>
      <c r="B822" s="29"/>
      <c r="C822" s="29"/>
      <c r="D822" s="30"/>
      <c r="E822" s="30"/>
      <c r="F822" s="40"/>
      <c r="G822" s="31"/>
      <c r="H822" s="32"/>
      <c r="I822" s="33"/>
      <c r="J822" s="33"/>
      <c r="K822" s="33"/>
    </row>
    <row r="823" spans="1:11" s="34" customFormat="1">
      <c r="A823" s="29"/>
      <c r="B823" s="29"/>
      <c r="C823" s="29"/>
      <c r="D823" s="30"/>
      <c r="E823" s="30"/>
      <c r="F823" s="40"/>
      <c r="G823" s="31"/>
      <c r="H823" s="32"/>
      <c r="I823" s="33"/>
      <c r="J823" s="33"/>
      <c r="K823" s="33"/>
    </row>
    <row r="824" spans="1:11" s="34" customFormat="1">
      <c r="A824" s="29"/>
      <c r="B824" s="29"/>
      <c r="C824" s="29"/>
      <c r="D824" s="30"/>
      <c r="E824" s="30"/>
      <c r="F824" s="40"/>
      <c r="G824" s="31"/>
      <c r="H824" s="32"/>
      <c r="I824" s="33"/>
      <c r="J824" s="33"/>
      <c r="K824" s="33"/>
    </row>
    <row r="825" spans="1:11" s="34" customFormat="1">
      <c r="A825" s="29"/>
      <c r="B825" s="29"/>
      <c r="C825" s="29"/>
      <c r="D825" s="30"/>
      <c r="E825" s="30"/>
      <c r="F825" s="40"/>
      <c r="G825" s="31"/>
      <c r="H825" s="32"/>
      <c r="I825" s="33"/>
      <c r="J825" s="33"/>
      <c r="K825" s="33"/>
    </row>
    <row r="826" spans="1:11" s="34" customFormat="1">
      <c r="A826" s="29"/>
      <c r="B826" s="29"/>
      <c r="C826" s="29"/>
      <c r="D826" s="30"/>
      <c r="E826" s="30"/>
      <c r="F826" s="40"/>
      <c r="G826" s="31"/>
      <c r="H826" s="32"/>
      <c r="I826" s="33"/>
      <c r="J826" s="33"/>
      <c r="K826" s="33"/>
    </row>
    <row r="827" spans="1:11" s="34" customFormat="1">
      <c r="A827" s="29"/>
      <c r="B827" s="29"/>
      <c r="C827" s="29"/>
      <c r="D827" s="30"/>
      <c r="E827" s="30"/>
      <c r="F827" s="40"/>
      <c r="G827" s="31"/>
      <c r="H827" s="32"/>
      <c r="I827" s="33"/>
      <c r="J827" s="33"/>
      <c r="K827" s="33"/>
    </row>
    <row r="828" spans="1:11" s="34" customFormat="1">
      <c r="A828" s="29"/>
      <c r="B828" s="29"/>
      <c r="C828" s="29"/>
      <c r="D828" s="30"/>
      <c r="E828" s="30"/>
      <c r="F828" s="40"/>
      <c r="G828" s="31"/>
      <c r="H828" s="32"/>
      <c r="I828" s="33"/>
      <c r="J828" s="33"/>
      <c r="K828" s="33"/>
    </row>
    <row r="829" spans="1:11" s="34" customFormat="1">
      <c r="A829" s="29"/>
      <c r="B829" s="29"/>
      <c r="C829" s="29"/>
      <c r="D829" s="30"/>
      <c r="E829" s="30"/>
      <c r="F829" s="40"/>
      <c r="G829" s="31"/>
      <c r="H829" s="32"/>
      <c r="I829" s="33"/>
      <c r="J829" s="33"/>
      <c r="K829" s="33"/>
    </row>
    <row r="830" spans="1:11" s="34" customFormat="1">
      <c r="A830" s="29"/>
      <c r="B830" s="29"/>
      <c r="C830" s="29"/>
      <c r="D830" s="30"/>
      <c r="E830" s="30"/>
      <c r="F830" s="40"/>
      <c r="G830" s="31"/>
      <c r="H830" s="32"/>
      <c r="I830" s="33"/>
      <c r="J830" s="33"/>
      <c r="K830" s="33"/>
    </row>
    <row r="831" spans="1:11" s="34" customFormat="1">
      <c r="A831" s="29"/>
      <c r="B831" s="29"/>
      <c r="C831" s="29"/>
      <c r="D831" s="30"/>
      <c r="E831" s="30"/>
      <c r="F831" s="40"/>
      <c r="G831" s="31"/>
      <c r="H831" s="32"/>
      <c r="I831" s="33"/>
      <c r="J831" s="33"/>
      <c r="K831" s="33"/>
    </row>
    <row r="832" spans="1:11" s="34" customFormat="1">
      <c r="A832" s="29"/>
      <c r="B832" s="29"/>
      <c r="C832" s="29"/>
      <c r="D832" s="30"/>
      <c r="E832" s="30"/>
      <c r="F832" s="40"/>
      <c r="G832" s="31"/>
      <c r="H832" s="32"/>
      <c r="I832" s="33"/>
      <c r="J832" s="33"/>
      <c r="K832" s="33"/>
    </row>
    <row r="833" spans="1:11" s="34" customFormat="1">
      <c r="A833" s="29"/>
      <c r="B833" s="29"/>
      <c r="C833" s="29"/>
      <c r="D833" s="30"/>
      <c r="E833" s="30"/>
      <c r="F833" s="40"/>
      <c r="G833" s="31"/>
      <c r="H833" s="32"/>
      <c r="I833" s="33"/>
      <c r="J833" s="33"/>
      <c r="K833" s="33"/>
    </row>
    <row r="834" spans="1:11" s="34" customFormat="1">
      <c r="A834" s="29"/>
      <c r="B834" s="29"/>
      <c r="C834" s="29"/>
      <c r="D834" s="30"/>
      <c r="E834" s="30"/>
      <c r="F834" s="40"/>
      <c r="G834" s="31"/>
      <c r="H834" s="32"/>
      <c r="I834" s="33"/>
      <c r="J834" s="33"/>
      <c r="K834" s="33"/>
    </row>
    <row r="835" spans="1:11" s="34" customFormat="1">
      <c r="A835" s="29"/>
      <c r="B835" s="29"/>
      <c r="C835" s="29"/>
      <c r="D835" s="30"/>
      <c r="E835" s="30"/>
      <c r="F835" s="40"/>
      <c r="G835" s="31"/>
      <c r="H835" s="32"/>
      <c r="I835" s="33"/>
      <c r="J835" s="33"/>
      <c r="K835" s="33"/>
    </row>
    <row r="836" spans="1:11" s="34" customFormat="1">
      <c r="A836" s="29"/>
      <c r="B836" s="29"/>
      <c r="C836" s="29"/>
      <c r="D836" s="30"/>
      <c r="E836" s="30"/>
      <c r="F836" s="40"/>
      <c r="G836" s="31"/>
      <c r="H836" s="32"/>
      <c r="I836" s="33"/>
      <c r="J836" s="33"/>
      <c r="K836" s="33"/>
    </row>
    <row r="837" spans="1:11" s="34" customFormat="1">
      <c r="A837" s="29"/>
      <c r="B837" s="29"/>
      <c r="C837" s="29"/>
      <c r="D837" s="30"/>
      <c r="E837" s="30"/>
      <c r="F837" s="40"/>
      <c r="G837" s="31"/>
      <c r="H837" s="32"/>
      <c r="I837" s="33"/>
      <c r="J837" s="33"/>
      <c r="K837" s="33"/>
    </row>
    <row r="838" spans="1:11" s="34" customFormat="1">
      <c r="A838" s="29"/>
      <c r="B838" s="29"/>
      <c r="C838" s="29"/>
      <c r="D838" s="30"/>
      <c r="E838" s="30"/>
      <c r="F838" s="40"/>
      <c r="G838" s="31"/>
      <c r="H838" s="32"/>
      <c r="I838" s="33"/>
      <c r="J838" s="33"/>
      <c r="K838" s="33"/>
    </row>
    <row r="839" spans="1:11" s="34" customFormat="1">
      <c r="A839" s="29"/>
      <c r="B839" s="29"/>
      <c r="C839" s="29"/>
      <c r="D839" s="30"/>
      <c r="E839" s="30"/>
      <c r="F839" s="40"/>
      <c r="G839" s="31"/>
      <c r="H839" s="32"/>
      <c r="I839" s="33"/>
      <c r="J839" s="33"/>
      <c r="K839" s="33"/>
    </row>
    <row r="840" spans="1:11" s="34" customFormat="1">
      <c r="A840" s="29"/>
      <c r="B840" s="29"/>
      <c r="C840" s="29"/>
      <c r="D840" s="30"/>
      <c r="E840" s="30"/>
      <c r="F840" s="40"/>
      <c r="G840" s="31"/>
      <c r="H840" s="32"/>
      <c r="I840" s="33"/>
      <c r="J840" s="33"/>
      <c r="K840" s="33"/>
    </row>
    <row r="841" spans="1:11" s="34" customFormat="1">
      <c r="A841" s="29"/>
      <c r="B841" s="29"/>
      <c r="C841" s="29"/>
      <c r="D841" s="30"/>
      <c r="E841" s="30"/>
      <c r="F841" s="40"/>
      <c r="G841" s="31"/>
      <c r="H841" s="32"/>
      <c r="I841" s="33"/>
      <c r="J841" s="33"/>
      <c r="K841" s="33"/>
    </row>
    <row r="842" spans="1:11" s="34" customFormat="1">
      <c r="A842" s="29"/>
      <c r="B842" s="29"/>
      <c r="C842" s="29"/>
      <c r="D842" s="30"/>
      <c r="E842" s="30"/>
      <c r="F842" s="40"/>
      <c r="G842" s="31"/>
      <c r="H842" s="32"/>
      <c r="I842" s="33"/>
      <c r="J842" s="33"/>
      <c r="K842" s="33"/>
    </row>
    <row r="843" spans="1:11" s="34" customFormat="1">
      <c r="A843" s="29"/>
      <c r="B843" s="29"/>
      <c r="C843" s="29"/>
      <c r="D843" s="30"/>
      <c r="E843" s="30"/>
      <c r="F843" s="40"/>
      <c r="G843" s="31"/>
      <c r="H843" s="32"/>
      <c r="I843" s="33"/>
      <c r="J843" s="33"/>
      <c r="K843" s="33"/>
    </row>
    <row r="844" spans="1:11" s="34" customFormat="1">
      <c r="A844" s="29"/>
      <c r="B844" s="29"/>
      <c r="C844" s="29"/>
      <c r="D844" s="30"/>
      <c r="E844" s="30"/>
      <c r="F844" s="40"/>
      <c r="G844" s="31"/>
      <c r="H844" s="32"/>
      <c r="I844" s="33"/>
      <c r="J844" s="33"/>
      <c r="K844" s="33"/>
    </row>
    <row r="845" spans="1:11" s="34" customFormat="1">
      <c r="A845" s="29"/>
      <c r="B845" s="29"/>
      <c r="C845" s="29"/>
      <c r="D845" s="30"/>
      <c r="E845" s="30"/>
      <c r="F845" s="40"/>
      <c r="G845" s="31"/>
      <c r="H845" s="32"/>
      <c r="I845" s="33"/>
      <c r="J845" s="33"/>
      <c r="K845" s="33"/>
    </row>
    <row r="846" spans="1:11" s="34" customFormat="1">
      <c r="A846" s="29"/>
      <c r="B846" s="29"/>
      <c r="C846" s="29"/>
      <c r="D846" s="30"/>
      <c r="E846" s="30"/>
      <c r="F846" s="40"/>
      <c r="G846" s="31"/>
      <c r="H846" s="32"/>
      <c r="I846" s="33"/>
      <c r="J846" s="33"/>
      <c r="K846" s="33"/>
    </row>
    <row r="847" spans="1:11" s="34" customFormat="1">
      <c r="A847" s="29"/>
      <c r="B847" s="29"/>
      <c r="C847" s="29"/>
      <c r="D847" s="30"/>
      <c r="E847" s="30"/>
      <c r="F847" s="40"/>
      <c r="G847" s="31"/>
      <c r="H847" s="32"/>
      <c r="I847" s="33"/>
      <c r="J847" s="33"/>
      <c r="K847" s="33"/>
    </row>
    <row r="848" spans="1:11" s="34" customFormat="1">
      <c r="A848" s="29"/>
      <c r="B848" s="29"/>
      <c r="C848" s="29"/>
      <c r="D848" s="30"/>
      <c r="E848" s="30"/>
      <c r="F848" s="40"/>
      <c r="G848" s="31"/>
      <c r="H848" s="32"/>
      <c r="I848" s="33"/>
      <c r="J848" s="33"/>
      <c r="K848" s="33"/>
    </row>
    <row r="849" spans="1:11" s="34" customFormat="1">
      <c r="A849" s="29"/>
      <c r="B849" s="29"/>
      <c r="C849" s="29"/>
      <c r="D849" s="30"/>
      <c r="E849" s="30"/>
      <c r="F849" s="40"/>
      <c r="G849" s="31"/>
      <c r="H849" s="32"/>
      <c r="I849" s="33"/>
      <c r="J849" s="33"/>
      <c r="K849" s="33"/>
    </row>
    <row r="850" spans="1:11" s="34" customFormat="1">
      <c r="A850" s="29"/>
      <c r="B850" s="29"/>
      <c r="C850" s="29"/>
      <c r="D850" s="30"/>
      <c r="E850" s="30"/>
      <c r="F850" s="40"/>
      <c r="G850" s="31"/>
      <c r="H850" s="32"/>
      <c r="I850" s="33"/>
      <c r="J850" s="33"/>
      <c r="K850" s="33"/>
    </row>
    <row r="851" spans="1:11" s="34" customFormat="1">
      <c r="A851" s="29"/>
      <c r="B851" s="29"/>
      <c r="C851" s="29"/>
      <c r="D851" s="30"/>
      <c r="E851" s="30"/>
      <c r="F851" s="40"/>
      <c r="G851" s="31"/>
      <c r="H851" s="32"/>
      <c r="I851" s="33"/>
      <c r="J851" s="33"/>
      <c r="K851" s="33"/>
    </row>
    <row r="852" spans="1:11" s="34" customFormat="1">
      <c r="A852" s="29"/>
      <c r="B852" s="29"/>
      <c r="C852" s="29"/>
      <c r="D852" s="30"/>
      <c r="E852" s="30"/>
      <c r="F852" s="40"/>
      <c r="G852" s="31"/>
      <c r="H852" s="32"/>
      <c r="I852" s="33"/>
      <c r="J852" s="33"/>
      <c r="K852" s="33"/>
    </row>
    <row r="853" spans="1:11" s="34" customFormat="1">
      <c r="A853" s="29"/>
      <c r="B853" s="29"/>
      <c r="C853" s="29"/>
      <c r="D853" s="30"/>
      <c r="E853" s="30"/>
      <c r="F853" s="40"/>
      <c r="G853" s="31"/>
      <c r="H853" s="32"/>
      <c r="I853" s="33"/>
      <c r="J853" s="33"/>
      <c r="K853" s="33"/>
    </row>
    <row r="854" spans="1:11" s="34" customFormat="1">
      <c r="A854" s="29"/>
      <c r="B854" s="29"/>
      <c r="C854" s="29"/>
      <c r="D854" s="30"/>
      <c r="E854" s="30"/>
      <c r="F854" s="40"/>
      <c r="G854" s="31"/>
      <c r="H854" s="32"/>
      <c r="I854" s="33"/>
      <c r="J854" s="33"/>
      <c r="K854" s="33"/>
    </row>
    <row r="855" spans="1:11" s="34" customFormat="1">
      <c r="A855" s="29"/>
      <c r="B855" s="29"/>
      <c r="C855" s="29"/>
      <c r="D855" s="30"/>
      <c r="E855" s="30"/>
      <c r="F855" s="40"/>
      <c r="G855" s="31"/>
      <c r="H855" s="32"/>
      <c r="I855" s="33"/>
      <c r="J855" s="33"/>
      <c r="K855" s="33"/>
    </row>
    <row r="856" spans="1:11" s="34" customFormat="1">
      <c r="A856" s="29"/>
      <c r="B856" s="29"/>
      <c r="C856" s="29"/>
      <c r="D856" s="30"/>
      <c r="E856" s="30"/>
      <c r="F856" s="40"/>
      <c r="G856" s="31"/>
      <c r="H856" s="32"/>
      <c r="I856" s="33"/>
      <c r="J856" s="33"/>
      <c r="K856" s="33"/>
    </row>
    <row r="857" spans="1:11" s="34" customFormat="1">
      <c r="A857" s="29"/>
      <c r="B857" s="29"/>
      <c r="C857" s="29"/>
      <c r="D857" s="30"/>
      <c r="E857" s="30"/>
      <c r="F857" s="40"/>
      <c r="G857" s="31"/>
      <c r="H857" s="32"/>
      <c r="I857" s="33"/>
      <c r="J857" s="33"/>
      <c r="K857" s="33"/>
    </row>
    <row r="858" spans="1:11" s="34" customFormat="1">
      <c r="A858" s="29"/>
      <c r="B858" s="29"/>
      <c r="C858" s="29"/>
      <c r="D858" s="30"/>
      <c r="E858" s="30"/>
      <c r="F858" s="40"/>
      <c r="G858" s="31"/>
      <c r="H858" s="32"/>
      <c r="I858" s="33"/>
      <c r="J858" s="33"/>
      <c r="K858" s="33"/>
    </row>
    <row r="859" spans="1:11" s="34" customFormat="1">
      <c r="A859" s="29"/>
      <c r="B859" s="29"/>
      <c r="C859" s="29"/>
      <c r="D859" s="30"/>
      <c r="E859" s="30"/>
      <c r="F859" s="40"/>
      <c r="G859" s="31"/>
      <c r="H859" s="32"/>
      <c r="I859" s="33"/>
      <c r="J859" s="33"/>
      <c r="K859" s="33"/>
    </row>
    <row r="860" spans="1:11" s="34" customFormat="1">
      <c r="A860" s="29"/>
      <c r="B860" s="29"/>
      <c r="C860" s="29"/>
      <c r="D860" s="30"/>
      <c r="E860" s="30"/>
      <c r="F860" s="40"/>
      <c r="G860" s="31"/>
      <c r="H860" s="32"/>
      <c r="I860" s="33"/>
      <c r="J860" s="33"/>
      <c r="K860" s="33"/>
    </row>
    <row r="861" spans="1:11" s="34" customFormat="1">
      <c r="A861" s="29"/>
      <c r="B861" s="29"/>
      <c r="C861" s="29"/>
      <c r="D861" s="30"/>
      <c r="E861" s="30"/>
      <c r="F861" s="40"/>
      <c r="G861" s="31"/>
      <c r="H861" s="32"/>
      <c r="I861" s="33"/>
      <c r="J861" s="33"/>
      <c r="K861" s="33"/>
    </row>
    <row r="862" spans="1:11" s="34" customFormat="1">
      <c r="A862" s="29"/>
      <c r="B862" s="29"/>
      <c r="C862" s="29"/>
      <c r="D862" s="30"/>
      <c r="E862" s="30"/>
      <c r="F862" s="40"/>
      <c r="G862" s="31"/>
      <c r="H862" s="32"/>
      <c r="I862" s="33"/>
      <c r="J862" s="33"/>
      <c r="K862" s="33"/>
    </row>
    <row r="863" spans="1:11" s="34" customFormat="1">
      <c r="A863" s="29"/>
      <c r="B863" s="29"/>
      <c r="C863" s="29"/>
      <c r="D863" s="30"/>
      <c r="E863" s="30"/>
      <c r="F863" s="40"/>
      <c r="G863" s="31"/>
      <c r="H863" s="32"/>
      <c r="I863" s="33"/>
      <c r="J863" s="33"/>
      <c r="K863" s="33"/>
    </row>
    <row r="864" spans="1:11" s="34" customFormat="1">
      <c r="A864" s="29"/>
      <c r="B864" s="29"/>
      <c r="C864" s="29"/>
      <c r="D864" s="30"/>
      <c r="E864" s="30"/>
      <c r="F864" s="40"/>
      <c r="G864" s="31"/>
      <c r="H864" s="32"/>
      <c r="I864" s="33"/>
      <c r="J864" s="33"/>
      <c r="K864" s="33"/>
    </row>
    <row r="865" spans="1:11" s="34" customFormat="1">
      <c r="A865" s="29"/>
      <c r="B865" s="29"/>
      <c r="C865" s="29"/>
      <c r="D865" s="30"/>
      <c r="E865" s="30"/>
      <c r="F865" s="40"/>
      <c r="G865" s="31"/>
      <c r="H865" s="32"/>
      <c r="I865" s="33"/>
      <c r="J865" s="33"/>
      <c r="K865" s="33"/>
    </row>
    <row r="866" spans="1:11" s="34" customFormat="1">
      <c r="A866" s="29"/>
      <c r="B866" s="29"/>
      <c r="C866" s="29"/>
      <c r="D866" s="30"/>
      <c r="E866" s="30"/>
      <c r="F866" s="40"/>
      <c r="G866" s="31"/>
      <c r="H866" s="32"/>
      <c r="I866" s="33"/>
      <c r="J866" s="33"/>
      <c r="K866" s="33"/>
    </row>
    <row r="867" spans="1:11" s="34" customFormat="1">
      <c r="A867" s="29"/>
      <c r="B867" s="29"/>
      <c r="C867" s="29"/>
      <c r="D867" s="30"/>
      <c r="E867" s="30"/>
      <c r="F867" s="40"/>
      <c r="G867" s="31"/>
      <c r="H867" s="32"/>
      <c r="I867" s="33"/>
      <c r="J867" s="33"/>
      <c r="K867" s="33"/>
    </row>
    <row r="868" spans="1:11" s="34" customFormat="1">
      <c r="A868" s="29"/>
      <c r="B868" s="29"/>
      <c r="C868" s="29"/>
      <c r="D868" s="30"/>
      <c r="E868" s="30"/>
      <c r="F868" s="40"/>
      <c r="G868" s="31"/>
      <c r="H868" s="32"/>
      <c r="I868" s="33"/>
      <c r="J868" s="33"/>
      <c r="K868" s="33"/>
    </row>
    <row r="869" spans="1:11" s="34" customFormat="1">
      <c r="A869" s="29"/>
      <c r="B869" s="29"/>
      <c r="C869" s="29"/>
      <c r="D869" s="30"/>
      <c r="E869" s="30"/>
      <c r="F869" s="40"/>
      <c r="G869" s="31"/>
      <c r="H869" s="32"/>
      <c r="I869" s="33"/>
      <c r="J869" s="33"/>
      <c r="K869" s="33"/>
    </row>
    <row r="870" spans="1:11" s="34" customFormat="1">
      <c r="A870" s="29"/>
      <c r="B870" s="29"/>
      <c r="C870" s="29"/>
      <c r="D870" s="30"/>
      <c r="E870" s="30"/>
      <c r="F870" s="40"/>
      <c r="G870" s="31"/>
      <c r="H870" s="32"/>
      <c r="I870" s="33"/>
      <c r="J870" s="33"/>
      <c r="K870" s="33"/>
    </row>
    <row r="871" spans="1:11" s="34" customFormat="1">
      <c r="A871" s="29"/>
      <c r="B871" s="29"/>
      <c r="C871" s="29"/>
      <c r="D871" s="30"/>
      <c r="E871" s="30"/>
      <c r="F871" s="40"/>
      <c r="G871" s="31"/>
      <c r="H871" s="32"/>
      <c r="I871" s="33"/>
      <c r="J871" s="33"/>
      <c r="K871" s="33"/>
    </row>
    <row r="872" spans="1:11" s="34" customFormat="1">
      <c r="A872" s="29"/>
      <c r="B872" s="29"/>
      <c r="C872" s="29"/>
      <c r="D872" s="30"/>
      <c r="E872" s="30"/>
      <c r="F872" s="40"/>
      <c r="G872" s="31"/>
      <c r="H872" s="32"/>
      <c r="I872" s="33"/>
      <c r="J872" s="33"/>
      <c r="K872" s="33"/>
    </row>
    <row r="873" spans="1:11" s="34" customFormat="1">
      <c r="A873" s="29"/>
      <c r="B873" s="29"/>
      <c r="C873" s="29"/>
      <c r="D873" s="30"/>
      <c r="E873" s="30"/>
      <c r="F873" s="40"/>
      <c r="G873" s="31"/>
      <c r="H873" s="32"/>
      <c r="I873" s="33"/>
      <c r="J873" s="33"/>
      <c r="K873" s="33"/>
    </row>
    <row r="874" spans="1:11" s="34" customFormat="1">
      <c r="A874" s="29"/>
      <c r="B874" s="29"/>
      <c r="C874" s="29"/>
      <c r="D874" s="30"/>
      <c r="E874" s="30"/>
      <c r="F874" s="40"/>
      <c r="G874" s="31"/>
      <c r="H874" s="32"/>
      <c r="I874" s="33"/>
      <c r="J874" s="33"/>
      <c r="K874" s="33"/>
    </row>
    <row r="875" spans="1:11" s="34" customFormat="1">
      <c r="A875" s="29"/>
      <c r="B875" s="29"/>
      <c r="C875" s="29"/>
      <c r="D875" s="30"/>
      <c r="E875" s="30"/>
      <c r="F875" s="40"/>
      <c r="G875" s="31"/>
      <c r="H875" s="32"/>
      <c r="I875" s="33"/>
      <c r="J875" s="33"/>
      <c r="K875" s="33"/>
    </row>
    <row r="876" spans="1:11" s="34" customFormat="1">
      <c r="A876" s="29"/>
      <c r="B876" s="29"/>
      <c r="C876" s="29"/>
      <c r="D876" s="30"/>
      <c r="E876" s="30"/>
      <c r="F876" s="40"/>
      <c r="G876" s="31"/>
      <c r="H876" s="32"/>
      <c r="I876" s="33"/>
      <c r="J876" s="33"/>
      <c r="K876" s="33"/>
    </row>
    <row r="877" spans="1:11" s="34" customFormat="1">
      <c r="A877" s="29"/>
      <c r="B877" s="29"/>
      <c r="C877" s="29"/>
      <c r="D877" s="30"/>
      <c r="E877" s="30"/>
      <c r="F877" s="40"/>
      <c r="G877" s="31"/>
      <c r="H877" s="32"/>
      <c r="I877" s="33"/>
      <c r="J877" s="33"/>
      <c r="K877" s="33"/>
    </row>
    <row r="878" spans="1:11" s="34" customFormat="1">
      <c r="A878" s="29"/>
      <c r="B878" s="29"/>
      <c r="C878" s="29"/>
      <c r="D878" s="30"/>
      <c r="E878" s="30"/>
      <c r="F878" s="40"/>
      <c r="G878" s="31"/>
      <c r="H878" s="32"/>
      <c r="I878" s="33"/>
      <c r="J878" s="33"/>
      <c r="K878" s="33"/>
    </row>
    <row r="879" spans="1:11" s="34" customFormat="1">
      <c r="A879" s="29"/>
      <c r="B879" s="29"/>
      <c r="C879" s="29"/>
      <c r="D879" s="30"/>
      <c r="E879" s="30"/>
      <c r="F879" s="40"/>
      <c r="G879" s="31"/>
      <c r="H879" s="32"/>
      <c r="I879" s="33"/>
      <c r="J879" s="33"/>
      <c r="K879" s="33"/>
    </row>
    <row r="880" spans="1:11" s="34" customFormat="1">
      <c r="A880" s="29"/>
      <c r="B880" s="29"/>
      <c r="C880" s="29"/>
      <c r="D880" s="30"/>
      <c r="E880" s="30"/>
      <c r="F880" s="40"/>
      <c r="G880" s="31"/>
      <c r="H880" s="32"/>
      <c r="I880" s="33"/>
      <c r="J880" s="33"/>
      <c r="K880" s="33"/>
    </row>
    <row r="881" spans="1:11" s="34" customFormat="1">
      <c r="A881" s="29"/>
      <c r="B881" s="29"/>
      <c r="C881" s="29"/>
      <c r="D881" s="30"/>
      <c r="E881" s="30"/>
      <c r="F881" s="40"/>
      <c r="G881" s="31"/>
      <c r="H881" s="32"/>
      <c r="I881" s="33"/>
      <c r="J881" s="33"/>
      <c r="K881" s="33"/>
    </row>
    <row r="882" spans="1:11" s="34" customFormat="1">
      <c r="A882" s="29"/>
      <c r="B882" s="29"/>
      <c r="C882" s="29"/>
      <c r="D882" s="30"/>
      <c r="E882" s="30"/>
      <c r="F882" s="40"/>
      <c r="G882" s="31"/>
      <c r="H882" s="32"/>
      <c r="I882" s="33"/>
      <c r="J882" s="33"/>
      <c r="K882" s="33"/>
    </row>
    <row r="883" spans="1:11" s="34" customFormat="1">
      <c r="A883" s="29"/>
      <c r="B883" s="29"/>
      <c r="C883" s="29"/>
      <c r="D883" s="30"/>
      <c r="E883" s="30"/>
      <c r="F883" s="40"/>
      <c r="G883" s="31"/>
      <c r="H883" s="32"/>
      <c r="I883" s="33"/>
      <c r="J883" s="33"/>
      <c r="K883" s="33"/>
    </row>
    <row r="884" spans="1:11" s="34" customFormat="1">
      <c r="A884" s="29"/>
      <c r="B884" s="29"/>
      <c r="C884" s="29"/>
      <c r="D884" s="30"/>
      <c r="E884" s="30"/>
      <c r="F884" s="40"/>
      <c r="G884" s="31"/>
      <c r="H884" s="32"/>
      <c r="I884" s="33"/>
      <c r="J884" s="33"/>
      <c r="K884" s="33"/>
    </row>
    <row r="885" spans="1:11" s="34" customFormat="1">
      <c r="A885" s="29"/>
      <c r="B885" s="29"/>
      <c r="C885" s="29"/>
      <c r="D885" s="30"/>
      <c r="E885" s="30"/>
      <c r="F885" s="40"/>
      <c r="G885" s="31"/>
      <c r="H885" s="32"/>
      <c r="I885" s="33"/>
      <c r="J885" s="33"/>
      <c r="K885" s="33"/>
    </row>
    <row r="886" spans="1:11" s="34" customFormat="1">
      <c r="A886" s="29"/>
      <c r="B886" s="29"/>
      <c r="C886" s="29"/>
      <c r="D886" s="30"/>
      <c r="E886" s="30"/>
      <c r="F886" s="40"/>
      <c r="G886" s="31"/>
      <c r="H886" s="32"/>
      <c r="I886" s="33"/>
      <c r="J886" s="33"/>
      <c r="K886" s="33"/>
    </row>
    <row r="887" spans="1:11" s="34" customFormat="1">
      <c r="A887" s="29"/>
      <c r="B887" s="29"/>
      <c r="C887" s="29"/>
      <c r="D887" s="30"/>
      <c r="E887" s="30"/>
      <c r="F887" s="40"/>
      <c r="G887" s="31"/>
      <c r="H887" s="32"/>
      <c r="I887" s="33"/>
      <c r="J887" s="33"/>
      <c r="K887" s="33"/>
    </row>
    <row r="888" spans="1:11" s="34" customFormat="1">
      <c r="A888" s="29"/>
      <c r="B888" s="29"/>
      <c r="C888" s="29"/>
      <c r="D888" s="30"/>
      <c r="E888" s="30"/>
      <c r="F888" s="40"/>
      <c r="G888" s="31"/>
      <c r="H888" s="32"/>
      <c r="I888" s="33"/>
      <c r="J888" s="33"/>
      <c r="K888" s="33"/>
    </row>
    <row r="889" spans="1:11" s="34" customFormat="1">
      <c r="A889" s="29"/>
      <c r="B889" s="29"/>
      <c r="C889" s="29"/>
      <c r="D889" s="30"/>
      <c r="E889" s="30"/>
      <c r="F889" s="40"/>
      <c r="G889" s="31"/>
      <c r="H889" s="32"/>
      <c r="I889" s="33"/>
      <c r="J889" s="33"/>
      <c r="K889" s="33"/>
    </row>
    <row r="890" spans="1:11" s="34" customFormat="1">
      <c r="A890" s="29"/>
      <c r="B890" s="29"/>
      <c r="C890" s="29"/>
      <c r="D890" s="30"/>
      <c r="E890" s="30"/>
      <c r="F890" s="40"/>
      <c r="G890" s="31"/>
      <c r="H890" s="32"/>
      <c r="I890" s="33"/>
      <c r="J890" s="33"/>
      <c r="K890" s="33"/>
    </row>
    <row r="891" spans="1:11" s="34" customFormat="1">
      <c r="A891" s="29"/>
      <c r="B891" s="29"/>
      <c r="C891" s="29"/>
      <c r="D891" s="30"/>
      <c r="E891" s="30"/>
      <c r="F891" s="40"/>
      <c r="G891" s="31"/>
      <c r="H891" s="32"/>
      <c r="I891" s="33"/>
      <c r="J891" s="33"/>
      <c r="K891" s="33"/>
    </row>
    <row r="892" spans="1:11" s="34" customFormat="1">
      <c r="A892" s="29"/>
      <c r="B892" s="29"/>
      <c r="C892" s="29"/>
      <c r="D892" s="30"/>
      <c r="E892" s="30"/>
      <c r="F892" s="40"/>
      <c r="G892" s="31"/>
      <c r="H892" s="32"/>
      <c r="I892" s="33"/>
      <c r="J892" s="33"/>
      <c r="K892" s="33"/>
    </row>
    <row r="893" spans="1:11" s="34" customFormat="1">
      <c r="A893" s="29"/>
      <c r="B893" s="29"/>
      <c r="C893" s="29"/>
      <c r="D893" s="30"/>
      <c r="E893" s="30"/>
      <c r="F893" s="40"/>
      <c r="G893" s="31"/>
      <c r="H893" s="32"/>
      <c r="I893" s="33"/>
      <c r="J893" s="33"/>
      <c r="K893" s="33"/>
    </row>
    <row r="894" spans="1:11" s="34" customFormat="1">
      <c r="A894" s="29"/>
      <c r="B894" s="29"/>
      <c r="C894" s="29"/>
      <c r="D894" s="30"/>
      <c r="E894" s="30"/>
      <c r="F894" s="40"/>
      <c r="G894" s="31"/>
      <c r="H894" s="32"/>
      <c r="I894" s="33"/>
      <c r="J894" s="33"/>
      <c r="K894" s="33"/>
    </row>
    <row r="895" spans="1:11" s="34" customFormat="1">
      <c r="A895" s="29"/>
      <c r="B895" s="29"/>
      <c r="C895" s="29"/>
      <c r="D895" s="30"/>
      <c r="E895" s="30"/>
      <c r="F895" s="40"/>
      <c r="G895" s="31"/>
      <c r="H895" s="32"/>
      <c r="I895" s="33"/>
      <c r="J895" s="33"/>
      <c r="K895" s="33"/>
    </row>
    <row r="896" spans="1:11" s="34" customFormat="1">
      <c r="A896" s="29"/>
      <c r="B896" s="29"/>
      <c r="C896" s="29"/>
      <c r="D896" s="30"/>
      <c r="E896" s="30"/>
      <c r="F896" s="40"/>
      <c r="G896" s="31"/>
      <c r="H896" s="32"/>
      <c r="I896" s="33"/>
      <c r="J896" s="33"/>
      <c r="K896" s="33"/>
    </row>
    <row r="897" spans="1:11" s="34" customFormat="1">
      <c r="A897" s="29"/>
      <c r="B897" s="29"/>
      <c r="C897" s="29"/>
      <c r="D897" s="30"/>
      <c r="E897" s="30"/>
      <c r="F897" s="40"/>
      <c r="G897" s="31"/>
      <c r="H897" s="32"/>
      <c r="I897" s="33"/>
      <c r="J897" s="33"/>
      <c r="K897" s="33"/>
    </row>
    <row r="898" spans="1:11" s="34" customFormat="1">
      <c r="A898" s="29"/>
      <c r="B898" s="29"/>
      <c r="C898" s="29"/>
      <c r="D898" s="30"/>
      <c r="E898" s="30"/>
      <c r="F898" s="40"/>
      <c r="G898" s="31"/>
      <c r="H898" s="32"/>
      <c r="I898" s="33"/>
      <c r="J898" s="33"/>
      <c r="K898" s="33"/>
    </row>
    <row r="899" spans="1:11" s="34" customFormat="1">
      <c r="A899" s="29"/>
      <c r="B899" s="29"/>
      <c r="C899" s="29"/>
      <c r="D899" s="30"/>
      <c r="E899" s="30"/>
      <c r="F899" s="40"/>
      <c r="G899" s="31"/>
      <c r="H899" s="32"/>
      <c r="I899" s="33"/>
      <c r="J899" s="33"/>
      <c r="K899" s="33"/>
    </row>
    <row r="900" spans="1:11" s="34" customFormat="1">
      <c r="A900" s="29"/>
      <c r="B900" s="29"/>
      <c r="C900" s="29"/>
      <c r="D900" s="30"/>
      <c r="E900" s="30"/>
      <c r="F900" s="40"/>
      <c r="G900" s="31"/>
      <c r="H900" s="32"/>
      <c r="I900" s="33"/>
      <c r="J900" s="33"/>
      <c r="K900" s="33"/>
    </row>
    <row r="901" spans="1:11" s="34" customFormat="1">
      <c r="A901" s="29"/>
      <c r="B901" s="29"/>
      <c r="C901" s="29"/>
      <c r="D901" s="30"/>
      <c r="E901" s="30"/>
      <c r="F901" s="40"/>
      <c r="G901" s="31"/>
      <c r="H901" s="32"/>
      <c r="I901" s="33"/>
      <c r="J901" s="33"/>
      <c r="K901" s="33"/>
    </row>
    <row r="902" spans="1:11" s="34" customFormat="1">
      <c r="A902" s="29"/>
      <c r="B902" s="29"/>
      <c r="C902" s="29"/>
      <c r="D902" s="30"/>
      <c r="E902" s="30"/>
      <c r="F902" s="40"/>
      <c r="G902" s="31"/>
      <c r="H902" s="32"/>
      <c r="I902" s="33"/>
      <c r="J902" s="33"/>
      <c r="K902" s="33"/>
    </row>
    <row r="903" spans="1:11" s="34" customFormat="1">
      <c r="A903" s="29"/>
      <c r="B903" s="29"/>
      <c r="C903" s="29"/>
      <c r="D903" s="30"/>
      <c r="E903" s="30"/>
      <c r="F903" s="40"/>
      <c r="G903" s="31"/>
      <c r="H903" s="32"/>
      <c r="I903" s="33"/>
      <c r="J903" s="33"/>
      <c r="K903" s="33"/>
    </row>
    <row r="904" spans="1:11" s="34" customFormat="1">
      <c r="A904" s="29"/>
      <c r="B904" s="29"/>
      <c r="C904" s="29"/>
      <c r="D904" s="30"/>
      <c r="E904" s="30"/>
      <c r="F904" s="40"/>
      <c r="G904" s="31"/>
      <c r="H904" s="32"/>
      <c r="I904" s="33"/>
      <c r="J904" s="33"/>
      <c r="K904" s="33"/>
    </row>
    <row r="905" spans="1:11" s="34" customFormat="1">
      <c r="A905" s="29"/>
      <c r="B905" s="29"/>
      <c r="C905" s="29"/>
      <c r="D905" s="30"/>
      <c r="E905" s="30"/>
      <c r="F905" s="40"/>
      <c r="G905" s="31"/>
      <c r="H905" s="32"/>
      <c r="I905" s="33"/>
      <c r="J905" s="33"/>
      <c r="K905" s="33"/>
    </row>
    <row r="906" spans="1:11" s="34" customFormat="1">
      <c r="A906" s="29"/>
      <c r="B906" s="29"/>
      <c r="C906" s="29"/>
      <c r="D906" s="30"/>
      <c r="E906" s="30"/>
      <c r="F906" s="40"/>
      <c r="G906" s="31"/>
      <c r="H906" s="32"/>
      <c r="I906" s="33"/>
      <c r="J906" s="33"/>
      <c r="K906" s="33"/>
    </row>
    <row r="907" spans="1:11" s="34" customFormat="1">
      <c r="A907" s="29"/>
      <c r="B907" s="29"/>
      <c r="C907" s="29"/>
      <c r="D907" s="30"/>
      <c r="E907" s="30"/>
      <c r="F907" s="40"/>
      <c r="G907" s="31"/>
      <c r="H907" s="32"/>
      <c r="I907" s="33"/>
      <c r="J907" s="33"/>
      <c r="K907" s="33"/>
    </row>
    <row r="908" spans="1:11" s="34" customFormat="1">
      <c r="A908" s="29"/>
      <c r="B908" s="29"/>
      <c r="C908" s="29"/>
      <c r="D908" s="30"/>
      <c r="E908" s="30"/>
      <c r="F908" s="40"/>
      <c r="G908" s="31"/>
      <c r="H908" s="32"/>
      <c r="I908" s="33"/>
      <c r="J908" s="33"/>
      <c r="K908" s="33"/>
    </row>
    <row r="909" spans="1:11" s="34" customFormat="1">
      <c r="A909" s="29"/>
      <c r="B909" s="29"/>
      <c r="C909" s="29"/>
      <c r="D909" s="30"/>
      <c r="E909" s="30"/>
      <c r="F909" s="40"/>
      <c r="G909" s="31"/>
      <c r="H909" s="32"/>
      <c r="I909" s="33"/>
      <c r="J909" s="33"/>
      <c r="K909" s="33"/>
    </row>
    <row r="910" spans="1:11" s="34" customFormat="1">
      <c r="A910" s="29"/>
      <c r="B910" s="29"/>
      <c r="C910" s="29"/>
      <c r="D910" s="30"/>
      <c r="E910" s="30"/>
      <c r="F910" s="40"/>
      <c r="G910" s="31"/>
      <c r="H910" s="32"/>
      <c r="I910" s="33"/>
      <c r="J910" s="33"/>
      <c r="K910" s="33"/>
    </row>
    <row r="911" spans="1:11" s="34" customFormat="1">
      <c r="A911" s="29"/>
      <c r="B911" s="29"/>
      <c r="C911" s="29"/>
      <c r="D911" s="30"/>
      <c r="E911" s="30"/>
      <c r="F911" s="40"/>
      <c r="G911" s="31"/>
      <c r="H911" s="32"/>
      <c r="I911" s="33"/>
      <c r="J911" s="33"/>
      <c r="K911" s="33"/>
    </row>
    <row r="912" spans="1:11" s="34" customFormat="1">
      <c r="A912" s="29"/>
      <c r="B912" s="29"/>
      <c r="C912" s="29"/>
      <c r="D912" s="30"/>
      <c r="E912" s="30"/>
      <c r="F912" s="40"/>
      <c r="G912" s="31"/>
      <c r="H912" s="32"/>
      <c r="I912" s="33"/>
      <c r="J912" s="33"/>
      <c r="K912" s="33"/>
    </row>
    <row r="913" spans="1:11" s="34" customFormat="1">
      <c r="A913" s="29"/>
      <c r="B913" s="29"/>
      <c r="C913" s="29"/>
      <c r="D913" s="30"/>
      <c r="E913" s="30"/>
      <c r="F913" s="40"/>
      <c r="G913" s="31"/>
      <c r="H913" s="32"/>
      <c r="I913" s="33"/>
      <c r="J913" s="33"/>
      <c r="K913" s="33"/>
    </row>
    <row r="914" spans="1:11" s="34" customFormat="1">
      <c r="A914" s="29"/>
      <c r="B914" s="29"/>
      <c r="C914" s="29"/>
      <c r="D914" s="30"/>
      <c r="E914" s="30"/>
      <c r="F914" s="40"/>
      <c r="G914" s="31"/>
      <c r="H914" s="32"/>
      <c r="I914" s="33"/>
      <c r="J914" s="33"/>
      <c r="K914" s="33"/>
    </row>
    <row r="915" spans="1:11" s="34" customFormat="1">
      <c r="A915" s="29"/>
      <c r="B915" s="29"/>
      <c r="C915" s="29"/>
      <c r="D915" s="30"/>
      <c r="E915" s="30"/>
      <c r="F915" s="40"/>
      <c r="G915" s="31"/>
      <c r="H915" s="32"/>
      <c r="I915" s="33"/>
      <c r="J915" s="33"/>
      <c r="K915" s="33"/>
    </row>
    <row r="916" spans="1:11" s="34" customFormat="1">
      <c r="A916" s="29"/>
      <c r="B916" s="29"/>
      <c r="C916" s="29"/>
      <c r="D916" s="30"/>
      <c r="E916" s="30"/>
      <c r="F916" s="40"/>
      <c r="G916" s="31"/>
      <c r="H916" s="32"/>
      <c r="I916" s="33"/>
      <c r="J916" s="33"/>
      <c r="K916" s="33"/>
    </row>
    <row r="917" spans="1:11" s="34" customFormat="1">
      <c r="A917" s="29"/>
      <c r="B917" s="29"/>
      <c r="C917" s="29"/>
      <c r="D917" s="30"/>
      <c r="E917" s="30"/>
      <c r="F917" s="40"/>
      <c r="G917" s="31"/>
      <c r="H917" s="32"/>
      <c r="I917" s="33"/>
      <c r="J917" s="33"/>
      <c r="K917" s="33"/>
    </row>
    <row r="918" spans="1:11" s="34" customFormat="1">
      <c r="A918" s="29"/>
      <c r="B918" s="29"/>
      <c r="C918" s="29"/>
      <c r="D918" s="30"/>
      <c r="E918" s="30"/>
      <c r="F918" s="40"/>
      <c r="G918" s="31"/>
      <c r="H918" s="32"/>
      <c r="I918" s="33"/>
      <c r="J918" s="33"/>
      <c r="K918" s="33"/>
    </row>
    <row r="919" spans="1:11" s="34" customFormat="1">
      <c r="A919" s="29"/>
      <c r="B919" s="29"/>
      <c r="C919" s="29"/>
      <c r="D919" s="30"/>
      <c r="E919" s="30"/>
      <c r="F919" s="40"/>
      <c r="G919" s="31"/>
      <c r="H919" s="32"/>
      <c r="I919" s="33"/>
      <c r="J919" s="33"/>
      <c r="K919" s="33"/>
    </row>
    <row r="920" spans="1:11" s="34" customFormat="1">
      <c r="A920" s="29"/>
      <c r="B920" s="29"/>
      <c r="C920" s="29"/>
      <c r="D920" s="30"/>
      <c r="E920" s="30"/>
      <c r="F920" s="40"/>
      <c r="G920" s="31"/>
      <c r="H920" s="32"/>
      <c r="I920" s="33"/>
      <c r="J920" s="33"/>
      <c r="K920" s="33"/>
    </row>
    <row r="921" spans="1:11" s="34" customFormat="1">
      <c r="A921" s="29"/>
      <c r="B921" s="29"/>
      <c r="C921" s="29"/>
      <c r="D921" s="30"/>
      <c r="E921" s="30"/>
      <c r="F921" s="40"/>
      <c r="G921" s="31"/>
      <c r="H921" s="32"/>
      <c r="I921" s="33"/>
      <c r="J921" s="33"/>
      <c r="K921" s="33"/>
    </row>
    <row r="922" spans="1:11" s="34" customFormat="1">
      <c r="A922" s="29"/>
      <c r="B922" s="29"/>
      <c r="C922" s="29"/>
      <c r="D922" s="30"/>
      <c r="E922" s="30"/>
      <c r="F922" s="40"/>
      <c r="G922" s="31"/>
      <c r="H922" s="32"/>
      <c r="I922" s="33"/>
      <c r="J922" s="33"/>
      <c r="K922" s="33"/>
    </row>
    <row r="923" spans="1:11" s="34" customFormat="1">
      <c r="A923" s="29"/>
      <c r="B923" s="29"/>
      <c r="C923" s="29"/>
      <c r="D923" s="30"/>
      <c r="E923" s="30"/>
      <c r="F923" s="40"/>
      <c r="G923" s="31"/>
      <c r="H923" s="32"/>
      <c r="I923" s="33"/>
      <c r="J923" s="33"/>
      <c r="K923" s="33"/>
    </row>
    <row r="924" spans="1:11" s="34" customFormat="1">
      <c r="A924" s="29"/>
      <c r="B924" s="29"/>
      <c r="C924" s="29"/>
      <c r="D924" s="30"/>
      <c r="E924" s="30"/>
      <c r="F924" s="40"/>
      <c r="G924" s="31"/>
      <c r="H924" s="32"/>
      <c r="I924" s="33"/>
      <c r="J924" s="33"/>
      <c r="K924" s="33"/>
    </row>
    <row r="925" spans="1:11" s="34" customFormat="1">
      <c r="A925" s="29"/>
      <c r="B925" s="29"/>
      <c r="C925" s="29"/>
      <c r="D925" s="30"/>
      <c r="E925" s="30"/>
      <c r="F925" s="40"/>
      <c r="G925" s="31"/>
      <c r="H925" s="32"/>
      <c r="I925" s="33"/>
      <c r="J925" s="33"/>
      <c r="K925" s="33"/>
    </row>
    <row r="926" spans="1:11" s="34" customFormat="1">
      <c r="A926" s="29"/>
      <c r="B926" s="29"/>
      <c r="C926" s="29"/>
      <c r="D926" s="30"/>
      <c r="E926" s="30"/>
      <c r="F926" s="40"/>
      <c r="G926" s="31"/>
      <c r="H926" s="32"/>
      <c r="I926" s="33"/>
      <c r="J926" s="33"/>
      <c r="K926" s="33"/>
    </row>
    <row r="927" spans="1:11" s="34" customFormat="1">
      <c r="A927" s="29"/>
      <c r="B927" s="29"/>
      <c r="C927" s="29"/>
      <c r="D927" s="30"/>
      <c r="E927" s="30"/>
      <c r="F927" s="40"/>
      <c r="G927" s="31"/>
      <c r="H927" s="32"/>
      <c r="I927" s="33"/>
      <c r="J927" s="33"/>
      <c r="K927" s="33"/>
    </row>
    <row r="928" spans="1:11" s="34" customFormat="1">
      <c r="A928" s="29"/>
      <c r="B928" s="29"/>
      <c r="C928" s="29"/>
      <c r="D928" s="30"/>
      <c r="E928" s="30"/>
      <c r="F928" s="40"/>
      <c r="G928" s="31"/>
      <c r="H928" s="32"/>
      <c r="I928" s="33"/>
      <c r="J928" s="33"/>
      <c r="K928" s="33"/>
    </row>
    <row r="929" spans="1:11" s="34" customFormat="1">
      <c r="A929" s="29"/>
      <c r="B929" s="29"/>
      <c r="C929" s="29"/>
      <c r="D929" s="30"/>
      <c r="E929" s="30"/>
      <c r="F929" s="40"/>
      <c r="G929" s="31"/>
      <c r="H929" s="32"/>
      <c r="I929" s="33"/>
      <c r="J929" s="33"/>
      <c r="K929" s="33"/>
    </row>
    <row r="930" spans="1:11" s="34" customFormat="1">
      <c r="A930" s="29"/>
      <c r="B930" s="29"/>
      <c r="C930" s="29"/>
      <c r="D930" s="30"/>
      <c r="E930" s="30"/>
      <c r="F930" s="40"/>
      <c r="G930" s="31"/>
      <c r="H930" s="32"/>
      <c r="I930" s="33"/>
      <c r="J930" s="33"/>
      <c r="K930" s="33"/>
    </row>
    <row r="931" spans="1:11" s="34" customFormat="1">
      <c r="A931" s="29"/>
      <c r="B931" s="29"/>
      <c r="C931" s="29"/>
      <c r="D931" s="30"/>
      <c r="E931" s="30"/>
      <c r="F931" s="40"/>
      <c r="G931" s="31"/>
      <c r="H931" s="32"/>
      <c r="I931" s="33"/>
      <c r="J931" s="33"/>
      <c r="K931" s="33"/>
    </row>
    <row r="932" spans="1:11" s="34" customFormat="1">
      <c r="A932" s="29"/>
      <c r="B932" s="29"/>
      <c r="C932" s="29"/>
      <c r="D932" s="30"/>
      <c r="E932" s="30"/>
      <c r="F932" s="40"/>
      <c r="G932" s="31"/>
      <c r="H932" s="32"/>
      <c r="I932" s="33"/>
      <c r="J932" s="33"/>
      <c r="K932" s="33"/>
    </row>
    <row r="933" spans="1:11" s="34" customFormat="1">
      <c r="A933" s="29"/>
      <c r="B933" s="29"/>
      <c r="C933" s="29"/>
      <c r="D933" s="30"/>
      <c r="E933" s="30"/>
      <c r="F933" s="40"/>
      <c r="G933" s="31"/>
      <c r="H933" s="32"/>
      <c r="I933" s="33"/>
      <c r="J933" s="33"/>
      <c r="K933" s="33"/>
    </row>
    <row r="934" spans="1:11" s="34" customFormat="1">
      <c r="A934" s="29"/>
      <c r="B934" s="29"/>
      <c r="C934" s="29"/>
      <c r="D934" s="30"/>
      <c r="E934" s="30"/>
      <c r="F934" s="40"/>
      <c r="G934" s="31"/>
      <c r="H934" s="32"/>
      <c r="I934" s="33"/>
      <c r="J934" s="33"/>
      <c r="K934" s="33"/>
    </row>
    <row r="935" spans="1:11" s="34" customFormat="1">
      <c r="A935" s="29"/>
      <c r="B935" s="29"/>
      <c r="C935" s="29"/>
      <c r="D935" s="30"/>
      <c r="E935" s="30"/>
      <c r="F935" s="40"/>
      <c r="G935" s="31"/>
      <c r="H935" s="32"/>
      <c r="I935" s="33"/>
      <c r="J935" s="33"/>
      <c r="K935" s="33"/>
    </row>
    <row r="936" spans="1:11" s="34" customFormat="1">
      <c r="A936" s="29"/>
      <c r="B936" s="29"/>
      <c r="C936" s="29"/>
      <c r="D936" s="30"/>
      <c r="E936" s="30"/>
      <c r="F936" s="40"/>
      <c r="G936" s="31"/>
      <c r="H936" s="32"/>
      <c r="I936" s="33"/>
      <c r="J936" s="33"/>
      <c r="K936" s="33"/>
    </row>
    <row r="937" spans="1:11" s="34" customFormat="1">
      <c r="A937" s="29"/>
      <c r="B937" s="29"/>
      <c r="C937" s="29"/>
      <c r="D937" s="30"/>
      <c r="E937" s="30"/>
      <c r="F937" s="40"/>
      <c r="G937" s="31"/>
      <c r="H937" s="32"/>
      <c r="I937" s="33"/>
      <c r="J937" s="33"/>
      <c r="K937" s="33"/>
    </row>
    <row r="938" spans="1:11" s="34" customFormat="1">
      <c r="A938" s="29"/>
      <c r="B938" s="29"/>
      <c r="C938" s="29"/>
      <c r="D938" s="30"/>
      <c r="E938" s="30"/>
      <c r="F938" s="40"/>
      <c r="G938" s="31"/>
      <c r="H938" s="32"/>
      <c r="I938" s="33"/>
      <c r="J938" s="33"/>
      <c r="K938" s="33"/>
    </row>
    <row r="939" spans="1:11" s="34" customFormat="1">
      <c r="A939" s="29"/>
      <c r="B939" s="29"/>
      <c r="C939" s="29"/>
      <c r="D939" s="30"/>
      <c r="E939" s="30"/>
      <c r="F939" s="40"/>
      <c r="G939" s="31"/>
      <c r="H939" s="32"/>
      <c r="I939" s="33"/>
      <c r="J939" s="33"/>
      <c r="K939" s="33"/>
    </row>
    <row r="940" spans="1:11" s="34" customFormat="1">
      <c r="A940" s="29"/>
      <c r="B940" s="29"/>
      <c r="C940" s="29"/>
      <c r="D940" s="30"/>
      <c r="E940" s="30"/>
      <c r="F940" s="40"/>
      <c r="G940" s="31"/>
      <c r="H940" s="32"/>
      <c r="I940" s="33"/>
      <c r="J940" s="33"/>
      <c r="K940" s="33"/>
    </row>
    <row r="941" spans="1:11" s="34" customFormat="1">
      <c r="A941" s="29"/>
      <c r="B941" s="29"/>
      <c r="C941" s="29"/>
      <c r="D941" s="30"/>
      <c r="E941" s="30"/>
      <c r="F941" s="40"/>
      <c r="G941" s="31"/>
      <c r="H941" s="32"/>
      <c r="I941" s="33"/>
      <c r="J941" s="33"/>
      <c r="K941" s="33"/>
    </row>
    <row r="942" spans="1:11" s="34" customFormat="1">
      <c r="A942" s="29"/>
      <c r="B942" s="29"/>
      <c r="C942" s="29"/>
      <c r="D942" s="30"/>
      <c r="E942" s="30"/>
      <c r="F942" s="40"/>
      <c r="G942" s="31"/>
      <c r="H942" s="32"/>
      <c r="I942" s="33"/>
      <c r="J942" s="33"/>
      <c r="K942" s="33"/>
    </row>
    <row r="943" spans="1:11" s="34" customFormat="1">
      <c r="A943" s="29"/>
      <c r="B943" s="29"/>
      <c r="C943" s="29"/>
      <c r="D943" s="30"/>
      <c r="E943" s="30"/>
      <c r="F943" s="40"/>
      <c r="G943" s="31"/>
      <c r="H943" s="32"/>
      <c r="I943" s="33"/>
      <c r="J943" s="33"/>
      <c r="K943" s="33"/>
    </row>
    <row r="944" spans="1:11" s="34" customFormat="1">
      <c r="A944" s="29"/>
      <c r="B944" s="29"/>
      <c r="C944" s="29"/>
      <c r="D944" s="30"/>
      <c r="E944" s="30"/>
      <c r="F944" s="40"/>
      <c r="G944" s="31"/>
      <c r="H944" s="32"/>
      <c r="I944" s="33"/>
      <c r="J944" s="33"/>
      <c r="K944" s="33"/>
    </row>
    <row r="945" spans="1:11" s="34" customFormat="1">
      <c r="A945" s="29"/>
      <c r="B945" s="29"/>
      <c r="C945" s="29"/>
      <c r="D945" s="30"/>
      <c r="E945" s="30"/>
      <c r="F945" s="40"/>
      <c r="G945" s="31"/>
      <c r="H945" s="32"/>
      <c r="I945" s="33"/>
      <c r="J945" s="33"/>
      <c r="K945" s="33"/>
    </row>
    <row r="946" spans="1:11" s="34" customFormat="1">
      <c r="A946" s="29"/>
      <c r="B946" s="29"/>
      <c r="C946" s="29"/>
      <c r="D946" s="30"/>
      <c r="E946" s="30"/>
      <c r="F946" s="40"/>
      <c r="G946" s="31"/>
      <c r="H946" s="32"/>
      <c r="I946" s="33"/>
      <c r="J946" s="33"/>
      <c r="K946" s="33"/>
    </row>
    <row r="947" spans="1:11" s="34" customFormat="1">
      <c r="A947" s="29"/>
      <c r="B947" s="29"/>
      <c r="C947" s="29"/>
      <c r="D947" s="30"/>
      <c r="E947" s="30"/>
      <c r="F947" s="40"/>
      <c r="G947" s="31"/>
      <c r="H947" s="32"/>
      <c r="I947" s="33"/>
      <c r="J947" s="33"/>
      <c r="K947" s="33"/>
    </row>
    <row r="948" spans="1:11" s="34" customFormat="1">
      <c r="A948" s="29"/>
      <c r="B948" s="29"/>
      <c r="C948" s="29"/>
      <c r="D948" s="30"/>
      <c r="E948" s="30"/>
      <c r="F948" s="40"/>
      <c r="G948" s="31"/>
      <c r="H948" s="32"/>
      <c r="I948" s="33"/>
      <c r="J948" s="33"/>
      <c r="K948" s="33"/>
    </row>
    <row r="949" spans="1:11" s="34" customFormat="1">
      <c r="A949" s="29"/>
      <c r="B949" s="29"/>
      <c r="C949" s="29"/>
      <c r="D949" s="30"/>
      <c r="E949" s="30"/>
      <c r="F949" s="40"/>
      <c r="G949" s="31"/>
      <c r="H949" s="32"/>
      <c r="I949" s="33"/>
      <c r="J949" s="33"/>
      <c r="K949" s="33"/>
    </row>
    <row r="950" spans="1:11" s="34" customFormat="1">
      <c r="A950" s="29"/>
      <c r="B950" s="29"/>
      <c r="C950" s="29"/>
      <c r="D950" s="30"/>
      <c r="E950" s="30"/>
      <c r="F950" s="40"/>
      <c r="G950" s="31"/>
      <c r="H950" s="32"/>
      <c r="I950" s="33"/>
      <c r="J950" s="33"/>
      <c r="K950" s="33"/>
    </row>
    <row r="951" spans="1:11" s="34" customFormat="1">
      <c r="A951" s="29"/>
      <c r="B951" s="29"/>
      <c r="C951" s="29"/>
      <c r="D951" s="30"/>
      <c r="E951" s="30"/>
      <c r="F951" s="40"/>
      <c r="G951" s="31"/>
      <c r="H951" s="32"/>
      <c r="I951" s="33"/>
      <c r="J951" s="33"/>
      <c r="K951" s="33"/>
    </row>
    <row r="952" spans="1:11" s="34" customFormat="1">
      <c r="A952" s="29"/>
      <c r="B952" s="29"/>
      <c r="C952" s="29"/>
      <c r="D952" s="30"/>
      <c r="E952" s="30"/>
      <c r="F952" s="40"/>
      <c r="G952" s="31"/>
      <c r="H952" s="32"/>
      <c r="I952" s="33"/>
      <c r="J952" s="33"/>
      <c r="K952" s="33"/>
    </row>
    <row r="953" spans="1:11" s="34" customFormat="1">
      <c r="A953" s="29"/>
      <c r="B953" s="29"/>
      <c r="C953" s="29"/>
      <c r="D953" s="30"/>
      <c r="E953" s="30"/>
      <c r="F953" s="40"/>
      <c r="G953" s="31"/>
      <c r="H953" s="32"/>
      <c r="I953" s="33"/>
      <c r="J953" s="33"/>
      <c r="K953" s="33"/>
    </row>
    <row r="954" spans="1:11" s="34" customFormat="1">
      <c r="A954" s="29"/>
      <c r="B954" s="29"/>
      <c r="C954" s="29"/>
      <c r="D954" s="30"/>
      <c r="E954" s="30"/>
      <c r="F954" s="40"/>
      <c r="G954" s="31"/>
      <c r="H954" s="32"/>
      <c r="I954" s="33"/>
      <c r="J954" s="33"/>
      <c r="K954" s="33"/>
    </row>
    <row r="955" spans="1:11" s="34" customFormat="1">
      <c r="A955" s="29"/>
      <c r="B955" s="29"/>
      <c r="C955" s="29"/>
      <c r="D955" s="30"/>
      <c r="E955" s="30"/>
      <c r="F955" s="40"/>
      <c r="G955" s="31"/>
      <c r="H955" s="32"/>
      <c r="I955" s="33"/>
      <c r="J955" s="33"/>
      <c r="K955" s="33"/>
    </row>
    <row r="956" spans="1:11" s="34" customFormat="1">
      <c r="A956" s="29"/>
      <c r="B956" s="29"/>
      <c r="C956" s="29"/>
      <c r="D956" s="30"/>
      <c r="E956" s="30"/>
      <c r="F956" s="40"/>
      <c r="G956" s="31"/>
      <c r="H956" s="32"/>
      <c r="I956" s="33"/>
      <c r="J956" s="33"/>
      <c r="K956" s="33"/>
    </row>
    <row r="957" spans="1:11" s="34" customFormat="1">
      <c r="A957" s="29"/>
      <c r="B957" s="29"/>
      <c r="C957" s="29"/>
      <c r="D957" s="30"/>
      <c r="E957" s="30"/>
      <c r="F957" s="40"/>
      <c r="G957" s="31"/>
      <c r="H957" s="32"/>
      <c r="I957" s="33"/>
      <c r="J957" s="33"/>
      <c r="K957" s="33"/>
    </row>
    <row r="958" spans="1:11" s="34" customFormat="1">
      <c r="A958" s="29"/>
      <c r="B958" s="29"/>
      <c r="C958" s="29"/>
      <c r="D958" s="30"/>
      <c r="E958" s="30"/>
      <c r="F958" s="40"/>
      <c r="G958" s="31"/>
      <c r="H958" s="32"/>
      <c r="I958" s="33"/>
      <c r="J958" s="33"/>
      <c r="K958" s="33"/>
    </row>
    <row r="959" spans="1:11" s="34" customFormat="1">
      <c r="A959" s="29"/>
      <c r="B959" s="29"/>
      <c r="C959" s="29"/>
      <c r="D959" s="30"/>
      <c r="E959" s="30"/>
      <c r="F959" s="40"/>
      <c r="G959" s="31"/>
      <c r="H959" s="32"/>
      <c r="I959" s="33"/>
      <c r="J959" s="33"/>
      <c r="K959" s="33"/>
    </row>
    <row r="960" spans="1:11" s="34" customFormat="1">
      <c r="A960" s="29"/>
      <c r="B960" s="29"/>
      <c r="C960" s="29"/>
      <c r="D960" s="30"/>
      <c r="E960" s="30"/>
      <c r="F960" s="40"/>
      <c r="G960" s="31"/>
      <c r="H960" s="32"/>
      <c r="I960" s="33"/>
      <c r="J960" s="33"/>
      <c r="K960" s="33"/>
    </row>
    <row r="961" spans="1:11" s="34" customFormat="1">
      <c r="A961" s="29"/>
      <c r="B961" s="29"/>
      <c r="C961" s="29"/>
      <c r="D961" s="30"/>
      <c r="E961" s="30"/>
      <c r="F961" s="40"/>
      <c r="G961" s="31"/>
      <c r="H961" s="32"/>
      <c r="I961" s="33"/>
      <c r="J961" s="33"/>
      <c r="K961" s="33"/>
    </row>
    <row r="962" spans="1:11" s="34" customFormat="1">
      <c r="A962" s="29"/>
      <c r="B962" s="29"/>
      <c r="C962" s="29"/>
      <c r="D962" s="30"/>
      <c r="E962" s="30"/>
      <c r="F962" s="40"/>
      <c r="G962" s="31"/>
      <c r="H962" s="32"/>
      <c r="I962" s="33"/>
      <c r="J962" s="33"/>
      <c r="K962" s="33"/>
    </row>
    <row r="963" spans="1:11" s="34" customFormat="1">
      <c r="A963" s="29"/>
      <c r="B963" s="29"/>
      <c r="C963" s="29"/>
      <c r="D963" s="30"/>
      <c r="E963" s="30"/>
      <c r="F963" s="40"/>
      <c r="G963" s="31"/>
      <c r="H963" s="32"/>
      <c r="I963" s="33"/>
      <c r="J963" s="33"/>
      <c r="K963" s="33"/>
    </row>
    <row r="964" spans="1:11" s="34" customFormat="1">
      <c r="A964" s="29"/>
      <c r="B964" s="29"/>
      <c r="C964" s="29"/>
      <c r="D964" s="30"/>
      <c r="E964" s="30"/>
      <c r="F964" s="40"/>
      <c r="G964" s="31"/>
      <c r="H964" s="32"/>
      <c r="I964" s="33"/>
      <c r="J964" s="33"/>
      <c r="K964" s="33"/>
    </row>
    <row r="965" spans="1:11" s="34" customFormat="1">
      <c r="A965" s="29"/>
      <c r="B965" s="29"/>
      <c r="C965" s="29"/>
      <c r="D965" s="30"/>
      <c r="E965" s="30"/>
      <c r="F965" s="40"/>
      <c r="G965" s="31"/>
      <c r="H965" s="32"/>
      <c r="I965" s="33"/>
      <c r="J965" s="33"/>
      <c r="K965" s="33"/>
    </row>
    <row r="966" spans="1:11" s="34" customFormat="1">
      <c r="A966" s="29"/>
      <c r="B966" s="29"/>
      <c r="C966" s="29"/>
      <c r="D966" s="30"/>
      <c r="E966" s="30"/>
      <c r="F966" s="40"/>
      <c r="G966" s="31"/>
      <c r="H966" s="32"/>
      <c r="I966" s="33"/>
      <c r="J966" s="33"/>
      <c r="K966" s="33"/>
    </row>
    <row r="967" spans="1:11" s="34" customFormat="1">
      <c r="A967" s="29"/>
      <c r="B967" s="29"/>
      <c r="C967" s="29"/>
      <c r="D967" s="30"/>
      <c r="E967" s="30"/>
      <c r="F967" s="40"/>
      <c r="G967" s="31"/>
      <c r="H967" s="32"/>
      <c r="I967" s="33"/>
      <c r="J967" s="33"/>
      <c r="K967" s="33"/>
    </row>
    <row r="968" spans="1:11" s="34" customFormat="1">
      <c r="A968" s="29"/>
      <c r="B968" s="29"/>
      <c r="C968" s="29"/>
      <c r="D968" s="30"/>
      <c r="E968" s="30"/>
      <c r="F968" s="40"/>
      <c r="G968" s="31"/>
      <c r="H968" s="32"/>
      <c r="I968" s="33"/>
      <c r="J968" s="33"/>
      <c r="K968" s="33"/>
    </row>
    <row r="969" spans="1:11" s="34" customFormat="1">
      <c r="A969" s="29"/>
      <c r="B969" s="29"/>
      <c r="C969" s="29"/>
      <c r="D969" s="30"/>
      <c r="E969" s="30"/>
      <c r="F969" s="40"/>
      <c r="G969" s="31"/>
      <c r="H969" s="32"/>
      <c r="I969" s="33"/>
      <c r="J969" s="33"/>
      <c r="K969" s="33"/>
    </row>
    <row r="970" spans="1:11" s="34" customFormat="1">
      <c r="A970" s="29"/>
      <c r="B970" s="29"/>
      <c r="C970" s="29"/>
      <c r="D970" s="30"/>
      <c r="E970" s="30"/>
      <c r="F970" s="40"/>
      <c r="G970" s="31"/>
      <c r="H970" s="32"/>
      <c r="I970" s="33"/>
      <c r="J970" s="33"/>
      <c r="K970" s="33"/>
    </row>
    <row r="971" spans="1:11" s="34" customFormat="1">
      <c r="A971" s="29"/>
      <c r="B971" s="29"/>
      <c r="C971" s="29"/>
      <c r="D971" s="30"/>
      <c r="E971" s="30"/>
      <c r="F971" s="40"/>
      <c r="G971" s="31"/>
      <c r="H971" s="32"/>
      <c r="I971" s="33"/>
      <c r="J971" s="33"/>
      <c r="K971" s="33"/>
    </row>
    <row r="972" spans="1:11" s="34" customFormat="1">
      <c r="A972" s="29"/>
      <c r="B972" s="29"/>
      <c r="C972" s="29"/>
      <c r="D972" s="30"/>
      <c r="E972" s="30"/>
      <c r="F972" s="40"/>
      <c r="G972" s="31"/>
      <c r="H972" s="32"/>
      <c r="I972" s="33"/>
      <c r="J972" s="33"/>
      <c r="K972" s="33"/>
    </row>
    <row r="973" spans="1:11" s="34" customFormat="1">
      <c r="A973" s="29"/>
      <c r="B973" s="29"/>
      <c r="C973" s="29"/>
      <c r="D973" s="30"/>
      <c r="E973" s="30"/>
      <c r="F973" s="40"/>
      <c r="G973" s="31"/>
      <c r="H973" s="32"/>
      <c r="I973" s="33"/>
      <c r="J973" s="33"/>
      <c r="K973" s="33"/>
    </row>
    <row r="974" spans="1:11" s="34" customFormat="1">
      <c r="A974" s="29"/>
      <c r="B974" s="29"/>
      <c r="C974" s="29"/>
      <c r="D974" s="30"/>
      <c r="E974" s="30"/>
      <c r="F974" s="40"/>
      <c r="G974" s="31"/>
      <c r="H974" s="32"/>
      <c r="I974" s="33"/>
      <c r="J974" s="33"/>
      <c r="K974" s="33"/>
    </row>
    <row r="975" spans="1:11" s="34" customFormat="1">
      <c r="A975" s="29"/>
      <c r="B975" s="29"/>
      <c r="C975" s="29"/>
      <c r="D975" s="30"/>
      <c r="E975" s="30"/>
      <c r="F975" s="40"/>
      <c r="G975" s="31"/>
      <c r="H975" s="32"/>
      <c r="I975" s="33"/>
      <c r="J975" s="33"/>
      <c r="K975" s="33"/>
    </row>
    <row r="976" spans="1:11" s="34" customFormat="1">
      <c r="A976" s="29"/>
      <c r="B976" s="29"/>
      <c r="C976" s="29"/>
      <c r="D976" s="30"/>
      <c r="E976" s="30"/>
      <c r="F976" s="40"/>
      <c r="G976" s="31"/>
      <c r="H976" s="32"/>
      <c r="I976" s="33"/>
      <c r="J976" s="33"/>
      <c r="K976" s="33"/>
    </row>
    <row r="977" spans="1:11" s="34" customFormat="1">
      <c r="A977" s="29"/>
      <c r="B977" s="29"/>
      <c r="C977" s="29"/>
      <c r="D977" s="30"/>
      <c r="E977" s="30"/>
      <c r="F977" s="40"/>
      <c r="G977" s="31"/>
      <c r="H977" s="32"/>
      <c r="I977" s="33"/>
      <c r="J977" s="33"/>
      <c r="K977" s="33"/>
    </row>
    <row r="978" spans="1:11" s="34" customFormat="1">
      <c r="A978" s="29"/>
      <c r="B978" s="29"/>
      <c r="C978" s="29"/>
      <c r="D978" s="30"/>
      <c r="E978" s="30"/>
      <c r="F978" s="40"/>
      <c r="G978" s="31"/>
      <c r="H978" s="32"/>
      <c r="I978" s="33"/>
      <c r="J978" s="33"/>
      <c r="K978" s="33"/>
    </row>
    <row r="979" spans="1:11" s="34" customFormat="1">
      <c r="A979" s="29"/>
      <c r="B979" s="29"/>
      <c r="C979" s="29"/>
      <c r="D979" s="30"/>
      <c r="E979" s="30"/>
      <c r="F979" s="40"/>
      <c r="G979" s="31"/>
      <c r="H979" s="32"/>
      <c r="I979" s="33"/>
      <c r="J979" s="33"/>
      <c r="K979" s="33"/>
    </row>
    <row r="980" spans="1:11" s="34" customFormat="1">
      <c r="A980" s="29"/>
      <c r="B980" s="29"/>
      <c r="C980" s="29"/>
      <c r="D980" s="30"/>
      <c r="E980" s="30"/>
      <c r="F980" s="40"/>
      <c r="G980" s="31"/>
      <c r="H980" s="32"/>
      <c r="I980" s="33"/>
      <c r="J980" s="33"/>
      <c r="K980" s="33"/>
    </row>
    <row r="981" spans="1:11" s="34" customFormat="1">
      <c r="A981" s="29"/>
      <c r="B981" s="29"/>
      <c r="C981" s="29"/>
      <c r="D981" s="30"/>
      <c r="E981" s="30"/>
      <c r="F981" s="40"/>
      <c r="G981" s="31"/>
      <c r="H981" s="32"/>
      <c r="I981" s="33"/>
      <c r="J981" s="33"/>
      <c r="K981" s="33"/>
    </row>
    <row r="982" spans="1:11" s="34" customFormat="1">
      <c r="A982" s="29"/>
      <c r="B982" s="29"/>
      <c r="C982" s="29"/>
      <c r="D982" s="30"/>
      <c r="E982" s="30"/>
      <c r="F982" s="40"/>
      <c r="G982" s="31"/>
      <c r="H982" s="32"/>
      <c r="I982" s="33"/>
      <c r="J982" s="33"/>
      <c r="K982" s="33"/>
    </row>
    <row r="983" spans="1:11" s="34" customFormat="1">
      <c r="A983" s="29"/>
      <c r="B983" s="29"/>
      <c r="C983" s="29"/>
      <c r="D983" s="30"/>
      <c r="E983" s="30"/>
      <c r="F983" s="40"/>
      <c r="G983" s="31"/>
      <c r="H983" s="32"/>
      <c r="I983" s="33"/>
      <c r="J983" s="33"/>
      <c r="K983" s="33"/>
    </row>
    <row r="984" spans="1:11" s="34" customFormat="1">
      <c r="A984" s="29"/>
      <c r="B984" s="29"/>
      <c r="C984" s="29"/>
      <c r="D984" s="30"/>
      <c r="E984" s="30"/>
      <c r="F984" s="40"/>
      <c r="G984" s="31"/>
      <c r="H984" s="32"/>
      <c r="I984" s="33"/>
      <c r="J984" s="33"/>
      <c r="K984" s="33"/>
    </row>
    <row r="985" spans="1:11" s="34" customFormat="1">
      <c r="A985" s="29"/>
      <c r="B985" s="29"/>
      <c r="C985" s="29"/>
      <c r="D985" s="30"/>
      <c r="E985" s="30"/>
      <c r="F985" s="40"/>
      <c r="G985" s="31"/>
      <c r="H985" s="32"/>
      <c r="I985" s="33"/>
      <c r="J985" s="33"/>
      <c r="K985" s="33"/>
    </row>
    <row r="986" spans="1:11" s="34" customFormat="1">
      <c r="A986" s="29"/>
      <c r="B986" s="29"/>
      <c r="C986" s="29"/>
      <c r="D986" s="30"/>
      <c r="E986" s="30"/>
      <c r="F986" s="40"/>
      <c r="G986" s="31"/>
      <c r="H986" s="32"/>
      <c r="I986" s="33"/>
      <c r="J986" s="33"/>
      <c r="K986" s="33"/>
    </row>
    <row r="987" spans="1:11" s="34" customFormat="1">
      <c r="A987" s="29"/>
      <c r="B987" s="29"/>
      <c r="C987" s="29"/>
      <c r="D987" s="30"/>
      <c r="E987" s="30"/>
      <c r="F987" s="40"/>
      <c r="G987" s="31"/>
      <c r="H987" s="32"/>
      <c r="I987" s="33"/>
      <c r="J987" s="33"/>
      <c r="K987" s="33"/>
    </row>
    <row r="988" spans="1:11" s="34" customFormat="1">
      <c r="A988" s="29"/>
      <c r="B988" s="29"/>
      <c r="C988" s="29"/>
      <c r="D988" s="30"/>
      <c r="E988" s="30"/>
      <c r="F988" s="40"/>
      <c r="G988" s="31"/>
      <c r="H988" s="32"/>
      <c r="I988" s="33"/>
      <c r="J988" s="33"/>
      <c r="K988" s="33"/>
    </row>
    <row r="989" spans="1:11" s="34" customFormat="1">
      <c r="A989" s="29"/>
      <c r="B989" s="29"/>
      <c r="C989" s="29"/>
      <c r="D989" s="30"/>
      <c r="E989" s="30"/>
      <c r="F989" s="40"/>
      <c r="G989" s="31"/>
      <c r="H989" s="32"/>
      <c r="I989" s="33"/>
      <c r="J989" s="33"/>
      <c r="K989" s="33"/>
    </row>
    <row r="990" spans="1:11" s="34" customFormat="1">
      <c r="A990" s="29"/>
      <c r="B990" s="29"/>
      <c r="C990" s="29"/>
      <c r="D990" s="30"/>
      <c r="E990" s="30"/>
      <c r="F990" s="40"/>
      <c r="G990" s="31"/>
      <c r="H990" s="32"/>
      <c r="I990" s="33"/>
      <c r="J990" s="33"/>
      <c r="K990" s="33"/>
    </row>
    <row r="991" spans="1:11" s="34" customFormat="1">
      <c r="A991" s="29"/>
      <c r="B991" s="29"/>
      <c r="C991" s="29"/>
      <c r="D991" s="30"/>
      <c r="E991" s="30"/>
      <c r="F991" s="40"/>
      <c r="G991" s="31"/>
      <c r="H991" s="32"/>
      <c r="I991" s="33"/>
      <c r="J991" s="33"/>
      <c r="K991" s="33"/>
    </row>
    <row r="992" spans="1:11" s="34" customFormat="1">
      <c r="A992" s="29"/>
      <c r="B992" s="29"/>
      <c r="C992" s="29"/>
      <c r="D992" s="30"/>
      <c r="E992" s="30"/>
      <c r="F992" s="40"/>
      <c r="G992" s="31"/>
      <c r="H992" s="32"/>
      <c r="I992" s="33"/>
      <c r="J992" s="33"/>
      <c r="K992" s="33"/>
    </row>
    <row r="993" spans="1:11" s="34" customFormat="1">
      <c r="A993" s="29"/>
      <c r="B993" s="29"/>
      <c r="C993" s="29"/>
      <c r="D993" s="30"/>
      <c r="E993" s="30"/>
      <c r="F993" s="40"/>
      <c r="G993" s="31"/>
      <c r="H993" s="32"/>
      <c r="I993" s="33"/>
      <c r="J993" s="33"/>
      <c r="K993" s="33"/>
    </row>
    <row r="994" spans="1:11" s="34" customFormat="1">
      <c r="A994" s="29"/>
      <c r="B994" s="29"/>
      <c r="C994" s="29"/>
      <c r="D994" s="30"/>
      <c r="E994" s="30"/>
      <c r="F994" s="40"/>
      <c r="G994" s="31"/>
      <c r="H994" s="32"/>
      <c r="I994" s="33"/>
      <c r="J994" s="33"/>
      <c r="K994" s="33"/>
    </row>
    <row r="995" spans="1:11" s="34" customFormat="1">
      <c r="A995" s="29"/>
      <c r="B995" s="29"/>
      <c r="C995" s="29"/>
      <c r="D995" s="30"/>
      <c r="E995" s="30"/>
      <c r="F995" s="40"/>
      <c r="G995" s="31"/>
      <c r="H995" s="32"/>
      <c r="I995" s="33"/>
      <c r="J995" s="33"/>
      <c r="K995" s="33"/>
    </row>
    <row r="996" spans="1:11" s="34" customFormat="1">
      <c r="A996" s="29"/>
      <c r="B996" s="29"/>
      <c r="C996" s="29"/>
      <c r="D996" s="30"/>
      <c r="E996" s="30"/>
      <c r="F996" s="40"/>
      <c r="G996" s="31"/>
      <c r="H996" s="32"/>
      <c r="I996" s="33"/>
      <c r="J996" s="33"/>
      <c r="K996" s="33"/>
    </row>
    <row r="997" spans="1:11" s="34" customFormat="1">
      <c r="A997" s="29"/>
      <c r="B997" s="29"/>
      <c r="C997" s="29"/>
      <c r="D997" s="30"/>
      <c r="E997" s="30"/>
      <c r="F997" s="40"/>
      <c r="G997" s="31"/>
      <c r="H997" s="32"/>
      <c r="I997" s="33"/>
      <c r="J997" s="33"/>
      <c r="K997" s="33"/>
    </row>
    <row r="998" spans="1:11" s="34" customFormat="1">
      <c r="A998" s="29"/>
      <c r="B998" s="29"/>
      <c r="C998" s="29"/>
      <c r="D998" s="30"/>
      <c r="E998" s="30"/>
      <c r="F998" s="40"/>
      <c r="G998" s="31"/>
      <c r="H998" s="32"/>
      <c r="I998" s="33"/>
      <c r="J998" s="33"/>
      <c r="K998" s="33"/>
    </row>
    <row r="999" spans="1:11" s="34" customFormat="1">
      <c r="A999" s="29"/>
      <c r="B999" s="29"/>
      <c r="C999" s="29"/>
      <c r="D999" s="30"/>
      <c r="E999" s="30"/>
      <c r="F999" s="40"/>
      <c r="G999" s="31"/>
      <c r="H999" s="32"/>
      <c r="I999" s="33"/>
      <c r="J999" s="33"/>
      <c r="K999" s="33"/>
    </row>
    <row r="1000" spans="1:11" s="34" customFormat="1">
      <c r="A1000" s="29"/>
      <c r="B1000" s="29"/>
      <c r="C1000" s="29"/>
      <c r="D1000" s="30"/>
      <c r="E1000" s="30"/>
      <c r="F1000" s="40"/>
      <c r="G1000" s="31"/>
      <c r="H1000" s="32"/>
      <c r="I1000" s="33"/>
      <c r="J1000" s="33"/>
      <c r="K1000" s="33"/>
    </row>
    <row r="1001" spans="1:11" s="34" customFormat="1">
      <c r="A1001" s="29"/>
      <c r="B1001" s="29"/>
      <c r="C1001" s="29"/>
      <c r="D1001" s="30"/>
      <c r="E1001" s="30"/>
      <c r="F1001" s="40"/>
      <c r="G1001" s="31"/>
      <c r="H1001" s="32"/>
      <c r="I1001" s="33"/>
      <c r="J1001" s="33"/>
      <c r="K1001" s="33"/>
    </row>
    <row r="1002" spans="1:11" s="34" customFormat="1">
      <c r="A1002" s="29"/>
      <c r="B1002" s="29"/>
      <c r="C1002" s="29"/>
      <c r="D1002" s="30"/>
      <c r="E1002" s="30"/>
      <c r="F1002" s="40"/>
      <c r="G1002" s="31"/>
      <c r="H1002" s="32"/>
      <c r="I1002" s="33"/>
      <c r="J1002" s="33"/>
      <c r="K1002" s="33"/>
    </row>
    <row r="1003" spans="1:11" s="34" customFormat="1">
      <c r="A1003" s="29"/>
      <c r="B1003" s="29"/>
      <c r="C1003" s="29"/>
      <c r="D1003" s="30"/>
      <c r="E1003" s="30"/>
      <c r="F1003" s="40"/>
      <c r="G1003" s="31"/>
      <c r="H1003" s="32"/>
      <c r="I1003" s="33"/>
      <c r="J1003" s="33"/>
      <c r="K1003" s="33"/>
    </row>
    <row r="1004" spans="1:11" s="34" customFormat="1">
      <c r="A1004" s="29"/>
      <c r="B1004" s="29"/>
      <c r="C1004" s="29"/>
      <c r="D1004" s="30"/>
      <c r="E1004" s="30"/>
      <c r="F1004" s="40"/>
      <c r="G1004" s="31"/>
      <c r="H1004" s="32"/>
      <c r="I1004" s="33"/>
      <c r="J1004" s="33"/>
      <c r="K1004" s="33"/>
    </row>
    <row r="1005" spans="1:11" s="34" customFormat="1">
      <c r="A1005" s="29"/>
      <c r="B1005" s="29"/>
      <c r="C1005" s="29"/>
      <c r="D1005" s="30"/>
      <c r="E1005" s="30"/>
      <c r="F1005" s="40"/>
      <c r="G1005" s="31"/>
      <c r="H1005" s="32"/>
      <c r="I1005" s="33"/>
      <c r="J1005" s="33"/>
      <c r="K1005" s="33"/>
    </row>
    <row r="1006" spans="1:11" s="34" customFormat="1">
      <c r="A1006" s="29"/>
      <c r="B1006" s="29"/>
      <c r="C1006" s="29"/>
      <c r="D1006" s="30"/>
      <c r="E1006" s="30"/>
      <c r="F1006" s="40"/>
      <c r="G1006" s="31"/>
      <c r="H1006" s="32"/>
      <c r="I1006" s="33"/>
      <c r="J1006" s="33"/>
      <c r="K1006" s="33"/>
    </row>
    <row r="1007" spans="1:11" s="34" customFormat="1">
      <c r="A1007" s="29"/>
      <c r="B1007" s="29"/>
      <c r="C1007" s="29"/>
      <c r="D1007" s="30"/>
      <c r="E1007" s="30"/>
      <c r="F1007" s="40"/>
      <c r="G1007" s="31"/>
      <c r="H1007" s="32"/>
      <c r="I1007" s="33"/>
      <c r="J1007" s="33"/>
      <c r="K1007" s="33"/>
    </row>
    <row r="1008" spans="1:11" s="34" customFormat="1">
      <c r="A1008" s="29"/>
      <c r="B1008" s="29"/>
      <c r="C1008" s="29"/>
      <c r="D1008" s="30"/>
      <c r="E1008" s="30"/>
      <c r="F1008" s="40"/>
      <c r="G1008" s="31"/>
      <c r="H1008" s="32"/>
      <c r="I1008" s="33"/>
      <c r="J1008" s="33"/>
      <c r="K1008" s="33"/>
    </row>
    <row r="1009" spans="1:11" s="34" customFormat="1">
      <c r="A1009" s="29"/>
      <c r="B1009" s="29"/>
      <c r="C1009" s="29"/>
      <c r="D1009" s="30"/>
      <c r="E1009" s="30"/>
      <c r="F1009" s="40"/>
      <c r="G1009" s="31"/>
      <c r="H1009" s="32"/>
      <c r="I1009" s="33"/>
      <c r="J1009" s="33"/>
      <c r="K1009" s="33"/>
    </row>
    <row r="1010" spans="1:11" s="34" customFormat="1">
      <c r="A1010" s="29"/>
      <c r="B1010" s="29"/>
      <c r="C1010" s="29"/>
      <c r="D1010" s="30"/>
      <c r="E1010" s="30"/>
      <c r="F1010" s="40"/>
      <c r="G1010" s="31"/>
      <c r="H1010" s="32"/>
      <c r="I1010" s="33"/>
      <c r="J1010" s="33"/>
      <c r="K1010" s="33"/>
    </row>
    <row r="1011" spans="1:11" s="34" customFormat="1">
      <c r="A1011" s="29"/>
      <c r="B1011" s="29"/>
      <c r="C1011" s="29"/>
      <c r="D1011" s="30"/>
      <c r="E1011" s="30"/>
      <c r="F1011" s="40"/>
      <c r="G1011" s="31"/>
      <c r="H1011" s="32"/>
      <c r="I1011" s="33"/>
      <c r="J1011" s="33"/>
      <c r="K1011" s="33"/>
    </row>
    <row r="1012" spans="1:11" s="34" customFormat="1">
      <c r="A1012" s="29"/>
      <c r="B1012" s="29"/>
      <c r="C1012" s="29"/>
      <c r="D1012" s="30"/>
      <c r="E1012" s="30"/>
      <c r="F1012" s="40"/>
      <c r="G1012" s="31"/>
      <c r="H1012" s="32"/>
      <c r="I1012" s="33"/>
      <c r="J1012" s="33"/>
      <c r="K1012" s="33"/>
    </row>
    <row r="1013" spans="1:11" s="34" customFormat="1">
      <c r="A1013" s="29"/>
      <c r="B1013" s="29"/>
      <c r="C1013" s="29"/>
      <c r="D1013" s="30"/>
      <c r="E1013" s="30"/>
      <c r="F1013" s="40"/>
      <c r="G1013" s="31"/>
      <c r="H1013" s="32"/>
      <c r="I1013" s="33"/>
      <c r="J1013" s="33"/>
      <c r="K1013" s="33"/>
    </row>
    <row r="1014" spans="1:11" s="34" customFormat="1">
      <c r="A1014" s="29"/>
      <c r="B1014" s="29"/>
      <c r="C1014" s="29"/>
      <c r="D1014" s="30"/>
      <c r="E1014" s="30"/>
      <c r="F1014" s="40"/>
      <c r="G1014" s="31"/>
      <c r="H1014" s="32"/>
      <c r="I1014" s="33"/>
      <c r="J1014" s="33"/>
      <c r="K1014" s="33"/>
    </row>
    <row r="1015" spans="1:11" s="34" customFormat="1">
      <c r="A1015" s="29"/>
      <c r="B1015" s="29"/>
      <c r="C1015" s="29"/>
      <c r="D1015" s="30"/>
      <c r="E1015" s="30"/>
      <c r="F1015" s="40"/>
      <c r="G1015" s="31"/>
      <c r="H1015" s="32"/>
      <c r="I1015" s="33"/>
      <c r="J1015" s="33"/>
      <c r="K1015" s="33"/>
    </row>
    <row r="1016" spans="1:11" s="34" customFormat="1">
      <c r="A1016" s="29"/>
      <c r="B1016" s="29"/>
      <c r="C1016" s="29"/>
      <c r="D1016" s="30"/>
      <c r="E1016" s="30"/>
      <c r="F1016" s="40"/>
      <c r="G1016" s="31"/>
      <c r="H1016" s="32"/>
      <c r="I1016" s="33"/>
      <c r="J1016" s="33"/>
      <c r="K1016" s="33"/>
    </row>
    <row r="1017" spans="1:11" s="34" customFormat="1">
      <c r="A1017" s="29"/>
      <c r="B1017" s="29"/>
      <c r="C1017" s="29"/>
      <c r="D1017" s="30"/>
      <c r="E1017" s="30"/>
      <c r="F1017" s="40"/>
      <c r="G1017" s="31"/>
      <c r="H1017" s="32"/>
      <c r="I1017" s="33"/>
      <c r="J1017" s="33"/>
      <c r="K1017" s="33"/>
    </row>
    <row r="1018" spans="1:11" s="34" customFormat="1">
      <c r="A1018" s="29"/>
      <c r="B1018" s="29"/>
      <c r="C1018" s="29"/>
      <c r="D1018" s="30"/>
      <c r="E1018" s="30"/>
      <c r="F1018" s="40"/>
      <c r="G1018" s="31"/>
      <c r="H1018" s="32"/>
      <c r="I1018" s="33"/>
      <c r="J1018" s="33"/>
      <c r="K1018" s="33"/>
    </row>
    <row r="1019" spans="1:11" s="34" customFormat="1">
      <c r="A1019" s="29"/>
      <c r="B1019" s="29"/>
      <c r="C1019" s="29"/>
      <c r="D1019" s="30"/>
      <c r="E1019" s="30"/>
      <c r="F1019" s="40"/>
      <c r="G1019" s="31"/>
      <c r="H1019" s="32"/>
      <c r="I1019" s="33"/>
      <c r="J1019" s="33"/>
      <c r="K1019" s="33"/>
    </row>
    <row r="1020" spans="1:11" s="34" customFormat="1">
      <c r="A1020" s="29"/>
      <c r="B1020" s="29"/>
      <c r="C1020" s="29"/>
      <c r="D1020" s="30"/>
      <c r="E1020" s="30"/>
      <c r="F1020" s="40"/>
      <c r="G1020" s="31"/>
      <c r="H1020" s="32"/>
      <c r="I1020" s="33"/>
      <c r="J1020" s="33"/>
      <c r="K1020" s="33"/>
    </row>
    <row r="1021" spans="1:11" s="34" customFormat="1">
      <c r="A1021" s="29"/>
      <c r="B1021" s="29"/>
      <c r="C1021" s="29"/>
      <c r="D1021" s="30"/>
      <c r="E1021" s="30"/>
      <c r="F1021" s="40"/>
      <c r="G1021" s="31"/>
      <c r="H1021" s="32"/>
      <c r="I1021" s="33"/>
      <c r="J1021" s="33"/>
      <c r="K1021" s="33"/>
    </row>
    <row r="1022" spans="1:11" s="34" customFormat="1">
      <c r="A1022" s="29"/>
      <c r="B1022" s="29"/>
      <c r="C1022" s="29"/>
      <c r="D1022" s="30"/>
      <c r="E1022" s="30"/>
      <c r="F1022" s="40"/>
      <c r="G1022" s="31"/>
      <c r="H1022" s="32"/>
      <c r="I1022" s="33"/>
      <c r="J1022" s="33"/>
      <c r="K1022" s="33"/>
    </row>
    <row r="1023" spans="1:11" s="34" customFormat="1">
      <c r="A1023" s="29"/>
      <c r="B1023" s="29"/>
      <c r="C1023" s="29"/>
      <c r="D1023" s="30"/>
      <c r="E1023" s="30"/>
      <c r="F1023" s="40"/>
      <c r="G1023" s="31"/>
      <c r="H1023" s="32"/>
      <c r="I1023" s="33"/>
      <c r="J1023" s="33"/>
      <c r="K1023" s="33"/>
    </row>
    <row r="1024" spans="1:11" s="34" customFormat="1">
      <c r="A1024" s="29"/>
      <c r="B1024" s="29"/>
      <c r="C1024" s="29"/>
      <c r="D1024" s="30"/>
      <c r="E1024" s="30"/>
      <c r="F1024" s="40"/>
      <c r="G1024" s="31"/>
      <c r="H1024" s="32"/>
      <c r="I1024" s="33"/>
      <c r="J1024" s="33"/>
      <c r="K1024" s="33"/>
    </row>
    <row r="1025" spans="1:11" s="34" customFormat="1">
      <c r="A1025" s="29"/>
      <c r="B1025" s="29"/>
      <c r="C1025" s="29"/>
      <c r="D1025" s="30"/>
      <c r="E1025" s="30"/>
      <c r="F1025" s="40"/>
      <c r="G1025" s="31"/>
      <c r="H1025" s="32"/>
      <c r="I1025" s="33"/>
      <c r="J1025" s="33"/>
      <c r="K1025" s="33"/>
    </row>
    <row r="1026" spans="1:11" s="34" customFormat="1">
      <c r="A1026" s="29"/>
      <c r="B1026" s="29"/>
      <c r="C1026" s="29"/>
      <c r="D1026" s="30"/>
      <c r="E1026" s="30"/>
      <c r="F1026" s="40"/>
      <c r="G1026" s="31"/>
      <c r="H1026" s="32"/>
      <c r="I1026" s="33"/>
      <c r="J1026" s="33"/>
      <c r="K1026" s="33"/>
    </row>
    <row r="1027" spans="1:11" s="34" customFormat="1">
      <c r="A1027" s="29"/>
      <c r="B1027" s="29"/>
      <c r="C1027" s="29"/>
      <c r="D1027" s="30"/>
      <c r="E1027" s="30"/>
      <c r="F1027" s="40"/>
      <c r="G1027" s="31"/>
      <c r="H1027" s="32"/>
      <c r="I1027" s="33"/>
      <c r="J1027" s="33"/>
      <c r="K1027" s="33"/>
    </row>
    <row r="1028" spans="1:11" s="34" customFormat="1">
      <c r="A1028" s="29"/>
      <c r="B1028" s="29"/>
      <c r="C1028" s="29"/>
      <c r="D1028" s="30"/>
      <c r="E1028" s="30"/>
      <c r="F1028" s="40"/>
      <c r="G1028" s="31"/>
      <c r="H1028" s="32"/>
      <c r="I1028" s="33"/>
      <c r="J1028" s="33"/>
      <c r="K1028" s="33"/>
    </row>
    <row r="1029" spans="1:11" s="34" customFormat="1">
      <c r="A1029" s="29"/>
      <c r="B1029" s="29"/>
      <c r="C1029" s="29"/>
      <c r="D1029" s="30"/>
      <c r="E1029" s="30"/>
      <c r="F1029" s="40"/>
      <c r="G1029" s="31"/>
      <c r="H1029" s="32"/>
      <c r="I1029" s="33"/>
      <c r="J1029" s="33"/>
      <c r="K1029" s="33"/>
    </row>
    <row r="1030" spans="1:11" s="34" customFormat="1">
      <c r="A1030" s="29"/>
      <c r="B1030" s="29"/>
      <c r="C1030" s="29"/>
      <c r="D1030" s="30"/>
      <c r="E1030" s="30"/>
      <c r="F1030" s="40"/>
      <c r="G1030" s="31"/>
      <c r="H1030" s="32"/>
      <c r="I1030" s="33"/>
      <c r="J1030" s="33"/>
      <c r="K1030" s="33"/>
    </row>
    <row r="1031" spans="1:11" s="34" customFormat="1">
      <c r="A1031" s="29"/>
      <c r="B1031" s="29"/>
      <c r="C1031" s="29"/>
      <c r="D1031" s="30"/>
      <c r="E1031" s="30"/>
      <c r="F1031" s="40"/>
      <c r="G1031" s="31"/>
      <c r="H1031" s="32"/>
      <c r="I1031" s="33"/>
      <c r="J1031" s="33"/>
      <c r="K1031" s="33"/>
    </row>
    <row r="1032" spans="1:11" s="34" customFormat="1">
      <c r="A1032" s="29"/>
      <c r="B1032" s="29"/>
      <c r="C1032" s="29"/>
      <c r="D1032" s="30"/>
      <c r="E1032" s="30"/>
      <c r="F1032" s="40"/>
      <c r="G1032" s="31"/>
      <c r="H1032" s="32"/>
      <c r="I1032" s="33"/>
      <c r="J1032" s="33"/>
      <c r="K1032" s="33"/>
    </row>
    <row r="1033" spans="1:11" s="34" customFormat="1">
      <c r="A1033" s="29"/>
      <c r="B1033" s="29"/>
      <c r="C1033" s="29"/>
      <c r="D1033" s="30"/>
      <c r="E1033" s="30"/>
      <c r="F1033" s="40"/>
      <c r="G1033" s="31"/>
      <c r="H1033" s="32"/>
      <c r="I1033" s="33"/>
      <c r="J1033" s="33"/>
      <c r="K1033" s="33"/>
    </row>
    <row r="1034" spans="1:11" s="34" customFormat="1">
      <c r="A1034" s="29"/>
      <c r="B1034" s="29"/>
      <c r="C1034" s="29"/>
      <c r="D1034" s="30"/>
      <c r="E1034" s="30"/>
      <c r="F1034" s="40"/>
      <c r="G1034" s="31"/>
      <c r="H1034" s="32"/>
      <c r="I1034" s="33"/>
      <c r="J1034" s="33"/>
      <c r="K1034" s="33"/>
    </row>
    <row r="1035" spans="1:11" s="34" customFormat="1">
      <c r="A1035" s="29"/>
      <c r="B1035" s="29"/>
      <c r="C1035" s="29"/>
      <c r="D1035" s="30"/>
      <c r="E1035" s="30"/>
      <c r="F1035" s="40"/>
      <c r="G1035" s="31"/>
      <c r="H1035" s="32"/>
      <c r="I1035" s="33"/>
      <c r="J1035" s="33"/>
      <c r="K1035" s="33"/>
    </row>
    <row r="1036" spans="1:11" s="34" customFormat="1">
      <c r="A1036" s="29"/>
      <c r="B1036" s="29"/>
      <c r="C1036" s="29"/>
      <c r="D1036" s="30"/>
      <c r="E1036" s="30"/>
      <c r="F1036" s="40"/>
      <c r="G1036" s="31"/>
      <c r="H1036" s="32"/>
      <c r="I1036" s="33"/>
      <c r="J1036" s="33"/>
      <c r="K1036" s="33"/>
    </row>
    <row r="1037" spans="1:11" s="34" customFormat="1">
      <c r="A1037" s="29"/>
      <c r="B1037" s="29"/>
      <c r="C1037" s="29"/>
      <c r="D1037" s="30"/>
      <c r="E1037" s="30"/>
      <c r="F1037" s="40"/>
      <c r="G1037" s="31"/>
      <c r="H1037" s="32"/>
      <c r="I1037" s="33"/>
      <c r="J1037" s="33"/>
      <c r="K1037" s="33"/>
    </row>
    <row r="1038" spans="1:11" s="34" customFormat="1">
      <c r="A1038" s="29"/>
      <c r="B1038" s="29"/>
      <c r="C1038" s="29"/>
      <c r="D1038" s="30"/>
      <c r="E1038" s="30"/>
      <c r="F1038" s="40"/>
      <c r="G1038" s="31"/>
      <c r="H1038" s="32"/>
      <c r="I1038" s="33"/>
      <c r="J1038" s="33"/>
      <c r="K1038" s="33"/>
    </row>
    <row r="1039" spans="1:11" s="34" customFormat="1">
      <c r="A1039" s="29"/>
      <c r="B1039" s="29"/>
      <c r="C1039" s="29"/>
      <c r="D1039" s="30"/>
      <c r="E1039" s="30"/>
      <c r="F1039" s="40"/>
      <c r="G1039" s="31"/>
      <c r="H1039" s="32"/>
      <c r="I1039" s="33"/>
      <c r="J1039" s="33"/>
      <c r="K1039" s="33"/>
    </row>
    <row r="1040" spans="1:11" s="34" customFormat="1">
      <c r="A1040" s="29"/>
      <c r="B1040" s="29"/>
      <c r="C1040" s="29"/>
      <c r="D1040" s="30"/>
      <c r="E1040" s="30"/>
      <c r="F1040" s="40"/>
      <c r="G1040" s="31"/>
      <c r="H1040" s="32"/>
      <c r="I1040" s="33"/>
      <c r="J1040" s="33"/>
      <c r="K1040" s="33"/>
    </row>
    <row r="1041" spans="1:11" s="34" customFormat="1">
      <c r="A1041" s="29"/>
      <c r="B1041" s="29"/>
      <c r="C1041" s="29"/>
      <c r="D1041" s="30"/>
      <c r="E1041" s="30"/>
      <c r="F1041" s="40"/>
      <c r="G1041" s="31"/>
      <c r="H1041" s="32"/>
      <c r="I1041" s="33"/>
      <c r="J1041" s="33"/>
      <c r="K1041" s="33"/>
    </row>
    <row r="1042" spans="1:11" s="34" customFormat="1">
      <c r="A1042" s="29"/>
      <c r="B1042" s="29"/>
      <c r="C1042" s="29"/>
      <c r="D1042" s="30"/>
      <c r="E1042" s="30"/>
      <c r="F1042" s="40"/>
      <c r="G1042" s="31"/>
      <c r="H1042" s="32"/>
      <c r="I1042" s="33"/>
      <c r="J1042" s="33"/>
      <c r="K1042" s="33"/>
    </row>
    <row r="1043" spans="1:11" s="34" customFormat="1">
      <c r="A1043" s="29"/>
      <c r="B1043" s="29"/>
      <c r="C1043" s="29"/>
      <c r="D1043" s="30"/>
      <c r="E1043" s="30"/>
      <c r="F1043" s="40"/>
      <c r="G1043" s="31"/>
      <c r="H1043" s="32"/>
      <c r="I1043" s="33"/>
      <c r="J1043" s="33"/>
      <c r="K1043" s="33"/>
    </row>
    <row r="1044" spans="1:11" s="34" customFormat="1">
      <c r="A1044" s="29"/>
      <c r="B1044" s="29"/>
      <c r="C1044" s="29"/>
      <c r="D1044" s="30"/>
      <c r="E1044" s="30"/>
      <c r="F1044" s="40"/>
      <c r="G1044" s="31"/>
      <c r="H1044" s="32"/>
      <c r="I1044" s="33"/>
      <c r="J1044" s="33"/>
      <c r="K1044" s="33"/>
    </row>
    <row r="1045" spans="1:11" s="34" customFormat="1">
      <c r="A1045" s="29"/>
      <c r="B1045" s="29"/>
      <c r="C1045" s="29"/>
      <c r="D1045" s="30"/>
      <c r="E1045" s="30"/>
      <c r="F1045" s="40"/>
      <c r="G1045" s="31"/>
      <c r="H1045" s="32"/>
      <c r="I1045" s="33"/>
      <c r="J1045" s="33"/>
      <c r="K1045" s="33"/>
    </row>
    <row r="1046" spans="1:11" s="34" customFormat="1">
      <c r="A1046" s="29"/>
      <c r="B1046" s="29"/>
      <c r="C1046" s="29"/>
      <c r="D1046" s="30"/>
      <c r="E1046" s="30"/>
      <c r="F1046" s="40"/>
      <c r="G1046" s="31"/>
      <c r="H1046" s="32"/>
      <c r="I1046" s="33"/>
      <c r="J1046" s="33"/>
      <c r="K1046" s="33"/>
    </row>
    <row r="1047" spans="1:11" s="34" customFormat="1">
      <c r="A1047" s="29"/>
      <c r="B1047" s="29"/>
      <c r="C1047" s="29"/>
      <c r="D1047" s="30"/>
      <c r="E1047" s="30"/>
      <c r="F1047" s="40"/>
      <c r="G1047" s="31"/>
      <c r="H1047" s="32"/>
      <c r="I1047" s="33"/>
      <c r="J1047" s="33"/>
      <c r="K1047" s="33"/>
    </row>
    <row r="1048" spans="1:11" s="34" customFormat="1">
      <c r="A1048" s="29"/>
      <c r="B1048" s="29"/>
      <c r="C1048" s="29"/>
      <c r="D1048" s="30"/>
      <c r="E1048" s="30"/>
      <c r="F1048" s="40"/>
      <c r="G1048" s="31"/>
      <c r="H1048" s="32"/>
      <c r="I1048" s="33"/>
      <c r="J1048" s="33"/>
      <c r="K1048" s="33"/>
    </row>
    <row r="1049" spans="1:11" s="34" customFormat="1">
      <c r="A1049" s="29"/>
      <c r="B1049" s="29"/>
      <c r="C1049" s="29"/>
      <c r="D1049" s="30"/>
      <c r="E1049" s="30"/>
      <c r="F1049" s="40"/>
      <c r="G1049" s="31"/>
      <c r="H1049" s="32"/>
      <c r="I1049" s="33"/>
      <c r="J1049" s="33"/>
      <c r="K1049" s="33"/>
    </row>
    <row r="1050" spans="1:11" s="34" customFormat="1">
      <c r="A1050" s="29"/>
      <c r="B1050" s="29"/>
      <c r="C1050" s="29"/>
      <c r="D1050" s="30"/>
      <c r="E1050" s="30"/>
      <c r="F1050" s="40"/>
      <c r="G1050" s="31"/>
      <c r="H1050" s="32"/>
      <c r="I1050" s="33"/>
      <c r="J1050" s="33"/>
      <c r="K1050" s="33"/>
    </row>
    <row r="1051" spans="1:11" s="34" customFormat="1">
      <c r="A1051" s="29"/>
      <c r="B1051" s="29"/>
      <c r="C1051" s="29"/>
      <c r="D1051" s="30"/>
      <c r="E1051" s="30"/>
      <c r="F1051" s="40"/>
      <c r="G1051" s="31"/>
      <c r="H1051" s="32"/>
      <c r="I1051" s="33"/>
      <c r="J1051" s="33"/>
      <c r="K1051" s="33"/>
    </row>
    <row r="1052" spans="1:11" s="34" customFormat="1">
      <c r="A1052" s="29"/>
      <c r="B1052" s="29"/>
      <c r="C1052" s="29"/>
      <c r="D1052" s="30"/>
      <c r="E1052" s="30"/>
      <c r="F1052" s="40"/>
      <c r="G1052" s="31"/>
      <c r="H1052" s="32"/>
      <c r="I1052" s="33"/>
      <c r="J1052" s="33"/>
      <c r="K1052" s="33"/>
    </row>
    <row r="1053" spans="1:11" s="34" customFormat="1">
      <c r="A1053" s="29"/>
      <c r="B1053" s="29"/>
      <c r="C1053" s="29"/>
      <c r="D1053" s="30"/>
      <c r="E1053" s="30"/>
      <c r="F1053" s="40"/>
      <c r="G1053" s="31"/>
      <c r="H1053" s="32"/>
      <c r="I1053" s="33"/>
      <c r="J1053" s="33"/>
      <c r="K1053" s="33"/>
    </row>
    <row r="1054" spans="1:11" s="34" customFormat="1">
      <c r="A1054" s="29"/>
      <c r="B1054" s="29"/>
      <c r="C1054" s="29"/>
      <c r="D1054" s="30"/>
      <c r="E1054" s="30"/>
      <c r="F1054" s="40"/>
      <c r="G1054" s="31"/>
      <c r="H1054" s="32"/>
      <c r="I1054" s="33"/>
      <c r="J1054" s="33"/>
      <c r="K1054" s="33"/>
    </row>
    <row r="1055" spans="1:11" s="34" customFormat="1">
      <c r="A1055" s="29"/>
      <c r="B1055" s="29"/>
      <c r="C1055" s="29"/>
      <c r="D1055" s="30"/>
      <c r="E1055" s="30"/>
      <c r="F1055" s="40"/>
      <c r="G1055" s="31"/>
      <c r="H1055" s="32"/>
      <c r="I1055" s="33"/>
      <c r="J1055" s="33"/>
      <c r="K1055" s="33"/>
    </row>
    <row r="1056" spans="1:11" s="34" customFormat="1">
      <c r="A1056" s="29"/>
      <c r="B1056" s="29"/>
      <c r="C1056" s="29"/>
      <c r="D1056" s="30"/>
      <c r="E1056" s="30"/>
      <c r="F1056" s="40"/>
      <c r="G1056" s="31"/>
      <c r="H1056" s="32"/>
      <c r="I1056" s="33"/>
      <c r="J1056" s="33"/>
      <c r="K1056" s="33"/>
    </row>
    <row r="1057" spans="1:11" s="34" customFormat="1">
      <c r="A1057" s="29"/>
      <c r="B1057" s="29"/>
      <c r="C1057" s="29"/>
      <c r="D1057" s="30"/>
      <c r="E1057" s="30"/>
      <c r="F1057" s="40"/>
      <c r="G1057" s="31"/>
      <c r="H1057" s="32"/>
      <c r="I1057" s="33"/>
      <c r="J1057" s="33"/>
      <c r="K1057" s="33"/>
    </row>
    <row r="1058" spans="1:11" s="34" customFormat="1">
      <c r="A1058" s="29"/>
      <c r="B1058" s="29"/>
      <c r="C1058" s="29"/>
      <c r="D1058" s="30"/>
      <c r="E1058" s="30"/>
      <c r="F1058" s="40"/>
      <c r="G1058" s="31"/>
      <c r="H1058" s="32"/>
      <c r="I1058" s="33"/>
      <c r="J1058" s="33"/>
      <c r="K1058" s="33"/>
    </row>
    <row r="1059" spans="1:11" s="34" customFormat="1">
      <c r="A1059" s="29"/>
      <c r="B1059" s="29"/>
      <c r="C1059" s="29"/>
      <c r="D1059" s="30"/>
      <c r="E1059" s="30"/>
      <c r="F1059" s="40"/>
      <c r="G1059" s="31"/>
      <c r="H1059" s="32"/>
      <c r="I1059" s="33"/>
      <c r="J1059" s="33"/>
      <c r="K1059" s="33"/>
    </row>
    <row r="1060" spans="1:11" s="34" customFormat="1">
      <c r="A1060" s="29"/>
      <c r="B1060" s="29"/>
      <c r="C1060" s="29"/>
      <c r="D1060" s="30"/>
      <c r="E1060" s="30"/>
      <c r="F1060" s="40"/>
      <c r="G1060" s="31"/>
      <c r="H1060" s="32"/>
      <c r="I1060" s="33"/>
      <c r="J1060" s="33"/>
      <c r="K1060" s="33"/>
    </row>
    <row r="1061" spans="1:11" s="34" customFormat="1">
      <c r="A1061" s="29"/>
      <c r="B1061" s="29"/>
      <c r="C1061" s="29"/>
      <c r="D1061" s="30"/>
      <c r="E1061" s="30"/>
      <c r="F1061" s="40"/>
      <c r="G1061" s="31"/>
      <c r="H1061" s="32"/>
      <c r="I1061" s="33"/>
      <c r="J1061" s="33"/>
      <c r="K1061" s="33"/>
    </row>
    <row r="1062" spans="1:11" s="34" customFormat="1">
      <c r="A1062" s="29"/>
      <c r="B1062" s="29"/>
      <c r="C1062" s="29"/>
      <c r="D1062" s="30"/>
      <c r="E1062" s="30"/>
      <c r="F1062" s="40"/>
      <c r="G1062" s="31"/>
      <c r="H1062" s="32"/>
      <c r="I1062" s="33"/>
      <c r="J1062" s="33"/>
      <c r="K1062" s="33"/>
    </row>
    <row r="1063" spans="1:11" s="34" customFormat="1">
      <c r="A1063" s="29"/>
      <c r="B1063" s="29"/>
      <c r="C1063" s="29"/>
      <c r="D1063" s="30"/>
      <c r="E1063" s="30"/>
      <c r="F1063" s="40"/>
      <c r="G1063" s="31"/>
      <c r="H1063" s="32"/>
      <c r="I1063" s="33"/>
      <c r="J1063" s="33"/>
      <c r="K1063" s="33"/>
    </row>
    <row r="1064" spans="1:11" s="34" customFormat="1">
      <c r="A1064" s="29"/>
      <c r="B1064" s="29"/>
      <c r="C1064" s="29"/>
      <c r="D1064" s="30"/>
      <c r="E1064" s="30"/>
      <c r="F1064" s="40"/>
      <c r="G1064" s="31"/>
      <c r="H1064" s="32"/>
      <c r="I1064" s="33"/>
      <c r="J1064" s="33"/>
      <c r="K1064" s="33"/>
    </row>
    <row r="1065" spans="1:11" s="34" customFormat="1">
      <c r="A1065" s="29"/>
      <c r="B1065" s="29"/>
      <c r="C1065" s="29"/>
      <c r="D1065" s="30"/>
      <c r="E1065" s="30"/>
      <c r="F1065" s="40"/>
      <c r="G1065" s="31"/>
      <c r="H1065" s="32"/>
      <c r="I1065" s="33"/>
      <c r="J1065" s="33"/>
      <c r="K1065" s="33"/>
    </row>
    <row r="1066" spans="1:11" s="34" customFormat="1">
      <c r="A1066" s="29"/>
      <c r="B1066" s="29"/>
      <c r="C1066" s="29"/>
      <c r="D1066" s="30"/>
      <c r="E1066" s="30"/>
      <c r="F1066" s="40"/>
      <c r="G1066" s="31"/>
      <c r="H1066" s="32"/>
      <c r="I1066" s="33"/>
      <c r="J1066" s="33"/>
      <c r="K1066" s="33"/>
    </row>
    <row r="1067" spans="1:11" s="34" customFormat="1">
      <c r="A1067" s="29"/>
      <c r="B1067" s="29"/>
      <c r="C1067" s="29"/>
      <c r="D1067" s="30"/>
      <c r="E1067" s="30"/>
      <c r="F1067" s="40"/>
      <c r="G1067" s="31"/>
      <c r="H1067" s="32"/>
      <c r="I1067" s="33"/>
      <c r="J1067" s="33"/>
      <c r="K1067" s="33"/>
    </row>
    <row r="1068" spans="1:11" s="34" customFormat="1">
      <c r="A1068" s="29"/>
      <c r="B1068" s="29"/>
      <c r="C1068" s="29"/>
      <c r="D1068" s="30"/>
      <c r="E1068" s="30"/>
      <c r="F1068" s="40"/>
      <c r="G1068" s="31"/>
      <c r="H1068" s="32"/>
      <c r="I1068" s="33"/>
      <c r="J1068" s="33"/>
      <c r="K1068" s="33"/>
    </row>
    <row r="1069" spans="1:11" s="34" customFormat="1">
      <c r="A1069" s="29"/>
      <c r="B1069" s="29"/>
      <c r="C1069" s="29"/>
      <c r="D1069" s="30"/>
      <c r="E1069" s="30"/>
      <c r="F1069" s="40"/>
      <c r="G1069" s="31"/>
      <c r="H1069" s="32"/>
      <c r="I1069" s="33"/>
      <c r="J1069" s="33"/>
      <c r="K1069" s="33"/>
    </row>
    <row r="1070" spans="1:11" s="34" customFormat="1">
      <c r="A1070" s="29"/>
      <c r="B1070" s="29"/>
      <c r="C1070" s="29"/>
      <c r="D1070" s="30"/>
      <c r="E1070" s="30"/>
      <c r="F1070" s="40"/>
      <c r="G1070" s="31"/>
      <c r="H1070" s="32"/>
      <c r="I1070" s="33"/>
      <c r="J1070" s="33"/>
      <c r="K1070" s="33"/>
    </row>
    <row r="1071" spans="1:11" s="34" customFormat="1">
      <c r="A1071" s="29"/>
      <c r="B1071" s="29"/>
      <c r="C1071" s="29"/>
      <c r="D1071" s="30"/>
      <c r="E1071" s="30"/>
      <c r="F1071" s="40"/>
      <c r="G1071" s="31"/>
      <c r="H1071" s="32"/>
      <c r="I1071" s="33"/>
      <c r="J1071" s="33"/>
      <c r="K1071" s="33"/>
    </row>
    <row r="1072" spans="1:11" s="34" customFormat="1">
      <c r="A1072" s="29"/>
      <c r="B1072" s="29"/>
      <c r="C1072" s="29"/>
      <c r="D1072" s="30"/>
      <c r="E1072" s="30"/>
      <c r="F1072" s="40"/>
      <c r="G1072" s="31"/>
      <c r="H1072" s="32"/>
      <c r="I1072" s="33"/>
      <c r="J1072" s="33"/>
      <c r="K1072" s="33"/>
    </row>
    <row r="1073" spans="1:11" s="34" customFormat="1">
      <c r="A1073" s="29"/>
      <c r="B1073" s="29"/>
      <c r="C1073" s="29"/>
      <c r="D1073" s="30"/>
      <c r="E1073" s="30"/>
      <c r="F1073" s="40"/>
      <c r="G1073" s="31"/>
      <c r="H1073" s="32"/>
      <c r="I1073" s="33"/>
      <c r="J1073" s="33"/>
      <c r="K1073" s="33"/>
    </row>
    <row r="1074" spans="1:11" s="34" customFormat="1">
      <c r="A1074" s="29"/>
      <c r="B1074" s="29"/>
      <c r="C1074" s="29"/>
      <c r="D1074" s="30"/>
      <c r="E1074" s="30"/>
      <c r="F1074" s="40"/>
      <c r="G1074" s="31"/>
      <c r="H1074" s="32"/>
      <c r="I1074" s="33"/>
      <c r="J1074" s="33"/>
      <c r="K1074" s="33"/>
    </row>
    <row r="1075" spans="1:11" s="34" customFormat="1">
      <c r="A1075" s="29"/>
      <c r="B1075" s="29"/>
      <c r="C1075" s="29"/>
      <c r="D1075" s="30"/>
      <c r="E1075" s="30"/>
      <c r="F1075" s="40"/>
      <c r="G1075" s="31"/>
      <c r="H1075" s="32"/>
      <c r="I1075" s="33"/>
      <c r="J1075" s="33"/>
      <c r="K1075" s="33"/>
    </row>
    <row r="1076" spans="1:11" s="34" customFormat="1">
      <c r="A1076" s="29"/>
      <c r="B1076" s="29"/>
      <c r="C1076" s="29"/>
      <c r="D1076" s="30"/>
      <c r="E1076" s="30"/>
      <c r="F1076" s="40"/>
      <c r="G1076" s="31"/>
      <c r="H1076" s="32"/>
      <c r="I1076" s="33"/>
      <c r="J1076" s="33"/>
      <c r="K1076" s="33"/>
    </row>
    <row r="1077" spans="1:11" s="34" customFormat="1">
      <c r="A1077" s="29"/>
      <c r="B1077" s="29"/>
      <c r="C1077" s="29"/>
      <c r="D1077" s="30"/>
      <c r="E1077" s="30"/>
      <c r="F1077" s="40"/>
      <c r="G1077" s="31"/>
      <c r="H1077" s="32"/>
      <c r="I1077" s="33"/>
      <c r="J1077" s="33"/>
      <c r="K1077" s="33"/>
    </row>
    <row r="1078" spans="1:11" s="34" customFormat="1">
      <c r="A1078" s="29"/>
      <c r="B1078" s="29"/>
      <c r="C1078" s="29"/>
      <c r="D1078" s="30"/>
      <c r="E1078" s="30"/>
      <c r="F1078" s="40"/>
      <c r="G1078" s="31"/>
      <c r="H1078" s="32"/>
      <c r="I1078" s="33"/>
      <c r="J1078" s="33"/>
      <c r="K1078" s="33"/>
    </row>
    <row r="1079" spans="1:11" s="34" customFormat="1">
      <c r="A1079" s="29"/>
      <c r="B1079" s="29"/>
      <c r="C1079" s="29"/>
      <c r="D1079" s="30"/>
      <c r="E1079" s="30"/>
      <c r="F1079" s="40"/>
      <c r="G1079" s="31"/>
      <c r="H1079" s="32"/>
      <c r="I1079" s="33"/>
      <c r="J1079" s="33"/>
      <c r="K1079" s="33"/>
    </row>
    <row r="1080" spans="1:11" s="34" customFormat="1">
      <c r="A1080" s="29"/>
      <c r="B1080" s="29"/>
      <c r="C1080" s="29"/>
      <c r="D1080" s="30"/>
      <c r="E1080" s="30"/>
      <c r="F1080" s="40"/>
      <c r="G1080" s="31"/>
      <c r="H1080" s="32"/>
      <c r="I1080" s="33"/>
      <c r="J1080" s="33"/>
      <c r="K1080" s="33"/>
    </row>
    <row r="1081" spans="1:11" s="34" customFormat="1">
      <c r="A1081" s="29"/>
      <c r="B1081" s="29"/>
      <c r="C1081" s="29"/>
      <c r="D1081" s="30"/>
      <c r="E1081" s="30"/>
      <c r="F1081" s="40"/>
      <c r="G1081" s="31"/>
      <c r="H1081" s="32"/>
      <c r="I1081" s="33"/>
      <c r="J1081" s="33"/>
      <c r="K1081" s="33"/>
    </row>
    <row r="1082" spans="1:11" s="34" customFormat="1">
      <c r="A1082" s="29"/>
      <c r="B1082" s="29"/>
      <c r="C1082" s="29"/>
      <c r="D1082" s="30"/>
      <c r="E1082" s="30"/>
      <c r="F1082" s="40"/>
      <c r="G1082" s="31"/>
      <c r="H1082" s="32"/>
      <c r="I1082" s="33"/>
      <c r="J1082" s="33"/>
      <c r="K1082" s="33"/>
    </row>
    <row r="1083" spans="1:11" s="34" customFormat="1">
      <c r="A1083" s="29"/>
      <c r="B1083" s="29"/>
      <c r="C1083" s="29"/>
      <c r="D1083" s="30"/>
      <c r="E1083" s="30"/>
      <c r="F1083" s="40"/>
      <c r="G1083" s="31"/>
      <c r="H1083" s="32"/>
      <c r="I1083" s="33"/>
      <c r="J1083" s="33"/>
      <c r="K1083" s="33"/>
    </row>
    <row r="1084" spans="1:11" s="34" customFormat="1">
      <c r="A1084" s="29"/>
      <c r="B1084" s="29"/>
      <c r="C1084" s="29"/>
      <c r="D1084" s="30"/>
      <c r="E1084" s="30"/>
      <c r="F1084" s="40"/>
      <c r="G1084" s="31"/>
      <c r="H1084" s="32"/>
      <c r="I1084" s="33"/>
      <c r="J1084" s="33"/>
      <c r="K1084" s="33"/>
    </row>
    <row r="1085" spans="1:11" s="34" customFormat="1">
      <c r="A1085" s="29"/>
      <c r="B1085" s="29"/>
      <c r="C1085" s="29"/>
      <c r="D1085" s="30"/>
      <c r="E1085" s="30"/>
      <c r="F1085" s="40"/>
      <c r="G1085" s="31"/>
      <c r="H1085" s="32"/>
      <c r="I1085" s="33"/>
      <c r="J1085" s="33"/>
      <c r="K1085" s="33"/>
    </row>
    <row r="1086" spans="1:11" s="34" customFormat="1">
      <c r="A1086" s="29"/>
      <c r="B1086" s="29"/>
      <c r="C1086" s="29"/>
      <c r="D1086" s="30"/>
      <c r="E1086" s="30"/>
      <c r="F1086" s="40"/>
      <c r="G1086" s="31"/>
      <c r="H1086" s="32"/>
      <c r="I1086" s="33"/>
      <c r="J1086" s="33"/>
      <c r="K1086" s="33"/>
    </row>
    <row r="1087" spans="1:11" s="34" customFormat="1">
      <c r="A1087" s="29"/>
      <c r="B1087" s="29"/>
      <c r="C1087" s="29"/>
      <c r="D1087" s="30"/>
      <c r="E1087" s="30"/>
      <c r="F1087" s="40"/>
      <c r="G1087" s="31"/>
      <c r="H1087" s="32"/>
      <c r="I1087" s="33"/>
      <c r="J1087" s="33"/>
      <c r="K1087" s="33"/>
    </row>
    <row r="1088" spans="1:11" s="34" customFormat="1">
      <c r="A1088" s="29"/>
      <c r="B1088" s="29"/>
      <c r="C1088" s="29"/>
      <c r="D1088" s="30"/>
      <c r="E1088" s="30"/>
      <c r="F1088" s="40"/>
      <c r="G1088" s="31"/>
      <c r="H1088" s="32"/>
      <c r="I1088" s="33"/>
      <c r="J1088" s="33"/>
      <c r="K1088" s="33"/>
    </row>
    <row r="1089" spans="1:11" s="34" customFormat="1">
      <c r="A1089" s="29"/>
      <c r="B1089" s="29"/>
      <c r="C1089" s="29"/>
      <c r="D1089" s="30"/>
      <c r="E1089" s="30"/>
      <c r="F1089" s="40"/>
      <c r="G1089" s="31"/>
      <c r="H1089" s="32"/>
      <c r="I1089" s="33"/>
      <c r="J1089" s="33"/>
      <c r="K1089" s="33"/>
    </row>
    <row r="1090" spans="1:11" s="34" customFormat="1">
      <c r="A1090" s="29"/>
      <c r="B1090" s="29"/>
      <c r="C1090" s="29"/>
      <c r="D1090" s="30"/>
      <c r="E1090" s="30"/>
      <c r="F1090" s="40"/>
      <c r="G1090" s="31"/>
      <c r="H1090" s="32"/>
      <c r="I1090" s="33"/>
      <c r="J1090" s="33"/>
      <c r="K1090" s="33"/>
    </row>
    <row r="1091" spans="1:11" s="34" customFormat="1">
      <c r="A1091" s="29"/>
      <c r="B1091" s="29"/>
      <c r="C1091" s="29"/>
      <c r="D1091" s="30"/>
      <c r="E1091" s="30"/>
      <c r="F1091" s="40"/>
      <c r="G1091" s="31"/>
      <c r="H1091" s="32"/>
      <c r="I1091" s="33"/>
      <c r="J1091" s="33"/>
      <c r="K1091" s="33"/>
    </row>
    <row r="1092" spans="1:11" s="34" customFormat="1">
      <c r="A1092" s="29"/>
      <c r="B1092" s="29"/>
      <c r="C1092" s="29"/>
      <c r="D1092" s="30"/>
      <c r="E1092" s="30"/>
      <c r="F1092" s="40"/>
      <c r="G1092" s="31"/>
      <c r="H1092" s="32"/>
      <c r="I1092" s="33"/>
      <c r="J1092" s="33"/>
      <c r="K1092" s="33"/>
    </row>
    <row r="1093" spans="1:11" s="34" customFormat="1">
      <c r="A1093" s="29"/>
      <c r="B1093" s="29"/>
      <c r="C1093" s="29"/>
      <c r="D1093" s="30"/>
      <c r="E1093" s="30"/>
      <c r="F1093" s="40"/>
      <c r="G1093" s="31"/>
      <c r="H1093" s="32"/>
      <c r="I1093" s="33"/>
      <c r="J1093" s="33"/>
      <c r="K1093" s="33"/>
    </row>
    <row r="1094" spans="1:11" s="34" customFormat="1">
      <c r="A1094" s="29"/>
      <c r="B1094" s="29"/>
      <c r="C1094" s="29"/>
      <c r="D1094" s="30"/>
      <c r="E1094" s="30"/>
      <c r="F1094" s="40"/>
      <c r="G1094" s="31"/>
      <c r="H1094" s="32"/>
      <c r="I1094" s="33"/>
      <c r="J1094" s="33"/>
      <c r="K1094" s="33"/>
    </row>
    <row r="1095" spans="1:11" s="34" customFormat="1">
      <c r="A1095" s="29"/>
      <c r="B1095" s="29"/>
      <c r="C1095" s="29"/>
      <c r="D1095" s="30"/>
      <c r="E1095" s="30"/>
      <c r="F1095" s="40"/>
      <c r="G1095" s="31"/>
      <c r="H1095" s="32"/>
      <c r="I1095" s="33"/>
      <c r="J1095" s="33"/>
      <c r="K1095" s="33"/>
    </row>
    <row r="1096" spans="1:11" s="34" customFormat="1">
      <c r="A1096" s="29"/>
      <c r="B1096" s="29"/>
      <c r="C1096" s="29"/>
      <c r="D1096" s="30"/>
      <c r="E1096" s="30"/>
      <c r="F1096" s="40"/>
      <c r="G1096" s="31"/>
      <c r="H1096" s="32"/>
      <c r="I1096" s="33"/>
      <c r="J1096" s="33"/>
      <c r="K1096" s="33"/>
    </row>
    <row r="1097" spans="1:11" s="34" customFormat="1">
      <c r="A1097" s="29"/>
      <c r="B1097" s="29"/>
      <c r="C1097" s="29"/>
      <c r="D1097" s="30"/>
      <c r="E1097" s="30"/>
      <c r="F1097" s="40"/>
      <c r="G1097" s="31"/>
      <c r="H1097" s="32"/>
      <c r="I1097" s="33"/>
      <c r="J1097" s="33"/>
      <c r="K1097" s="33"/>
    </row>
    <row r="1098" spans="1:11" s="34" customFormat="1">
      <c r="A1098" s="29"/>
      <c r="B1098" s="29"/>
      <c r="C1098" s="29"/>
      <c r="D1098" s="30"/>
      <c r="E1098" s="30"/>
      <c r="F1098" s="40"/>
      <c r="G1098" s="31"/>
      <c r="H1098" s="32"/>
      <c r="I1098" s="33"/>
      <c r="J1098" s="33"/>
      <c r="K1098" s="33"/>
    </row>
    <row r="1099" spans="1:11" s="34" customFormat="1">
      <c r="A1099" s="29"/>
      <c r="B1099" s="29"/>
      <c r="C1099" s="29"/>
      <c r="D1099" s="30"/>
      <c r="E1099" s="30"/>
      <c r="F1099" s="40"/>
      <c r="G1099" s="31"/>
      <c r="H1099" s="32"/>
      <c r="I1099" s="33"/>
      <c r="J1099" s="33"/>
      <c r="K1099" s="33"/>
    </row>
    <row r="1100" spans="1:11" s="34" customFormat="1">
      <c r="A1100" s="29"/>
      <c r="B1100" s="29"/>
      <c r="C1100" s="29"/>
      <c r="D1100" s="30"/>
      <c r="E1100" s="30"/>
      <c r="F1100" s="40"/>
      <c r="G1100" s="31"/>
      <c r="H1100" s="32"/>
      <c r="I1100" s="33"/>
      <c r="J1100" s="33"/>
      <c r="K1100" s="33"/>
    </row>
    <row r="1101" spans="1:11" s="34" customFormat="1">
      <c r="A1101" s="29"/>
      <c r="B1101" s="29"/>
      <c r="C1101" s="29"/>
      <c r="D1101" s="30"/>
      <c r="E1101" s="30"/>
      <c r="F1101" s="40"/>
      <c r="G1101" s="31"/>
      <c r="H1101" s="32"/>
      <c r="I1101" s="33"/>
      <c r="J1101" s="33"/>
      <c r="K1101" s="33"/>
    </row>
    <row r="1102" spans="1:11" s="34" customFormat="1">
      <c r="A1102" s="29"/>
      <c r="B1102" s="29"/>
      <c r="C1102" s="29"/>
      <c r="D1102" s="30"/>
      <c r="E1102" s="30"/>
      <c r="F1102" s="40"/>
      <c r="G1102" s="31"/>
      <c r="H1102" s="32"/>
      <c r="I1102" s="33"/>
      <c r="J1102" s="33"/>
      <c r="K1102" s="33"/>
    </row>
    <row r="1103" spans="1:11" s="34" customFormat="1">
      <c r="A1103" s="29"/>
      <c r="B1103" s="29"/>
      <c r="C1103" s="29"/>
      <c r="D1103" s="30"/>
      <c r="E1103" s="30"/>
      <c r="F1103" s="40"/>
      <c r="G1103" s="31"/>
      <c r="H1103" s="32"/>
      <c r="I1103" s="33"/>
      <c r="J1103" s="33"/>
      <c r="K1103" s="33"/>
    </row>
    <row r="1104" spans="1:11" s="34" customFormat="1">
      <c r="A1104" s="29"/>
      <c r="B1104" s="29"/>
      <c r="C1104" s="29"/>
      <c r="D1104" s="30"/>
      <c r="E1104" s="30"/>
      <c r="F1104" s="40"/>
      <c r="G1104" s="31"/>
      <c r="H1104" s="32"/>
      <c r="I1104" s="33"/>
      <c r="J1104" s="33"/>
      <c r="K1104" s="33"/>
    </row>
    <row r="1105" spans="1:11" s="34" customFormat="1">
      <c r="A1105" s="29"/>
      <c r="B1105" s="29"/>
      <c r="C1105" s="29"/>
      <c r="D1105" s="30"/>
      <c r="E1105" s="30"/>
      <c r="F1105" s="40"/>
      <c r="G1105" s="31"/>
      <c r="H1105" s="32"/>
      <c r="I1105" s="33"/>
      <c r="J1105" s="33"/>
      <c r="K1105" s="33"/>
    </row>
    <row r="1106" spans="1:11" s="34" customFormat="1">
      <c r="A1106" s="29"/>
      <c r="B1106" s="29"/>
      <c r="C1106" s="29"/>
      <c r="D1106" s="30"/>
      <c r="E1106" s="30"/>
      <c r="F1106" s="40"/>
      <c r="G1106" s="31"/>
      <c r="H1106" s="32"/>
      <c r="I1106" s="33"/>
      <c r="J1106" s="33"/>
      <c r="K1106" s="33"/>
    </row>
    <row r="1107" spans="1:11" s="34" customFormat="1">
      <c r="A1107" s="29"/>
      <c r="B1107" s="29"/>
      <c r="C1107" s="29"/>
      <c r="D1107" s="30"/>
      <c r="E1107" s="30"/>
      <c r="F1107" s="40"/>
      <c r="G1107" s="31"/>
      <c r="H1107" s="32"/>
      <c r="I1107" s="33"/>
      <c r="J1107" s="33"/>
      <c r="K1107" s="33"/>
    </row>
    <row r="1108" spans="1:11" s="34" customFormat="1">
      <c r="A1108" s="29"/>
      <c r="B1108" s="29"/>
      <c r="C1108" s="29"/>
      <c r="D1108" s="30"/>
      <c r="E1108" s="30"/>
      <c r="F1108" s="40"/>
      <c r="G1108" s="31"/>
      <c r="H1108" s="32"/>
      <c r="I1108" s="33"/>
      <c r="J1108" s="33"/>
      <c r="K1108" s="33"/>
    </row>
    <row r="1109" spans="1:11" s="34" customFormat="1">
      <c r="A1109" s="29"/>
      <c r="B1109" s="29"/>
      <c r="C1109" s="29"/>
      <c r="D1109" s="30"/>
      <c r="E1109" s="30"/>
      <c r="F1109" s="40"/>
      <c r="G1109" s="31"/>
      <c r="H1109" s="32"/>
      <c r="I1109" s="33"/>
      <c r="J1109" s="33"/>
      <c r="K1109" s="33"/>
    </row>
    <row r="1110" spans="1:11" s="34" customFormat="1">
      <c r="A1110" s="29"/>
      <c r="B1110" s="29"/>
      <c r="C1110" s="29"/>
      <c r="D1110" s="30"/>
      <c r="E1110" s="30"/>
      <c r="F1110" s="40"/>
      <c r="G1110" s="31"/>
      <c r="H1110" s="32"/>
      <c r="I1110" s="33"/>
      <c r="J1110" s="33"/>
      <c r="K1110" s="33"/>
    </row>
    <row r="1111" spans="1:11" s="34" customFormat="1">
      <c r="A1111" s="29"/>
      <c r="B1111" s="29"/>
      <c r="C1111" s="29"/>
      <c r="D1111" s="30"/>
      <c r="E1111" s="30"/>
      <c r="F1111" s="40"/>
      <c r="G1111" s="31"/>
      <c r="H1111" s="32"/>
      <c r="I1111" s="33"/>
      <c r="J1111" s="33"/>
      <c r="K1111" s="33"/>
    </row>
    <row r="1112" spans="1:11" s="34" customFormat="1">
      <c r="A1112" s="29"/>
      <c r="B1112" s="29"/>
      <c r="C1112" s="29"/>
      <c r="D1112" s="30"/>
      <c r="E1112" s="30"/>
      <c r="F1112" s="40"/>
      <c r="G1112" s="31"/>
      <c r="H1112" s="32"/>
      <c r="I1112" s="33"/>
      <c r="J1112" s="33"/>
      <c r="K1112" s="33"/>
    </row>
    <row r="1113" spans="1:11" s="34" customFormat="1">
      <c r="A1113" s="29"/>
      <c r="B1113" s="29"/>
      <c r="C1113" s="29"/>
      <c r="D1113" s="30"/>
      <c r="E1113" s="30"/>
      <c r="F1113" s="40"/>
      <c r="G1113" s="31"/>
      <c r="H1113" s="32"/>
      <c r="I1113" s="33"/>
      <c r="J1113" s="33"/>
      <c r="K1113" s="33"/>
    </row>
    <row r="1114" spans="1:11" s="34" customFormat="1">
      <c r="A1114" s="29"/>
      <c r="B1114" s="29"/>
      <c r="C1114" s="29"/>
      <c r="D1114" s="30"/>
      <c r="E1114" s="30"/>
      <c r="F1114" s="40"/>
      <c r="G1114" s="31"/>
      <c r="H1114" s="32"/>
      <c r="I1114" s="33"/>
      <c r="J1114" s="33"/>
      <c r="K1114" s="33"/>
    </row>
    <row r="1115" spans="1:11" s="34" customFormat="1">
      <c r="A1115" s="29"/>
      <c r="B1115" s="29"/>
      <c r="C1115" s="29"/>
      <c r="D1115" s="30"/>
      <c r="E1115" s="30"/>
      <c r="F1115" s="40"/>
      <c r="G1115" s="31"/>
      <c r="H1115" s="32"/>
      <c r="I1115" s="33"/>
      <c r="J1115" s="33"/>
      <c r="K1115" s="33"/>
    </row>
    <row r="1116" spans="1:11" s="34" customFormat="1">
      <c r="A1116" s="29"/>
      <c r="B1116" s="29"/>
      <c r="C1116" s="29"/>
      <c r="D1116" s="30"/>
      <c r="E1116" s="30"/>
      <c r="F1116" s="40"/>
      <c r="G1116" s="31"/>
      <c r="H1116" s="32"/>
      <c r="I1116" s="33"/>
      <c r="J1116" s="33"/>
      <c r="K1116" s="33"/>
    </row>
    <row r="1117" spans="1:11" s="34" customFormat="1">
      <c r="A1117" s="29"/>
      <c r="B1117" s="29"/>
      <c r="C1117" s="29"/>
      <c r="D1117" s="30"/>
      <c r="E1117" s="30"/>
      <c r="F1117" s="40"/>
      <c r="G1117" s="31"/>
      <c r="H1117" s="32"/>
      <c r="I1117" s="33"/>
      <c r="J1117" s="33"/>
      <c r="K1117" s="33"/>
    </row>
    <row r="1118" spans="1:11" s="34" customFormat="1">
      <c r="A1118" s="29"/>
      <c r="B1118" s="29"/>
      <c r="C1118" s="29"/>
      <c r="D1118" s="30"/>
      <c r="E1118" s="30"/>
      <c r="F1118" s="40"/>
      <c r="G1118" s="31"/>
      <c r="H1118" s="32"/>
      <c r="I1118" s="33"/>
      <c r="J1118" s="33"/>
      <c r="K1118" s="33"/>
    </row>
    <row r="1119" spans="1:11" s="34" customFormat="1">
      <c r="A1119" s="29"/>
      <c r="B1119" s="29"/>
      <c r="C1119" s="29"/>
      <c r="D1119" s="30"/>
      <c r="E1119" s="30"/>
      <c r="F1119" s="40"/>
      <c r="G1119" s="31"/>
      <c r="H1119" s="32"/>
      <c r="I1119" s="33"/>
      <c r="J1119" s="33"/>
      <c r="K1119" s="33"/>
    </row>
    <row r="1120" spans="1:11" s="34" customFormat="1">
      <c r="A1120" s="29"/>
      <c r="B1120" s="29"/>
      <c r="C1120" s="29"/>
      <c r="D1120" s="30"/>
      <c r="E1120" s="30"/>
      <c r="F1120" s="40"/>
      <c r="G1120" s="31"/>
      <c r="H1120" s="32"/>
      <c r="I1120" s="33"/>
      <c r="J1120" s="33"/>
      <c r="K1120" s="33"/>
    </row>
    <row r="1121" spans="1:11" s="34" customFormat="1">
      <c r="A1121" s="29"/>
      <c r="B1121" s="29"/>
      <c r="C1121" s="29"/>
      <c r="D1121" s="30"/>
      <c r="E1121" s="30"/>
      <c r="F1121" s="40"/>
      <c r="G1121" s="31"/>
      <c r="H1121" s="32"/>
      <c r="I1121" s="33"/>
      <c r="J1121" s="33"/>
      <c r="K1121" s="33"/>
    </row>
    <row r="1122" spans="1:11" s="34" customFormat="1">
      <c r="A1122" s="29"/>
      <c r="B1122" s="29"/>
      <c r="C1122" s="29"/>
      <c r="D1122" s="30"/>
      <c r="E1122" s="30"/>
      <c r="F1122" s="40"/>
      <c r="G1122" s="31"/>
      <c r="H1122" s="32"/>
      <c r="I1122" s="33"/>
      <c r="J1122" s="33"/>
      <c r="K1122" s="33"/>
    </row>
    <row r="1123" spans="1:11" s="34" customFormat="1">
      <c r="A1123" s="29"/>
      <c r="B1123" s="29"/>
      <c r="C1123" s="29"/>
      <c r="D1123" s="30"/>
      <c r="E1123" s="30"/>
      <c r="F1123" s="40"/>
      <c r="G1123" s="31"/>
      <c r="H1123" s="32"/>
      <c r="I1123" s="33"/>
      <c r="J1123" s="33"/>
      <c r="K1123" s="33"/>
    </row>
    <row r="1124" spans="1:11" s="34" customFormat="1">
      <c r="A1124" s="29"/>
      <c r="B1124" s="29"/>
      <c r="C1124" s="29"/>
      <c r="D1124" s="30"/>
      <c r="E1124" s="30"/>
      <c r="F1124" s="40"/>
      <c r="G1124" s="31"/>
      <c r="H1124" s="32"/>
      <c r="I1124" s="33"/>
      <c r="J1124" s="33"/>
      <c r="K1124" s="33"/>
    </row>
    <row r="1125" spans="1:11" s="34" customFormat="1">
      <c r="A1125" s="29"/>
      <c r="B1125" s="29"/>
      <c r="C1125" s="29"/>
      <c r="D1125" s="30"/>
      <c r="E1125" s="30"/>
      <c r="F1125" s="40"/>
      <c r="G1125" s="31"/>
      <c r="H1125" s="32"/>
      <c r="I1125" s="33"/>
      <c r="J1125" s="33"/>
      <c r="K1125" s="33"/>
    </row>
    <row r="1126" spans="1:11" s="34" customFormat="1">
      <c r="A1126" s="29"/>
      <c r="B1126" s="29"/>
      <c r="C1126" s="29"/>
      <c r="D1126" s="30"/>
      <c r="E1126" s="30"/>
      <c r="F1126" s="40"/>
      <c r="G1126" s="31"/>
      <c r="H1126" s="32"/>
      <c r="I1126" s="33"/>
      <c r="J1126" s="33"/>
      <c r="K1126" s="33"/>
    </row>
    <row r="1127" spans="1:11" s="34" customFormat="1">
      <c r="A1127" s="29"/>
      <c r="B1127" s="29"/>
      <c r="C1127" s="29"/>
      <c r="D1127" s="30"/>
      <c r="E1127" s="30"/>
      <c r="F1127" s="40"/>
      <c r="G1127" s="31"/>
      <c r="H1127" s="32"/>
      <c r="I1127" s="33"/>
      <c r="J1127" s="33"/>
      <c r="K1127" s="33"/>
    </row>
    <row r="1128" spans="1:11" s="34" customFormat="1">
      <c r="A1128" s="29"/>
      <c r="B1128" s="29"/>
      <c r="C1128" s="29"/>
      <c r="D1128" s="30"/>
      <c r="E1128" s="30"/>
      <c r="F1128" s="40"/>
      <c r="G1128" s="31"/>
      <c r="H1128" s="32"/>
      <c r="I1128" s="33"/>
      <c r="J1128" s="33"/>
      <c r="K1128" s="33"/>
    </row>
    <row r="1129" spans="1:11" s="34" customFormat="1">
      <c r="A1129" s="29"/>
      <c r="B1129" s="29"/>
      <c r="C1129" s="29"/>
      <c r="D1129" s="30"/>
      <c r="E1129" s="30"/>
      <c r="F1129" s="40"/>
      <c r="G1129" s="31"/>
      <c r="H1129" s="32"/>
      <c r="I1129" s="33"/>
      <c r="J1129" s="33"/>
      <c r="K1129" s="33"/>
    </row>
    <row r="1130" spans="1:11" s="34" customFormat="1">
      <c r="A1130" s="29"/>
      <c r="B1130" s="29"/>
      <c r="C1130" s="29"/>
      <c r="D1130" s="30"/>
      <c r="E1130" s="30"/>
      <c r="F1130" s="40"/>
      <c r="G1130" s="31"/>
      <c r="H1130" s="32"/>
      <c r="I1130" s="33"/>
      <c r="J1130" s="33"/>
      <c r="K1130" s="33"/>
    </row>
    <row r="1131" spans="1:11" s="34" customFormat="1">
      <c r="A1131" s="29"/>
      <c r="B1131" s="29"/>
      <c r="C1131" s="29"/>
      <c r="D1131" s="30"/>
      <c r="E1131" s="30"/>
      <c r="F1131" s="40"/>
      <c r="G1131" s="31"/>
      <c r="H1131" s="32"/>
      <c r="I1131" s="33"/>
      <c r="J1131" s="33"/>
      <c r="K1131" s="33"/>
    </row>
    <row r="1132" spans="1:11" s="34" customFormat="1">
      <c r="A1132" s="29"/>
      <c r="B1132" s="29"/>
      <c r="C1132" s="29"/>
      <c r="D1132" s="30"/>
      <c r="E1132" s="30"/>
      <c r="F1132" s="40"/>
      <c r="G1132" s="31"/>
      <c r="H1132" s="32"/>
      <c r="I1132" s="33"/>
      <c r="J1132" s="33"/>
      <c r="K1132" s="33"/>
    </row>
    <row r="1133" spans="1:11" s="34" customFormat="1">
      <c r="A1133" s="29"/>
      <c r="B1133" s="29"/>
      <c r="C1133" s="29"/>
      <c r="D1133" s="30"/>
      <c r="E1133" s="30"/>
      <c r="F1133" s="40"/>
      <c r="G1133" s="31"/>
      <c r="H1133" s="32"/>
      <c r="I1133" s="33"/>
      <c r="J1133" s="33"/>
      <c r="K1133" s="33"/>
    </row>
    <row r="1134" spans="1:11" s="34" customFormat="1">
      <c r="A1134" s="29"/>
      <c r="B1134" s="29"/>
      <c r="C1134" s="29"/>
      <c r="D1134" s="30"/>
      <c r="E1134" s="30"/>
      <c r="F1134" s="40"/>
      <c r="G1134" s="31"/>
      <c r="H1134" s="32"/>
      <c r="I1134" s="33"/>
      <c r="J1134" s="33"/>
      <c r="K1134" s="33"/>
    </row>
    <row r="1135" spans="1:11" s="34" customFormat="1">
      <c r="A1135" s="29"/>
      <c r="B1135" s="29"/>
      <c r="C1135" s="29"/>
      <c r="D1135" s="30"/>
      <c r="E1135" s="30"/>
      <c r="F1135" s="40"/>
      <c r="G1135" s="31"/>
      <c r="H1135" s="32"/>
      <c r="I1135" s="33"/>
      <c r="J1135" s="33"/>
      <c r="K1135" s="33"/>
    </row>
    <row r="1136" spans="1:11" s="34" customFormat="1">
      <c r="A1136" s="29"/>
      <c r="B1136" s="29"/>
      <c r="C1136" s="29"/>
      <c r="D1136" s="30"/>
      <c r="E1136" s="30"/>
      <c r="F1136" s="40"/>
      <c r="G1136" s="31"/>
      <c r="H1136" s="32"/>
      <c r="I1136" s="33"/>
      <c r="J1136" s="33"/>
      <c r="K1136" s="33"/>
    </row>
    <row r="1137" spans="1:11" s="34" customFormat="1">
      <c r="A1137" s="29"/>
      <c r="B1137" s="29"/>
      <c r="C1137" s="29"/>
      <c r="D1137" s="30"/>
      <c r="E1137" s="30"/>
      <c r="F1137" s="40"/>
      <c r="G1137" s="31"/>
      <c r="H1137" s="32"/>
      <c r="I1137" s="33"/>
      <c r="J1137" s="33"/>
      <c r="K1137" s="33"/>
    </row>
    <row r="1138" spans="1:11" s="34" customFormat="1">
      <c r="A1138" s="29"/>
      <c r="B1138" s="29"/>
      <c r="C1138" s="29"/>
      <c r="D1138" s="30"/>
      <c r="E1138" s="30"/>
      <c r="F1138" s="40"/>
      <c r="G1138" s="31"/>
      <c r="H1138" s="32"/>
      <c r="I1138" s="33"/>
      <c r="J1138" s="33"/>
      <c r="K1138" s="33"/>
    </row>
    <row r="1139" spans="1:11" s="34" customFormat="1">
      <c r="A1139" s="29"/>
      <c r="B1139" s="29"/>
      <c r="C1139" s="29"/>
      <c r="D1139" s="30"/>
      <c r="E1139" s="30"/>
      <c r="F1139" s="40"/>
      <c r="G1139" s="31"/>
      <c r="H1139" s="32"/>
      <c r="I1139" s="33"/>
      <c r="J1139" s="33"/>
      <c r="K1139" s="33"/>
    </row>
    <row r="1140" spans="1:11" s="34" customFormat="1">
      <c r="A1140" s="29"/>
      <c r="B1140" s="29"/>
      <c r="C1140" s="29"/>
      <c r="D1140" s="30"/>
      <c r="E1140" s="30"/>
      <c r="F1140" s="40"/>
      <c r="G1140" s="31"/>
      <c r="H1140" s="32"/>
      <c r="I1140" s="33"/>
      <c r="J1140" s="33"/>
      <c r="K1140" s="33"/>
    </row>
    <row r="1141" spans="1:11" s="34" customFormat="1">
      <c r="A1141" s="29"/>
      <c r="B1141" s="29"/>
      <c r="C1141" s="29"/>
      <c r="D1141" s="30"/>
      <c r="E1141" s="30"/>
      <c r="F1141" s="40"/>
      <c r="G1141" s="31"/>
      <c r="H1141" s="32"/>
      <c r="I1141" s="33"/>
      <c r="J1141" s="33"/>
      <c r="K1141" s="33"/>
    </row>
    <row r="1142" spans="1:11" s="34" customFormat="1">
      <c r="A1142" s="29"/>
      <c r="B1142" s="29"/>
      <c r="C1142" s="29"/>
      <c r="D1142" s="30"/>
      <c r="E1142" s="30"/>
      <c r="F1142" s="40"/>
      <c r="G1142" s="31"/>
      <c r="H1142" s="32"/>
      <c r="I1142" s="33"/>
      <c r="J1142" s="33"/>
      <c r="K1142" s="33"/>
    </row>
    <row r="1143" spans="1:11" s="34" customFormat="1">
      <c r="A1143" s="29"/>
      <c r="B1143" s="29"/>
      <c r="C1143" s="29"/>
      <c r="D1143" s="30"/>
      <c r="E1143" s="30"/>
      <c r="F1143" s="40"/>
      <c r="G1143" s="31"/>
      <c r="H1143" s="32"/>
      <c r="I1143" s="33"/>
      <c r="J1143" s="33"/>
      <c r="K1143" s="33"/>
    </row>
    <row r="1144" spans="1:11" s="34" customFormat="1">
      <c r="A1144" s="29"/>
      <c r="B1144" s="29"/>
      <c r="C1144" s="29"/>
      <c r="D1144" s="30"/>
      <c r="E1144" s="30"/>
      <c r="F1144" s="40"/>
      <c r="G1144" s="31"/>
      <c r="H1144" s="32"/>
      <c r="I1144" s="33"/>
      <c r="J1144" s="33"/>
      <c r="K1144" s="33"/>
    </row>
    <row r="1145" spans="1:11" s="34" customFormat="1">
      <c r="A1145" s="29"/>
      <c r="B1145" s="29"/>
      <c r="C1145" s="29"/>
      <c r="D1145" s="30"/>
      <c r="E1145" s="30"/>
      <c r="F1145" s="40"/>
      <c r="G1145" s="31"/>
      <c r="H1145" s="32"/>
      <c r="I1145" s="33"/>
      <c r="J1145" s="33"/>
      <c r="K1145" s="33"/>
    </row>
    <row r="1146" spans="1:11" s="34" customFormat="1">
      <c r="A1146" s="29"/>
      <c r="B1146" s="29"/>
      <c r="C1146" s="29"/>
      <c r="D1146" s="30"/>
      <c r="E1146" s="30"/>
      <c r="F1146" s="40"/>
      <c r="G1146" s="31"/>
      <c r="H1146" s="32"/>
      <c r="I1146" s="33"/>
      <c r="J1146" s="33"/>
      <c r="K1146" s="33"/>
    </row>
    <row r="1147" spans="1:11" s="34" customFormat="1">
      <c r="A1147" s="29"/>
      <c r="B1147" s="29"/>
      <c r="C1147" s="29"/>
      <c r="D1147" s="30"/>
      <c r="E1147" s="30"/>
      <c r="F1147" s="40"/>
      <c r="G1147" s="31"/>
      <c r="H1147" s="32"/>
      <c r="I1147" s="33"/>
      <c r="J1147" s="33"/>
      <c r="K1147" s="33"/>
    </row>
    <row r="1148" spans="1:11" s="34" customFormat="1">
      <c r="A1148" s="29"/>
      <c r="B1148" s="29"/>
      <c r="C1148" s="29"/>
      <c r="D1148" s="30"/>
      <c r="E1148" s="30"/>
      <c r="F1148" s="40"/>
      <c r="G1148" s="31"/>
      <c r="H1148" s="32"/>
      <c r="I1148" s="33"/>
      <c r="J1148" s="33"/>
      <c r="K1148" s="33"/>
    </row>
    <row r="1149" spans="1:11" s="34" customFormat="1">
      <c r="A1149" s="29"/>
      <c r="B1149" s="29"/>
      <c r="C1149" s="29"/>
      <c r="D1149" s="30"/>
      <c r="E1149" s="30"/>
      <c r="F1149" s="40"/>
      <c r="G1149" s="31"/>
      <c r="H1149" s="32"/>
      <c r="I1149" s="33"/>
      <c r="J1149" s="33"/>
      <c r="K1149" s="33"/>
    </row>
    <row r="1150" spans="1:11" s="34" customFormat="1">
      <c r="A1150" s="29"/>
      <c r="B1150" s="29"/>
      <c r="C1150" s="29"/>
      <c r="D1150" s="30"/>
      <c r="E1150" s="30"/>
      <c r="F1150" s="40"/>
      <c r="G1150" s="31"/>
      <c r="H1150" s="32"/>
      <c r="I1150" s="33"/>
      <c r="J1150" s="33"/>
      <c r="K1150" s="33"/>
    </row>
    <row r="1151" spans="1:11" s="34" customFormat="1">
      <c r="A1151" s="29"/>
      <c r="B1151" s="29"/>
      <c r="C1151" s="29"/>
      <c r="D1151" s="30"/>
      <c r="E1151" s="30"/>
      <c r="F1151" s="40"/>
      <c r="G1151" s="31"/>
      <c r="H1151" s="32"/>
      <c r="I1151" s="33"/>
      <c r="J1151" s="33"/>
      <c r="K1151" s="33"/>
    </row>
    <row r="1152" spans="1:11" s="34" customFormat="1">
      <c r="A1152" s="29"/>
      <c r="B1152" s="29"/>
      <c r="C1152" s="29"/>
      <c r="D1152" s="30"/>
      <c r="E1152" s="30"/>
      <c r="F1152" s="40"/>
      <c r="G1152" s="31"/>
      <c r="H1152" s="32"/>
      <c r="I1152" s="33"/>
      <c r="J1152" s="33"/>
      <c r="K1152" s="33"/>
    </row>
    <row r="1153" spans="1:11" s="34" customFormat="1">
      <c r="A1153" s="29"/>
      <c r="B1153" s="29"/>
      <c r="C1153" s="29"/>
      <c r="D1153" s="30"/>
      <c r="E1153" s="30"/>
      <c r="F1153" s="40"/>
      <c r="G1153" s="31"/>
      <c r="H1153" s="32"/>
      <c r="I1153" s="33"/>
      <c r="J1153" s="33"/>
      <c r="K1153" s="33"/>
    </row>
    <row r="1154" spans="1:11" s="34" customFormat="1">
      <c r="A1154" s="29"/>
      <c r="B1154" s="29"/>
      <c r="C1154" s="29"/>
      <c r="D1154" s="30"/>
      <c r="E1154" s="30"/>
      <c r="F1154" s="40"/>
      <c r="G1154" s="31"/>
      <c r="H1154" s="32"/>
      <c r="I1154" s="33"/>
      <c r="J1154" s="33"/>
      <c r="K1154" s="33"/>
    </row>
    <row r="1155" spans="1:11" s="34" customFormat="1">
      <c r="A1155" s="29"/>
      <c r="B1155" s="29"/>
      <c r="C1155" s="29"/>
      <c r="D1155" s="30"/>
      <c r="E1155" s="30"/>
      <c r="F1155" s="40"/>
      <c r="G1155" s="31"/>
      <c r="H1155" s="32"/>
      <c r="I1155" s="33"/>
      <c r="J1155" s="33"/>
      <c r="K1155" s="33"/>
    </row>
    <row r="1156" spans="1:11" s="34" customFormat="1">
      <c r="A1156" s="29"/>
      <c r="B1156" s="29"/>
      <c r="C1156" s="29"/>
      <c r="D1156" s="30"/>
      <c r="E1156" s="30"/>
      <c r="F1156" s="40"/>
      <c r="G1156" s="31"/>
      <c r="H1156" s="32"/>
      <c r="I1156" s="33"/>
      <c r="J1156" s="33"/>
      <c r="K1156" s="33"/>
    </row>
    <row r="1157" spans="1:11" s="34" customFormat="1">
      <c r="A1157" s="29"/>
      <c r="B1157" s="29"/>
      <c r="C1157" s="29"/>
      <c r="D1157" s="30"/>
      <c r="E1157" s="30"/>
      <c r="F1157" s="40"/>
      <c r="G1157" s="31"/>
      <c r="H1157" s="32"/>
      <c r="I1157" s="33"/>
      <c r="J1157" s="33"/>
      <c r="K1157" s="33"/>
    </row>
    <row r="1158" spans="1:11" s="34" customFormat="1">
      <c r="A1158" s="29"/>
      <c r="B1158" s="29"/>
      <c r="C1158" s="29"/>
      <c r="D1158" s="30"/>
      <c r="E1158" s="30"/>
      <c r="F1158" s="40"/>
      <c r="G1158" s="31"/>
      <c r="H1158" s="32"/>
      <c r="I1158" s="33"/>
      <c r="J1158" s="33"/>
      <c r="K1158" s="33"/>
    </row>
    <row r="1159" spans="1:11" s="34" customFormat="1">
      <c r="A1159" s="29"/>
      <c r="B1159" s="29"/>
      <c r="C1159" s="29"/>
      <c r="D1159" s="30"/>
      <c r="E1159" s="30"/>
      <c r="F1159" s="40"/>
      <c r="G1159" s="31"/>
      <c r="H1159" s="32"/>
      <c r="I1159" s="33"/>
      <c r="J1159" s="33"/>
      <c r="K1159" s="33"/>
    </row>
    <row r="1160" spans="1:11" s="34" customFormat="1">
      <c r="A1160" s="29"/>
      <c r="B1160" s="29"/>
      <c r="C1160" s="29"/>
      <c r="D1160" s="30"/>
      <c r="E1160" s="30"/>
      <c r="F1160" s="40"/>
      <c r="G1160" s="31"/>
      <c r="H1160" s="32"/>
      <c r="I1160" s="33"/>
      <c r="J1160" s="33"/>
      <c r="K1160" s="33"/>
    </row>
    <row r="1161" spans="1:11" s="34" customFormat="1">
      <c r="A1161" s="29"/>
      <c r="B1161" s="29"/>
      <c r="C1161" s="29"/>
      <c r="D1161" s="30"/>
      <c r="E1161" s="30"/>
      <c r="F1161" s="40"/>
      <c r="G1161" s="31"/>
      <c r="H1161" s="32"/>
      <c r="I1161" s="33"/>
      <c r="J1161" s="33"/>
      <c r="K1161" s="33"/>
    </row>
    <row r="1162" spans="1:11" s="34" customFormat="1">
      <c r="A1162" s="29"/>
      <c r="B1162" s="29"/>
      <c r="C1162" s="29"/>
      <c r="D1162" s="30"/>
      <c r="E1162" s="30"/>
      <c r="F1162" s="40"/>
      <c r="G1162" s="31"/>
      <c r="H1162" s="32"/>
      <c r="I1162" s="33"/>
      <c r="J1162" s="33"/>
      <c r="K1162" s="33"/>
    </row>
    <row r="1163" spans="1:11" s="34" customFormat="1">
      <c r="A1163" s="29"/>
      <c r="B1163" s="29"/>
      <c r="C1163" s="29"/>
      <c r="D1163" s="30"/>
      <c r="E1163" s="30"/>
      <c r="F1163" s="40"/>
      <c r="G1163" s="31"/>
      <c r="H1163" s="32"/>
      <c r="I1163" s="33"/>
      <c r="J1163" s="33"/>
      <c r="K1163" s="33"/>
    </row>
    <row r="1164" spans="1:11" s="34" customFormat="1">
      <c r="A1164" s="29"/>
      <c r="B1164" s="29"/>
      <c r="C1164" s="29"/>
      <c r="D1164" s="30"/>
      <c r="E1164" s="30"/>
      <c r="F1164" s="40"/>
      <c r="G1164" s="31"/>
      <c r="H1164" s="32"/>
      <c r="I1164" s="33"/>
      <c r="J1164" s="33"/>
      <c r="K1164" s="33"/>
    </row>
    <row r="1165" spans="1:11" s="34" customFormat="1">
      <c r="A1165" s="29"/>
      <c r="B1165" s="29"/>
      <c r="C1165" s="29"/>
      <c r="D1165" s="30"/>
      <c r="E1165" s="30"/>
      <c r="F1165" s="40"/>
      <c r="G1165" s="31"/>
      <c r="H1165" s="32"/>
      <c r="I1165" s="33"/>
      <c r="J1165" s="33"/>
      <c r="K1165" s="33"/>
    </row>
    <row r="1166" spans="1:11" s="34" customFormat="1">
      <c r="A1166" s="29"/>
      <c r="B1166" s="29"/>
      <c r="C1166" s="29"/>
      <c r="D1166" s="30"/>
      <c r="E1166" s="30"/>
      <c r="F1166" s="40"/>
      <c r="G1166" s="31"/>
      <c r="H1166" s="32"/>
      <c r="I1166" s="33"/>
      <c r="J1166" s="33"/>
      <c r="K1166" s="33"/>
    </row>
    <row r="1167" spans="1:11" s="34" customFormat="1">
      <c r="A1167" s="29"/>
      <c r="B1167" s="29"/>
      <c r="C1167" s="29"/>
      <c r="D1167" s="30"/>
      <c r="E1167" s="30"/>
      <c r="F1167" s="40"/>
      <c r="G1167" s="31"/>
      <c r="H1167" s="32"/>
      <c r="I1167" s="33"/>
      <c r="J1167" s="33"/>
      <c r="K1167" s="33"/>
    </row>
    <row r="1168" spans="1:11" s="34" customFormat="1">
      <c r="A1168" s="29"/>
      <c r="B1168" s="29"/>
      <c r="C1168" s="29"/>
      <c r="D1168" s="30"/>
      <c r="E1168" s="30"/>
      <c r="F1168" s="40"/>
      <c r="G1168" s="31"/>
      <c r="H1168" s="32"/>
      <c r="I1168" s="33"/>
      <c r="J1168" s="33"/>
      <c r="K1168" s="33"/>
    </row>
    <row r="1169" spans="1:11" s="34" customFormat="1">
      <c r="A1169" s="29"/>
      <c r="B1169" s="29"/>
      <c r="C1169" s="29"/>
      <c r="D1169" s="30"/>
      <c r="E1169" s="30"/>
      <c r="F1169" s="40"/>
      <c r="G1169" s="31"/>
      <c r="H1169" s="32"/>
      <c r="I1169" s="33"/>
      <c r="J1169" s="33"/>
      <c r="K1169" s="33"/>
    </row>
    <row r="1170" spans="1:11" s="34" customFormat="1">
      <c r="A1170" s="29"/>
      <c r="B1170" s="29"/>
      <c r="C1170" s="29"/>
      <c r="D1170" s="30"/>
      <c r="E1170" s="30"/>
      <c r="F1170" s="40"/>
      <c r="G1170" s="31"/>
      <c r="H1170" s="32"/>
      <c r="I1170" s="33"/>
      <c r="J1170" s="33"/>
      <c r="K1170" s="33"/>
    </row>
    <row r="1171" spans="1:11" s="34" customFormat="1">
      <c r="A1171" s="29"/>
      <c r="B1171" s="29"/>
      <c r="C1171" s="29"/>
      <c r="D1171" s="30"/>
      <c r="E1171" s="30"/>
      <c r="F1171" s="40"/>
      <c r="G1171" s="31"/>
      <c r="H1171" s="32"/>
      <c r="I1171" s="33"/>
      <c r="J1171" s="33"/>
      <c r="K1171" s="33"/>
    </row>
    <row r="1172" spans="1:11" s="34" customFormat="1">
      <c r="A1172" s="29"/>
      <c r="B1172" s="29"/>
      <c r="C1172" s="29"/>
      <c r="D1172" s="30"/>
      <c r="E1172" s="30"/>
      <c r="F1172" s="40"/>
      <c r="G1172" s="31"/>
      <c r="H1172" s="32"/>
      <c r="I1172" s="33"/>
      <c r="J1172" s="33"/>
      <c r="K1172" s="33"/>
    </row>
    <row r="1173" spans="1:11" s="34" customFormat="1">
      <c r="A1173" s="29"/>
      <c r="B1173" s="29"/>
      <c r="C1173" s="29"/>
      <c r="D1173" s="30"/>
      <c r="E1173" s="30"/>
      <c r="F1173" s="40"/>
      <c r="G1173" s="31"/>
      <c r="H1173" s="32"/>
      <c r="I1173" s="33"/>
      <c r="J1173" s="33"/>
      <c r="K1173" s="33"/>
    </row>
    <row r="1174" spans="1:11" s="34" customFormat="1">
      <c r="A1174" s="29"/>
      <c r="B1174" s="29"/>
      <c r="C1174" s="29"/>
      <c r="D1174" s="30"/>
      <c r="E1174" s="30"/>
      <c r="F1174" s="40"/>
      <c r="G1174" s="31"/>
      <c r="H1174" s="32"/>
      <c r="I1174" s="33"/>
      <c r="J1174" s="33"/>
      <c r="K1174" s="33"/>
    </row>
    <row r="1175" spans="1:11" s="34" customFormat="1">
      <c r="A1175" s="29"/>
      <c r="B1175" s="29"/>
      <c r="C1175" s="29"/>
      <c r="D1175" s="30"/>
      <c r="E1175" s="30"/>
      <c r="F1175" s="40"/>
      <c r="G1175" s="31"/>
      <c r="H1175" s="32"/>
      <c r="I1175" s="33"/>
      <c r="J1175" s="33"/>
      <c r="K1175" s="33"/>
    </row>
    <row r="1176" spans="1:11" s="34" customFormat="1">
      <c r="A1176" s="29"/>
      <c r="B1176" s="29"/>
      <c r="C1176" s="29"/>
      <c r="D1176" s="30"/>
      <c r="E1176" s="30"/>
      <c r="F1176" s="40"/>
      <c r="G1176" s="31"/>
      <c r="H1176" s="32"/>
      <c r="I1176" s="33"/>
      <c r="J1176" s="33"/>
      <c r="K1176" s="33"/>
    </row>
    <row r="1177" spans="1:11" s="34" customFormat="1">
      <c r="A1177" s="29"/>
      <c r="B1177" s="29"/>
      <c r="C1177" s="29"/>
      <c r="D1177" s="30"/>
      <c r="E1177" s="30"/>
      <c r="F1177" s="40"/>
      <c r="G1177" s="31"/>
      <c r="H1177" s="32"/>
      <c r="I1177" s="33"/>
      <c r="J1177" s="33"/>
      <c r="K1177" s="33"/>
    </row>
    <row r="1178" spans="1:11" s="34" customFormat="1">
      <c r="A1178" s="29"/>
      <c r="B1178" s="29"/>
      <c r="C1178" s="29"/>
      <c r="D1178" s="30"/>
      <c r="E1178" s="30"/>
      <c r="F1178" s="40"/>
      <c r="G1178" s="31"/>
      <c r="H1178" s="32"/>
      <c r="I1178" s="33"/>
      <c r="J1178" s="33"/>
      <c r="K1178" s="33"/>
    </row>
    <row r="1179" spans="1:11" s="34" customFormat="1">
      <c r="A1179" s="29"/>
      <c r="B1179" s="29"/>
      <c r="C1179" s="29"/>
      <c r="D1179" s="30"/>
      <c r="E1179" s="30"/>
      <c r="F1179" s="40"/>
      <c r="G1179" s="31"/>
      <c r="H1179" s="32"/>
      <c r="I1179" s="33"/>
      <c r="J1179" s="33"/>
      <c r="K1179" s="33"/>
    </row>
    <row r="1180" spans="1:11" s="34" customFormat="1">
      <c r="A1180" s="29"/>
      <c r="B1180" s="29"/>
      <c r="C1180" s="29"/>
      <c r="D1180" s="30"/>
      <c r="E1180" s="30"/>
      <c r="F1180" s="40"/>
      <c r="G1180" s="31"/>
      <c r="H1180" s="32"/>
      <c r="I1180" s="33"/>
      <c r="J1180" s="33"/>
      <c r="K1180" s="33"/>
    </row>
    <row r="1181" spans="1:11" s="34" customFormat="1">
      <c r="A1181" s="29"/>
      <c r="B1181" s="29"/>
      <c r="C1181" s="29"/>
      <c r="D1181" s="30"/>
      <c r="E1181" s="30"/>
      <c r="F1181" s="40"/>
      <c r="G1181" s="31"/>
      <c r="H1181" s="32"/>
      <c r="I1181" s="33"/>
      <c r="J1181" s="33"/>
      <c r="K1181" s="33"/>
    </row>
    <row r="1182" spans="1:11" s="34" customFormat="1">
      <c r="A1182" s="29"/>
      <c r="B1182" s="29"/>
      <c r="C1182" s="29"/>
      <c r="D1182" s="30"/>
      <c r="E1182" s="30"/>
      <c r="F1182" s="40"/>
      <c r="G1182" s="31"/>
      <c r="H1182" s="32"/>
      <c r="I1182" s="33"/>
      <c r="J1182" s="33"/>
      <c r="K1182" s="33"/>
    </row>
    <row r="1183" spans="1:11" s="34" customFormat="1">
      <c r="A1183" s="29"/>
      <c r="B1183" s="29"/>
      <c r="C1183" s="29"/>
      <c r="D1183" s="30"/>
      <c r="E1183" s="30"/>
      <c r="F1183" s="40"/>
      <c r="G1183" s="31"/>
      <c r="H1183" s="32"/>
      <c r="I1183" s="33"/>
      <c r="J1183" s="33"/>
      <c r="K1183" s="33"/>
    </row>
    <row r="1184" spans="1:11" s="34" customFormat="1">
      <c r="A1184" s="29"/>
      <c r="B1184" s="29"/>
      <c r="C1184" s="29"/>
      <c r="D1184" s="30"/>
      <c r="E1184" s="30"/>
      <c r="F1184" s="40"/>
      <c r="G1184" s="31"/>
      <c r="H1184" s="32"/>
      <c r="I1184" s="33"/>
      <c r="J1184" s="33"/>
      <c r="K1184" s="33"/>
    </row>
    <row r="1185" spans="1:11" s="34" customFormat="1">
      <c r="A1185" s="29"/>
      <c r="B1185" s="29"/>
      <c r="C1185" s="29"/>
      <c r="D1185" s="30"/>
      <c r="E1185" s="30"/>
      <c r="F1185" s="40"/>
      <c r="G1185" s="31"/>
      <c r="H1185" s="32"/>
      <c r="I1185" s="33"/>
      <c r="J1185" s="33"/>
      <c r="K1185" s="33"/>
    </row>
    <row r="1186" spans="1:11" s="34" customFormat="1">
      <c r="A1186" s="29"/>
      <c r="B1186" s="29"/>
      <c r="C1186" s="29"/>
      <c r="D1186" s="30"/>
      <c r="E1186" s="30"/>
      <c r="F1186" s="40"/>
      <c r="G1186" s="31"/>
      <c r="H1186" s="32"/>
      <c r="I1186" s="33"/>
      <c r="J1186" s="33"/>
      <c r="K1186" s="33"/>
    </row>
    <row r="1187" spans="1:11" s="34" customFormat="1">
      <c r="A1187" s="29"/>
      <c r="B1187" s="29"/>
      <c r="C1187" s="29"/>
      <c r="D1187" s="30"/>
      <c r="E1187" s="30"/>
      <c r="F1187" s="40"/>
      <c r="G1187" s="31"/>
      <c r="H1187" s="32"/>
      <c r="I1187" s="33"/>
      <c r="J1187" s="33"/>
      <c r="K1187" s="33"/>
    </row>
    <row r="1188" spans="1:11" s="34" customFormat="1">
      <c r="A1188" s="29"/>
      <c r="B1188" s="29"/>
      <c r="C1188" s="29"/>
      <c r="D1188" s="30"/>
      <c r="E1188" s="30"/>
      <c r="F1188" s="40"/>
      <c r="G1188" s="31"/>
      <c r="H1188" s="32"/>
      <c r="I1188" s="33"/>
      <c r="J1188" s="33"/>
      <c r="K1188" s="33"/>
    </row>
    <row r="1189" spans="1:11" s="34" customFormat="1">
      <c r="A1189" s="29"/>
      <c r="B1189" s="29"/>
      <c r="C1189" s="29"/>
      <c r="D1189" s="30"/>
      <c r="E1189" s="30"/>
      <c r="F1189" s="40"/>
      <c r="G1189" s="31"/>
      <c r="H1189" s="32"/>
      <c r="I1189" s="33"/>
      <c r="J1189" s="33"/>
      <c r="K1189" s="33"/>
    </row>
    <row r="1190" spans="1:11" s="34" customFormat="1">
      <c r="A1190" s="29"/>
      <c r="B1190" s="29"/>
      <c r="C1190" s="29"/>
      <c r="D1190" s="30"/>
      <c r="E1190" s="30"/>
      <c r="F1190" s="40"/>
      <c r="G1190" s="31"/>
      <c r="H1190" s="32"/>
      <c r="I1190" s="33"/>
      <c r="J1190" s="33"/>
      <c r="K1190" s="33"/>
    </row>
    <row r="1191" spans="1:11" s="34" customFormat="1">
      <c r="A1191" s="29"/>
      <c r="B1191" s="29"/>
      <c r="C1191" s="29"/>
      <c r="D1191" s="30"/>
      <c r="E1191" s="30"/>
      <c r="F1191" s="40"/>
      <c r="G1191" s="31"/>
      <c r="H1191" s="32"/>
      <c r="I1191" s="33"/>
      <c r="J1191" s="33"/>
      <c r="K1191" s="33"/>
    </row>
    <row r="1192" spans="1:11" s="34" customFormat="1">
      <c r="A1192" s="29"/>
      <c r="B1192" s="29"/>
      <c r="C1192" s="29"/>
      <c r="D1192" s="30"/>
      <c r="E1192" s="30"/>
      <c r="F1192" s="40"/>
      <c r="G1192" s="31"/>
      <c r="H1192" s="32"/>
      <c r="I1192" s="33"/>
      <c r="J1192" s="33"/>
      <c r="K1192" s="33"/>
    </row>
    <row r="1193" spans="1:11" s="34" customFormat="1">
      <c r="A1193" s="29"/>
      <c r="B1193" s="29"/>
      <c r="C1193" s="29"/>
      <c r="D1193" s="30"/>
      <c r="E1193" s="30"/>
      <c r="F1193" s="40"/>
      <c r="G1193" s="31"/>
      <c r="H1193" s="32"/>
      <c r="I1193" s="33"/>
      <c r="J1193" s="33"/>
      <c r="K1193" s="33"/>
    </row>
    <row r="1194" spans="1:11" s="34" customFormat="1">
      <c r="A1194" s="29"/>
      <c r="B1194" s="29"/>
      <c r="C1194" s="29"/>
      <c r="D1194" s="30"/>
      <c r="E1194" s="30"/>
      <c r="F1194" s="40"/>
      <c r="G1194" s="31"/>
      <c r="H1194" s="32"/>
      <c r="I1194" s="33"/>
      <c r="J1194" s="33"/>
      <c r="K1194" s="33"/>
    </row>
    <row r="1195" spans="1:11" s="34" customFormat="1">
      <c r="A1195" s="29"/>
      <c r="B1195" s="29"/>
      <c r="C1195" s="29"/>
      <c r="D1195" s="30"/>
      <c r="E1195" s="30"/>
      <c r="F1195" s="40"/>
      <c r="G1195" s="31"/>
      <c r="H1195" s="32"/>
      <c r="I1195" s="33"/>
      <c r="J1195" s="33"/>
      <c r="K1195" s="33"/>
    </row>
    <row r="1196" spans="1:11" s="34" customFormat="1">
      <c r="A1196" s="29"/>
      <c r="B1196" s="29"/>
      <c r="C1196" s="29"/>
      <c r="D1196" s="30"/>
      <c r="E1196" s="30"/>
      <c r="F1196" s="40"/>
      <c r="G1196" s="31"/>
      <c r="H1196" s="32"/>
      <c r="I1196" s="33"/>
      <c r="J1196" s="33"/>
      <c r="K1196" s="33"/>
    </row>
    <row r="1197" spans="1:11" s="34" customFormat="1">
      <c r="A1197" s="29"/>
      <c r="B1197" s="29"/>
      <c r="C1197" s="29"/>
      <c r="D1197" s="30"/>
      <c r="E1197" s="30"/>
      <c r="F1197" s="40"/>
      <c r="G1197" s="31"/>
      <c r="H1197" s="32"/>
      <c r="I1197" s="33"/>
      <c r="J1197" s="33"/>
      <c r="K1197" s="33"/>
    </row>
    <row r="1198" spans="1:11" s="34" customFormat="1">
      <c r="A1198" s="29"/>
      <c r="B1198" s="29"/>
      <c r="C1198" s="29"/>
      <c r="D1198" s="30"/>
      <c r="E1198" s="30"/>
      <c r="F1198" s="40"/>
      <c r="G1198" s="31"/>
      <c r="H1198" s="32"/>
      <c r="I1198" s="33"/>
      <c r="J1198" s="33"/>
      <c r="K1198" s="33"/>
    </row>
    <row r="1199" spans="1:11" s="34" customFormat="1">
      <c r="A1199" s="29"/>
      <c r="B1199" s="29"/>
      <c r="C1199" s="29"/>
      <c r="D1199" s="30"/>
      <c r="E1199" s="30"/>
      <c r="F1199" s="40"/>
      <c r="G1199" s="31"/>
      <c r="H1199" s="32"/>
      <c r="I1199" s="33"/>
      <c r="J1199" s="33"/>
      <c r="K1199" s="33"/>
    </row>
    <row r="1200" spans="1:11" s="34" customFormat="1">
      <c r="A1200" s="29"/>
      <c r="B1200" s="29"/>
      <c r="C1200" s="29"/>
      <c r="D1200" s="30"/>
      <c r="E1200" s="30"/>
      <c r="F1200" s="40"/>
      <c r="G1200" s="31"/>
      <c r="H1200" s="32"/>
      <c r="I1200" s="33"/>
      <c r="J1200" s="33"/>
      <c r="K1200" s="33"/>
    </row>
    <row r="1201" spans="1:11" s="34" customFormat="1">
      <c r="A1201" s="29"/>
      <c r="B1201" s="29"/>
      <c r="C1201" s="29"/>
      <c r="D1201" s="30"/>
      <c r="E1201" s="30"/>
      <c r="F1201" s="40"/>
      <c r="G1201" s="31"/>
      <c r="H1201" s="32"/>
      <c r="I1201" s="33"/>
      <c r="J1201" s="33"/>
      <c r="K1201" s="33"/>
    </row>
    <row r="1202" spans="1:11" s="34" customFormat="1">
      <c r="A1202" s="29"/>
      <c r="B1202" s="29"/>
      <c r="C1202" s="29"/>
      <c r="D1202" s="30"/>
      <c r="E1202" s="30"/>
      <c r="F1202" s="40"/>
      <c r="G1202" s="31"/>
      <c r="H1202" s="32"/>
      <c r="I1202" s="33"/>
      <c r="J1202" s="33"/>
      <c r="K1202" s="33"/>
    </row>
    <row r="1203" spans="1:11" s="34" customFormat="1">
      <c r="A1203" s="29"/>
      <c r="B1203" s="29"/>
      <c r="C1203" s="29"/>
      <c r="D1203" s="30"/>
      <c r="E1203" s="30"/>
      <c r="F1203" s="40"/>
      <c r="G1203" s="31"/>
      <c r="H1203" s="32"/>
      <c r="I1203" s="33"/>
      <c r="J1203" s="33"/>
      <c r="K1203" s="33"/>
    </row>
    <row r="1204" spans="1:11" s="34" customFormat="1">
      <c r="A1204" s="29"/>
      <c r="B1204" s="29"/>
      <c r="C1204" s="29"/>
      <c r="D1204" s="30"/>
      <c r="E1204" s="30"/>
      <c r="F1204" s="40"/>
      <c r="G1204" s="31"/>
      <c r="H1204" s="32"/>
      <c r="I1204" s="33"/>
      <c r="J1204" s="33"/>
      <c r="K1204" s="33"/>
    </row>
    <row r="1205" spans="1:11" s="34" customFormat="1">
      <c r="A1205" s="29"/>
      <c r="B1205" s="29"/>
      <c r="C1205" s="29"/>
      <c r="D1205" s="30"/>
      <c r="E1205" s="30"/>
      <c r="F1205" s="40"/>
      <c r="G1205" s="31"/>
      <c r="H1205" s="32"/>
      <c r="I1205" s="33"/>
      <c r="J1205" s="33"/>
      <c r="K1205" s="33"/>
    </row>
    <row r="1206" spans="1:11" s="34" customFormat="1">
      <c r="A1206" s="29"/>
      <c r="B1206" s="29"/>
      <c r="C1206" s="29"/>
      <c r="D1206" s="30"/>
      <c r="E1206" s="30"/>
      <c r="F1206" s="40"/>
      <c r="G1206" s="31"/>
      <c r="H1206" s="32"/>
      <c r="I1206" s="33"/>
      <c r="J1206" s="33"/>
      <c r="K1206" s="33"/>
    </row>
    <row r="1207" spans="1:11" s="34" customFormat="1">
      <c r="A1207" s="29"/>
      <c r="B1207" s="29"/>
      <c r="C1207" s="29"/>
      <c r="D1207" s="30"/>
      <c r="E1207" s="30"/>
      <c r="F1207" s="40"/>
      <c r="G1207" s="31"/>
      <c r="H1207" s="32"/>
      <c r="I1207" s="33"/>
      <c r="J1207" s="33"/>
      <c r="K1207" s="33"/>
    </row>
    <row r="1208" spans="1:11" s="34" customFormat="1">
      <c r="A1208" s="29"/>
      <c r="B1208" s="29"/>
      <c r="C1208" s="29"/>
      <c r="D1208" s="30"/>
      <c r="E1208" s="30"/>
      <c r="F1208" s="40"/>
      <c r="G1208" s="31"/>
      <c r="H1208" s="32"/>
      <c r="I1208" s="33"/>
      <c r="J1208" s="33"/>
      <c r="K1208" s="33"/>
    </row>
    <row r="1209" spans="1:11" s="34" customFormat="1">
      <c r="A1209" s="29"/>
      <c r="B1209" s="29"/>
      <c r="C1209" s="29"/>
      <c r="D1209" s="30"/>
      <c r="E1209" s="30"/>
      <c r="F1209" s="40"/>
      <c r="G1209" s="31"/>
      <c r="H1209" s="32"/>
      <c r="I1209" s="33"/>
      <c r="J1209" s="33"/>
      <c r="K1209" s="33"/>
    </row>
    <row r="1210" spans="1:11" s="34" customFormat="1">
      <c r="A1210" s="29"/>
      <c r="B1210" s="29"/>
      <c r="C1210" s="29"/>
      <c r="D1210" s="30"/>
      <c r="E1210" s="30"/>
      <c r="F1210" s="40"/>
      <c r="G1210" s="31"/>
      <c r="H1210" s="32"/>
      <c r="I1210" s="33"/>
      <c r="J1210" s="33"/>
      <c r="K1210" s="33"/>
    </row>
    <row r="1211" spans="1:11" s="34" customFormat="1">
      <c r="A1211" s="29"/>
      <c r="B1211" s="29"/>
      <c r="C1211" s="29"/>
      <c r="D1211" s="30"/>
      <c r="E1211" s="30"/>
      <c r="F1211" s="40"/>
      <c r="G1211" s="31"/>
      <c r="H1211" s="32"/>
      <c r="I1211" s="33"/>
      <c r="J1211" s="33"/>
      <c r="K1211" s="33"/>
    </row>
    <row r="1212" spans="1:11" s="34" customFormat="1">
      <c r="A1212" s="29"/>
      <c r="B1212" s="29"/>
      <c r="C1212" s="29"/>
      <c r="D1212" s="30"/>
      <c r="E1212" s="30"/>
      <c r="F1212" s="40"/>
      <c r="G1212" s="31"/>
      <c r="H1212" s="32"/>
      <c r="I1212" s="33"/>
      <c r="J1212" s="33"/>
      <c r="K1212" s="33"/>
    </row>
    <row r="1213" spans="1:11" s="34" customFormat="1">
      <c r="A1213" s="29"/>
      <c r="B1213" s="29"/>
      <c r="C1213" s="29"/>
      <c r="D1213" s="30"/>
      <c r="E1213" s="30"/>
      <c r="F1213" s="40"/>
      <c r="G1213" s="31"/>
      <c r="H1213" s="32"/>
      <c r="I1213" s="33"/>
      <c r="J1213" s="33"/>
      <c r="K1213" s="33"/>
    </row>
    <row r="1214" spans="1:11" s="34" customFormat="1">
      <c r="A1214" s="29"/>
      <c r="B1214" s="29"/>
      <c r="C1214" s="29"/>
      <c r="D1214" s="30"/>
      <c r="E1214" s="30"/>
      <c r="F1214" s="40"/>
      <c r="G1214" s="31"/>
      <c r="H1214" s="32"/>
      <c r="I1214" s="33"/>
      <c r="J1214" s="33"/>
      <c r="K1214" s="33"/>
    </row>
    <row r="1215" spans="1:11" s="34" customFormat="1">
      <c r="A1215" s="29"/>
      <c r="B1215" s="29"/>
      <c r="C1215" s="29"/>
      <c r="D1215" s="30"/>
      <c r="E1215" s="30"/>
      <c r="F1215" s="40"/>
      <c r="G1215" s="31"/>
      <c r="H1215" s="32"/>
      <c r="I1215" s="33"/>
      <c r="J1215" s="33"/>
      <c r="K1215" s="33"/>
    </row>
    <row r="1216" spans="1:11" s="34" customFormat="1">
      <c r="A1216" s="29"/>
      <c r="B1216" s="29"/>
      <c r="C1216" s="29"/>
      <c r="D1216" s="30"/>
      <c r="E1216" s="30"/>
      <c r="F1216" s="40"/>
      <c r="G1216" s="31"/>
      <c r="H1216" s="32"/>
      <c r="I1216" s="33"/>
      <c r="J1216" s="33"/>
      <c r="K1216" s="33"/>
    </row>
    <row r="1217" spans="1:11" s="34" customFormat="1">
      <c r="A1217" s="29"/>
      <c r="B1217" s="29"/>
      <c r="C1217" s="29"/>
      <c r="D1217" s="30"/>
      <c r="E1217" s="30"/>
      <c r="F1217" s="40"/>
      <c r="G1217" s="31"/>
      <c r="H1217" s="32"/>
      <c r="I1217" s="33"/>
      <c r="J1217" s="33"/>
      <c r="K1217" s="33"/>
    </row>
    <row r="1218" spans="1:11" s="34" customFormat="1">
      <c r="A1218" s="29"/>
      <c r="B1218" s="29"/>
      <c r="C1218" s="29"/>
      <c r="D1218" s="30"/>
      <c r="E1218" s="30"/>
      <c r="F1218" s="40"/>
      <c r="G1218" s="31"/>
      <c r="H1218" s="32"/>
      <c r="I1218" s="33"/>
      <c r="J1218" s="33"/>
      <c r="K1218" s="33"/>
    </row>
    <row r="1219" spans="1:11" s="34" customFormat="1">
      <c r="A1219" s="29"/>
      <c r="B1219" s="29"/>
      <c r="C1219" s="29"/>
      <c r="D1219" s="30"/>
      <c r="E1219" s="30"/>
      <c r="F1219" s="40"/>
      <c r="G1219" s="31"/>
      <c r="H1219" s="32"/>
      <c r="I1219" s="33"/>
      <c r="J1219" s="33"/>
      <c r="K1219" s="33"/>
    </row>
    <row r="1220" spans="1:11" s="34" customFormat="1">
      <c r="A1220" s="29"/>
      <c r="B1220" s="29"/>
      <c r="C1220" s="29"/>
      <c r="D1220" s="30"/>
      <c r="E1220" s="30"/>
      <c r="F1220" s="40"/>
      <c r="G1220" s="31"/>
      <c r="H1220" s="32"/>
      <c r="I1220" s="33"/>
      <c r="J1220" s="33"/>
      <c r="K1220" s="33"/>
    </row>
    <row r="1221" spans="1:11" s="34" customFormat="1">
      <c r="A1221" s="29"/>
      <c r="B1221" s="29"/>
      <c r="C1221" s="29"/>
      <c r="D1221" s="30"/>
      <c r="E1221" s="30"/>
      <c r="F1221" s="40"/>
      <c r="G1221" s="31"/>
      <c r="H1221" s="32"/>
      <c r="I1221" s="33"/>
      <c r="J1221" s="33"/>
      <c r="K1221" s="33"/>
    </row>
    <row r="1222" spans="1:11" s="34" customFormat="1">
      <c r="A1222" s="29"/>
      <c r="B1222" s="29"/>
      <c r="C1222" s="29"/>
      <c r="D1222" s="30"/>
      <c r="E1222" s="30"/>
      <c r="F1222" s="40"/>
      <c r="G1222" s="31"/>
      <c r="H1222" s="32"/>
      <c r="I1222" s="33"/>
      <c r="J1222" s="33"/>
      <c r="K1222" s="33"/>
    </row>
    <row r="1223" spans="1:11" s="34" customFormat="1">
      <c r="A1223" s="29"/>
      <c r="B1223" s="29"/>
      <c r="C1223" s="29"/>
      <c r="D1223" s="30"/>
      <c r="E1223" s="30"/>
      <c r="F1223" s="40"/>
      <c r="G1223" s="31"/>
      <c r="H1223" s="32"/>
      <c r="I1223" s="33"/>
      <c r="J1223" s="33"/>
      <c r="K1223" s="33"/>
    </row>
    <row r="1224" spans="1:11" s="34" customFormat="1">
      <c r="A1224" s="29"/>
      <c r="B1224" s="29"/>
      <c r="C1224" s="29"/>
      <c r="D1224" s="30"/>
      <c r="E1224" s="30"/>
      <c r="F1224" s="40"/>
      <c r="G1224" s="31"/>
      <c r="H1224" s="32"/>
      <c r="I1224" s="33"/>
      <c r="J1224" s="33"/>
      <c r="K1224" s="33"/>
    </row>
    <row r="1225" spans="1:11" s="34" customFormat="1">
      <c r="A1225" s="29"/>
      <c r="B1225" s="29"/>
      <c r="C1225" s="29"/>
      <c r="D1225" s="30"/>
      <c r="E1225" s="30"/>
      <c r="F1225" s="40"/>
      <c r="G1225" s="31"/>
      <c r="H1225" s="32"/>
      <c r="I1225" s="33"/>
      <c r="J1225" s="33"/>
      <c r="K1225" s="33"/>
    </row>
    <row r="1226" spans="1:11" s="34" customFormat="1">
      <c r="A1226" s="29"/>
      <c r="B1226" s="29"/>
      <c r="C1226" s="29"/>
      <c r="D1226" s="30"/>
      <c r="E1226" s="30"/>
      <c r="F1226" s="40"/>
      <c r="G1226" s="31"/>
      <c r="H1226" s="32"/>
      <c r="I1226" s="33"/>
      <c r="J1226" s="33"/>
      <c r="K1226" s="33"/>
    </row>
    <row r="1227" spans="1:11" s="34" customFormat="1">
      <c r="A1227" s="29"/>
      <c r="B1227" s="29"/>
      <c r="C1227" s="29"/>
      <c r="D1227" s="30"/>
      <c r="E1227" s="30"/>
      <c r="F1227" s="40"/>
      <c r="G1227" s="31"/>
      <c r="H1227" s="32"/>
      <c r="I1227" s="33"/>
      <c r="J1227" s="33"/>
      <c r="K1227" s="33"/>
    </row>
    <row r="1228" spans="1:11" s="34" customFormat="1">
      <c r="A1228" s="29"/>
      <c r="B1228" s="29"/>
      <c r="C1228" s="29"/>
      <c r="D1228" s="30"/>
      <c r="E1228" s="30"/>
      <c r="F1228" s="40"/>
      <c r="G1228" s="31"/>
      <c r="H1228" s="32"/>
      <c r="I1228" s="33"/>
      <c r="J1228" s="33"/>
      <c r="K1228" s="33"/>
    </row>
    <row r="1229" spans="1:11" s="34" customFormat="1">
      <c r="A1229" s="29"/>
      <c r="B1229" s="29"/>
      <c r="C1229" s="29"/>
      <c r="D1229" s="30"/>
      <c r="E1229" s="30"/>
      <c r="F1229" s="40"/>
      <c r="G1229" s="31"/>
      <c r="H1229" s="32"/>
      <c r="I1229" s="33"/>
      <c r="J1229" s="33"/>
      <c r="K1229" s="33"/>
    </row>
    <row r="1230" spans="1:11" s="34" customFormat="1">
      <c r="A1230" s="29"/>
      <c r="B1230" s="29"/>
      <c r="C1230" s="29"/>
      <c r="D1230" s="30"/>
      <c r="E1230" s="30"/>
      <c r="F1230" s="40"/>
      <c r="G1230" s="31"/>
      <c r="H1230" s="32"/>
      <c r="I1230" s="33"/>
      <c r="J1230" s="33"/>
      <c r="K1230" s="33"/>
    </row>
    <row r="1231" spans="1:11" s="34" customFormat="1">
      <c r="A1231" s="29"/>
      <c r="B1231" s="29"/>
      <c r="C1231" s="29"/>
      <c r="D1231" s="30"/>
      <c r="E1231" s="30"/>
      <c r="F1231" s="40"/>
      <c r="G1231" s="31"/>
      <c r="H1231" s="32"/>
      <c r="I1231" s="33"/>
      <c r="J1231" s="33"/>
      <c r="K1231" s="33"/>
    </row>
    <row r="1232" spans="1:11" s="34" customFormat="1">
      <c r="A1232" s="29"/>
      <c r="B1232" s="29"/>
      <c r="C1232" s="29"/>
      <c r="D1232" s="30"/>
      <c r="E1232" s="30"/>
      <c r="F1232" s="40"/>
      <c r="G1232" s="31"/>
      <c r="H1232" s="32"/>
      <c r="I1232" s="33"/>
      <c r="J1232" s="33"/>
      <c r="K1232" s="33"/>
    </row>
    <row r="1233" spans="1:11" s="34" customFormat="1">
      <c r="A1233" s="29"/>
      <c r="B1233" s="29"/>
      <c r="C1233" s="29"/>
      <c r="D1233" s="30"/>
      <c r="E1233" s="30"/>
      <c r="F1233" s="40"/>
      <c r="G1233" s="31"/>
      <c r="H1233" s="32"/>
      <c r="I1233" s="33"/>
      <c r="J1233" s="33"/>
      <c r="K1233" s="33"/>
    </row>
    <row r="1234" spans="1:11" s="34" customFormat="1">
      <c r="A1234" s="29"/>
      <c r="B1234" s="29"/>
      <c r="C1234" s="29"/>
      <c r="D1234" s="30"/>
      <c r="E1234" s="30"/>
      <c r="F1234" s="40"/>
      <c r="G1234" s="31"/>
      <c r="H1234" s="32"/>
      <c r="I1234" s="33"/>
      <c r="J1234" s="33"/>
      <c r="K1234" s="33"/>
    </row>
    <row r="1235" spans="1:11" s="34" customFormat="1">
      <c r="A1235" s="29"/>
      <c r="B1235" s="29"/>
      <c r="C1235" s="29"/>
      <c r="D1235" s="30"/>
      <c r="E1235" s="30"/>
      <c r="F1235" s="40"/>
      <c r="G1235" s="31"/>
      <c r="H1235" s="32"/>
      <c r="I1235" s="33"/>
      <c r="J1235" s="33"/>
      <c r="K1235" s="33"/>
    </row>
    <row r="1236" spans="1:11" s="34" customFormat="1">
      <c r="A1236" s="29"/>
      <c r="B1236" s="29"/>
      <c r="C1236" s="29"/>
      <c r="D1236" s="30"/>
      <c r="E1236" s="30"/>
      <c r="F1236" s="40"/>
      <c r="G1236" s="31"/>
      <c r="H1236" s="32"/>
      <c r="I1236" s="33"/>
      <c r="J1236" s="33"/>
      <c r="K1236" s="33"/>
    </row>
    <row r="1237" spans="1:11" s="34" customFormat="1">
      <c r="A1237" s="29"/>
      <c r="B1237" s="29"/>
      <c r="C1237" s="29"/>
      <c r="D1237" s="30"/>
      <c r="E1237" s="30"/>
      <c r="F1237" s="40"/>
      <c r="G1237" s="31"/>
      <c r="H1237" s="32"/>
      <c r="I1237" s="33"/>
      <c r="J1237" s="33"/>
      <c r="K1237" s="33"/>
    </row>
    <row r="1238" spans="1:11" s="34" customFormat="1">
      <c r="A1238" s="29"/>
      <c r="B1238" s="29"/>
      <c r="C1238" s="29"/>
      <c r="D1238" s="30"/>
      <c r="E1238" s="30"/>
      <c r="F1238" s="40"/>
      <c r="G1238" s="31"/>
      <c r="H1238" s="32"/>
      <c r="I1238" s="33"/>
      <c r="J1238" s="33"/>
      <c r="K1238" s="33"/>
    </row>
    <row r="1239" spans="1:11" s="34" customFormat="1">
      <c r="A1239" s="29"/>
      <c r="B1239" s="29"/>
      <c r="C1239" s="29"/>
      <c r="D1239" s="30"/>
      <c r="E1239" s="30"/>
      <c r="F1239" s="40"/>
      <c r="G1239" s="31"/>
      <c r="H1239" s="32"/>
      <c r="I1239" s="33"/>
      <c r="J1239" s="33"/>
      <c r="K1239" s="33"/>
    </row>
    <row r="1240" spans="1:11" s="34" customFormat="1">
      <c r="A1240" s="29"/>
      <c r="B1240" s="29"/>
      <c r="C1240" s="29"/>
      <c r="D1240" s="30"/>
      <c r="E1240" s="30"/>
      <c r="F1240" s="40"/>
      <c r="G1240" s="31"/>
      <c r="H1240" s="32"/>
      <c r="I1240" s="33"/>
      <c r="J1240" s="33"/>
      <c r="K1240" s="33"/>
    </row>
    <row r="1241" spans="1:11" s="34" customFormat="1">
      <c r="A1241" s="29"/>
      <c r="B1241" s="29"/>
      <c r="C1241" s="29"/>
      <c r="D1241" s="30"/>
      <c r="E1241" s="30"/>
      <c r="F1241" s="40"/>
      <c r="G1241" s="31"/>
      <c r="H1241" s="32"/>
      <c r="I1241" s="33"/>
      <c r="J1241" s="33"/>
      <c r="K1241" s="33"/>
    </row>
    <row r="1242" spans="1:11" s="34" customFormat="1">
      <c r="A1242" s="29"/>
      <c r="B1242" s="29"/>
      <c r="C1242" s="29"/>
      <c r="D1242" s="30"/>
      <c r="E1242" s="30"/>
      <c r="F1242" s="40"/>
      <c r="G1242" s="31"/>
      <c r="H1242" s="32"/>
      <c r="I1242" s="33"/>
      <c r="J1242" s="33"/>
      <c r="K1242" s="33"/>
    </row>
    <row r="1243" spans="1:11" s="34" customFormat="1">
      <c r="A1243" s="29"/>
      <c r="B1243" s="29"/>
      <c r="C1243" s="29"/>
      <c r="D1243" s="30"/>
      <c r="E1243" s="30"/>
      <c r="F1243" s="40"/>
      <c r="G1243" s="31"/>
      <c r="H1243" s="32"/>
      <c r="I1243" s="33"/>
      <c r="J1243" s="33"/>
      <c r="K1243" s="33"/>
    </row>
    <row r="1244" spans="1:11" s="34" customFormat="1">
      <c r="A1244" s="29"/>
      <c r="B1244" s="29"/>
      <c r="C1244" s="29"/>
      <c r="D1244" s="30"/>
      <c r="E1244" s="30"/>
      <c r="F1244" s="40"/>
      <c r="G1244" s="31"/>
      <c r="H1244" s="32"/>
      <c r="I1244" s="33"/>
      <c r="J1244" s="33"/>
      <c r="K1244" s="33"/>
    </row>
    <row r="1245" spans="1:11" s="34" customFormat="1">
      <c r="A1245" s="29"/>
      <c r="B1245" s="29"/>
      <c r="C1245" s="29"/>
      <c r="D1245" s="30"/>
      <c r="E1245" s="30"/>
      <c r="F1245" s="40"/>
      <c r="G1245" s="31"/>
      <c r="H1245" s="32"/>
      <c r="I1245" s="33"/>
      <c r="J1245" s="33"/>
      <c r="K1245" s="33"/>
    </row>
    <row r="1246" spans="1:11" s="34" customFormat="1">
      <c r="A1246" s="29"/>
      <c r="B1246" s="29"/>
      <c r="C1246" s="29"/>
      <c r="D1246" s="30"/>
      <c r="E1246" s="30"/>
      <c r="F1246" s="40"/>
      <c r="G1246" s="31"/>
      <c r="H1246" s="32"/>
      <c r="I1246" s="33"/>
      <c r="J1246" s="33"/>
      <c r="K1246" s="33"/>
    </row>
    <row r="1247" spans="1:11" s="34" customFormat="1">
      <c r="A1247" s="29"/>
      <c r="B1247" s="29"/>
      <c r="C1247" s="29"/>
      <c r="D1247" s="30"/>
      <c r="E1247" s="30"/>
      <c r="F1247" s="40"/>
      <c r="G1247" s="31"/>
      <c r="H1247" s="32"/>
      <c r="I1247" s="33"/>
      <c r="J1247" s="33"/>
      <c r="K1247" s="33"/>
    </row>
    <row r="1248" spans="1:11" s="34" customFormat="1">
      <c r="A1248" s="29"/>
      <c r="B1248" s="29"/>
      <c r="C1248" s="29"/>
      <c r="D1248" s="30"/>
      <c r="E1248" s="30"/>
      <c r="F1248" s="40"/>
      <c r="G1248" s="31"/>
      <c r="H1248" s="32"/>
      <c r="I1248" s="33"/>
      <c r="J1248" s="33"/>
      <c r="K1248" s="33"/>
    </row>
    <row r="1249" spans="1:11" s="34" customFormat="1">
      <c r="A1249" s="29"/>
      <c r="B1249" s="29"/>
      <c r="C1249" s="29"/>
      <c r="D1249" s="30"/>
      <c r="E1249" s="30"/>
      <c r="F1249" s="40"/>
      <c r="G1249" s="31"/>
      <c r="H1249" s="32"/>
      <c r="I1249" s="33"/>
      <c r="J1249" s="33"/>
      <c r="K1249" s="33"/>
    </row>
    <row r="1250" spans="1:11" s="34" customFormat="1">
      <c r="A1250" s="29"/>
      <c r="B1250" s="29"/>
      <c r="C1250" s="29"/>
      <c r="D1250" s="30"/>
      <c r="E1250" s="30"/>
      <c r="F1250" s="40"/>
      <c r="G1250" s="31"/>
      <c r="H1250" s="32"/>
      <c r="I1250" s="33"/>
      <c r="J1250" s="33"/>
      <c r="K1250" s="33"/>
    </row>
    <row r="1251" spans="1:11" s="34" customFormat="1">
      <c r="A1251" s="29"/>
      <c r="B1251" s="29"/>
      <c r="C1251" s="29"/>
      <c r="D1251" s="30"/>
      <c r="E1251" s="30"/>
      <c r="F1251" s="40"/>
      <c r="G1251" s="31"/>
      <c r="H1251" s="32"/>
      <c r="I1251" s="33"/>
      <c r="J1251" s="33"/>
      <c r="K1251" s="33"/>
    </row>
    <row r="1252" spans="1:11" s="34" customFormat="1">
      <c r="A1252" s="29"/>
      <c r="B1252" s="29"/>
      <c r="C1252" s="29"/>
      <c r="D1252" s="30"/>
      <c r="E1252" s="30"/>
      <c r="F1252" s="40"/>
      <c r="G1252" s="31"/>
      <c r="H1252" s="32"/>
      <c r="I1252" s="33"/>
      <c r="J1252" s="33"/>
      <c r="K1252" s="33"/>
    </row>
    <row r="1253" spans="1:11" s="34" customFormat="1">
      <c r="A1253" s="29"/>
      <c r="B1253" s="29"/>
      <c r="C1253" s="29"/>
      <c r="D1253" s="30"/>
      <c r="E1253" s="30"/>
      <c r="F1253" s="40"/>
      <c r="G1253" s="31"/>
      <c r="H1253" s="32"/>
      <c r="I1253" s="33"/>
      <c r="J1253" s="33"/>
      <c r="K1253" s="33"/>
    </row>
    <row r="1254" spans="1:11" s="34" customFormat="1">
      <c r="A1254" s="29"/>
      <c r="B1254" s="29"/>
      <c r="C1254" s="29"/>
      <c r="D1254" s="30"/>
      <c r="E1254" s="30"/>
      <c r="F1254" s="40"/>
      <c r="G1254" s="31"/>
      <c r="H1254" s="32"/>
      <c r="I1254" s="33"/>
      <c r="J1254" s="33"/>
      <c r="K1254" s="33"/>
    </row>
    <row r="1255" spans="1:11" s="34" customFormat="1">
      <c r="A1255" s="29"/>
      <c r="B1255" s="29"/>
      <c r="C1255" s="29"/>
      <c r="D1255" s="30"/>
      <c r="E1255" s="30"/>
      <c r="F1255" s="40"/>
      <c r="G1255" s="31"/>
      <c r="H1255" s="32"/>
      <c r="I1255" s="33"/>
      <c r="J1255" s="33"/>
      <c r="K1255" s="33"/>
    </row>
    <row r="1256" spans="1:11" s="34" customFormat="1">
      <c r="A1256" s="29"/>
      <c r="B1256" s="29"/>
      <c r="C1256" s="29"/>
      <c r="D1256" s="30"/>
      <c r="E1256" s="30"/>
      <c r="F1256" s="40"/>
      <c r="G1256" s="31"/>
      <c r="H1256" s="32"/>
      <c r="I1256" s="33"/>
      <c r="J1256" s="33"/>
      <c r="K1256" s="33"/>
    </row>
    <row r="1257" spans="1:11" s="34" customFormat="1">
      <c r="A1257" s="29"/>
      <c r="B1257" s="29"/>
      <c r="C1257" s="29"/>
      <c r="D1257" s="30"/>
      <c r="E1257" s="30"/>
      <c r="F1257" s="40"/>
      <c r="G1257" s="31"/>
      <c r="H1257" s="32"/>
      <c r="I1257" s="33"/>
      <c r="J1257" s="33"/>
      <c r="K1257" s="33"/>
    </row>
    <row r="1258" spans="1:11" s="34" customFormat="1">
      <c r="A1258" s="29"/>
      <c r="B1258" s="29"/>
      <c r="C1258" s="29"/>
      <c r="D1258" s="30"/>
      <c r="E1258" s="30"/>
      <c r="F1258" s="40"/>
      <c r="G1258" s="31"/>
      <c r="H1258" s="32"/>
      <c r="I1258" s="33"/>
      <c r="J1258" s="33"/>
      <c r="K1258" s="33"/>
    </row>
    <row r="1259" spans="1:11" s="34" customFormat="1">
      <c r="A1259" s="29"/>
      <c r="B1259" s="29"/>
      <c r="C1259" s="29"/>
      <c r="D1259" s="30"/>
      <c r="E1259" s="30"/>
      <c r="F1259" s="40"/>
      <c r="G1259" s="31"/>
      <c r="H1259" s="32"/>
      <c r="I1259" s="33"/>
      <c r="J1259" s="33"/>
      <c r="K1259" s="33"/>
    </row>
    <row r="1260" spans="1:11" s="34" customFormat="1">
      <c r="A1260" s="29"/>
      <c r="B1260" s="29"/>
      <c r="C1260" s="29"/>
      <c r="D1260" s="30"/>
      <c r="E1260" s="30"/>
      <c r="F1260" s="40"/>
      <c r="G1260" s="31"/>
      <c r="H1260" s="32"/>
      <c r="I1260" s="33"/>
      <c r="J1260" s="33"/>
      <c r="K1260" s="33"/>
    </row>
    <row r="1261" spans="1:11" s="34" customFormat="1">
      <c r="A1261" s="29"/>
      <c r="B1261" s="29"/>
      <c r="C1261" s="29"/>
      <c r="D1261" s="30"/>
      <c r="E1261" s="30"/>
      <c r="F1261" s="40"/>
      <c r="G1261" s="31"/>
      <c r="H1261" s="32"/>
      <c r="I1261" s="33"/>
      <c r="J1261" s="33"/>
      <c r="K1261" s="33"/>
    </row>
    <row r="1262" spans="1:11" s="34" customFormat="1">
      <c r="A1262" s="29"/>
      <c r="B1262" s="29"/>
      <c r="C1262" s="29"/>
      <c r="D1262" s="30"/>
      <c r="E1262" s="30"/>
      <c r="F1262" s="40"/>
      <c r="G1262" s="31"/>
      <c r="H1262" s="32"/>
      <c r="I1262" s="33"/>
      <c r="J1262" s="33"/>
      <c r="K1262" s="33"/>
    </row>
    <row r="1263" spans="1:11" s="34" customFormat="1">
      <c r="A1263" s="29"/>
      <c r="B1263" s="29"/>
      <c r="C1263" s="29"/>
      <c r="D1263" s="30"/>
      <c r="E1263" s="30"/>
      <c r="F1263" s="40"/>
      <c r="G1263" s="31"/>
      <c r="H1263" s="32"/>
      <c r="I1263" s="33"/>
      <c r="J1263" s="33"/>
      <c r="K1263" s="33"/>
    </row>
    <row r="1264" spans="1:11" s="34" customFormat="1">
      <c r="A1264" s="29"/>
      <c r="B1264" s="29"/>
      <c r="C1264" s="29"/>
      <c r="D1264" s="30"/>
      <c r="E1264" s="30"/>
      <c r="F1264" s="40"/>
      <c r="G1264" s="31"/>
      <c r="H1264" s="32"/>
      <c r="I1264" s="33"/>
      <c r="J1264" s="33"/>
      <c r="K1264" s="33"/>
    </row>
    <row r="1265" spans="1:11" s="34" customFormat="1">
      <c r="A1265" s="29"/>
      <c r="B1265" s="29"/>
      <c r="C1265" s="29"/>
      <c r="D1265" s="30"/>
      <c r="E1265" s="30"/>
      <c r="F1265" s="40"/>
      <c r="G1265" s="31"/>
      <c r="H1265" s="32"/>
      <c r="I1265" s="33"/>
      <c r="J1265" s="33"/>
      <c r="K1265" s="33"/>
    </row>
    <row r="1266" spans="1:11" s="34" customFormat="1">
      <c r="A1266" s="29"/>
      <c r="B1266" s="29"/>
      <c r="C1266" s="29"/>
      <c r="D1266" s="30"/>
      <c r="E1266" s="30"/>
      <c r="F1266" s="40"/>
      <c r="G1266" s="31"/>
      <c r="H1266" s="32"/>
      <c r="I1266" s="33"/>
      <c r="J1266" s="33"/>
      <c r="K1266" s="33"/>
    </row>
    <row r="1267" spans="1:11" s="34" customFormat="1">
      <c r="A1267" s="29"/>
      <c r="B1267" s="29"/>
      <c r="C1267" s="29"/>
      <c r="D1267" s="30"/>
      <c r="E1267" s="30"/>
      <c r="F1267" s="40"/>
      <c r="G1267" s="31"/>
      <c r="H1267" s="32"/>
      <c r="I1267" s="33"/>
      <c r="J1267" s="33"/>
      <c r="K1267" s="33"/>
    </row>
    <row r="1268" spans="1:11" s="34" customFormat="1">
      <c r="A1268" s="29"/>
      <c r="B1268" s="29"/>
      <c r="C1268" s="29"/>
      <c r="D1268" s="30"/>
      <c r="E1268" s="30"/>
      <c r="F1268" s="40"/>
      <c r="G1268" s="31"/>
      <c r="H1268" s="32"/>
      <c r="I1268" s="33"/>
      <c r="J1268" s="33"/>
      <c r="K1268" s="33"/>
    </row>
    <row r="1269" spans="1:11" s="34" customFormat="1">
      <c r="A1269" s="29"/>
      <c r="B1269" s="29"/>
      <c r="C1269" s="29"/>
      <c r="D1269" s="30"/>
      <c r="E1269" s="30"/>
      <c r="F1269" s="40"/>
      <c r="G1269" s="31"/>
      <c r="H1269" s="32"/>
      <c r="I1269" s="33"/>
      <c r="J1269" s="33"/>
      <c r="K1269" s="33"/>
    </row>
    <row r="1270" spans="1:11" s="34" customFormat="1">
      <c r="A1270" s="29"/>
      <c r="B1270" s="29"/>
      <c r="C1270" s="29"/>
      <c r="D1270" s="30"/>
      <c r="E1270" s="30"/>
      <c r="F1270" s="40"/>
      <c r="G1270" s="31"/>
      <c r="H1270" s="32"/>
      <c r="I1270" s="33"/>
      <c r="J1270" s="33"/>
      <c r="K1270" s="33"/>
    </row>
    <row r="1271" spans="1:11" s="34" customFormat="1">
      <c r="A1271" s="29"/>
      <c r="B1271" s="29"/>
      <c r="C1271" s="29"/>
      <c r="D1271" s="30"/>
      <c r="E1271" s="30"/>
      <c r="F1271" s="40"/>
      <c r="G1271" s="31"/>
      <c r="H1271" s="32"/>
      <c r="I1271" s="33"/>
      <c r="J1271" s="33"/>
      <c r="K1271" s="33"/>
    </row>
    <row r="1272" spans="1:11" s="34" customFormat="1">
      <c r="A1272" s="29"/>
      <c r="B1272" s="29"/>
      <c r="C1272" s="29"/>
      <c r="D1272" s="30"/>
      <c r="E1272" s="30"/>
      <c r="F1272" s="40"/>
      <c r="G1272" s="31"/>
      <c r="H1272" s="32"/>
      <c r="I1272" s="33"/>
      <c r="J1272" s="33"/>
      <c r="K1272" s="33"/>
    </row>
    <row r="1273" spans="1:11" s="34" customFormat="1">
      <c r="A1273" s="29"/>
      <c r="B1273" s="29"/>
      <c r="C1273" s="29"/>
      <c r="D1273" s="30"/>
      <c r="E1273" s="30"/>
      <c r="F1273" s="40"/>
      <c r="G1273" s="31"/>
      <c r="H1273" s="32"/>
      <c r="I1273" s="33"/>
      <c r="J1273" s="33"/>
      <c r="K1273" s="33"/>
    </row>
    <row r="1274" spans="1:11" s="34" customFormat="1">
      <c r="A1274" s="29"/>
      <c r="B1274" s="29"/>
      <c r="C1274" s="29"/>
      <c r="D1274" s="30"/>
      <c r="E1274" s="30"/>
      <c r="F1274" s="40"/>
      <c r="G1274" s="31"/>
      <c r="H1274" s="32"/>
      <c r="I1274" s="33"/>
      <c r="J1274" s="33"/>
      <c r="K1274" s="33"/>
    </row>
    <row r="1275" spans="1:11" s="34" customFormat="1">
      <c r="A1275" s="29"/>
      <c r="B1275" s="29"/>
      <c r="C1275" s="29"/>
      <c r="D1275" s="30"/>
      <c r="E1275" s="30"/>
      <c r="F1275" s="40"/>
      <c r="G1275" s="31"/>
      <c r="H1275" s="32"/>
      <c r="I1275" s="33"/>
      <c r="J1275" s="33"/>
      <c r="K1275" s="33"/>
    </row>
    <row r="1276" spans="1:11" s="34" customFormat="1">
      <c r="A1276" s="29"/>
      <c r="B1276" s="29"/>
      <c r="C1276" s="29"/>
      <c r="D1276" s="30"/>
      <c r="E1276" s="30"/>
      <c r="F1276" s="40"/>
      <c r="G1276" s="31"/>
      <c r="H1276" s="32"/>
      <c r="I1276" s="33"/>
      <c r="J1276" s="33"/>
      <c r="K1276" s="33"/>
    </row>
    <row r="1277" spans="1:11" s="34" customFormat="1">
      <c r="A1277" s="29"/>
      <c r="B1277" s="29"/>
      <c r="C1277" s="29"/>
      <c r="D1277" s="30"/>
      <c r="E1277" s="30"/>
      <c r="F1277" s="40"/>
      <c r="G1277" s="31"/>
      <c r="H1277" s="32"/>
      <c r="I1277" s="33"/>
      <c r="J1277" s="33"/>
      <c r="K1277" s="33"/>
    </row>
    <row r="1278" spans="1:11" s="34" customFormat="1">
      <c r="A1278" s="29"/>
      <c r="B1278" s="29"/>
      <c r="C1278" s="29"/>
      <c r="D1278" s="30"/>
      <c r="E1278" s="30"/>
      <c r="F1278" s="40"/>
      <c r="G1278" s="31"/>
      <c r="H1278" s="32"/>
      <c r="I1278" s="33"/>
      <c r="J1278" s="33"/>
      <c r="K1278" s="33"/>
    </row>
    <row r="1279" spans="1:11" s="34" customFormat="1">
      <c r="A1279" s="29"/>
      <c r="B1279" s="29"/>
      <c r="C1279" s="29"/>
      <c r="D1279" s="30"/>
      <c r="E1279" s="30"/>
      <c r="F1279" s="40"/>
      <c r="G1279" s="31"/>
      <c r="H1279" s="32"/>
      <c r="I1279" s="33"/>
      <c r="J1279" s="33"/>
      <c r="K1279" s="33"/>
    </row>
    <row r="1280" spans="1:11" s="34" customFormat="1">
      <c r="A1280" s="29"/>
      <c r="B1280" s="29"/>
      <c r="C1280" s="29"/>
      <c r="D1280" s="30"/>
      <c r="E1280" s="30"/>
      <c r="F1280" s="40"/>
      <c r="G1280" s="31"/>
      <c r="H1280" s="32"/>
      <c r="I1280" s="33"/>
      <c r="J1280" s="33"/>
      <c r="K1280" s="33"/>
    </row>
    <row r="1281" spans="1:11" s="34" customFormat="1">
      <c r="A1281" s="29"/>
      <c r="B1281" s="29"/>
      <c r="C1281" s="29"/>
      <c r="D1281" s="30"/>
      <c r="E1281" s="30"/>
      <c r="F1281" s="40"/>
      <c r="G1281" s="31"/>
      <c r="H1281" s="32"/>
      <c r="I1281" s="33"/>
      <c r="J1281" s="33"/>
      <c r="K1281" s="33"/>
    </row>
    <row r="1282" spans="1:11" s="34" customFormat="1">
      <c r="A1282" s="29"/>
      <c r="B1282" s="29"/>
      <c r="C1282" s="29"/>
      <c r="D1282" s="30"/>
      <c r="E1282" s="30"/>
      <c r="F1282" s="40"/>
      <c r="G1282" s="31"/>
      <c r="H1282" s="32"/>
      <c r="I1282" s="33"/>
      <c r="J1282" s="33"/>
      <c r="K1282" s="33"/>
    </row>
    <row r="1283" spans="1:11" s="34" customFormat="1">
      <c r="A1283" s="29"/>
      <c r="B1283" s="29"/>
      <c r="C1283" s="29"/>
      <c r="D1283" s="30"/>
      <c r="E1283" s="30"/>
      <c r="F1283" s="40"/>
      <c r="G1283" s="31"/>
      <c r="H1283" s="32"/>
      <c r="I1283" s="33"/>
      <c r="J1283" s="33"/>
      <c r="K1283" s="33"/>
    </row>
    <row r="1284" spans="1:11" s="34" customFormat="1">
      <c r="A1284" s="29"/>
      <c r="B1284" s="29"/>
      <c r="C1284" s="29"/>
      <c r="D1284" s="30"/>
      <c r="E1284" s="30"/>
      <c r="F1284" s="40"/>
      <c r="G1284" s="31"/>
      <c r="H1284" s="32"/>
      <c r="I1284" s="33"/>
      <c r="J1284" s="33"/>
      <c r="K1284" s="33"/>
    </row>
    <row r="1285" spans="1:11" s="34" customFormat="1">
      <c r="A1285" s="29"/>
      <c r="B1285" s="29"/>
      <c r="C1285" s="29"/>
      <c r="D1285" s="30"/>
      <c r="E1285" s="30"/>
      <c r="F1285" s="40"/>
      <c r="G1285" s="31"/>
      <c r="H1285" s="32"/>
      <c r="I1285" s="33"/>
      <c r="J1285" s="33"/>
      <c r="K1285" s="33"/>
    </row>
    <row r="1286" spans="1:11" s="34" customFormat="1">
      <c r="A1286" s="29"/>
      <c r="B1286" s="29"/>
      <c r="C1286" s="29"/>
      <c r="D1286" s="30"/>
      <c r="E1286" s="30"/>
      <c r="F1286" s="40"/>
      <c r="G1286" s="31"/>
      <c r="H1286" s="32"/>
      <c r="I1286" s="33"/>
      <c r="J1286" s="33"/>
      <c r="K1286" s="33"/>
    </row>
    <row r="1287" spans="1:11" s="34" customFormat="1">
      <c r="A1287" s="29"/>
      <c r="B1287" s="29"/>
      <c r="C1287" s="29"/>
      <c r="D1287" s="30"/>
      <c r="E1287" s="30"/>
      <c r="F1287" s="40"/>
      <c r="G1287" s="31"/>
      <c r="H1287" s="32"/>
      <c r="I1287" s="33"/>
      <c r="J1287" s="33"/>
      <c r="K1287" s="33"/>
    </row>
    <row r="1288" spans="1:11" s="34" customFormat="1">
      <c r="A1288" s="29"/>
      <c r="B1288" s="29"/>
      <c r="C1288" s="29"/>
      <c r="D1288" s="30"/>
      <c r="E1288" s="30"/>
      <c r="F1288" s="40"/>
      <c r="G1288" s="31"/>
      <c r="H1288" s="32"/>
      <c r="I1288" s="33"/>
      <c r="J1288" s="33"/>
      <c r="K1288" s="33"/>
    </row>
    <row r="1289" spans="1:11" s="34" customFormat="1">
      <c r="A1289" s="29"/>
      <c r="B1289" s="29"/>
      <c r="C1289" s="29"/>
      <c r="D1289" s="30"/>
      <c r="E1289" s="30"/>
      <c r="F1289" s="40"/>
      <c r="G1289" s="31"/>
      <c r="H1289" s="32"/>
      <c r="I1289" s="33"/>
      <c r="J1289" s="33"/>
      <c r="K1289" s="33"/>
    </row>
    <row r="1290" spans="1:11" s="34" customFormat="1">
      <c r="A1290" s="29"/>
      <c r="B1290" s="29"/>
      <c r="C1290" s="29"/>
      <c r="D1290" s="30"/>
      <c r="E1290" s="30"/>
      <c r="F1290" s="40"/>
      <c r="G1290" s="31"/>
      <c r="H1290" s="32"/>
      <c r="I1290" s="33"/>
      <c r="J1290" s="33"/>
      <c r="K1290" s="33"/>
    </row>
    <row r="1291" spans="1:11" s="34" customFormat="1">
      <c r="A1291" s="29"/>
      <c r="B1291" s="29"/>
      <c r="C1291" s="29"/>
      <c r="D1291" s="30"/>
      <c r="E1291" s="30"/>
      <c r="F1291" s="40"/>
      <c r="G1291" s="31"/>
      <c r="H1291" s="32"/>
      <c r="I1291" s="33"/>
      <c r="J1291" s="33"/>
      <c r="K1291" s="33"/>
    </row>
    <row r="1292" spans="1:11" s="34" customFormat="1">
      <c r="A1292" s="29"/>
      <c r="B1292" s="29"/>
      <c r="C1292" s="29"/>
      <c r="D1292" s="30"/>
      <c r="E1292" s="30"/>
      <c r="F1292" s="40"/>
      <c r="G1292" s="31"/>
      <c r="H1292" s="32"/>
      <c r="I1292" s="33"/>
      <c r="J1292" s="33"/>
      <c r="K1292" s="33"/>
    </row>
    <row r="1293" spans="1:11" s="34" customFormat="1">
      <c r="A1293" s="29"/>
      <c r="B1293" s="29"/>
      <c r="C1293" s="29"/>
      <c r="D1293" s="30"/>
      <c r="E1293" s="30"/>
      <c r="F1293" s="40"/>
      <c r="G1293" s="31"/>
      <c r="H1293" s="32"/>
      <c r="I1293" s="33"/>
      <c r="J1293" s="33"/>
      <c r="K1293" s="33"/>
    </row>
    <row r="1294" spans="1:11" s="34" customFormat="1">
      <c r="A1294" s="29"/>
      <c r="B1294" s="29"/>
      <c r="C1294" s="29"/>
      <c r="D1294" s="30"/>
      <c r="E1294" s="30"/>
      <c r="F1294" s="40"/>
      <c r="G1294" s="31"/>
      <c r="H1294" s="32"/>
      <c r="I1294" s="33"/>
      <c r="J1294" s="33"/>
      <c r="K1294" s="33"/>
    </row>
    <row r="1295" spans="1:11" s="34" customFormat="1">
      <c r="A1295" s="29"/>
      <c r="B1295" s="29"/>
      <c r="C1295" s="29"/>
      <c r="D1295" s="30"/>
      <c r="E1295" s="30"/>
      <c r="F1295" s="40"/>
      <c r="G1295" s="31"/>
      <c r="H1295" s="32"/>
      <c r="I1295" s="33"/>
      <c r="J1295" s="33"/>
      <c r="K1295" s="33"/>
    </row>
    <row r="1296" spans="1:11" s="34" customFormat="1">
      <c r="A1296" s="29"/>
      <c r="B1296" s="29"/>
      <c r="C1296" s="29"/>
      <c r="D1296" s="30"/>
      <c r="E1296" s="30"/>
      <c r="F1296" s="40"/>
      <c r="G1296" s="31"/>
      <c r="H1296" s="32"/>
      <c r="I1296" s="33"/>
      <c r="J1296" s="33"/>
      <c r="K1296" s="33"/>
    </row>
    <row r="1297" spans="1:11" s="34" customFormat="1">
      <c r="A1297" s="29"/>
      <c r="B1297" s="29"/>
      <c r="C1297" s="29"/>
      <c r="D1297" s="30"/>
      <c r="E1297" s="30"/>
      <c r="F1297" s="40"/>
      <c r="G1297" s="31"/>
      <c r="H1297" s="32"/>
      <c r="I1297" s="33"/>
      <c r="J1297" s="33"/>
      <c r="K1297" s="33"/>
    </row>
    <row r="1298" spans="1:11" s="34" customFormat="1">
      <c r="A1298" s="29"/>
      <c r="B1298" s="29"/>
      <c r="C1298" s="29"/>
      <c r="D1298" s="30"/>
      <c r="E1298" s="30"/>
      <c r="F1298" s="40"/>
      <c r="G1298" s="31"/>
      <c r="H1298" s="32"/>
      <c r="I1298" s="33"/>
      <c r="J1298" s="33"/>
      <c r="K1298" s="33"/>
    </row>
    <row r="1299" spans="1:11" s="34" customFormat="1">
      <c r="A1299" s="29"/>
      <c r="B1299" s="29"/>
      <c r="C1299" s="29"/>
      <c r="D1299" s="30"/>
      <c r="E1299" s="30"/>
      <c r="F1299" s="40"/>
      <c r="G1299" s="31"/>
      <c r="H1299" s="32"/>
      <c r="I1299" s="33"/>
      <c r="J1299" s="33"/>
      <c r="K1299" s="33"/>
    </row>
    <row r="1300" spans="1:11" s="34" customFormat="1">
      <c r="A1300" s="29"/>
      <c r="B1300" s="29"/>
      <c r="C1300" s="29"/>
      <c r="D1300" s="30"/>
      <c r="E1300" s="30"/>
      <c r="F1300" s="40"/>
      <c r="G1300" s="31"/>
      <c r="H1300" s="32"/>
      <c r="I1300" s="33"/>
      <c r="J1300" s="33"/>
      <c r="K1300" s="33"/>
    </row>
    <row r="1301" spans="1:11" s="34" customFormat="1">
      <c r="A1301" s="29"/>
      <c r="B1301" s="29"/>
      <c r="C1301" s="29"/>
      <c r="D1301" s="30"/>
      <c r="E1301" s="30"/>
      <c r="F1301" s="40"/>
      <c r="G1301" s="31"/>
      <c r="H1301" s="32"/>
      <c r="I1301" s="33"/>
      <c r="J1301" s="33"/>
      <c r="K1301" s="33"/>
    </row>
    <row r="1302" spans="1:11" s="34" customFormat="1">
      <c r="A1302" s="29"/>
      <c r="B1302" s="29"/>
      <c r="C1302" s="29"/>
      <c r="D1302" s="30"/>
      <c r="E1302" s="30"/>
      <c r="F1302" s="40"/>
      <c r="G1302" s="31"/>
      <c r="H1302" s="32"/>
      <c r="I1302" s="33"/>
      <c r="J1302" s="33"/>
      <c r="K1302" s="33"/>
    </row>
    <row r="1303" spans="1:11" s="34" customFormat="1">
      <c r="A1303" s="29"/>
      <c r="B1303" s="29"/>
      <c r="C1303" s="29"/>
      <c r="D1303" s="30"/>
      <c r="E1303" s="30"/>
      <c r="F1303" s="40"/>
      <c r="G1303" s="31"/>
      <c r="H1303" s="32"/>
      <c r="I1303" s="33"/>
      <c r="J1303" s="33"/>
      <c r="K1303" s="33"/>
    </row>
    <row r="1304" spans="1:11" s="34" customFormat="1">
      <c r="A1304" s="29"/>
      <c r="B1304" s="29"/>
      <c r="C1304" s="29"/>
      <c r="D1304" s="30"/>
      <c r="E1304" s="30"/>
      <c r="F1304" s="40"/>
      <c r="G1304" s="31"/>
      <c r="H1304" s="32"/>
      <c r="I1304" s="33"/>
      <c r="J1304" s="33"/>
      <c r="K1304" s="33"/>
    </row>
    <row r="1305" spans="1:11" s="34" customFormat="1">
      <c r="A1305" s="29"/>
      <c r="B1305" s="29"/>
      <c r="C1305" s="29"/>
      <c r="D1305" s="30"/>
      <c r="E1305" s="30"/>
      <c r="F1305" s="40"/>
      <c r="G1305" s="31"/>
      <c r="H1305" s="32"/>
      <c r="I1305" s="33"/>
      <c r="J1305" s="33"/>
      <c r="K1305" s="33"/>
    </row>
    <row r="1306" spans="1:11" s="34" customFormat="1">
      <c r="A1306" s="29"/>
      <c r="B1306" s="29"/>
      <c r="C1306" s="29"/>
      <c r="D1306" s="30"/>
      <c r="E1306" s="30"/>
      <c r="F1306" s="40"/>
      <c r="G1306" s="31"/>
      <c r="H1306" s="32"/>
      <c r="I1306" s="33"/>
      <c r="J1306" s="33"/>
      <c r="K1306" s="33"/>
    </row>
    <row r="1307" spans="1:11" s="34" customFormat="1">
      <c r="A1307" s="29"/>
      <c r="B1307" s="29"/>
      <c r="C1307" s="29"/>
      <c r="D1307" s="30"/>
      <c r="E1307" s="30"/>
      <c r="F1307" s="40"/>
      <c r="G1307" s="31"/>
      <c r="H1307" s="32"/>
      <c r="I1307" s="33"/>
      <c r="J1307" s="33"/>
      <c r="K1307" s="33"/>
    </row>
    <row r="1308" spans="1:11" s="34" customFormat="1">
      <c r="A1308" s="29"/>
      <c r="B1308" s="29"/>
      <c r="C1308" s="29"/>
      <c r="D1308" s="30"/>
      <c r="E1308" s="30"/>
      <c r="F1308" s="40"/>
      <c r="G1308" s="31"/>
      <c r="H1308" s="32"/>
      <c r="I1308" s="33"/>
      <c r="J1308" s="33"/>
      <c r="K1308" s="33"/>
    </row>
    <row r="1309" spans="1:11" s="34" customFormat="1">
      <c r="A1309" s="29"/>
      <c r="B1309" s="29"/>
      <c r="C1309" s="29"/>
      <c r="D1309" s="30"/>
      <c r="E1309" s="30"/>
      <c r="F1309" s="40"/>
      <c r="G1309" s="31"/>
      <c r="H1309" s="32"/>
      <c r="I1309" s="33"/>
      <c r="J1309" s="33"/>
      <c r="K1309" s="33"/>
    </row>
    <row r="1310" spans="1:11" s="34" customFormat="1">
      <c r="A1310" s="29"/>
      <c r="B1310" s="29"/>
      <c r="C1310" s="29"/>
      <c r="D1310" s="30"/>
      <c r="E1310" s="30"/>
      <c r="F1310" s="40"/>
      <c r="G1310" s="31"/>
      <c r="H1310" s="32"/>
      <c r="I1310" s="33"/>
      <c r="J1310" s="33"/>
      <c r="K1310" s="33"/>
    </row>
    <row r="1311" spans="1:11" s="34" customFormat="1">
      <c r="A1311" s="29"/>
      <c r="B1311" s="29"/>
      <c r="C1311" s="29"/>
      <c r="D1311" s="30"/>
      <c r="E1311" s="30"/>
      <c r="F1311" s="40"/>
      <c r="G1311" s="31"/>
      <c r="H1311" s="32"/>
      <c r="I1311" s="33"/>
      <c r="J1311" s="33"/>
      <c r="K1311" s="33"/>
    </row>
    <row r="1312" spans="1:11" s="34" customFormat="1">
      <c r="A1312" s="29"/>
      <c r="B1312" s="29"/>
      <c r="C1312" s="29"/>
      <c r="D1312" s="30"/>
      <c r="E1312" s="30"/>
      <c r="F1312" s="40"/>
      <c r="G1312" s="31"/>
      <c r="H1312" s="32"/>
      <c r="I1312" s="33"/>
      <c r="J1312" s="33"/>
      <c r="K1312" s="33"/>
    </row>
    <row r="1313" spans="1:11" s="34" customFormat="1">
      <c r="A1313" s="29"/>
      <c r="B1313" s="29"/>
      <c r="C1313" s="29"/>
      <c r="D1313" s="30"/>
      <c r="E1313" s="30"/>
      <c r="F1313" s="40"/>
      <c r="G1313" s="31"/>
      <c r="H1313" s="32"/>
      <c r="I1313" s="33"/>
      <c r="J1313" s="33"/>
      <c r="K1313" s="33"/>
    </row>
    <row r="1314" spans="1:11" s="34" customFormat="1">
      <c r="A1314" s="29"/>
      <c r="B1314" s="29"/>
      <c r="C1314" s="29"/>
      <c r="D1314" s="30"/>
      <c r="E1314" s="30"/>
      <c r="F1314" s="40"/>
      <c r="G1314" s="31"/>
      <c r="H1314" s="32"/>
      <c r="I1314" s="33"/>
      <c r="J1314" s="33"/>
      <c r="K1314" s="33"/>
    </row>
    <row r="1315" spans="1:11" s="34" customFormat="1">
      <c r="A1315" s="29"/>
      <c r="B1315" s="29"/>
      <c r="C1315" s="29"/>
      <c r="D1315" s="30"/>
      <c r="E1315" s="30"/>
      <c r="F1315" s="40"/>
      <c r="G1315" s="31"/>
      <c r="H1315" s="32"/>
      <c r="I1315" s="33"/>
      <c r="J1315" s="33"/>
      <c r="K1315" s="33"/>
    </row>
    <row r="1316" spans="1:11" s="34" customFormat="1">
      <c r="A1316" s="29"/>
      <c r="B1316" s="29"/>
      <c r="C1316" s="29"/>
      <c r="D1316" s="30"/>
      <c r="E1316" s="30"/>
      <c r="F1316" s="40"/>
      <c r="G1316" s="31"/>
      <c r="H1316" s="32"/>
      <c r="I1316" s="33"/>
      <c r="J1316" s="33"/>
      <c r="K1316" s="33"/>
    </row>
    <row r="1317" spans="1:11" s="34" customFormat="1">
      <c r="A1317" s="29"/>
      <c r="B1317" s="29"/>
      <c r="C1317" s="29"/>
      <c r="D1317" s="30"/>
      <c r="E1317" s="30"/>
      <c r="F1317" s="40"/>
      <c r="G1317" s="31"/>
      <c r="H1317" s="32"/>
      <c r="I1317" s="33"/>
      <c r="J1317" s="33"/>
      <c r="K1317" s="33"/>
    </row>
    <row r="1318" spans="1:11" s="34" customFormat="1">
      <c r="A1318" s="29"/>
      <c r="B1318" s="29"/>
      <c r="C1318" s="29"/>
      <c r="D1318" s="30"/>
      <c r="E1318" s="30"/>
      <c r="F1318" s="40"/>
      <c r="G1318" s="31"/>
      <c r="H1318" s="32"/>
      <c r="I1318" s="33"/>
      <c r="J1318" s="33"/>
      <c r="K1318" s="33"/>
    </row>
    <row r="1319" spans="1:11" s="34" customFormat="1">
      <c r="A1319" s="29"/>
      <c r="B1319" s="29"/>
      <c r="C1319" s="29"/>
      <c r="D1319" s="30"/>
      <c r="E1319" s="30"/>
      <c r="F1319" s="40"/>
      <c r="G1319" s="31"/>
      <c r="H1319" s="32"/>
      <c r="I1319" s="33"/>
      <c r="J1319" s="33"/>
      <c r="K1319" s="33"/>
    </row>
    <row r="1320" spans="1:11" s="34" customFormat="1">
      <c r="A1320" s="29"/>
      <c r="B1320" s="29"/>
      <c r="C1320" s="29"/>
      <c r="D1320" s="30"/>
      <c r="E1320" s="30"/>
      <c r="F1320" s="40"/>
      <c r="G1320" s="31"/>
      <c r="H1320" s="32"/>
      <c r="I1320" s="33"/>
      <c r="J1320" s="33"/>
      <c r="K1320" s="33"/>
    </row>
    <row r="1321" spans="1:11" s="34" customFormat="1">
      <c r="A1321" s="29"/>
      <c r="B1321" s="29"/>
      <c r="C1321" s="29"/>
      <c r="D1321" s="30"/>
      <c r="E1321" s="30"/>
      <c r="F1321" s="40"/>
      <c r="G1321" s="31"/>
      <c r="H1321" s="32"/>
      <c r="I1321" s="33"/>
      <c r="J1321" s="33"/>
      <c r="K1321" s="33"/>
    </row>
    <row r="1322" spans="1:11" s="34" customFormat="1">
      <c r="A1322" s="29"/>
      <c r="B1322" s="29"/>
      <c r="C1322" s="29"/>
      <c r="D1322" s="30"/>
      <c r="E1322" s="30"/>
      <c r="F1322" s="40"/>
      <c r="G1322" s="31"/>
      <c r="H1322" s="32"/>
      <c r="I1322" s="33"/>
      <c r="J1322" s="33"/>
      <c r="K1322" s="33"/>
    </row>
    <row r="1323" spans="1:11" s="34" customFormat="1">
      <c r="A1323" s="29"/>
      <c r="B1323" s="29"/>
      <c r="C1323" s="29"/>
      <c r="D1323" s="30"/>
      <c r="E1323" s="30"/>
      <c r="F1323" s="40"/>
      <c r="G1323" s="31"/>
      <c r="H1323" s="32"/>
      <c r="I1323" s="33"/>
      <c r="J1323" s="33"/>
      <c r="K1323" s="33"/>
    </row>
    <row r="1324" spans="1:11" s="34" customFormat="1">
      <c r="A1324" s="29"/>
      <c r="B1324" s="29"/>
      <c r="C1324" s="29"/>
      <c r="D1324" s="30"/>
      <c r="E1324" s="30"/>
      <c r="F1324" s="40"/>
      <c r="G1324" s="31"/>
      <c r="H1324" s="32"/>
      <c r="I1324" s="33"/>
      <c r="J1324" s="33"/>
      <c r="K1324" s="33"/>
    </row>
    <row r="1325" spans="1:11" s="34" customFormat="1">
      <c r="A1325" s="29"/>
      <c r="B1325" s="29"/>
      <c r="C1325" s="29"/>
      <c r="D1325" s="30"/>
      <c r="E1325" s="30"/>
      <c r="F1325" s="40"/>
      <c r="G1325" s="31"/>
      <c r="H1325" s="32"/>
      <c r="I1325" s="33"/>
      <c r="J1325" s="33"/>
      <c r="K1325" s="33"/>
    </row>
    <row r="1326" spans="1:11" s="34" customFormat="1">
      <c r="A1326" s="29"/>
      <c r="B1326" s="29"/>
      <c r="C1326" s="29"/>
      <c r="D1326" s="30"/>
      <c r="E1326" s="30"/>
      <c r="F1326" s="40"/>
      <c r="G1326" s="31"/>
      <c r="H1326" s="32"/>
      <c r="I1326" s="33"/>
      <c r="J1326" s="33"/>
      <c r="K1326" s="33"/>
    </row>
    <row r="1327" spans="1:11" s="34" customFormat="1">
      <c r="A1327" s="29"/>
      <c r="B1327" s="29"/>
      <c r="C1327" s="29"/>
      <c r="D1327" s="30"/>
      <c r="E1327" s="30"/>
      <c r="F1327" s="40"/>
      <c r="G1327" s="31"/>
      <c r="H1327" s="32"/>
      <c r="I1327" s="33"/>
      <c r="J1327" s="33"/>
      <c r="K1327" s="33"/>
    </row>
    <row r="1328" spans="1:11" s="34" customFormat="1">
      <c r="A1328" s="29"/>
      <c r="B1328" s="29"/>
      <c r="C1328" s="29"/>
      <c r="D1328" s="30"/>
      <c r="E1328" s="30"/>
      <c r="F1328" s="40"/>
      <c r="G1328" s="31"/>
      <c r="H1328" s="32"/>
      <c r="I1328" s="33"/>
      <c r="J1328" s="33"/>
      <c r="K1328" s="33"/>
    </row>
    <row r="1329" spans="1:11" s="34" customFormat="1">
      <c r="A1329" s="29"/>
      <c r="B1329" s="29"/>
      <c r="C1329" s="29"/>
      <c r="D1329" s="30"/>
      <c r="E1329" s="30"/>
      <c r="F1329" s="40"/>
      <c r="G1329" s="31"/>
      <c r="H1329" s="32"/>
      <c r="I1329" s="33"/>
      <c r="J1329" s="33"/>
      <c r="K1329" s="33"/>
    </row>
    <row r="1330" spans="1:11" s="34" customFormat="1">
      <c r="A1330" s="29"/>
      <c r="B1330" s="29"/>
      <c r="C1330" s="29"/>
      <c r="D1330" s="30"/>
      <c r="E1330" s="30"/>
      <c r="F1330" s="40"/>
      <c r="G1330" s="31"/>
      <c r="H1330" s="32"/>
      <c r="I1330" s="33"/>
      <c r="J1330" s="33"/>
      <c r="K1330" s="33"/>
    </row>
    <row r="1331" spans="1:11" s="34" customFormat="1">
      <c r="A1331" s="29"/>
      <c r="B1331" s="29"/>
      <c r="C1331" s="29"/>
      <c r="D1331" s="30"/>
      <c r="E1331" s="30"/>
      <c r="F1331" s="40"/>
      <c r="G1331" s="31"/>
      <c r="H1331" s="32"/>
      <c r="I1331" s="33"/>
      <c r="J1331" s="33"/>
      <c r="K1331" s="33"/>
    </row>
    <row r="1332" spans="1:11" s="34" customFormat="1">
      <c r="A1332" s="29"/>
      <c r="B1332" s="29"/>
      <c r="C1332" s="29"/>
      <c r="D1332" s="30"/>
      <c r="E1332" s="30"/>
      <c r="F1332" s="40"/>
      <c r="G1332" s="31"/>
      <c r="H1332" s="32"/>
      <c r="I1332" s="33"/>
      <c r="J1332" s="33"/>
      <c r="K1332" s="33"/>
    </row>
    <row r="1333" spans="1:11" s="34" customFormat="1">
      <c r="A1333" s="29"/>
      <c r="B1333" s="29"/>
      <c r="C1333" s="29"/>
      <c r="D1333" s="30"/>
      <c r="E1333" s="30"/>
      <c r="F1333" s="40"/>
      <c r="G1333" s="31"/>
      <c r="H1333" s="32"/>
      <c r="I1333" s="33"/>
      <c r="J1333" s="33"/>
      <c r="K1333" s="33"/>
    </row>
    <row r="1334" spans="1:11" s="34" customFormat="1">
      <c r="A1334" s="29"/>
      <c r="B1334" s="29"/>
      <c r="C1334" s="29"/>
      <c r="D1334" s="30"/>
      <c r="E1334" s="30"/>
      <c r="F1334" s="40"/>
      <c r="G1334" s="31"/>
      <c r="H1334" s="32"/>
      <c r="I1334" s="33"/>
      <c r="J1334" s="33"/>
      <c r="K1334" s="33"/>
    </row>
    <row r="1335" spans="1:11" s="34" customFormat="1">
      <c r="A1335" s="29"/>
      <c r="B1335" s="29"/>
      <c r="C1335" s="29"/>
      <c r="D1335" s="30"/>
      <c r="E1335" s="30"/>
      <c r="F1335" s="40"/>
      <c r="G1335" s="31"/>
      <c r="H1335" s="32"/>
      <c r="I1335" s="33"/>
      <c r="J1335" s="33"/>
      <c r="K1335" s="33"/>
    </row>
    <row r="1336" spans="1:11" s="34" customFormat="1">
      <c r="A1336" s="29"/>
      <c r="B1336" s="29"/>
      <c r="C1336" s="29"/>
      <c r="D1336" s="30"/>
      <c r="E1336" s="30"/>
      <c r="F1336" s="40"/>
      <c r="G1336" s="31"/>
      <c r="H1336" s="32"/>
      <c r="I1336" s="33"/>
      <c r="J1336" s="33"/>
      <c r="K1336" s="33"/>
    </row>
    <row r="1337" spans="1:11" s="34" customFormat="1">
      <c r="A1337" s="29"/>
      <c r="B1337" s="29"/>
      <c r="C1337" s="29"/>
      <c r="D1337" s="30"/>
      <c r="E1337" s="30"/>
      <c r="F1337" s="40"/>
      <c r="G1337" s="31"/>
      <c r="H1337" s="32"/>
      <c r="I1337" s="33"/>
      <c r="J1337" s="33"/>
      <c r="K1337" s="33"/>
    </row>
    <row r="1338" spans="1:11" s="34" customFormat="1">
      <c r="A1338" s="29"/>
      <c r="B1338" s="29"/>
      <c r="C1338" s="29"/>
      <c r="D1338" s="30"/>
      <c r="E1338" s="30"/>
      <c r="F1338" s="40"/>
      <c r="G1338" s="31"/>
      <c r="H1338" s="32"/>
      <c r="I1338" s="33"/>
      <c r="J1338" s="33"/>
      <c r="K1338" s="33"/>
    </row>
    <row r="1339" spans="1:11" s="34" customFormat="1">
      <c r="A1339" s="29"/>
      <c r="B1339" s="29"/>
      <c r="C1339" s="29"/>
      <c r="D1339" s="30"/>
      <c r="E1339" s="30"/>
      <c r="F1339" s="40"/>
      <c r="G1339" s="31"/>
      <c r="H1339" s="32"/>
      <c r="I1339" s="33"/>
      <c r="J1339" s="33"/>
      <c r="K1339" s="33"/>
    </row>
    <row r="1340" spans="1:11" s="34" customFormat="1">
      <c r="A1340" s="29"/>
      <c r="B1340" s="29"/>
      <c r="C1340" s="29"/>
      <c r="D1340" s="30"/>
      <c r="E1340" s="30"/>
      <c r="F1340" s="40"/>
      <c r="G1340" s="31"/>
      <c r="H1340" s="32"/>
      <c r="I1340" s="33"/>
      <c r="J1340" s="33"/>
      <c r="K1340" s="33"/>
    </row>
    <row r="1341" spans="1:11" s="34" customFormat="1">
      <c r="A1341" s="29"/>
      <c r="B1341" s="29"/>
      <c r="C1341" s="29"/>
      <c r="D1341" s="30"/>
      <c r="E1341" s="30"/>
      <c r="F1341" s="40"/>
      <c r="G1341" s="31"/>
      <c r="H1341" s="32"/>
      <c r="I1341" s="33"/>
      <c r="J1341" s="33"/>
      <c r="K1341" s="33"/>
    </row>
    <row r="1342" spans="1:11" s="34" customFormat="1">
      <c r="A1342" s="29"/>
      <c r="B1342" s="29"/>
      <c r="C1342" s="29"/>
      <c r="D1342" s="30"/>
      <c r="E1342" s="30"/>
      <c r="F1342" s="40"/>
      <c r="G1342" s="31"/>
      <c r="H1342" s="32"/>
      <c r="I1342" s="33"/>
      <c r="J1342" s="33"/>
      <c r="K1342" s="33"/>
    </row>
    <row r="1343" spans="1:11" s="34" customFormat="1">
      <c r="A1343" s="29"/>
      <c r="B1343" s="29"/>
      <c r="C1343" s="29"/>
      <c r="D1343" s="30"/>
      <c r="E1343" s="30"/>
      <c r="F1343" s="40"/>
      <c r="G1343" s="31"/>
      <c r="H1343" s="32"/>
      <c r="I1343" s="33"/>
      <c r="J1343" s="33"/>
      <c r="K1343" s="33"/>
    </row>
    <row r="1344" spans="1:11" s="34" customFormat="1">
      <c r="A1344" s="29"/>
      <c r="B1344" s="29"/>
      <c r="C1344" s="29"/>
      <c r="D1344" s="30"/>
      <c r="E1344" s="30"/>
      <c r="F1344" s="40"/>
      <c r="G1344" s="31"/>
      <c r="H1344" s="32"/>
      <c r="I1344" s="33"/>
      <c r="J1344" s="33"/>
      <c r="K1344" s="33"/>
    </row>
    <row r="1345" spans="1:11" s="34" customFormat="1">
      <c r="A1345" s="29"/>
      <c r="B1345" s="29"/>
      <c r="C1345" s="29"/>
      <c r="D1345" s="30"/>
      <c r="E1345" s="30"/>
      <c r="F1345" s="40"/>
      <c r="G1345" s="31"/>
      <c r="H1345" s="32"/>
      <c r="I1345" s="33"/>
      <c r="J1345" s="33"/>
      <c r="K1345" s="33"/>
    </row>
    <row r="1346" spans="1:11" s="34" customFormat="1">
      <c r="A1346" s="29"/>
      <c r="B1346" s="29"/>
      <c r="C1346" s="29"/>
      <c r="D1346" s="30"/>
      <c r="E1346" s="30"/>
      <c r="F1346" s="40"/>
      <c r="G1346" s="31"/>
      <c r="H1346" s="32"/>
      <c r="I1346" s="33"/>
      <c r="J1346" s="33"/>
      <c r="K1346" s="33"/>
    </row>
    <row r="1347" spans="1:11" s="34" customFormat="1">
      <c r="A1347" s="29"/>
      <c r="B1347" s="29"/>
      <c r="C1347" s="29"/>
      <c r="D1347" s="30"/>
      <c r="E1347" s="30"/>
      <c r="F1347" s="40"/>
      <c r="G1347" s="31"/>
      <c r="H1347" s="32"/>
      <c r="I1347" s="33"/>
      <c r="J1347" s="33"/>
      <c r="K1347" s="33"/>
    </row>
    <row r="1348" spans="1:11" s="34" customFormat="1">
      <c r="A1348" s="29"/>
      <c r="B1348" s="29"/>
      <c r="C1348" s="29"/>
      <c r="D1348" s="30"/>
      <c r="E1348" s="30"/>
      <c r="F1348" s="40"/>
      <c r="G1348" s="31"/>
      <c r="H1348" s="32"/>
      <c r="I1348" s="33"/>
      <c r="J1348" s="33"/>
      <c r="K1348" s="33"/>
    </row>
    <row r="1349" spans="1:11" s="34" customFormat="1">
      <c r="A1349" s="29"/>
      <c r="B1349" s="29"/>
      <c r="C1349" s="29"/>
      <c r="D1349" s="30"/>
      <c r="E1349" s="30"/>
      <c r="F1349" s="40"/>
      <c r="G1349" s="31"/>
      <c r="H1349" s="32"/>
      <c r="I1349" s="33"/>
      <c r="J1349" s="33"/>
      <c r="K1349" s="33"/>
    </row>
    <row r="1350" spans="1:11" s="34" customFormat="1">
      <c r="A1350" s="29"/>
      <c r="B1350" s="29"/>
      <c r="C1350" s="29"/>
      <c r="D1350" s="30"/>
      <c r="E1350" s="30"/>
      <c r="F1350" s="40"/>
      <c r="G1350" s="31"/>
      <c r="H1350" s="32"/>
      <c r="I1350" s="33"/>
      <c r="J1350" s="33"/>
      <c r="K1350" s="33"/>
    </row>
    <row r="1351" spans="1:11" s="34" customFormat="1">
      <c r="A1351" s="29"/>
      <c r="B1351" s="29"/>
      <c r="C1351" s="29"/>
      <c r="D1351" s="30"/>
      <c r="E1351" s="30"/>
      <c r="F1351" s="40"/>
      <c r="G1351" s="31"/>
      <c r="H1351" s="32"/>
      <c r="I1351" s="33"/>
      <c r="J1351" s="33"/>
      <c r="K1351" s="33"/>
    </row>
    <row r="1352" spans="1:11" s="34" customFormat="1">
      <c r="A1352" s="29"/>
      <c r="B1352" s="29"/>
      <c r="C1352" s="29"/>
      <c r="D1352" s="30"/>
      <c r="E1352" s="30"/>
      <c r="F1352" s="40"/>
      <c r="G1352" s="31"/>
      <c r="H1352" s="32"/>
      <c r="I1352" s="33"/>
      <c r="J1352" s="33"/>
      <c r="K1352" s="33"/>
    </row>
    <row r="1353" spans="1:11" s="34" customFormat="1">
      <c r="A1353" s="29"/>
      <c r="B1353" s="29"/>
      <c r="C1353" s="29"/>
      <c r="D1353" s="30"/>
      <c r="E1353" s="30"/>
      <c r="F1353" s="40"/>
      <c r="G1353" s="31"/>
      <c r="H1353" s="32"/>
      <c r="I1353" s="33"/>
      <c r="J1353" s="33"/>
      <c r="K1353" s="33"/>
    </row>
    <row r="1354" spans="1:11" s="34" customFormat="1">
      <c r="A1354" s="29"/>
      <c r="B1354" s="29"/>
      <c r="C1354" s="29"/>
      <c r="D1354" s="30"/>
      <c r="E1354" s="30"/>
      <c r="F1354" s="40"/>
      <c r="G1354" s="31"/>
      <c r="H1354" s="32"/>
      <c r="I1354" s="33"/>
      <c r="J1354" s="33"/>
      <c r="K1354" s="33"/>
    </row>
    <row r="1355" spans="1:11" s="34" customFormat="1">
      <c r="A1355" s="29"/>
      <c r="B1355" s="29"/>
      <c r="C1355" s="29"/>
      <c r="D1355" s="30"/>
      <c r="E1355" s="30"/>
      <c r="F1355" s="40"/>
      <c r="G1355" s="31"/>
      <c r="H1355" s="32"/>
      <c r="I1355" s="33"/>
      <c r="J1355" s="33"/>
      <c r="K1355" s="33"/>
    </row>
    <row r="1356" spans="1:11" s="34" customFormat="1">
      <c r="A1356" s="29"/>
      <c r="B1356" s="29"/>
      <c r="C1356" s="29"/>
      <c r="D1356" s="30"/>
      <c r="E1356" s="30"/>
      <c r="F1356" s="40"/>
      <c r="G1356" s="31"/>
      <c r="H1356" s="32"/>
      <c r="I1356" s="33"/>
      <c r="J1356" s="33"/>
      <c r="K1356" s="33"/>
    </row>
    <row r="1357" spans="1:11" s="34" customFormat="1">
      <c r="A1357" s="29"/>
      <c r="B1357" s="29"/>
      <c r="C1357" s="29"/>
      <c r="D1357" s="30"/>
      <c r="E1357" s="30"/>
      <c r="F1357" s="40"/>
      <c r="G1357" s="31"/>
      <c r="H1357" s="32"/>
      <c r="I1357" s="33"/>
      <c r="J1357" s="33"/>
      <c r="K1357" s="33"/>
    </row>
    <row r="1358" spans="1:11" s="34" customFormat="1">
      <c r="A1358" s="29"/>
      <c r="B1358" s="29"/>
      <c r="C1358" s="29"/>
      <c r="D1358" s="30"/>
      <c r="E1358" s="30"/>
      <c r="F1358" s="40"/>
      <c r="G1358" s="31"/>
      <c r="H1358" s="32"/>
      <c r="I1358" s="33"/>
      <c r="J1358" s="33"/>
      <c r="K1358" s="33"/>
    </row>
    <row r="1359" spans="1:11" s="34" customFormat="1">
      <c r="A1359" s="29"/>
      <c r="B1359" s="29"/>
      <c r="C1359" s="29"/>
      <c r="D1359" s="30"/>
      <c r="E1359" s="30"/>
      <c r="F1359" s="40"/>
      <c r="G1359" s="31"/>
      <c r="H1359" s="32"/>
      <c r="I1359" s="33"/>
      <c r="J1359" s="33"/>
      <c r="K1359" s="33"/>
    </row>
    <row r="1360" spans="1:11" s="34" customFormat="1">
      <c r="A1360" s="29"/>
      <c r="B1360" s="29"/>
      <c r="C1360" s="29"/>
      <c r="D1360" s="30"/>
      <c r="E1360" s="30"/>
      <c r="F1360" s="40"/>
      <c r="G1360" s="31"/>
      <c r="H1360" s="32"/>
      <c r="I1360" s="33"/>
      <c r="J1360" s="33"/>
      <c r="K1360" s="33"/>
    </row>
    <row r="1361" spans="1:11" s="34" customFormat="1">
      <c r="A1361" s="29"/>
      <c r="B1361" s="29"/>
      <c r="C1361" s="29"/>
      <c r="D1361" s="30"/>
      <c r="E1361" s="30"/>
      <c r="F1361" s="40"/>
      <c r="G1361" s="31"/>
      <c r="H1361" s="32"/>
      <c r="I1361" s="33"/>
      <c r="J1361" s="33"/>
      <c r="K1361" s="33"/>
    </row>
    <row r="1362" spans="1:11" s="34" customFormat="1">
      <c r="A1362" s="29"/>
      <c r="B1362" s="29"/>
      <c r="C1362" s="29"/>
      <c r="D1362" s="30"/>
      <c r="E1362" s="30"/>
      <c r="F1362" s="40"/>
      <c r="G1362" s="31"/>
      <c r="H1362" s="32"/>
      <c r="I1362" s="33"/>
      <c r="J1362" s="33"/>
      <c r="K1362" s="33"/>
    </row>
    <row r="1363" spans="1:11" s="34" customFormat="1">
      <c r="A1363" s="29"/>
      <c r="B1363" s="29"/>
      <c r="C1363" s="29"/>
      <c r="D1363" s="30"/>
      <c r="E1363" s="30"/>
      <c r="F1363" s="40"/>
      <c r="G1363" s="31"/>
      <c r="H1363" s="32"/>
      <c r="I1363" s="33"/>
      <c r="J1363" s="33"/>
      <c r="K1363" s="33"/>
    </row>
    <row r="1364" spans="1:11" s="34" customFormat="1">
      <c r="A1364" s="29"/>
      <c r="B1364" s="29"/>
      <c r="C1364" s="29"/>
      <c r="D1364" s="30"/>
      <c r="E1364" s="30"/>
      <c r="F1364" s="40"/>
      <c r="G1364" s="31"/>
      <c r="H1364" s="32"/>
      <c r="I1364" s="33"/>
      <c r="J1364" s="33"/>
      <c r="K1364" s="33"/>
    </row>
    <row r="1365" spans="1:11" s="34" customFormat="1">
      <c r="A1365" s="29"/>
      <c r="B1365" s="29"/>
      <c r="C1365" s="29"/>
      <c r="D1365" s="30"/>
      <c r="E1365" s="30"/>
      <c r="F1365" s="40"/>
      <c r="G1365" s="31"/>
      <c r="H1365" s="32"/>
      <c r="I1365" s="33"/>
      <c r="J1365" s="33"/>
      <c r="K1365" s="33"/>
    </row>
    <row r="1366" spans="1:11" s="34" customFormat="1">
      <c r="A1366" s="29"/>
      <c r="B1366" s="29"/>
      <c r="C1366" s="29"/>
      <c r="D1366" s="30"/>
      <c r="E1366" s="30"/>
      <c r="F1366" s="40"/>
      <c r="G1366" s="31"/>
      <c r="H1366" s="32"/>
      <c r="I1366" s="33"/>
      <c r="J1366" s="33"/>
      <c r="K1366" s="33"/>
    </row>
    <row r="1367" spans="1:11" s="34" customFormat="1">
      <c r="A1367" s="29"/>
      <c r="B1367" s="29"/>
      <c r="C1367" s="29"/>
      <c r="D1367" s="30"/>
      <c r="E1367" s="30"/>
      <c r="F1367" s="40"/>
      <c r="G1367" s="31"/>
      <c r="H1367" s="32"/>
      <c r="I1367" s="33"/>
      <c r="J1367" s="33"/>
      <c r="K1367" s="33"/>
    </row>
    <row r="1368" spans="1:11" s="34" customFormat="1">
      <c r="A1368" s="29"/>
      <c r="B1368" s="29"/>
      <c r="C1368" s="29"/>
      <c r="D1368" s="30"/>
      <c r="E1368" s="30"/>
      <c r="F1368" s="40"/>
      <c r="G1368" s="31"/>
      <c r="H1368" s="32"/>
      <c r="I1368" s="33"/>
      <c r="J1368" s="33"/>
      <c r="K1368" s="33"/>
    </row>
    <row r="1369" spans="1:11" s="34" customFormat="1">
      <c r="A1369" s="29"/>
      <c r="B1369" s="29"/>
      <c r="C1369" s="29"/>
      <c r="D1369" s="30"/>
      <c r="E1369" s="30"/>
      <c r="F1369" s="40"/>
      <c r="G1369" s="31"/>
      <c r="H1369" s="32"/>
      <c r="I1369" s="33"/>
      <c r="J1369" s="33"/>
      <c r="K1369" s="33"/>
    </row>
    <row r="1370" spans="1:11" s="34" customFormat="1">
      <c r="A1370" s="29"/>
      <c r="B1370" s="29"/>
      <c r="C1370" s="29"/>
      <c r="D1370" s="30"/>
      <c r="E1370" s="30"/>
      <c r="F1370" s="40"/>
      <c r="G1370" s="31"/>
      <c r="H1370" s="32"/>
      <c r="I1370" s="33"/>
      <c r="J1370" s="33"/>
      <c r="K1370" s="33"/>
    </row>
    <row r="1371" spans="1:11" s="34" customFormat="1">
      <c r="A1371" s="29"/>
      <c r="B1371" s="29"/>
      <c r="C1371" s="29"/>
      <c r="D1371" s="30"/>
      <c r="E1371" s="30"/>
      <c r="F1371" s="40"/>
      <c r="G1371" s="31"/>
      <c r="H1371" s="32"/>
      <c r="I1371" s="33"/>
      <c r="J1371" s="33"/>
      <c r="K1371" s="33"/>
    </row>
    <row r="1372" spans="1:11" s="34" customFormat="1">
      <c r="A1372" s="29"/>
      <c r="B1372" s="29"/>
      <c r="C1372" s="29"/>
      <c r="D1372" s="30"/>
      <c r="E1372" s="30"/>
      <c r="F1372" s="40"/>
      <c r="G1372" s="31"/>
      <c r="H1372" s="32"/>
      <c r="I1372" s="33"/>
      <c r="J1372" s="33"/>
      <c r="K1372" s="33"/>
    </row>
    <row r="1373" spans="1:11" s="34" customFormat="1">
      <c r="A1373" s="29"/>
      <c r="B1373" s="29"/>
      <c r="C1373" s="29"/>
      <c r="D1373" s="30"/>
      <c r="E1373" s="30"/>
      <c r="F1373" s="40"/>
      <c r="G1373" s="31"/>
      <c r="H1373" s="32"/>
      <c r="I1373" s="33"/>
      <c r="J1373" s="33"/>
      <c r="K1373" s="33"/>
    </row>
    <row r="1374" spans="1:11" s="34" customFormat="1">
      <c r="A1374" s="29"/>
      <c r="B1374" s="29"/>
      <c r="C1374" s="29"/>
      <c r="D1374" s="30"/>
      <c r="E1374" s="30"/>
      <c r="F1374" s="40"/>
      <c r="G1374" s="31"/>
      <c r="H1374" s="32"/>
      <c r="I1374" s="33"/>
      <c r="J1374" s="33"/>
      <c r="K1374" s="33"/>
    </row>
    <row r="1375" spans="1:11" s="34" customFormat="1">
      <c r="A1375" s="29"/>
      <c r="B1375" s="29"/>
      <c r="C1375" s="29"/>
      <c r="D1375" s="30"/>
      <c r="E1375" s="30"/>
      <c r="F1375" s="40"/>
      <c r="G1375" s="31"/>
      <c r="H1375" s="32"/>
      <c r="I1375" s="33"/>
      <c r="J1375" s="33"/>
      <c r="K1375" s="33"/>
    </row>
    <row r="1376" spans="1:11" s="34" customFormat="1">
      <c r="A1376" s="29"/>
      <c r="B1376" s="29"/>
      <c r="C1376" s="29"/>
      <c r="D1376" s="30"/>
      <c r="E1376" s="30"/>
      <c r="F1376" s="40"/>
      <c r="G1376" s="31"/>
      <c r="H1376" s="32"/>
      <c r="I1376" s="33"/>
      <c r="J1376" s="33"/>
      <c r="K1376" s="33"/>
    </row>
    <row r="1377" spans="1:11" s="34" customFormat="1">
      <c r="A1377" s="29"/>
      <c r="B1377" s="29"/>
      <c r="C1377" s="29"/>
      <c r="D1377" s="30"/>
      <c r="E1377" s="30"/>
      <c r="F1377" s="40"/>
      <c r="G1377" s="31"/>
      <c r="H1377" s="32"/>
      <c r="I1377" s="33"/>
      <c r="J1377" s="33"/>
      <c r="K1377" s="33"/>
    </row>
    <row r="1378" spans="1:11" s="34" customFormat="1">
      <c r="A1378" s="29"/>
      <c r="B1378" s="29"/>
      <c r="C1378" s="29"/>
      <c r="D1378" s="30"/>
      <c r="E1378" s="30"/>
      <c r="F1378" s="40"/>
      <c r="G1378" s="31"/>
      <c r="H1378" s="32"/>
      <c r="I1378" s="33"/>
      <c r="J1378" s="33"/>
      <c r="K1378" s="33"/>
    </row>
    <row r="1379" spans="1:11" s="34" customFormat="1">
      <c r="A1379" s="29"/>
      <c r="B1379" s="29"/>
      <c r="C1379" s="29"/>
      <c r="D1379" s="30"/>
      <c r="E1379" s="30"/>
      <c r="F1379" s="40"/>
      <c r="G1379" s="31"/>
      <c r="H1379" s="32"/>
      <c r="I1379" s="33"/>
      <c r="J1379" s="33"/>
      <c r="K1379" s="33"/>
    </row>
    <row r="1380" spans="1:11" s="34" customFormat="1">
      <c r="A1380" s="29"/>
      <c r="B1380" s="29"/>
      <c r="C1380" s="29"/>
      <c r="D1380" s="30"/>
      <c r="E1380" s="30"/>
      <c r="F1380" s="40"/>
      <c r="G1380" s="31"/>
      <c r="H1380" s="32"/>
      <c r="I1380" s="33"/>
      <c r="J1380" s="33"/>
      <c r="K1380" s="33"/>
    </row>
    <row r="1381" spans="1:11" s="34" customFormat="1">
      <c r="A1381" s="29"/>
      <c r="B1381" s="29"/>
      <c r="C1381" s="29"/>
      <c r="D1381" s="30"/>
      <c r="E1381" s="30"/>
      <c r="F1381" s="40"/>
      <c r="G1381" s="31"/>
      <c r="H1381" s="32"/>
      <c r="I1381" s="33"/>
      <c r="J1381" s="33"/>
      <c r="K1381" s="33"/>
    </row>
    <row r="1382" spans="1:11" s="34" customFormat="1">
      <c r="A1382" s="29"/>
      <c r="B1382" s="29"/>
      <c r="C1382" s="29"/>
      <c r="D1382" s="30"/>
      <c r="E1382" s="30"/>
      <c r="F1382" s="40"/>
      <c r="G1382" s="31"/>
      <c r="H1382" s="32"/>
      <c r="I1382" s="33"/>
      <c r="J1382" s="33"/>
      <c r="K1382" s="33"/>
    </row>
    <row r="1383" spans="1:11" s="34" customFormat="1">
      <c r="A1383" s="29"/>
      <c r="B1383" s="29"/>
      <c r="C1383" s="29"/>
      <c r="D1383" s="30"/>
      <c r="E1383" s="30"/>
      <c r="F1383" s="40"/>
      <c r="G1383" s="31"/>
      <c r="H1383" s="32"/>
      <c r="I1383" s="33"/>
      <c r="J1383" s="33"/>
      <c r="K1383" s="33"/>
    </row>
    <row r="1384" spans="1:11" s="34" customFormat="1">
      <c r="A1384" s="29"/>
      <c r="B1384" s="29"/>
      <c r="C1384" s="29"/>
      <c r="D1384" s="30"/>
      <c r="E1384" s="30"/>
      <c r="F1384" s="40"/>
      <c r="G1384" s="31"/>
      <c r="H1384" s="32"/>
      <c r="I1384" s="33"/>
      <c r="J1384" s="33"/>
      <c r="K1384" s="33"/>
    </row>
    <row r="1385" spans="1:11" s="34" customFormat="1">
      <c r="A1385" s="29"/>
      <c r="B1385" s="29"/>
      <c r="C1385" s="29"/>
      <c r="D1385" s="30"/>
      <c r="E1385" s="30"/>
      <c r="F1385" s="40"/>
      <c r="G1385" s="31"/>
      <c r="H1385" s="32"/>
      <c r="I1385" s="33"/>
      <c r="J1385" s="33"/>
      <c r="K1385" s="33"/>
    </row>
    <row r="1386" spans="1:11" s="34" customFormat="1">
      <c r="A1386" s="29"/>
      <c r="B1386" s="29"/>
      <c r="C1386" s="29"/>
      <c r="D1386" s="30"/>
      <c r="E1386" s="30"/>
      <c r="F1386" s="40"/>
      <c r="G1386" s="31"/>
      <c r="H1386" s="32"/>
      <c r="I1386" s="33"/>
      <c r="J1386" s="33"/>
      <c r="K1386" s="33"/>
    </row>
    <row r="1387" spans="1:11" s="34" customFormat="1">
      <c r="A1387" s="29"/>
      <c r="B1387" s="29"/>
      <c r="C1387" s="29"/>
      <c r="D1387" s="30"/>
      <c r="E1387" s="30"/>
      <c r="F1387" s="40"/>
      <c r="G1387" s="31"/>
      <c r="H1387" s="32"/>
      <c r="I1387" s="33"/>
      <c r="J1387" s="33"/>
      <c r="K1387" s="33"/>
    </row>
    <row r="1388" spans="1:11" s="34" customFormat="1">
      <c r="A1388" s="29"/>
      <c r="B1388" s="29"/>
      <c r="C1388" s="29"/>
      <c r="D1388" s="30"/>
      <c r="E1388" s="30"/>
      <c r="F1388" s="40"/>
      <c r="G1388" s="31"/>
      <c r="H1388" s="32"/>
      <c r="I1388" s="33"/>
      <c r="J1388" s="33"/>
      <c r="K1388" s="33"/>
    </row>
    <row r="1389" spans="1:11" s="34" customFormat="1">
      <c r="A1389" s="29"/>
      <c r="B1389" s="29"/>
      <c r="C1389" s="29"/>
      <c r="D1389" s="30"/>
      <c r="E1389" s="30"/>
      <c r="F1389" s="40"/>
      <c r="G1389" s="31"/>
      <c r="H1389" s="32"/>
      <c r="I1389" s="33"/>
      <c r="J1389" s="33"/>
      <c r="K1389" s="33"/>
    </row>
    <row r="1390" spans="1:11" s="34" customFormat="1">
      <c r="A1390" s="29"/>
      <c r="B1390" s="29"/>
      <c r="C1390" s="29"/>
      <c r="D1390" s="30"/>
      <c r="E1390" s="30"/>
      <c r="F1390" s="40"/>
      <c r="G1390" s="31"/>
      <c r="H1390" s="32"/>
      <c r="I1390" s="33"/>
      <c r="J1390" s="33"/>
      <c r="K1390" s="33"/>
    </row>
    <row r="1391" spans="1:11" s="34" customFormat="1">
      <c r="A1391" s="29"/>
      <c r="B1391" s="29"/>
      <c r="C1391" s="29"/>
      <c r="D1391" s="30"/>
      <c r="E1391" s="30"/>
      <c r="F1391" s="40"/>
      <c r="G1391" s="31"/>
      <c r="H1391" s="32"/>
      <c r="I1391" s="33"/>
      <c r="J1391" s="33"/>
      <c r="K1391" s="33"/>
    </row>
    <row r="1392" spans="1:11" s="34" customFormat="1">
      <c r="A1392" s="29"/>
      <c r="B1392" s="29"/>
      <c r="C1392" s="29"/>
      <c r="D1392" s="30"/>
      <c r="E1392" s="30"/>
      <c r="F1392" s="40"/>
      <c r="G1392" s="31"/>
      <c r="H1392" s="32"/>
      <c r="I1392" s="33"/>
      <c r="J1392" s="33"/>
      <c r="K1392" s="33"/>
    </row>
    <row r="1393" spans="1:11" s="34" customFormat="1">
      <c r="A1393" s="29"/>
      <c r="B1393" s="29"/>
      <c r="C1393" s="29"/>
      <c r="D1393" s="30"/>
      <c r="E1393" s="30"/>
      <c r="F1393" s="40"/>
      <c r="G1393" s="31"/>
      <c r="H1393" s="32"/>
      <c r="I1393" s="33"/>
      <c r="J1393" s="33"/>
      <c r="K1393" s="33"/>
    </row>
    <row r="1394" spans="1:11" s="34" customFormat="1">
      <c r="A1394" s="29"/>
      <c r="B1394" s="29"/>
      <c r="C1394" s="29"/>
      <c r="D1394" s="30"/>
      <c r="E1394" s="30"/>
      <c r="F1394" s="40"/>
      <c r="G1394" s="31"/>
      <c r="H1394" s="32"/>
      <c r="I1394" s="33"/>
      <c r="J1394" s="33"/>
      <c r="K1394" s="33"/>
    </row>
    <row r="1395" spans="1:11" s="34" customFormat="1">
      <c r="A1395" s="29"/>
      <c r="B1395" s="29"/>
      <c r="C1395" s="29"/>
      <c r="D1395" s="30"/>
      <c r="E1395" s="30"/>
      <c r="F1395" s="40"/>
      <c r="G1395" s="31"/>
      <c r="H1395" s="32"/>
      <c r="I1395" s="33"/>
      <c r="J1395" s="33"/>
      <c r="K1395" s="33"/>
    </row>
    <row r="1396" spans="1:11" s="34" customFormat="1">
      <c r="A1396" s="29"/>
      <c r="B1396" s="29"/>
      <c r="C1396" s="29"/>
      <c r="D1396" s="30"/>
      <c r="E1396" s="30"/>
      <c r="F1396" s="40"/>
      <c r="G1396" s="31"/>
      <c r="H1396" s="32"/>
      <c r="I1396" s="33"/>
      <c r="J1396" s="33"/>
      <c r="K1396" s="33"/>
    </row>
    <row r="1397" spans="1:11" s="34" customFormat="1">
      <c r="A1397" s="29"/>
      <c r="B1397" s="29"/>
      <c r="C1397" s="29"/>
      <c r="D1397" s="30"/>
      <c r="E1397" s="30"/>
      <c r="F1397" s="40"/>
      <c r="G1397" s="31"/>
      <c r="H1397" s="32"/>
      <c r="I1397" s="33"/>
      <c r="J1397" s="33"/>
      <c r="K1397" s="33"/>
    </row>
    <row r="1398" spans="1:11" s="34" customFormat="1">
      <c r="A1398" s="29"/>
      <c r="B1398" s="29"/>
      <c r="C1398" s="29"/>
      <c r="D1398" s="30"/>
      <c r="E1398" s="30"/>
      <c r="F1398" s="40"/>
      <c r="G1398" s="31"/>
      <c r="H1398" s="32"/>
      <c r="I1398" s="33"/>
      <c r="J1398" s="33"/>
      <c r="K1398" s="33"/>
    </row>
    <row r="1399" spans="1:11" s="34" customFormat="1">
      <c r="A1399" s="29"/>
      <c r="B1399" s="29"/>
      <c r="C1399" s="29"/>
      <c r="D1399" s="30"/>
      <c r="E1399" s="30"/>
      <c r="F1399" s="40"/>
      <c r="G1399" s="31"/>
      <c r="H1399" s="32"/>
      <c r="I1399" s="33"/>
      <c r="J1399" s="33"/>
      <c r="K1399" s="33"/>
    </row>
    <row r="1400" spans="1:11" s="34" customFormat="1">
      <c r="A1400" s="29"/>
      <c r="B1400" s="29"/>
      <c r="C1400" s="29"/>
      <c r="D1400" s="30"/>
      <c r="E1400" s="30"/>
      <c r="F1400" s="40"/>
      <c r="G1400" s="31"/>
      <c r="H1400" s="32"/>
      <c r="I1400" s="33"/>
      <c r="J1400" s="33"/>
      <c r="K1400" s="33"/>
    </row>
    <row r="1401" spans="1:11" s="34" customFormat="1">
      <c r="A1401" s="29"/>
      <c r="B1401" s="29"/>
      <c r="C1401" s="29"/>
      <c r="D1401" s="30"/>
      <c r="E1401" s="30"/>
      <c r="F1401" s="40"/>
      <c r="G1401" s="31"/>
      <c r="H1401" s="32"/>
      <c r="I1401" s="33"/>
      <c r="J1401" s="33"/>
      <c r="K1401" s="33"/>
    </row>
    <row r="1402" spans="1:11" s="34" customFormat="1">
      <c r="A1402" s="29"/>
      <c r="B1402" s="29"/>
      <c r="C1402" s="29"/>
      <c r="D1402" s="30"/>
      <c r="E1402" s="30"/>
      <c r="F1402" s="40"/>
      <c r="G1402" s="31"/>
      <c r="H1402" s="32"/>
      <c r="I1402" s="33"/>
      <c r="J1402" s="33"/>
      <c r="K1402" s="33"/>
    </row>
    <row r="1403" spans="1:11" s="34" customFormat="1">
      <c r="A1403" s="29"/>
      <c r="B1403" s="29"/>
      <c r="C1403" s="29"/>
      <c r="D1403" s="30"/>
      <c r="E1403" s="30"/>
      <c r="F1403" s="40"/>
      <c r="G1403" s="31"/>
      <c r="H1403" s="32"/>
      <c r="I1403" s="33"/>
      <c r="J1403" s="33"/>
      <c r="K1403" s="33"/>
    </row>
    <row r="1404" spans="1:11" s="34" customFormat="1">
      <c r="A1404" s="29"/>
      <c r="B1404" s="29"/>
      <c r="C1404" s="29"/>
      <c r="D1404" s="30"/>
      <c r="E1404" s="30"/>
      <c r="F1404" s="40"/>
      <c r="G1404" s="31"/>
      <c r="H1404" s="32"/>
      <c r="I1404" s="33"/>
      <c r="J1404" s="33"/>
      <c r="K1404" s="33"/>
    </row>
    <row r="1405" spans="1:11" s="34" customFormat="1">
      <c r="A1405" s="29"/>
      <c r="B1405" s="29"/>
      <c r="C1405" s="29"/>
      <c r="D1405" s="30"/>
      <c r="E1405" s="30"/>
      <c r="F1405" s="40"/>
      <c r="G1405" s="31"/>
      <c r="H1405" s="32"/>
      <c r="I1405" s="33"/>
      <c r="J1405" s="33"/>
      <c r="K1405" s="33"/>
    </row>
    <row r="1406" spans="1:11" s="34" customFormat="1">
      <c r="A1406" s="29"/>
      <c r="B1406" s="29"/>
      <c r="C1406" s="29"/>
      <c r="D1406" s="30"/>
      <c r="E1406" s="30"/>
      <c r="F1406" s="40"/>
      <c r="G1406" s="31"/>
      <c r="H1406" s="32"/>
      <c r="I1406" s="33"/>
      <c r="J1406" s="33"/>
      <c r="K1406" s="33"/>
    </row>
    <row r="1407" spans="1:11" s="34" customFormat="1">
      <c r="A1407" s="29"/>
      <c r="B1407" s="29"/>
      <c r="C1407" s="29"/>
      <c r="D1407" s="30"/>
      <c r="E1407" s="30"/>
      <c r="F1407" s="40"/>
      <c r="G1407" s="31"/>
      <c r="H1407" s="32"/>
      <c r="I1407" s="33"/>
      <c r="J1407" s="33"/>
      <c r="K1407" s="33"/>
    </row>
    <row r="1408" spans="1:11" s="34" customFormat="1">
      <c r="A1408" s="29"/>
      <c r="B1408" s="29"/>
      <c r="C1408" s="29"/>
      <c r="D1408" s="30"/>
      <c r="E1408" s="30"/>
      <c r="F1408" s="40"/>
      <c r="G1408" s="31"/>
      <c r="H1408" s="32"/>
      <c r="I1408" s="33"/>
      <c r="J1408" s="33"/>
      <c r="K1408" s="33"/>
    </row>
    <row r="1409" spans="1:11" s="34" customFormat="1">
      <c r="A1409" s="29"/>
      <c r="B1409" s="29"/>
      <c r="C1409" s="29"/>
      <c r="D1409" s="30"/>
      <c r="E1409" s="30"/>
      <c r="F1409" s="40"/>
      <c r="G1409" s="31"/>
      <c r="H1409" s="32"/>
      <c r="I1409" s="33"/>
      <c r="J1409" s="33"/>
      <c r="K1409" s="33"/>
    </row>
    <row r="1410" spans="1:11" s="34" customFormat="1">
      <c r="A1410" s="29"/>
      <c r="B1410" s="29"/>
      <c r="C1410" s="29"/>
      <c r="D1410" s="30"/>
      <c r="E1410" s="30"/>
      <c r="F1410" s="40"/>
      <c r="G1410" s="31"/>
      <c r="H1410" s="32"/>
      <c r="I1410" s="33"/>
      <c r="J1410" s="33"/>
      <c r="K1410" s="33"/>
    </row>
    <row r="1411" spans="1:11" s="34" customFormat="1">
      <c r="A1411" s="29"/>
      <c r="B1411" s="29"/>
      <c r="C1411" s="29"/>
      <c r="D1411" s="30"/>
      <c r="E1411" s="30"/>
      <c r="F1411" s="40"/>
      <c r="G1411" s="31"/>
      <c r="H1411" s="32"/>
      <c r="I1411" s="33"/>
      <c r="J1411" s="33"/>
      <c r="K1411" s="33"/>
    </row>
    <row r="1412" spans="1:11" s="34" customFormat="1">
      <c r="A1412" s="29"/>
      <c r="B1412" s="29"/>
      <c r="C1412" s="29"/>
      <c r="D1412" s="30"/>
      <c r="E1412" s="30"/>
      <c r="F1412" s="40"/>
      <c r="G1412" s="31"/>
      <c r="H1412" s="32"/>
      <c r="I1412" s="33"/>
      <c r="J1412" s="33"/>
      <c r="K1412" s="33"/>
    </row>
    <row r="1413" spans="1:11" s="34" customFormat="1">
      <c r="A1413" s="29"/>
      <c r="B1413" s="29"/>
      <c r="C1413" s="29"/>
      <c r="D1413" s="30"/>
      <c r="E1413" s="30"/>
      <c r="F1413" s="40"/>
      <c r="G1413" s="31"/>
      <c r="H1413" s="32"/>
      <c r="I1413" s="33"/>
      <c r="J1413" s="33"/>
      <c r="K1413" s="33"/>
    </row>
    <row r="1414" spans="1:11" s="34" customFormat="1">
      <c r="A1414" s="29"/>
      <c r="B1414" s="29"/>
      <c r="C1414" s="29"/>
      <c r="D1414" s="30"/>
      <c r="E1414" s="30"/>
      <c r="F1414" s="40"/>
      <c r="G1414" s="31"/>
      <c r="H1414" s="32"/>
      <c r="I1414" s="33"/>
      <c r="J1414" s="33"/>
      <c r="K1414" s="33"/>
    </row>
    <row r="1415" spans="1:11" s="34" customFormat="1">
      <c r="A1415" s="29"/>
      <c r="B1415" s="29"/>
      <c r="C1415" s="29"/>
      <c r="D1415" s="30"/>
      <c r="E1415" s="30"/>
      <c r="F1415" s="40"/>
      <c r="G1415" s="31"/>
      <c r="H1415" s="32"/>
      <c r="I1415" s="33"/>
      <c r="J1415" s="33"/>
      <c r="K1415" s="33"/>
    </row>
    <row r="1416" spans="1:11" s="34" customFormat="1">
      <c r="A1416" s="29"/>
      <c r="B1416" s="29"/>
      <c r="C1416" s="29"/>
      <c r="D1416" s="30"/>
      <c r="E1416" s="30"/>
      <c r="F1416" s="40"/>
      <c r="G1416" s="31"/>
      <c r="H1416" s="32"/>
      <c r="I1416" s="33"/>
      <c r="J1416" s="33"/>
      <c r="K1416" s="33"/>
    </row>
    <row r="1417" spans="1:11" s="34" customFormat="1">
      <c r="A1417" s="29"/>
      <c r="B1417" s="29"/>
      <c r="C1417" s="29"/>
      <c r="D1417" s="30"/>
      <c r="E1417" s="30"/>
      <c r="F1417" s="40"/>
      <c r="G1417" s="31"/>
      <c r="H1417" s="32"/>
      <c r="I1417" s="33"/>
      <c r="J1417" s="33"/>
      <c r="K1417" s="33"/>
    </row>
    <row r="1418" spans="1:11" s="34" customFormat="1">
      <c r="A1418" s="29"/>
      <c r="B1418" s="29"/>
      <c r="C1418" s="29"/>
      <c r="D1418" s="30"/>
      <c r="E1418" s="30"/>
      <c r="F1418" s="40"/>
      <c r="G1418" s="31"/>
      <c r="H1418" s="32"/>
      <c r="I1418" s="33"/>
      <c r="J1418" s="33"/>
      <c r="K1418" s="33"/>
    </row>
    <row r="1419" spans="1:11" s="34" customFormat="1">
      <c r="A1419" s="29"/>
      <c r="B1419" s="29"/>
      <c r="C1419" s="29"/>
      <c r="D1419" s="30"/>
      <c r="E1419" s="30"/>
      <c r="F1419" s="40"/>
      <c r="G1419" s="31"/>
      <c r="H1419" s="32"/>
      <c r="I1419" s="33"/>
      <c r="J1419" s="33"/>
      <c r="K1419" s="33"/>
    </row>
    <row r="1420" spans="1:11" s="34" customFormat="1">
      <c r="A1420" s="29"/>
      <c r="B1420" s="29"/>
      <c r="C1420" s="29"/>
      <c r="D1420" s="30"/>
      <c r="E1420" s="30"/>
      <c r="F1420" s="40"/>
      <c r="G1420" s="31"/>
      <c r="H1420" s="32"/>
      <c r="I1420" s="33"/>
      <c r="J1420" s="33"/>
      <c r="K1420" s="33"/>
    </row>
    <row r="1421" spans="1:11" s="34" customFormat="1">
      <c r="A1421" s="29"/>
      <c r="B1421" s="29"/>
      <c r="C1421" s="29"/>
      <c r="D1421" s="30"/>
      <c r="E1421" s="30"/>
      <c r="F1421" s="40"/>
      <c r="G1421" s="31"/>
      <c r="H1421" s="32"/>
      <c r="I1421" s="33"/>
      <c r="J1421" s="33"/>
      <c r="K1421" s="33"/>
    </row>
    <row r="1422" spans="1:11" s="34" customFormat="1">
      <c r="A1422" s="29"/>
      <c r="B1422" s="29"/>
      <c r="C1422" s="29"/>
      <c r="D1422" s="30"/>
      <c r="E1422" s="30"/>
      <c r="F1422" s="40"/>
      <c r="G1422" s="31"/>
      <c r="H1422" s="32"/>
      <c r="I1422" s="33"/>
      <c r="J1422" s="33"/>
      <c r="K1422" s="33"/>
    </row>
    <row r="1423" spans="1:11" s="34" customFormat="1">
      <c r="A1423" s="29"/>
      <c r="B1423" s="29"/>
      <c r="C1423" s="29"/>
      <c r="D1423" s="30"/>
      <c r="E1423" s="30"/>
      <c r="F1423" s="40"/>
      <c r="G1423" s="31"/>
      <c r="H1423" s="32"/>
      <c r="I1423" s="33"/>
      <c r="J1423" s="33"/>
      <c r="K1423" s="33"/>
    </row>
    <row r="1424" spans="1:11" s="34" customFormat="1">
      <c r="A1424" s="29"/>
      <c r="B1424" s="29"/>
      <c r="C1424" s="29"/>
      <c r="D1424" s="30"/>
      <c r="E1424" s="30"/>
      <c r="F1424" s="40"/>
      <c r="G1424" s="31"/>
      <c r="H1424" s="32"/>
      <c r="I1424" s="33"/>
      <c r="J1424" s="33"/>
      <c r="K1424" s="33"/>
    </row>
    <row r="1425" spans="1:11" s="34" customFormat="1">
      <c r="A1425" s="29"/>
      <c r="B1425" s="29"/>
      <c r="C1425" s="29"/>
      <c r="D1425" s="30"/>
      <c r="E1425" s="30"/>
      <c r="F1425" s="40"/>
      <c r="G1425" s="31"/>
      <c r="H1425" s="32"/>
      <c r="I1425" s="33"/>
      <c r="J1425" s="33"/>
      <c r="K1425" s="33"/>
    </row>
    <row r="1426" spans="1:11" s="34" customFormat="1">
      <c r="A1426" s="29"/>
      <c r="B1426" s="29"/>
      <c r="C1426" s="29"/>
      <c r="D1426" s="30"/>
      <c r="E1426" s="30"/>
      <c r="F1426" s="40"/>
      <c r="G1426" s="31"/>
      <c r="H1426" s="32"/>
      <c r="I1426" s="33"/>
      <c r="J1426" s="33"/>
      <c r="K1426" s="33"/>
    </row>
    <row r="1427" spans="1:11" s="34" customFormat="1">
      <c r="A1427" s="29"/>
      <c r="B1427" s="29"/>
      <c r="C1427" s="29"/>
      <c r="D1427" s="30"/>
      <c r="E1427" s="30"/>
      <c r="F1427" s="40"/>
      <c r="G1427" s="31"/>
      <c r="H1427" s="32"/>
      <c r="I1427" s="33"/>
      <c r="J1427" s="33"/>
      <c r="K1427" s="33"/>
    </row>
    <row r="1428" spans="1:11" s="34" customFormat="1">
      <c r="A1428" s="29"/>
      <c r="B1428" s="29"/>
      <c r="C1428" s="29"/>
      <c r="D1428" s="30"/>
      <c r="E1428" s="30"/>
      <c r="F1428" s="40"/>
      <c r="G1428" s="31"/>
      <c r="H1428" s="32"/>
      <c r="I1428" s="33"/>
      <c r="J1428" s="33"/>
      <c r="K1428" s="33"/>
    </row>
    <row r="1429" spans="1:11" s="34" customFormat="1">
      <c r="A1429" s="29"/>
      <c r="B1429" s="29"/>
      <c r="C1429" s="29"/>
      <c r="D1429" s="30"/>
      <c r="E1429" s="30"/>
      <c r="F1429" s="40"/>
      <c r="G1429" s="31"/>
      <c r="H1429" s="32"/>
      <c r="I1429" s="33"/>
      <c r="J1429" s="33"/>
      <c r="K1429" s="33"/>
    </row>
    <row r="1430" spans="1:11" s="34" customFormat="1">
      <c r="A1430" s="29"/>
      <c r="B1430" s="29"/>
      <c r="C1430" s="29"/>
      <c r="D1430" s="30"/>
      <c r="E1430" s="30"/>
      <c r="F1430" s="40"/>
      <c r="G1430" s="31"/>
      <c r="H1430" s="32"/>
      <c r="I1430" s="33"/>
      <c r="J1430" s="33"/>
      <c r="K1430" s="33"/>
    </row>
    <row r="1431" spans="1:11" s="34" customFormat="1">
      <c r="A1431" s="29"/>
      <c r="B1431" s="29"/>
      <c r="C1431" s="29"/>
      <c r="D1431" s="30"/>
      <c r="E1431" s="30"/>
      <c r="F1431" s="40"/>
      <c r="G1431" s="31"/>
      <c r="H1431" s="32"/>
      <c r="I1431" s="33"/>
      <c r="J1431" s="33"/>
      <c r="K1431" s="33"/>
    </row>
    <row r="1432" spans="1:11" s="34" customFormat="1">
      <c r="A1432" s="29"/>
      <c r="B1432" s="29"/>
      <c r="C1432" s="29"/>
      <c r="D1432" s="30"/>
      <c r="E1432" s="30"/>
      <c r="F1432" s="40"/>
      <c r="G1432" s="31"/>
      <c r="H1432" s="32"/>
      <c r="I1432" s="33"/>
      <c r="J1432" s="33"/>
      <c r="K1432" s="33"/>
    </row>
    <row r="1433" spans="1:11" s="34" customFormat="1">
      <c r="A1433" s="29"/>
      <c r="B1433" s="29"/>
      <c r="C1433" s="29"/>
      <c r="D1433" s="30"/>
      <c r="E1433" s="30"/>
      <c r="F1433" s="40"/>
      <c r="G1433" s="31"/>
      <c r="H1433" s="32"/>
      <c r="I1433" s="33"/>
      <c r="J1433" s="33"/>
      <c r="K1433" s="33"/>
    </row>
    <row r="1434" spans="1:11" s="34" customFormat="1">
      <c r="A1434" s="29"/>
      <c r="B1434" s="29"/>
      <c r="C1434" s="29"/>
      <c r="D1434" s="30"/>
      <c r="E1434" s="30"/>
      <c r="F1434" s="40"/>
      <c r="G1434" s="31"/>
      <c r="H1434" s="32"/>
      <c r="I1434" s="33"/>
      <c r="J1434" s="33"/>
      <c r="K1434" s="33"/>
    </row>
    <row r="1435" spans="1:11" s="34" customFormat="1">
      <c r="A1435" s="29"/>
      <c r="B1435" s="29"/>
      <c r="C1435" s="29"/>
      <c r="D1435" s="30"/>
      <c r="E1435" s="30"/>
      <c r="F1435" s="40"/>
      <c r="G1435" s="31"/>
      <c r="H1435" s="32"/>
      <c r="I1435" s="33"/>
      <c r="J1435" s="33"/>
      <c r="K1435" s="33"/>
    </row>
    <row r="1436" spans="1:11" s="34" customFormat="1">
      <c r="A1436" s="29"/>
      <c r="B1436" s="29"/>
      <c r="C1436" s="29"/>
      <c r="D1436" s="30"/>
      <c r="E1436" s="30"/>
      <c r="F1436" s="40"/>
      <c r="G1436" s="31"/>
      <c r="H1436" s="32"/>
      <c r="I1436" s="33"/>
      <c r="J1436" s="33"/>
      <c r="K1436" s="33"/>
    </row>
    <row r="1437" spans="1:11" s="34" customFormat="1">
      <c r="A1437" s="29"/>
      <c r="B1437" s="29"/>
      <c r="C1437" s="29"/>
      <c r="D1437" s="30"/>
      <c r="E1437" s="30"/>
      <c r="F1437" s="40"/>
      <c r="G1437" s="31"/>
      <c r="H1437" s="32"/>
      <c r="I1437" s="33"/>
      <c r="J1437" s="33"/>
      <c r="K1437" s="33"/>
    </row>
    <row r="1438" spans="1:11" s="34" customFormat="1">
      <c r="A1438" s="29"/>
      <c r="B1438" s="29"/>
      <c r="C1438" s="29"/>
      <c r="D1438" s="30"/>
      <c r="E1438" s="30"/>
      <c r="F1438" s="40"/>
      <c r="G1438" s="31"/>
      <c r="H1438" s="32"/>
      <c r="I1438" s="33"/>
      <c r="J1438" s="33"/>
      <c r="K1438" s="33"/>
    </row>
    <row r="1439" spans="1:11" s="34" customFormat="1">
      <c r="A1439" s="29"/>
      <c r="B1439" s="29"/>
      <c r="C1439" s="29"/>
      <c r="D1439" s="30"/>
      <c r="E1439" s="30"/>
      <c r="F1439" s="40"/>
      <c r="G1439" s="31"/>
      <c r="H1439" s="32"/>
      <c r="I1439" s="33"/>
      <c r="J1439" s="33"/>
      <c r="K1439" s="33"/>
    </row>
    <row r="1440" spans="1:11" s="34" customFormat="1">
      <c r="A1440" s="29"/>
      <c r="B1440" s="29"/>
      <c r="C1440" s="29"/>
      <c r="D1440" s="30"/>
      <c r="E1440" s="30"/>
      <c r="F1440" s="40"/>
      <c r="G1440" s="31"/>
      <c r="H1440" s="32"/>
      <c r="I1440" s="33"/>
      <c r="J1440" s="33"/>
      <c r="K1440" s="33"/>
    </row>
    <row r="1441" spans="1:11" s="34" customFormat="1">
      <c r="A1441" s="29"/>
      <c r="B1441" s="29"/>
      <c r="C1441" s="29"/>
      <c r="D1441" s="30"/>
      <c r="E1441" s="30"/>
      <c r="F1441" s="40"/>
      <c r="G1441" s="31"/>
      <c r="H1441" s="32"/>
      <c r="I1441" s="33"/>
      <c r="J1441" s="33"/>
      <c r="K1441" s="33"/>
    </row>
    <row r="1442" spans="1:11" s="34" customFormat="1">
      <c r="A1442" s="29"/>
      <c r="B1442" s="29"/>
      <c r="C1442" s="29"/>
      <c r="D1442" s="30"/>
      <c r="E1442" s="30"/>
      <c r="F1442" s="40"/>
      <c r="G1442" s="31"/>
      <c r="H1442" s="32"/>
      <c r="I1442" s="33"/>
      <c r="J1442" s="33"/>
      <c r="K1442" s="33"/>
    </row>
    <row r="1443" spans="1:11" s="34" customFormat="1">
      <c r="A1443" s="29"/>
      <c r="B1443" s="29"/>
      <c r="C1443" s="29"/>
      <c r="D1443" s="30"/>
      <c r="E1443" s="30"/>
      <c r="F1443" s="40"/>
      <c r="G1443" s="31"/>
      <c r="H1443" s="32"/>
      <c r="I1443" s="33"/>
      <c r="J1443" s="33"/>
      <c r="K1443" s="33"/>
    </row>
    <row r="1444" spans="1:11" s="34" customFormat="1">
      <c r="A1444" s="29"/>
      <c r="B1444" s="29"/>
      <c r="C1444" s="29"/>
      <c r="D1444" s="30"/>
      <c r="E1444" s="30"/>
      <c r="F1444" s="40"/>
      <c r="G1444" s="31"/>
      <c r="H1444" s="32"/>
      <c r="I1444" s="33"/>
      <c r="J1444" s="33"/>
      <c r="K1444" s="33"/>
    </row>
    <row r="1445" spans="1:11" s="34" customFormat="1">
      <c r="A1445" s="29"/>
      <c r="B1445" s="29"/>
      <c r="C1445" s="29"/>
      <c r="D1445" s="30"/>
      <c r="E1445" s="30"/>
      <c r="F1445" s="40"/>
      <c r="G1445" s="31"/>
      <c r="H1445" s="32"/>
      <c r="I1445" s="33"/>
      <c r="J1445" s="33"/>
      <c r="K1445" s="33"/>
    </row>
    <row r="1446" spans="1:11" s="34" customFormat="1">
      <c r="A1446" s="29"/>
      <c r="B1446" s="29"/>
      <c r="C1446" s="29"/>
      <c r="D1446" s="30"/>
      <c r="E1446" s="30"/>
      <c r="F1446" s="40"/>
      <c r="G1446" s="31"/>
      <c r="H1446" s="32"/>
      <c r="I1446" s="33"/>
      <c r="J1446" s="33"/>
      <c r="K1446" s="33"/>
    </row>
    <row r="1447" spans="1:11" s="34" customFormat="1">
      <c r="A1447" s="29"/>
      <c r="B1447" s="29"/>
      <c r="C1447" s="29"/>
      <c r="D1447" s="30"/>
      <c r="E1447" s="30"/>
      <c r="F1447" s="40"/>
      <c r="G1447" s="31"/>
      <c r="H1447" s="32"/>
      <c r="I1447" s="33"/>
      <c r="J1447" s="33"/>
      <c r="K1447" s="33"/>
    </row>
    <row r="1448" spans="1:11" s="34" customFormat="1">
      <c r="A1448" s="29"/>
      <c r="B1448" s="29"/>
      <c r="C1448" s="29"/>
      <c r="D1448" s="30"/>
      <c r="E1448" s="30"/>
      <c r="F1448" s="40"/>
      <c r="G1448" s="31"/>
      <c r="H1448" s="32"/>
      <c r="I1448" s="33"/>
      <c r="J1448" s="33"/>
      <c r="K1448" s="33"/>
    </row>
    <row r="1449" spans="1:11" s="34" customFormat="1">
      <c r="A1449" s="29"/>
      <c r="B1449" s="29"/>
      <c r="C1449" s="29"/>
      <c r="D1449" s="30"/>
      <c r="E1449" s="30"/>
      <c r="F1449" s="40"/>
      <c r="G1449" s="31"/>
      <c r="H1449" s="32"/>
      <c r="I1449" s="33"/>
      <c r="J1449" s="33"/>
      <c r="K1449" s="33"/>
    </row>
    <row r="1450" spans="1:11" s="34" customFormat="1">
      <c r="A1450" s="29"/>
      <c r="B1450" s="29"/>
      <c r="C1450" s="29"/>
      <c r="D1450" s="30"/>
      <c r="E1450" s="30"/>
      <c r="F1450" s="40"/>
      <c r="G1450" s="31"/>
      <c r="H1450" s="32"/>
      <c r="I1450" s="33"/>
      <c r="J1450" s="33"/>
      <c r="K1450" s="33"/>
    </row>
    <row r="1451" spans="1:11" s="34" customFormat="1">
      <c r="A1451" s="29"/>
      <c r="B1451" s="29"/>
      <c r="C1451" s="29"/>
      <c r="D1451" s="30"/>
      <c r="E1451" s="30"/>
      <c r="F1451" s="40"/>
      <c r="G1451" s="31"/>
      <c r="H1451" s="32"/>
      <c r="I1451" s="33"/>
      <c r="J1451" s="33"/>
      <c r="K1451" s="33"/>
    </row>
    <row r="1452" spans="1:11" s="34" customFormat="1">
      <c r="A1452" s="29"/>
      <c r="B1452" s="29"/>
      <c r="C1452" s="29"/>
      <c r="D1452" s="30"/>
      <c r="E1452" s="30"/>
      <c r="F1452" s="40"/>
      <c r="G1452" s="31"/>
      <c r="H1452" s="32"/>
      <c r="I1452" s="33"/>
      <c r="J1452" s="33"/>
      <c r="K1452" s="33"/>
    </row>
    <row r="1453" spans="1:11" s="34" customFormat="1">
      <c r="A1453" s="29"/>
      <c r="B1453" s="29"/>
      <c r="C1453" s="29"/>
      <c r="D1453" s="30"/>
      <c r="E1453" s="30"/>
      <c r="F1453" s="40"/>
      <c r="G1453" s="31"/>
      <c r="H1453" s="32"/>
      <c r="I1453" s="33"/>
      <c r="J1453" s="33"/>
      <c r="K1453" s="33"/>
    </row>
    <row r="1454" spans="1:11" s="34" customFormat="1">
      <c r="A1454" s="29"/>
      <c r="B1454" s="29"/>
      <c r="C1454" s="29"/>
      <c r="D1454" s="30"/>
      <c r="E1454" s="30"/>
      <c r="F1454" s="40"/>
      <c r="G1454" s="31"/>
      <c r="H1454" s="32"/>
      <c r="I1454" s="33"/>
      <c r="J1454" s="33"/>
      <c r="K1454" s="33"/>
    </row>
    <row r="1455" spans="1:11" s="34" customFormat="1">
      <c r="A1455" s="29"/>
      <c r="B1455" s="29"/>
      <c r="C1455" s="29"/>
      <c r="D1455" s="30"/>
      <c r="E1455" s="30"/>
      <c r="F1455" s="40"/>
      <c r="G1455" s="31"/>
      <c r="H1455" s="32"/>
      <c r="I1455" s="33"/>
      <c r="J1455" s="33"/>
      <c r="K1455" s="33"/>
    </row>
  </sheetData>
  <autoFilter ref="A7:P57"/>
  <mergeCells count="56">
    <mergeCell ref="A56:A57"/>
    <mergeCell ref="B56:B57"/>
    <mergeCell ref="A52:A53"/>
    <mergeCell ref="B52:B53"/>
    <mergeCell ref="A54:A55"/>
    <mergeCell ref="B54:B55"/>
    <mergeCell ref="A50:A51"/>
    <mergeCell ref="B50:B51"/>
    <mergeCell ref="A46:A47"/>
    <mergeCell ref="B46:B47"/>
    <mergeCell ref="A48:A49"/>
    <mergeCell ref="B48:B49"/>
    <mergeCell ref="A42:A43"/>
    <mergeCell ref="B42:B43"/>
    <mergeCell ref="A44:A45"/>
    <mergeCell ref="B44:B45"/>
    <mergeCell ref="A36:A37"/>
    <mergeCell ref="B36:B37"/>
    <mergeCell ref="A38:A39"/>
    <mergeCell ref="B38:B39"/>
    <mergeCell ref="A40:A41"/>
    <mergeCell ref="B40:B41"/>
    <mergeCell ref="A30:A31"/>
    <mergeCell ref="B30:B31"/>
    <mergeCell ref="A32:A33"/>
    <mergeCell ref="B32:B33"/>
    <mergeCell ref="A34:A35"/>
    <mergeCell ref="B34:B35"/>
    <mergeCell ref="A24:A25"/>
    <mergeCell ref="B24:B25"/>
    <mergeCell ref="A26:A27"/>
    <mergeCell ref="B26:B27"/>
    <mergeCell ref="A28:A29"/>
    <mergeCell ref="B28:B29"/>
    <mergeCell ref="A18:A19"/>
    <mergeCell ref="B18:B19"/>
    <mergeCell ref="A20:A21"/>
    <mergeCell ref="B20:B21"/>
    <mergeCell ref="A22:A23"/>
    <mergeCell ref="B22:B23"/>
    <mergeCell ref="A14:A15"/>
    <mergeCell ref="B14:B15"/>
    <mergeCell ref="A16:A17"/>
    <mergeCell ref="B16:B17"/>
    <mergeCell ref="A8:B9"/>
    <mergeCell ref="A10:A11"/>
    <mergeCell ref="B10:B11"/>
    <mergeCell ref="A12:A13"/>
    <mergeCell ref="B12:B13"/>
    <mergeCell ref="A1:C1"/>
    <mergeCell ref="A2:C2"/>
    <mergeCell ref="A4:O4"/>
    <mergeCell ref="A5:M5"/>
    <mergeCell ref="A6:A7"/>
    <mergeCell ref="B6:B7"/>
    <mergeCell ref="C6:C7"/>
  </mergeCells>
  <pageMargins left="0.38593749999999999" right="9.4791666666666705E-2" top="0.297916666666667" bottom="0.52" header="0.31496062992126" footer="0.31496062992126"/>
  <pageSetup paperSize="9" scale="65" orientation="landscape" r:id="rId1"/>
  <headerFooter>
    <oddFooter>&amp;C&amp;P</oddFooter>
  </headerFooter>
</worksheet>
</file>

<file path=xl/worksheets/sheet39.xml><?xml version="1.0" encoding="utf-8"?>
<worksheet xmlns="http://schemas.openxmlformats.org/spreadsheetml/2006/main" xmlns:r="http://schemas.openxmlformats.org/officeDocument/2006/relationships">
  <dimension ref="A2:M34"/>
  <sheetViews>
    <sheetView view="pageLayout" topLeftCell="A16" workbookViewId="0">
      <selection activeCell="F10" sqref="F10"/>
    </sheetView>
  </sheetViews>
  <sheetFormatPr defaultRowHeight="12.75"/>
  <cols>
    <col min="1" max="1" width="19.28515625" customWidth="1"/>
    <col min="3" max="3" width="18.28515625" customWidth="1"/>
    <col min="5" max="5" width="28.7109375" customWidth="1"/>
    <col min="6" max="6" width="34" customWidth="1"/>
  </cols>
  <sheetData>
    <row r="2" spans="1:6" ht="57">
      <c r="A2" s="220" t="s">
        <v>302</v>
      </c>
      <c r="B2" s="239" t="s">
        <v>304</v>
      </c>
      <c r="C2" s="220" t="s">
        <v>314</v>
      </c>
      <c r="D2" s="239" t="s">
        <v>315</v>
      </c>
      <c r="E2" s="239" t="s">
        <v>316</v>
      </c>
      <c r="F2" s="239" t="s">
        <v>294</v>
      </c>
    </row>
    <row r="3" spans="1:6" ht="24" customHeight="1">
      <c r="A3" s="240" t="s">
        <v>317</v>
      </c>
      <c r="B3" s="240">
        <v>26</v>
      </c>
      <c r="C3" s="241"/>
      <c r="D3" s="241"/>
      <c r="E3" s="241"/>
      <c r="F3" s="241"/>
    </row>
    <row r="4" spans="1:6" ht="24" customHeight="1">
      <c r="A4" s="241" t="s">
        <v>318</v>
      </c>
      <c r="B4" s="240">
        <v>1</v>
      </c>
      <c r="C4" s="241"/>
      <c r="D4" s="241"/>
      <c r="E4" s="241"/>
      <c r="F4" s="241"/>
    </row>
    <row r="5" spans="1:6" ht="24" customHeight="1">
      <c r="A5" s="240" t="s">
        <v>319</v>
      </c>
      <c r="B5" s="242">
        <v>1</v>
      </c>
      <c r="C5" s="243" t="s">
        <v>112</v>
      </c>
      <c r="D5" s="242">
        <v>2024</v>
      </c>
      <c r="E5" s="243" t="s">
        <v>320</v>
      </c>
      <c r="F5" s="243"/>
    </row>
    <row r="6" spans="1:6" ht="24" customHeight="1">
      <c r="A6" s="241" t="s">
        <v>321</v>
      </c>
      <c r="B6" s="240">
        <v>7</v>
      </c>
      <c r="C6" s="241"/>
      <c r="D6" s="241"/>
      <c r="E6" s="241"/>
      <c r="F6" s="241"/>
    </row>
    <row r="7" spans="1:6" ht="24" customHeight="1">
      <c r="A7" s="468" t="s">
        <v>322</v>
      </c>
      <c r="B7" s="242">
        <v>1</v>
      </c>
      <c r="C7" s="243" t="s">
        <v>323</v>
      </c>
      <c r="D7" s="242">
        <v>2021</v>
      </c>
      <c r="E7" s="243" t="s">
        <v>324</v>
      </c>
      <c r="F7" s="243"/>
    </row>
    <row r="8" spans="1:6" ht="24" customHeight="1">
      <c r="A8" s="468"/>
      <c r="B8" s="242">
        <v>1</v>
      </c>
      <c r="C8" s="243" t="s">
        <v>170</v>
      </c>
      <c r="D8" s="242">
        <v>2021</v>
      </c>
      <c r="E8" s="243" t="s">
        <v>152</v>
      </c>
      <c r="F8" s="243" t="s">
        <v>358</v>
      </c>
    </row>
    <row r="9" spans="1:6" ht="24" customHeight="1">
      <c r="A9" s="468"/>
      <c r="B9" s="242">
        <v>1</v>
      </c>
      <c r="C9" s="243" t="s">
        <v>325</v>
      </c>
      <c r="D9" s="242">
        <v>2022</v>
      </c>
      <c r="E9" s="243" t="s">
        <v>150</v>
      </c>
      <c r="F9" s="243" t="s">
        <v>359</v>
      </c>
    </row>
    <row r="10" spans="1:6" ht="24" customHeight="1">
      <c r="A10" s="468"/>
      <c r="B10" s="242">
        <v>1</v>
      </c>
      <c r="C10" s="243" t="s">
        <v>169</v>
      </c>
      <c r="D10" s="242">
        <v>2022</v>
      </c>
      <c r="E10" s="243" t="s">
        <v>151</v>
      </c>
      <c r="F10" s="243" t="s">
        <v>360</v>
      </c>
    </row>
    <row r="11" spans="1:6" ht="24" customHeight="1">
      <c r="A11" s="468"/>
      <c r="B11" s="242">
        <v>1</v>
      </c>
      <c r="C11" s="243" t="s">
        <v>194</v>
      </c>
      <c r="D11" s="242">
        <v>2022</v>
      </c>
      <c r="E11" s="243" t="s">
        <v>326</v>
      </c>
      <c r="F11" s="243"/>
    </row>
    <row r="12" spans="1:6" ht="24" customHeight="1">
      <c r="A12" s="468"/>
      <c r="B12" s="242">
        <v>1</v>
      </c>
      <c r="C12" s="243" t="s">
        <v>327</v>
      </c>
      <c r="D12" s="242">
        <v>2022</v>
      </c>
      <c r="E12" s="243" t="s">
        <v>328</v>
      </c>
      <c r="F12" s="243"/>
    </row>
    <row r="13" spans="1:6" ht="24" customHeight="1">
      <c r="A13" s="468"/>
      <c r="B13" s="242">
        <v>1</v>
      </c>
      <c r="C13" s="243" t="s">
        <v>196</v>
      </c>
      <c r="D13" s="242">
        <v>2022</v>
      </c>
      <c r="E13" s="243" t="s">
        <v>329</v>
      </c>
      <c r="F13" s="243"/>
    </row>
    <row r="14" spans="1:6" ht="24" customHeight="1">
      <c r="A14" s="241" t="s">
        <v>330</v>
      </c>
      <c r="B14" s="240">
        <v>8</v>
      </c>
      <c r="C14" s="241"/>
      <c r="D14" s="241"/>
      <c r="E14" s="241"/>
      <c r="F14" s="241"/>
    </row>
    <row r="15" spans="1:6" ht="24" customHeight="1">
      <c r="A15" s="468" t="s">
        <v>331</v>
      </c>
      <c r="B15" s="242">
        <v>1</v>
      </c>
      <c r="C15" s="243" t="s">
        <v>197</v>
      </c>
      <c r="D15" s="242">
        <v>2021</v>
      </c>
      <c r="E15" s="243" t="s">
        <v>332</v>
      </c>
      <c r="F15" s="243"/>
    </row>
    <row r="16" spans="1:6" ht="24" customHeight="1">
      <c r="A16" s="468"/>
      <c r="B16" s="242">
        <v>1</v>
      </c>
      <c r="C16" s="243" t="s">
        <v>198</v>
      </c>
      <c r="D16" s="242">
        <v>2022</v>
      </c>
      <c r="E16" s="243" t="s">
        <v>333</v>
      </c>
      <c r="F16" s="243"/>
    </row>
    <row r="17" spans="1:13" ht="24" customHeight="1">
      <c r="A17" s="468"/>
      <c r="B17" s="242">
        <v>1</v>
      </c>
      <c r="C17" s="243" t="s">
        <v>122</v>
      </c>
      <c r="D17" s="242">
        <v>2022</v>
      </c>
      <c r="E17" s="243" t="s">
        <v>334</v>
      </c>
      <c r="F17" s="243"/>
    </row>
    <row r="18" spans="1:13" ht="24" customHeight="1">
      <c r="A18" s="468"/>
      <c r="B18" s="242">
        <v>1</v>
      </c>
      <c r="C18" s="243" t="s">
        <v>199</v>
      </c>
      <c r="D18" s="242">
        <v>2021</v>
      </c>
      <c r="E18" s="243" t="s">
        <v>335</v>
      </c>
      <c r="F18" s="243" t="s">
        <v>356</v>
      </c>
    </row>
    <row r="19" spans="1:13" ht="24" customHeight="1">
      <c r="A19" s="468"/>
      <c r="B19" s="242">
        <v>1</v>
      </c>
      <c r="C19" s="243" t="s">
        <v>200</v>
      </c>
      <c r="D19" s="242">
        <v>2023</v>
      </c>
      <c r="E19" s="243" t="s">
        <v>336</v>
      </c>
      <c r="F19" s="243"/>
    </row>
    <row r="20" spans="1:13" ht="24" customHeight="1">
      <c r="A20" s="468"/>
      <c r="B20" s="242">
        <v>1</v>
      </c>
      <c r="C20" s="243" t="s">
        <v>201</v>
      </c>
      <c r="D20" s="242">
        <v>2024</v>
      </c>
      <c r="E20" s="243" t="s">
        <v>337</v>
      </c>
      <c r="F20" s="243"/>
    </row>
    <row r="21" spans="1:13" ht="24" customHeight="1">
      <c r="A21" s="468"/>
      <c r="B21" s="242">
        <v>1</v>
      </c>
      <c r="C21" s="243" t="s">
        <v>126</v>
      </c>
      <c r="D21" s="242">
        <v>2024</v>
      </c>
      <c r="E21" s="243" t="s">
        <v>338</v>
      </c>
      <c r="F21" s="243"/>
    </row>
    <row r="22" spans="1:13" ht="24" customHeight="1">
      <c r="A22" s="468"/>
      <c r="B22" s="242">
        <v>1</v>
      </c>
      <c r="C22" s="243" t="s">
        <v>202</v>
      </c>
      <c r="D22" s="242">
        <v>2025</v>
      </c>
      <c r="E22" s="243" t="s">
        <v>339</v>
      </c>
      <c r="F22" s="243"/>
    </row>
    <row r="23" spans="1:13" ht="24" customHeight="1">
      <c r="A23" s="241" t="s">
        <v>340</v>
      </c>
      <c r="B23" s="240">
        <v>4</v>
      </c>
      <c r="C23" s="241"/>
      <c r="D23" s="241"/>
      <c r="E23" s="241"/>
      <c r="F23" s="241"/>
    </row>
    <row r="24" spans="1:13" ht="24" customHeight="1">
      <c r="A24" s="468" t="s">
        <v>341</v>
      </c>
      <c r="B24" s="242">
        <v>1</v>
      </c>
      <c r="C24" s="243" t="s">
        <v>203</v>
      </c>
      <c r="D24" s="242">
        <v>2021</v>
      </c>
      <c r="E24" s="243" t="s">
        <v>342</v>
      </c>
      <c r="F24" s="243"/>
    </row>
    <row r="25" spans="1:13" ht="24" customHeight="1">
      <c r="A25" s="468"/>
      <c r="B25" s="242">
        <v>1</v>
      </c>
      <c r="C25" s="243" t="s">
        <v>204</v>
      </c>
      <c r="D25" s="242">
        <v>2021</v>
      </c>
      <c r="E25" s="243" t="s">
        <v>343</v>
      </c>
      <c r="F25" s="243"/>
    </row>
    <row r="26" spans="1:13" ht="24" customHeight="1">
      <c r="A26" s="468"/>
      <c r="B26" s="242">
        <v>1</v>
      </c>
      <c r="C26" s="243" t="s">
        <v>205</v>
      </c>
      <c r="D26" s="242">
        <v>2021</v>
      </c>
      <c r="E26" s="243" t="s">
        <v>344</v>
      </c>
      <c r="F26" s="243"/>
    </row>
    <row r="27" spans="1:13" ht="24" customHeight="1">
      <c r="A27" s="468"/>
      <c r="B27" s="242">
        <v>1</v>
      </c>
      <c r="C27" s="243" t="s">
        <v>345</v>
      </c>
      <c r="D27" s="242">
        <v>2021</v>
      </c>
      <c r="E27" s="243" t="s">
        <v>346</v>
      </c>
      <c r="F27" s="243"/>
    </row>
    <row r="28" spans="1:13" ht="24" customHeight="1">
      <c r="A28" s="241" t="s">
        <v>347</v>
      </c>
      <c r="B28" s="240">
        <v>6</v>
      </c>
      <c r="C28" s="241"/>
      <c r="D28" s="241"/>
      <c r="E28" s="241"/>
      <c r="F28" s="241"/>
    </row>
    <row r="29" spans="1:13" ht="24" customHeight="1">
      <c r="A29" s="468" t="s">
        <v>348</v>
      </c>
      <c r="B29" s="242">
        <v>1</v>
      </c>
      <c r="C29" s="244" t="s">
        <v>349</v>
      </c>
      <c r="D29" s="245">
        <v>2021</v>
      </c>
      <c r="E29" s="244" t="s">
        <v>350</v>
      </c>
      <c r="F29" s="244" t="s">
        <v>357</v>
      </c>
    </row>
    <row r="30" spans="1:13" ht="24" customHeight="1">
      <c r="A30" s="468"/>
      <c r="B30" s="242">
        <v>1</v>
      </c>
      <c r="C30" s="244" t="s">
        <v>206</v>
      </c>
      <c r="D30" s="245">
        <v>2022</v>
      </c>
      <c r="E30" s="244" t="s">
        <v>351</v>
      </c>
      <c r="F30" s="244"/>
      <c r="M30">
        <f>16306+55536</f>
        <v>71842</v>
      </c>
    </row>
    <row r="31" spans="1:13" ht="24" customHeight="1">
      <c r="A31" s="468"/>
      <c r="B31" s="242">
        <v>1</v>
      </c>
      <c r="C31" s="244" t="s">
        <v>134</v>
      </c>
      <c r="D31" s="245">
        <v>2022</v>
      </c>
      <c r="E31" s="244" t="s">
        <v>352</v>
      </c>
      <c r="F31" s="244"/>
    </row>
    <row r="32" spans="1:13" ht="24" customHeight="1">
      <c r="A32" s="468"/>
      <c r="B32" s="242">
        <v>1</v>
      </c>
      <c r="C32" s="244" t="s">
        <v>135</v>
      </c>
      <c r="D32" s="245">
        <v>2023</v>
      </c>
      <c r="E32" s="244" t="s">
        <v>353</v>
      </c>
      <c r="F32" s="244"/>
    </row>
    <row r="33" spans="1:6" ht="24" customHeight="1">
      <c r="A33" s="468"/>
      <c r="B33" s="242">
        <v>1</v>
      </c>
      <c r="C33" s="244" t="s">
        <v>136</v>
      </c>
      <c r="D33" s="245">
        <v>2023</v>
      </c>
      <c r="E33" s="244" t="s">
        <v>354</v>
      </c>
      <c r="F33" s="244"/>
    </row>
    <row r="34" spans="1:6" ht="24" customHeight="1">
      <c r="A34" s="468"/>
      <c r="B34" s="242">
        <v>1</v>
      </c>
      <c r="C34" s="244" t="s">
        <v>207</v>
      </c>
      <c r="D34" s="245">
        <v>2024</v>
      </c>
      <c r="E34" s="244" t="s">
        <v>355</v>
      </c>
      <c r="F34" s="244"/>
    </row>
  </sheetData>
  <autoFilter ref="A3:M34"/>
  <mergeCells count="4">
    <mergeCell ref="A7:A13"/>
    <mergeCell ref="A15:A22"/>
    <mergeCell ref="A24:A27"/>
    <mergeCell ref="A29:A34"/>
  </mergeCells>
  <pageMargins left="0.60416666666666663" right="0.24791666666666667" top="0.29166666666666669" bottom="0.28125" header="0.3" footer="0.3"/>
  <pageSetup paperSize="9" scale="80" orientation="portrait" verticalDpi="0" r:id="rId1"/>
</worksheet>
</file>

<file path=xl/worksheets/sheet4.xml><?xml version="1.0" encoding="utf-8"?>
<worksheet xmlns="http://schemas.openxmlformats.org/spreadsheetml/2006/main" xmlns:r="http://schemas.openxmlformats.org/officeDocument/2006/relationships">
  <dimension ref="A1:E32"/>
  <sheetViews>
    <sheetView view="pageLayout" topLeftCell="A19" workbookViewId="0">
      <selection activeCell="K5" sqref="K5:K7"/>
    </sheetView>
  </sheetViews>
  <sheetFormatPr defaultRowHeight="15"/>
  <cols>
    <col min="1" max="1" width="7.28515625" style="261" customWidth="1"/>
    <col min="2" max="2" width="21.7109375" style="261" customWidth="1"/>
    <col min="3" max="3" width="15.7109375" style="261" customWidth="1"/>
    <col min="4" max="4" width="38.28515625" style="261" customWidth="1"/>
    <col min="5" max="5" width="14.140625" style="261" customWidth="1"/>
    <col min="6" max="6" width="31.7109375" style="261" customWidth="1"/>
    <col min="7" max="16384" width="9.140625" style="261"/>
  </cols>
  <sheetData>
    <row r="1" spans="1:5" ht="15.75">
      <c r="A1" s="445" t="s">
        <v>364</v>
      </c>
      <c r="B1" s="445"/>
      <c r="C1" s="445"/>
      <c r="D1" s="445"/>
      <c r="E1" s="355" t="s">
        <v>434</v>
      </c>
    </row>
    <row r="2" spans="1:5" ht="15.75">
      <c r="A2" s="345"/>
      <c r="B2" s="345"/>
      <c r="C2" s="345"/>
      <c r="D2" s="345"/>
    </row>
    <row r="3" spans="1:5" ht="37.5" customHeight="1">
      <c r="A3" s="446" t="s">
        <v>369</v>
      </c>
      <c r="B3" s="447"/>
      <c r="C3" s="447"/>
      <c r="D3" s="447"/>
      <c r="E3" s="447"/>
    </row>
    <row r="4" spans="1:5" ht="15.75">
      <c r="A4" s="448" t="s">
        <v>444</v>
      </c>
      <c r="B4" s="448"/>
      <c r="C4" s="448"/>
      <c r="D4" s="448"/>
      <c r="E4" s="448"/>
    </row>
    <row r="6" spans="1:5" ht="47.25" customHeight="1">
      <c r="A6" s="347" t="s">
        <v>10</v>
      </c>
      <c r="B6" s="347" t="s">
        <v>314</v>
      </c>
      <c r="C6" s="347" t="s">
        <v>315</v>
      </c>
      <c r="D6" s="347" t="s">
        <v>316</v>
      </c>
      <c r="E6" s="347" t="s">
        <v>302</v>
      </c>
    </row>
    <row r="7" spans="1:5" ht="24.75" customHeight="1">
      <c r="A7" s="348">
        <v>1</v>
      </c>
      <c r="B7" s="179" t="s">
        <v>170</v>
      </c>
      <c r="C7" s="348">
        <v>2021</v>
      </c>
      <c r="D7" s="179" t="s">
        <v>152</v>
      </c>
      <c r="E7" s="179" t="s">
        <v>322</v>
      </c>
    </row>
    <row r="8" spans="1:5" ht="24.75" customHeight="1">
      <c r="A8" s="348">
        <v>2</v>
      </c>
      <c r="B8" s="179" t="s">
        <v>345</v>
      </c>
      <c r="C8" s="348">
        <v>2021</v>
      </c>
      <c r="D8" s="179" t="s">
        <v>346</v>
      </c>
      <c r="E8" s="179" t="s">
        <v>341</v>
      </c>
    </row>
    <row r="9" spans="1:5" ht="24.75" customHeight="1">
      <c r="A9" s="348">
        <v>3</v>
      </c>
      <c r="B9" s="179" t="s">
        <v>198</v>
      </c>
      <c r="C9" s="348">
        <v>2021</v>
      </c>
      <c r="D9" s="179" t="s">
        <v>333</v>
      </c>
      <c r="E9" s="179" t="s">
        <v>331</v>
      </c>
    </row>
    <row r="10" spans="1:5" ht="24.75" customHeight="1">
      <c r="A10" s="348">
        <v>4</v>
      </c>
      <c r="B10" s="262" t="s">
        <v>134</v>
      </c>
      <c r="C10" s="263">
        <v>2021</v>
      </c>
      <c r="D10" s="262" t="s">
        <v>352</v>
      </c>
      <c r="E10" s="262" t="s">
        <v>348</v>
      </c>
    </row>
    <row r="11" spans="1:5" ht="24.75" customHeight="1">
      <c r="A11" s="348">
        <v>5</v>
      </c>
      <c r="B11" s="179" t="s">
        <v>323</v>
      </c>
      <c r="C11" s="348">
        <v>2021</v>
      </c>
      <c r="D11" s="179" t="s">
        <v>324</v>
      </c>
      <c r="E11" s="179" t="s">
        <v>322</v>
      </c>
    </row>
    <row r="12" spans="1:5" ht="24.75" customHeight="1">
      <c r="A12" s="348">
        <v>6</v>
      </c>
      <c r="B12" s="179" t="s">
        <v>169</v>
      </c>
      <c r="C12" s="348">
        <v>2022</v>
      </c>
      <c r="D12" s="179" t="s">
        <v>151</v>
      </c>
      <c r="E12" s="179" t="s">
        <v>322</v>
      </c>
    </row>
    <row r="13" spans="1:5" ht="24.75" customHeight="1">
      <c r="A13" s="348">
        <v>7</v>
      </c>
      <c r="B13" s="262" t="s">
        <v>135</v>
      </c>
      <c r="C13" s="263">
        <v>2022</v>
      </c>
      <c r="D13" s="262" t="s">
        <v>353</v>
      </c>
      <c r="E13" s="262" t="s">
        <v>348</v>
      </c>
    </row>
    <row r="14" spans="1:5" ht="24.75" customHeight="1">
      <c r="A14" s="348">
        <v>8</v>
      </c>
      <c r="B14" s="262" t="s">
        <v>136</v>
      </c>
      <c r="C14" s="263">
        <v>2022</v>
      </c>
      <c r="D14" s="262" t="s">
        <v>354</v>
      </c>
      <c r="E14" s="262" t="s">
        <v>348</v>
      </c>
    </row>
    <row r="15" spans="1:5" ht="24.75" customHeight="1">
      <c r="A15" s="348">
        <v>9</v>
      </c>
      <c r="B15" s="179" t="s">
        <v>112</v>
      </c>
      <c r="C15" s="348">
        <v>2022</v>
      </c>
      <c r="D15" s="179" t="s">
        <v>320</v>
      </c>
      <c r="E15" s="179" t="s">
        <v>319</v>
      </c>
    </row>
    <row r="16" spans="1:5" ht="24.75" customHeight="1">
      <c r="A16" s="348">
        <v>10</v>
      </c>
      <c r="B16" s="179" t="s">
        <v>126</v>
      </c>
      <c r="C16" s="348">
        <v>2022</v>
      </c>
      <c r="D16" s="179" t="s">
        <v>338</v>
      </c>
      <c r="E16" s="179" t="s">
        <v>331</v>
      </c>
    </row>
    <row r="17" spans="1:5" ht="24.75" customHeight="1">
      <c r="A17" s="348">
        <v>11</v>
      </c>
      <c r="B17" s="179" t="s">
        <v>203</v>
      </c>
      <c r="C17" s="348">
        <v>2022</v>
      </c>
      <c r="D17" s="179" t="s">
        <v>342</v>
      </c>
      <c r="E17" s="179" t="s">
        <v>341</v>
      </c>
    </row>
    <row r="18" spans="1:5" ht="24.75" customHeight="1">
      <c r="A18" s="348">
        <v>12</v>
      </c>
      <c r="B18" s="179" t="s">
        <v>199</v>
      </c>
      <c r="C18" s="348">
        <v>2022</v>
      </c>
      <c r="D18" s="179" t="s">
        <v>335</v>
      </c>
      <c r="E18" s="179" t="s">
        <v>331</v>
      </c>
    </row>
    <row r="19" spans="1:5" ht="24.75" customHeight="1">
      <c r="A19" s="348">
        <v>13</v>
      </c>
      <c r="B19" s="179" t="s">
        <v>204</v>
      </c>
      <c r="C19" s="348">
        <v>2023</v>
      </c>
      <c r="D19" s="179" t="s">
        <v>343</v>
      </c>
      <c r="E19" s="179" t="s">
        <v>341</v>
      </c>
    </row>
    <row r="20" spans="1:5" ht="24.75" customHeight="1">
      <c r="A20" s="348">
        <v>14</v>
      </c>
      <c r="B20" s="179" t="s">
        <v>325</v>
      </c>
      <c r="C20" s="348">
        <v>2023</v>
      </c>
      <c r="D20" s="179" t="s">
        <v>150</v>
      </c>
      <c r="E20" s="179" t="s">
        <v>322</v>
      </c>
    </row>
    <row r="21" spans="1:5" ht="24.75" customHeight="1">
      <c r="A21" s="348">
        <v>15</v>
      </c>
      <c r="B21" s="179" t="s">
        <v>327</v>
      </c>
      <c r="C21" s="348">
        <v>2023</v>
      </c>
      <c r="D21" s="179" t="s">
        <v>328</v>
      </c>
      <c r="E21" s="179" t="s">
        <v>322</v>
      </c>
    </row>
    <row r="22" spans="1:5" ht="24.75" customHeight="1">
      <c r="A22" s="348">
        <v>16</v>
      </c>
      <c r="B22" s="179" t="s">
        <v>196</v>
      </c>
      <c r="C22" s="348">
        <v>2023</v>
      </c>
      <c r="D22" s="179" t="s">
        <v>329</v>
      </c>
      <c r="E22" s="179" t="s">
        <v>322</v>
      </c>
    </row>
    <row r="23" spans="1:5" ht="24.75" customHeight="1">
      <c r="A23" s="348">
        <v>17</v>
      </c>
      <c r="B23" s="179" t="s">
        <v>122</v>
      </c>
      <c r="C23" s="348">
        <v>2023</v>
      </c>
      <c r="D23" s="179" t="s">
        <v>334</v>
      </c>
      <c r="E23" s="179" t="s">
        <v>331</v>
      </c>
    </row>
    <row r="24" spans="1:5" ht="24.75" customHeight="1">
      <c r="A24" s="348">
        <v>18</v>
      </c>
      <c r="B24" s="179" t="s">
        <v>200</v>
      </c>
      <c r="C24" s="348">
        <v>2023</v>
      </c>
      <c r="D24" s="179" t="s">
        <v>336</v>
      </c>
      <c r="E24" s="179" t="s">
        <v>331</v>
      </c>
    </row>
    <row r="25" spans="1:5" ht="24.75" customHeight="1">
      <c r="A25" s="348">
        <v>19</v>
      </c>
      <c r="B25" s="262" t="s">
        <v>206</v>
      </c>
      <c r="C25" s="348">
        <v>2023</v>
      </c>
      <c r="D25" s="262" t="s">
        <v>351</v>
      </c>
      <c r="E25" s="262" t="s">
        <v>348</v>
      </c>
    </row>
    <row r="26" spans="1:5" ht="24.75" customHeight="1">
      <c r="A26" s="348">
        <v>20</v>
      </c>
      <c r="B26" s="179" t="s">
        <v>194</v>
      </c>
      <c r="C26" s="348">
        <v>2023</v>
      </c>
      <c r="D26" s="179" t="s">
        <v>326</v>
      </c>
      <c r="E26" s="179" t="s">
        <v>322</v>
      </c>
    </row>
    <row r="27" spans="1:5" ht="24.75" customHeight="1">
      <c r="A27" s="348">
        <v>21</v>
      </c>
      <c r="B27" s="179" t="s">
        <v>197</v>
      </c>
      <c r="C27" s="348">
        <v>2023</v>
      </c>
      <c r="D27" s="179" t="s">
        <v>332</v>
      </c>
      <c r="E27" s="179" t="s">
        <v>331</v>
      </c>
    </row>
    <row r="28" spans="1:5" ht="24.75" customHeight="1">
      <c r="A28" s="348">
        <v>22</v>
      </c>
      <c r="B28" s="179" t="s">
        <v>201</v>
      </c>
      <c r="C28" s="348">
        <v>2023</v>
      </c>
      <c r="D28" s="179" t="s">
        <v>337</v>
      </c>
      <c r="E28" s="179" t="s">
        <v>331</v>
      </c>
    </row>
    <row r="29" spans="1:5" ht="24.75" customHeight="1">
      <c r="A29" s="348">
        <v>23</v>
      </c>
      <c r="B29" s="179" t="s">
        <v>205</v>
      </c>
      <c r="C29" s="348">
        <v>2023</v>
      </c>
      <c r="D29" s="179" t="s">
        <v>344</v>
      </c>
      <c r="E29" s="179" t="s">
        <v>341</v>
      </c>
    </row>
    <row r="30" spans="1:5" ht="24.75" customHeight="1">
      <c r="A30" s="348">
        <v>24</v>
      </c>
      <c r="B30" s="262" t="s">
        <v>349</v>
      </c>
      <c r="C30" s="348">
        <v>2023</v>
      </c>
      <c r="D30" s="262" t="s">
        <v>350</v>
      </c>
      <c r="E30" s="262" t="s">
        <v>348</v>
      </c>
    </row>
    <row r="31" spans="1:5" ht="24.75" customHeight="1">
      <c r="A31" s="348">
        <v>25</v>
      </c>
      <c r="B31" s="262" t="s">
        <v>207</v>
      </c>
      <c r="C31" s="348">
        <v>2023</v>
      </c>
      <c r="D31" s="262" t="s">
        <v>355</v>
      </c>
      <c r="E31" s="262" t="s">
        <v>348</v>
      </c>
    </row>
    <row r="32" spans="1:5" ht="24.75" customHeight="1">
      <c r="A32" s="348">
        <v>26</v>
      </c>
      <c r="B32" s="179" t="s">
        <v>202</v>
      </c>
      <c r="C32" s="348">
        <v>2023</v>
      </c>
      <c r="D32" s="179" t="s">
        <v>339</v>
      </c>
      <c r="E32" s="179" t="s">
        <v>331</v>
      </c>
    </row>
  </sheetData>
  <mergeCells count="3">
    <mergeCell ref="A1:D1"/>
    <mergeCell ref="A3:E3"/>
    <mergeCell ref="A4:E4"/>
  </mergeCells>
  <pageMargins left="0.625" right="0.3" top="0.35416666666666669" bottom="0.21875" header="0.3" footer="0.3"/>
  <pageSetup paperSize="9" scale="95" orientation="portrait" verticalDpi="0" r:id="rId1"/>
</worksheet>
</file>

<file path=xl/worksheets/sheet40.xml><?xml version="1.0" encoding="utf-8"?>
<worksheet xmlns="http://schemas.openxmlformats.org/spreadsheetml/2006/main" xmlns:r="http://schemas.openxmlformats.org/officeDocument/2006/relationships">
  <dimension ref="A1:BJ1461"/>
  <sheetViews>
    <sheetView showZeros="0" view="pageLayout" topLeftCell="A4" workbookViewId="0">
      <selection activeCell="I14" sqref="I14"/>
    </sheetView>
  </sheetViews>
  <sheetFormatPr defaultRowHeight="15.75"/>
  <cols>
    <col min="1" max="1" width="4" style="35" bestFit="1" customWidth="1"/>
    <col min="2" max="2" width="17.5703125" style="35" bestFit="1" customWidth="1"/>
    <col min="3" max="5" width="7" style="35" customWidth="1"/>
    <col min="6" max="6" width="12.42578125" style="35" bestFit="1" customWidth="1"/>
    <col min="7" max="7" width="8.7109375" style="35" customWidth="1"/>
    <col min="8" max="8" width="7.28515625" style="213" customWidth="1"/>
    <col min="9" max="12" width="6.5703125" style="36" customWidth="1"/>
    <col min="13" max="14" width="6.5703125" style="41" customWidth="1"/>
    <col min="15" max="16" width="6.5703125" style="37" customWidth="1"/>
    <col min="17" max="18" width="6.5703125" style="38" customWidth="1"/>
    <col min="19" max="24" width="6.5703125" style="24" customWidth="1"/>
    <col min="25" max="62" width="6.5703125" style="14" customWidth="1"/>
    <col min="63" max="16384" width="9.140625" style="14"/>
  </cols>
  <sheetData>
    <row r="1" spans="1:62">
      <c r="A1" s="438" t="s">
        <v>83</v>
      </c>
      <c r="B1" s="438"/>
      <c r="C1" s="438"/>
      <c r="D1" s="438"/>
      <c r="E1" s="438"/>
      <c r="F1" s="438"/>
      <c r="G1" s="174"/>
      <c r="H1" s="206"/>
    </row>
    <row r="2" spans="1:62">
      <c r="A2" s="439" t="s">
        <v>84</v>
      </c>
      <c r="B2" s="439"/>
      <c r="C2" s="439"/>
      <c r="D2" s="439"/>
      <c r="E2" s="439"/>
      <c r="F2" s="439"/>
      <c r="G2" s="175"/>
      <c r="H2" s="207"/>
    </row>
    <row r="3" spans="1:62" s="8" customFormat="1">
      <c r="A3" s="17"/>
      <c r="B3" s="17"/>
      <c r="C3" s="17"/>
      <c r="D3" s="17"/>
      <c r="E3" s="17"/>
      <c r="F3" s="17"/>
      <c r="G3" s="17"/>
      <c r="H3" s="208"/>
      <c r="I3" s="17"/>
      <c r="J3" s="17"/>
      <c r="K3" s="17"/>
      <c r="L3" s="17"/>
      <c r="M3" s="18"/>
      <c r="N3" s="18"/>
      <c r="O3" s="17"/>
      <c r="P3" s="17"/>
      <c r="Q3" s="17"/>
      <c r="R3" s="17"/>
      <c r="S3" s="19"/>
      <c r="T3" s="19"/>
      <c r="U3" s="19"/>
      <c r="V3" s="19"/>
      <c r="W3" s="19"/>
      <c r="X3" s="19"/>
      <c r="Y3" s="19"/>
      <c r="Z3" s="19"/>
      <c r="AE3" s="20"/>
      <c r="AF3" s="20"/>
    </row>
    <row r="4" spans="1:62" s="8" customFormat="1" ht="36" customHeight="1">
      <c r="A4" s="627" t="s">
        <v>172</v>
      </c>
      <c r="B4" s="627"/>
      <c r="C4" s="627"/>
      <c r="D4" s="627"/>
      <c r="E4" s="627"/>
      <c r="F4" s="627"/>
      <c r="G4" s="627"/>
      <c r="H4" s="627"/>
      <c r="I4" s="627"/>
      <c r="J4" s="627"/>
      <c r="K4" s="627"/>
      <c r="L4" s="627"/>
      <c r="M4" s="627"/>
      <c r="N4" s="627"/>
      <c r="O4" s="627"/>
      <c r="P4" s="627"/>
      <c r="Q4" s="627"/>
      <c r="R4" s="627"/>
      <c r="S4" s="627"/>
      <c r="T4" s="627"/>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c r="AT4" s="627"/>
      <c r="AU4" s="627"/>
      <c r="AV4" s="627"/>
      <c r="AW4" s="627"/>
      <c r="AX4" s="627"/>
      <c r="AY4" s="627"/>
      <c r="AZ4" s="627"/>
      <c r="BA4" s="627"/>
      <c r="BB4" s="627"/>
      <c r="BC4" s="627"/>
      <c r="BD4" s="627"/>
      <c r="BE4" s="627"/>
      <c r="BF4" s="627"/>
      <c r="BG4" s="627"/>
      <c r="BH4" s="627"/>
      <c r="BI4" s="627"/>
      <c r="BJ4" s="627"/>
    </row>
    <row r="5" spans="1:62" s="8" customFormat="1" ht="24.75" customHeight="1">
      <c r="A5" s="440" t="s">
        <v>139</v>
      </c>
      <c r="B5" s="440"/>
      <c r="C5" s="440"/>
      <c r="D5" s="440"/>
      <c r="E5" s="440"/>
      <c r="F5" s="440"/>
      <c r="G5" s="440"/>
      <c r="H5" s="440"/>
      <c r="I5" s="645"/>
      <c r="J5" s="645"/>
      <c r="K5" s="645"/>
      <c r="L5" s="645"/>
      <c r="M5" s="645"/>
      <c r="N5" s="645"/>
      <c r="O5" s="645"/>
      <c r="P5" s="645"/>
      <c r="Q5" s="645"/>
      <c r="R5" s="645"/>
      <c r="S5" s="645"/>
      <c r="T5" s="645"/>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c r="AT5" s="191"/>
      <c r="AU5" s="176"/>
      <c r="AV5" s="176"/>
      <c r="AW5" s="176"/>
      <c r="AX5" s="176"/>
      <c r="AY5" s="176"/>
      <c r="AZ5" s="176"/>
      <c r="BA5" s="176"/>
      <c r="BB5" s="176"/>
      <c r="BC5" s="176"/>
      <c r="BD5" s="176"/>
      <c r="BE5" s="176"/>
      <c r="BF5" s="176"/>
      <c r="BG5" s="176"/>
      <c r="BH5" s="176"/>
      <c r="BI5" s="176"/>
      <c r="BJ5" s="176"/>
    </row>
    <row r="6" spans="1:62" s="8" customFormat="1" ht="32.25" customHeight="1">
      <c r="A6" s="425" t="s">
        <v>10</v>
      </c>
      <c r="B6" s="425" t="s">
        <v>77</v>
      </c>
      <c r="C6" s="425" t="s">
        <v>193</v>
      </c>
      <c r="D6" s="425"/>
      <c r="E6" s="425"/>
      <c r="F6" s="425" t="s">
        <v>164</v>
      </c>
      <c r="G6" s="425" t="s">
        <v>281</v>
      </c>
      <c r="H6" s="425"/>
      <c r="I6" s="425" t="s">
        <v>189</v>
      </c>
      <c r="J6" s="425"/>
      <c r="K6" s="425"/>
      <c r="L6" s="425"/>
      <c r="M6" s="425"/>
      <c r="N6" s="425"/>
      <c r="O6" s="425"/>
      <c r="P6" s="425"/>
      <c r="Q6" s="425"/>
      <c r="R6" s="425"/>
      <c r="S6" s="425"/>
      <c r="T6" s="425"/>
      <c r="U6" s="425"/>
      <c r="V6" s="425"/>
      <c r="W6" s="425"/>
      <c r="X6" s="425"/>
      <c r="Y6" s="425"/>
      <c r="Z6" s="425"/>
      <c r="AA6" s="425"/>
      <c r="AB6" s="425"/>
      <c r="AC6" s="425"/>
      <c r="AD6" s="425"/>
      <c r="AE6" s="425"/>
      <c r="AF6" s="425"/>
      <c r="AG6" s="425"/>
      <c r="AH6" s="425"/>
      <c r="AI6" s="425"/>
      <c r="AJ6" s="425"/>
      <c r="AK6" s="425"/>
      <c r="AL6" s="425"/>
      <c r="AM6" s="425"/>
      <c r="AN6" s="425"/>
      <c r="AO6" s="425"/>
      <c r="AP6" s="425"/>
      <c r="AQ6" s="425"/>
      <c r="AR6" s="425"/>
      <c r="AS6" s="425"/>
      <c r="AT6" s="425"/>
      <c r="AU6" s="425"/>
      <c r="AV6" s="425"/>
      <c r="AW6" s="425"/>
      <c r="AX6" s="425"/>
      <c r="AY6" s="425"/>
      <c r="AZ6" s="425"/>
      <c r="BA6" s="425"/>
      <c r="BB6" s="425"/>
      <c r="BC6" s="425"/>
      <c r="BD6" s="425"/>
      <c r="BE6" s="425"/>
      <c r="BF6" s="425"/>
      <c r="BG6" s="425"/>
      <c r="BH6" s="425"/>
      <c r="BI6" s="425"/>
      <c r="BJ6" s="425"/>
    </row>
    <row r="7" spans="1:62" ht="54.75" customHeight="1">
      <c r="A7" s="425"/>
      <c r="B7" s="425"/>
      <c r="C7" s="474" t="s">
        <v>213</v>
      </c>
      <c r="D7" s="474" t="s">
        <v>214</v>
      </c>
      <c r="E7" s="474" t="s">
        <v>192</v>
      </c>
      <c r="F7" s="425"/>
      <c r="G7" s="474" t="s">
        <v>239</v>
      </c>
      <c r="H7" s="646" t="s">
        <v>182</v>
      </c>
      <c r="I7" s="473" t="s">
        <v>254</v>
      </c>
      <c r="J7" s="473"/>
      <c r="K7" s="473" t="s">
        <v>256</v>
      </c>
      <c r="L7" s="473"/>
      <c r="M7" s="473" t="s">
        <v>257</v>
      </c>
      <c r="N7" s="473"/>
      <c r="O7" s="475" t="s">
        <v>258</v>
      </c>
      <c r="P7" s="475"/>
      <c r="Q7" s="475" t="s">
        <v>255</v>
      </c>
      <c r="R7" s="475"/>
      <c r="S7" s="473" t="s">
        <v>259</v>
      </c>
      <c r="T7" s="473"/>
      <c r="U7" s="473" t="s">
        <v>260</v>
      </c>
      <c r="V7" s="473"/>
      <c r="W7" s="473" t="s">
        <v>261</v>
      </c>
      <c r="X7" s="473"/>
      <c r="Y7" s="473" t="s">
        <v>262</v>
      </c>
      <c r="Z7" s="473"/>
      <c r="AA7" s="472" t="s">
        <v>263</v>
      </c>
      <c r="AB7" s="472"/>
      <c r="AC7" s="472" t="s">
        <v>264</v>
      </c>
      <c r="AD7" s="472"/>
      <c r="AE7" s="472" t="s">
        <v>265</v>
      </c>
      <c r="AF7" s="472"/>
      <c r="AG7" s="478" t="s">
        <v>266</v>
      </c>
      <c r="AH7" s="478"/>
      <c r="AI7" s="478" t="s">
        <v>267</v>
      </c>
      <c r="AJ7" s="478"/>
      <c r="AK7" s="478" t="s">
        <v>268</v>
      </c>
      <c r="AL7" s="478"/>
      <c r="AM7" s="478" t="s">
        <v>270</v>
      </c>
      <c r="AN7" s="478"/>
      <c r="AO7" s="478" t="s">
        <v>269</v>
      </c>
      <c r="AP7" s="478"/>
      <c r="AQ7" s="478" t="s">
        <v>271</v>
      </c>
      <c r="AR7" s="478"/>
      <c r="AS7" s="478" t="s">
        <v>272</v>
      </c>
      <c r="AT7" s="478"/>
      <c r="AU7" s="478" t="s">
        <v>273</v>
      </c>
      <c r="AV7" s="478"/>
      <c r="AW7" s="478" t="s">
        <v>275</v>
      </c>
      <c r="AX7" s="478"/>
      <c r="AY7" s="478" t="s">
        <v>274</v>
      </c>
      <c r="AZ7" s="478"/>
      <c r="BA7" s="478" t="s">
        <v>276</v>
      </c>
      <c r="BB7" s="478"/>
      <c r="BC7" s="478" t="s">
        <v>277</v>
      </c>
      <c r="BD7" s="478"/>
      <c r="BE7" s="478" t="s">
        <v>278</v>
      </c>
      <c r="BF7" s="478"/>
      <c r="BG7" s="478" t="s">
        <v>280</v>
      </c>
      <c r="BH7" s="478"/>
      <c r="BI7" s="478" t="s">
        <v>279</v>
      </c>
      <c r="BJ7" s="478"/>
    </row>
    <row r="8" spans="1:62" ht="64.5" customHeight="1">
      <c r="A8" s="425"/>
      <c r="B8" s="425"/>
      <c r="C8" s="474"/>
      <c r="D8" s="474"/>
      <c r="E8" s="474"/>
      <c r="F8" s="425"/>
      <c r="G8" s="474"/>
      <c r="H8" s="646"/>
      <c r="I8" s="149" t="s">
        <v>240</v>
      </c>
      <c r="J8" s="149" t="s">
        <v>182</v>
      </c>
      <c r="K8" s="149" t="s">
        <v>240</v>
      </c>
      <c r="L8" s="149" t="s">
        <v>182</v>
      </c>
      <c r="M8" s="149" t="s">
        <v>240</v>
      </c>
      <c r="N8" s="149" t="s">
        <v>182</v>
      </c>
      <c r="O8" s="149" t="s">
        <v>240</v>
      </c>
      <c r="P8" s="149" t="s">
        <v>182</v>
      </c>
      <c r="Q8" s="149" t="s">
        <v>240</v>
      </c>
      <c r="R8" s="149" t="s">
        <v>182</v>
      </c>
      <c r="S8" s="149" t="s">
        <v>240</v>
      </c>
      <c r="T8" s="149" t="s">
        <v>182</v>
      </c>
      <c r="U8" s="149" t="s">
        <v>240</v>
      </c>
      <c r="V8" s="149" t="s">
        <v>182</v>
      </c>
      <c r="W8" s="149" t="s">
        <v>240</v>
      </c>
      <c r="X8" s="149" t="s">
        <v>182</v>
      </c>
      <c r="Y8" s="149" t="s">
        <v>240</v>
      </c>
      <c r="Z8" s="149" t="s">
        <v>182</v>
      </c>
      <c r="AA8" s="149" t="s">
        <v>240</v>
      </c>
      <c r="AB8" s="149" t="s">
        <v>182</v>
      </c>
      <c r="AC8" s="149" t="s">
        <v>240</v>
      </c>
      <c r="AD8" s="149" t="s">
        <v>182</v>
      </c>
      <c r="AE8" s="149" t="s">
        <v>240</v>
      </c>
      <c r="AF8" s="149" t="s">
        <v>182</v>
      </c>
      <c r="AG8" s="149" t="s">
        <v>240</v>
      </c>
      <c r="AH8" s="149" t="s">
        <v>182</v>
      </c>
      <c r="AI8" s="149" t="s">
        <v>240</v>
      </c>
      <c r="AJ8" s="149" t="s">
        <v>182</v>
      </c>
      <c r="AK8" s="149" t="s">
        <v>240</v>
      </c>
      <c r="AL8" s="149" t="s">
        <v>182</v>
      </c>
      <c r="AM8" s="149" t="s">
        <v>240</v>
      </c>
      <c r="AN8" s="149" t="s">
        <v>182</v>
      </c>
      <c r="AO8" s="149" t="s">
        <v>240</v>
      </c>
      <c r="AP8" s="149" t="s">
        <v>182</v>
      </c>
      <c r="AQ8" s="149" t="s">
        <v>240</v>
      </c>
      <c r="AR8" s="149" t="s">
        <v>182</v>
      </c>
      <c r="AS8" s="149" t="s">
        <v>240</v>
      </c>
      <c r="AT8" s="149" t="s">
        <v>182</v>
      </c>
      <c r="AU8" s="149" t="s">
        <v>240</v>
      </c>
      <c r="AV8" s="149" t="s">
        <v>182</v>
      </c>
      <c r="AW8" s="149" t="s">
        <v>240</v>
      </c>
      <c r="AX8" s="149" t="s">
        <v>182</v>
      </c>
      <c r="AY8" s="149" t="s">
        <v>240</v>
      </c>
      <c r="AZ8" s="149" t="s">
        <v>182</v>
      </c>
      <c r="BA8" s="149" t="s">
        <v>240</v>
      </c>
      <c r="BB8" s="149" t="s">
        <v>182</v>
      </c>
      <c r="BC8" s="149" t="s">
        <v>240</v>
      </c>
      <c r="BD8" s="149" t="s">
        <v>182</v>
      </c>
      <c r="BE8" s="149" t="s">
        <v>240</v>
      </c>
      <c r="BF8" s="149" t="s">
        <v>182</v>
      </c>
      <c r="BG8" s="149" t="s">
        <v>240</v>
      </c>
      <c r="BH8" s="149" t="s">
        <v>182</v>
      </c>
      <c r="BI8" s="149" t="s">
        <v>240</v>
      </c>
      <c r="BJ8" s="149" t="s">
        <v>182</v>
      </c>
    </row>
    <row r="9" spans="1:62" ht="27" hidden="1" customHeight="1">
      <c r="A9" s="425" t="s">
        <v>166</v>
      </c>
      <c r="B9" s="425"/>
      <c r="C9" s="171"/>
      <c r="D9" s="171"/>
      <c r="E9" s="171"/>
      <c r="F9" s="171" t="s">
        <v>167</v>
      </c>
      <c r="G9" s="171"/>
      <c r="H9" s="209"/>
      <c r="I9" s="149"/>
      <c r="J9" s="149"/>
      <c r="K9" s="149"/>
      <c r="L9" s="149"/>
      <c r="M9" s="150"/>
      <c r="N9" s="150"/>
      <c r="O9" s="151"/>
      <c r="P9" s="151"/>
      <c r="Q9" s="150"/>
      <c r="R9" s="150"/>
      <c r="S9" s="150"/>
      <c r="T9" s="150"/>
      <c r="U9" s="150"/>
      <c r="V9" s="150"/>
      <c r="W9" s="152"/>
      <c r="X9" s="152"/>
      <c r="Y9" s="150"/>
      <c r="Z9" s="150"/>
      <c r="AA9" s="150"/>
      <c r="AB9" s="150"/>
      <c r="AC9" s="150"/>
      <c r="AD9" s="150"/>
      <c r="AE9" s="150"/>
      <c r="AF9" s="150"/>
      <c r="AG9" s="150"/>
      <c r="AH9" s="150"/>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row>
    <row r="10" spans="1:62" ht="27" hidden="1" customHeight="1">
      <c r="A10" s="425"/>
      <c r="B10" s="425"/>
      <c r="C10" s="171"/>
      <c r="D10" s="171"/>
      <c r="E10" s="171"/>
      <c r="F10" s="171" t="s">
        <v>80</v>
      </c>
      <c r="G10" s="165">
        <f>I10+K10+M10+O10+Q10+S10+U10+W10+Y10+AA10+AC10+AE10+AG10+AI10+AK10+AM10+AO10+AQ10+AS10+AU10+AW10+AY10+BA10+BC10+BE10+BG10+BI10</f>
        <v>1253</v>
      </c>
      <c r="H10" s="210"/>
      <c r="I10" s="158">
        <f>I12+I14+I16+I18+I20+I22+I24+I26+I28+I30+I32+I34+I36+I38+I40+I42+I44+I46+I48+I50+I52+I54+I56+I58+I60+I62</f>
        <v>310</v>
      </c>
      <c r="J10" s="158"/>
      <c r="K10" s="158">
        <f t="shared" ref="K10:BG10" si="0">K12+K14+K16+K18+K20+K22+K24+K26+K28+K30+K32+K34+K36+K38+K40+K42+K44+K46+K48+K50+K52+K54+K56+K58+K60+K62</f>
        <v>145</v>
      </c>
      <c r="L10" s="158"/>
      <c r="M10" s="158">
        <f t="shared" si="0"/>
        <v>74</v>
      </c>
      <c r="N10" s="158"/>
      <c r="O10" s="158">
        <f t="shared" si="0"/>
        <v>88</v>
      </c>
      <c r="P10" s="158"/>
      <c r="Q10" s="158">
        <f t="shared" si="0"/>
        <v>429</v>
      </c>
      <c r="R10" s="158"/>
      <c r="S10" s="158">
        <f t="shared" si="0"/>
        <v>5</v>
      </c>
      <c r="T10" s="158"/>
      <c r="U10" s="158">
        <f t="shared" si="0"/>
        <v>12</v>
      </c>
      <c r="V10" s="158"/>
      <c r="W10" s="158">
        <f t="shared" si="0"/>
        <v>9</v>
      </c>
      <c r="X10" s="158"/>
      <c r="Y10" s="158">
        <f t="shared" si="0"/>
        <v>7</v>
      </c>
      <c r="Z10" s="158"/>
      <c r="AA10" s="158">
        <f t="shared" si="0"/>
        <v>24</v>
      </c>
      <c r="AB10" s="158"/>
      <c r="AC10" s="158">
        <f t="shared" si="0"/>
        <v>17</v>
      </c>
      <c r="AD10" s="158"/>
      <c r="AE10" s="158">
        <f t="shared" si="0"/>
        <v>14</v>
      </c>
      <c r="AF10" s="158"/>
      <c r="AG10" s="158">
        <f t="shared" si="0"/>
        <v>10</v>
      </c>
      <c r="AH10" s="158"/>
      <c r="AI10" s="158">
        <f t="shared" si="0"/>
        <v>12</v>
      </c>
      <c r="AJ10" s="158"/>
      <c r="AK10" s="158">
        <f t="shared" si="0"/>
        <v>11</v>
      </c>
      <c r="AL10" s="158"/>
      <c r="AM10" s="158">
        <f t="shared" si="0"/>
        <v>4</v>
      </c>
      <c r="AN10" s="158"/>
      <c r="AO10" s="158">
        <f t="shared" si="0"/>
        <v>7</v>
      </c>
      <c r="AP10" s="158"/>
      <c r="AQ10" s="158">
        <f t="shared" si="0"/>
        <v>8</v>
      </c>
      <c r="AR10" s="158"/>
      <c r="AS10" s="158">
        <f t="shared" si="0"/>
        <v>6</v>
      </c>
      <c r="AT10" s="158"/>
      <c r="AU10" s="158">
        <f t="shared" si="0"/>
        <v>8</v>
      </c>
      <c r="AV10" s="158"/>
      <c r="AW10" s="158">
        <f t="shared" si="0"/>
        <v>6</v>
      </c>
      <c r="AX10" s="158"/>
      <c r="AY10" s="158">
        <f t="shared" si="0"/>
        <v>18</v>
      </c>
      <c r="AZ10" s="158"/>
      <c r="BA10" s="158">
        <f t="shared" si="0"/>
        <v>4</v>
      </c>
      <c r="BB10" s="158"/>
      <c r="BC10" s="158">
        <f t="shared" si="0"/>
        <v>8</v>
      </c>
      <c r="BD10" s="158"/>
      <c r="BE10" s="158">
        <f t="shared" si="0"/>
        <v>6</v>
      </c>
      <c r="BF10" s="158"/>
      <c r="BG10" s="158">
        <f t="shared" si="0"/>
        <v>3</v>
      </c>
      <c r="BH10" s="158"/>
      <c r="BI10" s="158">
        <f t="shared" ref="BI10" si="1">BI12+BI14+BI16+BI18+BI20+BI22+BI24+BI26+BI28+BI30+BI32+BI34+BI36+BI38+BI40+BI42+BI44+BI46+BI48+BI50+BI52+BI54+BI56+BI58+BI60+BI62</f>
        <v>8</v>
      </c>
      <c r="BJ10" s="158"/>
    </row>
    <row r="11" spans="1:62" ht="29.25" customHeight="1">
      <c r="A11" s="425"/>
      <c r="B11" s="425"/>
      <c r="C11" s="165">
        <f>SUM(C12:C63)</f>
        <v>541</v>
      </c>
      <c r="D11" s="165">
        <f t="shared" ref="D11:E11" si="2">SUM(D12:D63)</f>
        <v>11448</v>
      </c>
      <c r="E11" s="165">
        <f t="shared" si="2"/>
        <v>13344</v>
      </c>
      <c r="F11" s="171" t="s">
        <v>81</v>
      </c>
      <c r="G11" s="165">
        <f t="shared" ref="G11" si="3">I11+K11+M11+O11+Q11+S11+U11+W11+Y11+AA11+AC11+AE11+AG11+AI11+AK11+AM11+AO11+AQ11+AS11+AU11+AW11+AY11+BA11+BC11+BE11+BG11+BI11</f>
        <v>10507</v>
      </c>
      <c r="H11" s="210">
        <f>J11+L11+N11+P11+R11+T11+V11+X11+Z11+AB11+AD11+AF11+AH11+AJ11+AL11+AN11+AP11+AR11+AT11+AV11+AX11+AZ11+BB11+BD11+BF11+BH11+BJ11</f>
        <v>35618.699999999997</v>
      </c>
      <c r="I11" s="158">
        <v>2034</v>
      </c>
      <c r="J11" s="158">
        <v>13221</v>
      </c>
      <c r="K11" s="158">
        <v>538</v>
      </c>
      <c r="L11" s="158">
        <v>2421</v>
      </c>
      <c r="M11" s="158">
        <v>817</v>
      </c>
      <c r="N11" s="158">
        <v>490.2</v>
      </c>
      <c r="O11" s="158">
        <v>672</v>
      </c>
      <c r="P11" s="158">
        <v>3360</v>
      </c>
      <c r="Q11" s="158">
        <v>4251</v>
      </c>
      <c r="R11" s="158">
        <v>850.2</v>
      </c>
      <c r="S11" s="158">
        <v>162</v>
      </c>
      <c r="T11" s="158">
        <v>1620</v>
      </c>
      <c r="U11" s="158">
        <v>139</v>
      </c>
      <c r="V11" s="158">
        <v>250.20000000000002</v>
      </c>
      <c r="W11" s="158">
        <v>54</v>
      </c>
      <c r="X11" s="158">
        <v>1566</v>
      </c>
      <c r="Y11" s="158">
        <v>28</v>
      </c>
      <c r="Z11" s="158">
        <v>89.600000000000009</v>
      </c>
      <c r="AA11" s="158">
        <v>140</v>
      </c>
      <c r="AB11" s="158">
        <v>700</v>
      </c>
      <c r="AC11" s="158">
        <v>94</v>
      </c>
      <c r="AD11" s="158">
        <v>188</v>
      </c>
      <c r="AE11" s="158">
        <v>77</v>
      </c>
      <c r="AF11" s="158">
        <v>192.5</v>
      </c>
      <c r="AG11" s="158">
        <v>79</v>
      </c>
      <c r="AH11" s="158">
        <v>71.100000000000009</v>
      </c>
      <c r="AI11" s="158">
        <v>95</v>
      </c>
      <c r="AJ11" s="158">
        <v>66.5</v>
      </c>
      <c r="AK11" s="158">
        <v>204</v>
      </c>
      <c r="AL11" s="158">
        <v>81.600000000000009</v>
      </c>
      <c r="AM11" s="158">
        <v>239</v>
      </c>
      <c r="AN11" s="158">
        <v>71.7</v>
      </c>
      <c r="AO11" s="158">
        <v>60</v>
      </c>
      <c r="AP11" s="158">
        <v>1680</v>
      </c>
      <c r="AQ11" s="158">
        <v>62</v>
      </c>
      <c r="AR11" s="158">
        <v>1147</v>
      </c>
      <c r="AS11" s="158">
        <v>53</v>
      </c>
      <c r="AT11" s="158">
        <v>477</v>
      </c>
      <c r="AU11" s="158">
        <v>70</v>
      </c>
      <c r="AV11" s="158">
        <v>735</v>
      </c>
      <c r="AW11" s="158">
        <v>47</v>
      </c>
      <c r="AX11" s="158">
        <v>869.5</v>
      </c>
      <c r="AY11" s="158">
        <v>124</v>
      </c>
      <c r="AZ11" s="158">
        <v>1240</v>
      </c>
      <c r="BA11" s="158">
        <v>60</v>
      </c>
      <c r="BB11" s="158">
        <v>360</v>
      </c>
      <c r="BC11" s="158">
        <v>76</v>
      </c>
      <c r="BD11" s="158">
        <v>798</v>
      </c>
      <c r="BE11" s="158">
        <v>78</v>
      </c>
      <c r="BF11" s="158">
        <v>585</v>
      </c>
      <c r="BG11" s="158">
        <v>116</v>
      </c>
      <c r="BH11" s="158">
        <v>417.6</v>
      </c>
      <c r="BI11" s="158">
        <v>138</v>
      </c>
      <c r="BJ11" s="158">
        <v>2070</v>
      </c>
    </row>
    <row r="12" spans="1:62" s="34" customFormat="1" ht="20.25" customHeight="1">
      <c r="A12" s="436">
        <v>1</v>
      </c>
      <c r="B12" s="437" t="s">
        <v>112</v>
      </c>
      <c r="C12" s="451">
        <v>8</v>
      </c>
      <c r="D12" s="451">
        <v>232</v>
      </c>
      <c r="E12" s="451">
        <f>8*16</f>
        <v>128</v>
      </c>
      <c r="F12" s="172" t="s">
        <v>80</v>
      </c>
      <c r="G12" s="57">
        <v>83</v>
      </c>
      <c r="H12" s="211"/>
      <c r="I12" s="98">
        <v>24</v>
      </c>
      <c r="J12" s="47"/>
      <c r="K12" s="98">
        <v>0</v>
      </c>
      <c r="L12" s="47"/>
      <c r="M12" s="120"/>
      <c r="N12" s="47"/>
      <c r="O12" s="100"/>
      <c r="P12" s="47"/>
      <c r="Q12" s="99">
        <v>49</v>
      </c>
      <c r="R12" s="47"/>
      <c r="S12" s="99">
        <v>1</v>
      </c>
      <c r="T12" s="47"/>
      <c r="U12" s="99"/>
      <c r="V12" s="47"/>
      <c r="W12" s="101">
        <v>0</v>
      </c>
      <c r="X12" s="47"/>
      <c r="Y12" s="125">
        <v>0</v>
      </c>
      <c r="Z12" s="47"/>
      <c r="AA12" s="99">
        <v>1</v>
      </c>
      <c r="AB12" s="47"/>
      <c r="AC12" s="99">
        <v>1</v>
      </c>
      <c r="AD12" s="47"/>
      <c r="AE12" s="101">
        <v>1</v>
      </c>
      <c r="AF12" s="47"/>
      <c r="AG12" s="99">
        <v>1</v>
      </c>
      <c r="AH12" s="47"/>
      <c r="AI12" s="99">
        <v>0</v>
      </c>
      <c r="AJ12" s="47"/>
      <c r="AK12" s="101">
        <v>1</v>
      </c>
      <c r="AL12" s="47"/>
      <c r="AM12" s="99">
        <v>0</v>
      </c>
      <c r="AN12" s="47"/>
      <c r="AO12" s="99">
        <v>1</v>
      </c>
      <c r="AP12" s="47"/>
      <c r="AQ12" s="101">
        <v>0</v>
      </c>
      <c r="AR12" s="47"/>
      <c r="AS12" s="99">
        <v>0</v>
      </c>
      <c r="AT12" s="47"/>
      <c r="AU12" s="99"/>
      <c r="AV12" s="47"/>
      <c r="AW12" s="101">
        <v>0</v>
      </c>
      <c r="AX12" s="47"/>
      <c r="AY12" s="99" t="s">
        <v>142</v>
      </c>
      <c r="AZ12" s="47"/>
      <c r="BA12" s="99">
        <v>0</v>
      </c>
      <c r="BB12" s="47"/>
      <c r="BC12" s="101" t="s">
        <v>144</v>
      </c>
      <c r="BD12" s="47"/>
      <c r="BE12" s="99">
        <v>0</v>
      </c>
      <c r="BF12" s="47"/>
      <c r="BG12" s="99">
        <v>0</v>
      </c>
      <c r="BH12" s="47"/>
      <c r="BI12" s="101">
        <v>2</v>
      </c>
      <c r="BJ12" s="47"/>
    </row>
    <row r="13" spans="1:62" s="34" customFormat="1" ht="20.25" customHeight="1">
      <c r="A13" s="436"/>
      <c r="B13" s="437"/>
      <c r="C13" s="453"/>
      <c r="D13" s="453"/>
      <c r="E13" s="453"/>
      <c r="F13" s="172" t="s">
        <v>81</v>
      </c>
      <c r="G13" s="57">
        <v>282</v>
      </c>
      <c r="H13" s="210">
        <f>J13+L13+N13+P13+R13+T13+V13+X13+Z13+AB13+AD13+AF13+AH13+AJ13+AL13+AN13+AP13+AR13+AT13+AV13+AX13+AZ13+BB13+BD13+BF13+BH13+BJ13</f>
        <v>974</v>
      </c>
      <c r="I13" s="98">
        <v>30</v>
      </c>
      <c r="J13" s="47">
        <v>195</v>
      </c>
      <c r="K13" s="98">
        <v>30</v>
      </c>
      <c r="L13" s="47">
        <v>135</v>
      </c>
      <c r="M13" s="99">
        <v>40</v>
      </c>
      <c r="N13" s="47">
        <v>24</v>
      </c>
      <c r="O13" s="100">
        <v>15</v>
      </c>
      <c r="P13" s="47">
        <v>75</v>
      </c>
      <c r="Q13" s="99">
        <v>100</v>
      </c>
      <c r="R13" s="47">
        <v>20</v>
      </c>
      <c r="S13" s="99">
        <v>4</v>
      </c>
      <c r="T13" s="47">
        <v>40</v>
      </c>
      <c r="U13" s="99">
        <v>2</v>
      </c>
      <c r="V13" s="47">
        <v>3.6</v>
      </c>
      <c r="W13" s="101">
        <v>2</v>
      </c>
      <c r="X13" s="47">
        <v>58</v>
      </c>
      <c r="Y13" s="99">
        <v>1</v>
      </c>
      <c r="Z13" s="47">
        <v>3.2</v>
      </c>
      <c r="AA13" s="125">
        <v>2</v>
      </c>
      <c r="AB13" s="47">
        <v>10</v>
      </c>
      <c r="AC13" s="99">
        <v>3</v>
      </c>
      <c r="AD13" s="47">
        <v>6</v>
      </c>
      <c r="AE13" s="99">
        <v>1</v>
      </c>
      <c r="AF13" s="47">
        <v>2.5</v>
      </c>
      <c r="AG13" s="101">
        <v>1</v>
      </c>
      <c r="AH13" s="47">
        <v>0.9</v>
      </c>
      <c r="AI13" s="99">
        <v>4</v>
      </c>
      <c r="AJ13" s="47">
        <v>2.8</v>
      </c>
      <c r="AK13" s="125">
        <v>5</v>
      </c>
      <c r="AL13" s="47">
        <v>2</v>
      </c>
      <c r="AM13" s="99">
        <v>5</v>
      </c>
      <c r="AN13" s="47">
        <v>1.5</v>
      </c>
      <c r="AO13" s="99">
        <v>2</v>
      </c>
      <c r="AP13" s="47">
        <v>56</v>
      </c>
      <c r="AQ13" s="101">
        <v>2</v>
      </c>
      <c r="AR13" s="47">
        <v>37</v>
      </c>
      <c r="AS13" s="99">
        <v>2</v>
      </c>
      <c r="AT13" s="47">
        <v>18</v>
      </c>
      <c r="AU13" s="125">
        <v>3</v>
      </c>
      <c r="AV13" s="47">
        <v>31.5</v>
      </c>
      <c r="AW13" s="99">
        <v>1</v>
      </c>
      <c r="AX13" s="47">
        <v>18.5</v>
      </c>
      <c r="AY13" s="99">
        <v>10</v>
      </c>
      <c r="AZ13" s="47">
        <v>100</v>
      </c>
      <c r="BA13" s="101">
        <v>2</v>
      </c>
      <c r="BB13" s="47">
        <v>12</v>
      </c>
      <c r="BC13" s="99">
        <v>2</v>
      </c>
      <c r="BD13" s="47">
        <v>21</v>
      </c>
      <c r="BE13" s="125">
        <v>5</v>
      </c>
      <c r="BF13" s="47">
        <v>37.5</v>
      </c>
      <c r="BG13" s="99">
        <v>5</v>
      </c>
      <c r="BH13" s="47">
        <v>18</v>
      </c>
      <c r="BI13" s="99">
        <v>3</v>
      </c>
      <c r="BJ13" s="47">
        <v>45</v>
      </c>
    </row>
    <row r="14" spans="1:62" ht="20.25" customHeight="1">
      <c r="A14" s="436">
        <v>2</v>
      </c>
      <c r="B14" s="437" t="s">
        <v>113</v>
      </c>
      <c r="C14" s="451">
        <v>21</v>
      </c>
      <c r="D14" s="451">
        <v>385</v>
      </c>
      <c r="E14" s="451">
        <f>14*8</f>
        <v>112</v>
      </c>
      <c r="F14" s="172" t="s">
        <v>80</v>
      </c>
      <c r="G14" s="57">
        <v>41</v>
      </c>
      <c r="H14" s="211"/>
      <c r="I14" s="98">
        <v>36</v>
      </c>
      <c r="J14" s="47"/>
      <c r="K14" s="98">
        <v>0</v>
      </c>
      <c r="L14" s="47"/>
      <c r="M14" s="120">
        <v>0</v>
      </c>
      <c r="N14" s="47"/>
      <c r="O14" s="143">
        <v>0</v>
      </c>
      <c r="P14" s="47"/>
      <c r="Q14" s="113">
        <v>0</v>
      </c>
      <c r="R14" s="47"/>
      <c r="S14" s="113"/>
      <c r="T14" s="47"/>
      <c r="U14" s="113"/>
      <c r="V14" s="47"/>
      <c r="W14" s="99">
        <v>1</v>
      </c>
      <c r="X14" s="47"/>
      <c r="Y14" s="192"/>
      <c r="Z14" s="47"/>
      <c r="AA14" s="192"/>
      <c r="AB14" s="47"/>
      <c r="AC14" s="99">
        <v>2</v>
      </c>
      <c r="AD14" s="47"/>
      <c r="AE14" s="99">
        <v>1</v>
      </c>
      <c r="AF14" s="47"/>
      <c r="AG14" s="99"/>
      <c r="AH14" s="47"/>
      <c r="AI14" s="99">
        <v>1</v>
      </c>
      <c r="AJ14" s="47"/>
      <c r="AK14" s="199"/>
      <c r="AL14" s="47"/>
      <c r="AM14" s="199"/>
      <c r="AN14" s="47"/>
      <c r="AO14" s="199"/>
      <c r="AP14" s="47"/>
      <c r="AQ14" s="199"/>
      <c r="AR14" s="47"/>
      <c r="AS14" s="199"/>
      <c r="AT14" s="47"/>
      <c r="AU14" s="199"/>
      <c r="AV14" s="47"/>
      <c r="AW14" s="199"/>
      <c r="AX14" s="47"/>
      <c r="AY14" s="117"/>
      <c r="AZ14" s="47"/>
      <c r="BA14" s="199"/>
      <c r="BB14" s="47"/>
      <c r="BC14" s="199"/>
      <c r="BD14" s="47"/>
      <c r="BE14" s="199"/>
      <c r="BF14" s="47"/>
      <c r="BG14" s="199"/>
      <c r="BH14" s="47"/>
      <c r="BI14" s="199"/>
      <c r="BJ14" s="47"/>
    </row>
    <row r="15" spans="1:62" ht="20.25" customHeight="1">
      <c r="A15" s="436"/>
      <c r="B15" s="437"/>
      <c r="C15" s="453"/>
      <c r="D15" s="453"/>
      <c r="E15" s="453"/>
      <c r="F15" s="172" t="s">
        <v>81</v>
      </c>
      <c r="G15" s="57">
        <v>278</v>
      </c>
      <c r="H15" s="210">
        <f>J15+L15+N15+P15+R15+T15+V15+X15+Z15+AB15+AD15+AF15+AH15+AJ15+AL15+AN15+AP15+AR15+AT15+AV15+AX15+AZ15+BB15+BD15+BF15+BH15+BJ15</f>
        <v>607</v>
      </c>
      <c r="I15" s="98">
        <v>0</v>
      </c>
      <c r="J15" s="47">
        <v>0</v>
      </c>
      <c r="K15" s="98">
        <v>0</v>
      </c>
      <c r="L15" s="47">
        <v>0</v>
      </c>
      <c r="M15" s="99">
        <v>22</v>
      </c>
      <c r="N15" s="47">
        <v>13.2</v>
      </c>
      <c r="O15" s="100">
        <v>0</v>
      </c>
      <c r="P15" s="47">
        <v>0</v>
      </c>
      <c r="Q15" s="99">
        <v>180</v>
      </c>
      <c r="R15" s="47">
        <v>36</v>
      </c>
      <c r="S15" s="99">
        <v>4</v>
      </c>
      <c r="T15" s="47">
        <v>40</v>
      </c>
      <c r="U15" s="99">
        <v>8</v>
      </c>
      <c r="V15" s="47">
        <v>14.4</v>
      </c>
      <c r="W15" s="101">
        <v>2</v>
      </c>
      <c r="X15" s="47">
        <v>58</v>
      </c>
      <c r="Y15" s="99">
        <v>1</v>
      </c>
      <c r="Z15" s="47">
        <v>3.2</v>
      </c>
      <c r="AA15" s="99">
        <v>4</v>
      </c>
      <c r="AB15" s="47">
        <v>20</v>
      </c>
      <c r="AC15" s="99">
        <v>2</v>
      </c>
      <c r="AD15" s="47">
        <v>4</v>
      </c>
      <c r="AE15" s="99">
        <v>2</v>
      </c>
      <c r="AF15" s="47">
        <v>5</v>
      </c>
      <c r="AG15" s="99">
        <v>2</v>
      </c>
      <c r="AH15" s="47">
        <v>1.8</v>
      </c>
      <c r="AI15" s="99">
        <v>2</v>
      </c>
      <c r="AJ15" s="47">
        <v>1.4</v>
      </c>
      <c r="AK15" s="135">
        <v>8</v>
      </c>
      <c r="AL15" s="47">
        <v>3.2</v>
      </c>
      <c r="AM15" s="135">
        <v>8</v>
      </c>
      <c r="AN15" s="47">
        <v>2.4</v>
      </c>
      <c r="AO15" s="135">
        <v>2</v>
      </c>
      <c r="AP15" s="47">
        <v>56</v>
      </c>
      <c r="AQ15" s="135">
        <v>2</v>
      </c>
      <c r="AR15" s="47">
        <v>37</v>
      </c>
      <c r="AS15" s="135">
        <v>1</v>
      </c>
      <c r="AT15" s="47">
        <v>9</v>
      </c>
      <c r="AU15" s="135">
        <v>2</v>
      </c>
      <c r="AV15" s="47">
        <v>21</v>
      </c>
      <c r="AW15" s="135">
        <v>2</v>
      </c>
      <c r="AX15" s="47">
        <v>37</v>
      </c>
      <c r="AY15" s="135">
        <v>8</v>
      </c>
      <c r="AZ15" s="47">
        <v>80</v>
      </c>
      <c r="BA15" s="135">
        <v>2</v>
      </c>
      <c r="BB15" s="47">
        <v>12</v>
      </c>
      <c r="BC15" s="135">
        <v>1</v>
      </c>
      <c r="BD15" s="47">
        <v>10.5</v>
      </c>
      <c r="BE15" s="135">
        <v>1</v>
      </c>
      <c r="BF15" s="47">
        <v>7.5</v>
      </c>
      <c r="BG15" s="135">
        <v>4</v>
      </c>
      <c r="BH15" s="47">
        <v>14.4</v>
      </c>
      <c r="BI15" s="135">
        <v>8</v>
      </c>
      <c r="BJ15" s="47">
        <v>120</v>
      </c>
    </row>
    <row r="16" spans="1:62" ht="20.25" customHeight="1">
      <c r="A16" s="436">
        <v>3</v>
      </c>
      <c r="B16" s="437" t="s">
        <v>194</v>
      </c>
      <c r="C16" s="451">
        <v>8</v>
      </c>
      <c r="D16" s="451">
        <v>327</v>
      </c>
      <c r="E16" s="451">
        <f>15*8</f>
        <v>120</v>
      </c>
      <c r="F16" s="172" t="s">
        <v>80</v>
      </c>
      <c r="G16" s="57">
        <v>0</v>
      </c>
      <c r="H16" s="211"/>
      <c r="I16" s="98"/>
      <c r="J16" s="98"/>
      <c r="K16" s="98"/>
      <c r="L16" s="47"/>
      <c r="M16" s="120"/>
      <c r="N16" s="47"/>
      <c r="O16" s="143"/>
      <c r="P16" s="47"/>
      <c r="Q16" s="113"/>
      <c r="R16" s="47"/>
      <c r="S16" s="113"/>
      <c r="T16" s="47"/>
      <c r="U16" s="113"/>
      <c r="V16" s="47"/>
      <c r="W16" s="117"/>
      <c r="X16" s="47"/>
      <c r="Y16" s="192"/>
      <c r="Z16" s="47"/>
      <c r="AA16" s="192"/>
      <c r="AB16" s="47"/>
      <c r="AC16" s="192"/>
      <c r="AD16" s="47"/>
      <c r="AE16" s="192"/>
      <c r="AF16" s="47"/>
      <c r="AG16" s="192"/>
      <c r="AH16" s="47"/>
      <c r="AI16" s="199"/>
      <c r="AJ16" s="47"/>
      <c r="AK16" s="199"/>
      <c r="AL16" s="47"/>
      <c r="AM16" s="199"/>
      <c r="AN16" s="47"/>
      <c r="AO16" s="199"/>
      <c r="AP16" s="47"/>
      <c r="AQ16" s="199"/>
      <c r="AR16" s="47"/>
      <c r="AS16" s="199"/>
      <c r="AT16" s="47"/>
      <c r="AU16" s="199"/>
      <c r="AV16" s="47"/>
      <c r="AW16" s="199"/>
      <c r="AX16" s="47"/>
      <c r="AY16" s="99"/>
      <c r="AZ16" s="47"/>
      <c r="BA16" s="99"/>
      <c r="BB16" s="47"/>
      <c r="BC16" s="199"/>
      <c r="BD16" s="47"/>
      <c r="BE16" s="199"/>
      <c r="BF16" s="47"/>
      <c r="BG16" s="199"/>
      <c r="BH16" s="47"/>
      <c r="BI16" s="199"/>
      <c r="BJ16" s="47"/>
    </row>
    <row r="17" spans="1:62" ht="20.25" customHeight="1">
      <c r="A17" s="436"/>
      <c r="B17" s="437"/>
      <c r="C17" s="453"/>
      <c r="D17" s="453"/>
      <c r="E17" s="453"/>
      <c r="F17" s="172" t="s">
        <v>81</v>
      </c>
      <c r="G17" s="57">
        <v>498</v>
      </c>
      <c r="H17" s="210">
        <f>J17+L17+N17+P17+R17+T17+V17+X17+Z17+AB17+AD17+AF17+AH17+AJ17+AL17+AN17+AP17+AR17+AT17+AV17+AX17+AZ17+BB17+BD17+BF17+BH17+BJ17</f>
        <v>1102.9000000000001</v>
      </c>
      <c r="I17" s="98">
        <v>95</v>
      </c>
      <c r="J17" s="98"/>
      <c r="K17" s="98">
        <v>50</v>
      </c>
      <c r="L17" s="47">
        <v>225</v>
      </c>
      <c r="M17" s="99">
        <v>24</v>
      </c>
      <c r="N17" s="47">
        <v>14.399999999999999</v>
      </c>
      <c r="O17" s="100">
        <v>35</v>
      </c>
      <c r="P17" s="47">
        <v>175</v>
      </c>
      <c r="Q17" s="99">
        <v>190</v>
      </c>
      <c r="R17" s="47">
        <v>38</v>
      </c>
      <c r="S17" s="99">
        <v>5</v>
      </c>
      <c r="T17" s="47">
        <v>50</v>
      </c>
      <c r="U17" s="99">
        <v>10</v>
      </c>
      <c r="V17" s="47">
        <v>18</v>
      </c>
      <c r="W17" s="101">
        <v>2</v>
      </c>
      <c r="X17" s="47">
        <v>58</v>
      </c>
      <c r="Y17" s="99">
        <v>1</v>
      </c>
      <c r="Z17" s="47">
        <v>3.2</v>
      </c>
      <c r="AA17" s="101">
        <v>5</v>
      </c>
      <c r="AB17" s="47">
        <v>25</v>
      </c>
      <c r="AC17" s="99">
        <v>3</v>
      </c>
      <c r="AD17" s="47">
        <v>6</v>
      </c>
      <c r="AE17" s="101">
        <v>3</v>
      </c>
      <c r="AF17" s="47">
        <v>7.5</v>
      </c>
      <c r="AG17" s="99">
        <v>3</v>
      </c>
      <c r="AH17" s="47">
        <v>2.7</v>
      </c>
      <c r="AI17" s="99">
        <v>3</v>
      </c>
      <c r="AJ17" s="47">
        <v>2.0999999999999996</v>
      </c>
      <c r="AK17" s="99">
        <v>10</v>
      </c>
      <c r="AL17" s="47">
        <v>4</v>
      </c>
      <c r="AM17" s="99">
        <v>20</v>
      </c>
      <c r="AN17" s="47">
        <v>6</v>
      </c>
      <c r="AO17" s="99">
        <v>2</v>
      </c>
      <c r="AP17" s="47">
        <v>56</v>
      </c>
      <c r="AQ17" s="99">
        <v>2</v>
      </c>
      <c r="AR17" s="47">
        <v>37</v>
      </c>
      <c r="AS17" s="99">
        <v>1</v>
      </c>
      <c r="AT17" s="47">
        <v>9</v>
      </c>
      <c r="AU17" s="99">
        <v>2</v>
      </c>
      <c r="AV17" s="47">
        <v>21</v>
      </c>
      <c r="AW17" s="99">
        <v>2</v>
      </c>
      <c r="AX17" s="47">
        <v>37</v>
      </c>
      <c r="AY17" s="99">
        <v>11</v>
      </c>
      <c r="AZ17" s="47">
        <v>110</v>
      </c>
      <c r="BA17" s="99">
        <v>2</v>
      </c>
      <c r="BB17" s="47">
        <v>12</v>
      </c>
      <c r="BC17" s="99">
        <v>1</v>
      </c>
      <c r="BD17" s="47">
        <v>10.5</v>
      </c>
      <c r="BE17" s="99">
        <v>1</v>
      </c>
      <c r="BF17" s="47">
        <v>7.5</v>
      </c>
      <c r="BG17" s="99">
        <v>5</v>
      </c>
      <c r="BH17" s="47">
        <v>18</v>
      </c>
      <c r="BI17" s="99">
        <v>10</v>
      </c>
      <c r="BJ17" s="47">
        <v>150</v>
      </c>
    </row>
    <row r="18" spans="1:62" ht="20.25" customHeight="1">
      <c r="A18" s="436">
        <v>4</v>
      </c>
      <c r="B18" s="437" t="s">
        <v>195</v>
      </c>
      <c r="C18" s="451">
        <v>26</v>
      </c>
      <c r="D18" s="451">
        <v>571</v>
      </c>
      <c r="E18" s="451">
        <f>15*8</f>
        <v>120</v>
      </c>
      <c r="F18" s="172" t="s">
        <v>80</v>
      </c>
      <c r="G18" s="57">
        <v>0</v>
      </c>
      <c r="H18" s="211"/>
      <c r="I18" s="124" t="s">
        <v>144</v>
      </c>
      <c r="J18" s="124"/>
      <c r="K18" s="98">
        <v>0</v>
      </c>
      <c r="L18" s="47"/>
      <c r="M18" s="98"/>
      <c r="N18" s="47"/>
      <c r="O18" s="98"/>
      <c r="P18" s="47"/>
      <c r="Q18" s="98"/>
      <c r="R18" s="47"/>
      <c r="S18" s="98"/>
      <c r="T18" s="47"/>
      <c r="U18" s="98"/>
      <c r="V18" s="47"/>
      <c r="W18" s="98"/>
      <c r="X18" s="47"/>
      <c r="Y18" s="98"/>
      <c r="Z18" s="47"/>
      <c r="AA18" s="98"/>
      <c r="AB18" s="47"/>
      <c r="AC18" s="98"/>
      <c r="AD18" s="47"/>
      <c r="AE18" s="98"/>
      <c r="AF18" s="47"/>
      <c r="AG18" s="98"/>
      <c r="AH18" s="47"/>
      <c r="AI18" s="98"/>
      <c r="AJ18" s="47"/>
      <c r="AK18" s="98"/>
      <c r="AL18" s="47"/>
      <c r="AM18" s="98"/>
      <c r="AN18" s="47"/>
      <c r="AO18" s="98"/>
      <c r="AP18" s="47"/>
      <c r="AQ18" s="98"/>
      <c r="AR18" s="47"/>
      <c r="AS18" s="98"/>
      <c r="AT18" s="47"/>
      <c r="AU18" s="98"/>
      <c r="AV18" s="47"/>
      <c r="AW18" s="98"/>
      <c r="AX18" s="47"/>
      <c r="AY18" s="98"/>
      <c r="AZ18" s="47"/>
      <c r="BA18" s="98"/>
      <c r="BB18" s="47"/>
      <c r="BC18" s="98"/>
      <c r="BD18" s="47"/>
      <c r="BE18" s="98"/>
      <c r="BF18" s="47"/>
      <c r="BG18" s="98"/>
      <c r="BH18" s="47"/>
      <c r="BI18" s="98"/>
      <c r="BJ18" s="47"/>
    </row>
    <row r="19" spans="1:62" ht="20.25" customHeight="1">
      <c r="A19" s="436"/>
      <c r="B19" s="437"/>
      <c r="C19" s="453"/>
      <c r="D19" s="453"/>
      <c r="E19" s="453"/>
      <c r="F19" s="172" t="s">
        <v>81</v>
      </c>
      <c r="G19" s="57">
        <v>671</v>
      </c>
      <c r="H19" s="210">
        <f>J19+L19+N19+P19+R19+T19+V19+X19+Z19+AB19+AD19+AF19+AH19+AJ19+AL19+AN19+AP19+AR19+AT19+AV19+AX19+AZ19+BB19+BD19+BF19+BH19+BJ19</f>
        <v>1399.6</v>
      </c>
      <c r="I19" s="98">
        <v>156</v>
      </c>
      <c r="J19" s="98"/>
      <c r="K19" s="98">
        <v>10</v>
      </c>
      <c r="L19" s="47">
        <v>45</v>
      </c>
      <c r="M19" s="98">
        <v>10</v>
      </c>
      <c r="N19" s="47">
        <v>6</v>
      </c>
      <c r="O19" s="98">
        <v>35</v>
      </c>
      <c r="P19" s="47">
        <v>175</v>
      </c>
      <c r="Q19" s="98">
        <v>320</v>
      </c>
      <c r="R19" s="47">
        <v>64</v>
      </c>
      <c r="S19" s="98">
        <v>35</v>
      </c>
      <c r="T19" s="47">
        <v>350</v>
      </c>
      <c r="U19" s="98">
        <v>4</v>
      </c>
      <c r="V19" s="47">
        <v>7.2</v>
      </c>
      <c r="W19" s="98">
        <v>4</v>
      </c>
      <c r="X19" s="47">
        <v>116</v>
      </c>
      <c r="Y19" s="98" t="s">
        <v>153</v>
      </c>
      <c r="Z19" s="47">
        <v>6.4</v>
      </c>
      <c r="AA19" s="98">
        <v>10</v>
      </c>
      <c r="AB19" s="47">
        <v>50</v>
      </c>
      <c r="AC19" s="98">
        <v>10</v>
      </c>
      <c r="AD19" s="47">
        <v>20</v>
      </c>
      <c r="AE19" s="98">
        <v>10</v>
      </c>
      <c r="AF19" s="47">
        <v>25</v>
      </c>
      <c r="AG19" s="98">
        <v>2</v>
      </c>
      <c r="AH19" s="47">
        <v>1.8</v>
      </c>
      <c r="AI19" s="98">
        <v>4</v>
      </c>
      <c r="AJ19" s="47">
        <v>2.8</v>
      </c>
      <c r="AK19" s="98">
        <v>5</v>
      </c>
      <c r="AL19" s="47">
        <v>2</v>
      </c>
      <c r="AM19" s="98">
        <v>10</v>
      </c>
      <c r="AN19" s="47">
        <v>3</v>
      </c>
      <c r="AO19" s="98">
        <v>2</v>
      </c>
      <c r="AP19" s="47">
        <v>56</v>
      </c>
      <c r="AQ19" s="98">
        <v>4</v>
      </c>
      <c r="AR19" s="47">
        <v>74</v>
      </c>
      <c r="AS19" s="98">
        <v>2</v>
      </c>
      <c r="AT19" s="47">
        <v>18</v>
      </c>
      <c r="AU19" s="98">
        <v>4</v>
      </c>
      <c r="AV19" s="47">
        <v>42</v>
      </c>
      <c r="AW19" s="98">
        <v>4</v>
      </c>
      <c r="AX19" s="47">
        <v>74</v>
      </c>
      <c r="AY19" s="98">
        <v>4</v>
      </c>
      <c r="AZ19" s="47">
        <v>40</v>
      </c>
      <c r="BA19" s="98">
        <v>2</v>
      </c>
      <c r="BB19" s="47">
        <v>12</v>
      </c>
      <c r="BC19" s="98">
        <v>10</v>
      </c>
      <c r="BD19" s="47">
        <v>105</v>
      </c>
      <c r="BE19" s="98">
        <v>4</v>
      </c>
      <c r="BF19" s="47">
        <v>30</v>
      </c>
      <c r="BG19" s="98">
        <v>4</v>
      </c>
      <c r="BH19" s="47">
        <v>14.4</v>
      </c>
      <c r="BI19" s="98">
        <v>4</v>
      </c>
      <c r="BJ19" s="47">
        <v>60</v>
      </c>
    </row>
    <row r="20" spans="1:62" ht="20.25" customHeight="1">
      <c r="A20" s="436">
        <v>5</v>
      </c>
      <c r="B20" s="437" t="s">
        <v>196</v>
      </c>
      <c r="C20" s="451">
        <v>38</v>
      </c>
      <c r="D20" s="451">
        <v>612</v>
      </c>
      <c r="E20" s="451">
        <f>I21*8</f>
        <v>800</v>
      </c>
      <c r="F20" s="172" t="s">
        <v>80</v>
      </c>
      <c r="G20" s="57">
        <v>0</v>
      </c>
      <c r="H20" s="211"/>
      <c r="I20" s="98"/>
      <c r="J20" s="98"/>
      <c r="K20" s="98"/>
      <c r="L20" s="47"/>
      <c r="M20" s="120"/>
      <c r="N20" s="47"/>
      <c r="O20" s="143"/>
      <c r="P20" s="47"/>
      <c r="Q20" s="113"/>
      <c r="R20" s="47"/>
      <c r="S20" s="113"/>
      <c r="T20" s="47"/>
      <c r="U20" s="113"/>
      <c r="V20" s="47"/>
      <c r="W20" s="117"/>
      <c r="X20" s="47"/>
      <c r="Y20" s="192"/>
      <c r="Z20" s="47"/>
      <c r="AA20" s="192"/>
      <c r="AB20" s="47"/>
      <c r="AC20" s="192"/>
      <c r="AD20" s="47"/>
      <c r="AE20" s="192"/>
      <c r="AF20" s="47"/>
      <c r="AG20" s="192"/>
      <c r="AH20" s="47"/>
      <c r="AI20" s="199"/>
      <c r="AJ20" s="47"/>
      <c r="AK20" s="199"/>
      <c r="AL20" s="47"/>
      <c r="AM20" s="199"/>
      <c r="AN20" s="47"/>
      <c r="AO20" s="199"/>
      <c r="AP20" s="47"/>
      <c r="AQ20" s="199"/>
      <c r="AR20" s="47"/>
      <c r="AS20" s="199"/>
      <c r="AT20" s="47"/>
      <c r="AU20" s="199"/>
      <c r="AV20" s="47"/>
      <c r="AW20" s="199"/>
      <c r="AX20" s="47"/>
      <c r="AY20" s="199"/>
      <c r="AZ20" s="47"/>
      <c r="BA20" s="199"/>
      <c r="BB20" s="47"/>
      <c r="BC20" s="199"/>
      <c r="BD20" s="47"/>
      <c r="BE20" s="199"/>
      <c r="BF20" s="47"/>
      <c r="BG20" s="199"/>
      <c r="BH20" s="47"/>
      <c r="BI20" s="199"/>
      <c r="BJ20" s="47"/>
    </row>
    <row r="21" spans="1:62" ht="20.25" customHeight="1">
      <c r="A21" s="436"/>
      <c r="B21" s="437"/>
      <c r="C21" s="453"/>
      <c r="D21" s="453"/>
      <c r="E21" s="453"/>
      <c r="F21" s="172" t="s">
        <v>81</v>
      </c>
      <c r="G21" s="57">
        <v>574</v>
      </c>
      <c r="H21" s="210">
        <f>J21+L21+N21+P21+R21+T21+V21+X21+Z21+AB21+AD21+AF21+AH21+AJ21+AL21+AN21+AP21+AR21+AT21+AV21+AX21+AZ21+BB21+BD21+BF21+BH21+BJ21</f>
        <v>1584.3999999999999</v>
      </c>
      <c r="I21" s="98">
        <v>100</v>
      </c>
      <c r="J21" s="98"/>
      <c r="K21" s="98">
        <v>24</v>
      </c>
      <c r="L21" s="47">
        <v>108</v>
      </c>
      <c r="M21" s="98">
        <v>56</v>
      </c>
      <c r="N21" s="47">
        <v>33.6</v>
      </c>
      <c r="O21" s="98">
        <v>32</v>
      </c>
      <c r="P21" s="47">
        <v>160</v>
      </c>
      <c r="Q21" s="98">
        <v>190</v>
      </c>
      <c r="R21" s="47">
        <v>38</v>
      </c>
      <c r="S21" s="98">
        <v>8</v>
      </c>
      <c r="T21" s="47">
        <v>80</v>
      </c>
      <c r="U21" s="98">
        <v>8</v>
      </c>
      <c r="V21" s="47">
        <v>14.4</v>
      </c>
      <c r="W21" s="98">
        <v>8</v>
      </c>
      <c r="X21" s="47">
        <v>232</v>
      </c>
      <c r="Y21" s="98">
        <v>2</v>
      </c>
      <c r="Z21" s="47">
        <v>6.4</v>
      </c>
      <c r="AA21" s="98">
        <v>10</v>
      </c>
      <c r="AB21" s="47">
        <v>50</v>
      </c>
      <c r="AC21" s="98">
        <v>8</v>
      </c>
      <c r="AD21" s="47">
        <v>16</v>
      </c>
      <c r="AE21" s="98">
        <v>6</v>
      </c>
      <c r="AF21" s="47">
        <v>15</v>
      </c>
      <c r="AG21" s="98">
        <v>4</v>
      </c>
      <c r="AH21" s="47">
        <v>3.6</v>
      </c>
      <c r="AI21" s="98">
        <v>8</v>
      </c>
      <c r="AJ21" s="47">
        <v>5.6</v>
      </c>
      <c r="AK21" s="98">
        <v>20</v>
      </c>
      <c r="AL21" s="47">
        <v>8</v>
      </c>
      <c r="AM21" s="98">
        <v>20</v>
      </c>
      <c r="AN21" s="47">
        <v>6</v>
      </c>
      <c r="AO21" s="98">
        <v>4</v>
      </c>
      <c r="AP21" s="47">
        <v>112</v>
      </c>
      <c r="AQ21" s="98">
        <v>4</v>
      </c>
      <c r="AR21" s="47">
        <v>74</v>
      </c>
      <c r="AS21" s="98">
        <v>4</v>
      </c>
      <c r="AT21" s="47">
        <v>36</v>
      </c>
      <c r="AU21" s="98">
        <v>4</v>
      </c>
      <c r="AV21" s="47">
        <v>42</v>
      </c>
      <c r="AW21" s="98">
        <v>2</v>
      </c>
      <c r="AX21" s="47">
        <v>37</v>
      </c>
      <c r="AY21" s="98">
        <v>10</v>
      </c>
      <c r="AZ21" s="47">
        <v>100</v>
      </c>
      <c r="BA21" s="98">
        <v>4</v>
      </c>
      <c r="BB21" s="47">
        <v>24</v>
      </c>
      <c r="BC21" s="98">
        <v>8</v>
      </c>
      <c r="BD21" s="47">
        <v>84</v>
      </c>
      <c r="BE21" s="98">
        <v>8</v>
      </c>
      <c r="BF21" s="47">
        <v>60</v>
      </c>
      <c r="BG21" s="98">
        <v>8</v>
      </c>
      <c r="BH21" s="47">
        <v>28.8</v>
      </c>
      <c r="BI21" s="98">
        <v>14</v>
      </c>
      <c r="BJ21" s="47">
        <v>210</v>
      </c>
    </row>
    <row r="22" spans="1:62" ht="20.25" customHeight="1">
      <c r="A22" s="436">
        <v>6</v>
      </c>
      <c r="B22" s="437" t="s">
        <v>168</v>
      </c>
      <c r="C22" s="451">
        <v>30</v>
      </c>
      <c r="D22" s="451">
        <v>459</v>
      </c>
      <c r="E22" s="451">
        <f>I23*8</f>
        <v>1600</v>
      </c>
      <c r="F22" s="172" t="s">
        <v>80</v>
      </c>
      <c r="G22" s="57">
        <v>331</v>
      </c>
      <c r="H22" s="211"/>
      <c r="I22" s="98">
        <v>60</v>
      </c>
      <c r="J22" s="98"/>
      <c r="K22" s="98">
        <v>11</v>
      </c>
      <c r="L22" s="47"/>
      <c r="M22" s="98">
        <v>10</v>
      </c>
      <c r="N22" s="47"/>
      <c r="O22" s="98">
        <v>25</v>
      </c>
      <c r="P22" s="47"/>
      <c r="Q22" s="98">
        <v>200</v>
      </c>
      <c r="R22" s="47"/>
      <c r="S22" s="98"/>
      <c r="T22" s="47"/>
      <c r="U22" s="98">
        <v>2</v>
      </c>
      <c r="V22" s="47"/>
      <c r="W22" s="98">
        <v>1</v>
      </c>
      <c r="X22" s="47"/>
      <c r="Y22" s="98">
        <v>1</v>
      </c>
      <c r="Z22" s="47"/>
      <c r="AA22" s="98">
        <v>4</v>
      </c>
      <c r="AB22" s="47"/>
      <c r="AC22" s="98">
        <v>2</v>
      </c>
      <c r="AD22" s="47"/>
      <c r="AE22" s="98">
        <v>1</v>
      </c>
      <c r="AF22" s="47"/>
      <c r="AG22" s="98">
        <v>1</v>
      </c>
      <c r="AH22" s="47"/>
      <c r="AI22" s="98">
        <v>2</v>
      </c>
      <c r="AJ22" s="47"/>
      <c r="AK22" s="98">
        <v>2</v>
      </c>
      <c r="AL22" s="47"/>
      <c r="AM22" s="98"/>
      <c r="AN22" s="47"/>
      <c r="AO22" s="98">
        <v>1</v>
      </c>
      <c r="AP22" s="47"/>
      <c r="AQ22" s="98">
        <v>1</v>
      </c>
      <c r="AR22" s="47"/>
      <c r="AS22" s="98">
        <v>1</v>
      </c>
      <c r="AT22" s="47"/>
      <c r="AU22" s="98">
        <v>1</v>
      </c>
      <c r="AV22" s="47"/>
      <c r="AW22" s="98">
        <v>1</v>
      </c>
      <c r="AX22" s="47"/>
      <c r="AY22" s="98">
        <v>3</v>
      </c>
      <c r="AZ22" s="47"/>
      <c r="BA22" s="98"/>
      <c r="BB22" s="47"/>
      <c r="BC22" s="98">
        <v>1</v>
      </c>
      <c r="BD22" s="47"/>
      <c r="BE22" s="98"/>
      <c r="BF22" s="47"/>
      <c r="BG22" s="98"/>
      <c r="BH22" s="47"/>
      <c r="BI22" s="98"/>
      <c r="BJ22" s="47"/>
    </row>
    <row r="23" spans="1:62" ht="20.25" customHeight="1">
      <c r="A23" s="436"/>
      <c r="B23" s="437"/>
      <c r="C23" s="453"/>
      <c r="D23" s="453"/>
      <c r="E23" s="453"/>
      <c r="F23" s="172" t="s">
        <v>81</v>
      </c>
      <c r="G23" s="57">
        <v>587</v>
      </c>
      <c r="H23" s="210">
        <f>J23+L23+N23+P23+R23+T23+V23+X23+Z23+AB23+AD23+AF23+AH23+AJ23+AL23+AN23+AP23+AR23+AT23+AV23+AX23+AZ23+BB23+BD23+BF23+BH23+BJ23</f>
        <v>588.5</v>
      </c>
      <c r="I23" s="98">
        <v>200</v>
      </c>
      <c r="J23" s="98"/>
      <c r="K23" s="98">
        <v>30</v>
      </c>
      <c r="L23" s="47">
        <v>135</v>
      </c>
      <c r="M23" s="98">
        <v>20</v>
      </c>
      <c r="N23" s="47">
        <v>12</v>
      </c>
      <c r="O23" s="98">
        <v>30</v>
      </c>
      <c r="P23" s="47">
        <v>150</v>
      </c>
      <c r="Q23" s="98">
        <v>250</v>
      </c>
      <c r="R23" s="47">
        <v>50</v>
      </c>
      <c r="S23" s="98">
        <v>2</v>
      </c>
      <c r="T23" s="47">
        <v>20</v>
      </c>
      <c r="U23" s="98">
        <v>4</v>
      </c>
      <c r="V23" s="47">
        <v>7.2</v>
      </c>
      <c r="W23" s="98"/>
      <c r="X23" s="47">
        <v>0</v>
      </c>
      <c r="Y23" s="98"/>
      <c r="Z23" s="47">
        <v>0</v>
      </c>
      <c r="AA23" s="98">
        <v>5</v>
      </c>
      <c r="AB23" s="47">
        <v>25</v>
      </c>
      <c r="AC23" s="98">
        <v>1</v>
      </c>
      <c r="AD23" s="47">
        <v>2</v>
      </c>
      <c r="AE23" s="98">
        <v>1</v>
      </c>
      <c r="AF23" s="47">
        <v>2.5</v>
      </c>
      <c r="AG23" s="98">
        <v>1</v>
      </c>
      <c r="AH23" s="47">
        <v>0.9</v>
      </c>
      <c r="AI23" s="98">
        <v>2</v>
      </c>
      <c r="AJ23" s="47">
        <v>1.4</v>
      </c>
      <c r="AK23" s="98">
        <v>10</v>
      </c>
      <c r="AL23" s="47">
        <v>4</v>
      </c>
      <c r="AM23" s="98">
        <v>10</v>
      </c>
      <c r="AN23" s="47">
        <v>3</v>
      </c>
      <c r="AO23" s="98">
        <v>1</v>
      </c>
      <c r="AP23" s="47">
        <v>28</v>
      </c>
      <c r="AQ23" s="98">
        <v>1</v>
      </c>
      <c r="AR23" s="47">
        <v>18.5</v>
      </c>
      <c r="AS23" s="98">
        <v>1</v>
      </c>
      <c r="AT23" s="47">
        <v>9</v>
      </c>
      <c r="AU23" s="98">
        <v>1</v>
      </c>
      <c r="AV23" s="47">
        <v>10.5</v>
      </c>
      <c r="AW23" s="98"/>
      <c r="AX23" s="47">
        <v>0</v>
      </c>
      <c r="AY23" s="98">
        <v>3</v>
      </c>
      <c r="AZ23" s="47">
        <v>30</v>
      </c>
      <c r="BA23" s="98">
        <v>4</v>
      </c>
      <c r="BB23" s="47">
        <v>24</v>
      </c>
      <c r="BC23" s="98"/>
      <c r="BD23" s="47">
        <v>0</v>
      </c>
      <c r="BE23" s="98">
        <v>5</v>
      </c>
      <c r="BF23" s="47">
        <v>37.5</v>
      </c>
      <c r="BG23" s="98">
        <v>5</v>
      </c>
      <c r="BH23" s="47">
        <v>18</v>
      </c>
      <c r="BI23" s="98"/>
      <c r="BJ23" s="47">
        <v>0</v>
      </c>
    </row>
    <row r="24" spans="1:62" ht="20.25" customHeight="1">
      <c r="A24" s="436">
        <v>7</v>
      </c>
      <c r="B24" s="437" t="s">
        <v>169</v>
      </c>
      <c r="C24" s="451">
        <v>26</v>
      </c>
      <c r="D24" s="451">
        <v>471</v>
      </c>
      <c r="E24" s="451">
        <f>I25*8</f>
        <v>640</v>
      </c>
      <c r="F24" s="172" t="s">
        <v>80</v>
      </c>
      <c r="G24" s="57">
        <v>134</v>
      </c>
      <c r="H24" s="211"/>
      <c r="I24" s="98">
        <v>61</v>
      </c>
      <c r="J24" s="98"/>
      <c r="K24" s="98">
        <v>10</v>
      </c>
      <c r="L24" s="47"/>
      <c r="M24" s="99">
        <v>10</v>
      </c>
      <c r="N24" s="47"/>
      <c r="O24" s="100">
        <v>28</v>
      </c>
      <c r="P24" s="47"/>
      <c r="Q24" s="99"/>
      <c r="R24" s="47"/>
      <c r="S24" s="99">
        <v>0</v>
      </c>
      <c r="T24" s="47"/>
      <c r="U24" s="99">
        <v>2</v>
      </c>
      <c r="V24" s="47"/>
      <c r="W24" s="101">
        <v>1</v>
      </c>
      <c r="X24" s="47"/>
      <c r="Y24" s="99">
        <v>1</v>
      </c>
      <c r="Z24" s="47"/>
      <c r="AA24" s="99">
        <v>5</v>
      </c>
      <c r="AB24" s="47"/>
      <c r="AC24" s="99">
        <v>4</v>
      </c>
      <c r="AD24" s="47"/>
      <c r="AE24" s="99">
        <v>0</v>
      </c>
      <c r="AF24" s="47"/>
      <c r="AG24" s="99">
        <v>1</v>
      </c>
      <c r="AH24" s="47"/>
      <c r="AI24" s="135">
        <v>0</v>
      </c>
      <c r="AJ24" s="47"/>
      <c r="AK24" s="135">
        <v>2</v>
      </c>
      <c r="AL24" s="47"/>
      <c r="AM24" s="135">
        <v>0</v>
      </c>
      <c r="AN24" s="47"/>
      <c r="AO24" s="135">
        <v>1</v>
      </c>
      <c r="AP24" s="47"/>
      <c r="AQ24" s="135">
        <v>1</v>
      </c>
      <c r="AR24" s="47"/>
      <c r="AS24" s="135">
        <v>1</v>
      </c>
      <c r="AT24" s="47"/>
      <c r="AU24" s="135">
        <v>1</v>
      </c>
      <c r="AV24" s="47"/>
      <c r="AW24" s="135">
        <v>1</v>
      </c>
      <c r="AX24" s="47"/>
      <c r="AY24" s="135">
        <v>2</v>
      </c>
      <c r="AZ24" s="47"/>
      <c r="BA24" s="135">
        <v>0</v>
      </c>
      <c r="BB24" s="47"/>
      <c r="BC24" s="135">
        <v>0</v>
      </c>
      <c r="BD24" s="47"/>
      <c r="BE24" s="135">
        <v>1</v>
      </c>
      <c r="BF24" s="47"/>
      <c r="BG24" s="135">
        <v>0</v>
      </c>
      <c r="BH24" s="47"/>
      <c r="BI24" s="135">
        <v>1</v>
      </c>
      <c r="BJ24" s="47"/>
    </row>
    <row r="25" spans="1:62" ht="20.25" customHeight="1">
      <c r="A25" s="436"/>
      <c r="B25" s="437"/>
      <c r="C25" s="453"/>
      <c r="D25" s="453"/>
      <c r="E25" s="453"/>
      <c r="F25" s="172" t="s">
        <v>81</v>
      </c>
      <c r="G25" s="57">
        <v>336</v>
      </c>
      <c r="H25" s="210">
        <f>J25+L25+N25+P25+R25+T25+V25+X25+Z25+AB25+AD25+AF25+AH25+AJ25+AL25+AN25+AP25+AR25+AT25+AV25+AX25+AZ25+BB25+BD25+BF25+BH25+BJ25</f>
        <v>537.5</v>
      </c>
      <c r="I25" s="98">
        <v>80</v>
      </c>
      <c r="J25" s="98"/>
      <c r="K25" s="98">
        <v>24</v>
      </c>
      <c r="L25" s="47">
        <v>108</v>
      </c>
      <c r="M25" s="99">
        <v>14</v>
      </c>
      <c r="N25" s="47">
        <v>8.4</v>
      </c>
      <c r="O25" s="100">
        <v>5</v>
      </c>
      <c r="P25" s="47">
        <v>25</v>
      </c>
      <c r="Q25" s="99">
        <v>160</v>
      </c>
      <c r="R25" s="47">
        <v>32</v>
      </c>
      <c r="S25" s="99">
        <v>7</v>
      </c>
      <c r="T25" s="47">
        <v>70</v>
      </c>
      <c r="U25" s="99">
        <v>5</v>
      </c>
      <c r="V25" s="47">
        <v>9</v>
      </c>
      <c r="W25" s="101">
        <v>1</v>
      </c>
      <c r="X25" s="47">
        <v>29</v>
      </c>
      <c r="Y25" s="99">
        <v>1</v>
      </c>
      <c r="Z25" s="47">
        <v>3.2</v>
      </c>
      <c r="AA25" s="99">
        <v>5</v>
      </c>
      <c r="AB25" s="47">
        <v>25</v>
      </c>
      <c r="AC25" s="99">
        <v>5</v>
      </c>
      <c r="AD25" s="47">
        <v>10</v>
      </c>
      <c r="AE25" s="99">
        <v>1</v>
      </c>
      <c r="AF25" s="47">
        <v>2.5</v>
      </c>
      <c r="AG25" s="99">
        <v>1</v>
      </c>
      <c r="AH25" s="47">
        <v>0.9</v>
      </c>
      <c r="AI25" s="135"/>
      <c r="AJ25" s="47">
        <v>0</v>
      </c>
      <c r="AK25" s="135">
        <v>6</v>
      </c>
      <c r="AL25" s="47">
        <v>2.4000000000000004</v>
      </c>
      <c r="AM25" s="135">
        <v>5</v>
      </c>
      <c r="AN25" s="47">
        <v>1.5</v>
      </c>
      <c r="AO25" s="135">
        <v>2</v>
      </c>
      <c r="AP25" s="47">
        <v>56</v>
      </c>
      <c r="AQ25" s="135">
        <v>1</v>
      </c>
      <c r="AR25" s="47">
        <v>18.5</v>
      </c>
      <c r="AS25" s="135">
        <v>1</v>
      </c>
      <c r="AT25" s="47">
        <v>9</v>
      </c>
      <c r="AU25" s="135">
        <v>1</v>
      </c>
      <c r="AV25" s="47">
        <v>10.5</v>
      </c>
      <c r="AW25" s="135">
        <v>1</v>
      </c>
      <c r="AX25" s="47">
        <v>18.5</v>
      </c>
      <c r="AY25" s="135">
        <v>3</v>
      </c>
      <c r="AZ25" s="47">
        <v>30</v>
      </c>
      <c r="BA25" s="135">
        <v>1</v>
      </c>
      <c r="BB25" s="47">
        <v>6</v>
      </c>
      <c r="BC25" s="135">
        <v>2</v>
      </c>
      <c r="BD25" s="47">
        <v>21</v>
      </c>
      <c r="BE25" s="135">
        <v>1</v>
      </c>
      <c r="BF25" s="47">
        <v>7.5</v>
      </c>
      <c r="BG25" s="135">
        <v>1</v>
      </c>
      <c r="BH25" s="47">
        <v>3.6</v>
      </c>
      <c r="BI25" s="135">
        <v>2</v>
      </c>
      <c r="BJ25" s="47">
        <v>30</v>
      </c>
    </row>
    <row r="26" spans="1:62" ht="20.25" customHeight="1">
      <c r="A26" s="436">
        <v>8</v>
      </c>
      <c r="B26" s="437" t="s">
        <v>170</v>
      </c>
      <c r="C26" s="451">
        <v>27</v>
      </c>
      <c r="D26" s="451">
        <v>401</v>
      </c>
      <c r="E26" s="451">
        <f>I27*8</f>
        <v>160</v>
      </c>
      <c r="F26" s="172" t="s">
        <v>80</v>
      </c>
      <c r="G26" s="57">
        <v>31</v>
      </c>
      <c r="H26" s="211"/>
      <c r="I26" s="98"/>
      <c r="J26" s="98"/>
      <c r="K26" s="98"/>
      <c r="L26" s="47"/>
      <c r="M26" s="120"/>
      <c r="N26" s="47"/>
      <c r="O26" s="143"/>
      <c r="P26" s="47"/>
      <c r="Q26" s="113"/>
      <c r="R26" s="47"/>
      <c r="S26" s="113"/>
      <c r="T26" s="47"/>
      <c r="U26" s="99">
        <v>2</v>
      </c>
      <c r="V26" s="47"/>
      <c r="W26" s="99">
        <v>1</v>
      </c>
      <c r="X26" s="47"/>
      <c r="Y26" s="99">
        <v>1</v>
      </c>
      <c r="Z26" s="47"/>
      <c r="AA26" s="99">
        <v>1</v>
      </c>
      <c r="AB26" s="47"/>
      <c r="AC26" s="99">
        <v>2</v>
      </c>
      <c r="AD26" s="47"/>
      <c r="AE26" s="99">
        <v>2</v>
      </c>
      <c r="AF26" s="47"/>
      <c r="AG26" s="99">
        <v>2</v>
      </c>
      <c r="AH26" s="47"/>
      <c r="AI26" s="99">
        <v>2</v>
      </c>
      <c r="AJ26" s="47"/>
      <c r="AK26" s="99">
        <v>2</v>
      </c>
      <c r="AL26" s="47"/>
      <c r="AM26" s="99">
        <v>2</v>
      </c>
      <c r="AN26" s="47"/>
      <c r="AO26" s="99">
        <v>1</v>
      </c>
      <c r="AP26" s="47"/>
      <c r="AQ26" s="99">
        <v>1</v>
      </c>
      <c r="AR26" s="47"/>
      <c r="AS26" s="99">
        <v>1</v>
      </c>
      <c r="AT26" s="47"/>
      <c r="AU26" s="99">
        <v>2</v>
      </c>
      <c r="AV26" s="47"/>
      <c r="AW26" s="99">
        <v>1</v>
      </c>
      <c r="AX26" s="47"/>
      <c r="AY26" s="99">
        <v>1</v>
      </c>
      <c r="AZ26" s="47"/>
      <c r="BA26" s="99">
        <v>2</v>
      </c>
      <c r="BB26" s="47"/>
      <c r="BC26" s="99">
        <v>1</v>
      </c>
      <c r="BD26" s="47"/>
      <c r="BE26" s="99">
        <v>1</v>
      </c>
      <c r="BF26" s="47"/>
      <c r="BG26" s="99">
        <v>1</v>
      </c>
      <c r="BH26" s="47"/>
      <c r="BI26" s="99">
        <v>2</v>
      </c>
      <c r="BJ26" s="47"/>
    </row>
    <row r="27" spans="1:62" ht="20.25" customHeight="1">
      <c r="A27" s="436"/>
      <c r="B27" s="437"/>
      <c r="C27" s="453"/>
      <c r="D27" s="453"/>
      <c r="E27" s="453"/>
      <c r="F27" s="172" t="s">
        <v>81</v>
      </c>
      <c r="G27" s="57">
        <v>374</v>
      </c>
      <c r="H27" s="210">
        <f>J27+L27+N27+P27+R27+T27+V27+X27+Z27+AB27+AD27+AF27+AH27+AJ27+AL27+AN27+AP27+AR27+AT27+AV27+AX27+AZ27+BB27+BD27+BF27+BH27+BJ27</f>
        <v>523.90000000000009</v>
      </c>
      <c r="I27" s="98">
        <v>20</v>
      </c>
      <c r="J27" s="98"/>
      <c r="K27" s="98">
        <v>25</v>
      </c>
      <c r="L27" s="47">
        <v>112.5</v>
      </c>
      <c r="M27" s="99">
        <v>28</v>
      </c>
      <c r="N27" s="47">
        <v>16.8</v>
      </c>
      <c r="O27" s="98">
        <v>40</v>
      </c>
      <c r="P27" s="47">
        <v>200</v>
      </c>
      <c r="Q27" s="98">
        <v>240</v>
      </c>
      <c r="R27" s="47">
        <v>48</v>
      </c>
      <c r="S27" s="98">
        <v>2</v>
      </c>
      <c r="T27" s="47">
        <v>20</v>
      </c>
      <c r="U27" s="99">
        <v>2</v>
      </c>
      <c r="V27" s="47">
        <v>3.6</v>
      </c>
      <c r="W27" s="117"/>
      <c r="X27" s="47">
        <v>0</v>
      </c>
      <c r="Y27" s="192"/>
      <c r="Z27" s="47">
        <v>0</v>
      </c>
      <c r="AA27" s="99">
        <v>2</v>
      </c>
      <c r="AB27" s="47">
        <v>10</v>
      </c>
      <c r="AC27" s="192"/>
      <c r="AD27" s="47">
        <v>0</v>
      </c>
      <c r="AE27" s="192"/>
      <c r="AF27" s="47">
        <v>0</v>
      </c>
      <c r="AG27" s="192"/>
      <c r="AH27" s="47">
        <v>0</v>
      </c>
      <c r="AI27" s="199"/>
      <c r="AJ27" s="47">
        <v>0</v>
      </c>
      <c r="AK27" s="135">
        <v>6</v>
      </c>
      <c r="AL27" s="47">
        <v>2.4000000000000004</v>
      </c>
      <c r="AM27" s="135"/>
      <c r="AN27" s="47">
        <v>0</v>
      </c>
      <c r="AO27" s="135">
        <v>1</v>
      </c>
      <c r="AP27" s="47">
        <v>28</v>
      </c>
      <c r="AQ27" s="135"/>
      <c r="AR27" s="47">
        <v>0</v>
      </c>
      <c r="AS27" s="135"/>
      <c r="AT27" s="47">
        <v>0</v>
      </c>
      <c r="AU27" s="135">
        <v>2</v>
      </c>
      <c r="AV27" s="47">
        <v>21</v>
      </c>
      <c r="AW27" s="135"/>
      <c r="AX27" s="47">
        <v>0</v>
      </c>
      <c r="AY27" s="135">
        <v>1</v>
      </c>
      <c r="AZ27" s="47">
        <v>10</v>
      </c>
      <c r="BA27" s="135"/>
      <c r="BB27" s="47">
        <v>0</v>
      </c>
      <c r="BC27" s="135">
        <v>1</v>
      </c>
      <c r="BD27" s="47">
        <v>10.5</v>
      </c>
      <c r="BE27" s="135">
        <v>1</v>
      </c>
      <c r="BF27" s="47">
        <v>7.5</v>
      </c>
      <c r="BG27" s="135">
        <v>1</v>
      </c>
      <c r="BH27" s="47">
        <v>3.6</v>
      </c>
      <c r="BI27" s="135">
        <v>2</v>
      </c>
      <c r="BJ27" s="47">
        <v>30</v>
      </c>
    </row>
    <row r="28" spans="1:62" ht="20.25" customHeight="1">
      <c r="A28" s="436">
        <v>9</v>
      </c>
      <c r="B28" s="625" t="s">
        <v>197</v>
      </c>
      <c r="C28" s="451">
        <v>20</v>
      </c>
      <c r="D28" s="451">
        <v>414</v>
      </c>
      <c r="E28" s="451">
        <f>I29*8</f>
        <v>576</v>
      </c>
      <c r="F28" s="96" t="s">
        <v>80</v>
      </c>
      <c r="G28" s="57">
        <v>1</v>
      </c>
      <c r="H28" s="211"/>
      <c r="I28" s="193">
        <v>0</v>
      </c>
      <c r="J28" s="193"/>
      <c r="K28" s="193">
        <v>0</v>
      </c>
      <c r="L28" s="47"/>
      <c r="M28" s="193">
        <v>0</v>
      </c>
      <c r="N28" s="47"/>
      <c r="O28" s="193">
        <v>0</v>
      </c>
      <c r="P28" s="47"/>
      <c r="Q28" s="193">
        <v>0</v>
      </c>
      <c r="R28" s="47"/>
      <c r="S28" s="194">
        <v>0</v>
      </c>
      <c r="T28" s="47"/>
      <c r="U28" s="194">
        <v>0</v>
      </c>
      <c r="V28" s="47"/>
      <c r="W28" s="194">
        <v>0</v>
      </c>
      <c r="X28" s="47"/>
      <c r="Y28" s="194">
        <v>0</v>
      </c>
      <c r="Z28" s="47"/>
      <c r="AA28" s="194">
        <v>0</v>
      </c>
      <c r="AB28" s="47"/>
      <c r="AC28" s="194">
        <v>0</v>
      </c>
      <c r="AD28" s="47"/>
      <c r="AE28" s="194">
        <v>0</v>
      </c>
      <c r="AF28" s="47"/>
      <c r="AG28" s="194">
        <v>0</v>
      </c>
      <c r="AH28" s="47"/>
      <c r="AI28" s="194">
        <v>0</v>
      </c>
      <c r="AJ28" s="47"/>
      <c r="AK28" s="194">
        <v>0</v>
      </c>
      <c r="AL28" s="47"/>
      <c r="AM28" s="194">
        <v>0</v>
      </c>
      <c r="AN28" s="47"/>
      <c r="AO28" s="194">
        <v>0</v>
      </c>
      <c r="AP28" s="47"/>
      <c r="AQ28" s="194">
        <v>0</v>
      </c>
      <c r="AR28" s="47"/>
      <c r="AS28" s="194">
        <v>0</v>
      </c>
      <c r="AT28" s="47"/>
      <c r="AU28" s="194">
        <v>0</v>
      </c>
      <c r="AV28" s="47"/>
      <c r="AW28" s="194">
        <v>0</v>
      </c>
      <c r="AX28" s="47"/>
      <c r="AY28" s="194">
        <v>1</v>
      </c>
      <c r="AZ28" s="47"/>
      <c r="BA28" s="194">
        <v>0</v>
      </c>
      <c r="BB28" s="47"/>
      <c r="BC28" s="194">
        <v>0</v>
      </c>
      <c r="BD28" s="47"/>
      <c r="BE28" s="194">
        <v>0</v>
      </c>
      <c r="BF28" s="47"/>
      <c r="BG28" s="194">
        <v>0</v>
      </c>
      <c r="BH28" s="47"/>
      <c r="BI28" s="194">
        <v>0</v>
      </c>
      <c r="BJ28" s="47"/>
    </row>
    <row r="29" spans="1:62" ht="20.25" customHeight="1">
      <c r="A29" s="436"/>
      <c r="B29" s="626"/>
      <c r="C29" s="453"/>
      <c r="D29" s="453"/>
      <c r="E29" s="453"/>
      <c r="F29" s="96" t="s">
        <v>81</v>
      </c>
      <c r="G29" s="57">
        <v>320</v>
      </c>
      <c r="H29" s="210">
        <f>J29+L29+N29+P29+R29+T29+V29+X29+Z29+AB29+AD29+AF29+AH29+AJ29+AL29+AN29+AP29+AR29+AT29+AV29+AX29+AZ29+BB29+BD29+BF29+BH29+BJ29</f>
        <v>520.29999999999995</v>
      </c>
      <c r="I29" s="193">
        <v>72</v>
      </c>
      <c r="J29" s="193"/>
      <c r="K29" s="193">
        <v>12</v>
      </c>
      <c r="L29" s="47">
        <v>54</v>
      </c>
      <c r="M29" s="193"/>
      <c r="N29" s="47">
        <v>0</v>
      </c>
      <c r="O29" s="193">
        <v>25</v>
      </c>
      <c r="P29" s="47">
        <v>125</v>
      </c>
      <c r="Q29" s="193">
        <v>150</v>
      </c>
      <c r="R29" s="47">
        <v>30</v>
      </c>
      <c r="S29" s="194">
        <v>2</v>
      </c>
      <c r="T29" s="47">
        <v>20</v>
      </c>
      <c r="U29" s="194">
        <v>4</v>
      </c>
      <c r="V29" s="47">
        <v>7.2</v>
      </c>
      <c r="W29" s="194">
        <v>1</v>
      </c>
      <c r="X29" s="47">
        <v>29</v>
      </c>
      <c r="Y29" s="194">
        <v>1</v>
      </c>
      <c r="Z29" s="47">
        <v>3.2</v>
      </c>
      <c r="AA29" s="194">
        <v>4</v>
      </c>
      <c r="AB29" s="47">
        <v>20</v>
      </c>
      <c r="AC29" s="194">
        <v>6</v>
      </c>
      <c r="AD29" s="47">
        <v>12</v>
      </c>
      <c r="AE29" s="194">
        <v>2</v>
      </c>
      <c r="AF29" s="47">
        <v>5</v>
      </c>
      <c r="AG29" s="194">
        <v>2</v>
      </c>
      <c r="AH29" s="47">
        <v>1.8</v>
      </c>
      <c r="AI29" s="194">
        <v>2</v>
      </c>
      <c r="AJ29" s="47">
        <v>1.4</v>
      </c>
      <c r="AK29" s="194">
        <v>10</v>
      </c>
      <c r="AL29" s="47">
        <v>4</v>
      </c>
      <c r="AM29" s="194">
        <v>10</v>
      </c>
      <c r="AN29" s="47">
        <v>3</v>
      </c>
      <c r="AO29" s="194">
        <v>1</v>
      </c>
      <c r="AP29" s="47">
        <v>28</v>
      </c>
      <c r="AQ29" s="194">
        <v>2</v>
      </c>
      <c r="AR29" s="47">
        <v>37</v>
      </c>
      <c r="AS29" s="194">
        <v>1</v>
      </c>
      <c r="AT29" s="47">
        <v>9</v>
      </c>
      <c r="AU29" s="194">
        <v>2</v>
      </c>
      <c r="AV29" s="47">
        <v>21</v>
      </c>
      <c r="AW29" s="194">
        <v>1</v>
      </c>
      <c r="AX29" s="47">
        <v>18.5</v>
      </c>
      <c r="AY29" s="194">
        <v>3</v>
      </c>
      <c r="AZ29" s="47">
        <v>30</v>
      </c>
      <c r="BA29" s="194">
        <v>1</v>
      </c>
      <c r="BB29" s="47">
        <v>6</v>
      </c>
      <c r="BC29" s="194">
        <v>1</v>
      </c>
      <c r="BD29" s="47">
        <v>10.5</v>
      </c>
      <c r="BE29" s="194">
        <v>1</v>
      </c>
      <c r="BF29" s="47">
        <v>7.5</v>
      </c>
      <c r="BG29" s="194">
        <v>2</v>
      </c>
      <c r="BH29" s="47">
        <v>7.2</v>
      </c>
      <c r="BI29" s="194">
        <v>2</v>
      </c>
      <c r="BJ29" s="47">
        <v>30</v>
      </c>
    </row>
    <row r="30" spans="1:62" ht="20.25" customHeight="1">
      <c r="A30" s="436">
        <v>10</v>
      </c>
      <c r="B30" s="625" t="s">
        <v>198</v>
      </c>
      <c r="C30" s="451">
        <v>17</v>
      </c>
      <c r="D30" s="451">
        <v>368</v>
      </c>
      <c r="E30" s="451">
        <f>17*8</f>
        <v>136</v>
      </c>
      <c r="F30" s="96" t="s">
        <v>80</v>
      </c>
      <c r="G30" s="57">
        <v>9</v>
      </c>
      <c r="H30" s="211"/>
      <c r="I30" s="193">
        <v>0</v>
      </c>
      <c r="J30" s="193"/>
      <c r="K30" s="193">
        <v>0</v>
      </c>
      <c r="L30" s="47"/>
      <c r="M30" s="193">
        <v>0</v>
      </c>
      <c r="N30" s="47"/>
      <c r="O30" s="193">
        <v>0</v>
      </c>
      <c r="P30" s="47"/>
      <c r="Q30" s="193">
        <v>0</v>
      </c>
      <c r="R30" s="47"/>
      <c r="S30" s="194">
        <v>0</v>
      </c>
      <c r="T30" s="47"/>
      <c r="U30" s="194">
        <v>0</v>
      </c>
      <c r="V30" s="47"/>
      <c r="W30" s="194">
        <v>1</v>
      </c>
      <c r="X30" s="47"/>
      <c r="Y30" s="194">
        <v>1</v>
      </c>
      <c r="Z30" s="47"/>
      <c r="AA30" s="194">
        <v>1</v>
      </c>
      <c r="AB30" s="47"/>
      <c r="AC30" s="194">
        <v>1</v>
      </c>
      <c r="AD30" s="47"/>
      <c r="AE30" s="194">
        <v>1</v>
      </c>
      <c r="AF30" s="47"/>
      <c r="AG30" s="194">
        <v>1</v>
      </c>
      <c r="AH30" s="47"/>
      <c r="AI30" s="194">
        <v>1</v>
      </c>
      <c r="AJ30" s="47"/>
      <c r="AK30" s="194">
        <v>0</v>
      </c>
      <c r="AL30" s="47"/>
      <c r="AM30" s="194">
        <v>0</v>
      </c>
      <c r="AN30" s="47"/>
      <c r="AO30" s="194">
        <v>0</v>
      </c>
      <c r="AP30" s="47"/>
      <c r="AQ30" s="194">
        <v>1</v>
      </c>
      <c r="AR30" s="47"/>
      <c r="AS30" s="194">
        <v>0</v>
      </c>
      <c r="AT30" s="47"/>
      <c r="AU30" s="194">
        <v>0</v>
      </c>
      <c r="AV30" s="47"/>
      <c r="AW30" s="194">
        <v>0</v>
      </c>
      <c r="AX30" s="47"/>
      <c r="AY30" s="194">
        <v>0</v>
      </c>
      <c r="AZ30" s="47"/>
      <c r="BA30" s="194">
        <v>0</v>
      </c>
      <c r="BB30" s="47"/>
      <c r="BC30" s="194">
        <v>1</v>
      </c>
      <c r="BD30" s="47"/>
      <c r="BE30" s="194">
        <v>0</v>
      </c>
      <c r="BF30" s="47"/>
      <c r="BG30" s="194">
        <v>0</v>
      </c>
      <c r="BH30" s="47"/>
      <c r="BI30" s="194">
        <v>0</v>
      </c>
      <c r="BJ30" s="47"/>
    </row>
    <row r="31" spans="1:62" ht="20.25" customHeight="1">
      <c r="A31" s="436"/>
      <c r="B31" s="626"/>
      <c r="C31" s="453"/>
      <c r="D31" s="453"/>
      <c r="E31" s="453"/>
      <c r="F31" s="96" t="s">
        <v>81</v>
      </c>
      <c r="G31" s="57">
        <v>390</v>
      </c>
      <c r="H31" s="210">
        <f>J31+L31+N31+P31+R31+T31+V31+X31+Z31+AB31+AD31+AF31+AH31+AJ31+AL31+AN31+AP31+AR31+AT31+AV31+AX31+AZ31+BB31+BD31+BF31+BH31+BJ31</f>
        <v>584.70000000000005</v>
      </c>
      <c r="I31" s="193">
        <v>92</v>
      </c>
      <c r="J31" s="193"/>
      <c r="K31" s="193">
        <v>15</v>
      </c>
      <c r="L31" s="47">
        <v>67.5</v>
      </c>
      <c r="M31" s="193">
        <v>15</v>
      </c>
      <c r="N31" s="47">
        <v>9</v>
      </c>
      <c r="O31" s="193">
        <v>30</v>
      </c>
      <c r="P31" s="47">
        <v>150</v>
      </c>
      <c r="Q31" s="193">
        <v>184</v>
      </c>
      <c r="R31" s="47">
        <v>36.800000000000004</v>
      </c>
      <c r="S31" s="194">
        <v>4</v>
      </c>
      <c r="T31" s="47">
        <v>40</v>
      </c>
      <c r="U31" s="194">
        <v>6</v>
      </c>
      <c r="V31" s="47">
        <v>10.8</v>
      </c>
      <c r="W31" s="194">
        <v>1</v>
      </c>
      <c r="X31" s="47">
        <v>29</v>
      </c>
      <c r="Y31" s="194">
        <v>1</v>
      </c>
      <c r="Z31" s="47">
        <v>3.2</v>
      </c>
      <c r="AA31" s="194">
        <v>2</v>
      </c>
      <c r="AB31" s="47">
        <v>10</v>
      </c>
      <c r="AC31" s="194">
        <v>4</v>
      </c>
      <c r="AD31" s="47">
        <v>8</v>
      </c>
      <c r="AE31" s="194">
        <v>2</v>
      </c>
      <c r="AF31" s="47">
        <v>5</v>
      </c>
      <c r="AG31" s="194">
        <v>2</v>
      </c>
      <c r="AH31" s="47">
        <v>1.8</v>
      </c>
      <c r="AI31" s="194">
        <v>2</v>
      </c>
      <c r="AJ31" s="47">
        <v>1.4</v>
      </c>
      <c r="AK31" s="194">
        <v>4</v>
      </c>
      <c r="AL31" s="47">
        <v>1.6</v>
      </c>
      <c r="AM31" s="194">
        <v>8</v>
      </c>
      <c r="AN31" s="47">
        <v>2.4</v>
      </c>
      <c r="AO31" s="194">
        <v>1</v>
      </c>
      <c r="AP31" s="47">
        <v>28</v>
      </c>
      <c r="AQ31" s="194">
        <v>2</v>
      </c>
      <c r="AR31" s="47">
        <v>37</v>
      </c>
      <c r="AS31" s="194">
        <v>1</v>
      </c>
      <c r="AT31" s="47">
        <v>9</v>
      </c>
      <c r="AU31" s="194">
        <v>2</v>
      </c>
      <c r="AV31" s="47">
        <v>21</v>
      </c>
      <c r="AW31" s="194">
        <v>1</v>
      </c>
      <c r="AX31" s="47">
        <v>18.5</v>
      </c>
      <c r="AY31" s="194">
        <v>2</v>
      </c>
      <c r="AZ31" s="47">
        <v>20</v>
      </c>
      <c r="BA31" s="194">
        <v>2</v>
      </c>
      <c r="BB31" s="47">
        <v>12</v>
      </c>
      <c r="BC31" s="194">
        <v>1</v>
      </c>
      <c r="BD31" s="47">
        <v>10.5</v>
      </c>
      <c r="BE31" s="194">
        <v>2</v>
      </c>
      <c r="BF31" s="47">
        <v>15</v>
      </c>
      <c r="BG31" s="194">
        <v>2</v>
      </c>
      <c r="BH31" s="47">
        <v>7.2</v>
      </c>
      <c r="BI31" s="194">
        <v>2</v>
      </c>
      <c r="BJ31" s="47">
        <v>30</v>
      </c>
    </row>
    <row r="32" spans="1:62" ht="20.25" customHeight="1">
      <c r="A32" s="436">
        <v>11</v>
      </c>
      <c r="B32" s="625" t="s">
        <v>122</v>
      </c>
      <c r="C32" s="451">
        <v>20</v>
      </c>
      <c r="D32" s="451">
        <v>175</v>
      </c>
      <c r="E32" s="451">
        <f>20*8</f>
        <v>160</v>
      </c>
      <c r="F32" s="96" t="s">
        <v>80</v>
      </c>
      <c r="G32" s="57">
        <v>56</v>
      </c>
      <c r="H32" s="211"/>
      <c r="I32" s="193">
        <v>19</v>
      </c>
      <c r="J32" s="193"/>
      <c r="K32" s="193">
        <v>5</v>
      </c>
      <c r="L32" s="47"/>
      <c r="M32" s="193">
        <v>10</v>
      </c>
      <c r="N32" s="47"/>
      <c r="O32" s="193">
        <v>5</v>
      </c>
      <c r="P32" s="47"/>
      <c r="Q32" s="193">
        <v>0</v>
      </c>
      <c r="R32" s="47"/>
      <c r="S32" s="194">
        <v>0</v>
      </c>
      <c r="T32" s="47"/>
      <c r="U32" s="194">
        <v>1</v>
      </c>
      <c r="V32" s="47"/>
      <c r="W32" s="194">
        <v>1</v>
      </c>
      <c r="X32" s="47"/>
      <c r="Y32" s="194">
        <v>1</v>
      </c>
      <c r="Z32" s="47"/>
      <c r="AA32" s="194">
        <v>2</v>
      </c>
      <c r="AB32" s="47"/>
      <c r="AC32" s="194">
        <v>0</v>
      </c>
      <c r="AD32" s="47"/>
      <c r="AE32" s="194">
        <v>2</v>
      </c>
      <c r="AF32" s="47"/>
      <c r="AG32" s="194">
        <v>1</v>
      </c>
      <c r="AH32" s="47"/>
      <c r="AI32" s="194">
        <v>1</v>
      </c>
      <c r="AJ32" s="47"/>
      <c r="AK32" s="194">
        <v>0</v>
      </c>
      <c r="AL32" s="47"/>
      <c r="AM32" s="194">
        <v>0</v>
      </c>
      <c r="AN32" s="47"/>
      <c r="AO32" s="194">
        <v>0</v>
      </c>
      <c r="AP32" s="47"/>
      <c r="AQ32" s="194">
        <v>1</v>
      </c>
      <c r="AR32" s="47"/>
      <c r="AS32" s="194">
        <v>1</v>
      </c>
      <c r="AT32" s="47"/>
      <c r="AU32" s="194">
        <v>1</v>
      </c>
      <c r="AV32" s="47"/>
      <c r="AW32" s="194">
        <v>1</v>
      </c>
      <c r="AX32" s="47"/>
      <c r="AY32" s="194">
        <v>2</v>
      </c>
      <c r="AZ32" s="47"/>
      <c r="BA32" s="194">
        <v>0</v>
      </c>
      <c r="BB32" s="47"/>
      <c r="BC32" s="194">
        <v>1</v>
      </c>
      <c r="BD32" s="47"/>
      <c r="BE32" s="194">
        <v>1</v>
      </c>
      <c r="BF32" s="47"/>
      <c r="BG32" s="194">
        <v>0</v>
      </c>
      <c r="BH32" s="47"/>
      <c r="BI32" s="194">
        <v>0</v>
      </c>
      <c r="BJ32" s="47"/>
    </row>
    <row r="33" spans="1:62" ht="20.25" customHeight="1">
      <c r="A33" s="436"/>
      <c r="B33" s="626"/>
      <c r="C33" s="453"/>
      <c r="D33" s="453"/>
      <c r="E33" s="453"/>
      <c r="F33" s="96" t="s">
        <v>81</v>
      </c>
      <c r="G33" s="57">
        <v>274</v>
      </c>
      <c r="H33" s="210">
        <f>J33+L33+N33+P33+R33+T33+V33+X33+Z33+AB33+AD33+AF33+AH33+AJ33+AL33+AN33+AP33+AR33+AT33+AV33+AX33+AZ33+BB33+BD33+BF33+BH33+BJ33</f>
        <v>348.2</v>
      </c>
      <c r="I33" s="193">
        <v>50</v>
      </c>
      <c r="J33" s="193"/>
      <c r="K33" s="193">
        <v>10</v>
      </c>
      <c r="L33" s="47">
        <v>45</v>
      </c>
      <c r="M33" s="193">
        <v>20</v>
      </c>
      <c r="N33" s="47">
        <v>12</v>
      </c>
      <c r="O33" s="193">
        <v>20</v>
      </c>
      <c r="P33" s="47">
        <v>100</v>
      </c>
      <c r="Q33" s="193">
        <v>140</v>
      </c>
      <c r="R33" s="47">
        <v>28</v>
      </c>
      <c r="S33" s="194">
        <v>2</v>
      </c>
      <c r="T33" s="47">
        <v>20</v>
      </c>
      <c r="U33" s="194">
        <v>5</v>
      </c>
      <c r="V33" s="47">
        <v>9</v>
      </c>
      <c r="W33" s="194">
        <v>0</v>
      </c>
      <c r="X33" s="47">
        <v>0</v>
      </c>
      <c r="Y33" s="194">
        <v>0</v>
      </c>
      <c r="Z33" s="47">
        <v>0</v>
      </c>
      <c r="AA33" s="194">
        <v>2</v>
      </c>
      <c r="AB33" s="47">
        <v>10</v>
      </c>
      <c r="AC33" s="194">
        <v>2</v>
      </c>
      <c r="AD33" s="47">
        <v>4</v>
      </c>
      <c r="AE33" s="194">
        <v>2</v>
      </c>
      <c r="AF33" s="47">
        <v>5</v>
      </c>
      <c r="AG33" s="194">
        <v>2</v>
      </c>
      <c r="AH33" s="47">
        <v>1.8</v>
      </c>
      <c r="AI33" s="194">
        <v>1</v>
      </c>
      <c r="AJ33" s="47">
        <v>0.7</v>
      </c>
      <c r="AK33" s="194">
        <v>5</v>
      </c>
      <c r="AL33" s="47">
        <v>2</v>
      </c>
      <c r="AM33" s="194">
        <v>5</v>
      </c>
      <c r="AN33" s="47">
        <v>1.5</v>
      </c>
      <c r="AO33" s="194">
        <v>2</v>
      </c>
      <c r="AP33" s="47">
        <v>56</v>
      </c>
      <c r="AQ33" s="194">
        <v>0</v>
      </c>
      <c r="AR33" s="47">
        <v>0</v>
      </c>
      <c r="AS33" s="194">
        <v>0</v>
      </c>
      <c r="AT33" s="47">
        <v>0</v>
      </c>
      <c r="AU33" s="194">
        <v>0</v>
      </c>
      <c r="AV33" s="47">
        <v>0</v>
      </c>
      <c r="AW33" s="194">
        <v>0</v>
      </c>
      <c r="AX33" s="47">
        <v>0</v>
      </c>
      <c r="AY33" s="194">
        <v>1</v>
      </c>
      <c r="AZ33" s="47">
        <v>10</v>
      </c>
      <c r="BA33" s="194">
        <v>1</v>
      </c>
      <c r="BB33" s="47">
        <v>6</v>
      </c>
      <c r="BC33" s="194">
        <v>0</v>
      </c>
      <c r="BD33" s="47">
        <v>0</v>
      </c>
      <c r="BE33" s="194">
        <v>0</v>
      </c>
      <c r="BF33" s="47">
        <v>0</v>
      </c>
      <c r="BG33" s="194">
        <v>2</v>
      </c>
      <c r="BH33" s="47">
        <v>7.2</v>
      </c>
      <c r="BI33" s="194">
        <v>2</v>
      </c>
      <c r="BJ33" s="47">
        <v>30</v>
      </c>
    </row>
    <row r="34" spans="1:62" ht="20.25" customHeight="1">
      <c r="A34" s="436">
        <v>12</v>
      </c>
      <c r="B34" s="625" t="s">
        <v>199</v>
      </c>
      <c r="C34" s="451">
        <v>30</v>
      </c>
      <c r="D34" s="451">
        <v>425</v>
      </c>
      <c r="E34" s="451">
        <f>I35*8</f>
        <v>496</v>
      </c>
      <c r="F34" s="96" t="s">
        <v>80</v>
      </c>
      <c r="G34" s="57">
        <v>2</v>
      </c>
      <c r="H34" s="211"/>
      <c r="I34" s="193">
        <v>0</v>
      </c>
      <c r="J34" s="193"/>
      <c r="K34" s="193">
        <v>0</v>
      </c>
      <c r="L34" s="47"/>
      <c r="M34" s="193">
        <v>0</v>
      </c>
      <c r="N34" s="47"/>
      <c r="O34" s="193">
        <v>0</v>
      </c>
      <c r="P34" s="47"/>
      <c r="Q34" s="193">
        <v>0</v>
      </c>
      <c r="R34" s="47"/>
      <c r="S34" s="194">
        <v>0</v>
      </c>
      <c r="T34" s="47"/>
      <c r="U34" s="194">
        <v>0</v>
      </c>
      <c r="V34" s="47"/>
      <c r="W34" s="194">
        <v>0</v>
      </c>
      <c r="X34" s="47"/>
      <c r="Y34" s="194">
        <v>0</v>
      </c>
      <c r="Z34" s="47"/>
      <c r="AA34" s="194">
        <v>0</v>
      </c>
      <c r="AB34" s="47"/>
      <c r="AC34" s="194">
        <v>0</v>
      </c>
      <c r="AD34" s="47"/>
      <c r="AE34" s="194">
        <v>0</v>
      </c>
      <c r="AF34" s="47"/>
      <c r="AG34" s="194">
        <v>0</v>
      </c>
      <c r="AH34" s="47"/>
      <c r="AI34" s="194">
        <v>0</v>
      </c>
      <c r="AJ34" s="47"/>
      <c r="AK34" s="194">
        <v>0</v>
      </c>
      <c r="AL34" s="47"/>
      <c r="AM34" s="194">
        <v>0</v>
      </c>
      <c r="AN34" s="47"/>
      <c r="AO34" s="194">
        <v>0</v>
      </c>
      <c r="AP34" s="47"/>
      <c r="AQ34" s="194">
        <v>0</v>
      </c>
      <c r="AR34" s="47"/>
      <c r="AS34" s="194">
        <v>0</v>
      </c>
      <c r="AT34" s="47"/>
      <c r="AU34" s="194">
        <v>0</v>
      </c>
      <c r="AV34" s="47"/>
      <c r="AW34" s="194">
        <v>0</v>
      </c>
      <c r="AX34" s="47"/>
      <c r="AY34" s="194">
        <v>2</v>
      </c>
      <c r="AZ34" s="47"/>
      <c r="BA34" s="194">
        <v>0</v>
      </c>
      <c r="BB34" s="47"/>
      <c r="BC34" s="194">
        <v>0</v>
      </c>
      <c r="BD34" s="47"/>
      <c r="BE34" s="194">
        <v>0</v>
      </c>
      <c r="BF34" s="47"/>
      <c r="BG34" s="194">
        <v>0</v>
      </c>
      <c r="BH34" s="47"/>
      <c r="BI34" s="194">
        <v>0</v>
      </c>
      <c r="BJ34" s="47"/>
    </row>
    <row r="35" spans="1:62" ht="20.25" customHeight="1">
      <c r="A35" s="436"/>
      <c r="B35" s="626"/>
      <c r="C35" s="453"/>
      <c r="D35" s="453"/>
      <c r="E35" s="453"/>
      <c r="F35" s="96" t="s">
        <v>81</v>
      </c>
      <c r="G35" s="57">
        <v>326</v>
      </c>
      <c r="H35" s="210">
        <f>J35+L35+N35+P35+R35+T35+V35+X35+Z35+AB35+AD35+AF35+AH35+AJ35+AL35+AN35+AP35+AR35+AT35+AV35+AX35+AZ35+BB35+BD35+BF35+BH35+BJ35</f>
        <v>800.4</v>
      </c>
      <c r="I35" s="193">
        <v>62</v>
      </c>
      <c r="J35" s="193"/>
      <c r="K35" s="193">
        <v>16</v>
      </c>
      <c r="L35" s="47">
        <v>72</v>
      </c>
      <c r="M35" s="193">
        <v>32</v>
      </c>
      <c r="N35" s="47">
        <v>19.2</v>
      </c>
      <c r="O35" s="193">
        <v>22</v>
      </c>
      <c r="P35" s="47">
        <v>110</v>
      </c>
      <c r="Q35" s="193">
        <v>130</v>
      </c>
      <c r="R35" s="47">
        <v>26</v>
      </c>
      <c r="S35" s="194">
        <v>4</v>
      </c>
      <c r="T35" s="47">
        <v>40</v>
      </c>
      <c r="U35" s="194">
        <v>6</v>
      </c>
      <c r="V35" s="47">
        <v>10.8</v>
      </c>
      <c r="W35" s="194">
        <v>2</v>
      </c>
      <c r="X35" s="47">
        <v>58</v>
      </c>
      <c r="Y35" s="194">
        <v>2</v>
      </c>
      <c r="Z35" s="47">
        <v>6.4</v>
      </c>
      <c r="AA35" s="194">
        <v>4</v>
      </c>
      <c r="AB35" s="47">
        <v>20</v>
      </c>
      <c r="AC35" s="194">
        <v>2</v>
      </c>
      <c r="AD35" s="47">
        <v>4</v>
      </c>
      <c r="AE35" s="194">
        <v>2</v>
      </c>
      <c r="AF35" s="47">
        <v>5</v>
      </c>
      <c r="AG35" s="194">
        <v>2</v>
      </c>
      <c r="AH35" s="47">
        <v>1.8</v>
      </c>
      <c r="AI35" s="194">
        <v>2</v>
      </c>
      <c r="AJ35" s="47">
        <v>1.4</v>
      </c>
      <c r="AK35" s="194">
        <v>2</v>
      </c>
      <c r="AL35" s="47">
        <v>0.8</v>
      </c>
      <c r="AM35" s="194">
        <v>2</v>
      </c>
      <c r="AN35" s="47">
        <v>0.6</v>
      </c>
      <c r="AO35" s="194">
        <v>4</v>
      </c>
      <c r="AP35" s="47">
        <v>112</v>
      </c>
      <c r="AQ35" s="194">
        <v>2</v>
      </c>
      <c r="AR35" s="47">
        <v>37</v>
      </c>
      <c r="AS35" s="194">
        <v>2</v>
      </c>
      <c r="AT35" s="47">
        <v>18</v>
      </c>
      <c r="AU35" s="194">
        <v>4</v>
      </c>
      <c r="AV35" s="47">
        <v>42</v>
      </c>
      <c r="AW35" s="194">
        <v>2</v>
      </c>
      <c r="AX35" s="47">
        <v>37</v>
      </c>
      <c r="AY35" s="194">
        <v>2</v>
      </c>
      <c r="AZ35" s="47">
        <v>20</v>
      </c>
      <c r="BA35" s="194">
        <v>2</v>
      </c>
      <c r="BB35" s="47">
        <v>12</v>
      </c>
      <c r="BC35" s="194">
        <v>4</v>
      </c>
      <c r="BD35" s="47">
        <v>42</v>
      </c>
      <c r="BE35" s="194">
        <v>4</v>
      </c>
      <c r="BF35" s="47">
        <v>30</v>
      </c>
      <c r="BG35" s="194">
        <v>4</v>
      </c>
      <c r="BH35" s="47">
        <v>14.4</v>
      </c>
      <c r="BI35" s="194">
        <v>4</v>
      </c>
      <c r="BJ35" s="47">
        <v>60</v>
      </c>
    </row>
    <row r="36" spans="1:62" ht="20.25" customHeight="1">
      <c r="A36" s="436">
        <v>13</v>
      </c>
      <c r="B36" s="625" t="s">
        <v>200</v>
      </c>
      <c r="C36" s="451">
        <v>33</v>
      </c>
      <c r="D36" s="451">
        <v>799</v>
      </c>
      <c r="E36" s="451">
        <f>I37*8</f>
        <v>840</v>
      </c>
      <c r="F36" s="96" t="s">
        <v>80</v>
      </c>
      <c r="G36" s="57">
        <v>0</v>
      </c>
      <c r="H36" s="211"/>
      <c r="I36" s="193">
        <v>0</v>
      </c>
      <c r="J36" s="193"/>
      <c r="K36" s="193">
        <v>0</v>
      </c>
      <c r="L36" s="47"/>
      <c r="M36" s="195">
        <v>0</v>
      </c>
      <c r="N36" s="47"/>
      <c r="O36" s="195">
        <v>0</v>
      </c>
      <c r="P36" s="47"/>
      <c r="Q36" s="195">
        <v>0</v>
      </c>
      <c r="R36" s="47"/>
      <c r="S36" s="196">
        <v>0</v>
      </c>
      <c r="T36" s="47"/>
      <c r="U36" s="196">
        <v>0</v>
      </c>
      <c r="V36" s="47"/>
      <c r="W36" s="196">
        <v>0</v>
      </c>
      <c r="X36" s="47"/>
      <c r="Y36" s="196">
        <v>0</v>
      </c>
      <c r="Z36" s="47"/>
      <c r="AA36" s="196">
        <v>0</v>
      </c>
      <c r="AB36" s="47"/>
      <c r="AC36" s="196">
        <v>0</v>
      </c>
      <c r="AD36" s="47"/>
      <c r="AE36" s="196">
        <v>0</v>
      </c>
      <c r="AF36" s="47"/>
      <c r="AG36" s="196">
        <v>0</v>
      </c>
      <c r="AH36" s="47"/>
      <c r="AI36" s="196">
        <v>0</v>
      </c>
      <c r="AJ36" s="47"/>
      <c r="AK36" s="196">
        <v>0</v>
      </c>
      <c r="AL36" s="47"/>
      <c r="AM36" s="196">
        <v>0</v>
      </c>
      <c r="AN36" s="47"/>
      <c r="AO36" s="196">
        <v>0</v>
      </c>
      <c r="AP36" s="47"/>
      <c r="AQ36" s="196">
        <v>0</v>
      </c>
      <c r="AR36" s="47"/>
      <c r="AS36" s="196">
        <v>0</v>
      </c>
      <c r="AT36" s="47"/>
      <c r="AU36" s="196">
        <v>0</v>
      </c>
      <c r="AV36" s="47"/>
      <c r="AW36" s="196">
        <v>0</v>
      </c>
      <c r="AX36" s="47"/>
      <c r="AY36" s="196">
        <v>0</v>
      </c>
      <c r="AZ36" s="47"/>
      <c r="BA36" s="196">
        <v>0</v>
      </c>
      <c r="BB36" s="47"/>
      <c r="BC36" s="196">
        <v>0</v>
      </c>
      <c r="BD36" s="47"/>
      <c r="BE36" s="196">
        <v>0</v>
      </c>
      <c r="BF36" s="47"/>
      <c r="BG36" s="196">
        <v>0</v>
      </c>
      <c r="BH36" s="47"/>
      <c r="BI36" s="196">
        <v>0</v>
      </c>
      <c r="BJ36" s="47"/>
    </row>
    <row r="37" spans="1:62" ht="20.25" customHeight="1">
      <c r="A37" s="436"/>
      <c r="B37" s="626"/>
      <c r="C37" s="453"/>
      <c r="D37" s="453"/>
      <c r="E37" s="453"/>
      <c r="F37" s="96" t="s">
        <v>81</v>
      </c>
      <c r="G37" s="57">
        <v>575</v>
      </c>
      <c r="H37" s="210">
        <f>J37+L37+N37+P37+R37+T37+V37+X37+Z37+AB37+AD37+AF37+AH37+AJ37+AL37+AN37+AP37+AR37+AT37+AV37+AX37+AZ37+BB37+BD37+BF37+BH37+BJ37</f>
        <v>1075.8000000000002</v>
      </c>
      <c r="I37" s="193">
        <v>105</v>
      </c>
      <c r="J37" s="193"/>
      <c r="K37" s="193">
        <v>24</v>
      </c>
      <c r="L37" s="47">
        <v>108</v>
      </c>
      <c r="M37" s="193">
        <v>96</v>
      </c>
      <c r="N37" s="47">
        <v>57.599999999999994</v>
      </c>
      <c r="O37" s="193">
        <v>30</v>
      </c>
      <c r="P37" s="47">
        <v>150</v>
      </c>
      <c r="Q37" s="193">
        <v>210</v>
      </c>
      <c r="R37" s="47">
        <v>42</v>
      </c>
      <c r="S37" s="194">
        <v>10</v>
      </c>
      <c r="T37" s="47">
        <v>100</v>
      </c>
      <c r="U37" s="194">
        <v>5</v>
      </c>
      <c r="V37" s="47">
        <v>9</v>
      </c>
      <c r="W37" s="194">
        <v>2</v>
      </c>
      <c r="X37" s="47">
        <v>58</v>
      </c>
      <c r="Y37" s="194">
        <v>1</v>
      </c>
      <c r="Z37" s="47">
        <v>3.2</v>
      </c>
      <c r="AA37" s="194">
        <v>10</v>
      </c>
      <c r="AB37" s="47">
        <v>50</v>
      </c>
      <c r="AC37" s="194">
        <v>5</v>
      </c>
      <c r="AD37" s="47">
        <v>10</v>
      </c>
      <c r="AE37" s="194">
        <v>5</v>
      </c>
      <c r="AF37" s="47">
        <v>12.5</v>
      </c>
      <c r="AG37" s="194">
        <v>5</v>
      </c>
      <c r="AH37" s="47">
        <v>4.5</v>
      </c>
      <c r="AI37" s="194">
        <v>5</v>
      </c>
      <c r="AJ37" s="47">
        <v>3.5</v>
      </c>
      <c r="AK37" s="194">
        <v>10</v>
      </c>
      <c r="AL37" s="47">
        <v>4</v>
      </c>
      <c r="AM37" s="194">
        <v>10</v>
      </c>
      <c r="AN37" s="47">
        <v>3</v>
      </c>
      <c r="AO37" s="194">
        <v>2</v>
      </c>
      <c r="AP37" s="47">
        <v>56</v>
      </c>
      <c r="AQ37" s="194">
        <v>2</v>
      </c>
      <c r="AR37" s="47">
        <v>37</v>
      </c>
      <c r="AS37" s="194">
        <v>2</v>
      </c>
      <c r="AT37" s="47">
        <v>18</v>
      </c>
      <c r="AU37" s="194">
        <v>2</v>
      </c>
      <c r="AV37" s="47">
        <v>21</v>
      </c>
      <c r="AW37" s="194">
        <v>2</v>
      </c>
      <c r="AX37" s="47">
        <v>37</v>
      </c>
      <c r="AY37" s="194">
        <v>5</v>
      </c>
      <c r="AZ37" s="47">
        <v>50</v>
      </c>
      <c r="BA37" s="194">
        <v>2</v>
      </c>
      <c r="BB37" s="47">
        <v>12</v>
      </c>
      <c r="BC37" s="194">
        <v>2</v>
      </c>
      <c r="BD37" s="47">
        <v>21</v>
      </c>
      <c r="BE37" s="194">
        <v>3</v>
      </c>
      <c r="BF37" s="47">
        <v>22.5</v>
      </c>
      <c r="BG37" s="194">
        <v>10</v>
      </c>
      <c r="BH37" s="47">
        <v>36</v>
      </c>
      <c r="BI37" s="194">
        <v>10</v>
      </c>
      <c r="BJ37" s="47">
        <v>150</v>
      </c>
    </row>
    <row r="38" spans="1:62" ht="20.25" customHeight="1">
      <c r="A38" s="436">
        <v>14</v>
      </c>
      <c r="B38" s="625" t="s">
        <v>201</v>
      </c>
      <c r="C38" s="451">
        <v>27</v>
      </c>
      <c r="D38" s="451">
        <v>601</v>
      </c>
      <c r="E38" s="451">
        <f>I39*8</f>
        <v>640</v>
      </c>
      <c r="F38" s="96" t="s">
        <v>80</v>
      </c>
      <c r="G38" s="57">
        <v>3</v>
      </c>
      <c r="H38" s="211"/>
      <c r="I38" s="193">
        <v>0</v>
      </c>
      <c r="J38" s="193"/>
      <c r="K38" s="193">
        <v>0</v>
      </c>
      <c r="L38" s="47"/>
      <c r="M38" s="193">
        <v>0</v>
      </c>
      <c r="N38" s="47"/>
      <c r="O38" s="193">
        <v>0</v>
      </c>
      <c r="P38" s="47"/>
      <c r="Q38" s="193">
        <v>0</v>
      </c>
      <c r="R38" s="47"/>
      <c r="S38" s="194">
        <v>0</v>
      </c>
      <c r="T38" s="47"/>
      <c r="U38" s="194">
        <v>0</v>
      </c>
      <c r="V38" s="47"/>
      <c r="W38" s="194">
        <v>0</v>
      </c>
      <c r="X38" s="47"/>
      <c r="Y38" s="194">
        <v>0</v>
      </c>
      <c r="Z38" s="47"/>
      <c r="AA38" s="194">
        <v>0</v>
      </c>
      <c r="AB38" s="47"/>
      <c r="AC38" s="194">
        <v>0</v>
      </c>
      <c r="AD38" s="47"/>
      <c r="AE38" s="194">
        <v>0</v>
      </c>
      <c r="AF38" s="47"/>
      <c r="AG38" s="194">
        <v>0</v>
      </c>
      <c r="AH38" s="47"/>
      <c r="AI38" s="194">
        <v>0</v>
      </c>
      <c r="AJ38" s="47"/>
      <c r="AK38" s="194">
        <v>0</v>
      </c>
      <c r="AL38" s="47"/>
      <c r="AM38" s="194">
        <v>0</v>
      </c>
      <c r="AN38" s="47"/>
      <c r="AO38" s="194">
        <v>0</v>
      </c>
      <c r="AP38" s="47"/>
      <c r="AQ38" s="194">
        <v>0</v>
      </c>
      <c r="AR38" s="47"/>
      <c r="AS38" s="194">
        <v>0</v>
      </c>
      <c r="AT38" s="47"/>
      <c r="AU38" s="194">
        <v>0</v>
      </c>
      <c r="AV38" s="47"/>
      <c r="AW38" s="194">
        <v>0</v>
      </c>
      <c r="AX38" s="47"/>
      <c r="AY38" s="194">
        <v>3</v>
      </c>
      <c r="AZ38" s="47"/>
      <c r="BA38" s="194">
        <v>0</v>
      </c>
      <c r="BB38" s="47"/>
      <c r="BC38" s="194">
        <v>0</v>
      </c>
      <c r="BD38" s="47"/>
      <c r="BE38" s="194">
        <v>0</v>
      </c>
      <c r="BF38" s="47"/>
      <c r="BG38" s="194">
        <v>0</v>
      </c>
      <c r="BH38" s="47"/>
      <c r="BI38" s="194">
        <v>0</v>
      </c>
      <c r="BJ38" s="47"/>
    </row>
    <row r="39" spans="1:62" ht="20.25" customHeight="1">
      <c r="A39" s="436"/>
      <c r="B39" s="626"/>
      <c r="C39" s="453"/>
      <c r="D39" s="453"/>
      <c r="E39" s="453"/>
      <c r="F39" s="96" t="s">
        <v>81</v>
      </c>
      <c r="G39" s="57">
        <v>444</v>
      </c>
      <c r="H39" s="210">
        <f>J39+L39+N39+P39+R39+T39+V39+X39+Z39+AB39+AD39+AF39+AH39+AJ39+AL39+AN39+AP39+AR39+AT39+AV39+AX39+AZ39+BB39+BD39+BF39+BH39+BJ39</f>
        <v>916.7</v>
      </c>
      <c r="I39" s="193">
        <v>80</v>
      </c>
      <c r="J39" s="193"/>
      <c r="K39" s="193">
        <v>10</v>
      </c>
      <c r="L39" s="47">
        <v>45</v>
      </c>
      <c r="M39" s="193">
        <v>20</v>
      </c>
      <c r="N39" s="47">
        <v>12</v>
      </c>
      <c r="O39" s="193">
        <v>20</v>
      </c>
      <c r="P39" s="47">
        <v>100</v>
      </c>
      <c r="Q39" s="193">
        <v>200</v>
      </c>
      <c r="R39" s="47">
        <v>40</v>
      </c>
      <c r="S39" s="194">
        <v>10</v>
      </c>
      <c r="T39" s="47">
        <v>100</v>
      </c>
      <c r="U39" s="194">
        <v>10</v>
      </c>
      <c r="V39" s="47">
        <v>18</v>
      </c>
      <c r="W39" s="194">
        <v>2</v>
      </c>
      <c r="X39" s="47">
        <v>58</v>
      </c>
      <c r="Y39" s="194">
        <v>1</v>
      </c>
      <c r="Z39" s="47">
        <v>3.2</v>
      </c>
      <c r="AA39" s="194">
        <v>10</v>
      </c>
      <c r="AB39" s="47">
        <v>50</v>
      </c>
      <c r="AC39" s="194">
        <v>5</v>
      </c>
      <c r="AD39" s="47">
        <v>10</v>
      </c>
      <c r="AE39" s="194">
        <v>5</v>
      </c>
      <c r="AF39" s="47">
        <v>12.5</v>
      </c>
      <c r="AG39" s="194">
        <v>5</v>
      </c>
      <c r="AH39" s="47">
        <v>4.5</v>
      </c>
      <c r="AI39" s="194">
        <v>5</v>
      </c>
      <c r="AJ39" s="47">
        <v>3.5</v>
      </c>
      <c r="AK39" s="194">
        <v>10</v>
      </c>
      <c r="AL39" s="47">
        <v>4</v>
      </c>
      <c r="AM39" s="194">
        <v>10</v>
      </c>
      <c r="AN39" s="47">
        <v>3</v>
      </c>
      <c r="AO39" s="194">
        <v>2</v>
      </c>
      <c r="AP39" s="47">
        <v>56</v>
      </c>
      <c r="AQ39" s="194">
        <v>2</v>
      </c>
      <c r="AR39" s="47">
        <v>37</v>
      </c>
      <c r="AS39" s="194">
        <v>2</v>
      </c>
      <c r="AT39" s="47">
        <v>18</v>
      </c>
      <c r="AU39" s="194">
        <v>2</v>
      </c>
      <c r="AV39" s="47">
        <v>21</v>
      </c>
      <c r="AW39" s="194">
        <v>2</v>
      </c>
      <c r="AX39" s="47">
        <v>37</v>
      </c>
      <c r="AY39" s="194">
        <v>5</v>
      </c>
      <c r="AZ39" s="47">
        <v>50</v>
      </c>
      <c r="BA39" s="194">
        <v>2</v>
      </c>
      <c r="BB39" s="47">
        <v>12</v>
      </c>
      <c r="BC39" s="194">
        <v>2</v>
      </c>
      <c r="BD39" s="47">
        <v>21</v>
      </c>
      <c r="BE39" s="194">
        <v>2</v>
      </c>
      <c r="BF39" s="47">
        <v>15</v>
      </c>
      <c r="BG39" s="194">
        <v>10</v>
      </c>
      <c r="BH39" s="47">
        <v>36</v>
      </c>
      <c r="BI39" s="194">
        <v>10</v>
      </c>
      <c r="BJ39" s="47">
        <v>150</v>
      </c>
    </row>
    <row r="40" spans="1:62" ht="20.25" customHeight="1">
      <c r="A40" s="436">
        <v>15</v>
      </c>
      <c r="B40" s="625" t="s">
        <v>126</v>
      </c>
      <c r="C40" s="451">
        <v>11</v>
      </c>
      <c r="D40" s="451">
        <v>372</v>
      </c>
      <c r="E40" s="451">
        <f>I41*8</f>
        <v>720</v>
      </c>
      <c r="F40" s="96" t="s">
        <v>80</v>
      </c>
      <c r="G40" s="57">
        <v>0</v>
      </c>
      <c r="H40" s="211"/>
      <c r="I40" s="193">
        <v>0</v>
      </c>
      <c r="J40" s="193"/>
      <c r="K40" s="193">
        <v>0</v>
      </c>
      <c r="L40" s="47"/>
      <c r="M40" s="193">
        <v>0</v>
      </c>
      <c r="N40" s="47"/>
      <c r="O40" s="193">
        <v>0</v>
      </c>
      <c r="P40" s="47"/>
      <c r="Q40" s="193">
        <v>0</v>
      </c>
      <c r="R40" s="47"/>
      <c r="S40" s="194">
        <v>0</v>
      </c>
      <c r="T40" s="47"/>
      <c r="U40" s="194">
        <v>0</v>
      </c>
      <c r="V40" s="47"/>
      <c r="W40" s="194">
        <v>0</v>
      </c>
      <c r="X40" s="47"/>
      <c r="Y40" s="194">
        <v>0</v>
      </c>
      <c r="Z40" s="47"/>
      <c r="AA40" s="194">
        <v>0</v>
      </c>
      <c r="AB40" s="47"/>
      <c r="AC40" s="194">
        <v>0</v>
      </c>
      <c r="AD40" s="47"/>
      <c r="AE40" s="194">
        <v>0</v>
      </c>
      <c r="AF40" s="47"/>
      <c r="AG40" s="194">
        <v>0</v>
      </c>
      <c r="AH40" s="47"/>
      <c r="AI40" s="194">
        <v>0</v>
      </c>
      <c r="AJ40" s="47"/>
      <c r="AK40" s="194">
        <v>0</v>
      </c>
      <c r="AL40" s="47"/>
      <c r="AM40" s="194">
        <v>0</v>
      </c>
      <c r="AN40" s="47"/>
      <c r="AO40" s="194">
        <v>0</v>
      </c>
      <c r="AP40" s="47"/>
      <c r="AQ40" s="194">
        <v>0</v>
      </c>
      <c r="AR40" s="47"/>
      <c r="AS40" s="194">
        <v>0</v>
      </c>
      <c r="AT40" s="47"/>
      <c r="AU40" s="194">
        <v>0</v>
      </c>
      <c r="AV40" s="47"/>
      <c r="AW40" s="194">
        <v>0</v>
      </c>
      <c r="AX40" s="47"/>
      <c r="AY40" s="194">
        <v>0</v>
      </c>
      <c r="AZ40" s="47"/>
      <c r="BA40" s="194">
        <v>0</v>
      </c>
      <c r="BB40" s="47"/>
      <c r="BC40" s="194">
        <v>0</v>
      </c>
      <c r="BD40" s="47"/>
      <c r="BE40" s="194">
        <v>0</v>
      </c>
      <c r="BF40" s="47"/>
      <c r="BG40" s="194">
        <v>0</v>
      </c>
      <c r="BH40" s="47"/>
      <c r="BI40" s="194">
        <v>0</v>
      </c>
      <c r="BJ40" s="47"/>
    </row>
    <row r="41" spans="1:62" ht="20.25" customHeight="1">
      <c r="A41" s="436"/>
      <c r="B41" s="626"/>
      <c r="C41" s="453"/>
      <c r="D41" s="453"/>
      <c r="E41" s="453"/>
      <c r="F41" s="96" t="s">
        <v>81</v>
      </c>
      <c r="G41" s="57">
        <v>449</v>
      </c>
      <c r="H41" s="210">
        <f>J41+L41+N41+P41+R41+T41+V41+X41+Z41+AB41+AD41+AF41+AH41+AJ41+AL41+AN41+AP41+AR41+AT41+AV41+AX41+AZ41+BB41+BD41+BF41+BH41+BJ41</f>
        <v>957.2</v>
      </c>
      <c r="I41" s="193">
        <v>90</v>
      </c>
      <c r="J41" s="193"/>
      <c r="K41" s="193">
        <v>15</v>
      </c>
      <c r="L41" s="47">
        <v>67.5</v>
      </c>
      <c r="M41" s="193">
        <v>30</v>
      </c>
      <c r="N41" s="47">
        <v>18</v>
      </c>
      <c r="O41" s="193">
        <v>25</v>
      </c>
      <c r="P41" s="47">
        <v>125</v>
      </c>
      <c r="Q41" s="193">
        <v>180</v>
      </c>
      <c r="R41" s="47">
        <v>36</v>
      </c>
      <c r="S41" s="194">
        <v>10</v>
      </c>
      <c r="T41" s="47">
        <v>100</v>
      </c>
      <c r="U41" s="194">
        <v>5</v>
      </c>
      <c r="V41" s="47">
        <v>9</v>
      </c>
      <c r="W41" s="194">
        <v>2</v>
      </c>
      <c r="X41" s="47">
        <v>58</v>
      </c>
      <c r="Y41" s="194">
        <v>1</v>
      </c>
      <c r="Z41" s="47">
        <v>3.2</v>
      </c>
      <c r="AA41" s="194">
        <v>10</v>
      </c>
      <c r="AB41" s="47">
        <v>50</v>
      </c>
      <c r="AC41" s="194">
        <v>5</v>
      </c>
      <c r="AD41" s="47">
        <v>10</v>
      </c>
      <c r="AE41" s="194">
        <v>5</v>
      </c>
      <c r="AF41" s="47">
        <v>12.5</v>
      </c>
      <c r="AG41" s="194">
        <v>5</v>
      </c>
      <c r="AH41" s="47">
        <v>4.5</v>
      </c>
      <c r="AI41" s="194">
        <v>5</v>
      </c>
      <c r="AJ41" s="47">
        <v>3.5</v>
      </c>
      <c r="AK41" s="194">
        <v>10</v>
      </c>
      <c r="AL41" s="47">
        <v>4</v>
      </c>
      <c r="AM41" s="194">
        <v>10</v>
      </c>
      <c r="AN41" s="47">
        <v>3</v>
      </c>
      <c r="AO41" s="194">
        <v>2</v>
      </c>
      <c r="AP41" s="47">
        <v>56</v>
      </c>
      <c r="AQ41" s="194">
        <v>2</v>
      </c>
      <c r="AR41" s="47">
        <v>37</v>
      </c>
      <c r="AS41" s="194">
        <v>2</v>
      </c>
      <c r="AT41" s="47">
        <v>18</v>
      </c>
      <c r="AU41" s="194">
        <v>2</v>
      </c>
      <c r="AV41" s="47">
        <v>21</v>
      </c>
      <c r="AW41" s="194">
        <v>2</v>
      </c>
      <c r="AX41" s="47">
        <v>37</v>
      </c>
      <c r="AY41" s="194">
        <v>5</v>
      </c>
      <c r="AZ41" s="47">
        <v>50</v>
      </c>
      <c r="BA41" s="194">
        <v>2</v>
      </c>
      <c r="BB41" s="47">
        <v>12</v>
      </c>
      <c r="BC41" s="194">
        <v>2</v>
      </c>
      <c r="BD41" s="47">
        <v>21</v>
      </c>
      <c r="BE41" s="194">
        <v>2</v>
      </c>
      <c r="BF41" s="47">
        <v>15</v>
      </c>
      <c r="BG41" s="194">
        <v>10</v>
      </c>
      <c r="BH41" s="47">
        <v>36</v>
      </c>
      <c r="BI41" s="194">
        <v>10</v>
      </c>
      <c r="BJ41" s="47">
        <v>150</v>
      </c>
    </row>
    <row r="42" spans="1:62" ht="20.25" customHeight="1">
      <c r="A42" s="436">
        <v>16</v>
      </c>
      <c r="B42" s="625" t="s">
        <v>202</v>
      </c>
      <c r="C42" s="451">
        <v>31</v>
      </c>
      <c r="D42" s="451">
        <v>766</v>
      </c>
      <c r="E42" s="451">
        <f>I43*8</f>
        <v>832</v>
      </c>
      <c r="F42" s="96" t="s">
        <v>80</v>
      </c>
      <c r="G42" s="57">
        <v>0</v>
      </c>
      <c r="H42" s="211"/>
      <c r="I42" s="193">
        <v>0</v>
      </c>
      <c r="J42" s="193"/>
      <c r="K42" s="193">
        <v>0</v>
      </c>
      <c r="L42" s="47"/>
      <c r="M42" s="193">
        <v>0</v>
      </c>
      <c r="N42" s="47"/>
      <c r="O42" s="193">
        <v>0</v>
      </c>
      <c r="P42" s="47"/>
      <c r="Q42" s="193">
        <v>0</v>
      </c>
      <c r="R42" s="47"/>
      <c r="S42" s="193">
        <v>0</v>
      </c>
      <c r="T42" s="47"/>
      <c r="U42" s="193">
        <v>0</v>
      </c>
      <c r="V42" s="47"/>
      <c r="W42" s="193">
        <v>0</v>
      </c>
      <c r="X42" s="47"/>
      <c r="Y42" s="193">
        <v>0</v>
      </c>
      <c r="Z42" s="47"/>
      <c r="AA42" s="193">
        <v>0</v>
      </c>
      <c r="AB42" s="47"/>
      <c r="AC42" s="193">
        <v>0</v>
      </c>
      <c r="AD42" s="47"/>
      <c r="AE42" s="193">
        <v>0</v>
      </c>
      <c r="AF42" s="47"/>
      <c r="AG42" s="193">
        <v>0</v>
      </c>
      <c r="AH42" s="47"/>
      <c r="AI42" s="193">
        <v>0</v>
      </c>
      <c r="AJ42" s="47"/>
      <c r="AK42" s="193">
        <v>0</v>
      </c>
      <c r="AL42" s="47"/>
      <c r="AM42" s="193">
        <v>0</v>
      </c>
      <c r="AN42" s="47"/>
      <c r="AO42" s="193">
        <v>0</v>
      </c>
      <c r="AP42" s="47"/>
      <c r="AQ42" s="193">
        <v>0</v>
      </c>
      <c r="AR42" s="47"/>
      <c r="AS42" s="193">
        <v>0</v>
      </c>
      <c r="AT42" s="47"/>
      <c r="AU42" s="193">
        <v>0</v>
      </c>
      <c r="AV42" s="47"/>
      <c r="AW42" s="193">
        <v>0</v>
      </c>
      <c r="AX42" s="47"/>
      <c r="AY42" s="193">
        <v>0</v>
      </c>
      <c r="AZ42" s="47"/>
      <c r="BA42" s="193">
        <v>0</v>
      </c>
      <c r="BB42" s="47"/>
      <c r="BC42" s="193">
        <v>0</v>
      </c>
      <c r="BD42" s="47"/>
      <c r="BE42" s="193">
        <v>0</v>
      </c>
      <c r="BF42" s="47"/>
      <c r="BG42" s="193">
        <v>0</v>
      </c>
      <c r="BH42" s="47"/>
      <c r="BI42" s="193">
        <v>0</v>
      </c>
      <c r="BJ42" s="47"/>
    </row>
    <row r="43" spans="1:62" ht="20.25" customHeight="1">
      <c r="A43" s="436"/>
      <c r="B43" s="626"/>
      <c r="C43" s="453"/>
      <c r="D43" s="453"/>
      <c r="E43" s="453"/>
      <c r="F43" s="96" t="s">
        <v>81</v>
      </c>
      <c r="G43" s="57">
        <v>388</v>
      </c>
      <c r="H43" s="210">
        <f>J43+L43+N43+P43+R43+T43+V43+X43+Z43+AB43+AD43+AF43+AH43+AJ43+AL43+AN43+AP43+AR43+AT43+AV43+AX43+AZ43+BB43+BD43+BF43+BH43+BJ43</f>
        <v>817.2</v>
      </c>
      <c r="I43" s="193">
        <v>104</v>
      </c>
      <c r="J43" s="193"/>
      <c r="K43" s="193">
        <v>26</v>
      </c>
      <c r="L43" s="47">
        <v>117</v>
      </c>
      <c r="M43" s="193">
        <v>52</v>
      </c>
      <c r="N43" s="47">
        <v>31.2</v>
      </c>
      <c r="O43" s="193">
        <v>26</v>
      </c>
      <c r="P43" s="47">
        <v>130</v>
      </c>
      <c r="Q43" s="193">
        <v>104</v>
      </c>
      <c r="R43" s="47">
        <v>20.8</v>
      </c>
      <c r="S43" s="194">
        <v>2</v>
      </c>
      <c r="T43" s="47">
        <v>20</v>
      </c>
      <c r="U43" s="194">
        <v>4</v>
      </c>
      <c r="V43" s="47">
        <v>7.2</v>
      </c>
      <c r="W43" s="194">
        <v>2</v>
      </c>
      <c r="X43" s="47">
        <v>58</v>
      </c>
      <c r="Y43" s="194">
        <v>1</v>
      </c>
      <c r="Z43" s="47">
        <v>3.2</v>
      </c>
      <c r="AA43" s="194">
        <v>6</v>
      </c>
      <c r="AB43" s="47">
        <v>30</v>
      </c>
      <c r="AC43" s="194">
        <v>3</v>
      </c>
      <c r="AD43" s="47">
        <v>6</v>
      </c>
      <c r="AE43" s="194">
        <v>3</v>
      </c>
      <c r="AF43" s="47">
        <v>7.5</v>
      </c>
      <c r="AG43" s="194">
        <v>2</v>
      </c>
      <c r="AH43" s="47">
        <v>1.8</v>
      </c>
      <c r="AI43" s="194">
        <v>4</v>
      </c>
      <c r="AJ43" s="47">
        <v>2.8</v>
      </c>
      <c r="AK43" s="194">
        <v>10</v>
      </c>
      <c r="AL43" s="47">
        <v>4</v>
      </c>
      <c r="AM43" s="194">
        <v>10</v>
      </c>
      <c r="AN43" s="47">
        <v>3</v>
      </c>
      <c r="AO43" s="194">
        <v>2</v>
      </c>
      <c r="AP43" s="47">
        <v>56</v>
      </c>
      <c r="AQ43" s="194">
        <v>2</v>
      </c>
      <c r="AR43" s="47">
        <v>37</v>
      </c>
      <c r="AS43" s="194">
        <v>2</v>
      </c>
      <c r="AT43" s="47">
        <v>18</v>
      </c>
      <c r="AU43" s="194">
        <v>2</v>
      </c>
      <c r="AV43" s="47">
        <v>21</v>
      </c>
      <c r="AW43" s="194">
        <v>2</v>
      </c>
      <c r="AX43" s="47">
        <v>37</v>
      </c>
      <c r="AY43" s="194">
        <v>2</v>
      </c>
      <c r="AZ43" s="47">
        <v>20</v>
      </c>
      <c r="BA43" s="194">
        <v>2</v>
      </c>
      <c r="BB43" s="47">
        <v>12</v>
      </c>
      <c r="BC43" s="194">
        <v>3</v>
      </c>
      <c r="BD43" s="47">
        <v>31.5</v>
      </c>
      <c r="BE43" s="194">
        <v>2</v>
      </c>
      <c r="BF43" s="47">
        <v>15</v>
      </c>
      <c r="BG43" s="194">
        <v>2</v>
      </c>
      <c r="BH43" s="47">
        <v>7.2</v>
      </c>
      <c r="BI43" s="194">
        <v>8</v>
      </c>
      <c r="BJ43" s="47">
        <v>120</v>
      </c>
    </row>
    <row r="44" spans="1:62" ht="20.25" customHeight="1">
      <c r="A44" s="436">
        <v>17</v>
      </c>
      <c r="B44" s="437" t="s">
        <v>131</v>
      </c>
      <c r="C44" s="451">
        <v>8</v>
      </c>
      <c r="D44" s="451">
        <v>238</v>
      </c>
      <c r="E44" s="451">
        <f>I45*8</f>
        <v>320</v>
      </c>
      <c r="F44" s="172" t="s">
        <v>80</v>
      </c>
      <c r="G44" s="57">
        <v>169</v>
      </c>
      <c r="H44" s="211"/>
      <c r="I44" s="98">
        <v>40</v>
      </c>
      <c r="J44" s="98"/>
      <c r="K44" s="98">
        <v>10</v>
      </c>
      <c r="L44" s="47"/>
      <c r="M44" s="99">
        <v>0</v>
      </c>
      <c r="N44" s="47"/>
      <c r="O44" s="100">
        <v>12</v>
      </c>
      <c r="P44" s="47"/>
      <c r="Q44" s="99">
        <v>80</v>
      </c>
      <c r="R44" s="47"/>
      <c r="S44" s="99">
        <v>2</v>
      </c>
      <c r="T44" s="47"/>
      <c r="U44" s="99">
        <v>2</v>
      </c>
      <c r="V44" s="47"/>
      <c r="W44" s="101">
        <v>1</v>
      </c>
      <c r="X44" s="47"/>
      <c r="Y44" s="101">
        <v>1</v>
      </c>
      <c r="Z44" s="47"/>
      <c r="AA44" s="100">
        <v>4</v>
      </c>
      <c r="AB44" s="47"/>
      <c r="AC44" s="99">
        <v>2</v>
      </c>
      <c r="AD44" s="47"/>
      <c r="AE44" s="99">
        <v>2</v>
      </c>
      <c r="AF44" s="47"/>
      <c r="AG44" s="99">
        <v>1</v>
      </c>
      <c r="AH44" s="47"/>
      <c r="AI44" s="99">
        <v>1</v>
      </c>
      <c r="AJ44" s="47"/>
      <c r="AK44" s="99">
        <v>0</v>
      </c>
      <c r="AL44" s="47"/>
      <c r="AM44" s="99">
        <v>0</v>
      </c>
      <c r="AN44" s="47"/>
      <c r="AO44" s="99">
        <v>2</v>
      </c>
      <c r="AP44" s="47"/>
      <c r="AQ44" s="99">
        <v>1</v>
      </c>
      <c r="AR44" s="47"/>
      <c r="AS44" s="135"/>
      <c r="AT44" s="47"/>
      <c r="AU44" s="99">
        <v>1</v>
      </c>
      <c r="AV44" s="47"/>
      <c r="AW44" s="99">
        <v>1</v>
      </c>
      <c r="AX44" s="47"/>
      <c r="AY44" s="99">
        <v>1</v>
      </c>
      <c r="AZ44" s="47"/>
      <c r="BA44" s="99">
        <v>1</v>
      </c>
      <c r="BB44" s="47"/>
      <c r="BC44" s="99">
        <v>2</v>
      </c>
      <c r="BD44" s="47"/>
      <c r="BE44" s="99">
        <v>1</v>
      </c>
      <c r="BF44" s="47"/>
      <c r="BG44" s="135"/>
      <c r="BH44" s="47"/>
      <c r="BI44" s="99">
        <v>1</v>
      </c>
      <c r="BJ44" s="47"/>
    </row>
    <row r="45" spans="1:62" ht="20.25" customHeight="1">
      <c r="A45" s="436"/>
      <c r="B45" s="437"/>
      <c r="C45" s="453"/>
      <c r="D45" s="453"/>
      <c r="E45" s="453"/>
      <c r="F45" s="172" t="s">
        <v>81</v>
      </c>
      <c r="G45" s="57">
        <v>190</v>
      </c>
      <c r="H45" s="210">
        <f>J45+L45+N45+P45+R45+T45+V45+X45+Z45+AB45+AD45+AF45+AH45+AJ45+AL45+AN45+AP45+AR45+AT45+AV45+AX45+AZ45+BB45+BD45+BF45+BH45+BJ45</f>
        <v>317.5</v>
      </c>
      <c r="I45" s="98">
        <v>40</v>
      </c>
      <c r="J45" s="98"/>
      <c r="K45" s="98">
        <v>10</v>
      </c>
      <c r="L45" s="47">
        <v>45</v>
      </c>
      <c r="M45" s="99">
        <v>20</v>
      </c>
      <c r="N45" s="47">
        <v>12</v>
      </c>
      <c r="O45" s="100">
        <v>14</v>
      </c>
      <c r="P45" s="47">
        <v>70</v>
      </c>
      <c r="Q45" s="99">
        <v>80</v>
      </c>
      <c r="R45" s="47">
        <v>16</v>
      </c>
      <c r="S45" s="99">
        <v>2</v>
      </c>
      <c r="T45" s="47">
        <v>20</v>
      </c>
      <c r="U45" s="99">
        <v>2</v>
      </c>
      <c r="V45" s="47">
        <v>3.6</v>
      </c>
      <c r="W45" s="101">
        <v>1</v>
      </c>
      <c r="X45" s="47">
        <v>29</v>
      </c>
      <c r="Y45" s="192"/>
      <c r="Z45" s="47">
        <v>0</v>
      </c>
      <c r="AA45" s="100">
        <v>4</v>
      </c>
      <c r="AB45" s="47">
        <v>20</v>
      </c>
      <c r="AC45" s="99">
        <v>2</v>
      </c>
      <c r="AD45" s="47">
        <v>4</v>
      </c>
      <c r="AE45" s="99">
        <v>2</v>
      </c>
      <c r="AF45" s="47">
        <v>5</v>
      </c>
      <c r="AG45" s="99">
        <v>1</v>
      </c>
      <c r="AH45" s="47">
        <v>0.9</v>
      </c>
      <c r="AI45" s="99">
        <v>1</v>
      </c>
      <c r="AJ45" s="47">
        <v>0.7</v>
      </c>
      <c r="AK45" s="135">
        <v>1</v>
      </c>
      <c r="AL45" s="47">
        <v>0.4</v>
      </c>
      <c r="AM45" s="135">
        <v>1</v>
      </c>
      <c r="AN45" s="47">
        <v>0.3</v>
      </c>
      <c r="AO45" s="135"/>
      <c r="AP45" s="47">
        <v>0</v>
      </c>
      <c r="AQ45" s="135">
        <v>1</v>
      </c>
      <c r="AR45" s="47">
        <v>18.5</v>
      </c>
      <c r="AS45" s="135">
        <v>1</v>
      </c>
      <c r="AT45" s="47">
        <v>9</v>
      </c>
      <c r="AU45" s="135">
        <v>1</v>
      </c>
      <c r="AV45" s="47">
        <v>10.5</v>
      </c>
      <c r="AW45" s="135"/>
      <c r="AX45" s="47">
        <v>0</v>
      </c>
      <c r="AY45" s="135">
        <v>1</v>
      </c>
      <c r="AZ45" s="47">
        <v>10</v>
      </c>
      <c r="BA45" s="135">
        <v>1</v>
      </c>
      <c r="BB45" s="47">
        <v>6</v>
      </c>
      <c r="BC45" s="135">
        <v>1</v>
      </c>
      <c r="BD45" s="47">
        <v>10.5</v>
      </c>
      <c r="BE45" s="135">
        <v>1</v>
      </c>
      <c r="BF45" s="47">
        <v>7.5</v>
      </c>
      <c r="BG45" s="135">
        <v>1</v>
      </c>
      <c r="BH45" s="47">
        <v>3.6</v>
      </c>
      <c r="BI45" s="135">
        <v>1</v>
      </c>
      <c r="BJ45" s="47">
        <v>15</v>
      </c>
    </row>
    <row r="46" spans="1:62" ht="20.25" customHeight="1">
      <c r="A46" s="436">
        <v>18</v>
      </c>
      <c r="B46" s="437" t="s">
        <v>203</v>
      </c>
      <c r="C46" s="451">
        <v>28</v>
      </c>
      <c r="D46" s="451">
        <v>535</v>
      </c>
      <c r="E46" s="451">
        <f>I47*8</f>
        <v>640</v>
      </c>
      <c r="F46" s="172" t="s">
        <v>80</v>
      </c>
      <c r="G46" s="57">
        <v>0</v>
      </c>
      <c r="H46" s="211"/>
      <c r="I46" s="98">
        <v>0</v>
      </c>
      <c r="J46" s="98"/>
      <c r="K46" s="98"/>
      <c r="L46" s="47"/>
      <c r="M46" s="120"/>
      <c r="N46" s="47"/>
      <c r="O46" s="143"/>
      <c r="P46" s="47"/>
      <c r="Q46" s="113"/>
      <c r="R46" s="47"/>
      <c r="S46" s="113"/>
      <c r="T46" s="47"/>
      <c r="U46" s="113"/>
      <c r="V46" s="47"/>
      <c r="W46" s="117"/>
      <c r="X46" s="47"/>
      <c r="Y46" s="192"/>
      <c r="Z46" s="47"/>
      <c r="AA46" s="192"/>
      <c r="AB46" s="47"/>
      <c r="AC46" s="192"/>
      <c r="AD46" s="47"/>
      <c r="AE46" s="192"/>
      <c r="AF46" s="47"/>
      <c r="AG46" s="192"/>
      <c r="AH46" s="47"/>
      <c r="AI46" s="199"/>
      <c r="AJ46" s="47"/>
      <c r="AK46" s="199"/>
      <c r="AL46" s="47"/>
      <c r="AM46" s="199"/>
      <c r="AN46" s="47"/>
      <c r="AO46" s="199"/>
      <c r="AP46" s="47"/>
      <c r="AQ46" s="199"/>
      <c r="AR46" s="47"/>
      <c r="AS46" s="199"/>
      <c r="AT46" s="47"/>
      <c r="AU46" s="199"/>
      <c r="AV46" s="47"/>
      <c r="AW46" s="199"/>
      <c r="AX46" s="47"/>
      <c r="AY46" s="199"/>
      <c r="AZ46" s="47"/>
      <c r="BA46" s="199"/>
      <c r="BB46" s="47"/>
      <c r="BC46" s="199"/>
      <c r="BD46" s="47"/>
      <c r="BE46" s="199"/>
      <c r="BF46" s="47"/>
      <c r="BG46" s="199"/>
      <c r="BH46" s="47"/>
      <c r="BI46" s="199"/>
      <c r="BJ46" s="47"/>
    </row>
    <row r="47" spans="1:62" ht="20.25" customHeight="1">
      <c r="A47" s="436"/>
      <c r="B47" s="437"/>
      <c r="C47" s="453"/>
      <c r="D47" s="453"/>
      <c r="E47" s="453"/>
      <c r="F47" s="172" t="s">
        <v>81</v>
      </c>
      <c r="G47" s="57">
        <v>237</v>
      </c>
      <c r="H47" s="210">
        <f>J47+L47+N47+P47+R47+T47+V47+X47+Z47+AB47+AD47+AF47+AH47+AJ47+AL47+AN47+AP47+AR47+AT47+AV47+AX47+AZ47+BB47+BD47+BF47+BH47+BJ47</f>
        <v>665.8</v>
      </c>
      <c r="I47" s="98">
        <v>80</v>
      </c>
      <c r="J47" s="98"/>
      <c r="K47" s="98">
        <v>12</v>
      </c>
      <c r="L47" s="47">
        <v>54</v>
      </c>
      <c r="M47" s="120">
        <v>24</v>
      </c>
      <c r="N47" s="47">
        <v>14.399999999999999</v>
      </c>
      <c r="O47" s="143">
        <v>25</v>
      </c>
      <c r="P47" s="47">
        <v>125</v>
      </c>
      <c r="Q47" s="113">
        <v>25</v>
      </c>
      <c r="R47" s="47">
        <v>5</v>
      </c>
      <c r="S47" s="113">
        <v>6</v>
      </c>
      <c r="T47" s="47">
        <v>60</v>
      </c>
      <c r="U47" s="113">
        <v>2</v>
      </c>
      <c r="V47" s="47">
        <v>3.6</v>
      </c>
      <c r="W47" s="117">
        <v>2</v>
      </c>
      <c r="X47" s="47">
        <v>58</v>
      </c>
      <c r="Y47" s="117">
        <v>1</v>
      </c>
      <c r="Z47" s="47">
        <v>3.2</v>
      </c>
      <c r="AA47" s="117">
        <v>5</v>
      </c>
      <c r="AB47" s="47">
        <v>25</v>
      </c>
      <c r="AC47" s="117">
        <v>2</v>
      </c>
      <c r="AD47" s="47">
        <v>4</v>
      </c>
      <c r="AE47" s="117">
        <v>2</v>
      </c>
      <c r="AF47" s="47">
        <v>5</v>
      </c>
      <c r="AG47" s="117">
        <v>3</v>
      </c>
      <c r="AH47" s="47">
        <v>2.7</v>
      </c>
      <c r="AI47" s="117">
        <v>3</v>
      </c>
      <c r="AJ47" s="47">
        <v>2.0999999999999996</v>
      </c>
      <c r="AK47" s="117">
        <v>10</v>
      </c>
      <c r="AL47" s="47">
        <v>4</v>
      </c>
      <c r="AM47" s="117">
        <v>10</v>
      </c>
      <c r="AN47" s="47">
        <v>3</v>
      </c>
      <c r="AO47" s="117">
        <v>2</v>
      </c>
      <c r="AP47" s="47">
        <v>56</v>
      </c>
      <c r="AQ47" s="117">
        <v>2</v>
      </c>
      <c r="AR47" s="47">
        <v>37</v>
      </c>
      <c r="AS47" s="117">
        <v>1</v>
      </c>
      <c r="AT47" s="47">
        <v>9</v>
      </c>
      <c r="AU47" s="117">
        <v>2</v>
      </c>
      <c r="AV47" s="47">
        <v>21</v>
      </c>
      <c r="AW47" s="117">
        <v>2</v>
      </c>
      <c r="AX47" s="47">
        <v>37</v>
      </c>
      <c r="AY47" s="117">
        <v>3</v>
      </c>
      <c r="AZ47" s="47">
        <v>30</v>
      </c>
      <c r="BA47" s="117">
        <v>2</v>
      </c>
      <c r="BB47" s="47">
        <v>12</v>
      </c>
      <c r="BC47" s="117">
        <v>3</v>
      </c>
      <c r="BD47" s="47">
        <v>31.5</v>
      </c>
      <c r="BE47" s="117">
        <v>3</v>
      </c>
      <c r="BF47" s="47">
        <v>22.5</v>
      </c>
      <c r="BG47" s="117">
        <v>3</v>
      </c>
      <c r="BH47" s="47">
        <v>10.8</v>
      </c>
      <c r="BI47" s="117">
        <v>2</v>
      </c>
      <c r="BJ47" s="47">
        <v>30</v>
      </c>
    </row>
    <row r="48" spans="1:62" ht="20.25" customHeight="1">
      <c r="A48" s="436">
        <v>19</v>
      </c>
      <c r="B48" s="437" t="s">
        <v>204</v>
      </c>
      <c r="C48" s="451">
        <v>19</v>
      </c>
      <c r="D48" s="451">
        <v>545</v>
      </c>
      <c r="E48" s="451">
        <f>I49*8</f>
        <v>920</v>
      </c>
      <c r="F48" s="172" t="s">
        <v>80</v>
      </c>
      <c r="G48" s="57">
        <v>0</v>
      </c>
      <c r="H48" s="211"/>
      <c r="I48" s="98">
        <v>0</v>
      </c>
      <c r="J48" s="98"/>
      <c r="K48" s="98"/>
      <c r="L48" s="47"/>
      <c r="M48" s="120"/>
      <c r="N48" s="47"/>
      <c r="O48" s="143"/>
      <c r="P48" s="47"/>
      <c r="Q48" s="113"/>
      <c r="R48" s="47"/>
      <c r="S48" s="113"/>
      <c r="T48" s="47"/>
      <c r="U48" s="113"/>
      <c r="V48" s="47"/>
      <c r="W48" s="117"/>
      <c r="X48" s="47"/>
      <c r="Y48" s="192"/>
      <c r="Z48" s="47"/>
      <c r="AA48" s="192"/>
      <c r="AB48" s="47"/>
      <c r="AC48" s="192"/>
      <c r="AD48" s="47"/>
      <c r="AE48" s="192"/>
      <c r="AF48" s="47"/>
      <c r="AG48" s="192"/>
      <c r="AH48" s="47"/>
      <c r="AI48" s="199"/>
      <c r="AJ48" s="47"/>
      <c r="AK48" s="199"/>
      <c r="AL48" s="47"/>
      <c r="AM48" s="199"/>
      <c r="AN48" s="47"/>
      <c r="AO48" s="199"/>
      <c r="AP48" s="47"/>
      <c r="AQ48" s="199"/>
      <c r="AR48" s="47"/>
      <c r="AS48" s="199"/>
      <c r="AT48" s="47"/>
      <c r="AU48" s="199"/>
      <c r="AV48" s="47"/>
      <c r="AW48" s="199"/>
      <c r="AX48" s="47"/>
      <c r="AY48" s="199"/>
      <c r="AZ48" s="47"/>
      <c r="BA48" s="199"/>
      <c r="BB48" s="47"/>
      <c r="BC48" s="199"/>
      <c r="BD48" s="47"/>
      <c r="BE48" s="199"/>
      <c r="BF48" s="47"/>
      <c r="BG48" s="199"/>
      <c r="BH48" s="47"/>
      <c r="BI48" s="199"/>
      <c r="BJ48" s="47"/>
    </row>
    <row r="49" spans="1:62" ht="20.25" customHeight="1">
      <c r="A49" s="436"/>
      <c r="B49" s="437"/>
      <c r="C49" s="453"/>
      <c r="D49" s="453"/>
      <c r="E49" s="453"/>
      <c r="F49" s="172" t="s">
        <v>81</v>
      </c>
      <c r="G49" s="57">
        <v>513</v>
      </c>
      <c r="H49" s="210">
        <f>J49+L49+N49+P49+R49+T49+V49+X49+Z49+AB49+AD49+AF49+AH49+AJ49+AL49+AN49+AP49+AR49+AT49+AV49+AX49+AZ49+BB49+BD49+BF49+BH49+BJ49</f>
        <v>960.30000000000007</v>
      </c>
      <c r="I49" s="98">
        <v>115</v>
      </c>
      <c r="J49" s="98"/>
      <c r="K49" s="98">
        <v>9</v>
      </c>
      <c r="L49" s="47">
        <v>40.5</v>
      </c>
      <c r="M49" s="99">
        <v>36</v>
      </c>
      <c r="N49" s="47">
        <v>21.599999999999998</v>
      </c>
      <c r="O49" s="143">
        <v>30</v>
      </c>
      <c r="P49" s="47">
        <v>150</v>
      </c>
      <c r="Q49" s="113">
        <v>230</v>
      </c>
      <c r="R49" s="47">
        <v>46</v>
      </c>
      <c r="S49" s="113">
        <v>4</v>
      </c>
      <c r="T49" s="47">
        <v>40</v>
      </c>
      <c r="U49" s="113">
        <v>5</v>
      </c>
      <c r="V49" s="47">
        <v>9</v>
      </c>
      <c r="W49" s="117">
        <v>2</v>
      </c>
      <c r="X49" s="47">
        <v>58</v>
      </c>
      <c r="Y49" s="192">
        <v>1</v>
      </c>
      <c r="Z49" s="47">
        <v>3.2</v>
      </c>
      <c r="AA49" s="192">
        <v>6</v>
      </c>
      <c r="AB49" s="47">
        <v>30</v>
      </c>
      <c r="AC49" s="192"/>
      <c r="AD49" s="47">
        <v>0</v>
      </c>
      <c r="AE49" s="192"/>
      <c r="AF49" s="47">
        <v>0</v>
      </c>
      <c r="AG49" s="192">
        <v>7</v>
      </c>
      <c r="AH49" s="47">
        <v>6.3</v>
      </c>
      <c r="AI49" s="199">
        <v>7</v>
      </c>
      <c r="AJ49" s="47">
        <v>4.8999999999999995</v>
      </c>
      <c r="AK49" s="199">
        <v>7</v>
      </c>
      <c r="AL49" s="47">
        <v>2.8000000000000003</v>
      </c>
      <c r="AM49" s="199">
        <v>7</v>
      </c>
      <c r="AN49" s="47">
        <v>2.1</v>
      </c>
      <c r="AO49" s="199">
        <v>3</v>
      </c>
      <c r="AP49" s="47">
        <v>84</v>
      </c>
      <c r="AQ49" s="199">
        <v>3</v>
      </c>
      <c r="AR49" s="47">
        <v>55.5</v>
      </c>
      <c r="AS49" s="199">
        <v>3</v>
      </c>
      <c r="AT49" s="47">
        <v>27</v>
      </c>
      <c r="AU49" s="199">
        <v>5</v>
      </c>
      <c r="AV49" s="47">
        <v>52.5</v>
      </c>
      <c r="AW49" s="199">
        <v>3</v>
      </c>
      <c r="AX49" s="47">
        <v>55.5</v>
      </c>
      <c r="AY49" s="199">
        <v>8</v>
      </c>
      <c r="AZ49" s="47">
        <v>80</v>
      </c>
      <c r="BA49" s="199">
        <v>4</v>
      </c>
      <c r="BB49" s="47">
        <v>24</v>
      </c>
      <c r="BC49" s="199">
        <v>6</v>
      </c>
      <c r="BD49" s="47">
        <v>63</v>
      </c>
      <c r="BE49" s="199">
        <v>4</v>
      </c>
      <c r="BF49" s="47">
        <v>30</v>
      </c>
      <c r="BG49" s="199">
        <v>4</v>
      </c>
      <c r="BH49" s="47">
        <v>14.4</v>
      </c>
      <c r="BI49" s="199">
        <v>4</v>
      </c>
      <c r="BJ49" s="47">
        <v>60</v>
      </c>
    </row>
    <row r="50" spans="1:62" ht="20.25" customHeight="1">
      <c r="A50" s="436">
        <v>20</v>
      </c>
      <c r="B50" s="437" t="s">
        <v>205</v>
      </c>
      <c r="C50" s="451">
        <v>21</v>
      </c>
      <c r="D50" s="451">
        <v>554</v>
      </c>
      <c r="E50" s="451">
        <f>I51*8</f>
        <v>480</v>
      </c>
      <c r="F50" s="172" t="s">
        <v>80</v>
      </c>
      <c r="G50" s="57">
        <v>0</v>
      </c>
      <c r="H50" s="211"/>
      <c r="I50" s="124" t="s">
        <v>144</v>
      </c>
      <c r="J50" s="124"/>
      <c r="K50" s="124" t="s">
        <v>144</v>
      </c>
      <c r="L50" s="47"/>
      <c r="M50" s="124" t="s">
        <v>144</v>
      </c>
      <c r="N50" s="47"/>
      <c r="O50" s="124" t="s">
        <v>144</v>
      </c>
      <c r="P50" s="47"/>
      <c r="Q50" s="124" t="s">
        <v>144</v>
      </c>
      <c r="R50" s="47"/>
      <c r="S50" s="124" t="s">
        <v>144</v>
      </c>
      <c r="T50" s="47"/>
      <c r="U50" s="124" t="s">
        <v>144</v>
      </c>
      <c r="V50" s="47"/>
      <c r="W50" s="124" t="s">
        <v>144</v>
      </c>
      <c r="X50" s="47"/>
      <c r="Y50" s="124" t="s">
        <v>144</v>
      </c>
      <c r="Z50" s="47"/>
      <c r="AA50" s="124" t="s">
        <v>144</v>
      </c>
      <c r="AB50" s="47"/>
      <c r="AC50" s="124" t="s">
        <v>144</v>
      </c>
      <c r="AD50" s="47"/>
      <c r="AE50" s="124" t="s">
        <v>144</v>
      </c>
      <c r="AF50" s="47"/>
      <c r="AG50" s="124" t="s">
        <v>144</v>
      </c>
      <c r="AH50" s="47"/>
      <c r="AI50" s="124" t="s">
        <v>144</v>
      </c>
      <c r="AJ50" s="47"/>
      <c r="AK50" s="124" t="s">
        <v>144</v>
      </c>
      <c r="AL50" s="47"/>
      <c r="AM50" s="124" t="s">
        <v>144</v>
      </c>
      <c r="AN50" s="47"/>
      <c r="AO50" s="124" t="s">
        <v>144</v>
      </c>
      <c r="AP50" s="47"/>
      <c r="AQ50" s="124" t="s">
        <v>144</v>
      </c>
      <c r="AR50" s="47"/>
      <c r="AS50" s="124" t="s">
        <v>144</v>
      </c>
      <c r="AT50" s="47"/>
      <c r="AU50" s="124" t="s">
        <v>144</v>
      </c>
      <c r="AV50" s="47"/>
      <c r="AW50" s="124" t="s">
        <v>144</v>
      </c>
      <c r="AX50" s="47"/>
      <c r="AY50" s="124" t="s">
        <v>144</v>
      </c>
      <c r="AZ50" s="47"/>
      <c r="BA50" s="124" t="s">
        <v>144</v>
      </c>
      <c r="BB50" s="47"/>
      <c r="BC50" s="124" t="s">
        <v>144</v>
      </c>
      <c r="BD50" s="47"/>
      <c r="BE50" s="124" t="s">
        <v>144</v>
      </c>
      <c r="BF50" s="47"/>
      <c r="BG50" s="124" t="s">
        <v>144</v>
      </c>
      <c r="BH50" s="47"/>
      <c r="BI50" s="124" t="s">
        <v>144</v>
      </c>
      <c r="BJ50" s="47"/>
    </row>
    <row r="51" spans="1:62" ht="20.25" customHeight="1">
      <c r="A51" s="436"/>
      <c r="B51" s="437"/>
      <c r="C51" s="453"/>
      <c r="D51" s="453"/>
      <c r="E51" s="453"/>
      <c r="F51" s="172" t="s">
        <v>81</v>
      </c>
      <c r="G51" s="57">
        <v>365</v>
      </c>
      <c r="H51" s="210">
        <f>J51+L51+N51+P51+R51+T51+V51+X51+Z51+AB51+AD51+AF51+AH51+AJ51+AL51+AN51+AP51+AR51+AT51+AV51+AX51+AZ51+BB51+BD51+BF51+BH51+BJ51</f>
        <v>1062.7000000000003</v>
      </c>
      <c r="I51" s="98">
        <v>60</v>
      </c>
      <c r="J51" s="98"/>
      <c r="K51" s="98">
        <v>10</v>
      </c>
      <c r="L51" s="47">
        <v>45</v>
      </c>
      <c r="M51" s="99">
        <v>10</v>
      </c>
      <c r="N51" s="47">
        <v>6</v>
      </c>
      <c r="O51" s="100">
        <v>60</v>
      </c>
      <c r="P51" s="47">
        <v>300</v>
      </c>
      <c r="Q51" s="99">
        <v>120</v>
      </c>
      <c r="R51" s="47">
        <v>24</v>
      </c>
      <c r="S51" s="99">
        <v>6</v>
      </c>
      <c r="T51" s="47">
        <v>60</v>
      </c>
      <c r="U51" s="99">
        <v>2</v>
      </c>
      <c r="V51" s="47">
        <v>3.6</v>
      </c>
      <c r="W51" s="101">
        <v>4</v>
      </c>
      <c r="X51" s="47">
        <v>116</v>
      </c>
      <c r="Y51" s="125" t="s">
        <v>142</v>
      </c>
      <c r="Z51" s="47">
        <v>3.2</v>
      </c>
      <c r="AA51" s="197" t="s">
        <v>156</v>
      </c>
      <c r="AB51" s="47">
        <v>20</v>
      </c>
      <c r="AC51" s="125">
        <v>4</v>
      </c>
      <c r="AD51" s="47">
        <v>8</v>
      </c>
      <c r="AE51" s="99">
        <v>4</v>
      </c>
      <c r="AF51" s="47">
        <v>10</v>
      </c>
      <c r="AG51" s="198">
        <v>4</v>
      </c>
      <c r="AH51" s="47">
        <v>3.6</v>
      </c>
      <c r="AI51" s="135">
        <v>6</v>
      </c>
      <c r="AJ51" s="47">
        <v>4.1999999999999993</v>
      </c>
      <c r="AK51" s="135">
        <v>10</v>
      </c>
      <c r="AL51" s="47">
        <v>4</v>
      </c>
      <c r="AM51" s="135">
        <v>20</v>
      </c>
      <c r="AN51" s="47">
        <v>6</v>
      </c>
      <c r="AO51" s="135">
        <v>2</v>
      </c>
      <c r="AP51" s="47">
        <v>56</v>
      </c>
      <c r="AQ51" s="135">
        <v>2</v>
      </c>
      <c r="AR51" s="47">
        <v>37</v>
      </c>
      <c r="AS51" s="135">
        <v>2</v>
      </c>
      <c r="AT51" s="47">
        <v>18</v>
      </c>
      <c r="AU51" s="135">
        <v>4</v>
      </c>
      <c r="AV51" s="47">
        <v>42</v>
      </c>
      <c r="AW51" s="135">
        <v>1</v>
      </c>
      <c r="AX51" s="47">
        <v>18.5</v>
      </c>
      <c r="AY51" s="135">
        <v>1</v>
      </c>
      <c r="AZ51" s="47">
        <v>10</v>
      </c>
      <c r="BA51" s="135">
        <v>4</v>
      </c>
      <c r="BB51" s="47">
        <v>24</v>
      </c>
      <c r="BC51" s="135">
        <v>4</v>
      </c>
      <c r="BD51" s="47">
        <v>42</v>
      </c>
      <c r="BE51" s="135">
        <v>4</v>
      </c>
      <c r="BF51" s="47">
        <v>30</v>
      </c>
      <c r="BG51" s="135">
        <v>6</v>
      </c>
      <c r="BH51" s="47">
        <v>21.6</v>
      </c>
      <c r="BI51" s="135">
        <v>10</v>
      </c>
      <c r="BJ51" s="47">
        <v>150</v>
      </c>
    </row>
    <row r="52" spans="1:62" ht="20.25" customHeight="1">
      <c r="A52" s="436">
        <v>21</v>
      </c>
      <c r="B52" s="437" t="s">
        <v>206</v>
      </c>
      <c r="C52" s="451">
        <v>32</v>
      </c>
      <c r="D52" s="451">
        <v>670</v>
      </c>
      <c r="E52" s="451">
        <f>I53*8</f>
        <v>640</v>
      </c>
      <c r="F52" s="172" t="s">
        <v>80</v>
      </c>
      <c r="G52" s="57">
        <v>8</v>
      </c>
      <c r="H52" s="211"/>
      <c r="I52" s="98">
        <v>8</v>
      </c>
      <c r="J52" s="98"/>
      <c r="K52" s="98" t="s">
        <v>144</v>
      </c>
      <c r="L52" s="47"/>
      <c r="M52" s="99" t="s">
        <v>144</v>
      </c>
      <c r="N52" s="47"/>
      <c r="O52" s="100" t="s">
        <v>144</v>
      </c>
      <c r="P52" s="47"/>
      <c r="Q52" s="99" t="s">
        <v>144</v>
      </c>
      <c r="R52" s="47"/>
      <c r="S52" s="99" t="s">
        <v>144</v>
      </c>
      <c r="T52" s="47"/>
      <c r="U52" s="99" t="s">
        <v>144</v>
      </c>
      <c r="V52" s="47"/>
      <c r="W52" s="101" t="s">
        <v>144</v>
      </c>
      <c r="X52" s="47"/>
      <c r="Y52" s="99" t="s">
        <v>144</v>
      </c>
      <c r="Z52" s="47"/>
      <c r="AA52" s="99" t="s">
        <v>144</v>
      </c>
      <c r="AB52" s="47"/>
      <c r="AC52" s="99" t="s">
        <v>144</v>
      </c>
      <c r="AD52" s="47"/>
      <c r="AE52" s="99" t="s">
        <v>144</v>
      </c>
      <c r="AF52" s="47"/>
      <c r="AG52" s="99" t="s">
        <v>144</v>
      </c>
      <c r="AH52" s="47"/>
      <c r="AI52" s="135" t="s">
        <v>144</v>
      </c>
      <c r="AJ52" s="47"/>
      <c r="AK52" s="135" t="s">
        <v>144</v>
      </c>
      <c r="AL52" s="47"/>
      <c r="AM52" s="135" t="s">
        <v>144</v>
      </c>
      <c r="AN52" s="47"/>
      <c r="AO52" s="135" t="s">
        <v>144</v>
      </c>
      <c r="AP52" s="47"/>
      <c r="AQ52" s="135" t="s">
        <v>144</v>
      </c>
      <c r="AR52" s="47"/>
      <c r="AS52" s="135" t="s">
        <v>144</v>
      </c>
      <c r="AT52" s="47"/>
      <c r="AU52" s="135" t="s">
        <v>144</v>
      </c>
      <c r="AV52" s="47"/>
      <c r="AW52" s="135" t="s">
        <v>144</v>
      </c>
      <c r="AX52" s="47"/>
      <c r="AY52" s="135" t="s">
        <v>144</v>
      </c>
      <c r="AZ52" s="47"/>
      <c r="BA52" s="135" t="s">
        <v>144</v>
      </c>
      <c r="BB52" s="47"/>
      <c r="BC52" s="135" t="s">
        <v>144</v>
      </c>
      <c r="BD52" s="47"/>
      <c r="BE52" s="135" t="s">
        <v>144</v>
      </c>
      <c r="BF52" s="47"/>
      <c r="BG52" s="135" t="s">
        <v>144</v>
      </c>
      <c r="BH52" s="47"/>
      <c r="BI52" s="135" t="s">
        <v>144</v>
      </c>
      <c r="BJ52" s="47"/>
    </row>
    <row r="53" spans="1:62" ht="20.25" customHeight="1">
      <c r="A53" s="436"/>
      <c r="B53" s="437"/>
      <c r="C53" s="453"/>
      <c r="D53" s="453"/>
      <c r="E53" s="453"/>
      <c r="F53" s="172" t="s">
        <v>81</v>
      </c>
      <c r="G53" s="57">
        <v>548</v>
      </c>
      <c r="H53" s="210">
        <f>J53+L53+N53+P53+R53+T53+V53+X53+Z53+AB53+AD53+AF53+AH53+AJ53+AL53+AN53+AP53+AR53+AT53+AV53+AX53+AZ53+BB53+BD53+BF53+BH53+BJ53</f>
        <v>1481.8</v>
      </c>
      <c r="I53" s="98">
        <v>80</v>
      </c>
      <c r="J53" s="98"/>
      <c r="K53" s="98">
        <v>40</v>
      </c>
      <c r="L53" s="47">
        <v>180</v>
      </c>
      <c r="M53" s="99">
        <v>90</v>
      </c>
      <c r="N53" s="47">
        <v>54</v>
      </c>
      <c r="O53" s="100">
        <v>30</v>
      </c>
      <c r="P53" s="47">
        <v>150</v>
      </c>
      <c r="Q53" s="99">
        <v>180</v>
      </c>
      <c r="R53" s="47">
        <v>36</v>
      </c>
      <c r="S53" s="99">
        <v>4</v>
      </c>
      <c r="T53" s="47">
        <v>40</v>
      </c>
      <c r="U53" s="99">
        <v>4</v>
      </c>
      <c r="V53" s="47">
        <v>7.2</v>
      </c>
      <c r="W53" s="101">
        <v>4</v>
      </c>
      <c r="X53" s="47">
        <v>116</v>
      </c>
      <c r="Y53" s="99">
        <v>2</v>
      </c>
      <c r="Z53" s="47">
        <v>6.4</v>
      </c>
      <c r="AA53" s="99">
        <v>6</v>
      </c>
      <c r="AB53" s="47">
        <v>30</v>
      </c>
      <c r="AC53" s="135" t="s">
        <v>156</v>
      </c>
      <c r="AD53" s="47">
        <v>8</v>
      </c>
      <c r="AE53" s="135" t="s">
        <v>156</v>
      </c>
      <c r="AF53" s="47">
        <v>10</v>
      </c>
      <c r="AG53" s="99" t="s">
        <v>161</v>
      </c>
      <c r="AH53" s="47">
        <v>5.4</v>
      </c>
      <c r="AI53" s="135" t="s">
        <v>161</v>
      </c>
      <c r="AJ53" s="47">
        <v>4.1999999999999993</v>
      </c>
      <c r="AK53" s="135" t="s">
        <v>162</v>
      </c>
      <c r="AL53" s="47">
        <v>4</v>
      </c>
      <c r="AM53" s="135" t="s">
        <v>162</v>
      </c>
      <c r="AN53" s="47">
        <v>3</v>
      </c>
      <c r="AO53" s="135">
        <v>6</v>
      </c>
      <c r="AP53" s="47">
        <v>168</v>
      </c>
      <c r="AQ53" s="135">
        <v>6</v>
      </c>
      <c r="AR53" s="47">
        <v>111</v>
      </c>
      <c r="AS53" s="135">
        <v>6</v>
      </c>
      <c r="AT53" s="47">
        <v>54</v>
      </c>
      <c r="AU53" s="135">
        <v>4</v>
      </c>
      <c r="AV53" s="47">
        <v>42</v>
      </c>
      <c r="AW53" s="135">
        <v>2</v>
      </c>
      <c r="AX53" s="47">
        <v>37</v>
      </c>
      <c r="AY53" s="135">
        <v>10</v>
      </c>
      <c r="AZ53" s="47">
        <v>100</v>
      </c>
      <c r="BA53" s="135">
        <v>6</v>
      </c>
      <c r="BB53" s="47">
        <v>36</v>
      </c>
      <c r="BC53" s="135">
        <v>6</v>
      </c>
      <c r="BD53" s="47">
        <v>63</v>
      </c>
      <c r="BE53" s="135">
        <v>6</v>
      </c>
      <c r="BF53" s="47">
        <v>45</v>
      </c>
      <c r="BG53" s="135">
        <v>6</v>
      </c>
      <c r="BH53" s="47">
        <v>21.6</v>
      </c>
      <c r="BI53" s="135">
        <v>10</v>
      </c>
      <c r="BJ53" s="47">
        <v>150</v>
      </c>
    </row>
    <row r="54" spans="1:62" ht="20.25" customHeight="1">
      <c r="A54" s="436">
        <v>22</v>
      </c>
      <c r="B54" s="437" t="s">
        <v>207</v>
      </c>
      <c r="C54" s="451">
        <v>35</v>
      </c>
      <c r="D54" s="451">
        <v>760</v>
      </c>
      <c r="E54" s="451">
        <f>I55*8</f>
        <v>880</v>
      </c>
      <c r="F54" s="172" t="s">
        <v>80</v>
      </c>
      <c r="G54" s="57">
        <v>135</v>
      </c>
      <c r="H54" s="211"/>
      <c r="I54" s="98">
        <v>15</v>
      </c>
      <c r="J54" s="98"/>
      <c r="K54" s="98">
        <v>100</v>
      </c>
      <c r="L54" s="47"/>
      <c r="M54" s="99">
        <v>20</v>
      </c>
      <c r="N54" s="47"/>
      <c r="O54" s="100"/>
      <c r="P54" s="47"/>
      <c r="Q54" s="99"/>
      <c r="R54" s="47"/>
      <c r="S54" s="99"/>
      <c r="T54" s="47"/>
      <c r="U54" s="99"/>
      <c r="V54" s="47"/>
      <c r="W54" s="101"/>
      <c r="X54" s="47"/>
      <c r="Y54" s="99"/>
      <c r="Z54" s="47"/>
      <c r="AA54" s="99"/>
      <c r="AB54" s="47"/>
      <c r="AC54" s="99"/>
      <c r="AD54" s="47"/>
      <c r="AE54" s="99"/>
      <c r="AF54" s="47"/>
      <c r="AG54" s="99"/>
      <c r="AH54" s="47"/>
      <c r="AI54" s="135"/>
      <c r="AJ54" s="47"/>
      <c r="AK54" s="135"/>
      <c r="AL54" s="47"/>
      <c r="AM54" s="135"/>
      <c r="AN54" s="47"/>
      <c r="AO54" s="135"/>
      <c r="AP54" s="47"/>
      <c r="AQ54" s="135"/>
      <c r="AR54" s="47"/>
      <c r="AS54" s="135"/>
      <c r="AT54" s="47"/>
      <c r="AU54" s="135"/>
      <c r="AV54" s="47"/>
      <c r="AW54" s="135"/>
      <c r="AX54" s="47"/>
      <c r="AY54" s="135"/>
      <c r="AZ54" s="47"/>
      <c r="BA54" s="135"/>
      <c r="BB54" s="47"/>
      <c r="BC54" s="135"/>
      <c r="BD54" s="47"/>
      <c r="BE54" s="135"/>
      <c r="BF54" s="47"/>
      <c r="BG54" s="135"/>
      <c r="BH54" s="47"/>
      <c r="BI54" s="135"/>
      <c r="BJ54" s="47"/>
    </row>
    <row r="55" spans="1:62" ht="20.25" customHeight="1">
      <c r="A55" s="436"/>
      <c r="B55" s="437"/>
      <c r="C55" s="453"/>
      <c r="D55" s="453"/>
      <c r="E55" s="453"/>
      <c r="F55" s="172" t="s">
        <v>81</v>
      </c>
      <c r="G55" s="57">
        <v>609</v>
      </c>
      <c r="H55" s="210">
        <f>J55+L55+N55+P55+R55+T55+V55+X55+Z55+AB55+AD55+AF55+AH55+AJ55+AL55+AN55+AP55+AR55+AT55+AV55+AX55+AZ55+BB55+BD55+BF55+BH55+BJ55</f>
        <v>1298.5999999999999</v>
      </c>
      <c r="I55" s="98">
        <v>110</v>
      </c>
      <c r="J55" s="98"/>
      <c r="K55" s="98"/>
      <c r="L55" s="47">
        <v>0</v>
      </c>
      <c r="M55" s="99">
        <v>60</v>
      </c>
      <c r="N55" s="47">
        <v>36</v>
      </c>
      <c r="O55" s="100">
        <v>45</v>
      </c>
      <c r="P55" s="47">
        <v>225</v>
      </c>
      <c r="Q55" s="99">
        <v>250</v>
      </c>
      <c r="R55" s="47">
        <v>50</v>
      </c>
      <c r="S55" s="99">
        <v>10</v>
      </c>
      <c r="T55" s="47">
        <v>100</v>
      </c>
      <c r="U55" s="99">
        <v>10</v>
      </c>
      <c r="V55" s="47">
        <v>18</v>
      </c>
      <c r="W55" s="101">
        <v>4</v>
      </c>
      <c r="X55" s="47">
        <v>116</v>
      </c>
      <c r="Y55" s="99">
        <v>4</v>
      </c>
      <c r="Z55" s="47">
        <v>12.8</v>
      </c>
      <c r="AA55" s="99">
        <v>10</v>
      </c>
      <c r="AB55" s="47">
        <v>50</v>
      </c>
      <c r="AC55" s="99">
        <v>4</v>
      </c>
      <c r="AD55" s="47">
        <v>8</v>
      </c>
      <c r="AE55" s="99">
        <v>4</v>
      </c>
      <c r="AF55" s="47">
        <v>10</v>
      </c>
      <c r="AG55" s="99">
        <v>4</v>
      </c>
      <c r="AH55" s="47">
        <v>3.6</v>
      </c>
      <c r="AI55" s="99">
        <v>8</v>
      </c>
      <c r="AJ55" s="47">
        <v>5.6</v>
      </c>
      <c r="AK55" s="99">
        <v>10</v>
      </c>
      <c r="AL55" s="47">
        <v>4</v>
      </c>
      <c r="AM55" s="99">
        <v>20</v>
      </c>
      <c r="AN55" s="47">
        <v>6</v>
      </c>
      <c r="AO55" s="99">
        <v>4</v>
      </c>
      <c r="AP55" s="47">
        <v>112</v>
      </c>
      <c r="AQ55" s="99">
        <v>4</v>
      </c>
      <c r="AR55" s="47">
        <v>74</v>
      </c>
      <c r="AS55" s="99">
        <v>4</v>
      </c>
      <c r="AT55" s="47">
        <v>36</v>
      </c>
      <c r="AU55" s="99">
        <v>4</v>
      </c>
      <c r="AV55" s="47">
        <v>42</v>
      </c>
      <c r="AW55" s="99">
        <v>4</v>
      </c>
      <c r="AX55" s="47">
        <v>74</v>
      </c>
      <c r="AY55" s="99">
        <v>6</v>
      </c>
      <c r="AZ55" s="47">
        <v>60</v>
      </c>
      <c r="BA55" s="99">
        <v>6</v>
      </c>
      <c r="BB55" s="47">
        <v>36</v>
      </c>
      <c r="BC55" s="135">
        <v>6</v>
      </c>
      <c r="BD55" s="47">
        <v>63</v>
      </c>
      <c r="BE55" s="135">
        <v>6</v>
      </c>
      <c r="BF55" s="47">
        <v>45</v>
      </c>
      <c r="BG55" s="99">
        <v>6</v>
      </c>
      <c r="BH55" s="47">
        <v>21.6</v>
      </c>
      <c r="BI55" s="135">
        <v>6</v>
      </c>
      <c r="BJ55" s="47">
        <v>90</v>
      </c>
    </row>
    <row r="56" spans="1:62" ht="20.25" customHeight="1">
      <c r="A56" s="436">
        <v>23</v>
      </c>
      <c r="B56" s="437" t="s">
        <v>134</v>
      </c>
      <c r="C56" s="451">
        <v>7</v>
      </c>
      <c r="D56" s="451">
        <v>207</v>
      </c>
      <c r="E56" s="451">
        <f>9*8</f>
        <v>72</v>
      </c>
      <c r="F56" s="172" t="s">
        <v>80</v>
      </c>
      <c r="G56" s="57">
        <v>133</v>
      </c>
      <c r="H56" s="211"/>
      <c r="I56" s="98">
        <v>20</v>
      </c>
      <c r="J56" s="98"/>
      <c r="K56" s="98">
        <v>3</v>
      </c>
      <c r="L56" s="47"/>
      <c r="M56" s="99">
        <v>12</v>
      </c>
      <c r="N56" s="47"/>
      <c r="O56" s="100">
        <v>8</v>
      </c>
      <c r="P56" s="47"/>
      <c r="Q56" s="99">
        <v>50</v>
      </c>
      <c r="R56" s="47"/>
      <c r="S56" s="99">
        <v>2</v>
      </c>
      <c r="T56" s="47"/>
      <c r="U56" s="99">
        <v>2</v>
      </c>
      <c r="V56" s="47"/>
      <c r="W56" s="101">
        <v>1</v>
      </c>
      <c r="X56" s="47"/>
      <c r="Y56" s="101">
        <v>1</v>
      </c>
      <c r="Z56" s="47"/>
      <c r="AA56" s="101">
        <v>4</v>
      </c>
      <c r="AB56" s="47"/>
      <c r="AC56" s="101">
        <v>2</v>
      </c>
      <c r="AD56" s="47"/>
      <c r="AE56" s="101">
        <v>2</v>
      </c>
      <c r="AF56" s="47"/>
      <c r="AG56" s="101">
        <v>2</v>
      </c>
      <c r="AH56" s="47"/>
      <c r="AI56" s="101">
        <v>2</v>
      </c>
      <c r="AJ56" s="47"/>
      <c r="AK56" s="101">
        <v>2</v>
      </c>
      <c r="AL56" s="47"/>
      <c r="AM56" s="101">
        <v>2</v>
      </c>
      <c r="AN56" s="47"/>
      <c r="AO56" s="101">
        <v>1</v>
      </c>
      <c r="AP56" s="47"/>
      <c r="AQ56" s="101">
        <v>2</v>
      </c>
      <c r="AR56" s="47"/>
      <c r="AS56" s="101">
        <v>2</v>
      </c>
      <c r="AT56" s="47"/>
      <c r="AU56" s="101">
        <v>2</v>
      </c>
      <c r="AV56" s="47"/>
      <c r="AW56" s="101">
        <v>1</v>
      </c>
      <c r="AX56" s="47"/>
      <c r="AY56" s="101">
        <v>1</v>
      </c>
      <c r="AZ56" s="47"/>
      <c r="BA56" s="101">
        <v>1</v>
      </c>
      <c r="BB56" s="47"/>
      <c r="BC56" s="101">
        <v>2</v>
      </c>
      <c r="BD56" s="47"/>
      <c r="BE56" s="101">
        <v>2</v>
      </c>
      <c r="BF56" s="47"/>
      <c r="BG56" s="101">
        <v>2</v>
      </c>
      <c r="BH56" s="47"/>
      <c r="BI56" s="101">
        <v>2</v>
      </c>
      <c r="BJ56" s="47"/>
    </row>
    <row r="57" spans="1:62" ht="20.25" customHeight="1">
      <c r="A57" s="436"/>
      <c r="B57" s="437"/>
      <c r="C57" s="453"/>
      <c r="D57" s="453"/>
      <c r="E57" s="453"/>
      <c r="F57" s="172" t="s">
        <v>81</v>
      </c>
      <c r="G57" s="57">
        <v>165</v>
      </c>
      <c r="H57" s="210">
        <f>J57+L57+N57+P57+R57+T57+V57+X57+Z57+AB57+AD57+AF57+AH57+AJ57+AL57+AN57+AP57+AR57+AT57+AV57+AX57+AZ57+BB57+BD57+BF57+BH57+BJ57</f>
        <v>334.2</v>
      </c>
      <c r="I57" s="98">
        <v>30</v>
      </c>
      <c r="J57" s="98"/>
      <c r="K57" s="98">
        <v>10</v>
      </c>
      <c r="L57" s="47">
        <v>45</v>
      </c>
      <c r="M57" s="99">
        <v>12</v>
      </c>
      <c r="N57" s="47">
        <v>7.1999999999999993</v>
      </c>
      <c r="O57" s="100">
        <v>8</v>
      </c>
      <c r="P57" s="47">
        <v>40</v>
      </c>
      <c r="Q57" s="99">
        <v>70</v>
      </c>
      <c r="R57" s="47">
        <v>14</v>
      </c>
      <c r="S57" s="99">
        <v>2</v>
      </c>
      <c r="T57" s="47">
        <v>20</v>
      </c>
      <c r="U57" s="99">
        <v>4</v>
      </c>
      <c r="V57" s="47">
        <v>7.2</v>
      </c>
      <c r="W57" s="101">
        <v>1</v>
      </c>
      <c r="X57" s="47">
        <v>29</v>
      </c>
      <c r="Y57" s="101"/>
      <c r="Z57" s="47">
        <v>0</v>
      </c>
      <c r="AA57" s="101">
        <v>2</v>
      </c>
      <c r="AB57" s="47">
        <v>10</v>
      </c>
      <c r="AC57" s="101">
        <v>2</v>
      </c>
      <c r="AD57" s="47">
        <v>4</v>
      </c>
      <c r="AE57" s="101">
        <v>2</v>
      </c>
      <c r="AF57" s="47">
        <v>5</v>
      </c>
      <c r="AG57" s="101">
        <v>2</v>
      </c>
      <c r="AH57" s="47">
        <v>1.8</v>
      </c>
      <c r="AI57" s="101">
        <v>2</v>
      </c>
      <c r="AJ57" s="47">
        <v>1.4</v>
      </c>
      <c r="AK57" s="101">
        <v>2</v>
      </c>
      <c r="AL57" s="47">
        <v>0.8</v>
      </c>
      <c r="AM57" s="101">
        <v>2</v>
      </c>
      <c r="AN57" s="47">
        <v>0.6</v>
      </c>
      <c r="AO57" s="101"/>
      <c r="AP57" s="47">
        <v>0</v>
      </c>
      <c r="AQ57" s="101">
        <v>2</v>
      </c>
      <c r="AR57" s="47">
        <v>37</v>
      </c>
      <c r="AS57" s="101">
        <v>2</v>
      </c>
      <c r="AT57" s="47">
        <v>18</v>
      </c>
      <c r="AU57" s="101">
        <v>2</v>
      </c>
      <c r="AV57" s="47">
        <v>21</v>
      </c>
      <c r="AW57" s="101"/>
      <c r="AX57" s="47">
        <v>0</v>
      </c>
      <c r="AY57" s="101">
        <v>2</v>
      </c>
      <c r="AZ57" s="47">
        <v>20</v>
      </c>
      <c r="BA57" s="101"/>
      <c r="BB57" s="47">
        <v>0</v>
      </c>
      <c r="BC57" s="101"/>
      <c r="BD57" s="47">
        <v>0</v>
      </c>
      <c r="BE57" s="101">
        <v>2</v>
      </c>
      <c r="BF57" s="47">
        <v>15</v>
      </c>
      <c r="BG57" s="101">
        <v>2</v>
      </c>
      <c r="BH57" s="47">
        <v>7.2</v>
      </c>
      <c r="BI57" s="101">
        <v>2</v>
      </c>
      <c r="BJ57" s="47">
        <v>30</v>
      </c>
    </row>
    <row r="58" spans="1:62" ht="20.25" customHeight="1">
      <c r="A58" s="436">
        <v>24</v>
      </c>
      <c r="B58" s="437" t="s">
        <v>175</v>
      </c>
      <c r="C58" s="451">
        <v>5</v>
      </c>
      <c r="D58" s="451">
        <v>168</v>
      </c>
      <c r="E58" s="451">
        <f>9*8</f>
        <v>72</v>
      </c>
      <c r="F58" s="172" t="s">
        <v>80</v>
      </c>
      <c r="G58" s="57">
        <v>117</v>
      </c>
      <c r="H58" s="211"/>
      <c r="I58" s="98">
        <v>27</v>
      </c>
      <c r="J58" s="98"/>
      <c r="K58" s="98">
        <v>6</v>
      </c>
      <c r="L58" s="47"/>
      <c r="M58" s="99">
        <v>12</v>
      </c>
      <c r="N58" s="47"/>
      <c r="O58" s="99">
        <v>10</v>
      </c>
      <c r="P58" s="47"/>
      <c r="Q58" s="99">
        <v>50</v>
      </c>
      <c r="R58" s="47"/>
      <c r="S58" s="99"/>
      <c r="T58" s="47"/>
      <c r="U58" s="99">
        <v>1</v>
      </c>
      <c r="V58" s="47"/>
      <c r="W58" s="101">
        <v>1</v>
      </c>
      <c r="X58" s="47"/>
      <c r="Y58" s="99"/>
      <c r="Z58" s="47"/>
      <c r="AA58" s="101">
        <v>2</v>
      </c>
      <c r="AB58" s="47"/>
      <c r="AC58" s="101">
        <v>1</v>
      </c>
      <c r="AD58" s="47"/>
      <c r="AE58" s="101">
        <v>2</v>
      </c>
      <c r="AF58" s="47"/>
      <c r="AG58" s="146"/>
      <c r="AH58" s="47"/>
      <c r="AI58" s="101">
        <v>2</v>
      </c>
      <c r="AJ58" s="47"/>
      <c r="AK58" s="135">
        <v>2</v>
      </c>
      <c r="AL58" s="47"/>
      <c r="AM58" s="135"/>
      <c r="AN58" s="47"/>
      <c r="AO58" s="135"/>
      <c r="AP58" s="47"/>
      <c r="AQ58" s="135"/>
      <c r="AR58" s="47"/>
      <c r="AS58" s="135"/>
      <c r="AT58" s="47"/>
      <c r="AU58" s="135"/>
      <c r="AV58" s="47"/>
      <c r="AW58" s="135"/>
      <c r="AX58" s="47"/>
      <c r="AY58" s="135">
        <v>1</v>
      </c>
      <c r="AZ58" s="47"/>
      <c r="BA58" s="135"/>
      <c r="BB58" s="47"/>
      <c r="BC58" s="135"/>
      <c r="BD58" s="47"/>
      <c r="BE58" s="135"/>
      <c r="BF58" s="47"/>
      <c r="BG58" s="135"/>
      <c r="BH58" s="47"/>
      <c r="BI58" s="135"/>
      <c r="BJ58" s="47"/>
    </row>
    <row r="59" spans="1:62" ht="20.25" customHeight="1">
      <c r="A59" s="436"/>
      <c r="B59" s="437"/>
      <c r="C59" s="453"/>
      <c r="D59" s="453"/>
      <c r="E59" s="453"/>
      <c r="F59" s="172" t="s">
        <v>81</v>
      </c>
      <c r="G59" s="57">
        <v>229</v>
      </c>
      <c r="H59" s="210">
        <f>J59+L59+N59+P59+R59+T59+V59+X59+Z59+AB59+AD59+AF59+AH59+AJ59+AL59+AN59+AP59+AR59+AT59+AV59+AX59+AZ59+BB59+BD59+BF59+BH59+BJ59</f>
        <v>936.59999999999991</v>
      </c>
      <c r="I59" s="98">
        <v>28</v>
      </c>
      <c r="J59" s="98"/>
      <c r="K59" s="98">
        <v>8</v>
      </c>
      <c r="L59" s="47">
        <v>36</v>
      </c>
      <c r="M59" s="99">
        <v>16</v>
      </c>
      <c r="N59" s="47">
        <v>9.6</v>
      </c>
      <c r="O59" s="99">
        <v>10</v>
      </c>
      <c r="P59" s="47">
        <v>50</v>
      </c>
      <c r="Q59" s="99">
        <v>60</v>
      </c>
      <c r="R59" s="47">
        <v>12</v>
      </c>
      <c r="S59" s="99">
        <v>6</v>
      </c>
      <c r="T59" s="47">
        <v>60</v>
      </c>
      <c r="U59" s="99">
        <v>10</v>
      </c>
      <c r="V59" s="47">
        <v>18</v>
      </c>
      <c r="W59" s="101">
        <v>1</v>
      </c>
      <c r="X59" s="47">
        <v>29</v>
      </c>
      <c r="Y59" s="101">
        <v>1</v>
      </c>
      <c r="Z59" s="47">
        <v>3.2</v>
      </c>
      <c r="AA59" s="99">
        <v>4</v>
      </c>
      <c r="AB59" s="47">
        <v>20</v>
      </c>
      <c r="AC59" s="99">
        <v>4</v>
      </c>
      <c r="AD59" s="47">
        <v>8</v>
      </c>
      <c r="AE59" s="99">
        <v>3</v>
      </c>
      <c r="AF59" s="47">
        <v>7.5</v>
      </c>
      <c r="AG59" s="99">
        <v>5</v>
      </c>
      <c r="AH59" s="47">
        <v>4.5</v>
      </c>
      <c r="AI59" s="135">
        <v>3</v>
      </c>
      <c r="AJ59" s="47">
        <v>2.0999999999999996</v>
      </c>
      <c r="AK59" s="135">
        <v>8</v>
      </c>
      <c r="AL59" s="47">
        <v>3.2</v>
      </c>
      <c r="AM59" s="135">
        <v>10</v>
      </c>
      <c r="AN59" s="47">
        <v>3</v>
      </c>
      <c r="AO59" s="135">
        <v>5</v>
      </c>
      <c r="AP59" s="47">
        <v>140</v>
      </c>
      <c r="AQ59" s="135">
        <v>5</v>
      </c>
      <c r="AR59" s="47">
        <v>92.5</v>
      </c>
      <c r="AS59" s="135">
        <v>4</v>
      </c>
      <c r="AT59" s="47">
        <v>36</v>
      </c>
      <c r="AU59" s="135">
        <v>5</v>
      </c>
      <c r="AV59" s="47">
        <v>52.5</v>
      </c>
      <c r="AW59" s="135">
        <v>5</v>
      </c>
      <c r="AX59" s="47">
        <v>92.5</v>
      </c>
      <c r="AY59" s="135">
        <v>8</v>
      </c>
      <c r="AZ59" s="47">
        <v>80</v>
      </c>
      <c r="BA59" s="135">
        <v>2</v>
      </c>
      <c r="BB59" s="47">
        <v>12</v>
      </c>
      <c r="BC59" s="135">
        <v>4</v>
      </c>
      <c r="BD59" s="47">
        <v>42</v>
      </c>
      <c r="BE59" s="135">
        <v>4</v>
      </c>
      <c r="BF59" s="47">
        <v>30</v>
      </c>
      <c r="BG59" s="135">
        <v>5</v>
      </c>
      <c r="BH59" s="47">
        <v>18</v>
      </c>
      <c r="BI59" s="135">
        <v>5</v>
      </c>
      <c r="BJ59" s="47">
        <v>75</v>
      </c>
    </row>
    <row r="60" spans="1:62" ht="20.25" customHeight="1">
      <c r="A60" s="436">
        <v>25</v>
      </c>
      <c r="B60" s="437" t="s">
        <v>171</v>
      </c>
      <c r="C60" s="451">
        <v>5</v>
      </c>
      <c r="D60" s="451">
        <v>153</v>
      </c>
      <c r="E60" s="451">
        <f>I61*8</f>
        <v>600</v>
      </c>
      <c r="F60" s="172" t="s">
        <v>80</v>
      </c>
      <c r="G60" s="57">
        <v>0</v>
      </c>
      <c r="H60" s="211"/>
      <c r="I60" s="98">
        <v>0</v>
      </c>
      <c r="J60" s="98"/>
      <c r="K60" s="98"/>
      <c r="L60" s="47"/>
      <c r="M60" s="99"/>
      <c r="N60" s="47"/>
      <c r="O60" s="100"/>
      <c r="P60" s="47"/>
      <c r="Q60" s="99"/>
      <c r="R60" s="47"/>
      <c r="S60" s="99"/>
      <c r="T60" s="47"/>
      <c r="U60" s="99"/>
      <c r="V60" s="47"/>
      <c r="W60" s="101"/>
      <c r="X60" s="47"/>
      <c r="Y60" s="99"/>
      <c r="Z60" s="47"/>
      <c r="AA60" s="99"/>
      <c r="AB60" s="47"/>
      <c r="AC60" s="99"/>
      <c r="AD60" s="47"/>
      <c r="AE60" s="99"/>
      <c r="AF60" s="47"/>
      <c r="AG60" s="99"/>
      <c r="AH60" s="47"/>
      <c r="AI60" s="135"/>
      <c r="AJ60" s="47"/>
      <c r="AK60" s="135"/>
      <c r="AL60" s="47"/>
      <c r="AM60" s="135"/>
      <c r="AN60" s="47"/>
      <c r="AO60" s="135"/>
      <c r="AP60" s="47"/>
      <c r="AQ60" s="135"/>
      <c r="AR60" s="47"/>
      <c r="AS60" s="135"/>
      <c r="AT60" s="47"/>
      <c r="AU60" s="135"/>
      <c r="AV60" s="47"/>
      <c r="AW60" s="135"/>
      <c r="AX60" s="47"/>
      <c r="AY60" s="135"/>
      <c r="AZ60" s="47"/>
      <c r="BA60" s="135"/>
      <c r="BB60" s="47"/>
      <c r="BC60" s="135"/>
      <c r="BD60" s="47"/>
      <c r="BE60" s="135"/>
      <c r="BF60" s="47"/>
      <c r="BG60" s="135"/>
      <c r="BH60" s="47"/>
      <c r="BI60" s="135"/>
      <c r="BJ60" s="47"/>
    </row>
    <row r="61" spans="1:62" ht="20.25" customHeight="1">
      <c r="A61" s="436"/>
      <c r="B61" s="437"/>
      <c r="C61" s="453"/>
      <c r="D61" s="453"/>
      <c r="E61" s="453"/>
      <c r="F61" s="172" t="s">
        <v>81</v>
      </c>
      <c r="G61" s="57">
        <v>400</v>
      </c>
      <c r="H61" s="210">
        <f>J61+L61+N61+P61+R61+T61+V61+X61+Z61+AB61+AD61+AF61+AH61+AJ61+AL61+AN61+AP61+AR61+AT61+AV61+AX61+AZ61+BB61+BD61+BF61+BH61+BJ61</f>
        <v>778.2</v>
      </c>
      <c r="I61" s="98">
        <v>75</v>
      </c>
      <c r="J61" s="98"/>
      <c r="K61" s="98">
        <v>38</v>
      </c>
      <c r="L61" s="47">
        <v>171</v>
      </c>
      <c r="M61" s="99">
        <v>50</v>
      </c>
      <c r="N61" s="47">
        <v>30</v>
      </c>
      <c r="O61" s="100">
        <v>30</v>
      </c>
      <c r="P61" s="47">
        <v>150</v>
      </c>
      <c r="Q61" s="99">
        <v>148</v>
      </c>
      <c r="R61" s="47">
        <v>29.6</v>
      </c>
      <c r="S61" s="99">
        <v>6</v>
      </c>
      <c r="T61" s="47">
        <v>60</v>
      </c>
      <c r="U61" s="99">
        <v>2</v>
      </c>
      <c r="V61" s="47">
        <v>3.6</v>
      </c>
      <c r="W61" s="101">
        <v>2</v>
      </c>
      <c r="X61" s="47">
        <v>58</v>
      </c>
      <c r="Y61" s="99">
        <v>1</v>
      </c>
      <c r="Z61" s="47">
        <v>3.2</v>
      </c>
      <c r="AA61" s="99">
        <v>2</v>
      </c>
      <c r="AB61" s="47">
        <v>10</v>
      </c>
      <c r="AC61" s="99">
        <v>3</v>
      </c>
      <c r="AD61" s="47">
        <v>6</v>
      </c>
      <c r="AE61" s="99">
        <v>2</v>
      </c>
      <c r="AF61" s="47">
        <v>5</v>
      </c>
      <c r="AG61" s="99">
        <v>3</v>
      </c>
      <c r="AH61" s="47">
        <v>2.7</v>
      </c>
      <c r="AI61" s="135">
        <v>5</v>
      </c>
      <c r="AJ61" s="47">
        <v>3.5</v>
      </c>
      <c r="AK61" s="135">
        <v>5</v>
      </c>
      <c r="AL61" s="47">
        <v>2</v>
      </c>
      <c r="AM61" s="135">
        <v>6</v>
      </c>
      <c r="AN61" s="47">
        <v>1.7999999999999998</v>
      </c>
      <c r="AO61" s="135">
        <v>1</v>
      </c>
      <c r="AP61" s="47">
        <v>28</v>
      </c>
      <c r="AQ61" s="135">
        <v>2</v>
      </c>
      <c r="AR61" s="47">
        <v>37</v>
      </c>
      <c r="AS61" s="135">
        <v>2</v>
      </c>
      <c r="AT61" s="47">
        <v>18</v>
      </c>
      <c r="AU61" s="135">
        <v>3</v>
      </c>
      <c r="AV61" s="47">
        <v>31.5</v>
      </c>
      <c r="AW61" s="135">
        <v>1</v>
      </c>
      <c r="AX61" s="47">
        <v>18.5</v>
      </c>
      <c r="AY61" s="135">
        <v>2</v>
      </c>
      <c r="AZ61" s="47">
        <v>20</v>
      </c>
      <c r="BA61" s="135">
        <v>2</v>
      </c>
      <c r="BB61" s="47">
        <v>12</v>
      </c>
      <c r="BC61" s="135">
        <v>2</v>
      </c>
      <c r="BD61" s="47">
        <v>21</v>
      </c>
      <c r="BE61" s="135">
        <v>2</v>
      </c>
      <c r="BF61" s="47">
        <v>15</v>
      </c>
      <c r="BG61" s="135">
        <v>3</v>
      </c>
      <c r="BH61" s="47">
        <v>10.8</v>
      </c>
      <c r="BI61" s="135">
        <v>2</v>
      </c>
      <c r="BJ61" s="47">
        <v>30</v>
      </c>
    </row>
    <row r="62" spans="1:62" ht="20.25" customHeight="1">
      <c r="A62" s="436">
        <v>26</v>
      </c>
      <c r="B62" s="437" t="s">
        <v>135</v>
      </c>
      <c r="C62" s="451">
        <v>8</v>
      </c>
      <c r="D62" s="451">
        <v>240</v>
      </c>
      <c r="E62" s="451">
        <f>I63*8</f>
        <v>640</v>
      </c>
      <c r="F62" s="172" t="s">
        <v>80</v>
      </c>
      <c r="G62" s="57">
        <v>0</v>
      </c>
      <c r="H62" s="211"/>
      <c r="I62" s="98"/>
      <c r="J62" s="98"/>
      <c r="K62" s="98"/>
      <c r="L62" s="47"/>
      <c r="M62" s="99"/>
      <c r="N62" s="47"/>
      <c r="O62" s="100"/>
      <c r="P62" s="47"/>
      <c r="Q62" s="99"/>
      <c r="R62" s="47"/>
      <c r="S62" s="99"/>
      <c r="T62" s="47"/>
      <c r="U62" s="99"/>
      <c r="V62" s="47"/>
      <c r="W62" s="101"/>
      <c r="X62" s="47"/>
      <c r="Y62" s="99"/>
      <c r="Z62" s="47"/>
      <c r="AA62" s="99"/>
      <c r="AB62" s="47"/>
      <c r="AC62" s="99"/>
      <c r="AD62" s="47"/>
      <c r="AE62" s="99"/>
      <c r="AF62" s="47"/>
      <c r="AG62" s="99"/>
      <c r="AH62" s="47"/>
      <c r="AI62" s="135"/>
      <c r="AJ62" s="47"/>
      <c r="AK62" s="135"/>
      <c r="AL62" s="47"/>
      <c r="AM62" s="135"/>
      <c r="AN62" s="47"/>
      <c r="AO62" s="135"/>
      <c r="AP62" s="47"/>
      <c r="AQ62" s="135"/>
      <c r="AR62" s="47"/>
      <c r="AS62" s="135"/>
      <c r="AT62" s="47"/>
      <c r="AU62" s="135"/>
      <c r="AV62" s="47"/>
      <c r="AW62" s="135"/>
      <c r="AX62" s="47"/>
      <c r="AY62" s="135"/>
      <c r="AZ62" s="47"/>
      <c r="BA62" s="135"/>
      <c r="BB62" s="47"/>
      <c r="BC62" s="135"/>
      <c r="BD62" s="47"/>
      <c r="BE62" s="135"/>
      <c r="BF62" s="47"/>
      <c r="BG62" s="135"/>
      <c r="BH62" s="47"/>
      <c r="BI62" s="135"/>
      <c r="BJ62" s="47"/>
    </row>
    <row r="63" spans="1:62" ht="20.25" customHeight="1">
      <c r="A63" s="436"/>
      <c r="B63" s="437"/>
      <c r="C63" s="453"/>
      <c r="D63" s="453"/>
      <c r="E63" s="453"/>
      <c r="F63" s="172" t="s">
        <v>81</v>
      </c>
      <c r="G63" s="57">
        <v>485</v>
      </c>
      <c r="H63" s="210">
        <f>J63+L63+N63+P63+R63+T63+V63+X63+Z63+AB63+AD63+AF63+AH63+AJ63+AL63+AN63+AP63+AR63+AT63+AV63+AX63+AZ63+BB63+BD63+BF63+BH63+BJ63</f>
        <v>1418.7</v>
      </c>
      <c r="I63" s="98">
        <v>80</v>
      </c>
      <c r="J63" s="98"/>
      <c r="K63" s="98">
        <v>80</v>
      </c>
      <c r="L63" s="47">
        <v>360</v>
      </c>
      <c r="M63" s="98">
        <v>20</v>
      </c>
      <c r="N63" s="47">
        <v>12</v>
      </c>
      <c r="O63" s="98">
        <v>30</v>
      </c>
      <c r="P63" s="47">
        <v>150</v>
      </c>
      <c r="Q63" s="99">
        <v>160</v>
      </c>
      <c r="R63" s="47">
        <v>32</v>
      </c>
      <c r="S63" s="99">
        <v>5</v>
      </c>
      <c r="T63" s="47">
        <v>50</v>
      </c>
      <c r="U63" s="99">
        <v>10</v>
      </c>
      <c r="V63" s="47">
        <v>18</v>
      </c>
      <c r="W63" s="98">
        <v>2</v>
      </c>
      <c r="X63" s="47">
        <v>58</v>
      </c>
      <c r="Y63" s="101">
        <v>1</v>
      </c>
      <c r="Z63" s="47">
        <v>3.2</v>
      </c>
      <c r="AA63" s="98">
        <v>6</v>
      </c>
      <c r="AB63" s="47">
        <v>30</v>
      </c>
      <c r="AC63" s="98">
        <v>5</v>
      </c>
      <c r="AD63" s="47">
        <v>10</v>
      </c>
      <c r="AE63" s="98">
        <v>4</v>
      </c>
      <c r="AF63" s="47">
        <v>10</v>
      </c>
      <c r="AG63" s="98">
        <v>5</v>
      </c>
      <c r="AH63" s="47">
        <v>4.5</v>
      </c>
      <c r="AI63" s="98">
        <v>5</v>
      </c>
      <c r="AJ63" s="47">
        <v>3.5</v>
      </c>
      <c r="AK63" s="98">
        <v>10</v>
      </c>
      <c r="AL63" s="47">
        <v>4</v>
      </c>
      <c r="AM63" s="98">
        <v>10</v>
      </c>
      <c r="AN63" s="47">
        <v>3</v>
      </c>
      <c r="AO63" s="98">
        <v>5</v>
      </c>
      <c r="AP63" s="47">
        <v>140</v>
      </c>
      <c r="AQ63" s="98">
        <v>5</v>
      </c>
      <c r="AR63" s="47">
        <v>92.5</v>
      </c>
      <c r="AS63" s="98">
        <v>4</v>
      </c>
      <c r="AT63" s="47">
        <v>36</v>
      </c>
      <c r="AU63" s="98">
        <v>5</v>
      </c>
      <c r="AV63" s="47">
        <v>52.5</v>
      </c>
      <c r="AW63" s="98">
        <v>5</v>
      </c>
      <c r="AX63" s="47">
        <v>92.5</v>
      </c>
      <c r="AY63" s="98">
        <v>8</v>
      </c>
      <c r="AZ63" s="47">
        <v>80</v>
      </c>
      <c r="BA63" s="98">
        <v>2</v>
      </c>
      <c r="BB63" s="47">
        <v>12</v>
      </c>
      <c r="BC63" s="98">
        <v>4</v>
      </c>
      <c r="BD63" s="47">
        <v>42</v>
      </c>
      <c r="BE63" s="98">
        <v>4</v>
      </c>
      <c r="BF63" s="47">
        <v>30</v>
      </c>
      <c r="BG63" s="98">
        <v>5</v>
      </c>
      <c r="BH63" s="47">
        <v>18</v>
      </c>
      <c r="BI63" s="98">
        <v>5</v>
      </c>
      <c r="BJ63" s="47">
        <v>75</v>
      </c>
    </row>
    <row r="68" spans="6:6">
      <c r="F68" s="201">
        <f>SUM(H12:H63)</f>
        <v>22592.7</v>
      </c>
    </row>
    <row r="256" spans="1:24" s="34" customFormat="1">
      <c r="A256" s="29"/>
      <c r="B256" s="29"/>
      <c r="C256" s="29"/>
      <c r="D256" s="29"/>
      <c r="E256" s="29"/>
      <c r="F256" s="29"/>
      <c r="G256" s="29"/>
      <c r="H256" s="212"/>
      <c r="I256" s="30"/>
      <c r="J256" s="30"/>
      <c r="K256" s="30"/>
      <c r="L256" s="30"/>
      <c r="M256" s="40"/>
      <c r="N256" s="40"/>
      <c r="O256" s="31"/>
      <c r="P256" s="31"/>
      <c r="Q256" s="32"/>
      <c r="R256" s="32"/>
      <c r="S256" s="33"/>
      <c r="T256" s="33"/>
      <c r="U256" s="33"/>
      <c r="V256" s="33"/>
      <c r="W256" s="33"/>
      <c r="X256" s="33"/>
    </row>
    <row r="257" spans="1:24" s="34" customFormat="1">
      <c r="A257" s="29"/>
      <c r="B257" s="29"/>
      <c r="C257" s="29"/>
      <c r="D257" s="29"/>
      <c r="E257" s="29"/>
      <c r="F257" s="29"/>
      <c r="G257" s="29"/>
      <c r="H257" s="212"/>
      <c r="I257" s="30"/>
      <c r="J257" s="30"/>
      <c r="K257" s="30"/>
      <c r="L257" s="30"/>
      <c r="M257" s="40"/>
      <c r="N257" s="40"/>
      <c r="O257" s="31"/>
      <c r="P257" s="31"/>
      <c r="Q257" s="32"/>
      <c r="R257" s="32"/>
      <c r="S257" s="33"/>
      <c r="T257" s="33"/>
      <c r="U257" s="33"/>
      <c r="V257" s="33"/>
      <c r="W257" s="33"/>
      <c r="X257" s="33"/>
    </row>
    <row r="258" spans="1:24" s="34" customFormat="1">
      <c r="A258" s="29"/>
      <c r="B258" s="29"/>
      <c r="C258" s="29"/>
      <c r="D258" s="29"/>
      <c r="E258" s="29"/>
      <c r="F258" s="29"/>
      <c r="G258" s="29"/>
      <c r="H258" s="212"/>
      <c r="I258" s="30"/>
      <c r="J258" s="30"/>
      <c r="K258" s="30"/>
      <c r="L258" s="30"/>
      <c r="M258" s="40"/>
      <c r="N258" s="40"/>
      <c r="O258" s="31"/>
      <c r="P258" s="31"/>
      <c r="Q258" s="32"/>
      <c r="R258" s="32"/>
      <c r="S258" s="33"/>
      <c r="T258" s="33"/>
      <c r="U258" s="33"/>
      <c r="V258" s="33"/>
      <c r="W258" s="33"/>
      <c r="X258" s="33"/>
    </row>
    <row r="259" spans="1:24" s="34" customFormat="1">
      <c r="A259" s="29"/>
      <c r="B259" s="29"/>
      <c r="C259" s="29"/>
      <c r="D259" s="29"/>
      <c r="E259" s="29"/>
      <c r="F259" s="29"/>
      <c r="G259" s="29"/>
      <c r="H259" s="212"/>
      <c r="I259" s="30"/>
      <c r="J259" s="30"/>
      <c r="K259" s="30"/>
      <c r="L259" s="30"/>
      <c r="M259" s="40"/>
      <c r="N259" s="40"/>
      <c r="O259" s="31"/>
      <c r="P259" s="31"/>
      <c r="Q259" s="32"/>
      <c r="R259" s="32"/>
      <c r="S259" s="33"/>
      <c r="T259" s="33"/>
      <c r="U259" s="33"/>
      <c r="V259" s="33"/>
      <c r="W259" s="33"/>
      <c r="X259" s="33"/>
    </row>
    <row r="260" spans="1:24" s="34" customFormat="1">
      <c r="A260" s="29"/>
      <c r="B260" s="29"/>
      <c r="C260" s="29"/>
      <c r="D260" s="29"/>
      <c r="E260" s="29"/>
      <c r="F260" s="29"/>
      <c r="G260" s="29"/>
      <c r="H260" s="212"/>
      <c r="I260" s="30"/>
      <c r="J260" s="30"/>
      <c r="K260" s="30"/>
      <c r="L260" s="30"/>
      <c r="M260" s="40"/>
      <c r="N260" s="40"/>
      <c r="O260" s="31"/>
      <c r="P260" s="31"/>
      <c r="Q260" s="32"/>
      <c r="R260" s="32"/>
      <c r="S260" s="33"/>
      <c r="T260" s="33"/>
      <c r="U260" s="33"/>
      <c r="V260" s="33"/>
      <c r="W260" s="33"/>
      <c r="X260" s="33"/>
    </row>
    <row r="261" spans="1:24" s="34" customFormat="1">
      <c r="A261" s="29"/>
      <c r="B261" s="29"/>
      <c r="C261" s="29"/>
      <c r="D261" s="29"/>
      <c r="E261" s="29"/>
      <c r="F261" s="29"/>
      <c r="G261" s="29"/>
      <c r="H261" s="212"/>
      <c r="I261" s="30"/>
      <c r="J261" s="30"/>
      <c r="K261" s="30"/>
      <c r="L261" s="30"/>
      <c r="M261" s="40"/>
      <c r="N261" s="40"/>
      <c r="O261" s="31"/>
      <c r="P261" s="31"/>
      <c r="Q261" s="32"/>
      <c r="R261" s="32"/>
      <c r="S261" s="33"/>
      <c r="T261" s="33"/>
      <c r="U261" s="33"/>
      <c r="V261" s="33"/>
      <c r="W261" s="33"/>
      <c r="X261" s="33"/>
    </row>
    <row r="262" spans="1:24" s="34" customFormat="1">
      <c r="A262" s="29"/>
      <c r="B262" s="29"/>
      <c r="C262" s="29"/>
      <c r="D262" s="29"/>
      <c r="E262" s="29"/>
      <c r="F262" s="29"/>
      <c r="G262" s="29"/>
      <c r="H262" s="212"/>
      <c r="I262" s="30"/>
      <c r="J262" s="30"/>
      <c r="K262" s="30"/>
      <c r="L262" s="30"/>
      <c r="M262" s="40"/>
      <c r="N262" s="40"/>
      <c r="O262" s="31"/>
      <c r="P262" s="31"/>
      <c r="Q262" s="32"/>
      <c r="R262" s="32"/>
      <c r="S262" s="33"/>
      <c r="T262" s="33"/>
      <c r="U262" s="33"/>
      <c r="V262" s="33"/>
      <c r="W262" s="33"/>
      <c r="X262" s="33"/>
    </row>
    <row r="263" spans="1:24" s="34" customFormat="1">
      <c r="A263" s="29"/>
      <c r="B263" s="29"/>
      <c r="C263" s="29"/>
      <c r="D263" s="29"/>
      <c r="E263" s="29"/>
      <c r="F263" s="29"/>
      <c r="G263" s="29"/>
      <c r="H263" s="212"/>
      <c r="I263" s="30"/>
      <c r="J263" s="30"/>
      <c r="K263" s="30"/>
      <c r="L263" s="30"/>
      <c r="M263" s="40"/>
      <c r="N263" s="40"/>
      <c r="O263" s="31"/>
      <c r="P263" s="31"/>
      <c r="Q263" s="32"/>
      <c r="R263" s="32"/>
      <c r="S263" s="33"/>
      <c r="T263" s="33"/>
      <c r="U263" s="33"/>
      <c r="V263" s="33"/>
      <c r="W263" s="33"/>
      <c r="X263" s="33"/>
    </row>
    <row r="264" spans="1:24" s="34" customFormat="1">
      <c r="A264" s="29"/>
      <c r="B264" s="29"/>
      <c r="C264" s="29"/>
      <c r="D264" s="29"/>
      <c r="E264" s="29"/>
      <c r="F264" s="29"/>
      <c r="G264" s="29"/>
      <c r="H264" s="212"/>
      <c r="I264" s="30"/>
      <c r="J264" s="30"/>
      <c r="K264" s="30"/>
      <c r="L264" s="30"/>
      <c r="M264" s="40"/>
      <c r="N264" s="40"/>
      <c r="O264" s="31"/>
      <c r="P264" s="31"/>
      <c r="Q264" s="32"/>
      <c r="R264" s="32"/>
      <c r="S264" s="33"/>
      <c r="T264" s="33"/>
      <c r="U264" s="33"/>
      <c r="V264" s="33"/>
      <c r="W264" s="33"/>
      <c r="X264" s="33"/>
    </row>
    <row r="265" spans="1:24" s="34" customFormat="1">
      <c r="A265" s="29"/>
      <c r="B265" s="29"/>
      <c r="C265" s="29"/>
      <c r="D265" s="29"/>
      <c r="E265" s="29"/>
      <c r="F265" s="29"/>
      <c r="G265" s="29"/>
      <c r="H265" s="212"/>
      <c r="I265" s="30"/>
      <c r="J265" s="30"/>
      <c r="K265" s="30"/>
      <c r="L265" s="30"/>
      <c r="M265" s="40"/>
      <c r="N265" s="40"/>
      <c r="O265" s="31"/>
      <c r="P265" s="31"/>
      <c r="Q265" s="32"/>
      <c r="R265" s="32"/>
      <c r="S265" s="33"/>
      <c r="T265" s="33"/>
      <c r="U265" s="33"/>
      <c r="V265" s="33"/>
      <c r="W265" s="33"/>
      <c r="X265" s="33"/>
    </row>
    <row r="266" spans="1:24" s="34" customFormat="1">
      <c r="A266" s="29"/>
      <c r="B266" s="29"/>
      <c r="C266" s="29"/>
      <c r="D266" s="29"/>
      <c r="E266" s="29"/>
      <c r="F266" s="29"/>
      <c r="G266" s="29"/>
      <c r="H266" s="212"/>
      <c r="I266" s="30"/>
      <c r="J266" s="30"/>
      <c r="K266" s="30"/>
      <c r="L266" s="30"/>
      <c r="M266" s="40"/>
      <c r="N266" s="40"/>
      <c r="O266" s="31"/>
      <c r="P266" s="31"/>
      <c r="Q266" s="32"/>
      <c r="R266" s="32"/>
      <c r="S266" s="33"/>
      <c r="T266" s="33"/>
      <c r="U266" s="33"/>
      <c r="V266" s="33"/>
      <c r="W266" s="33"/>
      <c r="X266" s="33"/>
    </row>
    <row r="267" spans="1:24" s="34" customFormat="1">
      <c r="A267" s="29"/>
      <c r="B267" s="29"/>
      <c r="C267" s="29"/>
      <c r="D267" s="29"/>
      <c r="E267" s="29"/>
      <c r="F267" s="29"/>
      <c r="G267" s="29"/>
      <c r="H267" s="212"/>
      <c r="I267" s="30"/>
      <c r="J267" s="30"/>
      <c r="K267" s="30"/>
      <c r="L267" s="30"/>
      <c r="M267" s="40"/>
      <c r="N267" s="40"/>
      <c r="O267" s="31"/>
      <c r="P267" s="31"/>
      <c r="Q267" s="32"/>
      <c r="R267" s="32"/>
      <c r="S267" s="33"/>
      <c r="T267" s="33"/>
      <c r="U267" s="33"/>
      <c r="V267" s="33"/>
      <c r="W267" s="33"/>
      <c r="X267" s="33"/>
    </row>
    <row r="268" spans="1:24" s="34" customFormat="1">
      <c r="A268" s="29"/>
      <c r="B268" s="29"/>
      <c r="C268" s="29"/>
      <c r="D268" s="29"/>
      <c r="E268" s="29"/>
      <c r="F268" s="29"/>
      <c r="G268" s="29"/>
      <c r="H268" s="212"/>
      <c r="I268" s="30"/>
      <c r="J268" s="30"/>
      <c r="K268" s="30"/>
      <c r="L268" s="30"/>
      <c r="M268" s="40"/>
      <c r="N268" s="40"/>
      <c r="O268" s="31"/>
      <c r="P268" s="31"/>
      <c r="Q268" s="32"/>
      <c r="R268" s="32"/>
      <c r="S268" s="33"/>
      <c r="T268" s="33"/>
      <c r="U268" s="33"/>
      <c r="V268" s="33"/>
      <c r="W268" s="33"/>
      <c r="X268" s="33"/>
    </row>
    <row r="269" spans="1:24" s="34" customFormat="1">
      <c r="A269" s="29"/>
      <c r="B269" s="29"/>
      <c r="C269" s="29"/>
      <c r="D269" s="29"/>
      <c r="E269" s="29"/>
      <c r="F269" s="29"/>
      <c r="G269" s="29"/>
      <c r="H269" s="212"/>
      <c r="I269" s="30"/>
      <c r="J269" s="30"/>
      <c r="K269" s="30"/>
      <c r="L269" s="30"/>
      <c r="M269" s="40"/>
      <c r="N269" s="40"/>
      <c r="O269" s="31"/>
      <c r="P269" s="31"/>
      <c r="Q269" s="32"/>
      <c r="R269" s="32"/>
      <c r="S269" s="33"/>
      <c r="T269" s="33"/>
      <c r="U269" s="33"/>
      <c r="V269" s="33"/>
      <c r="W269" s="33"/>
      <c r="X269" s="33"/>
    </row>
    <row r="270" spans="1:24" s="34" customFormat="1">
      <c r="A270" s="29"/>
      <c r="B270" s="29"/>
      <c r="C270" s="29"/>
      <c r="D270" s="29"/>
      <c r="E270" s="29"/>
      <c r="F270" s="29"/>
      <c r="G270" s="29"/>
      <c r="H270" s="212"/>
      <c r="I270" s="30"/>
      <c r="J270" s="30"/>
      <c r="K270" s="30"/>
      <c r="L270" s="30"/>
      <c r="M270" s="40"/>
      <c r="N270" s="40"/>
      <c r="O270" s="31"/>
      <c r="P270" s="31"/>
      <c r="Q270" s="32"/>
      <c r="R270" s="32"/>
      <c r="S270" s="33"/>
      <c r="T270" s="33"/>
      <c r="U270" s="33"/>
      <c r="V270" s="33"/>
      <c r="W270" s="33"/>
      <c r="X270" s="33"/>
    </row>
    <row r="271" spans="1:24" s="34" customFormat="1">
      <c r="A271" s="29"/>
      <c r="B271" s="29"/>
      <c r="C271" s="29"/>
      <c r="D271" s="29"/>
      <c r="E271" s="29"/>
      <c r="F271" s="29"/>
      <c r="G271" s="29"/>
      <c r="H271" s="212"/>
      <c r="I271" s="30"/>
      <c r="J271" s="30"/>
      <c r="K271" s="30"/>
      <c r="L271" s="30"/>
      <c r="M271" s="40"/>
      <c r="N271" s="40"/>
      <c r="O271" s="31"/>
      <c r="P271" s="31"/>
      <c r="Q271" s="32"/>
      <c r="R271" s="32"/>
      <c r="S271" s="33"/>
      <c r="T271" s="33"/>
      <c r="U271" s="33"/>
      <c r="V271" s="33"/>
      <c r="W271" s="33"/>
      <c r="X271" s="33"/>
    </row>
    <row r="272" spans="1:24" s="34" customFormat="1">
      <c r="A272" s="29"/>
      <c r="B272" s="29"/>
      <c r="C272" s="29"/>
      <c r="D272" s="29"/>
      <c r="E272" s="29"/>
      <c r="F272" s="29"/>
      <c r="G272" s="29"/>
      <c r="H272" s="212"/>
      <c r="I272" s="30"/>
      <c r="J272" s="30"/>
      <c r="K272" s="30"/>
      <c r="L272" s="30"/>
      <c r="M272" s="40"/>
      <c r="N272" s="40"/>
      <c r="O272" s="31"/>
      <c r="P272" s="31"/>
      <c r="Q272" s="32"/>
      <c r="R272" s="32"/>
      <c r="S272" s="33"/>
      <c r="T272" s="33"/>
      <c r="U272" s="33"/>
      <c r="V272" s="33"/>
      <c r="W272" s="33"/>
      <c r="X272" s="33"/>
    </row>
    <row r="273" spans="1:24" s="34" customFormat="1">
      <c r="A273" s="29"/>
      <c r="B273" s="29"/>
      <c r="C273" s="29"/>
      <c r="D273" s="29"/>
      <c r="E273" s="29"/>
      <c r="F273" s="29"/>
      <c r="G273" s="29"/>
      <c r="H273" s="212"/>
      <c r="I273" s="30"/>
      <c r="J273" s="30"/>
      <c r="K273" s="30"/>
      <c r="L273" s="30"/>
      <c r="M273" s="40"/>
      <c r="N273" s="40"/>
      <c r="O273" s="31"/>
      <c r="P273" s="31"/>
      <c r="Q273" s="32"/>
      <c r="R273" s="32"/>
      <c r="S273" s="33"/>
      <c r="T273" s="33"/>
      <c r="U273" s="33"/>
      <c r="V273" s="33"/>
      <c r="W273" s="33"/>
      <c r="X273" s="33"/>
    </row>
    <row r="274" spans="1:24" s="34" customFormat="1">
      <c r="A274" s="29"/>
      <c r="B274" s="29"/>
      <c r="C274" s="29"/>
      <c r="D274" s="29"/>
      <c r="E274" s="29"/>
      <c r="F274" s="29"/>
      <c r="G274" s="29"/>
      <c r="H274" s="212"/>
      <c r="I274" s="30"/>
      <c r="J274" s="30"/>
      <c r="K274" s="30"/>
      <c r="L274" s="30"/>
      <c r="M274" s="40"/>
      <c r="N274" s="40"/>
      <c r="O274" s="31"/>
      <c r="P274" s="31"/>
      <c r="Q274" s="32"/>
      <c r="R274" s="32"/>
      <c r="S274" s="33"/>
      <c r="T274" s="33"/>
      <c r="U274" s="33"/>
      <c r="V274" s="33"/>
      <c r="W274" s="33"/>
      <c r="X274" s="33"/>
    </row>
    <row r="275" spans="1:24" s="34" customFormat="1">
      <c r="A275" s="29"/>
      <c r="B275" s="29"/>
      <c r="C275" s="29"/>
      <c r="D275" s="29"/>
      <c r="E275" s="29"/>
      <c r="F275" s="29"/>
      <c r="G275" s="29"/>
      <c r="H275" s="212"/>
      <c r="I275" s="30"/>
      <c r="J275" s="30"/>
      <c r="K275" s="30"/>
      <c r="L275" s="30"/>
      <c r="M275" s="40"/>
      <c r="N275" s="40"/>
      <c r="O275" s="31"/>
      <c r="P275" s="31"/>
      <c r="Q275" s="32"/>
      <c r="R275" s="32"/>
      <c r="S275" s="33"/>
      <c r="T275" s="33"/>
      <c r="U275" s="33"/>
      <c r="V275" s="33"/>
      <c r="W275" s="33"/>
      <c r="X275" s="33"/>
    </row>
    <row r="276" spans="1:24" s="34" customFormat="1">
      <c r="A276" s="29"/>
      <c r="B276" s="29"/>
      <c r="C276" s="29"/>
      <c r="D276" s="29"/>
      <c r="E276" s="29"/>
      <c r="F276" s="29"/>
      <c r="G276" s="29"/>
      <c r="H276" s="212"/>
      <c r="I276" s="30"/>
      <c r="J276" s="30"/>
      <c r="K276" s="30"/>
      <c r="L276" s="30"/>
      <c r="M276" s="40"/>
      <c r="N276" s="40"/>
      <c r="O276" s="31"/>
      <c r="P276" s="31"/>
      <c r="Q276" s="32"/>
      <c r="R276" s="32"/>
      <c r="S276" s="33"/>
      <c r="T276" s="33"/>
      <c r="U276" s="33"/>
      <c r="V276" s="33"/>
      <c r="W276" s="33"/>
      <c r="X276" s="33"/>
    </row>
    <row r="277" spans="1:24" s="34" customFormat="1">
      <c r="A277" s="29"/>
      <c r="B277" s="29"/>
      <c r="C277" s="29"/>
      <c r="D277" s="29"/>
      <c r="E277" s="29"/>
      <c r="F277" s="29"/>
      <c r="G277" s="29"/>
      <c r="H277" s="212"/>
      <c r="I277" s="30"/>
      <c r="J277" s="30"/>
      <c r="K277" s="30"/>
      <c r="L277" s="30"/>
      <c r="M277" s="40"/>
      <c r="N277" s="40"/>
      <c r="O277" s="31"/>
      <c r="P277" s="31"/>
      <c r="Q277" s="32"/>
      <c r="R277" s="32"/>
      <c r="S277" s="33"/>
      <c r="T277" s="33"/>
      <c r="U277" s="33"/>
      <c r="V277" s="33"/>
      <c r="W277" s="33"/>
      <c r="X277" s="33"/>
    </row>
    <row r="278" spans="1:24" s="34" customFormat="1">
      <c r="A278" s="29"/>
      <c r="B278" s="29"/>
      <c r="C278" s="29"/>
      <c r="D278" s="29"/>
      <c r="E278" s="29"/>
      <c r="F278" s="29"/>
      <c r="G278" s="29"/>
      <c r="H278" s="212"/>
      <c r="I278" s="30"/>
      <c r="J278" s="30"/>
      <c r="K278" s="30"/>
      <c r="L278" s="30"/>
      <c r="M278" s="40"/>
      <c r="N278" s="40"/>
      <c r="O278" s="31"/>
      <c r="P278" s="31"/>
      <c r="Q278" s="32"/>
      <c r="R278" s="32"/>
      <c r="S278" s="33"/>
      <c r="T278" s="33"/>
      <c r="U278" s="33"/>
      <c r="V278" s="33"/>
      <c r="W278" s="33"/>
      <c r="X278" s="33"/>
    </row>
    <row r="279" spans="1:24" s="34" customFormat="1">
      <c r="A279" s="29"/>
      <c r="B279" s="29"/>
      <c r="C279" s="29"/>
      <c r="D279" s="29"/>
      <c r="E279" s="29"/>
      <c r="F279" s="29"/>
      <c r="G279" s="29"/>
      <c r="H279" s="212"/>
      <c r="I279" s="30"/>
      <c r="J279" s="30"/>
      <c r="K279" s="30"/>
      <c r="L279" s="30"/>
      <c r="M279" s="40"/>
      <c r="N279" s="40"/>
      <c r="O279" s="31"/>
      <c r="P279" s="31"/>
      <c r="Q279" s="32"/>
      <c r="R279" s="32"/>
      <c r="S279" s="33"/>
      <c r="T279" s="33"/>
      <c r="U279" s="33"/>
      <c r="V279" s="33"/>
      <c r="W279" s="33"/>
      <c r="X279" s="33"/>
    </row>
    <row r="280" spans="1:24" s="34" customFormat="1">
      <c r="A280" s="29"/>
      <c r="B280" s="29"/>
      <c r="C280" s="29"/>
      <c r="D280" s="29"/>
      <c r="E280" s="29"/>
      <c r="F280" s="29"/>
      <c r="G280" s="29"/>
      <c r="H280" s="212"/>
      <c r="I280" s="30"/>
      <c r="J280" s="30"/>
      <c r="K280" s="30"/>
      <c r="L280" s="30"/>
      <c r="M280" s="40"/>
      <c r="N280" s="40"/>
      <c r="O280" s="31"/>
      <c r="P280" s="31"/>
      <c r="Q280" s="32"/>
      <c r="R280" s="32"/>
      <c r="S280" s="33"/>
      <c r="T280" s="33"/>
      <c r="U280" s="33"/>
      <c r="V280" s="33"/>
      <c r="W280" s="33"/>
      <c r="X280" s="33"/>
    </row>
    <row r="281" spans="1:24" s="34" customFormat="1">
      <c r="A281" s="29"/>
      <c r="B281" s="29"/>
      <c r="C281" s="29"/>
      <c r="D281" s="29"/>
      <c r="E281" s="29"/>
      <c r="F281" s="29"/>
      <c r="G281" s="29"/>
      <c r="H281" s="212"/>
      <c r="I281" s="30"/>
      <c r="J281" s="30"/>
      <c r="K281" s="30"/>
      <c r="L281" s="30"/>
      <c r="M281" s="40"/>
      <c r="N281" s="40"/>
      <c r="O281" s="31"/>
      <c r="P281" s="31"/>
      <c r="Q281" s="32"/>
      <c r="R281" s="32"/>
      <c r="S281" s="33"/>
      <c r="T281" s="33"/>
      <c r="U281" s="33"/>
      <c r="V281" s="33"/>
      <c r="W281" s="33"/>
      <c r="X281" s="33"/>
    </row>
    <row r="282" spans="1:24" s="34" customFormat="1">
      <c r="A282" s="29"/>
      <c r="B282" s="29"/>
      <c r="C282" s="29"/>
      <c r="D282" s="29"/>
      <c r="E282" s="29"/>
      <c r="F282" s="29"/>
      <c r="G282" s="29"/>
      <c r="H282" s="212"/>
      <c r="I282" s="30"/>
      <c r="J282" s="30"/>
      <c r="K282" s="30"/>
      <c r="L282" s="30"/>
      <c r="M282" s="40"/>
      <c r="N282" s="40"/>
      <c r="O282" s="31"/>
      <c r="P282" s="31"/>
      <c r="Q282" s="32"/>
      <c r="R282" s="32"/>
      <c r="S282" s="33"/>
      <c r="T282" s="33"/>
      <c r="U282" s="33"/>
      <c r="V282" s="33"/>
      <c r="W282" s="33"/>
      <c r="X282" s="33"/>
    </row>
    <row r="283" spans="1:24" s="34" customFormat="1">
      <c r="A283" s="29"/>
      <c r="B283" s="29"/>
      <c r="C283" s="29"/>
      <c r="D283" s="29"/>
      <c r="E283" s="29"/>
      <c r="F283" s="29"/>
      <c r="G283" s="29"/>
      <c r="H283" s="212"/>
      <c r="I283" s="30"/>
      <c r="J283" s="30"/>
      <c r="K283" s="30"/>
      <c r="L283" s="30"/>
      <c r="M283" s="40"/>
      <c r="N283" s="40"/>
      <c r="O283" s="31"/>
      <c r="P283" s="31"/>
      <c r="Q283" s="32"/>
      <c r="R283" s="32"/>
      <c r="S283" s="33"/>
      <c r="T283" s="33"/>
      <c r="U283" s="33"/>
      <c r="V283" s="33"/>
      <c r="W283" s="33"/>
      <c r="X283" s="33"/>
    </row>
    <row r="284" spans="1:24" s="34" customFormat="1">
      <c r="A284" s="29"/>
      <c r="B284" s="29"/>
      <c r="C284" s="29"/>
      <c r="D284" s="29"/>
      <c r="E284" s="29"/>
      <c r="F284" s="29"/>
      <c r="G284" s="29"/>
      <c r="H284" s="212"/>
      <c r="I284" s="30"/>
      <c r="J284" s="30"/>
      <c r="K284" s="30"/>
      <c r="L284" s="30"/>
      <c r="M284" s="40"/>
      <c r="N284" s="40"/>
      <c r="O284" s="31"/>
      <c r="P284" s="31"/>
      <c r="Q284" s="32"/>
      <c r="R284" s="32"/>
      <c r="S284" s="33"/>
      <c r="T284" s="33"/>
      <c r="U284" s="33"/>
      <c r="V284" s="33"/>
      <c r="W284" s="33"/>
      <c r="X284" s="33"/>
    </row>
    <row r="285" spans="1:24" s="34" customFormat="1">
      <c r="A285" s="29"/>
      <c r="B285" s="29"/>
      <c r="C285" s="29"/>
      <c r="D285" s="29"/>
      <c r="E285" s="29"/>
      <c r="F285" s="29"/>
      <c r="G285" s="29"/>
      <c r="H285" s="212"/>
      <c r="I285" s="30"/>
      <c r="J285" s="30"/>
      <c r="K285" s="30"/>
      <c r="L285" s="30"/>
      <c r="M285" s="40"/>
      <c r="N285" s="40"/>
      <c r="O285" s="31"/>
      <c r="P285" s="31"/>
      <c r="Q285" s="32"/>
      <c r="R285" s="32"/>
      <c r="S285" s="33"/>
      <c r="T285" s="33"/>
      <c r="U285" s="33"/>
      <c r="V285" s="33"/>
      <c r="W285" s="33"/>
      <c r="X285" s="33"/>
    </row>
    <row r="286" spans="1:24" s="34" customFormat="1">
      <c r="A286" s="29"/>
      <c r="B286" s="29"/>
      <c r="C286" s="29"/>
      <c r="D286" s="29"/>
      <c r="E286" s="29"/>
      <c r="F286" s="29"/>
      <c r="G286" s="29"/>
      <c r="H286" s="212"/>
      <c r="I286" s="30"/>
      <c r="J286" s="30"/>
      <c r="K286" s="30"/>
      <c r="L286" s="30"/>
      <c r="M286" s="40"/>
      <c r="N286" s="40"/>
      <c r="O286" s="31"/>
      <c r="P286" s="31"/>
      <c r="Q286" s="32"/>
      <c r="R286" s="32"/>
      <c r="S286" s="33"/>
      <c r="T286" s="33"/>
      <c r="U286" s="33"/>
      <c r="V286" s="33"/>
      <c r="W286" s="33"/>
      <c r="X286" s="33"/>
    </row>
    <row r="287" spans="1:24" s="34" customFormat="1">
      <c r="A287" s="29"/>
      <c r="B287" s="29"/>
      <c r="C287" s="29"/>
      <c r="D287" s="29"/>
      <c r="E287" s="29"/>
      <c r="F287" s="29"/>
      <c r="G287" s="29"/>
      <c r="H287" s="212"/>
      <c r="I287" s="30"/>
      <c r="J287" s="30"/>
      <c r="K287" s="30"/>
      <c r="L287" s="30"/>
      <c r="M287" s="40"/>
      <c r="N287" s="40"/>
      <c r="O287" s="31"/>
      <c r="P287" s="31"/>
      <c r="Q287" s="32"/>
      <c r="R287" s="32"/>
      <c r="S287" s="33"/>
      <c r="T287" s="33"/>
      <c r="U287" s="33"/>
      <c r="V287" s="33"/>
      <c r="W287" s="33"/>
      <c r="X287" s="33"/>
    </row>
    <row r="288" spans="1:24" s="34" customFormat="1">
      <c r="A288" s="29"/>
      <c r="B288" s="29"/>
      <c r="C288" s="29"/>
      <c r="D288" s="29"/>
      <c r="E288" s="29"/>
      <c r="F288" s="29"/>
      <c r="G288" s="29"/>
      <c r="H288" s="212"/>
      <c r="I288" s="30"/>
      <c r="J288" s="30"/>
      <c r="K288" s="30"/>
      <c r="L288" s="30"/>
      <c r="M288" s="40"/>
      <c r="N288" s="40"/>
      <c r="O288" s="31"/>
      <c r="P288" s="31"/>
      <c r="Q288" s="32"/>
      <c r="R288" s="32"/>
      <c r="S288" s="33"/>
      <c r="T288" s="33"/>
      <c r="U288" s="33"/>
      <c r="V288" s="33"/>
      <c r="W288" s="33"/>
      <c r="X288" s="33"/>
    </row>
    <row r="289" spans="1:24" s="34" customFormat="1">
      <c r="A289" s="29"/>
      <c r="B289" s="29"/>
      <c r="C289" s="29"/>
      <c r="D289" s="29"/>
      <c r="E289" s="29"/>
      <c r="F289" s="29"/>
      <c r="G289" s="29"/>
      <c r="H289" s="212"/>
      <c r="I289" s="30"/>
      <c r="J289" s="30"/>
      <c r="K289" s="30"/>
      <c r="L289" s="30"/>
      <c r="M289" s="40"/>
      <c r="N289" s="40"/>
      <c r="O289" s="31"/>
      <c r="P289" s="31"/>
      <c r="Q289" s="32"/>
      <c r="R289" s="32"/>
      <c r="S289" s="33"/>
      <c r="T289" s="33"/>
      <c r="U289" s="33"/>
      <c r="V289" s="33"/>
      <c r="W289" s="33"/>
      <c r="X289" s="33"/>
    </row>
    <row r="290" spans="1:24" s="34" customFormat="1">
      <c r="A290" s="29"/>
      <c r="B290" s="29"/>
      <c r="C290" s="29"/>
      <c r="D290" s="29"/>
      <c r="E290" s="29"/>
      <c r="F290" s="29"/>
      <c r="G290" s="29"/>
      <c r="H290" s="212"/>
      <c r="I290" s="30"/>
      <c r="J290" s="30"/>
      <c r="K290" s="30"/>
      <c r="L290" s="30"/>
      <c r="M290" s="40"/>
      <c r="N290" s="40"/>
      <c r="O290" s="31"/>
      <c r="P290" s="31"/>
      <c r="Q290" s="32"/>
      <c r="R290" s="32"/>
      <c r="S290" s="33"/>
      <c r="T290" s="33"/>
      <c r="U290" s="33"/>
      <c r="V290" s="33"/>
      <c r="W290" s="33"/>
      <c r="X290" s="33"/>
    </row>
    <row r="291" spans="1:24" s="34" customFormat="1">
      <c r="A291" s="29"/>
      <c r="B291" s="29"/>
      <c r="C291" s="29"/>
      <c r="D291" s="29"/>
      <c r="E291" s="29"/>
      <c r="F291" s="29"/>
      <c r="G291" s="29"/>
      <c r="H291" s="212"/>
      <c r="I291" s="30"/>
      <c r="J291" s="30"/>
      <c r="K291" s="30"/>
      <c r="L291" s="30"/>
      <c r="M291" s="40"/>
      <c r="N291" s="40"/>
      <c r="O291" s="31"/>
      <c r="P291" s="31"/>
      <c r="Q291" s="32"/>
      <c r="R291" s="32"/>
      <c r="S291" s="33"/>
      <c r="T291" s="33"/>
      <c r="U291" s="33"/>
      <c r="V291" s="33"/>
      <c r="W291" s="33"/>
      <c r="X291" s="33"/>
    </row>
    <row r="292" spans="1:24" s="34" customFormat="1">
      <c r="A292" s="29"/>
      <c r="B292" s="29"/>
      <c r="C292" s="29"/>
      <c r="D292" s="29"/>
      <c r="E292" s="29"/>
      <c r="F292" s="29"/>
      <c r="G292" s="29"/>
      <c r="H292" s="212"/>
      <c r="I292" s="30"/>
      <c r="J292" s="30"/>
      <c r="K292" s="30"/>
      <c r="L292" s="30"/>
      <c r="M292" s="40"/>
      <c r="N292" s="40"/>
      <c r="O292" s="31"/>
      <c r="P292" s="31"/>
      <c r="Q292" s="32"/>
      <c r="R292" s="32"/>
      <c r="S292" s="33"/>
      <c r="T292" s="33"/>
      <c r="U292" s="33"/>
      <c r="V292" s="33"/>
      <c r="W292" s="33"/>
      <c r="X292" s="33"/>
    </row>
    <row r="293" spans="1:24" s="34" customFormat="1">
      <c r="A293" s="29"/>
      <c r="B293" s="29"/>
      <c r="C293" s="29"/>
      <c r="D293" s="29"/>
      <c r="E293" s="29"/>
      <c r="F293" s="29"/>
      <c r="G293" s="29"/>
      <c r="H293" s="212"/>
      <c r="I293" s="30"/>
      <c r="J293" s="30"/>
      <c r="K293" s="30"/>
      <c r="L293" s="30"/>
      <c r="M293" s="40"/>
      <c r="N293" s="40"/>
      <c r="O293" s="31"/>
      <c r="P293" s="31"/>
      <c r="Q293" s="32"/>
      <c r="R293" s="32"/>
      <c r="S293" s="33"/>
      <c r="T293" s="33"/>
      <c r="U293" s="33"/>
      <c r="V293" s="33"/>
      <c r="W293" s="33"/>
      <c r="X293" s="33"/>
    </row>
    <row r="294" spans="1:24" s="34" customFormat="1">
      <c r="A294" s="29"/>
      <c r="B294" s="29"/>
      <c r="C294" s="29"/>
      <c r="D294" s="29"/>
      <c r="E294" s="29"/>
      <c r="F294" s="29"/>
      <c r="G294" s="29"/>
      <c r="H294" s="212"/>
      <c r="I294" s="30"/>
      <c r="J294" s="30"/>
      <c r="K294" s="30"/>
      <c r="L294" s="30"/>
      <c r="M294" s="40"/>
      <c r="N294" s="40"/>
      <c r="O294" s="31"/>
      <c r="P294" s="31"/>
      <c r="Q294" s="32"/>
      <c r="R294" s="32"/>
      <c r="S294" s="33"/>
      <c r="T294" s="33"/>
      <c r="U294" s="33"/>
      <c r="V294" s="33"/>
      <c r="W294" s="33"/>
      <c r="X294" s="33"/>
    </row>
    <row r="295" spans="1:24" s="34" customFormat="1">
      <c r="A295" s="29"/>
      <c r="B295" s="29"/>
      <c r="C295" s="29"/>
      <c r="D295" s="29"/>
      <c r="E295" s="29"/>
      <c r="F295" s="29"/>
      <c r="G295" s="29"/>
      <c r="H295" s="212"/>
      <c r="I295" s="30"/>
      <c r="J295" s="30"/>
      <c r="K295" s="30"/>
      <c r="L295" s="30"/>
      <c r="M295" s="40"/>
      <c r="N295" s="40"/>
      <c r="O295" s="31"/>
      <c r="P295" s="31"/>
      <c r="Q295" s="32"/>
      <c r="R295" s="32"/>
      <c r="S295" s="33"/>
      <c r="T295" s="33"/>
      <c r="U295" s="33"/>
      <c r="V295" s="33"/>
      <c r="W295" s="33"/>
      <c r="X295" s="33"/>
    </row>
    <row r="296" spans="1:24" s="34" customFormat="1">
      <c r="A296" s="29"/>
      <c r="B296" s="29"/>
      <c r="C296" s="29"/>
      <c r="D296" s="29"/>
      <c r="E296" s="29"/>
      <c r="F296" s="29"/>
      <c r="G296" s="29"/>
      <c r="H296" s="212"/>
      <c r="I296" s="30"/>
      <c r="J296" s="30"/>
      <c r="K296" s="30"/>
      <c r="L296" s="30"/>
      <c r="M296" s="40"/>
      <c r="N296" s="40"/>
      <c r="O296" s="31"/>
      <c r="P296" s="31"/>
      <c r="Q296" s="32"/>
      <c r="R296" s="32"/>
      <c r="S296" s="33"/>
      <c r="T296" s="33"/>
      <c r="U296" s="33"/>
      <c r="V296" s="33"/>
      <c r="W296" s="33"/>
      <c r="X296" s="33"/>
    </row>
    <row r="297" spans="1:24" s="34" customFormat="1">
      <c r="A297" s="29"/>
      <c r="B297" s="29"/>
      <c r="C297" s="29"/>
      <c r="D297" s="29"/>
      <c r="E297" s="29"/>
      <c r="F297" s="29"/>
      <c r="G297" s="29"/>
      <c r="H297" s="212"/>
      <c r="I297" s="30"/>
      <c r="J297" s="30"/>
      <c r="K297" s="30"/>
      <c r="L297" s="30"/>
      <c r="M297" s="40"/>
      <c r="N297" s="40"/>
      <c r="O297" s="31"/>
      <c r="P297" s="31"/>
      <c r="Q297" s="32"/>
      <c r="R297" s="32"/>
      <c r="S297" s="33"/>
      <c r="T297" s="33"/>
      <c r="U297" s="33"/>
      <c r="V297" s="33"/>
      <c r="W297" s="33"/>
      <c r="X297" s="33"/>
    </row>
    <row r="298" spans="1:24" s="34" customFormat="1">
      <c r="A298" s="29"/>
      <c r="B298" s="29"/>
      <c r="C298" s="29"/>
      <c r="D298" s="29"/>
      <c r="E298" s="29"/>
      <c r="F298" s="29"/>
      <c r="G298" s="29"/>
      <c r="H298" s="212"/>
      <c r="I298" s="30"/>
      <c r="J298" s="30"/>
      <c r="K298" s="30"/>
      <c r="L298" s="30"/>
      <c r="M298" s="40"/>
      <c r="N298" s="40"/>
      <c r="O298" s="31"/>
      <c r="P298" s="31"/>
      <c r="Q298" s="32"/>
      <c r="R298" s="32"/>
      <c r="S298" s="33"/>
      <c r="T298" s="33"/>
      <c r="U298" s="33"/>
      <c r="V298" s="33"/>
      <c r="W298" s="33"/>
      <c r="X298" s="33"/>
    </row>
    <row r="299" spans="1:24" s="34" customFormat="1">
      <c r="A299" s="29"/>
      <c r="B299" s="29"/>
      <c r="C299" s="29"/>
      <c r="D299" s="29"/>
      <c r="E299" s="29"/>
      <c r="F299" s="29"/>
      <c r="G299" s="29"/>
      <c r="H299" s="212"/>
      <c r="I299" s="30"/>
      <c r="J299" s="30"/>
      <c r="K299" s="30"/>
      <c r="L299" s="30"/>
      <c r="M299" s="40"/>
      <c r="N299" s="40"/>
      <c r="O299" s="31"/>
      <c r="P299" s="31"/>
      <c r="Q299" s="32"/>
      <c r="R299" s="32"/>
      <c r="S299" s="33"/>
      <c r="T299" s="33"/>
      <c r="U299" s="33"/>
      <c r="V299" s="33"/>
      <c r="W299" s="33"/>
      <c r="X299" s="33"/>
    </row>
    <row r="300" spans="1:24" s="34" customFormat="1">
      <c r="A300" s="29"/>
      <c r="B300" s="29"/>
      <c r="C300" s="29"/>
      <c r="D300" s="29"/>
      <c r="E300" s="29"/>
      <c r="F300" s="29"/>
      <c r="G300" s="29"/>
      <c r="H300" s="212"/>
      <c r="I300" s="30"/>
      <c r="J300" s="30"/>
      <c r="K300" s="30"/>
      <c r="L300" s="30"/>
      <c r="M300" s="40"/>
      <c r="N300" s="40"/>
      <c r="O300" s="31"/>
      <c r="P300" s="31"/>
      <c r="Q300" s="32"/>
      <c r="R300" s="32"/>
      <c r="S300" s="33"/>
      <c r="T300" s="33"/>
      <c r="U300" s="33"/>
      <c r="V300" s="33"/>
      <c r="W300" s="33"/>
      <c r="X300" s="33"/>
    </row>
    <row r="301" spans="1:24" s="34" customFormat="1">
      <c r="A301" s="29"/>
      <c r="B301" s="29"/>
      <c r="C301" s="29"/>
      <c r="D301" s="29"/>
      <c r="E301" s="29"/>
      <c r="F301" s="29"/>
      <c r="G301" s="29"/>
      <c r="H301" s="212"/>
      <c r="I301" s="30"/>
      <c r="J301" s="30"/>
      <c r="K301" s="30"/>
      <c r="L301" s="30"/>
      <c r="M301" s="40"/>
      <c r="N301" s="40"/>
      <c r="O301" s="31"/>
      <c r="P301" s="31"/>
      <c r="Q301" s="32"/>
      <c r="R301" s="32"/>
      <c r="S301" s="33"/>
      <c r="T301" s="33"/>
      <c r="U301" s="33"/>
      <c r="V301" s="33"/>
      <c r="W301" s="33"/>
      <c r="X301" s="33"/>
    </row>
    <row r="302" spans="1:24" s="34" customFormat="1">
      <c r="A302" s="29"/>
      <c r="B302" s="29"/>
      <c r="C302" s="29"/>
      <c r="D302" s="29"/>
      <c r="E302" s="29"/>
      <c r="F302" s="29"/>
      <c r="G302" s="29"/>
      <c r="H302" s="212"/>
      <c r="I302" s="30"/>
      <c r="J302" s="30"/>
      <c r="K302" s="30"/>
      <c r="L302" s="30"/>
      <c r="M302" s="40"/>
      <c r="N302" s="40"/>
      <c r="O302" s="31"/>
      <c r="P302" s="31"/>
      <c r="Q302" s="32"/>
      <c r="R302" s="32"/>
      <c r="S302" s="33"/>
      <c r="T302" s="33"/>
      <c r="U302" s="33"/>
      <c r="V302" s="33"/>
      <c r="W302" s="33"/>
      <c r="X302" s="33"/>
    </row>
    <row r="303" spans="1:24" s="34" customFormat="1">
      <c r="A303" s="29"/>
      <c r="B303" s="29"/>
      <c r="C303" s="29"/>
      <c r="D303" s="29"/>
      <c r="E303" s="29"/>
      <c r="F303" s="29"/>
      <c r="G303" s="29"/>
      <c r="H303" s="212"/>
      <c r="I303" s="30"/>
      <c r="J303" s="30"/>
      <c r="K303" s="30"/>
      <c r="L303" s="30"/>
      <c r="M303" s="40"/>
      <c r="N303" s="40"/>
      <c r="O303" s="31"/>
      <c r="P303" s="31"/>
      <c r="Q303" s="32"/>
      <c r="R303" s="32"/>
      <c r="S303" s="33"/>
      <c r="T303" s="33"/>
      <c r="U303" s="33"/>
      <c r="V303" s="33"/>
      <c r="W303" s="33"/>
      <c r="X303" s="33"/>
    </row>
    <row r="304" spans="1:24" s="34" customFormat="1">
      <c r="A304" s="29"/>
      <c r="B304" s="29"/>
      <c r="C304" s="29"/>
      <c r="D304" s="29"/>
      <c r="E304" s="29"/>
      <c r="F304" s="29"/>
      <c r="G304" s="29"/>
      <c r="H304" s="212"/>
      <c r="I304" s="30"/>
      <c r="J304" s="30"/>
      <c r="K304" s="30"/>
      <c r="L304" s="30"/>
      <c r="M304" s="40"/>
      <c r="N304" s="40"/>
      <c r="O304" s="31"/>
      <c r="P304" s="31"/>
      <c r="Q304" s="32"/>
      <c r="R304" s="32"/>
      <c r="S304" s="33"/>
      <c r="T304" s="33"/>
      <c r="U304" s="33"/>
      <c r="V304" s="33"/>
      <c r="W304" s="33"/>
      <c r="X304" s="33"/>
    </row>
    <row r="305" spans="1:24" s="34" customFormat="1">
      <c r="A305" s="29"/>
      <c r="B305" s="29"/>
      <c r="C305" s="29"/>
      <c r="D305" s="29"/>
      <c r="E305" s="29"/>
      <c r="F305" s="29"/>
      <c r="G305" s="29"/>
      <c r="H305" s="212"/>
      <c r="I305" s="30"/>
      <c r="J305" s="30"/>
      <c r="K305" s="30"/>
      <c r="L305" s="30"/>
      <c r="M305" s="40"/>
      <c r="N305" s="40"/>
      <c r="O305" s="31"/>
      <c r="P305" s="31"/>
      <c r="Q305" s="32"/>
      <c r="R305" s="32"/>
      <c r="S305" s="33"/>
      <c r="T305" s="33"/>
      <c r="U305" s="33"/>
      <c r="V305" s="33"/>
      <c r="W305" s="33"/>
      <c r="X305" s="33"/>
    </row>
    <row r="306" spans="1:24" s="34" customFormat="1">
      <c r="A306" s="29"/>
      <c r="B306" s="29"/>
      <c r="C306" s="29"/>
      <c r="D306" s="29"/>
      <c r="E306" s="29"/>
      <c r="F306" s="29"/>
      <c r="G306" s="29"/>
      <c r="H306" s="212"/>
      <c r="I306" s="30"/>
      <c r="J306" s="30"/>
      <c r="K306" s="30"/>
      <c r="L306" s="30"/>
      <c r="M306" s="40"/>
      <c r="N306" s="40"/>
      <c r="O306" s="31"/>
      <c r="P306" s="31"/>
      <c r="Q306" s="32"/>
      <c r="R306" s="32"/>
      <c r="S306" s="33"/>
      <c r="T306" s="33"/>
      <c r="U306" s="33"/>
      <c r="V306" s="33"/>
      <c r="W306" s="33"/>
      <c r="X306" s="33"/>
    </row>
    <row r="307" spans="1:24" s="34" customFormat="1">
      <c r="A307" s="29"/>
      <c r="B307" s="29"/>
      <c r="C307" s="29"/>
      <c r="D307" s="29"/>
      <c r="E307" s="29"/>
      <c r="F307" s="29"/>
      <c r="G307" s="29"/>
      <c r="H307" s="212"/>
      <c r="I307" s="30"/>
      <c r="J307" s="30"/>
      <c r="K307" s="30"/>
      <c r="L307" s="30"/>
      <c r="M307" s="40"/>
      <c r="N307" s="40"/>
      <c r="O307" s="31"/>
      <c r="P307" s="31"/>
      <c r="Q307" s="32"/>
      <c r="R307" s="32"/>
      <c r="S307" s="33"/>
      <c r="T307" s="33"/>
      <c r="U307" s="33"/>
      <c r="V307" s="33"/>
      <c r="W307" s="33"/>
      <c r="X307" s="33"/>
    </row>
    <row r="308" spans="1:24" s="34" customFormat="1">
      <c r="A308" s="29"/>
      <c r="B308" s="29"/>
      <c r="C308" s="29"/>
      <c r="D308" s="29"/>
      <c r="E308" s="29"/>
      <c r="F308" s="29"/>
      <c r="G308" s="29"/>
      <c r="H308" s="212"/>
      <c r="I308" s="30"/>
      <c r="J308" s="30"/>
      <c r="K308" s="30"/>
      <c r="L308" s="30"/>
      <c r="M308" s="40"/>
      <c r="N308" s="40"/>
      <c r="O308" s="31"/>
      <c r="P308" s="31"/>
      <c r="Q308" s="32"/>
      <c r="R308" s="32"/>
      <c r="S308" s="33"/>
      <c r="T308" s="33"/>
      <c r="U308" s="33"/>
      <c r="V308" s="33"/>
      <c r="W308" s="33"/>
      <c r="X308" s="33"/>
    </row>
    <row r="309" spans="1:24" s="34" customFormat="1">
      <c r="A309" s="29"/>
      <c r="B309" s="29"/>
      <c r="C309" s="29"/>
      <c r="D309" s="29"/>
      <c r="E309" s="29"/>
      <c r="F309" s="29"/>
      <c r="G309" s="29"/>
      <c r="H309" s="212"/>
      <c r="I309" s="30"/>
      <c r="J309" s="30"/>
      <c r="K309" s="30"/>
      <c r="L309" s="30"/>
      <c r="M309" s="40"/>
      <c r="N309" s="40"/>
      <c r="O309" s="31"/>
      <c r="P309" s="31"/>
      <c r="Q309" s="32"/>
      <c r="R309" s="32"/>
      <c r="S309" s="33"/>
      <c r="T309" s="33"/>
      <c r="U309" s="33"/>
      <c r="V309" s="33"/>
      <c r="W309" s="33"/>
      <c r="X309" s="33"/>
    </row>
    <row r="310" spans="1:24" s="34" customFormat="1">
      <c r="A310" s="29"/>
      <c r="B310" s="29"/>
      <c r="C310" s="29"/>
      <c r="D310" s="29"/>
      <c r="E310" s="29"/>
      <c r="F310" s="29"/>
      <c r="G310" s="29"/>
      <c r="H310" s="212"/>
      <c r="I310" s="30"/>
      <c r="J310" s="30"/>
      <c r="K310" s="30"/>
      <c r="L310" s="30"/>
      <c r="M310" s="40"/>
      <c r="N310" s="40"/>
      <c r="O310" s="31"/>
      <c r="P310" s="31"/>
      <c r="Q310" s="32"/>
      <c r="R310" s="32"/>
      <c r="S310" s="33"/>
      <c r="T310" s="33"/>
      <c r="U310" s="33"/>
      <c r="V310" s="33"/>
      <c r="W310" s="33"/>
      <c r="X310" s="33"/>
    </row>
    <row r="311" spans="1:24" s="34" customFormat="1">
      <c r="A311" s="29"/>
      <c r="B311" s="29"/>
      <c r="C311" s="29"/>
      <c r="D311" s="29"/>
      <c r="E311" s="29"/>
      <c r="F311" s="29"/>
      <c r="G311" s="29"/>
      <c r="H311" s="212"/>
      <c r="I311" s="30"/>
      <c r="J311" s="30"/>
      <c r="K311" s="30"/>
      <c r="L311" s="30"/>
      <c r="M311" s="40"/>
      <c r="N311" s="40"/>
      <c r="O311" s="31"/>
      <c r="P311" s="31"/>
      <c r="Q311" s="32"/>
      <c r="R311" s="32"/>
      <c r="S311" s="33"/>
      <c r="T311" s="33"/>
      <c r="U311" s="33"/>
      <c r="V311" s="33"/>
      <c r="W311" s="33"/>
      <c r="X311" s="33"/>
    </row>
    <row r="312" spans="1:24" s="34" customFormat="1">
      <c r="A312" s="29"/>
      <c r="B312" s="29"/>
      <c r="C312" s="29"/>
      <c r="D312" s="29"/>
      <c r="E312" s="29"/>
      <c r="F312" s="29"/>
      <c r="G312" s="29"/>
      <c r="H312" s="212"/>
      <c r="I312" s="30"/>
      <c r="J312" s="30"/>
      <c r="K312" s="30"/>
      <c r="L312" s="30"/>
      <c r="M312" s="40"/>
      <c r="N312" s="40"/>
      <c r="O312" s="31"/>
      <c r="P312" s="31"/>
      <c r="Q312" s="32"/>
      <c r="R312" s="32"/>
      <c r="S312" s="33"/>
      <c r="T312" s="33"/>
      <c r="U312" s="33"/>
      <c r="V312" s="33"/>
      <c r="W312" s="33"/>
      <c r="X312" s="33"/>
    </row>
    <row r="313" spans="1:24" s="34" customFormat="1">
      <c r="A313" s="29"/>
      <c r="B313" s="29"/>
      <c r="C313" s="29"/>
      <c r="D313" s="29"/>
      <c r="E313" s="29"/>
      <c r="F313" s="29"/>
      <c r="G313" s="29"/>
      <c r="H313" s="212"/>
      <c r="I313" s="30"/>
      <c r="J313" s="30"/>
      <c r="K313" s="30"/>
      <c r="L313" s="30"/>
      <c r="M313" s="40"/>
      <c r="N313" s="40"/>
      <c r="O313" s="31"/>
      <c r="P313" s="31"/>
      <c r="Q313" s="32"/>
      <c r="R313" s="32"/>
      <c r="S313" s="33"/>
      <c r="T313" s="33"/>
      <c r="U313" s="33"/>
      <c r="V313" s="33"/>
      <c r="W313" s="33"/>
      <c r="X313" s="33"/>
    </row>
    <row r="314" spans="1:24" s="34" customFormat="1">
      <c r="A314" s="29"/>
      <c r="B314" s="29"/>
      <c r="C314" s="29"/>
      <c r="D314" s="29"/>
      <c r="E314" s="29"/>
      <c r="F314" s="29"/>
      <c r="G314" s="29"/>
      <c r="H314" s="212"/>
      <c r="I314" s="30"/>
      <c r="J314" s="30"/>
      <c r="K314" s="30"/>
      <c r="L314" s="30"/>
      <c r="M314" s="40"/>
      <c r="N314" s="40"/>
      <c r="O314" s="31"/>
      <c r="P314" s="31"/>
      <c r="Q314" s="32"/>
      <c r="R314" s="32"/>
      <c r="S314" s="33"/>
      <c r="T314" s="33"/>
      <c r="U314" s="33"/>
      <c r="V314" s="33"/>
      <c r="W314" s="33"/>
      <c r="X314" s="33"/>
    </row>
    <row r="315" spans="1:24" s="34" customFormat="1">
      <c r="A315" s="29"/>
      <c r="B315" s="29"/>
      <c r="C315" s="29"/>
      <c r="D315" s="29"/>
      <c r="E315" s="29"/>
      <c r="F315" s="29"/>
      <c r="G315" s="29"/>
      <c r="H315" s="212"/>
      <c r="I315" s="30"/>
      <c r="J315" s="30"/>
      <c r="K315" s="30"/>
      <c r="L315" s="30"/>
      <c r="M315" s="40"/>
      <c r="N315" s="40"/>
      <c r="O315" s="31"/>
      <c r="P315" s="31"/>
      <c r="Q315" s="32"/>
      <c r="R315" s="32"/>
      <c r="S315" s="33"/>
      <c r="T315" s="33"/>
      <c r="U315" s="33"/>
      <c r="V315" s="33"/>
      <c r="W315" s="33"/>
      <c r="X315" s="33"/>
    </row>
    <row r="316" spans="1:24" s="34" customFormat="1">
      <c r="A316" s="29"/>
      <c r="B316" s="29"/>
      <c r="C316" s="29"/>
      <c r="D316" s="29"/>
      <c r="E316" s="29"/>
      <c r="F316" s="29"/>
      <c r="G316" s="29"/>
      <c r="H316" s="212"/>
      <c r="I316" s="30"/>
      <c r="J316" s="30"/>
      <c r="K316" s="30"/>
      <c r="L316" s="30"/>
      <c r="M316" s="40"/>
      <c r="N316" s="40"/>
      <c r="O316" s="31"/>
      <c r="P316" s="31"/>
      <c r="Q316" s="32"/>
      <c r="R316" s="32"/>
      <c r="S316" s="33"/>
      <c r="T316" s="33"/>
      <c r="U316" s="33"/>
      <c r="V316" s="33"/>
      <c r="W316" s="33"/>
      <c r="X316" s="33"/>
    </row>
    <row r="317" spans="1:24" s="34" customFormat="1">
      <c r="A317" s="29"/>
      <c r="B317" s="29"/>
      <c r="C317" s="29"/>
      <c r="D317" s="29"/>
      <c r="E317" s="29"/>
      <c r="F317" s="29"/>
      <c r="G317" s="29"/>
      <c r="H317" s="212"/>
      <c r="I317" s="30"/>
      <c r="J317" s="30"/>
      <c r="K317" s="30"/>
      <c r="L317" s="30"/>
      <c r="M317" s="40"/>
      <c r="N317" s="40"/>
      <c r="O317" s="31"/>
      <c r="P317" s="31"/>
      <c r="Q317" s="32"/>
      <c r="R317" s="32"/>
      <c r="S317" s="33"/>
      <c r="T317" s="33"/>
      <c r="U317" s="33"/>
      <c r="V317" s="33"/>
      <c r="W317" s="33"/>
      <c r="X317" s="33"/>
    </row>
    <row r="318" spans="1:24" s="34" customFormat="1">
      <c r="A318" s="29"/>
      <c r="B318" s="29"/>
      <c r="C318" s="29"/>
      <c r="D318" s="29"/>
      <c r="E318" s="29"/>
      <c r="F318" s="29"/>
      <c r="G318" s="29"/>
      <c r="H318" s="212"/>
      <c r="I318" s="30"/>
      <c r="J318" s="30"/>
      <c r="K318" s="30"/>
      <c r="L318" s="30"/>
      <c r="M318" s="40"/>
      <c r="N318" s="40"/>
      <c r="O318" s="31"/>
      <c r="P318" s="31"/>
      <c r="Q318" s="32"/>
      <c r="R318" s="32"/>
      <c r="S318" s="33"/>
      <c r="T318" s="33"/>
      <c r="U318" s="33"/>
      <c r="V318" s="33"/>
      <c r="W318" s="33"/>
      <c r="X318" s="33"/>
    </row>
    <row r="319" spans="1:24" s="34" customFormat="1">
      <c r="A319" s="29"/>
      <c r="B319" s="29"/>
      <c r="C319" s="29"/>
      <c r="D319" s="29"/>
      <c r="E319" s="29"/>
      <c r="F319" s="29"/>
      <c r="G319" s="29"/>
      <c r="H319" s="212"/>
      <c r="I319" s="30"/>
      <c r="J319" s="30"/>
      <c r="K319" s="30"/>
      <c r="L319" s="30"/>
      <c r="M319" s="40"/>
      <c r="N319" s="40"/>
      <c r="O319" s="31"/>
      <c r="P319" s="31"/>
      <c r="Q319" s="32"/>
      <c r="R319" s="32"/>
      <c r="S319" s="33"/>
      <c r="T319" s="33"/>
      <c r="U319" s="33"/>
      <c r="V319" s="33"/>
      <c r="W319" s="33"/>
      <c r="X319" s="33"/>
    </row>
    <row r="320" spans="1:24" s="34" customFormat="1">
      <c r="A320" s="29"/>
      <c r="B320" s="29"/>
      <c r="C320" s="29"/>
      <c r="D320" s="29"/>
      <c r="E320" s="29"/>
      <c r="F320" s="29"/>
      <c r="G320" s="29"/>
      <c r="H320" s="212"/>
      <c r="I320" s="30"/>
      <c r="J320" s="30"/>
      <c r="K320" s="30"/>
      <c r="L320" s="30"/>
      <c r="M320" s="40"/>
      <c r="N320" s="40"/>
      <c r="O320" s="31"/>
      <c r="P320" s="31"/>
      <c r="Q320" s="32"/>
      <c r="R320" s="32"/>
      <c r="S320" s="33"/>
      <c r="T320" s="33"/>
      <c r="U320" s="33"/>
      <c r="V320" s="33"/>
      <c r="W320" s="33"/>
      <c r="X320" s="33"/>
    </row>
    <row r="321" spans="1:24" s="34" customFormat="1">
      <c r="A321" s="29"/>
      <c r="B321" s="29"/>
      <c r="C321" s="29"/>
      <c r="D321" s="29"/>
      <c r="E321" s="29"/>
      <c r="F321" s="29"/>
      <c r="G321" s="29"/>
      <c r="H321" s="212"/>
      <c r="I321" s="30"/>
      <c r="J321" s="30"/>
      <c r="K321" s="30"/>
      <c r="L321" s="30"/>
      <c r="M321" s="40"/>
      <c r="N321" s="40"/>
      <c r="O321" s="31"/>
      <c r="P321" s="31"/>
      <c r="Q321" s="32"/>
      <c r="R321" s="32"/>
      <c r="S321" s="33"/>
      <c r="T321" s="33"/>
      <c r="U321" s="33"/>
      <c r="V321" s="33"/>
      <c r="W321" s="33"/>
      <c r="X321" s="33"/>
    </row>
    <row r="322" spans="1:24" s="34" customFormat="1">
      <c r="A322" s="29"/>
      <c r="B322" s="29"/>
      <c r="C322" s="29"/>
      <c r="D322" s="29"/>
      <c r="E322" s="29"/>
      <c r="F322" s="29"/>
      <c r="G322" s="29"/>
      <c r="H322" s="212"/>
      <c r="I322" s="30"/>
      <c r="J322" s="30"/>
      <c r="K322" s="30"/>
      <c r="L322" s="30"/>
      <c r="M322" s="40"/>
      <c r="N322" s="40"/>
      <c r="O322" s="31"/>
      <c r="P322" s="31"/>
      <c r="Q322" s="32"/>
      <c r="R322" s="32"/>
      <c r="S322" s="33"/>
      <c r="T322" s="33"/>
      <c r="U322" s="33"/>
      <c r="V322" s="33"/>
      <c r="W322" s="33"/>
      <c r="X322" s="33"/>
    </row>
    <row r="323" spans="1:24" s="34" customFormat="1">
      <c r="A323" s="29"/>
      <c r="B323" s="29"/>
      <c r="C323" s="29"/>
      <c r="D323" s="29"/>
      <c r="E323" s="29"/>
      <c r="F323" s="29"/>
      <c r="G323" s="29"/>
      <c r="H323" s="212"/>
      <c r="I323" s="30"/>
      <c r="J323" s="30"/>
      <c r="K323" s="30"/>
      <c r="L323" s="30"/>
      <c r="M323" s="40"/>
      <c r="N323" s="40"/>
      <c r="O323" s="31"/>
      <c r="P323" s="31"/>
      <c r="Q323" s="32"/>
      <c r="R323" s="32"/>
      <c r="S323" s="33"/>
      <c r="T323" s="33"/>
      <c r="U323" s="33"/>
      <c r="V323" s="33"/>
      <c r="W323" s="33"/>
      <c r="X323" s="33"/>
    </row>
    <row r="324" spans="1:24" s="34" customFormat="1">
      <c r="A324" s="29"/>
      <c r="B324" s="29"/>
      <c r="C324" s="29"/>
      <c r="D324" s="29"/>
      <c r="E324" s="29"/>
      <c r="F324" s="29"/>
      <c r="G324" s="29"/>
      <c r="H324" s="212"/>
      <c r="I324" s="30"/>
      <c r="J324" s="30"/>
      <c r="K324" s="30"/>
      <c r="L324" s="30"/>
      <c r="M324" s="40"/>
      <c r="N324" s="40"/>
      <c r="O324" s="31"/>
      <c r="P324" s="31"/>
      <c r="Q324" s="32"/>
      <c r="R324" s="32"/>
      <c r="S324" s="33"/>
      <c r="T324" s="33"/>
      <c r="U324" s="33"/>
      <c r="V324" s="33"/>
      <c r="W324" s="33"/>
      <c r="X324" s="33"/>
    </row>
    <row r="325" spans="1:24" s="34" customFormat="1">
      <c r="A325" s="29"/>
      <c r="B325" s="29"/>
      <c r="C325" s="29"/>
      <c r="D325" s="29"/>
      <c r="E325" s="29"/>
      <c r="F325" s="29"/>
      <c r="G325" s="29"/>
      <c r="H325" s="212"/>
      <c r="I325" s="30"/>
      <c r="J325" s="30"/>
      <c r="K325" s="30"/>
      <c r="L325" s="30"/>
      <c r="M325" s="40"/>
      <c r="N325" s="40"/>
      <c r="O325" s="31"/>
      <c r="P325" s="31"/>
      <c r="Q325" s="32"/>
      <c r="R325" s="32"/>
      <c r="S325" s="33"/>
      <c r="T325" s="33"/>
      <c r="U325" s="33"/>
      <c r="V325" s="33"/>
      <c r="W325" s="33"/>
      <c r="X325" s="33"/>
    </row>
    <row r="326" spans="1:24" s="34" customFormat="1">
      <c r="A326" s="29"/>
      <c r="B326" s="29"/>
      <c r="C326" s="29"/>
      <c r="D326" s="29"/>
      <c r="E326" s="29"/>
      <c r="F326" s="29"/>
      <c r="G326" s="29"/>
      <c r="H326" s="212"/>
      <c r="I326" s="30"/>
      <c r="J326" s="30"/>
      <c r="K326" s="30"/>
      <c r="L326" s="30"/>
      <c r="M326" s="40"/>
      <c r="N326" s="40"/>
      <c r="O326" s="31"/>
      <c r="P326" s="31"/>
      <c r="Q326" s="32"/>
      <c r="R326" s="32"/>
      <c r="S326" s="33"/>
      <c r="T326" s="33"/>
      <c r="U326" s="33"/>
      <c r="V326" s="33"/>
      <c r="W326" s="33"/>
      <c r="X326" s="33"/>
    </row>
    <row r="327" spans="1:24" s="34" customFormat="1">
      <c r="A327" s="29"/>
      <c r="B327" s="29"/>
      <c r="C327" s="29"/>
      <c r="D327" s="29"/>
      <c r="E327" s="29"/>
      <c r="F327" s="29"/>
      <c r="G327" s="29"/>
      <c r="H327" s="212"/>
      <c r="I327" s="30"/>
      <c r="J327" s="30"/>
      <c r="K327" s="30"/>
      <c r="L327" s="30"/>
      <c r="M327" s="40"/>
      <c r="N327" s="40"/>
      <c r="O327" s="31"/>
      <c r="P327" s="31"/>
      <c r="Q327" s="32"/>
      <c r="R327" s="32"/>
      <c r="S327" s="33"/>
      <c r="T327" s="33"/>
      <c r="U327" s="33"/>
      <c r="V327" s="33"/>
      <c r="W327" s="33"/>
      <c r="X327" s="33"/>
    </row>
    <row r="328" spans="1:24" s="34" customFormat="1">
      <c r="A328" s="29"/>
      <c r="B328" s="29"/>
      <c r="C328" s="29"/>
      <c r="D328" s="29"/>
      <c r="E328" s="29"/>
      <c r="F328" s="29"/>
      <c r="G328" s="29"/>
      <c r="H328" s="212"/>
      <c r="I328" s="30"/>
      <c r="J328" s="30"/>
      <c r="K328" s="30"/>
      <c r="L328" s="30"/>
      <c r="M328" s="40"/>
      <c r="N328" s="40"/>
      <c r="O328" s="31"/>
      <c r="P328" s="31"/>
      <c r="Q328" s="32"/>
      <c r="R328" s="32"/>
      <c r="S328" s="33"/>
      <c r="T328" s="33"/>
      <c r="U328" s="33"/>
      <c r="V328" s="33"/>
      <c r="W328" s="33"/>
      <c r="X328" s="33"/>
    </row>
    <row r="329" spans="1:24" s="34" customFormat="1">
      <c r="A329" s="29"/>
      <c r="B329" s="29"/>
      <c r="C329" s="29"/>
      <c r="D329" s="29"/>
      <c r="E329" s="29"/>
      <c r="F329" s="29"/>
      <c r="G329" s="29"/>
      <c r="H329" s="212"/>
      <c r="I329" s="30"/>
      <c r="J329" s="30"/>
      <c r="K329" s="30"/>
      <c r="L329" s="30"/>
      <c r="M329" s="40"/>
      <c r="N329" s="40"/>
      <c r="O329" s="31"/>
      <c r="P329" s="31"/>
      <c r="Q329" s="32"/>
      <c r="R329" s="32"/>
      <c r="S329" s="33"/>
      <c r="T329" s="33"/>
      <c r="U329" s="33"/>
      <c r="V329" s="33"/>
      <c r="W329" s="33"/>
      <c r="X329" s="33"/>
    </row>
    <row r="330" spans="1:24" s="34" customFormat="1">
      <c r="A330" s="29"/>
      <c r="B330" s="29"/>
      <c r="C330" s="29"/>
      <c r="D330" s="29"/>
      <c r="E330" s="29"/>
      <c r="F330" s="29"/>
      <c r="G330" s="29"/>
      <c r="H330" s="212"/>
      <c r="I330" s="30"/>
      <c r="J330" s="30"/>
      <c r="K330" s="30"/>
      <c r="L330" s="30"/>
      <c r="M330" s="40"/>
      <c r="N330" s="40"/>
      <c r="O330" s="31"/>
      <c r="P330" s="31"/>
      <c r="Q330" s="32"/>
      <c r="R330" s="32"/>
      <c r="S330" s="33"/>
      <c r="T330" s="33"/>
      <c r="U330" s="33"/>
      <c r="V330" s="33"/>
      <c r="W330" s="33"/>
      <c r="X330" s="33"/>
    </row>
    <row r="331" spans="1:24" s="34" customFormat="1">
      <c r="A331" s="29"/>
      <c r="B331" s="29"/>
      <c r="C331" s="29"/>
      <c r="D331" s="29"/>
      <c r="E331" s="29"/>
      <c r="F331" s="29"/>
      <c r="G331" s="29"/>
      <c r="H331" s="212"/>
      <c r="I331" s="30"/>
      <c r="J331" s="30"/>
      <c r="K331" s="30"/>
      <c r="L331" s="30"/>
      <c r="M331" s="40"/>
      <c r="N331" s="40"/>
      <c r="O331" s="31"/>
      <c r="P331" s="31"/>
      <c r="Q331" s="32"/>
      <c r="R331" s="32"/>
      <c r="S331" s="33"/>
      <c r="T331" s="33"/>
      <c r="U331" s="33"/>
      <c r="V331" s="33"/>
      <c r="W331" s="33"/>
      <c r="X331" s="33"/>
    </row>
    <row r="332" spans="1:24" s="34" customFormat="1">
      <c r="A332" s="29"/>
      <c r="B332" s="29"/>
      <c r="C332" s="29"/>
      <c r="D332" s="29"/>
      <c r="E332" s="29"/>
      <c r="F332" s="29"/>
      <c r="G332" s="29"/>
      <c r="H332" s="212"/>
      <c r="I332" s="30"/>
      <c r="J332" s="30"/>
      <c r="K332" s="30"/>
      <c r="L332" s="30"/>
      <c r="M332" s="40"/>
      <c r="N332" s="40"/>
      <c r="O332" s="31"/>
      <c r="P332" s="31"/>
      <c r="Q332" s="32"/>
      <c r="R332" s="32"/>
      <c r="S332" s="33"/>
      <c r="T332" s="33"/>
      <c r="U332" s="33"/>
      <c r="V332" s="33"/>
      <c r="W332" s="33"/>
      <c r="X332" s="33"/>
    </row>
    <row r="333" spans="1:24" s="34" customFormat="1">
      <c r="A333" s="29"/>
      <c r="B333" s="29"/>
      <c r="C333" s="29"/>
      <c r="D333" s="29"/>
      <c r="E333" s="29"/>
      <c r="F333" s="29"/>
      <c r="G333" s="29"/>
      <c r="H333" s="212"/>
      <c r="I333" s="30"/>
      <c r="J333" s="30"/>
      <c r="K333" s="30"/>
      <c r="L333" s="30"/>
      <c r="M333" s="40"/>
      <c r="N333" s="40"/>
      <c r="O333" s="31"/>
      <c r="P333" s="31"/>
      <c r="Q333" s="32"/>
      <c r="R333" s="32"/>
      <c r="S333" s="33"/>
      <c r="T333" s="33"/>
      <c r="U333" s="33"/>
      <c r="V333" s="33"/>
      <c r="W333" s="33"/>
      <c r="X333" s="33"/>
    </row>
    <row r="334" spans="1:24" s="34" customFormat="1">
      <c r="A334" s="29"/>
      <c r="B334" s="29"/>
      <c r="C334" s="29"/>
      <c r="D334" s="29"/>
      <c r="E334" s="29"/>
      <c r="F334" s="29"/>
      <c r="G334" s="29"/>
      <c r="H334" s="212"/>
      <c r="I334" s="30"/>
      <c r="J334" s="30"/>
      <c r="K334" s="30"/>
      <c r="L334" s="30"/>
      <c r="M334" s="40"/>
      <c r="N334" s="40"/>
      <c r="O334" s="31"/>
      <c r="P334" s="31"/>
      <c r="Q334" s="32"/>
      <c r="R334" s="32"/>
      <c r="S334" s="33"/>
      <c r="T334" s="33"/>
      <c r="U334" s="33"/>
      <c r="V334" s="33"/>
      <c r="W334" s="33"/>
      <c r="X334" s="33"/>
    </row>
    <row r="335" spans="1:24" s="34" customFormat="1">
      <c r="A335" s="29"/>
      <c r="B335" s="29"/>
      <c r="C335" s="29"/>
      <c r="D335" s="29"/>
      <c r="E335" s="29"/>
      <c r="F335" s="29"/>
      <c r="G335" s="29"/>
      <c r="H335" s="212"/>
      <c r="I335" s="30"/>
      <c r="J335" s="30"/>
      <c r="K335" s="30"/>
      <c r="L335" s="30"/>
      <c r="M335" s="40"/>
      <c r="N335" s="40"/>
      <c r="O335" s="31"/>
      <c r="P335" s="31"/>
      <c r="Q335" s="32"/>
      <c r="R335" s="32"/>
      <c r="S335" s="33"/>
      <c r="T335" s="33"/>
      <c r="U335" s="33"/>
      <c r="V335" s="33"/>
      <c r="W335" s="33"/>
      <c r="X335" s="33"/>
    </row>
    <row r="336" spans="1:24" s="34" customFormat="1">
      <c r="A336" s="29"/>
      <c r="B336" s="29"/>
      <c r="C336" s="29"/>
      <c r="D336" s="29"/>
      <c r="E336" s="29"/>
      <c r="F336" s="29"/>
      <c r="G336" s="29"/>
      <c r="H336" s="212"/>
      <c r="I336" s="30"/>
      <c r="J336" s="30"/>
      <c r="K336" s="30"/>
      <c r="L336" s="30"/>
      <c r="M336" s="40"/>
      <c r="N336" s="40"/>
      <c r="O336" s="31"/>
      <c r="P336" s="31"/>
      <c r="Q336" s="32"/>
      <c r="R336" s="32"/>
      <c r="S336" s="33"/>
      <c r="T336" s="33"/>
      <c r="U336" s="33"/>
      <c r="V336" s="33"/>
      <c r="W336" s="33"/>
      <c r="X336" s="33"/>
    </row>
    <row r="337" spans="1:24" s="34" customFormat="1">
      <c r="A337" s="29"/>
      <c r="B337" s="29"/>
      <c r="C337" s="29"/>
      <c r="D337" s="29"/>
      <c r="E337" s="29"/>
      <c r="F337" s="29"/>
      <c r="G337" s="29"/>
      <c r="H337" s="212"/>
      <c r="I337" s="30"/>
      <c r="J337" s="30"/>
      <c r="K337" s="30"/>
      <c r="L337" s="30"/>
      <c r="M337" s="40"/>
      <c r="N337" s="40"/>
      <c r="O337" s="31"/>
      <c r="P337" s="31"/>
      <c r="Q337" s="32"/>
      <c r="R337" s="32"/>
      <c r="S337" s="33"/>
      <c r="T337" s="33"/>
      <c r="U337" s="33"/>
      <c r="V337" s="33"/>
      <c r="W337" s="33"/>
      <c r="X337" s="33"/>
    </row>
    <row r="338" spans="1:24" s="34" customFormat="1">
      <c r="A338" s="29"/>
      <c r="B338" s="29"/>
      <c r="C338" s="29"/>
      <c r="D338" s="29"/>
      <c r="E338" s="29"/>
      <c r="F338" s="29"/>
      <c r="G338" s="29"/>
      <c r="H338" s="212"/>
      <c r="I338" s="30"/>
      <c r="J338" s="30"/>
      <c r="K338" s="30"/>
      <c r="L338" s="30"/>
      <c r="M338" s="40"/>
      <c r="N338" s="40"/>
      <c r="O338" s="31"/>
      <c r="P338" s="31"/>
      <c r="Q338" s="32"/>
      <c r="R338" s="32"/>
      <c r="S338" s="33"/>
      <c r="T338" s="33"/>
      <c r="U338" s="33"/>
      <c r="V338" s="33"/>
      <c r="W338" s="33"/>
      <c r="X338" s="33"/>
    </row>
    <row r="339" spans="1:24" s="34" customFormat="1">
      <c r="A339" s="29"/>
      <c r="B339" s="29"/>
      <c r="C339" s="29"/>
      <c r="D339" s="29"/>
      <c r="E339" s="29"/>
      <c r="F339" s="29"/>
      <c r="G339" s="29"/>
      <c r="H339" s="212"/>
      <c r="I339" s="30"/>
      <c r="J339" s="30"/>
      <c r="K339" s="30"/>
      <c r="L339" s="30"/>
      <c r="M339" s="40"/>
      <c r="N339" s="40"/>
      <c r="O339" s="31"/>
      <c r="P339" s="31"/>
      <c r="Q339" s="32"/>
      <c r="R339" s="32"/>
      <c r="S339" s="33"/>
      <c r="T339" s="33"/>
      <c r="U339" s="33"/>
      <c r="V339" s="33"/>
      <c r="W339" s="33"/>
      <c r="X339" s="33"/>
    </row>
    <row r="340" spans="1:24" s="34" customFormat="1">
      <c r="A340" s="29"/>
      <c r="B340" s="29"/>
      <c r="C340" s="29"/>
      <c r="D340" s="29"/>
      <c r="E340" s="29"/>
      <c r="F340" s="29"/>
      <c r="G340" s="29"/>
      <c r="H340" s="212"/>
      <c r="I340" s="30"/>
      <c r="J340" s="30"/>
      <c r="K340" s="30"/>
      <c r="L340" s="30"/>
      <c r="M340" s="40"/>
      <c r="N340" s="40"/>
      <c r="O340" s="31"/>
      <c r="P340" s="31"/>
      <c r="Q340" s="32"/>
      <c r="R340" s="32"/>
      <c r="S340" s="33"/>
      <c r="T340" s="33"/>
      <c r="U340" s="33"/>
      <c r="V340" s="33"/>
      <c r="W340" s="33"/>
      <c r="X340" s="33"/>
    </row>
    <row r="341" spans="1:24" s="34" customFormat="1">
      <c r="A341" s="29"/>
      <c r="B341" s="29"/>
      <c r="C341" s="29"/>
      <c r="D341" s="29"/>
      <c r="E341" s="29"/>
      <c r="F341" s="29"/>
      <c r="G341" s="29"/>
      <c r="H341" s="212"/>
      <c r="I341" s="30"/>
      <c r="J341" s="30"/>
      <c r="K341" s="30"/>
      <c r="L341" s="30"/>
      <c r="M341" s="40"/>
      <c r="N341" s="40"/>
      <c r="O341" s="31"/>
      <c r="P341" s="31"/>
      <c r="Q341" s="32"/>
      <c r="R341" s="32"/>
      <c r="S341" s="33"/>
      <c r="T341" s="33"/>
      <c r="U341" s="33"/>
      <c r="V341" s="33"/>
      <c r="W341" s="33"/>
      <c r="X341" s="33"/>
    </row>
    <row r="342" spans="1:24" s="34" customFormat="1">
      <c r="A342" s="29"/>
      <c r="B342" s="29"/>
      <c r="C342" s="29"/>
      <c r="D342" s="29"/>
      <c r="E342" s="29"/>
      <c r="F342" s="29"/>
      <c r="G342" s="29"/>
      <c r="H342" s="212"/>
      <c r="I342" s="30"/>
      <c r="J342" s="30"/>
      <c r="K342" s="30"/>
      <c r="L342" s="30"/>
      <c r="M342" s="40"/>
      <c r="N342" s="40"/>
      <c r="O342" s="31"/>
      <c r="P342" s="31"/>
      <c r="Q342" s="32"/>
      <c r="R342" s="32"/>
      <c r="S342" s="33"/>
      <c r="T342" s="33"/>
      <c r="U342" s="33"/>
      <c r="V342" s="33"/>
      <c r="W342" s="33"/>
      <c r="X342" s="33"/>
    </row>
    <row r="343" spans="1:24" s="34" customFormat="1">
      <c r="A343" s="29"/>
      <c r="B343" s="29"/>
      <c r="C343" s="29"/>
      <c r="D343" s="29"/>
      <c r="E343" s="29"/>
      <c r="F343" s="29"/>
      <c r="G343" s="29"/>
      <c r="H343" s="212"/>
      <c r="I343" s="30"/>
      <c r="J343" s="30"/>
      <c r="K343" s="30"/>
      <c r="L343" s="30"/>
      <c r="M343" s="40"/>
      <c r="N343" s="40"/>
      <c r="O343" s="31"/>
      <c r="P343" s="31"/>
      <c r="Q343" s="32"/>
      <c r="R343" s="32"/>
      <c r="S343" s="33"/>
      <c r="T343" s="33"/>
      <c r="U343" s="33"/>
      <c r="V343" s="33"/>
      <c r="W343" s="33"/>
      <c r="X343" s="33"/>
    </row>
    <row r="344" spans="1:24" s="34" customFormat="1">
      <c r="A344" s="29"/>
      <c r="B344" s="29"/>
      <c r="C344" s="29"/>
      <c r="D344" s="29"/>
      <c r="E344" s="29"/>
      <c r="F344" s="29"/>
      <c r="G344" s="29"/>
      <c r="H344" s="212"/>
      <c r="I344" s="30"/>
      <c r="J344" s="30"/>
      <c r="K344" s="30"/>
      <c r="L344" s="30"/>
      <c r="M344" s="40"/>
      <c r="N344" s="40"/>
      <c r="O344" s="31"/>
      <c r="P344" s="31"/>
      <c r="Q344" s="32"/>
      <c r="R344" s="32"/>
      <c r="S344" s="33"/>
      <c r="T344" s="33"/>
      <c r="U344" s="33"/>
      <c r="V344" s="33"/>
      <c r="W344" s="33"/>
      <c r="X344" s="33"/>
    </row>
    <row r="345" spans="1:24" s="34" customFormat="1">
      <c r="A345" s="29"/>
      <c r="B345" s="29"/>
      <c r="C345" s="29"/>
      <c r="D345" s="29"/>
      <c r="E345" s="29"/>
      <c r="F345" s="29"/>
      <c r="G345" s="29"/>
      <c r="H345" s="212"/>
      <c r="I345" s="30"/>
      <c r="J345" s="30"/>
      <c r="K345" s="30"/>
      <c r="L345" s="30"/>
      <c r="M345" s="40"/>
      <c r="N345" s="40"/>
      <c r="O345" s="31"/>
      <c r="P345" s="31"/>
      <c r="Q345" s="32"/>
      <c r="R345" s="32"/>
      <c r="S345" s="33"/>
      <c r="T345" s="33"/>
      <c r="U345" s="33"/>
      <c r="V345" s="33"/>
      <c r="W345" s="33"/>
      <c r="X345" s="33"/>
    </row>
    <row r="346" spans="1:24" s="34" customFormat="1">
      <c r="A346" s="29"/>
      <c r="B346" s="29"/>
      <c r="C346" s="29"/>
      <c r="D346" s="29"/>
      <c r="E346" s="29"/>
      <c r="F346" s="29"/>
      <c r="G346" s="29"/>
      <c r="H346" s="212"/>
      <c r="I346" s="30"/>
      <c r="J346" s="30"/>
      <c r="K346" s="30"/>
      <c r="L346" s="30"/>
      <c r="M346" s="40"/>
      <c r="N346" s="40"/>
      <c r="O346" s="31"/>
      <c r="P346" s="31"/>
      <c r="Q346" s="32"/>
      <c r="R346" s="32"/>
      <c r="S346" s="33"/>
      <c r="T346" s="33"/>
      <c r="U346" s="33"/>
      <c r="V346" s="33"/>
      <c r="W346" s="33"/>
      <c r="X346" s="33"/>
    </row>
    <row r="347" spans="1:24" s="34" customFormat="1">
      <c r="A347" s="29"/>
      <c r="B347" s="29"/>
      <c r="C347" s="29"/>
      <c r="D347" s="29"/>
      <c r="E347" s="29"/>
      <c r="F347" s="29"/>
      <c r="G347" s="29"/>
      <c r="H347" s="212"/>
      <c r="I347" s="30"/>
      <c r="J347" s="30"/>
      <c r="K347" s="30"/>
      <c r="L347" s="30"/>
      <c r="M347" s="40"/>
      <c r="N347" s="40"/>
      <c r="O347" s="31"/>
      <c r="P347" s="31"/>
      <c r="Q347" s="32"/>
      <c r="R347" s="32"/>
      <c r="S347" s="33"/>
      <c r="T347" s="33"/>
      <c r="U347" s="33"/>
      <c r="V347" s="33"/>
      <c r="W347" s="33"/>
      <c r="X347" s="33"/>
    </row>
    <row r="348" spans="1:24" s="34" customFormat="1">
      <c r="A348" s="29"/>
      <c r="B348" s="29"/>
      <c r="C348" s="29"/>
      <c r="D348" s="29"/>
      <c r="E348" s="29"/>
      <c r="F348" s="29"/>
      <c r="G348" s="29"/>
      <c r="H348" s="212"/>
      <c r="I348" s="30"/>
      <c r="J348" s="30"/>
      <c r="K348" s="30"/>
      <c r="L348" s="30"/>
      <c r="M348" s="40"/>
      <c r="N348" s="40"/>
      <c r="O348" s="31"/>
      <c r="P348" s="31"/>
      <c r="Q348" s="32"/>
      <c r="R348" s="32"/>
      <c r="S348" s="33"/>
      <c r="T348" s="33"/>
      <c r="U348" s="33"/>
      <c r="V348" s="33"/>
      <c r="W348" s="33"/>
      <c r="X348" s="33"/>
    </row>
    <row r="349" spans="1:24" s="34" customFormat="1">
      <c r="A349" s="29"/>
      <c r="B349" s="29"/>
      <c r="C349" s="29"/>
      <c r="D349" s="29"/>
      <c r="E349" s="29"/>
      <c r="F349" s="29"/>
      <c r="G349" s="29"/>
      <c r="H349" s="212"/>
      <c r="I349" s="30"/>
      <c r="J349" s="30"/>
      <c r="K349" s="30"/>
      <c r="L349" s="30"/>
      <c r="M349" s="40"/>
      <c r="N349" s="40"/>
      <c r="O349" s="31"/>
      <c r="P349" s="31"/>
      <c r="Q349" s="32"/>
      <c r="R349" s="32"/>
      <c r="S349" s="33"/>
      <c r="T349" s="33"/>
      <c r="U349" s="33"/>
      <c r="V349" s="33"/>
      <c r="W349" s="33"/>
      <c r="X349" s="33"/>
    </row>
    <row r="350" spans="1:24" s="34" customFormat="1">
      <c r="A350" s="29"/>
      <c r="B350" s="29"/>
      <c r="C350" s="29"/>
      <c r="D350" s="29"/>
      <c r="E350" s="29"/>
      <c r="F350" s="29"/>
      <c r="G350" s="29"/>
      <c r="H350" s="212"/>
      <c r="I350" s="30"/>
      <c r="J350" s="30"/>
      <c r="K350" s="30"/>
      <c r="L350" s="30"/>
      <c r="M350" s="40"/>
      <c r="N350" s="40"/>
      <c r="O350" s="31"/>
      <c r="P350" s="31"/>
      <c r="Q350" s="32"/>
      <c r="R350" s="32"/>
      <c r="S350" s="33"/>
      <c r="T350" s="33"/>
      <c r="U350" s="33"/>
      <c r="V350" s="33"/>
      <c r="W350" s="33"/>
      <c r="X350" s="33"/>
    </row>
    <row r="351" spans="1:24" s="34" customFormat="1">
      <c r="A351" s="29"/>
      <c r="B351" s="29"/>
      <c r="C351" s="29"/>
      <c r="D351" s="29"/>
      <c r="E351" s="29"/>
      <c r="F351" s="29"/>
      <c r="G351" s="29"/>
      <c r="H351" s="212"/>
      <c r="I351" s="30"/>
      <c r="J351" s="30"/>
      <c r="K351" s="30"/>
      <c r="L351" s="30"/>
      <c r="M351" s="40"/>
      <c r="N351" s="40"/>
      <c r="O351" s="31"/>
      <c r="P351" s="31"/>
      <c r="Q351" s="32"/>
      <c r="R351" s="32"/>
      <c r="S351" s="33"/>
      <c r="T351" s="33"/>
      <c r="U351" s="33"/>
      <c r="V351" s="33"/>
      <c r="W351" s="33"/>
      <c r="X351" s="33"/>
    </row>
    <row r="352" spans="1:24" s="34" customFormat="1">
      <c r="A352" s="29"/>
      <c r="B352" s="29"/>
      <c r="C352" s="29"/>
      <c r="D352" s="29"/>
      <c r="E352" s="29"/>
      <c r="F352" s="29"/>
      <c r="G352" s="29"/>
      <c r="H352" s="212"/>
      <c r="I352" s="30"/>
      <c r="J352" s="30"/>
      <c r="K352" s="30"/>
      <c r="L352" s="30"/>
      <c r="M352" s="40"/>
      <c r="N352" s="40"/>
      <c r="O352" s="31"/>
      <c r="P352" s="31"/>
      <c r="Q352" s="32"/>
      <c r="R352" s="32"/>
      <c r="S352" s="33"/>
      <c r="T352" s="33"/>
      <c r="U352" s="33"/>
      <c r="V352" s="33"/>
      <c r="W352" s="33"/>
      <c r="X352" s="33"/>
    </row>
    <row r="353" spans="1:24" s="34" customFormat="1">
      <c r="A353" s="29"/>
      <c r="B353" s="29"/>
      <c r="C353" s="29"/>
      <c r="D353" s="29"/>
      <c r="E353" s="29"/>
      <c r="F353" s="29"/>
      <c r="G353" s="29"/>
      <c r="H353" s="212"/>
      <c r="I353" s="30"/>
      <c r="J353" s="30"/>
      <c r="K353" s="30"/>
      <c r="L353" s="30"/>
      <c r="M353" s="40"/>
      <c r="N353" s="40"/>
      <c r="O353" s="31"/>
      <c r="P353" s="31"/>
      <c r="Q353" s="32"/>
      <c r="R353" s="32"/>
      <c r="S353" s="33"/>
      <c r="T353" s="33"/>
      <c r="U353" s="33"/>
      <c r="V353" s="33"/>
      <c r="W353" s="33"/>
      <c r="X353" s="33"/>
    </row>
    <row r="354" spans="1:24" s="34" customFormat="1">
      <c r="A354" s="29"/>
      <c r="B354" s="29"/>
      <c r="C354" s="29"/>
      <c r="D354" s="29"/>
      <c r="E354" s="29"/>
      <c r="F354" s="29"/>
      <c r="G354" s="29"/>
      <c r="H354" s="212"/>
      <c r="I354" s="30"/>
      <c r="J354" s="30"/>
      <c r="K354" s="30"/>
      <c r="L354" s="30"/>
      <c r="M354" s="40"/>
      <c r="N354" s="40"/>
      <c r="O354" s="31"/>
      <c r="P354" s="31"/>
      <c r="Q354" s="32"/>
      <c r="R354" s="32"/>
      <c r="S354" s="33"/>
      <c r="T354" s="33"/>
      <c r="U354" s="33"/>
      <c r="V354" s="33"/>
      <c r="W354" s="33"/>
      <c r="X354" s="33"/>
    </row>
    <row r="355" spans="1:24" s="34" customFormat="1">
      <c r="A355" s="29"/>
      <c r="B355" s="29"/>
      <c r="C355" s="29"/>
      <c r="D355" s="29"/>
      <c r="E355" s="29"/>
      <c r="F355" s="29"/>
      <c r="G355" s="29"/>
      <c r="H355" s="212"/>
      <c r="I355" s="30"/>
      <c r="J355" s="30"/>
      <c r="K355" s="30"/>
      <c r="L355" s="30"/>
      <c r="M355" s="40"/>
      <c r="N355" s="40"/>
      <c r="O355" s="31"/>
      <c r="P355" s="31"/>
      <c r="Q355" s="32"/>
      <c r="R355" s="32"/>
      <c r="S355" s="33"/>
      <c r="T355" s="33"/>
      <c r="U355" s="33"/>
      <c r="V355" s="33"/>
      <c r="W355" s="33"/>
      <c r="X355" s="33"/>
    </row>
    <row r="356" spans="1:24" s="34" customFormat="1">
      <c r="A356" s="29"/>
      <c r="B356" s="29"/>
      <c r="C356" s="29"/>
      <c r="D356" s="29"/>
      <c r="E356" s="29"/>
      <c r="F356" s="29"/>
      <c r="G356" s="29"/>
      <c r="H356" s="212"/>
      <c r="I356" s="30"/>
      <c r="J356" s="30"/>
      <c r="K356" s="30"/>
      <c r="L356" s="30"/>
      <c r="M356" s="40"/>
      <c r="N356" s="40"/>
      <c r="O356" s="31"/>
      <c r="P356" s="31"/>
      <c r="Q356" s="32"/>
      <c r="R356" s="32"/>
      <c r="S356" s="33"/>
      <c r="T356" s="33"/>
      <c r="U356" s="33"/>
      <c r="V356" s="33"/>
      <c r="W356" s="33"/>
      <c r="X356" s="33"/>
    </row>
    <row r="357" spans="1:24" s="34" customFormat="1">
      <c r="A357" s="29"/>
      <c r="B357" s="29"/>
      <c r="C357" s="29"/>
      <c r="D357" s="29"/>
      <c r="E357" s="29"/>
      <c r="F357" s="29"/>
      <c r="G357" s="29"/>
      <c r="H357" s="212"/>
      <c r="I357" s="30"/>
      <c r="J357" s="30"/>
      <c r="K357" s="30"/>
      <c r="L357" s="30"/>
      <c r="M357" s="40"/>
      <c r="N357" s="40"/>
      <c r="O357" s="31"/>
      <c r="P357" s="31"/>
      <c r="Q357" s="32"/>
      <c r="R357" s="32"/>
      <c r="S357" s="33"/>
      <c r="T357" s="33"/>
      <c r="U357" s="33"/>
      <c r="V357" s="33"/>
      <c r="W357" s="33"/>
      <c r="X357" s="33"/>
    </row>
    <row r="358" spans="1:24" s="34" customFormat="1">
      <c r="A358" s="29"/>
      <c r="B358" s="29"/>
      <c r="C358" s="29"/>
      <c r="D358" s="29"/>
      <c r="E358" s="29"/>
      <c r="F358" s="29"/>
      <c r="G358" s="29"/>
      <c r="H358" s="212"/>
      <c r="I358" s="30"/>
      <c r="J358" s="30"/>
      <c r="K358" s="30"/>
      <c r="L358" s="30"/>
      <c r="M358" s="40"/>
      <c r="N358" s="40"/>
      <c r="O358" s="31"/>
      <c r="P358" s="31"/>
      <c r="Q358" s="32"/>
      <c r="R358" s="32"/>
      <c r="S358" s="33"/>
      <c r="T358" s="33"/>
      <c r="U358" s="33"/>
      <c r="V358" s="33"/>
      <c r="W358" s="33"/>
      <c r="X358" s="33"/>
    </row>
    <row r="359" spans="1:24" s="34" customFormat="1">
      <c r="A359" s="29"/>
      <c r="B359" s="29"/>
      <c r="C359" s="29"/>
      <c r="D359" s="29"/>
      <c r="E359" s="29"/>
      <c r="F359" s="29"/>
      <c r="G359" s="29"/>
      <c r="H359" s="212"/>
      <c r="I359" s="30"/>
      <c r="J359" s="30"/>
      <c r="K359" s="30"/>
      <c r="L359" s="30"/>
      <c r="M359" s="40"/>
      <c r="N359" s="40"/>
      <c r="O359" s="31"/>
      <c r="P359" s="31"/>
      <c r="Q359" s="32"/>
      <c r="R359" s="32"/>
      <c r="S359" s="33"/>
      <c r="T359" s="33"/>
      <c r="U359" s="33"/>
      <c r="V359" s="33"/>
      <c r="W359" s="33"/>
      <c r="X359" s="33"/>
    </row>
    <row r="360" spans="1:24" s="34" customFormat="1">
      <c r="A360" s="29"/>
      <c r="B360" s="29"/>
      <c r="C360" s="29"/>
      <c r="D360" s="29"/>
      <c r="E360" s="29"/>
      <c r="F360" s="29"/>
      <c r="G360" s="29"/>
      <c r="H360" s="212"/>
      <c r="I360" s="30"/>
      <c r="J360" s="30"/>
      <c r="K360" s="30"/>
      <c r="L360" s="30"/>
      <c r="M360" s="40"/>
      <c r="N360" s="40"/>
      <c r="O360" s="31"/>
      <c r="P360" s="31"/>
      <c r="Q360" s="32"/>
      <c r="R360" s="32"/>
      <c r="S360" s="33"/>
      <c r="T360" s="33"/>
      <c r="U360" s="33"/>
      <c r="V360" s="33"/>
      <c r="W360" s="33"/>
      <c r="X360" s="33"/>
    </row>
    <row r="361" spans="1:24" s="34" customFormat="1">
      <c r="A361" s="29"/>
      <c r="B361" s="29"/>
      <c r="C361" s="29"/>
      <c r="D361" s="29"/>
      <c r="E361" s="29"/>
      <c r="F361" s="29"/>
      <c r="G361" s="29"/>
      <c r="H361" s="212"/>
      <c r="I361" s="30"/>
      <c r="J361" s="30"/>
      <c r="K361" s="30"/>
      <c r="L361" s="30"/>
      <c r="M361" s="40"/>
      <c r="N361" s="40"/>
      <c r="O361" s="31"/>
      <c r="P361" s="31"/>
      <c r="Q361" s="32"/>
      <c r="R361" s="32"/>
      <c r="S361" s="33"/>
      <c r="T361" s="33"/>
      <c r="U361" s="33"/>
      <c r="V361" s="33"/>
      <c r="W361" s="33"/>
      <c r="X361" s="33"/>
    </row>
    <row r="362" spans="1:24" s="34" customFormat="1">
      <c r="A362" s="29"/>
      <c r="B362" s="29"/>
      <c r="C362" s="29"/>
      <c r="D362" s="29"/>
      <c r="E362" s="29"/>
      <c r="F362" s="29"/>
      <c r="G362" s="29"/>
      <c r="H362" s="212"/>
      <c r="I362" s="30"/>
      <c r="J362" s="30"/>
      <c r="K362" s="30"/>
      <c r="L362" s="30"/>
      <c r="M362" s="40"/>
      <c r="N362" s="40"/>
      <c r="O362" s="31"/>
      <c r="P362" s="31"/>
      <c r="Q362" s="32"/>
      <c r="R362" s="32"/>
      <c r="S362" s="33"/>
      <c r="T362" s="33"/>
      <c r="U362" s="33"/>
      <c r="V362" s="33"/>
      <c r="W362" s="33"/>
      <c r="X362" s="33"/>
    </row>
    <row r="363" spans="1:24" s="34" customFormat="1">
      <c r="A363" s="29"/>
      <c r="B363" s="29"/>
      <c r="C363" s="29"/>
      <c r="D363" s="29"/>
      <c r="E363" s="29"/>
      <c r="F363" s="29"/>
      <c r="G363" s="29"/>
      <c r="H363" s="212"/>
      <c r="I363" s="30"/>
      <c r="J363" s="30"/>
      <c r="K363" s="30"/>
      <c r="L363" s="30"/>
      <c r="M363" s="40"/>
      <c r="N363" s="40"/>
      <c r="O363" s="31"/>
      <c r="P363" s="31"/>
      <c r="Q363" s="32"/>
      <c r="R363" s="32"/>
      <c r="S363" s="33"/>
      <c r="T363" s="33"/>
      <c r="U363" s="33"/>
      <c r="V363" s="33"/>
      <c r="W363" s="33"/>
      <c r="X363" s="33"/>
    </row>
    <row r="364" spans="1:24" s="34" customFormat="1">
      <c r="A364" s="29"/>
      <c r="B364" s="29"/>
      <c r="C364" s="29"/>
      <c r="D364" s="29"/>
      <c r="E364" s="29"/>
      <c r="F364" s="29"/>
      <c r="G364" s="29"/>
      <c r="H364" s="212"/>
      <c r="I364" s="30"/>
      <c r="J364" s="30"/>
      <c r="K364" s="30"/>
      <c r="L364" s="30"/>
      <c r="M364" s="40"/>
      <c r="N364" s="40"/>
      <c r="O364" s="31"/>
      <c r="P364" s="31"/>
      <c r="Q364" s="32"/>
      <c r="R364" s="32"/>
      <c r="S364" s="33"/>
      <c r="T364" s="33"/>
      <c r="U364" s="33"/>
      <c r="V364" s="33"/>
      <c r="W364" s="33"/>
      <c r="X364" s="33"/>
    </row>
    <row r="365" spans="1:24" s="34" customFormat="1">
      <c r="A365" s="29"/>
      <c r="B365" s="29"/>
      <c r="C365" s="29"/>
      <c r="D365" s="29"/>
      <c r="E365" s="29"/>
      <c r="F365" s="29"/>
      <c r="G365" s="29"/>
      <c r="H365" s="212"/>
      <c r="I365" s="30"/>
      <c r="J365" s="30"/>
      <c r="K365" s="30"/>
      <c r="L365" s="30"/>
      <c r="M365" s="40"/>
      <c r="N365" s="40"/>
      <c r="O365" s="31"/>
      <c r="P365" s="31"/>
      <c r="Q365" s="32"/>
      <c r="R365" s="32"/>
      <c r="S365" s="33"/>
      <c r="T365" s="33"/>
      <c r="U365" s="33"/>
      <c r="V365" s="33"/>
      <c r="W365" s="33"/>
      <c r="X365" s="33"/>
    </row>
    <row r="366" spans="1:24" s="34" customFormat="1">
      <c r="A366" s="29"/>
      <c r="B366" s="29"/>
      <c r="C366" s="29"/>
      <c r="D366" s="29"/>
      <c r="E366" s="29"/>
      <c r="F366" s="29"/>
      <c r="G366" s="29"/>
      <c r="H366" s="212"/>
      <c r="I366" s="30"/>
      <c r="J366" s="30"/>
      <c r="K366" s="30"/>
      <c r="L366" s="30"/>
      <c r="M366" s="40"/>
      <c r="N366" s="40"/>
      <c r="O366" s="31"/>
      <c r="P366" s="31"/>
      <c r="Q366" s="32"/>
      <c r="R366" s="32"/>
      <c r="S366" s="33"/>
      <c r="T366" s="33"/>
      <c r="U366" s="33"/>
      <c r="V366" s="33"/>
      <c r="W366" s="33"/>
      <c r="X366" s="33"/>
    </row>
    <row r="367" spans="1:24" s="34" customFormat="1">
      <c r="A367" s="29"/>
      <c r="B367" s="29"/>
      <c r="C367" s="29"/>
      <c r="D367" s="29"/>
      <c r="E367" s="29"/>
      <c r="F367" s="29"/>
      <c r="G367" s="29"/>
      <c r="H367" s="212"/>
      <c r="I367" s="30"/>
      <c r="J367" s="30"/>
      <c r="K367" s="30"/>
      <c r="L367" s="30"/>
      <c r="M367" s="40"/>
      <c r="N367" s="40"/>
      <c r="O367" s="31"/>
      <c r="P367" s="31"/>
      <c r="Q367" s="32"/>
      <c r="R367" s="32"/>
      <c r="S367" s="33"/>
      <c r="T367" s="33"/>
      <c r="U367" s="33"/>
      <c r="V367" s="33"/>
      <c r="W367" s="33"/>
      <c r="X367" s="33"/>
    </row>
    <row r="368" spans="1:24" s="34" customFormat="1">
      <c r="A368" s="29"/>
      <c r="B368" s="29"/>
      <c r="C368" s="29"/>
      <c r="D368" s="29"/>
      <c r="E368" s="29"/>
      <c r="F368" s="29"/>
      <c r="G368" s="29"/>
      <c r="H368" s="212"/>
      <c r="I368" s="30"/>
      <c r="J368" s="30"/>
      <c r="K368" s="30"/>
      <c r="L368" s="30"/>
      <c r="M368" s="40"/>
      <c r="N368" s="40"/>
      <c r="O368" s="31"/>
      <c r="P368" s="31"/>
      <c r="Q368" s="32"/>
      <c r="R368" s="32"/>
      <c r="S368" s="33"/>
      <c r="T368" s="33"/>
      <c r="U368" s="33"/>
      <c r="V368" s="33"/>
      <c r="W368" s="33"/>
      <c r="X368" s="33"/>
    </row>
    <row r="369" spans="1:24" s="34" customFormat="1">
      <c r="A369" s="29"/>
      <c r="B369" s="29"/>
      <c r="C369" s="29"/>
      <c r="D369" s="29"/>
      <c r="E369" s="29"/>
      <c r="F369" s="29"/>
      <c r="G369" s="29"/>
      <c r="H369" s="212"/>
      <c r="I369" s="30"/>
      <c r="J369" s="30"/>
      <c r="K369" s="30"/>
      <c r="L369" s="30"/>
      <c r="M369" s="40"/>
      <c r="N369" s="40"/>
      <c r="O369" s="31"/>
      <c r="P369" s="31"/>
      <c r="Q369" s="32"/>
      <c r="R369" s="32"/>
      <c r="S369" s="33"/>
      <c r="T369" s="33"/>
      <c r="U369" s="33"/>
      <c r="V369" s="33"/>
      <c r="W369" s="33"/>
      <c r="X369" s="33"/>
    </row>
    <row r="370" spans="1:24" s="34" customFormat="1">
      <c r="A370" s="29"/>
      <c r="B370" s="29"/>
      <c r="C370" s="29"/>
      <c r="D370" s="29"/>
      <c r="E370" s="29"/>
      <c r="F370" s="29"/>
      <c r="G370" s="29"/>
      <c r="H370" s="212"/>
      <c r="I370" s="30"/>
      <c r="J370" s="30"/>
      <c r="K370" s="30"/>
      <c r="L370" s="30"/>
      <c r="M370" s="40"/>
      <c r="N370" s="40"/>
      <c r="O370" s="31"/>
      <c r="P370" s="31"/>
      <c r="Q370" s="32"/>
      <c r="R370" s="32"/>
      <c r="S370" s="33"/>
      <c r="T370" s="33"/>
      <c r="U370" s="33"/>
      <c r="V370" s="33"/>
      <c r="W370" s="33"/>
      <c r="X370" s="33"/>
    </row>
    <row r="371" spans="1:24" s="34" customFormat="1">
      <c r="A371" s="29"/>
      <c r="B371" s="29"/>
      <c r="C371" s="29"/>
      <c r="D371" s="29"/>
      <c r="E371" s="29"/>
      <c r="F371" s="29"/>
      <c r="G371" s="29"/>
      <c r="H371" s="212"/>
      <c r="I371" s="30"/>
      <c r="J371" s="30"/>
      <c r="K371" s="30"/>
      <c r="L371" s="30"/>
      <c r="M371" s="40"/>
      <c r="N371" s="40"/>
      <c r="O371" s="31"/>
      <c r="P371" s="31"/>
      <c r="Q371" s="32"/>
      <c r="R371" s="32"/>
      <c r="S371" s="33"/>
      <c r="T371" s="33"/>
      <c r="U371" s="33"/>
      <c r="V371" s="33"/>
      <c r="W371" s="33"/>
      <c r="X371" s="33"/>
    </row>
    <row r="372" spans="1:24" s="34" customFormat="1">
      <c r="A372" s="29"/>
      <c r="B372" s="29"/>
      <c r="C372" s="29"/>
      <c r="D372" s="29"/>
      <c r="E372" s="29"/>
      <c r="F372" s="29"/>
      <c r="G372" s="29"/>
      <c r="H372" s="212"/>
      <c r="I372" s="30"/>
      <c r="J372" s="30"/>
      <c r="K372" s="30"/>
      <c r="L372" s="30"/>
      <c r="M372" s="40"/>
      <c r="N372" s="40"/>
      <c r="O372" s="31"/>
      <c r="P372" s="31"/>
      <c r="Q372" s="32"/>
      <c r="R372" s="32"/>
      <c r="S372" s="33"/>
      <c r="T372" s="33"/>
      <c r="U372" s="33"/>
      <c r="V372" s="33"/>
      <c r="W372" s="33"/>
      <c r="X372" s="33"/>
    </row>
    <row r="373" spans="1:24" s="34" customFormat="1">
      <c r="A373" s="29"/>
      <c r="B373" s="29"/>
      <c r="C373" s="29"/>
      <c r="D373" s="29"/>
      <c r="E373" s="29"/>
      <c r="F373" s="29"/>
      <c r="G373" s="29"/>
      <c r="H373" s="212"/>
      <c r="I373" s="30"/>
      <c r="J373" s="30"/>
      <c r="K373" s="30"/>
      <c r="L373" s="30"/>
      <c r="M373" s="40"/>
      <c r="N373" s="40"/>
      <c r="O373" s="31"/>
      <c r="P373" s="31"/>
      <c r="Q373" s="32"/>
      <c r="R373" s="32"/>
      <c r="S373" s="33"/>
      <c r="T373" s="33"/>
      <c r="U373" s="33"/>
      <c r="V373" s="33"/>
      <c r="W373" s="33"/>
      <c r="X373" s="33"/>
    </row>
    <row r="374" spans="1:24" s="34" customFormat="1">
      <c r="A374" s="29"/>
      <c r="B374" s="29"/>
      <c r="C374" s="29"/>
      <c r="D374" s="29"/>
      <c r="E374" s="29"/>
      <c r="F374" s="29"/>
      <c r="G374" s="29"/>
      <c r="H374" s="212"/>
      <c r="I374" s="30"/>
      <c r="J374" s="30"/>
      <c r="K374" s="30"/>
      <c r="L374" s="30"/>
      <c r="M374" s="40"/>
      <c r="N374" s="40"/>
      <c r="O374" s="31"/>
      <c r="P374" s="31"/>
      <c r="Q374" s="32"/>
      <c r="R374" s="32"/>
      <c r="S374" s="33"/>
      <c r="T374" s="33"/>
      <c r="U374" s="33"/>
      <c r="V374" s="33"/>
      <c r="W374" s="33"/>
      <c r="X374" s="33"/>
    </row>
    <row r="375" spans="1:24" s="34" customFormat="1">
      <c r="A375" s="29"/>
      <c r="B375" s="29"/>
      <c r="C375" s="29"/>
      <c r="D375" s="29"/>
      <c r="E375" s="29"/>
      <c r="F375" s="29"/>
      <c r="G375" s="29"/>
      <c r="H375" s="212"/>
      <c r="I375" s="30"/>
      <c r="J375" s="30"/>
      <c r="K375" s="30"/>
      <c r="L375" s="30"/>
      <c r="M375" s="40"/>
      <c r="N375" s="40"/>
      <c r="O375" s="31"/>
      <c r="P375" s="31"/>
      <c r="Q375" s="32"/>
      <c r="R375" s="32"/>
      <c r="S375" s="33"/>
      <c r="T375" s="33"/>
      <c r="U375" s="33"/>
      <c r="V375" s="33"/>
      <c r="W375" s="33"/>
      <c r="X375" s="33"/>
    </row>
    <row r="376" spans="1:24" s="34" customFormat="1">
      <c r="A376" s="29"/>
      <c r="B376" s="29"/>
      <c r="C376" s="29"/>
      <c r="D376" s="29"/>
      <c r="E376" s="29"/>
      <c r="F376" s="29"/>
      <c r="G376" s="29"/>
      <c r="H376" s="212"/>
      <c r="I376" s="30"/>
      <c r="J376" s="30"/>
      <c r="K376" s="30"/>
      <c r="L376" s="30"/>
      <c r="M376" s="40"/>
      <c r="N376" s="40"/>
      <c r="O376" s="31"/>
      <c r="P376" s="31"/>
      <c r="Q376" s="32"/>
      <c r="R376" s="32"/>
      <c r="S376" s="33"/>
      <c r="T376" s="33"/>
      <c r="U376" s="33"/>
      <c r="V376" s="33"/>
      <c r="W376" s="33"/>
      <c r="X376" s="33"/>
    </row>
    <row r="377" spans="1:24" s="34" customFormat="1">
      <c r="A377" s="29"/>
      <c r="B377" s="29"/>
      <c r="C377" s="29"/>
      <c r="D377" s="29"/>
      <c r="E377" s="29"/>
      <c r="F377" s="29"/>
      <c r="G377" s="29"/>
      <c r="H377" s="212"/>
      <c r="I377" s="30"/>
      <c r="J377" s="30"/>
      <c r="K377" s="30"/>
      <c r="L377" s="30"/>
      <c r="M377" s="40"/>
      <c r="N377" s="40"/>
      <c r="O377" s="31"/>
      <c r="P377" s="31"/>
      <c r="Q377" s="32"/>
      <c r="R377" s="32"/>
      <c r="S377" s="33"/>
      <c r="T377" s="33"/>
      <c r="U377" s="33"/>
      <c r="V377" s="33"/>
      <c r="W377" s="33"/>
      <c r="X377" s="33"/>
    </row>
    <row r="378" spans="1:24" s="34" customFormat="1">
      <c r="A378" s="29"/>
      <c r="B378" s="29"/>
      <c r="C378" s="29"/>
      <c r="D378" s="29"/>
      <c r="E378" s="29"/>
      <c r="F378" s="29"/>
      <c r="G378" s="29"/>
      <c r="H378" s="212"/>
      <c r="I378" s="30"/>
      <c r="J378" s="30"/>
      <c r="K378" s="30"/>
      <c r="L378" s="30"/>
      <c r="M378" s="40"/>
      <c r="N378" s="40"/>
      <c r="O378" s="31"/>
      <c r="P378" s="31"/>
      <c r="Q378" s="32"/>
      <c r="R378" s="32"/>
      <c r="S378" s="33"/>
      <c r="T378" s="33"/>
      <c r="U378" s="33"/>
      <c r="V378" s="33"/>
      <c r="W378" s="33"/>
      <c r="X378" s="33"/>
    </row>
    <row r="379" spans="1:24" s="34" customFormat="1">
      <c r="A379" s="29"/>
      <c r="B379" s="29"/>
      <c r="C379" s="29"/>
      <c r="D379" s="29"/>
      <c r="E379" s="29"/>
      <c r="F379" s="29"/>
      <c r="G379" s="29"/>
      <c r="H379" s="212"/>
      <c r="I379" s="30"/>
      <c r="J379" s="30"/>
      <c r="K379" s="30"/>
      <c r="L379" s="30"/>
      <c r="M379" s="40"/>
      <c r="N379" s="40"/>
      <c r="O379" s="31"/>
      <c r="P379" s="31"/>
      <c r="Q379" s="32"/>
      <c r="R379" s="32"/>
      <c r="S379" s="33"/>
      <c r="T379" s="33"/>
      <c r="U379" s="33"/>
      <c r="V379" s="33"/>
      <c r="W379" s="33"/>
      <c r="X379" s="33"/>
    </row>
    <row r="380" spans="1:24" s="34" customFormat="1">
      <c r="A380" s="29"/>
      <c r="B380" s="29"/>
      <c r="C380" s="29"/>
      <c r="D380" s="29"/>
      <c r="E380" s="29"/>
      <c r="F380" s="29"/>
      <c r="G380" s="29"/>
      <c r="H380" s="212"/>
      <c r="I380" s="30"/>
      <c r="J380" s="30"/>
      <c r="K380" s="30"/>
      <c r="L380" s="30"/>
      <c r="M380" s="40"/>
      <c r="N380" s="40"/>
      <c r="O380" s="31"/>
      <c r="P380" s="31"/>
      <c r="Q380" s="32"/>
      <c r="R380" s="32"/>
      <c r="S380" s="33"/>
      <c r="T380" s="33"/>
      <c r="U380" s="33"/>
      <c r="V380" s="33"/>
      <c r="W380" s="33"/>
      <c r="X380" s="33"/>
    </row>
    <row r="381" spans="1:24" s="34" customFormat="1">
      <c r="A381" s="29"/>
      <c r="B381" s="29"/>
      <c r="C381" s="29"/>
      <c r="D381" s="29"/>
      <c r="E381" s="29"/>
      <c r="F381" s="29"/>
      <c r="G381" s="29"/>
      <c r="H381" s="212"/>
      <c r="I381" s="30"/>
      <c r="J381" s="30"/>
      <c r="K381" s="30"/>
      <c r="L381" s="30"/>
      <c r="M381" s="40"/>
      <c r="N381" s="40"/>
      <c r="O381" s="31"/>
      <c r="P381" s="31"/>
      <c r="Q381" s="32"/>
      <c r="R381" s="32"/>
      <c r="S381" s="33"/>
      <c r="T381" s="33"/>
      <c r="U381" s="33"/>
      <c r="V381" s="33"/>
      <c r="W381" s="33"/>
      <c r="X381" s="33"/>
    </row>
    <row r="382" spans="1:24" s="34" customFormat="1">
      <c r="A382" s="29"/>
      <c r="B382" s="29"/>
      <c r="C382" s="29"/>
      <c r="D382" s="29"/>
      <c r="E382" s="29"/>
      <c r="F382" s="29"/>
      <c r="G382" s="29"/>
      <c r="H382" s="212"/>
      <c r="I382" s="30"/>
      <c r="J382" s="30"/>
      <c r="K382" s="30"/>
      <c r="L382" s="30"/>
      <c r="M382" s="40"/>
      <c r="N382" s="40"/>
      <c r="O382" s="31"/>
      <c r="P382" s="31"/>
      <c r="Q382" s="32"/>
      <c r="R382" s="32"/>
      <c r="S382" s="33"/>
      <c r="T382" s="33"/>
      <c r="U382" s="33"/>
      <c r="V382" s="33"/>
      <c r="W382" s="33"/>
      <c r="X382" s="33"/>
    </row>
    <row r="383" spans="1:24" s="34" customFormat="1">
      <c r="A383" s="29"/>
      <c r="B383" s="29"/>
      <c r="C383" s="29"/>
      <c r="D383" s="29"/>
      <c r="E383" s="29"/>
      <c r="F383" s="29"/>
      <c r="G383" s="29"/>
      <c r="H383" s="212"/>
      <c r="I383" s="30"/>
      <c r="J383" s="30"/>
      <c r="K383" s="30"/>
      <c r="L383" s="30"/>
      <c r="M383" s="40"/>
      <c r="N383" s="40"/>
      <c r="O383" s="31"/>
      <c r="P383" s="31"/>
      <c r="Q383" s="32"/>
      <c r="R383" s="32"/>
      <c r="S383" s="33"/>
      <c r="T383" s="33"/>
      <c r="U383" s="33"/>
      <c r="V383" s="33"/>
      <c r="W383" s="33"/>
      <c r="X383" s="33"/>
    </row>
    <row r="384" spans="1:24" s="34" customFormat="1">
      <c r="A384" s="29"/>
      <c r="B384" s="29"/>
      <c r="C384" s="29"/>
      <c r="D384" s="29"/>
      <c r="E384" s="29"/>
      <c r="F384" s="29"/>
      <c r="G384" s="29"/>
      <c r="H384" s="212"/>
      <c r="I384" s="30"/>
      <c r="J384" s="30"/>
      <c r="K384" s="30"/>
      <c r="L384" s="30"/>
      <c r="M384" s="40"/>
      <c r="N384" s="40"/>
      <c r="O384" s="31"/>
      <c r="P384" s="31"/>
      <c r="Q384" s="32"/>
      <c r="R384" s="32"/>
      <c r="S384" s="33"/>
      <c r="T384" s="33"/>
      <c r="U384" s="33"/>
      <c r="V384" s="33"/>
      <c r="W384" s="33"/>
      <c r="X384" s="33"/>
    </row>
    <row r="385" spans="1:24" s="34" customFormat="1">
      <c r="A385" s="29"/>
      <c r="B385" s="29"/>
      <c r="C385" s="29"/>
      <c r="D385" s="29"/>
      <c r="E385" s="29"/>
      <c r="F385" s="29"/>
      <c r="G385" s="29"/>
      <c r="H385" s="212"/>
      <c r="I385" s="30"/>
      <c r="J385" s="30"/>
      <c r="K385" s="30"/>
      <c r="L385" s="30"/>
      <c r="M385" s="40"/>
      <c r="N385" s="40"/>
      <c r="O385" s="31"/>
      <c r="P385" s="31"/>
      <c r="Q385" s="32"/>
      <c r="R385" s="32"/>
      <c r="S385" s="33"/>
      <c r="T385" s="33"/>
      <c r="U385" s="33"/>
      <c r="V385" s="33"/>
      <c r="W385" s="33"/>
      <c r="X385" s="33"/>
    </row>
    <row r="386" spans="1:24" s="34" customFormat="1">
      <c r="A386" s="29"/>
      <c r="B386" s="29"/>
      <c r="C386" s="29"/>
      <c r="D386" s="29"/>
      <c r="E386" s="29"/>
      <c r="F386" s="29"/>
      <c r="G386" s="29"/>
      <c r="H386" s="212"/>
      <c r="I386" s="30"/>
      <c r="J386" s="30"/>
      <c r="K386" s="30"/>
      <c r="L386" s="30"/>
      <c r="M386" s="40"/>
      <c r="N386" s="40"/>
      <c r="O386" s="31"/>
      <c r="P386" s="31"/>
      <c r="Q386" s="32"/>
      <c r="R386" s="32"/>
      <c r="S386" s="33"/>
      <c r="T386" s="33"/>
      <c r="U386" s="33"/>
      <c r="V386" s="33"/>
      <c r="W386" s="33"/>
      <c r="X386" s="33"/>
    </row>
    <row r="387" spans="1:24" s="34" customFormat="1">
      <c r="A387" s="29"/>
      <c r="B387" s="29"/>
      <c r="C387" s="29"/>
      <c r="D387" s="29"/>
      <c r="E387" s="29"/>
      <c r="F387" s="29"/>
      <c r="G387" s="29"/>
      <c r="H387" s="212"/>
      <c r="I387" s="30"/>
      <c r="J387" s="30"/>
      <c r="K387" s="30"/>
      <c r="L387" s="30"/>
      <c r="M387" s="40"/>
      <c r="N387" s="40"/>
      <c r="O387" s="31"/>
      <c r="P387" s="31"/>
      <c r="Q387" s="32"/>
      <c r="R387" s="32"/>
      <c r="S387" s="33"/>
      <c r="T387" s="33"/>
      <c r="U387" s="33"/>
      <c r="V387" s="33"/>
      <c r="W387" s="33"/>
      <c r="X387" s="33"/>
    </row>
    <row r="388" spans="1:24" s="34" customFormat="1">
      <c r="A388" s="29"/>
      <c r="B388" s="29"/>
      <c r="C388" s="29"/>
      <c r="D388" s="29"/>
      <c r="E388" s="29"/>
      <c r="F388" s="29"/>
      <c r="G388" s="29"/>
      <c r="H388" s="212"/>
      <c r="I388" s="30"/>
      <c r="J388" s="30"/>
      <c r="K388" s="30"/>
      <c r="L388" s="30"/>
      <c r="M388" s="40"/>
      <c r="N388" s="40"/>
      <c r="O388" s="31"/>
      <c r="P388" s="31"/>
      <c r="Q388" s="32"/>
      <c r="R388" s="32"/>
      <c r="S388" s="33"/>
      <c r="T388" s="33"/>
      <c r="U388" s="33"/>
      <c r="V388" s="33"/>
      <c r="W388" s="33"/>
      <c r="X388" s="33"/>
    </row>
    <row r="389" spans="1:24" s="34" customFormat="1">
      <c r="A389" s="29"/>
      <c r="B389" s="29"/>
      <c r="C389" s="29"/>
      <c r="D389" s="29"/>
      <c r="E389" s="29"/>
      <c r="F389" s="29"/>
      <c r="G389" s="29"/>
      <c r="H389" s="212"/>
      <c r="I389" s="30"/>
      <c r="J389" s="30"/>
      <c r="K389" s="30"/>
      <c r="L389" s="30"/>
      <c r="M389" s="40"/>
      <c r="N389" s="40"/>
      <c r="O389" s="31"/>
      <c r="P389" s="31"/>
      <c r="Q389" s="32"/>
      <c r="R389" s="32"/>
      <c r="S389" s="33"/>
      <c r="T389" s="33"/>
      <c r="U389" s="33"/>
      <c r="V389" s="33"/>
      <c r="W389" s="33"/>
      <c r="X389" s="33"/>
    </row>
    <row r="390" spans="1:24" s="34" customFormat="1">
      <c r="A390" s="29"/>
      <c r="B390" s="29"/>
      <c r="C390" s="29"/>
      <c r="D390" s="29"/>
      <c r="E390" s="29"/>
      <c r="F390" s="29"/>
      <c r="G390" s="29"/>
      <c r="H390" s="212"/>
      <c r="I390" s="30"/>
      <c r="J390" s="30"/>
      <c r="K390" s="30"/>
      <c r="L390" s="30"/>
      <c r="M390" s="40"/>
      <c r="N390" s="40"/>
      <c r="O390" s="31"/>
      <c r="P390" s="31"/>
      <c r="Q390" s="32"/>
      <c r="R390" s="32"/>
      <c r="S390" s="33"/>
      <c r="T390" s="33"/>
      <c r="U390" s="33"/>
      <c r="V390" s="33"/>
      <c r="W390" s="33"/>
      <c r="X390" s="33"/>
    </row>
    <row r="391" spans="1:24" s="34" customFormat="1">
      <c r="A391" s="29"/>
      <c r="B391" s="29"/>
      <c r="C391" s="29"/>
      <c r="D391" s="29"/>
      <c r="E391" s="29"/>
      <c r="F391" s="29"/>
      <c r="G391" s="29"/>
      <c r="H391" s="212"/>
      <c r="I391" s="30"/>
      <c r="J391" s="30"/>
      <c r="K391" s="30"/>
      <c r="L391" s="30"/>
      <c r="M391" s="40"/>
      <c r="N391" s="40"/>
      <c r="O391" s="31"/>
      <c r="P391" s="31"/>
      <c r="Q391" s="32"/>
      <c r="R391" s="32"/>
      <c r="S391" s="33"/>
      <c r="T391" s="33"/>
      <c r="U391" s="33"/>
      <c r="V391" s="33"/>
      <c r="W391" s="33"/>
      <c r="X391" s="33"/>
    </row>
    <row r="392" spans="1:24" s="34" customFormat="1">
      <c r="A392" s="29"/>
      <c r="B392" s="29"/>
      <c r="C392" s="29"/>
      <c r="D392" s="29"/>
      <c r="E392" s="29"/>
      <c r="F392" s="29"/>
      <c r="G392" s="29"/>
      <c r="H392" s="212"/>
      <c r="I392" s="30"/>
      <c r="J392" s="30"/>
      <c r="K392" s="30"/>
      <c r="L392" s="30"/>
      <c r="M392" s="40"/>
      <c r="N392" s="40"/>
      <c r="O392" s="31"/>
      <c r="P392" s="31"/>
      <c r="Q392" s="32"/>
      <c r="R392" s="32"/>
      <c r="S392" s="33"/>
      <c r="T392" s="33"/>
      <c r="U392" s="33"/>
      <c r="V392" s="33"/>
      <c r="W392" s="33"/>
      <c r="X392" s="33"/>
    </row>
    <row r="393" spans="1:24" s="34" customFormat="1">
      <c r="A393" s="29"/>
      <c r="B393" s="29"/>
      <c r="C393" s="29"/>
      <c r="D393" s="29"/>
      <c r="E393" s="29"/>
      <c r="F393" s="29"/>
      <c r="G393" s="29"/>
      <c r="H393" s="212"/>
      <c r="I393" s="30"/>
      <c r="J393" s="30"/>
      <c r="K393" s="30"/>
      <c r="L393" s="30"/>
      <c r="M393" s="40"/>
      <c r="N393" s="40"/>
      <c r="O393" s="31"/>
      <c r="P393" s="31"/>
      <c r="Q393" s="32"/>
      <c r="R393" s="32"/>
      <c r="S393" s="33"/>
      <c r="T393" s="33"/>
      <c r="U393" s="33"/>
      <c r="V393" s="33"/>
      <c r="W393" s="33"/>
      <c r="X393" s="33"/>
    </row>
    <row r="394" spans="1:24" s="34" customFormat="1">
      <c r="A394" s="29"/>
      <c r="B394" s="29"/>
      <c r="C394" s="29"/>
      <c r="D394" s="29"/>
      <c r="E394" s="29"/>
      <c r="F394" s="29"/>
      <c r="G394" s="29"/>
      <c r="H394" s="212"/>
      <c r="I394" s="30"/>
      <c r="J394" s="30"/>
      <c r="K394" s="30"/>
      <c r="L394" s="30"/>
      <c r="M394" s="40"/>
      <c r="N394" s="40"/>
      <c r="O394" s="31"/>
      <c r="P394" s="31"/>
      <c r="Q394" s="32"/>
      <c r="R394" s="32"/>
      <c r="S394" s="33"/>
      <c r="T394" s="33"/>
      <c r="U394" s="33"/>
      <c r="V394" s="33"/>
      <c r="W394" s="33"/>
      <c r="X394" s="33"/>
    </row>
    <row r="395" spans="1:24" s="34" customFormat="1">
      <c r="A395" s="29"/>
      <c r="B395" s="29"/>
      <c r="C395" s="29"/>
      <c r="D395" s="29"/>
      <c r="E395" s="29"/>
      <c r="F395" s="29"/>
      <c r="G395" s="29"/>
      <c r="H395" s="212"/>
      <c r="I395" s="30"/>
      <c r="J395" s="30"/>
      <c r="K395" s="30"/>
      <c r="L395" s="30"/>
      <c r="M395" s="40"/>
      <c r="N395" s="40"/>
      <c r="O395" s="31"/>
      <c r="P395" s="31"/>
      <c r="Q395" s="32"/>
      <c r="R395" s="32"/>
      <c r="S395" s="33"/>
      <c r="T395" s="33"/>
      <c r="U395" s="33"/>
      <c r="V395" s="33"/>
      <c r="W395" s="33"/>
      <c r="X395" s="33"/>
    </row>
    <row r="396" spans="1:24" s="34" customFormat="1">
      <c r="A396" s="29"/>
      <c r="B396" s="29"/>
      <c r="C396" s="29"/>
      <c r="D396" s="29"/>
      <c r="E396" s="29"/>
      <c r="F396" s="29"/>
      <c r="G396" s="29"/>
      <c r="H396" s="212"/>
      <c r="I396" s="30"/>
      <c r="J396" s="30"/>
      <c r="K396" s="30"/>
      <c r="L396" s="30"/>
      <c r="M396" s="40"/>
      <c r="N396" s="40"/>
      <c r="O396" s="31"/>
      <c r="P396" s="31"/>
      <c r="Q396" s="32"/>
      <c r="R396" s="32"/>
      <c r="S396" s="33"/>
      <c r="T396" s="33"/>
      <c r="U396" s="33"/>
      <c r="V396" s="33"/>
      <c r="W396" s="33"/>
      <c r="X396" s="33"/>
    </row>
    <row r="397" spans="1:24" s="34" customFormat="1">
      <c r="A397" s="29"/>
      <c r="B397" s="29"/>
      <c r="C397" s="29"/>
      <c r="D397" s="29"/>
      <c r="E397" s="29"/>
      <c r="F397" s="29"/>
      <c r="G397" s="29"/>
      <c r="H397" s="212"/>
      <c r="I397" s="30"/>
      <c r="J397" s="30"/>
      <c r="K397" s="30"/>
      <c r="L397" s="30"/>
      <c r="M397" s="40"/>
      <c r="N397" s="40"/>
      <c r="O397" s="31"/>
      <c r="P397" s="31"/>
      <c r="Q397" s="32"/>
      <c r="R397" s="32"/>
      <c r="S397" s="33"/>
      <c r="T397" s="33"/>
      <c r="U397" s="33"/>
      <c r="V397" s="33"/>
      <c r="W397" s="33"/>
      <c r="X397" s="33"/>
    </row>
    <row r="398" spans="1:24" s="34" customFormat="1">
      <c r="A398" s="29"/>
      <c r="B398" s="29"/>
      <c r="C398" s="29"/>
      <c r="D398" s="29"/>
      <c r="E398" s="29"/>
      <c r="F398" s="29"/>
      <c r="G398" s="29"/>
      <c r="H398" s="212"/>
      <c r="I398" s="30"/>
      <c r="J398" s="30"/>
      <c r="K398" s="30"/>
      <c r="L398" s="30"/>
      <c r="M398" s="40"/>
      <c r="N398" s="40"/>
      <c r="O398" s="31"/>
      <c r="P398" s="31"/>
      <c r="Q398" s="32"/>
      <c r="R398" s="32"/>
      <c r="S398" s="33"/>
      <c r="T398" s="33"/>
      <c r="U398" s="33"/>
      <c r="V398" s="33"/>
      <c r="W398" s="33"/>
      <c r="X398" s="33"/>
    </row>
    <row r="399" spans="1:24" s="34" customFormat="1">
      <c r="A399" s="29"/>
      <c r="B399" s="29"/>
      <c r="C399" s="29"/>
      <c r="D399" s="29"/>
      <c r="E399" s="29"/>
      <c r="F399" s="29"/>
      <c r="G399" s="29"/>
      <c r="H399" s="212"/>
      <c r="I399" s="30"/>
      <c r="J399" s="30"/>
      <c r="K399" s="30"/>
      <c r="L399" s="30"/>
      <c r="M399" s="40"/>
      <c r="N399" s="40"/>
      <c r="O399" s="31"/>
      <c r="P399" s="31"/>
      <c r="Q399" s="32"/>
      <c r="R399" s="32"/>
      <c r="S399" s="33"/>
      <c r="T399" s="33"/>
      <c r="U399" s="33"/>
      <c r="V399" s="33"/>
      <c r="W399" s="33"/>
      <c r="X399" s="33"/>
    </row>
    <row r="400" spans="1:24" s="34" customFormat="1">
      <c r="A400" s="29"/>
      <c r="B400" s="29"/>
      <c r="C400" s="29"/>
      <c r="D400" s="29"/>
      <c r="E400" s="29"/>
      <c r="F400" s="29"/>
      <c r="G400" s="29"/>
      <c r="H400" s="212"/>
      <c r="I400" s="30"/>
      <c r="J400" s="30"/>
      <c r="K400" s="30"/>
      <c r="L400" s="30"/>
      <c r="M400" s="40"/>
      <c r="N400" s="40"/>
      <c r="O400" s="31"/>
      <c r="P400" s="31"/>
      <c r="Q400" s="32"/>
      <c r="R400" s="32"/>
      <c r="S400" s="33"/>
      <c r="T400" s="33"/>
      <c r="U400" s="33"/>
      <c r="V400" s="33"/>
      <c r="W400" s="33"/>
      <c r="X400" s="33"/>
    </row>
    <row r="401" spans="1:24" s="34" customFormat="1">
      <c r="A401" s="29"/>
      <c r="B401" s="29"/>
      <c r="C401" s="29"/>
      <c r="D401" s="29"/>
      <c r="E401" s="29"/>
      <c r="F401" s="29"/>
      <c r="G401" s="29"/>
      <c r="H401" s="212"/>
      <c r="I401" s="30"/>
      <c r="J401" s="30"/>
      <c r="K401" s="30"/>
      <c r="L401" s="30"/>
      <c r="M401" s="40"/>
      <c r="N401" s="40"/>
      <c r="O401" s="31"/>
      <c r="P401" s="31"/>
      <c r="Q401" s="32"/>
      <c r="R401" s="32"/>
      <c r="S401" s="33"/>
      <c r="T401" s="33"/>
      <c r="U401" s="33"/>
      <c r="V401" s="33"/>
      <c r="W401" s="33"/>
      <c r="X401" s="33"/>
    </row>
    <row r="402" spans="1:24" s="34" customFormat="1">
      <c r="A402" s="29"/>
      <c r="B402" s="29"/>
      <c r="C402" s="29"/>
      <c r="D402" s="29"/>
      <c r="E402" s="29"/>
      <c r="F402" s="29"/>
      <c r="G402" s="29"/>
      <c r="H402" s="212"/>
      <c r="I402" s="30"/>
      <c r="J402" s="30"/>
      <c r="K402" s="30"/>
      <c r="L402" s="30"/>
      <c r="M402" s="40"/>
      <c r="N402" s="40"/>
      <c r="O402" s="31"/>
      <c r="P402" s="31"/>
      <c r="Q402" s="32"/>
      <c r="R402" s="32"/>
      <c r="S402" s="33"/>
      <c r="T402" s="33"/>
      <c r="U402" s="33"/>
      <c r="V402" s="33"/>
      <c r="W402" s="33"/>
      <c r="X402" s="33"/>
    </row>
    <row r="403" spans="1:24" s="34" customFormat="1">
      <c r="A403" s="29"/>
      <c r="B403" s="29"/>
      <c r="C403" s="29"/>
      <c r="D403" s="29"/>
      <c r="E403" s="29"/>
      <c r="F403" s="29"/>
      <c r="G403" s="29"/>
      <c r="H403" s="212"/>
      <c r="I403" s="30"/>
      <c r="J403" s="30"/>
      <c r="K403" s="30"/>
      <c r="L403" s="30"/>
      <c r="M403" s="40"/>
      <c r="N403" s="40"/>
      <c r="O403" s="31"/>
      <c r="P403" s="31"/>
      <c r="Q403" s="32"/>
      <c r="R403" s="32"/>
      <c r="S403" s="33"/>
      <c r="T403" s="33"/>
      <c r="U403" s="33"/>
      <c r="V403" s="33"/>
      <c r="W403" s="33"/>
      <c r="X403" s="33"/>
    </row>
    <row r="404" spans="1:24" s="34" customFormat="1">
      <c r="A404" s="29"/>
      <c r="B404" s="29"/>
      <c r="C404" s="29"/>
      <c r="D404" s="29"/>
      <c r="E404" s="29"/>
      <c r="F404" s="29"/>
      <c r="G404" s="29"/>
      <c r="H404" s="212"/>
      <c r="I404" s="30"/>
      <c r="J404" s="30"/>
      <c r="K404" s="30"/>
      <c r="L404" s="30"/>
      <c r="M404" s="40"/>
      <c r="N404" s="40"/>
      <c r="O404" s="31"/>
      <c r="P404" s="31"/>
      <c r="Q404" s="32"/>
      <c r="R404" s="32"/>
      <c r="S404" s="33"/>
      <c r="T404" s="33"/>
      <c r="U404" s="33"/>
      <c r="V404" s="33"/>
      <c r="W404" s="33"/>
      <c r="X404" s="33"/>
    </row>
    <row r="405" spans="1:24" s="34" customFormat="1">
      <c r="A405" s="29"/>
      <c r="B405" s="29"/>
      <c r="C405" s="29"/>
      <c r="D405" s="29"/>
      <c r="E405" s="29"/>
      <c r="F405" s="29"/>
      <c r="G405" s="29"/>
      <c r="H405" s="212"/>
      <c r="I405" s="30"/>
      <c r="J405" s="30"/>
      <c r="K405" s="30"/>
      <c r="L405" s="30"/>
      <c r="M405" s="40"/>
      <c r="N405" s="40"/>
      <c r="O405" s="31"/>
      <c r="P405" s="31"/>
      <c r="Q405" s="32"/>
      <c r="R405" s="32"/>
      <c r="S405" s="33"/>
      <c r="T405" s="33"/>
      <c r="U405" s="33"/>
      <c r="V405" s="33"/>
      <c r="W405" s="33"/>
      <c r="X405" s="33"/>
    </row>
    <row r="406" spans="1:24" s="34" customFormat="1">
      <c r="A406" s="29"/>
      <c r="B406" s="29"/>
      <c r="C406" s="29"/>
      <c r="D406" s="29"/>
      <c r="E406" s="29"/>
      <c r="F406" s="29"/>
      <c r="G406" s="29"/>
      <c r="H406" s="212"/>
      <c r="I406" s="30"/>
      <c r="J406" s="30"/>
      <c r="K406" s="30"/>
      <c r="L406" s="30"/>
      <c r="M406" s="40"/>
      <c r="N406" s="40"/>
      <c r="O406" s="31"/>
      <c r="P406" s="31"/>
      <c r="Q406" s="32"/>
      <c r="R406" s="32"/>
      <c r="S406" s="33"/>
      <c r="T406" s="33"/>
      <c r="U406" s="33"/>
      <c r="V406" s="33"/>
      <c r="W406" s="33"/>
      <c r="X406" s="33"/>
    </row>
    <row r="407" spans="1:24" s="34" customFormat="1">
      <c r="A407" s="29"/>
      <c r="B407" s="29"/>
      <c r="C407" s="29"/>
      <c r="D407" s="29"/>
      <c r="E407" s="29"/>
      <c r="F407" s="29"/>
      <c r="G407" s="29"/>
      <c r="H407" s="212"/>
      <c r="I407" s="30"/>
      <c r="J407" s="30"/>
      <c r="K407" s="30"/>
      <c r="L407" s="30"/>
      <c r="M407" s="40"/>
      <c r="N407" s="40"/>
      <c r="O407" s="31"/>
      <c r="P407" s="31"/>
      <c r="Q407" s="32"/>
      <c r="R407" s="32"/>
      <c r="S407" s="33"/>
      <c r="T407" s="33"/>
      <c r="U407" s="33"/>
      <c r="V407" s="33"/>
      <c r="W407" s="33"/>
      <c r="X407" s="33"/>
    </row>
    <row r="408" spans="1:24" s="34" customFormat="1">
      <c r="A408" s="29"/>
      <c r="B408" s="29"/>
      <c r="C408" s="29"/>
      <c r="D408" s="29"/>
      <c r="E408" s="29"/>
      <c r="F408" s="29"/>
      <c r="G408" s="29"/>
      <c r="H408" s="212"/>
      <c r="I408" s="30"/>
      <c r="J408" s="30"/>
      <c r="K408" s="30"/>
      <c r="L408" s="30"/>
      <c r="M408" s="40"/>
      <c r="N408" s="40"/>
      <c r="O408" s="31"/>
      <c r="P408" s="31"/>
      <c r="Q408" s="32"/>
      <c r="R408" s="32"/>
      <c r="S408" s="33"/>
      <c r="T408" s="33"/>
      <c r="U408" s="33"/>
      <c r="V408" s="33"/>
      <c r="W408" s="33"/>
      <c r="X408" s="33"/>
    </row>
    <row r="409" spans="1:24" s="34" customFormat="1">
      <c r="A409" s="29"/>
      <c r="B409" s="29"/>
      <c r="C409" s="29"/>
      <c r="D409" s="29"/>
      <c r="E409" s="29"/>
      <c r="F409" s="29"/>
      <c r="G409" s="29"/>
      <c r="H409" s="212"/>
      <c r="I409" s="30"/>
      <c r="J409" s="30"/>
      <c r="K409" s="30"/>
      <c r="L409" s="30"/>
      <c r="M409" s="40"/>
      <c r="N409" s="40"/>
      <c r="O409" s="31"/>
      <c r="P409" s="31"/>
      <c r="Q409" s="32"/>
      <c r="R409" s="32"/>
      <c r="S409" s="33"/>
      <c r="T409" s="33"/>
      <c r="U409" s="33"/>
      <c r="V409" s="33"/>
      <c r="W409" s="33"/>
      <c r="X409" s="33"/>
    </row>
    <row r="410" spans="1:24" s="34" customFormat="1">
      <c r="A410" s="29"/>
      <c r="B410" s="29"/>
      <c r="C410" s="29"/>
      <c r="D410" s="29"/>
      <c r="E410" s="29"/>
      <c r="F410" s="29"/>
      <c r="G410" s="29"/>
      <c r="H410" s="212"/>
      <c r="I410" s="30"/>
      <c r="J410" s="30"/>
      <c r="K410" s="30"/>
      <c r="L410" s="30"/>
      <c r="M410" s="40"/>
      <c r="N410" s="40"/>
      <c r="O410" s="31"/>
      <c r="P410" s="31"/>
      <c r="Q410" s="32"/>
      <c r="R410" s="32"/>
      <c r="S410" s="33"/>
      <c r="T410" s="33"/>
      <c r="U410" s="33"/>
      <c r="V410" s="33"/>
      <c r="W410" s="33"/>
      <c r="X410" s="33"/>
    </row>
    <row r="411" spans="1:24" s="34" customFormat="1">
      <c r="A411" s="29"/>
      <c r="B411" s="29"/>
      <c r="C411" s="29"/>
      <c r="D411" s="29"/>
      <c r="E411" s="29"/>
      <c r="F411" s="29"/>
      <c r="G411" s="29"/>
      <c r="H411" s="212"/>
      <c r="I411" s="30"/>
      <c r="J411" s="30"/>
      <c r="K411" s="30"/>
      <c r="L411" s="30"/>
      <c r="M411" s="40"/>
      <c r="N411" s="40"/>
      <c r="O411" s="31"/>
      <c r="P411" s="31"/>
      <c r="Q411" s="32"/>
      <c r="R411" s="32"/>
      <c r="S411" s="33"/>
      <c r="T411" s="33"/>
      <c r="U411" s="33"/>
      <c r="V411" s="33"/>
      <c r="W411" s="33"/>
      <c r="X411" s="33"/>
    </row>
    <row r="412" spans="1:24" s="34" customFormat="1">
      <c r="A412" s="29"/>
      <c r="B412" s="29"/>
      <c r="C412" s="29"/>
      <c r="D412" s="29"/>
      <c r="E412" s="29"/>
      <c r="F412" s="29"/>
      <c r="G412" s="29"/>
      <c r="H412" s="212"/>
      <c r="I412" s="30"/>
      <c r="J412" s="30"/>
      <c r="K412" s="30"/>
      <c r="L412" s="30"/>
      <c r="M412" s="40"/>
      <c r="N412" s="40"/>
      <c r="O412" s="31"/>
      <c r="P412" s="31"/>
      <c r="Q412" s="32"/>
      <c r="R412" s="32"/>
      <c r="S412" s="33"/>
      <c r="T412" s="33"/>
      <c r="U412" s="33"/>
      <c r="V412" s="33"/>
      <c r="W412" s="33"/>
      <c r="X412" s="33"/>
    </row>
    <row r="413" spans="1:24" s="34" customFormat="1">
      <c r="A413" s="29"/>
      <c r="B413" s="29"/>
      <c r="C413" s="29"/>
      <c r="D413" s="29"/>
      <c r="E413" s="29"/>
      <c r="F413" s="29"/>
      <c r="G413" s="29"/>
      <c r="H413" s="212"/>
      <c r="I413" s="30"/>
      <c r="J413" s="30"/>
      <c r="K413" s="30"/>
      <c r="L413" s="30"/>
      <c r="M413" s="40"/>
      <c r="N413" s="40"/>
      <c r="O413" s="31"/>
      <c r="P413" s="31"/>
      <c r="Q413" s="32"/>
      <c r="R413" s="32"/>
      <c r="S413" s="33"/>
      <c r="T413" s="33"/>
      <c r="U413" s="33"/>
      <c r="V413" s="33"/>
      <c r="W413" s="33"/>
      <c r="X413" s="33"/>
    </row>
    <row r="414" spans="1:24" s="34" customFormat="1">
      <c r="A414" s="29"/>
      <c r="B414" s="29"/>
      <c r="C414" s="29"/>
      <c r="D414" s="29"/>
      <c r="E414" s="29"/>
      <c r="F414" s="29"/>
      <c r="G414" s="29"/>
      <c r="H414" s="212"/>
      <c r="I414" s="30"/>
      <c r="J414" s="30"/>
      <c r="K414" s="30"/>
      <c r="L414" s="30"/>
      <c r="M414" s="40"/>
      <c r="N414" s="40"/>
      <c r="O414" s="31"/>
      <c r="P414" s="31"/>
      <c r="Q414" s="32"/>
      <c r="R414" s="32"/>
      <c r="S414" s="33"/>
      <c r="T414" s="33"/>
      <c r="U414" s="33"/>
      <c r="V414" s="33"/>
      <c r="W414" s="33"/>
      <c r="X414" s="33"/>
    </row>
    <row r="415" spans="1:24" s="34" customFormat="1">
      <c r="A415" s="29"/>
      <c r="B415" s="29"/>
      <c r="C415" s="29"/>
      <c r="D415" s="29"/>
      <c r="E415" s="29"/>
      <c r="F415" s="29"/>
      <c r="G415" s="29"/>
      <c r="H415" s="212"/>
      <c r="I415" s="30"/>
      <c r="J415" s="30"/>
      <c r="K415" s="30"/>
      <c r="L415" s="30"/>
      <c r="M415" s="40"/>
      <c r="N415" s="40"/>
      <c r="O415" s="31"/>
      <c r="P415" s="31"/>
      <c r="Q415" s="32"/>
      <c r="R415" s="32"/>
      <c r="S415" s="33"/>
      <c r="T415" s="33"/>
      <c r="U415" s="33"/>
      <c r="V415" s="33"/>
      <c r="W415" s="33"/>
      <c r="X415" s="33"/>
    </row>
    <row r="416" spans="1:24" s="34" customFormat="1">
      <c r="A416" s="29"/>
      <c r="B416" s="29"/>
      <c r="C416" s="29"/>
      <c r="D416" s="29"/>
      <c r="E416" s="29"/>
      <c r="F416" s="29"/>
      <c r="G416" s="29"/>
      <c r="H416" s="212"/>
      <c r="I416" s="30"/>
      <c r="J416" s="30"/>
      <c r="K416" s="30"/>
      <c r="L416" s="30"/>
      <c r="M416" s="40"/>
      <c r="N416" s="40"/>
      <c r="O416" s="31"/>
      <c r="P416" s="31"/>
      <c r="Q416" s="32"/>
      <c r="R416" s="32"/>
      <c r="S416" s="33"/>
      <c r="T416" s="33"/>
      <c r="U416" s="33"/>
      <c r="V416" s="33"/>
      <c r="W416" s="33"/>
      <c r="X416" s="33"/>
    </row>
    <row r="417" spans="1:24" s="34" customFormat="1">
      <c r="A417" s="29"/>
      <c r="B417" s="29"/>
      <c r="C417" s="29"/>
      <c r="D417" s="29"/>
      <c r="E417" s="29"/>
      <c r="F417" s="29"/>
      <c r="G417" s="29"/>
      <c r="H417" s="212"/>
      <c r="I417" s="30"/>
      <c r="J417" s="30"/>
      <c r="K417" s="30"/>
      <c r="L417" s="30"/>
      <c r="M417" s="40"/>
      <c r="N417" s="40"/>
      <c r="O417" s="31"/>
      <c r="P417" s="31"/>
      <c r="Q417" s="32"/>
      <c r="R417" s="32"/>
      <c r="S417" s="33"/>
      <c r="T417" s="33"/>
      <c r="U417" s="33"/>
      <c r="V417" s="33"/>
      <c r="W417" s="33"/>
      <c r="X417" s="33"/>
    </row>
    <row r="418" spans="1:24" s="34" customFormat="1">
      <c r="A418" s="29"/>
      <c r="B418" s="29"/>
      <c r="C418" s="29"/>
      <c r="D418" s="29"/>
      <c r="E418" s="29"/>
      <c r="F418" s="29"/>
      <c r="G418" s="29"/>
      <c r="H418" s="212"/>
      <c r="I418" s="30"/>
      <c r="J418" s="30"/>
      <c r="K418" s="30"/>
      <c r="L418" s="30"/>
      <c r="M418" s="40"/>
      <c r="N418" s="40"/>
      <c r="O418" s="31"/>
      <c r="P418" s="31"/>
      <c r="Q418" s="32"/>
      <c r="R418" s="32"/>
      <c r="S418" s="33"/>
      <c r="T418" s="33"/>
      <c r="U418" s="33"/>
      <c r="V418" s="33"/>
      <c r="W418" s="33"/>
      <c r="X418" s="33"/>
    </row>
    <row r="419" spans="1:24" s="34" customFormat="1">
      <c r="A419" s="29"/>
      <c r="B419" s="29"/>
      <c r="C419" s="29"/>
      <c r="D419" s="29"/>
      <c r="E419" s="29"/>
      <c r="F419" s="29"/>
      <c r="G419" s="29"/>
      <c r="H419" s="212"/>
      <c r="I419" s="30"/>
      <c r="J419" s="30"/>
      <c r="K419" s="30"/>
      <c r="L419" s="30"/>
      <c r="M419" s="40"/>
      <c r="N419" s="40"/>
      <c r="O419" s="31"/>
      <c r="P419" s="31"/>
      <c r="Q419" s="32"/>
      <c r="R419" s="32"/>
      <c r="S419" s="33"/>
      <c r="T419" s="33"/>
      <c r="U419" s="33"/>
      <c r="V419" s="33"/>
      <c r="W419" s="33"/>
      <c r="X419" s="33"/>
    </row>
    <row r="420" spans="1:24" s="34" customFormat="1">
      <c r="A420" s="29"/>
      <c r="B420" s="29"/>
      <c r="C420" s="29"/>
      <c r="D420" s="29"/>
      <c r="E420" s="29"/>
      <c r="F420" s="29"/>
      <c r="G420" s="29"/>
      <c r="H420" s="212"/>
      <c r="I420" s="30"/>
      <c r="J420" s="30"/>
      <c r="K420" s="30"/>
      <c r="L420" s="30"/>
      <c r="M420" s="40"/>
      <c r="N420" s="40"/>
      <c r="O420" s="31"/>
      <c r="P420" s="31"/>
      <c r="Q420" s="32"/>
      <c r="R420" s="32"/>
      <c r="S420" s="33"/>
      <c r="T420" s="33"/>
      <c r="U420" s="33"/>
      <c r="V420" s="33"/>
      <c r="W420" s="33"/>
      <c r="X420" s="33"/>
    </row>
    <row r="421" spans="1:24" s="34" customFormat="1">
      <c r="A421" s="29"/>
      <c r="B421" s="29"/>
      <c r="C421" s="29"/>
      <c r="D421" s="29"/>
      <c r="E421" s="29"/>
      <c r="F421" s="29"/>
      <c r="G421" s="29"/>
      <c r="H421" s="212"/>
      <c r="I421" s="30"/>
      <c r="J421" s="30"/>
      <c r="K421" s="30"/>
      <c r="L421" s="30"/>
      <c r="M421" s="40"/>
      <c r="N421" s="40"/>
      <c r="O421" s="31"/>
      <c r="P421" s="31"/>
      <c r="Q421" s="32"/>
      <c r="R421" s="32"/>
      <c r="S421" s="33"/>
      <c r="T421" s="33"/>
      <c r="U421" s="33"/>
      <c r="V421" s="33"/>
      <c r="W421" s="33"/>
      <c r="X421" s="33"/>
    </row>
    <row r="422" spans="1:24" s="34" customFormat="1">
      <c r="A422" s="29"/>
      <c r="B422" s="29"/>
      <c r="C422" s="29"/>
      <c r="D422" s="29"/>
      <c r="E422" s="29"/>
      <c r="F422" s="29"/>
      <c r="G422" s="29"/>
      <c r="H422" s="212"/>
      <c r="I422" s="30"/>
      <c r="J422" s="30"/>
      <c r="K422" s="30"/>
      <c r="L422" s="30"/>
      <c r="M422" s="40"/>
      <c r="N422" s="40"/>
      <c r="O422" s="31"/>
      <c r="P422" s="31"/>
      <c r="Q422" s="32"/>
      <c r="R422" s="32"/>
      <c r="S422" s="33"/>
      <c r="T422" s="33"/>
      <c r="U422" s="33"/>
      <c r="V422" s="33"/>
      <c r="W422" s="33"/>
      <c r="X422" s="33"/>
    </row>
    <row r="423" spans="1:24" s="34" customFormat="1">
      <c r="A423" s="29"/>
      <c r="B423" s="29"/>
      <c r="C423" s="29"/>
      <c r="D423" s="29"/>
      <c r="E423" s="29"/>
      <c r="F423" s="29"/>
      <c r="G423" s="29"/>
      <c r="H423" s="212"/>
      <c r="I423" s="30"/>
      <c r="J423" s="30"/>
      <c r="K423" s="30"/>
      <c r="L423" s="30"/>
      <c r="M423" s="40"/>
      <c r="N423" s="40"/>
      <c r="O423" s="31"/>
      <c r="P423" s="31"/>
      <c r="Q423" s="32"/>
      <c r="R423" s="32"/>
      <c r="S423" s="33"/>
      <c r="T423" s="33"/>
      <c r="U423" s="33"/>
      <c r="V423" s="33"/>
      <c r="W423" s="33"/>
      <c r="X423" s="33"/>
    </row>
    <row r="424" spans="1:24" s="34" customFormat="1">
      <c r="A424" s="29"/>
      <c r="B424" s="29"/>
      <c r="C424" s="29"/>
      <c r="D424" s="29"/>
      <c r="E424" s="29"/>
      <c r="F424" s="29"/>
      <c r="G424" s="29"/>
      <c r="H424" s="212"/>
      <c r="I424" s="30"/>
      <c r="J424" s="30"/>
      <c r="K424" s="30"/>
      <c r="L424" s="30"/>
      <c r="M424" s="40"/>
      <c r="N424" s="40"/>
      <c r="O424" s="31"/>
      <c r="P424" s="31"/>
      <c r="Q424" s="32"/>
      <c r="R424" s="32"/>
      <c r="S424" s="33"/>
      <c r="T424" s="33"/>
      <c r="U424" s="33"/>
      <c r="V424" s="33"/>
      <c r="W424" s="33"/>
      <c r="X424" s="33"/>
    </row>
    <row r="425" spans="1:24" s="34" customFormat="1">
      <c r="A425" s="29"/>
      <c r="B425" s="29"/>
      <c r="C425" s="29"/>
      <c r="D425" s="29"/>
      <c r="E425" s="29"/>
      <c r="F425" s="29"/>
      <c r="G425" s="29"/>
      <c r="H425" s="212"/>
      <c r="I425" s="30"/>
      <c r="J425" s="30"/>
      <c r="K425" s="30"/>
      <c r="L425" s="30"/>
      <c r="M425" s="40"/>
      <c r="N425" s="40"/>
      <c r="O425" s="31"/>
      <c r="P425" s="31"/>
      <c r="Q425" s="32"/>
      <c r="R425" s="32"/>
      <c r="S425" s="33"/>
      <c r="T425" s="33"/>
      <c r="U425" s="33"/>
      <c r="V425" s="33"/>
      <c r="W425" s="33"/>
      <c r="X425" s="33"/>
    </row>
    <row r="426" spans="1:24" s="34" customFormat="1">
      <c r="A426" s="29"/>
      <c r="B426" s="29"/>
      <c r="C426" s="29"/>
      <c r="D426" s="29"/>
      <c r="E426" s="29"/>
      <c r="F426" s="29"/>
      <c r="G426" s="29"/>
      <c r="H426" s="212"/>
      <c r="I426" s="30"/>
      <c r="J426" s="30"/>
      <c r="K426" s="30"/>
      <c r="L426" s="30"/>
      <c r="M426" s="40"/>
      <c r="N426" s="40"/>
      <c r="O426" s="31"/>
      <c r="P426" s="31"/>
      <c r="Q426" s="32"/>
      <c r="R426" s="32"/>
      <c r="S426" s="33"/>
      <c r="T426" s="33"/>
      <c r="U426" s="33"/>
      <c r="V426" s="33"/>
      <c r="W426" s="33"/>
      <c r="X426" s="33"/>
    </row>
    <row r="427" spans="1:24" s="34" customFormat="1">
      <c r="A427" s="29"/>
      <c r="B427" s="29"/>
      <c r="C427" s="29"/>
      <c r="D427" s="29"/>
      <c r="E427" s="29"/>
      <c r="F427" s="29"/>
      <c r="G427" s="29"/>
      <c r="H427" s="212"/>
      <c r="I427" s="30"/>
      <c r="J427" s="30"/>
      <c r="K427" s="30"/>
      <c r="L427" s="30"/>
      <c r="M427" s="40"/>
      <c r="N427" s="40"/>
      <c r="O427" s="31"/>
      <c r="P427" s="31"/>
      <c r="Q427" s="32"/>
      <c r="R427" s="32"/>
      <c r="S427" s="33"/>
      <c r="T427" s="33"/>
      <c r="U427" s="33"/>
      <c r="V427" s="33"/>
      <c r="W427" s="33"/>
      <c r="X427" s="33"/>
    </row>
    <row r="428" spans="1:24" s="34" customFormat="1">
      <c r="A428" s="29"/>
      <c r="B428" s="29"/>
      <c r="C428" s="29"/>
      <c r="D428" s="29"/>
      <c r="E428" s="29"/>
      <c r="F428" s="29"/>
      <c r="G428" s="29"/>
      <c r="H428" s="212"/>
      <c r="I428" s="30"/>
      <c r="J428" s="30"/>
      <c r="K428" s="30"/>
      <c r="L428" s="30"/>
      <c r="M428" s="40"/>
      <c r="N428" s="40"/>
      <c r="O428" s="31"/>
      <c r="P428" s="31"/>
      <c r="Q428" s="32"/>
      <c r="R428" s="32"/>
      <c r="S428" s="33"/>
      <c r="T428" s="33"/>
      <c r="U428" s="33"/>
      <c r="V428" s="33"/>
      <c r="W428" s="33"/>
      <c r="X428" s="33"/>
    </row>
    <row r="429" spans="1:24" s="34" customFormat="1">
      <c r="A429" s="29"/>
      <c r="B429" s="29"/>
      <c r="C429" s="29"/>
      <c r="D429" s="29"/>
      <c r="E429" s="29"/>
      <c r="F429" s="29"/>
      <c r="G429" s="29"/>
      <c r="H429" s="212"/>
      <c r="I429" s="30"/>
      <c r="J429" s="30"/>
      <c r="K429" s="30"/>
      <c r="L429" s="30"/>
      <c r="M429" s="40"/>
      <c r="N429" s="40"/>
      <c r="O429" s="31"/>
      <c r="P429" s="31"/>
      <c r="Q429" s="32"/>
      <c r="R429" s="32"/>
      <c r="S429" s="33"/>
      <c r="T429" s="33"/>
      <c r="U429" s="33"/>
      <c r="V429" s="33"/>
      <c r="W429" s="33"/>
      <c r="X429" s="33"/>
    </row>
    <row r="430" spans="1:24" s="34" customFormat="1">
      <c r="A430" s="29"/>
      <c r="B430" s="29"/>
      <c r="C430" s="29"/>
      <c r="D430" s="29"/>
      <c r="E430" s="29"/>
      <c r="F430" s="29"/>
      <c r="G430" s="29"/>
      <c r="H430" s="212"/>
      <c r="I430" s="30"/>
      <c r="J430" s="30"/>
      <c r="K430" s="30"/>
      <c r="L430" s="30"/>
      <c r="M430" s="40"/>
      <c r="N430" s="40"/>
      <c r="O430" s="31"/>
      <c r="P430" s="31"/>
      <c r="Q430" s="32"/>
      <c r="R430" s="32"/>
      <c r="S430" s="33"/>
      <c r="T430" s="33"/>
      <c r="U430" s="33"/>
      <c r="V430" s="33"/>
      <c r="W430" s="33"/>
      <c r="X430" s="33"/>
    </row>
    <row r="431" spans="1:24" s="34" customFormat="1">
      <c r="A431" s="29"/>
      <c r="B431" s="29"/>
      <c r="C431" s="29"/>
      <c r="D431" s="29"/>
      <c r="E431" s="29"/>
      <c r="F431" s="29"/>
      <c r="G431" s="29"/>
      <c r="H431" s="212"/>
      <c r="I431" s="30"/>
      <c r="J431" s="30"/>
      <c r="K431" s="30"/>
      <c r="L431" s="30"/>
      <c r="M431" s="40"/>
      <c r="N431" s="40"/>
      <c r="O431" s="31"/>
      <c r="P431" s="31"/>
      <c r="Q431" s="32"/>
      <c r="R431" s="32"/>
      <c r="S431" s="33"/>
      <c r="T431" s="33"/>
      <c r="U431" s="33"/>
      <c r="V431" s="33"/>
      <c r="W431" s="33"/>
      <c r="X431" s="33"/>
    </row>
    <row r="432" spans="1:24" s="34" customFormat="1">
      <c r="A432" s="29"/>
      <c r="B432" s="29"/>
      <c r="C432" s="29"/>
      <c r="D432" s="29"/>
      <c r="E432" s="29"/>
      <c r="F432" s="29"/>
      <c r="G432" s="29"/>
      <c r="H432" s="212"/>
      <c r="I432" s="30"/>
      <c r="J432" s="30"/>
      <c r="K432" s="30"/>
      <c r="L432" s="30"/>
      <c r="M432" s="40"/>
      <c r="N432" s="40"/>
      <c r="O432" s="31"/>
      <c r="P432" s="31"/>
      <c r="Q432" s="32"/>
      <c r="R432" s="32"/>
      <c r="S432" s="33"/>
      <c r="T432" s="33"/>
      <c r="U432" s="33"/>
      <c r="V432" s="33"/>
      <c r="W432" s="33"/>
      <c r="X432" s="33"/>
    </row>
    <row r="433" spans="1:24" s="34" customFormat="1">
      <c r="A433" s="29"/>
      <c r="B433" s="29"/>
      <c r="C433" s="29"/>
      <c r="D433" s="29"/>
      <c r="E433" s="29"/>
      <c r="F433" s="29"/>
      <c r="G433" s="29"/>
      <c r="H433" s="212"/>
      <c r="I433" s="30"/>
      <c r="J433" s="30"/>
      <c r="K433" s="30"/>
      <c r="L433" s="30"/>
      <c r="M433" s="40"/>
      <c r="N433" s="40"/>
      <c r="O433" s="31"/>
      <c r="P433" s="31"/>
      <c r="Q433" s="32"/>
      <c r="R433" s="32"/>
      <c r="S433" s="33"/>
      <c r="T433" s="33"/>
      <c r="U433" s="33"/>
      <c r="V433" s="33"/>
      <c r="W433" s="33"/>
      <c r="X433" s="33"/>
    </row>
    <row r="434" spans="1:24" s="34" customFormat="1">
      <c r="A434" s="29"/>
      <c r="B434" s="29"/>
      <c r="C434" s="29"/>
      <c r="D434" s="29"/>
      <c r="E434" s="29"/>
      <c r="F434" s="29"/>
      <c r="G434" s="29"/>
      <c r="H434" s="212"/>
      <c r="I434" s="30"/>
      <c r="J434" s="30"/>
      <c r="K434" s="30"/>
      <c r="L434" s="30"/>
      <c r="M434" s="40"/>
      <c r="N434" s="40"/>
      <c r="O434" s="31"/>
      <c r="P434" s="31"/>
      <c r="Q434" s="32"/>
      <c r="R434" s="32"/>
      <c r="S434" s="33"/>
      <c r="T434" s="33"/>
      <c r="U434" s="33"/>
      <c r="V434" s="33"/>
      <c r="W434" s="33"/>
      <c r="X434" s="33"/>
    </row>
    <row r="435" spans="1:24" s="34" customFormat="1">
      <c r="A435" s="29"/>
      <c r="B435" s="29"/>
      <c r="C435" s="29"/>
      <c r="D435" s="29"/>
      <c r="E435" s="29"/>
      <c r="F435" s="29"/>
      <c r="G435" s="29"/>
      <c r="H435" s="212"/>
      <c r="I435" s="30"/>
      <c r="J435" s="30"/>
      <c r="K435" s="30"/>
      <c r="L435" s="30"/>
      <c r="M435" s="40"/>
      <c r="N435" s="40"/>
      <c r="O435" s="31"/>
      <c r="P435" s="31"/>
      <c r="Q435" s="32"/>
      <c r="R435" s="32"/>
      <c r="S435" s="33"/>
      <c r="T435" s="33"/>
      <c r="U435" s="33"/>
      <c r="V435" s="33"/>
      <c r="W435" s="33"/>
      <c r="X435" s="33"/>
    </row>
    <row r="436" spans="1:24" s="34" customFormat="1">
      <c r="A436" s="29"/>
      <c r="B436" s="29"/>
      <c r="C436" s="29"/>
      <c r="D436" s="29"/>
      <c r="E436" s="29"/>
      <c r="F436" s="29"/>
      <c r="G436" s="29"/>
      <c r="H436" s="212"/>
      <c r="I436" s="30"/>
      <c r="J436" s="30"/>
      <c r="K436" s="30"/>
      <c r="L436" s="30"/>
      <c r="M436" s="40"/>
      <c r="N436" s="40"/>
      <c r="O436" s="31"/>
      <c r="P436" s="31"/>
      <c r="Q436" s="32"/>
      <c r="R436" s="32"/>
      <c r="S436" s="33"/>
      <c r="T436" s="33"/>
      <c r="U436" s="33"/>
      <c r="V436" s="33"/>
      <c r="W436" s="33"/>
      <c r="X436" s="33"/>
    </row>
    <row r="437" spans="1:24" s="34" customFormat="1">
      <c r="A437" s="29"/>
      <c r="B437" s="29"/>
      <c r="C437" s="29"/>
      <c r="D437" s="29"/>
      <c r="E437" s="29"/>
      <c r="F437" s="29"/>
      <c r="G437" s="29"/>
      <c r="H437" s="212"/>
      <c r="I437" s="30"/>
      <c r="J437" s="30"/>
      <c r="K437" s="30"/>
      <c r="L437" s="30"/>
      <c r="M437" s="40"/>
      <c r="N437" s="40"/>
      <c r="O437" s="31"/>
      <c r="P437" s="31"/>
      <c r="Q437" s="32"/>
      <c r="R437" s="32"/>
      <c r="S437" s="33"/>
      <c r="T437" s="33"/>
      <c r="U437" s="33"/>
      <c r="V437" s="33"/>
      <c r="W437" s="33"/>
      <c r="X437" s="33"/>
    </row>
    <row r="438" spans="1:24" s="34" customFormat="1">
      <c r="A438" s="29"/>
      <c r="B438" s="29"/>
      <c r="C438" s="29"/>
      <c r="D438" s="29"/>
      <c r="E438" s="29"/>
      <c r="F438" s="29"/>
      <c r="G438" s="29"/>
      <c r="H438" s="212"/>
      <c r="I438" s="30"/>
      <c r="J438" s="30"/>
      <c r="K438" s="30"/>
      <c r="L438" s="30"/>
      <c r="M438" s="40"/>
      <c r="N438" s="40"/>
      <c r="O438" s="31"/>
      <c r="P438" s="31"/>
      <c r="Q438" s="32"/>
      <c r="R438" s="32"/>
      <c r="S438" s="33"/>
      <c r="T438" s="33"/>
      <c r="U438" s="33"/>
      <c r="V438" s="33"/>
      <c r="W438" s="33"/>
      <c r="X438" s="33"/>
    </row>
    <row r="439" spans="1:24" s="34" customFormat="1">
      <c r="A439" s="29"/>
      <c r="B439" s="29"/>
      <c r="C439" s="29"/>
      <c r="D439" s="29"/>
      <c r="E439" s="29"/>
      <c r="F439" s="29"/>
      <c r="G439" s="29"/>
      <c r="H439" s="212"/>
      <c r="I439" s="30"/>
      <c r="J439" s="30"/>
      <c r="K439" s="30"/>
      <c r="L439" s="30"/>
      <c r="M439" s="40"/>
      <c r="N439" s="40"/>
      <c r="O439" s="31"/>
      <c r="P439" s="31"/>
      <c r="Q439" s="32"/>
      <c r="R439" s="32"/>
      <c r="S439" s="33"/>
      <c r="T439" s="33"/>
      <c r="U439" s="33"/>
      <c r="V439" s="33"/>
      <c r="W439" s="33"/>
      <c r="X439" s="33"/>
    </row>
    <row r="440" spans="1:24" s="34" customFormat="1">
      <c r="A440" s="29"/>
      <c r="B440" s="29"/>
      <c r="C440" s="29"/>
      <c r="D440" s="29"/>
      <c r="E440" s="29"/>
      <c r="F440" s="29"/>
      <c r="G440" s="29"/>
      <c r="H440" s="212"/>
      <c r="I440" s="30"/>
      <c r="J440" s="30"/>
      <c r="K440" s="30"/>
      <c r="L440" s="30"/>
      <c r="M440" s="40"/>
      <c r="N440" s="40"/>
      <c r="O440" s="31"/>
      <c r="P440" s="31"/>
      <c r="Q440" s="32"/>
      <c r="R440" s="32"/>
      <c r="S440" s="33"/>
      <c r="T440" s="33"/>
      <c r="U440" s="33"/>
      <c r="V440" s="33"/>
      <c r="W440" s="33"/>
      <c r="X440" s="33"/>
    </row>
    <row r="441" spans="1:24" s="34" customFormat="1">
      <c r="A441" s="29"/>
      <c r="B441" s="29"/>
      <c r="C441" s="29"/>
      <c r="D441" s="29"/>
      <c r="E441" s="29"/>
      <c r="F441" s="29"/>
      <c r="G441" s="29"/>
      <c r="H441" s="212"/>
      <c r="I441" s="30"/>
      <c r="J441" s="30"/>
      <c r="K441" s="30"/>
      <c r="L441" s="30"/>
      <c r="M441" s="40"/>
      <c r="N441" s="40"/>
      <c r="O441" s="31"/>
      <c r="P441" s="31"/>
      <c r="Q441" s="32"/>
      <c r="R441" s="32"/>
      <c r="S441" s="33"/>
      <c r="T441" s="33"/>
      <c r="U441" s="33"/>
      <c r="V441" s="33"/>
      <c r="W441" s="33"/>
      <c r="X441" s="33"/>
    </row>
    <row r="442" spans="1:24" s="34" customFormat="1">
      <c r="A442" s="29"/>
      <c r="B442" s="29"/>
      <c r="C442" s="29"/>
      <c r="D442" s="29"/>
      <c r="E442" s="29"/>
      <c r="F442" s="29"/>
      <c r="G442" s="29"/>
      <c r="H442" s="212"/>
      <c r="I442" s="30"/>
      <c r="J442" s="30"/>
      <c r="K442" s="30"/>
      <c r="L442" s="30"/>
      <c r="M442" s="40"/>
      <c r="N442" s="40"/>
      <c r="O442" s="31"/>
      <c r="P442" s="31"/>
      <c r="Q442" s="32"/>
      <c r="R442" s="32"/>
      <c r="S442" s="33"/>
      <c r="T442" s="33"/>
      <c r="U442" s="33"/>
      <c r="V442" s="33"/>
      <c r="W442" s="33"/>
      <c r="X442" s="33"/>
    </row>
    <row r="443" spans="1:24" s="34" customFormat="1">
      <c r="A443" s="29"/>
      <c r="B443" s="29"/>
      <c r="C443" s="29"/>
      <c r="D443" s="29"/>
      <c r="E443" s="29"/>
      <c r="F443" s="29"/>
      <c r="G443" s="29"/>
      <c r="H443" s="212"/>
      <c r="I443" s="30"/>
      <c r="J443" s="30"/>
      <c r="K443" s="30"/>
      <c r="L443" s="30"/>
      <c r="M443" s="40"/>
      <c r="N443" s="40"/>
      <c r="O443" s="31"/>
      <c r="P443" s="31"/>
      <c r="Q443" s="32"/>
      <c r="R443" s="32"/>
      <c r="S443" s="33"/>
      <c r="T443" s="33"/>
      <c r="U443" s="33"/>
      <c r="V443" s="33"/>
      <c r="W443" s="33"/>
      <c r="X443" s="33"/>
    </row>
    <row r="444" spans="1:24" s="34" customFormat="1">
      <c r="A444" s="29"/>
      <c r="B444" s="29"/>
      <c r="C444" s="29"/>
      <c r="D444" s="29"/>
      <c r="E444" s="29"/>
      <c r="F444" s="29"/>
      <c r="G444" s="29"/>
      <c r="H444" s="212"/>
      <c r="I444" s="30"/>
      <c r="J444" s="30"/>
      <c r="K444" s="30"/>
      <c r="L444" s="30"/>
      <c r="M444" s="40"/>
      <c r="N444" s="40"/>
      <c r="O444" s="31"/>
      <c r="P444" s="31"/>
      <c r="Q444" s="32"/>
      <c r="R444" s="32"/>
      <c r="S444" s="33"/>
      <c r="T444" s="33"/>
      <c r="U444" s="33"/>
      <c r="V444" s="33"/>
      <c r="W444" s="33"/>
      <c r="X444" s="33"/>
    </row>
    <row r="445" spans="1:24" s="34" customFormat="1">
      <c r="A445" s="29"/>
      <c r="B445" s="29"/>
      <c r="C445" s="29"/>
      <c r="D445" s="29"/>
      <c r="E445" s="29"/>
      <c r="F445" s="29"/>
      <c r="G445" s="29"/>
      <c r="H445" s="212"/>
      <c r="I445" s="30"/>
      <c r="J445" s="30"/>
      <c r="K445" s="30"/>
      <c r="L445" s="30"/>
      <c r="M445" s="40"/>
      <c r="N445" s="40"/>
      <c r="O445" s="31"/>
      <c r="P445" s="31"/>
      <c r="Q445" s="32"/>
      <c r="R445" s="32"/>
      <c r="S445" s="33"/>
      <c r="T445" s="33"/>
      <c r="U445" s="33"/>
      <c r="V445" s="33"/>
      <c r="W445" s="33"/>
      <c r="X445" s="33"/>
    </row>
    <row r="446" spans="1:24" s="34" customFormat="1">
      <c r="A446" s="29"/>
      <c r="B446" s="29"/>
      <c r="C446" s="29"/>
      <c r="D446" s="29"/>
      <c r="E446" s="29"/>
      <c r="F446" s="29"/>
      <c r="G446" s="29"/>
      <c r="H446" s="212"/>
      <c r="I446" s="30"/>
      <c r="J446" s="30"/>
      <c r="K446" s="30"/>
      <c r="L446" s="30"/>
      <c r="M446" s="40"/>
      <c r="N446" s="40"/>
      <c r="O446" s="31"/>
      <c r="P446" s="31"/>
      <c r="Q446" s="32"/>
      <c r="R446" s="32"/>
      <c r="S446" s="33"/>
      <c r="T446" s="33"/>
      <c r="U446" s="33"/>
      <c r="V446" s="33"/>
      <c r="W446" s="33"/>
      <c r="X446" s="33"/>
    </row>
    <row r="447" spans="1:24" s="34" customFormat="1">
      <c r="A447" s="29"/>
      <c r="B447" s="29"/>
      <c r="C447" s="29"/>
      <c r="D447" s="29"/>
      <c r="E447" s="29"/>
      <c r="F447" s="29"/>
      <c r="G447" s="29"/>
      <c r="H447" s="212"/>
      <c r="I447" s="30"/>
      <c r="J447" s="30"/>
      <c r="K447" s="30"/>
      <c r="L447" s="30"/>
      <c r="M447" s="40"/>
      <c r="N447" s="40"/>
      <c r="O447" s="31"/>
      <c r="P447" s="31"/>
      <c r="Q447" s="32"/>
      <c r="R447" s="32"/>
      <c r="S447" s="33"/>
      <c r="T447" s="33"/>
      <c r="U447" s="33"/>
      <c r="V447" s="33"/>
      <c r="W447" s="33"/>
      <c r="X447" s="33"/>
    </row>
    <row r="448" spans="1:24" s="34" customFormat="1">
      <c r="A448" s="29"/>
      <c r="B448" s="29"/>
      <c r="C448" s="29"/>
      <c r="D448" s="29"/>
      <c r="E448" s="29"/>
      <c r="F448" s="29"/>
      <c r="G448" s="29"/>
      <c r="H448" s="212"/>
      <c r="I448" s="30"/>
      <c r="J448" s="30"/>
      <c r="K448" s="30"/>
      <c r="L448" s="30"/>
      <c r="M448" s="40"/>
      <c r="N448" s="40"/>
      <c r="O448" s="31"/>
      <c r="P448" s="31"/>
      <c r="Q448" s="32"/>
      <c r="R448" s="32"/>
      <c r="S448" s="33"/>
      <c r="T448" s="33"/>
      <c r="U448" s="33"/>
      <c r="V448" s="33"/>
      <c r="W448" s="33"/>
      <c r="X448" s="33"/>
    </row>
    <row r="449" spans="1:24" s="34" customFormat="1">
      <c r="A449" s="29"/>
      <c r="B449" s="29"/>
      <c r="C449" s="29"/>
      <c r="D449" s="29"/>
      <c r="E449" s="29"/>
      <c r="F449" s="29"/>
      <c r="G449" s="29"/>
      <c r="H449" s="212"/>
      <c r="I449" s="30"/>
      <c r="J449" s="30"/>
      <c r="K449" s="30"/>
      <c r="L449" s="30"/>
      <c r="M449" s="40"/>
      <c r="N449" s="40"/>
      <c r="O449" s="31"/>
      <c r="P449" s="31"/>
      <c r="Q449" s="32"/>
      <c r="R449" s="32"/>
      <c r="S449" s="33"/>
      <c r="T449" s="33"/>
      <c r="U449" s="33"/>
      <c r="V449" s="33"/>
      <c r="W449" s="33"/>
      <c r="X449" s="33"/>
    </row>
    <row r="450" spans="1:24" s="34" customFormat="1">
      <c r="A450" s="29"/>
      <c r="B450" s="29"/>
      <c r="C450" s="29"/>
      <c r="D450" s="29"/>
      <c r="E450" s="29"/>
      <c r="F450" s="29"/>
      <c r="G450" s="29"/>
      <c r="H450" s="212"/>
      <c r="I450" s="30"/>
      <c r="J450" s="30"/>
      <c r="K450" s="30"/>
      <c r="L450" s="30"/>
      <c r="M450" s="40"/>
      <c r="N450" s="40"/>
      <c r="O450" s="31"/>
      <c r="P450" s="31"/>
      <c r="Q450" s="32"/>
      <c r="R450" s="32"/>
      <c r="S450" s="33"/>
      <c r="T450" s="33"/>
      <c r="U450" s="33"/>
      <c r="V450" s="33"/>
      <c r="W450" s="33"/>
      <c r="X450" s="33"/>
    </row>
    <row r="451" spans="1:24" s="34" customFormat="1">
      <c r="A451" s="29"/>
      <c r="B451" s="29"/>
      <c r="C451" s="29"/>
      <c r="D451" s="29"/>
      <c r="E451" s="29"/>
      <c r="F451" s="29"/>
      <c r="G451" s="29"/>
      <c r="H451" s="212"/>
      <c r="I451" s="30"/>
      <c r="J451" s="30"/>
      <c r="K451" s="30"/>
      <c r="L451" s="30"/>
      <c r="M451" s="40"/>
      <c r="N451" s="40"/>
      <c r="O451" s="31"/>
      <c r="P451" s="31"/>
      <c r="Q451" s="32"/>
      <c r="R451" s="32"/>
      <c r="S451" s="33"/>
      <c r="T451" s="33"/>
      <c r="U451" s="33"/>
      <c r="V451" s="33"/>
      <c r="W451" s="33"/>
      <c r="X451" s="33"/>
    </row>
    <row r="452" spans="1:24" s="34" customFormat="1">
      <c r="A452" s="29"/>
      <c r="B452" s="29"/>
      <c r="C452" s="29"/>
      <c r="D452" s="29"/>
      <c r="E452" s="29"/>
      <c r="F452" s="29"/>
      <c r="G452" s="29"/>
      <c r="H452" s="212"/>
      <c r="I452" s="30"/>
      <c r="J452" s="30"/>
      <c r="K452" s="30"/>
      <c r="L452" s="30"/>
      <c r="M452" s="40"/>
      <c r="N452" s="40"/>
      <c r="O452" s="31"/>
      <c r="P452" s="31"/>
      <c r="Q452" s="32"/>
      <c r="R452" s="32"/>
      <c r="S452" s="33"/>
      <c r="T452" s="33"/>
      <c r="U452" s="33"/>
      <c r="V452" s="33"/>
      <c r="W452" s="33"/>
      <c r="X452" s="33"/>
    </row>
    <row r="453" spans="1:24" s="34" customFormat="1">
      <c r="A453" s="29"/>
      <c r="B453" s="29"/>
      <c r="C453" s="29"/>
      <c r="D453" s="29"/>
      <c r="E453" s="29"/>
      <c r="F453" s="29"/>
      <c r="G453" s="29"/>
      <c r="H453" s="212"/>
      <c r="I453" s="30"/>
      <c r="J453" s="30"/>
      <c r="K453" s="30"/>
      <c r="L453" s="30"/>
      <c r="M453" s="40"/>
      <c r="N453" s="40"/>
      <c r="O453" s="31"/>
      <c r="P453" s="31"/>
      <c r="Q453" s="32"/>
      <c r="R453" s="32"/>
      <c r="S453" s="33"/>
      <c r="T453" s="33"/>
      <c r="U453" s="33"/>
      <c r="V453" s="33"/>
      <c r="W453" s="33"/>
      <c r="X453" s="33"/>
    </row>
    <row r="454" spans="1:24" s="34" customFormat="1">
      <c r="A454" s="29"/>
      <c r="B454" s="29"/>
      <c r="C454" s="29"/>
      <c r="D454" s="29"/>
      <c r="E454" s="29"/>
      <c r="F454" s="29"/>
      <c r="G454" s="29"/>
      <c r="H454" s="212"/>
      <c r="I454" s="30"/>
      <c r="J454" s="30"/>
      <c r="K454" s="30"/>
      <c r="L454" s="30"/>
      <c r="M454" s="40"/>
      <c r="N454" s="40"/>
      <c r="O454" s="31"/>
      <c r="P454" s="31"/>
      <c r="Q454" s="32"/>
      <c r="R454" s="32"/>
      <c r="S454" s="33"/>
      <c r="T454" s="33"/>
      <c r="U454" s="33"/>
      <c r="V454" s="33"/>
      <c r="W454" s="33"/>
      <c r="X454" s="33"/>
    </row>
    <row r="455" spans="1:24" s="34" customFormat="1">
      <c r="A455" s="29"/>
      <c r="B455" s="29"/>
      <c r="C455" s="29"/>
      <c r="D455" s="29"/>
      <c r="E455" s="29"/>
      <c r="F455" s="29"/>
      <c r="G455" s="29"/>
      <c r="H455" s="212"/>
      <c r="I455" s="30"/>
      <c r="J455" s="30"/>
      <c r="K455" s="30"/>
      <c r="L455" s="30"/>
      <c r="M455" s="40"/>
      <c r="N455" s="40"/>
      <c r="O455" s="31"/>
      <c r="P455" s="31"/>
      <c r="Q455" s="32"/>
      <c r="R455" s="32"/>
      <c r="S455" s="33"/>
      <c r="T455" s="33"/>
      <c r="U455" s="33"/>
      <c r="V455" s="33"/>
      <c r="W455" s="33"/>
      <c r="X455" s="33"/>
    </row>
    <row r="456" spans="1:24" s="34" customFormat="1">
      <c r="A456" s="29"/>
      <c r="B456" s="29"/>
      <c r="C456" s="29"/>
      <c r="D456" s="29"/>
      <c r="E456" s="29"/>
      <c r="F456" s="29"/>
      <c r="G456" s="29"/>
      <c r="H456" s="212"/>
      <c r="I456" s="30"/>
      <c r="J456" s="30"/>
      <c r="K456" s="30"/>
      <c r="L456" s="30"/>
      <c r="M456" s="40"/>
      <c r="N456" s="40"/>
      <c r="O456" s="31"/>
      <c r="P456" s="31"/>
      <c r="Q456" s="32"/>
      <c r="R456" s="32"/>
      <c r="S456" s="33"/>
      <c r="T456" s="33"/>
      <c r="U456" s="33"/>
      <c r="V456" s="33"/>
      <c r="W456" s="33"/>
      <c r="X456" s="33"/>
    </row>
    <row r="457" spans="1:24" s="34" customFormat="1">
      <c r="A457" s="29"/>
      <c r="B457" s="29"/>
      <c r="C457" s="29"/>
      <c r="D457" s="29"/>
      <c r="E457" s="29"/>
      <c r="F457" s="29"/>
      <c r="G457" s="29"/>
      <c r="H457" s="212"/>
      <c r="I457" s="30"/>
      <c r="J457" s="30"/>
      <c r="K457" s="30"/>
      <c r="L457" s="30"/>
      <c r="M457" s="40"/>
      <c r="N457" s="40"/>
      <c r="O457" s="31"/>
      <c r="P457" s="31"/>
      <c r="Q457" s="32"/>
      <c r="R457" s="32"/>
      <c r="S457" s="33"/>
      <c r="T457" s="33"/>
      <c r="U457" s="33"/>
      <c r="V457" s="33"/>
      <c r="W457" s="33"/>
      <c r="X457" s="33"/>
    </row>
    <row r="458" spans="1:24" s="34" customFormat="1">
      <c r="A458" s="29"/>
      <c r="B458" s="29"/>
      <c r="C458" s="29"/>
      <c r="D458" s="29"/>
      <c r="E458" s="29"/>
      <c r="F458" s="29"/>
      <c r="G458" s="29"/>
      <c r="H458" s="212"/>
      <c r="I458" s="30"/>
      <c r="J458" s="30"/>
      <c r="K458" s="30"/>
      <c r="L458" s="30"/>
      <c r="M458" s="40"/>
      <c r="N458" s="40"/>
      <c r="O458" s="31"/>
      <c r="P458" s="31"/>
      <c r="Q458" s="32"/>
      <c r="R458" s="32"/>
      <c r="S458" s="33"/>
      <c r="T458" s="33"/>
      <c r="U458" s="33"/>
      <c r="V458" s="33"/>
      <c r="W458" s="33"/>
      <c r="X458" s="33"/>
    </row>
    <row r="459" spans="1:24" s="34" customFormat="1">
      <c r="A459" s="29"/>
      <c r="B459" s="29"/>
      <c r="C459" s="29"/>
      <c r="D459" s="29"/>
      <c r="E459" s="29"/>
      <c r="F459" s="29"/>
      <c r="G459" s="29"/>
      <c r="H459" s="212"/>
      <c r="I459" s="30"/>
      <c r="J459" s="30"/>
      <c r="K459" s="30"/>
      <c r="L459" s="30"/>
      <c r="M459" s="40"/>
      <c r="N459" s="40"/>
      <c r="O459" s="31"/>
      <c r="P459" s="31"/>
      <c r="Q459" s="32"/>
      <c r="R459" s="32"/>
      <c r="S459" s="33"/>
      <c r="T459" s="33"/>
      <c r="U459" s="33"/>
      <c r="V459" s="33"/>
      <c r="W459" s="33"/>
      <c r="X459" s="33"/>
    </row>
    <row r="460" spans="1:24" s="34" customFormat="1">
      <c r="A460" s="29"/>
      <c r="B460" s="29"/>
      <c r="C460" s="29"/>
      <c r="D460" s="29"/>
      <c r="E460" s="29"/>
      <c r="F460" s="29"/>
      <c r="G460" s="29"/>
      <c r="H460" s="212"/>
      <c r="I460" s="30"/>
      <c r="J460" s="30"/>
      <c r="K460" s="30"/>
      <c r="L460" s="30"/>
      <c r="M460" s="40"/>
      <c r="N460" s="40"/>
      <c r="O460" s="31"/>
      <c r="P460" s="31"/>
      <c r="Q460" s="32"/>
      <c r="R460" s="32"/>
      <c r="S460" s="33"/>
      <c r="T460" s="33"/>
      <c r="U460" s="33"/>
      <c r="V460" s="33"/>
      <c r="W460" s="33"/>
      <c r="X460" s="33"/>
    </row>
    <row r="461" spans="1:24" s="34" customFormat="1">
      <c r="A461" s="29"/>
      <c r="B461" s="29"/>
      <c r="C461" s="29"/>
      <c r="D461" s="29"/>
      <c r="E461" s="29"/>
      <c r="F461" s="29"/>
      <c r="G461" s="29"/>
      <c r="H461" s="212"/>
      <c r="I461" s="30"/>
      <c r="J461" s="30"/>
      <c r="K461" s="30"/>
      <c r="L461" s="30"/>
      <c r="M461" s="40"/>
      <c r="N461" s="40"/>
      <c r="O461" s="31"/>
      <c r="P461" s="31"/>
      <c r="Q461" s="32"/>
      <c r="R461" s="32"/>
      <c r="S461" s="33"/>
      <c r="T461" s="33"/>
      <c r="U461" s="33"/>
      <c r="V461" s="33"/>
      <c r="W461" s="33"/>
      <c r="X461" s="33"/>
    </row>
    <row r="462" spans="1:24" s="34" customFormat="1">
      <c r="A462" s="29"/>
      <c r="B462" s="29"/>
      <c r="C462" s="29"/>
      <c r="D462" s="29"/>
      <c r="E462" s="29"/>
      <c r="F462" s="29"/>
      <c r="G462" s="29"/>
      <c r="H462" s="212"/>
      <c r="I462" s="30"/>
      <c r="J462" s="30"/>
      <c r="K462" s="30"/>
      <c r="L462" s="30"/>
      <c r="M462" s="40"/>
      <c r="N462" s="40"/>
      <c r="O462" s="31"/>
      <c r="P462" s="31"/>
      <c r="Q462" s="32"/>
      <c r="R462" s="32"/>
      <c r="S462" s="33"/>
      <c r="T462" s="33"/>
      <c r="U462" s="33"/>
      <c r="V462" s="33"/>
      <c r="W462" s="33"/>
      <c r="X462" s="33"/>
    </row>
    <row r="463" spans="1:24" s="34" customFormat="1">
      <c r="A463" s="29"/>
      <c r="B463" s="29"/>
      <c r="C463" s="29"/>
      <c r="D463" s="29"/>
      <c r="E463" s="29"/>
      <c r="F463" s="29"/>
      <c r="G463" s="29"/>
      <c r="H463" s="212"/>
      <c r="I463" s="30"/>
      <c r="J463" s="30"/>
      <c r="K463" s="30"/>
      <c r="L463" s="30"/>
      <c r="M463" s="40"/>
      <c r="N463" s="40"/>
      <c r="O463" s="31"/>
      <c r="P463" s="31"/>
      <c r="Q463" s="32"/>
      <c r="R463" s="32"/>
      <c r="S463" s="33"/>
      <c r="T463" s="33"/>
      <c r="U463" s="33"/>
      <c r="V463" s="33"/>
      <c r="W463" s="33"/>
      <c r="X463" s="33"/>
    </row>
    <row r="464" spans="1:24" s="34" customFormat="1">
      <c r="A464" s="29"/>
      <c r="B464" s="29"/>
      <c r="C464" s="29"/>
      <c r="D464" s="29"/>
      <c r="E464" s="29"/>
      <c r="F464" s="29"/>
      <c r="G464" s="29"/>
      <c r="H464" s="212"/>
      <c r="I464" s="30"/>
      <c r="J464" s="30"/>
      <c r="K464" s="30"/>
      <c r="L464" s="30"/>
      <c r="M464" s="40"/>
      <c r="N464" s="40"/>
      <c r="O464" s="31"/>
      <c r="P464" s="31"/>
      <c r="Q464" s="32"/>
      <c r="R464" s="32"/>
      <c r="S464" s="33"/>
      <c r="T464" s="33"/>
      <c r="U464" s="33"/>
      <c r="V464" s="33"/>
      <c r="W464" s="33"/>
      <c r="X464" s="33"/>
    </row>
    <row r="465" spans="1:24" s="34" customFormat="1">
      <c r="A465" s="29"/>
      <c r="B465" s="29"/>
      <c r="C465" s="29"/>
      <c r="D465" s="29"/>
      <c r="E465" s="29"/>
      <c r="F465" s="29"/>
      <c r="G465" s="29"/>
      <c r="H465" s="212"/>
      <c r="I465" s="30"/>
      <c r="J465" s="30"/>
      <c r="K465" s="30"/>
      <c r="L465" s="30"/>
      <c r="M465" s="40"/>
      <c r="N465" s="40"/>
      <c r="O465" s="31"/>
      <c r="P465" s="31"/>
      <c r="Q465" s="32"/>
      <c r="R465" s="32"/>
      <c r="S465" s="33"/>
      <c r="T465" s="33"/>
      <c r="U465" s="33"/>
      <c r="V465" s="33"/>
      <c r="W465" s="33"/>
      <c r="X465" s="33"/>
    </row>
    <row r="466" spans="1:24" s="34" customFormat="1">
      <c r="A466" s="29"/>
      <c r="B466" s="29"/>
      <c r="C466" s="29"/>
      <c r="D466" s="29"/>
      <c r="E466" s="29"/>
      <c r="F466" s="29"/>
      <c r="G466" s="29"/>
      <c r="H466" s="212"/>
      <c r="I466" s="30"/>
      <c r="J466" s="30"/>
      <c r="K466" s="30"/>
      <c r="L466" s="30"/>
      <c r="M466" s="40"/>
      <c r="N466" s="40"/>
      <c r="O466" s="31"/>
      <c r="P466" s="31"/>
      <c r="Q466" s="32"/>
      <c r="R466" s="32"/>
      <c r="S466" s="33"/>
      <c r="T466" s="33"/>
      <c r="U466" s="33"/>
      <c r="V466" s="33"/>
      <c r="W466" s="33"/>
      <c r="X466" s="33"/>
    </row>
    <row r="467" spans="1:24" s="34" customFormat="1">
      <c r="A467" s="29"/>
      <c r="B467" s="29"/>
      <c r="C467" s="29"/>
      <c r="D467" s="29"/>
      <c r="E467" s="29"/>
      <c r="F467" s="29"/>
      <c r="G467" s="29"/>
      <c r="H467" s="212"/>
      <c r="I467" s="30"/>
      <c r="J467" s="30"/>
      <c r="K467" s="30"/>
      <c r="L467" s="30"/>
      <c r="M467" s="40"/>
      <c r="N467" s="40"/>
      <c r="O467" s="31"/>
      <c r="P467" s="31"/>
      <c r="Q467" s="32"/>
      <c r="R467" s="32"/>
      <c r="S467" s="33"/>
      <c r="T467" s="33"/>
      <c r="U467" s="33"/>
      <c r="V467" s="33"/>
      <c r="W467" s="33"/>
      <c r="X467" s="33"/>
    </row>
    <row r="468" spans="1:24" s="34" customFormat="1">
      <c r="A468" s="29"/>
      <c r="B468" s="29"/>
      <c r="C468" s="29"/>
      <c r="D468" s="29"/>
      <c r="E468" s="29"/>
      <c r="F468" s="29"/>
      <c r="G468" s="29"/>
      <c r="H468" s="212"/>
      <c r="I468" s="30"/>
      <c r="J468" s="30"/>
      <c r="K468" s="30"/>
      <c r="L468" s="30"/>
      <c r="M468" s="40"/>
      <c r="N468" s="40"/>
      <c r="O468" s="31"/>
      <c r="P468" s="31"/>
      <c r="Q468" s="32"/>
      <c r="R468" s="32"/>
      <c r="S468" s="33"/>
      <c r="T468" s="33"/>
      <c r="U468" s="33"/>
      <c r="V468" s="33"/>
      <c r="W468" s="33"/>
      <c r="X468" s="33"/>
    </row>
    <row r="469" spans="1:24" s="34" customFormat="1">
      <c r="A469" s="29"/>
      <c r="B469" s="29"/>
      <c r="C469" s="29"/>
      <c r="D469" s="29"/>
      <c r="E469" s="29"/>
      <c r="F469" s="29"/>
      <c r="G469" s="29"/>
      <c r="H469" s="212"/>
      <c r="I469" s="30"/>
      <c r="J469" s="30"/>
      <c r="K469" s="30"/>
      <c r="L469" s="30"/>
      <c r="M469" s="40"/>
      <c r="N469" s="40"/>
      <c r="O469" s="31"/>
      <c r="P469" s="31"/>
      <c r="Q469" s="32"/>
      <c r="R469" s="32"/>
      <c r="S469" s="33"/>
      <c r="T469" s="33"/>
      <c r="U469" s="33"/>
      <c r="V469" s="33"/>
      <c r="W469" s="33"/>
      <c r="X469" s="33"/>
    </row>
    <row r="470" spans="1:24" s="34" customFormat="1">
      <c r="A470" s="29"/>
      <c r="B470" s="29"/>
      <c r="C470" s="29"/>
      <c r="D470" s="29"/>
      <c r="E470" s="29"/>
      <c r="F470" s="29"/>
      <c r="G470" s="29"/>
      <c r="H470" s="212"/>
      <c r="I470" s="30"/>
      <c r="J470" s="30"/>
      <c r="K470" s="30"/>
      <c r="L470" s="30"/>
      <c r="M470" s="40"/>
      <c r="N470" s="40"/>
      <c r="O470" s="31"/>
      <c r="P470" s="31"/>
      <c r="Q470" s="32"/>
      <c r="R470" s="32"/>
      <c r="S470" s="33"/>
      <c r="T470" s="33"/>
      <c r="U470" s="33"/>
      <c r="V470" s="33"/>
      <c r="W470" s="33"/>
      <c r="X470" s="33"/>
    </row>
    <row r="471" spans="1:24" s="34" customFormat="1">
      <c r="A471" s="29"/>
      <c r="B471" s="29"/>
      <c r="C471" s="29"/>
      <c r="D471" s="29"/>
      <c r="E471" s="29"/>
      <c r="F471" s="29"/>
      <c r="G471" s="29"/>
      <c r="H471" s="212"/>
      <c r="I471" s="30"/>
      <c r="J471" s="30"/>
      <c r="K471" s="30"/>
      <c r="L471" s="30"/>
      <c r="M471" s="40"/>
      <c r="N471" s="40"/>
      <c r="O471" s="31"/>
      <c r="P471" s="31"/>
      <c r="Q471" s="32"/>
      <c r="R471" s="32"/>
      <c r="S471" s="33"/>
      <c r="T471" s="33"/>
      <c r="U471" s="33"/>
      <c r="V471" s="33"/>
      <c r="W471" s="33"/>
      <c r="X471" s="33"/>
    </row>
    <row r="472" spans="1:24" s="34" customFormat="1">
      <c r="A472" s="29"/>
      <c r="B472" s="29"/>
      <c r="C472" s="29"/>
      <c r="D472" s="29"/>
      <c r="E472" s="29"/>
      <c r="F472" s="29"/>
      <c r="G472" s="29"/>
      <c r="H472" s="212"/>
      <c r="I472" s="30"/>
      <c r="J472" s="30"/>
      <c r="K472" s="30"/>
      <c r="L472" s="30"/>
      <c r="M472" s="40"/>
      <c r="N472" s="40"/>
      <c r="O472" s="31"/>
      <c r="P472" s="31"/>
      <c r="Q472" s="32"/>
      <c r="R472" s="32"/>
      <c r="S472" s="33"/>
      <c r="T472" s="33"/>
      <c r="U472" s="33"/>
      <c r="V472" s="33"/>
      <c r="W472" s="33"/>
      <c r="X472" s="33"/>
    </row>
    <row r="473" spans="1:24" s="34" customFormat="1">
      <c r="A473" s="29"/>
      <c r="B473" s="29"/>
      <c r="C473" s="29"/>
      <c r="D473" s="29"/>
      <c r="E473" s="29"/>
      <c r="F473" s="29"/>
      <c r="G473" s="29"/>
      <c r="H473" s="212"/>
      <c r="I473" s="30"/>
      <c r="J473" s="30"/>
      <c r="K473" s="30"/>
      <c r="L473" s="30"/>
      <c r="M473" s="40"/>
      <c r="N473" s="40"/>
      <c r="O473" s="31"/>
      <c r="P473" s="31"/>
      <c r="Q473" s="32"/>
      <c r="R473" s="32"/>
      <c r="S473" s="33"/>
      <c r="T473" s="33"/>
      <c r="U473" s="33"/>
      <c r="V473" s="33"/>
      <c r="W473" s="33"/>
      <c r="X473" s="33"/>
    </row>
    <row r="474" spans="1:24" s="34" customFormat="1">
      <c r="A474" s="29"/>
      <c r="B474" s="29"/>
      <c r="C474" s="29"/>
      <c r="D474" s="29"/>
      <c r="E474" s="29"/>
      <c r="F474" s="29"/>
      <c r="G474" s="29"/>
      <c r="H474" s="212"/>
      <c r="I474" s="30"/>
      <c r="J474" s="30"/>
      <c r="K474" s="30"/>
      <c r="L474" s="30"/>
      <c r="M474" s="40"/>
      <c r="N474" s="40"/>
      <c r="O474" s="31"/>
      <c r="P474" s="31"/>
      <c r="Q474" s="32"/>
      <c r="R474" s="32"/>
      <c r="S474" s="33"/>
      <c r="T474" s="33"/>
      <c r="U474" s="33"/>
      <c r="V474" s="33"/>
      <c r="W474" s="33"/>
      <c r="X474" s="33"/>
    </row>
    <row r="475" spans="1:24" s="34" customFormat="1">
      <c r="A475" s="29"/>
      <c r="B475" s="29"/>
      <c r="C475" s="29"/>
      <c r="D475" s="29"/>
      <c r="E475" s="29"/>
      <c r="F475" s="29"/>
      <c r="G475" s="29"/>
      <c r="H475" s="212"/>
      <c r="I475" s="30"/>
      <c r="J475" s="30"/>
      <c r="K475" s="30"/>
      <c r="L475" s="30"/>
      <c r="M475" s="40"/>
      <c r="N475" s="40"/>
      <c r="O475" s="31"/>
      <c r="P475" s="31"/>
      <c r="Q475" s="32"/>
      <c r="R475" s="32"/>
      <c r="S475" s="33"/>
      <c r="T475" s="33"/>
      <c r="U475" s="33"/>
      <c r="V475" s="33"/>
      <c r="W475" s="33"/>
      <c r="X475" s="33"/>
    </row>
    <row r="476" spans="1:24" s="34" customFormat="1">
      <c r="A476" s="29"/>
      <c r="B476" s="29"/>
      <c r="C476" s="29"/>
      <c r="D476" s="29"/>
      <c r="E476" s="29"/>
      <c r="F476" s="29"/>
      <c r="G476" s="29"/>
      <c r="H476" s="212"/>
      <c r="I476" s="30"/>
      <c r="J476" s="30"/>
      <c r="K476" s="30"/>
      <c r="L476" s="30"/>
      <c r="M476" s="40"/>
      <c r="N476" s="40"/>
      <c r="O476" s="31"/>
      <c r="P476" s="31"/>
      <c r="Q476" s="32"/>
      <c r="R476" s="32"/>
      <c r="S476" s="33"/>
      <c r="T476" s="33"/>
      <c r="U476" s="33"/>
      <c r="V476" s="33"/>
      <c r="W476" s="33"/>
      <c r="X476" s="33"/>
    </row>
    <row r="477" spans="1:24" s="34" customFormat="1">
      <c r="A477" s="29"/>
      <c r="B477" s="29"/>
      <c r="C477" s="29"/>
      <c r="D477" s="29"/>
      <c r="E477" s="29"/>
      <c r="F477" s="29"/>
      <c r="G477" s="29"/>
      <c r="H477" s="212"/>
      <c r="I477" s="30"/>
      <c r="J477" s="30"/>
      <c r="K477" s="30"/>
      <c r="L477" s="30"/>
      <c r="M477" s="40"/>
      <c r="N477" s="40"/>
      <c r="O477" s="31"/>
      <c r="P477" s="31"/>
      <c r="Q477" s="32"/>
      <c r="R477" s="32"/>
      <c r="S477" s="33"/>
      <c r="T477" s="33"/>
      <c r="U477" s="33"/>
      <c r="V477" s="33"/>
      <c r="W477" s="33"/>
      <c r="X477" s="33"/>
    </row>
    <row r="478" spans="1:24" s="34" customFormat="1">
      <c r="A478" s="29"/>
      <c r="B478" s="29"/>
      <c r="C478" s="29"/>
      <c r="D478" s="29"/>
      <c r="E478" s="29"/>
      <c r="F478" s="29"/>
      <c r="G478" s="29"/>
      <c r="H478" s="212"/>
      <c r="I478" s="30"/>
      <c r="J478" s="30"/>
      <c r="K478" s="30"/>
      <c r="L478" s="30"/>
      <c r="M478" s="40"/>
      <c r="N478" s="40"/>
      <c r="O478" s="31"/>
      <c r="P478" s="31"/>
      <c r="Q478" s="32"/>
      <c r="R478" s="32"/>
      <c r="S478" s="33"/>
      <c r="T478" s="33"/>
      <c r="U478" s="33"/>
      <c r="V478" s="33"/>
      <c r="W478" s="33"/>
      <c r="X478" s="33"/>
    </row>
    <row r="479" spans="1:24" s="34" customFormat="1">
      <c r="A479" s="29"/>
      <c r="B479" s="29"/>
      <c r="C479" s="29"/>
      <c r="D479" s="29"/>
      <c r="E479" s="29"/>
      <c r="F479" s="29"/>
      <c r="G479" s="29"/>
      <c r="H479" s="212"/>
      <c r="I479" s="30"/>
      <c r="J479" s="30"/>
      <c r="K479" s="30"/>
      <c r="L479" s="30"/>
      <c r="M479" s="40"/>
      <c r="N479" s="40"/>
      <c r="O479" s="31"/>
      <c r="P479" s="31"/>
      <c r="Q479" s="32"/>
      <c r="R479" s="32"/>
      <c r="S479" s="33"/>
      <c r="T479" s="33"/>
      <c r="U479" s="33"/>
      <c r="V479" s="33"/>
      <c r="W479" s="33"/>
      <c r="X479" s="33"/>
    </row>
    <row r="480" spans="1:24" s="34" customFormat="1">
      <c r="A480" s="29"/>
      <c r="B480" s="29"/>
      <c r="C480" s="29"/>
      <c r="D480" s="29"/>
      <c r="E480" s="29"/>
      <c r="F480" s="29"/>
      <c r="G480" s="29"/>
      <c r="H480" s="212"/>
      <c r="I480" s="30"/>
      <c r="J480" s="30"/>
      <c r="K480" s="30"/>
      <c r="L480" s="30"/>
      <c r="M480" s="40"/>
      <c r="N480" s="40"/>
      <c r="O480" s="31"/>
      <c r="P480" s="31"/>
      <c r="Q480" s="32"/>
      <c r="R480" s="32"/>
      <c r="S480" s="33"/>
      <c r="T480" s="33"/>
      <c r="U480" s="33"/>
      <c r="V480" s="33"/>
      <c r="W480" s="33"/>
      <c r="X480" s="33"/>
    </row>
    <row r="481" spans="1:24" s="34" customFormat="1">
      <c r="A481" s="29"/>
      <c r="B481" s="29"/>
      <c r="C481" s="29"/>
      <c r="D481" s="29"/>
      <c r="E481" s="29"/>
      <c r="F481" s="29"/>
      <c r="G481" s="29"/>
      <c r="H481" s="212"/>
      <c r="I481" s="30"/>
      <c r="J481" s="30"/>
      <c r="K481" s="30"/>
      <c r="L481" s="30"/>
      <c r="M481" s="40"/>
      <c r="N481" s="40"/>
      <c r="O481" s="31"/>
      <c r="P481" s="31"/>
      <c r="Q481" s="32"/>
      <c r="R481" s="32"/>
      <c r="S481" s="33"/>
      <c r="T481" s="33"/>
      <c r="U481" s="33"/>
      <c r="V481" s="33"/>
      <c r="W481" s="33"/>
      <c r="X481" s="33"/>
    </row>
    <row r="482" spans="1:24" s="34" customFormat="1">
      <c r="A482" s="29"/>
      <c r="B482" s="29"/>
      <c r="C482" s="29"/>
      <c r="D482" s="29"/>
      <c r="E482" s="29"/>
      <c r="F482" s="29"/>
      <c r="G482" s="29"/>
      <c r="H482" s="212"/>
      <c r="I482" s="30"/>
      <c r="J482" s="30"/>
      <c r="K482" s="30"/>
      <c r="L482" s="30"/>
      <c r="M482" s="40"/>
      <c r="N482" s="40"/>
      <c r="O482" s="31"/>
      <c r="P482" s="31"/>
      <c r="Q482" s="32"/>
      <c r="R482" s="32"/>
      <c r="S482" s="33"/>
      <c r="T482" s="33"/>
      <c r="U482" s="33"/>
      <c r="V482" s="33"/>
      <c r="W482" s="33"/>
      <c r="X482" s="33"/>
    </row>
    <row r="483" spans="1:24" s="34" customFormat="1">
      <c r="A483" s="29"/>
      <c r="B483" s="29"/>
      <c r="C483" s="29"/>
      <c r="D483" s="29"/>
      <c r="E483" s="29"/>
      <c r="F483" s="29"/>
      <c r="G483" s="29"/>
      <c r="H483" s="212"/>
      <c r="I483" s="30"/>
      <c r="J483" s="30"/>
      <c r="K483" s="30"/>
      <c r="L483" s="30"/>
      <c r="M483" s="40"/>
      <c r="N483" s="40"/>
      <c r="O483" s="31"/>
      <c r="P483" s="31"/>
      <c r="Q483" s="32"/>
      <c r="R483" s="32"/>
      <c r="S483" s="33"/>
      <c r="T483" s="33"/>
      <c r="U483" s="33"/>
      <c r="V483" s="33"/>
      <c r="W483" s="33"/>
      <c r="X483" s="33"/>
    </row>
    <row r="484" spans="1:24" s="34" customFormat="1">
      <c r="A484" s="29"/>
      <c r="B484" s="29"/>
      <c r="C484" s="29"/>
      <c r="D484" s="29"/>
      <c r="E484" s="29"/>
      <c r="F484" s="29"/>
      <c r="G484" s="29"/>
      <c r="H484" s="212"/>
      <c r="I484" s="30"/>
      <c r="J484" s="30"/>
      <c r="K484" s="30"/>
      <c r="L484" s="30"/>
      <c r="M484" s="40"/>
      <c r="N484" s="40"/>
      <c r="O484" s="31"/>
      <c r="P484" s="31"/>
      <c r="Q484" s="32"/>
      <c r="R484" s="32"/>
      <c r="S484" s="33"/>
      <c r="T484" s="33"/>
      <c r="U484" s="33"/>
      <c r="V484" s="33"/>
      <c r="W484" s="33"/>
      <c r="X484" s="33"/>
    </row>
    <row r="485" spans="1:24" s="34" customFormat="1">
      <c r="A485" s="29"/>
      <c r="B485" s="29"/>
      <c r="C485" s="29"/>
      <c r="D485" s="29"/>
      <c r="E485" s="29"/>
      <c r="F485" s="29"/>
      <c r="G485" s="29"/>
      <c r="H485" s="212"/>
      <c r="I485" s="30"/>
      <c r="J485" s="30"/>
      <c r="K485" s="30"/>
      <c r="L485" s="30"/>
      <c r="M485" s="40"/>
      <c r="N485" s="40"/>
      <c r="O485" s="31"/>
      <c r="P485" s="31"/>
      <c r="Q485" s="32"/>
      <c r="R485" s="32"/>
      <c r="S485" s="33"/>
      <c r="T485" s="33"/>
      <c r="U485" s="33"/>
      <c r="V485" s="33"/>
      <c r="W485" s="33"/>
      <c r="X485" s="33"/>
    </row>
    <row r="486" spans="1:24" s="34" customFormat="1">
      <c r="A486" s="29"/>
      <c r="B486" s="29"/>
      <c r="C486" s="29"/>
      <c r="D486" s="29"/>
      <c r="E486" s="29"/>
      <c r="F486" s="29"/>
      <c r="G486" s="29"/>
      <c r="H486" s="212"/>
      <c r="I486" s="30"/>
      <c r="J486" s="30"/>
      <c r="K486" s="30"/>
      <c r="L486" s="30"/>
      <c r="M486" s="40"/>
      <c r="N486" s="40"/>
      <c r="O486" s="31"/>
      <c r="P486" s="31"/>
      <c r="Q486" s="32"/>
      <c r="R486" s="32"/>
      <c r="S486" s="33"/>
      <c r="T486" s="33"/>
      <c r="U486" s="33"/>
      <c r="V486" s="33"/>
      <c r="W486" s="33"/>
      <c r="X486" s="33"/>
    </row>
    <row r="487" spans="1:24" s="34" customFormat="1">
      <c r="A487" s="29"/>
      <c r="B487" s="29"/>
      <c r="C487" s="29"/>
      <c r="D487" s="29"/>
      <c r="E487" s="29"/>
      <c r="F487" s="29"/>
      <c r="G487" s="29"/>
      <c r="H487" s="212"/>
      <c r="I487" s="30"/>
      <c r="J487" s="30"/>
      <c r="K487" s="30"/>
      <c r="L487" s="30"/>
      <c r="M487" s="40"/>
      <c r="N487" s="40"/>
      <c r="O487" s="31"/>
      <c r="P487" s="31"/>
      <c r="Q487" s="32"/>
      <c r="R487" s="32"/>
      <c r="S487" s="33"/>
      <c r="T487" s="33"/>
      <c r="U487" s="33"/>
      <c r="V487" s="33"/>
      <c r="W487" s="33"/>
      <c r="X487" s="33"/>
    </row>
    <row r="488" spans="1:24" s="34" customFormat="1">
      <c r="A488" s="29"/>
      <c r="B488" s="29"/>
      <c r="C488" s="29"/>
      <c r="D488" s="29"/>
      <c r="E488" s="29"/>
      <c r="F488" s="29"/>
      <c r="G488" s="29"/>
      <c r="H488" s="212"/>
      <c r="I488" s="30"/>
      <c r="J488" s="30"/>
      <c r="K488" s="30"/>
      <c r="L488" s="30"/>
      <c r="M488" s="40"/>
      <c r="N488" s="40"/>
      <c r="O488" s="31"/>
      <c r="P488" s="31"/>
      <c r="Q488" s="32"/>
      <c r="R488" s="32"/>
      <c r="S488" s="33"/>
      <c r="T488" s="33"/>
      <c r="U488" s="33"/>
      <c r="V488" s="33"/>
      <c r="W488" s="33"/>
      <c r="X488" s="33"/>
    </row>
    <row r="489" spans="1:24" s="34" customFormat="1">
      <c r="A489" s="29"/>
      <c r="B489" s="29"/>
      <c r="C489" s="29"/>
      <c r="D489" s="29"/>
      <c r="E489" s="29"/>
      <c r="F489" s="29"/>
      <c r="G489" s="29"/>
      <c r="H489" s="212"/>
      <c r="I489" s="30"/>
      <c r="J489" s="30"/>
      <c r="K489" s="30"/>
      <c r="L489" s="30"/>
      <c r="M489" s="40"/>
      <c r="N489" s="40"/>
      <c r="O489" s="31"/>
      <c r="P489" s="31"/>
      <c r="Q489" s="32"/>
      <c r="R489" s="32"/>
      <c r="S489" s="33"/>
      <c r="T489" s="33"/>
      <c r="U489" s="33"/>
      <c r="V489" s="33"/>
      <c r="W489" s="33"/>
      <c r="X489" s="33"/>
    </row>
    <row r="490" spans="1:24" s="34" customFormat="1">
      <c r="A490" s="29"/>
      <c r="B490" s="29"/>
      <c r="C490" s="29"/>
      <c r="D490" s="29"/>
      <c r="E490" s="29"/>
      <c r="F490" s="29"/>
      <c r="G490" s="29"/>
      <c r="H490" s="212"/>
      <c r="I490" s="30"/>
      <c r="J490" s="30"/>
      <c r="K490" s="30"/>
      <c r="L490" s="30"/>
      <c r="M490" s="40"/>
      <c r="N490" s="40"/>
      <c r="O490" s="31"/>
      <c r="P490" s="31"/>
      <c r="Q490" s="32"/>
      <c r="R490" s="32"/>
      <c r="S490" s="33"/>
      <c r="T490" s="33"/>
      <c r="U490" s="33"/>
      <c r="V490" s="33"/>
      <c r="W490" s="33"/>
      <c r="X490" s="33"/>
    </row>
    <row r="491" spans="1:24" s="34" customFormat="1">
      <c r="A491" s="29"/>
      <c r="B491" s="29"/>
      <c r="C491" s="29"/>
      <c r="D491" s="29"/>
      <c r="E491" s="29"/>
      <c r="F491" s="29"/>
      <c r="G491" s="29"/>
      <c r="H491" s="212"/>
      <c r="I491" s="30"/>
      <c r="J491" s="30"/>
      <c r="K491" s="30"/>
      <c r="L491" s="30"/>
      <c r="M491" s="40"/>
      <c r="N491" s="40"/>
      <c r="O491" s="31"/>
      <c r="P491" s="31"/>
      <c r="Q491" s="32"/>
      <c r="R491" s="32"/>
      <c r="S491" s="33"/>
      <c r="T491" s="33"/>
      <c r="U491" s="33"/>
      <c r="V491" s="33"/>
      <c r="W491" s="33"/>
      <c r="X491" s="33"/>
    </row>
    <row r="492" spans="1:24" s="34" customFormat="1">
      <c r="A492" s="29"/>
      <c r="B492" s="29"/>
      <c r="C492" s="29"/>
      <c r="D492" s="29"/>
      <c r="E492" s="29"/>
      <c r="F492" s="29"/>
      <c r="G492" s="29"/>
      <c r="H492" s="212"/>
      <c r="I492" s="30"/>
      <c r="J492" s="30"/>
      <c r="K492" s="30"/>
      <c r="L492" s="30"/>
      <c r="M492" s="40"/>
      <c r="N492" s="40"/>
      <c r="O492" s="31"/>
      <c r="P492" s="31"/>
      <c r="Q492" s="32"/>
      <c r="R492" s="32"/>
      <c r="S492" s="33"/>
      <c r="T492" s="33"/>
      <c r="U492" s="33"/>
      <c r="V492" s="33"/>
      <c r="W492" s="33"/>
      <c r="X492" s="33"/>
    </row>
    <row r="493" spans="1:24" s="34" customFormat="1">
      <c r="A493" s="29"/>
      <c r="B493" s="29"/>
      <c r="C493" s="29"/>
      <c r="D493" s="29"/>
      <c r="E493" s="29"/>
      <c r="F493" s="29"/>
      <c r="G493" s="29"/>
      <c r="H493" s="212"/>
      <c r="I493" s="30"/>
      <c r="J493" s="30"/>
      <c r="K493" s="30"/>
      <c r="L493" s="30"/>
      <c r="M493" s="40"/>
      <c r="N493" s="40"/>
      <c r="O493" s="31"/>
      <c r="P493" s="31"/>
      <c r="Q493" s="32"/>
      <c r="R493" s="32"/>
      <c r="S493" s="33"/>
      <c r="T493" s="33"/>
      <c r="U493" s="33"/>
      <c r="V493" s="33"/>
      <c r="W493" s="33"/>
      <c r="X493" s="33"/>
    </row>
    <row r="494" spans="1:24" s="34" customFormat="1">
      <c r="A494" s="29"/>
      <c r="B494" s="29"/>
      <c r="C494" s="29"/>
      <c r="D494" s="29"/>
      <c r="E494" s="29"/>
      <c r="F494" s="29"/>
      <c r="G494" s="29"/>
      <c r="H494" s="212"/>
      <c r="I494" s="30"/>
      <c r="J494" s="30"/>
      <c r="K494" s="30"/>
      <c r="L494" s="30"/>
      <c r="M494" s="40"/>
      <c r="N494" s="40"/>
      <c r="O494" s="31"/>
      <c r="P494" s="31"/>
      <c r="Q494" s="32"/>
      <c r="R494" s="32"/>
      <c r="S494" s="33"/>
      <c r="T494" s="33"/>
      <c r="U494" s="33"/>
      <c r="V494" s="33"/>
      <c r="W494" s="33"/>
      <c r="X494" s="33"/>
    </row>
    <row r="495" spans="1:24" s="34" customFormat="1">
      <c r="A495" s="29"/>
      <c r="B495" s="29"/>
      <c r="C495" s="29"/>
      <c r="D495" s="29"/>
      <c r="E495" s="29"/>
      <c r="F495" s="29"/>
      <c r="G495" s="29"/>
      <c r="H495" s="212"/>
      <c r="I495" s="30"/>
      <c r="J495" s="30"/>
      <c r="K495" s="30"/>
      <c r="L495" s="30"/>
      <c r="M495" s="40"/>
      <c r="N495" s="40"/>
      <c r="O495" s="31"/>
      <c r="P495" s="31"/>
      <c r="Q495" s="32"/>
      <c r="R495" s="32"/>
      <c r="S495" s="33"/>
      <c r="T495" s="33"/>
      <c r="U495" s="33"/>
      <c r="V495" s="33"/>
      <c r="W495" s="33"/>
      <c r="X495" s="33"/>
    </row>
    <row r="496" spans="1:24" s="34" customFormat="1">
      <c r="A496" s="29"/>
      <c r="B496" s="29"/>
      <c r="C496" s="29"/>
      <c r="D496" s="29"/>
      <c r="E496" s="29"/>
      <c r="F496" s="29"/>
      <c r="G496" s="29"/>
      <c r="H496" s="212"/>
      <c r="I496" s="30"/>
      <c r="J496" s="30"/>
      <c r="K496" s="30"/>
      <c r="L496" s="30"/>
      <c r="M496" s="40"/>
      <c r="N496" s="40"/>
      <c r="O496" s="31"/>
      <c r="P496" s="31"/>
      <c r="Q496" s="32"/>
      <c r="R496" s="32"/>
      <c r="S496" s="33"/>
      <c r="T496" s="33"/>
      <c r="U496" s="33"/>
      <c r="V496" s="33"/>
      <c r="W496" s="33"/>
      <c r="X496" s="33"/>
    </row>
    <row r="497" spans="1:24" s="34" customFormat="1">
      <c r="A497" s="29"/>
      <c r="B497" s="29"/>
      <c r="C497" s="29"/>
      <c r="D497" s="29"/>
      <c r="E497" s="29"/>
      <c r="F497" s="29"/>
      <c r="G497" s="29"/>
      <c r="H497" s="212"/>
      <c r="I497" s="30"/>
      <c r="J497" s="30"/>
      <c r="K497" s="30"/>
      <c r="L497" s="30"/>
      <c r="M497" s="40"/>
      <c r="N497" s="40"/>
      <c r="O497" s="31"/>
      <c r="P497" s="31"/>
      <c r="Q497" s="32"/>
      <c r="R497" s="32"/>
      <c r="S497" s="33"/>
      <c r="T497" s="33"/>
      <c r="U497" s="33"/>
      <c r="V497" s="33"/>
      <c r="W497" s="33"/>
      <c r="X497" s="33"/>
    </row>
    <row r="498" spans="1:24" s="34" customFormat="1">
      <c r="A498" s="29"/>
      <c r="B498" s="29"/>
      <c r="C498" s="29"/>
      <c r="D498" s="29"/>
      <c r="E498" s="29"/>
      <c r="F498" s="29"/>
      <c r="G498" s="29"/>
      <c r="H498" s="212"/>
      <c r="I498" s="30"/>
      <c r="J498" s="30"/>
      <c r="K498" s="30"/>
      <c r="L498" s="30"/>
      <c r="M498" s="40"/>
      <c r="N498" s="40"/>
      <c r="O498" s="31"/>
      <c r="P498" s="31"/>
      <c r="Q498" s="32"/>
      <c r="R498" s="32"/>
      <c r="S498" s="33"/>
      <c r="T498" s="33"/>
      <c r="U498" s="33"/>
      <c r="V498" s="33"/>
      <c r="W498" s="33"/>
      <c r="X498" s="33"/>
    </row>
    <row r="499" spans="1:24" s="34" customFormat="1">
      <c r="A499" s="29"/>
      <c r="B499" s="29"/>
      <c r="C499" s="29"/>
      <c r="D499" s="29"/>
      <c r="E499" s="29"/>
      <c r="F499" s="29"/>
      <c r="G499" s="29"/>
      <c r="H499" s="212"/>
      <c r="I499" s="30"/>
      <c r="J499" s="30"/>
      <c r="K499" s="30"/>
      <c r="L499" s="30"/>
      <c r="M499" s="40"/>
      <c r="N499" s="40"/>
      <c r="O499" s="31"/>
      <c r="P499" s="31"/>
      <c r="Q499" s="32"/>
      <c r="R499" s="32"/>
      <c r="S499" s="33"/>
      <c r="T499" s="33"/>
      <c r="U499" s="33"/>
      <c r="V499" s="33"/>
      <c r="W499" s="33"/>
      <c r="X499" s="33"/>
    </row>
    <row r="500" spans="1:24" s="34" customFormat="1">
      <c r="A500" s="29"/>
      <c r="B500" s="29"/>
      <c r="C500" s="29"/>
      <c r="D500" s="29"/>
      <c r="E500" s="29"/>
      <c r="F500" s="29"/>
      <c r="G500" s="29"/>
      <c r="H500" s="212"/>
      <c r="I500" s="30"/>
      <c r="J500" s="30"/>
      <c r="K500" s="30"/>
      <c r="L500" s="30"/>
      <c r="M500" s="40"/>
      <c r="N500" s="40"/>
      <c r="O500" s="31"/>
      <c r="P500" s="31"/>
      <c r="Q500" s="32"/>
      <c r="R500" s="32"/>
      <c r="S500" s="33"/>
      <c r="T500" s="33"/>
      <c r="U500" s="33"/>
      <c r="V500" s="33"/>
      <c r="W500" s="33"/>
      <c r="X500" s="33"/>
    </row>
    <row r="501" spans="1:24" s="34" customFormat="1">
      <c r="A501" s="29"/>
      <c r="B501" s="29"/>
      <c r="C501" s="29"/>
      <c r="D501" s="29"/>
      <c r="E501" s="29"/>
      <c r="F501" s="29"/>
      <c r="G501" s="29"/>
      <c r="H501" s="212"/>
      <c r="I501" s="30"/>
      <c r="J501" s="30"/>
      <c r="K501" s="30"/>
      <c r="L501" s="30"/>
      <c r="M501" s="40"/>
      <c r="N501" s="40"/>
      <c r="O501" s="31"/>
      <c r="P501" s="31"/>
      <c r="Q501" s="32"/>
      <c r="R501" s="32"/>
      <c r="S501" s="33"/>
      <c r="T501" s="33"/>
      <c r="U501" s="33"/>
      <c r="V501" s="33"/>
      <c r="W501" s="33"/>
      <c r="X501" s="33"/>
    </row>
    <row r="502" spans="1:24" s="34" customFormat="1">
      <c r="A502" s="29"/>
      <c r="B502" s="29"/>
      <c r="C502" s="29"/>
      <c r="D502" s="29"/>
      <c r="E502" s="29"/>
      <c r="F502" s="29"/>
      <c r="G502" s="29"/>
      <c r="H502" s="212"/>
      <c r="I502" s="30"/>
      <c r="J502" s="30"/>
      <c r="K502" s="30"/>
      <c r="L502" s="30"/>
      <c r="M502" s="40"/>
      <c r="N502" s="40"/>
      <c r="O502" s="31"/>
      <c r="P502" s="31"/>
      <c r="Q502" s="32"/>
      <c r="R502" s="32"/>
      <c r="S502" s="33"/>
      <c r="T502" s="33"/>
      <c r="U502" s="33"/>
      <c r="V502" s="33"/>
      <c r="W502" s="33"/>
      <c r="X502" s="33"/>
    </row>
    <row r="503" spans="1:24" s="34" customFormat="1">
      <c r="A503" s="29"/>
      <c r="B503" s="29"/>
      <c r="C503" s="29"/>
      <c r="D503" s="29"/>
      <c r="E503" s="29"/>
      <c r="F503" s="29"/>
      <c r="G503" s="29"/>
      <c r="H503" s="212"/>
      <c r="I503" s="30"/>
      <c r="J503" s="30"/>
      <c r="K503" s="30"/>
      <c r="L503" s="30"/>
      <c r="M503" s="40"/>
      <c r="N503" s="40"/>
      <c r="O503" s="31"/>
      <c r="P503" s="31"/>
      <c r="Q503" s="32"/>
      <c r="R503" s="32"/>
      <c r="S503" s="33"/>
      <c r="T503" s="33"/>
      <c r="U503" s="33"/>
      <c r="V503" s="33"/>
      <c r="W503" s="33"/>
      <c r="X503" s="33"/>
    </row>
    <row r="504" spans="1:24" s="34" customFormat="1">
      <c r="A504" s="29"/>
      <c r="B504" s="29"/>
      <c r="C504" s="29"/>
      <c r="D504" s="29"/>
      <c r="E504" s="29"/>
      <c r="F504" s="29"/>
      <c r="G504" s="29"/>
      <c r="H504" s="212"/>
      <c r="I504" s="30"/>
      <c r="J504" s="30"/>
      <c r="K504" s="30"/>
      <c r="L504" s="30"/>
      <c r="M504" s="40"/>
      <c r="N504" s="40"/>
      <c r="O504" s="31"/>
      <c r="P504" s="31"/>
      <c r="Q504" s="32"/>
      <c r="R504" s="32"/>
      <c r="S504" s="33"/>
      <c r="T504" s="33"/>
      <c r="U504" s="33"/>
      <c r="V504" s="33"/>
      <c r="W504" s="33"/>
      <c r="X504" s="33"/>
    </row>
    <row r="505" spans="1:24" s="34" customFormat="1">
      <c r="A505" s="29"/>
      <c r="B505" s="29"/>
      <c r="C505" s="29"/>
      <c r="D505" s="29"/>
      <c r="E505" s="29"/>
      <c r="F505" s="29"/>
      <c r="G505" s="29"/>
      <c r="H505" s="212"/>
      <c r="I505" s="30"/>
      <c r="J505" s="30"/>
      <c r="K505" s="30"/>
      <c r="L505" s="30"/>
      <c r="M505" s="40"/>
      <c r="N505" s="40"/>
      <c r="O505" s="31"/>
      <c r="P505" s="31"/>
      <c r="Q505" s="32"/>
      <c r="R505" s="32"/>
      <c r="S505" s="33"/>
      <c r="T505" s="33"/>
      <c r="U505" s="33"/>
      <c r="V505" s="33"/>
      <c r="W505" s="33"/>
      <c r="X505" s="33"/>
    </row>
    <row r="506" spans="1:24" s="34" customFormat="1">
      <c r="A506" s="29"/>
      <c r="B506" s="29"/>
      <c r="C506" s="29"/>
      <c r="D506" s="29"/>
      <c r="E506" s="29"/>
      <c r="F506" s="29"/>
      <c r="G506" s="29"/>
      <c r="H506" s="212"/>
      <c r="I506" s="30"/>
      <c r="J506" s="30"/>
      <c r="K506" s="30"/>
      <c r="L506" s="30"/>
      <c r="M506" s="40"/>
      <c r="N506" s="40"/>
      <c r="O506" s="31"/>
      <c r="P506" s="31"/>
      <c r="Q506" s="32"/>
      <c r="R506" s="32"/>
      <c r="S506" s="33"/>
      <c r="T506" s="33"/>
      <c r="U506" s="33"/>
      <c r="V506" s="33"/>
      <c r="W506" s="33"/>
      <c r="X506" s="33"/>
    </row>
    <row r="507" spans="1:24" s="34" customFormat="1">
      <c r="A507" s="29"/>
      <c r="B507" s="29"/>
      <c r="C507" s="29"/>
      <c r="D507" s="29"/>
      <c r="E507" s="29"/>
      <c r="F507" s="29"/>
      <c r="G507" s="29"/>
      <c r="H507" s="212"/>
      <c r="I507" s="30"/>
      <c r="J507" s="30"/>
      <c r="K507" s="30"/>
      <c r="L507" s="30"/>
      <c r="M507" s="40"/>
      <c r="N507" s="40"/>
      <c r="O507" s="31"/>
      <c r="P507" s="31"/>
      <c r="Q507" s="32"/>
      <c r="R507" s="32"/>
      <c r="S507" s="33"/>
      <c r="T507" s="33"/>
      <c r="U507" s="33"/>
      <c r="V507" s="33"/>
      <c r="W507" s="33"/>
      <c r="X507" s="33"/>
    </row>
    <row r="508" spans="1:24" s="34" customFormat="1">
      <c r="A508" s="29"/>
      <c r="B508" s="29"/>
      <c r="C508" s="29"/>
      <c r="D508" s="29"/>
      <c r="E508" s="29"/>
      <c r="F508" s="29"/>
      <c r="G508" s="29"/>
      <c r="H508" s="212"/>
      <c r="I508" s="30"/>
      <c r="J508" s="30"/>
      <c r="K508" s="30"/>
      <c r="L508" s="30"/>
      <c r="M508" s="40"/>
      <c r="N508" s="40"/>
      <c r="O508" s="31"/>
      <c r="P508" s="31"/>
      <c r="Q508" s="32"/>
      <c r="R508" s="32"/>
      <c r="S508" s="33"/>
      <c r="T508" s="33"/>
      <c r="U508" s="33"/>
      <c r="V508" s="33"/>
      <c r="W508" s="33"/>
      <c r="X508" s="33"/>
    </row>
    <row r="509" spans="1:24" s="34" customFormat="1">
      <c r="A509" s="29"/>
      <c r="B509" s="29"/>
      <c r="C509" s="29"/>
      <c r="D509" s="29"/>
      <c r="E509" s="29"/>
      <c r="F509" s="29"/>
      <c r="G509" s="29"/>
      <c r="H509" s="212"/>
      <c r="I509" s="30"/>
      <c r="J509" s="30"/>
      <c r="K509" s="30"/>
      <c r="L509" s="30"/>
      <c r="M509" s="40"/>
      <c r="N509" s="40"/>
      <c r="O509" s="31"/>
      <c r="P509" s="31"/>
      <c r="Q509" s="32"/>
      <c r="R509" s="32"/>
      <c r="S509" s="33"/>
      <c r="T509" s="33"/>
      <c r="U509" s="33"/>
      <c r="V509" s="33"/>
      <c r="W509" s="33"/>
      <c r="X509" s="33"/>
    </row>
    <row r="510" spans="1:24" s="34" customFormat="1">
      <c r="A510" s="29"/>
      <c r="B510" s="29"/>
      <c r="C510" s="29"/>
      <c r="D510" s="29"/>
      <c r="E510" s="29"/>
      <c r="F510" s="29"/>
      <c r="G510" s="29"/>
      <c r="H510" s="212"/>
      <c r="I510" s="30"/>
      <c r="J510" s="30"/>
      <c r="K510" s="30"/>
      <c r="L510" s="30"/>
      <c r="M510" s="40"/>
      <c r="N510" s="40"/>
      <c r="O510" s="31"/>
      <c r="P510" s="31"/>
      <c r="Q510" s="32"/>
      <c r="R510" s="32"/>
      <c r="S510" s="33"/>
      <c r="T510" s="33"/>
      <c r="U510" s="33"/>
      <c r="V510" s="33"/>
      <c r="W510" s="33"/>
      <c r="X510" s="33"/>
    </row>
    <row r="511" spans="1:24" s="34" customFormat="1">
      <c r="A511" s="29"/>
      <c r="B511" s="29"/>
      <c r="C511" s="29"/>
      <c r="D511" s="29"/>
      <c r="E511" s="29"/>
      <c r="F511" s="29"/>
      <c r="G511" s="29"/>
      <c r="H511" s="212"/>
      <c r="I511" s="30"/>
      <c r="J511" s="30"/>
      <c r="K511" s="30"/>
      <c r="L511" s="30"/>
      <c r="M511" s="40"/>
      <c r="N511" s="40"/>
      <c r="O511" s="31"/>
      <c r="P511" s="31"/>
      <c r="Q511" s="32"/>
      <c r="R511" s="32"/>
      <c r="S511" s="33"/>
      <c r="T511" s="33"/>
      <c r="U511" s="33"/>
      <c r="V511" s="33"/>
      <c r="W511" s="33"/>
      <c r="X511" s="33"/>
    </row>
    <row r="512" spans="1:24" s="34" customFormat="1">
      <c r="A512" s="29"/>
      <c r="B512" s="29"/>
      <c r="C512" s="29"/>
      <c r="D512" s="29"/>
      <c r="E512" s="29"/>
      <c r="F512" s="29"/>
      <c r="G512" s="29"/>
      <c r="H512" s="212"/>
      <c r="I512" s="30"/>
      <c r="J512" s="30"/>
      <c r="K512" s="30"/>
      <c r="L512" s="30"/>
      <c r="M512" s="40"/>
      <c r="N512" s="40"/>
      <c r="O512" s="31"/>
      <c r="P512" s="31"/>
      <c r="Q512" s="32"/>
      <c r="R512" s="32"/>
      <c r="S512" s="33"/>
      <c r="T512" s="33"/>
      <c r="U512" s="33"/>
      <c r="V512" s="33"/>
      <c r="W512" s="33"/>
      <c r="X512" s="33"/>
    </row>
    <row r="513" spans="1:24" s="34" customFormat="1">
      <c r="A513" s="29"/>
      <c r="B513" s="29"/>
      <c r="C513" s="29"/>
      <c r="D513" s="29"/>
      <c r="E513" s="29"/>
      <c r="F513" s="29"/>
      <c r="G513" s="29"/>
      <c r="H513" s="212"/>
      <c r="I513" s="30"/>
      <c r="J513" s="30"/>
      <c r="K513" s="30"/>
      <c r="L513" s="30"/>
      <c r="M513" s="40"/>
      <c r="N513" s="40"/>
      <c r="O513" s="31"/>
      <c r="P513" s="31"/>
      <c r="Q513" s="32"/>
      <c r="R513" s="32"/>
      <c r="S513" s="33"/>
      <c r="T513" s="33"/>
      <c r="U513" s="33"/>
      <c r="V513" s="33"/>
      <c r="W513" s="33"/>
      <c r="X513" s="33"/>
    </row>
    <row r="514" spans="1:24" s="34" customFormat="1">
      <c r="A514" s="29"/>
      <c r="B514" s="29"/>
      <c r="C514" s="29"/>
      <c r="D514" s="29"/>
      <c r="E514" s="29"/>
      <c r="F514" s="29"/>
      <c r="G514" s="29"/>
      <c r="H514" s="212"/>
      <c r="I514" s="30"/>
      <c r="J514" s="30"/>
      <c r="K514" s="30"/>
      <c r="L514" s="30"/>
      <c r="M514" s="40"/>
      <c r="N514" s="40"/>
      <c r="O514" s="31"/>
      <c r="P514" s="31"/>
      <c r="Q514" s="32"/>
      <c r="R514" s="32"/>
      <c r="S514" s="33"/>
      <c r="T514" s="33"/>
      <c r="U514" s="33"/>
      <c r="V514" s="33"/>
      <c r="W514" s="33"/>
      <c r="X514" s="33"/>
    </row>
    <row r="515" spans="1:24" s="34" customFormat="1">
      <c r="A515" s="29"/>
      <c r="B515" s="29"/>
      <c r="C515" s="29"/>
      <c r="D515" s="29"/>
      <c r="E515" s="29"/>
      <c r="F515" s="29"/>
      <c r="G515" s="29"/>
      <c r="H515" s="212"/>
      <c r="I515" s="30"/>
      <c r="J515" s="30"/>
      <c r="K515" s="30"/>
      <c r="L515" s="30"/>
      <c r="M515" s="40"/>
      <c r="N515" s="40"/>
      <c r="O515" s="31"/>
      <c r="P515" s="31"/>
      <c r="Q515" s="32"/>
      <c r="R515" s="32"/>
      <c r="S515" s="33"/>
      <c r="T515" s="33"/>
      <c r="U515" s="33"/>
      <c r="V515" s="33"/>
      <c r="W515" s="33"/>
      <c r="X515" s="33"/>
    </row>
    <row r="516" spans="1:24" s="34" customFormat="1">
      <c r="A516" s="29"/>
      <c r="B516" s="29"/>
      <c r="C516" s="29"/>
      <c r="D516" s="29"/>
      <c r="E516" s="29"/>
      <c r="F516" s="29"/>
      <c r="G516" s="29"/>
      <c r="H516" s="212"/>
      <c r="I516" s="30"/>
      <c r="J516" s="30"/>
      <c r="K516" s="30"/>
      <c r="L516" s="30"/>
      <c r="M516" s="40"/>
      <c r="N516" s="40"/>
      <c r="O516" s="31"/>
      <c r="P516" s="31"/>
      <c r="Q516" s="32"/>
      <c r="R516" s="32"/>
      <c r="S516" s="33"/>
      <c r="T516" s="33"/>
      <c r="U516" s="33"/>
      <c r="V516" s="33"/>
      <c r="W516" s="33"/>
      <c r="X516" s="33"/>
    </row>
    <row r="517" spans="1:24" s="34" customFormat="1">
      <c r="A517" s="29"/>
      <c r="B517" s="29"/>
      <c r="C517" s="29"/>
      <c r="D517" s="29"/>
      <c r="E517" s="29"/>
      <c r="F517" s="29"/>
      <c r="G517" s="29"/>
      <c r="H517" s="212"/>
      <c r="I517" s="30"/>
      <c r="J517" s="30"/>
      <c r="K517" s="30"/>
      <c r="L517" s="30"/>
      <c r="M517" s="40"/>
      <c r="N517" s="40"/>
      <c r="O517" s="31"/>
      <c r="P517" s="31"/>
      <c r="Q517" s="32"/>
      <c r="R517" s="32"/>
      <c r="S517" s="33"/>
      <c r="T517" s="33"/>
      <c r="U517" s="33"/>
      <c r="V517" s="33"/>
      <c r="W517" s="33"/>
      <c r="X517" s="33"/>
    </row>
    <row r="518" spans="1:24" s="34" customFormat="1">
      <c r="A518" s="29"/>
      <c r="B518" s="29"/>
      <c r="C518" s="29"/>
      <c r="D518" s="29"/>
      <c r="E518" s="29"/>
      <c r="F518" s="29"/>
      <c r="G518" s="29"/>
      <c r="H518" s="212"/>
      <c r="I518" s="30"/>
      <c r="J518" s="30"/>
      <c r="K518" s="30"/>
      <c r="L518" s="30"/>
      <c r="M518" s="40"/>
      <c r="N518" s="40"/>
      <c r="O518" s="31"/>
      <c r="P518" s="31"/>
      <c r="Q518" s="32"/>
      <c r="R518" s="32"/>
      <c r="S518" s="33"/>
      <c r="T518" s="33"/>
      <c r="U518" s="33"/>
      <c r="V518" s="33"/>
      <c r="W518" s="33"/>
      <c r="X518" s="33"/>
    </row>
    <row r="519" spans="1:24" s="34" customFormat="1">
      <c r="A519" s="29"/>
      <c r="B519" s="29"/>
      <c r="C519" s="29"/>
      <c r="D519" s="29"/>
      <c r="E519" s="29"/>
      <c r="F519" s="29"/>
      <c r="G519" s="29"/>
      <c r="H519" s="212"/>
      <c r="I519" s="30"/>
      <c r="J519" s="30"/>
      <c r="K519" s="30"/>
      <c r="L519" s="30"/>
      <c r="M519" s="40"/>
      <c r="N519" s="40"/>
      <c r="O519" s="31"/>
      <c r="P519" s="31"/>
      <c r="Q519" s="32"/>
      <c r="R519" s="32"/>
      <c r="S519" s="33"/>
      <c r="T519" s="33"/>
      <c r="U519" s="33"/>
      <c r="V519" s="33"/>
      <c r="W519" s="33"/>
      <c r="X519" s="33"/>
    </row>
    <row r="520" spans="1:24" s="34" customFormat="1">
      <c r="A520" s="29"/>
      <c r="B520" s="29"/>
      <c r="C520" s="29"/>
      <c r="D520" s="29"/>
      <c r="E520" s="29"/>
      <c r="F520" s="29"/>
      <c r="G520" s="29"/>
      <c r="H520" s="212"/>
      <c r="I520" s="30"/>
      <c r="J520" s="30"/>
      <c r="K520" s="30"/>
      <c r="L520" s="30"/>
      <c r="M520" s="40"/>
      <c r="N520" s="40"/>
      <c r="O520" s="31"/>
      <c r="P520" s="31"/>
      <c r="Q520" s="32"/>
      <c r="R520" s="32"/>
      <c r="S520" s="33"/>
      <c r="T520" s="33"/>
      <c r="U520" s="33"/>
      <c r="V520" s="33"/>
      <c r="W520" s="33"/>
      <c r="X520" s="33"/>
    </row>
    <row r="521" spans="1:24" s="34" customFormat="1">
      <c r="A521" s="29"/>
      <c r="B521" s="29"/>
      <c r="C521" s="29"/>
      <c r="D521" s="29"/>
      <c r="E521" s="29"/>
      <c r="F521" s="29"/>
      <c r="G521" s="29"/>
      <c r="H521" s="212"/>
      <c r="I521" s="30"/>
      <c r="J521" s="30"/>
      <c r="K521" s="30"/>
      <c r="L521" s="30"/>
      <c r="M521" s="40"/>
      <c r="N521" s="40"/>
      <c r="O521" s="31"/>
      <c r="P521" s="31"/>
      <c r="Q521" s="32"/>
      <c r="R521" s="32"/>
      <c r="S521" s="33"/>
      <c r="T521" s="33"/>
      <c r="U521" s="33"/>
      <c r="V521" s="33"/>
      <c r="W521" s="33"/>
      <c r="X521" s="33"/>
    </row>
    <row r="522" spans="1:24" s="34" customFormat="1">
      <c r="A522" s="29"/>
      <c r="B522" s="29"/>
      <c r="C522" s="29"/>
      <c r="D522" s="29"/>
      <c r="E522" s="29"/>
      <c r="F522" s="29"/>
      <c r="G522" s="29"/>
      <c r="H522" s="212"/>
      <c r="I522" s="30"/>
      <c r="J522" s="30"/>
      <c r="K522" s="30"/>
      <c r="L522" s="30"/>
      <c r="M522" s="40"/>
      <c r="N522" s="40"/>
      <c r="O522" s="31"/>
      <c r="P522" s="31"/>
      <c r="Q522" s="32"/>
      <c r="R522" s="32"/>
      <c r="S522" s="33"/>
      <c r="T522" s="33"/>
      <c r="U522" s="33"/>
      <c r="V522" s="33"/>
      <c r="W522" s="33"/>
      <c r="X522" s="33"/>
    </row>
    <row r="523" spans="1:24" s="34" customFormat="1">
      <c r="A523" s="29"/>
      <c r="B523" s="29"/>
      <c r="C523" s="29"/>
      <c r="D523" s="29"/>
      <c r="E523" s="29"/>
      <c r="F523" s="29"/>
      <c r="G523" s="29"/>
      <c r="H523" s="212"/>
      <c r="I523" s="30"/>
      <c r="J523" s="30"/>
      <c r="K523" s="30"/>
      <c r="L523" s="30"/>
      <c r="M523" s="40"/>
      <c r="N523" s="40"/>
      <c r="O523" s="31"/>
      <c r="P523" s="31"/>
      <c r="Q523" s="32"/>
      <c r="R523" s="32"/>
      <c r="S523" s="33"/>
      <c r="T523" s="33"/>
      <c r="U523" s="33"/>
      <c r="V523" s="33"/>
      <c r="W523" s="33"/>
      <c r="X523" s="33"/>
    </row>
    <row r="524" spans="1:24" s="34" customFormat="1">
      <c r="A524" s="29"/>
      <c r="B524" s="29"/>
      <c r="C524" s="29"/>
      <c r="D524" s="29"/>
      <c r="E524" s="29"/>
      <c r="F524" s="29"/>
      <c r="G524" s="29"/>
      <c r="H524" s="212"/>
      <c r="I524" s="30"/>
      <c r="J524" s="30"/>
      <c r="K524" s="30"/>
      <c r="L524" s="30"/>
      <c r="M524" s="40"/>
      <c r="N524" s="40"/>
      <c r="O524" s="31"/>
      <c r="P524" s="31"/>
      <c r="Q524" s="32"/>
      <c r="R524" s="32"/>
      <c r="S524" s="33"/>
      <c r="T524" s="33"/>
      <c r="U524" s="33"/>
      <c r="V524" s="33"/>
      <c r="W524" s="33"/>
      <c r="X524" s="33"/>
    </row>
    <row r="525" spans="1:24" s="34" customFormat="1">
      <c r="A525" s="29"/>
      <c r="B525" s="29"/>
      <c r="C525" s="29"/>
      <c r="D525" s="29"/>
      <c r="E525" s="29"/>
      <c r="F525" s="29"/>
      <c r="G525" s="29"/>
      <c r="H525" s="212"/>
      <c r="I525" s="30"/>
      <c r="J525" s="30"/>
      <c r="K525" s="30"/>
      <c r="L525" s="30"/>
      <c r="M525" s="40"/>
      <c r="N525" s="40"/>
      <c r="O525" s="31"/>
      <c r="P525" s="31"/>
      <c r="Q525" s="32"/>
      <c r="R525" s="32"/>
      <c r="S525" s="33"/>
      <c r="T525" s="33"/>
      <c r="U525" s="33"/>
      <c r="V525" s="33"/>
      <c r="W525" s="33"/>
      <c r="X525" s="33"/>
    </row>
    <row r="526" spans="1:24" s="34" customFormat="1">
      <c r="A526" s="29"/>
      <c r="B526" s="29"/>
      <c r="C526" s="29"/>
      <c r="D526" s="29"/>
      <c r="E526" s="29"/>
      <c r="F526" s="29"/>
      <c r="G526" s="29"/>
      <c r="H526" s="212"/>
      <c r="I526" s="30"/>
      <c r="J526" s="30"/>
      <c r="K526" s="30"/>
      <c r="L526" s="30"/>
      <c r="M526" s="40"/>
      <c r="N526" s="40"/>
      <c r="O526" s="31"/>
      <c r="P526" s="31"/>
      <c r="Q526" s="32"/>
      <c r="R526" s="32"/>
      <c r="S526" s="33"/>
      <c r="T526" s="33"/>
      <c r="U526" s="33"/>
      <c r="V526" s="33"/>
      <c r="W526" s="33"/>
      <c r="X526" s="33"/>
    </row>
    <row r="527" spans="1:24" s="34" customFormat="1">
      <c r="A527" s="29"/>
      <c r="B527" s="29"/>
      <c r="C527" s="29"/>
      <c r="D527" s="29"/>
      <c r="E527" s="29"/>
      <c r="F527" s="29"/>
      <c r="G527" s="29"/>
      <c r="H527" s="212"/>
      <c r="I527" s="30"/>
      <c r="J527" s="30"/>
      <c r="K527" s="30"/>
      <c r="L527" s="30"/>
      <c r="M527" s="40"/>
      <c r="N527" s="40"/>
      <c r="O527" s="31"/>
      <c r="P527" s="31"/>
      <c r="Q527" s="32"/>
      <c r="R527" s="32"/>
      <c r="S527" s="33"/>
      <c r="T527" s="33"/>
      <c r="U527" s="33"/>
      <c r="V527" s="33"/>
      <c r="W527" s="33"/>
      <c r="X527" s="33"/>
    </row>
    <row r="528" spans="1:24" s="34" customFormat="1">
      <c r="A528" s="29"/>
      <c r="B528" s="29"/>
      <c r="C528" s="29"/>
      <c r="D528" s="29"/>
      <c r="E528" s="29"/>
      <c r="F528" s="29"/>
      <c r="G528" s="29"/>
      <c r="H528" s="212"/>
      <c r="I528" s="30"/>
      <c r="J528" s="30"/>
      <c r="K528" s="30"/>
      <c r="L528" s="30"/>
      <c r="M528" s="40"/>
      <c r="N528" s="40"/>
      <c r="O528" s="31"/>
      <c r="P528" s="31"/>
      <c r="Q528" s="32"/>
      <c r="R528" s="32"/>
      <c r="S528" s="33"/>
      <c r="T528" s="33"/>
      <c r="U528" s="33"/>
      <c r="V528" s="33"/>
      <c r="W528" s="33"/>
      <c r="X528" s="33"/>
    </row>
    <row r="529" spans="1:24" s="34" customFormat="1">
      <c r="A529" s="29"/>
      <c r="B529" s="29"/>
      <c r="C529" s="29"/>
      <c r="D529" s="29"/>
      <c r="E529" s="29"/>
      <c r="F529" s="29"/>
      <c r="G529" s="29"/>
      <c r="H529" s="212"/>
      <c r="I529" s="30"/>
      <c r="J529" s="30"/>
      <c r="K529" s="30"/>
      <c r="L529" s="30"/>
      <c r="M529" s="40"/>
      <c r="N529" s="40"/>
      <c r="O529" s="31"/>
      <c r="P529" s="31"/>
      <c r="Q529" s="32"/>
      <c r="R529" s="32"/>
      <c r="S529" s="33"/>
      <c r="T529" s="33"/>
      <c r="U529" s="33"/>
      <c r="V529" s="33"/>
      <c r="W529" s="33"/>
      <c r="X529" s="33"/>
    </row>
    <row r="530" spans="1:24" s="34" customFormat="1">
      <c r="A530" s="29"/>
      <c r="B530" s="29"/>
      <c r="C530" s="29"/>
      <c r="D530" s="29"/>
      <c r="E530" s="29"/>
      <c r="F530" s="29"/>
      <c r="G530" s="29"/>
      <c r="H530" s="212"/>
      <c r="I530" s="30"/>
      <c r="J530" s="30"/>
      <c r="K530" s="30"/>
      <c r="L530" s="30"/>
      <c r="M530" s="40"/>
      <c r="N530" s="40"/>
      <c r="O530" s="31"/>
      <c r="P530" s="31"/>
      <c r="Q530" s="32"/>
      <c r="R530" s="32"/>
      <c r="S530" s="33"/>
      <c r="T530" s="33"/>
      <c r="U530" s="33"/>
      <c r="V530" s="33"/>
      <c r="W530" s="33"/>
      <c r="X530" s="33"/>
    </row>
    <row r="531" spans="1:24" s="34" customFormat="1">
      <c r="A531" s="29"/>
      <c r="B531" s="29"/>
      <c r="C531" s="29"/>
      <c r="D531" s="29"/>
      <c r="E531" s="29"/>
      <c r="F531" s="29"/>
      <c r="G531" s="29"/>
      <c r="H531" s="212"/>
      <c r="I531" s="30"/>
      <c r="J531" s="30"/>
      <c r="K531" s="30"/>
      <c r="L531" s="30"/>
      <c r="M531" s="40"/>
      <c r="N531" s="40"/>
      <c r="O531" s="31"/>
      <c r="P531" s="31"/>
      <c r="Q531" s="32"/>
      <c r="R531" s="32"/>
      <c r="S531" s="33"/>
      <c r="T531" s="33"/>
      <c r="U531" s="33"/>
      <c r="V531" s="33"/>
      <c r="W531" s="33"/>
      <c r="X531" s="33"/>
    </row>
    <row r="532" spans="1:24" s="34" customFormat="1">
      <c r="A532" s="29"/>
      <c r="B532" s="29"/>
      <c r="C532" s="29"/>
      <c r="D532" s="29"/>
      <c r="E532" s="29"/>
      <c r="F532" s="29"/>
      <c r="G532" s="29"/>
      <c r="H532" s="212"/>
      <c r="I532" s="30"/>
      <c r="J532" s="30"/>
      <c r="K532" s="30"/>
      <c r="L532" s="30"/>
      <c r="M532" s="40"/>
      <c r="N532" s="40"/>
      <c r="O532" s="31"/>
      <c r="P532" s="31"/>
      <c r="Q532" s="32"/>
      <c r="R532" s="32"/>
      <c r="S532" s="33"/>
      <c r="T532" s="33"/>
      <c r="U532" s="33"/>
      <c r="V532" s="33"/>
      <c r="W532" s="33"/>
      <c r="X532" s="33"/>
    </row>
    <row r="533" spans="1:24" s="34" customFormat="1">
      <c r="A533" s="29"/>
      <c r="B533" s="29"/>
      <c r="C533" s="29"/>
      <c r="D533" s="29"/>
      <c r="E533" s="29"/>
      <c r="F533" s="29"/>
      <c r="G533" s="29"/>
      <c r="H533" s="212"/>
      <c r="I533" s="30"/>
      <c r="J533" s="30"/>
      <c r="K533" s="30"/>
      <c r="L533" s="30"/>
      <c r="M533" s="40"/>
      <c r="N533" s="40"/>
      <c r="O533" s="31"/>
      <c r="P533" s="31"/>
      <c r="Q533" s="32"/>
      <c r="R533" s="32"/>
      <c r="S533" s="33"/>
      <c r="T533" s="33"/>
      <c r="U533" s="33"/>
      <c r="V533" s="33"/>
      <c r="W533" s="33"/>
      <c r="X533" s="33"/>
    </row>
    <row r="534" spans="1:24" s="34" customFormat="1">
      <c r="A534" s="29"/>
      <c r="B534" s="29"/>
      <c r="C534" s="29"/>
      <c r="D534" s="29"/>
      <c r="E534" s="29"/>
      <c r="F534" s="29"/>
      <c r="G534" s="29"/>
      <c r="H534" s="212"/>
      <c r="I534" s="30"/>
      <c r="J534" s="30"/>
      <c r="K534" s="30"/>
      <c r="L534" s="30"/>
      <c r="M534" s="40"/>
      <c r="N534" s="40"/>
      <c r="O534" s="31"/>
      <c r="P534" s="31"/>
      <c r="Q534" s="32"/>
      <c r="R534" s="32"/>
      <c r="S534" s="33"/>
      <c r="T534" s="33"/>
      <c r="U534" s="33"/>
      <c r="V534" s="33"/>
      <c r="W534" s="33"/>
      <c r="X534" s="33"/>
    </row>
    <row r="535" spans="1:24" s="34" customFormat="1">
      <c r="A535" s="29"/>
      <c r="B535" s="29"/>
      <c r="C535" s="29"/>
      <c r="D535" s="29"/>
      <c r="E535" s="29"/>
      <c r="F535" s="29"/>
      <c r="G535" s="29"/>
      <c r="H535" s="212"/>
      <c r="I535" s="30"/>
      <c r="J535" s="30"/>
      <c r="K535" s="30"/>
      <c r="L535" s="30"/>
      <c r="M535" s="40"/>
      <c r="N535" s="40"/>
      <c r="O535" s="31"/>
      <c r="P535" s="31"/>
      <c r="Q535" s="32"/>
      <c r="R535" s="32"/>
      <c r="S535" s="33"/>
      <c r="T535" s="33"/>
      <c r="U535" s="33"/>
      <c r="V535" s="33"/>
      <c r="W535" s="33"/>
      <c r="X535" s="33"/>
    </row>
    <row r="536" spans="1:24" s="34" customFormat="1">
      <c r="A536" s="29"/>
      <c r="B536" s="29"/>
      <c r="C536" s="29"/>
      <c r="D536" s="29"/>
      <c r="E536" s="29"/>
      <c r="F536" s="29"/>
      <c r="G536" s="29"/>
      <c r="H536" s="212"/>
      <c r="I536" s="30"/>
      <c r="J536" s="30"/>
      <c r="K536" s="30"/>
      <c r="L536" s="30"/>
      <c r="M536" s="40"/>
      <c r="N536" s="40"/>
      <c r="O536" s="31"/>
      <c r="P536" s="31"/>
      <c r="Q536" s="32"/>
      <c r="R536" s="32"/>
      <c r="S536" s="33"/>
      <c r="T536" s="33"/>
      <c r="U536" s="33"/>
      <c r="V536" s="33"/>
      <c r="W536" s="33"/>
      <c r="X536" s="33"/>
    </row>
    <row r="537" spans="1:24" s="34" customFormat="1">
      <c r="A537" s="29"/>
      <c r="B537" s="29"/>
      <c r="C537" s="29"/>
      <c r="D537" s="29"/>
      <c r="E537" s="29"/>
      <c r="F537" s="29"/>
      <c r="G537" s="29"/>
      <c r="H537" s="212"/>
      <c r="I537" s="30"/>
      <c r="J537" s="30"/>
      <c r="K537" s="30"/>
      <c r="L537" s="30"/>
      <c r="M537" s="40"/>
      <c r="N537" s="40"/>
      <c r="O537" s="31"/>
      <c r="P537" s="31"/>
      <c r="Q537" s="32"/>
      <c r="R537" s="32"/>
      <c r="S537" s="33"/>
      <c r="T537" s="33"/>
      <c r="U537" s="33"/>
      <c r="V537" s="33"/>
      <c r="W537" s="33"/>
      <c r="X537" s="33"/>
    </row>
    <row r="538" spans="1:24" s="34" customFormat="1">
      <c r="A538" s="29"/>
      <c r="B538" s="29"/>
      <c r="C538" s="29"/>
      <c r="D538" s="29"/>
      <c r="E538" s="29"/>
      <c r="F538" s="29"/>
      <c r="G538" s="29"/>
      <c r="H538" s="212"/>
      <c r="I538" s="30"/>
      <c r="J538" s="30"/>
      <c r="K538" s="30"/>
      <c r="L538" s="30"/>
      <c r="M538" s="40"/>
      <c r="N538" s="40"/>
      <c r="O538" s="31"/>
      <c r="P538" s="31"/>
      <c r="Q538" s="32"/>
      <c r="R538" s="32"/>
      <c r="S538" s="33"/>
      <c r="T538" s="33"/>
      <c r="U538" s="33"/>
      <c r="V538" s="33"/>
      <c r="W538" s="33"/>
      <c r="X538" s="33"/>
    </row>
    <row r="539" spans="1:24" s="34" customFormat="1">
      <c r="A539" s="29"/>
      <c r="B539" s="29"/>
      <c r="C539" s="29"/>
      <c r="D539" s="29"/>
      <c r="E539" s="29"/>
      <c r="F539" s="29"/>
      <c r="G539" s="29"/>
      <c r="H539" s="212"/>
      <c r="I539" s="30"/>
      <c r="J539" s="30"/>
      <c r="K539" s="30"/>
      <c r="L539" s="30"/>
      <c r="M539" s="40"/>
      <c r="N539" s="40"/>
      <c r="O539" s="31"/>
      <c r="P539" s="31"/>
      <c r="Q539" s="32"/>
      <c r="R539" s="32"/>
      <c r="S539" s="33"/>
      <c r="T539" s="33"/>
      <c r="U539" s="33"/>
      <c r="V539" s="33"/>
      <c r="W539" s="33"/>
      <c r="X539" s="33"/>
    </row>
    <row r="540" spans="1:24" s="34" customFormat="1">
      <c r="A540" s="29"/>
      <c r="B540" s="29"/>
      <c r="C540" s="29"/>
      <c r="D540" s="29"/>
      <c r="E540" s="29"/>
      <c r="F540" s="29"/>
      <c r="G540" s="29"/>
      <c r="H540" s="212"/>
      <c r="I540" s="30"/>
      <c r="J540" s="30"/>
      <c r="K540" s="30"/>
      <c r="L540" s="30"/>
      <c r="M540" s="40"/>
      <c r="N540" s="40"/>
      <c r="O540" s="31"/>
      <c r="P540" s="31"/>
      <c r="Q540" s="32"/>
      <c r="R540" s="32"/>
      <c r="S540" s="33"/>
      <c r="T540" s="33"/>
      <c r="U540" s="33"/>
      <c r="V540" s="33"/>
      <c r="W540" s="33"/>
      <c r="X540" s="33"/>
    </row>
    <row r="541" spans="1:24" s="34" customFormat="1">
      <c r="A541" s="29"/>
      <c r="B541" s="29"/>
      <c r="C541" s="29"/>
      <c r="D541" s="29"/>
      <c r="E541" s="29"/>
      <c r="F541" s="29"/>
      <c r="G541" s="29"/>
      <c r="H541" s="212"/>
      <c r="I541" s="30"/>
      <c r="J541" s="30"/>
      <c r="K541" s="30"/>
      <c r="L541" s="30"/>
      <c r="M541" s="40"/>
      <c r="N541" s="40"/>
      <c r="O541" s="31"/>
      <c r="P541" s="31"/>
      <c r="Q541" s="32"/>
      <c r="R541" s="32"/>
      <c r="S541" s="33"/>
      <c r="T541" s="33"/>
      <c r="U541" s="33"/>
      <c r="V541" s="33"/>
      <c r="W541" s="33"/>
      <c r="X541" s="33"/>
    </row>
    <row r="542" spans="1:24" s="34" customFormat="1">
      <c r="A542" s="29"/>
      <c r="B542" s="29"/>
      <c r="C542" s="29"/>
      <c r="D542" s="29"/>
      <c r="E542" s="29"/>
      <c r="F542" s="29"/>
      <c r="G542" s="29"/>
      <c r="H542" s="212"/>
      <c r="I542" s="30"/>
      <c r="J542" s="30"/>
      <c r="K542" s="30"/>
      <c r="L542" s="30"/>
      <c r="M542" s="40"/>
      <c r="N542" s="40"/>
      <c r="O542" s="31"/>
      <c r="P542" s="31"/>
      <c r="Q542" s="32"/>
      <c r="R542" s="32"/>
      <c r="S542" s="33"/>
      <c r="T542" s="33"/>
      <c r="U542" s="33"/>
      <c r="V542" s="33"/>
      <c r="W542" s="33"/>
      <c r="X542" s="33"/>
    </row>
    <row r="543" spans="1:24" s="34" customFormat="1">
      <c r="A543" s="29"/>
      <c r="B543" s="29"/>
      <c r="C543" s="29"/>
      <c r="D543" s="29"/>
      <c r="E543" s="29"/>
      <c r="F543" s="29"/>
      <c r="G543" s="29"/>
      <c r="H543" s="212"/>
      <c r="I543" s="30"/>
      <c r="J543" s="30"/>
      <c r="K543" s="30"/>
      <c r="L543" s="30"/>
      <c r="M543" s="40"/>
      <c r="N543" s="40"/>
      <c r="O543" s="31"/>
      <c r="P543" s="31"/>
      <c r="Q543" s="32"/>
      <c r="R543" s="32"/>
      <c r="S543" s="33"/>
      <c r="T543" s="33"/>
      <c r="U543" s="33"/>
      <c r="V543" s="33"/>
      <c r="W543" s="33"/>
      <c r="X543" s="33"/>
    </row>
    <row r="544" spans="1:24" s="34" customFormat="1">
      <c r="A544" s="29"/>
      <c r="B544" s="29"/>
      <c r="C544" s="29"/>
      <c r="D544" s="29"/>
      <c r="E544" s="29"/>
      <c r="F544" s="29"/>
      <c r="G544" s="29"/>
      <c r="H544" s="212"/>
      <c r="I544" s="30"/>
      <c r="J544" s="30"/>
      <c r="K544" s="30"/>
      <c r="L544" s="30"/>
      <c r="M544" s="40"/>
      <c r="N544" s="40"/>
      <c r="O544" s="31"/>
      <c r="P544" s="31"/>
      <c r="Q544" s="32"/>
      <c r="R544" s="32"/>
      <c r="S544" s="33"/>
      <c r="T544" s="33"/>
      <c r="U544" s="33"/>
      <c r="V544" s="33"/>
      <c r="W544" s="33"/>
      <c r="X544" s="33"/>
    </row>
    <row r="545" spans="1:24" s="34" customFormat="1">
      <c r="A545" s="29"/>
      <c r="B545" s="29"/>
      <c r="C545" s="29"/>
      <c r="D545" s="29"/>
      <c r="E545" s="29"/>
      <c r="F545" s="29"/>
      <c r="G545" s="29"/>
      <c r="H545" s="212"/>
      <c r="I545" s="30"/>
      <c r="J545" s="30"/>
      <c r="K545" s="30"/>
      <c r="L545" s="30"/>
      <c r="M545" s="40"/>
      <c r="N545" s="40"/>
      <c r="O545" s="31"/>
      <c r="P545" s="31"/>
      <c r="Q545" s="32"/>
      <c r="R545" s="32"/>
      <c r="S545" s="33"/>
      <c r="T545" s="33"/>
      <c r="U545" s="33"/>
      <c r="V545" s="33"/>
      <c r="W545" s="33"/>
      <c r="X545" s="33"/>
    </row>
    <row r="546" spans="1:24" s="34" customFormat="1">
      <c r="A546" s="29"/>
      <c r="B546" s="29"/>
      <c r="C546" s="29"/>
      <c r="D546" s="29"/>
      <c r="E546" s="29"/>
      <c r="F546" s="29"/>
      <c r="G546" s="29"/>
      <c r="H546" s="212"/>
      <c r="I546" s="30"/>
      <c r="J546" s="30"/>
      <c r="K546" s="30"/>
      <c r="L546" s="30"/>
      <c r="M546" s="40"/>
      <c r="N546" s="40"/>
      <c r="O546" s="31"/>
      <c r="P546" s="31"/>
      <c r="Q546" s="32"/>
      <c r="R546" s="32"/>
      <c r="S546" s="33"/>
      <c r="T546" s="33"/>
      <c r="U546" s="33"/>
      <c r="V546" s="33"/>
      <c r="W546" s="33"/>
      <c r="X546" s="33"/>
    </row>
    <row r="547" spans="1:24" s="34" customFormat="1">
      <c r="A547" s="29"/>
      <c r="B547" s="29"/>
      <c r="C547" s="29"/>
      <c r="D547" s="29"/>
      <c r="E547" s="29"/>
      <c r="F547" s="29"/>
      <c r="G547" s="29"/>
      <c r="H547" s="212"/>
      <c r="I547" s="30"/>
      <c r="J547" s="30"/>
      <c r="K547" s="30"/>
      <c r="L547" s="30"/>
      <c r="M547" s="40"/>
      <c r="N547" s="40"/>
      <c r="O547" s="31"/>
      <c r="P547" s="31"/>
      <c r="Q547" s="32"/>
      <c r="R547" s="32"/>
      <c r="S547" s="33"/>
      <c r="T547" s="33"/>
      <c r="U547" s="33"/>
      <c r="V547" s="33"/>
      <c r="W547" s="33"/>
      <c r="X547" s="33"/>
    </row>
    <row r="548" spans="1:24" s="34" customFormat="1">
      <c r="A548" s="29"/>
      <c r="B548" s="29"/>
      <c r="C548" s="29"/>
      <c r="D548" s="29"/>
      <c r="E548" s="29"/>
      <c r="F548" s="29"/>
      <c r="G548" s="29"/>
      <c r="H548" s="212"/>
      <c r="I548" s="30"/>
      <c r="J548" s="30"/>
      <c r="K548" s="30"/>
      <c r="L548" s="30"/>
      <c r="M548" s="40"/>
      <c r="N548" s="40"/>
      <c r="O548" s="31"/>
      <c r="P548" s="31"/>
      <c r="Q548" s="32"/>
      <c r="R548" s="32"/>
      <c r="S548" s="33"/>
      <c r="T548" s="33"/>
      <c r="U548" s="33"/>
      <c r="V548" s="33"/>
      <c r="W548" s="33"/>
      <c r="X548" s="33"/>
    </row>
    <row r="549" spans="1:24" s="34" customFormat="1">
      <c r="A549" s="29"/>
      <c r="B549" s="29"/>
      <c r="C549" s="29"/>
      <c r="D549" s="29"/>
      <c r="E549" s="29"/>
      <c r="F549" s="29"/>
      <c r="G549" s="29"/>
      <c r="H549" s="212"/>
      <c r="I549" s="30"/>
      <c r="J549" s="30"/>
      <c r="K549" s="30"/>
      <c r="L549" s="30"/>
      <c r="M549" s="40"/>
      <c r="N549" s="40"/>
      <c r="O549" s="31"/>
      <c r="P549" s="31"/>
      <c r="Q549" s="32"/>
      <c r="R549" s="32"/>
      <c r="S549" s="33"/>
      <c r="T549" s="33"/>
      <c r="U549" s="33"/>
      <c r="V549" s="33"/>
      <c r="W549" s="33"/>
      <c r="X549" s="33"/>
    </row>
    <row r="550" spans="1:24" s="34" customFormat="1">
      <c r="A550" s="29"/>
      <c r="B550" s="29"/>
      <c r="C550" s="29"/>
      <c r="D550" s="29"/>
      <c r="E550" s="29"/>
      <c r="F550" s="29"/>
      <c r="G550" s="29"/>
      <c r="H550" s="212"/>
      <c r="I550" s="30"/>
      <c r="J550" s="30"/>
      <c r="K550" s="30"/>
      <c r="L550" s="30"/>
      <c r="M550" s="40"/>
      <c r="N550" s="40"/>
      <c r="O550" s="31"/>
      <c r="P550" s="31"/>
      <c r="Q550" s="32"/>
      <c r="R550" s="32"/>
      <c r="S550" s="33"/>
      <c r="T550" s="33"/>
      <c r="U550" s="33"/>
      <c r="V550" s="33"/>
      <c r="W550" s="33"/>
      <c r="X550" s="33"/>
    </row>
    <row r="551" spans="1:24" s="34" customFormat="1">
      <c r="A551" s="29"/>
      <c r="B551" s="29"/>
      <c r="C551" s="29"/>
      <c r="D551" s="29"/>
      <c r="E551" s="29"/>
      <c r="F551" s="29"/>
      <c r="G551" s="29"/>
      <c r="H551" s="212"/>
      <c r="I551" s="30"/>
      <c r="J551" s="30"/>
      <c r="K551" s="30"/>
      <c r="L551" s="30"/>
      <c r="M551" s="40"/>
      <c r="N551" s="40"/>
      <c r="O551" s="31"/>
      <c r="P551" s="31"/>
      <c r="Q551" s="32"/>
      <c r="R551" s="32"/>
      <c r="S551" s="33"/>
      <c r="T551" s="33"/>
      <c r="U551" s="33"/>
      <c r="V551" s="33"/>
      <c r="W551" s="33"/>
      <c r="X551" s="33"/>
    </row>
    <row r="552" spans="1:24" s="34" customFormat="1">
      <c r="A552" s="29"/>
      <c r="B552" s="29"/>
      <c r="C552" s="29"/>
      <c r="D552" s="29"/>
      <c r="E552" s="29"/>
      <c r="F552" s="29"/>
      <c r="G552" s="29"/>
      <c r="H552" s="212"/>
      <c r="I552" s="30"/>
      <c r="J552" s="30"/>
      <c r="K552" s="30"/>
      <c r="L552" s="30"/>
      <c r="M552" s="40"/>
      <c r="N552" s="40"/>
      <c r="O552" s="31"/>
      <c r="P552" s="31"/>
      <c r="Q552" s="32"/>
      <c r="R552" s="32"/>
      <c r="S552" s="33"/>
      <c r="T552" s="33"/>
      <c r="U552" s="33"/>
      <c r="V552" s="33"/>
      <c r="W552" s="33"/>
      <c r="X552" s="33"/>
    </row>
    <row r="553" spans="1:24" s="34" customFormat="1">
      <c r="A553" s="29"/>
      <c r="B553" s="29"/>
      <c r="C553" s="29"/>
      <c r="D553" s="29"/>
      <c r="E553" s="29"/>
      <c r="F553" s="29"/>
      <c r="G553" s="29"/>
      <c r="H553" s="212"/>
      <c r="I553" s="30"/>
      <c r="J553" s="30"/>
      <c r="K553" s="30"/>
      <c r="L553" s="30"/>
      <c r="M553" s="40"/>
      <c r="N553" s="40"/>
      <c r="O553" s="31"/>
      <c r="P553" s="31"/>
      <c r="Q553" s="32"/>
      <c r="R553" s="32"/>
      <c r="S553" s="33"/>
      <c r="T553" s="33"/>
      <c r="U553" s="33"/>
      <c r="V553" s="33"/>
      <c r="W553" s="33"/>
      <c r="X553" s="33"/>
    </row>
    <row r="554" spans="1:24" s="34" customFormat="1">
      <c r="A554" s="29"/>
      <c r="B554" s="29"/>
      <c r="C554" s="29"/>
      <c r="D554" s="29"/>
      <c r="E554" s="29"/>
      <c r="F554" s="29"/>
      <c r="G554" s="29"/>
      <c r="H554" s="212"/>
      <c r="I554" s="30"/>
      <c r="J554" s="30"/>
      <c r="K554" s="30"/>
      <c r="L554" s="30"/>
      <c r="M554" s="40"/>
      <c r="N554" s="40"/>
      <c r="O554" s="31"/>
      <c r="P554" s="31"/>
      <c r="Q554" s="32"/>
      <c r="R554" s="32"/>
      <c r="S554" s="33"/>
      <c r="T554" s="33"/>
      <c r="U554" s="33"/>
      <c r="V554" s="33"/>
      <c r="W554" s="33"/>
      <c r="X554" s="33"/>
    </row>
    <row r="555" spans="1:24" s="34" customFormat="1">
      <c r="A555" s="29"/>
      <c r="B555" s="29"/>
      <c r="C555" s="29"/>
      <c r="D555" s="29"/>
      <c r="E555" s="29"/>
      <c r="F555" s="29"/>
      <c r="G555" s="29"/>
      <c r="H555" s="212"/>
      <c r="I555" s="30"/>
      <c r="J555" s="30"/>
      <c r="K555" s="30"/>
      <c r="L555" s="30"/>
      <c r="M555" s="40"/>
      <c r="N555" s="40"/>
      <c r="O555" s="31"/>
      <c r="P555" s="31"/>
      <c r="Q555" s="32"/>
      <c r="R555" s="32"/>
      <c r="S555" s="33"/>
      <c r="T555" s="33"/>
      <c r="U555" s="33"/>
      <c r="V555" s="33"/>
      <c r="W555" s="33"/>
      <c r="X555" s="33"/>
    </row>
    <row r="556" spans="1:24" s="34" customFormat="1">
      <c r="A556" s="29"/>
      <c r="B556" s="29"/>
      <c r="C556" s="29"/>
      <c r="D556" s="29"/>
      <c r="E556" s="29"/>
      <c r="F556" s="29"/>
      <c r="G556" s="29"/>
      <c r="H556" s="212"/>
      <c r="I556" s="30"/>
      <c r="J556" s="30"/>
      <c r="K556" s="30"/>
      <c r="L556" s="30"/>
      <c r="M556" s="40"/>
      <c r="N556" s="40"/>
      <c r="O556" s="31"/>
      <c r="P556" s="31"/>
      <c r="Q556" s="32"/>
      <c r="R556" s="32"/>
      <c r="S556" s="33"/>
      <c r="T556" s="33"/>
      <c r="U556" s="33"/>
      <c r="V556" s="33"/>
      <c r="W556" s="33"/>
      <c r="X556" s="33"/>
    </row>
    <row r="557" spans="1:24" s="34" customFormat="1">
      <c r="A557" s="29"/>
      <c r="B557" s="29"/>
      <c r="C557" s="29"/>
      <c r="D557" s="29"/>
      <c r="E557" s="29"/>
      <c r="F557" s="29"/>
      <c r="G557" s="29"/>
      <c r="H557" s="212"/>
      <c r="I557" s="30"/>
      <c r="J557" s="30"/>
      <c r="K557" s="30"/>
      <c r="L557" s="30"/>
      <c r="M557" s="40"/>
      <c r="N557" s="40"/>
      <c r="O557" s="31"/>
      <c r="P557" s="31"/>
      <c r="Q557" s="32"/>
      <c r="R557" s="32"/>
      <c r="S557" s="33"/>
      <c r="T557" s="33"/>
      <c r="U557" s="33"/>
      <c r="V557" s="33"/>
      <c r="W557" s="33"/>
      <c r="X557" s="33"/>
    </row>
    <row r="558" spans="1:24" s="34" customFormat="1">
      <c r="A558" s="29"/>
      <c r="B558" s="29"/>
      <c r="C558" s="29"/>
      <c r="D558" s="29"/>
      <c r="E558" s="29"/>
      <c r="F558" s="29"/>
      <c r="G558" s="29"/>
      <c r="H558" s="212"/>
      <c r="I558" s="30"/>
      <c r="J558" s="30"/>
      <c r="K558" s="30"/>
      <c r="L558" s="30"/>
      <c r="M558" s="40"/>
      <c r="N558" s="40"/>
      <c r="O558" s="31"/>
      <c r="P558" s="31"/>
      <c r="Q558" s="32"/>
      <c r="R558" s="32"/>
      <c r="S558" s="33"/>
      <c r="T558" s="33"/>
      <c r="U558" s="33"/>
      <c r="V558" s="33"/>
      <c r="W558" s="33"/>
      <c r="X558" s="33"/>
    </row>
    <row r="559" spans="1:24" s="34" customFormat="1">
      <c r="A559" s="29"/>
      <c r="B559" s="29"/>
      <c r="C559" s="29"/>
      <c r="D559" s="29"/>
      <c r="E559" s="29"/>
      <c r="F559" s="29"/>
      <c r="G559" s="29"/>
      <c r="H559" s="212"/>
      <c r="I559" s="30"/>
      <c r="J559" s="30"/>
      <c r="K559" s="30"/>
      <c r="L559" s="30"/>
      <c r="M559" s="40"/>
      <c r="N559" s="40"/>
      <c r="O559" s="31"/>
      <c r="P559" s="31"/>
      <c r="Q559" s="32"/>
      <c r="R559" s="32"/>
      <c r="S559" s="33"/>
      <c r="T559" s="33"/>
      <c r="U559" s="33"/>
      <c r="V559" s="33"/>
      <c r="W559" s="33"/>
      <c r="X559" s="33"/>
    </row>
    <row r="560" spans="1:24" s="34" customFormat="1">
      <c r="A560" s="29"/>
      <c r="B560" s="29"/>
      <c r="C560" s="29"/>
      <c r="D560" s="29"/>
      <c r="E560" s="29"/>
      <c r="F560" s="29"/>
      <c r="G560" s="29"/>
      <c r="H560" s="212"/>
      <c r="I560" s="30"/>
      <c r="J560" s="30"/>
      <c r="K560" s="30"/>
      <c r="L560" s="30"/>
      <c r="M560" s="40"/>
      <c r="N560" s="40"/>
      <c r="O560" s="31"/>
      <c r="P560" s="31"/>
      <c r="Q560" s="32"/>
      <c r="R560" s="32"/>
      <c r="S560" s="33"/>
      <c r="T560" s="33"/>
      <c r="U560" s="33"/>
      <c r="V560" s="33"/>
      <c r="W560" s="33"/>
      <c r="X560" s="33"/>
    </row>
    <row r="561" spans="1:24" s="34" customFormat="1">
      <c r="A561" s="29"/>
      <c r="B561" s="29"/>
      <c r="C561" s="29"/>
      <c r="D561" s="29"/>
      <c r="E561" s="29"/>
      <c r="F561" s="29"/>
      <c r="G561" s="29"/>
      <c r="H561" s="212"/>
      <c r="I561" s="30"/>
      <c r="J561" s="30"/>
      <c r="K561" s="30"/>
      <c r="L561" s="30"/>
      <c r="M561" s="40"/>
      <c r="N561" s="40"/>
      <c r="O561" s="31"/>
      <c r="P561" s="31"/>
      <c r="Q561" s="32"/>
      <c r="R561" s="32"/>
      <c r="S561" s="33"/>
      <c r="T561" s="33"/>
      <c r="U561" s="33"/>
      <c r="V561" s="33"/>
      <c r="W561" s="33"/>
      <c r="X561" s="33"/>
    </row>
    <row r="562" spans="1:24" s="34" customFormat="1">
      <c r="A562" s="29"/>
      <c r="B562" s="29"/>
      <c r="C562" s="29"/>
      <c r="D562" s="29"/>
      <c r="E562" s="29"/>
      <c r="F562" s="29"/>
      <c r="G562" s="29"/>
      <c r="H562" s="212"/>
      <c r="I562" s="30"/>
      <c r="J562" s="30"/>
      <c r="K562" s="30"/>
      <c r="L562" s="30"/>
      <c r="M562" s="40"/>
      <c r="N562" s="40"/>
      <c r="O562" s="31"/>
      <c r="P562" s="31"/>
      <c r="Q562" s="32"/>
      <c r="R562" s="32"/>
      <c r="S562" s="33"/>
      <c r="T562" s="33"/>
      <c r="U562" s="33"/>
      <c r="V562" s="33"/>
      <c r="W562" s="33"/>
      <c r="X562" s="33"/>
    </row>
    <row r="563" spans="1:24" s="34" customFormat="1">
      <c r="A563" s="29"/>
      <c r="B563" s="29"/>
      <c r="C563" s="29"/>
      <c r="D563" s="29"/>
      <c r="E563" s="29"/>
      <c r="F563" s="29"/>
      <c r="G563" s="29"/>
      <c r="H563" s="212"/>
      <c r="I563" s="30"/>
      <c r="J563" s="30"/>
      <c r="K563" s="30"/>
      <c r="L563" s="30"/>
      <c r="M563" s="40"/>
      <c r="N563" s="40"/>
      <c r="O563" s="31"/>
      <c r="P563" s="31"/>
      <c r="Q563" s="32"/>
      <c r="R563" s="32"/>
      <c r="S563" s="33"/>
      <c r="T563" s="33"/>
      <c r="U563" s="33"/>
      <c r="V563" s="33"/>
      <c r="W563" s="33"/>
      <c r="X563" s="33"/>
    </row>
    <row r="564" spans="1:24" s="34" customFormat="1">
      <c r="A564" s="29"/>
      <c r="B564" s="29"/>
      <c r="C564" s="29"/>
      <c r="D564" s="29"/>
      <c r="E564" s="29"/>
      <c r="F564" s="29"/>
      <c r="G564" s="29"/>
      <c r="H564" s="212"/>
      <c r="I564" s="30"/>
      <c r="J564" s="30"/>
      <c r="K564" s="30"/>
      <c r="L564" s="30"/>
      <c r="M564" s="40"/>
      <c r="N564" s="40"/>
      <c r="O564" s="31"/>
      <c r="P564" s="31"/>
      <c r="Q564" s="32"/>
      <c r="R564" s="32"/>
      <c r="S564" s="33"/>
      <c r="T564" s="33"/>
      <c r="U564" s="33"/>
      <c r="V564" s="33"/>
      <c r="W564" s="33"/>
      <c r="X564" s="33"/>
    </row>
    <row r="565" spans="1:24" s="34" customFormat="1">
      <c r="A565" s="29"/>
      <c r="B565" s="29"/>
      <c r="C565" s="29"/>
      <c r="D565" s="29"/>
      <c r="E565" s="29"/>
      <c r="F565" s="29"/>
      <c r="G565" s="29"/>
      <c r="H565" s="212"/>
      <c r="I565" s="30"/>
      <c r="J565" s="30"/>
      <c r="K565" s="30"/>
      <c r="L565" s="30"/>
      <c r="M565" s="40"/>
      <c r="N565" s="40"/>
      <c r="O565" s="31"/>
      <c r="P565" s="31"/>
      <c r="Q565" s="32"/>
      <c r="R565" s="32"/>
      <c r="S565" s="33"/>
      <c r="T565" s="33"/>
      <c r="U565" s="33"/>
      <c r="V565" s="33"/>
      <c r="W565" s="33"/>
      <c r="X565" s="33"/>
    </row>
    <row r="566" spans="1:24" s="34" customFormat="1">
      <c r="A566" s="29"/>
      <c r="B566" s="29"/>
      <c r="C566" s="29"/>
      <c r="D566" s="29"/>
      <c r="E566" s="29"/>
      <c r="F566" s="29"/>
      <c r="G566" s="29"/>
      <c r="H566" s="212"/>
      <c r="I566" s="30"/>
      <c r="J566" s="30"/>
      <c r="K566" s="30"/>
      <c r="L566" s="30"/>
      <c r="M566" s="40"/>
      <c r="N566" s="40"/>
      <c r="O566" s="31"/>
      <c r="P566" s="31"/>
      <c r="Q566" s="32"/>
      <c r="R566" s="32"/>
      <c r="S566" s="33"/>
      <c r="T566" s="33"/>
      <c r="U566" s="33"/>
      <c r="V566" s="33"/>
      <c r="W566" s="33"/>
      <c r="X566" s="33"/>
    </row>
    <row r="567" spans="1:24" s="34" customFormat="1">
      <c r="A567" s="29"/>
      <c r="B567" s="29"/>
      <c r="C567" s="29"/>
      <c r="D567" s="29"/>
      <c r="E567" s="29"/>
      <c r="F567" s="29"/>
      <c r="G567" s="29"/>
      <c r="H567" s="212"/>
      <c r="I567" s="30"/>
      <c r="J567" s="30"/>
      <c r="K567" s="30"/>
      <c r="L567" s="30"/>
      <c r="M567" s="40"/>
      <c r="N567" s="40"/>
      <c r="O567" s="31"/>
      <c r="P567" s="31"/>
      <c r="Q567" s="32"/>
      <c r="R567" s="32"/>
      <c r="S567" s="33"/>
      <c r="T567" s="33"/>
      <c r="U567" s="33"/>
      <c r="V567" s="33"/>
      <c r="W567" s="33"/>
      <c r="X567" s="33"/>
    </row>
    <row r="568" spans="1:24" s="34" customFormat="1">
      <c r="A568" s="29"/>
      <c r="B568" s="29"/>
      <c r="C568" s="29"/>
      <c r="D568" s="29"/>
      <c r="E568" s="29"/>
      <c r="F568" s="29"/>
      <c r="G568" s="29"/>
      <c r="H568" s="212"/>
      <c r="I568" s="30"/>
      <c r="J568" s="30"/>
      <c r="K568" s="30"/>
      <c r="L568" s="30"/>
      <c r="M568" s="40"/>
      <c r="N568" s="40"/>
      <c r="O568" s="31"/>
      <c r="P568" s="31"/>
      <c r="Q568" s="32"/>
      <c r="R568" s="32"/>
      <c r="S568" s="33"/>
      <c r="T568" s="33"/>
      <c r="U568" s="33"/>
      <c r="V568" s="33"/>
      <c r="W568" s="33"/>
      <c r="X568" s="33"/>
    </row>
    <row r="569" spans="1:24" s="34" customFormat="1">
      <c r="A569" s="29"/>
      <c r="B569" s="29"/>
      <c r="C569" s="29"/>
      <c r="D569" s="29"/>
      <c r="E569" s="29"/>
      <c r="F569" s="29"/>
      <c r="G569" s="29"/>
      <c r="H569" s="212"/>
      <c r="I569" s="30"/>
      <c r="J569" s="30"/>
      <c r="K569" s="30"/>
      <c r="L569" s="30"/>
      <c r="M569" s="40"/>
      <c r="N569" s="40"/>
      <c r="O569" s="31"/>
      <c r="P569" s="31"/>
      <c r="Q569" s="32"/>
      <c r="R569" s="32"/>
      <c r="S569" s="33"/>
      <c r="T569" s="33"/>
      <c r="U569" s="33"/>
      <c r="V569" s="33"/>
      <c r="W569" s="33"/>
      <c r="X569" s="33"/>
    </row>
    <row r="570" spans="1:24" s="34" customFormat="1">
      <c r="A570" s="29"/>
      <c r="B570" s="29"/>
      <c r="C570" s="29"/>
      <c r="D570" s="29"/>
      <c r="E570" s="29"/>
      <c r="F570" s="29"/>
      <c r="G570" s="29"/>
      <c r="H570" s="212"/>
      <c r="I570" s="30"/>
      <c r="J570" s="30"/>
      <c r="K570" s="30"/>
      <c r="L570" s="30"/>
      <c r="M570" s="40"/>
      <c r="N570" s="40"/>
      <c r="O570" s="31"/>
      <c r="P570" s="31"/>
      <c r="Q570" s="32"/>
      <c r="R570" s="32"/>
      <c r="S570" s="33"/>
      <c r="T570" s="33"/>
      <c r="U570" s="33"/>
      <c r="V570" s="33"/>
      <c r="W570" s="33"/>
      <c r="X570" s="33"/>
    </row>
    <row r="571" spans="1:24" s="34" customFormat="1">
      <c r="A571" s="29"/>
      <c r="B571" s="29"/>
      <c r="C571" s="29"/>
      <c r="D571" s="29"/>
      <c r="E571" s="29"/>
      <c r="F571" s="29"/>
      <c r="G571" s="29"/>
      <c r="H571" s="212"/>
      <c r="I571" s="30"/>
      <c r="J571" s="30"/>
      <c r="K571" s="30"/>
      <c r="L571" s="30"/>
      <c r="M571" s="40"/>
      <c r="N571" s="40"/>
      <c r="O571" s="31"/>
      <c r="P571" s="31"/>
      <c r="Q571" s="32"/>
      <c r="R571" s="32"/>
      <c r="S571" s="33"/>
      <c r="T571" s="33"/>
      <c r="U571" s="33"/>
      <c r="V571" s="33"/>
      <c r="W571" s="33"/>
      <c r="X571" s="33"/>
    </row>
    <row r="572" spans="1:24" s="34" customFormat="1">
      <c r="A572" s="29"/>
      <c r="B572" s="29"/>
      <c r="C572" s="29"/>
      <c r="D572" s="29"/>
      <c r="E572" s="29"/>
      <c r="F572" s="29"/>
      <c r="G572" s="29"/>
      <c r="H572" s="212"/>
      <c r="I572" s="30"/>
      <c r="J572" s="30"/>
      <c r="K572" s="30"/>
      <c r="L572" s="30"/>
      <c r="M572" s="40"/>
      <c r="N572" s="40"/>
      <c r="O572" s="31"/>
      <c r="P572" s="31"/>
      <c r="Q572" s="32"/>
      <c r="R572" s="32"/>
      <c r="S572" s="33"/>
      <c r="T572" s="33"/>
      <c r="U572" s="33"/>
      <c r="V572" s="33"/>
      <c r="W572" s="33"/>
      <c r="X572" s="33"/>
    </row>
    <row r="573" spans="1:24" s="34" customFormat="1">
      <c r="A573" s="29"/>
      <c r="B573" s="29"/>
      <c r="C573" s="29"/>
      <c r="D573" s="29"/>
      <c r="E573" s="29"/>
      <c r="F573" s="29"/>
      <c r="G573" s="29"/>
      <c r="H573" s="212"/>
      <c r="I573" s="30"/>
      <c r="J573" s="30"/>
      <c r="K573" s="30"/>
      <c r="L573" s="30"/>
      <c r="M573" s="40"/>
      <c r="N573" s="40"/>
      <c r="O573" s="31"/>
      <c r="P573" s="31"/>
      <c r="Q573" s="32"/>
      <c r="R573" s="32"/>
      <c r="S573" s="33"/>
      <c r="T573" s="33"/>
      <c r="U573" s="33"/>
      <c r="V573" s="33"/>
      <c r="W573" s="33"/>
      <c r="X573" s="33"/>
    </row>
    <row r="574" spans="1:24" s="34" customFormat="1">
      <c r="A574" s="29"/>
      <c r="B574" s="29"/>
      <c r="C574" s="29"/>
      <c r="D574" s="29"/>
      <c r="E574" s="29"/>
      <c r="F574" s="29"/>
      <c r="G574" s="29"/>
      <c r="H574" s="212"/>
      <c r="I574" s="30"/>
      <c r="J574" s="30"/>
      <c r="K574" s="30"/>
      <c r="L574" s="30"/>
      <c r="M574" s="40"/>
      <c r="N574" s="40"/>
      <c r="O574" s="31"/>
      <c r="P574" s="31"/>
      <c r="Q574" s="32"/>
      <c r="R574" s="32"/>
      <c r="S574" s="33"/>
      <c r="T574" s="33"/>
      <c r="U574" s="33"/>
      <c r="V574" s="33"/>
      <c r="W574" s="33"/>
      <c r="X574" s="33"/>
    </row>
    <row r="575" spans="1:24" s="34" customFormat="1">
      <c r="A575" s="29"/>
      <c r="B575" s="29"/>
      <c r="C575" s="29"/>
      <c r="D575" s="29"/>
      <c r="E575" s="29"/>
      <c r="F575" s="29"/>
      <c r="G575" s="29"/>
      <c r="H575" s="212"/>
      <c r="I575" s="30"/>
      <c r="J575" s="30"/>
      <c r="K575" s="30"/>
      <c r="L575" s="30"/>
      <c r="M575" s="40"/>
      <c r="N575" s="40"/>
      <c r="O575" s="31"/>
      <c r="P575" s="31"/>
      <c r="Q575" s="32"/>
      <c r="R575" s="32"/>
      <c r="S575" s="33"/>
      <c r="T575" s="33"/>
      <c r="U575" s="33"/>
      <c r="V575" s="33"/>
      <c r="W575" s="33"/>
      <c r="X575" s="33"/>
    </row>
    <row r="576" spans="1:24" s="34" customFormat="1">
      <c r="A576" s="29"/>
      <c r="B576" s="29"/>
      <c r="C576" s="29"/>
      <c r="D576" s="29"/>
      <c r="E576" s="29"/>
      <c r="F576" s="29"/>
      <c r="G576" s="29"/>
      <c r="H576" s="212"/>
      <c r="I576" s="30"/>
      <c r="J576" s="30"/>
      <c r="K576" s="30"/>
      <c r="L576" s="30"/>
      <c r="M576" s="40"/>
      <c r="N576" s="40"/>
      <c r="O576" s="31"/>
      <c r="P576" s="31"/>
      <c r="Q576" s="32"/>
      <c r="R576" s="32"/>
      <c r="S576" s="33"/>
      <c r="T576" s="33"/>
      <c r="U576" s="33"/>
      <c r="V576" s="33"/>
      <c r="W576" s="33"/>
      <c r="X576" s="33"/>
    </row>
    <row r="577" spans="1:24" s="34" customFormat="1">
      <c r="A577" s="29"/>
      <c r="B577" s="29"/>
      <c r="C577" s="29"/>
      <c r="D577" s="29"/>
      <c r="E577" s="29"/>
      <c r="F577" s="29"/>
      <c r="G577" s="29"/>
      <c r="H577" s="212"/>
      <c r="I577" s="30"/>
      <c r="J577" s="30"/>
      <c r="K577" s="30"/>
      <c r="L577" s="30"/>
      <c r="M577" s="40"/>
      <c r="N577" s="40"/>
      <c r="O577" s="31"/>
      <c r="P577" s="31"/>
      <c r="Q577" s="32"/>
      <c r="R577" s="32"/>
      <c r="S577" s="33"/>
      <c r="T577" s="33"/>
      <c r="U577" s="33"/>
      <c r="V577" s="33"/>
      <c r="W577" s="33"/>
      <c r="X577" s="33"/>
    </row>
    <row r="578" spans="1:24" s="34" customFormat="1">
      <c r="A578" s="29"/>
      <c r="B578" s="29"/>
      <c r="C578" s="29"/>
      <c r="D578" s="29"/>
      <c r="E578" s="29"/>
      <c r="F578" s="29"/>
      <c r="G578" s="29"/>
      <c r="H578" s="212"/>
      <c r="I578" s="30"/>
      <c r="J578" s="30"/>
      <c r="K578" s="30"/>
      <c r="L578" s="30"/>
      <c r="M578" s="40"/>
      <c r="N578" s="40"/>
      <c r="O578" s="31"/>
      <c r="P578" s="31"/>
      <c r="Q578" s="32"/>
      <c r="R578" s="32"/>
      <c r="S578" s="33"/>
      <c r="T578" s="33"/>
      <c r="U578" s="33"/>
      <c r="V578" s="33"/>
      <c r="W578" s="33"/>
      <c r="X578" s="33"/>
    </row>
    <row r="579" spans="1:24" s="34" customFormat="1">
      <c r="A579" s="29"/>
      <c r="B579" s="29"/>
      <c r="C579" s="29"/>
      <c r="D579" s="29"/>
      <c r="E579" s="29"/>
      <c r="F579" s="29"/>
      <c r="G579" s="29"/>
      <c r="H579" s="212"/>
      <c r="I579" s="30"/>
      <c r="J579" s="30"/>
      <c r="K579" s="30"/>
      <c r="L579" s="30"/>
      <c r="M579" s="40"/>
      <c r="N579" s="40"/>
      <c r="O579" s="31"/>
      <c r="P579" s="31"/>
      <c r="Q579" s="32"/>
      <c r="R579" s="32"/>
      <c r="S579" s="33"/>
      <c r="T579" s="33"/>
      <c r="U579" s="33"/>
      <c r="V579" s="33"/>
      <c r="W579" s="33"/>
      <c r="X579" s="33"/>
    </row>
    <row r="580" spans="1:24" s="34" customFormat="1">
      <c r="A580" s="29"/>
      <c r="B580" s="29"/>
      <c r="C580" s="29"/>
      <c r="D580" s="29"/>
      <c r="E580" s="29"/>
      <c r="F580" s="29"/>
      <c r="G580" s="29"/>
      <c r="H580" s="212"/>
      <c r="I580" s="30"/>
      <c r="J580" s="30"/>
      <c r="K580" s="30"/>
      <c r="L580" s="30"/>
      <c r="M580" s="40"/>
      <c r="N580" s="40"/>
      <c r="O580" s="31"/>
      <c r="P580" s="31"/>
      <c r="Q580" s="32"/>
      <c r="R580" s="32"/>
      <c r="S580" s="33"/>
      <c r="T580" s="33"/>
      <c r="U580" s="33"/>
      <c r="V580" s="33"/>
      <c r="W580" s="33"/>
      <c r="X580" s="33"/>
    </row>
    <row r="581" spans="1:24" s="34" customFormat="1">
      <c r="A581" s="29"/>
      <c r="B581" s="29"/>
      <c r="C581" s="29"/>
      <c r="D581" s="29"/>
      <c r="E581" s="29"/>
      <c r="F581" s="29"/>
      <c r="G581" s="29"/>
      <c r="H581" s="212"/>
      <c r="I581" s="30"/>
      <c r="J581" s="30"/>
      <c r="K581" s="30"/>
      <c r="L581" s="30"/>
      <c r="M581" s="40"/>
      <c r="N581" s="40"/>
      <c r="O581" s="31"/>
      <c r="P581" s="31"/>
      <c r="Q581" s="32"/>
      <c r="R581" s="32"/>
      <c r="S581" s="33"/>
      <c r="T581" s="33"/>
      <c r="U581" s="33"/>
      <c r="V581" s="33"/>
      <c r="W581" s="33"/>
      <c r="X581" s="33"/>
    </row>
    <row r="582" spans="1:24" s="34" customFormat="1">
      <c r="A582" s="29"/>
      <c r="B582" s="29"/>
      <c r="C582" s="29"/>
      <c r="D582" s="29"/>
      <c r="E582" s="29"/>
      <c r="F582" s="29"/>
      <c r="G582" s="29"/>
      <c r="H582" s="212"/>
      <c r="I582" s="30"/>
      <c r="J582" s="30"/>
      <c r="K582" s="30"/>
      <c r="L582" s="30"/>
      <c r="M582" s="40"/>
      <c r="N582" s="40"/>
      <c r="O582" s="31"/>
      <c r="P582" s="31"/>
      <c r="Q582" s="32"/>
      <c r="R582" s="32"/>
      <c r="S582" s="33"/>
      <c r="T582" s="33"/>
      <c r="U582" s="33"/>
      <c r="V582" s="33"/>
      <c r="W582" s="33"/>
      <c r="X582" s="33"/>
    </row>
    <row r="583" spans="1:24" s="34" customFormat="1">
      <c r="A583" s="29"/>
      <c r="B583" s="29"/>
      <c r="C583" s="29"/>
      <c r="D583" s="29"/>
      <c r="E583" s="29"/>
      <c r="F583" s="29"/>
      <c r="G583" s="29"/>
      <c r="H583" s="212"/>
      <c r="I583" s="30"/>
      <c r="J583" s="30"/>
      <c r="K583" s="30"/>
      <c r="L583" s="30"/>
      <c r="M583" s="40"/>
      <c r="N583" s="40"/>
      <c r="O583" s="31"/>
      <c r="P583" s="31"/>
      <c r="Q583" s="32"/>
      <c r="R583" s="32"/>
      <c r="S583" s="33"/>
      <c r="T583" s="33"/>
      <c r="U583" s="33"/>
      <c r="V583" s="33"/>
      <c r="W583" s="33"/>
      <c r="X583" s="33"/>
    </row>
    <row r="584" spans="1:24" s="34" customFormat="1">
      <c r="A584" s="29"/>
      <c r="B584" s="29"/>
      <c r="C584" s="29"/>
      <c r="D584" s="29"/>
      <c r="E584" s="29"/>
      <c r="F584" s="29"/>
      <c r="G584" s="29"/>
      <c r="H584" s="212"/>
      <c r="I584" s="30"/>
      <c r="J584" s="30"/>
      <c r="K584" s="30"/>
      <c r="L584" s="30"/>
      <c r="M584" s="40"/>
      <c r="N584" s="40"/>
      <c r="O584" s="31"/>
      <c r="P584" s="31"/>
      <c r="Q584" s="32"/>
      <c r="R584" s="32"/>
      <c r="S584" s="33"/>
      <c r="T584" s="33"/>
      <c r="U584" s="33"/>
      <c r="V584" s="33"/>
      <c r="W584" s="33"/>
      <c r="X584" s="33"/>
    </row>
    <row r="585" spans="1:24" s="34" customFormat="1">
      <c r="A585" s="29"/>
      <c r="B585" s="29"/>
      <c r="C585" s="29"/>
      <c r="D585" s="29"/>
      <c r="E585" s="29"/>
      <c r="F585" s="29"/>
      <c r="G585" s="29"/>
      <c r="H585" s="212"/>
      <c r="I585" s="30"/>
      <c r="J585" s="30"/>
      <c r="K585" s="30"/>
      <c r="L585" s="30"/>
      <c r="M585" s="40"/>
      <c r="N585" s="40"/>
      <c r="O585" s="31"/>
      <c r="P585" s="31"/>
      <c r="Q585" s="32"/>
      <c r="R585" s="32"/>
      <c r="S585" s="33"/>
      <c r="T585" s="33"/>
      <c r="U585" s="33"/>
      <c r="V585" s="33"/>
      <c r="W585" s="33"/>
      <c r="X585" s="33"/>
    </row>
    <row r="586" spans="1:24" s="34" customFormat="1">
      <c r="A586" s="29"/>
      <c r="B586" s="29"/>
      <c r="C586" s="29"/>
      <c r="D586" s="29"/>
      <c r="E586" s="29"/>
      <c r="F586" s="29"/>
      <c r="G586" s="29"/>
      <c r="H586" s="212"/>
      <c r="I586" s="30"/>
      <c r="J586" s="30"/>
      <c r="K586" s="30"/>
      <c r="L586" s="30"/>
      <c r="M586" s="40"/>
      <c r="N586" s="40"/>
      <c r="O586" s="31"/>
      <c r="P586" s="31"/>
      <c r="Q586" s="32"/>
      <c r="R586" s="32"/>
      <c r="S586" s="33"/>
      <c r="T586" s="33"/>
      <c r="U586" s="33"/>
      <c r="V586" s="33"/>
      <c r="W586" s="33"/>
      <c r="X586" s="33"/>
    </row>
    <row r="587" spans="1:24" s="34" customFormat="1">
      <c r="A587" s="29"/>
      <c r="B587" s="29"/>
      <c r="C587" s="29"/>
      <c r="D587" s="29"/>
      <c r="E587" s="29"/>
      <c r="F587" s="29"/>
      <c r="G587" s="29"/>
      <c r="H587" s="212"/>
      <c r="I587" s="30"/>
      <c r="J587" s="30"/>
      <c r="K587" s="30"/>
      <c r="L587" s="30"/>
      <c r="M587" s="40"/>
      <c r="N587" s="40"/>
      <c r="O587" s="31"/>
      <c r="P587" s="31"/>
      <c r="Q587" s="32"/>
      <c r="R587" s="32"/>
      <c r="S587" s="33"/>
      <c r="T587" s="33"/>
      <c r="U587" s="33"/>
      <c r="V587" s="33"/>
      <c r="W587" s="33"/>
      <c r="X587" s="33"/>
    </row>
    <row r="588" spans="1:24" s="34" customFormat="1">
      <c r="A588" s="29"/>
      <c r="B588" s="29"/>
      <c r="C588" s="29"/>
      <c r="D588" s="29"/>
      <c r="E588" s="29"/>
      <c r="F588" s="29"/>
      <c r="G588" s="29"/>
      <c r="H588" s="212"/>
      <c r="I588" s="30"/>
      <c r="J588" s="30"/>
      <c r="K588" s="30"/>
      <c r="L588" s="30"/>
      <c r="M588" s="40"/>
      <c r="N588" s="40"/>
      <c r="O588" s="31"/>
      <c r="P588" s="31"/>
      <c r="Q588" s="32"/>
      <c r="R588" s="32"/>
      <c r="S588" s="33"/>
      <c r="T588" s="33"/>
      <c r="U588" s="33"/>
      <c r="V588" s="33"/>
      <c r="W588" s="33"/>
      <c r="X588" s="33"/>
    </row>
    <row r="589" spans="1:24" s="34" customFormat="1">
      <c r="A589" s="29"/>
      <c r="B589" s="29"/>
      <c r="C589" s="29"/>
      <c r="D589" s="29"/>
      <c r="E589" s="29"/>
      <c r="F589" s="29"/>
      <c r="G589" s="29"/>
      <c r="H589" s="212"/>
      <c r="I589" s="30"/>
      <c r="J589" s="30"/>
      <c r="K589" s="30"/>
      <c r="L589" s="30"/>
      <c r="M589" s="40"/>
      <c r="N589" s="40"/>
      <c r="O589" s="31"/>
      <c r="P589" s="31"/>
      <c r="Q589" s="32"/>
      <c r="R589" s="32"/>
      <c r="S589" s="33"/>
      <c r="T589" s="33"/>
      <c r="U589" s="33"/>
      <c r="V589" s="33"/>
      <c r="W589" s="33"/>
      <c r="X589" s="33"/>
    </row>
    <row r="590" spans="1:24" s="34" customFormat="1">
      <c r="A590" s="29"/>
      <c r="B590" s="29"/>
      <c r="C590" s="29"/>
      <c r="D590" s="29"/>
      <c r="E590" s="29"/>
      <c r="F590" s="29"/>
      <c r="G590" s="29"/>
      <c r="H590" s="212"/>
      <c r="I590" s="30"/>
      <c r="J590" s="30"/>
      <c r="K590" s="30"/>
      <c r="L590" s="30"/>
      <c r="M590" s="40"/>
      <c r="N590" s="40"/>
      <c r="O590" s="31"/>
      <c r="P590" s="31"/>
      <c r="Q590" s="32"/>
      <c r="R590" s="32"/>
      <c r="S590" s="33"/>
      <c r="T590" s="33"/>
      <c r="U590" s="33"/>
      <c r="V590" s="33"/>
      <c r="W590" s="33"/>
      <c r="X590" s="33"/>
    </row>
    <row r="591" spans="1:24" s="34" customFormat="1">
      <c r="A591" s="29"/>
      <c r="B591" s="29"/>
      <c r="C591" s="29"/>
      <c r="D591" s="29"/>
      <c r="E591" s="29"/>
      <c r="F591" s="29"/>
      <c r="G591" s="29"/>
      <c r="H591" s="212"/>
      <c r="I591" s="30"/>
      <c r="J591" s="30"/>
      <c r="K591" s="30"/>
      <c r="L591" s="30"/>
      <c r="M591" s="40"/>
      <c r="N591" s="40"/>
      <c r="O591" s="31"/>
      <c r="P591" s="31"/>
      <c r="Q591" s="32"/>
      <c r="R591" s="32"/>
      <c r="S591" s="33"/>
      <c r="T591" s="33"/>
      <c r="U591" s="33"/>
      <c r="V591" s="33"/>
      <c r="W591" s="33"/>
      <c r="X591" s="33"/>
    </row>
    <row r="592" spans="1:24" s="34" customFormat="1">
      <c r="A592" s="29"/>
      <c r="B592" s="29"/>
      <c r="C592" s="29"/>
      <c r="D592" s="29"/>
      <c r="E592" s="29"/>
      <c r="F592" s="29"/>
      <c r="G592" s="29"/>
      <c r="H592" s="212"/>
      <c r="I592" s="30"/>
      <c r="J592" s="30"/>
      <c r="K592" s="30"/>
      <c r="L592" s="30"/>
      <c r="M592" s="40"/>
      <c r="N592" s="40"/>
      <c r="O592" s="31"/>
      <c r="P592" s="31"/>
      <c r="Q592" s="32"/>
      <c r="R592" s="32"/>
      <c r="S592" s="33"/>
      <c r="T592" s="33"/>
      <c r="U592" s="33"/>
      <c r="V592" s="33"/>
      <c r="W592" s="33"/>
      <c r="X592" s="33"/>
    </row>
    <row r="593" spans="1:24" s="34" customFormat="1">
      <c r="A593" s="29"/>
      <c r="B593" s="29"/>
      <c r="C593" s="29"/>
      <c r="D593" s="29"/>
      <c r="E593" s="29"/>
      <c r="F593" s="29"/>
      <c r="G593" s="29"/>
      <c r="H593" s="212"/>
      <c r="I593" s="30"/>
      <c r="J593" s="30"/>
      <c r="K593" s="30"/>
      <c r="L593" s="30"/>
      <c r="M593" s="40"/>
      <c r="N593" s="40"/>
      <c r="O593" s="31"/>
      <c r="P593" s="31"/>
      <c r="Q593" s="32"/>
      <c r="R593" s="32"/>
      <c r="S593" s="33"/>
      <c r="T593" s="33"/>
      <c r="U593" s="33"/>
      <c r="V593" s="33"/>
      <c r="W593" s="33"/>
      <c r="X593" s="33"/>
    </row>
    <row r="594" spans="1:24" s="34" customFormat="1">
      <c r="A594" s="29"/>
      <c r="B594" s="29"/>
      <c r="C594" s="29"/>
      <c r="D594" s="29"/>
      <c r="E594" s="29"/>
      <c r="F594" s="29"/>
      <c r="G594" s="29"/>
      <c r="H594" s="212"/>
      <c r="I594" s="30"/>
      <c r="J594" s="30"/>
      <c r="K594" s="30"/>
      <c r="L594" s="30"/>
      <c r="M594" s="40"/>
      <c r="N594" s="40"/>
      <c r="O594" s="31"/>
      <c r="P594" s="31"/>
      <c r="Q594" s="32"/>
      <c r="R594" s="32"/>
      <c r="S594" s="33"/>
      <c r="T594" s="33"/>
      <c r="U594" s="33"/>
      <c r="V594" s="33"/>
      <c r="W594" s="33"/>
      <c r="X594" s="33"/>
    </row>
    <row r="595" spans="1:24" s="34" customFormat="1">
      <c r="A595" s="29"/>
      <c r="B595" s="29"/>
      <c r="C595" s="29"/>
      <c r="D595" s="29"/>
      <c r="E595" s="29"/>
      <c r="F595" s="29"/>
      <c r="G595" s="29"/>
      <c r="H595" s="212"/>
      <c r="I595" s="30"/>
      <c r="J595" s="30"/>
      <c r="K595" s="30"/>
      <c r="L595" s="30"/>
      <c r="M595" s="40"/>
      <c r="N595" s="40"/>
      <c r="O595" s="31"/>
      <c r="P595" s="31"/>
      <c r="Q595" s="32"/>
      <c r="R595" s="32"/>
      <c r="S595" s="33"/>
      <c r="T595" s="33"/>
      <c r="U595" s="33"/>
      <c r="V595" s="33"/>
      <c r="W595" s="33"/>
      <c r="X595" s="33"/>
    </row>
    <row r="596" spans="1:24" s="34" customFormat="1">
      <c r="A596" s="29"/>
      <c r="B596" s="29"/>
      <c r="C596" s="29"/>
      <c r="D596" s="29"/>
      <c r="E596" s="29"/>
      <c r="F596" s="29"/>
      <c r="G596" s="29"/>
      <c r="H596" s="212"/>
      <c r="I596" s="30"/>
      <c r="J596" s="30"/>
      <c r="K596" s="30"/>
      <c r="L596" s="30"/>
      <c r="M596" s="40"/>
      <c r="N596" s="40"/>
      <c r="O596" s="31"/>
      <c r="P596" s="31"/>
      <c r="Q596" s="32"/>
      <c r="R596" s="32"/>
      <c r="S596" s="33"/>
      <c r="T596" s="33"/>
      <c r="U596" s="33"/>
      <c r="V596" s="33"/>
      <c r="W596" s="33"/>
      <c r="X596" s="33"/>
    </row>
    <row r="597" spans="1:24" s="34" customFormat="1">
      <c r="A597" s="29"/>
      <c r="B597" s="29"/>
      <c r="C597" s="29"/>
      <c r="D597" s="29"/>
      <c r="E597" s="29"/>
      <c r="F597" s="29"/>
      <c r="G597" s="29"/>
      <c r="H597" s="212"/>
      <c r="I597" s="30"/>
      <c r="J597" s="30"/>
      <c r="K597" s="30"/>
      <c r="L597" s="30"/>
      <c r="M597" s="40"/>
      <c r="N597" s="40"/>
      <c r="O597" s="31"/>
      <c r="P597" s="31"/>
      <c r="Q597" s="32"/>
      <c r="R597" s="32"/>
      <c r="S597" s="33"/>
      <c r="T597" s="33"/>
      <c r="U597" s="33"/>
      <c r="V597" s="33"/>
      <c r="W597" s="33"/>
      <c r="X597" s="33"/>
    </row>
    <row r="598" spans="1:24" s="34" customFormat="1">
      <c r="A598" s="29"/>
      <c r="B598" s="29"/>
      <c r="C598" s="29"/>
      <c r="D598" s="29"/>
      <c r="E598" s="29"/>
      <c r="F598" s="29"/>
      <c r="G598" s="29"/>
      <c r="H598" s="212"/>
      <c r="I598" s="30"/>
      <c r="J598" s="30"/>
      <c r="K598" s="30"/>
      <c r="L598" s="30"/>
      <c r="M598" s="40"/>
      <c r="N598" s="40"/>
      <c r="O598" s="31"/>
      <c r="P598" s="31"/>
      <c r="Q598" s="32"/>
      <c r="R598" s="32"/>
      <c r="S598" s="33"/>
      <c r="T598" s="33"/>
      <c r="U598" s="33"/>
      <c r="V598" s="33"/>
      <c r="W598" s="33"/>
      <c r="X598" s="33"/>
    </row>
    <row r="599" spans="1:24" s="34" customFormat="1">
      <c r="A599" s="29"/>
      <c r="B599" s="29"/>
      <c r="C599" s="29"/>
      <c r="D599" s="29"/>
      <c r="E599" s="29"/>
      <c r="F599" s="29"/>
      <c r="G599" s="29"/>
      <c r="H599" s="212"/>
      <c r="I599" s="30"/>
      <c r="J599" s="30"/>
      <c r="K599" s="30"/>
      <c r="L599" s="30"/>
      <c r="M599" s="40"/>
      <c r="N599" s="40"/>
      <c r="O599" s="31"/>
      <c r="P599" s="31"/>
      <c r="Q599" s="32"/>
      <c r="R599" s="32"/>
      <c r="S599" s="33"/>
      <c r="T599" s="33"/>
      <c r="U599" s="33"/>
      <c r="V599" s="33"/>
      <c r="W599" s="33"/>
      <c r="X599" s="33"/>
    </row>
    <row r="600" spans="1:24" s="34" customFormat="1">
      <c r="A600" s="29"/>
      <c r="B600" s="29"/>
      <c r="C600" s="29"/>
      <c r="D600" s="29"/>
      <c r="E600" s="29"/>
      <c r="F600" s="29"/>
      <c r="G600" s="29"/>
      <c r="H600" s="212"/>
      <c r="I600" s="30"/>
      <c r="J600" s="30"/>
      <c r="K600" s="30"/>
      <c r="L600" s="30"/>
      <c r="M600" s="40"/>
      <c r="N600" s="40"/>
      <c r="O600" s="31"/>
      <c r="P600" s="31"/>
      <c r="Q600" s="32"/>
      <c r="R600" s="32"/>
      <c r="S600" s="33"/>
      <c r="T600" s="33"/>
      <c r="U600" s="33"/>
      <c r="V600" s="33"/>
      <c r="W600" s="33"/>
      <c r="X600" s="33"/>
    </row>
    <row r="601" spans="1:24" s="34" customFormat="1">
      <c r="A601" s="29"/>
      <c r="B601" s="29"/>
      <c r="C601" s="29"/>
      <c r="D601" s="29"/>
      <c r="E601" s="29"/>
      <c r="F601" s="29"/>
      <c r="G601" s="29"/>
      <c r="H601" s="212"/>
      <c r="I601" s="30"/>
      <c r="J601" s="30"/>
      <c r="K601" s="30"/>
      <c r="L601" s="30"/>
      <c r="M601" s="40"/>
      <c r="N601" s="40"/>
      <c r="O601" s="31"/>
      <c r="P601" s="31"/>
      <c r="Q601" s="32"/>
      <c r="R601" s="32"/>
      <c r="S601" s="33"/>
      <c r="T601" s="33"/>
      <c r="U601" s="33"/>
      <c r="V601" s="33"/>
      <c r="W601" s="33"/>
      <c r="X601" s="33"/>
    </row>
    <row r="602" spans="1:24" s="34" customFormat="1">
      <c r="A602" s="29"/>
      <c r="B602" s="29"/>
      <c r="C602" s="29"/>
      <c r="D602" s="29"/>
      <c r="E602" s="29"/>
      <c r="F602" s="29"/>
      <c r="G602" s="29"/>
      <c r="H602" s="212"/>
      <c r="I602" s="30"/>
      <c r="J602" s="30"/>
      <c r="K602" s="30"/>
      <c r="L602" s="30"/>
      <c r="M602" s="40"/>
      <c r="N602" s="40"/>
      <c r="O602" s="31"/>
      <c r="P602" s="31"/>
      <c r="Q602" s="32"/>
      <c r="R602" s="32"/>
      <c r="S602" s="33"/>
      <c r="T602" s="33"/>
      <c r="U602" s="33"/>
      <c r="V602" s="33"/>
      <c r="W602" s="33"/>
      <c r="X602" s="33"/>
    </row>
    <row r="603" spans="1:24" s="34" customFormat="1">
      <c r="A603" s="29"/>
      <c r="B603" s="29"/>
      <c r="C603" s="29"/>
      <c r="D603" s="29"/>
      <c r="E603" s="29"/>
      <c r="F603" s="29"/>
      <c r="G603" s="29"/>
      <c r="H603" s="212"/>
      <c r="I603" s="30"/>
      <c r="J603" s="30"/>
      <c r="K603" s="30"/>
      <c r="L603" s="30"/>
      <c r="M603" s="40"/>
      <c r="N603" s="40"/>
      <c r="O603" s="31"/>
      <c r="P603" s="31"/>
      <c r="Q603" s="32"/>
      <c r="R603" s="32"/>
      <c r="S603" s="33"/>
      <c r="T603" s="33"/>
      <c r="U603" s="33"/>
      <c r="V603" s="33"/>
      <c r="W603" s="33"/>
      <c r="X603" s="33"/>
    </row>
    <row r="604" spans="1:24" s="34" customFormat="1">
      <c r="A604" s="29"/>
      <c r="B604" s="29"/>
      <c r="C604" s="29"/>
      <c r="D604" s="29"/>
      <c r="E604" s="29"/>
      <c r="F604" s="29"/>
      <c r="G604" s="29"/>
      <c r="H604" s="212"/>
      <c r="I604" s="30"/>
      <c r="J604" s="30"/>
      <c r="K604" s="30"/>
      <c r="L604" s="30"/>
      <c r="M604" s="40"/>
      <c r="N604" s="40"/>
      <c r="O604" s="31"/>
      <c r="P604" s="31"/>
      <c r="Q604" s="32"/>
      <c r="R604" s="32"/>
      <c r="S604" s="33"/>
      <c r="T604" s="33"/>
      <c r="U604" s="33"/>
      <c r="V604" s="33"/>
      <c r="W604" s="33"/>
      <c r="X604" s="33"/>
    </row>
    <row r="605" spans="1:24" s="34" customFormat="1">
      <c r="A605" s="29"/>
      <c r="B605" s="29"/>
      <c r="C605" s="29"/>
      <c r="D605" s="29"/>
      <c r="E605" s="29"/>
      <c r="F605" s="29"/>
      <c r="G605" s="29"/>
      <c r="H605" s="212"/>
      <c r="I605" s="30"/>
      <c r="J605" s="30"/>
      <c r="K605" s="30"/>
      <c r="L605" s="30"/>
      <c r="M605" s="40"/>
      <c r="N605" s="40"/>
      <c r="O605" s="31"/>
      <c r="P605" s="31"/>
      <c r="Q605" s="32"/>
      <c r="R605" s="32"/>
      <c r="S605" s="33"/>
      <c r="T605" s="33"/>
      <c r="U605" s="33"/>
      <c r="V605" s="33"/>
      <c r="W605" s="33"/>
      <c r="X605" s="33"/>
    </row>
    <row r="606" spans="1:24" s="34" customFormat="1">
      <c r="A606" s="29"/>
      <c r="B606" s="29"/>
      <c r="C606" s="29"/>
      <c r="D606" s="29"/>
      <c r="E606" s="29"/>
      <c r="F606" s="29"/>
      <c r="G606" s="29"/>
      <c r="H606" s="212"/>
      <c r="I606" s="30"/>
      <c r="J606" s="30"/>
      <c r="K606" s="30"/>
      <c r="L606" s="30"/>
      <c r="M606" s="40"/>
      <c r="N606" s="40"/>
      <c r="O606" s="31"/>
      <c r="P606" s="31"/>
      <c r="Q606" s="32"/>
      <c r="R606" s="32"/>
      <c r="S606" s="33"/>
      <c r="T606" s="33"/>
      <c r="U606" s="33"/>
      <c r="V606" s="33"/>
      <c r="W606" s="33"/>
      <c r="X606" s="33"/>
    </row>
    <row r="607" spans="1:24" s="34" customFormat="1">
      <c r="A607" s="29"/>
      <c r="B607" s="29"/>
      <c r="C607" s="29"/>
      <c r="D607" s="29"/>
      <c r="E607" s="29"/>
      <c r="F607" s="29"/>
      <c r="G607" s="29"/>
      <c r="H607" s="212"/>
      <c r="I607" s="30"/>
      <c r="J607" s="30"/>
      <c r="K607" s="30"/>
      <c r="L607" s="30"/>
      <c r="M607" s="40"/>
      <c r="N607" s="40"/>
      <c r="O607" s="31"/>
      <c r="P607" s="31"/>
      <c r="Q607" s="32"/>
      <c r="R607" s="32"/>
      <c r="S607" s="33"/>
      <c r="T607" s="33"/>
      <c r="U607" s="33"/>
      <c r="V607" s="33"/>
      <c r="W607" s="33"/>
      <c r="X607" s="33"/>
    </row>
    <row r="608" spans="1:24" s="34" customFormat="1">
      <c r="A608" s="29"/>
      <c r="B608" s="29"/>
      <c r="C608" s="29"/>
      <c r="D608" s="29"/>
      <c r="E608" s="29"/>
      <c r="F608" s="29"/>
      <c r="G608" s="29"/>
      <c r="H608" s="212"/>
      <c r="I608" s="30"/>
      <c r="J608" s="30"/>
      <c r="K608" s="30"/>
      <c r="L608" s="30"/>
      <c r="M608" s="40"/>
      <c r="N608" s="40"/>
      <c r="O608" s="31"/>
      <c r="P608" s="31"/>
      <c r="Q608" s="32"/>
      <c r="R608" s="32"/>
      <c r="S608" s="33"/>
      <c r="T608" s="33"/>
      <c r="U608" s="33"/>
      <c r="V608" s="33"/>
      <c r="W608" s="33"/>
      <c r="X608" s="33"/>
    </row>
    <row r="609" spans="1:24" s="34" customFormat="1">
      <c r="A609" s="29"/>
      <c r="B609" s="29"/>
      <c r="C609" s="29"/>
      <c r="D609" s="29"/>
      <c r="E609" s="29"/>
      <c r="F609" s="29"/>
      <c r="G609" s="29"/>
      <c r="H609" s="212"/>
      <c r="I609" s="30"/>
      <c r="J609" s="30"/>
      <c r="K609" s="30"/>
      <c r="L609" s="30"/>
      <c r="M609" s="40"/>
      <c r="N609" s="40"/>
      <c r="O609" s="31"/>
      <c r="P609" s="31"/>
      <c r="Q609" s="32"/>
      <c r="R609" s="32"/>
      <c r="S609" s="33"/>
      <c r="T609" s="33"/>
      <c r="U609" s="33"/>
      <c r="V609" s="33"/>
      <c r="W609" s="33"/>
      <c r="X609" s="33"/>
    </row>
    <row r="610" spans="1:24" s="34" customFormat="1">
      <c r="A610" s="29"/>
      <c r="B610" s="29"/>
      <c r="C610" s="29"/>
      <c r="D610" s="29"/>
      <c r="E610" s="29"/>
      <c r="F610" s="29"/>
      <c r="G610" s="29"/>
      <c r="H610" s="212"/>
      <c r="I610" s="30"/>
      <c r="J610" s="30"/>
      <c r="K610" s="30"/>
      <c r="L610" s="30"/>
      <c r="M610" s="40"/>
      <c r="N610" s="40"/>
      <c r="O610" s="31"/>
      <c r="P610" s="31"/>
      <c r="Q610" s="32"/>
      <c r="R610" s="32"/>
      <c r="S610" s="33"/>
      <c r="T610" s="33"/>
      <c r="U610" s="33"/>
      <c r="V610" s="33"/>
      <c r="W610" s="33"/>
      <c r="X610" s="33"/>
    </row>
    <row r="611" spans="1:24" s="34" customFormat="1">
      <c r="A611" s="29"/>
      <c r="B611" s="29"/>
      <c r="C611" s="29"/>
      <c r="D611" s="29"/>
      <c r="E611" s="29"/>
      <c r="F611" s="29"/>
      <c r="G611" s="29"/>
      <c r="H611" s="212"/>
      <c r="I611" s="30"/>
      <c r="J611" s="30"/>
      <c r="K611" s="30"/>
      <c r="L611" s="30"/>
      <c r="M611" s="40"/>
      <c r="N611" s="40"/>
      <c r="O611" s="31"/>
      <c r="P611" s="31"/>
      <c r="Q611" s="32"/>
      <c r="R611" s="32"/>
      <c r="S611" s="33"/>
      <c r="T611" s="33"/>
      <c r="U611" s="33"/>
      <c r="V611" s="33"/>
      <c r="W611" s="33"/>
      <c r="X611" s="33"/>
    </row>
    <row r="612" spans="1:24" s="34" customFormat="1">
      <c r="A612" s="29"/>
      <c r="B612" s="29"/>
      <c r="C612" s="29"/>
      <c r="D612" s="29"/>
      <c r="E612" s="29"/>
      <c r="F612" s="29"/>
      <c r="G612" s="29"/>
      <c r="H612" s="212"/>
      <c r="I612" s="30"/>
      <c r="J612" s="30"/>
      <c r="K612" s="30"/>
      <c r="L612" s="30"/>
      <c r="M612" s="40"/>
      <c r="N612" s="40"/>
      <c r="O612" s="31"/>
      <c r="P612" s="31"/>
      <c r="Q612" s="32"/>
      <c r="R612" s="32"/>
      <c r="S612" s="33"/>
      <c r="T612" s="33"/>
      <c r="U612" s="33"/>
      <c r="V612" s="33"/>
      <c r="W612" s="33"/>
      <c r="X612" s="33"/>
    </row>
    <row r="613" spans="1:24" s="34" customFormat="1">
      <c r="A613" s="29"/>
      <c r="B613" s="29"/>
      <c r="C613" s="29"/>
      <c r="D613" s="29"/>
      <c r="E613" s="29"/>
      <c r="F613" s="29"/>
      <c r="G613" s="29"/>
      <c r="H613" s="212"/>
      <c r="I613" s="30"/>
      <c r="J613" s="30"/>
      <c r="K613" s="30"/>
      <c r="L613" s="30"/>
      <c r="M613" s="40"/>
      <c r="N613" s="40"/>
      <c r="O613" s="31"/>
      <c r="P613" s="31"/>
      <c r="Q613" s="32"/>
      <c r="R613" s="32"/>
      <c r="S613" s="33"/>
      <c r="T613" s="33"/>
      <c r="U613" s="33"/>
      <c r="V613" s="33"/>
      <c r="W613" s="33"/>
      <c r="X613" s="33"/>
    </row>
    <row r="614" spans="1:24" s="34" customFormat="1">
      <c r="A614" s="29"/>
      <c r="B614" s="29"/>
      <c r="C614" s="29"/>
      <c r="D614" s="29"/>
      <c r="E614" s="29"/>
      <c r="F614" s="29"/>
      <c r="G614" s="29"/>
      <c r="H614" s="212"/>
      <c r="I614" s="30"/>
      <c r="J614" s="30"/>
      <c r="K614" s="30"/>
      <c r="L614" s="30"/>
      <c r="M614" s="40"/>
      <c r="N614" s="40"/>
      <c r="O614" s="31"/>
      <c r="P614" s="31"/>
      <c r="Q614" s="32"/>
      <c r="R614" s="32"/>
      <c r="S614" s="33"/>
      <c r="T614" s="33"/>
      <c r="U614" s="33"/>
      <c r="V614" s="33"/>
      <c r="W614" s="33"/>
      <c r="X614" s="33"/>
    </row>
    <row r="615" spans="1:24" s="34" customFormat="1">
      <c r="A615" s="29"/>
      <c r="B615" s="29"/>
      <c r="C615" s="29"/>
      <c r="D615" s="29"/>
      <c r="E615" s="29"/>
      <c r="F615" s="29"/>
      <c r="G615" s="29"/>
      <c r="H615" s="212"/>
      <c r="I615" s="30"/>
      <c r="J615" s="30"/>
      <c r="K615" s="30"/>
      <c r="L615" s="30"/>
      <c r="M615" s="40"/>
      <c r="N615" s="40"/>
      <c r="O615" s="31"/>
      <c r="P615" s="31"/>
      <c r="Q615" s="32"/>
      <c r="R615" s="32"/>
      <c r="S615" s="33"/>
      <c r="T615" s="33"/>
      <c r="U615" s="33"/>
      <c r="V615" s="33"/>
      <c r="W615" s="33"/>
      <c r="X615" s="33"/>
    </row>
    <row r="616" spans="1:24" s="34" customFormat="1">
      <c r="A616" s="29"/>
      <c r="B616" s="29"/>
      <c r="C616" s="29"/>
      <c r="D616" s="29"/>
      <c r="E616" s="29"/>
      <c r="F616" s="29"/>
      <c r="G616" s="29"/>
      <c r="H616" s="212"/>
      <c r="I616" s="30"/>
      <c r="J616" s="30"/>
      <c r="K616" s="30"/>
      <c r="L616" s="30"/>
      <c r="M616" s="40"/>
      <c r="N616" s="40"/>
      <c r="O616" s="31"/>
      <c r="P616" s="31"/>
      <c r="Q616" s="32"/>
      <c r="R616" s="32"/>
      <c r="S616" s="33"/>
      <c r="T616" s="33"/>
      <c r="U616" s="33"/>
      <c r="V616" s="33"/>
      <c r="W616" s="33"/>
      <c r="X616" s="33"/>
    </row>
    <row r="617" spans="1:24" s="34" customFormat="1">
      <c r="A617" s="29"/>
      <c r="B617" s="29"/>
      <c r="C617" s="29"/>
      <c r="D617" s="29"/>
      <c r="E617" s="29"/>
      <c r="F617" s="29"/>
      <c r="G617" s="29"/>
      <c r="H617" s="212"/>
      <c r="I617" s="30"/>
      <c r="J617" s="30"/>
      <c r="K617" s="30"/>
      <c r="L617" s="30"/>
      <c r="M617" s="40"/>
      <c r="N617" s="40"/>
      <c r="O617" s="31"/>
      <c r="P617" s="31"/>
      <c r="Q617" s="32"/>
      <c r="R617" s="32"/>
      <c r="S617" s="33"/>
      <c r="T617" s="33"/>
      <c r="U617" s="33"/>
      <c r="V617" s="33"/>
      <c r="W617" s="33"/>
      <c r="X617" s="33"/>
    </row>
    <row r="618" spans="1:24" s="34" customFormat="1">
      <c r="A618" s="29"/>
      <c r="B618" s="29"/>
      <c r="C618" s="29"/>
      <c r="D618" s="29"/>
      <c r="E618" s="29"/>
      <c r="F618" s="29"/>
      <c r="G618" s="29"/>
      <c r="H618" s="212"/>
      <c r="I618" s="30"/>
      <c r="J618" s="30"/>
      <c r="K618" s="30"/>
      <c r="L618" s="30"/>
      <c r="M618" s="40"/>
      <c r="N618" s="40"/>
      <c r="O618" s="31"/>
      <c r="P618" s="31"/>
      <c r="Q618" s="32"/>
      <c r="R618" s="32"/>
      <c r="S618" s="33"/>
      <c r="T618" s="33"/>
      <c r="U618" s="33"/>
      <c r="V618" s="33"/>
      <c r="W618" s="33"/>
      <c r="X618" s="33"/>
    </row>
    <row r="619" spans="1:24" s="34" customFormat="1">
      <c r="A619" s="29"/>
      <c r="B619" s="29"/>
      <c r="C619" s="29"/>
      <c r="D619" s="29"/>
      <c r="E619" s="29"/>
      <c r="F619" s="29"/>
      <c r="G619" s="29"/>
      <c r="H619" s="212"/>
      <c r="I619" s="30"/>
      <c r="J619" s="30"/>
      <c r="K619" s="30"/>
      <c r="L619" s="30"/>
      <c r="M619" s="40"/>
      <c r="N619" s="40"/>
      <c r="O619" s="31"/>
      <c r="P619" s="31"/>
      <c r="Q619" s="32"/>
      <c r="R619" s="32"/>
      <c r="S619" s="33"/>
      <c r="T619" s="33"/>
      <c r="U619" s="33"/>
      <c r="V619" s="33"/>
      <c r="W619" s="33"/>
      <c r="X619" s="33"/>
    </row>
    <row r="620" spans="1:24" s="34" customFormat="1">
      <c r="A620" s="29"/>
      <c r="B620" s="29"/>
      <c r="C620" s="29"/>
      <c r="D620" s="29"/>
      <c r="E620" s="29"/>
      <c r="F620" s="29"/>
      <c r="G620" s="29"/>
      <c r="H620" s="212"/>
      <c r="I620" s="30"/>
      <c r="J620" s="30"/>
      <c r="K620" s="30"/>
      <c r="L620" s="30"/>
      <c r="M620" s="40"/>
      <c r="N620" s="40"/>
      <c r="O620" s="31"/>
      <c r="P620" s="31"/>
      <c r="Q620" s="32"/>
      <c r="R620" s="32"/>
      <c r="S620" s="33"/>
      <c r="T620" s="33"/>
      <c r="U620" s="33"/>
      <c r="V620" s="33"/>
      <c r="W620" s="33"/>
      <c r="X620" s="33"/>
    </row>
    <row r="621" spans="1:24" s="34" customFormat="1">
      <c r="A621" s="29"/>
      <c r="B621" s="29"/>
      <c r="C621" s="29"/>
      <c r="D621" s="29"/>
      <c r="E621" s="29"/>
      <c r="F621" s="29"/>
      <c r="G621" s="29"/>
      <c r="H621" s="212"/>
      <c r="I621" s="30"/>
      <c r="J621" s="30"/>
      <c r="K621" s="30"/>
      <c r="L621" s="30"/>
      <c r="M621" s="40"/>
      <c r="N621" s="40"/>
      <c r="O621" s="31"/>
      <c r="P621" s="31"/>
      <c r="Q621" s="32"/>
      <c r="R621" s="32"/>
      <c r="S621" s="33"/>
      <c r="T621" s="33"/>
      <c r="U621" s="33"/>
      <c r="V621" s="33"/>
      <c r="W621" s="33"/>
      <c r="X621" s="33"/>
    </row>
    <row r="622" spans="1:24" s="34" customFormat="1">
      <c r="A622" s="29"/>
      <c r="B622" s="29"/>
      <c r="C622" s="29"/>
      <c r="D622" s="29"/>
      <c r="E622" s="29"/>
      <c r="F622" s="29"/>
      <c r="G622" s="29"/>
      <c r="H622" s="212"/>
      <c r="I622" s="30"/>
      <c r="J622" s="30"/>
      <c r="K622" s="30"/>
      <c r="L622" s="30"/>
      <c r="M622" s="40"/>
      <c r="N622" s="40"/>
      <c r="O622" s="31"/>
      <c r="P622" s="31"/>
      <c r="Q622" s="32"/>
      <c r="R622" s="32"/>
      <c r="S622" s="33"/>
      <c r="T622" s="33"/>
      <c r="U622" s="33"/>
      <c r="V622" s="33"/>
      <c r="W622" s="33"/>
      <c r="X622" s="33"/>
    </row>
    <row r="623" spans="1:24" s="34" customFormat="1">
      <c r="A623" s="29"/>
      <c r="B623" s="29"/>
      <c r="C623" s="29"/>
      <c r="D623" s="29"/>
      <c r="E623" s="29"/>
      <c r="F623" s="29"/>
      <c r="G623" s="29"/>
      <c r="H623" s="212"/>
      <c r="I623" s="30"/>
      <c r="J623" s="30"/>
      <c r="K623" s="30"/>
      <c r="L623" s="30"/>
      <c r="M623" s="40"/>
      <c r="N623" s="40"/>
      <c r="O623" s="31"/>
      <c r="P623" s="31"/>
      <c r="Q623" s="32"/>
      <c r="R623" s="32"/>
      <c r="S623" s="33"/>
      <c r="T623" s="33"/>
      <c r="U623" s="33"/>
      <c r="V623" s="33"/>
      <c r="W623" s="33"/>
      <c r="X623" s="33"/>
    </row>
    <row r="624" spans="1:24" s="34" customFormat="1">
      <c r="A624" s="29"/>
      <c r="B624" s="29"/>
      <c r="C624" s="29"/>
      <c r="D624" s="29"/>
      <c r="E624" s="29"/>
      <c r="F624" s="29"/>
      <c r="G624" s="29"/>
      <c r="H624" s="212"/>
      <c r="I624" s="30"/>
      <c r="J624" s="30"/>
      <c r="K624" s="30"/>
      <c r="L624" s="30"/>
      <c r="M624" s="40"/>
      <c r="N624" s="40"/>
      <c r="O624" s="31"/>
      <c r="P624" s="31"/>
      <c r="Q624" s="32"/>
      <c r="R624" s="32"/>
      <c r="S624" s="33"/>
      <c r="T624" s="33"/>
      <c r="U624" s="33"/>
      <c r="V624" s="33"/>
      <c r="W624" s="33"/>
      <c r="X624" s="33"/>
    </row>
    <row r="625" spans="1:24" s="34" customFormat="1">
      <c r="A625" s="29"/>
      <c r="B625" s="29"/>
      <c r="C625" s="29"/>
      <c r="D625" s="29"/>
      <c r="E625" s="29"/>
      <c r="F625" s="29"/>
      <c r="G625" s="29"/>
      <c r="H625" s="212"/>
      <c r="I625" s="30"/>
      <c r="J625" s="30"/>
      <c r="K625" s="30"/>
      <c r="L625" s="30"/>
      <c r="M625" s="40"/>
      <c r="N625" s="40"/>
      <c r="O625" s="31"/>
      <c r="P625" s="31"/>
      <c r="Q625" s="32"/>
      <c r="R625" s="32"/>
      <c r="S625" s="33"/>
      <c r="T625" s="33"/>
      <c r="U625" s="33"/>
      <c r="V625" s="33"/>
      <c r="W625" s="33"/>
      <c r="X625" s="33"/>
    </row>
    <row r="626" spans="1:24" s="34" customFormat="1">
      <c r="A626" s="29"/>
      <c r="B626" s="29"/>
      <c r="C626" s="29"/>
      <c r="D626" s="29"/>
      <c r="E626" s="29"/>
      <c r="F626" s="29"/>
      <c r="G626" s="29"/>
      <c r="H626" s="212"/>
      <c r="I626" s="30"/>
      <c r="J626" s="30"/>
      <c r="K626" s="30"/>
      <c r="L626" s="30"/>
      <c r="M626" s="40"/>
      <c r="N626" s="40"/>
      <c r="O626" s="31"/>
      <c r="P626" s="31"/>
      <c r="Q626" s="32"/>
      <c r="R626" s="32"/>
      <c r="S626" s="33"/>
      <c r="T626" s="33"/>
      <c r="U626" s="33"/>
      <c r="V626" s="33"/>
      <c r="W626" s="33"/>
      <c r="X626" s="33"/>
    </row>
    <row r="627" spans="1:24" s="34" customFormat="1">
      <c r="A627" s="29"/>
      <c r="B627" s="29"/>
      <c r="C627" s="29"/>
      <c r="D627" s="29"/>
      <c r="E627" s="29"/>
      <c r="F627" s="29"/>
      <c r="G627" s="29"/>
      <c r="H627" s="212"/>
      <c r="I627" s="30"/>
      <c r="J627" s="30"/>
      <c r="K627" s="30"/>
      <c r="L627" s="30"/>
      <c r="M627" s="40"/>
      <c r="N627" s="40"/>
      <c r="O627" s="31"/>
      <c r="P627" s="31"/>
      <c r="Q627" s="32"/>
      <c r="R627" s="32"/>
      <c r="S627" s="33"/>
      <c r="T627" s="33"/>
      <c r="U627" s="33"/>
      <c r="V627" s="33"/>
      <c r="W627" s="33"/>
      <c r="X627" s="33"/>
    </row>
    <row r="628" spans="1:24" s="34" customFormat="1">
      <c r="A628" s="29"/>
      <c r="B628" s="29"/>
      <c r="C628" s="29"/>
      <c r="D628" s="29"/>
      <c r="E628" s="29"/>
      <c r="F628" s="29"/>
      <c r="G628" s="29"/>
      <c r="H628" s="212"/>
      <c r="I628" s="30"/>
      <c r="J628" s="30"/>
      <c r="K628" s="30"/>
      <c r="L628" s="30"/>
      <c r="M628" s="40"/>
      <c r="N628" s="40"/>
      <c r="O628" s="31"/>
      <c r="P628" s="31"/>
      <c r="Q628" s="32"/>
      <c r="R628" s="32"/>
      <c r="S628" s="33"/>
      <c r="T628" s="33"/>
      <c r="U628" s="33"/>
      <c r="V628" s="33"/>
      <c r="W628" s="33"/>
      <c r="X628" s="33"/>
    </row>
    <row r="629" spans="1:24" s="34" customFormat="1">
      <c r="A629" s="29"/>
      <c r="B629" s="29"/>
      <c r="C629" s="29"/>
      <c r="D629" s="29"/>
      <c r="E629" s="29"/>
      <c r="F629" s="29"/>
      <c r="G629" s="29"/>
      <c r="H629" s="212"/>
      <c r="I629" s="30"/>
      <c r="J629" s="30"/>
      <c r="K629" s="30"/>
      <c r="L629" s="30"/>
      <c r="M629" s="40"/>
      <c r="N629" s="40"/>
      <c r="O629" s="31"/>
      <c r="P629" s="31"/>
      <c r="Q629" s="32"/>
      <c r="R629" s="32"/>
      <c r="S629" s="33"/>
      <c r="T629" s="33"/>
      <c r="U629" s="33"/>
      <c r="V629" s="33"/>
      <c r="W629" s="33"/>
      <c r="X629" s="33"/>
    </row>
    <row r="630" spans="1:24" s="34" customFormat="1">
      <c r="A630" s="29"/>
      <c r="B630" s="29"/>
      <c r="C630" s="29"/>
      <c r="D630" s="29"/>
      <c r="E630" s="29"/>
      <c r="F630" s="29"/>
      <c r="G630" s="29"/>
      <c r="H630" s="212"/>
      <c r="I630" s="30"/>
      <c r="J630" s="30"/>
      <c r="K630" s="30"/>
      <c r="L630" s="30"/>
      <c r="M630" s="40"/>
      <c r="N630" s="40"/>
      <c r="O630" s="31"/>
      <c r="P630" s="31"/>
      <c r="Q630" s="32"/>
      <c r="R630" s="32"/>
      <c r="S630" s="33"/>
      <c r="T630" s="33"/>
      <c r="U630" s="33"/>
      <c r="V630" s="33"/>
      <c r="W630" s="33"/>
      <c r="X630" s="33"/>
    </row>
    <row r="631" spans="1:24" s="34" customFormat="1">
      <c r="A631" s="29"/>
      <c r="B631" s="29"/>
      <c r="C631" s="29"/>
      <c r="D631" s="29"/>
      <c r="E631" s="29"/>
      <c r="F631" s="29"/>
      <c r="G631" s="29"/>
      <c r="H631" s="212"/>
      <c r="I631" s="30"/>
      <c r="J631" s="30"/>
      <c r="K631" s="30"/>
      <c r="L631" s="30"/>
      <c r="M631" s="40"/>
      <c r="N631" s="40"/>
      <c r="O631" s="31"/>
      <c r="P631" s="31"/>
      <c r="Q631" s="32"/>
      <c r="R631" s="32"/>
      <c r="S631" s="33"/>
      <c r="T631" s="33"/>
      <c r="U631" s="33"/>
      <c r="V631" s="33"/>
      <c r="W631" s="33"/>
      <c r="X631" s="33"/>
    </row>
    <row r="632" spans="1:24" s="34" customFormat="1">
      <c r="A632" s="29"/>
      <c r="B632" s="29"/>
      <c r="C632" s="29"/>
      <c r="D632" s="29"/>
      <c r="E632" s="29"/>
      <c r="F632" s="29"/>
      <c r="G632" s="29"/>
      <c r="H632" s="212"/>
      <c r="I632" s="30"/>
      <c r="J632" s="30"/>
      <c r="K632" s="30"/>
      <c r="L632" s="30"/>
      <c r="M632" s="40"/>
      <c r="N632" s="40"/>
      <c r="O632" s="31"/>
      <c r="P632" s="31"/>
      <c r="Q632" s="32"/>
      <c r="R632" s="32"/>
      <c r="S632" s="33"/>
      <c r="T632" s="33"/>
      <c r="U632" s="33"/>
      <c r="V632" s="33"/>
      <c r="W632" s="33"/>
      <c r="X632" s="33"/>
    </row>
    <row r="633" spans="1:24" s="34" customFormat="1">
      <c r="A633" s="29"/>
      <c r="B633" s="29"/>
      <c r="C633" s="29"/>
      <c r="D633" s="29"/>
      <c r="E633" s="29"/>
      <c r="F633" s="29"/>
      <c r="G633" s="29"/>
      <c r="H633" s="212"/>
      <c r="I633" s="30"/>
      <c r="J633" s="30"/>
      <c r="K633" s="30"/>
      <c r="L633" s="30"/>
      <c r="M633" s="40"/>
      <c r="N633" s="40"/>
      <c r="O633" s="31"/>
      <c r="P633" s="31"/>
      <c r="Q633" s="32"/>
      <c r="R633" s="32"/>
      <c r="S633" s="33"/>
      <c r="T633" s="33"/>
      <c r="U633" s="33"/>
      <c r="V633" s="33"/>
      <c r="W633" s="33"/>
      <c r="X633" s="33"/>
    </row>
    <row r="634" spans="1:24" s="34" customFormat="1">
      <c r="A634" s="29"/>
      <c r="B634" s="29"/>
      <c r="C634" s="29"/>
      <c r="D634" s="29"/>
      <c r="E634" s="29"/>
      <c r="F634" s="29"/>
      <c r="G634" s="29"/>
      <c r="H634" s="212"/>
      <c r="I634" s="30"/>
      <c r="J634" s="30"/>
      <c r="K634" s="30"/>
      <c r="L634" s="30"/>
      <c r="M634" s="40"/>
      <c r="N634" s="40"/>
      <c r="O634" s="31"/>
      <c r="P634" s="31"/>
      <c r="Q634" s="32"/>
      <c r="R634" s="32"/>
      <c r="S634" s="33"/>
      <c r="T634" s="33"/>
      <c r="U634" s="33"/>
      <c r="V634" s="33"/>
      <c r="W634" s="33"/>
      <c r="X634" s="33"/>
    </row>
    <row r="635" spans="1:24" s="34" customFormat="1">
      <c r="A635" s="29"/>
      <c r="B635" s="29"/>
      <c r="C635" s="29"/>
      <c r="D635" s="29"/>
      <c r="E635" s="29"/>
      <c r="F635" s="29"/>
      <c r="G635" s="29"/>
      <c r="H635" s="212"/>
      <c r="I635" s="30"/>
      <c r="J635" s="30"/>
      <c r="K635" s="30"/>
      <c r="L635" s="30"/>
      <c r="M635" s="40"/>
      <c r="N635" s="40"/>
      <c r="O635" s="31"/>
      <c r="P635" s="31"/>
      <c r="Q635" s="32"/>
      <c r="R635" s="32"/>
      <c r="S635" s="33"/>
      <c r="T635" s="33"/>
      <c r="U635" s="33"/>
      <c r="V635" s="33"/>
      <c r="W635" s="33"/>
      <c r="X635" s="33"/>
    </row>
    <row r="636" spans="1:24" s="34" customFormat="1">
      <c r="A636" s="29"/>
      <c r="B636" s="29"/>
      <c r="C636" s="29"/>
      <c r="D636" s="29"/>
      <c r="E636" s="29"/>
      <c r="F636" s="29"/>
      <c r="G636" s="29"/>
      <c r="H636" s="212"/>
      <c r="I636" s="30"/>
      <c r="J636" s="30"/>
      <c r="K636" s="30"/>
      <c r="L636" s="30"/>
      <c r="M636" s="40"/>
      <c r="N636" s="40"/>
      <c r="O636" s="31"/>
      <c r="P636" s="31"/>
      <c r="Q636" s="32"/>
      <c r="R636" s="32"/>
      <c r="S636" s="33"/>
      <c r="T636" s="33"/>
      <c r="U636" s="33"/>
      <c r="V636" s="33"/>
      <c r="W636" s="33"/>
      <c r="X636" s="33"/>
    </row>
    <row r="637" spans="1:24" s="34" customFormat="1">
      <c r="A637" s="29"/>
      <c r="B637" s="29"/>
      <c r="C637" s="29"/>
      <c r="D637" s="29"/>
      <c r="E637" s="29"/>
      <c r="F637" s="29"/>
      <c r="G637" s="29"/>
      <c r="H637" s="212"/>
      <c r="I637" s="30"/>
      <c r="J637" s="30"/>
      <c r="K637" s="30"/>
      <c r="L637" s="30"/>
      <c r="M637" s="40"/>
      <c r="N637" s="40"/>
      <c r="O637" s="31"/>
      <c r="P637" s="31"/>
      <c r="Q637" s="32"/>
      <c r="R637" s="32"/>
      <c r="S637" s="33"/>
      <c r="T637" s="33"/>
      <c r="U637" s="33"/>
      <c r="V637" s="33"/>
      <c r="W637" s="33"/>
      <c r="X637" s="33"/>
    </row>
    <row r="638" spans="1:24" s="34" customFormat="1">
      <c r="A638" s="29"/>
      <c r="B638" s="29"/>
      <c r="C638" s="29"/>
      <c r="D638" s="29"/>
      <c r="E638" s="29"/>
      <c r="F638" s="29"/>
      <c r="G638" s="29"/>
      <c r="H638" s="212"/>
      <c r="I638" s="30"/>
      <c r="J638" s="30"/>
      <c r="K638" s="30"/>
      <c r="L638" s="30"/>
      <c r="M638" s="40"/>
      <c r="N638" s="40"/>
      <c r="O638" s="31"/>
      <c r="P638" s="31"/>
      <c r="Q638" s="32"/>
      <c r="R638" s="32"/>
      <c r="S638" s="33"/>
      <c r="T638" s="33"/>
      <c r="U638" s="33"/>
      <c r="V638" s="33"/>
      <c r="W638" s="33"/>
      <c r="X638" s="33"/>
    </row>
    <row r="639" spans="1:24" s="34" customFormat="1">
      <c r="A639" s="29"/>
      <c r="B639" s="29"/>
      <c r="C639" s="29"/>
      <c r="D639" s="29"/>
      <c r="E639" s="29"/>
      <c r="F639" s="29"/>
      <c r="G639" s="29"/>
      <c r="H639" s="212"/>
      <c r="I639" s="30"/>
      <c r="J639" s="30"/>
      <c r="K639" s="30"/>
      <c r="L639" s="30"/>
      <c r="M639" s="40"/>
      <c r="N639" s="40"/>
      <c r="O639" s="31"/>
      <c r="P639" s="31"/>
      <c r="Q639" s="32"/>
      <c r="R639" s="32"/>
      <c r="S639" s="33"/>
      <c r="T639" s="33"/>
      <c r="U639" s="33"/>
      <c r="V639" s="33"/>
      <c r="W639" s="33"/>
      <c r="X639" s="33"/>
    </row>
    <row r="640" spans="1:24" s="34" customFormat="1">
      <c r="A640" s="29"/>
      <c r="B640" s="29"/>
      <c r="C640" s="29"/>
      <c r="D640" s="29"/>
      <c r="E640" s="29"/>
      <c r="F640" s="29"/>
      <c r="G640" s="29"/>
      <c r="H640" s="212"/>
      <c r="I640" s="30"/>
      <c r="J640" s="30"/>
      <c r="K640" s="30"/>
      <c r="L640" s="30"/>
      <c r="M640" s="40"/>
      <c r="N640" s="40"/>
      <c r="O640" s="31"/>
      <c r="P640" s="31"/>
      <c r="Q640" s="32"/>
      <c r="R640" s="32"/>
      <c r="S640" s="33"/>
      <c r="T640" s="33"/>
      <c r="U640" s="33"/>
      <c r="V640" s="33"/>
      <c r="W640" s="33"/>
      <c r="X640" s="33"/>
    </row>
    <row r="641" spans="1:24" s="34" customFormat="1">
      <c r="A641" s="29"/>
      <c r="B641" s="29"/>
      <c r="C641" s="29"/>
      <c r="D641" s="29"/>
      <c r="E641" s="29"/>
      <c r="F641" s="29"/>
      <c r="G641" s="29"/>
      <c r="H641" s="212"/>
      <c r="I641" s="30"/>
      <c r="J641" s="30"/>
      <c r="K641" s="30"/>
      <c r="L641" s="30"/>
      <c r="M641" s="40"/>
      <c r="N641" s="40"/>
      <c r="O641" s="31"/>
      <c r="P641" s="31"/>
      <c r="Q641" s="32"/>
      <c r="R641" s="32"/>
      <c r="S641" s="33"/>
      <c r="T641" s="33"/>
      <c r="U641" s="33"/>
      <c r="V641" s="33"/>
      <c r="W641" s="33"/>
      <c r="X641" s="33"/>
    </row>
    <row r="642" spans="1:24" s="34" customFormat="1">
      <c r="A642" s="29"/>
      <c r="B642" s="29"/>
      <c r="C642" s="29"/>
      <c r="D642" s="29"/>
      <c r="E642" s="29"/>
      <c r="F642" s="29"/>
      <c r="G642" s="29"/>
      <c r="H642" s="212"/>
      <c r="I642" s="30"/>
      <c r="J642" s="30"/>
      <c r="K642" s="30"/>
      <c r="L642" s="30"/>
      <c r="M642" s="40"/>
      <c r="N642" s="40"/>
      <c r="O642" s="31"/>
      <c r="P642" s="31"/>
      <c r="Q642" s="32"/>
      <c r="R642" s="32"/>
      <c r="S642" s="33"/>
      <c r="T642" s="33"/>
      <c r="U642" s="33"/>
      <c r="V642" s="33"/>
      <c r="W642" s="33"/>
      <c r="X642" s="33"/>
    </row>
    <row r="643" spans="1:24" s="34" customFormat="1">
      <c r="A643" s="29"/>
      <c r="B643" s="29"/>
      <c r="C643" s="29"/>
      <c r="D643" s="29"/>
      <c r="E643" s="29"/>
      <c r="F643" s="29"/>
      <c r="G643" s="29"/>
      <c r="H643" s="212"/>
      <c r="I643" s="30"/>
      <c r="J643" s="30"/>
      <c r="K643" s="30"/>
      <c r="L643" s="30"/>
      <c r="M643" s="40"/>
      <c r="N643" s="40"/>
      <c r="O643" s="31"/>
      <c r="P643" s="31"/>
      <c r="Q643" s="32"/>
      <c r="R643" s="32"/>
      <c r="S643" s="33"/>
      <c r="T643" s="33"/>
      <c r="U643" s="33"/>
      <c r="V643" s="33"/>
      <c r="W643" s="33"/>
      <c r="X643" s="33"/>
    </row>
    <row r="644" spans="1:24" s="34" customFormat="1">
      <c r="A644" s="29"/>
      <c r="B644" s="29"/>
      <c r="C644" s="29"/>
      <c r="D644" s="29"/>
      <c r="E644" s="29"/>
      <c r="F644" s="29"/>
      <c r="G644" s="29"/>
      <c r="H644" s="212"/>
      <c r="I644" s="30"/>
      <c r="J644" s="30"/>
      <c r="K644" s="30"/>
      <c r="L644" s="30"/>
      <c r="M644" s="40"/>
      <c r="N644" s="40"/>
      <c r="O644" s="31"/>
      <c r="P644" s="31"/>
      <c r="Q644" s="32"/>
      <c r="R644" s="32"/>
      <c r="S644" s="33"/>
      <c r="T644" s="33"/>
      <c r="U644" s="33"/>
      <c r="V644" s="33"/>
      <c r="W644" s="33"/>
      <c r="X644" s="33"/>
    </row>
    <row r="645" spans="1:24" s="34" customFormat="1">
      <c r="A645" s="29"/>
      <c r="B645" s="29"/>
      <c r="C645" s="29"/>
      <c r="D645" s="29"/>
      <c r="E645" s="29"/>
      <c r="F645" s="29"/>
      <c r="G645" s="29"/>
      <c r="H645" s="212"/>
      <c r="I645" s="30"/>
      <c r="J645" s="30"/>
      <c r="K645" s="30"/>
      <c r="L645" s="30"/>
      <c r="M645" s="40"/>
      <c r="N645" s="40"/>
      <c r="O645" s="31"/>
      <c r="P645" s="31"/>
      <c r="Q645" s="32"/>
      <c r="R645" s="32"/>
      <c r="S645" s="33"/>
      <c r="T645" s="33"/>
      <c r="U645" s="33"/>
      <c r="V645" s="33"/>
      <c r="W645" s="33"/>
      <c r="X645" s="33"/>
    </row>
    <row r="646" spans="1:24" s="34" customFormat="1">
      <c r="A646" s="29"/>
      <c r="B646" s="29"/>
      <c r="C646" s="29"/>
      <c r="D646" s="29"/>
      <c r="E646" s="29"/>
      <c r="F646" s="29"/>
      <c r="G646" s="29"/>
      <c r="H646" s="212"/>
      <c r="I646" s="30"/>
      <c r="J646" s="30"/>
      <c r="K646" s="30"/>
      <c r="L646" s="30"/>
      <c r="M646" s="40"/>
      <c r="N646" s="40"/>
      <c r="O646" s="31"/>
      <c r="P646" s="31"/>
      <c r="Q646" s="32"/>
      <c r="R646" s="32"/>
      <c r="S646" s="33"/>
      <c r="T646" s="33"/>
      <c r="U646" s="33"/>
      <c r="V646" s="33"/>
      <c r="W646" s="33"/>
      <c r="X646" s="33"/>
    </row>
    <row r="647" spans="1:24" s="34" customFormat="1">
      <c r="A647" s="29"/>
      <c r="B647" s="29"/>
      <c r="C647" s="29"/>
      <c r="D647" s="29"/>
      <c r="E647" s="29"/>
      <c r="F647" s="29"/>
      <c r="G647" s="29"/>
      <c r="H647" s="212"/>
      <c r="I647" s="30"/>
      <c r="J647" s="30"/>
      <c r="K647" s="30"/>
      <c r="L647" s="30"/>
      <c r="M647" s="40"/>
      <c r="N647" s="40"/>
      <c r="O647" s="31"/>
      <c r="P647" s="31"/>
      <c r="Q647" s="32"/>
      <c r="R647" s="32"/>
      <c r="S647" s="33"/>
      <c r="T647" s="33"/>
      <c r="U647" s="33"/>
      <c r="V647" s="33"/>
      <c r="W647" s="33"/>
      <c r="X647" s="33"/>
    </row>
    <row r="648" spans="1:24" s="34" customFormat="1">
      <c r="A648" s="29"/>
      <c r="B648" s="29"/>
      <c r="C648" s="29"/>
      <c r="D648" s="29"/>
      <c r="E648" s="29"/>
      <c r="F648" s="29"/>
      <c r="G648" s="29"/>
      <c r="H648" s="212"/>
      <c r="I648" s="30"/>
      <c r="J648" s="30"/>
      <c r="K648" s="30"/>
      <c r="L648" s="30"/>
      <c r="M648" s="40"/>
      <c r="N648" s="40"/>
      <c r="O648" s="31"/>
      <c r="P648" s="31"/>
      <c r="Q648" s="32"/>
      <c r="R648" s="32"/>
      <c r="S648" s="33"/>
      <c r="T648" s="33"/>
      <c r="U648" s="33"/>
      <c r="V648" s="33"/>
      <c r="W648" s="33"/>
      <c r="X648" s="33"/>
    </row>
    <row r="649" spans="1:24" s="34" customFormat="1">
      <c r="A649" s="29"/>
      <c r="B649" s="29"/>
      <c r="C649" s="29"/>
      <c r="D649" s="29"/>
      <c r="E649" s="29"/>
      <c r="F649" s="29"/>
      <c r="G649" s="29"/>
      <c r="H649" s="212"/>
      <c r="I649" s="30"/>
      <c r="J649" s="30"/>
      <c r="K649" s="30"/>
      <c r="L649" s="30"/>
      <c r="M649" s="40"/>
      <c r="N649" s="40"/>
      <c r="O649" s="31"/>
      <c r="P649" s="31"/>
      <c r="Q649" s="32"/>
      <c r="R649" s="32"/>
      <c r="S649" s="33"/>
      <c r="T649" s="33"/>
      <c r="U649" s="33"/>
      <c r="V649" s="33"/>
      <c r="W649" s="33"/>
      <c r="X649" s="33"/>
    </row>
    <row r="650" spans="1:24" s="34" customFormat="1">
      <c r="A650" s="29"/>
      <c r="B650" s="29"/>
      <c r="C650" s="29"/>
      <c r="D650" s="29"/>
      <c r="E650" s="29"/>
      <c r="F650" s="29"/>
      <c r="G650" s="29"/>
      <c r="H650" s="212"/>
      <c r="I650" s="30"/>
      <c r="J650" s="30"/>
      <c r="K650" s="30"/>
      <c r="L650" s="30"/>
      <c r="M650" s="40"/>
      <c r="N650" s="40"/>
      <c r="O650" s="31"/>
      <c r="P650" s="31"/>
      <c r="Q650" s="32"/>
      <c r="R650" s="32"/>
      <c r="S650" s="33"/>
      <c r="T650" s="33"/>
      <c r="U650" s="33"/>
      <c r="V650" s="33"/>
      <c r="W650" s="33"/>
      <c r="X650" s="33"/>
    </row>
    <row r="651" spans="1:24" s="34" customFormat="1">
      <c r="A651" s="29"/>
      <c r="B651" s="29"/>
      <c r="C651" s="29"/>
      <c r="D651" s="29"/>
      <c r="E651" s="29"/>
      <c r="F651" s="29"/>
      <c r="G651" s="29"/>
      <c r="H651" s="212"/>
      <c r="I651" s="30"/>
      <c r="J651" s="30"/>
      <c r="K651" s="30"/>
      <c r="L651" s="30"/>
      <c r="M651" s="40"/>
      <c r="N651" s="40"/>
      <c r="O651" s="31"/>
      <c r="P651" s="31"/>
      <c r="Q651" s="32"/>
      <c r="R651" s="32"/>
      <c r="S651" s="33"/>
      <c r="T651" s="33"/>
      <c r="U651" s="33"/>
      <c r="V651" s="33"/>
      <c r="W651" s="33"/>
      <c r="X651" s="33"/>
    </row>
    <row r="652" spans="1:24" s="34" customFormat="1">
      <c r="A652" s="29"/>
      <c r="B652" s="29"/>
      <c r="C652" s="29"/>
      <c r="D652" s="29"/>
      <c r="E652" s="29"/>
      <c r="F652" s="29"/>
      <c r="G652" s="29"/>
      <c r="H652" s="212"/>
      <c r="I652" s="30"/>
      <c r="J652" s="30"/>
      <c r="K652" s="30"/>
      <c r="L652" s="30"/>
      <c r="M652" s="40"/>
      <c r="N652" s="40"/>
      <c r="O652" s="31"/>
      <c r="P652" s="31"/>
      <c r="Q652" s="32"/>
      <c r="R652" s="32"/>
      <c r="S652" s="33"/>
      <c r="T652" s="33"/>
      <c r="U652" s="33"/>
      <c r="V652" s="33"/>
      <c r="W652" s="33"/>
      <c r="X652" s="33"/>
    </row>
    <row r="653" spans="1:24" s="34" customFormat="1">
      <c r="A653" s="29"/>
      <c r="B653" s="29"/>
      <c r="C653" s="29"/>
      <c r="D653" s="29"/>
      <c r="E653" s="29"/>
      <c r="F653" s="29"/>
      <c r="G653" s="29"/>
      <c r="H653" s="212"/>
      <c r="I653" s="30"/>
      <c r="J653" s="30"/>
      <c r="K653" s="30"/>
      <c r="L653" s="30"/>
      <c r="M653" s="40"/>
      <c r="N653" s="40"/>
      <c r="O653" s="31"/>
      <c r="P653" s="31"/>
      <c r="Q653" s="32"/>
      <c r="R653" s="32"/>
      <c r="S653" s="33"/>
      <c r="T653" s="33"/>
      <c r="U653" s="33"/>
      <c r="V653" s="33"/>
      <c r="W653" s="33"/>
      <c r="X653" s="33"/>
    </row>
    <row r="654" spans="1:24" s="34" customFormat="1">
      <c r="A654" s="29"/>
      <c r="B654" s="29"/>
      <c r="C654" s="29"/>
      <c r="D654" s="29"/>
      <c r="E654" s="29"/>
      <c r="F654" s="29"/>
      <c r="G654" s="29"/>
      <c r="H654" s="212"/>
      <c r="I654" s="30"/>
      <c r="J654" s="30"/>
      <c r="K654" s="30"/>
      <c r="L654" s="30"/>
      <c r="M654" s="40"/>
      <c r="N654" s="40"/>
      <c r="O654" s="31"/>
      <c r="P654" s="31"/>
      <c r="Q654" s="32"/>
      <c r="R654" s="32"/>
      <c r="S654" s="33"/>
      <c r="T654" s="33"/>
      <c r="U654" s="33"/>
      <c r="V654" s="33"/>
      <c r="W654" s="33"/>
      <c r="X654" s="33"/>
    </row>
    <row r="655" spans="1:24" s="34" customFormat="1">
      <c r="A655" s="29"/>
      <c r="B655" s="29"/>
      <c r="C655" s="29"/>
      <c r="D655" s="29"/>
      <c r="E655" s="29"/>
      <c r="F655" s="29"/>
      <c r="G655" s="29"/>
      <c r="H655" s="212"/>
      <c r="I655" s="30"/>
      <c r="J655" s="30"/>
      <c r="K655" s="30"/>
      <c r="L655" s="30"/>
      <c r="M655" s="40"/>
      <c r="N655" s="40"/>
      <c r="O655" s="31"/>
      <c r="P655" s="31"/>
      <c r="Q655" s="32"/>
      <c r="R655" s="32"/>
      <c r="S655" s="33"/>
      <c r="T655" s="33"/>
      <c r="U655" s="33"/>
      <c r="V655" s="33"/>
      <c r="W655" s="33"/>
      <c r="X655" s="33"/>
    </row>
    <row r="656" spans="1:24" s="34" customFormat="1">
      <c r="A656" s="29"/>
      <c r="B656" s="29"/>
      <c r="C656" s="29"/>
      <c r="D656" s="29"/>
      <c r="E656" s="29"/>
      <c r="F656" s="29"/>
      <c r="G656" s="29"/>
      <c r="H656" s="212"/>
      <c r="I656" s="30"/>
      <c r="J656" s="30"/>
      <c r="K656" s="30"/>
      <c r="L656" s="30"/>
      <c r="M656" s="40"/>
      <c r="N656" s="40"/>
      <c r="O656" s="31"/>
      <c r="P656" s="31"/>
      <c r="Q656" s="32"/>
      <c r="R656" s="32"/>
      <c r="S656" s="33"/>
      <c r="T656" s="33"/>
      <c r="U656" s="33"/>
      <c r="V656" s="33"/>
      <c r="W656" s="33"/>
      <c r="X656" s="33"/>
    </row>
    <row r="657" spans="1:24" s="34" customFormat="1">
      <c r="A657" s="29"/>
      <c r="B657" s="29"/>
      <c r="C657" s="29"/>
      <c r="D657" s="29"/>
      <c r="E657" s="29"/>
      <c r="F657" s="29"/>
      <c r="G657" s="29"/>
      <c r="H657" s="212"/>
      <c r="I657" s="30"/>
      <c r="J657" s="30"/>
      <c r="K657" s="30"/>
      <c r="L657" s="30"/>
      <c r="M657" s="40"/>
      <c r="N657" s="40"/>
      <c r="O657" s="31"/>
      <c r="P657" s="31"/>
      <c r="Q657" s="32"/>
      <c r="R657" s="32"/>
      <c r="S657" s="33"/>
      <c r="T657" s="33"/>
      <c r="U657" s="33"/>
      <c r="V657" s="33"/>
      <c r="W657" s="33"/>
      <c r="X657" s="33"/>
    </row>
    <row r="658" spans="1:24" s="34" customFormat="1">
      <c r="A658" s="29"/>
      <c r="B658" s="29"/>
      <c r="C658" s="29"/>
      <c r="D658" s="29"/>
      <c r="E658" s="29"/>
      <c r="F658" s="29"/>
      <c r="G658" s="29"/>
      <c r="H658" s="212"/>
      <c r="I658" s="30"/>
      <c r="J658" s="30"/>
      <c r="K658" s="30"/>
      <c r="L658" s="30"/>
      <c r="M658" s="40"/>
      <c r="N658" s="40"/>
      <c r="O658" s="31"/>
      <c r="P658" s="31"/>
      <c r="Q658" s="32"/>
      <c r="R658" s="32"/>
      <c r="S658" s="33"/>
      <c r="T658" s="33"/>
      <c r="U658" s="33"/>
      <c r="V658" s="33"/>
      <c r="W658" s="33"/>
      <c r="X658" s="33"/>
    </row>
    <row r="659" spans="1:24" s="34" customFormat="1">
      <c r="A659" s="29"/>
      <c r="B659" s="29"/>
      <c r="C659" s="29"/>
      <c r="D659" s="29"/>
      <c r="E659" s="29"/>
      <c r="F659" s="29"/>
      <c r="G659" s="29"/>
      <c r="H659" s="212"/>
      <c r="I659" s="30"/>
      <c r="J659" s="30"/>
      <c r="K659" s="30"/>
      <c r="L659" s="30"/>
      <c r="M659" s="40"/>
      <c r="N659" s="40"/>
      <c r="O659" s="31"/>
      <c r="P659" s="31"/>
      <c r="Q659" s="32"/>
      <c r="R659" s="32"/>
      <c r="S659" s="33"/>
      <c r="T659" s="33"/>
      <c r="U659" s="33"/>
      <c r="V659" s="33"/>
      <c r="W659" s="33"/>
      <c r="X659" s="33"/>
    </row>
    <row r="660" spans="1:24" s="34" customFormat="1">
      <c r="A660" s="29"/>
      <c r="B660" s="29"/>
      <c r="C660" s="29"/>
      <c r="D660" s="29"/>
      <c r="E660" s="29"/>
      <c r="F660" s="29"/>
      <c r="G660" s="29"/>
      <c r="H660" s="212"/>
      <c r="I660" s="30"/>
      <c r="J660" s="30"/>
      <c r="K660" s="30"/>
      <c r="L660" s="30"/>
      <c r="M660" s="40"/>
      <c r="N660" s="40"/>
      <c r="O660" s="31"/>
      <c r="P660" s="31"/>
      <c r="Q660" s="32"/>
      <c r="R660" s="32"/>
      <c r="S660" s="33"/>
      <c r="T660" s="33"/>
      <c r="U660" s="33"/>
      <c r="V660" s="33"/>
      <c r="W660" s="33"/>
      <c r="X660" s="33"/>
    </row>
    <row r="661" spans="1:24" s="34" customFormat="1">
      <c r="A661" s="29"/>
      <c r="B661" s="29"/>
      <c r="C661" s="29"/>
      <c r="D661" s="29"/>
      <c r="E661" s="29"/>
      <c r="F661" s="29"/>
      <c r="G661" s="29"/>
      <c r="H661" s="212"/>
      <c r="I661" s="30"/>
      <c r="J661" s="30"/>
      <c r="K661" s="30"/>
      <c r="L661" s="30"/>
      <c r="M661" s="40"/>
      <c r="N661" s="40"/>
      <c r="O661" s="31"/>
      <c r="P661" s="31"/>
      <c r="Q661" s="32"/>
      <c r="R661" s="32"/>
      <c r="S661" s="33"/>
      <c r="T661" s="33"/>
      <c r="U661" s="33"/>
      <c r="V661" s="33"/>
      <c r="W661" s="33"/>
      <c r="X661" s="33"/>
    </row>
    <row r="662" spans="1:24" s="34" customFormat="1">
      <c r="A662" s="29"/>
      <c r="B662" s="29"/>
      <c r="C662" s="29"/>
      <c r="D662" s="29"/>
      <c r="E662" s="29"/>
      <c r="F662" s="29"/>
      <c r="G662" s="29"/>
      <c r="H662" s="212"/>
      <c r="I662" s="30"/>
      <c r="J662" s="30"/>
      <c r="K662" s="30"/>
      <c r="L662" s="30"/>
      <c r="M662" s="40"/>
      <c r="N662" s="40"/>
      <c r="O662" s="31"/>
      <c r="P662" s="31"/>
      <c r="Q662" s="32"/>
      <c r="R662" s="32"/>
      <c r="S662" s="33"/>
      <c r="T662" s="33"/>
      <c r="U662" s="33"/>
      <c r="V662" s="33"/>
      <c r="W662" s="33"/>
      <c r="X662" s="33"/>
    </row>
    <row r="663" spans="1:24" s="34" customFormat="1">
      <c r="A663" s="29"/>
      <c r="B663" s="29"/>
      <c r="C663" s="29"/>
      <c r="D663" s="29"/>
      <c r="E663" s="29"/>
      <c r="F663" s="29"/>
      <c r="G663" s="29"/>
      <c r="H663" s="212"/>
      <c r="I663" s="30"/>
      <c r="J663" s="30"/>
      <c r="K663" s="30"/>
      <c r="L663" s="30"/>
      <c r="M663" s="40"/>
      <c r="N663" s="40"/>
      <c r="O663" s="31"/>
      <c r="P663" s="31"/>
      <c r="Q663" s="32"/>
      <c r="R663" s="32"/>
      <c r="S663" s="33"/>
      <c r="T663" s="33"/>
      <c r="U663" s="33"/>
      <c r="V663" s="33"/>
      <c r="W663" s="33"/>
      <c r="X663" s="33"/>
    </row>
    <row r="664" spans="1:24" s="34" customFormat="1">
      <c r="A664" s="29"/>
      <c r="B664" s="29"/>
      <c r="C664" s="29"/>
      <c r="D664" s="29"/>
      <c r="E664" s="29"/>
      <c r="F664" s="29"/>
      <c r="G664" s="29"/>
      <c r="H664" s="212"/>
      <c r="I664" s="30"/>
      <c r="J664" s="30"/>
      <c r="K664" s="30"/>
      <c r="L664" s="30"/>
      <c r="M664" s="40"/>
      <c r="N664" s="40"/>
      <c r="O664" s="31"/>
      <c r="P664" s="31"/>
      <c r="Q664" s="32"/>
      <c r="R664" s="32"/>
      <c r="S664" s="33"/>
      <c r="T664" s="33"/>
      <c r="U664" s="33"/>
      <c r="V664" s="33"/>
      <c r="W664" s="33"/>
      <c r="X664" s="33"/>
    </row>
    <row r="665" spans="1:24" s="34" customFormat="1">
      <c r="A665" s="29"/>
      <c r="B665" s="29"/>
      <c r="C665" s="29"/>
      <c r="D665" s="29"/>
      <c r="E665" s="29"/>
      <c r="F665" s="29"/>
      <c r="G665" s="29"/>
      <c r="H665" s="212"/>
      <c r="I665" s="30"/>
      <c r="J665" s="30"/>
      <c r="K665" s="30"/>
      <c r="L665" s="30"/>
      <c r="M665" s="40"/>
      <c r="N665" s="40"/>
      <c r="O665" s="31"/>
      <c r="P665" s="31"/>
      <c r="Q665" s="32"/>
      <c r="R665" s="32"/>
      <c r="S665" s="33"/>
      <c r="T665" s="33"/>
      <c r="U665" s="33"/>
      <c r="V665" s="33"/>
      <c r="W665" s="33"/>
      <c r="X665" s="33"/>
    </row>
    <row r="666" spans="1:24" s="34" customFormat="1">
      <c r="A666" s="29"/>
      <c r="B666" s="29"/>
      <c r="C666" s="29"/>
      <c r="D666" s="29"/>
      <c r="E666" s="29"/>
      <c r="F666" s="29"/>
      <c r="G666" s="29"/>
      <c r="H666" s="212"/>
      <c r="I666" s="30"/>
      <c r="J666" s="30"/>
      <c r="K666" s="30"/>
      <c r="L666" s="30"/>
      <c r="M666" s="40"/>
      <c r="N666" s="40"/>
      <c r="O666" s="31"/>
      <c r="P666" s="31"/>
      <c r="Q666" s="32"/>
      <c r="R666" s="32"/>
      <c r="S666" s="33"/>
      <c r="T666" s="33"/>
      <c r="U666" s="33"/>
      <c r="V666" s="33"/>
      <c r="W666" s="33"/>
      <c r="X666" s="33"/>
    </row>
    <row r="667" spans="1:24" s="34" customFormat="1">
      <c r="A667" s="29"/>
      <c r="B667" s="29"/>
      <c r="C667" s="29"/>
      <c r="D667" s="29"/>
      <c r="E667" s="29"/>
      <c r="F667" s="29"/>
      <c r="G667" s="29"/>
      <c r="H667" s="212"/>
      <c r="I667" s="30"/>
      <c r="J667" s="30"/>
      <c r="K667" s="30"/>
      <c r="L667" s="30"/>
      <c r="M667" s="40"/>
      <c r="N667" s="40"/>
      <c r="O667" s="31"/>
      <c r="P667" s="31"/>
      <c r="Q667" s="32"/>
      <c r="R667" s="32"/>
      <c r="S667" s="33"/>
      <c r="T667" s="33"/>
      <c r="U667" s="33"/>
      <c r="V667" s="33"/>
      <c r="W667" s="33"/>
      <c r="X667" s="33"/>
    </row>
    <row r="668" spans="1:24" s="34" customFormat="1">
      <c r="A668" s="29"/>
      <c r="B668" s="29"/>
      <c r="C668" s="29"/>
      <c r="D668" s="29"/>
      <c r="E668" s="29"/>
      <c r="F668" s="29"/>
      <c r="G668" s="29"/>
      <c r="H668" s="212"/>
      <c r="I668" s="30"/>
      <c r="J668" s="30"/>
      <c r="K668" s="30"/>
      <c r="L668" s="30"/>
      <c r="M668" s="40"/>
      <c r="N668" s="40"/>
      <c r="O668" s="31"/>
      <c r="P668" s="31"/>
      <c r="Q668" s="32"/>
      <c r="R668" s="32"/>
      <c r="S668" s="33"/>
      <c r="T668" s="33"/>
      <c r="U668" s="33"/>
      <c r="V668" s="33"/>
      <c r="W668" s="33"/>
      <c r="X668" s="33"/>
    </row>
    <row r="669" spans="1:24" s="34" customFormat="1">
      <c r="A669" s="29"/>
      <c r="B669" s="29"/>
      <c r="C669" s="29"/>
      <c r="D669" s="29"/>
      <c r="E669" s="29"/>
      <c r="F669" s="29"/>
      <c r="G669" s="29"/>
      <c r="H669" s="212"/>
      <c r="I669" s="30"/>
      <c r="J669" s="30"/>
      <c r="K669" s="30"/>
      <c r="L669" s="30"/>
      <c r="M669" s="40"/>
      <c r="N669" s="40"/>
      <c r="O669" s="31"/>
      <c r="P669" s="31"/>
      <c r="Q669" s="32"/>
      <c r="R669" s="32"/>
      <c r="S669" s="33"/>
      <c r="T669" s="33"/>
      <c r="U669" s="33"/>
      <c r="V669" s="33"/>
      <c r="W669" s="33"/>
      <c r="X669" s="33"/>
    </row>
    <row r="670" spans="1:24" s="34" customFormat="1">
      <c r="A670" s="29"/>
      <c r="B670" s="29"/>
      <c r="C670" s="29"/>
      <c r="D670" s="29"/>
      <c r="E670" s="29"/>
      <c r="F670" s="29"/>
      <c r="G670" s="29"/>
      <c r="H670" s="212"/>
      <c r="I670" s="30"/>
      <c r="J670" s="30"/>
      <c r="K670" s="30"/>
      <c r="L670" s="30"/>
      <c r="M670" s="40"/>
      <c r="N670" s="40"/>
      <c r="O670" s="31"/>
      <c r="P670" s="31"/>
      <c r="Q670" s="32"/>
      <c r="R670" s="32"/>
      <c r="S670" s="33"/>
      <c r="T670" s="33"/>
      <c r="U670" s="33"/>
      <c r="V670" s="33"/>
      <c r="W670" s="33"/>
      <c r="X670" s="33"/>
    </row>
    <row r="671" spans="1:24" s="34" customFormat="1">
      <c r="A671" s="29"/>
      <c r="B671" s="29"/>
      <c r="C671" s="29"/>
      <c r="D671" s="29"/>
      <c r="E671" s="29"/>
      <c r="F671" s="29"/>
      <c r="G671" s="29"/>
      <c r="H671" s="212"/>
      <c r="I671" s="30"/>
      <c r="J671" s="30"/>
      <c r="K671" s="30"/>
      <c r="L671" s="30"/>
      <c r="M671" s="40"/>
      <c r="N671" s="40"/>
      <c r="O671" s="31"/>
      <c r="P671" s="31"/>
      <c r="Q671" s="32"/>
      <c r="R671" s="32"/>
      <c r="S671" s="33"/>
      <c r="T671" s="33"/>
      <c r="U671" s="33"/>
      <c r="V671" s="33"/>
      <c r="W671" s="33"/>
      <c r="X671" s="33"/>
    </row>
    <row r="672" spans="1:24" s="34" customFormat="1">
      <c r="A672" s="29"/>
      <c r="B672" s="29"/>
      <c r="C672" s="29"/>
      <c r="D672" s="29"/>
      <c r="E672" s="29"/>
      <c r="F672" s="29"/>
      <c r="G672" s="29"/>
      <c r="H672" s="212"/>
      <c r="I672" s="30"/>
      <c r="J672" s="30"/>
      <c r="K672" s="30"/>
      <c r="L672" s="30"/>
      <c r="M672" s="40"/>
      <c r="N672" s="40"/>
      <c r="O672" s="31"/>
      <c r="P672" s="31"/>
      <c r="Q672" s="32"/>
      <c r="R672" s="32"/>
      <c r="S672" s="33"/>
      <c r="T672" s="33"/>
      <c r="U672" s="33"/>
      <c r="V672" s="33"/>
      <c r="W672" s="33"/>
      <c r="X672" s="33"/>
    </row>
    <row r="673" spans="1:24" s="34" customFormat="1">
      <c r="A673" s="29"/>
      <c r="B673" s="29"/>
      <c r="C673" s="29"/>
      <c r="D673" s="29"/>
      <c r="E673" s="29"/>
      <c r="F673" s="29"/>
      <c r="G673" s="29"/>
      <c r="H673" s="212"/>
      <c r="I673" s="30"/>
      <c r="J673" s="30"/>
      <c r="K673" s="30"/>
      <c r="L673" s="30"/>
      <c r="M673" s="40"/>
      <c r="N673" s="40"/>
      <c r="O673" s="31"/>
      <c r="P673" s="31"/>
      <c r="Q673" s="32"/>
      <c r="R673" s="32"/>
      <c r="S673" s="33"/>
      <c r="T673" s="33"/>
      <c r="U673" s="33"/>
      <c r="V673" s="33"/>
      <c r="W673" s="33"/>
      <c r="X673" s="33"/>
    </row>
    <row r="674" spans="1:24" s="34" customFormat="1">
      <c r="A674" s="29"/>
      <c r="B674" s="29"/>
      <c r="C674" s="29"/>
      <c r="D674" s="29"/>
      <c r="E674" s="29"/>
      <c r="F674" s="29"/>
      <c r="G674" s="29"/>
      <c r="H674" s="212"/>
      <c r="I674" s="30"/>
      <c r="J674" s="30"/>
      <c r="K674" s="30"/>
      <c r="L674" s="30"/>
      <c r="M674" s="40"/>
      <c r="N674" s="40"/>
      <c r="O674" s="31"/>
      <c r="P674" s="31"/>
      <c r="Q674" s="32"/>
      <c r="R674" s="32"/>
      <c r="S674" s="33"/>
      <c r="T674" s="33"/>
      <c r="U674" s="33"/>
      <c r="V674" s="33"/>
      <c r="W674" s="33"/>
      <c r="X674" s="33"/>
    </row>
    <row r="675" spans="1:24" s="34" customFormat="1">
      <c r="A675" s="29"/>
      <c r="B675" s="29"/>
      <c r="C675" s="29"/>
      <c r="D675" s="29"/>
      <c r="E675" s="29"/>
      <c r="F675" s="29"/>
      <c r="G675" s="29"/>
      <c r="H675" s="212"/>
      <c r="I675" s="30"/>
      <c r="J675" s="30"/>
      <c r="K675" s="30"/>
      <c r="L675" s="30"/>
      <c r="M675" s="40"/>
      <c r="N675" s="40"/>
      <c r="O675" s="31"/>
      <c r="P675" s="31"/>
      <c r="Q675" s="32"/>
      <c r="R675" s="32"/>
      <c r="S675" s="33"/>
      <c r="T675" s="33"/>
      <c r="U675" s="33"/>
      <c r="V675" s="33"/>
      <c r="W675" s="33"/>
      <c r="X675" s="33"/>
    </row>
    <row r="676" spans="1:24" s="34" customFormat="1">
      <c r="A676" s="29"/>
      <c r="B676" s="29"/>
      <c r="C676" s="29"/>
      <c r="D676" s="29"/>
      <c r="E676" s="29"/>
      <c r="F676" s="29"/>
      <c r="G676" s="29"/>
      <c r="H676" s="212"/>
      <c r="I676" s="30"/>
      <c r="J676" s="30"/>
      <c r="K676" s="30"/>
      <c r="L676" s="30"/>
      <c r="M676" s="40"/>
      <c r="N676" s="40"/>
      <c r="O676" s="31"/>
      <c r="P676" s="31"/>
      <c r="Q676" s="32"/>
      <c r="R676" s="32"/>
      <c r="S676" s="33"/>
      <c r="T676" s="33"/>
      <c r="U676" s="33"/>
      <c r="V676" s="33"/>
      <c r="W676" s="33"/>
      <c r="X676" s="33"/>
    </row>
    <row r="677" spans="1:24" s="34" customFormat="1">
      <c r="A677" s="29"/>
      <c r="B677" s="29"/>
      <c r="C677" s="29"/>
      <c r="D677" s="29"/>
      <c r="E677" s="29"/>
      <c r="F677" s="29"/>
      <c r="G677" s="29"/>
      <c r="H677" s="212"/>
      <c r="I677" s="30"/>
      <c r="J677" s="30"/>
      <c r="K677" s="30"/>
      <c r="L677" s="30"/>
      <c r="M677" s="40"/>
      <c r="N677" s="40"/>
      <c r="O677" s="31"/>
      <c r="P677" s="31"/>
      <c r="Q677" s="32"/>
      <c r="R677" s="32"/>
      <c r="S677" s="33"/>
      <c r="T677" s="33"/>
      <c r="U677" s="33"/>
      <c r="V677" s="33"/>
      <c r="W677" s="33"/>
      <c r="X677" s="33"/>
    </row>
    <row r="678" spans="1:24" s="34" customFormat="1">
      <c r="A678" s="29"/>
      <c r="B678" s="29"/>
      <c r="C678" s="29"/>
      <c r="D678" s="29"/>
      <c r="E678" s="29"/>
      <c r="F678" s="29"/>
      <c r="G678" s="29"/>
      <c r="H678" s="212"/>
      <c r="I678" s="30"/>
      <c r="J678" s="30"/>
      <c r="K678" s="30"/>
      <c r="L678" s="30"/>
      <c r="M678" s="40"/>
      <c r="N678" s="40"/>
      <c r="O678" s="31"/>
      <c r="P678" s="31"/>
      <c r="Q678" s="32"/>
      <c r="R678" s="32"/>
      <c r="S678" s="33"/>
      <c r="T678" s="33"/>
      <c r="U678" s="33"/>
      <c r="V678" s="33"/>
      <c r="W678" s="33"/>
      <c r="X678" s="33"/>
    </row>
    <row r="679" spans="1:24" s="34" customFormat="1">
      <c r="A679" s="29"/>
      <c r="B679" s="29"/>
      <c r="C679" s="29"/>
      <c r="D679" s="29"/>
      <c r="E679" s="29"/>
      <c r="F679" s="29"/>
      <c r="G679" s="29"/>
      <c r="H679" s="212"/>
      <c r="I679" s="30"/>
      <c r="J679" s="30"/>
      <c r="K679" s="30"/>
      <c r="L679" s="30"/>
      <c r="M679" s="40"/>
      <c r="N679" s="40"/>
      <c r="O679" s="31"/>
      <c r="P679" s="31"/>
      <c r="Q679" s="32"/>
      <c r="R679" s="32"/>
      <c r="S679" s="33"/>
      <c r="T679" s="33"/>
      <c r="U679" s="33"/>
      <c r="V679" s="33"/>
      <c r="W679" s="33"/>
      <c r="X679" s="33"/>
    </row>
    <row r="680" spans="1:24" s="34" customFormat="1">
      <c r="A680" s="29"/>
      <c r="B680" s="29"/>
      <c r="C680" s="29"/>
      <c r="D680" s="29"/>
      <c r="E680" s="29"/>
      <c r="F680" s="29"/>
      <c r="G680" s="29"/>
      <c r="H680" s="212"/>
      <c r="I680" s="30"/>
      <c r="J680" s="30"/>
      <c r="K680" s="30"/>
      <c r="L680" s="30"/>
      <c r="M680" s="40"/>
      <c r="N680" s="40"/>
      <c r="O680" s="31"/>
      <c r="P680" s="31"/>
      <c r="Q680" s="32"/>
      <c r="R680" s="32"/>
      <c r="S680" s="33"/>
      <c r="T680" s="33"/>
      <c r="U680" s="33"/>
      <c r="V680" s="33"/>
      <c r="W680" s="33"/>
      <c r="X680" s="33"/>
    </row>
    <row r="681" spans="1:24" s="34" customFormat="1">
      <c r="A681" s="29"/>
      <c r="B681" s="29"/>
      <c r="C681" s="29"/>
      <c r="D681" s="29"/>
      <c r="E681" s="29"/>
      <c r="F681" s="29"/>
      <c r="G681" s="29"/>
      <c r="H681" s="212"/>
      <c r="I681" s="30"/>
      <c r="J681" s="30"/>
      <c r="K681" s="30"/>
      <c r="L681" s="30"/>
      <c r="M681" s="40"/>
      <c r="N681" s="40"/>
      <c r="O681" s="31"/>
      <c r="P681" s="31"/>
      <c r="Q681" s="32"/>
      <c r="R681" s="32"/>
      <c r="S681" s="33"/>
      <c r="T681" s="33"/>
      <c r="U681" s="33"/>
      <c r="V681" s="33"/>
      <c r="W681" s="33"/>
      <c r="X681" s="33"/>
    </row>
    <row r="682" spans="1:24" s="34" customFormat="1">
      <c r="A682" s="29"/>
      <c r="B682" s="29"/>
      <c r="C682" s="29"/>
      <c r="D682" s="29"/>
      <c r="E682" s="29"/>
      <c r="F682" s="29"/>
      <c r="G682" s="29"/>
      <c r="H682" s="212"/>
      <c r="I682" s="30"/>
      <c r="J682" s="30"/>
      <c r="K682" s="30"/>
      <c r="L682" s="30"/>
      <c r="M682" s="40"/>
      <c r="N682" s="40"/>
      <c r="O682" s="31"/>
      <c r="P682" s="31"/>
      <c r="Q682" s="32"/>
      <c r="R682" s="32"/>
      <c r="S682" s="33"/>
      <c r="T682" s="33"/>
      <c r="U682" s="33"/>
      <c r="V682" s="33"/>
      <c r="W682" s="33"/>
      <c r="X682" s="33"/>
    </row>
    <row r="683" spans="1:24" s="34" customFormat="1">
      <c r="A683" s="29"/>
      <c r="B683" s="29"/>
      <c r="C683" s="29"/>
      <c r="D683" s="29"/>
      <c r="E683" s="29"/>
      <c r="F683" s="29"/>
      <c r="G683" s="29"/>
      <c r="H683" s="212"/>
      <c r="I683" s="30"/>
      <c r="J683" s="30"/>
      <c r="K683" s="30"/>
      <c r="L683" s="30"/>
      <c r="M683" s="40"/>
      <c r="N683" s="40"/>
      <c r="O683" s="31"/>
      <c r="P683" s="31"/>
      <c r="Q683" s="32"/>
      <c r="R683" s="32"/>
      <c r="S683" s="33"/>
      <c r="T683" s="33"/>
      <c r="U683" s="33"/>
      <c r="V683" s="33"/>
      <c r="W683" s="33"/>
      <c r="X683" s="33"/>
    </row>
    <row r="684" spans="1:24" s="34" customFormat="1">
      <c r="A684" s="29"/>
      <c r="B684" s="29"/>
      <c r="C684" s="29"/>
      <c r="D684" s="29"/>
      <c r="E684" s="29"/>
      <c r="F684" s="29"/>
      <c r="G684" s="29"/>
      <c r="H684" s="212"/>
      <c r="I684" s="30"/>
      <c r="J684" s="30"/>
      <c r="K684" s="30"/>
      <c r="L684" s="30"/>
      <c r="M684" s="40"/>
      <c r="N684" s="40"/>
      <c r="O684" s="31"/>
      <c r="P684" s="31"/>
      <c r="Q684" s="32"/>
      <c r="R684" s="32"/>
      <c r="S684" s="33"/>
      <c r="T684" s="33"/>
      <c r="U684" s="33"/>
      <c r="V684" s="33"/>
      <c r="W684" s="33"/>
      <c r="X684" s="33"/>
    </row>
    <row r="685" spans="1:24" s="34" customFormat="1">
      <c r="A685" s="29"/>
      <c r="B685" s="29"/>
      <c r="C685" s="29"/>
      <c r="D685" s="29"/>
      <c r="E685" s="29"/>
      <c r="F685" s="29"/>
      <c r="G685" s="29"/>
      <c r="H685" s="212"/>
      <c r="I685" s="30"/>
      <c r="J685" s="30"/>
      <c r="K685" s="30"/>
      <c r="L685" s="30"/>
      <c r="M685" s="40"/>
      <c r="N685" s="40"/>
      <c r="O685" s="31"/>
      <c r="P685" s="31"/>
      <c r="Q685" s="32"/>
      <c r="R685" s="32"/>
      <c r="S685" s="33"/>
      <c r="T685" s="33"/>
      <c r="U685" s="33"/>
      <c r="V685" s="33"/>
      <c r="W685" s="33"/>
      <c r="X685" s="33"/>
    </row>
    <row r="686" spans="1:24" s="34" customFormat="1">
      <c r="A686" s="29"/>
      <c r="B686" s="29"/>
      <c r="C686" s="29"/>
      <c r="D686" s="29"/>
      <c r="E686" s="29"/>
      <c r="F686" s="29"/>
      <c r="G686" s="29"/>
      <c r="H686" s="212"/>
      <c r="I686" s="30"/>
      <c r="J686" s="30"/>
      <c r="K686" s="30"/>
      <c r="L686" s="30"/>
      <c r="M686" s="40"/>
      <c r="N686" s="40"/>
      <c r="O686" s="31"/>
      <c r="P686" s="31"/>
      <c r="Q686" s="32"/>
      <c r="R686" s="32"/>
      <c r="S686" s="33"/>
      <c r="T686" s="33"/>
      <c r="U686" s="33"/>
      <c r="V686" s="33"/>
      <c r="W686" s="33"/>
      <c r="X686" s="33"/>
    </row>
    <row r="687" spans="1:24" s="34" customFormat="1">
      <c r="A687" s="29"/>
      <c r="B687" s="29"/>
      <c r="C687" s="29"/>
      <c r="D687" s="29"/>
      <c r="E687" s="29"/>
      <c r="F687" s="29"/>
      <c r="G687" s="29"/>
      <c r="H687" s="212"/>
      <c r="I687" s="30"/>
      <c r="J687" s="30"/>
      <c r="K687" s="30"/>
      <c r="L687" s="30"/>
      <c r="M687" s="40"/>
      <c r="N687" s="40"/>
      <c r="O687" s="31"/>
      <c r="P687" s="31"/>
      <c r="Q687" s="32"/>
      <c r="R687" s="32"/>
      <c r="S687" s="33"/>
      <c r="T687" s="33"/>
      <c r="U687" s="33"/>
      <c r="V687" s="33"/>
      <c r="W687" s="33"/>
      <c r="X687" s="33"/>
    </row>
    <row r="688" spans="1:24" s="34" customFormat="1">
      <c r="A688" s="29"/>
      <c r="B688" s="29"/>
      <c r="C688" s="29"/>
      <c r="D688" s="29"/>
      <c r="E688" s="29"/>
      <c r="F688" s="29"/>
      <c r="G688" s="29"/>
      <c r="H688" s="212"/>
      <c r="I688" s="30"/>
      <c r="J688" s="30"/>
      <c r="K688" s="30"/>
      <c r="L688" s="30"/>
      <c r="M688" s="40"/>
      <c r="N688" s="40"/>
      <c r="O688" s="31"/>
      <c r="P688" s="31"/>
      <c r="Q688" s="32"/>
      <c r="R688" s="32"/>
      <c r="S688" s="33"/>
      <c r="T688" s="33"/>
      <c r="U688" s="33"/>
      <c r="V688" s="33"/>
      <c r="W688" s="33"/>
      <c r="X688" s="33"/>
    </row>
    <row r="689" spans="1:24" s="34" customFormat="1">
      <c r="A689" s="29"/>
      <c r="B689" s="29"/>
      <c r="C689" s="29"/>
      <c r="D689" s="29"/>
      <c r="E689" s="29"/>
      <c r="F689" s="29"/>
      <c r="G689" s="29"/>
      <c r="H689" s="212"/>
      <c r="I689" s="30"/>
      <c r="J689" s="30"/>
      <c r="K689" s="30"/>
      <c r="L689" s="30"/>
      <c r="M689" s="40"/>
      <c r="N689" s="40"/>
      <c r="O689" s="31"/>
      <c r="P689" s="31"/>
      <c r="Q689" s="32"/>
      <c r="R689" s="32"/>
      <c r="S689" s="33"/>
      <c r="T689" s="33"/>
      <c r="U689" s="33"/>
      <c r="V689" s="33"/>
      <c r="W689" s="33"/>
      <c r="X689" s="33"/>
    </row>
    <row r="690" spans="1:24" s="34" customFormat="1">
      <c r="A690" s="29"/>
      <c r="B690" s="29"/>
      <c r="C690" s="29"/>
      <c r="D690" s="29"/>
      <c r="E690" s="29"/>
      <c r="F690" s="29"/>
      <c r="G690" s="29"/>
      <c r="H690" s="212"/>
      <c r="I690" s="30"/>
      <c r="J690" s="30"/>
      <c r="K690" s="30"/>
      <c r="L690" s="30"/>
      <c r="M690" s="40"/>
      <c r="N690" s="40"/>
      <c r="O690" s="31"/>
      <c r="P690" s="31"/>
      <c r="Q690" s="32"/>
      <c r="R690" s="32"/>
      <c r="S690" s="33"/>
      <c r="T690" s="33"/>
      <c r="U690" s="33"/>
      <c r="V690" s="33"/>
      <c r="W690" s="33"/>
      <c r="X690" s="33"/>
    </row>
    <row r="691" spans="1:24" s="34" customFormat="1">
      <c r="A691" s="29"/>
      <c r="B691" s="29"/>
      <c r="C691" s="29"/>
      <c r="D691" s="29"/>
      <c r="E691" s="29"/>
      <c r="F691" s="29"/>
      <c r="G691" s="29"/>
      <c r="H691" s="212"/>
      <c r="I691" s="30"/>
      <c r="J691" s="30"/>
      <c r="K691" s="30"/>
      <c r="L691" s="30"/>
      <c r="M691" s="40"/>
      <c r="N691" s="40"/>
      <c r="O691" s="31"/>
      <c r="P691" s="31"/>
      <c r="Q691" s="32"/>
      <c r="R691" s="32"/>
      <c r="S691" s="33"/>
      <c r="T691" s="33"/>
      <c r="U691" s="33"/>
      <c r="V691" s="33"/>
      <c r="W691" s="33"/>
      <c r="X691" s="33"/>
    </row>
    <row r="692" spans="1:24" s="34" customFormat="1">
      <c r="A692" s="29"/>
      <c r="B692" s="29"/>
      <c r="C692" s="29"/>
      <c r="D692" s="29"/>
      <c r="E692" s="29"/>
      <c r="F692" s="29"/>
      <c r="G692" s="29"/>
      <c r="H692" s="212"/>
      <c r="I692" s="30"/>
      <c r="J692" s="30"/>
      <c r="K692" s="30"/>
      <c r="L692" s="30"/>
      <c r="M692" s="40"/>
      <c r="N692" s="40"/>
      <c r="O692" s="31"/>
      <c r="P692" s="31"/>
      <c r="Q692" s="32"/>
      <c r="R692" s="32"/>
      <c r="S692" s="33"/>
      <c r="T692" s="33"/>
      <c r="U692" s="33"/>
      <c r="V692" s="33"/>
      <c r="W692" s="33"/>
      <c r="X692" s="33"/>
    </row>
    <row r="693" spans="1:24" s="34" customFormat="1">
      <c r="A693" s="29"/>
      <c r="B693" s="29"/>
      <c r="C693" s="29"/>
      <c r="D693" s="29"/>
      <c r="E693" s="29"/>
      <c r="F693" s="29"/>
      <c r="G693" s="29"/>
      <c r="H693" s="212"/>
      <c r="I693" s="30"/>
      <c r="J693" s="30"/>
      <c r="K693" s="30"/>
      <c r="L693" s="30"/>
      <c r="M693" s="40"/>
      <c r="N693" s="40"/>
      <c r="O693" s="31"/>
      <c r="P693" s="31"/>
      <c r="Q693" s="32"/>
      <c r="R693" s="32"/>
      <c r="S693" s="33"/>
      <c r="T693" s="33"/>
      <c r="U693" s="33"/>
      <c r="V693" s="33"/>
      <c r="W693" s="33"/>
      <c r="X693" s="33"/>
    </row>
    <row r="694" spans="1:24" s="34" customFormat="1">
      <c r="A694" s="29"/>
      <c r="B694" s="29"/>
      <c r="C694" s="29"/>
      <c r="D694" s="29"/>
      <c r="E694" s="29"/>
      <c r="F694" s="29"/>
      <c r="G694" s="29"/>
      <c r="H694" s="212"/>
      <c r="I694" s="30"/>
      <c r="J694" s="30"/>
      <c r="K694" s="30"/>
      <c r="L694" s="30"/>
      <c r="M694" s="40"/>
      <c r="N694" s="40"/>
      <c r="O694" s="31"/>
      <c r="P694" s="31"/>
      <c r="Q694" s="32"/>
      <c r="R694" s="32"/>
      <c r="S694" s="33"/>
      <c r="T694" s="33"/>
      <c r="U694" s="33"/>
      <c r="V694" s="33"/>
      <c r="W694" s="33"/>
      <c r="X694" s="33"/>
    </row>
    <row r="695" spans="1:24" s="34" customFormat="1">
      <c r="A695" s="29"/>
      <c r="B695" s="29"/>
      <c r="C695" s="29"/>
      <c r="D695" s="29"/>
      <c r="E695" s="29"/>
      <c r="F695" s="29"/>
      <c r="G695" s="29"/>
      <c r="H695" s="212"/>
      <c r="I695" s="30"/>
      <c r="J695" s="30"/>
      <c r="K695" s="30"/>
      <c r="L695" s="30"/>
      <c r="M695" s="40"/>
      <c r="N695" s="40"/>
      <c r="O695" s="31"/>
      <c r="P695" s="31"/>
      <c r="Q695" s="32"/>
      <c r="R695" s="32"/>
      <c r="S695" s="33"/>
      <c r="T695" s="33"/>
      <c r="U695" s="33"/>
      <c r="V695" s="33"/>
      <c r="W695" s="33"/>
      <c r="X695" s="33"/>
    </row>
    <row r="696" spans="1:24" s="34" customFormat="1">
      <c r="A696" s="29"/>
      <c r="B696" s="29"/>
      <c r="C696" s="29"/>
      <c r="D696" s="29"/>
      <c r="E696" s="29"/>
      <c r="F696" s="29"/>
      <c r="G696" s="29"/>
      <c r="H696" s="212"/>
      <c r="I696" s="30"/>
      <c r="J696" s="30"/>
      <c r="K696" s="30"/>
      <c r="L696" s="30"/>
      <c r="M696" s="40"/>
      <c r="N696" s="40"/>
      <c r="O696" s="31"/>
      <c r="P696" s="31"/>
      <c r="Q696" s="32"/>
      <c r="R696" s="32"/>
      <c r="S696" s="33"/>
      <c r="T696" s="33"/>
      <c r="U696" s="33"/>
      <c r="V696" s="33"/>
      <c r="W696" s="33"/>
      <c r="X696" s="33"/>
    </row>
    <row r="697" spans="1:24" s="34" customFormat="1">
      <c r="A697" s="29"/>
      <c r="B697" s="29"/>
      <c r="C697" s="29"/>
      <c r="D697" s="29"/>
      <c r="E697" s="29"/>
      <c r="F697" s="29"/>
      <c r="G697" s="29"/>
      <c r="H697" s="212"/>
      <c r="I697" s="30"/>
      <c r="J697" s="30"/>
      <c r="K697" s="30"/>
      <c r="L697" s="30"/>
      <c r="M697" s="40"/>
      <c r="N697" s="40"/>
      <c r="O697" s="31"/>
      <c r="P697" s="31"/>
      <c r="Q697" s="32"/>
      <c r="R697" s="32"/>
      <c r="S697" s="33"/>
      <c r="T697" s="33"/>
      <c r="U697" s="33"/>
      <c r="V697" s="33"/>
      <c r="W697" s="33"/>
      <c r="X697" s="33"/>
    </row>
    <row r="698" spans="1:24" s="34" customFormat="1">
      <c r="A698" s="29"/>
      <c r="B698" s="29"/>
      <c r="C698" s="29"/>
      <c r="D698" s="29"/>
      <c r="E698" s="29"/>
      <c r="F698" s="29"/>
      <c r="G698" s="29"/>
      <c r="H698" s="212"/>
      <c r="I698" s="30"/>
      <c r="J698" s="30"/>
      <c r="K698" s="30"/>
      <c r="L698" s="30"/>
      <c r="M698" s="40"/>
      <c r="N698" s="40"/>
      <c r="O698" s="31"/>
      <c r="P698" s="31"/>
      <c r="Q698" s="32"/>
      <c r="R698" s="32"/>
      <c r="S698" s="33"/>
      <c r="T698" s="33"/>
      <c r="U698" s="33"/>
      <c r="V698" s="33"/>
      <c r="W698" s="33"/>
      <c r="X698" s="33"/>
    </row>
    <row r="699" spans="1:24" s="34" customFormat="1">
      <c r="A699" s="29"/>
      <c r="B699" s="29"/>
      <c r="C699" s="29"/>
      <c r="D699" s="29"/>
      <c r="E699" s="29"/>
      <c r="F699" s="29"/>
      <c r="G699" s="29"/>
      <c r="H699" s="212"/>
      <c r="I699" s="30"/>
      <c r="J699" s="30"/>
      <c r="K699" s="30"/>
      <c r="L699" s="30"/>
      <c r="M699" s="40"/>
      <c r="N699" s="40"/>
      <c r="O699" s="31"/>
      <c r="P699" s="31"/>
      <c r="Q699" s="32"/>
      <c r="R699" s="32"/>
      <c r="S699" s="33"/>
      <c r="T699" s="33"/>
      <c r="U699" s="33"/>
      <c r="V699" s="33"/>
      <c r="W699" s="33"/>
      <c r="X699" s="33"/>
    </row>
    <row r="700" spans="1:24" s="34" customFormat="1">
      <c r="A700" s="29"/>
      <c r="B700" s="29"/>
      <c r="C700" s="29"/>
      <c r="D700" s="29"/>
      <c r="E700" s="29"/>
      <c r="F700" s="29"/>
      <c r="G700" s="29"/>
      <c r="H700" s="212"/>
      <c r="I700" s="30"/>
      <c r="J700" s="30"/>
      <c r="K700" s="30"/>
      <c r="L700" s="30"/>
      <c r="M700" s="40"/>
      <c r="N700" s="40"/>
      <c r="O700" s="31"/>
      <c r="P700" s="31"/>
      <c r="Q700" s="32"/>
      <c r="R700" s="32"/>
      <c r="S700" s="33"/>
      <c r="T700" s="33"/>
      <c r="U700" s="33"/>
      <c r="V700" s="33"/>
      <c r="W700" s="33"/>
      <c r="X700" s="33"/>
    </row>
    <row r="701" spans="1:24" s="34" customFormat="1">
      <c r="A701" s="29"/>
      <c r="B701" s="29"/>
      <c r="C701" s="29"/>
      <c r="D701" s="29"/>
      <c r="E701" s="29"/>
      <c r="F701" s="29"/>
      <c r="G701" s="29"/>
      <c r="H701" s="212"/>
      <c r="I701" s="30"/>
      <c r="J701" s="30"/>
      <c r="K701" s="30"/>
      <c r="L701" s="30"/>
      <c r="M701" s="40"/>
      <c r="N701" s="40"/>
      <c r="O701" s="31"/>
      <c r="P701" s="31"/>
      <c r="Q701" s="32"/>
      <c r="R701" s="32"/>
      <c r="S701" s="33"/>
      <c r="T701" s="33"/>
      <c r="U701" s="33"/>
      <c r="V701" s="33"/>
      <c r="W701" s="33"/>
      <c r="X701" s="33"/>
    </row>
    <row r="702" spans="1:24" s="34" customFormat="1">
      <c r="A702" s="29"/>
      <c r="B702" s="29"/>
      <c r="C702" s="29"/>
      <c r="D702" s="29"/>
      <c r="E702" s="29"/>
      <c r="F702" s="29"/>
      <c r="G702" s="29"/>
      <c r="H702" s="212"/>
      <c r="I702" s="30"/>
      <c r="J702" s="30"/>
      <c r="K702" s="30"/>
      <c r="L702" s="30"/>
      <c r="M702" s="40"/>
      <c r="N702" s="40"/>
      <c r="O702" s="31"/>
      <c r="P702" s="31"/>
      <c r="Q702" s="32"/>
      <c r="R702" s="32"/>
      <c r="S702" s="33"/>
      <c r="T702" s="33"/>
      <c r="U702" s="33"/>
      <c r="V702" s="33"/>
      <c r="W702" s="33"/>
      <c r="X702" s="33"/>
    </row>
    <row r="703" spans="1:24" s="34" customFormat="1">
      <c r="A703" s="29"/>
      <c r="B703" s="29"/>
      <c r="C703" s="29"/>
      <c r="D703" s="29"/>
      <c r="E703" s="29"/>
      <c r="F703" s="29"/>
      <c r="G703" s="29"/>
      <c r="H703" s="212"/>
      <c r="I703" s="30"/>
      <c r="J703" s="30"/>
      <c r="K703" s="30"/>
      <c r="L703" s="30"/>
      <c r="M703" s="40"/>
      <c r="N703" s="40"/>
      <c r="O703" s="31"/>
      <c r="P703" s="31"/>
      <c r="Q703" s="32"/>
      <c r="R703" s="32"/>
      <c r="S703" s="33"/>
      <c r="T703" s="33"/>
      <c r="U703" s="33"/>
      <c r="V703" s="33"/>
      <c r="W703" s="33"/>
      <c r="X703" s="33"/>
    </row>
    <row r="704" spans="1:24" s="34" customFormat="1">
      <c r="A704" s="29"/>
      <c r="B704" s="29"/>
      <c r="C704" s="29"/>
      <c r="D704" s="29"/>
      <c r="E704" s="29"/>
      <c r="F704" s="29"/>
      <c r="G704" s="29"/>
      <c r="H704" s="212"/>
      <c r="I704" s="30"/>
      <c r="J704" s="30"/>
      <c r="K704" s="30"/>
      <c r="L704" s="30"/>
      <c r="M704" s="40"/>
      <c r="N704" s="40"/>
      <c r="O704" s="31"/>
      <c r="P704" s="31"/>
      <c r="Q704" s="32"/>
      <c r="R704" s="32"/>
      <c r="S704" s="33"/>
      <c r="T704" s="33"/>
      <c r="U704" s="33"/>
      <c r="V704" s="33"/>
      <c r="W704" s="33"/>
      <c r="X704" s="33"/>
    </row>
    <row r="705" spans="1:24" s="34" customFormat="1">
      <c r="A705" s="29"/>
      <c r="B705" s="29"/>
      <c r="C705" s="29"/>
      <c r="D705" s="29"/>
      <c r="E705" s="29"/>
      <c r="F705" s="29"/>
      <c r="G705" s="29"/>
      <c r="H705" s="212"/>
      <c r="I705" s="30"/>
      <c r="J705" s="30"/>
      <c r="K705" s="30"/>
      <c r="L705" s="30"/>
      <c r="M705" s="40"/>
      <c r="N705" s="40"/>
      <c r="O705" s="31"/>
      <c r="P705" s="31"/>
      <c r="Q705" s="32"/>
      <c r="R705" s="32"/>
      <c r="S705" s="33"/>
      <c r="T705" s="33"/>
      <c r="U705" s="33"/>
      <c r="V705" s="33"/>
      <c r="W705" s="33"/>
      <c r="X705" s="33"/>
    </row>
    <row r="706" spans="1:24" s="34" customFormat="1">
      <c r="A706" s="29"/>
      <c r="B706" s="29"/>
      <c r="C706" s="29"/>
      <c r="D706" s="29"/>
      <c r="E706" s="29"/>
      <c r="F706" s="29"/>
      <c r="G706" s="29"/>
      <c r="H706" s="212"/>
      <c r="I706" s="30"/>
      <c r="J706" s="30"/>
      <c r="K706" s="30"/>
      <c r="L706" s="30"/>
      <c r="M706" s="40"/>
      <c r="N706" s="40"/>
      <c r="O706" s="31"/>
      <c r="P706" s="31"/>
      <c r="Q706" s="32"/>
      <c r="R706" s="32"/>
      <c r="S706" s="33"/>
      <c r="T706" s="33"/>
      <c r="U706" s="33"/>
      <c r="V706" s="33"/>
      <c r="W706" s="33"/>
      <c r="X706" s="33"/>
    </row>
    <row r="707" spans="1:24" s="34" customFormat="1">
      <c r="A707" s="29"/>
      <c r="B707" s="29"/>
      <c r="C707" s="29"/>
      <c r="D707" s="29"/>
      <c r="E707" s="29"/>
      <c r="F707" s="29"/>
      <c r="G707" s="29"/>
      <c r="H707" s="212"/>
      <c r="I707" s="30"/>
      <c r="J707" s="30"/>
      <c r="K707" s="30"/>
      <c r="L707" s="30"/>
      <c r="M707" s="40"/>
      <c r="N707" s="40"/>
      <c r="O707" s="31"/>
      <c r="P707" s="31"/>
      <c r="Q707" s="32"/>
      <c r="R707" s="32"/>
      <c r="S707" s="33"/>
      <c r="T707" s="33"/>
      <c r="U707" s="33"/>
      <c r="V707" s="33"/>
      <c r="W707" s="33"/>
      <c r="X707" s="33"/>
    </row>
    <row r="708" spans="1:24" s="34" customFormat="1">
      <c r="A708" s="29"/>
      <c r="B708" s="29"/>
      <c r="C708" s="29"/>
      <c r="D708" s="29"/>
      <c r="E708" s="29"/>
      <c r="F708" s="29"/>
      <c r="G708" s="29"/>
      <c r="H708" s="212"/>
      <c r="I708" s="30"/>
      <c r="J708" s="30"/>
      <c r="K708" s="30"/>
      <c r="L708" s="30"/>
      <c r="M708" s="40"/>
      <c r="N708" s="40"/>
      <c r="O708" s="31"/>
      <c r="P708" s="31"/>
      <c r="Q708" s="32"/>
      <c r="R708" s="32"/>
      <c r="S708" s="33"/>
      <c r="T708" s="33"/>
      <c r="U708" s="33"/>
      <c r="V708" s="33"/>
      <c r="W708" s="33"/>
      <c r="X708" s="33"/>
    </row>
    <row r="709" spans="1:24" s="34" customFormat="1">
      <c r="A709" s="29"/>
      <c r="B709" s="29"/>
      <c r="C709" s="29"/>
      <c r="D709" s="29"/>
      <c r="E709" s="29"/>
      <c r="F709" s="29"/>
      <c r="G709" s="29"/>
      <c r="H709" s="212"/>
      <c r="I709" s="30"/>
      <c r="J709" s="30"/>
      <c r="K709" s="30"/>
      <c r="L709" s="30"/>
      <c r="M709" s="40"/>
      <c r="N709" s="40"/>
      <c r="O709" s="31"/>
      <c r="P709" s="31"/>
      <c r="Q709" s="32"/>
      <c r="R709" s="32"/>
      <c r="S709" s="33"/>
      <c r="T709" s="33"/>
      <c r="U709" s="33"/>
      <c r="V709" s="33"/>
      <c r="W709" s="33"/>
      <c r="X709" s="33"/>
    </row>
    <row r="710" spans="1:24" s="34" customFormat="1">
      <c r="A710" s="29"/>
      <c r="B710" s="29"/>
      <c r="C710" s="29"/>
      <c r="D710" s="29"/>
      <c r="E710" s="29"/>
      <c r="F710" s="29"/>
      <c r="G710" s="29"/>
      <c r="H710" s="212"/>
      <c r="I710" s="30"/>
      <c r="J710" s="30"/>
      <c r="K710" s="30"/>
      <c r="L710" s="30"/>
      <c r="M710" s="40"/>
      <c r="N710" s="40"/>
      <c r="O710" s="31"/>
      <c r="P710" s="31"/>
      <c r="Q710" s="32"/>
      <c r="R710" s="32"/>
      <c r="S710" s="33"/>
      <c r="T710" s="33"/>
      <c r="U710" s="33"/>
      <c r="V710" s="33"/>
      <c r="W710" s="33"/>
      <c r="X710" s="33"/>
    </row>
    <row r="711" spans="1:24" s="34" customFormat="1">
      <c r="A711" s="29"/>
      <c r="B711" s="29"/>
      <c r="C711" s="29"/>
      <c r="D711" s="29"/>
      <c r="E711" s="29"/>
      <c r="F711" s="29"/>
      <c r="G711" s="29"/>
      <c r="H711" s="212"/>
      <c r="I711" s="30"/>
      <c r="J711" s="30"/>
      <c r="K711" s="30"/>
      <c r="L711" s="30"/>
      <c r="M711" s="40"/>
      <c r="N711" s="40"/>
      <c r="O711" s="31"/>
      <c r="P711" s="31"/>
      <c r="Q711" s="32"/>
      <c r="R711" s="32"/>
      <c r="S711" s="33"/>
      <c r="T711" s="33"/>
      <c r="U711" s="33"/>
      <c r="V711" s="33"/>
      <c r="W711" s="33"/>
      <c r="X711" s="33"/>
    </row>
    <row r="712" spans="1:24" s="34" customFormat="1">
      <c r="A712" s="29"/>
      <c r="B712" s="29"/>
      <c r="C712" s="29"/>
      <c r="D712" s="29"/>
      <c r="E712" s="29"/>
      <c r="F712" s="29"/>
      <c r="G712" s="29"/>
      <c r="H712" s="212"/>
      <c r="I712" s="30"/>
      <c r="J712" s="30"/>
      <c r="K712" s="30"/>
      <c r="L712" s="30"/>
      <c r="M712" s="40"/>
      <c r="N712" s="40"/>
      <c r="O712" s="31"/>
      <c r="P712" s="31"/>
      <c r="Q712" s="32"/>
      <c r="R712" s="32"/>
      <c r="S712" s="33"/>
      <c r="T712" s="33"/>
      <c r="U712" s="33"/>
      <c r="V712" s="33"/>
      <c r="W712" s="33"/>
      <c r="X712" s="33"/>
    </row>
    <row r="713" spans="1:24" s="34" customFormat="1">
      <c r="A713" s="29"/>
      <c r="B713" s="29"/>
      <c r="C713" s="29"/>
      <c r="D713" s="29"/>
      <c r="E713" s="29"/>
      <c r="F713" s="29"/>
      <c r="G713" s="29"/>
      <c r="H713" s="212"/>
      <c r="I713" s="30"/>
      <c r="J713" s="30"/>
      <c r="K713" s="30"/>
      <c r="L713" s="30"/>
      <c r="M713" s="40"/>
      <c r="N713" s="40"/>
      <c r="O713" s="31"/>
      <c r="P713" s="31"/>
      <c r="Q713" s="32"/>
      <c r="R713" s="32"/>
      <c r="S713" s="33"/>
      <c r="T713" s="33"/>
      <c r="U713" s="33"/>
      <c r="V713" s="33"/>
      <c r="W713" s="33"/>
      <c r="X713" s="33"/>
    </row>
    <row r="714" spans="1:24" s="34" customFormat="1">
      <c r="A714" s="29"/>
      <c r="B714" s="29"/>
      <c r="C714" s="29"/>
      <c r="D714" s="29"/>
      <c r="E714" s="29"/>
      <c r="F714" s="29"/>
      <c r="G714" s="29"/>
      <c r="H714" s="212"/>
      <c r="I714" s="30"/>
      <c r="J714" s="30"/>
      <c r="K714" s="30"/>
      <c r="L714" s="30"/>
      <c r="M714" s="40"/>
      <c r="N714" s="40"/>
      <c r="O714" s="31"/>
      <c r="P714" s="31"/>
      <c r="Q714" s="32"/>
      <c r="R714" s="32"/>
      <c r="S714" s="33"/>
      <c r="T714" s="33"/>
      <c r="U714" s="33"/>
      <c r="V714" s="33"/>
      <c r="W714" s="33"/>
      <c r="X714" s="33"/>
    </row>
    <row r="715" spans="1:24" s="34" customFormat="1">
      <c r="A715" s="29"/>
      <c r="B715" s="29"/>
      <c r="C715" s="29"/>
      <c r="D715" s="29"/>
      <c r="E715" s="29"/>
      <c r="F715" s="29"/>
      <c r="G715" s="29"/>
      <c r="H715" s="212"/>
      <c r="I715" s="30"/>
      <c r="J715" s="30"/>
      <c r="K715" s="30"/>
      <c r="L715" s="30"/>
      <c r="M715" s="40"/>
      <c r="N715" s="40"/>
      <c r="O715" s="31"/>
      <c r="P715" s="31"/>
      <c r="Q715" s="32"/>
      <c r="R715" s="32"/>
      <c r="S715" s="33"/>
      <c r="T715" s="33"/>
      <c r="U715" s="33"/>
      <c r="V715" s="33"/>
      <c r="W715" s="33"/>
      <c r="X715" s="33"/>
    </row>
    <row r="716" spans="1:24" s="34" customFormat="1">
      <c r="A716" s="29"/>
      <c r="B716" s="29"/>
      <c r="C716" s="29"/>
      <c r="D716" s="29"/>
      <c r="E716" s="29"/>
      <c r="F716" s="29"/>
      <c r="G716" s="29"/>
      <c r="H716" s="212"/>
      <c r="I716" s="30"/>
      <c r="J716" s="30"/>
      <c r="K716" s="30"/>
      <c r="L716" s="30"/>
      <c r="M716" s="40"/>
      <c r="N716" s="40"/>
      <c r="O716" s="31"/>
      <c r="P716" s="31"/>
      <c r="Q716" s="32"/>
      <c r="R716" s="32"/>
      <c r="S716" s="33"/>
      <c r="T716" s="33"/>
      <c r="U716" s="33"/>
      <c r="V716" s="33"/>
      <c r="W716" s="33"/>
      <c r="X716" s="33"/>
    </row>
    <row r="717" spans="1:24" s="34" customFormat="1">
      <c r="A717" s="29"/>
      <c r="B717" s="29"/>
      <c r="C717" s="29"/>
      <c r="D717" s="29"/>
      <c r="E717" s="29"/>
      <c r="F717" s="29"/>
      <c r="G717" s="29"/>
      <c r="H717" s="212"/>
      <c r="I717" s="30"/>
      <c r="J717" s="30"/>
      <c r="K717" s="30"/>
      <c r="L717" s="30"/>
      <c r="M717" s="40"/>
      <c r="N717" s="40"/>
      <c r="O717" s="31"/>
      <c r="P717" s="31"/>
      <c r="Q717" s="32"/>
      <c r="R717" s="32"/>
      <c r="S717" s="33"/>
      <c r="T717" s="33"/>
      <c r="U717" s="33"/>
      <c r="V717" s="33"/>
      <c r="W717" s="33"/>
      <c r="X717" s="33"/>
    </row>
    <row r="718" spans="1:24" s="34" customFormat="1">
      <c r="A718" s="29"/>
      <c r="B718" s="29"/>
      <c r="C718" s="29"/>
      <c r="D718" s="29"/>
      <c r="E718" s="29"/>
      <c r="F718" s="29"/>
      <c r="G718" s="29"/>
      <c r="H718" s="212"/>
      <c r="I718" s="30"/>
      <c r="J718" s="30"/>
      <c r="K718" s="30"/>
      <c r="L718" s="30"/>
      <c r="M718" s="40"/>
      <c r="N718" s="40"/>
      <c r="O718" s="31"/>
      <c r="P718" s="31"/>
      <c r="Q718" s="32"/>
      <c r="R718" s="32"/>
      <c r="S718" s="33"/>
      <c r="T718" s="33"/>
      <c r="U718" s="33"/>
      <c r="V718" s="33"/>
      <c r="W718" s="33"/>
      <c r="X718" s="33"/>
    </row>
    <row r="719" spans="1:24" s="34" customFormat="1">
      <c r="A719" s="29"/>
      <c r="B719" s="29"/>
      <c r="C719" s="29"/>
      <c r="D719" s="29"/>
      <c r="E719" s="29"/>
      <c r="F719" s="29"/>
      <c r="G719" s="29"/>
      <c r="H719" s="212"/>
      <c r="I719" s="30"/>
      <c r="J719" s="30"/>
      <c r="K719" s="30"/>
      <c r="L719" s="30"/>
      <c r="M719" s="40"/>
      <c r="N719" s="40"/>
      <c r="O719" s="31"/>
      <c r="P719" s="31"/>
      <c r="Q719" s="32"/>
      <c r="R719" s="32"/>
      <c r="S719" s="33"/>
      <c r="T719" s="33"/>
      <c r="U719" s="33"/>
      <c r="V719" s="33"/>
      <c r="W719" s="33"/>
      <c r="X719" s="33"/>
    </row>
    <row r="720" spans="1:24" s="34" customFormat="1">
      <c r="A720" s="29"/>
      <c r="B720" s="29"/>
      <c r="C720" s="29"/>
      <c r="D720" s="29"/>
      <c r="E720" s="29"/>
      <c r="F720" s="29"/>
      <c r="G720" s="29"/>
      <c r="H720" s="212"/>
      <c r="I720" s="30"/>
      <c r="J720" s="30"/>
      <c r="K720" s="30"/>
      <c r="L720" s="30"/>
      <c r="M720" s="40"/>
      <c r="N720" s="40"/>
      <c r="O720" s="31"/>
      <c r="P720" s="31"/>
      <c r="Q720" s="32"/>
      <c r="R720" s="32"/>
      <c r="S720" s="33"/>
      <c r="T720" s="33"/>
      <c r="U720" s="33"/>
      <c r="V720" s="33"/>
      <c r="W720" s="33"/>
      <c r="X720" s="33"/>
    </row>
    <row r="721" spans="1:24" s="34" customFormat="1">
      <c r="A721" s="29"/>
      <c r="B721" s="29"/>
      <c r="C721" s="29"/>
      <c r="D721" s="29"/>
      <c r="E721" s="29"/>
      <c r="F721" s="29"/>
      <c r="G721" s="29"/>
      <c r="H721" s="212"/>
      <c r="I721" s="30"/>
      <c r="J721" s="30"/>
      <c r="K721" s="30"/>
      <c r="L721" s="30"/>
      <c r="M721" s="40"/>
      <c r="N721" s="40"/>
      <c r="O721" s="31"/>
      <c r="P721" s="31"/>
      <c r="Q721" s="32"/>
      <c r="R721" s="32"/>
      <c r="S721" s="33"/>
      <c r="T721" s="33"/>
      <c r="U721" s="33"/>
      <c r="V721" s="33"/>
      <c r="W721" s="33"/>
      <c r="X721" s="33"/>
    </row>
    <row r="722" spans="1:24" s="34" customFormat="1">
      <c r="A722" s="29"/>
      <c r="B722" s="29"/>
      <c r="C722" s="29"/>
      <c r="D722" s="29"/>
      <c r="E722" s="29"/>
      <c r="F722" s="29"/>
      <c r="G722" s="29"/>
      <c r="H722" s="212"/>
      <c r="I722" s="30"/>
      <c r="J722" s="30"/>
      <c r="K722" s="30"/>
      <c r="L722" s="30"/>
      <c r="M722" s="40"/>
      <c r="N722" s="40"/>
      <c r="O722" s="31"/>
      <c r="P722" s="31"/>
      <c r="Q722" s="32"/>
      <c r="R722" s="32"/>
      <c r="S722" s="33"/>
      <c r="T722" s="33"/>
      <c r="U722" s="33"/>
      <c r="V722" s="33"/>
      <c r="W722" s="33"/>
      <c r="X722" s="33"/>
    </row>
    <row r="723" spans="1:24" s="34" customFormat="1">
      <c r="A723" s="29"/>
      <c r="B723" s="29"/>
      <c r="C723" s="29"/>
      <c r="D723" s="29"/>
      <c r="E723" s="29"/>
      <c r="F723" s="29"/>
      <c r="G723" s="29"/>
      <c r="H723" s="212"/>
      <c r="I723" s="30"/>
      <c r="J723" s="30"/>
      <c r="K723" s="30"/>
      <c r="L723" s="30"/>
      <c r="M723" s="40"/>
      <c r="N723" s="40"/>
      <c r="O723" s="31"/>
      <c r="P723" s="31"/>
      <c r="Q723" s="32"/>
      <c r="R723" s="32"/>
      <c r="S723" s="33"/>
      <c r="T723" s="33"/>
      <c r="U723" s="33"/>
      <c r="V723" s="33"/>
      <c r="W723" s="33"/>
      <c r="X723" s="33"/>
    </row>
    <row r="724" spans="1:24" s="34" customFormat="1">
      <c r="A724" s="29"/>
      <c r="B724" s="29"/>
      <c r="C724" s="29"/>
      <c r="D724" s="29"/>
      <c r="E724" s="29"/>
      <c r="F724" s="29"/>
      <c r="G724" s="29"/>
      <c r="H724" s="212"/>
      <c r="I724" s="30"/>
      <c r="J724" s="30"/>
      <c r="K724" s="30"/>
      <c r="L724" s="30"/>
      <c r="M724" s="40"/>
      <c r="N724" s="40"/>
      <c r="O724" s="31"/>
      <c r="P724" s="31"/>
      <c r="Q724" s="32"/>
      <c r="R724" s="32"/>
      <c r="S724" s="33"/>
      <c r="T724" s="33"/>
      <c r="U724" s="33"/>
      <c r="V724" s="33"/>
      <c r="W724" s="33"/>
      <c r="X724" s="33"/>
    </row>
    <row r="725" spans="1:24" s="34" customFormat="1">
      <c r="A725" s="29"/>
      <c r="B725" s="29"/>
      <c r="C725" s="29"/>
      <c r="D725" s="29"/>
      <c r="E725" s="29"/>
      <c r="F725" s="29"/>
      <c r="G725" s="29"/>
      <c r="H725" s="212"/>
      <c r="I725" s="30"/>
      <c r="J725" s="30"/>
      <c r="K725" s="30"/>
      <c r="L725" s="30"/>
      <c r="M725" s="40"/>
      <c r="N725" s="40"/>
      <c r="O725" s="31"/>
      <c r="P725" s="31"/>
      <c r="Q725" s="32"/>
      <c r="R725" s="32"/>
      <c r="S725" s="33"/>
      <c r="T725" s="33"/>
      <c r="U725" s="33"/>
      <c r="V725" s="33"/>
      <c r="W725" s="33"/>
      <c r="X725" s="33"/>
    </row>
    <row r="726" spans="1:24" s="34" customFormat="1">
      <c r="A726" s="29"/>
      <c r="B726" s="29"/>
      <c r="C726" s="29"/>
      <c r="D726" s="29"/>
      <c r="E726" s="29"/>
      <c r="F726" s="29"/>
      <c r="G726" s="29"/>
      <c r="H726" s="212"/>
      <c r="I726" s="30"/>
      <c r="J726" s="30"/>
      <c r="K726" s="30"/>
      <c r="L726" s="30"/>
      <c r="M726" s="40"/>
      <c r="N726" s="40"/>
      <c r="O726" s="31"/>
      <c r="P726" s="31"/>
      <c r="Q726" s="32"/>
      <c r="R726" s="32"/>
      <c r="S726" s="33"/>
      <c r="T726" s="33"/>
      <c r="U726" s="33"/>
      <c r="V726" s="33"/>
      <c r="W726" s="33"/>
      <c r="X726" s="33"/>
    </row>
    <row r="727" spans="1:24" s="34" customFormat="1">
      <c r="A727" s="29"/>
      <c r="B727" s="29"/>
      <c r="C727" s="29"/>
      <c r="D727" s="29"/>
      <c r="E727" s="29"/>
      <c r="F727" s="29"/>
      <c r="G727" s="29"/>
      <c r="H727" s="212"/>
      <c r="I727" s="30"/>
      <c r="J727" s="30"/>
      <c r="K727" s="30"/>
      <c r="L727" s="30"/>
      <c r="M727" s="40"/>
      <c r="N727" s="40"/>
      <c r="O727" s="31"/>
      <c r="P727" s="31"/>
      <c r="Q727" s="32"/>
      <c r="R727" s="32"/>
      <c r="S727" s="33"/>
      <c r="T727" s="33"/>
      <c r="U727" s="33"/>
      <c r="V727" s="33"/>
      <c r="W727" s="33"/>
      <c r="X727" s="33"/>
    </row>
    <row r="728" spans="1:24" s="34" customFormat="1">
      <c r="A728" s="29"/>
      <c r="B728" s="29"/>
      <c r="C728" s="29"/>
      <c r="D728" s="29"/>
      <c r="E728" s="29"/>
      <c r="F728" s="29"/>
      <c r="G728" s="29"/>
      <c r="H728" s="212"/>
      <c r="I728" s="30"/>
      <c r="J728" s="30"/>
      <c r="K728" s="30"/>
      <c r="L728" s="30"/>
      <c r="M728" s="40"/>
      <c r="N728" s="40"/>
      <c r="O728" s="31"/>
      <c r="P728" s="31"/>
      <c r="Q728" s="32"/>
      <c r="R728" s="32"/>
      <c r="S728" s="33"/>
      <c r="T728" s="33"/>
      <c r="U728" s="33"/>
      <c r="V728" s="33"/>
      <c r="W728" s="33"/>
      <c r="X728" s="33"/>
    </row>
    <row r="729" spans="1:24" s="34" customFormat="1">
      <c r="A729" s="29"/>
      <c r="B729" s="29"/>
      <c r="C729" s="29"/>
      <c r="D729" s="29"/>
      <c r="E729" s="29"/>
      <c r="F729" s="29"/>
      <c r="G729" s="29"/>
      <c r="H729" s="212"/>
      <c r="I729" s="30"/>
      <c r="J729" s="30"/>
      <c r="K729" s="30"/>
      <c r="L729" s="30"/>
      <c r="M729" s="40"/>
      <c r="N729" s="40"/>
      <c r="O729" s="31"/>
      <c r="P729" s="31"/>
      <c r="Q729" s="32"/>
      <c r="R729" s="32"/>
      <c r="S729" s="33"/>
      <c r="T729" s="33"/>
      <c r="U729" s="33"/>
      <c r="V729" s="33"/>
      <c r="W729" s="33"/>
      <c r="X729" s="33"/>
    </row>
    <row r="730" spans="1:24" s="34" customFormat="1">
      <c r="A730" s="29"/>
      <c r="B730" s="29"/>
      <c r="C730" s="29"/>
      <c r="D730" s="29"/>
      <c r="E730" s="29"/>
      <c r="F730" s="29"/>
      <c r="G730" s="29"/>
      <c r="H730" s="212"/>
      <c r="I730" s="30"/>
      <c r="J730" s="30"/>
      <c r="K730" s="30"/>
      <c r="L730" s="30"/>
      <c r="M730" s="40"/>
      <c r="N730" s="40"/>
      <c r="O730" s="31"/>
      <c r="P730" s="31"/>
      <c r="Q730" s="32"/>
      <c r="R730" s="32"/>
      <c r="S730" s="33"/>
      <c r="T730" s="33"/>
      <c r="U730" s="33"/>
      <c r="V730" s="33"/>
      <c r="W730" s="33"/>
      <c r="X730" s="33"/>
    </row>
    <row r="731" spans="1:24" s="34" customFormat="1">
      <c r="A731" s="29"/>
      <c r="B731" s="29"/>
      <c r="C731" s="29"/>
      <c r="D731" s="29"/>
      <c r="E731" s="29"/>
      <c r="F731" s="29"/>
      <c r="G731" s="29"/>
      <c r="H731" s="212"/>
      <c r="I731" s="30"/>
      <c r="J731" s="30"/>
      <c r="K731" s="30"/>
      <c r="L731" s="30"/>
      <c r="M731" s="40"/>
      <c r="N731" s="40"/>
      <c r="O731" s="31"/>
      <c r="P731" s="31"/>
      <c r="Q731" s="32"/>
      <c r="R731" s="32"/>
      <c r="S731" s="33"/>
      <c r="T731" s="33"/>
      <c r="U731" s="33"/>
      <c r="V731" s="33"/>
      <c r="W731" s="33"/>
      <c r="X731" s="33"/>
    </row>
    <row r="732" spans="1:24" s="34" customFormat="1">
      <c r="A732" s="29"/>
      <c r="B732" s="29"/>
      <c r="C732" s="29"/>
      <c r="D732" s="29"/>
      <c r="E732" s="29"/>
      <c r="F732" s="29"/>
      <c r="G732" s="29"/>
      <c r="H732" s="212"/>
      <c r="I732" s="30"/>
      <c r="J732" s="30"/>
      <c r="K732" s="30"/>
      <c r="L732" s="30"/>
      <c r="M732" s="40"/>
      <c r="N732" s="40"/>
      <c r="O732" s="31"/>
      <c r="P732" s="31"/>
      <c r="Q732" s="32"/>
      <c r="R732" s="32"/>
      <c r="S732" s="33"/>
      <c r="T732" s="33"/>
      <c r="U732" s="33"/>
      <c r="V732" s="33"/>
      <c r="W732" s="33"/>
      <c r="X732" s="33"/>
    </row>
    <row r="733" spans="1:24" s="34" customFormat="1">
      <c r="A733" s="29"/>
      <c r="B733" s="29"/>
      <c r="C733" s="29"/>
      <c r="D733" s="29"/>
      <c r="E733" s="29"/>
      <c r="F733" s="29"/>
      <c r="G733" s="29"/>
      <c r="H733" s="212"/>
      <c r="I733" s="30"/>
      <c r="J733" s="30"/>
      <c r="K733" s="30"/>
      <c r="L733" s="30"/>
      <c r="M733" s="40"/>
      <c r="N733" s="40"/>
      <c r="O733" s="31"/>
      <c r="P733" s="31"/>
      <c r="Q733" s="32"/>
      <c r="R733" s="32"/>
      <c r="S733" s="33"/>
      <c r="T733" s="33"/>
      <c r="U733" s="33"/>
      <c r="V733" s="33"/>
      <c r="W733" s="33"/>
      <c r="X733" s="33"/>
    </row>
    <row r="734" spans="1:24" s="34" customFormat="1">
      <c r="A734" s="29"/>
      <c r="B734" s="29"/>
      <c r="C734" s="29"/>
      <c r="D734" s="29"/>
      <c r="E734" s="29"/>
      <c r="F734" s="29"/>
      <c r="G734" s="29"/>
      <c r="H734" s="212"/>
      <c r="I734" s="30"/>
      <c r="J734" s="30"/>
      <c r="K734" s="30"/>
      <c r="L734" s="30"/>
      <c r="M734" s="40"/>
      <c r="N734" s="40"/>
      <c r="O734" s="31"/>
      <c r="P734" s="31"/>
      <c r="Q734" s="32"/>
      <c r="R734" s="32"/>
      <c r="S734" s="33"/>
      <c r="T734" s="33"/>
      <c r="U734" s="33"/>
      <c r="V734" s="33"/>
      <c r="W734" s="33"/>
      <c r="X734" s="33"/>
    </row>
    <row r="735" spans="1:24" s="34" customFormat="1">
      <c r="A735" s="29"/>
      <c r="B735" s="29"/>
      <c r="C735" s="29"/>
      <c r="D735" s="29"/>
      <c r="E735" s="29"/>
      <c r="F735" s="29"/>
      <c r="G735" s="29"/>
      <c r="H735" s="212"/>
      <c r="I735" s="30"/>
      <c r="J735" s="30"/>
      <c r="K735" s="30"/>
      <c r="L735" s="30"/>
      <c r="M735" s="40"/>
      <c r="N735" s="40"/>
      <c r="O735" s="31"/>
      <c r="P735" s="31"/>
      <c r="Q735" s="32"/>
      <c r="R735" s="32"/>
      <c r="S735" s="33"/>
      <c r="T735" s="33"/>
      <c r="U735" s="33"/>
      <c r="V735" s="33"/>
      <c r="W735" s="33"/>
      <c r="X735" s="33"/>
    </row>
    <row r="736" spans="1:24" s="34" customFormat="1">
      <c r="A736" s="29"/>
      <c r="B736" s="29"/>
      <c r="C736" s="29"/>
      <c r="D736" s="29"/>
      <c r="E736" s="29"/>
      <c r="F736" s="29"/>
      <c r="G736" s="29"/>
      <c r="H736" s="212"/>
      <c r="I736" s="30"/>
      <c r="J736" s="30"/>
      <c r="K736" s="30"/>
      <c r="L736" s="30"/>
      <c r="M736" s="40"/>
      <c r="N736" s="40"/>
      <c r="O736" s="31"/>
      <c r="P736" s="31"/>
      <c r="Q736" s="32"/>
      <c r="R736" s="32"/>
      <c r="S736" s="33"/>
      <c r="T736" s="33"/>
      <c r="U736" s="33"/>
      <c r="V736" s="33"/>
      <c r="W736" s="33"/>
      <c r="X736" s="33"/>
    </row>
    <row r="737" spans="1:24" s="34" customFormat="1">
      <c r="A737" s="29"/>
      <c r="B737" s="29"/>
      <c r="C737" s="29"/>
      <c r="D737" s="29"/>
      <c r="E737" s="29"/>
      <c r="F737" s="29"/>
      <c r="G737" s="29"/>
      <c r="H737" s="212"/>
      <c r="I737" s="30"/>
      <c r="J737" s="30"/>
      <c r="K737" s="30"/>
      <c r="L737" s="30"/>
      <c r="M737" s="40"/>
      <c r="N737" s="40"/>
      <c r="O737" s="31"/>
      <c r="P737" s="31"/>
      <c r="Q737" s="32"/>
      <c r="R737" s="32"/>
      <c r="S737" s="33"/>
      <c r="T737" s="33"/>
      <c r="U737" s="33"/>
      <c r="V737" s="33"/>
      <c r="W737" s="33"/>
      <c r="X737" s="33"/>
    </row>
    <row r="738" spans="1:24" s="34" customFormat="1">
      <c r="A738" s="29"/>
      <c r="B738" s="29"/>
      <c r="C738" s="29"/>
      <c r="D738" s="29"/>
      <c r="E738" s="29"/>
      <c r="F738" s="29"/>
      <c r="G738" s="29"/>
      <c r="H738" s="212"/>
      <c r="I738" s="30"/>
      <c r="J738" s="30"/>
      <c r="K738" s="30"/>
      <c r="L738" s="30"/>
      <c r="M738" s="40"/>
      <c r="N738" s="40"/>
      <c r="O738" s="31"/>
      <c r="P738" s="31"/>
      <c r="Q738" s="32"/>
      <c r="R738" s="32"/>
      <c r="S738" s="33"/>
      <c r="T738" s="33"/>
      <c r="U738" s="33"/>
      <c r="V738" s="33"/>
      <c r="W738" s="33"/>
      <c r="X738" s="33"/>
    </row>
    <row r="739" spans="1:24" s="34" customFormat="1">
      <c r="A739" s="29"/>
      <c r="B739" s="29"/>
      <c r="C739" s="29"/>
      <c r="D739" s="29"/>
      <c r="E739" s="29"/>
      <c r="F739" s="29"/>
      <c r="G739" s="29"/>
      <c r="H739" s="212"/>
      <c r="I739" s="30"/>
      <c r="J739" s="30"/>
      <c r="K739" s="30"/>
      <c r="L739" s="30"/>
      <c r="M739" s="40"/>
      <c r="N739" s="40"/>
      <c r="O739" s="31"/>
      <c r="P739" s="31"/>
      <c r="Q739" s="32"/>
      <c r="R739" s="32"/>
      <c r="S739" s="33"/>
      <c r="T739" s="33"/>
      <c r="U739" s="33"/>
      <c r="V739" s="33"/>
      <c r="W739" s="33"/>
      <c r="X739" s="33"/>
    </row>
    <row r="740" spans="1:24" s="34" customFormat="1">
      <c r="A740" s="29"/>
      <c r="B740" s="29"/>
      <c r="C740" s="29"/>
      <c r="D740" s="29"/>
      <c r="E740" s="29"/>
      <c r="F740" s="29"/>
      <c r="G740" s="29"/>
      <c r="H740" s="212"/>
      <c r="I740" s="30"/>
      <c r="J740" s="30"/>
      <c r="K740" s="30"/>
      <c r="L740" s="30"/>
      <c r="M740" s="40"/>
      <c r="N740" s="40"/>
      <c r="O740" s="31"/>
      <c r="P740" s="31"/>
      <c r="Q740" s="32"/>
      <c r="R740" s="32"/>
      <c r="S740" s="33"/>
      <c r="T740" s="33"/>
      <c r="U740" s="33"/>
      <c r="V740" s="33"/>
      <c r="W740" s="33"/>
      <c r="X740" s="33"/>
    </row>
    <row r="741" spans="1:24" s="34" customFormat="1">
      <c r="A741" s="29"/>
      <c r="B741" s="29"/>
      <c r="C741" s="29"/>
      <c r="D741" s="29"/>
      <c r="E741" s="29"/>
      <c r="F741" s="29"/>
      <c r="G741" s="29"/>
      <c r="H741" s="212"/>
      <c r="I741" s="30"/>
      <c r="J741" s="30"/>
      <c r="K741" s="30"/>
      <c r="L741" s="30"/>
      <c r="M741" s="40"/>
      <c r="N741" s="40"/>
      <c r="O741" s="31"/>
      <c r="P741" s="31"/>
      <c r="Q741" s="32"/>
      <c r="R741" s="32"/>
      <c r="S741" s="33"/>
      <c r="T741" s="33"/>
      <c r="U741" s="33"/>
      <c r="V741" s="33"/>
      <c r="W741" s="33"/>
      <c r="X741" s="33"/>
    </row>
    <row r="742" spans="1:24" s="34" customFormat="1">
      <c r="A742" s="29"/>
      <c r="B742" s="29"/>
      <c r="C742" s="29"/>
      <c r="D742" s="29"/>
      <c r="E742" s="29"/>
      <c r="F742" s="29"/>
      <c r="G742" s="29"/>
      <c r="H742" s="212"/>
      <c r="I742" s="30"/>
      <c r="J742" s="30"/>
      <c r="K742" s="30"/>
      <c r="L742" s="30"/>
      <c r="M742" s="40"/>
      <c r="N742" s="40"/>
      <c r="O742" s="31"/>
      <c r="P742" s="31"/>
      <c r="Q742" s="32"/>
      <c r="R742" s="32"/>
      <c r="S742" s="33"/>
      <c r="T742" s="33"/>
      <c r="U742" s="33"/>
      <c r="V742" s="33"/>
      <c r="W742" s="33"/>
      <c r="X742" s="33"/>
    </row>
    <row r="743" spans="1:24" s="34" customFormat="1">
      <c r="A743" s="29"/>
      <c r="B743" s="29"/>
      <c r="C743" s="29"/>
      <c r="D743" s="29"/>
      <c r="E743" s="29"/>
      <c r="F743" s="29"/>
      <c r="G743" s="29"/>
      <c r="H743" s="212"/>
      <c r="I743" s="30"/>
      <c r="J743" s="30"/>
      <c r="K743" s="30"/>
      <c r="L743" s="30"/>
      <c r="M743" s="40"/>
      <c r="N743" s="40"/>
      <c r="O743" s="31"/>
      <c r="P743" s="31"/>
      <c r="Q743" s="32"/>
      <c r="R743" s="32"/>
      <c r="S743" s="33"/>
      <c r="T743" s="33"/>
      <c r="U743" s="33"/>
      <c r="V743" s="33"/>
      <c r="W743" s="33"/>
      <c r="X743" s="33"/>
    </row>
    <row r="744" spans="1:24" s="34" customFormat="1">
      <c r="A744" s="29"/>
      <c r="B744" s="29"/>
      <c r="C744" s="29"/>
      <c r="D744" s="29"/>
      <c r="E744" s="29"/>
      <c r="F744" s="29"/>
      <c r="G744" s="29"/>
      <c r="H744" s="212"/>
      <c r="I744" s="30"/>
      <c r="J744" s="30"/>
      <c r="K744" s="30"/>
      <c r="L744" s="30"/>
      <c r="M744" s="40"/>
      <c r="N744" s="40"/>
      <c r="O744" s="31"/>
      <c r="P744" s="31"/>
      <c r="Q744" s="32"/>
      <c r="R744" s="32"/>
      <c r="S744" s="33"/>
      <c r="T744" s="33"/>
      <c r="U744" s="33"/>
      <c r="V744" s="33"/>
      <c r="W744" s="33"/>
      <c r="X744" s="33"/>
    </row>
    <row r="745" spans="1:24" s="34" customFormat="1">
      <c r="A745" s="29"/>
      <c r="B745" s="29"/>
      <c r="C745" s="29"/>
      <c r="D745" s="29"/>
      <c r="E745" s="29"/>
      <c r="F745" s="29"/>
      <c r="G745" s="29"/>
      <c r="H745" s="212"/>
      <c r="I745" s="30"/>
      <c r="J745" s="30"/>
      <c r="K745" s="30"/>
      <c r="L745" s="30"/>
      <c r="M745" s="40"/>
      <c r="N745" s="40"/>
      <c r="O745" s="31"/>
      <c r="P745" s="31"/>
      <c r="Q745" s="32"/>
      <c r="R745" s="32"/>
      <c r="S745" s="33"/>
      <c r="T745" s="33"/>
      <c r="U745" s="33"/>
      <c r="V745" s="33"/>
      <c r="W745" s="33"/>
      <c r="X745" s="33"/>
    </row>
    <row r="746" spans="1:24" s="34" customFormat="1">
      <c r="A746" s="29"/>
      <c r="B746" s="29"/>
      <c r="C746" s="29"/>
      <c r="D746" s="29"/>
      <c r="E746" s="29"/>
      <c r="F746" s="29"/>
      <c r="G746" s="29"/>
      <c r="H746" s="212"/>
      <c r="I746" s="30"/>
      <c r="J746" s="30"/>
      <c r="K746" s="30"/>
      <c r="L746" s="30"/>
      <c r="M746" s="40"/>
      <c r="N746" s="40"/>
      <c r="O746" s="31"/>
      <c r="P746" s="31"/>
      <c r="Q746" s="32"/>
      <c r="R746" s="32"/>
      <c r="S746" s="33"/>
      <c r="T746" s="33"/>
      <c r="U746" s="33"/>
      <c r="V746" s="33"/>
      <c r="W746" s="33"/>
      <c r="X746" s="33"/>
    </row>
    <row r="747" spans="1:24" s="34" customFormat="1">
      <c r="A747" s="29"/>
      <c r="B747" s="29"/>
      <c r="C747" s="29"/>
      <c r="D747" s="29"/>
      <c r="E747" s="29"/>
      <c r="F747" s="29"/>
      <c r="G747" s="29"/>
      <c r="H747" s="212"/>
      <c r="I747" s="30"/>
      <c r="J747" s="30"/>
      <c r="K747" s="30"/>
      <c r="L747" s="30"/>
      <c r="M747" s="40"/>
      <c r="N747" s="40"/>
      <c r="O747" s="31"/>
      <c r="P747" s="31"/>
      <c r="Q747" s="32"/>
      <c r="R747" s="32"/>
      <c r="S747" s="33"/>
      <c r="T747" s="33"/>
      <c r="U747" s="33"/>
      <c r="V747" s="33"/>
      <c r="W747" s="33"/>
      <c r="X747" s="33"/>
    </row>
    <row r="748" spans="1:24" s="34" customFormat="1">
      <c r="A748" s="29"/>
      <c r="B748" s="29"/>
      <c r="C748" s="29"/>
      <c r="D748" s="29"/>
      <c r="E748" s="29"/>
      <c r="F748" s="29"/>
      <c r="G748" s="29"/>
      <c r="H748" s="212"/>
      <c r="I748" s="30"/>
      <c r="J748" s="30"/>
      <c r="K748" s="30"/>
      <c r="L748" s="30"/>
      <c r="M748" s="40"/>
      <c r="N748" s="40"/>
      <c r="O748" s="31"/>
      <c r="P748" s="31"/>
      <c r="Q748" s="32"/>
      <c r="R748" s="32"/>
      <c r="S748" s="33"/>
      <c r="T748" s="33"/>
      <c r="U748" s="33"/>
      <c r="V748" s="33"/>
      <c r="W748" s="33"/>
      <c r="X748" s="33"/>
    </row>
    <row r="749" spans="1:24" s="34" customFormat="1">
      <c r="A749" s="29"/>
      <c r="B749" s="29"/>
      <c r="C749" s="29"/>
      <c r="D749" s="29"/>
      <c r="E749" s="29"/>
      <c r="F749" s="29"/>
      <c r="G749" s="29"/>
      <c r="H749" s="212"/>
      <c r="I749" s="30"/>
      <c r="J749" s="30"/>
      <c r="K749" s="30"/>
      <c r="L749" s="30"/>
      <c r="M749" s="40"/>
      <c r="N749" s="40"/>
      <c r="O749" s="31"/>
      <c r="P749" s="31"/>
      <c r="Q749" s="32"/>
      <c r="R749" s="32"/>
      <c r="S749" s="33"/>
      <c r="T749" s="33"/>
      <c r="U749" s="33"/>
      <c r="V749" s="33"/>
      <c r="W749" s="33"/>
      <c r="X749" s="33"/>
    </row>
    <row r="750" spans="1:24" s="34" customFormat="1">
      <c r="A750" s="29"/>
      <c r="B750" s="29"/>
      <c r="C750" s="29"/>
      <c r="D750" s="29"/>
      <c r="E750" s="29"/>
      <c r="F750" s="29"/>
      <c r="G750" s="29"/>
      <c r="H750" s="212"/>
      <c r="I750" s="30"/>
      <c r="J750" s="30"/>
      <c r="K750" s="30"/>
      <c r="L750" s="30"/>
      <c r="M750" s="40"/>
      <c r="N750" s="40"/>
      <c r="O750" s="31"/>
      <c r="P750" s="31"/>
      <c r="Q750" s="32"/>
      <c r="R750" s="32"/>
      <c r="S750" s="33"/>
      <c r="T750" s="33"/>
      <c r="U750" s="33"/>
      <c r="V750" s="33"/>
      <c r="W750" s="33"/>
      <c r="X750" s="33"/>
    </row>
    <row r="751" spans="1:24" s="34" customFormat="1">
      <c r="A751" s="29"/>
      <c r="B751" s="29"/>
      <c r="C751" s="29"/>
      <c r="D751" s="29"/>
      <c r="E751" s="29"/>
      <c r="F751" s="29"/>
      <c r="G751" s="29"/>
      <c r="H751" s="212"/>
      <c r="I751" s="30"/>
      <c r="J751" s="30"/>
      <c r="K751" s="30"/>
      <c r="L751" s="30"/>
      <c r="M751" s="40"/>
      <c r="N751" s="40"/>
      <c r="O751" s="31"/>
      <c r="P751" s="31"/>
      <c r="Q751" s="32"/>
      <c r="R751" s="32"/>
      <c r="S751" s="33"/>
      <c r="T751" s="33"/>
      <c r="U751" s="33"/>
      <c r="V751" s="33"/>
      <c r="W751" s="33"/>
      <c r="X751" s="33"/>
    </row>
    <row r="752" spans="1:24" s="34" customFormat="1">
      <c r="A752" s="29"/>
      <c r="B752" s="29"/>
      <c r="C752" s="29"/>
      <c r="D752" s="29"/>
      <c r="E752" s="29"/>
      <c r="F752" s="29"/>
      <c r="G752" s="29"/>
      <c r="H752" s="212"/>
      <c r="I752" s="30"/>
      <c r="J752" s="30"/>
      <c r="K752" s="30"/>
      <c r="L752" s="30"/>
      <c r="M752" s="40"/>
      <c r="N752" s="40"/>
      <c r="O752" s="31"/>
      <c r="P752" s="31"/>
      <c r="Q752" s="32"/>
      <c r="R752" s="32"/>
      <c r="S752" s="33"/>
      <c r="T752" s="33"/>
      <c r="U752" s="33"/>
      <c r="V752" s="33"/>
      <c r="W752" s="33"/>
      <c r="X752" s="33"/>
    </row>
    <row r="753" spans="1:24" s="34" customFormat="1">
      <c r="A753" s="29"/>
      <c r="B753" s="29"/>
      <c r="C753" s="29"/>
      <c r="D753" s="29"/>
      <c r="E753" s="29"/>
      <c r="F753" s="29"/>
      <c r="G753" s="29"/>
      <c r="H753" s="212"/>
      <c r="I753" s="30"/>
      <c r="J753" s="30"/>
      <c r="K753" s="30"/>
      <c r="L753" s="30"/>
      <c r="M753" s="40"/>
      <c r="N753" s="40"/>
      <c r="O753" s="31"/>
      <c r="P753" s="31"/>
      <c r="Q753" s="32"/>
      <c r="R753" s="32"/>
      <c r="S753" s="33"/>
      <c r="T753" s="33"/>
      <c r="U753" s="33"/>
      <c r="V753" s="33"/>
      <c r="W753" s="33"/>
      <c r="X753" s="33"/>
    </row>
    <row r="754" spans="1:24" s="34" customFormat="1">
      <c r="A754" s="29"/>
      <c r="B754" s="29"/>
      <c r="C754" s="29"/>
      <c r="D754" s="29"/>
      <c r="E754" s="29"/>
      <c r="F754" s="29"/>
      <c r="G754" s="29"/>
      <c r="H754" s="212"/>
      <c r="I754" s="30"/>
      <c r="J754" s="30"/>
      <c r="K754" s="30"/>
      <c r="L754" s="30"/>
      <c r="M754" s="40"/>
      <c r="N754" s="40"/>
      <c r="O754" s="31"/>
      <c r="P754" s="31"/>
      <c r="Q754" s="32"/>
      <c r="R754" s="32"/>
      <c r="S754" s="33"/>
      <c r="T754" s="33"/>
      <c r="U754" s="33"/>
      <c r="V754" s="33"/>
      <c r="W754" s="33"/>
      <c r="X754" s="33"/>
    </row>
    <row r="755" spans="1:24" s="34" customFormat="1">
      <c r="A755" s="29"/>
      <c r="B755" s="29"/>
      <c r="C755" s="29"/>
      <c r="D755" s="29"/>
      <c r="E755" s="29"/>
      <c r="F755" s="29"/>
      <c r="G755" s="29"/>
      <c r="H755" s="212"/>
      <c r="I755" s="30"/>
      <c r="J755" s="30"/>
      <c r="K755" s="30"/>
      <c r="L755" s="30"/>
      <c r="M755" s="40"/>
      <c r="N755" s="40"/>
      <c r="O755" s="31"/>
      <c r="P755" s="31"/>
      <c r="Q755" s="32"/>
      <c r="R755" s="32"/>
      <c r="S755" s="33"/>
      <c r="T755" s="33"/>
      <c r="U755" s="33"/>
      <c r="V755" s="33"/>
      <c r="W755" s="33"/>
      <c r="X755" s="33"/>
    </row>
    <row r="756" spans="1:24" s="34" customFormat="1">
      <c r="A756" s="29"/>
      <c r="B756" s="29"/>
      <c r="C756" s="29"/>
      <c r="D756" s="29"/>
      <c r="E756" s="29"/>
      <c r="F756" s="29"/>
      <c r="G756" s="29"/>
      <c r="H756" s="212"/>
      <c r="I756" s="30"/>
      <c r="J756" s="30"/>
      <c r="K756" s="30"/>
      <c r="L756" s="30"/>
      <c r="M756" s="40"/>
      <c r="N756" s="40"/>
      <c r="O756" s="31"/>
      <c r="P756" s="31"/>
      <c r="Q756" s="32"/>
      <c r="R756" s="32"/>
      <c r="S756" s="33"/>
      <c r="T756" s="33"/>
      <c r="U756" s="33"/>
      <c r="V756" s="33"/>
      <c r="W756" s="33"/>
      <c r="X756" s="33"/>
    </row>
    <row r="757" spans="1:24" s="34" customFormat="1">
      <c r="A757" s="29"/>
      <c r="B757" s="29"/>
      <c r="C757" s="29"/>
      <c r="D757" s="29"/>
      <c r="E757" s="29"/>
      <c r="F757" s="29"/>
      <c r="G757" s="29"/>
      <c r="H757" s="212"/>
      <c r="I757" s="30"/>
      <c r="J757" s="30"/>
      <c r="K757" s="30"/>
      <c r="L757" s="30"/>
      <c r="M757" s="40"/>
      <c r="N757" s="40"/>
      <c r="O757" s="31"/>
      <c r="P757" s="31"/>
      <c r="Q757" s="32"/>
      <c r="R757" s="32"/>
      <c r="S757" s="33"/>
      <c r="T757" s="33"/>
      <c r="U757" s="33"/>
      <c r="V757" s="33"/>
      <c r="W757" s="33"/>
      <c r="X757" s="33"/>
    </row>
    <row r="758" spans="1:24" s="34" customFormat="1">
      <c r="A758" s="29"/>
      <c r="B758" s="29"/>
      <c r="C758" s="29"/>
      <c r="D758" s="29"/>
      <c r="E758" s="29"/>
      <c r="F758" s="29"/>
      <c r="G758" s="29"/>
      <c r="H758" s="212"/>
      <c r="I758" s="30"/>
      <c r="J758" s="30"/>
      <c r="K758" s="30"/>
      <c r="L758" s="30"/>
      <c r="M758" s="40"/>
      <c r="N758" s="40"/>
      <c r="O758" s="31"/>
      <c r="P758" s="31"/>
      <c r="Q758" s="32"/>
      <c r="R758" s="32"/>
      <c r="S758" s="33"/>
      <c r="T758" s="33"/>
      <c r="U758" s="33"/>
      <c r="V758" s="33"/>
      <c r="W758" s="33"/>
      <c r="X758" s="33"/>
    </row>
    <row r="759" spans="1:24" s="34" customFormat="1">
      <c r="A759" s="29"/>
      <c r="B759" s="29"/>
      <c r="C759" s="29"/>
      <c r="D759" s="29"/>
      <c r="E759" s="29"/>
      <c r="F759" s="29"/>
      <c r="G759" s="29"/>
      <c r="H759" s="212"/>
      <c r="I759" s="30"/>
      <c r="J759" s="30"/>
      <c r="K759" s="30"/>
      <c r="L759" s="30"/>
      <c r="M759" s="40"/>
      <c r="N759" s="40"/>
      <c r="O759" s="31"/>
      <c r="P759" s="31"/>
      <c r="Q759" s="32"/>
      <c r="R759" s="32"/>
      <c r="S759" s="33"/>
      <c r="T759" s="33"/>
      <c r="U759" s="33"/>
      <c r="V759" s="33"/>
      <c r="W759" s="33"/>
      <c r="X759" s="33"/>
    </row>
    <row r="760" spans="1:24" s="34" customFormat="1">
      <c r="A760" s="29"/>
      <c r="B760" s="29"/>
      <c r="C760" s="29"/>
      <c r="D760" s="29"/>
      <c r="E760" s="29"/>
      <c r="F760" s="29"/>
      <c r="G760" s="29"/>
      <c r="H760" s="212"/>
      <c r="I760" s="30"/>
      <c r="J760" s="30"/>
      <c r="K760" s="30"/>
      <c r="L760" s="30"/>
      <c r="M760" s="40"/>
      <c r="N760" s="40"/>
      <c r="O760" s="31"/>
      <c r="P760" s="31"/>
      <c r="Q760" s="32"/>
      <c r="R760" s="32"/>
      <c r="S760" s="33"/>
      <c r="T760" s="33"/>
      <c r="U760" s="33"/>
      <c r="V760" s="33"/>
      <c r="W760" s="33"/>
      <c r="X760" s="33"/>
    </row>
    <row r="761" spans="1:24" s="34" customFormat="1">
      <c r="A761" s="29"/>
      <c r="B761" s="29"/>
      <c r="C761" s="29"/>
      <c r="D761" s="29"/>
      <c r="E761" s="29"/>
      <c r="F761" s="29"/>
      <c r="G761" s="29"/>
      <c r="H761" s="212"/>
      <c r="I761" s="30"/>
      <c r="J761" s="30"/>
      <c r="K761" s="30"/>
      <c r="L761" s="30"/>
      <c r="M761" s="40"/>
      <c r="N761" s="40"/>
      <c r="O761" s="31"/>
      <c r="P761" s="31"/>
      <c r="Q761" s="32"/>
      <c r="R761" s="32"/>
      <c r="S761" s="33"/>
      <c r="T761" s="33"/>
      <c r="U761" s="33"/>
      <c r="V761" s="33"/>
      <c r="W761" s="33"/>
      <c r="X761" s="33"/>
    </row>
    <row r="762" spans="1:24" s="34" customFormat="1">
      <c r="A762" s="29"/>
      <c r="B762" s="29"/>
      <c r="C762" s="29"/>
      <c r="D762" s="29"/>
      <c r="E762" s="29"/>
      <c r="F762" s="29"/>
      <c r="G762" s="29"/>
      <c r="H762" s="212"/>
      <c r="I762" s="30"/>
      <c r="J762" s="30"/>
      <c r="K762" s="30"/>
      <c r="L762" s="30"/>
      <c r="M762" s="40"/>
      <c r="N762" s="40"/>
      <c r="O762" s="31"/>
      <c r="P762" s="31"/>
      <c r="Q762" s="32"/>
      <c r="R762" s="32"/>
      <c r="S762" s="33"/>
      <c r="T762" s="33"/>
      <c r="U762" s="33"/>
      <c r="V762" s="33"/>
      <c r="W762" s="33"/>
      <c r="X762" s="33"/>
    </row>
    <row r="763" spans="1:24" s="34" customFormat="1">
      <c r="A763" s="29"/>
      <c r="B763" s="29"/>
      <c r="C763" s="29"/>
      <c r="D763" s="29"/>
      <c r="E763" s="29"/>
      <c r="F763" s="29"/>
      <c r="G763" s="29"/>
      <c r="H763" s="212"/>
      <c r="I763" s="30"/>
      <c r="J763" s="30"/>
      <c r="K763" s="30"/>
      <c r="L763" s="30"/>
      <c r="M763" s="40"/>
      <c r="N763" s="40"/>
      <c r="O763" s="31"/>
      <c r="P763" s="31"/>
      <c r="Q763" s="32"/>
      <c r="R763" s="32"/>
      <c r="S763" s="33"/>
      <c r="T763" s="33"/>
      <c r="U763" s="33"/>
      <c r="V763" s="33"/>
      <c r="W763" s="33"/>
      <c r="X763" s="33"/>
    </row>
    <row r="764" spans="1:24" s="34" customFormat="1">
      <c r="A764" s="29"/>
      <c r="B764" s="29"/>
      <c r="C764" s="29"/>
      <c r="D764" s="29"/>
      <c r="E764" s="29"/>
      <c r="F764" s="29"/>
      <c r="G764" s="29"/>
      <c r="H764" s="212"/>
      <c r="I764" s="30"/>
      <c r="J764" s="30"/>
      <c r="K764" s="30"/>
      <c r="L764" s="30"/>
      <c r="M764" s="40"/>
      <c r="N764" s="40"/>
      <c r="O764" s="31"/>
      <c r="P764" s="31"/>
      <c r="Q764" s="32"/>
      <c r="R764" s="32"/>
      <c r="S764" s="33"/>
      <c r="T764" s="33"/>
      <c r="U764" s="33"/>
      <c r="V764" s="33"/>
      <c r="W764" s="33"/>
      <c r="X764" s="33"/>
    </row>
    <row r="765" spans="1:24" s="34" customFormat="1">
      <c r="A765" s="29"/>
      <c r="B765" s="29"/>
      <c r="C765" s="29"/>
      <c r="D765" s="29"/>
      <c r="E765" s="29"/>
      <c r="F765" s="29"/>
      <c r="G765" s="29"/>
      <c r="H765" s="212"/>
      <c r="I765" s="30"/>
      <c r="J765" s="30"/>
      <c r="K765" s="30"/>
      <c r="L765" s="30"/>
      <c r="M765" s="40"/>
      <c r="N765" s="40"/>
      <c r="O765" s="31"/>
      <c r="P765" s="31"/>
      <c r="Q765" s="32"/>
      <c r="R765" s="32"/>
      <c r="S765" s="33"/>
      <c r="T765" s="33"/>
      <c r="U765" s="33"/>
      <c r="V765" s="33"/>
      <c r="W765" s="33"/>
      <c r="X765" s="33"/>
    </row>
    <row r="766" spans="1:24" s="34" customFormat="1">
      <c r="A766" s="29"/>
      <c r="B766" s="29"/>
      <c r="C766" s="29"/>
      <c r="D766" s="29"/>
      <c r="E766" s="29"/>
      <c r="F766" s="29"/>
      <c r="G766" s="29"/>
      <c r="H766" s="212"/>
      <c r="I766" s="30"/>
      <c r="J766" s="30"/>
      <c r="K766" s="30"/>
      <c r="L766" s="30"/>
      <c r="M766" s="40"/>
      <c r="N766" s="40"/>
      <c r="O766" s="31"/>
      <c r="P766" s="31"/>
      <c r="Q766" s="32"/>
      <c r="R766" s="32"/>
      <c r="S766" s="33"/>
      <c r="T766" s="33"/>
      <c r="U766" s="33"/>
      <c r="V766" s="33"/>
      <c r="W766" s="33"/>
      <c r="X766" s="33"/>
    </row>
    <row r="767" spans="1:24" s="34" customFormat="1">
      <c r="A767" s="29"/>
      <c r="B767" s="29"/>
      <c r="C767" s="29"/>
      <c r="D767" s="29"/>
      <c r="E767" s="29"/>
      <c r="F767" s="29"/>
      <c r="G767" s="29"/>
      <c r="H767" s="212"/>
      <c r="I767" s="30"/>
      <c r="J767" s="30"/>
      <c r="K767" s="30"/>
      <c r="L767" s="30"/>
      <c r="M767" s="40"/>
      <c r="N767" s="40"/>
      <c r="O767" s="31"/>
      <c r="P767" s="31"/>
      <c r="Q767" s="32"/>
      <c r="R767" s="32"/>
      <c r="S767" s="33"/>
      <c r="T767" s="33"/>
      <c r="U767" s="33"/>
      <c r="V767" s="33"/>
      <c r="W767" s="33"/>
      <c r="X767" s="33"/>
    </row>
    <row r="768" spans="1:24" s="34" customFormat="1">
      <c r="A768" s="29"/>
      <c r="B768" s="29"/>
      <c r="C768" s="29"/>
      <c r="D768" s="29"/>
      <c r="E768" s="29"/>
      <c r="F768" s="29"/>
      <c r="G768" s="29"/>
      <c r="H768" s="212"/>
      <c r="I768" s="30"/>
      <c r="J768" s="30"/>
      <c r="K768" s="30"/>
      <c r="L768" s="30"/>
      <c r="M768" s="40"/>
      <c r="N768" s="40"/>
      <c r="O768" s="31"/>
      <c r="P768" s="31"/>
      <c r="Q768" s="32"/>
      <c r="R768" s="32"/>
      <c r="S768" s="33"/>
      <c r="T768" s="33"/>
      <c r="U768" s="33"/>
      <c r="V768" s="33"/>
      <c r="W768" s="33"/>
      <c r="X768" s="33"/>
    </row>
    <row r="769" spans="1:24" s="34" customFormat="1">
      <c r="A769" s="29"/>
      <c r="B769" s="29"/>
      <c r="C769" s="29"/>
      <c r="D769" s="29"/>
      <c r="E769" s="29"/>
      <c r="F769" s="29"/>
      <c r="G769" s="29"/>
      <c r="H769" s="212"/>
      <c r="I769" s="30"/>
      <c r="J769" s="30"/>
      <c r="K769" s="30"/>
      <c r="L769" s="30"/>
      <c r="M769" s="40"/>
      <c r="N769" s="40"/>
      <c r="O769" s="31"/>
      <c r="P769" s="31"/>
      <c r="Q769" s="32"/>
      <c r="R769" s="32"/>
      <c r="S769" s="33"/>
      <c r="T769" s="33"/>
      <c r="U769" s="33"/>
      <c r="V769" s="33"/>
      <c r="W769" s="33"/>
      <c r="X769" s="33"/>
    </row>
    <row r="770" spans="1:24" s="34" customFormat="1">
      <c r="A770" s="29"/>
      <c r="B770" s="29"/>
      <c r="C770" s="29"/>
      <c r="D770" s="29"/>
      <c r="E770" s="29"/>
      <c r="F770" s="29"/>
      <c r="G770" s="29"/>
      <c r="H770" s="212"/>
      <c r="I770" s="30"/>
      <c r="J770" s="30"/>
      <c r="K770" s="30"/>
      <c r="L770" s="30"/>
      <c r="M770" s="40"/>
      <c r="N770" s="40"/>
      <c r="O770" s="31"/>
      <c r="P770" s="31"/>
      <c r="Q770" s="32"/>
      <c r="R770" s="32"/>
      <c r="S770" s="33"/>
      <c r="T770" s="33"/>
      <c r="U770" s="33"/>
      <c r="V770" s="33"/>
      <c r="W770" s="33"/>
      <c r="X770" s="33"/>
    </row>
    <row r="771" spans="1:24" s="34" customFormat="1">
      <c r="A771" s="29"/>
      <c r="B771" s="29"/>
      <c r="C771" s="29"/>
      <c r="D771" s="29"/>
      <c r="E771" s="29"/>
      <c r="F771" s="29"/>
      <c r="G771" s="29"/>
      <c r="H771" s="212"/>
      <c r="I771" s="30"/>
      <c r="J771" s="30"/>
      <c r="K771" s="30"/>
      <c r="L771" s="30"/>
      <c r="M771" s="40"/>
      <c r="N771" s="40"/>
      <c r="O771" s="31"/>
      <c r="P771" s="31"/>
      <c r="Q771" s="32"/>
      <c r="R771" s="32"/>
      <c r="S771" s="33"/>
      <c r="T771" s="33"/>
      <c r="U771" s="33"/>
      <c r="V771" s="33"/>
      <c r="W771" s="33"/>
      <c r="X771" s="33"/>
    </row>
    <row r="772" spans="1:24" s="34" customFormat="1">
      <c r="A772" s="29"/>
      <c r="B772" s="29"/>
      <c r="C772" s="29"/>
      <c r="D772" s="29"/>
      <c r="E772" s="29"/>
      <c r="F772" s="29"/>
      <c r="G772" s="29"/>
      <c r="H772" s="212"/>
      <c r="I772" s="30"/>
      <c r="J772" s="30"/>
      <c r="K772" s="30"/>
      <c r="L772" s="30"/>
      <c r="M772" s="40"/>
      <c r="N772" s="40"/>
      <c r="O772" s="31"/>
      <c r="P772" s="31"/>
      <c r="Q772" s="32"/>
      <c r="R772" s="32"/>
      <c r="S772" s="33"/>
      <c r="T772" s="33"/>
      <c r="U772" s="33"/>
      <c r="V772" s="33"/>
      <c r="W772" s="33"/>
      <c r="X772" s="33"/>
    </row>
    <row r="773" spans="1:24" s="34" customFormat="1">
      <c r="A773" s="29"/>
      <c r="B773" s="29"/>
      <c r="C773" s="29"/>
      <c r="D773" s="29"/>
      <c r="E773" s="29"/>
      <c r="F773" s="29"/>
      <c r="G773" s="29"/>
      <c r="H773" s="212"/>
      <c r="I773" s="30"/>
      <c r="J773" s="30"/>
      <c r="K773" s="30"/>
      <c r="L773" s="30"/>
      <c r="M773" s="40"/>
      <c r="N773" s="40"/>
      <c r="O773" s="31"/>
      <c r="P773" s="31"/>
      <c r="Q773" s="32"/>
      <c r="R773" s="32"/>
      <c r="S773" s="33"/>
      <c r="T773" s="33"/>
      <c r="U773" s="33"/>
      <c r="V773" s="33"/>
      <c r="W773" s="33"/>
      <c r="X773" s="33"/>
    </row>
    <row r="774" spans="1:24" s="34" customFormat="1">
      <c r="A774" s="29"/>
      <c r="B774" s="29"/>
      <c r="C774" s="29"/>
      <c r="D774" s="29"/>
      <c r="E774" s="29"/>
      <c r="F774" s="29"/>
      <c r="G774" s="29"/>
      <c r="H774" s="212"/>
      <c r="I774" s="30"/>
      <c r="J774" s="30"/>
      <c r="K774" s="30"/>
      <c r="L774" s="30"/>
      <c r="M774" s="40"/>
      <c r="N774" s="40"/>
      <c r="O774" s="31"/>
      <c r="P774" s="31"/>
      <c r="Q774" s="32"/>
      <c r="R774" s="32"/>
      <c r="S774" s="33"/>
      <c r="T774" s="33"/>
      <c r="U774" s="33"/>
      <c r="V774" s="33"/>
      <c r="W774" s="33"/>
      <c r="X774" s="33"/>
    </row>
    <row r="775" spans="1:24" s="34" customFormat="1">
      <c r="A775" s="29"/>
      <c r="B775" s="29"/>
      <c r="C775" s="29"/>
      <c r="D775" s="29"/>
      <c r="E775" s="29"/>
      <c r="F775" s="29"/>
      <c r="G775" s="29"/>
      <c r="H775" s="212"/>
      <c r="I775" s="30"/>
      <c r="J775" s="30"/>
      <c r="K775" s="30"/>
      <c r="L775" s="30"/>
      <c r="M775" s="40"/>
      <c r="N775" s="40"/>
      <c r="O775" s="31"/>
      <c r="P775" s="31"/>
      <c r="Q775" s="32"/>
      <c r="R775" s="32"/>
      <c r="S775" s="33"/>
      <c r="T775" s="33"/>
      <c r="U775" s="33"/>
      <c r="V775" s="33"/>
      <c r="W775" s="33"/>
      <c r="X775" s="33"/>
    </row>
    <row r="776" spans="1:24" s="34" customFormat="1">
      <c r="A776" s="29"/>
      <c r="B776" s="29"/>
      <c r="C776" s="29"/>
      <c r="D776" s="29"/>
      <c r="E776" s="29"/>
      <c r="F776" s="29"/>
      <c r="G776" s="29"/>
      <c r="H776" s="212"/>
      <c r="I776" s="30"/>
      <c r="J776" s="30"/>
      <c r="K776" s="30"/>
      <c r="L776" s="30"/>
      <c r="M776" s="40"/>
      <c r="N776" s="40"/>
      <c r="O776" s="31"/>
      <c r="P776" s="31"/>
      <c r="Q776" s="32"/>
      <c r="R776" s="32"/>
      <c r="S776" s="33"/>
      <c r="T776" s="33"/>
      <c r="U776" s="33"/>
      <c r="V776" s="33"/>
      <c r="W776" s="33"/>
      <c r="X776" s="33"/>
    </row>
    <row r="777" spans="1:24" s="34" customFormat="1">
      <c r="A777" s="29"/>
      <c r="B777" s="29"/>
      <c r="C777" s="29"/>
      <c r="D777" s="29"/>
      <c r="E777" s="29"/>
      <c r="F777" s="29"/>
      <c r="G777" s="29"/>
      <c r="H777" s="212"/>
      <c r="I777" s="30"/>
      <c r="J777" s="30"/>
      <c r="K777" s="30"/>
      <c r="L777" s="30"/>
      <c r="M777" s="40"/>
      <c r="N777" s="40"/>
      <c r="O777" s="31"/>
      <c r="P777" s="31"/>
      <c r="Q777" s="32"/>
      <c r="R777" s="32"/>
      <c r="S777" s="33"/>
      <c r="T777" s="33"/>
      <c r="U777" s="33"/>
      <c r="V777" s="33"/>
      <c r="W777" s="33"/>
      <c r="X777" s="33"/>
    </row>
    <row r="778" spans="1:24" s="34" customFormat="1">
      <c r="A778" s="29"/>
      <c r="B778" s="29"/>
      <c r="C778" s="29"/>
      <c r="D778" s="29"/>
      <c r="E778" s="29"/>
      <c r="F778" s="29"/>
      <c r="G778" s="29"/>
      <c r="H778" s="212"/>
      <c r="I778" s="30"/>
      <c r="J778" s="30"/>
      <c r="K778" s="30"/>
      <c r="L778" s="30"/>
      <c r="M778" s="40"/>
      <c r="N778" s="40"/>
      <c r="O778" s="31"/>
      <c r="P778" s="31"/>
      <c r="Q778" s="32"/>
      <c r="R778" s="32"/>
      <c r="S778" s="33"/>
      <c r="T778" s="33"/>
      <c r="U778" s="33"/>
      <c r="V778" s="33"/>
      <c r="W778" s="33"/>
      <c r="X778" s="33"/>
    </row>
    <row r="779" spans="1:24" s="34" customFormat="1">
      <c r="A779" s="29"/>
      <c r="B779" s="29"/>
      <c r="C779" s="29"/>
      <c r="D779" s="29"/>
      <c r="E779" s="29"/>
      <c r="F779" s="29"/>
      <c r="G779" s="29"/>
      <c r="H779" s="212"/>
      <c r="I779" s="30"/>
      <c r="J779" s="30"/>
      <c r="K779" s="30"/>
      <c r="L779" s="30"/>
      <c r="M779" s="40"/>
      <c r="N779" s="40"/>
      <c r="O779" s="31"/>
      <c r="P779" s="31"/>
      <c r="Q779" s="32"/>
      <c r="R779" s="32"/>
      <c r="S779" s="33"/>
      <c r="T779" s="33"/>
      <c r="U779" s="33"/>
      <c r="V779" s="33"/>
      <c r="W779" s="33"/>
      <c r="X779" s="33"/>
    </row>
    <row r="780" spans="1:24" s="34" customFormat="1">
      <c r="A780" s="29"/>
      <c r="B780" s="29"/>
      <c r="C780" s="29"/>
      <c r="D780" s="29"/>
      <c r="E780" s="29"/>
      <c r="F780" s="29"/>
      <c r="G780" s="29"/>
      <c r="H780" s="212"/>
      <c r="I780" s="30"/>
      <c r="J780" s="30"/>
      <c r="K780" s="30"/>
      <c r="L780" s="30"/>
      <c r="M780" s="40"/>
      <c r="N780" s="40"/>
      <c r="O780" s="31"/>
      <c r="P780" s="31"/>
      <c r="Q780" s="32"/>
      <c r="R780" s="32"/>
      <c r="S780" s="33"/>
      <c r="T780" s="33"/>
      <c r="U780" s="33"/>
      <c r="V780" s="33"/>
      <c r="W780" s="33"/>
      <c r="X780" s="33"/>
    </row>
    <row r="781" spans="1:24" s="34" customFormat="1">
      <c r="A781" s="29"/>
      <c r="B781" s="29"/>
      <c r="C781" s="29"/>
      <c r="D781" s="29"/>
      <c r="E781" s="29"/>
      <c r="F781" s="29"/>
      <c r="G781" s="29"/>
      <c r="H781" s="212"/>
      <c r="I781" s="30"/>
      <c r="J781" s="30"/>
      <c r="K781" s="30"/>
      <c r="L781" s="30"/>
      <c r="M781" s="40"/>
      <c r="N781" s="40"/>
      <c r="O781" s="31"/>
      <c r="P781" s="31"/>
      <c r="Q781" s="32"/>
      <c r="R781" s="32"/>
      <c r="S781" s="33"/>
      <c r="T781" s="33"/>
      <c r="U781" s="33"/>
      <c r="V781" s="33"/>
      <c r="W781" s="33"/>
      <c r="X781" s="33"/>
    </row>
    <row r="782" spans="1:24" s="34" customFormat="1">
      <c r="A782" s="29"/>
      <c r="B782" s="29"/>
      <c r="C782" s="29"/>
      <c r="D782" s="29"/>
      <c r="E782" s="29"/>
      <c r="F782" s="29"/>
      <c r="G782" s="29"/>
      <c r="H782" s="212"/>
      <c r="I782" s="30"/>
      <c r="J782" s="30"/>
      <c r="K782" s="30"/>
      <c r="L782" s="30"/>
      <c r="M782" s="40"/>
      <c r="N782" s="40"/>
      <c r="O782" s="31"/>
      <c r="P782" s="31"/>
      <c r="Q782" s="32"/>
      <c r="R782" s="32"/>
      <c r="S782" s="33"/>
      <c r="T782" s="33"/>
      <c r="U782" s="33"/>
      <c r="V782" s="33"/>
      <c r="W782" s="33"/>
      <c r="X782" s="33"/>
    </row>
    <row r="783" spans="1:24" s="34" customFormat="1">
      <c r="A783" s="29"/>
      <c r="B783" s="29"/>
      <c r="C783" s="29"/>
      <c r="D783" s="29"/>
      <c r="E783" s="29"/>
      <c r="F783" s="29"/>
      <c r="G783" s="29"/>
      <c r="H783" s="212"/>
      <c r="I783" s="30"/>
      <c r="J783" s="30"/>
      <c r="K783" s="30"/>
      <c r="L783" s="30"/>
      <c r="M783" s="40"/>
      <c r="N783" s="40"/>
      <c r="O783" s="31"/>
      <c r="P783" s="31"/>
      <c r="Q783" s="32"/>
      <c r="R783" s="32"/>
      <c r="S783" s="33"/>
      <c r="T783" s="33"/>
      <c r="U783" s="33"/>
      <c r="V783" s="33"/>
      <c r="W783" s="33"/>
      <c r="X783" s="33"/>
    </row>
    <row r="784" spans="1:24" s="34" customFormat="1">
      <c r="A784" s="29"/>
      <c r="B784" s="29"/>
      <c r="C784" s="29"/>
      <c r="D784" s="29"/>
      <c r="E784" s="29"/>
      <c r="F784" s="29"/>
      <c r="G784" s="29"/>
      <c r="H784" s="212"/>
      <c r="I784" s="30"/>
      <c r="J784" s="30"/>
      <c r="K784" s="30"/>
      <c r="L784" s="30"/>
      <c r="M784" s="40"/>
      <c r="N784" s="40"/>
      <c r="O784" s="31"/>
      <c r="P784" s="31"/>
      <c r="Q784" s="32"/>
      <c r="R784" s="32"/>
      <c r="S784" s="33"/>
      <c r="T784" s="33"/>
      <c r="U784" s="33"/>
      <c r="V784" s="33"/>
      <c r="W784" s="33"/>
      <c r="X784" s="33"/>
    </row>
    <row r="785" spans="1:24" s="34" customFormat="1">
      <c r="A785" s="29"/>
      <c r="B785" s="29"/>
      <c r="C785" s="29"/>
      <c r="D785" s="29"/>
      <c r="E785" s="29"/>
      <c r="F785" s="29"/>
      <c r="G785" s="29"/>
      <c r="H785" s="212"/>
      <c r="I785" s="30"/>
      <c r="J785" s="30"/>
      <c r="K785" s="30"/>
      <c r="L785" s="30"/>
      <c r="M785" s="40"/>
      <c r="N785" s="40"/>
      <c r="O785" s="31"/>
      <c r="P785" s="31"/>
      <c r="Q785" s="32"/>
      <c r="R785" s="32"/>
      <c r="S785" s="33"/>
      <c r="T785" s="33"/>
      <c r="U785" s="33"/>
      <c r="V785" s="33"/>
      <c r="W785" s="33"/>
      <c r="X785" s="33"/>
    </row>
    <row r="786" spans="1:24" s="34" customFormat="1">
      <c r="A786" s="29"/>
      <c r="B786" s="29"/>
      <c r="C786" s="29"/>
      <c r="D786" s="29"/>
      <c r="E786" s="29"/>
      <c r="F786" s="29"/>
      <c r="G786" s="29"/>
      <c r="H786" s="212"/>
      <c r="I786" s="30"/>
      <c r="J786" s="30"/>
      <c r="K786" s="30"/>
      <c r="L786" s="30"/>
      <c r="M786" s="40"/>
      <c r="N786" s="40"/>
      <c r="O786" s="31"/>
      <c r="P786" s="31"/>
      <c r="Q786" s="32"/>
      <c r="R786" s="32"/>
      <c r="S786" s="33"/>
      <c r="T786" s="33"/>
      <c r="U786" s="33"/>
      <c r="V786" s="33"/>
      <c r="W786" s="33"/>
      <c r="X786" s="33"/>
    </row>
    <row r="787" spans="1:24" s="34" customFormat="1">
      <c r="A787" s="29"/>
      <c r="B787" s="29"/>
      <c r="C787" s="29"/>
      <c r="D787" s="29"/>
      <c r="E787" s="29"/>
      <c r="F787" s="29"/>
      <c r="G787" s="29"/>
      <c r="H787" s="212"/>
      <c r="I787" s="30"/>
      <c r="J787" s="30"/>
      <c r="K787" s="30"/>
      <c r="L787" s="30"/>
      <c r="M787" s="40"/>
      <c r="N787" s="40"/>
      <c r="O787" s="31"/>
      <c r="P787" s="31"/>
      <c r="Q787" s="32"/>
      <c r="R787" s="32"/>
      <c r="S787" s="33"/>
      <c r="T787" s="33"/>
      <c r="U787" s="33"/>
      <c r="V787" s="33"/>
      <c r="W787" s="33"/>
      <c r="X787" s="33"/>
    </row>
    <row r="788" spans="1:24" s="34" customFormat="1">
      <c r="A788" s="29"/>
      <c r="B788" s="29"/>
      <c r="C788" s="29"/>
      <c r="D788" s="29"/>
      <c r="E788" s="29"/>
      <c r="F788" s="29"/>
      <c r="G788" s="29"/>
      <c r="H788" s="212"/>
      <c r="I788" s="30"/>
      <c r="J788" s="30"/>
      <c r="K788" s="30"/>
      <c r="L788" s="30"/>
      <c r="M788" s="40"/>
      <c r="N788" s="40"/>
      <c r="O788" s="31"/>
      <c r="P788" s="31"/>
      <c r="Q788" s="32"/>
      <c r="R788" s="32"/>
      <c r="S788" s="33"/>
      <c r="T788" s="33"/>
      <c r="U788" s="33"/>
      <c r="V788" s="33"/>
      <c r="W788" s="33"/>
      <c r="X788" s="33"/>
    </row>
    <row r="789" spans="1:24" s="34" customFormat="1">
      <c r="A789" s="29"/>
      <c r="B789" s="29"/>
      <c r="C789" s="29"/>
      <c r="D789" s="29"/>
      <c r="E789" s="29"/>
      <c r="F789" s="29"/>
      <c r="G789" s="29"/>
      <c r="H789" s="212"/>
      <c r="I789" s="30"/>
      <c r="J789" s="30"/>
      <c r="K789" s="30"/>
      <c r="L789" s="30"/>
      <c r="M789" s="40"/>
      <c r="N789" s="40"/>
      <c r="O789" s="31"/>
      <c r="P789" s="31"/>
      <c r="Q789" s="32"/>
      <c r="R789" s="32"/>
      <c r="S789" s="33"/>
      <c r="T789" s="33"/>
      <c r="U789" s="33"/>
      <c r="V789" s="33"/>
      <c r="W789" s="33"/>
      <c r="X789" s="33"/>
    </row>
    <row r="790" spans="1:24" s="34" customFormat="1">
      <c r="A790" s="29"/>
      <c r="B790" s="29"/>
      <c r="C790" s="29"/>
      <c r="D790" s="29"/>
      <c r="E790" s="29"/>
      <c r="F790" s="29"/>
      <c r="G790" s="29"/>
      <c r="H790" s="212"/>
      <c r="I790" s="30"/>
      <c r="J790" s="30"/>
      <c r="K790" s="30"/>
      <c r="L790" s="30"/>
      <c r="M790" s="40"/>
      <c r="N790" s="40"/>
      <c r="O790" s="31"/>
      <c r="P790" s="31"/>
      <c r="Q790" s="32"/>
      <c r="R790" s="32"/>
      <c r="S790" s="33"/>
      <c r="T790" s="33"/>
      <c r="U790" s="33"/>
      <c r="V790" s="33"/>
      <c r="W790" s="33"/>
      <c r="X790" s="33"/>
    </row>
    <row r="791" spans="1:24" s="34" customFormat="1">
      <c r="A791" s="29"/>
      <c r="B791" s="29"/>
      <c r="C791" s="29"/>
      <c r="D791" s="29"/>
      <c r="E791" s="29"/>
      <c r="F791" s="29"/>
      <c r="G791" s="29"/>
      <c r="H791" s="212"/>
      <c r="I791" s="30"/>
      <c r="J791" s="30"/>
      <c r="K791" s="30"/>
      <c r="L791" s="30"/>
      <c r="M791" s="40"/>
      <c r="N791" s="40"/>
      <c r="O791" s="31"/>
      <c r="P791" s="31"/>
      <c r="Q791" s="32"/>
      <c r="R791" s="32"/>
      <c r="S791" s="33"/>
      <c r="T791" s="33"/>
      <c r="U791" s="33"/>
      <c r="V791" s="33"/>
      <c r="W791" s="33"/>
      <c r="X791" s="33"/>
    </row>
    <row r="792" spans="1:24" s="34" customFormat="1">
      <c r="A792" s="29"/>
      <c r="B792" s="29"/>
      <c r="C792" s="29"/>
      <c r="D792" s="29"/>
      <c r="E792" s="29"/>
      <c r="F792" s="29"/>
      <c r="G792" s="29"/>
      <c r="H792" s="212"/>
      <c r="I792" s="30"/>
      <c r="J792" s="30"/>
      <c r="K792" s="30"/>
      <c r="L792" s="30"/>
      <c r="M792" s="40"/>
      <c r="N792" s="40"/>
      <c r="O792" s="31"/>
      <c r="P792" s="31"/>
      <c r="Q792" s="32"/>
      <c r="R792" s="32"/>
      <c r="S792" s="33"/>
      <c r="T792" s="33"/>
      <c r="U792" s="33"/>
      <c r="V792" s="33"/>
      <c r="W792" s="33"/>
      <c r="X792" s="33"/>
    </row>
    <row r="793" spans="1:24" s="34" customFormat="1">
      <c r="A793" s="29"/>
      <c r="B793" s="29"/>
      <c r="C793" s="29"/>
      <c r="D793" s="29"/>
      <c r="E793" s="29"/>
      <c r="F793" s="29"/>
      <c r="G793" s="29"/>
      <c r="H793" s="212"/>
      <c r="I793" s="30"/>
      <c r="J793" s="30"/>
      <c r="K793" s="30"/>
      <c r="L793" s="30"/>
      <c r="M793" s="40"/>
      <c r="N793" s="40"/>
      <c r="O793" s="31"/>
      <c r="P793" s="31"/>
      <c r="Q793" s="32"/>
      <c r="R793" s="32"/>
      <c r="S793" s="33"/>
      <c r="T793" s="33"/>
      <c r="U793" s="33"/>
      <c r="V793" s="33"/>
      <c r="W793" s="33"/>
      <c r="X793" s="33"/>
    </row>
    <row r="794" spans="1:24" s="34" customFormat="1">
      <c r="A794" s="29"/>
      <c r="B794" s="29"/>
      <c r="C794" s="29"/>
      <c r="D794" s="29"/>
      <c r="E794" s="29"/>
      <c r="F794" s="29"/>
      <c r="G794" s="29"/>
      <c r="H794" s="212"/>
      <c r="I794" s="30"/>
      <c r="J794" s="30"/>
      <c r="K794" s="30"/>
      <c r="L794" s="30"/>
      <c r="M794" s="40"/>
      <c r="N794" s="40"/>
      <c r="O794" s="31"/>
      <c r="P794" s="31"/>
      <c r="Q794" s="32"/>
      <c r="R794" s="32"/>
      <c r="S794" s="33"/>
      <c r="T794" s="33"/>
      <c r="U794" s="33"/>
      <c r="V794" s="33"/>
      <c r="W794" s="33"/>
      <c r="X794" s="33"/>
    </row>
    <row r="795" spans="1:24" s="34" customFormat="1">
      <c r="A795" s="29"/>
      <c r="B795" s="29"/>
      <c r="C795" s="29"/>
      <c r="D795" s="29"/>
      <c r="E795" s="29"/>
      <c r="F795" s="29"/>
      <c r="G795" s="29"/>
      <c r="H795" s="212"/>
      <c r="I795" s="30"/>
      <c r="J795" s="30"/>
      <c r="K795" s="30"/>
      <c r="L795" s="30"/>
      <c r="M795" s="40"/>
      <c r="N795" s="40"/>
      <c r="O795" s="31"/>
      <c r="P795" s="31"/>
      <c r="Q795" s="32"/>
      <c r="R795" s="32"/>
      <c r="S795" s="33"/>
      <c r="T795" s="33"/>
      <c r="U795" s="33"/>
      <c r="V795" s="33"/>
      <c r="W795" s="33"/>
      <c r="X795" s="33"/>
    </row>
    <row r="796" spans="1:24" s="34" customFormat="1">
      <c r="A796" s="29"/>
      <c r="B796" s="29"/>
      <c r="C796" s="29"/>
      <c r="D796" s="29"/>
      <c r="E796" s="29"/>
      <c r="F796" s="29"/>
      <c r="G796" s="29"/>
      <c r="H796" s="212"/>
      <c r="I796" s="30"/>
      <c r="J796" s="30"/>
      <c r="K796" s="30"/>
      <c r="L796" s="30"/>
      <c r="M796" s="40"/>
      <c r="N796" s="40"/>
      <c r="O796" s="31"/>
      <c r="P796" s="31"/>
      <c r="Q796" s="32"/>
      <c r="R796" s="32"/>
      <c r="S796" s="33"/>
      <c r="T796" s="33"/>
      <c r="U796" s="33"/>
      <c r="V796" s="33"/>
      <c r="W796" s="33"/>
      <c r="X796" s="33"/>
    </row>
    <row r="797" spans="1:24" s="34" customFormat="1">
      <c r="A797" s="29"/>
      <c r="B797" s="29"/>
      <c r="C797" s="29"/>
      <c r="D797" s="29"/>
      <c r="E797" s="29"/>
      <c r="F797" s="29"/>
      <c r="G797" s="29"/>
      <c r="H797" s="212"/>
      <c r="I797" s="30"/>
      <c r="J797" s="30"/>
      <c r="K797" s="30"/>
      <c r="L797" s="30"/>
      <c r="M797" s="40"/>
      <c r="N797" s="40"/>
      <c r="O797" s="31"/>
      <c r="P797" s="31"/>
      <c r="Q797" s="32"/>
      <c r="R797" s="32"/>
      <c r="S797" s="33"/>
      <c r="T797" s="33"/>
      <c r="U797" s="33"/>
      <c r="V797" s="33"/>
      <c r="W797" s="33"/>
      <c r="X797" s="33"/>
    </row>
    <row r="798" spans="1:24" s="34" customFormat="1">
      <c r="A798" s="29"/>
      <c r="B798" s="29"/>
      <c r="C798" s="29"/>
      <c r="D798" s="29"/>
      <c r="E798" s="29"/>
      <c r="F798" s="29"/>
      <c r="G798" s="29"/>
      <c r="H798" s="212"/>
      <c r="I798" s="30"/>
      <c r="J798" s="30"/>
      <c r="K798" s="30"/>
      <c r="L798" s="30"/>
      <c r="M798" s="40"/>
      <c r="N798" s="40"/>
      <c r="O798" s="31"/>
      <c r="P798" s="31"/>
      <c r="Q798" s="32"/>
      <c r="R798" s="32"/>
      <c r="S798" s="33"/>
      <c r="T798" s="33"/>
      <c r="U798" s="33"/>
      <c r="V798" s="33"/>
      <c r="W798" s="33"/>
      <c r="X798" s="33"/>
    </row>
    <row r="799" spans="1:24" s="34" customFormat="1">
      <c r="A799" s="29"/>
      <c r="B799" s="29"/>
      <c r="C799" s="29"/>
      <c r="D799" s="29"/>
      <c r="E799" s="29"/>
      <c r="F799" s="29"/>
      <c r="G799" s="29"/>
      <c r="H799" s="212"/>
      <c r="I799" s="30"/>
      <c r="J799" s="30"/>
      <c r="K799" s="30"/>
      <c r="L799" s="30"/>
      <c r="M799" s="40"/>
      <c r="N799" s="40"/>
      <c r="O799" s="31"/>
      <c r="P799" s="31"/>
      <c r="Q799" s="32"/>
      <c r="R799" s="32"/>
      <c r="S799" s="33"/>
      <c r="T799" s="33"/>
      <c r="U799" s="33"/>
      <c r="V799" s="33"/>
      <c r="W799" s="33"/>
      <c r="X799" s="33"/>
    </row>
    <row r="800" spans="1:24" s="34" customFormat="1">
      <c r="A800" s="29"/>
      <c r="B800" s="29"/>
      <c r="C800" s="29"/>
      <c r="D800" s="29"/>
      <c r="E800" s="29"/>
      <c r="F800" s="29"/>
      <c r="G800" s="29"/>
      <c r="H800" s="212"/>
      <c r="I800" s="30"/>
      <c r="J800" s="30"/>
      <c r="K800" s="30"/>
      <c r="L800" s="30"/>
      <c r="M800" s="40"/>
      <c r="N800" s="40"/>
      <c r="O800" s="31"/>
      <c r="P800" s="31"/>
      <c r="Q800" s="32"/>
      <c r="R800" s="32"/>
      <c r="S800" s="33"/>
      <c r="T800" s="33"/>
      <c r="U800" s="33"/>
      <c r="V800" s="33"/>
      <c r="W800" s="33"/>
      <c r="X800" s="33"/>
    </row>
    <row r="801" spans="1:24" s="34" customFormat="1">
      <c r="A801" s="29"/>
      <c r="B801" s="29"/>
      <c r="C801" s="29"/>
      <c r="D801" s="29"/>
      <c r="E801" s="29"/>
      <c r="F801" s="29"/>
      <c r="G801" s="29"/>
      <c r="H801" s="212"/>
      <c r="I801" s="30"/>
      <c r="J801" s="30"/>
      <c r="K801" s="30"/>
      <c r="L801" s="30"/>
      <c r="M801" s="40"/>
      <c r="N801" s="40"/>
      <c r="O801" s="31"/>
      <c r="P801" s="31"/>
      <c r="Q801" s="32"/>
      <c r="R801" s="32"/>
      <c r="S801" s="33"/>
      <c r="T801" s="33"/>
      <c r="U801" s="33"/>
      <c r="V801" s="33"/>
      <c r="W801" s="33"/>
      <c r="X801" s="33"/>
    </row>
    <row r="802" spans="1:24" s="34" customFormat="1">
      <c r="A802" s="29"/>
      <c r="B802" s="29"/>
      <c r="C802" s="29"/>
      <c r="D802" s="29"/>
      <c r="E802" s="29"/>
      <c r="F802" s="29"/>
      <c r="G802" s="29"/>
      <c r="H802" s="212"/>
      <c r="I802" s="30"/>
      <c r="J802" s="30"/>
      <c r="K802" s="30"/>
      <c r="L802" s="30"/>
      <c r="M802" s="40"/>
      <c r="N802" s="40"/>
      <c r="O802" s="31"/>
      <c r="P802" s="31"/>
      <c r="Q802" s="32"/>
      <c r="R802" s="32"/>
      <c r="S802" s="33"/>
      <c r="T802" s="33"/>
      <c r="U802" s="33"/>
      <c r="V802" s="33"/>
      <c r="W802" s="33"/>
      <c r="X802" s="33"/>
    </row>
    <row r="803" spans="1:24" s="34" customFormat="1">
      <c r="A803" s="29"/>
      <c r="B803" s="29"/>
      <c r="C803" s="29"/>
      <c r="D803" s="29"/>
      <c r="E803" s="29"/>
      <c r="F803" s="29"/>
      <c r="G803" s="29"/>
      <c r="H803" s="212"/>
      <c r="I803" s="30"/>
      <c r="J803" s="30"/>
      <c r="K803" s="30"/>
      <c r="L803" s="30"/>
      <c r="M803" s="40"/>
      <c r="N803" s="40"/>
      <c r="O803" s="31"/>
      <c r="P803" s="31"/>
      <c r="Q803" s="32"/>
      <c r="R803" s="32"/>
      <c r="S803" s="33"/>
      <c r="T803" s="33"/>
      <c r="U803" s="33"/>
      <c r="V803" s="33"/>
      <c r="W803" s="33"/>
      <c r="X803" s="33"/>
    </row>
    <row r="804" spans="1:24" s="34" customFormat="1">
      <c r="A804" s="29"/>
      <c r="B804" s="29"/>
      <c r="C804" s="29"/>
      <c r="D804" s="29"/>
      <c r="E804" s="29"/>
      <c r="F804" s="29"/>
      <c r="G804" s="29"/>
      <c r="H804" s="212"/>
      <c r="I804" s="30"/>
      <c r="J804" s="30"/>
      <c r="K804" s="30"/>
      <c r="L804" s="30"/>
      <c r="M804" s="40"/>
      <c r="N804" s="40"/>
      <c r="O804" s="31"/>
      <c r="P804" s="31"/>
      <c r="Q804" s="32"/>
      <c r="R804" s="32"/>
      <c r="S804" s="33"/>
      <c r="T804" s="33"/>
      <c r="U804" s="33"/>
      <c r="V804" s="33"/>
      <c r="W804" s="33"/>
      <c r="X804" s="33"/>
    </row>
    <row r="805" spans="1:24" s="34" customFormat="1">
      <c r="A805" s="29"/>
      <c r="B805" s="29"/>
      <c r="C805" s="29"/>
      <c r="D805" s="29"/>
      <c r="E805" s="29"/>
      <c r="F805" s="29"/>
      <c r="G805" s="29"/>
      <c r="H805" s="212"/>
      <c r="I805" s="30"/>
      <c r="J805" s="30"/>
      <c r="K805" s="30"/>
      <c r="L805" s="30"/>
      <c r="M805" s="40"/>
      <c r="N805" s="40"/>
      <c r="O805" s="31"/>
      <c r="P805" s="31"/>
      <c r="Q805" s="32"/>
      <c r="R805" s="32"/>
      <c r="S805" s="33"/>
      <c r="T805" s="33"/>
      <c r="U805" s="33"/>
      <c r="V805" s="33"/>
      <c r="W805" s="33"/>
      <c r="X805" s="33"/>
    </row>
    <row r="806" spans="1:24" s="34" customFormat="1">
      <c r="A806" s="29"/>
      <c r="B806" s="29"/>
      <c r="C806" s="29"/>
      <c r="D806" s="29"/>
      <c r="E806" s="29"/>
      <c r="F806" s="29"/>
      <c r="G806" s="29"/>
      <c r="H806" s="212"/>
      <c r="I806" s="30"/>
      <c r="J806" s="30"/>
      <c r="K806" s="30"/>
      <c r="L806" s="30"/>
      <c r="M806" s="40"/>
      <c r="N806" s="40"/>
      <c r="O806" s="31"/>
      <c r="P806" s="31"/>
      <c r="Q806" s="32"/>
      <c r="R806" s="32"/>
      <c r="S806" s="33"/>
      <c r="T806" s="33"/>
      <c r="U806" s="33"/>
      <c r="V806" s="33"/>
      <c r="W806" s="33"/>
      <c r="X806" s="33"/>
    </row>
    <row r="807" spans="1:24" s="34" customFormat="1">
      <c r="A807" s="29"/>
      <c r="B807" s="29"/>
      <c r="C807" s="29"/>
      <c r="D807" s="29"/>
      <c r="E807" s="29"/>
      <c r="F807" s="29"/>
      <c r="G807" s="29"/>
      <c r="H807" s="212"/>
      <c r="I807" s="30"/>
      <c r="J807" s="30"/>
      <c r="K807" s="30"/>
      <c r="L807" s="30"/>
      <c r="M807" s="40"/>
      <c r="N807" s="40"/>
      <c r="O807" s="31"/>
      <c r="P807" s="31"/>
      <c r="Q807" s="32"/>
      <c r="R807" s="32"/>
      <c r="S807" s="33"/>
      <c r="T807" s="33"/>
      <c r="U807" s="33"/>
      <c r="V807" s="33"/>
      <c r="W807" s="33"/>
      <c r="X807" s="33"/>
    </row>
    <row r="808" spans="1:24" s="34" customFormat="1">
      <c r="A808" s="29"/>
      <c r="B808" s="29"/>
      <c r="C808" s="29"/>
      <c r="D808" s="29"/>
      <c r="E808" s="29"/>
      <c r="F808" s="29"/>
      <c r="G808" s="29"/>
      <c r="H808" s="212"/>
      <c r="I808" s="30"/>
      <c r="J808" s="30"/>
      <c r="K808" s="30"/>
      <c r="L808" s="30"/>
      <c r="M808" s="40"/>
      <c r="N808" s="40"/>
      <c r="O808" s="31"/>
      <c r="P808" s="31"/>
      <c r="Q808" s="32"/>
      <c r="R808" s="32"/>
      <c r="S808" s="33"/>
      <c r="T808" s="33"/>
      <c r="U808" s="33"/>
      <c r="V808" s="33"/>
      <c r="W808" s="33"/>
      <c r="X808" s="33"/>
    </row>
    <row r="809" spans="1:24" s="34" customFormat="1">
      <c r="A809" s="29"/>
      <c r="B809" s="29"/>
      <c r="C809" s="29"/>
      <c r="D809" s="29"/>
      <c r="E809" s="29"/>
      <c r="F809" s="29"/>
      <c r="G809" s="29"/>
      <c r="H809" s="212"/>
      <c r="I809" s="30"/>
      <c r="J809" s="30"/>
      <c r="K809" s="30"/>
      <c r="L809" s="30"/>
      <c r="M809" s="40"/>
      <c r="N809" s="40"/>
      <c r="O809" s="31"/>
      <c r="P809" s="31"/>
      <c r="Q809" s="32"/>
      <c r="R809" s="32"/>
      <c r="S809" s="33"/>
      <c r="T809" s="33"/>
      <c r="U809" s="33"/>
      <c r="V809" s="33"/>
      <c r="W809" s="33"/>
      <c r="X809" s="33"/>
    </row>
    <row r="810" spans="1:24" s="34" customFormat="1">
      <c r="A810" s="29"/>
      <c r="B810" s="29"/>
      <c r="C810" s="29"/>
      <c r="D810" s="29"/>
      <c r="E810" s="29"/>
      <c r="F810" s="29"/>
      <c r="G810" s="29"/>
      <c r="H810" s="212"/>
      <c r="I810" s="30"/>
      <c r="J810" s="30"/>
      <c r="K810" s="30"/>
      <c r="L810" s="30"/>
      <c r="M810" s="40"/>
      <c r="N810" s="40"/>
      <c r="O810" s="31"/>
      <c r="P810" s="31"/>
      <c r="Q810" s="32"/>
      <c r="R810" s="32"/>
      <c r="S810" s="33"/>
      <c r="T810" s="33"/>
      <c r="U810" s="33"/>
      <c r="V810" s="33"/>
      <c r="W810" s="33"/>
      <c r="X810" s="33"/>
    </row>
    <row r="811" spans="1:24" s="34" customFormat="1">
      <c r="A811" s="29"/>
      <c r="B811" s="29"/>
      <c r="C811" s="29"/>
      <c r="D811" s="29"/>
      <c r="E811" s="29"/>
      <c r="F811" s="29"/>
      <c r="G811" s="29"/>
      <c r="H811" s="212"/>
      <c r="I811" s="30"/>
      <c r="J811" s="30"/>
      <c r="K811" s="30"/>
      <c r="L811" s="30"/>
      <c r="M811" s="40"/>
      <c r="N811" s="40"/>
      <c r="O811" s="31"/>
      <c r="P811" s="31"/>
      <c r="Q811" s="32"/>
      <c r="R811" s="32"/>
      <c r="S811" s="33"/>
      <c r="T811" s="33"/>
      <c r="U811" s="33"/>
      <c r="V811" s="33"/>
      <c r="W811" s="33"/>
      <c r="X811" s="33"/>
    </row>
    <row r="812" spans="1:24" s="34" customFormat="1">
      <c r="A812" s="29"/>
      <c r="B812" s="29"/>
      <c r="C812" s="29"/>
      <c r="D812" s="29"/>
      <c r="E812" s="29"/>
      <c r="F812" s="29"/>
      <c r="G812" s="29"/>
      <c r="H812" s="212"/>
      <c r="I812" s="30"/>
      <c r="J812" s="30"/>
      <c r="K812" s="30"/>
      <c r="L812" s="30"/>
      <c r="M812" s="40"/>
      <c r="N812" s="40"/>
      <c r="O812" s="31"/>
      <c r="P812" s="31"/>
      <c r="Q812" s="32"/>
      <c r="R812" s="32"/>
      <c r="S812" s="33"/>
      <c r="T812" s="33"/>
      <c r="U812" s="33"/>
      <c r="V812" s="33"/>
      <c r="W812" s="33"/>
      <c r="X812" s="33"/>
    </row>
    <row r="813" spans="1:24" s="34" customFormat="1">
      <c r="A813" s="29"/>
      <c r="B813" s="29"/>
      <c r="C813" s="29"/>
      <c r="D813" s="29"/>
      <c r="E813" s="29"/>
      <c r="F813" s="29"/>
      <c r="G813" s="29"/>
      <c r="H813" s="212"/>
      <c r="I813" s="30"/>
      <c r="J813" s="30"/>
      <c r="K813" s="30"/>
      <c r="L813" s="30"/>
      <c r="M813" s="40"/>
      <c r="N813" s="40"/>
      <c r="O813" s="31"/>
      <c r="P813" s="31"/>
      <c r="Q813" s="32"/>
      <c r="R813" s="32"/>
      <c r="S813" s="33"/>
      <c r="T813" s="33"/>
      <c r="U813" s="33"/>
      <c r="V813" s="33"/>
      <c r="W813" s="33"/>
      <c r="X813" s="33"/>
    </row>
    <row r="814" spans="1:24" s="34" customFormat="1">
      <c r="A814" s="29"/>
      <c r="B814" s="29"/>
      <c r="C814" s="29"/>
      <c r="D814" s="29"/>
      <c r="E814" s="29"/>
      <c r="F814" s="29"/>
      <c r="G814" s="29"/>
      <c r="H814" s="212"/>
      <c r="I814" s="30"/>
      <c r="J814" s="30"/>
      <c r="K814" s="30"/>
      <c r="L814" s="30"/>
      <c r="M814" s="40"/>
      <c r="N814" s="40"/>
      <c r="O814" s="31"/>
      <c r="P814" s="31"/>
      <c r="Q814" s="32"/>
      <c r="R814" s="32"/>
      <c r="S814" s="33"/>
      <c r="T814" s="33"/>
      <c r="U814" s="33"/>
      <c r="V814" s="33"/>
      <c r="W814" s="33"/>
      <c r="X814" s="33"/>
    </row>
    <row r="815" spans="1:24" s="34" customFormat="1">
      <c r="A815" s="29"/>
      <c r="B815" s="29"/>
      <c r="C815" s="29"/>
      <c r="D815" s="29"/>
      <c r="E815" s="29"/>
      <c r="F815" s="29"/>
      <c r="G815" s="29"/>
      <c r="H815" s="212"/>
      <c r="I815" s="30"/>
      <c r="J815" s="30"/>
      <c r="K815" s="30"/>
      <c r="L815" s="30"/>
      <c r="M815" s="40"/>
      <c r="N815" s="40"/>
      <c r="O815" s="31"/>
      <c r="P815" s="31"/>
      <c r="Q815" s="32"/>
      <c r="R815" s="32"/>
      <c r="S815" s="33"/>
      <c r="T815" s="33"/>
      <c r="U815" s="33"/>
      <c r="V815" s="33"/>
      <c r="W815" s="33"/>
      <c r="X815" s="33"/>
    </row>
    <row r="816" spans="1:24" s="34" customFormat="1">
      <c r="A816" s="29"/>
      <c r="B816" s="29"/>
      <c r="C816" s="29"/>
      <c r="D816" s="29"/>
      <c r="E816" s="29"/>
      <c r="F816" s="29"/>
      <c r="G816" s="29"/>
      <c r="H816" s="212"/>
      <c r="I816" s="30"/>
      <c r="J816" s="30"/>
      <c r="K816" s="30"/>
      <c r="L816" s="30"/>
      <c r="M816" s="40"/>
      <c r="N816" s="40"/>
      <c r="O816" s="31"/>
      <c r="P816" s="31"/>
      <c r="Q816" s="32"/>
      <c r="R816" s="32"/>
      <c r="S816" s="33"/>
      <c r="T816" s="33"/>
      <c r="U816" s="33"/>
      <c r="V816" s="33"/>
      <c r="W816" s="33"/>
      <c r="X816" s="33"/>
    </row>
    <row r="817" spans="1:24" s="34" customFormat="1">
      <c r="A817" s="29"/>
      <c r="B817" s="29"/>
      <c r="C817" s="29"/>
      <c r="D817" s="29"/>
      <c r="E817" s="29"/>
      <c r="F817" s="29"/>
      <c r="G817" s="29"/>
      <c r="H817" s="212"/>
      <c r="I817" s="30"/>
      <c r="J817" s="30"/>
      <c r="K817" s="30"/>
      <c r="L817" s="30"/>
      <c r="M817" s="40"/>
      <c r="N817" s="40"/>
      <c r="O817" s="31"/>
      <c r="P817" s="31"/>
      <c r="Q817" s="32"/>
      <c r="R817" s="32"/>
      <c r="S817" s="33"/>
      <c r="T817" s="33"/>
      <c r="U817" s="33"/>
      <c r="V817" s="33"/>
      <c r="W817" s="33"/>
      <c r="X817" s="33"/>
    </row>
    <row r="818" spans="1:24" s="34" customFormat="1">
      <c r="A818" s="29"/>
      <c r="B818" s="29"/>
      <c r="C818" s="29"/>
      <c r="D818" s="29"/>
      <c r="E818" s="29"/>
      <c r="F818" s="29"/>
      <c r="G818" s="29"/>
      <c r="H818" s="212"/>
      <c r="I818" s="30"/>
      <c r="J818" s="30"/>
      <c r="K818" s="30"/>
      <c r="L818" s="30"/>
      <c r="M818" s="40"/>
      <c r="N818" s="40"/>
      <c r="O818" s="31"/>
      <c r="P818" s="31"/>
      <c r="Q818" s="32"/>
      <c r="R818" s="32"/>
      <c r="S818" s="33"/>
      <c r="T818" s="33"/>
      <c r="U818" s="33"/>
      <c r="V818" s="33"/>
      <c r="W818" s="33"/>
      <c r="X818" s="33"/>
    </row>
    <row r="819" spans="1:24" s="34" customFormat="1">
      <c r="A819" s="29"/>
      <c r="B819" s="29"/>
      <c r="C819" s="29"/>
      <c r="D819" s="29"/>
      <c r="E819" s="29"/>
      <c r="F819" s="29"/>
      <c r="G819" s="29"/>
      <c r="H819" s="212"/>
      <c r="I819" s="30"/>
      <c r="J819" s="30"/>
      <c r="K819" s="30"/>
      <c r="L819" s="30"/>
      <c r="M819" s="40"/>
      <c r="N819" s="40"/>
      <c r="O819" s="31"/>
      <c r="P819" s="31"/>
      <c r="Q819" s="32"/>
      <c r="R819" s="32"/>
      <c r="S819" s="33"/>
      <c r="T819" s="33"/>
      <c r="U819" s="33"/>
      <c r="V819" s="33"/>
      <c r="W819" s="33"/>
      <c r="X819" s="33"/>
    </row>
    <row r="820" spans="1:24" s="34" customFormat="1">
      <c r="A820" s="29"/>
      <c r="B820" s="29"/>
      <c r="C820" s="29"/>
      <c r="D820" s="29"/>
      <c r="E820" s="29"/>
      <c r="F820" s="29"/>
      <c r="G820" s="29"/>
      <c r="H820" s="212"/>
      <c r="I820" s="30"/>
      <c r="J820" s="30"/>
      <c r="K820" s="30"/>
      <c r="L820" s="30"/>
      <c r="M820" s="40"/>
      <c r="N820" s="40"/>
      <c r="O820" s="31"/>
      <c r="P820" s="31"/>
      <c r="Q820" s="32"/>
      <c r="R820" s="32"/>
      <c r="S820" s="33"/>
      <c r="T820" s="33"/>
      <c r="U820" s="33"/>
      <c r="V820" s="33"/>
      <c r="W820" s="33"/>
      <c r="X820" s="33"/>
    </row>
    <row r="821" spans="1:24" s="34" customFormat="1">
      <c r="A821" s="29"/>
      <c r="B821" s="29"/>
      <c r="C821" s="29"/>
      <c r="D821" s="29"/>
      <c r="E821" s="29"/>
      <c r="F821" s="29"/>
      <c r="G821" s="29"/>
      <c r="H821" s="212"/>
      <c r="I821" s="30"/>
      <c r="J821" s="30"/>
      <c r="K821" s="30"/>
      <c r="L821" s="30"/>
      <c r="M821" s="40"/>
      <c r="N821" s="40"/>
      <c r="O821" s="31"/>
      <c r="P821" s="31"/>
      <c r="Q821" s="32"/>
      <c r="R821" s="32"/>
      <c r="S821" s="33"/>
      <c r="T821" s="33"/>
      <c r="U821" s="33"/>
      <c r="V821" s="33"/>
      <c r="W821" s="33"/>
      <c r="X821" s="33"/>
    </row>
    <row r="822" spans="1:24" s="34" customFormat="1">
      <c r="A822" s="29"/>
      <c r="B822" s="29"/>
      <c r="C822" s="29"/>
      <c r="D822" s="29"/>
      <c r="E822" s="29"/>
      <c r="F822" s="29"/>
      <c r="G822" s="29"/>
      <c r="H822" s="212"/>
      <c r="I822" s="30"/>
      <c r="J822" s="30"/>
      <c r="K822" s="30"/>
      <c r="L822" s="30"/>
      <c r="M822" s="40"/>
      <c r="N822" s="40"/>
      <c r="O822" s="31"/>
      <c r="P822" s="31"/>
      <c r="Q822" s="32"/>
      <c r="R822" s="32"/>
      <c r="S822" s="33"/>
      <c r="T822" s="33"/>
      <c r="U822" s="33"/>
      <c r="V822" s="33"/>
      <c r="W822" s="33"/>
      <c r="X822" s="33"/>
    </row>
    <row r="823" spans="1:24" s="34" customFormat="1">
      <c r="A823" s="29"/>
      <c r="B823" s="29"/>
      <c r="C823" s="29"/>
      <c r="D823" s="29"/>
      <c r="E823" s="29"/>
      <c r="F823" s="29"/>
      <c r="G823" s="29"/>
      <c r="H823" s="212"/>
      <c r="I823" s="30"/>
      <c r="J823" s="30"/>
      <c r="K823" s="30"/>
      <c r="L823" s="30"/>
      <c r="M823" s="40"/>
      <c r="N823" s="40"/>
      <c r="O823" s="31"/>
      <c r="P823" s="31"/>
      <c r="Q823" s="32"/>
      <c r="R823" s="32"/>
      <c r="S823" s="33"/>
      <c r="T823" s="33"/>
      <c r="U823" s="33"/>
      <c r="V823" s="33"/>
      <c r="W823" s="33"/>
      <c r="X823" s="33"/>
    </row>
    <row r="824" spans="1:24" s="34" customFormat="1">
      <c r="A824" s="29"/>
      <c r="B824" s="29"/>
      <c r="C824" s="29"/>
      <c r="D824" s="29"/>
      <c r="E824" s="29"/>
      <c r="F824" s="29"/>
      <c r="G824" s="29"/>
      <c r="H824" s="212"/>
      <c r="I824" s="30"/>
      <c r="J824" s="30"/>
      <c r="K824" s="30"/>
      <c r="L824" s="30"/>
      <c r="M824" s="40"/>
      <c r="N824" s="40"/>
      <c r="O824" s="31"/>
      <c r="P824" s="31"/>
      <c r="Q824" s="32"/>
      <c r="R824" s="32"/>
      <c r="S824" s="33"/>
      <c r="T824" s="33"/>
      <c r="U824" s="33"/>
      <c r="V824" s="33"/>
      <c r="W824" s="33"/>
      <c r="X824" s="33"/>
    </row>
    <row r="825" spans="1:24" s="34" customFormat="1">
      <c r="A825" s="29"/>
      <c r="B825" s="29"/>
      <c r="C825" s="29"/>
      <c r="D825" s="29"/>
      <c r="E825" s="29"/>
      <c r="F825" s="29"/>
      <c r="G825" s="29"/>
      <c r="H825" s="212"/>
      <c r="I825" s="30"/>
      <c r="J825" s="30"/>
      <c r="K825" s="30"/>
      <c r="L825" s="30"/>
      <c r="M825" s="40"/>
      <c r="N825" s="40"/>
      <c r="O825" s="31"/>
      <c r="P825" s="31"/>
      <c r="Q825" s="32"/>
      <c r="R825" s="32"/>
      <c r="S825" s="33"/>
      <c r="T825" s="33"/>
      <c r="U825" s="33"/>
      <c r="V825" s="33"/>
      <c r="W825" s="33"/>
      <c r="X825" s="33"/>
    </row>
    <row r="826" spans="1:24" s="34" customFormat="1">
      <c r="A826" s="29"/>
      <c r="B826" s="29"/>
      <c r="C826" s="29"/>
      <c r="D826" s="29"/>
      <c r="E826" s="29"/>
      <c r="F826" s="29"/>
      <c r="G826" s="29"/>
      <c r="H826" s="212"/>
      <c r="I826" s="30"/>
      <c r="J826" s="30"/>
      <c r="K826" s="30"/>
      <c r="L826" s="30"/>
      <c r="M826" s="40"/>
      <c r="N826" s="40"/>
      <c r="O826" s="31"/>
      <c r="P826" s="31"/>
      <c r="Q826" s="32"/>
      <c r="R826" s="32"/>
      <c r="S826" s="33"/>
      <c r="T826" s="33"/>
      <c r="U826" s="33"/>
      <c r="V826" s="33"/>
      <c r="W826" s="33"/>
      <c r="X826" s="33"/>
    </row>
    <row r="827" spans="1:24" s="34" customFormat="1">
      <c r="A827" s="29"/>
      <c r="B827" s="29"/>
      <c r="C827" s="29"/>
      <c r="D827" s="29"/>
      <c r="E827" s="29"/>
      <c r="F827" s="29"/>
      <c r="G827" s="29"/>
      <c r="H827" s="212"/>
      <c r="I827" s="30"/>
      <c r="J827" s="30"/>
      <c r="K827" s="30"/>
      <c r="L827" s="30"/>
      <c r="M827" s="40"/>
      <c r="N827" s="40"/>
      <c r="O827" s="31"/>
      <c r="P827" s="31"/>
      <c r="Q827" s="32"/>
      <c r="R827" s="32"/>
      <c r="S827" s="33"/>
      <c r="T827" s="33"/>
      <c r="U827" s="33"/>
      <c r="V827" s="33"/>
      <c r="W827" s="33"/>
      <c r="X827" s="33"/>
    </row>
    <row r="828" spans="1:24" s="34" customFormat="1">
      <c r="A828" s="29"/>
      <c r="B828" s="29"/>
      <c r="C828" s="29"/>
      <c r="D828" s="29"/>
      <c r="E828" s="29"/>
      <c r="F828" s="29"/>
      <c r="G828" s="29"/>
      <c r="H828" s="212"/>
      <c r="I828" s="30"/>
      <c r="J828" s="30"/>
      <c r="K828" s="30"/>
      <c r="L828" s="30"/>
      <c r="M828" s="40"/>
      <c r="N828" s="40"/>
      <c r="O828" s="31"/>
      <c r="P828" s="31"/>
      <c r="Q828" s="32"/>
      <c r="R828" s="32"/>
      <c r="S828" s="33"/>
      <c r="T828" s="33"/>
      <c r="U828" s="33"/>
      <c r="V828" s="33"/>
      <c r="W828" s="33"/>
      <c r="X828" s="33"/>
    </row>
    <row r="829" spans="1:24" s="34" customFormat="1">
      <c r="A829" s="29"/>
      <c r="B829" s="29"/>
      <c r="C829" s="29"/>
      <c r="D829" s="29"/>
      <c r="E829" s="29"/>
      <c r="F829" s="29"/>
      <c r="G829" s="29"/>
      <c r="H829" s="212"/>
      <c r="I829" s="30"/>
      <c r="J829" s="30"/>
      <c r="K829" s="30"/>
      <c r="L829" s="30"/>
      <c r="M829" s="40"/>
      <c r="N829" s="40"/>
      <c r="O829" s="31"/>
      <c r="P829" s="31"/>
      <c r="Q829" s="32"/>
      <c r="R829" s="32"/>
      <c r="S829" s="33"/>
      <c r="T829" s="33"/>
      <c r="U829" s="33"/>
      <c r="V829" s="33"/>
      <c r="W829" s="33"/>
      <c r="X829" s="33"/>
    </row>
    <row r="830" spans="1:24" s="34" customFormat="1">
      <c r="A830" s="29"/>
      <c r="B830" s="29"/>
      <c r="C830" s="29"/>
      <c r="D830" s="29"/>
      <c r="E830" s="29"/>
      <c r="F830" s="29"/>
      <c r="G830" s="29"/>
      <c r="H830" s="212"/>
      <c r="I830" s="30"/>
      <c r="J830" s="30"/>
      <c r="K830" s="30"/>
      <c r="L830" s="30"/>
      <c r="M830" s="40"/>
      <c r="N830" s="40"/>
      <c r="O830" s="31"/>
      <c r="P830" s="31"/>
      <c r="Q830" s="32"/>
      <c r="R830" s="32"/>
      <c r="S830" s="33"/>
      <c r="T830" s="33"/>
      <c r="U830" s="33"/>
      <c r="V830" s="33"/>
      <c r="W830" s="33"/>
      <c r="X830" s="33"/>
    </row>
    <row r="831" spans="1:24" s="34" customFormat="1">
      <c r="A831" s="29"/>
      <c r="B831" s="29"/>
      <c r="C831" s="29"/>
      <c r="D831" s="29"/>
      <c r="E831" s="29"/>
      <c r="F831" s="29"/>
      <c r="G831" s="29"/>
      <c r="H831" s="212"/>
      <c r="I831" s="30"/>
      <c r="J831" s="30"/>
      <c r="K831" s="30"/>
      <c r="L831" s="30"/>
      <c r="M831" s="40"/>
      <c r="N831" s="40"/>
      <c r="O831" s="31"/>
      <c r="P831" s="31"/>
      <c r="Q831" s="32"/>
      <c r="R831" s="32"/>
      <c r="S831" s="33"/>
      <c r="T831" s="33"/>
      <c r="U831" s="33"/>
      <c r="V831" s="33"/>
      <c r="W831" s="33"/>
      <c r="X831" s="33"/>
    </row>
    <row r="832" spans="1:24" s="34" customFormat="1">
      <c r="A832" s="29"/>
      <c r="B832" s="29"/>
      <c r="C832" s="29"/>
      <c r="D832" s="29"/>
      <c r="E832" s="29"/>
      <c r="F832" s="29"/>
      <c r="G832" s="29"/>
      <c r="H832" s="212"/>
      <c r="I832" s="30"/>
      <c r="J832" s="30"/>
      <c r="K832" s="30"/>
      <c r="L832" s="30"/>
      <c r="M832" s="40"/>
      <c r="N832" s="40"/>
      <c r="O832" s="31"/>
      <c r="P832" s="31"/>
      <c r="Q832" s="32"/>
      <c r="R832" s="32"/>
      <c r="S832" s="33"/>
      <c r="T832" s="33"/>
      <c r="U832" s="33"/>
      <c r="V832" s="33"/>
      <c r="W832" s="33"/>
      <c r="X832" s="33"/>
    </row>
    <row r="833" spans="1:24" s="34" customFormat="1">
      <c r="A833" s="29"/>
      <c r="B833" s="29"/>
      <c r="C833" s="29"/>
      <c r="D833" s="29"/>
      <c r="E833" s="29"/>
      <c r="F833" s="29"/>
      <c r="G833" s="29"/>
      <c r="H833" s="212"/>
      <c r="I833" s="30"/>
      <c r="J833" s="30"/>
      <c r="K833" s="30"/>
      <c r="L833" s="30"/>
      <c r="M833" s="40"/>
      <c r="N833" s="40"/>
      <c r="O833" s="31"/>
      <c r="P833" s="31"/>
      <c r="Q833" s="32"/>
      <c r="R833" s="32"/>
      <c r="S833" s="33"/>
      <c r="T833" s="33"/>
      <c r="U833" s="33"/>
      <c r="V833" s="33"/>
      <c r="W833" s="33"/>
      <c r="X833" s="33"/>
    </row>
    <row r="834" spans="1:24" s="34" customFormat="1">
      <c r="A834" s="29"/>
      <c r="B834" s="29"/>
      <c r="C834" s="29"/>
      <c r="D834" s="29"/>
      <c r="E834" s="29"/>
      <c r="F834" s="29"/>
      <c r="G834" s="29"/>
      <c r="H834" s="212"/>
      <c r="I834" s="30"/>
      <c r="J834" s="30"/>
      <c r="K834" s="30"/>
      <c r="L834" s="30"/>
      <c r="M834" s="40"/>
      <c r="N834" s="40"/>
      <c r="O834" s="31"/>
      <c r="P834" s="31"/>
      <c r="Q834" s="32"/>
      <c r="R834" s="32"/>
      <c r="S834" s="33"/>
      <c r="T834" s="33"/>
      <c r="U834" s="33"/>
      <c r="V834" s="33"/>
      <c r="W834" s="33"/>
      <c r="X834" s="33"/>
    </row>
    <row r="835" spans="1:24" s="34" customFormat="1">
      <c r="A835" s="29"/>
      <c r="B835" s="29"/>
      <c r="C835" s="29"/>
      <c r="D835" s="29"/>
      <c r="E835" s="29"/>
      <c r="F835" s="29"/>
      <c r="G835" s="29"/>
      <c r="H835" s="212"/>
      <c r="I835" s="30"/>
      <c r="J835" s="30"/>
      <c r="K835" s="30"/>
      <c r="L835" s="30"/>
      <c r="M835" s="40"/>
      <c r="N835" s="40"/>
      <c r="O835" s="31"/>
      <c r="P835" s="31"/>
      <c r="Q835" s="32"/>
      <c r="R835" s="32"/>
      <c r="S835" s="33"/>
      <c r="T835" s="33"/>
      <c r="U835" s="33"/>
      <c r="V835" s="33"/>
      <c r="W835" s="33"/>
      <c r="X835" s="33"/>
    </row>
    <row r="836" spans="1:24" s="34" customFormat="1">
      <c r="A836" s="29"/>
      <c r="B836" s="29"/>
      <c r="C836" s="29"/>
      <c r="D836" s="29"/>
      <c r="E836" s="29"/>
      <c r="F836" s="29"/>
      <c r="G836" s="29"/>
      <c r="H836" s="212"/>
      <c r="I836" s="30"/>
      <c r="J836" s="30"/>
      <c r="K836" s="30"/>
      <c r="L836" s="30"/>
      <c r="M836" s="40"/>
      <c r="N836" s="40"/>
      <c r="O836" s="31"/>
      <c r="P836" s="31"/>
      <c r="Q836" s="32"/>
      <c r="R836" s="32"/>
      <c r="S836" s="33"/>
      <c r="T836" s="33"/>
      <c r="U836" s="33"/>
      <c r="V836" s="33"/>
      <c r="W836" s="33"/>
      <c r="X836" s="33"/>
    </row>
    <row r="837" spans="1:24" s="34" customFormat="1">
      <c r="A837" s="29"/>
      <c r="B837" s="29"/>
      <c r="C837" s="29"/>
      <c r="D837" s="29"/>
      <c r="E837" s="29"/>
      <c r="F837" s="29"/>
      <c r="G837" s="29"/>
      <c r="H837" s="212"/>
      <c r="I837" s="30"/>
      <c r="J837" s="30"/>
      <c r="K837" s="30"/>
      <c r="L837" s="30"/>
      <c r="M837" s="40"/>
      <c r="N837" s="40"/>
      <c r="O837" s="31"/>
      <c r="P837" s="31"/>
      <c r="Q837" s="32"/>
      <c r="R837" s="32"/>
      <c r="S837" s="33"/>
      <c r="T837" s="33"/>
      <c r="U837" s="33"/>
      <c r="V837" s="33"/>
      <c r="W837" s="33"/>
      <c r="X837" s="33"/>
    </row>
    <row r="838" spans="1:24" s="34" customFormat="1">
      <c r="A838" s="29"/>
      <c r="B838" s="29"/>
      <c r="C838" s="29"/>
      <c r="D838" s="29"/>
      <c r="E838" s="29"/>
      <c r="F838" s="29"/>
      <c r="G838" s="29"/>
      <c r="H838" s="212"/>
      <c r="I838" s="30"/>
      <c r="J838" s="30"/>
      <c r="K838" s="30"/>
      <c r="L838" s="30"/>
      <c r="M838" s="40"/>
      <c r="N838" s="40"/>
      <c r="O838" s="31"/>
      <c r="P838" s="31"/>
      <c r="Q838" s="32"/>
      <c r="R838" s="32"/>
      <c r="S838" s="33"/>
      <c r="T838" s="33"/>
      <c r="U838" s="33"/>
      <c r="V838" s="33"/>
      <c r="W838" s="33"/>
      <c r="X838" s="33"/>
    </row>
    <row r="839" spans="1:24" s="34" customFormat="1">
      <c r="A839" s="29"/>
      <c r="B839" s="29"/>
      <c r="C839" s="29"/>
      <c r="D839" s="29"/>
      <c r="E839" s="29"/>
      <c r="F839" s="29"/>
      <c r="G839" s="29"/>
      <c r="H839" s="212"/>
      <c r="I839" s="30"/>
      <c r="J839" s="30"/>
      <c r="K839" s="30"/>
      <c r="L839" s="30"/>
      <c r="M839" s="40"/>
      <c r="N839" s="40"/>
      <c r="O839" s="31"/>
      <c r="P839" s="31"/>
      <c r="Q839" s="32"/>
      <c r="R839" s="32"/>
      <c r="S839" s="33"/>
      <c r="T839" s="33"/>
      <c r="U839" s="33"/>
      <c r="V839" s="33"/>
      <c r="W839" s="33"/>
      <c r="X839" s="33"/>
    </row>
    <row r="840" spans="1:24" s="34" customFormat="1">
      <c r="A840" s="29"/>
      <c r="B840" s="29"/>
      <c r="C840" s="29"/>
      <c r="D840" s="29"/>
      <c r="E840" s="29"/>
      <c r="F840" s="29"/>
      <c r="G840" s="29"/>
      <c r="H840" s="212"/>
      <c r="I840" s="30"/>
      <c r="J840" s="30"/>
      <c r="K840" s="30"/>
      <c r="L840" s="30"/>
      <c r="M840" s="40"/>
      <c r="N840" s="40"/>
      <c r="O840" s="31"/>
      <c r="P840" s="31"/>
      <c r="Q840" s="32"/>
      <c r="R840" s="32"/>
      <c r="S840" s="33"/>
      <c r="T840" s="33"/>
      <c r="U840" s="33"/>
      <c r="V840" s="33"/>
      <c r="W840" s="33"/>
      <c r="X840" s="33"/>
    </row>
    <row r="841" spans="1:24" s="34" customFormat="1">
      <c r="A841" s="29"/>
      <c r="B841" s="29"/>
      <c r="C841" s="29"/>
      <c r="D841" s="29"/>
      <c r="E841" s="29"/>
      <c r="F841" s="29"/>
      <c r="G841" s="29"/>
      <c r="H841" s="212"/>
      <c r="I841" s="30"/>
      <c r="J841" s="30"/>
      <c r="K841" s="30"/>
      <c r="L841" s="30"/>
      <c r="M841" s="40"/>
      <c r="N841" s="40"/>
      <c r="O841" s="31"/>
      <c r="P841" s="31"/>
      <c r="Q841" s="32"/>
      <c r="R841" s="32"/>
      <c r="S841" s="33"/>
      <c r="T841" s="33"/>
      <c r="U841" s="33"/>
      <c r="V841" s="33"/>
      <c r="W841" s="33"/>
      <c r="X841" s="33"/>
    </row>
    <row r="842" spans="1:24" s="34" customFormat="1">
      <c r="A842" s="29"/>
      <c r="B842" s="29"/>
      <c r="C842" s="29"/>
      <c r="D842" s="29"/>
      <c r="E842" s="29"/>
      <c r="F842" s="29"/>
      <c r="G842" s="29"/>
      <c r="H842" s="212"/>
      <c r="I842" s="30"/>
      <c r="J842" s="30"/>
      <c r="K842" s="30"/>
      <c r="L842" s="30"/>
      <c r="M842" s="40"/>
      <c r="N842" s="40"/>
      <c r="O842" s="31"/>
      <c r="P842" s="31"/>
      <c r="Q842" s="32"/>
      <c r="R842" s="32"/>
      <c r="S842" s="33"/>
      <c r="T842" s="33"/>
      <c r="U842" s="33"/>
      <c r="V842" s="33"/>
      <c r="W842" s="33"/>
      <c r="X842" s="33"/>
    </row>
    <row r="843" spans="1:24" s="34" customFormat="1">
      <c r="A843" s="29"/>
      <c r="B843" s="29"/>
      <c r="C843" s="29"/>
      <c r="D843" s="29"/>
      <c r="E843" s="29"/>
      <c r="F843" s="29"/>
      <c r="G843" s="29"/>
      <c r="H843" s="212"/>
      <c r="I843" s="30"/>
      <c r="J843" s="30"/>
      <c r="K843" s="30"/>
      <c r="L843" s="30"/>
      <c r="M843" s="40"/>
      <c r="N843" s="40"/>
      <c r="O843" s="31"/>
      <c r="P843" s="31"/>
      <c r="Q843" s="32"/>
      <c r="R843" s="32"/>
      <c r="S843" s="33"/>
      <c r="T843" s="33"/>
      <c r="U843" s="33"/>
      <c r="V843" s="33"/>
      <c r="W843" s="33"/>
      <c r="X843" s="33"/>
    </row>
    <row r="844" spans="1:24" s="34" customFormat="1">
      <c r="A844" s="29"/>
      <c r="B844" s="29"/>
      <c r="C844" s="29"/>
      <c r="D844" s="29"/>
      <c r="E844" s="29"/>
      <c r="F844" s="29"/>
      <c r="G844" s="29"/>
      <c r="H844" s="212"/>
      <c r="I844" s="30"/>
      <c r="J844" s="30"/>
      <c r="K844" s="30"/>
      <c r="L844" s="30"/>
      <c r="M844" s="40"/>
      <c r="N844" s="40"/>
      <c r="O844" s="31"/>
      <c r="P844" s="31"/>
      <c r="Q844" s="32"/>
      <c r="R844" s="32"/>
      <c r="S844" s="33"/>
      <c r="T844" s="33"/>
      <c r="U844" s="33"/>
      <c r="V844" s="33"/>
      <c r="W844" s="33"/>
      <c r="X844" s="33"/>
    </row>
    <row r="845" spans="1:24" s="34" customFormat="1">
      <c r="A845" s="29"/>
      <c r="B845" s="29"/>
      <c r="C845" s="29"/>
      <c r="D845" s="29"/>
      <c r="E845" s="29"/>
      <c r="F845" s="29"/>
      <c r="G845" s="29"/>
      <c r="H845" s="212"/>
      <c r="I845" s="30"/>
      <c r="J845" s="30"/>
      <c r="K845" s="30"/>
      <c r="L845" s="30"/>
      <c r="M845" s="40"/>
      <c r="N845" s="40"/>
      <c r="O845" s="31"/>
      <c r="P845" s="31"/>
      <c r="Q845" s="32"/>
      <c r="R845" s="32"/>
      <c r="S845" s="33"/>
      <c r="T845" s="33"/>
      <c r="U845" s="33"/>
      <c r="V845" s="33"/>
      <c r="W845" s="33"/>
      <c r="X845" s="33"/>
    </row>
    <row r="846" spans="1:24" s="34" customFormat="1">
      <c r="A846" s="29"/>
      <c r="B846" s="29"/>
      <c r="C846" s="29"/>
      <c r="D846" s="29"/>
      <c r="E846" s="29"/>
      <c r="F846" s="29"/>
      <c r="G846" s="29"/>
      <c r="H846" s="212"/>
      <c r="I846" s="30"/>
      <c r="J846" s="30"/>
      <c r="K846" s="30"/>
      <c r="L846" s="30"/>
      <c r="M846" s="40"/>
      <c r="N846" s="40"/>
      <c r="O846" s="31"/>
      <c r="P846" s="31"/>
      <c r="Q846" s="32"/>
      <c r="R846" s="32"/>
      <c r="S846" s="33"/>
      <c r="T846" s="33"/>
      <c r="U846" s="33"/>
      <c r="V846" s="33"/>
      <c r="W846" s="33"/>
      <c r="X846" s="33"/>
    </row>
    <row r="847" spans="1:24" s="34" customFormat="1">
      <c r="A847" s="29"/>
      <c r="B847" s="29"/>
      <c r="C847" s="29"/>
      <c r="D847" s="29"/>
      <c r="E847" s="29"/>
      <c r="F847" s="29"/>
      <c r="G847" s="29"/>
      <c r="H847" s="212"/>
      <c r="I847" s="30"/>
      <c r="J847" s="30"/>
      <c r="K847" s="30"/>
      <c r="L847" s="30"/>
      <c r="M847" s="40"/>
      <c r="N847" s="40"/>
      <c r="O847" s="31"/>
      <c r="P847" s="31"/>
      <c r="Q847" s="32"/>
      <c r="R847" s="32"/>
      <c r="S847" s="33"/>
      <c r="T847" s="33"/>
      <c r="U847" s="33"/>
      <c r="V847" s="33"/>
      <c r="W847" s="33"/>
      <c r="X847" s="33"/>
    </row>
    <row r="848" spans="1:24" s="34" customFormat="1">
      <c r="A848" s="29"/>
      <c r="B848" s="29"/>
      <c r="C848" s="29"/>
      <c r="D848" s="29"/>
      <c r="E848" s="29"/>
      <c r="F848" s="29"/>
      <c r="G848" s="29"/>
      <c r="H848" s="212"/>
      <c r="I848" s="30"/>
      <c r="J848" s="30"/>
      <c r="K848" s="30"/>
      <c r="L848" s="30"/>
      <c r="M848" s="40"/>
      <c r="N848" s="40"/>
      <c r="O848" s="31"/>
      <c r="P848" s="31"/>
      <c r="Q848" s="32"/>
      <c r="R848" s="32"/>
      <c r="S848" s="33"/>
      <c r="T848" s="33"/>
      <c r="U848" s="33"/>
      <c r="V848" s="33"/>
      <c r="W848" s="33"/>
      <c r="X848" s="33"/>
    </row>
    <row r="849" spans="1:24" s="34" customFormat="1">
      <c r="A849" s="29"/>
      <c r="B849" s="29"/>
      <c r="C849" s="29"/>
      <c r="D849" s="29"/>
      <c r="E849" s="29"/>
      <c r="F849" s="29"/>
      <c r="G849" s="29"/>
      <c r="H849" s="212"/>
      <c r="I849" s="30"/>
      <c r="J849" s="30"/>
      <c r="K849" s="30"/>
      <c r="L849" s="30"/>
      <c r="M849" s="40"/>
      <c r="N849" s="40"/>
      <c r="O849" s="31"/>
      <c r="P849" s="31"/>
      <c r="Q849" s="32"/>
      <c r="R849" s="32"/>
      <c r="S849" s="33"/>
      <c r="T849" s="33"/>
      <c r="U849" s="33"/>
      <c r="V849" s="33"/>
      <c r="W849" s="33"/>
      <c r="X849" s="33"/>
    </row>
    <row r="850" spans="1:24" s="34" customFormat="1">
      <c r="A850" s="29"/>
      <c r="B850" s="29"/>
      <c r="C850" s="29"/>
      <c r="D850" s="29"/>
      <c r="E850" s="29"/>
      <c r="F850" s="29"/>
      <c r="G850" s="29"/>
      <c r="H850" s="212"/>
      <c r="I850" s="30"/>
      <c r="J850" s="30"/>
      <c r="K850" s="30"/>
      <c r="L850" s="30"/>
      <c r="M850" s="40"/>
      <c r="N850" s="40"/>
      <c r="O850" s="31"/>
      <c r="P850" s="31"/>
      <c r="Q850" s="32"/>
      <c r="R850" s="32"/>
      <c r="S850" s="33"/>
      <c r="T850" s="33"/>
      <c r="U850" s="33"/>
      <c r="V850" s="33"/>
      <c r="W850" s="33"/>
      <c r="X850" s="33"/>
    </row>
    <row r="851" spans="1:24" s="34" customFormat="1">
      <c r="A851" s="29"/>
      <c r="B851" s="29"/>
      <c r="C851" s="29"/>
      <c r="D851" s="29"/>
      <c r="E851" s="29"/>
      <c r="F851" s="29"/>
      <c r="G851" s="29"/>
      <c r="H851" s="212"/>
      <c r="I851" s="30"/>
      <c r="J851" s="30"/>
      <c r="K851" s="30"/>
      <c r="L851" s="30"/>
      <c r="M851" s="40"/>
      <c r="N851" s="40"/>
      <c r="O851" s="31"/>
      <c r="P851" s="31"/>
      <c r="Q851" s="32"/>
      <c r="R851" s="32"/>
      <c r="S851" s="33"/>
      <c r="T851" s="33"/>
      <c r="U851" s="33"/>
      <c r="V851" s="33"/>
      <c r="W851" s="33"/>
      <c r="X851" s="33"/>
    </row>
    <row r="852" spans="1:24" s="34" customFormat="1">
      <c r="A852" s="29"/>
      <c r="B852" s="29"/>
      <c r="C852" s="29"/>
      <c r="D852" s="29"/>
      <c r="E852" s="29"/>
      <c r="F852" s="29"/>
      <c r="G852" s="29"/>
      <c r="H852" s="212"/>
      <c r="I852" s="30"/>
      <c r="J852" s="30"/>
      <c r="K852" s="30"/>
      <c r="L852" s="30"/>
      <c r="M852" s="40"/>
      <c r="N852" s="40"/>
      <c r="O852" s="31"/>
      <c r="P852" s="31"/>
      <c r="Q852" s="32"/>
      <c r="R852" s="32"/>
      <c r="S852" s="33"/>
      <c r="T852" s="33"/>
      <c r="U852" s="33"/>
      <c r="V852" s="33"/>
      <c r="W852" s="33"/>
      <c r="X852" s="33"/>
    </row>
    <row r="853" spans="1:24" s="34" customFormat="1">
      <c r="A853" s="29"/>
      <c r="B853" s="29"/>
      <c r="C853" s="29"/>
      <c r="D853" s="29"/>
      <c r="E853" s="29"/>
      <c r="F853" s="29"/>
      <c r="G853" s="29"/>
      <c r="H853" s="212"/>
      <c r="I853" s="30"/>
      <c r="J853" s="30"/>
      <c r="K853" s="30"/>
      <c r="L853" s="30"/>
      <c r="M853" s="40"/>
      <c r="N853" s="40"/>
      <c r="O853" s="31"/>
      <c r="P853" s="31"/>
      <c r="Q853" s="32"/>
      <c r="R853" s="32"/>
      <c r="S853" s="33"/>
      <c r="T853" s="33"/>
      <c r="U853" s="33"/>
      <c r="V853" s="33"/>
      <c r="W853" s="33"/>
      <c r="X853" s="33"/>
    </row>
    <row r="854" spans="1:24" s="34" customFormat="1">
      <c r="A854" s="29"/>
      <c r="B854" s="29"/>
      <c r="C854" s="29"/>
      <c r="D854" s="29"/>
      <c r="E854" s="29"/>
      <c r="F854" s="29"/>
      <c r="G854" s="29"/>
      <c r="H854" s="212"/>
      <c r="I854" s="30"/>
      <c r="J854" s="30"/>
      <c r="K854" s="30"/>
      <c r="L854" s="30"/>
      <c r="M854" s="40"/>
      <c r="N854" s="40"/>
      <c r="O854" s="31"/>
      <c r="P854" s="31"/>
      <c r="Q854" s="32"/>
      <c r="R854" s="32"/>
      <c r="S854" s="33"/>
      <c r="T854" s="33"/>
      <c r="U854" s="33"/>
      <c r="V854" s="33"/>
      <c r="W854" s="33"/>
      <c r="X854" s="33"/>
    </row>
    <row r="855" spans="1:24" s="34" customFormat="1">
      <c r="A855" s="29"/>
      <c r="B855" s="29"/>
      <c r="C855" s="29"/>
      <c r="D855" s="29"/>
      <c r="E855" s="29"/>
      <c r="F855" s="29"/>
      <c r="G855" s="29"/>
      <c r="H855" s="212"/>
      <c r="I855" s="30"/>
      <c r="J855" s="30"/>
      <c r="K855" s="30"/>
      <c r="L855" s="30"/>
      <c r="M855" s="40"/>
      <c r="N855" s="40"/>
      <c r="O855" s="31"/>
      <c r="P855" s="31"/>
      <c r="Q855" s="32"/>
      <c r="R855" s="32"/>
      <c r="S855" s="33"/>
      <c r="T855" s="33"/>
      <c r="U855" s="33"/>
      <c r="V855" s="33"/>
      <c r="W855" s="33"/>
      <c r="X855" s="33"/>
    </row>
    <row r="856" spans="1:24" s="34" customFormat="1">
      <c r="A856" s="29"/>
      <c r="B856" s="29"/>
      <c r="C856" s="29"/>
      <c r="D856" s="29"/>
      <c r="E856" s="29"/>
      <c r="F856" s="29"/>
      <c r="G856" s="29"/>
      <c r="H856" s="212"/>
      <c r="I856" s="30"/>
      <c r="J856" s="30"/>
      <c r="K856" s="30"/>
      <c r="L856" s="30"/>
      <c r="M856" s="40"/>
      <c r="N856" s="40"/>
      <c r="O856" s="31"/>
      <c r="P856" s="31"/>
      <c r="Q856" s="32"/>
      <c r="R856" s="32"/>
      <c r="S856" s="33"/>
      <c r="T856" s="33"/>
      <c r="U856" s="33"/>
      <c r="V856" s="33"/>
      <c r="W856" s="33"/>
      <c r="X856" s="33"/>
    </row>
    <row r="857" spans="1:24" s="34" customFormat="1">
      <c r="A857" s="29"/>
      <c r="B857" s="29"/>
      <c r="C857" s="29"/>
      <c r="D857" s="29"/>
      <c r="E857" s="29"/>
      <c r="F857" s="29"/>
      <c r="G857" s="29"/>
      <c r="H857" s="212"/>
      <c r="I857" s="30"/>
      <c r="J857" s="30"/>
      <c r="K857" s="30"/>
      <c r="L857" s="30"/>
      <c r="M857" s="40"/>
      <c r="N857" s="40"/>
      <c r="O857" s="31"/>
      <c r="P857" s="31"/>
      <c r="Q857" s="32"/>
      <c r="R857" s="32"/>
      <c r="S857" s="33"/>
      <c r="T857" s="33"/>
      <c r="U857" s="33"/>
      <c r="V857" s="33"/>
      <c r="W857" s="33"/>
      <c r="X857" s="33"/>
    </row>
    <row r="858" spans="1:24" s="34" customFormat="1">
      <c r="A858" s="29"/>
      <c r="B858" s="29"/>
      <c r="C858" s="29"/>
      <c r="D858" s="29"/>
      <c r="E858" s="29"/>
      <c r="F858" s="29"/>
      <c r="G858" s="29"/>
      <c r="H858" s="212"/>
      <c r="I858" s="30"/>
      <c r="J858" s="30"/>
      <c r="K858" s="30"/>
      <c r="L858" s="30"/>
      <c r="M858" s="40"/>
      <c r="N858" s="40"/>
      <c r="O858" s="31"/>
      <c r="P858" s="31"/>
      <c r="Q858" s="32"/>
      <c r="R858" s="32"/>
      <c r="S858" s="33"/>
      <c r="T858" s="33"/>
      <c r="U858" s="33"/>
      <c r="V858" s="33"/>
      <c r="W858" s="33"/>
      <c r="X858" s="33"/>
    </row>
    <row r="859" spans="1:24" s="34" customFormat="1">
      <c r="A859" s="29"/>
      <c r="B859" s="29"/>
      <c r="C859" s="29"/>
      <c r="D859" s="29"/>
      <c r="E859" s="29"/>
      <c r="F859" s="29"/>
      <c r="G859" s="29"/>
      <c r="H859" s="212"/>
      <c r="I859" s="30"/>
      <c r="J859" s="30"/>
      <c r="K859" s="30"/>
      <c r="L859" s="30"/>
      <c r="M859" s="40"/>
      <c r="N859" s="40"/>
      <c r="O859" s="31"/>
      <c r="P859" s="31"/>
      <c r="Q859" s="32"/>
      <c r="R859" s="32"/>
      <c r="S859" s="33"/>
      <c r="T859" s="33"/>
      <c r="U859" s="33"/>
      <c r="V859" s="33"/>
      <c r="W859" s="33"/>
      <c r="X859" s="33"/>
    </row>
    <row r="860" spans="1:24" s="34" customFormat="1">
      <c r="A860" s="29"/>
      <c r="B860" s="29"/>
      <c r="C860" s="29"/>
      <c r="D860" s="29"/>
      <c r="E860" s="29"/>
      <c r="F860" s="29"/>
      <c r="G860" s="29"/>
      <c r="H860" s="212"/>
      <c r="I860" s="30"/>
      <c r="J860" s="30"/>
      <c r="K860" s="30"/>
      <c r="L860" s="30"/>
      <c r="M860" s="40"/>
      <c r="N860" s="40"/>
      <c r="O860" s="31"/>
      <c r="P860" s="31"/>
      <c r="Q860" s="32"/>
      <c r="R860" s="32"/>
      <c r="S860" s="33"/>
      <c r="T860" s="33"/>
      <c r="U860" s="33"/>
      <c r="V860" s="33"/>
      <c r="W860" s="33"/>
      <c r="X860" s="33"/>
    </row>
    <row r="861" spans="1:24" s="34" customFormat="1">
      <c r="A861" s="29"/>
      <c r="B861" s="29"/>
      <c r="C861" s="29"/>
      <c r="D861" s="29"/>
      <c r="E861" s="29"/>
      <c r="F861" s="29"/>
      <c r="G861" s="29"/>
      <c r="H861" s="212"/>
      <c r="I861" s="30"/>
      <c r="J861" s="30"/>
      <c r="K861" s="30"/>
      <c r="L861" s="30"/>
      <c r="M861" s="40"/>
      <c r="N861" s="40"/>
      <c r="O861" s="31"/>
      <c r="P861" s="31"/>
      <c r="Q861" s="32"/>
      <c r="R861" s="32"/>
      <c r="S861" s="33"/>
      <c r="T861" s="33"/>
      <c r="U861" s="33"/>
      <c r="V861" s="33"/>
      <c r="W861" s="33"/>
      <c r="X861" s="33"/>
    </row>
    <row r="862" spans="1:24" s="34" customFormat="1">
      <c r="A862" s="29"/>
      <c r="B862" s="29"/>
      <c r="C862" s="29"/>
      <c r="D862" s="29"/>
      <c r="E862" s="29"/>
      <c r="F862" s="29"/>
      <c r="G862" s="29"/>
      <c r="H862" s="212"/>
      <c r="I862" s="30"/>
      <c r="J862" s="30"/>
      <c r="K862" s="30"/>
      <c r="L862" s="30"/>
      <c r="M862" s="40"/>
      <c r="N862" s="40"/>
      <c r="O862" s="31"/>
      <c r="P862" s="31"/>
      <c r="Q862" s="32"/>
      <c r="R862" s="32"/>
      <c r="S862" s="33"/>
      <c r="T862" s="33"/>
      <c r="U862" s="33"/>
      <c r="V862" s="33"/>
      <c r="W862" s="33"/>
      <c r="X862" s="33"/>
    </row>
    <row r="863" spans="1:24" s="34" customFormat="1">
      <c r="A863" s="29"/>
      <c r="B863" s="29"/>
      <c r="C863" s="29"/>
      <c r="D863" s="29"/>
      <c r="E863" s="29"/>
      <c r="F863" s="29"/>
      <c r="G863" s="29"/>
      <c r="H863" s="212"/>
      <c r="I863" s="30"/>
      <c r="J863" s="30"/>
      <c r="K863" s="30"/>
      <c r="L863" s="30"/>
      <c r="M863" s="40"/>
      <c r="N863" s="40"/>
      <c r="O863" s="31"/>
      <c r="P863" s="31"/>
      <c r="Q863" s="32"/>
      <c r="R863" s="32"/>
      <c r="S863" s="33"/>
      <c r="T863" s="33"/>
      <c r="U863" s="33"/>
      <c r="V863" s="33"/>
      <c r="W863" s="33"/>
      <c r="X863" s="33"/>
    </row>
    <row r="864" spans="1:24" s="34" customFormat="1">
      <c r="A864" s="29"/>
      <c r="B864" s="29"/>
      <c r="C864" s="29"/>
      <c r="D864" s="29"/>
      <c r="E864" s="29"/>
      <c r="F864" s="29"/>
      <c r="G864" s="29"/>
      <c r="H864" s="212"/>
      <c r="I864" s="30"/>
      <c r="J864" s="30"/>
      <c r="K864" s="30"/>
      <c r="L864" s="30"/>
      <c r="M864" s="40"/>
      <c r="N864" s="40"/>
      <c r="O864" s="31"/>
      <c r="P864" s="31"/>
      <c r="Q864" s="32"/>
      <c r="R864" s="32"/>
      <c r="S864" s="33"/>
      <c r="T864" s="33"/>
      <c r="U864" s="33"/>
      <c r="V864" s="33"/>
      <c r="W864" s="33"/>
      <c r="X864" s="33"/>
    </row>
    <row r="865" spans="1:24" s="34" customFormat="1">
      <c r="A865" s="29"/>
      <c r="B865" s="29"/>
      <c r="C865" s="29"/>
      <c r="D865" s="29"/>
      <c r="E865" s="29"/>
      <c r="F865" s="29"/>
      <c r="G865" s="29"/>
      <c r="H865" s="212"/>
      <c r="I865" s="30"/>
      <c r="J865" s="30"/>
      <c r="K865" s="30"/>
      <c r="L865" s="30"/>
      <c r="M865" s="40"/>
      <c r="N865" s="40"/>
      <c r="O865" s="31"/>
      <c r="P865" s="31"/>
      <c r="Q865" s="32"/>
      <c r="R865" s="32"/>
      <c r="S865" s="33"/>
      <c r="T865" s="33"/>
      <c r="U865" s="33"/>
      <c r="V865" s="33"/>
      <c r="W865" s="33"/>
      <c r="X865" s="33"/>
    </row>
    <row r="866" spans="1:24" s="34" customFormat="1">
      <c r="A866" s="29"/>
      <c r="B866" s="29"/>
      <c r="C866" s="29"/>
      <c r="D866" s="29"/>
      <c r="E866" s="29"/>
      <c r="F866" s="29"/>
      <c r="G866" s="29"/>
      <c r="H866" s="212"/>
      <c r="I866" s="30"/>
      <c r="J866" s="30"/>
      <c r="K866" s="30"/>
      <c r="L866" s="30"/>
      <c r="M866" s="40"/>
      <c r="N866" s="40"/>
      <c r="O866" s="31"/>
      <c r="P866" s="31"/>
      <c r="Q866" s="32"/>
      <c r="R866" s="32"/>
      <c r="S866" s="33"/>
      <c r="T866" s="33"/>
      <c r="U866" s="33"/>
      <c r="V866" s="33"/>
      <c r="W866" s="33"/>
      <c r="X866" s="33"/>
    </row>
    <row r="867" spans="1:24" s="34" customFormat="1">
      <c r="A867" s="29"/>
      <c r="B867" s="29"/>
      <c r="C867" s="29"/>
      <c r="D867" s="29"/>
      <c r="E867" s="29"/>
      <c r="F867" s="29"/>
      <c r="G867" s="29"/>
      <c r="H867" s="212"/>
      <c r="I867" s="30"/>
      <c r="J867" s="30"/>
      <c r="K867" s="30"/>
      <c r="L867" s="30"/>
      <c r="M867" s="40"/>
      <c r="N867" s="40"/>
      <c r="O867" s="31"/>
      <c r="P867" s="31"/>
      <c r="Q867" s="32"/>
      <c r="R867" s="32"/>
      <c r="S867" s="33"/>
      <c r="T867" s="33"/>
      <c r="U867" s="33"/>
      <c r="V867" s="33"/>
      <c r="W867" s="33"/>
      <c r="X867" s="33"/>
    </row>
    <row r="868" spans="1:24" s="34" customFormat="1">
      <c r="A868" s="29"/>
      <c r="B868" s="29"/>
      <c r="C868" s="29"/>
      <c r="D868" s="29"/>
      <c r="E868" s="29"/>
      <c r="F868" s="29"/>
      <c r="G868" s="29"/>
      <c r="H868" s="212"/>
      <c r="I868" s="30"/>
      <c r="J868" s="30"/>
      <c r="K868" s="30"/>
      <c r="L868" s="30"/>
      <c r="M868" s="40"/>
      <c r="N868" s="40"/>
      <c r="O868" s="31"/>
      <c r="P868" s="31"/>
      <c r="Q868" s="32"/>
      <c r="R868" s="32"/>
      <c r="S868" s="33"/>
      <c r="T868" s="33"/>
      <c r="U868" s="33"/>
      <c r="V868" s="33"/>
      <c r="W868" s="33"/>
      <c r="X868" s="33"/>
    </row>
    <row r="869" spans="1:24" s="34" customFormat="1">
      <c r="A869" s="29"/>
      <c r="B869" s="29"/>
      <c r="C869" s="29"/>
      <c r="D869" s="29"/>
      <c r="E869" s="29"/>
      <c r="F869" s="29"/>
      <c r="G869" s="29"/>
      <c r="H869" s="212"/>
      <c r="I869" s="30"/>
      <c r="J869" s="30"/>
      <c r="K869" s="30"/>
      <c r="L869" s="30"/>
      <c r="M869" s="40"/>
      <c r="N869" s="40"/>
      <c r="O869" s="31"/>
      <c r="P869" s="31"/>
      <c r="Q869" s="32"/>
      <c r="R869" s="32"/>
      <c r="S869" s="33"/>
      <c r="T869" s="33"/>
      <c r="U869" s="33"/>
      <c r="V869" s="33"/>
      <c r="W869" s="33"/>
      <c r="X869" s="33"/>
    </row>
    <row r="870" spans="1:24" s="34" customFormat="1">
      <c r="A870" s="29"/>
      <c r="B870" s="29"/>
      <c r="C870" s="29"/>
      <c r="D870" s="29"/>
      <c r="E870" s="29"/>
      <c r="F870" s="29"/>
      <c r="G870" s="29"/>
      <c r="H870" s="212"/>
      <c r="I870" s="30"/>
      <c r="J870" s="30"/>
      <c r="K870" s="30"/>
      <c r="L870" s="30"/>
      <c r="M870" s="40"/>
      <c r="N870" s="40"/>
      <c r="O870" s="31"/>
      <c r="P870" s="31"/>
      <c r="Q870" s="32"/>
      <c r="R870" s="32"/>
      <c r="S870" s="33"/>
      <c r="T870" s="33"/>
      <c r="U870" s="33"/>
      <c r="V870" s="33"/>
      <c r="W870" s="33"/>
      <c r="X870" s="33"/>
    </row>
    <row r="871" spans="1:24" s="34" customFormat="1">
      <c r="A871" s="29"/>
      <c r="B871" s="29"/>
      <c r="C871" s="29"/>
      <c r="D871" s="29"/>
      <c r="E871" s="29"/>
      <c r="F871" s="29"/>
      <c r="G871" s="29"/>
      <c r="H871" s="212"/>
      <c r="I871" s="30"/>
      <c r="J871" s="30"/>
      <c r="K871" s="30"/>
      <c r="L871" s="30"/>
      <c r="M871" s="40"/>
      <c r="N871" s="40"/>
      <c r="O871" s="31"/>
      <c r="P871" s="31"/>
      <c r="Q871" s="32"/>
      <c r="R871" s="32"/>
      <c r="S871" s="33"/>
      <c r="T871" s="33"/>
      <c r="U871" s="33"/>
      <c r="V871" s="33"/>
      <c r="W871" s="33"/>
      <c r="X871" s="33"/>
    </row>
    <row r="872" spans="1:24" s="34" customFormat="1">
      <c r="A872" s="29"/>
      <c r="B872" s="29"/>
      <c r="C872" s="29"/>
      <c r="D872" s="29"/>
      <c r="E872" s="29"/>
      <c r="F872" s="29"/>
      <c r="G872" s="29"/>
      <c r="H872" s="212"/>
      <c r="I872" s="30"/>
      <c r="J872" s="30"/>
      <c r="K872" s="30"/>
      <c r="L872" s="30"/>
      <c r="M872" s="40"/>
      <c r="N872" s="40"/>
      <c r="O872" s="31"/>
      <c r="P872" s="31"/>
      <c r="Q872" s="32"/>
      <c r="R872" s="32"/>
      <c r="S872" s="33"/>
      <c r="T872" s="33"/>
      <c r="U872" s="33"/>
      <c r="V872" s="33"/>
      <c r="W872" s="33"/>
      <c r="X872" s="33"/>
    </row>
    <row r="873" spans="1:24" s="34" customFormat="1">
      <c r="A873" s="29"/>
      <c r="B873" s="29"/>
      <c r="C873" s="29"/>
      <c r="D873" s="29"/>
      <c r="E873" s="29"/>
      <c r="F873" s="29"/>
      <c r="G873" s="29"/>
      <c r="H873" s="212"/>
      <c r="I873" s="30"/>
      <c r="J873" s="30"/>
      <c r="K873" s="30"/>
      <c r="L873" s="30"/>
      <c r="M873" s="40"/>
      <c r="N873" s="40"/>
      <c r="O873" s="31"/>
      <c r="P873" s="31"/>
      <c r="Q873" s="32"/>
      <c r="R873" s="32"/>
      <c r="S873" s="33"/>
      <c r="T873" s="33"/>
      <c r="U873" s="33"/>
      <c r="V873" s="33"/>
      <c r="W873" s="33"/>
      <c r="X873" s="33"/>
    </row>
    <row r="874" spans="1:24" s="34" customFormat="1">
      <c r="A874" s="29"/>
      <c r="B874" s="29"/>
      <c r="C874" s="29"/>
      <c r="D874" s="29"/>
      <c r="E874" s="29"/>
      <c r="F874" s="29"/>
      <c r="G874" s="29"/>
      <c r="H874" s="212"/>
      <c r="I874" s="30"/>
      <c r="J874" s="30"/>
      <c r="K874" s="30"/>
      <c r="L874" s="30"/>
      <c r="M874" s="40"/>
      <c r="N874" s="40"/>
      <c r="O874" s="31"/>
      <c r="P874" s="31"/>
      <c r="Q874" s="32"/>
      <c r="R874" s="32"/>
      <c r="S874" s="33"/>
      <c r="T874" s="33"/>
      <c r="U874" s="33"/>
      <c r="V874" s="33"/>
      <c r="W874" s="33"/>
      <c r="X874" s="33"/>
    </row>
    <row r="875" spans="1:24" s="34" customFormat="1">
      <c r="A875" s="29"/>
      <c r="B875" s="29"/>
      <c r="C875" s="29"/>
      <c r="D875" s="29"/>
      <c r="E875" s="29"/>
      <c r="F875" s="29"/>
      <c r="G875" s="29"/>
      <c r="H875" s="212"/>
      <c r="I875" s="30"/>
      <c r="J875" s="30"/>
      <c r="K875" s="30"/>
      <c r="L875" s="30"/>
      <c r="M875" s="40"/>
      <c r="N875" s="40"/>
      <c r="O875" s="31"/>
      <c r="P875" s="31"/>
      <c r="Q875" s="32"/>
      <c r="R875" s="32"/>
      <c r="S875" s="33"/>
      <c r="T875" s="33"/>
      <c r="U875" s="33"/>
      <c r="V875" s="33"/>
      <c r="W875" s="33"/>
      <c r="X875" s="33"/>
    </row>
    <row r="876" spans="1:24" s="34" customFormat="1">
      <c r="A876" s="29"/>
      <c r="B876" s="29"/>
      <c r="C876" s="29"/>
      <c r="D876" s="29"/>
      <c r="E876" s="29"/>
      <c r="F876" s="29"/>
      <c r="G876" s="29"/>
      <c r="H876" s="212"/>
      <c r="I876" s="30"/>
      <c r="J876" s="30"/>
      <c r="K876" s="30"/>
      <c r="L876" s="30"/>
      <c r="M876" s="40"/>
      <c r="N876" s="40"/>
      <c r="O876" s="31"/>
      <c r="P876" s="31"/>
      <c r="Q876" s="32"/>
      <c r="R876" s="32"/>
      <c r="S876" s="33"/>
      <c r="T876" s="33"/>
      <c r="U876" s="33"/>
      <c r="V876" s="33"/>
      <c r="W876" s="33"/>
      <c r="X876" s="33"/>
    </row>
    <row r="877" spans="1:24" s="34" customFormat="1">
      <c r="A877" s="29"/>
      <c r="B877" s="29"/>
      <c r="C877" s="29"/>
      <c r="D877" s="29"/>
      <c r="E877" s="29"/>
      <c r="F877" s="29"/>
      <c r="G877" s="29"/>
      <c r="H877" s="212"/>
      <c r="I877" s="30"/>
      <c r="J877" s="30"/>
      <c r="K877" s="30"/>
      <c r="L877" s="30"/>
      <c r="M877" s="40"/>
      <c r="N877" s="40"/>
      <c r="O877" s="31"/>
      <c r="P877" s="31"/>
      <c r="Q877" s="32"/>
      <c r="R877" s="32"/>
      <c r="S877" s="33"/>
      <c r="T877" s="33"/>
      <c r="U877" s="33"/>
      <c r="V877" s="33"/>
      <c r="W877" s="33"/>
      <c r="X877" s="33"/>
    </row>
    <row r="878" spans="1:24" s="34" customFormat="1">
      <c r="A878" s="29"/>
      <c r="B878" s="29"/>
      <c r="C878" s="29"/>
      <c r="D878" s="29"/>
      <c r="E878" s="29"/>
      <c r="F878" s="29"/>
      <c r="G878" s="29"/>
      <c r="H878" s="212"/>
      <c r="I878" s="30"/>
      <c r="J878" s="30"/>
      <c r="K878" s="30"/>
      <c r="L878" s="30"/>
      <c r="M878" s="40"/>
      <c r="N878" s="40"/>
      <c r="O878" s="31"/>
      <c r="P878" s="31"/>
      <c r="Q878" s="32"/>
      <c r="R878" s="32"/>
      <c r="S878" s="33"/>
      <c r="T878" s="33"/>
      <c r="U878" s="33"/>
      <c r="V878" s="33"/>
      <c r="W878" s="33"/>
      <c r="X878" s="33"/>
    </row>
    <row r="879" spans="1:24" s="34" customFormat="1">
      <c r="A879" s="29"/>
      <c r="B879" s="29"/>
      <c r="C879" s="29"/>
      <c r="D879" s="29"/>
      <c r="E879" s="29"/>
      <c r="F879" s="29"/>
      <c r="G879" s="29"/>
      <c r="H879" s="212"/>
      <c r="I879" s="30"/>
      <c r="J879" s="30"/>
      <c r="K879" s="30"/>
      <c r="L879" s="30"/>
      <c r="M879" s="40"/>
      <c r="N879" s="40"/>
      <c r="O879" s="31"/>
      <c r="P879" s="31"/>
      <c r="Q879" s="32"/>
      <c r="R879" s="32"/>
      <c r="S879" s="33"/>
      <c r="T879" s="33"/>
      <c r="U879" s="33"/>
      <c r="V879" s="33"/>
      <c r="W879" s="33"/>
      <c r="X879" s="33"/>
    </row>
    <row r="880" spans="1:24" s="34" customFormat="1">
      <c r="A880" s="29"/>
      <c r="B880" s="29"/>
      <c r="C880" s="29"/>
      <c r="D880" s="29"/>
      <c r="E880" s="29"/>
      <c r="F880" s="29"/>
      <c r="G880" s="29"/>
      <c r="H880" s="212"/>
      <c r="I880" s="30"/>
      <c r="J880" s="30"/>
      <c r="K880" s="30"/>
      <c r="L880" s="30"/>
      <c r="M880" s="40"/>
      <c r="N880" s="40"/>
      <c r="O880" s="31"/>
      <c r="P880" s="31"/>
      <c r="Q880" s="32"/>
      <c r="R880" s="32"/>
      <c r="S880" s="33"/>
      <c r="T880" s="33"/>
      <c r="U880" s="33"/>
      <c r="V880" s="33"/>
      <c r="W880" s="33"/>
      <c r="X880" s="33"/>
    </row>
    <row r="881" spans="1:24" s="34" customFormat="1">
      <c r="A881" s="29"/>
      <c r="B881" s="29"/>
      <c r="C881" s="29"/>
      <c r="D881" s="29"/>
      <c r="E881" s="29"/>
      <c r="F881" s="29"/>
      <c r="G881" s="29"/>
      <c r="H881" s="212"/>
      <c r="I881" s="30"/>
      <c r="J881" s="30"/>
      <c r="K881" s="30"/>
      <c r="L881" s="30"/>
      <c r="M881" s="40"/>
      <c r="N881" s="40"/>
      <c r="O881" s="31"/>
      <c r="P881" s="31"/>
      <c r="Q881" s="32"/>
      <c r="R881" s="32"/>
      <c r="S881" s="33"/>
      <c r="T881" s="33"/>
      <c r="U881" s="33"/>
      <c r="V881" s="33"/>
      <c r="W881" s="33"/>
      <c r="X881" s="33"/>
    </row>
    <row r="882" spans="1:24" s="34" customFormat="1">
      <c r="A882" s="29"/>
      <c r="B882" s="29"/>
      <c r="C882" s="29"/>
      <c r="D882" s="29"/>
      <c r="E882" s="29"/>
      <c r="F882" s="29"/>
      <c r="G882" s="29"/>
      <c r="H882" s="212"/>
      <c r="I882" s="30"/>
      <c r="J882" s="30"/>
      <c r="K882" s="30"/>
      <c r="L882" s="30"/>
      <c r="M882" s="40"/>
      <c r="N882" s="40"/>
      <c r="O882" s="31"/>
      <c r="P882" s="31"/>
      <c r="Q882" s="32"/>
      <c r="R882" s="32"/>
      <c r="S882" s="33"/>
      <c r="T882" s="33"/>
      <c r="U882" s="33"/>
      <c r="V882" s="33"/>
      <c r="W882" s="33"/>
      <c r="X882" s="33"/>
    </row>
    <row r="883" spans="1:24" s="34" customFormat="1">
      <c r="A883" s="29"/>
      <c r="B883" s="29"/>
      <c r="C883" s="29"/>
      <c r="D883" s="29"/>
      <c r="E883" s="29"/>
      <c r="F883" s="29"/>
      <c r="G883" s="29"/>
      <c r="H883" s="212"/>
      <c r="I883" s="30"/>
      <c r="J883" s="30"/>
      <c r="K883" s="30"/>
      <c r="L883" s="30"/>
      <c r="M883" s="40"/>
      <c r="N883" s="40"/>
      <c r="O883" s="31"/>
      <c r="P883" s="31"/>
      <c r="Q883" s="32"/>
      <c r="R883" s="32"/>
      <c r="S883" s="33"/>
      <c r="T883" s="33"/>
      <c r="U883" s="33"/>
      <c r="V883" s="33"/>
      <c r="W883" s="33"/>
      <c r="X883" s="33"/>
    </row>
    <row r="884" spans="1:24" s="34" customFormat="1">
      <c r="A884" s="29"/>
      <c r="B884" s="29"/>
      <c r="C884" s="29"/>
      <c r="D884" s="29"/>
      <c r="E884" s="29"/>
      <c r="F884" s="29"/>
      <c r="G884" s="29"/>
      <c r="H884" s="212"/>
      <c r="I884" s="30"/>
      <c r="J884" s="30"/>
      <c r="K884" s="30"/>
      <c r="L884" s="30"/>
      <c r="M884" s="40"/>
      <c r="N884" s="40"/>
      <c r="O884" s="31"/>
      <c r="P884" s="31"/>
      <c r="Q884" s="32"/>
      <c r="R884" s="32"/>
      <c r="S884" s="33"/>
      <c r="T884" s="33"/>
      <c r="U884" s="33"/>
      <c r="V884" s="33"/>
      <c r="W884" s="33"/>
      <c r="X884" s="33"/>
    </row>
    <row r="885" spans="1:24" s="34" customFormat="1">
      <c r="A885" s="29"/>
      <c r="B885" s="29"/>
      <c r="C885" s="29"/>
      <c r="D885" s="29"/>
      <c r="E885" s="29"/>
      <c r="F885" s="29"/>
      <c r="G885" s="29"/>
      <c r="H885" s="212"/>
      <c r="I885" s="30"/>
      <c r="J885" s="30"/>
      <c r="K885" s="30"/>
      <c r="L885" s="30"/>
      <c r="M885" s="40"/>
      <c r="N885" s="40"/>
      <c r="O885" s="31"/>
      <c r="P885" s="31"/>
      <c r="Q885" s="32"/>
      <c r="R885" s="32"/>
      <c r="S885" s="33"/>
      <c r="T885" s="33"/>
      <c r="U885" s="33"/>
      <c r="V885" s="33"/>
      <c r="W885" s="33"/>
      <c r="X885" s="33"/>
    </row>
    <row r="886" spans="1:24" s="34" customFormat="1">
      <c r="A886" s="29"/>
      <c r="B886" s="29"/>
      <c r="C886" s="29"/>
      <c r="D886" s="29"/>
      <c r="E886" s="29"/>
      <c r="F886" s="29"/>
      <c r="G886" s="29"/>
      <c r="H886" s="212"/>
      <c r="I886" s="30"/>
      <c r="J886" s="30"/>
      <c r="K886" s="30"/>
      <c r="L886" s="30"/>
      <c r="M886" s="40"/>
      <c r="N886" s="40"/>
      <c r="O886" s="31"/>
      <c r="P886" s="31"/>
      <c r="Q886" s="32"/>
      <c r="R886" s="32"/>
      <c r="S886" s="33"/>
      <c r="T886" s="33"/>
      <c r="U886" s="33"/>
      <c r="V886" s="33"/>
      <c r="W886" s="33"/>
      <c r="X886" s="33"/>
    </row>
    <row r="887" spans="1:24" s="34" customFormat="1">
      <c r="A887" s="29"/>
      <c r="B887" s="29"/>
      <c r="C887" s="29"/>
      <c r="D887" s="29"/>
      <c r="E887" s="29"/>
      <c r="F887" s="29"/>
      <c r="G887" s="29"/>
      <c r="H887" s="212"/>
      <c r="I887" s="30"/>
      <c r="J887" s="30"/>
      <c r="K887" s="30"/>
      <c r="L887" s="30"/>
      <c r="M887" s="40"/>
      <c r="N887" s="40"/>
      <c r="O887" s="31"/>
      <c r="P887" s="31"/>
      <c r="Q887" s="32"/>
      <c r="R887" s="32"/>
      <c r="S887" s="33"/>
      <c r="T887" s="33"/>
      <c r="U887" s="33"/>
      <c r="V887" s="33"/>
      <c r="W887" s="33"/>
      <c r="X887" s="33"/>
    </row>
    <row r="888" spans="1:24" s="34" customFormat="1">
      <c r="A888" s="29"/>
      <c r="B888" s="29"/>
      <c r="C888" s="29"/>
      <c r="D888" s="29"/>
      <c r="E888" s="29"/>
      <c r="F888" s="29"/>
      <c r="G888" s="29"/>
      <c r="H888" s="212"/>
      <c r="I888" s="30"/>
      <c r="J888" s="30"/>
      <c r="K888" s="30"/>
      <c r="L888" s="30"/>
      <c r="M888" s="40"/>
      <c r="N888" s="40"/>
      <c r="O888" s="31"/>
      <c r="P888" s="31"/>
      <c r="Q888" s="32"/>
      <c r="R888" s="32"/>
      <c r="S888" s="33"/>
      <c r="T888" s="33"/>
      <c r="U888" s="33"/>
      <c r="V888" s="33"/>
      <c r="W888" s="33"/>
      <c r="X888" s="33"/>
    </row>
    <row r="889" spans="1:24" s="34" customFormat="1">
      <c r="A889" s="29"/>
      <c r="B889" s="29"/>
      <c r="C889" s="29"/>
      <c r="D889" s="29"/>
      <c r="E889" s="29"/>
      <c r="F889" s="29"/>
      <c r="G889" s="29"/>
      <c r="H889" s="212"/>
      <c r="I889" s="30"/>
      <c r="J889" s="30"/>
      <c r="K889" s="30"/>
      <c r="L889" s="30"/>
      <c r="M889" s="40"/>
      <c r="N889" s="40"/>
      <c r="O889" s="31"/>
      <c r="P889" s="31"/>
      <c r="Q889" s="32"/>
      <c r="R889" s="32"/>
      <c r="S889" s="33"/>
      <c r="T889" s="33"/>
      <c r="U889" s="33"/>
      <c r="V889" s="33"/>
      <c r="W889" s="33"/>
      <c r="X889" s="33"/>
    </row>
    <row r="890" spans="1:24" s="34" customFormat="1">
      <c r="A890" s="29"/>
      <c r="B890" s="29"/>
      <c r="C890" s="29"/>
      <c r="D890" s="29"/>
      <c r="E890" s="29"/>
      <c r="F890" s="29"/>
      <c r="G890" s="29"/>
      <c r="H890" s="212"/>
      <c r="I890" s="30"/>
      <c r="J890" s="30"/>
      <c r="K890" s="30"/>
      <c r="L890" s="30"/>
      <c r="M890" s="40"/>
      <c r="N890" s="40"/>
      <c r="O890" s="31"/>
      <c r="P890" s="31"/>
      <c r="Q890" s="32"/>
      <c r="R890" s="32"/>
      <c r="S890" s="33"/>
      <c r="T890" s="33"/>
      <c r="U890" s="33"/>
      <c r="V890" s="33"/>
      <c r="W890" s="33"/>
      <c r="X890" s="33"/>
    </row>
    <row r="891" spans="1:24" s="34" customFormat="1">
      <c r="A891" s="29"/>
      <c r="B891" s="29"/>
      <c r="C891" s="29"/>
      <c r="D891" s="29"/>
      <c r="E891" s="29"/>
      <c r="F891" s="29"/>
      <c r="G891" s="29"/>
      <c r="H891" s="212"/>
      <c r="I891" s="30"/>
      <c r="J891" s="30"/>
      <c r="K891" s="30"/>
      <c r="L891" s="30"/>
      <c r="M891" s="40"/>
      <c r="N891" s="40"/>
      <c r="O891" s="31"/>
      <c r="P891" s="31"/>
      <c r="Q891" s="32"/>
      <c r="R891" s="32"/>
      <c r="S891" s="33"/>
      <c r="T891" s="33"/>
      <c r="U891" s="33"/>
      <c r="V891" s="33"/>
      <c r="W891" s="33"/>
      <c r="X891" s="33"/>
    </row>
    <row r="892" spans="1:24" s="34" customFormat="1">
      <c r="A892" s="29"/>
      <c r="B892" s="29"/>
      <c r="C892" s="29"/>
      <c r="D892" s="29"/>
      <c r="E892" s="29"/>
      <c r="F892" s="29"/>
      <c r="G892" s="29"/>
      <c r="H892" s="212"/>
      <c r="I892" s="30"/>
      <c r="J892" s="30"/>
      <c r="K892" s="30"/>
      <c r="L892" s="30"/>
      <c r="M892" s="40"/>
      <c r="N892" s="40"/>
      <c r="O892" s="31"/>
      <c r="P892" s="31"/>
      <c r="Q892" s="32"/>
      <c r="R892" s="32"/>
      <c r="S892" s="33"/>
      <c r="T892" s="33"/>
      <c r="U892" s="33"/>
      <c r="V892" s="33"/>
      <c r="W892" s="33"/>
      <c r="X892" s="33"/>
    </row>
    <row r="893" spans="1:24" s="34" customFormat="1">
      <c r="A893" s="29"/>
      <c r="B893" s="29"/>
      <c r="C893" s="29"/>
      <c r="D893" s="29"/>
      <c r="E893" s="29"/>
      <c r="F893" s="29"/>
      <c r="G893" s="29"/>
      <c r="H893" s="212"/>
      <c r="I893" s="30"/>
      <c r="J893" s="30"/>
      <c r="K893" s="30"/>
      <c r="L893" s="30"/>
      <c r="M893" s="40"/>
      <c r="N893" s="40"/>
      <c r="O893" s="31"/>
      <c r="P893" s="31"/>
      <c r="Q893" s="32"/>
      <c r="R893" s="32"/>
      <c r="S893" s="33"/>
      <c r="T893" s="33"/>
      <c r="U893" s="33"/>
      <c r="V893" s="33"/>
      <c r="W893" s="33"/>
      <c r="X893" s="33"/>
    </row>
    <row r="894" spans="1:24" s="34" customFormat="1">
      <c r="A894" s="29"/>
      <c r="B894" s="29"/>
      <c r="C894" s="29"/>
      <c r="D894" s="29"/>
      <c r="E894" s="29"/>
      <c r="F894" s="29"/>
      <c r="G894" s="29"/>
      <c r="H894" s="212"/>
      <c r="I894" s="30"/>
      <c r="J894" s="30"/>
      <c r="K894" s="30"/>
      <c r="L894" s="30"/>
      <c r="M894" s="40"/>
      <c r="N894" s="40"/>
      <c r="O894" s="31"/>
      <c r="P894" s="31"/>
      <c r="Q894" s="32"/>
      <c r="R894" s="32"/>
      <c r="S894" s="33"/>
      <c r="T894" s="33"/>
      <c r="U894" s="33"/>
      <c r="V894" s="33"/>
      <c r="W894" s="33"/>
      <c r="X894" s="33"/>
    </row>
    <row r="895" spans="1:24" s="34" customFormat="1">
      <c r="A895" s="29"/>
      <c r="B895" s="29"/>
      <c r="C895" s="29"/>
      <c r="D895" s="29"/>
      <c r="E895" s="29"/>
      <c r="F895" s="29"/>
      <c r="G895" s="29"/>
      <c r="H895" s="212"/>
      <c r="I895" s="30"/>
      <c r="J895" s="30"/>
      <c r="K895" s="30"/>
      <c r="L895" s="30"/>
      <c r="M895" s="40"/>
      <c r="N895" s="40"/>
      <c r="O895" s="31"/>
      <c r="P895" s="31"/>
      <c r="Q895" s="32"/>
      <c r="R895" s="32"/>
      <c r="S895" s="33"/>
      <c r="T895" s="33"/>
      <c r="U895" s="33"/>
      <c r="V895" s="33"/>
      <c r="W895" s="33"/>
      <c r="X895" s="33"/>
    </row>
    <row r="896" spans="1:24" s="34" customFormat="1">
      <c r="A896" s="29"/>
      <c r="B896" s="29"/>
      <c r="C896" s="29"/>
      <c r="D896" s="29"/>
      <c r="E896" s="29"/>
      <c r="F896" s="29"/>
      <c r="G896" s="29"/>
      <c r="H896" s="212"/>
      <c r="I896" s="30"/>
      <c r="J896" s="30"/>
      <c r="K896" s="30"/>
      <c r="L896" s="30"/>
      <c r="M896" s="40"/>
      <c r="N896" s="40"/>
      <c r="O896" s="31"/>
      <c r="P896" s="31"/>
      <c r="Q896" s="32"/>
      <c r="R896" s="32"/>
      <c r="S896" s="33"/>
      <c r="T896" s="33"/>
      <c r="U896" s="33"/>
      <c r="V896" s="33"/>
      <c r="W896" s="33"/>
      <c r="X896" s="33"/>
    </row>
    <row r="897" spans="1:24" s="34" customFormat="1">
      <c r="A897" s="29"/>
      <c r="B897" s="29"/>
      <c r="C897" s="29"/>
      <c r="D897" s="29"/>
      <c r="E897" s="29"/>
      <c r="F897" s="29"/>
      <c r="G897" s="29"/>
      <c r="H897" s="212"/>
      <c r="I897" s="30"/>
      <c r="J897" s="30"/>
      <c r="K897" s="30"/>
      <c r="L897" s="30"/>
      <c r="M897" s="40"/>
      <c r="N897" s="40"/>
      <c r="O897" s="31"/>
      <c r="P897" s="31"/>
      <c r="Q897" s="32"/>
      <c r="R897" s="32"/>
      <c r="S897" s="33"/>
      <c r="T897" s="33"/>
      <c r="U897" s="33"/>
      <c r="V897" s="33"/>
      <c r="W897" s="33"/>
      <c r="X897" s="33"/>
    </row>
    <row r="898" spans="1:24" s="34" customFormat="1">
      <c r="A898" s="29"/>
      <c r="B898" s="29"/>
      <c r="C898" s="29"/>
      <c r="D898" s="29"/>
      <c r="E898" s="29"/>
      <c r="F898" s="29"/>
      <c r="G898" s="29"/>
      <c r="H898" s="212"/>
      <c r="I898" s="30"/>
      <c r="J898" s="30"/>
      <c r="K898" s="30"/>
      <c r="L898" s="30"/>
      <c r="M898" s="40"/>
      <c r="N898" s="40"/>
      <c r="O898" s="31"/>
      <c r="P898" s="31"/>
      <c r="Q898" s="32"/>
      <c r="R898" s="32"/>
      <c r="S898" s="33"/>
      <c r="T898" s="33"/>
      <c r="U898" s="33"/>
      <c r="V898" s="33"/>
      <c r="W898" s="33"/>
      <c r="X898" s="33"/>
    </row>
    <row r="899" spans="1:24" s="34" customFormat="1">
      <c r="A899" s="29"/>
      <c r="B899" s="29"/>
      <c r="C899" s="29"/>
      <c r="D899" s="29"/>
      <c r="E899" s="29"/>
      <c r="F899" s="29"/>
      <c r="G899" s="29"/>
      <c r="H899" s="212"/>
      <c r="I899" s="30"/>
      <c r="J899" s="30"/>
      <c r="K899" s="30"/>
      <c r="L899" s="30"/>
      <c r="M899" s="40"/>
      <c r="N899" s="40"/>
      <c r="O899" s="31"/>
      <c r="P899" s="31"/>
      <c r="Q899" s="32"/>
      <c r="R899" s="32"/>
      <c r="S899" s="33"/>
      <c r="T899" s="33"/>
      <c r="U899" s="33"/>
      <c r="V899" s="33"/>
      <c r="W899" s="33"/>
      <c r="X899" s="33"/>
    </row>
    <row r="900" spans="1:24" s="34" customFormat="1">
      <c r="A900" s="29"/>
      <c r="B900" s="29"/>
      <c r="C900" s="29"/>
      <c r="D900" s="29"/>
      <c r="E900" s="29"/>
      <c r="F900" s="29"/>
      <c r="G900" s="29"/>
      <c r="H900" s="212"/>
      <c r="I900" s="30"/>
      <c r="J900" s="30"/>
      <c r="K900" s="30"/>
      <c r="L900" s="30"/>
      <c r="M900" s="40"/>
      <c r="N900" s="40"/>
      <c r="O900" s="31"/>
      <c r="P900" s="31"/>
      <c r="Q900" s="32"/>
      <c r="R900" s="32"/>
      <c r="S900" s="33"/>
      <c r="T900" s="33"/>
      <c r="U900" s="33"/>
      <c r="V900" s="33"/>
      <c r="W900" s="33"/>
      <c r="X900" s="33"/>
    </row>
    <row r="901" spans="1:24" s="34" customFormat="1">
      <c r="A901" s="29"/>
      <c r="B901" s="29"/>
      <c r="C901" s="29"/>
      <c r="D901" s="29"/>
      <c r="E901" s="29"/>
      <c r="F901" s="29"/>
      <c r="G901" s="29"/>
      <c r="H901" s="212"/>
      <c r="I901" s="30"/>
      <c r="J901" s="30"/>
      <c r="K901" s="30"/>
      <c r="L901" s="30"/>
      <c r="M901" s="40"/>
      <c r="N901" s="40"/>
      <c r="O901" s="31"/>
      <c r="P901" s="31"/>
      <c r="Q901" s="32"/>
      <c r="R901" s="32"/>
      <c r="S901" s="33"/>
      <c r="T901" s="33"/>
      <c r="U901" s="33"/>
      <c r="V901" s="33"/>
      <c r="W901" s="33"/>
      <c r="X901" s="33"/>
    </row>
    <row r="902" spans="1:24" s="34" customFormat="1">
      <c r="A902" s="29"/>
      <c r="B902" s="29"/>
      <c r="C902" s="29"/>
      <c r="D902" s="29"/>
      <c r="E902" s="29"/>
      <c r="F902" s="29"/>
      <c r="G902" s="29"/>
      <c r="H902" s="212"/>
      <c r="I902" s="30"/>
      <c r="J902" s="30"/>
      <c r="K902" s="30"/>
      <c r="L902" s="30"/>
      <c r="M902" s="40"/>
      <c r="N902" s="40"/>
      <c r="O902" s="31"/>
      <c r="P902" s="31"/>
      <c r="Q902" s="32"/>
      <c r="R902" s="32"/>
      <c r="S902" s="33"/>
      <c r="T902" s="33"/>
      <c r="U902" s="33"/>
      <c r="V902" s="33"/>
      <c r="W902" s="33"/>
      <c r="X902" s="33"/>
    </row>
    <row r="903" spans="1:24" s="34" customFormat="1">
      <c r="A903" s="29"/>
      <c r="B903" s="29"/>
      <c r="C903" s="29"/>
      <c r="D903" s="29"/>
      <c r="E903" s="29"/>
      <c r="F903" s="29"/>
      <c r="G903" s="29"/>
      <c r="H903" s="212"/>
      <c r="I903" s="30"/>
      <c r="J903" s="30"/>
      <c r="K903" s="30"/>
      <c r="L903" s="30"/>
      <c r="M903" s="40"/>
      <c r="N903" s="40"/>
      <c r="O903" s="31"/>
      <c r="P903" s="31"/>
      <c r="Q903" s="32"/>
      <c r="R903" s="32"/>
      <c r="S903" s="33"/>
      <c r="T903" s="33"/>
      <c r="U903" s="33"/>
      <c r="V903" s="33"/>
      <c r="W903" s="33"/>
      <c r="X903" s="33"/>
    </row>
    <row r="904" spans="1:24" s="34" customFormat="1">
      <c r="A904" s="29"/>
      <c r="B904" s="29"/>
      <c r="C904" s="29"/>
      <c r="D904" s="29"/>
      <c r="E904" s="29"/>
      <c r="F904" s="29"/>
      <c r="G904" s="29"/>
      <c r="H904" s="212"/>
      <c r="I904" s="30"/>
      <c r="J904" s="30"/>
      <c r="K904" s="30"/>
      <c r="L904" s="30"/>
      <c r="M904" s="40"/>
      <c r="N904" s="40"/>
      <c r="O904" s="31"/>
      <c r="P904" s="31"/>
      <c r="Q904" s="32"/>
      <c r="R904" s="32"/>
      <c r="S904" s="33"/>
      <c r="T904" s="33"/>
      <c r="U904" s="33"/>
      <c r="V904" s="33"/>
      <c r="W904" s="33"/>
      <c r="X904" s="33"/>
    </row>
    <row r="905" spans="1:24" s="34" customFormat="1">
      <c r="A905" s="29"/>
      <c r="B905" s="29"/>
      <c r="C905" s="29"/>
      <c r="D905" s="29"/>
      <c r="E905" s="29"/>
      <c r="F905" s="29"/>
      <c r="G905" s="29"/>
      <c r="H905" s="212"/>
      <c r="I905" s="30"/>
      <c r="J905" s="30"/>
      <c r="K905" s="30"/>
      <c r="L905" s="30"/>
      <c r="M905" s="40"/>
      <c r="N905" s="40"/>
      <c r="O905" s="31"/>
      <c r="P905" s="31"/>
      <c r="Q905" s="32"/>
      <c r="R905" s="32"/>
      <c r="S905" s="33"/>
      <c r="T905" s="33"/>
      <c r="U905" s="33"/>
      <c r="V905" s="33"/>
      <c r="W905" s="33"/>
      <c r="X905" s="33"/>
    </row>
    <row r="906" spans="1:24" s="34" customFormat="1">
      <c r="A906" s="29"/>
      <c r="B906" s="29"/>
      <c r="C906" s="29"/>
      <c r="D906" s="29"/>
      <c r="E906" s="29"/>
      <c r="F906" s="29"/>
      <c r="G906" s="29"/>
      <c r="H906" s="212"/>
      <c r="I906" s="30"/>
      <c r="J906" s="30"/>
      <c r="K906" s="30"/>
      <c r="L906" s="30"/>
      <c r="M906" s="40"/>
      <c r="N906" s="40"/>
      <c r="O906" s="31"/>
      <c r="P906" s="31"/>
      <c r="Q906" s="32"/>
      <c r="R906" s="32"/>
      <c r="S906" s="33"/>
      <c r="T906" s="33"/>
      <c r="U906" s="33"/>
      <c r="V906" s="33"/>
      <c r="W906" s="33"/>
      <c r="X906" s="33"/>
    </row>
    <row r="907" spans="1:24" s="34" customFormat="1">
      <c r="A907" s="29"/>
      <c r="B907" s="29"/>
      <c r="C907" s="29"/>
      <c r="D907" s="29"/>
      <c r="E907" s="29"/>
      <c r="F907" s="29"/>
      <c r="G907" s="29"/>
      <c r="H907" s="212"/>
      <c r="I907" s="30"/>
      <c r="J907" s="30"/>
      <c r="K907" s="30"/>
      <c r="L907" s="30"/>
      <c r="M907" s="40"/>
      <c r="N907" s="40"/>
      <c r="O907" s="31"/>
      <c r="P907" s="31"/>
      <c r="Q907" s="32"/>
      <c r="R907" s="32"/>
      <c r="S907" s="33"/>
      <c r="T907" s="33"/>
      <c r="U907" s="33"/>
      <c r="V907" s="33"/>
      <c r="W907" s="33"/>
      <c r="X907" s="33"/>
    </row>
    <row r="908" spans="1:24" s="34" customFormat="1">
      <c r="A908" s="29"/>
      <c r="B908" s="29"/>
      <c r="C908" s="29"/>
      <c r="D908" s="29"/>
      <c r="E908" s="29"/>
      <c r="F908" s="29"/>
      <c r="G908" s="29"/>
      <c r="H908" s="212"/>
      <c r="I908" s="30"/>
      <c r="J908" s="30"/>
      <c r="K908" s="30"/>
      <c r="L908" s="30"/>
      <c r="M908" s="40"/>
      <c r="N908" s="40"/>
      <c r="O908" s="31"/>
      <c r="P908" s="31"/>
      <c r="Q908" s="32"/>
      <c r="R908" s="32"/>
      <c r="S908" s="33"/>
      <c r="T908" s="33"/>
      <c r="U908" s="33"/>
      <c r="V908" s="33"/>
      <c r="W908" s="33"/>
      <c r="X908" s="33"/>
    </row>
    <row r="909" spans="1:24" s="34" customFormat="1">
      <c r="A909" s="29"/>
      <c r="B909" s="29"/>
      <c r="C909" s="29"/>
      <c r="D909" s="29"/>
      <c r="E909" s="29"/>
      <c r="F909" s="29"/>
      <c r="G909" s="29"/>
      <c r="H909" s="212"/>
      <c r="I909" s="30"/>
      <c r="J909" s="30"/>
      <c r="K909" s="30"/>
      <c r="L909" s="30"/>
      <c r="M909" s="40"/>
      <c r="N909" s="40"/>
      <c r="O909" s="31"/>
      <c r="P909" s="31"/>
      <c r="Q909" s="32"/>
      <c r="R909" s="32"/>
      <c r="S909" s="33"/>
      <c r="T909" s="33"/>
      <c r="U909" s="33"/>
      <c r="V909" s="33"/>
      <c r="W909" s="33"/>
      <c r="X909" s="33"/>
    </row>
    <row r="910" spans="1:24" s="34" customFormat="1">
      <c r="A910" s="29"/>
      <c r="B910" s="29"/>
      <c r="C910" s="29"/>
      <c r="D910" s="29"/>
      <c r="E910" s="29"/>
      <c r="F910" s="29"/>
      <c r="G910" s="29"/>
      <c r="H910" s="212"/>
      <c r="I910" s="30"/>
      <c r="J910" s="30"/>
      <c r="K910" s="30"/>
      <c r="L910" s="30"/>
      <c r="M910" s="40"/>
      <c r="N910" s="40"/>
      <c r="O910" s="31"/>
      <c r="P910" s="31"/>
      <c r="Q910" s="32"/>
      <c r="R910" s="32"/>
      <c r="S910" s="33"/>
      <c r="T910" s="33"/>
      <c r="U910" s="33"/>
      <c r="V910" s="33"/>
      <c r="W910" s="33"/>
      <c r="X910" s="33"/>
    </row>
    <row r="911" spans="1:24" s="34" customFormat="1">
      <c r="A911" s="29"/>
      <c r="B911" s="29"/>
      <c r="C911" s="29"/>
      <c r="D911" s="29"/>
      <c r="E911" s="29"/>
      <c r="F911" s="29"/>
      <c r="G911" s="29"/>
      <c r="H911" s="212"/>
      <c r="I911" s="30"/>
      <c r="J911" s="30"/>
      <c r="K911" s="30"/>
      <c r="L911" s="30"/>
      <c r="M911" s="40"/>
      <c r="N911" s="40"/>
      <c r="O911" s="31"/>
      <c r="P911" s="31"/>
      <c r="Q911" s="32"/>
      <c r="R911" s="32"/>
      <c r="S911" s="33"/>
      <c r="T911" s="33"/>
      <c r="U911" s="33"/>
      <c r="V911" s="33"/>
      <c r="W911" s="33"/>
      <c r="X911" s="33"/>
    </row>
    <row r="912" spans="1:24" s="34" customFormat="1">
      <c r="A912" s="29"/>
      <c r="B912" s="29"/>
      <c r="C912" s="29"/>
      <c r="D912" s="29"/>
      <c r="E912" s="29"/>
      <c r="F912" s="29"/>
      <c r="G912" s="29"/>
      <c r="H912" s="212"/>
      <c r="I912" s="30"/>
      <c r="J912" s="30"/>
      <c r="K912" s="30"/>
      <c r="L912" s="30"/>
      <c r="M912" s="40"/>
      <c r="N912" s="40"/>
      <c r="O912" s="31"/>
      <c r="P912" s="31"/>
      <c r="Q912" s="32"/>
      <c r="R912" s="32"/>
      <c r="S912" s="33"/>
      <c r="T912" s="33"/>
      <c r="U912" s="33"/>
      <c r="V912" s="33"/>
      <c r="W912" s="33"/>
      <c r="X912" s="33"/>
    </row>
    <row r="913" spans="1:24" s="34" customFormat="1">
      <c r="A913" s="29"/>
      <c r="B913" s="29"/>
      <c r="C913" s="29"/>
      <c r="D913" s="29"/>
      <c r="E913" s="29"/>
      <c r="F913" s="29"/>
      <c r="G913" s="29"/>
      <c r="H913" s="212"/>
      <c r="I913" s="30"/>
      <c r="J913" s="30"/>
      <c r="K913" s="30"/>
      <c r="L913" s="30"/>
      <c r="M913" s="40"/>
      <c r="N913" s="40"/>
      <c r="O913" s="31"/>
      <c r="P913" s="31"/>
      <c r="Q913" s="32"/>
      <c r="R913" s="32"/>
      <c r="S913" s="33"/>
      <c r="T913" s="33"/>
      <c r="U913" s="33"/>
      <c r="V913" s="33"/>
      <c r="W913" s="33"/>
      <c r="X913" s="33"/>
    </row>
    <row r="914" spans="1:24" s="34" customFormat="1">
      <c r="A914" s="29"/>
      <c r="B914" s="29"/>
      <c r="C914" s="29"/>
      <c r="D914" s="29"/>
      <c r="E914" s="29"/>
      <c r="F914" s="29"/>
      <c r="G914" s="29"/>
      <c r="H914" s="212"/>
      <c r="I914" s="30"/>
      <c r="J914" s="30"/>
      <c r="K914" s="30"/>
      <c r="L914" s="30"/>
      <c r="M914" s="40"/>
      <c r="N914" s="40"/>
      <c r="O914" s="31"/>
      <c r="P914" s="31"/>
      <c r="Q914" s="32"/>
      <c r="R914" s="32"/>
      <c r="S914" s="33"/>
      <c r="T914" s="33"/>
      <c r="U914" s="33"/>
      <c r="V914" s="33"/>
      <c r="W914" s="33"/>
      <c r="X914" s="33"/>
    </row>
    <row r="915" spans="1:24" s="34" customFormat="1">
      <c r="A915" s="29"/>
      <c r="B915" s="29"/>
      <c r="C915" s="29"/>
      <c r="D915" s="29"/>
      <c r="E915" s="29"/>
      <c r="F915" s="29"/>
      <c r="G915" s="29"/>
      <c r="H915" s="212"/>
      <c r="I915" s="30"/>
      <c r="J915" s="30"/>
      <c r="K915" s="30"/>
      <c r="L915" s="30"/>
      <c r="M915" s="40"/>
      <c r="N915" s="40"/>
      <c r="O915" s="31"/>
      <c r="P915" s="31"/>
      <c r="Q915" s="32"/>
      <c r="R915" s="32"/>
      <c r="S915" s="33"/>
      <c r="T915" s="33"/>
      <c r="U915" s="33"/>
      <c r="V915" s="33"/>
      <c r="W915" s="33"/>
      <c r="X915" s="33"/>
    </row>
    <row r="916" spans="1:24" s="34" customFormat="1">
      <c r="A916" s="29"/>
      <c r="B916" s="29"/>
      <c r="C916" s="29"/>
      <c r="D916" s="29"/>
      <c r="E916" s="29"/>
      <c r="F916" s="29"/>
      <c r="G916" s="29"/>
      <c r="H916" s="212"/>
      <c r="I916" s="30"/>
      <c r="J916" s="30"/>
      <c r="K916" s="30"/>
      <c r="L916" s="30"/>
      <c r="M916" s="40"/>
      <c r="N916" s="40"/>
      <c r="O916" s="31"/>
      <c r="P916" s="31"/>
      <c r="Q916" s="32"/>
      <c r="R916" s="32"/>
      <c r="S916" s="33"/>
      <c r="T916" s="33"/>
      <c r="U916" s="33"/>
      <c r="V916" s="33"/>
      <c r="W916" s="33"/>
      <c r="X916" s="33"/>
    </row>
    <row r="917" spans="1:24" s="34" customFormat="1">
      <c r="A917" s="29"/>
      <c r="B917" s="29"/>
      <c r="C917" s="29"/>
      <c r="D917" s="29"/>
      <c r="E917" s="29"/>
      <c r="F917" s="29"/>
      <c r="G917" s="29"/>
      <c r="H917" s="212"/>
      <c r="I917" s="30"/>
      <c r="J917" s="30"/>
      <c r="K917" s="30"/>
      <c r="L917" s="30"/>
      <c r="M917" s="40"/>
      <c r="N917" s="40"/>
      <c r="O917" s="31"/>
      <c r="P917" s="31"/>
      <c r="Q917" s="32"/>
      <c r="R917" s="32"/>
      <c r="S917" s="33"/>
      <c r="T917" s="33"/>
      <c r="U917" s="33"/>
      <c r="V917" s="33"/>
      <c r="W917" s="33"/>
      <c r="X917" s="33"/>
    </row>
    <row r="918" spans="1:24" s="34" customFormat="1">
      <c r="A918" s="29"/>
      <c r="B918" s="29"/>
      <c r="C918" s="29"/>
      <c r="D918" s="29"/>
      <c r="E918" s="29"/>
      <c r="F918" s="29"/>
      <c r="G918" s="29"/>
      <c r="H918" s="212"/>
      <c r="I918" s="30"/>
      <c r="J918" s="30"/>
      <c r="K918" s="30"/>
      <c r="L918" s="30"/>
      <c r="M918" s="40"/>
      <c r="N918" s="40"/>
      <c r="O918" s="31"/>
      <c r="P918" s="31"/>
      <c r="Q918" s="32"/>
      <c r="R918" s="32"/>
      <c r="S918" s="33"/>
      <c r="T918" s="33"/>
      <c r="U918" s="33"/>
      <c r="V918" s="33"/>
      <c r="W918" s="33"/>
      <c r="X918" s="33"/>
    </row>
    <row r="919" spans="1:24" s="34" customFormat="1">
      <c r="A919" s="29"/>
      <c r="B919" s="29"/>
      <c r="C919" s="29"/>
      <c r="D919" s="29"/>
      <c r="E919" s="29"/>
      <c r="F919" s="29"/>
      <c r="G919" s="29"/>
      <c r="H919" s="212"/>
      <c r="I919" s="30"/>
      <c r="J919" s="30"/>
      <c r="K919" s="30"/>
      <c r="L919" s="30"/>
      <c r="M919" s="40"/>
      <c r="N919" s="40"/>
      <c r="O919" s="31"/>
      <c r="P919" s="31"/>
      <c r="Q919" s="32"/>
      <c r="R919" s="32"/>
      <c r="S919" s="33"/>
      <c r="T919" s="33"/>
      <c r="U919" s="33"/>
      <c r="V919" s="33"/>
      <c r="W919" s="33"/>
      <c r="X919" s="33"/>
    </row>
    <row r="920" spans="1:24" s="34" customFormat="1">
      <c r="A920" s="29"/>
      <c r="B920" s="29"/>
      <c r="C920" s="29"/>
      <c r="D920" s="29"/>
      <c r="E920" s="29"/>
      <c r="F920" s="29"/>
      <c r="G920" s="29"/>
      <c r="H920" s="212"/>
      <c r="I920" s="30"/>
      <c r="J920" s="30"/>
      <c r="K920" s="30"/>
      <c r="L920" s="30"/>
      <c r="M920" s="40"/>
      <c r="N920" s="40"/>
      <c r="O920" s="31"/>
      <c r="P920" s="31"/>
      <c r="Q920" s="32"/>
      <c r="R920" s="32"/>
      <c r="S920" s="33"/>
      <c r="T920" s="33"/>
      <c r="U920" s="33"/>
      <c r="V920" s="33"/>
      <c r="W920" s="33"/>
      <c r="X920" s="33"/>
    </row>
    <row r="921" spans="1:24" s="34" customFormat="1">
      <c r="A921" s="29"/>
      <c r="B921" s="29"/>
      <c r="C921" s="29"/>
      <c r="D921" s="29"/>
      <c r="E921" s="29"/>
      <c r="F921" s="29"/>
      <c r="G921" s="29"/>
      <c r="H921" s="212"/>
      <c r="I921" s="30"/>
      <c r="J921" s="30"/>
      <c r="K921" s="30"/>
      <c r="L921" s="30"/>
      <c r="M921" s="40"/>
      <c r="N921" s="40"/>
      <c r="O921" s="31"/>
      <c r="P921" s="31"/>
      <c r="Q921" s="32"/>
      <c r="R921" s="32"/>
      <c r="S921" s="33"/>
      <c r="T921" s="33"/>
      <c r="U921" s="33"/>
      <c r="V921" s="33"/>
      <c r="W921" s="33"/>
      <c r="X921" s="33"/>
    </row>
    <row r="922" spans="1:24" s="34" customFormat="1">
      <c r="A922" s="29"/>
      <c r="B922" s="29"/>
      <c r="C922" s="29"/>
      <c r="D922" s="29"/>
      <c r="E922" s="29"/>
      <c r="F922" s="29"/>
      <c r="G922" s="29"/>
      <c r="H922" s="212"/>
      <c r="I922" s="30"/>
      <c r="J922" s="30"/>
      <c r="K922" s="30"/>
      <c r="L922" s="30"/>
      <c r="M922" s="40"/>
      <c r="N922" s="40"/>
      <c r="O922" s="31"/>
      <c r="P922" s="31"/>
      <c r="Q922" s="32"/>
      <c r="R922" s="32"/>
      <c r="S922" s="33"/>
      <c r="T922" s="33"/>
      <c r="U922" s="33"/>
      <c r="V922" s="33"/>
      <c r="W922" s="33"/>
      <c r="X922" s="33"/>
    </row>
    <row r="923" spans="1:24" s="34" customFormat="1">
      <c r="A923" s="29"/>
      <c r="B923" s="29"/>
      <c r="C923" s="29"/>
      <c r="D923" s="29"/>
      <c r="E923" s="29"/>
      <c r="F923" s="29"/>
      <c r="G923" s="29"/>
      <c r="H923" s="212"/>
      <c r="I923" s="30"/>
      <c r="J923" s="30"/>
      <c r="K923" s="30"/>
      <c r="L923" s="30"/>
      <c r="M923" s="40"/>
      <c r="N923" s="40"/>
      <c r="O923" s="31"/>
      <c r="P923" s="31"/>
      <c r="Q923" s="32"/>
      <c r="R923" s="32"/>
      <c r="S923" s="33"/>
      <c r="T923" s="33"/>
      <c r="U923" s="33"/>
      <c r="V923" s="33"/>
      <c r="W923" s="33"/>
      <c r="X923" s="33"/>
    </row>
    <row r="924" spans="1:24" s="34" customFormat="1">
      <c r="A924" s="29"/>
      <c r="B924" s="29"/>
      <c r="C924" s="29"/>
      <c r="D924" s="29"/>
      <c r="E924" s="29"/>
      <c r="F924" s="29"/>
      <c r="G924" s="29"/>
      <c r="H924" s="212"/>
      <c r="I924" s="30"/>
      <c r="J924" s="30"/>
      <c r="K924" s="30"/>
      <c r="L924" s="30"/>
      <c r="M924" s="40"/>
      <c r="N924" s="40"/>
      <c r="O924" s="31"/>
      <c r="P924" s="31"/>
      <c r="Q924" s="32"/>
      <c r="R924" s="32"/>
      <c r="S924" s="33"/>
      <c r="T924" s="33"/>
      <c r="U924" s="33"/>
      <c r="V924" s="33"/>
      <c r="W924" s="33"/>
      <c r="X924" s="33"/>
    </row>
    <row r="925" spans="1:24" s="34" customFormat="1">
      <c r="A925" s="29"/>
      <c r="B925" s="29"/>
      <c r="C925" s="29"/>
      <c r="D925" s="29"/>
      <c r="E925" s="29"/>
      <c r="F925" s="29"/>
      <c r="G925" s="29"/>
      <c r="H925" s="212"/>
      <c r="I925" s="30"/>
      <c r="J925" s="30"/>
      <c r="K925" s="30"/>
      <c r="L925" s="30"/>
      <c r="M925" s="40"/>
      <c r="N925" s="40"/>
      <c r="O925" s="31"/>
      <c r="P925" s="31"/>
      <c r="Q925" s="32"/>
      <c r="R925" s="32"/>
      <c r="S925" s="33"/>
      <c r="T925" s="33"/>
      <c r="U925" s="33"/>
      <c r="V925" s="33"/>
      <c r="W925" s="33"/>
      <c r="X925" s="33"/>
    </row>
    <row r="926" spans="1:24" s="34" customFormat="1">
      <c r="A926" s="29"/>
      <c r="B926" s="29"/>
      <c r="C926" s="29"/>
      <c r="D926" s="29"/>
      <c r="E926" s="29"/>
      <c r="F926" s="29"/>
      <c r="G926" s="29"/>
      <c r="H926" s="212"/>
      <c r="I926" s="30"/>
      <c r="J926" s="30"/>
      <c r="K926" s="30"/>
      <c r="L926" s="30"/>
      <c r="M926" s="40"/>
      <c r="N926" s="40"/>
      <c r="O926" s="31"/>
      <c r="P926" s="31"/>
      <c r="Q926" s="32"/>
      <c r="R926" s="32"/>
      <c r="S926" s="33"/>
      <c r="T926" s="33"/>
      <c r="U926" s="33"/>
      <c r="V926" s="33"/>
      <c r="W926" s="33"/>
      <c r="X926" s="33"/>
    </row>
    <row r="927" spans="1:24" s="34" customFormat="1">
      <c r="A927" s="29"/>
      <c r="B927" s="29"/>
      <c r="C927" s="29"/>
      <c r="D927" s="29"/>
      <c r="E927" s="29"/>
      <c r="F927" s="29"/>
      <c r="G927" s="29"/>
      <c r="H927" s="212"/>
      <c r="I927" s="30"/>
      <c r="J927" s="30"/>
      <c r="K927" s="30"/>
      <c r="L927" s="30"/>
      <c r="M927" s="40"/>
      <c r="N927" s="40"/>
      <c r="O927" s="31"/>
      <c r="P927" s="31"/>
      <c r="Q927" s="32"/>
      <c r="R927" s="32"/>
      <c r="S927" s="33"/>
      <c r="T927" s="33"/>
      <c r="U927" s="33"/>
      <c r="V927" s="33"/>
      <c r="W927" s="33"/>
      <c r="X927" s="33"/>
    </row>
    <row r="928" spans="1:24" s="34" customFormat="1">
      <c r="A928" s="29"/>
      <c r="B928" s="29"/>
      <c r="C928" s="29"/>
      <c r="D928" s="29"/>
      <c r="E928" s="29"/>
      <c r="F928" s="29"/>
      <c r="G928" s="29"/>
      <c r="H928" s="212"/>
      <c r="I928" s="30"/>
      <c r="J928" s="30"/>
      <c r="K928" s="30"/>
      <c r="L928" s="30"/>
      <c r="M928" s="40"/>
      <c r="N928" s="40"/>
      <c r="O928" s="31"/>
      <c r="P928" s="31"/>
      <c r="Q928" s="32"/>
      <c r="R928" s="32"/>
      <c r="S928" s="33"/>
      <c r="T928" s="33"/>
      <c r="U928" s="33"/>
      <c r="V928" s="33"/>
      <c r="W928" s="33"/>
      <c r="X928" s="33"/>
    </row>
    <row r="929" spans="1:24" s="34" customFormat="1">
      <c r="A929" s="29"/>
      <c r="B929" s="29"/>
      <c r="C929" s="29"/>
      <c r="D929" s="29"/>
      <c r="E929" s="29"/>
      <c r="F929" s="29"/>
      <c r="G929" s="29"/>
      <c r="H929" s="212"/>
      <c r="I929" s="30"/>
      <c r="J929" s="30"/>
      <c r="K929" s="30"/>
      <c r="L929" s="30"/>
      <c r="M929" s="40"/>
      <c r="N929" s="40"/>
      <c r="O929" s="31"/>
      <c r="P929" s="31"/>
      <c r="Q929" s="32"/>
      <c r="R929" s="32"/>
      <c r="S929" s="33"/>
      <c r="T929" s="33"/>
      <c r="U929" s="33"/>
      <c r="V929" s="33"/>
      <c r="W929" s="33"/>
      <c r="X929" s="33"/>
    </row>
    <row r="930" spans="1:24" s="34" customFormat="1">
      <c r="A930" s="29"/>
      <c r="B930" s="29"/>
      <c r="C930" s="29"/>
      <c r="D930" s="29"/>
      <c r="E930" s="29"/>
      <c r="F930" s="29"/>
      <c r="G930" s="29"/>
      <c r="H930" s="212"/>
      <c r="I930" s="30"/>
      <c r="J930" s="30"/>
      <c r="K930" s="30"/>
      <c r="L930" s="30"/>
      <c r="M930" s="40"/>
      <c r="N930" s="40"/>
      <c r="O930" s="31"/>
      <c r="P930" s="31"/>
      <c r="Q930" s="32"/>
      <c r="R930" s="32"/>
      <c r="S930" s="33"/>
      <c r="T930" s="33"/>
      <c r="U930" s="33"/>
      <c r="V930" s="33"/>
      <c r="W930" s="33"/>
      <c r="X930" s="33"/>
    </row>
    <row r="931" spans="1:24" s="34" customFormat="1">
      <c r="A931" s="29"/>
      <c r="B931" s="29"/>
      <c r="C931" s="29"/>
      <c r="D931" s="29"/>
      <c r="E931" s="29"/>
      <c r="F931" s="29"/>
      <c r="G931" s="29"/>
      <c r="H931" s="212"/>
      <c r="I931" s="30"/>
      <c r="J931" s="30"/>
      <c r="K931" s="30"/>
      <c r="L931" s="30"/>
      <c r="M931" s="40"/>
      <c r="N931" s="40"/>
      <c r="O931" s="31"/>
      <c r="P931" s="31"/>
      <c r="Q931" s="32"/>
      <c r="R931" s="32"/>
      <c r="S931" s="33"/>
      <c r="T931" s="33"/>
      <c r="U931" s="33"/>
      <c r="V931" s="33"/>
      <c r="W931" s="33"/>
      <c r="X931" s="33"/>
    </row>
    <row r="932" spans="1:24" s="34" customFormat="1">
      <c r="A932" s="29"/>
      <c r="B932" s="29"/>
      <c r="C932" s="29"/>
      <c r="D932" s="29"/>
      <c r="E932" s="29"/>
      <c r="F932" s="29"/>
      <c r="G932" s="29"/>
      <c r="H932" s="212"/>
      <c r="I932" s="30"/>
      <c r="J932" s="30"/>
      <c r="K932" s="30"/>
      <c r="L932" s="30"/>
      <c r="M932" s="40"/>
      <c r="N932" s="40"/>
      <c r="O932" s="31"/>
      <c r="P932" s="31"/>
      <c r="Q932" s="32"/>
      <c r="R932" s="32"/>
      <c r="S932" s="33"/>
      <c r="T932" s="33"/>
      <c r="U932" s="33"/>
      <c r="V932" s="33"/>
      <c r="W932" s="33"/>
      <c r="X932" s="33"/>
    </row>
    <row r="933" spans="1:24" s="34" customFormat="1">
      <c r="A933" s="29"/>
      <c r="B933" s="29"/>
      <c r="C933" s="29"/>
      <c r="D933" s="29"/>
      <c r="E933" s="29"/>
      <c r="F933" s="29"/>
      <c r="G933" s="29"/>
      <c r="H933" s="212"/>
      <c r="I933" s="30"/>
      <c r="J933" s="30"/>
      <c r="K933" s="30"/>
      <c r="L933" s="30"/>
      <c r="M933" s="40"/>
      <c r="N933" s="40"/>
      <c r="O933" s="31"/>
      <c r="P933" s="31"/>
      <c r="Q933" s="32"/>
      <c r="R933" s="32"/>
      <c r="S933" s="33"/>
      <c r="T933" s="33"/>
      <c r="U933" s="33"/>
      <c r="V933" s="33"/>
      <c r="W933" s="33"/>
      <c r="X933" s="33"/>
    </row>
    <row r="934" spans="1:24" s="34" customFormat="1">
      <c r="A934" s="29"/>
      <c r="B934" s="29"/>
      <c r="C934" s="29"/>
      <c r="D934" s="29"/>
      <c r="E934" s="29"/>
      <c r="F934" s="29"/>
      <c r="G934" s="29"/>
      <c r="H934" s="212"/>
      <c r="I934" s="30"/>
      <c r="J934" s="30"/>
      <c r="K934" s="30"/>
      <c r="L934" s="30"/>
      <c r="M934" s="40"/>
      <c r="N934" s="40"/>
      <c r="O934" s="31"/>
      <c r="P934" s="31"/>
      <c r="Q934" s="32"/>
      <c r="R934" s="32"/>
      <c r="S934" s="33"/>
      <c r="T934" s="33"/>
      <c r="U934" s="33"/>
      <c r="V934" s="33"/>
      <c r="W934" s="33"/>
      <c r="X934" s="33"/>
    </row>
    <row r="935" spans="1:24" s="34" customFormat="1">
      <c r="A935" s="29"/>
      <c r="B935" s="29"/>
      <c r="C935" s="29"/>
      <c r="D935" s="29"/>
      <c r="E935" s="29"/>
      <c r="F935" s="29"/>
      <c r="G935" s="29"/>
      <c r="H935" s="212"/>
      <c r="I935" s="30"/>
      <c r="J935" s="30"/>
      <c r="K935" s="30"/>
      <c r="L935" s="30"/>
      <c r="M935" s="40"/>
      <c r="N935" s="40"/>
      <c r="O935" s="31"/>
      <c r="P935" s="31"/>
      <c r="Q935" s="32"/>
      <c r="R935" s="32"/>
      <c r="S935" s="33"/>
      <c r="T935" s="33"/>
      <c r="U935" s="33"/>
      <c r="V935" s="33"/>
      <c r="W935" s="33"/>
      <c r="X935" s="33"/>
    </row>
    <row r="936" spans="1:24" s="34" customFormat="1">
      <c r="A936" s="29"/>
      <c r="B936" s="29"/>
      <c r="C936" s="29"/>
      <c r="D936" s="29"/>
      <c r="E936" s="29"/>
      <c r="F936" s="29"/>
      <c r="G936" s="29"/>
      <c r="H936" s="212"/>
      <c r="I936" s="30"/>
      <c r="J936" s="30"/>
      <c r="K936" s="30"/>
      <c r="L936" s="30"/>
      <c r="M936" s="40"/>
      <c r="N936" s="40"/>
      <c r="O936" s="31"/>
      <c r="P936" s="31"/>
      <c r="Q936" s="32"/>
      <c r="R936" s="32"/>
      <c r="S936" s="33"/>
      <c r="T936" s="33"/>
      <c r="U936" s="33"/>
      <c r="V936" s="33"/>
      <c r="W936" s="33"/>
      <c r="X936" s="33"/>
    </row>
    <row r="937" spans="1:24" s="34" customFormat="1">
      <c r="A937" s="29"/>
      <c r="B937" s="29"/>
      <c r="C937" s="29"/>
      <c r="D937" s="29"/>
      <c r="E937" s="29"/>
      <c r="F937" s="29"/>
      <c r="G937" s="29"/>
      <c r="H937" s="212"/>
      <c r="I937" s="30"/>
      <c r="J937" s="30"/>
      <c r="K937" s="30"/>
      <c r="L937" s="30"/>
      <c r="M937" s="40"/>
      <c r="N937" s="40"/>
      <c r="O937" s="31"/>
      <c r="P937" s="31"/>
      <c r="Q937" s="32"/>
      <c r="R937" s="32"/>
      <c r="S937" s="33"/>
      <c r="T937" s="33"/>
      <c r="U937" s="33"/>
      <c r="V937" s="33"/>
      <c r="W937" s="33"/>
      <c r="X937" s="33"/>
    </row>
    <row r="938" spans="1:24" s="34" customFormat="1">
      <c r="A938" s="29"/>
      <c r="B938" s="29"/>
      <c r="C938" s="29"/>
      <c r="D938" s="29"/>
      <c r="E938" s="29"/>
      <c r="F938" s="29"/>
      <c r="G938" s="29"/>
      <c r="H938" s="212"/>
      <c r="I938" s="30"/>
      <c r="J938" s="30"/>
      <c r="K938" s="30"/>
      <c r="L938" s="30"/>
      <c r="M938" s="40"/>
      <c r="N938" s="40"/>
      <c r="O938" s="31"/>
      <c r="P938" s="31"/>
      <c r="Q938" s="32"/>
      <c r="R938" s="32"/>
      <c r="S938" s="33"/>
      <c r="T938" s="33"/>
      <c r="U938" s="33"/>
      <c r="V938" s="33"/>
      <c r="W938" s="33"/>
      <c r="X938" s="33"/>
    </row>
    <row r="939" spans="1:24" s="34" customFormat="1">
      <c r="A939" s="29"/>
      <c r="B939" s="29"/>
      <c r="C939" s="29"/>
      <c r="D939" s="29"/>
      <c r="E939" s="29"/>
      <c r="F939" s="29"/>
      <c r="G939" s="29"/>
      <c r="H939" s="212"/>
      <c r="I939" s="30"/>
      <c r="J939" s="30"/>
      <c r="K939" s="30"/>
      <c r="L939" s="30"/>
      <c r="M939" s="40"/>
      <c r="N939" s="40"/>
      <c r="O939" s="31"/>
      <c r="P939" s="31"/>
      <c r="Q939" s="32"/>
      <c r="R939" s="32"/>
      <c r="S939" s="33"/>
      <c r="T939" s="33"/>
      <c r="U939" s="33"/>
      <c r="V939" s="33"/>
      <c r="W939" s="33"/>
      <c r="X939" s="33"/>
    </row>
    <row r="940" spans="1:24" s="34" customFormat="1">
      <c r="A940" s="29"/>
      <c r="B940" s="29"/>
      <c r="C940" s="29"/>
      <c r="D940" s="29"/>
      <c r="E940" s="29"/>
      <c r="F940" s="29"/>
      <c r="G940" s="29"/>
      <c r="H940" s="212"/>
      <c r="I940" s="30"/>
      <c r="J940" s="30"/>
      <c r="K940" s="30"/>
      <c r="L940" s="30"/>
      <c r="M940" s="40"/>
      <c r="N940" s="40"/>
      <c r="O940" s="31"/>
      <c r="P940" s="31"/>
      <c r="Q940" s="32"/>
      <c r="R940" s="32"/>
      <c r="S940" s="33"/>
      <c r="T940" s="33"/>
      <c r="U940" s="33"/>
      <c r="V940" s="33"/>
      <c r="W940" s="33"/>
      <c r="X940" s="33"/>
    </row>
    <row r="941" spans="1:24" s="34" customFormat="1">
      <c r="A941" s="29"/>
      <c r="B941" s="29"/>
      <c r="C941" s="29"/>
      <c r="D941" s="29"/>
      <c r="E941" s="29"/>
      <c r="F941" s="29"/>
      <c r="G941" s="29"/>
      <c r="H941" s="212"/>
      <c r="I941" s="30"/>
      <c r="J941" s="30"/>
      <c r="K941" s="30"/>
      <c r="L941" s="30"/>
      <c r="M941" s="40"/>
      <c r="N941" s="40"/>
      <c r="O941" s="31"/>
      <c r="P941" s="31"/>
      <c r="Q941" s="32"/>
      <c r="R941" s="32"/>
      <c r="S941" s="33"/>
      <c r="T941" s="33"/>
      <c r="U941" s="33"/>
      <c r="V941" s="33"/>
      <c r="W941" s="33"/>
      <c r="X941" s="33"/>
    </row>
    <row r="942" spans="1:24" s="34" customFormat="1">
      <c r="A942" s="29"/>
      <c r="B942" s="29"/>
      <c r="C942" s="29"/>
      <c r="D942" s="29"/>
      <c r="E942" s="29"/>
      <c r="F942" s="29"/>
      <c r="G942" s="29"/>
      <c r="H942" s="212"/>
      <c r="I942" s="30"/>
      <c r="J942" s="30"/>
      <c r="K942" s="30"/>
      <c r="L942" s="30"/>
      <c r="M942" s="40"/>
      <c r="N942" s="40"/>
      <c r="O942" s="31"/>
      <c r="P942" s="31"/>
      <c r="Q942" s="32"/>
      <c r="R942" s="32"/>
      <c r="S942" s="33"/>
      <c r="T942" s="33"/>
      <c r="U942" s="33"/>
      <c r="V942" s="33"/>
      <c r="W942" s="33"/>
      <c r="X942" s="33"/>
    </row>
    <row r="943" spans="1:24" s="34" customFormat="1">
      <c r="A943" s="29"/>
      <c r="B943" s="29"/>
      <c r="C943" s="29"/>
      <c r="D943" s="29"/>
      <c r="E943" s="29"/>
      <c r="F943" s="29"/>
      <c r="G943" s="29"/>
      <c r="H943" s="212"/>
      <c r="I943" s="30"/>
      <c r="J943" s="30"/>
      <c r="K943" s="30"/>
      <c r="L943" s="30"/>
      <c r="M943" s="40"/>
      <c r="N943" s="40"/>
      <c r="O943" s="31"/>
      <c r="P943" s="31"/>
      <c r="Q943" s="32"/>
      <c r="R943" s="32"/>
      <c r="S943" s="33"/>
      <c r="T943" s="33"/>
      <c r="U943" s="33"/>
      <c r="V943" s="33"/>
      <c r="W943" s="33"/>
      <c r="X943" s="33"/>
    </row>
    <row r="944" spans="1:24" s="34" customFormat="1">
      <c r="A944" s="29"/>
      <c r="B944" s="29"/>
      <c r="C944" s="29"/>
      <c r="D944" s="29"/>
      <c r="E944" s="29"/>
      <c r="F944" s="29"/>
      <c r="G944" s="29"/>
      <c r="H944" s="212"/>
      <c r="I944" s="30"/>
      <c r="J944" s="30"/>
      <c r="K944" s="30"/>
      <c r="L944" s="30"/>
      <c r="M944" s="40"/>
      <c r="N944" s="40"/>
      <c r="O944" s="31"/>
      <c r="P944" s="31"/>
      <c r="Q944" s="32"/>
      <c r="R944" s="32"/>
      <c r="S944" s="33"/>
      <c r="T944" s="33"/>
      <c r="U944" s="33"/>
      <c r="V944" s="33"/>
      <c r="W944" s="33"/>
      <c r="X944" s="33"/>
    </row>
    <row r="945" spans="1:24" s="34" customFormat="1">
      <c r="A945" s="29"/>
      <c r="B945" s="29"/>
      <c r="C945" s="29"/>
      <c r="D945" s="29"/>
      <c r="E945" s="29"/>
      <c r="F945" s="29"/>
      <c r="G945" s="29"/>
      <c r="H945" s="212"/>
      <c r="I945" s="30"/>
      <c r="J945" s="30"/>
      <c r="K945" s="30"/>
      <c r="L945" s="30"/>
      <c r="M945" s="40"/>
      <c r="N945" s="40"/>
      <c r="O945" s="31"/>
      <c r="P945" s="31"/>
      <c r="Q945" s="32"/>
      <c r="R945" s="32"/>
      <c r="S945" s="33"/>
      <c r="T945" s="33"/>
      <c r="U945" s="33"/>
      <c r="V945" s="33"/>
      <c r="W945" s="33"/>
      <c r="X945" s="33"/>
    </row>
    <row r="946" spans="1:24" s="34" customFormat="1">
      <c r="A946" s="29"/>
      <c r="B946" s="29"/>
      <c r="C946" s="29"/>
      <c r="D946" s="29"/>
      <c r="E946" s="29"/>
      <c r="F946" s="29"/>
      <c r="G946" s="29"/>
      <c r="H946" s="212"/>
      <c r="I946" s="30"/>
      <c r="J946" s="30"/>
      <c r="K946" s="30"/>
      <c r="L946" s="30"/>
      <c r="M946" s="40"/>
      <c r="N946" s="40"/>
      <c r="O946" s="31"/>
      <c r="P946" s="31"/>
      <c r="Q946" s="32"/>
      <c r="R946" s="32"/>
      <c r="S946" s="33"/>
      <c r="T946" s="33"/>
      <c r="U946" s="33"/>
      <c r="V946" s="33"/>
      <c r="W946" s="33"/>
      <c r="X946" s="33"/>
    </row>
    <row r="947" spans="1:24" s="34" customFormat="1">
      <c r="A947" s="29"/>
      <c r="B947" s="29"/>
      <c r="C947" s="29"/>
      <c r="D947" s="29"/>
      <c r="E947" s="29"/>
      <c r="F947" s="29"/>
      <c r="G947" s="29"/>
      <c r="H947" s="212"/>
      <c r="I947" s="30"/>
      <c r="J947" s="30"/>
      <c r="K947" s="30"/>
      <c r="L947" s="30"/>
      <c r="M947" s="40"/>
      <c r="N947" s="40"/>
      <c r="O947" s="31"/>
      <c r="P947" s="31"/>
      <c r="Q947" s="32"/>
      <c r="R947" s="32"/>
      <c r="S947" s="33"/>
      <c r="T947" s="33"/>
      <c r="U947" s="33"/>
      <c r="V947" s="33"/>
      <c r="W947" s="33"/>
      <c r="X947" s="33"/>
    </row>
    <row r="948" spans="1:24" s="34" customFormat="1">
      <c r="A948" s="29"/>
      <c r="B948" s="29"/>
      <c r="C948" s="29"/>
      <c r="D948" s="29"/>
      <c r="E948" s="29"/>
      <c r="F948" s="29"/>
      <c r="G948" s="29"/>
      <c r="H948" s="212"/>
      <c r="I948" s="30"/>
      <c r="J948" s="30"/>
      <c r="K948" s="30"/>
      <c r="L948" s="30"/>
      <c r="M948" s="40"/>
      <c r="N948" s="40"/>
      <c r="O948" s="31"/>
      <c r="P948" s="31"/>
      <c r="Q948" s="32"/>
      <c r="R948" s="32"/>
      <c r="S948" s="33"/>
      <c r="T948" s="33"/>
      <c r="U948" s="33"/>
      <c r="V948" s="33"/>
      <c r="W948" s="33"/>
      <c r="X948" s="33"/>
    </row>
    <row r="949" spans="1:24" s="34" customFormat="1">
      <c r="A949" s="29"/>
      <c r="B949" s="29"/>
      <c r="C949" s="29"/>
      <c r="D949" s="29"/>
      <c r="E949" s="29"/>
      <c r="F949" s="29"/>
      <c r="G949" s="29"/>
      <c r="H949" s="212"/>
      <c r="I949" s="30"/>
      <c r="J949" s="30"/>
      <c r="K949" s="30"/>
      <c r="L949" s="30"/>
      <c r="M949" s="40"/>
      <c r="N949" s="40"/>
      <c r="O949" s="31"/>
      <c r="P949" s="31"/>
      <c r="Q949" s="32"/>
      <c r="R949" s="32"/>
      <c r="S949" s="33"/>
      <c r="T949" s="33"/>
      <c r="U949" s="33"/>
      <c r="V949" s="33"/>
      <c r="W949" s="33"/>
      <c r="X949" s="33"/>
    </row>
    <row r="950" spans="1:24" s="34" customFormat="1">
      <c r="A950" s="29"/>
      <c r="B950" s="29"/>
      <c r="C950" s="29"/>
      <c r="D950" s="29"/>
      <c r="E950" s="29"/>
      <c r="F950" s="29"/>
      <c r="G950" s="29"/>
      <c r="H950" s="212"/>
      <c r="I950" s="30"/>
      <c r="J950" s="30"/>
      <c r="K950" s="30"/>
      <c r="L950" s="30"/>
      <c r="M950" s="40"/>
      <c r="N950" s="40"/>
      <c r="O950" s="31"/>
      <c r="P950" s="31"/>
      <c r="Q950" s="32"/>
      <c r="R950" s="32"/>
      <c r="S950" s="33"/>
      <c r="T950" s="33"/>
      <c r="U950" s="33"/>
      <c r="V950" s="33"/>
      <c r="W950" s="33"/>
      <c r="X950" s="33"/>
    </row>
    <row r="951" spans="1:24" s="34" customFormat="1">
      <c r="A951" s="29"/>
      <c r="B951" s="29"/>
      <c r="C951" s="29"/>
      <c r="D951" s="29"/>
      <c r="E951" s="29"/>
      <c r="F951" s="29"/>
      <c r="G951" s="29"/>
      <c r="H951" s="212"/>
      <c r="I951" s="30"/>
      <c r="J951" s="30"/>
      <c r="K951" s="30"/>
      <c r="L951" s="30"/>
      <c r="M951" s="40"/>
      <c r="N951" s="40"/>
      <c r="O951" s="31"/>
      <c r="P951" s="31"/>
      <c r="Q951" s="32"/>
      <c r="R951" s="32"/>
      <c r="S951" s="33"/>
      <c r="T951" s="33"/>
      <c r="U951" s="33"/>
      <c r="V951" s="33"/>
      <c r="W951" s="33"/>
      <c r="X951" s="33"/>
    </row>
    <row r="952" spans="1:24" s="34" customFormat="1">
      <c r="A952" s="29"/>
      <c r="B952" s="29"/>
      <c r="C952" s="29"/>
      <c r="D952" s="29"/>
      <c r="E952" s="29"/>
      <c r="F952" s="29"/>
      <c r="G952" s="29"/>
      <c r="H952" s="212"/>
      <c r="I952" s="30"/>
      <c r="J952" s="30"/>
      <c r="K952" s="30"/>
      <c r="L952" s="30"/>
      <c r="M952" s="40"/>
      <c r="N952" s="40"/>
      <c r="O952" s="31"/>
      <c r="P952" s="31"/>
      <c r="Q952" s="32"/>
      <c r="R952" s="32"/>
      <c r="S952" s="33"/>
      <c r="T952" s="33"/>
      <c r="U952" s="33"/>
      <c r="V952" s="33"/>
      <c r="W952" s="33"/>
      <c r="X952" s="33"/>
    </row>
    <row r="953" spans="1:24" s="34" customFormat="1">
      <c r="A953" s="29"/>
      <c r="B953" s="29"/>
      <c r="C953" s="29"/>
      <c r="D953" s="29"/>
      <c r="E953" s="29"/>
      <c r="F953" s="29"/>
      <c r="G953" s="29"/>
      <c r="H953" s="212"/>
      <c r="I953" s="30"/>
      <c r="J953" s="30"/>
      <c r="K953" s="30"/>
      <c r="L953" s="30"/>
      <c r="M953" s="40"/>
      <c r="N953" s="40"/>
      <c r="O953" s="31"/>
      <c r="P953" s="31"/>
      <c r="Q953" s="32"/>
      <c r="R953" s="32"/>
      <c r="S953" s="33"/>
      <c r="T953" s="33"/>
      <c r="U953" s="33"/>
      <c r="V953" s="33"/>
      <c r="W953" s="33"/>
      <c r="X953" s="33"/>
    </row>
    <row r="954" spans="1:24" s="34" customFormat="1">
      <c r="A954" s="29"/>
      <c r="B954" s="29"/>
      <c r="C954" s="29"/>
      <c r="D954" s="29"/>
      <c r="E954" s="29"/>
      <c r="F954" s="29"/>
      <c r="G954" s="29"/>
      <c r="H954" s="212"/>
      <c r="I954" s="30"/>
      <c r="J954" s="30"/>
      <c r="K954" s="30"/>
      <c r="L954" s="30"/>
      <c r="M954" s="40"/>
      <c r="N954" s="40"/>
      <c r="O954" s="31"/>
      <c r="P954" s="31"/>
      <c r="Q954" s="32"/>
      <c r="R954" s="32"/>
      <c r="S954" s="33"/>
      <c r="T954" s="33"/>
      <c r="U954" s="33"/>
      <c r="V954" s="33"/>
      <c r="W954" s="33"/>
      <c r="X954" s="33"/>
    </row>
    <row r="955" spans="1:24" s="34" customFormat="1">
      <c r="A955" s="29"/>
      <c r="B955" s="29"/>
      <c r="C955" s="29"/>
      <c r="D955" s="29"/>
      <c r="E955" s="29"/>
      <c r="F955" s="29"/>
      <c r="G955" s="29"/>
      <c r="H955" s="212"/>
      <c r="I955" s="30"/>
      <c r="J955" s="30"/>
      <c r="K955" s="30"/>
      <c r="L955" s="30"/>
      <c r="M955" s="40"/>
      <c r="N955" s="40"/>
      <c r="O955" s="31"/>
      <c r="P955" s="31"/>
      <c r="Q955" s="32"/>
      <c r="R955" s="32"/>
      <c r="S955" s="33"/>
      <c r="T955" s="33"/>
      <c r="U955" s="33"/>
      <c r="V955" s="33"/>
      <c r="W955" s="33"/>
      <c r="X955" s="33"/>
    </row>
    <row r="956" spans="1:24" s="34" customFormat="1">
      <c r="A956" s="29"/>
      <c r="B956" s="29"/>
      <c r="C956" s="29"/>
      <c r="D956" s="29"/>
      <c r="E956" s="29"/>
      <c r="F956" s="29"/>
      <c r="G956" s="29"/>
      <c r="H956" s="212"/>
      <c r="I956" s="30"/>
      <c r="J956" s="30"/>
      <c r="K956" s="30"/>
      <c r="L956" s="30"/>
      <c r="M956" s="40"/>
      <c r="N956" s="40"/>
      <c r="O956" s="31"/>
      <c r="P956" s="31"/>
      <c r="Q956" s="32"/>
      <c r="R956" s="32"/>
      <c r="S956" s="33"/>
      <c r="T956" s="33"/>
      <c r="U956" s="33"/>
      <c r="V956" s="33"/>
      <c r="W956" s="33"/>
      <c r="X956" s="33"/>
    </row>
    <row r="957" spans="1:24" s="34" customFormat="1">
      <c r="A957" s="29"/>
      <c r="B957" s="29"/>
      <c r="C957" s="29"/>
      <c r="D957" s="29"/>
      <c r="E957" s="29"/>
      <c r="F957" s="29"/>
      <c r="G957" s="29"/>
      <c r="H957" s="212"/>
      <c r="I957" s="30"/>
      <c r="J957" s="30"/>
      <c r="K957" s="30"/>
      <c r="L957" s="30"/>
      <c r="M957" s="40"/>
      <c r="N957" s="40"/>
      <c r="O957" s="31"/>
      <c r="P957" s="31"/>
      <c r="Q957" s="32"/>
      <c r="R957" s="32"/>
      <c r="S957" s="33"/>
      <c r="T957" s="33"/>
      <c r="U957" s="33"/>
      <c r="V957" s="33"/>
      <c r="W957" s="33"/>
      <c r="X957" s="33"/>
    </row>
    <row r="958" spans="1:24" s="34" customFormat="1">
      <c r="A958" s="29"/>
      <c r="B958" s="29"/>
      <c r="C958" s="29"/>
      <c r="D958" s="29"/>
      <c r="E958" s="29"/>
      <c r="F958" s="29"/>
      <c r="G958" s="29"/>
      <c r="H958" s="212"/>
      <c r="I958" s="30"/>
      <c r="J958" s="30"/>
      <c r="K958" s="30"/>
      <c r="L958" s="30"/>
      <c r="M958" s="40"/>
      <c r="N958" s="40"/>
      <c r="O958" s="31"/>
      <c r="P958" s="31"/>
      <c r="Q958" s="32"/>
      <c r="R958" s="32"/>
      <c r="S958" s="33"/>
      <c r="T958" s="33"/>
      <c r="U958" s="33"/>
      <c r="V958" s="33"/>
      <c r="W958" s="33"/>
      <c r="X958" s="33"/>
    </row>
    <row r="959" spans="1:24" s="34" customFormat="1">
      <c r="A959" s="29"/>
      <c r="B959" s="29"/>
      <c r="C959" s="29"/>
      <c r="D959" s="29"/>
      <c r="E959" s="29"/>
      <c r="F959" s="29"/>
      <c r="G959" s="29"/>
      <c r="H959" s="212"/>
      <c r="I959" s="30"/>
      <c r="J959" s="30"/>
      <c r="K959" s="30"/>
      <c r="L959" s="30"/>
      <c r="M959" s="40"/>
      <c r="N959" s="40"/>
      <c r="O959" s="31"/>
      <c r="P959" s="31"/>
      <c r="Q959" s="32"/>
      <c r="R959" s="32"/>
      <c r="S959" s="33"/>
      <c r="T959" s="33"/>
      <c r="U959" s="33"/>
      <c r="V959" s="33"/>
      <c r="W959" s="33"/>
      <c r="X959" s="33"/>
    </row>
    <row r="960" spans="1:24" s="34" customFormat="1">
      <c r="A960" s="29"/>
      <c r="B960" s="29"/>
      <c r="C960" s="29"/>
      <c r="D960" s="29"/>
      <c r="E960" s="29"/>
      <c r="F960" s="29"/>
      <c r="G960" s="29"/>
      <c r="H960" s="212"/>
      <c r="I960" s="30"/>
      <c r="J960" s="30"/>
      <c r="K960" s="30"/>
      <c r="L960" s="30"/>
      <c r="M960" s="40"/>
      <c r="N960" s="40"/>
      <c r="O960" s="31"/>
      <c r="P960" s="31"/>
      <c r="Q960" s="32"/>
      <c r="R960" s="32"/>
      <c r="S960" s="33"/>
      <c r="T960" s="33"/>
      <c r="U960" s="33"/>
      <c r="V960" s="33"/>
      <c r="W960" s="33"/>
      <c r="X960" s="33"/>
    </row>
    <row r="961" spans="1:24" s="34" customFormat="1">
      <c r="A961" s="29"/>
      <c r="B961" s="29"/>
      <c r="C961" s="29"/>
      <c r="D961" s="29"/>
      <c r="E961" s="29"/>
      <c r="F961" s="29"/>
      <c r="G961" s="29"/>
      <c r="H961" s="212"/>
      <c r="I961" s="30"/>
      <c r="J961" s="30"/>
      <c r="K961" s="30"/>
      <c r="L961" s="30"/>
      <c r="M961" s="40"/>
      <c r="N961" s="40"/>
      <c r="O961" s="31"/>
      <c r="P961" s="31"/>
      <c r="Q961" s="32"/>
      <c r="R961" s="32"/>
      <c r="S961" s="33"/>
      <c r="T961" s="33"/>
      <c r="U961" s="33"/>
      <c r="V961" s="33"/>
      <c r="W961" s="33"/>
      <c r="X961" s="33"/>
    </row>
    <row r="962" spans="1:24" s="34" customFormat="1">
      <c r="A962" s="29"/>
      <c r="B962" s="29"/>
      <c r="C962" s="29"/>
      <c r="D962" s="29"/>
      <c r="E962" s="29"/>
      <c r="F962" s="29"/>
      <c r="G962" s="29"/>
      <c r="H962" s="212"/>
      <c r="I962" s="30"/>
      <c r="J962" s="30"/>
      <c r="K962" s="30"/>
      <c r="L962" s="30"/>
      <c r="M962" s="40"/>
      <c r="N962" s="40"/>
      <c r="O962" s="31"/>
      <c r="P962" s="31"/>
      <c r="Q962" s="32"/>
      <c r="R962" s="32"/>
      <c r="S962" s="33"/>
      <c r="T962" s="33"/>
      <c r="U962" s="33"/>
      <c r="V962" s="33"/>
      <c r="W962" s="33"/>
      <c r="X962" s="33"/>
    </row>
    <row r="963" spans="1:24" s="34" customFormat="1">
      <c r="A963" s="29"/>
      <c r="B963" s="29"/>
      <c r="C963" s="29"/>
      <c r="D963" s="29"/>
      <c r="E963" s="29"/>
      <c r="F963" s="29"/>
      <c r="G963" s="29"/>
      <c r="H963" s="212"/>
      <c r="I963" s="30"/>
      <c r="J963" s="30"/>
      <c r="K963" s="30"/>
      <c r="L963" s="30"/>
      <c r="M963" s="40"/>
      <c r="N963" s="40"/>
      <c r="O963" s="31"/>
      <c r="P963" s="31"/>
      <c r="Q963" s="32"/>
      <c r="R963" s="32"/>
      <c r="S963" s="33"/>
      <c r="T963" s="33"/>
      <c r="U963" s="33"/>
      <c r="V963" s="33"/>
      <c r="W963" s="33"/>
      <c r="X963" s="33"/>
    </row>
    <row r="964" spans="1:24" s="34" customFormat="1">
      <c r="A964" s="29"/>
      <c r="B964" s="29"/>
      <c r="C964" s="29"/>
      <c r="D964" s="29"/>
      <c r="E964" s="29"/>
      <c r="F964" s="29"/>
      <c r="G964" s="29"/>
      <c r="H964" s="212"/>
      <c r="I964" s="30"/>
      <c r="J964" s="30"/>
      <c r="K964" s="30"/>
      <c r="L964" s="30"/>
      <c r="M964" s="40"/>
      <c r="N964" s="40"/>
      <c r="O964" s="31"/>
      <c r="P964" s="31"/>
      <c r="Q964" s="32"/>
      <c r="R964" s="32"/>
      <c r="S964" s="33"/>
      <c r="T964" s="33"/>
      <c r="U964" s="33"/>
      <c r="V964" s="33"/>
      <c r="W964" s="33"/>
      <c r="X964" s="33"/>
    </row>
    <row r="965" spans="1:24" s="34" customFormat="1">
      <c r="A965" s="29"/>
      <c r="B965" s="29"/>
      <c r="C965" s="29"/>
      <c r="D965" s="29"/>
      <c r="E965" s="29"/>
      <c r="F965" s="29"/>
      <c r="G965" s="29"/>
      <c r="H965" s="212"/>
      <c r="I965" s="30"/>
      <c r="J965" s="30"/>
      <c r="K965" s="30"/>
      <c r="L965" s="30"/>
      <c r="M965" s="40"/>
      <c r="N965" s="40"/>
      <c r="O965" s="31"/>
      <c r="P965" s="31"/>
      <c r="Q965" s="32"/>
      <c r="R965" s="32"/>
      <c r="S965" s="33"/>
      <c r="T965" s="33"/>
      <c r="U965" s="33"/>
      <c r="V965" s="33"/>
      <c r="W965" s="33"/>
      <c r="X965" s="33"/>
    </row>
    <row r="966" spans="1:24" s="34" customFormat="1">
      <c r="A966" s="29"/>
      <c r="B966" s="29"/>
      <c r="C966" s="29"/>
      <c r="D966" s="29"/>
      <c r="E966" s="29"/>
      <c r="F966" s="29"/>
      <c r="G966" s="29"/>
      <c r="H966" s="212"/>
      <c r="I966" s="30"/>
      <c r="J966" s="30"/>
      <c r="K966" s="30"/>
      <c r="L966" s="30"/>
      <c r="M966" s="40"/>
      <c r="N966" s="40"/>
      <c r="O966" s="31"/>
      <c r="P966" s="31"/>
      <c r="Q966" s="32"/>
      <c r="R966" s="32"/>
      <c r="S966" s="33"/>
      <c r="T966" s="33"/>
      <c r="U966" s="33"/>
      <c r="V966" s="33"/>
      <c r="W966" s="33"/>
      <c r="X966" s="33"/>
    </row>
    <row r="967" spans="1:24" s="34" customFormat="1">
      <c r="A967" s="29"/>
      <c r="B967" s="29"/>
      <c r="C967" s="29"/>
      <c r="D967" s="29"/>
      <c r="E967" s="29"/>
      <c r="F967" s="29"/>
      <c r="G967" s="29"/>
      <c r="H967" s="212"/>
      <c r="I967" s="30"/>
      <c r="J967" s="30"/>
      <c r="K967" s="30"/>
      <c r="L967" s="30"/>
      <c r="M967" s="40"/>
      <c r="N967" s="40"/>
      <c r="O967" s="31"/>
      <c r="P967" s="31"/>
      <c r="Q967" s="32"/>
      <c r="R967" s="32"/>
      <c r="S967" s="33"/>
      <c r="T967" s="33"/>
      <c r="U967" s="33"/>
      <c r="V967" s="33"/>
      <c r="W967" s="33"/>
      <c r="X967" s="33"/>
    </row>
    <row r="968" spans="1:24" s="34" customFormat="1">
      <c r="A968" s="29"/>
      <c r="B968" s="29"/>
      <c r="C968" s="29"/>
      <c r="D968" s="29"/>
      <c r="E968" s="29"/>
      <c r="F968" s="29"/>
      <c r="G968" s="29"/>
      <c r="H968" s="212"/>
      <c r="I968" s="30"/>
      <c r="J968" s="30"/>
      <c r="K968" s="30"/>
      <c r="L968" s="30"/>
      <c r="M968" s="40"/>
      <c r="N968" s="40"/>
      <c r="O968" s="31"/>
      <c r="P968" s="31"/>
      <c r="Q968" s="32"/>
      <c r="R968" s="32"/>
      <c r="S968" s="33"/>
      <c r="T968" s="33"/>
      <c r="U968" s="33"/>
      <c r="V968" s="33"/>
      <c r="W968" s="33"/>
      <c r="X968" s="33"/>
    </row>
    <row r="969" spans="1:24" s="34" customFormat="1">
      <c r="A969" s="29"/>
      <c r="B969" s="29"/>
      <c r="C969" s="29"/>
      <c r="D969" s="29"/>
      <c r="E969" s="29"/>
      <c r="F969" s="29"/>
      <c r="G969" s="29"/>
      <c r="H969" s="212"/>
      <c r="I969" s="30"/>
      <c r="J969" s="30"/>
      <c r="K969" s="30"/>
      <c r="L969" s="30"/>
      <c r="M969" s="40"/>
      <c r="N969" s="40"/>
      <c r="O969" s="31"/>
      <c r="P969" s="31"/>
      <c r="Q969" s="32"/>
      <c r="R969" s="32"/>
      <c r="S969" s="33"/>
      <c r="T969" s="33"/>
      <c r="U969" s="33"/>
      <c r="V969" s="33"/>
      <c r="W969" s="33"/>
      <c r="X969" s="33"/>
    </row>
    <row r="970" spans="1:24" s="34" customFormat="1">
      <c r="A970" s="29"/>
      <c r="B970" s="29"/>
      <c r="C970" s="29"/>
      <c r="D970" s="29"/>
      <c r="E970" s="29"/>
      <c r="F970" s="29"/>
      <c r="G970" s="29"/>
      <c r="H970" s="212"/>
      <c r="I970" s="30"/>
      <c r="J970" s="30"/>
      <c r="K970" s="30"/>
      <c r="L970" s="30"/>
      <c r="M970" s="40"/>
      <c r="N970" s="40"/>
      <c r="O970" s="31"/>
      <c r="P970" s="31"/>
      <c r="Q970" s="32"/>
      <c r="R970" s="32"/>
      <c r="S970" s="33"/>
      <c r="T970" s="33"/>
      <c r="U970" s="33"/>
      <c r="V970" s="33"/>
      <c r="W970" s="33"/>
      <c r="X970" s="33"/>
    </row>
    <row r="971" spans="1:24" s="34" customFormat="1">
      <c r="A971" s="29"/>
      <c r="B971" s="29"/>
      <c r="C971" s="29"/>
      <c r="D971" s="29"/>
      <c r="E971" s="29"/>
      <c r="F971" s="29"/>
      <c r="G971" s="29"/>
      <c r="H971" s="212"/>
      <c r="I971" s="30"/>
      <c r="J971" s="30"/>
      <c r="K971" s="30"/>
      <c r="L971" s="30"/>
      <c r="M971" s="40"/>
      <c r="N971" s="40"/>
      <c r="O971" s="31"/>
      <c r="P971" s="31"/>
      <c r="Q971" s="32"/>
      <c r="R971" s="32"/>
      <c r="S971" s="33"/>
      <c r="T971" s="33"/>
      <c r="U971" s="33"/>
      <c r="V971" s="33"/>
      <c r="W971" s="33"/>
      <c r="X971" s="33"/>
    </row>
    <row r="972" spans="1:24" s="34" customFormat="1">
      <c r="A972" s="29"/>
      <c r="B972" s="29"/>
      <c r="C972" s="29"/>
      <c r="D972" s="29"/>
      <c r="E972" s="29"/>
      <c r="F972" s="29"/>
      <c r="G972" s="29"/>
      <c r="H972" s="212"/>
      <c r="I972" s="30"/>
      <c r="J972" s="30"/>
      <c r="K972" s="30"/>
      <c r="L972" s="30"/>
      <c r="M972" s="40"/>
      <c r="N972" s="40"/>
      <c r="O972" s="31"/>
      <c r="P972" s="31"/>
      <c r="Q972" s="32"/>
      <c r="R972" s="32"/>
      <c r="S972" s="33"/>
      <c r="T972" s="33"/>
      <c r="U972" s="33"/>
      <c r="V972" s="33"/>
      <c r="W972" s="33"/>
      <c r="X972" s="33"/>
    </row>
    <row r="973" spans="1:24" s="34" customFormat="1">
      <c r="A973" s="29"/>
      <c r="B973" s="29"/>
      <c r="C973" s="29"/>
      <c r="D973" s="29"/>
      <c r="E973" s="29"/>
      <c r="F973" s="29"/>
      <c r="G973" s="29"/>
      <c r="H973" s="212"/>
      <c r="I973" s="30"/>
      <c r="J973" s="30"/>
      <c r="K973" s="30"/>
      <c r="L973" s="30"/>
      <c r="M973" s="40"/>
      <c r="N973" s="40"/>
      <c r="O973" s="31"/>
      <c r="P973" s="31"/>
      <c r="Q973" s="32"/>
      <c r="R973" s="32"/>
      <c r="S973" s="33"/>
      <c r="T973" s="33"/>
      <c r="U973" s="33"/>
      <c r="V973" s="33"/>
      <c r="W973" s="33"/>
      <c r="X973" s="33"/>
    </row>
    <row r="974" spans="1:24" s="34" customFormat="1">
      <c r="A974" s="29"/>
      <c r="B974" s="29"/>
      <c r="C974" s="29"/>
      <c r="D974" s="29"/>
      <c r="E974" s="29"/>
      <c r="F974" s="29"/>
      <c r="G974" s="29"/>
      <c r="H974" s="212"/>
      <c r="I974" s="30"/>
      <c r="J974" s="30"/>
      <c r="K974" s="30"/>
      <c r="L974" s="30"/>
      <c r="M974" s="40"/>
      <c r="N974" s="40"/>
      <c r="O974" s="31"/>
      <c r="P974" s="31"/>
      <c r="Q974" s="32"/>
      <c r="R974" s="32"/>
      <c r="S974" s="33"/>
      <c r="T974" s="33"/>
      <c r="U974" s="33"/>
      <c r="V974" s="33"/>
      <c r="W974" s="33"/>
      <c r="X974" s="33"/>
    </row>
    <row r="975" spans="1:24" s="34" customFormat="1">
      <c r="A975" s="29"/>
      <c r="B975" s="29"/>
      <c r="C975" s="29"/>
      <c r="D975" s="29"/>
      <c r="E975" s="29"/>
      <c r="F975" s="29"/>
      <c r="G975" s="29"/>
      <c r="H975" s="212"/>
      <c r="I975" s="30"/>
      <c r="J975" s="30"/>
      <c r="K975" s="30"/>
      <c r="L975" s="30"/>
      <c r="M975" s="40"/>
      <c r="N975" s="40"/>
      <c r="O975" s="31"/>
      <c r="P975" s="31"/>
      <c r="Q975" s="32"/>
      <c r="R975" s="32"/>
      <c r="S975" s="33"/>
      <c r="T975" s="33"/>
      <c r="U975" s="33"/>
      <c r="V975" s="33"/>
      <c r="W975" s="33"/>
      <c r="X975" s="33"/>
    </row>
    <row r="976" spans="1:24" s="34" customFormat="1">
      <c r="A976" s="29"/>
      <c r="B976" s="29"/>
      <c r="C976" s="29"/>
      <c r="D976" s="29"/>
      <c r="E976" s="29"/>
      <c r="F976" s="29"/>
      <c r="G976" s="29"/>
      <c r="H976" s="212"/>
      <c r="I976" s="30"/>
      <c r="J976" s="30"/>
      <c r="K976" s="30"/>
      <c r="L976" s="30"/>
      <c r="M976" s="40"/>
      <c r="N976" s="40"/>
      <c r="O976" s="31"/>
      <c r="P976" s="31"/>
      <c r="Q976" s="32"/>
      <c r="R976" s="32"/>
      <c r="S976" s="33"/>
      <c r="T976" s="33"/>
      <c r="U976" s="33"/>
      <c r="V976" s="33"/>
      <c r="W976" s="33"/>
      <c r="X976" s="33"/>
    </row>
    <row r="977" spans="1:24" s="34" customFormat="1">
      <c r="A977" s="29"/>
      <c r="B977" s="29"/>
      <c r="C977" s="29"/>
      <c r="D977" s="29"/>
      <c r="E977" s="29"/>
      <c r="F977" s="29"/>
      <c r="G977" s="29"/>
      <c r="H977" s="212"/>
      <c r="I977" s="30"/>
      <c r="J977" s="30"/>
      <c r="K977" s="30"/>
      <c r="L977" s="30"/>
      <c r="M977" s="40"/>
      <c r="N977" s="40"/>
      <c r="O977" s="31"/>
      <c r="P977" s="31"/>
      <c r="Q977" s="32"/>
      <c r="R977" s="32"/>
      <c r="S977" s="33"/>
      <c r="T977" s="33"/>
      <c r="U977" s="33"/>
      <c r="V977" s="33"/>
      <c r="W977" s="33"/>
      <c r="X977" s="33"/>
    </row>
    <row r="978" spans="1:24" s="34" customFormat="1">
      <c r="A978" s="29"/>
      <c r="B978" s="29"/>
      <c r="C978" s="29"/>
      <c r="D978" s="29"/>
      <c r="E978" s="29"/>
      <c r="F978" s="29"/>
      <c r="G978" s="29"/>
      <c r="H978" s="212"/>
      <c r="I978" s="30"/>
      <c r="J978" s="30"/>
      <c r="K978" s="30"/>
      <c r="L978" s="30"/>
      <c r="M978" s="40"/>
      <c r="N978" s="40"/>
      <c r="O978" s="31"/>
      <c r="P978" s="31"/>
      <c r="Q978" s="32"/>
      <c r="R978" s="32"/>
      <c r="S978" s="33"/>
      <c r="T978" s="33"/>
      <c r="U978" s="33"/>
      <c r="V978" s="33"/>
      <c r="W978" s="33"/>
      <c r="X978" s="33"/>
    </row>
    <row r="979" spans="1:24" s="34" customFormat="1">
      <c r="A979" s="29"/>
      <c r="B979" s="29"/>
      <c r="C979" s="29"/>
      <c r="D979" s="29"/>
      <c r="E979" s="29"/>
      <c r="F979" s="29"/>
      <c r="G979" s="29"/>
      <c r="H979" s="212"/>
      <c r="I979" s="30"/>
      <c r="J979" s="30"/>
      <c r="K979" s="30"/>
      <c r="L979" s="30"/>
      <c r="M979" s="40"/>
      <c r="N979" s="40"/>
      <c r="O979" s="31"/>
      <c r="P979" s="31"/>
      <c r="Q979" s="32"/>
      <c r="R979" s="32"/>
      <c r="S979" s="33"/>
      <c r="T979" s="33"/>
      <c r="U979" s="33"/>
      <c r="V979" s="33"/>
      <c r="W979" s="33"/>
      <c r="X979" s="33"/>
    </row>
    <row r="980" spans="1:24" s="34" customFormat="1">
      <c r="A980" s="29"/>
      <c r="B980" s="29"/>
      <c r="C980" s="29"/>
      <c r="D980" s="29"/>
      <c r="E980" s="29"/>
      <c r="F980" s="29"/>
      <c r="G980" s="29"/>
      <c r="H980" s="212"/>
      <c r="I980" s="30"/>
      <c r="J980" s="30"/>
      <c r="K980" s="30"/>
      <c r="L980" s="30"/>
      <c r="M980" s="40"/>
      <c r="N980" s="40"/>
      <c r="O980" s="31"/>
      <c r="P980" s="31"/>
      <c r="Q980" s="32"/>
      <c r="R980" s="32"/>
      <c r="S980" s="33"/>
      <c r="T980" s="33"/>
      <c r="U980" s="33"/>
      <c r="V980" s="33"/>
      <c r="W980" s="33"/>
      <c r="X980" s="33"/>
    </row>
    <row r="981" spans="1:24" s="34" customFormat="1">
      <c r="A981" s="29"/>
      <c r="B981" s="29"/>
      <c r="C981" s="29"/>
      <c r="D981" s="29"/>
      <c r="E981" s="29"/>
      <c r="F981" s="29"/>
      <c r="G981" s="29"/>
      <c r="H981" s="212"/>
      <c r="I981" s="30"/>
      <c r="J981" s="30"/>
      <c r="K981" s="30"/>
      <c r="L981" s="30"/>
      <c r="M981" s="40"/>
      <c r="N981" s="40"/>
      <c r="O981" s="31"/>
      <c r="P981" s="31"/>
      <c r="Q981" s="32"/>
      <c r="R981" s="32"/>
      <c r="S981" s="33"/>
      <c r="T981" s="33"/>
      <c r="U981" s="33"/>
      <c r="V981" s="33"/>
      <c r="W981" s="33"/>
      <c r="X981" s="33"/>
    </row>
    <row r="982" spans="1:24" s="34" customFormat="1">
      <c r="A982" s="29"/>
      <c r="B982" s="29"/>
      <c r="C982" s="29"/>
      <c r="D982" s="29"/>
      <c r="E982" s="29"/>
      <c r="F982" s="29"/>
      <c r="G982" s="29"/>
      <c r="H982" s="212"/>
      <c r="I982" s="30"/>
      <c r="J982" s="30"/>
      <c r="K982" s="30"/>
      <c r="L982" s="30"/>
      <c r="M982" s="40"/>
      <c r="N982" s="40"/>
      <c r="O982" s="31"/>
      <c r="P982" s="31"/>
      <c r="Q982" s="32"/>
      <c r="R982" s="32"/>
      <c r="S982" s="33"/>
      <c r="T982" s="33"/>
      <c r="U982" s="33"/>
      <c r="V982" s="33"/>
      <c r="W982" s="33"/>
      <c r="X982" s="33"/>
    </row>
    <row r="983" spans="1:24" s="34" customFormat="1">
      <c r="A983" s="29"/>
      <c r="B983" s="29"/>
      <c r="C983" s="29"/>
      <c r="D983" s="29"/>
      <c r="E983" s="29"/>
      <c r="F983" s="29"/>
      <c r="G983" s="29"/>
      <c r="H983" s="212"/>
      <c r="I983" s="30"/>
      <c r="J983" s="30"/>
      <c r="K983" s="30"/>
      <c r="L983" s="30"/>
      <c r="M983" s="40"/>
      <c r="N983" s="40"/>
      <c r="O983" s="31"/>
      <c r="P983" s="31"/>
      <c r="Q983" s="32"/>
      <c r="R983" s="32"/>
      <c r="S983" s="33"/>
      <c r="T983" s="33"/>
      <c r="U983" s="33"/>
      <c r="V983" s="33"/>
      <c r="W983" s="33"/>
      <c r="X983" s="33"/>
    </row>
    <row r="984" spans="1:24" s="34" customFormat="1">
      <c r="A984" s="29"/>
      <c r="B984" s="29"/>
      <c r="C984" s="29"/>
      <c r="D984" s="29"/>
      <c r="E984" s="29"/>
      <c r="F984" s="29"/>
      <c r="G984" s="29"/>
      <c r="H984" s="212"/>
      <c r="I984" s="30"/>
      <c r="J984" s="30"/>
      <c r="K984" s="30"/>
      <c r="L984" s="30"/>
      <c r="M984" s="40"/>
      <c r="N984" s="40"/>
      <c r="O984" s="31"/>
      <c r="P984" s="31"/>
      <c r="Q984" s="32"/>
      <c r="R984" s="32"/>
      <c r="S984" s="33"/>
      <c r="T984" s="33"/>
      <c r="U984" s="33"/>
      <c r="V984" s="33"/>
      <c r="W984" s="33"/>
      <c r="X984" s="33"/>
    </row>
    <row r="985" spans="1:24" s="34" customFormat="1">
      <c r="A985" s="29"/>
      <c r="B985" s="29"/>
      <c r="C985" s="29"/>
      <c r="D985" s="29"/>
      <c r="E985" s="29"/>
      <c r="F985" s="29"/>
      <c r="G985" s="29"/>
      <c r="H985" s="212"/>
      <c r="I985" s="30"/>
      <c r="J985" s="30"/>
      <c r="K985" s="30"/>
      <c r="L985" s="30"/>
      <c r="M985" s="40"/>
      <c r="N985" s="40"/>
      <c r="O985" s="31"/>
      <c r="P985" s="31"/>
      <c r="Q985" s="32"/>
      <c r="R985" s="32"/>
      <c r="S985" s="33"/>
      <c r="T985" s="33"/>
      <c r="U985" s="33"/>
      <c r="V985" s="33"/>
      <c r="W985" s="33"/>
      <c r="X985" s="33"/>
    </row>
    <row r="986" spans="1:24" s="34" customFormat="1">
      <c r="A986" s="29"/>
      <c r="B986" s="29"/>
      <c r="C986" s="29"/>
      <c r="D986" s="29"/>
      <c r="E986" s="29"/>
      <c r="F986" s="29"/>
      <c r="G986" s="29"/>
      <c r="H986" s="212"/>
      <c r="I986" s="30"/>
      <c r="J986" s="30"/>
      <c r="K986" s="30"/>
      <c r="L986" s="30"/>
      <c r="M986" s="40"/>
      <c r="N986" s="40"/>
      <c r="O986" s="31"/>
      <c r="P986" s="31"/>
      <c r="Q986" s="32"/>
      <c r="R986" s="32"/>
      <c r="S986" s="33"/>
      <c r="T986" s="33"/>
      <c r="U986" s="33"/>
      <c r="V986" s="33"/>
      <c r="W986" s="33"/>
      <c r="X986" s="33"/>
    </row>
    <row r="987" spans="1:24" s="34" customFormat="1">
      <c r="A987" s="29"/>
      <c r="B987" s="29"/>
      <c r="C987" s="29"/>
      <c r="D987" s="29"/>
      <c r="E987" s="29"/>
      <c r="F987" s="29"/>
      <c r="G987" s="29"/>
      <c r="H987" s="212"/>
      <c r="I987" s="30"/>
      <c r="J987" s="30"/>
      <c r="K987" s="30"/>
      <c r="L987" s="30"/>
      <c r="M987" s="40"/>
      <c r="N987" s="40"/>
      <c r="O987" s="31"/>
      <c r="P987" s="31"/>
      <c r="Q987" s="32"/>
      <c r="R987" s="32"/>
      <c r="S987" s="33"/>
      <c r="T987" s="33"/>
      <c r="U987" s="33"/>
      <c r="V987" s="33"/>
      <c r="W987" s="33"/>
      <c r="X987" s="33"/>
    </row>
    <row r="988" spans="1:24" s="34" customFormat="1">
      <c r="A988" s="29"/>
      <c r="B988" s="29"/>
      <c r="C988" s="29"/>
      <c r="D988" s="29"/>
      <c r="E988" s="29"/>
      <c r="F988" s="29"/>
      <c r="G988" s="29"/>
      <c r="H988" s="212"/>
      <c r="I988" s="30"/>
      <c r="J988" s="30"/>
      <c r="K988" s="30"/>
      <c r="L988" s="30"/>
      <c r="M988" s="40"/>
      <c r="N988" s="40"/>
      <c r="O988" s="31"/>
      <c r="P988" s="31"/>
      <c r="Q988" s="32"/>
      <c r="R988" s="32"/>
      <c r="S988" s="33"/>
      <c r="T988" s="33"/>
      <c r="U988" s="33"/>
      <c r="V988" s="33"/>
      <c r="W988" s="33"/>
      <c r="X988" s="33"/>
    </row>
    <row r="989" spans="1:24" s="34" customFormat="1">
      <c r="A989" s="29"/>
      <c r="B989" s="29"/>
      <c r="C989" s="29"/>
      <c r="D989" s="29"/>
      <c r="E989" s="29"/>
      <c r="F989" s="29"/>
      <c r="G989" s="29"/>
      <c r="H989" s="212"/>
      <c r="I989" s="30"/>
      <c r="J989" s="30"/>
      <c r="K989" s="30"/>
      <c r="L989" s="30"/>
      <c r="M989" s="40"/>
      <c r="N989" s="40"/>
      <c r="O989" s="31"/>
      <c r="P989" s="31"/>
      <c r="Q989" s="32"/>
      <c r="R989" s="32"/>
      <c r="S989" s="33"/>
      <c r="T989" s="33"/>
      <c r="U989" s="33"/>
      <c r="V989" s="33"/>
      <c r="W989" s="33"/>
      <c r="X989" s="33"/>
    </row>
    <row r="990" spans="1:24" s="34" customFormat="1">
      <c r="A990" s="29"/>
      <c r="B990" s="29"/>
      <c r="C990" s="29"/>
      <c r="D990" s="29"/>
      <c r="E990" s="29"/>
      <c r="F990" s="29"/>
      <c r="G990" s="29"/>
      <c r="H990" s="212"/>
      <c r="I990" s="30"/>
      <c r="J990" s="30"/>
      <c r="K990" s="30"/>
      <c r="L990" s="30"/>
      <c r="M990" s="40"/>
      <c r="N990" s="40"/>
      <c r="O990" s="31"/>
      <c r="P990" s="31"/>
      <c r="Q990" s="32"/>
      <c r="R990" s="32"/>
      <c r="S990" s="33"/>
      <c r="T990" s="33"/>
      <c r="U990" s="33"/>
      <c r="V990" s="33"/>
      <c r="W990" s="33"/>
      <c r="X990" s="33"/>
    </row>
    <row r="991" spans="1:24" s="34" customFormat="1">
      <c r="A991" s="29"/>
      <c r="B991" s="29"/>
      <c r="C991" s="29"/>
      <c r="D991" s="29"/>
      <c r="E991" s="29"/>
      <c r="F991" s="29"/>
      <c r="G991" s="29"/>
      <c r="H991" s="212"/>
      <c r="I991" s="30"/>
      <c r="J991" s="30"/>
      <c r="K991" s="30"/>
      <c r="L991" s="30"/>
      <c r="M991" s="40"/>
      <c r="N991" s="40"/>
      <c r="O991" s="31"/>
      <c r="P991" s="31"/>
      <c r="Q991" s="32"/>
      <c r="R991" s="32"/>
      <c r="S991" s="33"/>
      <c r="T991" s="33"/>
      <c r="U991" s="33"/>
      <c r="V991" s="33"/>
      <c r="W991" s="33"/>
      <c r="X991" s="33"/>
    </row>
    <row r="992" spans="1:24" s="34" customFormat="1">
      <c r="A992" s="29"/>
      <c r="B992" s="29"/>
      <c r="C992" s="29"/>
      <c r="D992" s="29"/>
      <c r="E992" s="29"/>
      <c r="F992" s="29"/>
      <c r="G992" s="29"/>
      <c r="H992" s="212"/>
      <c r="I992" s="30"/>
      <c r="J992" s="30"/>
      <c r="K992" s="30"/>
      <c r="L992" s="30"/>
      <c r="M992" s="40"/>
      <c r="N992" s="40"/>
      <c r="O992" s="31"/>
      <c r="P992" s="31"/>
      <c r="Q992" s="32"/>
      <c r="R992" s="32"/>
      <c r="S992" s="33"/>
      <c r="T992" s="33"/>
      <c r="U992" s="33"/>
      <c r="V992" s="33"/>
      <c r="W992" s="33"/>
      <c r="X992" s="33"/>
    </row>
    <row r="993" spans="1:24" s="34" customFormat="1">
      <c r="A993" s="29"/>
      <c r="B993" s="29"/>
      <c r="C993" s="29"/>
      <c r="D993" s="29"/>
      <c r="E993" s="29"/>
      <c r="F993" s="29"/>
      <c r="G993" s="29"/>
      <c r="H993" s="212"/>
      <c r="I993" s="30"/>
      <c r="J993" s="30"/>
      <c r="K993" s="30"/>
      <c r="L993" s="30"/>
      <c r="M993" s="40"/>
      <c r="N993" s="40"/>
      <c r="O993" s="31"/>
      <c r="P993" s="31"/>
      <c r="Q993" s="32"/>
      <c r="R993" s="32"/>
      <c r="S993" s="33"/>
      <c r="T993" s="33"/>
      <c r="U993" s="33"/>
      <c r="V993" s="33"/>
      <c r="W993" s="33"/>
      <c r="X993" s="33"/>
    </row>
    <row r="994" spans="1:24" s="34" customFormat="1">
      <c r="A994" s="29"/>
      <c r="B994" s="29"/>
      <c r="C994" s="29"/>
      <c r="D994" s="29"/>
      <c r="E994" s="29"/>
      <c r="F994" s="29"/>
      <c r="G994" s="29"/>
      <c r="H994" s="212"/>
      <c r="I994" s="30"/>
      <c r="J994" s="30"/>
      <c r="K994" s="30"/>
      <c r="L994" s="30"/>
      <c r="M994" s="40"/>
      <c r="N994" s="40"/>
      <c r="O994" s="31"/>
      <c r="P994" s="31"/>
      <c r="Q994" s="32"/>
      <c r="R994" s="32"/>
      <c r="S994" s="33"/>
      <c r="T994" s="33"/>
      <c r="U994" s="33"/>
      <c r="V994" s="33"/>
      <c r="W994" s="33"/>
      <c r="X994" s="33"/>
    </row>
    <row r="995" spans="1:24" s="34" customFormat="1">
      <c r="A995" s="29"/>
      <c r="B995" s="29"/>
      <c r="C995" s="29"/>
      <c r="D995" s="29"/>
      <c r="E995" s="29"/>
      <c r="F995" s="29"/>
      <c r="G995" s="29"/>
      <c r="H995" s="212"/>
      <c r="I995" s="30"/>
      <c r="J995" s="30"/>
      <c r="K995" s="30"/>
      <c r="L995" s="30"/>
      <c r="M995" s="40"/>
      <c r="N995" s="40"/>
      <c r="O995" s="31"/>
      <c r="P995" s="31"/>
      <c r="Q995" s="32"/>
      <c r="R995" s="32"/>
      <c r="S995" s="33"/>
      <c r="T995" s="33"/>
      <c r="U995" s="33"/>
      <c r="V995" s="33"/>
      <c r="W995" s="33"/>
      <c r="X995" s="33"/>
    </row>
    <row r="996" spans="1:24" s="34" customFormat="1">
      <c r="A996" s="29"/>
      <c r="B996" s="29"/>
      <c r="C996" s="29"/>
      <c r="D996" s="29"/>
      <c r="E996" s="29"/>
      <c r="F996" s="29"/>
      <c r="G996" s="29"/>
      <c r="H996" s="212"/>
      <c r="I996" s="30"/>
      <c r="J996" s="30"/>
      <c r="K996" s="30"/>
      <c r="L996" s="30"/>
      <c r="M996" s="40"/>
      <c r="N996" s="40"/>
      <c r="O996" s="31"/>
      <c r="P996" s="31"/>
      <c r="Q996" s="32"/>
      <c r="R996" s="32"/>
      <c r="S996" s="33"/>
      <c r="T996" s="33"/>
      <c r="U996" s="33"/>
      <c r="V996" s="33"/>
      <c r="W996" s="33"/>
      <c r="X996" s="33"/>
    </row>
    <row r="997" spans="1:24" s="34" customFormat="1">
      <c r="A997" s="29"/>
      <c r="B997" s="29"/>
      <c r="C997" s="29"/>
      <c r="D997" s="29"/>
      <c r="E997" s="29"/>
      <c r="F997" s="29"/>
      <c r="G997" s="29"/>
      <c r="H997" s="212"/>
      <c r="I997" s="30"/>
      <c r="J997" s="30"/>
      <c r="K997" s="30"/>
      <c r="L997" s="30"/>
      <c r="M997" s="40"/>
      <c r="N997" s="40"/>
      <c r="O997" s="31"/>
      <c r="P997" s="31"/>
      <c r="Q997" s="32"/>
      <c r="R997" s="32"/>
      <c r="S997" s="33"/>
      <c r="T997" s="33"/>
      <c r="U997" s="33"/>
      <c r="V997" s="33"/>
      <c r="W997" s="33"/>
      <c r="X997" s="33"/>
    </row>
    <row r="998" spans="1:24" s="34" customFormat="1">
      <c r="A998" s="29"/>
      <c r="B998" s="29"/>
      <c r="C998" s="29"/>
      <c r="D998" s="29"/>
      <c r="E998" s="29"/>
      <c r="F998" s="29"/>
      <c r="G998" s="29"/>
      <c r="H998" s="212"/>
      <c r="I998" s="30"/>
      <c r="J998" s="30"/>
      <c r="K998" s="30"/>
      <c r="L998" s="30"/>
      <c r="M998" s="40"/>
      <c r="N998" s="40"/>
      <c r="O998" s="31"/>
      <c r="P998" s="31"/>
      <c r="Q998" s="32"/>
      <c r="R998" s="32"/>
      <c r="S998" s="33"/>
      <c r="T998" s="33"/>
      <c r="U998" s="33"/>
      <c r="V998" s="33"/>
      <c r="W998" s="33"/>
      <c r="X998" s="33"/>
    </row>
    <row r="999" spans="1:24" s="34" customFormat="1">
      <c r="A999" s="29"/>
      <c r="B999" s="29"/>
      <c r="C999" s="29"/>
      <c r="D999" s="29"/>
      <c r="E999" s="29"/>
      <c r="F999" s="29"/>
      <c r="G999" s="29"/>
      <c r="H999" s="212"/>
      <c r="I999" s="30"/>
      <c r="J999" s="30"/>
      <c r="K999" s="30"/>
      <c r="L999" s="30"/>
      <c r="M999" s="40"/>
      <c r="N999" s="40"/>
      <c r="O999" s="31"/>
      <c r="P999" s="31"/>
      <c r="Q999" s="32"/>
      <c r="R999" s="32"/>
      <c r="S999" s="33"/>
      <c r="T999" s="33"/>
      <c r="U999" s="33"/>
      <c r="V999" s="33"/>
      <c r="W999" s="33"/>
      <c r="X999" s="33"/>
    </row>
    <row r="1000" spans="1:24" s="34" customFormat="1">
      <c r="A1000" s="29"/>
      <c r="B1000" s="29"/>
      <c r="C1000" s="29"/>
      <c r="D1000" s="29"/>
      <c r="E1000" s="29"/>
      <c r="F1000" s="29"/>
      <c r="G1000" s="29"/>
      <c r="H1000" s="212"/>
      <c r="I1000" s="30"/>
      <c r="J1000" s="30"/>
      <c r="K1000" s="30"/>
      <c r="L1000" s="30"/>
      <c r="M1000" s="40"/>
      <c r="N1000" s="40"/>
      <c r="O1000" s="31"/>
      <c r="P1000" s="31"/>
      <c r="Q1000" s="32"/>
      <c r="R1000" s="32"/>
      <c r="S1000" s="33"/>
      <c r="T1000" s="33"/>
      <c r="U1000" s="33"/>
      <c r="V1000" s="33"/>
      <c r="W1000" s="33"/>
      <c r="X1000" s="33"/>
    </row>
    <row r="1001" spans="1:24" s="34" customFormat="1">
      <c r="A1001" s="29"/>
      <c r="B1001" s="29"/>
      <c r="C1001" s="29"/>
      <c r="D1001" s="29"/>
      <c r="E1001" s="29"/>
      <c r="F1001" s="29"/>
      <c r="G1001" s="29"/>
      <c r="H1001" s="212"/>
      <c r="I1001" s="30"/>
      <c r="J1001" s="30"/>
      <c r="K1001" s="30"/>
      <c r="L1001" s="30"/>
      <c r="M1001" s="40"/>
      <c r="N1001" s="40"/>
      <c r="O1001" s="31"/>
      <c r="P1001" s="31"/>
      <c r="Q1001" s="32"/>
      <c r="R1001" s="32"/>
      <c r="S1001" s="33"/>
      <c r="T1001" s="33"/>
      <c r="U1001" s="33"/>
      <c r="V1001" s="33"/>
      <c r="W1001" s="33"/>
      <c r="X1001" s="33"/>
    </row>
    <row r="1002" spans="1:24" s="34" customFormat="1">
      <c r="A1002" s="29"/>
      <c r="B1002" s="29"/>
      <c r="C1002" s="29"/>
      <c r="D1002" s="29"/>
      <c r="E1002" s="29"/>
      <c r="F1002" s="29"/>
      <c r="G1002" s="29"/>
      <c r="H1002" s="212"/>
      <c r="I1002" s="30"/>
      <c r="J1002" s="30"/>
      <c r="K1002" s="30"/>
      <c r="L1002" s="30"/>
      <c r="M1002" s="40"/>
      <c r="N1002" s="40"/>
      <c r="O1002" s="31"/>
      <c r="P1002" s="31"/>
      <c r="Q1002" s="32"/>
      <c r="R1002" s="32"/>
      <c r="S1002" s="33"/>
      <c r="T1002" s="33"/>
      <c r="U1002" s="33"/>
      <c r="V1002" s="33"/>
      <c r="W1002" s="33"/>
      <c r="X1002" s="33"/>
    </row>
    <row r="1003" spans="1:24" s="34" customFormat="1">
      <c r="A1003" s="29"/>
      <c r="B1003" s="29"/>
      <c r="C1003" s="29"/>
      <c r="D1003" s="29"/>
      <c r="E1003" s="29"/>
      <c r="F1003" s="29"/>
      <c r="G1003" s="29"/>
      <c r="H1003" s="212"/>
      <c r="I1003" s="30"/>
      <c r="J1003" s="30"/>
      <c r="K1003" s="30"/>
      <c r="L1003" s="30"/>
      <c r="M1003" s="40"/>
      <c r="N1003" s="40"/>
      <c r="O1003" s="31"/>
      <c r="P1003" s="31"/>
      <c r="Q1003" s="32"/>
      <c r="R1003" s="32"/>
      <c r="S1003" s="33"/>
      <c r="T1003" s="33"/>
      <c r="U1003" s="33"/>
      <c r="V1003" s="33"/>
      <c r="W1003" s="33"/>
      <c r="X1003" s="33"/>
    </row>
    <row r="1004" spans="1:24" s="34" customFormat="1">
      <c r="A1004" s="29"/>
      <c r="B1004" s="29"/>
      <c r="C1004" s="29"/>
      <c r="D1004" s="29"/>
      <c r="E1004" s="29"/>
      <c r="F1004" s="29"/>
      <c r="G1004" s="29"/>
      <c r="H1004" s="212"/>
      <c r="I1004" s="30"/>
      <c r="J1004" s="30"/>
      <c r="K1004" s="30"/>
      <c r="L1004" s="30"/>
      <c r="M1004" s="40"/>
      <c r="N1004" s="40"/>
      <c r="O1004" s="31"/>
      <c r="P1004" s="31"/>
      <c r="Q1004" s="32"/>
      <c r="R1004" s="32"/>
      <c r="S1004" s="33"/>
      <c r="T1004" s="33"/>
      <c r="U1004" s="33"/>
      <c r="V1004" s="33"/>
      <c r="W1004" s="33"/>
      <c r="X1004" s="33"/>
    </row>
    <row r="1005" spans="1:24" s="34" customFormat="1">
      <c r="A1005" s="29"/>
      <c r="B1005" s="29"/>
      <c r="C1005" s="29"/>
      <c r="D1005" s="29"/>
      <c r="E1005" s="29"/>
      <c r="F1005" s="29"/>
      <c r="G1005" s="29"/>
      <c r="H1005" s="212"/>
      <c r="I1005" s="30"/>
      <c r="J1005" s="30"/>
      <c r="K1005" s="30"/>
      <c r="L1005" s="30"/>
      <c r="M1005" s="40"/>
      <c r="N1005" s="40"/>
      <c r="O1005" s="31"/>
      <c r="P1005" s="31"/>
      <c r="Q1005" s="32"/>
      <c r="R1005" s="32"/>
      <c r="S1005" s="33"/>
      <c r="T1005" s="33"/>
      <c r="U1005" s="33"/>
      <c r="V1005" s="33"/>
      <c r="W1005" s="33"/>
      <c r="X1005" s="33"/>
    </row>
    <row r="1006" spans="1:24" s="34" customFormat="1">
      <c r="A1006" s="29"/>
      <c r="B1006" s="29"/>
      <c r="C1006" s="29"/>
      <c r="D1006" s="29"/>
      <c r="E1006" s="29"/>
      <c r="F1006" s="29"/>
      <c r="G1006" s="29"/>
      <c r="H1006" s="212"/>
      <c r="I1006" s="30"/>
      <c r="J1006" s="30"/>
      <c r="K1006" s="30"/>
      <c r="L1006" s="30"/>
      <c r="M1006" s="40"/>
      <c r="N1006" s="40"/>
      <c r="O1006" s="31"/>
      <c r="P1006" s="31"/>
      <c r="Q1006" s="32"/>
      <c r="R1006" s="32"/>
      <c r="S1006" s="33"/>
      <c r="T1006" s="33"/>
      <c r="U1006" s="33"/>
      <c r="V1006" s="33"/>
      <c r="W1006" s="33"/>
      <c r="X1006" s="33"/>
    </row>
    <row r="1007" spans="1:24" s="34" customFormat="1">
      <c r="A1007" s="29"/>
      <c r="B1007" s="29"/>
      <c r="C1007" s="29"/>
      <c r="D1007" s="29"/>
      <c r="E1007" s="29"/>
      <c r="F1007" s="29"/>
      <c r="G1007" s="29"/>
      <c r="H1007" s="212"/>
      <c r="I1007" s="30"/>
      <c r="J1007" s="30"/>
      <c r="K1007" s="30"/>
      <c r="L1007" s="30"/>
      <c r="M1007" s="40"/>
      <c r="N1007" s="40"/>
      <c r="O1007" s="31"/>
      <c r="P1007" s="31"/>
      <c r="Q1007" s="32"/>
      <c r="R1007" s="32"/>
      <c r="S1007" s="33"/>
      <c r="T1007" s="33"/>
      <c r="U1007" s="33"/>
      <c r="V1007" s="33"/>
      <c r="W1007" s="33"/>
      <c r="X1007" s="33"/>
    </row>
    <row r="1008" spans="1:24" s="34" customFormat="1">
      <c r="A1008" s="29"/>
      <c r="B1008" s="29"/>
      <c r="C1008" s="29"/>
      <c r="D1008" s="29"/>
      <c r="E1008" s="29"/>
      <c r="F1008" s="29"/>
      <c r="G1008" s="29"/>
      <c r="H1008" s="212"/>
      <c r="I1008" s="30"/>
      <c r="J1008" s="30"/>
      <c r="K1008" s="30"/>
      <c r="L1008" s="30"/>
      <c r="M1008" s="40"/>
      <c r="N1008" s="40"/>
      <c r="O1008" s="31"/>
      <c r="P1008" s="31"/>
      <c r="Q1008" s="32"/>
      <c r="R1008" s="32"/>
      <c r="S1008" s="33"/>
      <c r="T1008" s="33"/>
      <c r="U1008" s="33"/>
      <c r="V1008" s="33"/>
      <c r="W1008" s="33"/>
      <c r="X1008" s="33"/>
    </row>
    <row r="1009" spans="1:24" s="34" customFormat="1">
      <c r="A1009" s="29"/>
      <c r="B1009" s="29"/>
      <c r="C1009" s="29"/>
      <c r="D1009" s="29"/>
      <c r="E1009" s="29"/>
      <c r="F1009" s="29"/>
      <c r="G1009" s="29"/>
      <c r="H1009" s="212"/>
      <c r="I1009" s="30"/>
      <c r="J1009" s="30"/>
      <c r="K1009" s="30"/>
      <c r="L1009" s="30"/>
      <c r="M1009" s="40"/>
      <c r="N1009" s="40"/>
      <c r="O1009" s="31"/>
      <c r="P1009" s="31"/>
      <c r="Q1009" s="32"/>
      <c r="R1009" s="32"/>
      <c r="S1009" s="33"/>
      <c r="T1009" s="33"/>
      <c r="U1009" s="33"/>
      <c r="V1009" s="33"/>
      <c r="W1009" s="33"/>
      <c r="X1009" s="33"/>
    </row>
    <row r="1010" spans="1:24" s="34" customFormat="1">
      <c r="A1010" s="29"/>
      <c r="B1010" s="29"/>
      <c r="C1010" s="29"/>
      <c r="D1010" s="29"/>
      <c r="E1010" s="29"/>
      <c r="F1010" s="29"/>
      <c r="G1010" s="29"/>
      <c r="H1010" s="212"/>
      <c r="I1010" s="30"/>
      <c r="J1010" s="30"/>
      <c r="K1010" s="30"/>
      <c r="L1010" s="30"/>
      <c r="M1010" s="40"/>
      <c r="N1010" s="40"/>
      <c r="O1010" s="31"/>
      <c r="P1010" s="31"/>
      <c r="Q1010" s="32"/>
      <c r="R1010" s="32"/>
      <c r="S1010" s="33"/>
      <c r="T1010" s="33"/>
      <c r="U1010" s="33"/>
      <c r="V1010" s="33"/>
      <c r="W1010" s="33"/>
      <c r="X1010" s="33"/>
    </row>
    <row r="1011" spans="1:24" s="34" customFormat="1">
      <c r="A1011" s="29"/>
      <c r="B1011" s="29"/>
      <c r="C1011" s="29"/>
      <c r="D1011" s="29"/>
      <c r="E1011" s="29"/>
      <c r="F1011" s="29"/>
      <c r="G1011" s="29"/>
      <c r="H1011" s="212"/>
      <c r="I1011" s="30"/>
      <c r="J1011" s="30"/>
      <c r="K1011" s="30"/>
      <c r="L1011" s="30"/>
      <c r="M1011" s="40"/>
      <c r="N1011" s="40"/>
      <c r="O1011" s="31"/>
      <c r="P1011" s="31"/>
      <c r="Q1011" s="32"/>
      <c r="R1011" s="32"/>
      <c r="S1011" s="33"/>
      <c r="T1011" s="33"/>
      <c r="U1011" s="33"/>
      <c r="V1011" s="33"/>
      <c r="W1011" s="33"/>
      <c r="X1011" s="33"/>
    </row>
    <row r="1012" spans="1:24" s="34" customFormat="1">
      <c r="A1012" s="29"/>
      <c r="B1012" s="29"/>
      <c r="C1012" s="29"/>
      <c r="D1012" s="29"/>
      <c r="E1012" s="29"/>
      <c r="F1012" s="29"/>
      <c r="G1012" s="29"/>
      <c r="H1012" s="212"/>
      <c r="I1012" s="30"/>
      <c r="J1012" s="30"/>
      <c r="K1012" s="30"/>
      <c r="L1012" s="30"/>
      <c r="M1012" s="40"/>
      <c r="N1012" s="40"/>
      <c r="O1012" s="31"/>
      <c r="P1012" s="31"/>
      <c r="Q1012" s="32"/>
      <c r="R1012" s="32"/>
      <c r="S1012" s="33"/>
      <c r="T1012" s="33"/>
      <c r="U1012" s="33"/>
      <c r="V1012" s="33"/>
      <c r="W1012" s="33"/>
      <c r="X1012" s="33"/>
    </row>
    <row r="1013" spans="1:24" s="34" customFormat="1">
      <c r="A1013" s="29"/>
      <c r="B1013" s="29"/>
      <c r="C1013" s="29"/>
      <c r="D1013" s="29"/>
      <c r="E1013" s="29"/>
      <c r="F1013" s="29"/>
      <c r="G1013" s="29"/>
      <c r="H1013" s="212"/>
      <c r="I1013" s="30"/>
      <c r="J1013" s="30"/>
      <c r="K1013" s="30"/>
      <c r="L1013" s="30"/>
      <c r="M1013" s="40"/>
      <c r="N1013" s="40"/>
      <c r="O1013" s="31"/>
      <c r="P1013" s="31"/>
      <c r="Q1013" s="32"/>
      <c r="R1013" s="32"/>
      <c r="S1013" s="33"/>
      <c r="T1013" s="33"/>
      <c r="U1013" s="33"/>
      <c r="V1013" s="33"/>
      <c r="W1013" s="33"/>
      <c r="X1013" s="33"/>
    </row>
    <row r="1014" spans="1:24" s="34" customFormat="1">
      <c r="A1014" s="29"/>
      <c r="B1014" s="29"/>
      <c r="C1014" s="29"/>
      <c r="D1014" s="29"/>
      <c r="E1014" s="29"/>
      <c r="F1014" s="29"/>
      <c r="G1014" s="29"/>
      <c r="H1014" s="212"/>
      <c r="I1014" s="30"/>
      <c r="J1014" s="30"/>
      <c r="K1014" s="30"/>
      <c r="L1014" s="30"/>
      <c r="M1014" s="40"/>
      <c r="N1014" s="40"/>
      <c r="O1014" s="31"/>
      <c r="P1014" s="31"/>
      <c r="Q1014" s="32"/>
      <c r="R1014" s="32"/>
      <c r="S1014" s="33"/>
      <c r="T1014" s="33"/>
      <c r="U1014" s="33"/>
      <c r="V1014" s="33"/>
      <c r="W1014" s="33"/>
      <c r="X1014" s="33"/>
    </row>
    <row r="1015" spans="1:24" s="34" customFormat="1">
      <c r="A1015" s="29"/>
      <c r="B1015" s="29"/>
      <c r="C1015" s="29"/>
      <c r="D1015" s="29"/>
      <c r="E1015" s="29"/>
      <c r="F1015" s="29"/>
      <c r="G1015" s="29"/>
      <c r="H1015" s="212"/>
      <c r="I1015" s="30"/>
      <c r="J1015" s="30"/>
      <c r="K1015" s="30"/>
      <c r="L1015" s="30"/>
      <c r="M1015" s="40"/>
      <c r="N1015" s="40"/>
      <c r="O1015" s="31"/>
      <c r="P1015" s="31"/>
      <c r="Q1015" s="32"/>
      <c r="R1015" s="32"/>
      <c r="S1015" s="33"/>
      <c r="T1015" s="33"/>
      <c r="U1015" s="33"/>
      <c r="V1015" s="33"/>
      <c r="W1015" s="33"/>
      <c r="X1015" s="33"/>
    </row>
    <row r="1016" spans="1:24" s="34" customFormat="1">
      <c r="A1016" s="29"/>
      <c r="B1016" s="29"/>
      <c r="C1016" s="29"/>
      <c r="D1016" s="29"/>
      <c r="E1016" s="29"/>
      <c r="F1016" s="29"/>
      <c r="G1016" s="29"/>
      <c r="H1016" s="212"/>
      <c r="I1016" s="30"/>
      <c r="J1016" s="30"/>
      <c r="K1016" s="30"/>
      <c r="L1016" s="30"/>
      <c r="M1016" s="40"/>
      <c r="N1016" s="40"/>
      <c r="O1016" s="31"/>
      <c r="P1016" s="31"/>
      <c r="Q1016" s="32"/>
      <c r="R1016" s="32"/>
      <c r="S1016" s="33"/>
      <c r="T1016" s="33"/>
      <c r="U1016" s="33"/>
      <c r="V1016" s="33"/>
      <c r="W1016" s="33"/>
      <c r="X1016" s="33"/>
    </row>
    <row r="1017" spans="1:24" s="34" customFormat="1">
      <c r="A1017" s="29"/>
      <c r="B1017" s="29"/>
      <c r="C1017" s="29"/>
      <c r="D1017" s="29"/>
      <c r="E1017" s="29"/>
      <c r="F1017" s="29"/>
      <c r="G1017" s="29"/>
      <c r="H1017" s="212"/>
      <c r="I1017" s="30"/>
      <c r="J1017" s="30"/>
      <c r="K1017" s="30"/>
      <c r="L1017" s="30"/>
      <c r="M1017" s="40"/>
      <c r="N1017" s="40"/>
      <c r="O1017" s="31"/>
      <c r="P1017" s="31"/>
      <c r="Q1017" s="32"/>
      <c r="R1017" s="32"/>
      <c r="S1017" s="33"/>
      <c r="T1017" s="33"/>
      <c r="U1017" s="33"/>
      <c r="V1017" s="33"/>
      <c r="W1017" s="33"/>
      <c r="X1017" s="33"/>
    </row>
    <row r="1018" spans="1:24" s="34" customFormat="1">
      <c r="A1018" s="29"/>
      <c r="B1018" s="29"/>
      <c r="C1018" s="29"/>
      <c r="D1018" s="29"/>
      <c r="E1018" s="29"/>
      <c r="F1018" s="29"/>
      <c r="G1018" s="29"/>
      <c r="H1018" s="212"/>
      <c r="I1018" s="30"/>
      <c r="J1018" s="30"/>
      <c r="K1018" s="30"/>
      <c r="L1018" s="30"/>
      <c r="M1018" s="40"/>
      <c r="N1018" s="40"/>
      <c r="O1018" s="31"/>
      <c r="P1018" s="31"/>
      <c r="Q1018" s="32"/>
      <c r="R1018" s="32"/>
      <c r="S1018" s="33"/>
      <c r="T1018" s="33"/>
      <c r="U1018" s="33"/>
      <c r="V1018" s="33"/>
      <c r="W1018" s="33"/>
      <c r="X1018" s="33"/>
    </row>
    <row r="1019" spans="1:24" s="34" customFormat="1">
      <c r="A1019" s="29"/>
      <c r="B1019" s="29"/>
      <c r="C1019" s="29"/>
      <c r="D1019" s="29"/>
      <c r="E1019" s="29"/>
      <c r="F1019" s="29"/>
      <c r="G1019" s="29"/>
      <c r="H1019" s="212"/>
      <c r="I1019" s="30"/>
      <c r="J1019" s="30"/>
      <c r="K1019" s="30"/>
      <c r="L1019" s="30"/>
      <c r="M1019" s="40"/>
      <c r="N1019" s="40"/>
      <c r="O1019" s="31"/>
      <c r="P1019" s="31"/>
      <c r="Q1019" s="32"/>
      <c r="R1019" s="32"/>
      <c r="S1019" s="33"/>
      <c r="T1019" s="33"/>
      <c r="U1019" s="33"/>
      <c r="V1019" s="33"/>
      <c r="W1019" s="33"/>
      <c r="X1019" s="33"/>
    </row>
    <row r="1020" spans="1:24" s="34" customFormat="1">
      <c r="A1020" s="29"/>
      <c r="B1020" s="29"/>
      <c r="C1020" s="29"/>
      <c r="D1020" s="29"/>
      <c r="E1020" s="29"/>
      <c r="F1020" s="29"/>
      <c r="G1020" s="29"/>
      <c r="H1020" s="212"/>
      <c r="I1020" s="30"/>
      <c r="J1020" s="30"/>
      <c r="K1020" s="30"/>
      <c r="L1020" s="30"/>
      <c r="M1020" s="40"/>
      <c r="N1020" s="40"/>
      <c r="O1020" s="31"/>
      <c r="P1020" s="31"/>
      <c r="Q1020" s="32"/>
      <c r="R1020" s="32"/>
      <c r="S1020" s="33"/>
      <c r="T1020" s="33"/>
      <c r="U1020" s="33"/>
      <c r="V1020" s="33"/>
      <c r="W1020" s="33"/>
      <c r="X1020" s="33"/>
    </row>
    <row r="1021" spans="1:24" s="34" customFormat="1">
      <c r="A1021" s="29"/>
      <c r="B1021" s="29"/>
      <c r="C1021" s="29"/>
      <c r="D1021" s="29"/>
      <c r="E1021" s="29"/>
      <c r="F1021" s="29"/>
      <c r="G1021" s="29"/>
      <c r="H1021" s="212"/>
      <c r="I1021" s="30"/>
      <c r="J1021" s="30"/>
      <c r="K1021" s="30"/>
      <c r="L1021" s="30"/>
      <c r="M1021" s="40"/>
      <c r="N1021" s="40"/>
      <c r="O1021" s="31"/>
      <c r="P1021" s="31"/>
      <c r="Q1021" s="32"/>
      <c r="R1021" s="32"/>
      <c r="S1021" s="33"/>
      <c r="T1021" s="33"/>
      <c r="U1021" s="33"/>
      <c r="V1021" s="33"/>
      <c r="W1021" s="33"/>
      <c r="X1021" s="33"/>
    </row>
    <row r="1022" spans="1:24" s="34" customFormat="1">
      <c r="A1022" s="29"/>
      <c r="B1022" s="29"/>
      <c r="C1022" s="29"/>
      <c r="D1022" s="29"/>
      <c r="E1022" s="29"/>
      <c r="F1022" s="29"/>
      <c r="G1022" s="29"/>
      <c r="H1022" s="212"/>
      <c r="I1022" s="30"/>
      <c r="J1022" s="30"/>
      <c r="K1022" s="30"/>
      <c r="L1022" s="30"/>
      <c r="M1022" s="40"/>
      <c r="N1022" s="40"/>
      <c r="O1022" s="31"/>
      <c r="P1022" s="31"/>
      <c r="Q1022" s="32"/>
      <c r="R1022" s="32"/>
      <c r="S1022" s="33"/>
      <c r="T1022" s="33"/>
      <c r="U1022" s="33"/>
      <c r="V1022" s="33"/>
      <c r="W1022" s="33"/>
      <c r="X1022" s="33"/>
    </row>
    <row r="1023" spans="1:24" s="34" customFormat="1">
      <c r="A1023" s="29"/>
      <c r="B1023" s="29"/>
      <c r="C1023" s="29"/>
      <c r="D1023" s="29"/>
      <c r="E1023" s="29"/>
      <c r="F1023" s="29"/>
      <c r="G1023" s="29"/>
      <c r="H1023" s="212"/>
      <c r="I1023" s="30"/>
      <c r="J1023" s="30"/>
      <c r="K1023" s="30"/>
      <c r="L1023" s="30"/>
      <c r="M1023" s="40"/>
      <c r="N1023" s="40"/>
      <c r="O1023" s="31"/>
      <c r="P1023" s="31"/>
      <c r="Q1023" s="32"/>
      <c r="R1023" s="32"/>
      <c r="S1023" s="33"/>
      <c r="T1023" s="33"/>
      <c r="U1023" s="33"/>
      <c r="V1023" s="33"/>
      <c r="W1023" s="33"/>
      <c r="X1023" s="33"/>
    </row>
    <row r="1024" spans="1:24" s="34" customFormat="1">
      <c r="A1024" s="29"/>
      <c r="B1024" s="29"/>
      <c r="C1024" s="29"/>
      <c r="D1024" s="29"/>
      <c r="E1024" s="29"/>
      <c r="F1024" s="29"/>
      <c r="G1024" s="29"/>
      <c r="H1024" s="212"/>
      <c r="I1024" s="30"/>
      <c r="J1024" s="30"/>
      <c r="K1024" s="30"/>
      <c r="L1024" s="30"/>
      <c r="M1024" s="40"/>
      <c r="N1024" s="40"/>
      <c r="O1024" s="31"/>
      <c r="P1024" s="31"/>
      <c r="Q1024" s="32"/>
      <c r="R1024" s="32"/>
      <c r="S1024" s="33"/>
      <c r="T1024" s="33"/>
      <c r="U1024" s="33"/>
      <c r="V1024" s="33"/>
      <c r="W1024" s="33"/>
      <c r="X1024" s="33"/>
    </row>
    <row r="1025" spans="1:24" s="34" customFormat="1">
      <c r="A1025" s="29"/>
      <c r="B1025" s="29"/>
      <c r="C1025" s="29"/>
      <c r="D1025" s="29"/>
      <c r="E1025" s="29"/>
      <c r="F1025" s="29"/>
      <c r="G1025" s="29"/>
      <c r="H1025" s="212"/>
      <c r="I1025" s="30"/>
      <c r="J1025" s="30"/>
      <c r="K1025" s="30"/>
      <c r="L1025" s="30"/>
      <c r="M1025" s="40"/>
      <c r="N1025" s="40"/>
      <c r="O1025" s="31"/>
      <c r="P1025" s="31"/>
      <c r="Q1025" s="32"/>
      <c r="R1025" s="32"/>
      <c r="S1025" s="33"/>
      <c r="T1025" s="33"/>
      <c r="U1025" s="33"/>
      <c r="V1025" s="33"/>
      <c r="W1025" s="33"/>
      <c r="X1025" s="33"/>
    </row>
    <row r="1026" spans="1:24" s="34" customFormat="1">
      <c r="A1026" s="29"/>
      <c r="B1026" s="29"/>
      <c r="C1026" s="29"/>
      <c r="D1026" s="29"/>
      <c r="E1026" s="29"/>
      <c r="F1026" s="29"/>
      <c r="G1026" s="29"/>
      <c r="H1026" s="212"/>
      <c r="I1026" s="30"/>
      <c r="J1026" s="30"/>
      <c r="K1026" s="30"/>
      <c r="L1026" s="30"/>
      <c r="M1026" s="40"/>
      <c r="N1026" s="40"/>
      <c r="O1026" s="31"/>
      <c r="P1026" s="31"/>
      <c r="Q1026" s="32"/>
      <c r="R1026" s="32"/>
      <c r="S1026" s="33"/>
      <c r="T1026" s="33"/>
      <c r="U1026" s="33"/>
      <c r="V1026" s="33"/>
      <c r="W1026" s="33"/>
      <c r="X1026" s="33"/>
    </row>
    <row r="1027" spans="1:24" s="34" customFormat="1">
      <c r="A1027" s="29"/>
      <c r="B1027" s="29"/>
      <c r="C1027" s="29"/>
      <c r="D1027" s="29"/>
      <c r="E1027" s="29"/>
      <c r="F1027" s="29"/>
      <c r="G1027" s="29"/>
      <c r="H1027" s="212"/>
      <c r="I1027" s="30"/>
      <c r="J1027" s="30"/>
      <c r="K1027" s="30"/>
      <c r="L1027" s="30"/>
      <c r="M1027" s="40"/>
      <c r="N1027" s="40"/>
      <c r="O1027" s="31"/>
      <c r="P1027" s="31"/>
      <c r="Q1027" s="32"/>
      <c r="R1027" s="32"/>
      <c r="S1027" s="33"/>
      <c r="T1027" s="33"/>
      <c r="U1027" s="33"/>
      <c r="V1027" s="33"/>
      <c r="W1027" s="33"/>
      <c r="X1027" s="33"/>
    </row>
    <row r="1028" spans="1:24" s="34" customFormat="1">
      <c r="A1028" s="29"/>
      <c r="B1028" s="29"/>
      <c r="C1028" s="29"/>
      <c r="D1028" s="29"/>
      <c r="E1028" s="29"/>
      <c r="F1028" s="29"/>
      <c r="G1028" s="29"/>
      <c r="H1028" s="212"/>
      <c r="I1028" s="30"/>
      <c r="J1028" s="30"/>
      <c r="K1028" s="30"/>
      <c r="L1028" s="30"/>
      <c r="M1028" s="40"/>
      <c r="N1028" s="40"/>
      <c r="O1028" s="31"/>
      <c r="P1028" s="31"/>
      <c r="Q1028" s="32"/>
      <c r="R1028" s="32"/>
      <c r="S1028" s="33"/>
      <c r="T1028" s="33"/>
      <c r="U1028" s="33"/>
      <c r="V1028" s="33"/>
      <c r="W1028" s="33"/>
      <c r="X1028" s="33"/>
    </row>
    <row r="1029" spans="1:24" s="34" customFormat="1">
      <c r="A1029" s="29"/>
      <c r="B1029" s="29"/>
      <c r="C1029" s="29"/>
      <c r="D1029" s="29"/>
      <c r="E1029" s="29"/>
      <c r="F1029" s="29"/>
      <c r="G1029" s="29"/>
      <c r="H1029" s="212"/>
      <c r="I1029" s="30"/>
      <c r="J1029" s="30"/>
      <c r="K1029" s="30"/>
      <c r="L1029" s="30"/>
      <c r="M1029" s="40"/>
      <c r="N1029" s="40"/>
      <c r="O1029" s="31"/>
      <c r="P1029" s="31"/>
      <c r="Q1029" s="32"/>
      <c r="R1029" s="32"/>
      <c r="S1029" s="33"/>
      <c r="T1029" s="33"/>
      <c r="U1029" s="33"/>
      <c r="V1029" s="33"/>
      <c r="W1029" s="33"/>
      <c r="X1029" s="33"/>
    </row>
    <row r="1030" spans="1:24" s="34" customFormat="1">
      <c r="A1030" s="29"/>
      <c r="B1030" s="29"/>
      <c r="C1030" s="29"/>
      <c r="D1030" s="29"/>
      <c r="E1030" s="29"/>
      <c r="F1030" s="29"/>
      <c r="G1030" s="29"/>
      <c r="H1030" s="212"/>
      <c r="I1030" s="30"/>
      <c r="J1030" s="30"/>
      <c r="K1030" s="30"/>
      <c r="L1030" s="30"/>
      <c r="M1030" s="40"/>
      <c r="N1030" s="40"/>
      <c r="O1030" s="31"/>
      <c r="P1030" s="31"/>
      <c r="Q1030" s="32"/>
      <c r="R1030" s="32"/>
      <c r="S1030" s="33"/>
      <c r="T1030" s="33"/>
      <c r="U1030" s="33"/>
      <c r="V1030" s="33"/>
      <c r="W1030" s="33"/>
      <c r="X1030" s="33"/>
    </row>
    <row r="1031" spans="1:24" s="34" customFormat="1">
      <c r="A1031" s="29"/>
      <c r="B1031" s="29"/>
      <c r="C1031" s="29"/>
      <c r="D1031" s="29"/>
      <c r="E1031" s="29"/>
      <c r="F1031" s="29"/>
      <c r="G1031" s="29"/>
      <c r="H1031" s="212"/>
      <c r="I1031" s="30"/>
      <c r="J1031" s="30"/>
      <c r="K1031" s="30"/>
      <c r="L1031" s="30"/>
      <c r="M1031" s="40"/>
      <c r="N1031" s="40"/>
      <c r="O1031" s="31"/>
      <c r="P1031" s="31"/>
      <c r="Q1031" s="32"/>
      <c r="R1031" s="32"/>
      <c r="S1031" s="33"/>
      <c r="T1031" s="33"/>
      <c r="U1031" s="33"/>
      <c r="V1031" s="33"/>
      <c r="W1031" s="33"/>
      <c r="X1031" s="33"/>
    </row>
    <row r="1032" spans="1:24" s="34" customFormat="1">
      <c r="A1032" s="29"/>
      <c r="B1032" s="29"/>
      <c r="C1032" s="29"/>
      <c r="D1032" s="29"/>
      <c r="E1032" s="29"/>
      <c r="F1032" s="29"/>
      <c r="G1032" s="29"/>
      <c r="H1032" s="212"/>
      <c r="I1032" s="30"/>
      <c r="J1032" s="30"/>
      <c r="K1032" s="30"/>
      <c r="L1032" s="30"/>
      <c r="M1032" s="40"/>
      <c r="N1032" s="40"/>
      <c r="O1032" s="31"/>
      <c r="P1032" s="31"/>
      <c r="Q1032" s="32"/>
      <c r="R1032" s="32"/>
      <c r="S1032" s="33"/>
      <c r="T1032" s="33"/>
      <c r="U1032" s="33"/>
      <c r="V1032" s="33"/>
      <c r="W1032" s="33"/>
      <c r="X1032" s="33"/>
    </row>
    <row r="1033" spans="1:24" s="34" customFormat="1">
      <c r="A1033" s="29"/>
      <c r="B1033" s="29"/>
      <c r="C1033" s="29"/>
      <c r="D1033" s="29"/>
      <c r="E1033" s="29"/>
      <c r="F1033" s="29"/>
      <c r="G1033" s="29"/>
      <c r="H1033" s="212"/>
      <c r="I1033" s="30"/>
      <c r="J1033" s="30"/>
      <c r="K1033" s="30"/>
      <c r="L1033" s="30"/>
      <c r="M1033" s="40"/>
      <c r="N1033" s="40"/>
      <c r="O1033" s="31"/>
      <c r="P1033" s="31"/>
      <c r="Q1033" s="32"/>
      <c r="R1033" s="32"/>
      <c r="S1033" s="33"/>
      <c r="T1033" s="33"/>
      <c r="U1033" s="33"/>
      <c r="V1033" s="33"/>
      <c r="W1033" s="33"/>
      <c r="X1033" s="33"/>
    </row>
    <row r="1034" spans="1:24" s="34" customFormat="1">
      <c r="A1034" s="29"/>
      <c r="B1034" s="29"/>
      <c r="C1034" s="29"/>
      <c r="D1034" s="29"/>
      <c r="E1034" s="29"/>
      <c r="F1034" s="29"/>
      <c r="G1034" s="29"/>
      <c r="H1034" s="212"/>
      <c r="I1034" s="30"/>
      <c r="J1034" s="30"/>
      <c r="K1034" s="30"/>
      <c r="L1034" s="30"/>
      <c r="M1034" s="40"/>
      <c r="N1034" s="40"/>
      <c r="O1034" s="31"/>
      <c r="P1034" s="31"/>
      <c r="Q1034" s="32"/>
      <c r="R1034" s="32"/>
      <c r="S1034" s="33"/>
      <c r="T1034" s="33"/>
      <c r="U1034" s="33"/>
      <c r="V1034" s="33"/>
      <c r="W1034" s="33"/>
      <c r="X1034" s="33"/>
    </row>
    <row r="1035" spans="1:24" s="34" customFormat="1">
      <c r="A1035" s="29"/>
      <c r="B1035" s="29"/>
      <c r="C1035" s="29"/>
      <c r="D1035" s="29"/>
      <c r="E1035" s="29"/>
      <c r="F1035" s="29"/>
      <c r="G1035" s="29"/>
      <c r="H1035" s="212"/>
      <c r="I1035" s="30"/>
      <c r="J1035" s="30"/>
      <c r="K1035" s="30"/>
      <c r="L1035" s="30"/>
      <c r="M1035" s="40"/>
      <c r="N1035" s="40"/>
      <c r="O1035" s="31"/>
      <c r="P1035" s="31"/>
      <c r="Q1035" s="32"/>
      <c r="R1035" s="32"/>
      <c r="S1035" s="33"/>
      <c r="T1035" s="33"/>
      <c r="U1035" s="33"/>
      <c r="V1035" s="33"/>
      <c r="W1035" s="33"/>
      <c r="X1035" s="33"/>
    </row>
    <row r="1036" spans="1:24" s="34" customFormat="1">
      <c r="A1036" s="29"/>
      <c r="B1036" s="29"/>
      <c r="C1036" s="29"/>
      <c r="D1036" s="29"/>
      <c r="E1036" s="29"/>
      <c r="F1036" s="29"/>
      <c r="G1036" s="29"/>
      <c r="H1036" s="212"/>
      <c r="I1036" s="30"/>
      <c r="J1036" s="30"/>
      <c r="K1036" s="30"/>
      <c r="L1036" s="30"/>
      <c r="M1036" s="40"/>
      <c r="N1036" s="40"/>
      <c r="O1036" s="31"/>
      <c r="P1036" s="31"/>
      <c r="Q1036" s="32"/>
      <c r="R1036" s="32"/>
      <c r="S1036" s="33"/>
      <c r="T1036" s="33"/>
      <c r="U1036" s="33"/>
      <c r="V1036" s="33"/>
      <c r="W1036" s="33"/>
      <c r="X1036" s="33"/>
    </row>
    <row r="1037" spans="1:24" s="34" customFormat="1">
      <c r="A1037" s="29"/>
      <c r="B1037" s="29"/>
      <c r="C1037" s="29"/>
      <c r="D1037" s="29"/>
      <c r="E1037" s="29"/>
      <c r="F1037" s="29"/>
      <c r="G1037" s="29"/>
      <c r="H1037" s="212"/>
      <c r="I1037" s="30"/>
      <c r="J1037" s="30"/>
      <c r="K1037" s="30"/>
      <c r="L1037" s="30"/>
      <c r="M1037" s="40"/>
      <c r="N1037" s="40"/>
      <c r="O1037" s="31"/>
      <c r="P1037" s="31"/>
      <c r="Q1037" s="32"/>
      <c r="R1037" s="32"/>
      <c r="S1037" s="33"/>
      <c r="T1037" s="33"/>
      <c r="U1037" s="33"/>
      <c r="V1037" s="33"/>
      <c r="W1037" s="33"/>
      <c r="X1037" s="33"/>
    </row>
    <row r="1038" spans="1:24" s="34" customFormat="1">
      <c r="A1038" s="29"/>
      <c r="B1038" s="29"/>
      <c r="C1038" s="29"/>
      <c r="D1038" s="29"/>
      <c r="E1038" s="29"/>
      <c r="F1038" s="29"/>
      <c r="G1038" s="29"/>
      <c r="H1038" s="212"/>
      <c r="I1038" s="30"/>
      <c r="J1038" s="30"/>
      <c r="K1038" s="30"/>
      <c r="L1038" s="30"/>
      <c r="M1038" s="40"/>
      <c r="N1038" s="40"/>
      <c r="O1038" s="31"/>
      <c r="P1038" s="31"/>
      <c r="Q1038" s="32"/>
      <c r="R1038" s="32"/>
      <c r="S1038" s="33"/>
      <c r="T1038" s="33"/>
      <c r="U1038" s="33"/>
      <c r="V1038" s="33"/>
      <c r="W1038" s="33"/>
      <c r="X1038" s="33"/>
    </row>
    <row r="1039" spans="1:24" s="34" customFormat="1">
      <c r="A1039" s="29"/>
      <c r="B1039" s="29"/>
      <c r="C1039" s="29"/>
      <c r="D1039" s="29"/>
      <c r="E1039" s="29"/>
      <c r="F1039" s="29"/>
      <c r="G1039" s="29"/>
      <c r="H1039" s="212"/>
      <c r="I1039" s="30"/>
      <c r="J1039" s="30"/>
      <c r="K1039" s="30"/>
      <c r="L1039" s="30"/>
      <c r="M1039" s="40"/>
      <c r="N1039" s="40"/>
      <c r="O1039" s="31"/>
      <c r="P1039" s="31"/>
      <c r="Q1039" s="32"/>
      <c r="R1039" s="32"/>
      <c r="S1039" s="33"/>
      <c r="T1039" s="33"/>
      <c r="U1039" s="33"/>
      <c r="V1039" s="33"/>
      <c r="W1039" s="33"/>
      <c r="X1039" s="33"/>
    </row>
    <row r="1040" spans="1:24" s="34" customFormat="1">
      <c r="A1040" s="29"/>
      <c r="B1040" s="29"/>
      <c r="C1040" s="29"/>
      <c r="D1040" s="29"/>
      <c r="E1040" s="29"/>
      <c r="F1040" s="29"/>
      <c r="G1040" s="29"/>
      <c r="H1040" s="212"/>
      <c r="I1040" s="30"/>
      <c r="J1040" s="30"/>
      <c r="K1040" s="30"/>
      <c r="L1040" s="30"/>
      <c r="M1040" s="40"/>
      <c r="N1040" s="40"/>
      <c r="O1040" s="31"/>
      <c r="P1040" s="31"/>
      <c r="Q1040" s="32"/>
      <c r="R1040" s="32"/>
      <c r="S1040" s="33"/>
      <c r="T1040" s="33"/>
      <c r="U1040" s="33"/>
      <c r="V1040" s="33"/>
      <c r="W1040" s="33"/>
      <c r="X1040" s="33"/>
    </row>
    <row r="1041" spans="1:24" s="34" customFormat="1">
      <c r="A1041" s="29"/>
      <c r="B1041" s="29"/>
      <c r="C1041" s="29"/>
      <c r="D1041" s="29"/>
      <c r="E1041" s="29"/>
      <c r="F1041" s="29"/>
      <c r="G1041" s="29"/>
      <c r="H1041" s="212"/>
      <c r="I1041" s="30"/>
      <c r="J1041" s="30"/>
      <c r="K1041" s="30"/>
      <c r="L1041" s="30"/>
      <c r="M1041" s="40"/>
      <c r="N1041" s="40"/>
      <c r="O1041" s="31"/>
      <c r="P1041" s="31"/>
      <c r="Q1041" s="32"/>
      <c r="R1041" s="32"/>
      <c r="S1041" s="33"/>
      <c r="T1041" s="33"/>
      <c r="U1041" s="33"/>
      <c r="V1041" s="33"/>
      <c r="W1041" s="33"/>
      <c r="X1041" s="33"/>
    </row>
    <row r="1042" spans="1:24" s="34" customFormat="1">
      <c r="A1042" s="29"/>
      <c r="B1042" s="29"/>
      <c r="C1042" s="29"/>
      <c r="D1042" s="29"/>
      <c r="E1042" s="29"/>
      <c r="F1042" s="29"/>
      <c r="G1042" s="29"/>
      <c r="H1042" s="212"/>
      <c r="I1042" s="30"/>
      <c r="J1042" s="30"/>
      <c r="K1042" s="30"/>
      <c r="L1042" s="30"/>
      <c r="M1042" s="40"/>
      <c r="N1042" s="40"/>
      <c r="O1042" s="31"/>
      <c r="P1042" s="31"/>
      <c r="Q1042" s="32"/>
      <c r="R1042" s="32"/>
      <c r="S1042" s="33"/>
      <c r="T1042" s="33"/>
      <c r="U1042" s="33"/>
      <c r="V1042" s="33"/>
      <c r="W1042" s="33"/>
      <c r="X1042" s="33"/>
    </row>
    <row r="1043" spans="1:24" s="34" customFormat="1">
      <c r="A1043" s="29"/>
      <c r="B1043" s="29"/>
      <c r="C1043" s="29"/>
      <c r="D1043" s="29"/>
      <c r="E1043" s="29"/>
      <c r="F1043" s="29"/>
      <c r="G1043" s="29"/>
      <c r="H1043" s="212"/>
      <c r="I1043" s="30"/>
      <c r="J1043" s="30"/>
      <c r="K1043" s="30"/>
      <c r="L1043" s="30"/>
      <c r="M1043" s="40"/>
      <c r="N1043" s="40"/>
      <c r="O1043" s="31"/>
      <c r="P1043" s="31"/>
      <c r="Q1043" s="32"/>
      <c r="R1043" s="32"/>
      <c r="S1043" s="33"/>
      <c r="T1043" s="33"/>
      <c r="U1043" s="33"/>
      <c r="V1043" s="33"/>
      <c r="W1043" s="33"/>
      <c r="X1043" s="33"/>
    </row>
    <row r="1044" spans="1:24" s="34" customFormat="1">
      <c r="A1044" s="29"/>
      <c r="B1044" s="29"/>
      <c r="C1044" s="29"/>
      <c r="D1044" s="29"/>
      <c r="E1044" s="29"/>
      <c r="F1044" s="29"/>
      <c r="G1044" s="29"/>
      <c r="H1044" s="212"/>
      <c r="I1044" s="30"/>
      <c r="J1044" s="30"/>
      <c r="K1044" s="30"/>
      <c r="L1044" s="30"/>
      <c r="M1044" s="40"/>
      <c r="N1044" s="40"/>
      <c r="O1044" s="31"/>
      <c r="P1044" s="31"/>
      <c r="Q1044" s="32"/>
      <c r="R1044" s="32"/>
      <c r="S1044" s="33"/>
      <c r="T1044" s="33"/>
      <c r="U1044" s="33"/>
      <c r="V1044" s="33"/>
      <c r="W1044" s="33"/>
      <c r="X1044" s="33"/>
    </row>
    <row r="1045" spans="1:24" s="34" customFormat="1">
      <c r="A1045" s="29"/>
      <c r="B1045" s="29"/>
      <c r="C1045" s="29"/>
      <c r="D1045" s="29"/>
      <c r="E1045" s="29"/>
      <c r="F1045" s="29"/>
      <c r="G1045" s="29"/>
      <c r="H1045" s="212"/>
      <c r="I1045" s="30"/>
      <c r="J1045" s="30"/>
      <c r="K1045" s="30"/>
      <c r="L1045" s="30"/>
      <c r="M1045" s="40"/>
      <c r="N1045" s="40"/>
      <c r="O1045" s="31"/>
      <c r="P1045" s="31"/>
      <c r="Q1045" s="32"/>
      <c r="R1045" s="32"/>
      <c r="S1045" s="33"/>
      <c r="T1045" s="33"/>
      <c r="U1045" s="33"/>
      <c r="V1045" s="33"/>
      <c r="W1045" s="33"/>
      <c r="X1045" s="33"/>
    </row>
    <row r="1046" spans="1:24" s="34" customFormat="1">
      <c r="A1046" s="29"/>
      <c r="B1046" s="29"/>
      <c r="C1046" s="29"/>
      <c r="D1046" s="29"/>
      <c r="E1046" s="29"/>
      <c r="F1046" s="29"/>
      <c r="G1046" s="29"/>
      <c r="H1046" s="212"/>
      <c r="I1046" s="30"/>
      <c r="J1046" s="30"/>
      <c r="K1046" s="30"/>
      <c r="L1046" s="30"/>
      <c r="M1046" s="40"/>
      <c r="N1046" s="40"/>
      <c r="O1046" s="31"/>
      <c r="P1046" s="31"/>
      <c r="Q1046" s="32"/>
      <c r="R1046" s="32"/>
      <c r="S1046" s="33"/>
      <c r="T1046" s="33"/>
      <c r="U1046" s="33"/>
      <c r="V1046" s="33"/>
      <c r="W1046" s="33"/>
      <c r="X1046" s="33"/>
    </row>
    <row r="1047" spans="1:24" s="34" customFormat="1">
      <c r="A1047" s="29"/>
      <c r="B1047" s="29"/>
      <c r="C1047" s="29"/>
      <c r="D1047" s="29"/>
      <c r="E1047" s="29"/>
      <c r="F1047" s="29"/>
      <c r="G1047" s="29"/>
      <c r="H1047" s="212"/>
      <c r="I1047" s="30"/>
      <c r="J1047" s="30"/>
      <c r="K1047" s="30"/>
      <c r="L1047" s="30"/>
      <c r="M1047" s="40"/>
      <c r="N1047" s="40"/>
      <c r="O1047" s="31"/>
      <c r="P1047" s="31"/>
      <c r="Q1047" s="32"/>
      <c r="R1047" s="32"/>
      <c r="S1047" s="33"/>
      <c r="T1047" s="33"/>
      <c r="U1047" s="33"/>
      <c r="V1047" s="33"/>
      <c r="W1047" s="33"/>
      <c r="X1047" s="33"/>
    </row>
    <row r="1048" spans="1:24" s="34" customFormat="1">
      <c r="A1048" s="29"/>
      <c r="B1048" s="29"/>
      <c r="C1048" s="29"/>
      <c r="D1048" s="29"/>
      <c r="E1048" s="29"/>
      <c r="F1048" s="29"/>
      <c r="G1048" s="29"/>
      <c r="H1048" s="212"/>
      <c r="I1048" s="30"/>
      <c r="J1048" s="30"/>
      <c r="K1048" s="30"/>
      <c r="L1048" s="30"/>
      <c r="M1048" s="40"/>
      <c r="N1048" s="40"/>
      <c r="O1048" s="31"/>
      <c r="P1048" s="31"/>
      <c r="Q1048" s="32"/>
      <c r="R1048" s="32"/>
      <c r="S1048" s="33"/>
      <c r="T1048" s="33"/>
      <c r="U1048" s="33"/>
      <c r="V1048" s="33"/>
      <c r="W1048" s="33"/>
      <c r="X1048" s="33"/>
    </row>
    <row r="1049" spans="1:24" s="34" customFormat="1">
      <c r="A1049" s="29"/>
      <c r="B1049" s="29"/>
      <c r="C1049" s="29"/>
      <c r="D1049" s="29"/>
      <c r="E1049" s="29"/>
      <c r="F1049" s="29"/>
      <c r="G1049" s="29"/>
      <c r="H1049" s="212"/>
      <c r="I1049" s="30"/>
      <c r="J1049" s="30"/>
      <c r="K1049" s="30"/>
      <c r="L1049" s="30"/>
      <c r="M1049" s="40"/>
      <c r="N1049" s="40"/>
      <c r="O1049" s="31"/>
      <c r="P1049" s="31"/>
      <c r="Q1049" s="32"/>
      <c r="R1049" s="32"/>
      <c r="S1049" s="33"/>
      <c r="T1049" s="33"/>
      <c r="U1049" s="33"/>
      <c r="V1049" s="33"/>
      <c r="W1049" s="33"/>
      <c r="X1049" s="33"/>
    </row>
    <row r="1050" spans="1:24" s="34" customFormat="1">
      <c r="A1050" s="29"/>
      <c r="B1050" s="29"/>
      <c r="C1050" s="29"/>
      <c r="D1050" s="29"/>
      <c r="E1050" s="29"/>
      <c r="F1050" s="29"/>
      <c r="G1050" s="29"/>
      <c r="H1050" s="212"/>
      <c r="I1050" s="30"/>
      <c r="J1050" s="30"/>
      <c r="K1050" s="30"/>
      <c r="L1050" s="30"/>
      <c r="M1050" s="40"/>
      <c r="N1050" s="40"/>
      <c r="O1050" s="31"/>
      <c r="P1050" s="31"/>
      <c r="Q1050" s="32"/>
      <c r="R1050" s="32"/>
      <c r="S1050" s="33"/>
      <c r="T1050" s="33"/>
      <c r="U1050" s="33"/>
      <c r="V1050" s="33"/>
      <c r="W1050" s="33"/>
      <c r="X1050" s="33"/>
    </row>
    <row r="1051" spans="1:24" s="34" customFormat="1">
      <c r="A1051" s="29"/>
      <c r="B1051" s="29"/>
      <c r="C1051" s="29"/>
      <c r="D1051" s="29"/>
      <c r="E1051" s="29"/>
      <c r="F1051" s="29"/>
      <c r="G1051" s="29"/>
      <c r="H1051" s="212"/>
      <c r="I1051" s="30"/>
      <c r="J1051" s="30"/>
      <c r="K1051" s="30"/>
      <c r="L1051" s="30"/>
      <c r="M1051" s="40"/>
      <c r="N1051" s="40"/>
      <c r="O1051" s="31"/>
      <c r="P1051" s="31"/>
      <c r="Q1051" s="32"/>
      <c r="R1051" s="32"/>
      <c r="S1051" s="33"/>
      <c r="T1051" s="33"/>
      <c r="U1051" s="33"/>
      <c r="V1051" s="33"/>
      <c r="W1051" s="33"/>
      <c r="X1051" s="33"/>
    </row>
    <row r="1052" spans="1:24" s="34" customFormat="1">
      <c r="A1052" s="29"/>
      <c r="B1052" s="29"/>
      <c r="C1052" s="29"/>
      <c r="D1052" s="29"/>
      <c r="E1052" s="29"/>
      <c r="F1052" s="29"/>
      <c r="G1052" s="29"/>
      <c r="H1052" s="212"/>
      <c r="I1052" s="30"/>
      <c r="J1052" s="30"/>
      <c r="K1052" s="30"/>
      <c r="L1052" s="30"/>
      <c r="M1052" s="40"/>
      <c r="N1052" s="40"/>
      <c r="O1052" s="31"/>
      <c r="P1052" s="31"/>
      <c r="Q1052" s="32"/>
      <c r="R1052" s="32"/>
      <c r="S1052" s="33"/>
      <c r="T1052" s="33"/>
      <c r="U1052" s="33"/>
      <c r="V1052" s="33"/>
      <c r="W1052" s="33"/>
      <c r="X1052" s="33"/>
    </row>
    <row r="1053" spans="1:24" s="34" customFormat="1">
      <c r="A1053" s="29"/>
      <c r="B1053" s="29"/>
      <c r="C1053" s="29"/>
      <c r="D1053" s="29"/>
      <c r="E1053" s="29"/>
      <c r="F1053" s="29"/>
      <c r="G1053" s="29"/>
      <c r="H1053" s="212"/>
      <c r="I1053" s="30"/>
      <c r="J1053" s="30"/>
      <c r="K1053" s="30"/>
      <c r="L1053" s="30"/>
      <c r="M1053" s="40"/>
      <c r="N1053" s="40"/>
      <c r="O1053" s="31"/>
      <c r="P1053" s="31"/>
      <c r="Q1053" s="32"/>
      <c r="R1053" s="32"/>
      <c r="S1053" s="33"/>
      <c r="T1053" s="33"/>
      <c r="U1053" s="33"/>
      <c r="V1053" s="33"/>
      <c r="W1053" s="33"/>
      <c r="X1053" s="33"/>
    </row>
    <row r="1054" spans="1:24" s="34" customFormat="1">
      <c r="A1054" s="29"/>
      <c r="B1054" s="29"/>
      <c r="C1054" s="29"/>
      <c r="D1054" s="29"/>
      <c r="E1054" s="29"/>
      <c r="F1054" s="29"/>
      <c r="G1054" s="29"/>
      <c r="H1054" s="212"/>
      <c r="I1054" s="30"/>
      <c r="J1054" s="30"/>
      <c r="K1054" s="30"/>
      <c r="L1054" s="30"/>
      <c r="M1054" s="40"/>
      <c r="N1054" s="40"/>
      <c r="O1054" s="31"/>
      <c r="P1054" s="31"/>
      <c r="Q1054" s="32"/>
      <c r="R1054" s="32"/>
      <c r="S1054" s="33"/>
      <c r="T1054" s="33"/>
      <c r="U1054" s="33"/>
      <c r="V1054" s="33"/>
      <c r="W1054" s="33"/>
      <c r="X1054" s="33"/>
    </row>
    <row r="1055" spans="1:24" s="34" customFormat="1">
      <c r="A1055" s="29"/>
      <c r="B1055" s="29"/>
      <c r="C1055" s="29"/>
      <c r="D1055" s="29"/>
      <c r="E1055" s="29"/>
      <c r="F1055" s="29"/>
      <c r="G1055" s="29"/>
      <c r="H1055" s="212"/>
      <c r="I1055" s="30"/>
      <c r="J1055" s="30"/>
      <c r="K1055" s="30"/>
      <c r="L1055" s="30"/>
      <c r="M1055" s="40"/>
      <c r="N1055" s="40"/>
      <c r="O1055" s="31"/>
      <c r="P1055" s="31"/>
      <c r="Q1055" s="32"/>
      <c r="R1055" s="32"/>
      <c r="S1055" s="33"/>
      <c r="T1055" s="33"/>
      <c r="U1055" s="33"/>
      <c r="V1055" s="33"/>
      <c r="W1055" s="33"/>
      <c r="X1055" s="33"/>
    </row>
    <row r="1056" spans="1:24" s="34" customFormat="1">
      <c r="A1056" s="29"/>
      <c r="B1056" s="29"/>
      <c r="C1056" s="29"/>
      <c r="D1056" s="29"/>
      <c r="E1056" s="29"/>
      <c r="F1056" s="29"/>
      <c r="G1056" s="29"/>
      <c r="H1056" s="212"/>
      <c r="I1056" s="30"/>
      <c r="J1056" s="30"/>
      <c r="K1056" s="30"/>
      <c r="L1056" s="30"/>
      <c r="M1056" s="40"/>
      <c r="N1056" s="40"/>
      <c r="O1056" s="31"/>
      <c r="P1056" s="31"/>
      <c r="Q1056" s="32"/>
      <c r="R1056" s="32"/>
      <c r="S1056" s="33"/>
      <c r="T1056" s="33"/>
      <c r="U1056" s="33"/>
      <c r="V1056" s="33"/>
      <c r="W1056" s="33"/>
      <c r="X1056" s="33"/>
    </row>
    <row r="1057" spans="1:24" s="34" customFormat="1">
      <c r="A1057" s="29"/>
      <c r="B1057" s="29"/>
      <c r="C1057" s="29"/>
      <c r="D1057" s="29"/>
      <c r="E1057" s="29"/>
      <c r="F1057" s="29"/>
      <c r="G1057" s="29"/>
      <c r="H1057" s="212"/>
      <c r="I1057" s="30"/>
      <c r="J1057" s="30"/>
      <c r="K1057" s="30"/>
      <c r="L1057" s="30"/>
      <c r="M1057" s="40"/>
      <c r="N1057" s="40"/>
      <c r="O1057" s="31"/>
      <c r="P1057" s="31"/>
      <c r="Q1057" s="32"/>
      <c r="R1057" s="32"/>
      <c r="S1057" s="33"/>
      <c r="T1057" s="33"/>
      <c r="U1057" s="33"/>
      <c r="V1057" s="33"/>
      <c r="W1057" s="33"/>
      <c r="X1057" s="33"/>
    </row>
    <row r="1058" spans="1:24" s="34" customFormat="1">
      <c r="A1058" s="29"/>
      <c r="B1058" s="29"/>
      <c r="C1058" s="29"/>
      <c r="D1058" s="29"/>
      <c r="E1058" s="29"/>
      <c r="F1058" s="29"/>
      <c r="G1058" s="29"/>
      <c r="H1058" s="212"/>
      <c r="I1058" s="30"/>
      <c r="J1058" s="30"/>
      <c r="K1058" s="30"/>
      <c r="L1058" s="30"/>
      <c r="M1058" s="40"/>
      <c r="N1058" s="40"/>
      <c r="O1058" s="31"/>
      <c r="P1058" s="31"/>
      <c r="Q1058" s="32"/>
      <c r="R1058" s="32"/>
      <c r="S1058" s="33"/>
      <c r="T1058" s="33"/>
      <c r="U1058" s="33"/>
      <c r="V1058" s="33"/>
      <c r="W1058" s="33"/>
      <c r="X1058" s="33"/>
    </row>
    <row r="1059" spans="1:24" s="34" customFormat="1">
      <c r="A1059" s="29"/>
      <c r="B1059" s="29"/>
      <c r="C1059" s="29"/>
      <c r="D1059" s="29"/>
      <c r="E1059" s="29"/>
      <c r="F1059" s="29"/>
      <c r="G1059" s="29"/>
      <c r="H1059" s="212"/>
      <c r="I1059" s="30"/>
      <c r="J1059" s="30"/>
      <c r="K1059" s="30"/>
      <c r="L1059" s="30"/>
      <c r="M1059" s="40"/>
      <c r="N1059" s="40"/>
      <c r="O1059" s="31"/>
      <c r="P1059" s="31"/>
      <c r="Q1059" s="32"/>
      <c r="R1059" s="32"/>
      <c r="S1059" s="33"/>
      <c r="T1059" s="33"/>
      <c r="U1059" s="33"/>
      <c r="V1059" s="33"/>
      <c r="W1059" s="33"/>
      <c r="X1059" s="33"/>
    </row>
    <row r="1060" spans="1:24" s="34" customFormat="1">
      <c r="A1060" s="29"/>
      <c r="B1060" s="29"/>
      <c r="C1060" s="29"/>
      <c r="D1060" s="29"/>
      <c r="E1060" s="29"/>
      <c r="F1060" s="29"/>
      <c r="G1060" s="29"/>
      <c r="H1060" s="212"/>
      <c r="I1060" s="30"/>
      <c r="J1060" s="30"/>
      <c r="K1060" s="30"/>
      <c r="L1060" s="30"/>
      <c r="M1060" s="40"/>
      <c r="N1060" s="40"/>
      <c r="O1060" s="31"/>
      <c r="P1060" s="31"/>
      <c r="Q1060" s="32"/>
      <c r="R1060" s="32"/>
      <c r="S1060" s="33"/>
      <c r="T1060" s="33"/>
      <c r="U1060" s="33"/>
      <c r="V1060" s="33"/>
      <c r="W1060" s="33"/>
      <c r="X1060" s="33"/>
    </row>
    <row r="1061" spans="1:24" s="34" customFormat="1">
      <c r="A1061" s="29"/>
      <c r="B1061" s="29"/>
      <c r="C1061" s="29"/>
      <c r="D1061" s="29"/>
      <c r="E1061" s="29"/>
      <c r="F1061" s="29"/>
      <c r="G1061" s="29"/>
      <c r="H1061" s="212"/>
      <c r="I1061" s="30"/>
      <c r="J1061" s="30"/>
      <c r="K1061" s="30"/>
      <c r="L1061" s="30"/>
      <c r="M1061" s="40"/>
      <c r="N1061" s="40"/>
      <c r="O1061" s="31"/>
      <c r="P1061" s="31"/>
      <c r="Q1061" s="32"/>
      <c r="R1061" s="32"/>
      <c r="S1061" s="33"/>
      <c r="T1061" s="33"/>
      <c r="U1061" s="33"/>
      <c r="V1061" s="33"/>
      <c r="W1061" s="33"/>
      <c r="X1061" s="33"/>
    </row>
    <row r="1062" spans="1:24" s="34" customFormat="1">
      <c r="A1062" s="29"/>
      <c r="B1062" s="29"/>
      <c r="C1062" s="29"/>
      <c r="D1062" s="29"/>
      <c r="E1062" s="29"/>
      <c r="F1062" s="29"/>
      <c r="G1062" s="29"/>
      <c r="H1062" s="212"/>
      <c r="I1062" s="30"/>
      <c r="J1062" s="30"/>
      <c r="K1062" s="30"/>
      <c r="L1062" s="30"/>
      <c r="M1062" s="40"/>
      <c r="N1062" s="40"/>
      <c r="O1062" s="31"/>
      <c r="P1062" s="31"/>
      <c r="Q1062" s="32"/>
      <c r="R1062" s="32"/>
      <c r="S1062" s="33"/>
      <c r="T1062" s="33"/>
      <c r="U1062" s="33"/>
      <c r="V1062" s="33"/>
      <c r="W1062" s="33"/>
      <c r="X1062" s="33"/>
    </row>
    <row r="1063" spans="1:24" s="34" customFormat="1">
      <c r="A1063" s="29"/>
      <c r="B1063" s="29"/>
      <c r="C1063" s="29"/>
      <c r="D1063" s="29"/>
      <c r="E1063" s="29"/>
      <c r="F1063" s="29"/>
      <c r="G1063" s="29"/>
      <c r="H1063" s="212"/>
      <c r="I1063" s="30"/>
      <c r="J1063" s="30"/>
      <c r="K1063" s="30"/>
      <c r="L1063" s="30"/>
      <c r="M1063" s="40"/>
      <c r="N1063" s="40"/>
      <c r="O1063" s="31"/>
      <c r="P1063" s="31"/>
      <c r="Q1063" s="32"/>
      <c r="R1063" s="32"/>
      <c r="S1063" s="33"/>
      <c r="T1063" s="33"/>
      <c r="U1063" s="33"/>
      <c r="V1063" s="33"/>
      <c r="W1063" s="33"/>
      <c r="X1063" s="33"/>
    </row>
    <row r="1064" spans="1:24" s="34" customFormat="1">
      <c r="A1064" s="29"/>
      <c r="B1064" s="29"/>
      <c r="C1064" s="29"/>
      <c r="D1064" s="29"/>
      <c r="E1064" s="29"/>
      <c r="F1064" s="29"/>
      <c r="G1064" s="29"/>
      <c r="H1064" s="212"/>
      <c r="I1064" s="30"/>
      <c r="J1064" s="30"/>
      <c r="K1064" s="30"/>
      <c r="L1064" s="30"/>
      <c r="M1064" s="40"/>
      <c r="N1064" s="40"/>
      <c r="O1064" s="31"/>
      <c r="P1064" s="31"/>
      <c r="Q1064" s="32"/>
      <c r="R1064" s="32"/>
      <c r="S1064" s="33"/>
      <c r="T1064" s="33"/>
      <c r="U1064" s="33"/>
      <c r="V1064" s="33"/>
      <c r="W1064" s="33"/>
      <c r="X1064" s="33"/>
    </row>
    <row r="1065" spans="1:24" s="34" customFormat="1">
      <c r="A1065" s="29"/>
      <c r="B1065" s="29"/>
      <c r="C1065" s="29"/>
      <c r="D1065" s="29"/>
      <c r="E1065" s="29"/>
      <c r="F1065" s="29"/>
      <c r="G1065" s="29"/>
      <c r="H1065" s="212"/>
      <c r="I1065" s="30"/>
      <c r="J1065" s="30"/>
      <c r="K1065" s="30"/>
      <c r="L1065" s="30"/>
      <c r="M1065" s="40"/>
      <c r="N1065" s="40"/>
      <c r="O1065" s="31"/>
      <c r="P1065" s="31"/>
      <c r="Q1065" s="32"/>
      <c r="R1065" s="32"/>
      <c r="S1065" s="33"/>
      <c r="T1065" s="33"/>
      <c r="U1065" s="33"/>
      <c r="V1065" s="33"/>
      <c r="W1065" s="33"/>
      <c r="X1065" s="33"/>
    </row>
    <row r="1066" spans="1:24" s="34" customFormat="1">
      <c r="A1066" s="29"/>
      <c r="B1066" s="29"/>
      <c r="C1066" s="29"/>
      <c r="D1066" s="29"/>
      <c r="E1066" s="29"/>
      <c r="F1066" s="29"/>
      <c r="G1066" s="29"/>
      <c r="H1066" s="212"/>
      <c r="I1066" s="30"/>
      <c r="J1066" s="30"/>
      <c r="K1066" s="30"/>
      <c r="L1066" s="30"/>
      <c r="M1066" s="40"/>
      <c r="N1066" s="40"/>
      <c r="O1066" s="31"/>
      <c r="P1066" s="31"/>
      <c r="Q1066" s="32"/>
      <c r="R1066" s="32"/>
      <c r="S1066" s="33"/>
      <c r="T1066" s="33"/>
      <c r="U1066" s="33"/>
      <c r="V1066" s="33"/>
      <c r="W1066" s="33"/>
      <c r="X1066" s="33"/>
    </row>
    <row r="1067" spans="1:24" s="34" customFormat="1">
      <c r="A1067" s="29"/>
      <c r="B1067" s="29"/>
      <c r="C1067" s="29"/>
      <c r="D1067" s="29"/>
      <c r="E1067" s="29"/>
      <c r="F1067" s="29"/>
      <c r="G1067" s="29"/>
      <c r="H1067" s="212"/>
      <c r="I1067" s="30"/>
      <c r="J1067" s="30"/>
      <c r="K1067" s="30"/>
      <c r="L1067" s="30"/>
      <c r="M1067" s="40"/>
      <c r="N1067" s="40"/>
      <c r="O1067" s="31"/>
      <c r="P1067" s="31"/>
      <c r="Q1067" s="32"/>
      <c r="R1067" s="32"/>
      <c r="S1067" s="33"/>
      <c r="T1067" s="33"/>
      <c r="U1067" s="33"/>
      <c r="V1067" s="33"/>
      <c r="W1067" s="33"/>
      <c r="X1067" s="33"/>
    </row>
    <row r="1068" spans="1:24" s="34" customFormat="1">
      <c r="A1068" s="29"/>
      <c r="B1068" s="29"/>
      <c r="C1068" s="29"/>
      <c r="D1068" s="29"/>
      <c r="E1068" s="29"/>
      <c r="F1068" s="29"/>
      <c r="G1068" s="29"/>
      <c r="H1068" s="212"/>
      <c r="I1068" s="30"/>
      <c r="J1068" s="30"/>
      <c r="K1068" s="30"/>
      <c r="L1068" s="30"/>
      <c r="M1068" s="40"/>
      <c r="N1068" s="40"/>
      <c r="O1068" s="31"/>
      <c r="P1068" s="31"/>
      <c r="Q1068" s="32"/>
      <c r="R1068" s="32"/>
      <c r="S1068" s="33"/>
      <c r="T1068" s="33"/>
      <c r="U1068" s="33"/>
      <c r="V1068" s="33"/>
      <c r="W1068" s="33"/>
      <c r="X1068" s="33"/>
    </row>
    <row r="1069" spans="1:24" s="34" customFormat="1">
      <c r="A1069" s="29"/>
      <c r="B1069" s="29"/>
      <c r="C1069" s="29"/>
      <c r="D1069" s="29"/>
      <c r="E1069" s="29"/>
      <c r="F1069" s="29"/>
      <c r="G1069" s="29"/>
      <c r="H1069" s="212"/>
      <c r="I1069" s="30"/>
      <c r="J1069" s="30"/>
      <c r="K1069" s="30"/>
      <c r="L1069" s="30"/>
      <c r="M1069" s="40"/>
      <c r="N1069" s="40"/>
      <c r="O1069" s="31"/>
      <c r="P1069" s="31"/>
      <c r="Q1069" s="32"/>
      <c r="R1069" s="32"/>
      <c r="S1069" s="33"/>
      <c r="T1069" s="33"/>
      <c r="U1069" s="33"/>
      <c r="V1069" s="33"/>
      <c r="W1069" s="33"/>
      <c r="X1069" s="33"/>
    </row>
    <row r="1070" spans="1:24" s="34" customFormat="1">
      <c r="A1070" s="29"/>
      <c r="B1070" s="29"/>
      <c r="C1070" s="29"/>
      <c r="D1070" s="29"/>
      <c r="E1070" s="29"/>
      <c r="F1070" s="29"/>
      <c r="G1070" s="29"/>
      <c r="H1070" s="212"/>
      <c r="I1070" s="30"/>
      <c r="J1070" s="30"/>
      <c r="K1070" s="30"/>
      <c r="L1070" s="30"/>
      <c r="M1070" s="40"/>
      <c r="N1070" s="40"/>
      <c r="O1070" s="31"/>
      <c r="P1070" s="31"/>
      <c r="Q1070" s="32"/>
      <c r="R1070" s="32"/>
      <c r="S1070" s="33"/>
      <c r="T1070" s="33"/>
      <c r="U1070" s="33"/>
      <c r="V1070" s="33"/>
      <c r="W1070" s="33"/>
      <c r="X1070" s="33"/>
    </row>
    <row r="1071" spans="1:24" s="34" customFormat="1">
      <c r="A1071" s="29"/>
      <c r="B1071" s="29"/>
      <c r="C1071" s="29"/>
      <c r="D1071" s="29"/>
      <c r="E1071" s="29"/>
      <c r="F1071" s="29"/>
      <c r="G1071" s="29"/>
      <c r="H1071" s="212"/>
      <c r="I1071" s="30"/>
      <c r="J1071" s="30"/>
      <c r="K1071" s="30"/>
      <c r="L1071" s="30"/>
      <c r="M1071" s="40"/>
      <c r="N1071" s="40"/>
      <c r="O1071" s="31"/>
      <c r="P1071" s="31"/>
      <c r="Q1071" s="32"/>
      <c r="R1071" s="32"/>
      <c r="S1071" s="33"/>
      <c r="T1071" s="33"/>
      <c r="U1071" s="33"/>
      <c r="V1071" s="33"/>
      <c r="W1071" s="33"/>
      <c r="X1071" s="33"/>
    </row>
    <row r="1072" spans="1:24" s="34" customFormat="1">
      <c r="A1072" s="29"/>
      <c r="B1072" s="29"/>
      <c r="C1072" s="29"/>
      <c r="D1072" s="29"/>
      <c r="E1072" s="29"/>
      <c r="F1072" s="29"/>
      <c r="G1072" s="29"/>
      <c r="H1072" s="212"/>
      <c r="I1072" s="30"/>
      <c r="J1072" s="30"/>
      <c r="K1072" s="30"/>
      <c r="L1072" s="30"/>
      <c r="M1072" s="40"/>
      <c r="N1072" s="40"/>
      <c r="O1072" s="31"/>
      <c r="P1072" s="31"/>
      <c r="Q1072" s="32"/>
      <c r="R1072" s="32"/>
      <c r="S1072" s="33"/>
      <c r="T1072" s="33"/>
      <c r="U1072" s="33"/>
      <c r="V1072" s="33"/>
      <c r="W1072" s="33"/>
      <c r="X1072" s="33"/>
    </row>
    <row r="1073" spans="1:24" s="34" customFormat="1">
      <c r="A1073" s="29"/>
      <c r="B1073" s="29"/>
      <c r="C1073" s="29"/>
      <c r="D1073" s="29"/>
      <c r="E1073" s="29"/>
      <c r="F1073" s="29"/>
      <c r="G1073" s="29"/>
      <c r="H1073" s="212"/>
      <c r="I1073" s="30"/>
      <c r="J1073" s="30"/>
      <c r="K1073" s="30"/>
      <c r="L1073" s="30"/>
      <c r="M1073" s="40"/>
      <c r="N1073" s="40"/>
      <c r="O1073" s="31"/>
      <c r="P1073" s="31"/>
      <c r="Q1073" s="32"/>
      <c r="R1073" s="32"/>
      <c r="S1073" s="33"/>
      <c r="T1073" s="33"/>
      <c r="U1073" s="33"/>
      <c r="V1073" s="33"/>
      <c r="W1073" s="33"/>
      <c r="X1073" s="33"/>
    </row>
    <row r="1074" spans="1:24" s="34" customFormat="1">
      <c r="A1074" s="29"/>
      <c r="B1074" s="29"/>
      <c r="C1074" s="29"/>
      <c r="D1074" s="29"/>
      <c r="E1074" s="29"/>
      <c r="F1074" s="29"/>
      <c r="G1074" s="29"/>
      <c r="H1074" s="212"/>
      <c r="I1074" s="30"/>
      <c r="J1074" s="30"/>
      <c r="K1074" s="30"/>
      <c r="L1074" s="30"/>
      <c r="M1074" s="40"/>
      <c r="N1074" s="40"/>
      <c r="O1074" s="31"/>
      <c r="P1074" s="31"/>
      <c r="Q1074" s="32"/>
      <c r="R1074" s="32"/>
      <c r="S1074" s="33"/>
      <c r="T1074" s="33"/>
      <c r="U1074" s="33"/>
      <c r="V1074" s="33"/>
      <c r="W1074" s="33"/>
      <c r="X1074" s="33"/>
    </row>
    <row r="1075" spans="1:24" s="34" customFormat="1">
      <c r="A1075" s="29"/>
      <c r="B1075" s="29"/>
      <c r="C1075" s="29"/>
      <c r="D1075" s="29"/>
      <c r="E1075" s="29"/>
      <c r="F1075" s="29"/>
      <c r="G1075" s="29"/>
      <c r="H1075" s="212"/>
      <c r="I1075" s="30"/>
      <c r="J1075" s="30"/>
      <c r="K1075" s="30"/>
      <c r="L1075" s="30"/>
      <c r="M1075" s="40"/>
      <c r="N1075" s="40"/>
      <c r="O1075" s="31"/>
      <c r="P1075" s="31"/>
      <c r="Q1075" s="32"/>
      <c r="R1075" s="32"/>
      <c r="S1075" s="33"/>
      <c r="T1075" s="33"/>
      <c r="U1075" s="33"/>
      <c r="V1075" s="33"/>
      <c r="W1075" s="33"/>
      <c r="X1075" s="33"/>
    </row>
    <row r="1076" spans="1:24" s="34" customFormat="1">
      <c r="A1076" s="29"/>
      <c r="B1076" s="29"/>
      <c r="C1076" s="29"/>
      <c r="D1076" s="29"/>
      <c r="E1076" s="29"/>
      <c r="F1076" s="29"/>
      <c r="G1076" s="29"/>
      <c r="H1076" s="212"/>
      <c r="I1076" s="30"/>
      <c r="J1076" s="30"/>
      <c r="K1076" s="30"/>
      <c r="L1076" s="30"/>
      <c r="M1076" s="40"/>
      <c r="N1076" s="40"/>
      <c r="O1076" s="31"/>
      <c r="P1076" s="31"/>
      <c r="Q1076" s="32"/>
      <c r="R1076" s="32"/>
      <c r="S1076" s="33"/>
      <c r="T1076" s="33"/>
      <c r="U1076" s="33"/>
      <c r="V1076" s="33"/>
      <c r="W1076" s="33"/>
      <c r="X1076" s="33"/>
    </row>
    <row r="1077" spans="1:24" s="34" customFormat="1">
      <c r="A1077" s="29"/>
      <c r="B1077" s="29"/>
      <c r="C1077" s="29"/>
      <c r="D1077" s="29"/>
      <c r="E1077" s="29"/>
      <c r="F1077" s="29"/>
      <c r="G1077" s="29"/>
      <c r="H1077" s="212"/>
      <c r="I1077" s="30"/>
      <c r="J1077" s="30"/>
      <c r="K1077" s="30"/>
      <c r="L1077" s="30"/>
      <c r="M1077" s="40"/>
      <c r="N1077" s="40"/>
      <c r="O1077" s="31"/>
      <c r="P1077" s="31"/>
      <c r="Q1077" s="32"/>
      <c r="R1077" s="32"/>
      <c r="S1077" s="33"/>
      <c r="T1077" s="33"/>
      <c r="U1077" s="33"/>
      <c r="V1077" s="33"/>
      <c r="W1077" s="33"/>
      <c r="X1077" s="33"/>
    </row>
    <row r="1078" spans="1:24" s="34" customFormat="1">
      <c r="A1078" s="29"/>
      <c r="B1078" s="29"/>
      <c r="C1078" s="29"/>
      <c r="D1078" s="29"/>
      <c r="E1078" s="29"/>
      <c r="F1078" s="29"/>
      <c r="G1078" s="29"/>
      <c r="H1078" s="212"/>
      <c r="I1078" s="30"/>
      <c r="J1078" s="30"/>
      <c r="K1078" s="30"/>
      <c r="L1078" s="30"/>
      <c r="M1078" s="40"/>
      <c r="N1078" s="40"/>
      <c r="O1078" s="31"/>
      <c r="P1078" s="31"/>
      <c r="Q1078" s="32"/>
      <c r="R1078" s="32"/>
      <c r="S1078" s="33"/>
      <c r="T1078" s="33"/>
      <c r="U1078" s="33"/>
      <c r="V1078" s="33"/>
      <c r="W1078" s="33"/>
      <c r="X1078" s="33"/>
    </row>
    <row r="1079" spans="1:24" s="34" customFormat="1">
      <c r="A1079" s="29"/>
      <c r="B1079" s="29"/>
      <c r="C1079" s="29"/>
      <c r="D1079" s="29"/>
      <c r="E1079" s="29"/>
      <c r="F1079" s="29"/>
      <c r="G1079" s="29"/>
      <c r="H1079" s="212"/>
      <c r="I1079" s="30"/>
      <c r="J1079" s="30"/>
      <c r="K1079" s="30"/>
      <c r="L1079" s="30"/>
      <c r="M1079" s="40"/>
      <c r="N1079" s="40"/>
      <c r="O1079" s="31"/>
      <c r="P1079" s="31"/>
      <c r="Q1079" s="32"/>
      <c r="R1079" s="32"/>
      <c r="S1079" s="33"/>
      <c r="T1079" s="33"/>
      <c r="U1079" s="33"/>
      <c r="V1079" s="33"/>
      <c r="W1079" s="33"/>
      <c r="X1079" s="33"/>
    </row>
    <row r="1080" spans="1:24" s="34" customFormat="1">
      <c r="A1080" s="29"/>
      <c r="B1080" s="29"/>
      <c r="C1080" s="29"/>
      <c r="D1080" s="29"/>
      <c r="E1080" s="29"/>
      <c r="F1080" s="29"/>
      <c r="G1080" s="29"/>
      <c r="H1080" s="212"/>
      <c r="I1080" s="30"/>
      <c r="J1080" s="30"/>
      <c r="K1080" s="30"/>
      <c r="L1080" s="30"/>
      <c r="M1080" s="40"/>
      <c r="N1080" s="40"/>
      <c r="O1080" s="31"/>
      <c r="P1080" s="31"/>
      <c r="Q1080" s="32"/>
      <c r="R1080" s="32"/>
      <c r="S1080" s="33"/>
      <c r="T1080" s="33"/>
      <c r="U1080" s="33"/>
      <c r="V1080" s="33"/>
      <c r="W1080" s="33"/>
      <c r="X1080" s="33"/>
    </row>
    <row r="1081" spans="1:24" s="34" customFormat="1">
      <c r="A1081" s="29"/>
      <c r="B1081" s="29"/>
      <c r="C1081" s="29"/>
      <c r="D1081" s="29"/>
      <c r="E1081" s="29"/>
      <c r="F1081" s="29"/>
      <c r="G1081" s="29"/>
      <c r="H1081" s="212"/>
      <c r="I1081" s="30"/>
      <c r="J1081" s="30"/>
      <c r="K1081" s="30"/>
      <c r="L1081" s="30"/>
      <c r="M1081" s="40"/>
      <c r="N1081" s="40"/>
      <c r="O1081" s="31"/>
      <c r="P1081" s="31"/>
      <c r="Q1081" s="32"/>
      <c r="R1081" s="32"/>
      <c r="S1081" s="33"/>
      <c r="T1081" s="33"/>
      <c r="U1081" s="33"/>
      <c r="V1081" s="33"/>
      <c r="W1081" s="33"/>
      <c r="X1081" s="33"/>
    </row>
    <row r="1082" spans="1:24" s="34" customFormat="1">
      <c r="A1082" s="29"/>
      <c r="B1082" s="29"/>
      <c r="C1082" s="29"/>
      <c r="D1082" s="29"/>
      <c r="E1082" s="29"/>
      <c r="F1082" s="29"/>
      <c r="G1082" s="29"/>
      <c r="H1082" s="212"/>
      <c r="I1082" s="30"/>
      <c r="J1082" s="30"/>
      <c r="K1082" s="30"/>
      <c r="L1082" s="30"/>
      <c r="M1082" s="40"/>
      <c r="N1082" s="40"/>
      <c r="O1082" s="31"/>
      <c r="P1082" s="31"/>
      <c r="Q1082" s="32"/>
      <c r="R1082" s="32"/>
      <c r="S1082" s="33"/>
      <c r="T1082" s="33"/>
      <c r="U1082" s="33"/>
      <c r="V1082" s="33"/>
      <c r="W1082" s="33"/>
      <c r="X1082" s="33"/>
    </row>
    <row r="1083" spans="1:24" s="34" customFormat="1">
      <c r="A1083" s="29"/>
      <c r="B1083" s="29"/>
      <c r="C1083" s="29"/>
      <c r="D1083" s="29"/>
      <c r="E1083" s="29"/>
      <c r="F1083" s="29"/>
      <c r="G1083" s="29"/>
      <c r="H1083" s="212"/>
      <c r="I1083" s="30"/>
      <c r="J1083" s="30"/>
      <c r="K1083" s="30"/>
      <c r="L1083" s="30"/>
      <c r="M1083" s="40"/>
      <c r="N1083" s="40"/>
      <c r="O1083" s="31"/>
      <c r="P1083" s="31"/>
      <c r="Q1083" s="32"/>
      <c r="R1083" s="32"/>
      <c r="S1083" s="33"/>
      <c r="T1083" s="33"/>
      <c r="U1083" s="33"/>
      <c r="V1083" s="33"/>
      <c r="W1083" s="33"/>
      <c r="X1083" s="33"/>
    </row>
    <row r="1084" spans="1:24" s="34" customFormat="1">
      <c r="A1084" s="29"/>
      <c r="B1084" s="29"/>
      <c r="C1084" s="29"/>
      <c r="D1084" s="29"/>
      <c r="E1084" s="29"/>
      <c r="F1084" s="29"/>
      <c r="G1084" s="29"/>
      <c r="H1084" s="212"/>
      <c r="I1084" s="30"/>
      <c r="J1084" s="30"/>
      <c r="K1084" s="30"/>
      <c r="L1084" s="30"/>
      <c r="M1084" s="40"/>
      <c r="N1084" s="40"/>
      <c r="O1084" s="31"/>
      <c r="P1084" s="31"/>
      <c r="Q1084" s="32"/>
      <c r="R1084" s="32"/>
      <c r="S1084" s="33"/>
      <c r="T1084" s="33"/>
      <c r="U1084" s="33"/>
      <c r="V1084" s="33"/>
      <c r="W1084" s="33"/>
      <c r="X1084" s="33"/>
    </row>
    <row r="1085" spans="1:24" s="34" customFormat="1">
      <c r="A1085" s="29"/>
      <c r="B1085" s="29"/>
      <c r="C1085" s="29"/>
      <c r="D1085" s="29"/>
      <c r="E1085" s="29"/>
      <c r="F1085" s="29"/>
      <c r="G1085" s="29"/>
      <c r="H1085" s="212"/>
      <c r="I1085" s="30"/>
      <c r="J1085" s="30"/>
      <c r="K1085" s="30"/>
      <c r="L1085" s="30"/>
      <c r="M1085" s="40"/>
      <c r="N1085" s="40"/>
      <c r="O1085" s="31"/>
      <c r="P1085" s="31"/>
      <c r="Q1085" s="32"/>
      <c r="R1085" s="32"/>
      <c r="S1085" s="33"/>
      <c r="T1085" s="33"/>
      <c r="U1085" s="33"/>
      <c r="V1085" s="33"/>
      <c r="W1085" s="33"/>
      <c r="X1085" s="33"/>
    </row>
    <row r="1086" spans="1:24" s="34" customFormat="1">
      <c r="A1086" s="29"/>
      <c r="B1086" s="29"/>
      <c r="C1086" s="29"/>
      <c r="D1086" s="29"/>
      <c r="E1086" s="29"/>
      <c r="F1086" s="29"/>
      <c r="G1086" s="29"/>
      <c r="H1086" s="212"/>
      <c r="I1086" s="30"/>
      <c r="J1086" s="30"/>
      <c r="K1086" s="30"/>
      <c r="L1086" s="30"/>
      <c r="M1086" s="40"/>
      <c r="N1086" s="40"/>
      <c r="O1086" s="31"/>
      <c r="P1086" s="31"/>
      <c r="Q1086" s="32"/>
      <c r="R1086" s="32"/>
      <c r="S1086" s="33"/>
      <c r="T1086" s="33"/>
      <c r="U1086" s="33"/>
      <c r="V1086" s="33"/>
      <c r="W1086" s="33"/>
      <c r="X1086" s="33"/>
    </row>
    <row r="1087" spans="1:24" s="34" customFormat="1">
      <c r="A1087" s="29"/>
      <c r="B1087" s="29"/>
      <c r="C1087" s="29"/>
      <c r="D1087" s="29"/>
      <c r="E1087" s="29"/>
      <c r="F1087" s="29"/>
      <c r="G1087" s="29"/>
      <c r="H1087" s="212"/>
      <c r="I1087" s="30"/>
      <c r="J1087" s="30"/>
      <c r="K1087" s="30"/>
      <c r="L1087" s="30"/>
      <c r="M1087" s="40"/>
      <c r="N1087" s="40"/>
      <c r="O1087" s="31"/>
      <c r="P1087" s="31"/>
      <c r="Q1087" s="32"/>
      <c r="R1087" s="32"/>
      <c r="S1087" s="33"/>
      <c r="T1087" s="33"/>
      <c r="U1087" s="33"/>
      <c r="V1087" s="33"/>
      <c r="W1087" s="33"/>
      <c r="X1087" s="33"/>
    </row>
    <row r="1088" spans="1:24" s="34" customFormat="1">
      <c r="A1088" s="29"/>
      <c r="B1088" s="29"/>
      <c r="C1088" s="29"/>
      <c r="D1088" s="29"/>
      <c r="E1088" s="29"/>
      <c r="F1088" s="29"/>
      <c r="G1088" s="29"/>
      <c r="H1088" s="212"/>
      <c r="I1088" s="30"/>
      <c r="J1088" s="30"/>
      <c r="K1088" s="30"/>
      <c r="L1088" s="30"/>
      <c r="M1088" s="40"/>
      <c r="N1088" s="40"/>
      <c r="O1088" s="31"/>
      <c r="P1088" s="31"/>
      <c r="Q1088" s="32"/>
      <c r="R1088" s="32"/>
      <c r="S1088" s="33"/>
      <c r="T1088" s="33"/>
      <c r="U1088" s="33"/>
      <c r="V1088" s="33"/>
      <c r="W1088" s="33"/>
      <c r="X1088" s="33"/>
    </row>
    <row r="1089" spans="1:24" s="34" customFormat="1">
      <c r="A1089" s="29"/>
      <c r="B1089" s="29"/>
      <c r="C1089" s="29"/>
      <c r="D1089" s="29"/>
      <c r="E1089" s="29"/>
      <c r="F1089" s="29"/>
      <c r="G1089" s="29"/>
      <c r="H1089" s="212"/>
      <c r="I1089" s="30"/>
      <c r="J1089" s="30"/>
      <c r="K1089" s="30"/>
      <c r="L1089" s="30"/>
      <c r="M1089" s="40"/>
      <c r="N1089" s="40"/>
      <c r="O1089" s="31"/>
      <c r="P1089" s="31"/>
      <c r="Q1089" s="32"/>
      <c r="R1089" s="32"/>
      <c r="S1089" s="33"/>
      <c r="T1089" s="33"/>
      <c r="U1089" s="33"/>
      <c r="V1089" s="33"/>
      <c r="W1089" s="33"/>
      <c r="X1089" s="33"/>
    </row>
    <row r="1090" spans="1:24" s="34" customFormat="1">
      <c r="A1090" s="29"/>
      <c r="B1090" s="29"/>
      <c r="C1090" s="29"/>
      <c r="D1090" s="29"/>
      <c r="E1090" s="29"/>
      <c r="F1090" s="29"/>
      <c r="G1090" s="29"/>
      <c r="H1090" s="212"/>
      <c r="I1090" s="30"/>
      <c r="J1090" s="30"/>
      <c r="K1090" s="30"/>
      <c r="L1090" s="30"/>
      <c r="M1090" s="40"/>
      <c r="N1090" s="40"/>
      <c r="O1090" s="31"/>
      <c r="P1090" s="31"/>
      <c r="Q1090" s="32"/>
      <c r="R1090" s="32"/>
      <c r="S1090" s="33"/>
      <c r="T1090" s="33"/>
      <c r="U1090" s="33"/>
      <c r="V1090" s="33"/>
      <c r="W1090" s="33"/>
      <c r="X1090" s="33"/>
    </row>
    <row r="1091" spans="1:24" s="34" customFormat="1">
      <c r="A1091" s="29"/>
      <c r="B1091" s="29"/>
      <c r="C1091" s="29"/>
      <c r="D1091" s="29"/>
      <c r="E1091" s="29"/>
      <c r="F1091" s="29"/>
      <c r="G1091" s="29"/>
      <c r="H1091" s="212"/>
      <c r="I1091" s="30"/>
      <c r="J1091" s="30"/>
      <c r="K1091" s="30"/>
      <c r="L1091" s="30"/>
      <c r="M1091" s="40"/>
      <c r="N1091" s="40"/>
      <c r="O1091" s="31"/>
      <c r="P1091" s="31"/>
      <c r="Q1091" s="32"/>
      <c r="R1091" s="32"/>
      <c r="S1091" s="33"/>
      <c r="T1091" s="33"/>
      <c r="U1091" s="33"/>
      <c r="V1091" s="33"/>
      <c r="W1091" s="33"/>
      <c r="X1091" s="33"/>
    </row>
    <row r="1092" spans="1:24" s="34" customFormat="1">
      <c r="A1092" s="29"/>
      <c r="B1092" s="29"/>
      <c r="C1092" s="29"/>
      <c r="D1092" s="29"/>
      <c r="E1092" s="29"/>
      <c r="F1092" s="29"/>
      <c r="G1092" s="29"/>
      <c r="H1092" s="212"/>
      <c r="I1092" s="30"/>
      <c r="J1092" s="30"/>
      <c r="K1092" s="30"/>
      <c r="L1092" s="30"/>
      <c r="M1092" s="40"/>
      <c r="N1092" s="40"/>
      <c r="O1092" s="31"/>
      <c r="P1092" s="31"/>
      <c r="Q1092" s="32"/>
      <c r="R1092" s="32"/>
      <c r="S1092" s="33"/>
      <c r="T1092" s="33"/>
      <c r="U1092" s="33"/>
      <c r="V1092" s="33"/>
      <c r="W1092" s="33"/>
      <c r="X1092" s="33"/>
    </row>
    <row r="1093" spans="1:24" s="34" customFormat="1">
      <c r="A1093" s="29"/>
      <c r="B1093" s="29"/>
      <c r="C1093" s="29"/>
      <c r="D1093" s="29"/>
      <c r="E1093" s="29"/>
      <c r="F1093" s="29"/>
      <c r="G1093" s="29"/>
      <c r="H1093" s="212"/>
      <c r="I1093" s="30"/>
      <c r="J1093" s="30"/>
      <c r="K1093" s="30"/>
      <c r="L1093" s="30"/>
      <c r="M1093" s="40"/>
      <c r="N1093" s="40"/>
      <c r="O1093" s="31"/>
      <c r="P1093" s="31"/>
      <c r="Q1093" s="32"/>
      <c r="R1093" s="32"/>
      <c r="S1093" s="33"/>
      <c r="T1093" s="33"/>
      <c r="U1093" s="33"/>
      <c r="V1093" s="33"/>
      <c r="W1093" s="33"/>
      <c r="X1093" s="33"/>
    </row>
    <row r="1094" spans="1:24" s="34" customFormat="1">
      <c r="A1094" s="29"/>
      <c r="B1094" s="29"/>
      <c r="C1094" s="29"/>
      <c r="D1094" s="29"/>
      <c r="E1094" s="29"/>
      <c r="F1094" s="29"/>
      <c r="G1094" s="29"/>
      <c r="H1094" s="212"/>
      <c r="I1094" s="30"/>
      <c r="J1094" s="30"/>
      <c r="K1094" s="30"/>
      <c r="L1094" s="30"/>
      <c r="M1094" s="40"/>
      <c r="N1094" s="40"/>
      <c r="O1094" s="31"/>
      <c r="P1094" s="31"/>
      <c r="Q1094" s="32"/>
      <c r="R1094" s="32"/>
      <c r="S1094" s="33"/>
      <c r="T1094" s="33"/>
      <c r="U1094" s="33"/>
      <c r="V1094" s="33"/>
      <c r="W1094" s="33"/>
      <c r="X1094" s="33"/>
    </row>
    <row r="1095" spans="1:24" s="34" customFormat="1">
      <c r="A1095" s="29"/>
      <c r="B1095" s="29"/>
      <c r="C1095" s="29"/>
      <c r="D1095" s="29"/>
      <c r="E1095" s="29"/>
      <c r="F1095" s="29"/>
      <c r="G1095" s="29"/>
      <c r="H1095" s="212"/>
      <c r="I1095" s="30"/>
      <c r="J1095" s="30"/>
      <c r="K1095" s="30"/>
      <c r="L1095" s="30"/>
      <c r="M1095" s="40"/>
      <c r="N1095" s="40"/>
      <c r="O1095" s="31"/>
      <c r="P1095" s="31"/>
      <c r="Q1095" s="32"/>
      <c r="R1095" s="32"/>
      <c r="S1095" s="33"/>
      <c r="T1095" s="33"/>
      <c r="U1095" s="33"/>
      <c r="V1095" s="33"/>
      <c r="W1095" s="33"/>
      <c r="X1095" s="33"/>
    </row>
    <row r="1096" spans="1:24" s="34" customFormat="1">
      <c r="A1096" s="29"/>
      <c r="B1096" s="29"/>
      <c r="C1096" s="29"/>
      <c r="D1096" s="29"/>
      <c r="E1096" s="29"/>
      <c r="F1096" s="29"/>
      <c r="G1096" s="29"/>
      <c r="H1096" s="212"/>
      <c r="I1096" s="30"/>
      <c r="J1096" s="30"/>
      <c r="K1096" s="30"/>
      <c r="L1096" s="30"/>
      <c r="M1096" s="40"/>
      <c r="N1096" s="40"/>
      <c r="O1096" s="31"/>
      <c r="P1096" s="31"/>
      <c r="Q1096" s="32"/>
      <c r="R1096" s="32"/>
      <c r="S1096" s="33"/>
      <c r="T1096" s="33"/>
      <c r="U1096" s="33"/>
      <c r="V1096" s="33"/>
      <c r="W1096" s="33"/>
      <c r="X1096" s="33"/>
    </row>
    <row r="1097" spans="1:24" s="34" customFormat="1">
      <c r="A1097" s="29"/>
      <c r="B1097" s="29"/>
      <c r="C1097" s="29"/>
      <c r="D1097" s="29"/>
      <c r="E1097" s="29"/>
      <c r="F1097" s="29"/>
      <c r="G1097" s="29"/>
      <c r="H1097" s="212"/>
      <c r="I1097" s="30"/>
      <c r="J1097" s="30"/>
      <c r="K1097" s="30"/>
      <c r="L1097" s="30"/>
      <c r="M1097" s="40"/>
      <c r="N1097" s="40"/>
      <c r="O1097" s="31"/>
      <c r="P1097" s="31"/>
      <c r="Q1097" s="32"/>
      <c r="R1097" s="32"/>
      <c r="S1097" s="33"/>
      <c r="T1097" s="33"/>
      <c r="U1097" s="33"/>
      <c r="V1097" s="33"/>
      <c r="W1097" s="33"/>
      <c r="X1097" s="33"/>
    </row>
    <row r="1098" spans="1:24" s="34" customFormat="1">
      <c r="A1098" s="29"/>
      <c r="B1098" s="29"/>
      <c r="C1098" s="29"/>
      <c r="D1098" s="29"/>
      <c r="E1098" s="29"/>
      <c r="F1098" s="29"/>
      <c r="G1098" s="29"/>
      <c r="H1098" s="212"/>
      <c r="I1098" s="30"/>
      <c r="J1098" s="30"/>
      <c r="K1098" s="30"/>
      <c r="L1098" s="30"/>
      <c r="M1098" s="40"/>
      <c r="N1098" s="40"/>
      <c r="O1098" s="31"/>
      <c r="P1098" s="31"/>
      <c r="Q1098" s="32"/>
      <c r="R1098" s="32"/>
      <c r="S1098" s="33"/>
      <c r="T1098" s="33"/>
      <c r="U1098" s="33"/>
      <c r="V1098" s="33"/>
      <c r="W1098" s="33"/>
      <c r="X1098" s="33"/>
    </row>
    <row r="1099" spans="1:24" s="34" customFormat="1">
      <c r="A1099" s="29"/>
      <c r="B1099" s="29"/>
      <c r="C1099" s="29"/>
      <c r="D1099" s="29"/>
      <c r="E1099" s="29"/>
      <c r="F1099" s="29"/>
      <c r="G1099" s="29"/>
      <c r="H1099" s="212"/>
      <c r="I1099" s="30"/>
      <c r="J1099" s="30"/>
      <c r="K1099" s="30"/>
      <c r="L1099" s="30"/>
      <c r="M1099" s="40"/>
      <c r="N1099" s="40"/>
      <c r="O1099" s="31"/>
      <c r="P1099" s="31"/>
      <c r="Q1099" s="32"/>
      <c r="R1099" s="32"/>
      <c r="S1099" s="33"/>
      <c r="T1099" s="33"/>
      <c r="U1099" s="33"/>
      <c r="V1099" s="33"/>
      <c r="W1099" s="33"/>
      <c r="X1099" s="33"/>
    </row>
    <row r="1100" spans="1:24" s="34" customFormat="1">
      <c r="A1100" s="29"/>
      <c r="B1100" s="29"/>
      <c r="C1100" s="29"/>
      <c r="D1100" s="29"/>
      <c r="E1100" s="29"/>
      <c r="F1100" s="29"/>
      <c r="G1100" s="29"/>
      <c r="H1100" s="212"/>
      <c r="I1100" s="30"/>
      <c r="J1100" s="30"/>
      <c r="K1100" s="30"/>
      <c r="L1100" s="30"/>
      <c r="M1100" s="40"/>
      <c r="N1100" s="40"/>
      <c r="O1100" s="31"/>
      <c r="P1100" s="31"/>
      <c r="Q1100" s="32"/>
      <c r="R1100" s="32"/>
      <c r="S1100" s="33"/>
      <c r="T1100" s="33"/>
      <c r="U1100" s="33"/>
      <c r="V1100" s="33"/>
      <c r="W1100" s="33"/>
      <c r="X1100" s="33"/>
    </row>
    <row r="1101" spans="1:24" s="34" customFormat="1">
      <c r="A1101" s="29"/>
      <c r="B1101" s="29"/>
      <c r="C1101" s="29"/>
      <c r="D1101" s="29"/>
      <c r="E1101" s="29"/>
      <c r="F1101" s="29"/>
      <c r="G1101" s="29"/>
      <c r="H1101" s="212"/>
      <c r="I1101" s="30"/>
      <c r="J1101" s="30"/>
      <c r="K1101" s="30"/>
      <c r="L1101" s="30"/>
      <c r="M1101" s="40"/>
      <c r="N1101" s="40"/>
      <c r="O1101" s="31"/>
      <c r="P1101" s="31"/>
      <c r="Q1101" s="32"/>
      <c r="R1101" s="32"/>
      <c r="S1101" s="33"/>
      <c r="T1101" s="33"/>
      <c r="U1101" s="33"/>
      <c r="V1101" s="33"/>
      <c r="W1101" s="33"/>
      <c r="X1101" s="33"/>
    </row>
    <row r="1102" spans="1:24" s="34" customFormat="1">
      <c r="A1102" s="29"/>
      <c r="B1102" s="29"/>
      <c r="C1102" s="29"/>
      <c r="D1102" s="29"/>
      <c r="E1102" s="29"/>
      <c r="F1102" s="29"/>
      <c r="G1102" s="29"/>
      <c r="H1102" s="212"/>
      <c r="I1102" s="30"/>
      <c r="J1102" s="30"/>
      <c r="K1102" s="30"/>
      <c r="L1102" s="30"/>
      <c r="M1102" s="40"/>
      <c r="N1102" s="40"/>
      <c r="O1102" s="31"/>
      <c r="P1102" s="31"/>
      <c r="Q1102" s="32"/>
      <c r="R1102" s="32"/>
      <c r="S1102" s="33"/>
      <c r="T1102" s="33"/>
      <c r="U1102" s="33"/>
      <c r="V1102" s="33"/>
      <c r="W1102" s="33"/>
      <c r="X1102" s="33"/>
    </row>
    <row r="1103" spans="1:24" s="34" customFormat="1">
      <c r="A1103" s="29"/>
      <c r="B1103" s="29"/>
      <c r="C1103" s="29"/>
      <c r="D1103" s="29"/>
      <c r="E1103" s="29"/>
      <c r="F1103" s="29"/>
      <c r="G1103" s="29"/>
      <c r="H1103" s="212"/>
      <c r="I1103" s="30"/>
      <c r="J1103" s="30"/>
      <c r="K1103" s="30"/>
      <c r="L1103" s="30"/>
      <c r="M1103" s="40"/>
      <c r="N1103" s="40"/>
      <c r="O1103" s="31"/>
      <c r="P1103" s="31"/>
      <c r="Q1103" s="32"/>
      <c r="R1103" s="32"/>
      <c r="S1103" s="33"/>
      <c r="T1103" s="33"/>
      <c r="U1103" s="33"/>
      <c r="V1103" s="33"/>
      <c r="W1103" s="33"/>
      <c r="X1103" s="33"/>
    </row>
    <row r="1104" spans="1:24" s="34" customFormat="1">
      <c r="A1104" s="29"/>
      <c r="B1104" s="29"/>
      <c r="C1104" s="29"/>
      <c r="D1104" s="29"/>
      <c r="E1104" s="29"/>
      <c r="F1104" s="29"/>
      <c r="G1104" s="29"/>
      <c r="H1104" s="212"/>
      <c r="I1104" s="30"/>
      <c r="J1104" s="30"/>
      <c r="K1104" s="30"/>
      <c r="L1104" s="30"/>
      <c r="M1104" s="40"/>
      <c r="N1104" s="40"/>
      <c r="O1104" s="31"/>
      <c r="P1104" s="31"/>
      <c r="Q1104" s="32"/>
      <c r="R1104" s="32"/>
      <c r="S1104" s="33"/>
      <c r="T1104" s="33"/>
      <c r="U1104" s="33"/>
      <c r="V1104" s="33"/>
      <c r="W1104" s="33"/>
      <c r="X1104" s="33"/>
    </row>
    <row r="1105" spans="1:24" s="34" customFormat="1">
      <c r="A1105" s="29"/>
      <c r="B1105" s="29"/>
      <c r="C1105" s="29"/>
      <c r="D1105" s="29"/>
      <c r="E1105" s="29"/>
      <c r="F1105" s="29"/>
      <c r="G1105" s="29"/>
      <c r="H1105" s="212"/>
      <c r="I1105" s="30"/>
      <c r="J1105" s="30"/>
      <c r="K1105" s="30"/>
      <c r="L1105" s="30"/>
      <c r="M1105" s="40"/>
      <c r="N1105" s="40"/>
      <c r="O1105" s="31"/>
      <c r="P1105" s="31"/>
      <c r="Q1105" s="32"/>
      <c r="R1105" s="32"/>
      <c r="S1105" s="33"/>
      <c r="T1105" s="33"/>
      <c r="U1105" s="33"/>
      <c r="V1105" s="33"/>
      <c r="W1105" s="33"/>
      <c r="X1105" s="33"/>
    </row>
    <row r="1106" spans="1:24" s="34" customFormat="1">
      <c r="A1106" s="29"/>
      <c r="B1106" s="29"/>
      <c r="C1106" s="29"/>
      <c r="D1106" s="29"/>
      <c r="E1106" s="29"/>
      <c r="F1106" s="29"/>
      <c r="G1106" s="29"/>
      <c r="H1106" s="212"/>
      <c r="I1106" s="30"/>
      <c r="J1106" s="30"/>
      <c r="K1106" s="30"/>
      <c r="L1106" s="30"/>
      <c r="M1106" s="40"/>
      <c r="N1106" s="40"/>
      <c r="O1106" s="31"/>
      <c r="P1106" s="31"/>
      <c r="Q1106" s="32"/>
      <c r="R1106" s="32"/>
      <c r="S1106" s="33"/>
      <c r="T1106" s="33"/>
      <c r="U1106" s="33"/>
      <c r="V1106" s="33"/>
      <c r="W1106" s="33"/>
      <c r="X1106" s="33"/>
    </row>
    <row r="1107" spans="1:24" s="34" customFormat="1">
      <c r="A1107" s="29"/>
      <c r="B1107" s="29"/>
      <c r="C1107" s="29"/>
      <c r="D1107" s="29"/>
      <c r="E1107" s="29"/>
      <c r="F1107" s="29"/>
      <c r="G1107" s="29"/>
      <c r="H1107" s="212"/>
      <c r="I1107" s="30"/>
      <c r="J1107" s="30"/>
      <c r="K1107" s="30"/>
      <c r="L1107" s="30"/>
      <c r="M1107" s="40"/>
      <c r="N1107" s="40"/>
      <c r="O1107" s="31"/>
      <c r="P1107" s="31"/>
      <c r="Q1107" s="32"/>
      <c r="R1107" s="32"/>
      <c r="S1107" s="33"/>
      <c r="T1107" s="33"/>
      <c r="U1107" s="33"/>
      <c r="V1107" s="33"/>
      <c r="W1107" s="33"/>
      <c r="X1107" s="33"/>
    </row>
    <row r="1108" spans="1:24" s="34" customFormat="1">
      <c r="A1108" s="29"/>
      <c r="B1108" s="29"/>
      <c r="C1108" s="29"/>
      <c r="D1108" s="29"/>
      <c r="E1108" s="29"/>
      <c r="F1108" s="29"/>
      <c r="G1108" s="29"/>
      <c r="H1108" s="212"/>
      <c r="I1108" s="30"/>
      <c r="J1108" s="30"/>
      <c r="K1108" s="30"/>
      <c r="L1108" s="30"/>
      <c r="M1108" s="40"/>
      <c r="N1108" s="40"/>
      <c r="O1108" s="31"/>
      <c r="P1108" s="31"/>
      <c r="Q1108" s="32"/>
      <c r="R1108" s="32"/>
      <c r="S1108" s="33"/>
      <c r="T1108" s="33"/>
      <c r="U1108" s="33"/>
      <c r="V1108" s="33"/>
      <c r="W1108" s="33"/>
      <c r="X1108" s="33"/>
    </row>
    <row r="1109" spans="1:24" s="34" customFormat="1">
      <c r="A1109" s="29"/>
      <c r="B1109" s="29"/>
      <c r="C1109" s="29"/>
      <c r="D1109" s="29"/>
      <c r="E1109" s="29"/>
      <c r="F1109" s="29"/>
      <c r="G1109" s="29"/>
      <c r="H1109" s="212"/>
      <c r="I1109" s="30"/>
      <c r="J1109" s="30"/>
      <c r="K1109" s="30"/>
      <c r="L1109" s="30"/>
      <c r="M1109" s="40"/>
      <c r="N1109" s="40"/>
      <c r="O1109" s="31"/>
      <c r="P1109" s="31"/>
      <c r="Q1109" s="32"/>
      <c r="R1109" s="32"/>
      <c r="S1109" s="33"/>
      <c r="T1109" s="33"/>
      <c r="U1109" s="33"/>
      <c r="V1109" s="33"/>
      <c r="W1109" s="33"/>
      <c r="X1109" s="33"/>
    </row>
    <row r="1110" spans="1:24" s="34" customFormat="1">
      <c r="A1110" s="29"/>
      <c r="B1110" s="29"/>
      <c r="C1110" s="29"/>
      <c r="D1110" s="29"/>
      <c r="E1110" s="29"/>
      <c r="F1110" s="29"/>
      <c r="G1110" s="29"/>
      <c r="H1110" s="212"/>
      <c r="I1110" s="30"/>
      <c r="J1110" s="30"/>
      <c r="K1110" s="30"/>
      <c r="L1110" s="30"/>
      <c r="M1110" s="40"/>
      <c r="N1110" s="40"/>
      <c r="O1110" s="31"/>
      <c r="P1110" s="31"/>
      <c r="Q1110" s="32"/>
      <c r="R1110" s="32"/>
      <c r="S1110" s="33"/>
      <c r="T1110" s="33"/>
      <c r="U1110" s="33"/>
      <c r="V1110" s="33"/>
      <c r="W1110" s="33"/>
      <c r="X1110" s="33"/>
    </row>
    <row r="1111" spans="1:24" s="34" customFormat="1">
      <c r="A1111" s="29"/>
      <c r="B1111" s="29"/>
      <c r="C1111" s="29"/>
      <c r="D1111" s="29"/>
      <c r="E1111" s="29"/>
      <c r="F1111" s="29"/>
      <c r="G1111" s="29"/>
      <c r="H1111" s="212"/>
      <c r="I1111" s="30"/>
      <c r="J1111" s="30"/>
      <c r="K1111" s="30"/>
      <c r="L1111" s="30"/>
      <c r="M1111" s="40"/>
      <c r="N1111" s="40"/>
      <c r="O1111" s="31"/>
      <c r="P1111" s="31"/>
      <c r="Q1111" s="32"/>
      <c r="R1111" s="32"/>
      <c r="S1111" s="33"/>
      <c r="T1111" s="33"/>
      <c r="U1111" s="33"/>
      <c r="V1111" s="33"/>
      <c r="W1111" s="33"/>
      <c r="X1111" s="33"/>
    </row>
    <row r="1112" spans="1:24" s="34" customFormat="1">
      <c r="A1112" s="29"/>
      <c r="B1112" s="29"/>
      <c r="C1112" s="29"/>
      <c r="D1112" s="29"/>
      <c r="E1112" s="29"/>
      <c r="F1112" s="29"/>
      <c r="G1112" s="29"/>
      <c r="H1112" s="212"/>
      <c r="I1112" s="30"/>
      <c r="J1112" s="30"/>
      <c r="K1112" s="30"/>
      <c r="L1112" s="30"/>
      <c r="M1112" s="40"/>
      <c r="N1112" s="40"/>
      <c r="O1112" s="31"/>
      <c r="P1112" s="31"/>
      <c r="Q1112" s="32"/>
      <c r="R1112" s="32"/>
      <c r="S1112" s="33"/>
      <c r="T1112" s="33"/>
      <c r="U1112" s="33"/>
      <c r="V1112" s="33"/>
      <c r="W1112" s="33"/>
      <c r="X1112" s="33"/>
    </row>
    <row r="1113" spans="1:24" s="34" customFormat="1">
      <c r="A1113" s="29"/>
      <c r="B1113" s="29"/>
      <c r="C1113" s="29"/>
      <c r="D1113" s="29"/>
      <c r="E1113" s="29"/>
      <c r="F1113" s="29"/>
      <c r="G1113" s="29"/>
      <c r="H1113" s="212"/>
      <c r="I1113" s="30"/>
      <c r="J1113" s="30"/>
      <c r="K1113" s="30"/>
      <c r="L1113" s="30"/>
      <c r="M1113" s="40"/>
      <c r="N1113" s="40"/>
      <c r="O1113" s="31"/>
      <c r="P1113" s="31"/>
      <c r="Q1113" s="32"/>
      <c r="R1113" s="32"/>
      <c r="S1113" s="33"/>
      <c r="T1113" s="33"/>
      <c r="U1113" s="33"/>
      <c r="V1113" s="33"/>
      <c r="W1113" s="33"/>
      <c r="X1113" s="33"/>
    </row>
    <row r="1114" spans="1:24" s="34" customFormat="1">
      <c r="A1114" s="29"/>
      <c r="B1114" s="29"/>
      <c r="C1114" s="29"/>
      <c r="D1114" s="29"/>
      <c r="E1114" s="29"/>
      <c r="F1114" s="29"/>
      <c r="G1114" s="29"/>
      <c r="H1114" s="212"/>
      <c r="I1114" s="30"/>
      <c r="J1114" s="30"/>
      <c r="K1114" s="30"/>
      <c r="L1114" s="30"/>
      <c r="M1114" s="40"/>
      <c r="N1114" s="40"/>
      <c r="O1114" s="31"/>
      <c r="P1114" s="31"/>
      <c r="Q1114" s="32"/>
      <c r="R1114" s="32"/>
      <c r="S1114" s="33"/>
      <c r="T1114" s="33"/>
      <c r="U1114" s="33"/>
      <c r="V1114" s="33"/>
      <c r="W1114" s="33"/>
      <c r="X1114" s="33"/>
    </row>
    <row r="1115" spans="1:24" s="34" customFormat="1">
      <c r="A1115" s="29"/>
      <c r="B1115" s="29"/>
      <c r="C1115" s="29"/>
      <c r="D1115" s="29"/>
      <c r="E1115" s="29"/>
      <c r="F1115" s="29"/>
      <c r="G1115" s="29"/>
      <c r="H1115" s="212"/>
      <c r="I1115" s="30"/>
      <c r="J1115" s="30"/>
      <c r="K1115" s="30"/>
      <c r="L1115" s="30"/>
      <c r="M1115" s="40"/>
      <c r="N1115" s="40"/>
      <c r="O1115" s="31"/>
      <c r="P1115" s="31"/>
      <c r="Q1115" s="32"/>
      <c r="R1115" s="32"/>
      <c r="S1115" s="33"/>
      <c r="T1115" s="33"/>
      <c r="U1115" s="33"/>
      <c r="V1115" s="33"/>
      <c r="W1115" s="33"/>
      <c r="X1115" s="33"/>
    </row>
    <row r="1116" spans="1:24" s="34" customFormat="1">
      <c r="A1116" s="29"/>
      <c r="B1116" s="29"/>
      <c r="C1116" s="29"/>
      <c r="D1116" s="29"/>
      <c r="E1116" s="29"/>
      <c r="F1116" s="29"/>
      <c r="G1116" s="29"/>
      <c r="H1116" s="212"/>
      <c r="I1116" s="30"/>
      <c r="J1116" s="30"/>
      <c r="K1116" s="30"/>
      <c r="L1116" s="30"/>
      <c r="M1116" s="40"/>
      <c r="N1116" s="40"/>
      <c r="O1116" s="31"/>
      <c r="P1116" s="31"/>
      <c r="Q1116" s="32"/>
      <c r="R1116" s="32"/>
      <c r="S1116" s="33"/>
      <c r="T1116" s="33"/>
      <c r="U1116" s="33"/>
      <c r="V1116" s="33"/>
      <c r="W1116" s="33"/>
      <c r="X1116" s="33"/>
    </row>
    <row r="1117" spans="1:24" s="34" customFormat="1">
      <c r="A1117" s="29"/>
      <c r="B1117" s="29"/>
      <c r="C1117" s="29"/>
      <c r="D1117" s="29"/>
      <c r="E1117" s="29"/>
      <c r="F1117" s="29"/>
      <c r="G1117" s="29"/>
      <c r="H1117" s="212"/>
      <c r="I1117" s="30"/>
      <c r="J1117" s="30"/>
      <c r="K1117" s="30"/>
      <c r="L1117" s="30"/>
      <c r="M1117" s="40"/>
      <c r="N1117" s="40"/>
      <c r="O1117" s="31"/>
      <c r="P1117" s="31"/>
      <c r="Q1117" s="32"/>
      <c r="R1117" s="32"/>
      <c r="S1117" s="33"/>
      <c r="T1117" s="33"/>
      <c r="U1117" s="33"/>
      <c r="V1117" s="33"/>
      <c r="W1117" s="33"/>
      <c r="X1117" s="33"/>
    </row>
    <row r="1118" spans="1:24" s="34" customFormat="1">
      <c r="A1118" s="29"/>
      <c r="B1118" s="29"/>
      <c r="C1118" s="29"/>
      <c r="D1118" s="29"/>
      <c r="E1118" s="29"/>
      <c r="F1118" s="29"/>
      <c r="G1118" s="29"/>
      <c r="H1118" s="212"/>
      <c r="I1118" s="30"/>
      <c r="J1118" s="30"/>
      <c r="K1118" s="30"/>
      <c r="L1118" s="30"/>
      <c r="M1118" s="40"/>
      <c r="N1118" s="40"/>
      <c r="O1118" s="31"/>
      <c r="P1118" s="31"/>
      <c r="Q1118" s="32"/>
      <c r="R1118" s="32"/>
      <c r="S1118" s="33"/>
      <c r="T1118" s="33"/>
      <c r="U1118" s="33"/>
      <c r="V1118" s="33"/>
      <c r="W1118" s="33"/>
      <c r="X1118" s="33"/>
    </row>
    <row r="1119" spans="1:24" s="34" customFormat="1">
      <c r="A1119" s="29"/>
      <c r="B1119" s="29"/>
      <c r="C1119" s="29"/>
      <c r="D1119" s="29"/>
      <c r="E1119" s="29"/>
      <c r="F1119" s="29"/>
      <c r="G1119" s="29"/>
      <c r="H1119" s="212"/>
      <c r="I1119" s="30"/>
      <c r="J1119" s="30"/>
      <c r="K1119" s="30"/>
      <c r="L1119" s="30"/>
      <c r="M1119" s="40"/>
      <c r="N1119" s="40"/>
      <c r="O1119" s="31"/>
      <c r="P1119" s="31"/>
      <c r="Q1119" s="32"/>
      <c r="R1119" s="32"/>
      <c r="S1119" s="33"/>
      <c r="T1119" s="33"/>
      <c r="U1119" s="33"/>
      <c r="V1119" s="33"/>
      <c r="W1119" s="33"/>
      <c r="X1119" s="33"/>
    </row>
    <row r="1120" spans="1:24" s="34" customFormat="1">
      <c r="A1120" s="29"/>
      <c r="B1120" s="29"/>
      <c r="C1120" s="29"/>
      <c r="D1120" s="29"/>
      <c r="E1120" s="29"/>
      <c r="F1120" s="29"/>
      <c r="G1120" s="29"/>
      <c r="H1120" s="212"/>
      <c r="I1120" s="30"/>
      <c r="J1120" s="30"/>
      <c r="K1120" s="30"/>
      <c r="L1120" s="30"/>
      <c r="M1120" s="40"/>
      <c r="N1120" s="40"/>
      <c r="O1120" s="31"/>
      <c r="P1120" s="31"/>
      <c r="Q1120" s="32"/>
      <c r="R1120" s="32"/>
      <c r="S1120" s="33"/>
      <c r="T1120" s="33"/>
      <c r="U1120" s="33"/>
      <c r="V1120" s="33"/>
      <c r="W1120" s="33"/>
      <c r="X1120" s="33"/>
    </row>
    <row r="1121" spans="1:24" s="34" customFormat="1">
      <c r="A1121" s="29"/>
      <c r="B1121" s="29"/>
      <c r="C1121" s="29"/>
      <c r="D1121" s="29"/>
      <c r="E1121" s="29"/>
      <c r="F1121" s="29"/>
      <c r="G1121" s="29"/>
      <c r="H1121" s="212"/>
      <c r="I1121" s="30"/>
      <c r="J1121" s="30"/>
      <c r="K1121" s="30"/>
      <c r="L1121" s="30"/>
      <c r="M1121" s="40"/>
      <c r="N1121" s="40"/>
      <c r="O1121" s="31"/>
      <c r="P1121" s="31"/>
      <c r="Q1121" s="32"/>
      <c r="R1121" s="32"/>
      <c r="S1121" s="33"/>
      <c r="T1121" s="33"/>
      <c r="U1121" s="33"/>
      <c r="V1121" s="33"/>
      <c r="W1121" s="33"/>
      <c r="X1121" s="33"/>
    </row>
    <row r="1122" spans="1:24" s="34" customFormat="1">
      <c r="A1122" s="29"/>
      <c r="B1122" s="29"/>
      <c r="C1122" s="29"/>
      <c r="D1122" s="29"/>
      <c r="E1122" s="29"/>
      <c r="F1122" s="29"/>
      <c r="G1122" s="29"/>
      <c r="H1122" s="212"/>
      <c r="I1122" s="30"/>
      <c r="J1122" s="30"/>
      <c r="K1122" s="30"/>
      <c r="L1122" s="30"/>
      <c r="M1122" s="40"/>
      <c r="N1122" s="40"/>
      <c r="O1122" s="31"/>
      <c r="P1122" s="31"/>
      <c r="Q1122" s="32"/>
      <c r="R1122" s="32"/>
      <c r="S1122" s="33"/>
      <c r="T1122" s="33"/>
      <c r="U1122" s="33"/>
      <c r="V1122" s="33"/>
      <c r="W1122" s="33"/>
      <c r="X1122" s="33"/>
    </row>
    <row r="1123" spans="1:24" s="34" customFormat="1">
      <c r="A1123" s="29"/>
      <c r="B1123" s="29"/>
      <c r="C1123" s="29"/>
      <c r="D1123" s="29"/>
      <c r="E1123" s="29"/>
      <c r="F1123" s="29"/>
      <c r="G1123" s="29"/>
      <c r="H1123" s="212"/>
      <c r="I1123" s="30"/>
      <c r="J1123" s="30"/>
      <c r="K1123" s="30"/>
      <c r="L1123" s="30"/>
      <c r="M1123" s="40"/>
      <c r="N1123" s="40"/>
      <c r="O1123" s="31"/>
      <c r="P1123" s="31"/>
      <c r="Q1123" s="32"/>
      <c r="R1123" s="32"/>
      <c r="S1123" s="33"/>
      <c r="T1123" s="33"/>
      <c r="U1123" s="33"/>
      <c r="V1123" s="33"/>
      <c r="W1123" s="33"/>
      <c r="X1123" s="33"/>
    </row>
    <row r="1124" spans="1:24" s="34" customFormat="1">
      <c r="A1124" s="29"/>
      <c r="B1124" s="29"/>
      <c r="C1124" s="29"/>
      <c r="D1124" s="29"/>
      <c r="E1124" s="29"/>
      <c r="F1124" s="29"/>
      <c r="G1124" s="29"/>
      <c r="H1124" s="212"/>
      <c r="I1124" s="30"/>
      <c r="J1124" s="30"/>
      <c r="K1124" s="30"/>
      <c r="L1124" s="30"/>
      <c r="M1124" s="40"/>
      <c r="N1124" s="40"/>
      <c r="O1124" s="31"/>
      <c r="P1124" s="31"/>
      <c r="Q1124" s="32"/>
      <c r="R1124" s="32"/>
      <c r="S1124" s="33"/>
      <c r="T1124" s="33"/>
      <c r="U1124" s="33"/>
      <c r="V1124" s="33"/>
      <c r="W1124" s="33"/>
      <c r="X1124" s="33"/>
    </row>
    <row r="1125" spans="1:24" s="34" customFormat="1">
      <c r="A1125" s="29"/>
      <c r="B1125" s="29"/>
      <c r="C1125" s="29"/>
      <c r="D1125" s="29"/>
      <c r="E1125" s="29"/>
      <c r="F1125" s="29"/>
      <c r="G1125" s="29"/>
      <c r="H1125" s="212"/>
      <c r="I1125" s="30"/>
      <c r="J1125" s="30"/>
      <c r="K1125" s="30"/>
      <c r="L1125" s="30"/>
      <c r="M1125" s="40"/>
      <c r="N1125" s="40"/>
      <c r="O1125" s="31"/>
      <c r="P1125" s="31"/>
      <c r="Q1125" s="32"/>
      <c r="R1125" s="32"/>
      <c r="S1125" s="33"/>
      <c r="T1125" s="33"/>
      <c r="U1125" s="33"/>
      <c r="V1125" s="33"/>
      <c r="W1125" s="33"/>
      <c r="X1125" s="33"/>
    </row>
    <row r="1126" spans="1:24" s="34" customFormat="1">
      <c r="A1126" s="29"/>
      <c r="B1126" s="29"/>
      <c r="C1126" s="29"/>
      <c r="D1126" s="29"/>
      <c r="E1126" s="29"/>
      <c r="F1126" s="29"/>
      <c r="G1126" s="29"/>
      <c r="H1126" s="212"/>
      <c r="I1126" s="30"/>
      <c r="J1126" s="30"/>
      <c r="K1126" s="30"/>
      <c r="L1126" s="30"/>
      <c r="M1126" s="40"/>
      <c r="N1126" s="40"/>
      <c r="O1126" s="31"/>
      <c r="P1126" s="31"/>
      <c r="Q1126" s="32"/>
      <c r="R1126" s="32"/>
      <c r="S1126" s="33"/>
      <c r="T1126" s="33"/>
      <c r="U1126" s="33"/>
      <c r="V1126" s="33"/>
      <c r="W1126" s="33"/>
      <c r="X1126" s="33"/>
    </row>
    <row r="1127" spans="1:24" s="34" customFormat="1">
      <c r="A1127" s="29"/>
      <c r="B1127" s="29"/>
      <c r="C1127" s="29"/>
      <c r="D1127" s="29"/>
      <c r="E1127" s="29"/>
      <c r="F1127" s="29"/>
      <c r="G1127" s="29"/>
      <c r="H1127" s="212"/>
      <c r="I1127" s="30"/>
      <c r="J1127" s="30"/>
      <c r="K1127" s="30"/>
      <c r="L1127" s="30"/>
      <c r="M1127" s="40"/>
      <c r="N1127" s="40"/>
      <c r="O1127" s="31"/>
      <c r="P1127" s="31"/>
      <c r="Q1127" s="32"/>
      <c r="R1127" s="32"/>
      <c r="S1127" s="33"/>
      <c r="T1127" s="33"/>
      <c r="U1127" s="33"/>
      <c r="V1127" s="33"/>
      <c r="W1127" s="33"/>
      <c r="X1127" s="33"/>
    </row>
    <row r="1128" spans="1:24" s="34" customFormat="1">
      <c r="A1128" s="29"/>
      <c r="B1128" s="29"/>
      <c r="C1128" s="29"/>
      <c r="D1128" s="29"/>
      <c r="E1128" s="29"/>
      <c r="F1128" s="29"/>
      <c r="G1128" s="29"/>
      <c r="H1128" s="212"/>
      <c r="I1128" s="30"/>
      <c r="J1128" s="30"/>
      <c r="K1128" s="30"/>
      <c r="L1128" s="30"/>
      <c r="M1128" s="40"/>
      <c r="N1128" s="40"/>
      <c r="O1128" s="31"/>
      <c r="P1128" s="31"/>
      <c r="Q1128" s="32"/>
      <c r="R1128" s="32"/>
      <c r="S1128" s="33"/>
      <c r="T1128" s="33"/>
      <c r="U1128" s="33"/>
      <c r="V1128" s="33"/>
      <c r="W1128" s="33"/>
      <c r="X1128" s="33"/>
    </row>
    <row r="1129" spans="1:24" s="34" customFormat="1">
      <c r="A1129" s="29"/>
      <c r="B1129" s="29"/>
      <c r="C1129" s="29"/>
      <c r="D1129" s="29"/>
      <c r="E1129" s="29"/>
      <c r="F1129" s="29"/>
      <c r="G1129" s="29"/>
      <c r="H1129" s="212"/>
      <c r="I1129" s="30"/>
      <c r="J1129" s="30"/>
      <c r="K1129" s="30"/>
      <c r="L1129" s="30"/>
      <c r="M1129" s="40"/>
      <c r="N1129" s="40"/>
      <c r="O1129" s="31"/>
      <c r="P1129" s="31"/>
      <c r="Q1129" s="32"/>
      <c r="R1129" s="32"/>
      <c r="S1129" s="33"/>
      <c r="T1129" s="33"/>
      <c r="U1129" s="33"/>
      <c r="V1129" s="33"/>
      <c r="W1129" s="33"/>
      <c r="X1129" s="33"/>
    </row>
    <row r="1130" spans="1:24" s="34" customFormat="1">
      <c r="A1130" s="29"/>
      <c r="B1130" s="29"/>
      <c r="C1130" s="29"/>
      <c r="D1130" s="29"/>
      <c r="E1130" s="29"/>
      <c r="F1130" s="29"/>
      <c r="G1130" s="29"/>
      <c r="H1130" s="212"/>
      <c r="I1130" s="30"/>
      <c r="J1130" s="30"/>
      <c r="K1130" s="30"/>
      <c r="L1130" s="30"/>
      <c r="M1130" s="40"/>
      <c r="N1130" s="40"/>
      <c r="O1130" s="31"/>
      <c r="P1130" s="31"/>
      <c r="Q1130" s="32"/>
      <c r="R1130" s="32"/>
      <c r="S1130" s="33"/>
      <c r="T1130" s="33"/>
      <c r="U1130" s="33"/>
      <c r="V1130" s="33"/>
      <c r="W1130" s="33"/>
      <c r="X1130" s="33"/>
    </row>
    <row r="1131" spans="1:24" s="34" customFormat="1">
      <c r="A1131" s="29"/>
      <c r="B1131" s="29"/>
      <c r="C1131" s="29"/>
      <c r="D1131" s="29"/>
      <c r="E1131" s="29"/>
      <c r="F1131" s="29"/>
      <c r="G1131" s="29"/>
      <c r="H1131" s="212"/>
      <c r="I1131" s="30"/>
      <c r="J1131" s="30"/>
      <c r="K1131" s="30"/>
      <c r="L1131" s="30"/>
      <c r="M1131" s="40"/>
      <c r="N1131" s="40"/>
      <c r="O1131" s="31"/>
      <c r="P1131" s="31"/>
      <c r="Q1131" s="32"/>
      <c r="R1131" s="32"/>
      <c r="S1131" s="33"/>
      <c r="T1131" s="33"/>
      <c r="U1131" s="33"/>
      <c r="V1131" s="33"/>
      <c r="W1131" s="33"/>
      <c r="X1131" s="33"/>
    </row>
    <row r="1132" spans="1:24" s="34" customFormat="1">
      <c r="A1132" s="29"/>
      <c r="B1132" s="29"/>
      <c r="C1132" s="29"/>
      <c r="D1132" s="29"/>
      <c r="E1132" s="29"/>
      <c r="F1132" s="29"/>
      <c r="G1132" s="29"/>
      <c r="H1132" s="212"/>
      <c r="I1132" s="30"/>
      <c r="J1132" s="30"/>
      <c r="K1132" s="30"/>
      <c r="L1132" s="30"/>
      <c r="M1132" s="40"/>
      <c r="N1132" s="40"/>
      <c r="O1132" s="31"/>
      <c r="P1132" s="31"/>
      <c r="Q1132" s="32"/>
      <c r="R1132" s="32"/>
      <c r="S1132" s="33"/>
      <c r="T1132" s="33"/>
      <c r="U1132" s="33"/>
      <c r="V1132" s="33"/>
      <c r="W1132" s="33"/>
      <c r="X1132" s="33"/>
    </row>
    <row r="1133" spans="1:24" s="34" customFormat="1">
      <c r="A1133" s="29"/>
      <c r="B1133" s="29"/>
      <c r="C1133" s="29"/>
      <c r="D1133" s="29"/>
      <c r="E1133" s="29"/>
      <c r="F1133" s="29"/>
      <c r="G1133" s="29"/>
      <c r="H1133" s="212"/>
      <c r="I1133" s="30"/>
      <c r="J1133" s="30"/>
      <c r="K1133" s="30"/>
      <c r="L1133" s="30"/>
      <c r="M1133" s="40"/>
      <c r="N1133" s="40"/>
      <c r="O1133" s="31"/>
      <c r="P1133" s="31"/>
      <c r="Q1133" s="32"/>
      <c r="R1133" s="32"/>
      <c r="S1133" s="33"/>
      <c r="T1133" s="33"/>
      <c r="U1133" s="33"/>
      <c r="V1133" s="33"/>
      <c r="W1133" s="33"/>
      <c r="X1133" s="33"/>
    </row>
    <row r="1134" spans="1:24" s="34" customFormat="1">
      <c r="A1134" s="29"/>
      <c r="B1134" s="29"/>
      <c r="C1134" s="29"/>
      <c r="D1134" s="29"/>
      <c r="E1134" s="29"/>
      <c r="F1134" s="29"/>
      <c r="G1134" s="29"/>
      <c r="H1134" s="212"/>
      <c r="I1134" s="30"/>
      <c r="J1134" s="30"/>
      <c r="K1134" s="30"/>
      <c r="L1134" s="30"/>
      <c r="M1134" s="40"/>
      <c r="N1134" s="40"/>
      <c r="O1134" s="31"/>
      <c r="P1134" s="31"/>
      <c r="Q1134" s="32"/>
      <c r="R1134" s="32"/>
      <c r="S1134" s="33"/>
      <c r="T1134" s="33"/>
      <c r="U1134" s="33"/>
      <c r="V1134" s="33"/>
      <c r="W1134" s="33"/>
      <c r="X1134" s="33"/>
    </row>
    <row r="1135" spans="1:24" s="34" customFormat="1">
      <c r="A1135" s="29"/>
      <c r="B1135" s="29"/>
      <c r="C1135" s="29"/>
      <c r="D1135" s="29"/>
      <c r="E1135" s="29"/>
      <c r="F1135" s="29"/>
      <c r="G1135" s="29"/>
      <c r="H1135" s="212"/>
      <c r="I1135" s="30"/>
      <c r="J1135" s="30"/>
      <c r="K1135" s="30"/>
      <c r="L1135" s="30"/>
      <c r="M1135" s="40"/>
      <c r="N1135" s="40"/>
      <c r="O1135" s="31"/>
      <c r="P1135" s="31"/>
      <c r="Q1135" s="32"/>
      <c r="R1135" s="32"/>
      <c r="S1135" s="33"/>
      <c r="T1135" s="33"/>
      <c r="U1135" s="33"/>
      <c r="V1135" s="33"/>
      <c r="W1135" s="33"/>
      <c r="X1135" s="33"/>
    </row>
    <row r="1136" spans="1:24" s="34" customFormat="1">
      <c r="A1136" s="29"/>
      <c r="B1136" s="29"/>
      <c r="C1136" s="29"/>
      <c r="D1136" s="29"/>
      <c r="E1136" s="29"/>
      <c r="F1136" s="29"/>
      <c r="G1136" s="29"/>
      <c r="H1136" s="212"/>
      <c r="I1136" s="30"/>
      <c r="J1136" s="30"/>
      <c r="K1136" s="30"/>
      <c r="L1136" s="30"/>
      <c r="M1136" s="40"/>
      <c r="N1136" s="40"/>
      <c r="O1136" s="31"/>
      <c r="P1136" s="31"/>
      <c r="Q1136" s="32"/>
      <c r="R1136" s="32"/>
      <c r="S1136" s="33"/>
      <c r="T1136" s="33"/>
      <c r="U1136" s="33"/>
      <c r="V1136" s="33"/>
      <c r="W1136" s="33"/>
      <c r="X1136" s="33"/>
    </row>
    <row r="1137" spans="1:24" s="34" customFormat="1">
      <c r="A1137" s="29"/>
      <c r="B1137" s="29"/>
      <c r="C1137" s="29"/>
      <c r="D1137" s="29"/>
      <c r="E1137" s="29"/>
      <c r="F1137" s="29"/>
      <c r="G1137" s="29"/>
      <c r="H1137" s="212"/>
      <c r="I1137" s="30"/>
      <c r="J1137" s="30"/>
      <c r="K1137" s="30"/>
      <c r="L1137" s="30"/>
      <c r="M1137" s="40"/>
      <c r="N1137" s="40"/>
      <c r="O1137" s="31"/>
      <c r="P1137" s="31"/>
      <c r="Q1137" s="32"/>
      <c r="R1137" s="32"/>
      <c r="S1137" s="33"/>
      <c r="T1137" s="33"/>
      <c r="U1137" s="33"/>
      <c r="V1137" s="33"/>
      <c r="W1137" s="33"/>
      <c r="X1137" s="33"/>
    </row>
    <row r="1138" spans="1:24" s="34" customFormat="1">
      <c r="A1138" s="29"/>
      <c r="B1138" s="29"/>
      <c r="C1138" s="29"/>
      <c r="D1138" s="29"/>
      <c r="E1138" s="29"/>
      <c r="F1138" s="29"/>
      <c r="G1138" s="29"/>
      <c r="H1138" s="212"/>
      <c r="I1138" s="30"/>
      <c r="J1138" s="30"/>
      <c r="K1138" s="30"/>
      <c r="L1138" s="30"/>
      <c r="M1138" s="40"/>
      <c r="N1138" s="40"/>
      <c r="O1138" s="31"/>
      <c r="P1138" s="31"/>
      <c r="Q1138" s="32"/>
      <c r="R1138" s="32"/>
      <c r="S1138" s="33"/>
      <c r="T1138" s="33"/>
      <c r="U1138" s="33"/>
      <c r="V1138" s="33"/>
      <c r="W1138" s="33"/>
      <c r="X1138" s="33"/>
    </row>
    <row r="1139" spans="1:24" s="34" customFormat="1">
      <c r="A1139" s="29"/>
      <c r="B1139" s="29"/>
      <c r="C1139" s="29"/>
      <c r="D1139" s="29"/>
      <c r="E1139" s="29"/>
      <c r="F1139" s="29"/>
      <c r="G1139" s="29"/>
      <c r="H1139" s="212"/>
      <c r="I1139" s="30"/>
      <c r="J1139" s="30"/>
      <c r="K1139" s="30"/>
      <c r="L1139" s="30"/>
      <c r="M1139" s="40"/>
      <c r="N1139" s="40"/>
      <c r="O1139" s="31"/>
      <c r="P1139" s="31"/>
      <c r="Q1139" s="32"/>
      <c r="R1139" s="32"/>
      <c r="S1139" s="33"/>
      <c r="T1139" s="33"/>
      <c r="U1139" s="33"/>
      <c r="V1139" s="33"/>
      <c r="W1139" s="33"/>
      <c r="X1139" s="33"/>
    </row>
    <row r="1140" spans="1:24" s="34" customFormat="1">
      <c r="A1140" s="29"/>
      <c r="B1140" s="29"/>
      <c r="C1140" s="29"/>
      <c r="D1140" s="29"/>
      <c r="E1140" s="29"/>
      <c r="F1140" s="29"/>
      <c r="G1140" s="29"/>
      <c r="H1140" s="212"/>
      <c r="I1140" s="30"/>
      <c r="J1140" s="30"/>
      <c r="K1140" s="30"/>
      <c r="L1140" s="30"/>
      <c r="M1140" s="40"/>
      <c r="N1140" s="40"/>
      <c r="O1140" s="31"/>
      <c r="P1140" s="31"/>
      <c r="Q1140" s="32"/>
      <c r="R1140" s="32"/>
      <c r="S1140" s="33"/>
      <c r="T1140" s="33"/>
      <c r="U1140" s="33"/>
      <c r="V1140" s="33"/>
      <c r="W1140" s="33"/>
      <c r="X1140" s="33"/>
    </row>
    <row r="1141" spans="1:24" s="34" customFormat="1">
      <c r="A1141" s="29"/>
      <c r="B1141" s="29"/>
      <c r="C1141" s="29"/>
      <c r="D1141" s="29"/>
      <c r="E1141" s="29"/>
      <c r="F1141" s="29"/>
      <c r="G1141" s="29"/>
      <c r="H1141" s="212"/>
      <c r="I1141" s="30"/>
      <c r="J1141" s="30"/>
      <c r="K1141" s="30"/>
      <c r="L1141" s="30"/>
      <c r="M1141" s="40"/>
      <c r="N1141" s="40"/>
      <c r="O1141" s="31"/>
      <c r="P1141" s="31"/>
      <c r="Q1141" s="32"/>
      <c r="R1141" s="32"/>
      <c r="S1141" s="33"/>
      <c r="T1141" s="33"/>
      <c r="U1141" s="33"/>
      <c r="V1141" s="33"/>
      <c r="W1141" s="33"/>
      <c r="X1141" s="33"/>
    </row>
    <row r="1142" spans="1:24" s="34" customFormat="1">
      <c r="A1142" s="29"/>
      <c r="B1142" s="29"/>
      <c r="C1142" s="29"/>
      <c r="D1142" s="29"/>
      <c r="E1142" s="29"/>
      <c r="F1142" s="29"/>
      <c r="G1142" s="29"/>
      <c r="H1142" s="212"/>
      <c r="I1142" s="30"/>
      <c r="J1142" s="30"/>
      <c r="K1142" s="30"/>
      <c r="L1142" s="30"/>
      <c r="M1142" s="40"/>
      <c r="N1142" s="40"/>
      <c r="O1142" s="31"/>
      <c r="P1142" s="31"/>
      <c r="Q1142" s="32"/>
      <c r="R1142" s="32"/>
      <c r="S1142" s="33"/>
      <c r="T1142" s="33"/>
      <c r="U1142" s="33"/>
      <c r="V1142" s="33"/>
      <c r="W1142" s="33"/>
      <c r="X1142" s="33"/>
    </row>
    <row r="1143" spans="1:24" s="34" customFormat="1">
      <c r="A1143" s="29"/>
      <c r="B1143" s="29"/>
      <c r="C1143" s="29"/>
      <c r="D1143" s="29"/>
      <c r="E1143" s="29"/>
      <c r="F1143" s="29"/>
      <c r="G1143" s="29"/>
      <c r="H1143" s="212"/>
      <c r="I1143" s="30"/>
      <c r="J1143" s="30"/>
      <c r="K1143" s="30"/>
      <c r="L1143" s="30"/>
      <c r="M1143" s="40"/>
      <c r="N1143" s="40"/>
      <c r="O1143" s="31"/>
      <c r="P1143" s="31"/>
      <c r="Q1143" s="32"/>
      <c r="R1143" s="32"/>
      <c r="S1143" s="33"/>
      <c r="T1143" s="33"/>
      <c r="U1143" s="33"/>
      <c r="V1143" s="33"/>
      <c r="W1143" s="33"/>
      <c r="X1143" s="33"/>
    </row>
    <row r="1144" spans="1:24" s="34" customFormat="1">
      <c r="A1144" s="29"/>
      <c r="B1144" s="29"/>
      <c r="C1144" s="29"/>
      <c r="D1144" s="29"/>
      <c r="E1144" s="29"/>
      <c r="F1144" s="29"/>
      <c r="G1144" s="29"/>
      <c r="H1144" s="212"/>
      <c r="I1144" s="30"/>
      <c r="J1144" s="30"/>
      <c r="K1144" s="30"/>
      <c r="L1144" s="30"/>
      <c r="M1144" s="40"/>
      <c r="N1144" s="40"/>
      <c r="O1144" s="31"/>
      <c r="P1144" s="31"/>
      <c r="Q1144" s="32"/>
      <c r="R1144" s="32"/>
      <c r="S1144" s="33"/>
      <c r="T1144" s="33"/>
      <c r="U1144" s="33"/>
      <c r="V1144" s="33"/>
      <c r="W1144" s="33"/>
      <c r="X1144" s="33"/>
    </row>
    <row r="1145" spans="1:24" s="34" customFormat="1">
      <c r="A1145" s="29"/>
      <c r="B1145" s="29"/>
      <c r="C1145" s="29"/>
      <c r="D1145" s="29"/>
      <c r="E1145" s="29"/>
      <c r="F1145" s="29"/>
      <c r="G1145" s="29"/>
      <c r="H1145" s="212"/>
      <c r="I1145" s="30"/>
      <c r="J1145" s="30"/>
      <c r="K1145" s="30"/>
      <c r="L1145" s="30"/>
      <c r="M1145" s="40"/>
      <c r="N1145" s="40"/>
      <c r="O1145" s="31"/>
      <c r="P1145" s="31"/>
      <c r="Q1145" s="32"/>
      <c r="R1145" s="32"/>
      <c r="S1145" s="33"/>
      <c r="T1145" s="33"/>
      <c r="U1145" s="33"/>
      <c r="V1145" s="33"/>
      <c r="W1145" s="33"/>
      <c r="X1145" s="33"/>
    </row>
    <row r="1146" spans="1:24" s="34" customFormat="1">
      <c r="A1146" s="29"/>
      <c r="B1146" s="29"/>
      <c r="C1146" s="29"/>
      <c r="D1146" s="29"/>
      <c r="E1146" s="29"/>
      <c r="F1146" s="29"/>
      <c r="G1146" s="29"/>
      <c r="H1146" s="212"/>
      <c r="I1146" s="30"/>
      <c r="J1146" s="30"/>
      <c r="K1146" s="30"/>
      <c r="L1146" s="30"/>
      <c r="M1146" s="40"/>
      <c r="N1146" s="40"/>
      <c r="O1146" s="31"/>
      <c r="P1146" s="31"/>
      <c r="Q1146" s="32"/>
      <c r="R1146" s="32"/>
      <c r="S1146" s="33"/>
      <c r="T1146" s="33"/>
      <c r="U1146" s="33"/>
      <c r="V1146" s="33"/>
      <c r="W1146" s="33"/>
      <c r="X1146" s="33"/>
    </row>
    <row r="1147" spans="1:24" s="34" customFormat="1">
      <c r="A1147" s="29"/>
      <c r="B1147" s="29"/>
      <c r="C1147" s="29"/>
      <c r="D1147" s="29"/>
      <c r="E1147" s="29"/>
      <c r="F1147" s="29"/>
      <c r="G1147" s="29"/>
      <c r="H1147" s="212"/>
      <c r="I1147" s="30"/>
      <c r="J1147" s="30"/>
      <c r="K1147" s="30"/>
      <c r="L1147" s="30"/>
      <c r="M1147" s="40"/>
      <c r="N1147" s="40"/>
      <c r="O1147" s="31"/>
      <c r="P1147" s="31"/>
      <c r="Q1147" s="32"/>
      <c r="R1147" s="32"/>
      <c r="S1147" s="33"/>
      <c r="T1147" s="33"/>
      <c r="U1147" s="33"/>
      <c r="V1147" s="33"/>
      <c r="W1147" s="33"/>
      <c r="X1147" s="33"/>
    </row>
    <row r="1148" spans="1:24" s="34" customFormat="1">
      <c r="A1148" s="29"/>
      <c r="B1148" s="29"/>
      <c r="C1148" s="29"/>
      <c r="D1148" s="29"/>
      <c r="E1148" s="29"/>
      <c r="F1148" s="29"/>
      <c r="G1148" s="29"/>
      <c r="H1148" s="212"/>
      <c r="I1148" s="30"/>
      <c r="J1148" s="30"/>
      <c r="K1148" s="30"/>
      <c r="L1148" s="30"/>
      <c r="M1148" s="40"/>
      <c r="N1148" s="40"/>
      <c r="O1148" s="31"/>
      <c r="P1148" s="31"/>
      <c r="Q1148" s="32"/>
      <c r="R1148" s="32"/>
      <c r="S1148" s="33"/>
      <c r="T1148" s="33"/>
      <c r="U1148" s="33"/>
      <c r="V1148" s="33"/>
      <c r="W1148" s="33"/>
      <c r="X1148" s="33"/>
    </row>
    <row r="1149" spans="1:24" s="34" customFormat="1">
      <c r="A1149" s="29"/>
      <c r="B1149" s="29"/>
      <c r="C1149" s="29"/>
      <c r="D1149" s="29"/>
      <c r="E1149" s="29"/>
      <c r="F1149" s="29"/>
      <c r="G1149" s="29"/>
      <c r="H1149" s="212"/>
      <c r="I1149" s="30"/>
      <c r="J1149" s="30"/>
      <c r="K1149" s="30"/>
      <c r="L1149" s="30"/>
      <c r="M1149" s="40"/>
      <c r="N1149" s="40"/>
      <c r="O1149" s="31"/>
      <c r="P1149" s="31"/>
      <c r="Q1149" s="32"/>
      <c r="R1149" s="32"/>
      <c r="S1149" s="33"/>
      <c r="T1149" s="33"/>
      <c r="U1149" s="33"/>
      <c r="V1149" s="33"/>
      <c r="W1149" s="33"/>
      <c r="X1149" s="33"/>
    </row>
    <row r="1150" spans="1:24" s="34" customFormat="1">
      <c r="A1150" s="29"/>
      <c r="B1150" s="29"/>
      <c r="C1150" s="29"/>
      <c r="D1150" s="29"/>
      <c r="E1150" s="29"/>
      <c r="F1150" s="29"/>
      <c r="G1150" s="29"/>
      <c r="H1150" s="212"/>
      <c r="I1150" s="30"/>
      <c r="J1150" s="30"/>
      <c r="K1150" s="30"/>
      <c r="L1150" s="30"/>
      <c r="M1150" s="40"/>
      <c r="N1150" s="40"/>
      <c r="O1150" s="31"/>
      <c r="P1150" s="31"/>
      <c r="Q1150" s="32"/>
      <c r="R1150" s="32"/>
      <c r="S1150" s="33"/>
      <c r="T1150" s="33"/>
      <c r="U1150" s="33"/>
      <c r="V1150" s="33"/>
      <c r="W1150" s="33"/>
      <c r="X1150" s="33"/>
    </row>
    <row r="1151" spans="1:24" s="34" customFormat="1">
      <c r="A1151" s="29"/>
      <c r="B1151" s="29"/>
      <c r="C1151" s="29"/>
      <c r="D1151" s="29"/>
      <c r="E1151" s="29"/>
      <c r="F1151" s="29"/>
      <c r="G1151" s="29"/>
      <c r="H1151" s="212"/>
      <c r="I1151" s="30"/>
      <c r="J1151" s="30"/>
      <c r="K1151" s="30"/>
      <c r="L1151" s="30"/>
      <c r="M1151" s="40"/>
      <c r="N1151" s="40"/>
      <c r="O1151" s="31"/>
      <c r="P1151" s="31"/>
      <c r="Q1151" s="32"/>
      <c r="R1151" s="32"/>
      <c r="S1151" s="33"/>
      <c r="T1151" s="33"/>
      <c r="U1151" s="33"/>
      <c r="V1151" s="33"/>
      <c r="W1151" s="33"/>
      <c r="X1151" s="33"/>
    </row>
    <row r="1152" spans="1:24" s="34" customFormat="1">
      <c r="A1152" s="29"/>
      <c r="B1152" s="29"/>
      <c r="C1152" s="29"/>
      <c r="D1152" s="29"/>
      <c r="E1152" s="29"/>
      <c r="F1152" s="29"/>
      <c r="G1152" s="29"/>
      <c r="H1152" s="212"/>
      <c r="I1152" s="30"/>
      <c r="J1152" s="30"/>
      <c r="K1152" s="30"/>
      <c r="L1152" s="30"/>
      <c r="M1152" s="40"/>
      <c r="N1152" s="40"/>
      <c r="O1152" s="31"/>
      <c r="P1152" s="31"/>
      <c r="Q1152" s="32"/>
      <c r="R1152" s="32"/>
      <c r="S1152" s="33"/>
      <c r="T1152" s="33"/>
      <c r="U1152" s="33"/>
      <c r="V1152" s="33"/>
      <c r="W1152" s="33"/>
      <c r="X1152" s="33"/>
    </row>
    <row r="1153" spans="1:24" s="34" customFormat="1">
      <c r="A1153" s="29"/>
      <c r="B1153" s="29"/>
      <c r="C1153" s="29"/>
      <c r="D1153" s="29"/>
      <c r="E1153" s="29"/>
      <c r="F1153" s="29"/>
      <c r="G1153" s="29"/>
      <c r="H1153" s="212"/>
      <c r="I1153" s="30"/>
      <c r="J1153" s="30"/>
      <c r="K1153" s="30"/>
      <c r="L1153" s="30"/>
      <c r="M1153" s="40"/>
      <c r="N1153" s="40"/>
      <c r="O1153" s="31"/>
      <c r="P1153" s="31"/>
      <c r="Q1153" s="32"/>
      <c r="R1153" s="32"/>
      <c r="S1153" s="33"/>
      <c r="T1153" s="33"/>
      <c r="U1153" s="33"/>
      <c r="V1153" s="33"/>
      <c r="W1153" s="33"/>
      <c r="X1153" s="33"/>
    </row>
    <row r="1154" spans="1:24" s="34" customFormat="1">
      <c r="A1154" s="29"/>
      <c r="B1154" s="29"/>
      <c r="C1154" s="29"/>
      <c r="D1154" s="29"/>
      <c r="E1154" s="29"/>
      <c r="F1154" s="29"/>
      <c r="G1154" s="29"/>
      <c r="H1154" s="212"/>
      <c r="I1154" s="30"/>
      <c r="J1154" s="30"/>
      <c r="K1154" s="30"/>
      <c r="L1154" s="30"/>
      <c r="M1154" s="40"/>
      <c r="N1154" s="40"/>
      <c r="O1154" s="31"/>
      <c r="P1154" s="31"/>
      <c r="Q1154" s="32"/>
      <c r="R1154" s="32"/>
      <c r="S1154" s="33"/>
      <c r="T1154" s="33"/>
      <c r="U1154" s="33"/>
      <c r="V1154" s="33"/>
      <c r="W1154" s="33"/>
      <c r="X1154" s="33"/>
    </row>
    <row r="1155" spans="1:24" s="34" customFormat="1">
      <c r="A1155" s="29"/>
      <c r="B1155" s="29"/>
      <c r="C1155" s="29"/>
      <c r="D1155" s="29"/>
      <c r="E1155" s="29"/>
      <c r="F1155" s="29"/>
      <c r="G1155" s="29"/>
      <c r="H1155" s="212"/>
      <c r="I1155" s="30"/>
      <c r="J1155" s="30"/>
      <c r="K1155" s="30"/>
      <c r="L1155" s="30"/>
      <c r="M1155" s="40"/>
      <c r="N1155" s="40"/>
      <c r="O1155" s="31"/>
      <c r="P1155" s="31"/>
      <c r="Q1155" s="32"/>
      <c r="R1155" s="32"/>
      <c r="S1155" s="33"/>
      <c r="T1155" s="33"/>
      <c r="U1155" s="33"/>
      <c r="V1155" s="33"/>
      <c r="W1155" s="33"/>
      <c r="X1155" s="33"/>
    </row>
    <row r="1156" spans="1:24" s="34" customFormat="1">
      <c r="A1156" s="29"/>
      <c r="B1156" s="29"/>
      <c r="C1156" s="29"/>
      <c r="D1156" s="29"/>
      <c r="E1156" s="29"/>
      <c r="F1156" s="29"/>
      <c r="G1156" s="29"/>
      <c r="H1156" s="212"/>
      <c r="I1156" s="30"/>
      <c r="J1156" s="30"/>
      <c r="K1156" s="30"/>
      <c r="L1156" s="30"/>
      <c r="M1156" s="40"/>
      <c r="N1156" s="40"/>
      <c r="O1156" s="31"/>
      <c r="P1156" s="31"/>
      <c r="Q1156" s="32"/>
      <c r="R1156" s="32"/>
      <c r="S1156" s="33"/>
      <c r="T1156" s="33"/>
      <c r="U1156" s="33"/>
      <c r="V1156" s="33"/>
      <c r="W1156" s="33"/>
      <c r="X1156" s="33"/>
    </row>
    <row r="1157" spans="1:24" s="34" customFormat="1">
      <c r="A1157" s="29"/>
      <c r="B1157" s="29"/>
      <c r="C1157" s="29"/>
      <c r="D1157" s="29"/>
      <c r="E1157" s="29"/>
      <c r="F1157" s="29"/>
      <c r="G1157" s="29"/>
      <c r="H1157" s="212"/>
      <c r="I1157" s="30"/>
      <c r="J1157" s="30"/>
      <c r="K1157" s="30"/>
      <c r="L1157" s="30"/>
      <c r="M1157" s="40"/>
      <c r="N1157" s="40"/>
      <c r="O1157" s="31"/>
      <c r="P1157" s="31"/>
      <c r="Q1157" s="32"/>
      <c r="R1157" s="32"/>
      <c r="S1157" s="33"/>
      <c r="T1157" s="33"/>
      <c r="U1157" s="33"/>
      <c r="V1157" s="33"/>
      <c r="W1157" s="33"/>
      <c r="X1157" s="33"/>
    </row>
    <row r="1158" spans="1:24" s="34" customFormat="1">
      <c r="A1158" s="29"/>
      <c r="B1158" s="29"/>
      <c r="C1158" s="29"/>
      <c r="D1158" s="29"/>
      <c r="E1158" s="29"/>
      <c r="F1158" s="29"/>
      <c r="G1158" s="29"/>
      <c r="H1158" s="212"/>
      <c r="I1158" s="30"/>
      <c r="J1158" s="30"/>
      <c r="K1158" s="30"/>
      <c r="L1158" s="30"/>
      <c r="M1158" s="40"/>
      <c r="N1158" s="40"/>
      <c r="O1158" s="31"/>
      <c r="P1158" s="31"/>
      <c r="Q1158" s="32"/>
      <c r="R1158" s="32"/>
      <c r="S1158" s="33"/>
      <c r="T1158" s="33"/>
      <c r="U1158" s="33"/>
      <c r="V1158" s="33"/>
      <c r="W1158" s="33"/>
      <c r="X1158" s="33"/>
    </row>
    <row r="1159" spans="1:24" s="34" customFormat="1">
      <c r="A1159" s="29"/>
      <c r="B1159" s="29"/>
      <c r="C1159" s="29"/>
      <c r="D1159" s="29"/>
      <c r="E1159" s="29"/>
      <c r="F1159" s="29"/>
      <c r="G1159" s="29"/>
      <c r="H1159" s="212"/>
      <c r="I1159" s="30"/>
      <c r="J1159" s="30"/>
      <c r="K1159" s="30"/>
      <c r="L1159" s="30"/>
      <c r="M1159" s="40"/>
      <c r="N1159" s="40"/>
      <c r="O1159" s="31"/>
      <c r="P1159" s="31"/>
      <c r="Q1159" s="32"/>
      <c r="R1159" s="32"/>
      <c r="S1159" s="33"/>
      <c r="T1159" s="33"/>
      <c r="U1159" s="33"/>
      <c r="V1159" s="33"/>
      <c r="W1159" s="33"/>
      <c r="X1159" s="33"/>
    </row>
    <row r="1160" spans="1:24" s="34" customFormat="1">
      <c r="A1160" s="29"/>
      <c r="B1160" s="29"/>
      <c r="C1160" s="29"/>
      <c r="D1160" s="29"/>
      <c r="E1160" s="29"/>
      <c r="F1160" s="29"/>
      <c r="G1160" s="29"/>
      <c r="H1160" s="212"/>
      <c r="I1160" s="30"/>
      <c r="J1160" s="30"/>
      <c r="K1160" s="30"/>
      <c r="L1160" s="30"/>
      <c r="M1160" s="40"/>
      <c r="N1160" s="40"/>
      <c r="O1160" s="31"/>
      <c r="P1160" s="31"/>
      <c r="Q1160" s="32"/>
      <c r="R1160" s="32"/>
      <c r="S1160" s="33"/>
      <c r="T1160" s="33"/>
      <c r="U1160" s="33"/>
      <c r="V1160" s="33"/>
      <c r="W1160" s="33"/>
      <c r="X1160" s="33"/>
    </row>
    <row r="1161" spans="1:24" s="34" customFormat="1">
      <c r="A1161" s="29"/>
      <c r="B1161" s="29"/>
      <c r="C1161" s="29"/>
      <c r="D1161" s="29"/>
      <c r="E1161" s="29"/>
      <c r="F1161" s="29"/>
      <c r="G1161" s="29"/>
      <c r="H1161" s="212"/>
      <c r="I1161" s="30"/>
      <c r="J1161" s="30"/>
      <c r="K1161" s="30"/>
      <c r="L1161" s="30"/>
      <c r="M1161" s="40"/>
      <c r="N1161" s="40"/>
      <c r="O1161" s="31"/>
      <c r="P1161" s="31"/>
      <c r="Q1161" s="32"/>
      <c r="R1161" s="32"/>
      <c r="S1161" s="33"/>
      <c r="T1161" s="33"/>
      <c r="U1161" s="33"/>
      <c r="V1161" s="33"/>
      <c r="W1161" s="33"/>
      <c r="X1161" s="33"/>
    </row>
    <row r="1162" spans="1:24" s="34" customFormat="1">
      <c r="A1162" s="29"/>
      <c r="B1162" s="29"/>
      <c r="C1162" s="29"/>
      <c r="D1162" s="29"/>
      <c r="E1162" s="29"/>
      <c r="F1162" s="29"/>
      <c r="G1162" s="29"/>
      <c r="H1162" s="212"/>
      <c r="I1162" s="30"/>
      <c r="J1162" s="30"/>
      <c r="K1162" s="30"/>
      <c r="L1162" s="30"/>
      <c r="M1162" s="40"/>
      <c r="N1162" s="40"/>
      <c r="O1162" s="31"/>
      <c r="P1162" s="31"/>
      <c r="Q1162" s="32"/>
      <c r="R1162" s="32"/>
      <c r="S1162" s="33"/>
      <c r="T1162" s="33"/>
      <c r="U1162" s="33"/>
      <c r="V1162" s="33"/>
      <c r="W1162" s="33"/>
      <c r="X1162" s="33"/>
    </row>
    <row r="1163" spans="1:24" s="34" customFormat="1">
      <c r="A1163" s="29"/>
      <c r="B1163" s="29"/>
      <c r="C1163" s="29"/>
      <c r="D1163" s="29"/>
      <c r="E1163" s="29"/>
      <c r="F1163" s="29"/>
      <c r="G1163" s="29"/>
      <c r="H1163" s="212"/>
      <c r="I1163" s="30"/>
      <c r="J1163" s="30"/>
      <c r="K1163" s="30"/>
      <c r="L1163" s="30"/>
      <c r="M1163" s="40"/>
      <c r="N1163" s="40"/>
      <c r="O1163" s="31"/>
      <c r="P1163" s="31"/>
      <c r="Q1163" s="32"/>
      <c r="R1163" s="32"/>
      <c r="S1163" s="33"/>
      <c r="T1163" s="33"/>
      <c r="U1163" s="33"/>
      <c r="V1163" s="33"/>
      <c r="W1163" s="33"/>
      <c r="X1163" s="33"/>
    </row>
    <row r="1164" spans="1:24" s="34" customFormat="1">
      <c r="A1164" s="29"/>
      <c r="B1164" s="29"/>
      <c r="C1164" s="29"/>
      <c r="D1164" s="29"/>
      <c r="E1164" s="29"/>
      <c r="F1164" s="29"/>
      <c r="G1164" s="29"/>
      <c r="H1164" s="212"/>
      <c r="I1164" s="30"/>
      <c r="J1164" s="30"/>
      <c r="K1164" s="30"/>
      <c r="L1164" s="30"/>
      <c r="M1164" s="40"/>
      <c r="N1164" s="40"/>
      <c r="O1164" s="31"/>
      <c r="P1164" s="31"/>
      <c r="Q1164" s="32"/>
      <c r="R1164" s="32"/>
      <c r="S1164" s="33"/>
      <c r="T1164" s="33"/>
      <c r="U1164" s="33"/>
      <c r="V1164" s="33"/>
      <c r="W1164" s="33"/>
      <c r="X1164" s="33"/>
    </row>
    <row r="1165" spans="1:24" s="34" customFormat="1">
      <c r="A1165" s="29"/>
      <c r="B1165" s="29"/>
      <c r="C1165" s="29"/>
      <c r="D1165" s="29"/>
      <c r="E1165" s="29"/>
      <c r="F1165" s="29"/>
      <c r="G1165" s="29"/>
      <c r="H1165" s="212"/>
      <c r="I1165" s="30"/>
      <c r="J1165" s="30"/>
      <c r="K1165" s="30"/>
      <c r="L1165" s="30"/>
      <c r="M1165" s="40"/>
      <c r="N1165" s="40"/>
      <c r="O1165" s="31"/>
      <c r="P1165" s="31"/>
      <c r="Q1165" s="32"/>
      <c r="R1165" s="32"/>
      <c r="S1165" s="33"/>
      <c r="T1165" s="33"/>
      <c r="U1165" s="33"/>
      <c r="V1165" s="33"/>
      <c r="W1165" s="33"/>
      <c r="X1165" s="33"/>
    </row>
    <row r="1166" spans="1:24" s="34" customFormat="1">
      <c r="A1166" s="29"/>
      <c r="B1166" s="29"/>
      <c r="C1166" s="29"/>
      <c r="D1166" s="29"/>
      <c r="E1166" s="29"/>
      <c r="F1166" s="29"/>
      <c r="G1166" s="29"/>
      <c r="H1166" s="212"/>
      <c r="I1166" s="30"/>
      <c r="J1166" s="30"/>
      <c r="K1166" s="30"/>
      <c r="L1166" s="30"/>
      <c r="M1166" s="40"/>
      <c r="N1166" s="40"/>
      <c r="O1166" s="31"/>
      <c r="P1166" s="31"/>
      <c r="Q1166" s="32"/>
      <c r="R1166" s="32"/>
      <c r="S1166" s="33"/>
      <c r="T1166" s="33"/>
      <c r="U1166" s="33"/>
      <c r="V1166" s="33"/>
      <c r="W1166" s="33"/>
      <c r="X1166" s="33"/>
    </row>
    <row r="1167" spans="1:24" s="34" customFormat="1">
      <c r="A1167" s="29"/>
      <c r="B1167" s="29"/>
      <c r="C1167" s="29"/>
      <c r="D1167" s="29"/>
      <c r="E1167" s="29"/>
      <c r="F1167" s="29"/>
      <c r="G1167" s="29"/>
      <c r="H1167" s="212"/>
      <c r="I1167" s="30"/>
      <c r="J1167" s="30"/>
      <c r="K1167" s="30"/>
      <c r="L1167" s="30"/>
      <c r="M1167" s="40"/>
      <c r="N1167" s="40"/>
      <c r="O1167" s="31"/>
      <c r="P1167" s="31"/>
      <c r="Q1167" s="32"/>
      <c r="R1167" s="32"/>
      <c r="S1167" s="33"/>
      <c r="T1167" s="33"/>
      <c r="U1167" s="33"/>
      <c r="V1167" s="33"/>
      <c r="W1167" s="33"/>
      <c r="X1167" s="33"/>
    </row>
    <row r="1168" spans="1:24" s="34" customFormat="1">
      <c r="A1168" s="29"/>
      <c r="B1168" s="29"/>
      <c r="C1168" s="29"/>
      <c r="D1168" s="29"/>
      <c r="E1168" s="29"/>
      <c r="F1168" s="29"/>
      <c r="G1168" s="29"/>
      <c r="H1168" s="212"/>
      <c r="I1168" s="30"/>
      <c r="J1168" s="30"/>
      <c r="K1168" s="30"/>
      <c r="L1168" s="30"/>
      <c r="M1168" s="40"/>
      <c r="N1168" s="40"/>
      <c r="O1168" s="31"/>
      <c r="P1168" s="31"/>
      <c r="Q1168" s="32"/>
      <c r="R1168" s="32"/>
      <c r="S1168" s="33"/>
      <c r="T1168" s="33"/>
      <c r="U1168" s="33"/>
      <c r="V1168" s="33"/>
      <c r="W1168" s="33"/>
      <c r="X1168" s="33"/>
    </row>
    <row r="1169" spans="1:24" s="34" customFormat="1">
      <c r="A1169" s="29"/>
      <c r="B1169" s="29"/>
      <c r="C1169" s="29"/>
      <c r="D1169" s="29"/>
      <c r="E1169" s="29"/>
      <c r="F1169" s="29"/>
      <c r="G1169" s="29"/>
      <c r="H1169" s="212"/>
      <c r="I1169" s="30"/>
      <c r="J1169" s="30"/>
      <c r="K1169" s="30"/>
      <c r="L1169" s="30"/>
      <c r="M1169" s="40"/>
      <c r="N1169" s="40"/>
      <c r="O1169" s="31"/>
      <c r="P1169" s="31"/>
      <c r="Q1169" s="32"/>
      <c r="R1169" s="32"/>
      <c r="S1169" s="33"/>
      <c r="T1169" s="33"/>
      <c r="U1169" s="33"/>
      <c r="V1169" s="33"/>
      <c r="W1169" s="33"/>
      <c r="X1169" s="33"/>
    </row>
    <row r="1170" spans="1:24" s="34" customFormat="1">
      <c r="A1170" s="29"/>
      <c r="B1170" s="29"/>
      <c r="C1170" s="29"/>
      <c r="D1170" s="29"/>
      <c r="E1170" s="29"/>
      <c r="F1170" s="29"/>
      <c r="G1170" s="29"/>
      <c r="H1170" s="212"/>
      <c r="I1170" s="30"/>
      <c r="J1170" s="30"/>
      <c r="K1170" s="30"/>
      <c r="L1170" s="30"/>
      <c r="M1170" s="40"/>
      <c r="N1170" s="40"/>
      <c r="O1170" s="31"/>
      <c r="P1170" s="31"/>
      <c r="Q1170" s="32"/>
      <c r="R1170" s="32"/>
      <c r="S1170" s="33"/>
      <c r="T1170" s="33"/>
      <c r="U1170" s="33"/>
      <c r="V1170" s="33"/>
      <c r="W1170" s="33"/>
      <c r="X1170" s="33"/>
    </row>
    <row r="1171" spans="1:24" s="34" customFormat="1">
      <c r="A1171" s="29"/>
      <c r="B1171" s="29"/>
      <c r="C1171" s="29"/>
      <c r="D1171" s="29"/>
      <c r="E1171" s="29"/>
      <c r="F1171" s="29"/>
      <c r="G1171" s="29"/>
      <c r="H1171" s="212"/>
      <c r="I1171" s="30"/>
      <c r="J1171" s="30"/>
      <c r="K1171" s="30"/>
      <c r="L1171" s="30"/>
      <c r="M1171" s="40"/>
      <c r="N1171" s="40"/>
      <c r="O1171" s="31"/>
      <c r="P1171" s="31"/>
      <c r="Q1171" s="32"/>
      <c r="R1171" s="32"/>
      <c r="S1171" s="33"/>
      <c r="T1171" s="33"/>
      <c r="U1171" s="33"/>
      <c r="V1171" s="33"/>
      <c r="W1171" s="33"/>
      <c r="X1171" s="33"/>
    </row>
    <row r="1172" spans="1:24" s="34" customFormat="1">
      <c r="A1172" s="29"/>
      <c r="B1172" s="29"/>
      <c r="C1172" s="29"/>
      <c r="D1172" s="29"/>
      <c r="E1172" s="29"/>
      <c r="F1172" s="29"/>
      <c r="G1172" s="29"/>
      <c r="H1172" s="212"/>
      <c r="I1172" s="30"/>
      <c r="J1172" s="30"/>
      <c r="K1172" s="30"/>
      <c r="L1172" s="30"/>
      <c r="M1172" s="40"/>
      <c r="N1172" s="40"/>
      <c r="O1172" s="31"/>
      <c r="P1172" s="31"/>
      <c r="Q1172" s="32"/>
      <c r="R1172" s="32"/>
      <c r="S1172" s="33"/>
      <c r="T1172" s="33"/>
      <c r="U1172" s="33"/>
      <c r="V1172" s="33"/>
      <c r="W1172" s="33"/>
      <c r="X1172" s="33"/>
    </row>
    <row r="1173" spans="1:24" s="34" customFormat="1">
      <c r="A1173" s="29"/>
      <c r="B1173" s="29"/>
      <c r="C1173" s="29"/>
      <c r="D1173" s="29"/>
      <c r="E1173" s="29"/>
      <c r="F1173" s="29"/>
      <c r="G1173" s="29"/>
      <c r="H1173" s="212"/>
      <c r="I1173" s="30"/>
      <c r="J1173" s="30"/>
      <c r="K1173" s="30"/>
      <c r="L1173" s="30"/>
      <c r="M1173" s="40"/>
      <c r="N1173" s="40"/>
      <c r="O1173" s="31"/>
      <c r="P1173" s="31"/>
      <c r="Q1173" s="32"/>
      <c r="R1173" s="32"/>
      <c r="S1173" s="33"/>
      <c r="T1173" s="33"/>
      <c r="U1173" s="33"/>
      <c r="V1173" s="33"/>
      <c r="W1173" s="33"/>
      <c r="X1173" s="33"/>
    </row>
    <row r="1174" spans="1:24" s="34" customFormat="1">
      <c r="A1174" s="29"/>
      <c r="B1174" s="29"/>
      <c r="C1174" s="29"/>
      <c r="D1174" s="29"/>
      <c r="E1174" s="29"/>
      <c r="F1174" s="29"/>
      <c r="G1174" s="29"/>
      <c r="H1174" s="212"/>
      <c r="I1174" s="30"/>
      <c r="J1174" s="30"/>
      <c r="K1174" s="30"/>
      <c r="L1174" s="30"/>
      <c r="M1174" s="40"/>
      <c r="N1174" s="40"/>
      <c r="O1174" s="31"/>
      <c r="P1174" s="31"/>
      <c r="Q1174" s="32"/>
      <c r="R1174" s="32"/>
      <c r="S1174" s="33"/>
      <c r="T1174" s="33"/>
      <c r="U1174" s="33"/>
      <c r="V1174" s="33"/>
      <c r="W1174" s="33"/>
      <c r="X1174" s="33"/>
    </row>
    <row r="1175" spans="1:24" s="34" customFormat="1">
      <c r="A1175" s="29"/>
      <c r="B1175" s="29"/>
      <c r="C1175" s="29"/>
      <c r="D1175" s="29"/>
      <c r="E1175" s="29"/>
      <c r="F1175" s="29"/>
      <c r="G1175" s="29"/>
      <c r="H1175" s="212"/>
      <c r="I1175" s="30"/>
      <c r="J1175" s="30"/>
      <c r="K1175" s="30"/>
      <c r="L1175" s="30"/>
      <c r="M1175" s="40"/>
      <c r="N1175" s="40"/>
      <c r="O1175" s="31"/>
      <c r="P1175" s="31"/>
      <c r="Q1175" s="32"/>
      <c r="R1175" s="32"/>
      <c r="S1175" s="33"/>
      <c r="T1175" s="33"/>
      <c r="U1175" s="33"/>
      <c r="V1175" s="33"/>
      <c r="W1175" s="33"/>
      <c r="X1175" s="33"/>
    </row>
    <row r="1176" spans="1:24" s="34" customFormat="1">
      <c r="A1176" s="29"/>
      <c r="B1176" s="29"/>
      <c r="C1176" s="29"/>
      <c r="D1176" s="29"/>
      <c r="E1176" s="29"/>
      <c r="F1176" s="29"/>
      <c r="G1176" s="29"/>
      <c r="H1176" s="212"/>
      <c r="I1176" s="30"/>
      <c r="J1176" s="30"/>
      <c r="K1176" s="30"/>
      <c r="L1176" s="30"/>
      <c r="M1176" s="40"/>
      <c r="N1176" s="40"/>
      <c r="O1176" s="31"/>
      <c r="P1176" s="31"/>
      <c r="Q1176" s="32"/>
      <c r="R1176" s="32"/>
      <c r="S1176" s="33"/>
      <c r="T1176" s="33"/>
      <c r="U1176" s="33"/>
      <c r="V1176" s="33"/>
      <c r="W1176" s="33"/>
      <c r="X1176" s="33"/>
    </row>
    <row r="1177" spans="1:24" s="34" customFormat="1">
      <c r="A1177" s="29"/>
      <c r="B1177" s="29"/>
      <c r="C1177" s="29"/>
      <c r="D1177" s="29"/>
      <c r="E1177" s="29"/>
      <c r="F1177" s="29"/>
      <c r="G1177" s="29"/>
      <c r="H1177" s="212"/>
      <c r="I1177" s="30"/>
      <c r="J1177" s="30"/>
      <c r="K1177" s="30"/>
      <c r="L1177" s="30"/>
      <c r="M1177" s="40"/>
      <c r="N1177" s="40"/>
      <c r="O1177" s="31"/>
      <c r="P1177" s="31"/>
      <c r="Q1177" s="32"/>
      <c r="R1177" s="32"/>
      <c r="S1177" s="33"/>
      <c r="T1177" s="33"/>
      <c r="U1177" s="33"/>
      <c r="V1177" s="33"/>
      <c r="W1177" s="33"/>
      <c r="X1177" s="33"/>
    </row>
    <row r="1178" spans="1:24" s="34" customFormat="1">
      <c r="A1178" s="29"/>
      <c r="B1178" s="29"/>
      <c r="C1178" s="29"/>
      <c r="D1178" s="29"/>
      <c r="E1178" s="29"/>
      <c r="F1178" s="29"/>
      <c r="G1178" s="29"/>
      <c r="H1178" s="212"/>
      <c r="I1178" s="30"/>
      <c r="J1178" s="30"/>
      <c r="K1178" s="30"/>
      <c r="L1178" s="30"/>
      <c r="M1178" s="40"/>
      <c r="N1178" s="40"/>
      <c r="O1178" s="31"/>
      <c r="P1178" s="31"/>
      <c r="Q1178" s="32"/>
      <c r="R1178" s="32"/>
      <c r="S1178" s="33"/>
      <c r="T1178" s="33"/>
      <c r="U1178" s="33"/>
      <c r="V1178" s="33"/>
      <c r="W1178" s="33"/>
      <c r="X1178" s="33"/>
    </row>
    <row r="1179" spans="1:24" s="34" customFormat="1">
      <c r="A1179" s="29"/>
      <c r="B1179" s="29"/>
      <c r="C1179" s="29"/>
      <c r="D1179" s="29"/>
      <c r="E1179" s="29"/>
      <c r="F1179" s="29"/>
      <c r="G1179" s="29"/>
      <c r="H1179" s="212"/>
      <c r="I1179" s="30"/>
      <c r="J1179" s="30"/>
      <c r="K1179" s="30"/>
      <c r="L1179" s="30"/>
      <c r="M1179" s="40"/>
      <c r="N1179" s="40"/>
      <c r="O1179" s="31"/>
      <c r="P1179" s="31"/>
      <c r="Q1179" s="32"/>
      <c r="R1179" s="32"/>
      <c r="S1179" s="33"/>
      <c r="T1179" s="33"/>
      <c r="U1179" s="33"/>
      <c r="V1179" s="33"/>
      <c r="W1179" s="33"/>
      <c r="X1179" s="33"/>
    </row>
    <row r="1180" spans="1:24" s="34" customFormat="1">
      <c r="A1180" s="29"/>
      <c r="B1180" s="29"/>
      <c r="C1180" s="29"/>
      <c r="D1180" s="29"/>
      <c r="E1180" s="29"/>
      <c r="F1180" s="29"/>
      <c r="G1180" s="29"/>
      <c r="H1180" s="212"/>
      <c r="I1180" s="30"/>
      <c r="J1180" s="30"/>
      <c r="K1180" s="30"/>
      <c r="L1180" s="30"/>
      <c r="M1180" s="40"/>
      <c r="N1180" s="40"/>
      <c r="O1180" s="31"/>
      <c r="P1180" s="31"/>
      <c r="Q1180" s="32"/>
      <c r="R1180" s="32"/>
      <c r="S1180" s="33"/>
      <c r="T1180" s="33"/>
      <c r="U1180" s="33"/>
      <c r="V1180" s="33"/>
      <c r="W1180" s="33"/>
      <c r="X1180" s="33"/>
    </row>
    <row r="1181" spans="1:24" s="34" customFormat="1">
      <c r="A1181" s="29"/>
      <c r="B1181" s="29"/>
      <c r="C1181" s="29"/>
      <c r="D1181" s="29"/>
      <c r="E1181" s="29"/>
      <c r="F1181" s="29"/>
      <c r="G1181" s="29"/>
      <c r="H1181" s="212"/>
      <c r="I1181" s="30"/>
      <c r="J1181" s="30"/>
      <c r="K1181" s="30"/>
      <c r="L1181" s="30"/>
      <c r="M1181" s="40"/>
      <c r="N1181" s="40"/>
      <c r="O1181" s="31"/>
      <c r="P1181" s="31"/>
      <c r="Q1181" s="32"/>
      <c r="R1181" s="32"/>
      <c r="S1181" s="33"/>
      <c r="T1181" s="33"/>
      <c r="U1181" s="33"/>
      <c r="V1181" s="33"/>
      <c r="W1181" s="33"/>
      <c r="X1181" s="33"/>
    </row>
    <row r="1182" spans="1:24" s="34" customFormat="1">
      <c r="A1182" s="29"/>
      <c r="B1182" s="29"/>
      <c r="C1182" s="29"/>
      <c r="D1182" s="29"/>
      <c r="E1182" s="29"/>
      <c r="F1182" s="29"/>
      <c r="G1182" s="29"/>
      <c r="H1182" s="212"/>
      <c r="I1182" s="30"/>
      <c r="J1182" s="30"/>
      <c r="K1182" s="30"/>
      <c r="L1182" s="30"/>
      <c r="M1182" s="40"/>
      <c r="N1182" s="40"/>
      <c r="O1182" s="31"/>
      <c r="P1182" s="31"/>
      <c r="Q1182" s="32"/>
      <c r="R1182" s="32"/>
      <c r="S1182" s="33"/>
      <c r="T1182" s="33"/>
      <c r="U1182" s="33"/>
      <c r="V1182" s="33"/>
      <c r="W1182" s="33"/>
      <c r="X1182" s="33"/>
    </row>
    <row r="1183" spans="1:24" s="34" customFormat="1">
      <c r="A1183" s="29"/>
      <c r="B1183" s="29"/>
      <c r="C1183" s="29"/>
      <c r="D1183" s="29"/>
      <c r="E1183" s="29"/>
      <c r="F1183" s="29"/>
      <c r="G1183" s="29"/>
      <c r="H1183" s="212"/>
      <c r="I1183" s="30"/>
      <c r="J1183" s="30"/>
      <c r="K1183" s="30"/>
      <c r="L1183" s="30"/>
      <c r="M1183" s="40"/>
      <c r="N1183" s="40"/>
      <c r="O1183" s="31"/>
      <c r="P1183" s="31"/>
      <c r="Q1183" s="32"/>
      <c r="R1183" s="32"/>
      <c r="S1183" s="33"/>
      <c r="T1183" s="33"/>
      <c r="U1183" s="33"/>
      <c r="V1183" s="33"/>
      <c r="W1183" s="33"/>
      <c r="X1183" s="33"/>
    </row>
    <row r="1184" spans="1:24" s="34" customFormat="1">
      <c r="A1184" s="29"/>
      <c r="B1184" s="29"/>
      <c r="C1184" s="29"/>
      <c r="D1184" s="29"/>
      <c r="E1184" s="29"/>
      <c r="F1184" s="29"/>
      <c r="G1184" s="29"/>
      <c r="H1184" s="212"/>
      <c r="I1184" s="30"/>
      <c r="J1184" s="30"/>
      <c r="K1184" s="30"/>
      <c r="L1184" s="30"/>
      <c r="M1184" s="40"/>
      <c r="N1184" s="40"/>
      <c r="O1184" s="31"/>
      <c r="P1184" s="31"/>
      <c r="Q1184" s="32"/>
      <c r="R1184" s="32"/>
      <c r="S1184" s="33"/>
      <c r="T1184" s="33"/>
      <c r="U1184" s="33"/>
      <c r="V1184" s="33"/>
      <c r="W1184" s="33"/>
      <c r="X1184" s="33"/>
    </row>
    <row r="1185" spans="1:24" s="34" customFormat="1">
      <c r="A1185" s="29"/>
      <c r="B1185" s="29"/>
      <c r="C1185" s="29"/>
      <c r="D1185" s="29"/>
      <c r="E1185" s="29"/>
      <c r="F1185" s="29"/>
      <c r="G1185" s="29"/>
      <c r="H1185" s="212"/>
      <c r="I1185" s="30"/>
      <c r="J1185" s="30"/>
      <c r="K1185" s="30"/>
      <c r="L1185" s="30"/>
      <c r="M1185" s="40"/>
      <c r="N1185" s="40"/>
      <c r="O1185" s="31"/>
      <c r="P1185" s="31"/>
      <c r="Q1185" s="32"/>
      <c r="R1185" s="32"/>
      <c r="S1185" s="33"/>
      <c r="T1185" s="33"/>
      <c r="U1185" s="33"/>
      <c r="V1185" s="33"/>
      <c r="W1185" s="33"/>
      <c r="X1185" s="33"/>
    </row>
    <row r="1186" spans="1:24" s="34" customFormat="1">
      <c r="A1186" s="29"/>
      <c r="B1186" s="29"/>
      <c r="C1186" s="29"/>
      <c r="D1186" s="29"/>
      <c r="E1186" s="29"/>
      <c r="F1186" s="29"/>
      <c r="G1186" s="29"/>
      <c r="H1186" s="212"/>
      <c r="I1186" s="30"/>
      <c r="J1186" s="30"/>
      <c r="K1186" s="30"/>
      <c r="L1186" s="30"/>
      <c r="M1186" s="40"/>
      <c r="N1186" s="40"/>
      <c r="O1186" s="31"/>
      <c r="P1186" s="31"/>
      <c r="Q1186" s="32"/>
      <c r="R1186" s="32"/>
      <c r="S1186" s="33"/>
      <c r="T1186" s="33"/>
      <c r="U1186" s="33"/>
      <c r="V1186" s="33"/>
      <c r="W1186" s="33"/>
      <c r="X1186" s="33"/>
    </row>
    <row r="1187" spans="1:24" s="34" customFormat="1">
      <c r="A1187" s="29"/>
      <c r="B1187" s="29"/>
      <c r="C1187" s="29"/>
      <c r="D1187" s="29"/>
      <c r="E1187" s="29"/>
      <c r="F1187" s="29"/>
      <c r="G1187" s="29"/>
      <c r="H1187" s="212"/>
      <c r="I1187" s="30"/>
      <c r="J1187" s="30"/>
      <c r="K1187" s="30"/>
      <c r="L1187" s="30"/>
      <c r="M1187" s="40"/>
      <c r="N1187" s="40"/>
      <c r="O1187" s="31"/>
      <c r="P1187" s="31"/>
      <c r="Q1187" s="32"/>
      <c r="R1187" s="32"/>
      <c r="S1187" s="33"/>
      <c r="T1187" s="33"/>
      <c r="U1187" s="33"/>
      <c r="V1187" s="33"/>
      <c r="W1187" s="33"/>
      <c r="X1187" s="33"/>
    </row>
    <row r="1188" spans="1:24" s="34" customFormat="1">
      <c r="A1188" s="29"/>
      <c r="B1188" s="29"/>
      <c r="C1188" s="29"/>
      <c r="D1188" s="29"/>
      <c r="E1188" s="29"/>
      <c r="F1188" s="29"/>
      <c r="G1188" s="29"/>
      <c r="H1188" s="212"/>
      <c r="I1188" s="30"/>
      <c r="J1188" s="30"/>
      <c r="K1188" s="30"/>
      <c r="L1188" s="30"/>
      <c r="M1188" s="40"/>
      <c r="N1188" s="40"/>
      <c r="O1188" s="31"/>
      <c r="P1188" s="31"/>
      <c r="Q1188" s="32"/>
      <c r="R1188" s="32"/>
      <c r="S1188" s="33"/>
      <c r="T1188" s="33"/>
      <c r="U1188" s="33"/>
      <c r="V1188" s="33"/>
      <c r="W1188" s="33"/>
      <c r="X1188" s="33"/>
    </row>
    <row r="1189" spans="1:24" s="34" customFormat="1">
      <c r="A1189" s="29"/>
      <c r="B1189" s="29"/>
      <c r="C1189" s="29"/>
      <c r="D1189" s="29"/>
      <c r="E1189" s="29"/>
      <c r="F1189" s="29"/>
      <c r="G1189" s="29"/>
      <c r="H1189" s="212"/>
      <c r="I1189" s="30"/>
      <c r="J1189" s="30"/>
      <c r="K1189" s="30"/>
      <c r="L1189" s="30"/>
      <c r="M1189" s="40"/>
      <c r="N1189" s="40"/>
      <c r="O1189" s="31"/>
      <c r="P1189" s="31"/>
      <c r="Q1189" s="32"/>
      <c r="R1189" s="32"/>
      <c r="S1189" s="33"/>
      <c r="T1189" s="33"/>
      <c r="U1189" s="33"/>
      <c r="V1189" s="33"/>
      <c r="W1189" s="33"/>
      <c r="X1189" s="33"/>
    </row>
    <row r="1190" spans="1:24" s="34" customFormat="1">
      <c r="A1190" s="29"/>
      <c r="B1190" s="29"/>
      <c r="C1190" s="29"/>
      <c r="D1190" s="29"/>
      <c r="E1190" s="29"/>
      <c r="F1190" s="29"/>
      <c r="G1190" s="29"/>
      <c r="H1190" s="212"/>
      <c r="I1190" s="30"/>
      <c r="J1190" s="30"/>
      <c r="K1190" s="30"/>
      <c r="L1190" s="30"/>
      <c r="M1190" s="40"/>
      <c r="N1190" s="40"/>
      <c r="O1190" s="31"/>
      <c r="P1190" s="31"/>
      <c r="Q1190" s="32"/>
      <c r="R1190" s="32"/>
      <c r="S1190" s="33"/>
      <c r="T1190" s="33"/>
      <c r="U1190" s="33"/>
      <c r="V1190" s="33"/>
      <c r="W1190" s="33"/>
      <c r="X1190" s="33"/>
    </row>
    <row r="1191" spans="1:24" s="34" customFormat="1">
      <c r="A1191" s="29"/>
      <c r="B1191" s="29"/>
      <c r="C1191" s="29"/>
      <c r="D1191" s="29"/>
      <c r="E1191" s="29"/>
      <c r="F1191" s="29"/>
      <c r="G1191" s="29"/>
      <c r="H1191" s="212"/>
      <c r="I1191" s="30"/>
      <c r="J1191" s="30"/>
      <c r="K1191" s="30"/>
      <c r="L1191" s="30"/>
      <c r="M1191" s="40"/>
      <c r="N1191" s="40"/>
      <c r="O1191" s="31"/>
      <c r="P1191" s="31"/>
      <c r="Q1191" s="32"/>
      <c r="R1191" s="32"/>
      <c r="S1191" s="33"/>
      <c r="T1191" s="33"/>
      <c r="U1191" s="33"/>
      <c r="V1191" s="33"/>
      <c r="W1191" s="33"/>
      <c r="X1191" s="33"/>
    </row>
    <row r="1192" spans="1:24" s="34" customFormat="1">
      <c r="A1192" s="29"/>
      <c r="B1192" s="29"/>
      <c r="C1192" s="29"/>
      <c r="D1192" s="29"/>
      <c r="E1192" s="29"/>
      <c r="F1192" s="29"/>
      <c r="G1192" s="29"/>
      <c r="H1192" s="212"/>
      <c r="I1192" s="30"/>
      <c r="J1192" s="30"/>
      <c r="K1192" s="30"/>
      <c r="L1192" s="30"/>
      <c r="M1192" s="40"/>
      <c r="N1192" s="40"/>
      <c r="O1192" s="31"/>
      <c r="P1192" s="31"/>
      <c r="Q1192" s="32"/>
      <c r="R1192" s="32"/>
      <c r="S1192" s="33"/>
      <c r="T1192" s="33"/>
      <c r="U1192" s="33"/>
      <c r="V1192" s="33"/>
      <c r="W1192" s="33"/>
      <c r="X1192" s="33"/>
    </row>
    <row r="1193" spans="1:24" s="34" customFormat="1">
      <c r="A1193" s="29"/>
      <c r="B1193" s="29"/>
      <c r="C1193" s="29"/>
      <c r="D1193" s="29"/>
      <c r="E1193" s="29"/>
      <c r="F1193" s="29"/>
      <c r="G1193" s="29"/>
      <c r="H1193" s="212"/>
      <c r="I1193" s="30"/>
      <c r="J1193" s="30"/>
      <c r="K1193" s="30"/>
      <c r="L1193" s="30"/>
      <c r="M1193" s="40"/>
      <c r="N1193" s="40"/>
      <c r="O1193" s="31"/>
      <c r="P1193" s="31"/>
      <c r="Q1193" s="32"/>
      <c r="R1193" s="32"/>
      <c r="S1193" s="33"/>
      <c r="T1193" s="33"/>
      <c r="U1193" s="33"/>
      <c r="V1193" s="33"/>
      <c r="W1193" s="33"/>
      <c r="X1193" s="33"/>
    </row>
    <row r="1194" spans="1:24" s="34" customFormat="1">
      <c r="A1194" s="29"/>
      <c r="B1194" s="29"/>
      <c r="C1194" s="29"/>
      <c r="D1194" s="29"/>
      <c r="E1194" s="29"/>
      <c r="F1194" s="29"/>
      <c r="G1194" s="29"/>
      <c r="H1194" s="212"/>
      <c r="I1194" s="30"/>
      <c r="J1194" s="30"/>
      <c r="K1194" s="30"/>
      <c r="L1194" s="30"/>
      <c r="M1194" s="40"/>
      <c r="N1194" s="40"/>
      <c r="O1194" s="31"/>
      <c r="P1194" s="31"/>
      <c r="Q1194" s="32"/>
      <c r="R1194" s="32"/>
      <c r="S1194" s="33"/>
      <c r="T1194" s="33"/>
      <c r="U1194" s="33"/>
      <c r="V1194" s="33"/>
      <c r="W1194" s="33"/>
      <c r="X1194" s="33"/>
    </row>
    <row r="1195" spans="1:24" s="34" customFormat="1">
      <c r="A1195" s="29"/>
      <c r="B1195" s="29"/>
      <c r="C1195" s="29"/>
      <c r="D1195" s="29"/>
      <c r="E1195" s="29"/>
      <c r="F1195" s="29"/>
      <c r="G1195" s="29"/>
      <c r="H1195" s="212"/>
      <c r="I1195" s="30"/>
      <c r="J1195" s="30"/>
      <c r="K1195" s="30"/>
      <c r="L1195" s="30"/>
      <c r="M1195" s="40"/>
      <c r="N1195" s="40"/>
      <c r="O1195" s="31"/>
      <c r="P1195" s="31"/>
      <c r="Q1195" s="32"/>
      <c r="R1195" s="32"/>
      <c r="S1195" s="33"/>
      <c r="T1195" s="33"/>
      <c r="U1195" s="33"/>
      <c r="V1195" s="33"/>
      <c r="W1195" s="33"/>
      <c r="X1195" s="33"/>
    </row>
    <row r="1196" spans="1:24" s="34" customFormat="1">
      <c r="A1196" s="29"/>
      <c r="B1196" s="29"/>
      <c r="C1196" s="29"/>
      <c r="D1196" s="29"/>
      <c r="E1196" s="29"/>
      <c r="F1196" s="29"/>
      <c r="G1196" s="29"/>
      <c r="H1196" s="212"/>
      <c r="I1196" s="30"/>
      <c r="J1196" s="30"/>
      <c r="K1196" s="30"/>
      <c r="L1196" s="30"/>
      <c r="M1196" s="40"/>
      <c r="N1196" s="40"/>
      <c r="O1196" s="31"/>
      <c r="P1196" s="31"/>
      <c r="Q1196" s="32"/>
      <c r="R1196" s="32"/>
      <c r="S1196" s="33"/>
      <c r="T1196" s="33"/>
      <c r="U1196" s="33"/>
      <c r="V1196" s="33"/>
      <c r="W1196" s="33"/>
      <c r="X1196" s="33"/>
    </row>
    <row r="1197" spans="1:24" s="34" customFormat="1">
      <c r="A1197" s="29"/>
      <c r="B1197" s="29"/>
      <c r="C1197" s="29"/>
      <c r="D1197" s="29"/>
      <c r="E1197" s="29"/>
      <c r="F1197" s="29"/>
      <c r="G1197" s="29"/>
      <c r="H1197" s="212"/>
      <c r="I1197" s="30"/>
      <c r="J1197" s="30"/>
      <c r="K1197" s="30"/>
      <c r="L1197" s="30"/>
      <c r="M1197" s="40"/>
      <c r="N1197" s="40"/>
      <c r="O1197" s="31"/>
      <c r="P1197" s="31"/>
      <c r="Q1197" s="32"/>
      <c r="R1197" s="32"/>
      <c r="S1197" s="33"/>
      <c r="T1197" s="33"/>
      <c r="U1197" s="33"/>
      <c r="V1197" s="33"/>
      <c r="W1197" s="33"/>
      <c r="X1197" s="33"/>
    </row>
    <row r="1198" spans="1:24" s="34" customFormat="1">
      <c r="A1198" s="29"/>
      <c r="B1198" s="29"/>
      <c r="C1198" s="29"/>
      <c r="D1198" s="29"/>
      <c r="E1198" s="29"/>
      <c r="F1198" s="29"/>
      <c r="G1198" s="29"/>
      <c r="H1198" s="212"/>
      <c r="I1198" s="30"/>
      <c r="J1198" s="30"/>
      <c r="K1198" s="30"/>
      <c r="L1198" s="30"/>
      <c r="M1198" s="40"/>
      <c r="N1198" s="40"/>
      <c r="O1198" s="31"/>
      <c r="P1198" s="31"/>
      <c r="Q1198" s="32"/>
      <c r="R1198" s="32"/>
      <c r="S1198" s="33"/>
      <c r="T1198" s="33"/>
      <c r="U1198" s="33"/>
      <c r="V1198" s="33"/>
      <c r="W1198" s="33"/>
      <c r="X1198" s="33"/>
    </row>
    <row r="1199" spans="1:24" s="34" customFormat="1">
      <c r="A1199" s="29"/>
      <c r="B1199" s="29"/>
      <c r="C1199" s="29"/>
      <c r="D1199" s="29"/>
      <c r="E1199" s="29"/>
      <c r="F1199" s="29"/>
      <c r="G1199" s="29"/>
      <c r="H1199" s="212"/>
      <c r="I1199" s="30"/>
      <c r="J1199" s="30"/>
      <c r="K1199" s="30"/>
      <c r="L1199" s="30"/>
      <c r="M1199" s="40"/>
      <c r="N1199" s="40"/>
      <c r="O1199" s="31"/>
      <c r="P1199" s="31"/>
      <c r="Q1199" s="32"/>
      <c r="R1199" s="32"/>
      <c r="S1199" s="33"/>
      <c r="T1199" s="33"/>
      <c r="U1199" s="33"/>
      <c r="V1199" s="33"/>
      <c r="W1199" s="33"/>
      <c r="X1199" s="33"/>
    </row>
    <row r="1200" spans="1:24" s="34" customFormat="1">
      <c r="A1200" s="29"/>
      <c r="B1200" s="29"/>
      <c r="C1200" s="29"/>
      <c r="D1200" s="29"/>
      <c r="E1200" s="29"/>
      <c r="F1200" s="29"/>
      <c r="G1200" s="29"/>
      <c r="H1200" s="212"/>
      <c r="I1200" s="30"/>
      <c r="J1200" s="30"/>
      <c r="K1200" s="30"/>
      <c r="L1200" s="30"/>
      <c r="M1200" s="40"/>
      <c r="N1200" s="40"/>
      <c r="O1200" s="31"/>
      <c r="P1200" s="31"/>
      <c r="Q1200" s="32"/>
      <c r="R1200" s="32"/>
      <c r="S1200" s="33"/>
      <c r="T1200" s="33"/>
      <c r="U1200" s="33"/>
      <c r="V1200" s="33"/>
      <c r="W1200" s="33"/>
      <c r="X1200" s="33"/>
    </row>
    <row r="1201" spans="1:24" s="34" customFormat="1">
      <c r="A1201" s="29"/>
      <c r="B1201" s="29"/>
      <c r="C1201" s="29"/>
      <c r="D1201" s="29"/>
      <c r="E1201" s="29"/>
      <c r="F1201" s="29"/>
      <c r="G1201" s="29"/>
      <c r="H1201" s="212"/>
      <c r="I1201" s="30"/>
      <c r="J1201" s="30"/>
      <c r="K1201" s="30"/>
      <c r="L1201" s="30"/>
      <c r="M1201" s="40"/>
      <c r="N1201" s="40"/>
      <c r="O1201" s="31"/>
      <c r="P1201" s="31"/>
      <c r="Q1201" s="32"/>
      <c r="R1201" s="32"/>
      <c r="S1201" s="33"/>
      <c r="T1201" s="33"/>
      <c r="U1201" s="33"/>
      <c r="V1201" s="33"/>
      <c r="W1201" s="33"/>
      <c r="X1201" s="33"/>
    </row>
    <row r="1202" spans="1:24" s="34" customFormat="1">
      <c r="A1202" s="29"/>
      <c r="B1202" s="29"/>
      <c r="C1202" s="29"/>
      <c r="D1202" s="29"/>
      <c r="E1202" s="29"/>
      <c r="F1202" s="29"/>
      <c r="G1202" s="29"/>
      <c r="H1202" s="212"/>
      <c r="I1202" s="30"/>
      <c r="J1202" s="30"/>
      <c r="K1202" s="30"/>
      <c r="L1202" s="30"/>
      <c r="M1202" s="40"/>
      <c r="N1202" s="40"/>
      <c r="O1202" s="31"/>
      <c r="P1202" s="31"/>
      <c r="Q1202" s="32"/>
      <c r="R1202" s="32"/>
      <c r="S1202" s="33"/>
      <c r="T1202" s="33"/>
      <c r="U1202" s="33"/>
      <c r="V1202" s="33"/>
      <c r="W1202" s="33"/>
      <c r="X1202" s="33"/>
    </row>
    <row r="1203" spans="1:24" s="34" customFormat="1">
      <c r="A1203" s="29"/>
      <c r="B1203" s="29"/>
      <c r="C1203" s="29"/>
      <c r="D1203" s="29"/>
      <c r="E1203" s="29"/>
      <c r="F1203" s="29"/>
      <c r="G1203" s="29"/>
      <c r="H1203" s="212"/>
      <c r="I1203" s="30"/>
      <c r="J1203" s="30"/>
      <c r="K1203" s="30"/>
      <c r="L1203" s="30"/>
      <c r="M1203" s="40"/>
      <c r="N1203" s="40"/>
      <c r="O1203" s="31"/>
      <c r="P1203" s="31"/>
      <c r="Q1203" s="32"/>
      <c r="R1203" s="32"/>
      <c r="S1203" s="33"/>
      <c r="T1203" s="33"/>
      <c r="U1203" s="33"/>
      <c r="V1203" s="33"/>
      <c r="W1203" s="33"/>
      <c r="X1203" s="33"/>
    </row>
    <row r="1204" spans="1:24" s="34" customFormat="1">
      <c r="A1204" s="29"/>
      <c r="B1204" s="29"/>
      <c r="C1204" s="29"/>
      <c r="D1204" s="29"/>
      <c r="E1204" s="29"/>
      <c r="F1204" s="29"/>
      <c r="G1204" s="29"/>
      <c r="H1204" s="212"/>
      <c r="I1204" s="30"/>
      <c r="J1204" s="30"/>
      <c r="K1204" s="30"/>
      <c r="L1204" s="30"/>
      <c r="M1204" s="40"/>
      <c r="N1204" s="40"/>
      <c r="O1204" s="31"/>
      <c r="P1204" s="31"/>
      <c r="Q1204" s="32"/>
      <c r="R1204" s="32"/>
      <c r="S1204" s="33"/>
      <c r="T1204" s="33"/>
      <c r="U1204" s="33"/>
      <c r="V1204" s="33"/>
      <c r="W1204" s="33"/>
      <c r="X1204" s="33"/>
    </row>
    <row r="1205" spans="1:24" s="34" customFormat="1">
      <c r="A1205" s="29"/>
      <c r="B1205" s="29"/>
      <c r="C1205" s="29"/>
      <c r="D1205" s="29"/>
      <c r="E1205" s="29"/>
      <c r="F1205" s="29"/>
      <c r="G1205" s="29"/>
      <c r="H1205" s="212"/>
      <c r="I1205" s="30"/>
      <c r="J1205" s="30"/>
      <c r="K1205" s="30"/>
      <c r="L1205" s="30"/>
      <c r="M1205" s="40"/>
      <c r="N1205" s="40"/>
      <c r="O1205" s="31"/>
      <c r="P1205" s="31"/>
      <c r="Q1205" s="32"/>
      <c r="R1205" s="32"/>
      <c r="S1205" s="33"/>
      <c r="T1205" s="33"/>
      <c r="U1205" s="33"/>
      <c r="V1205" s="33"/>
      <c r="W1205" s="33"/>
      <c r="X1205" s="33"/>
    </row>
    <row r="1206" spans="1:24" s="34" customFormat="1">
      <c r="A1206" s="29"/>
      <c r="B1206" s="29"/>
      <c r="C1206" s="29"/>
      <c r="D1206" s="29"/>
      <c r="E1206" s="29"/>
      <c r="F1206" s="29"/>
      <c r="G1206" s="29"/>
      <c r="H1206" s="212"/>
      <c r="I1206" s="30"/>
      <c r="J1206" s="30"/>
      <c r="K1206" s="30"/>
      <c r="L1206" s="30"/>
      <c r="M1206" s="40"/>
      <c r="N1206" s="40"/>
      <c r="O1206" s="31"/>
      <c r="P1206" s="31"/>
      <c r="Q1206" s="32"/>
      <c r="R1206" s="32"/>
      <c r="S1206" s="33"/>
      <c r="T1206" s="33"/>
      <c r="U1206" s="33"/>
      <c r="V1206" s="33"/>
      <c r="W1206" s="33"/>
      <c r="X1206" s="33"/>
    </row>
    <row r="1207" spans="1:24" s="34" customFormat="1">
      <c r="A1207" s="29"/>
      <c r="B1207" s="29"/>
      <c r="C1207" s="29"/>
      <c r="D1207" s="29"/>
      <c r="E1207" s="29"/>
      <c r="F1207" s="29"/>
      <c r="G1207" s="29"/>
      <c r="H1207" s="212"/>
      <c r="I1207" s="30"/>
      <c r="J1207" s="30"/>
      <c r="K1207" s="30"/>
      <c r="L1207" s="30"/>
      <c r="M1207" s="40"/>
      <c r="N1207" s="40"/>
      <c r="O1207" s="31"/>
      <c r="P1207" s="31"/>
      <c r="Q1207" s="32"/>
      <c r="R1207" s="32"/>
      <c r="S1207" s="33"/>
      <c r="T1207" s="33"/>
      <c r="U1207" s="33"/>
      <c r="V1207" s="33"/>
      <c r="W1207" s="33"/>
      <c r="X1207" s="33"/>
    </row>
    <row r="1208" spans="1:24" s="34" customFormat="1">
      <c r="A1208" s="29"/>
      <c r="B1208" s="29"/>
      <c r="C1208" s="29"/>
      <c r="D1208" s="29"/>
      <c r="E1208" s="29"/>
      <c r="F1208" s="29"/>
      <c r="G1208" s="29"/>
      <c r="H1208" s="212"/>
      <c r="I1208" s="30"/>
      <c r="J1208" s="30"/>
      <c r="K1208" s="30"/>
      <c r="L1208" s="30"/>
      <c r="M1208" s="40"/>
      <c r="N1208" s="40"/>
      <c r="O1208" s="31"/>
      <c r="P1208" s="31"/>
      <c r="Q1208" s="32"/>
      <c r="R1208" s="32"/>
      <c r="S1208" s="33"/>
      <c r="T1208" s="33"/>
      <c r="U1208" s="33"/>
      <c r="V1208" s="33"/>
      <c r="W1208" s="33"/>
      <c r="X1208" s="33"/>
    </row>
    <row r="1209" spans="1:24" s="34" customFormat="1">
      <c r="A1209" s="29"/>
      <c r="B1209" s="29"/>
      <c r="C1209" s="29"/>
      <c r="D1209" s="29"/>
      <c r="E1209" s="29"/>
      <c r="F1209" s="29"/>
      <c r="G1209" s="29"/>
      <c r="H1209" s="212"/>
      <c r="I1209" s="30"/>
      <c r="J1209" s="30"/>
      <c r="K1209" s="30"/>
      <c r="L1209" s="30"/>
      <c r="M1209" s="40"/>
      <c r="N1209" s="40"/>
      <c r="O1209" s="31"/>
      <c r="P1209" s="31"/>
      <c r="Q1209" s="32"/>
      <c r="R1209" s="32"/>
      <c r="S1209" s="33"/>
      <c r="T1209" s="33"/>
      <c r="U1209" s="33"/>
      <c r="V1209" s="33"/>
      <c r="W1209" s="33"/>
      <c r="X1209" s="33"/>
    </row>
    <row r="1210" spans="1:24" s="34" customFormat="1">
      <c r="A1210" s="29"/>
      <c r="B1210" s="29"/>
      <c r="C1210" s="29"/>
      <c r="D1210" s="29"/>
      <c r="E1210" s="29"/>
      <c r="F1210" s="29"/>
      <c r="G1210" s="29"/>
      <c r="H1210" s="212"/>
      <c r="I1210" s="30"/>
      <c r="J1210" s="30"/>
      <c r="K1210" s="30"/>
      <c r="L1210" s="30"/>
      <c r="M1210" s="40"/>
      <c r="N1210" s="40"/>
      <c r="O1210" s="31"/>
      <c r="P1210" s="31"/>
      <c r="Q1210" s="32"/>
      <c r="R1210" s="32"/>
      <c r="S1210" s="33"/>
      <c r="T1210" s="33"/>
      <c r="U1210" s="33"/>
      <c r="V1210" s="33"/>
      <c r="W1210" s="33"/>
      <c r="X1210" s="33"/>
    </row>
    <row r="1211" spans="1:24" s="34" customFormat="1">
      <c r="A1211" s="29"/>
      <c r="B1211" s="29"/>
      <c r="C1211" s="29"/>
      <c r="D1211" s="29"/>
      <c r="E1211" s="29"/>
      <c r="F1211" s="29"/>
      <c r="G1211" s="29"/>
      <c r="H1211" s="212"/>
      <c r="I1211" s="30"/>
      <c r="J1211" s="30"/>
      <c r="K1211" s="30"/>
      <c r="L1211" s="30"/>
      <c r="M1211" s="40"/>
      <c r="N1211" s="40"/>
      <c r="O1211" s="31"/>
      <c r="P1211" s="31"/>
      <c r="Q1211" s="32"/>
      <c r="R1211" s="32"/>
      <c r="S1211" s="33"/>
      <c r="T1211" s="33"/>
      <c r="U1211" s="33"/>
      <c r="V1211" s="33"/>
      <c r="W1211" s="33"/>
      <c r="X1211" s="33"/>
    </row>
    <row r="1212" spans="1:24" s="34" customFormat="1">
      <c r="A1212" s="29"/>
      <c r="B1212" s="29"/>
      <c r="C1212" s="29"/>
      <c r="D1212" s="29"/>
      <c r="E1212" s="29"/>
      <c r="F1212" s="29"/>
      <c r="G1212" s="29"/>
      <c r="H1212" s="212"/>
      <c r="I1212" s="30"/>
      <c r="J1212" s="30"/>
      <c r="K1212" s="30"/>
      <c r="L1212" s="30"/>
      <c r="M1212" s="40"/>
      <c r="N1212" s="40"/>
      <c r="O1212" s="31"/>
      <c r="P1212" s="31"/>
      <c r="Q1212" s="32"/>
      <c r="R1212" s="32"/>
      <c r="S1212" s="33"/>
      <c r="T1212" s="33"/>
      <c r="U1212" s="33"/>
      <c r="V1212" s="33"/>
      <c r="W1212" s="33"/>
      <c r="X1212" s="33"/>
    </row>
    <row r="1213" spans="1:24" s="34" customFormat="1">
      <c r="A1213" s="29"/>
      <c r="B1213" s="29"/>
      <c r="C1213" s="29"/>
      <c r="D1213" s="29"/>
      <c r="E1213" s="29"/>
      <c r="F1213" s="29"/>
      <c r="G1213" s="29"/>
      <c r="H1213" s="212"/>
      <c r="I1213" s="30"/>
      <c r="J1213" s="30"/>
      <c r="K1213" s="30"/>
      <c r="L1213" s="30"/>
      <c r="M1213" s="40"/>
      <c r="N1213" s="40"/>
      <c r="O1213" s="31"/>
      <c r="P1213" s="31"/>
      <c r="Q1213" s="32"/>
      <c r="R1213" s="32"/>
      <c r="S1213" s="33"/>
      <c r="T1213" s="33"/>
      <c r="U1213" s="33"/>
      <c r="V1213" s="33"/>
      <c r="W1213" s="33"/>
      <c r="X1213" s="33"/>
    </row>
    <row r="1214" spans="1:24" s="34" customFormat="1">
      <c r="A1214" s="29"/>
      <c r="B1214" s="29"/>
      <c r="C1214" s="29"/>
      <c r="D1214" s="29"/>
      <c r="E1214" s="29"/>
      <c r="F1214" s="29"/>
      <c r="G1214" s="29"/>
      <c r="H1214" s="212"/>
      <c r="I1214" s="30"/>
      <c r="J1214" s="30"/>
      <c r="K1214" s="30"/>
      <c r="L1214" s="30"/>
      <c r="M1214" s="40"/>
      <c r="N1214" s="40"/>
      <c r="O1214" s="31"/>
      <c r="P1214" s="31"/>
      <c r="Q1214" s="32"/>
      <c r="R1214" s="32"/>
      <c r="S1214" s="33"/>
      <c r="T1214" s="33"/>
      <c r="U1214" s="33"/>
      <c r="V1214" s="33"/>
      <c r="W1214" s="33"/>
      <c r="X1214" s="33"/>
    </row>
    <row r="1215" spans="1:24" s="34" customFormat="1">
      <c r="A1215" s="29"/>
      <c r="B1215" s="29"/>
      <c r="C1215" s="29"/>
      <c r="D1215" s="29"/>
      <c r="E1215" s="29"/>
      <c r="F1215" s="29"/>
      <c r="G1215" s="29"/>
      <c r="H1215" s="212"/>
      <c r="I1215" s="30"/>
      <c r="J1215" s="30"/>
      <c r="K1215" s="30"/>
      <c r="L1215" s="30"/>
      <c r="M1215" s="40"/>
      <c r="N1215" s="40"/>
      <c r="O1215" s="31"/>
      <c r="P1215" s="31"/>
      <c r="Q1215" s="32"/>
      <c r="R1215" s="32"/>
      <c r="S1215" s="33"/>
      <c r="T1215" s="33"/>
      <c r="U1215" s="33"/>
      <c r="V1215" s="33"/>
      <c r="W1215" s="33"/>
      <c r="X1215" s="33"/>
    </row>
    <row r="1216" spans="1:24" s="34" customFormat="1">
      <c r="A1216" s="29"/>
      <c r="B1216" s="29"/>
      <c r="C1216" s="29"/>
      <c r="D1216" s="29"/>
      <c r="E1216" s="29"/>
      <c r="F1216" s="29"/>
      <c r="G1216" s="29"/>
      <c r="H1216" s="212"/>
      <c r="I1216" s="30"/>
      <c r="J1216" s="30"/>
      <c r="K1216" s="30"/>
      <c r="L1216" s="30"/>
      <c r="M1216" s="40"/>
      <c r="N1216" s="40"/>
      <c r="O1216" s="31"/>
      <c r="P1216" s="31"/>
      <c r="Q1216" s="32"/>
      <c r="R1216" s="32"/>
      <c r="S1216" s="33"/>
      <c r="T1216" s="33"/>
      <c r="U1216" s="33"/>
      <c r="V1216" s="33"/>
      <c r="W1216" s="33"/>
      <c r="X1216" s="33"/>
    </row>
    <row r="1217" spans="1:24" s="34" customFormat="1">
      <c r="A1217" s="29"/>
      <c r="B1217" s="29"/>
      <c r="C1217" s="29"/>
      <c r="D1217" s="29"/>
      <c r="E1217" s="29"/>
      <c r="F1217" s="29"/>
      <c r="G1217" s="29"/>
      <c r="H1217" s="212"/>
      <c r="I1217" s="30"/>
      <c r="J1217" s="30"/>
      <c r="K1217" s="30"/>
      <c r="L1217" s="30"/>
      <c r="M1217" s="40"/>
      <c r="N1217" s="40"/>
      <c r="O1217" s="31"/>
      <c r="P1217" s="31"/>
      <c r="Q1217" s="32"/>
      <c r="R1217" s="32"/>
      <c r="S1217" s="33"/>
      <c r="T1217" s="33"/>
      <c r="U1217" s="33"/>
      <c r="V1217" s="33"/>
      <c r="W1217" s="33"/>
      <c r="X1217" s="33"/>
    </row>
    <row r="1218" spans="1:24" s="34" customFormat="1">
      <c r="A1218" s="29"/>
      <c r="B1218" s="29"/>
      <c r="C1218" s="29"/>
      <c r="D1218" s="29"/>
      <c r="E1218" s="29"/>
      <c r="F1218" s="29"/>
      <c r="G1218" s="29"/>
      <c r="H1218" s="212"/>
      <c r="I1218" s="30"/>
      <c r="J1218" s="30"/>
      <c r="K1218" s="30"/>
      <c r="L1218" s="30"/>
      <c r="M1218" s="40"/>
      <c r="N1218" s="40"/>
      <c r="O1218" s="31"/>
      <c r="P1218" s="31"/>
      <c r="Q1218" s="32"/>
      <c r="R1218" s="32"/>
      <c r="S1218" s="33"/>
      <c r="T1218" s="33"/>
      <c r="U1218" s="33"/>
      <c r="V1218" s="33"/>
      <c r="W1218" s="33"/>
      <c r="X1218" s="33"/>
    </row>
    <row r="1219" spans="1:24" s="34" customFormat="1">
      <c r="A1219" s="29"/>
      <c r="B1219" s="29"/>
      <c r="C1219" s="29"/>
      <c r="D1219" s="29"/>
      <c r="E1219" s="29"/>
      <c r="F1219" s="29"/>
      <c r="G1219" s="29"/>
      <c r="H1219" s="212"/>
      <c r="I1219" s="30"/>
      <c r="J1219" s="30"/>
      <c r="K1219" s="30"/>
      <c r="L1219" s="30"/>
      <c r="M1219" s="40"/>
      <c r="N1219" s="40"/>
      <c r="O1219" s="31"/>
      <c r="P1219" s="31"/>
      <c r="Q1219" s="32"/>
      <c r="R1219" s="32"/>
      <c r="S1219" s="33"/>
      <c r="T1219" s="33"/>
      <c r="U1219" s="33"/>
      <c r="V1219" s="33"/>
      <c r="W1219" s="33"/>
      <c r="X1219" s="33"/>
    </row>
    <row r="1220" spans="1:24" s="34" customFormat="1">
      <c r="A1220" s="29"/>
      <c r="B1220" s="29"/>
      <c r="C1220" s="29"/>
      <c r="D1220" s="29"/>
      <c r="E1220" s="29"/>
      <c r="F1220" s="29"/>
      <c r="G1220" s="29"/>
      <c r="H1220" s="212"/>
      <c r="I1220" s="30"/>
      <c r="J1220" s="30"/>
      <c r="K1220" s="30"/>
      <c r="L1220" s="30"/>
      <c r="M1220" s="40"/>
      <c r="N1220" s="40"/>
      <c r="O1220" s="31"/>
      <c r="P1220" s="31"/>
      <c r="Q1220" s="32"/>
      <c r="R1220" s="32"/>
      <c r="S1220" s="33"/>
      <c r="T1220" s="33"/>
      <c r="U1220" s="33"/>
      <c r="V1220" s="33"/>
      <c r="W1220" s="33"/>
      <c r="X1220" s="33"/>
    </row>
    <row r="1221" spans="1:24" s="34" customFormat="1">
      <c r="A1221" s="29"/>
      <c r="B1221" s="29"/>
      <c r="C1221" s="29"/>
      <c r="D1221" s="29"/>
      <c r="E1221" s="29"/>
      <c r="F1221" s="29"/>
      <c r="G1221" s="29"/>
      <c r="H1221" s="212"/>
      <c r="I1221" s="30"/>
      <c r="J1221" s="30"/>
      <c r="K1221" s="30"/>
      <c r="L1221" s="30"/>
      <c r="M1221" s="40"/>
      <c r="N1221" s="40"/>
      <c r="O1221" s="31"/>
      <c r="P1221" s="31"/>
      <c r="Q1221" s="32"/>
      <c r="R1221" s="32"/>
      <c r="S1221" s="33"/>
      <c r="T1221" s="33"/>
      <c r="U1221" s="33"/>
      <c r="V1221" s="33"/>
      <c r="W1221" s="33"/>
      <c r="X1221" s="33"/>
    </row>
    <row r="1222" spans="1:24" s="34" customFormat="1">
      <c r="A1222" s="29"/>
      <c r="B1222" s="29"/>
      <c r="C1222" s="29"/>
      <c r="D1222" s="29"/>
      <c r="E1222" s="29"/>
      <c r="F1222" s="29"/>
      <c r="G1222" s="29"/>
      <c r="H1222" s="212"/>
      <c r="I1222" s="30"/>
      <c r="J1222" s="30"/>
      <c r="K1222" s="30"/>
      <c r="L1222" s="30"/>
      <c r="M1222" s="40"/>
      <c r="N1222" s="40"/>
      <c r="O1222" s="31"/>
      <c r="P1222" s="31"/>
      <c r="Q1222" s="32"/>
      <c r="R1222" s="32"/>
      <c r="S1222" s="33"/>
      <c r="T1222" s="33"/>
      <c r="U1222" s="33"/>
      <c r="V1222" s="33"/>
      <c r="W1222" s="33"/>
      <c r="X1222" s="33"/>
    </row>
    <row r="1223" spans="1:24" s="34" customFormat="1">
      <c r="A1223" s="29"/>
      <c r="B1223" s="29"/>
      <c r="C1223" s="29"/>
      <c r="D1223" s="29"/>
      <c r="E1223" s="29"/>
      <c r="F1223" s="29"/>
      <c r="G1223" s="29"/>
      <c r="H1223" s="212"/>
      <c r="I1223" s="30"/>
      <c r="J1223" s="30"/>
      <c r="K1223" s="30"/>
      <c r="L1223" s="30"/>
      <c r="M1223" s="40"/>
      <c r="N1223" s="40"/>
      <c r="O1223" s="31"/>
      <c r="P1223" s="31"/>
      <c r="Q1223" s="32"/>
      <c r="R1223" s="32"/>
      <c r="S1223" s="33"/>
      <c r="T1223" s="33"/>
      <c r="U1223" s="33"/>
      <c r="V1223" s="33"/>
      <c r="W1223" s="33"/>
      <c r="X1223" s="33"/>
    </row>
    <row r="1224" spans="1:24" s="34" customFormat="1">
      <c r="A1224" s="29"/>
      <c r="B1224" s="29"/>
      <c r="C1224" s="29"/>
      <c r="D1224" s="29"/>
      <c r="E1224" s="29"/>
      <c r="F1224" s="29"/>
      <c r="G1224" s="29"/>
      <c r="H1224" s="212"/>
      <c r="I1224" s="30"/>
      <c r="J1224" s="30"/>
      <c r="K1224" s="30"/>
      <c r="L1224" s="30"/>
      <c r="M1224" s="40"/>
      <c r="N1224" s="40"/>
      <c r="O1224" s="31"/>
      <c r="P1224" s="31"/>
      <c r="Q1224" s="32"/>
      <c r="R1224" s="32"/>
      <c r="S1224" s="33"/>
      <c r="T1224" s="33"/>
      <c r="U1224" s="33"/>
      <c r="V1224" s="33"/>
      <c r="W1224" s="33"/>
      <c r="X1224" s="33"/>
    </row>
    <row r="1225" spans="1:24" s="34" customFormat="1">
      <c r="A1225" s="29"/>
      <c r="B1225" s="29"/>
      <c r="C1225" s="29"/>
      <c r="D1225" s="29"/>
      <c r="E1225" s="29"/>
      <c r="F1225" s="29"/>
      <c r="G1225" s="29"/>
      <c r="H1225" s="212"/>
      <c r="I1225" s="30"/>
      <c r="J1225" s="30"/>
      <c r="K1225" s="30"/>
      <c r="L1225" s="30"/>
      <c r="M1225" s="40"/>
      <c r="N1225" s="40"/>
      <c r="O1225" s="31"/>
      <c r="P1225" s="31"/>
      <c r="Q1225" s="32"/>
      <c r="R1225" s="32"/>
      <c r="S1225" s="33"/>
      <c r="T1225" s="33"/>
      <c r="U1225" s="33"/>
      <c r="V1225" s="33"/>
      <c r="W1225" s="33"/>
      <c r="X1225" s="33"/>
    </row>
    <row r="1226" spans="1:24" s="34" customFormat="1">
      <c r="A1226" s="29"/>
      <c r="B1226" s="29"/>
      <c r="C1226" s="29"/>
      <c r="D1226" s="29"/>
      <c r="E1226" s="29"/>
      <c r="F1226" s="29"/>
      <c r="G1226" s="29"/>
      <c r="H1226" s="212"/>
      <c r="I1226" s="30"/>
      <c r="J1226" s="30"/>
      <c r="K1226" s="30"/>
      <c r="L1226" s="30"/>
      <c r="M1226" s="40"/>
      <c r="N1226" s="40"/>
      <c r="O1226" s="31"/>
      <c r="P1226" s="31"/>
      <c r="Q1226" s="32"/>
      <c r="R1226" s="32"/>
      <c r="S1226" s="33"/>
      <c r="T1226" s="33"/>
      <c r="U1226" s="33"/>
      <c r="V1226" s="33"/>
      <c r="W1226" s="33"/>
      <c r="X1226" s="33"/>
    </row>
    <row r="1227" spans="1:24" s="34" customFormat="1">
      <c r="A1227" s="29"/>
      <c r="B1227" s="29"/>
      <c r="C1227" s="29"/>
      <c r="D1227" s="29"/>
      <c r="E1227" s="29"/>
      <c r="F1227" s="29"/>
      <c r="G1227" s="29"/>
      <c r="H1227" s="212"/>
      <c r="I1227" s="30"/>
      <c r="J1227" s="30"/>
      <c r="K1227" s="30"/>
      <c r="L1227" s="30"/>
      <c r="M1227" s="40"/>
      <c r="N1227" s="40"/>
      <c r="O1227" s="31"/>
      <c r="P1227" s="31"/>
      <c r="Q1227" s="32"/>
      <c r="R1227" s="32"/>
      <c r="S1227" s="33"/>
      <c r="T1227" s="33"/>
      <c r="U1227" s="33"/>
      <c r="V1227" s="33"/>
      <c r="W1227" s="33"/>
      <c r="X1227" s="33"/>
    </row>
    <row r="1228" spans="1:24" s="34" customFormat="1">
      <c r="A1228" s="29"/>
      <c r="B1228" s="29"/>
      <c r="C1228" s="29"/>
      <c r="D1228" s="29"/>
      <c r="E1228" s="29"/>
      <c r="F1228" s="29"/>
      <c r="G1228" s="29"/>
      <c r="H1228" s="212"/>
      <c r="I1228" s="30"/>
      <c r="J1228" s="30"/>
      <c r="K1228" s="30"/>
      <c r="L1228" s="30"/>
      <c r="M1228" s="40"/>
      <c r="N1228" s="40"/>
      <c r="O1228" s="31"/>
      <c r="P1228" s="31"/>
      <c r="Q1228" s="32"/>
      <c r="R1228" s="32"/>
      <c r="S1228" s="33"/>
      <c r="T1228" s="33"/>
      <c r="U1228" s="33"/>
      <c r="V1228" s="33"/>
      <c r="W1228" s="33"/>
      <c r="X1228" s="33"/>
    </row>
    <row r="1229" spans="1:24" s="34" customFormat="1">
      <c r="A1229" s="29"/>
      <c r="B1229" s="29"/>
      <c r="C1229" s="29"/>
      <c r="D1229" s="29"/>
      <c r="E1229" s="29"/>
      <c r="F1229" s="29"/>
      <c r="G1229" s="29"/>
      <c r="H1229" s="212"/>
      <c r="I1229" s="30"/>
      <c r="J1229" s="30"/>
      <c r="K1229" s="30"/>
      <c r="L1229" s="30"/>
      <c r="M1229" s="40"/>
      <c r="N1229" s="40"/>
      <c r="O1229" s="31"/>
      <c r="P1229" s="31"/>
      <c r="Q1229" s="32"/>
      <c r="R1229" s="32"/>
      <c r="S1229" s="33"/>
      <c r="T1229" s="33"/>
      <c r="U1229" s="33"/>
      <c r="V1229" s="33"/>
      <c r="W1229" s="33"/>
      <c r="X1229" s="33"/>
    </row>
    <row r="1230" spans="1:24" s="34" customFormat="1">
      <c r="A1230" s="29"/>
      <c r="B1230" s="29"/>
      <c r="C1230" s="29"/>
      <c r="D1230" s="29"/>
      <c r="E1230" s="29"/>
      <c r="F1230" s="29"/>
      <c r="G1230" s="29"/>
      <c r="H1230" s="212"/>
      <c r="I1230" s="30"/>
      <c r="J1230" s="30"/>
      <c r="K1230" s="30"/>
      <c r="L1230" s="30"/>
      <c r="M1230" s="40"/>
      <c r="N1230" s="40"/>
      <c r="O1230" s="31"/>
      <c r="P1230" s="31"/>
      <c r="Q1230" s="32"/>
      <c r="R1230" s="32"/>
      <c r="S1230" s="33"/>
      <c r="T1230" s="33"/>
      <c r="U1230" s="33"/>
      <c r="V1230" s="33"/>
      <c r="W1230" s="33"/>
      <c r="X1230" s="33"/>
    </row>
    <row r="1231" spans="1:24" s="34" customFormat="1">
      <c r="A1231" s="29"/>
      <c r="B1231" s="29"/>
      <c r="C1231" s="29"/>
      <c r="D1231" s="29"/>
      <c r="E1231" s="29"/>
      <c r="F1231" s="29"/>
      <c r="G1231" s="29"/>
      <c r="H1231" s="212"/>
      <c r="I1231" s="30"/>
      <c r="J1231" s="30"/>
      <c r="K1231" s="30"/>
      <c r="L1231" s="30"/>
      <c r="M1231" s="40"/>
      <c r="N1231" s="40"/>
      <c r="O1231" s="31"/>
      <c r="P1231" s="31"/>
      <c r="Q1231" s="32"/>
      <c r="R1231" s="32"/>
      <c r="S1231" s="33"/>
      <c r="T1231" s="33"/>
      <c r="U1231" s="33"/>
      <c r="V1231" s="33"/>
      <c r="W1231" s="33"/>
      <c r="X1231" s="33"/>
    </row>
    <row r="1232" spans="1:24" s="34" customFormat="1">
      <c r="A1232" s="29"/>
      <c r="B1232" s="29"/>
      <c r="C1232" s="29"/>
      <c r="D1232" s="29"/>
      <c r="E1232" s="29"/>
      <c r="F1232" s="29"/>
      <c r="G1232" s="29"/>
      <c r="H1232" s="212"/>
      <c r="I1232" s="30"/>
      <c r="J1232" s="30"/>
      <c r="K1232" s="30"/>
      <c r="L1232" s="30"/>
      <c r="M1232" s="40"/>
      <c r="N1232" s="40"/>
      <c r="O1232" s="31"/>
      <c r="P1232" s="31"/>
      <c r="Q1232" s="32"/>
      <c r="R1232" s="32"/>
      <c r="S1232" s="33"/>
      <c r="T1232" s="33"/>
      <c r="U1232" s="33"/>
      <c r="V1232" s="33"/>
      <c r="W1232" s="33"/>
      <c r="X1232" s="33"/>
    </row>
    <row r="1233" spans="1:24" s="34" customFormat="1">
      <c r="A1233" s="29"/>
      <c r="B1233" s="29"/>
      <c r="C1233" s="29"/>
      <c r="D1233" s="29"/>
      <c r="E1233" s="29"/>
      <c r="F1233" s="29"/>
      <c r="G1233" s="29"/>
      <c r="H1233" s="212"/>
      <c r="I1233" s="30"/>
      <c r="J1233" s="30"/>
      <c r="K1233" s="30"/>
      <c r="L1233" s="30"/>
      <c r="M1233" s="40"/>
      <c r="N1233" s="40"/>
      <c r="O1233" s="31"/>
      <c r="P1233" s="31"/>
      <c r="Q1233" s="32"/>
      <c r="R1233" s="32"/>
      <c r="S1233" s="33"/>
      <c r="T1233" s="33"/>
      <c r="U1233" s="33"/>
      <c r="V1233" s="33"/>
      <c r="W1233" s="33"/>
      <c r="X1233" s="33"/>
    </row>
    <row r="1234" spans="1:24" s="34" customFormat="1">
      <c r="A1234" s="29"/>
      <c r="B1234" s="29"/>
      <c r="C1234" s="29"/>
      <c r="D1234" s="29"/>
      <c r="E1234" s="29"/>
      <c r="F1234" s="29"/>
      <c r="G1234" s="29"/>
      <c r="H1234" s="212"/>
      <c r="I1234" s="30"/>
      <c r="J1234" s="30"/>
      <c r="K1234" s="30"/>
      <c r="L1234" s="30"/>
      <c r="M1234" s="40"/>
      <c r="N1234" s="40"/>
      <c r="O1234" s="31"/>
      <c r="P1234" s="31"/>
      <c r="Q1234" s="32"/>
      <c r="R1234" s="32"/>
      <c r="S1234" s="33"/>
      <c r="T1234" s="33"/>
      <c r="U1234" s="33"/>
      <c r="V1234" s="33"/>
      <c r="W1234" s="33"/>
      <c r="X1234" s="33"/>
    </row>
    <row r="1235" spans="1:24" s="34" customFormat="1">
      <c r="A1235" s="29"/>
      <c r="B1235" s="29"/>
      <c r="C1235" s="29"/>
      <c r="D1235" s="29"/>
      <c r="E1235" s="29"/>
      <c r="F1235" s="29"/>
      <c r="G1235" s="29"/>
      <c r="H1235" s="212"/>
      <c r="I1235" s="30"/>
      <c r="J1235" s="30"/>
      <c r="K1235" s="30"/>
      <c r="L1235" s="30"/>
      <c r="M1235" s="40"/>
      <c r="N1235" s="40"/>
      <c r="O1235" s="31"/>
      <c r="P1235" s="31"/>
      <c r="Q1235" s="32"/>
      <c r="R1235" s="32"/>
      <c r="S1235" s="33"/>
      <c r="T1235" s="33"/>
      <c r="U1235" s="33"/>
      <c r="V1235" s="33"/>
      <c r="W1235" s="33"/>
      <c r="X1235" s="33"/>
    </row>
    <row r="1236" spans="1:24" s="34" customFormat="1">
      <c r="A1236" s="29"/>
      <c r="B1236" s="29"/>
      <c r="C1236" s="29"/>
      <c r="D1236" s="29"/>
      <c r="E1236" s="29"/>
      <c r="F1236" s="29"/>
      <c r="G1236" s="29"/>
      <c r="H1236" s="212"/>
      <c r="I1236" s="30"/>
      <c r="J1236" s="30"/>
      <c r="K1236" s="30"/>
      <c r="L1236" s="30"/>
      <c r="M1236" s="40"/>
      <c r="N1236" s="40"/>
      <c r="O1236" s="31"/>
      <c r="P1236" s="31"/>
      <c r="Q1236" s="32"/>
      <c r="R1236" s="32"/>
      <c r="S1236" s="33"/>
      <c r="T1236" s="33"/>
      <c r="U1236" s="33"/>
      <c r="V1236" s="33"/>
      <c r="W1236" s="33"/>
      <c r="X1236" s="33"/>
    </row>
    <row r="1237" spans="1:24" s="34" customFormat="1">
      <c r="A1237" s="29"/>
      <c r="B1237" s="29"/>
      <c r="C1237" s="29"/>
      <c r="D1237" s="29"/>
      <c r="E1237" s="29"/>
      <c r="F1237" s="29"/>
      <c r="G1237" s="29"/>
      <c r="H1237" s="212"/>
      <c r="I1237" s="30"/>
      <c r="J1237" s="30"/>
      <c r="K1237" s="30"/>
      <c r="L1237" s="30"/>
      <c r="M1237" s="40"/>
      <c r="N1237" s="40"/>
      <c r="O1237" s="31"/>
      <c r="P1237" s="31"/>
      <c r="Q1237" s="32"/>
      <c r="R1237" s="32"/>
      <c r="S1237" s="33"/>
      <c r="T1237" s="33"/>
      <c r="U1237" s="33"/>
      <c r="V1237" s="33"/>
      <c r="W1237" s="33"/>
      <c r="X1237" s="33"/>
    </row>
    <row r="1238" spans="1:24" s="34" customFormat="1">
      <c r="A1238" s="29"/>
      <c r="B1238" s="29"/>
      <c r="C1238" s="29"/>
      <c r="D1238" s="29"/>
      <c r="E1238" s="29"/>
      <c r="F1238" s="29"/>
      <c r="G1238" s="29"/>
      <c r="H1238" s="212"/>
      <c r="I1238" s="30"/>
      <c r="J1238" s="30"/>
      <c r="K1238" s="30"/>
      <c r="L1238" s="30"/>
      <c r="M1238" s="40"/>
      <c r="N1238" s="40"/>
      <c r="O1238" s="31"/>
      <c r="P1238" s="31"/>
      <c r="Q1238" s="32"/>
      <c r="R1238" s="32"/>
      <c r="S1238" s="33"/>
      <c r="T1238" s="33"/>
      <c r="U1238" s="33"/>
      <c r="V1238" s="33"/>
      <c r="W1238" s="33"/>
      <c r="X1238" s="33"/>
    </row>
    <row r="1239" spans="1:24" s="34" customFormat="1">
      <c r="A1239" s="29"/>
      <c r="B1239" s="29"/>
      <c r="C1239" s="29"/>
      <c r="D1239" s="29"/>
      <c r="E1239" s="29"/>
      <c r="F1239" s="29"/>
      <c r="G1239" s="29"/>
      <c r="H1239" s="212"/>
      <c r="I1239" s="30"/>
      <c r="J1239" s="30"/>
      <c r="K1239" s="30"/>
      <c r="L1239" s="30"/>
      <c r="M1239" s="40"/>
      <c r="N1239" s="40"/>
      <c r="O1239" s="31"/>
      <c r="P1239" s="31"/>
      <c r="Q1239" s="32"/>
      <c r="R1239" s="32"/>
      <c r="S1239" s="33"/>
      <c r="T1239" s="33"/>
      <c r="U1239" s="33"/>
      <c r="V1239" s="33"/>
      <c r="W1239" s="33"/>
      <c r="X1239" s="33"/>
    </row>
    <row r="1240" spans="1:24" s="34" customFormat="1">
      <c r="A1240" s="29"/>
      <c r="B1240" s="29"/>
      <c r="C1240" s="29"/>
      <c r="D1240" s="29"/>
      <c r="E1240" s="29"/>
      <c r="F1240" s="29"/>
      <c r="G1240" s="29"/>
      <c r="H1240" s="212"/>
      <c r="I1240" s="30"/>
      <c r="J1240" s="30"/>
      <c r="K1240" s="30"/>
      <c r="L1240" s="30"/>
      <c r="M1240" s="40"/>
      <c r="N1240" s="40"/>
      <c r="O1240" s="31"/>
      <c r="P1240" s="31"/>
      <c r="Q1240" s="32"/>
      <c r="R1240" s="32"/>
      <c r="S1240" s="33"/>
      <c r="T1240" s="33"/>
      <c r="U1240" s="33"/>
      <c r="V1240" s="33"/>
      <c r="W1240" s="33"/>
      <c r="X1240" s="33"/>
    </row>
    <row r="1241" spans="1:24" s="34" customFormat="1">
      <c r="A1241" s="29"/>
      <c r="B1241" s="29"/>
      <c r="C1241" s="29"/>
      <c r="D1241" s="29"/>
      <c r="E1241" s="29"/>
      <c r="F1241" s="29"/>
      <c r="G1241" s="29"/>
      <c r="H1241" s="212"/>
      <c r="I1241" s="30"/>
      <c r="J1241" s="30"/>
      <c r="K1241" s="30"/>
      <c r="L1241" s="30"/>
      <c r="M1241" s="40"/>
      <c r="N1241" s="40"/>
      <c r="O1241" s="31"/>
      <c r="P1241" s="31"/>
      <c r="Q1241" s="32"/>
      <c r="R1241" s="32"/>
      <c r="S1241" s="33"/>
      <c r="T1241" s="33"/>
      <c r="U1241" s="33"/>
      <c r="V1241" s="33"/>
      <c r="W1241" s="33"/>
      <c r="X1241" s="33"/>
    </row>
    <row r="1242" spans="1:24" s="34" customFormat="1">
      <c r="A1242" s="29"/>
      <c r="B1242" s="29"/>
      <c r="C1242" s="29"/>
      <c r="D1242" s="29"/>
      <c r="E1242" s="29"/>
      <c r="F1242" s="29"/>
      <c r="G1242" s="29"/>
      <c r="H1242" s="212"/>
      <c r="I1242" s="30"/>
      <c r="J1242" s="30"/>
      <c r="K1242" s="30"/>
      <c r="L1242" s="30"/>
      <c r="M1242" s="40"/>
      <c r="N1242" s="40"/>
      <c r="O1242" s="31"/>
      <c r="P1242" s="31"/>
      <c r="Q1242" s="32"/>
      <c r="R1242" s="32"/>
      <c r="S1242" s="33"/>
      <c r="T1242" s="33"/>
      <c r="U1242" s="33"/>
      <c r="V1242" s="33"/>
      <c r="W1242" s="33"/>
      <c r="X1242" s="33"/>
    </row>
    <row r="1243" spans="1:24" s="34" customFormat="1">
      <c r="A1243" s="29"/>
      <c r="B1243" s="29"/>
      <c r="C1243" s="29"/>
      <c r="D1243" s="29"/>
      <c r="E1243" s="29"/>
      <c r="F1243" s="29"/>
      <c r="G1243" s="29"/>
      <c r="H1243" s="212"/>
      <c r="I1243" s="30"/>
      <c r="J1243" s="30"/>
      <c r="K1243" s="30"/>
      <c r="L1243" s="30"/>
      <c r="M1243" s="40"/>
      <c r="N1243" s="40"/>
      <c r="O1243" s="31"/>
      <c r="P1243" s="31"/>
      <c r="Q1243" s="32"/>
      <c r="R1243" s="32"/>
      <c r="S1243" s="33"/>
      <c r="T1243" s="33"/>
      <c r="U1243" s="33"/>
      <c r="V1243" s="33"/>
      <c r="W1243" s="33"/>
      <c r="X1243" s="33"/>
    </row>
    <row r="1244" spans="1:24" s="34" customFormat="1">
      <c r="A1244" s="29"/>
      <c r="B1244" s="29"/>
      <c r="C1244" s="29"/>
      <c r="D1244" s="29"/>
      <c r="E1244" s="29"/>
      <c r="F1244" s="29"/>
      <c r="G1244" s="29"/>
      <c r="H1244" s="212"/>
      <c r="I1244" s="30"/>
      <c r="J1244" s="30"/>
      <c r="K1244" s="30"/>
      <c r="L1244" s="30"/>
      <c r="M1244" s="40"/>
      <c r="N1244" s="40"/>
      <c r="O1244" s="31"/>
      <c r="P1244" s="31"/>
      <c r="Q1244" s="32"/>
      <c r="R1244" s="32"/>
      <c r="S1244" s="33"/>
      <c r="T1244" s="33"/>
      <c r="U1244" s="33"/>
      <c r="V1244" s="33"/>
      <c r="W1244" s="33"/>
      <c r="X1244" s="33"/>
    </row>
    <row r="1245" spans="1:24" s="34" customFormat="1">
      <c r="A1245" s="29"/>
      <c r="B1245" s="29"/>
      <c r="C1245" s="29"/>
      <c r="D1245" s="29"/>
      <c r="E1245" s="29"/>
      <c r="F1245" s="29"/>
      <c r="G1245" s="29"/>
      <c r="H1245" s="212"/>
      <c r="I1245" s="30"/>
      <c r="J1245" s="30"/>
      <c r="K1245" s="30"/>
      <c r="L1245" s="30"/>
      <c r="M1245" s="40"/>
      <c r="N1245" s="40"/>
      <c r="O1245" s="31"/>
      <c r="P1245" s="31"/>
      <c r="Q1245" s="32"/>
      <c r="R1245" s="32"/>
      <c r="S1245" s="33"/>
      <c r="T1245" s="33"/>
      <c r="U1245" s="33"/>
      <c r="V1245" s="33"/>
      <c r="W1245" s="33"/>
      <c r="X1245" s="33"/>
    </row>
    <row r="1246" spans="1:24" s="34" customFormat="1">
      <c r="A1246" s="29"/>
      <c r="B1246" s="29"/>
      <c r="C1246" s="29"/>
      <c r="D1246" s="29"/>
      <c r="E1246" s="29"/>
      <c r="F1246" s="29"/>
      <c r="G1246" s="29"/>
      <c r="H1246" s="212"/>
      <c r="I1246" s="30"/>
      <c r="J1246" s="30"/>
      <c r="K1246" s="30"/>
      <c r="L1246" s="30"/>
      <c r="M1246" s="40"/>
      <c r="N1246" s="40"/>
      <c r="O1246" s="31"/>
      <c r="P1246" s="31"/>
      <c r="Q1246" s="32"/>
      <c r="R1246" s="32"/>
      <c r="S1246" s="33"/>
      <c r="T1246" s="33"/>
      <c r="U1246" s="33"/>
      <c r="V1246" s="33"/>
      <c r="W1246" s="33"/>
      <c r="X1246" s="33"/>
    </row>
    <row r="1247" spans="1:24" s="34" customFormat="1">
      <c r="A1247" s="29"/>
      <c r="B1247" s="29"/>
      <c r="C1247" s="29"/>
      <c r="D1247" s="29"/>
      <c r="E1247" s="29"/>
      <c r="F1247" s="29"/>
      <c r="G1247" s="29"/>
      <c r="H1247" s="212"/>
      <c r="I1247" s="30"/>
      <c r="J1247" s="30"/>
      <c r="K1247" s="30"/>
      <c r="L1247" s="30"/>
      <c r="M1247" s="40"/>
      <c r="N1247" s="40"/>
      <c r="O1247" s="31"/>
      <c r="P1247" s="31"/>
      <c r="Q1247" s="32"/>
      <c r="R1247" s="32"/>
      <c r="S1247" s="33"/>
      <c r="T1247" s="33"/>
      <c r="U1247" s="33"/>
      <c r="V1247" s="33"/>
      <c r="W1247" s="33"/>
      <c r="X1247" s="33"/>
    </row>
    <row r="1248" spans="1:24" s="34" customFormat="1">
      <c r="A1248" s="29"/>
      <c r="B1248" s="29"/>
      <c r="C1248" s="29"/>
      <c r="D1248" s="29"/>
      <c r="E1248" s="29"/>
      <c r="F1248" s="29"/>
      <c r="G1248" s="29"/>
      <c r="H1248" s="212"/>
      <c r="I1248" s="30"/>
      <c r="J1248" s="30"/>
      <c r="K1248" s="30"/>
      <c r="L1248" s="30"/>
      <c r="M1248" s="40"/>
      <c r="N1248" s="40"/>
      <c r="O1248" s="31"/>
      <c r="P1248" s="31"/>
      <c r="Q1248" s="32"/>
      <c r="R1248" s="32"/>
      <c r="S1248" s="33"/>
      <c r="T1248" s="33"/>
      <c r="U1248" s="33"/>
      <c r="V1248" s="33"/>
      <c r="W1248" s="33"/>
      <c r="X1248" s="33"/>
    </row>
    <row r="1249" spans="1:24" s="34" customFormat="1">
      <c r="A1249" s="29"/>
      <c r="B1249" s="29"/>
      <c r="C1249" s="29"/>
      <c r="D1249" s="29"/>
      <c r="E1249" s="29"/>
      <c r="F1249" s="29"/>
      <c r="G1249" s="29"/>
      <c r="H1249" s="212"/>
      <c r="I1249" s="30"/>
      <c r="J1249" s="30"/>
      <c r="K1249" s="30"/>
      <c r="L1249" s="30"/>
      <c r="M1249" s="40"/>
      <c r="N1249" s="40"/>
      <c r="O1249" s="31"/>
      <c r="P1249" s="31"/>
      <c r="Q1249" s="32"/>
      <c r="R1249" s="32"/>
      <c r="S1249" s="33"/>
      <c r="T1249" s="33"/>
      <c r="U1249" s="33"/>
      <c r="V1249" s="33"/>
      <c r="W1249" s="33"/>
      <c r="X1249" s="33"/>
    </row>
    <row r="1250" spans="1:24" s="34" customFormat="1">
      <c r="A1250" s="29"/>
      <c r="B1250" s="29"/>
      <c r="C1250" s="29"/>
      <c r="D1250" s="29"/>
      <c r="E1250" s="29"/>
      <c r="F1250" s="29"/>
      <c r="G1250" s="29"/>
      <c r="H1250" s="212"/>
      <c r="I1250" s="30"/>
      <c r="J1250" s="30"/>
      <c r="K1250" s="30"/>
      <c r="L1250" s="30"/>
      <c r="M1250" s="40"/>
      <c r="N1250" s="40"/>
      <c r="O1250" s="31"/>
      <c r="P1250" s="31"/>
      <c r="Q1250" s="32"/>
      <c r="R1250" s="32"/>
      <c r="S1250" s="33"/>
      <c r="T1250" s="33"/>
      <c r="U1250" s="33"/>
      <c r="V1250" s="33"/>
      <c r="W1250" s="33"/>
      <c r="X1250" s="33"/>
    </row>
    <row r="1251" spans="1:24" s="34" customFormat="1">
      <c r="A1251" s="29"/>
      <c r="B1251" s="29"/>
      <c r="C1251" s="29"/>
      <c r="D1251" s="29"/>
      <c r="E1251" s="29"/>
      <c r="F1251" s="29"/>
      <c r="G1251" s="29"/>
      <c r="H1251" s="212"/>
      <c r="I1251" s="30"/>
      <c r="J1251" s="30"/>
      <c r="K1251" s="30"/>
      <c r="L1251" s="30"/>
      <c r="M1251" s="40"/>
      <c r="N1251" s="40"/>
      <c r="O1251" s="31"/>
      <c r="P1251" s="31"/>
      <c r="Q1251" s="32"/>
      <c r="R1251" s="32"/>
      <c r="S1251" s="33"/>
      <c r="T1251" s="33"/>
      <c r="U1251" s="33"/>
      <c r="V1251" s="33"/>
      <c r="W1251" s="33"/>
      <c r="X1251" s="33"/>
    </row>
    <row r="1252" spans="1:24" s="34" customFormat="1">
      <c r="A1252" s="29"/>
      <c r="B1252" s="29"/>
      <c r="C1252" s="29"/>
      <c r="D1252" s="29"/>
      <c r="E1252" s="29"/>
      <c r="F1252" s="29"/>
      <c r="G1252" s="29"/>
      <c r="H1252" s="212"/>
      <c r="I1252" s="30"/>
      <c r="J1252" s="30"/>
      <c r="K1252" s="30"/>
      <c r="L1252" s="30"/>
      <c r="M1252" s="40"/>
      <c r="N1252" s="40"/>
      <c r="O1252" s="31"/>
      <c r="P1252" s="31"/>
      <c r="Q1252" s="32"/>
      <c r="R1252" s="32"/>
      <c r="S1252" s="33"/>
      <c r="T1252" s="33"/>
      <c r="U1252" s="33"/>
      <c r="V1252" s="33"/>
      <c r="W1252" s="33"/>
      <c r="X1252" s="33"/>
    </row>
    <row r="1253" spans="1:24" s="34" customFormat="1">
      <c r="A1253" s="29"/>
      <c r="B1253" s="29"/>
      <c r="C1253" s="29"/>
      <c r="D1253" s="29"/>
      <c r="E1253" s="29"/>
      <c r="F1253" s="29"/>
      <c r="G1253" s="29"/>
      <c r="H1253" s="212"/>
      <c r="I1253" s="30"/>
      <c r="J1253" s="30"/>
      <c r="K1253" s="30"/>
      <c r="L1253" s="30"/>
      <c r="M1253" s="40"/>
      <c r="N1253" s="40"/>
      <c r="O1253" s="31"/>
      <c r="P1253" s="31"/>
      <c r="Q1253" s="32"/>
      <c r="R1253" s="32"/>
      <c r="S1253" s="33"/>
      <c r="T1253" s="33"/>
      <c r="U1253" s="33"/>
      <c r="V1253" s="33"/>
      <c r="W1253" s="33"/>
      <c r="X1253" s="33"/>
    </row>
    <row r="1254" spans="1:24" s="34" customFormat="1">
      <c r="A1254" s="29"/>
      <c r="B1254" s="29"/>
      <c r="C1254" s="29"/>
      <c r="D1254" s="29"/>
      <c r="E1254" s="29"/>
      <c r="F1254" s="29"/>
      <c r="G1254" s="29"/>
      <c r="H1254" s="212"/>
      <c r="I1254" s="30"/>
      <c r="J1254" s="30"/>
      <c r="K1254" s="30"/>
      <c r="L1254" s="30"/>
      <c r="M1254" s="40"/>
      <c r="N1254" s="40"/>
      <c r="O1254" s="31"/>
      <c r="P1254" s="31"/>
      <c r="Q1254" s="32"/>
      <c r="R1254" s="32"/>
      <c r="S1254" s="33"/>
      <c r="T1254" s="33"/>
      <c r="U1254" s="33"/>
      <c r="V1254" s="33"/>
      <c r="W1254" s="33"/>
      <c r="X1254" s="33"/>
    </row>
    <row r="1255" spans="1:24" s="34" customFormat="1">
      <c r="A1255" s="29"/>
      <c r="B1255" s="29"/>
      <c r="C1255" s="29"/>
      <c r="D1255" s="29"/>
      <c r="E1255" s="29"/>
      <c r="F1255" s="29"/>
      <c r="G1255" s="29"/>
      <c r="H1255" s="212"/>
      <c r="I1255" s="30"/>
      <c r="J1255" s="30"/>
      <c r="K1255" s="30"/>
      <c r="L1255" s="30"/>
      <c r="M1255" s="40"/>
      <c r="N1255" s="40"/>
      <c r="O1255" s="31"/>
      <c r="P1255" s="31"/>
      <c r="Q1255" s="32"/>
      <c r="R1255" s="32"/>
      <c r="S1255" s="33"/>
      <c r="T1255" s="33"/>
      <c r="U1255" s="33"/>
      <c r="V1255" s="33"/>
      <c r="W1255" s="33"/>
      <c r="X1255" s="33"/>
    </row>
    <row r="1256" spans="1:24" s="34" customFormat="1">
      <c r="A1256" s="29"/>
      <c r="B1256" s="29"/>
      <c r="C1256" s="29"/>
      <c r="D1256" s="29"/>
      <c r="E1256" s="29"/>
      <c r="F1256" s="29"/>
      <c r="G1256" s="29"/>
      <c r="H1256" s="212"/>
      <c r="I1256" s="30"/>
      <c r="J1256" s="30"/>
      <c r="K1256" s="30"/>
      <c r="L1256" s="30"/>
      <c r="M1256" s="40"/>
      <c r="N1256" s="40"/>
      <c r="O1256" s="31"/>
      <c r="P1256" s="31"/>
      <c r="Q1256" s="32"/>
      <c r="R1256" s="32"/>
      <c r="S1256" s="33"/>
      <c r="T1256" s="33"/>
      <c r="U1256" s="33"/>
      <c r="V1256" s="33"/>
      <c r="W1256" s="33"/>
      <c r="X1256" s="33"/>
    </row>
    <row r="1257" spans="1:24" s="34" customFormat="1">
      <c r="A1257" s="29"/>
      <c r="B1257" s="29"/>
      <c r="C1257" s="29"/>
      <c r="D1257" s="29"/>
      <c r="E1257" s="29"/>
      <c r="F1257" s="29"/>
      <c r="G1257" s="29"/>
      <c r="H1257" s="212"/>
      <c r="I1257" s="30"/>
      <c r="J1257" s="30"/>
      <c r="K1257" s="30"/>
      <c r="L1257" s="30"/>
      <c r="M1257" s="40"/>
      <c r="N1257" s="40"/>
      <c r="O1257" s="31"/>
      <c r="P1257" s="31"/>
      <c r="Q1257" s="32"/>
      <c r="R1257" s="32"/>
      <c r="S1257" s="33"/>
      <c r="T1257" s="33"/>
      <c r="U1257" s="33"/>
      <c r="V1257" s="33"/>
      <c r="W1257" s="33"/>
      <c r="X1257" s="33"/>
    </row>
    <row r="1258" spans="1:24" s="34" customFormat="1">
      <c r="A1258" s="29"/>
      <c r="B1258" s="29"/>
      <c r="C1258" s="29"/>
      <c r="D1258" s="29"/>
      <c r="E1258" s="29"/>
      <c r="F1258" s="29"/>
      <c r="G1258" s="29"/>
      <c r="H1258" s="212"/>
      <c r="I1258" s="30"/>
      <c r="J1258" s="30"/>
      <c r="K1258" s="30"/>
      <c r="L1258" s="30"/>
      <c r="M1258" s="40"/>
      <c r="N1258" s="40"/>
      <c r="O1258" s="31"/>
      <c r="P1258" s="31"/>
      <c r="Q1258" s="32"/>
      <c r="R1258" s="32"/>
      <c r="S1258" s="33"/>
      <c r="T1258" s="33"/>
      <c r="U1258" s="33"/>
      <c r="V1258" s="33"/>
      <c r="W1258" s="33"/>
      <c r="X1258" s="33"/>
    </row>
    <row r="1259" spans="1:24" s="34" customFormat="1">
      <c r="A1259" s="29"/>
      <c r="B1259" s="29"/>
      <c r="C1259" s="29"/>
      <c r="D1259" s="29"/>
      <c r="E1259" s="29"/>
      <c r="F1259" s="29"/>
      <c r="G1259" s="29"/>
      <c r="H1259" s="212"/>
      <c r="I1259" s="30"/>
      <c r="J1259" s="30"/>
      <c r="K1259" s="30"/>
      <c r="L1259" s="30"/>
      <c r="M1259" s="40"/>
      <c r="N1259" s="40"/>
      <c r="O1259" s="31"/>
      <c r="P1259" s="31"/>
      <c r="Q1259" s="32"/>
      <c r="R1259" s="32"/>
      <c r="S1259" s="33"/>
      <c r="T1259" s="33"/>
      <c r="U1259" s="33"/>
      <c r="V1259" s="33"/>
      <c r="W1259" s="33"/>
      <c r="X1259" s="33"/>
    </row>
    <row r="1260" spans="1:24" s="34" customFormat="1">
      <c r="A1260" s="29"/>
      <c r="B1260" s="29"/>
      <c r="C1260" s="29"/>
      <c r="D1260" s="29"/>
      <c r="E1260" s="29"/>
      <c r="F1260" s="29"/>
      <c r="G1260" s="29"/>
      <c r="H1260" s="212"/>
      <c r="I1260" s="30"/>
      <c r="J1260" s="30"/>
      <c r="K1260" s="30"/>
      <c r="L1260" s="30"/>
      <c r="M1260" s="40"/>
      <c r="N1260" s="40"/>
      <c r="O1260" s="31"/>
      <c r="P1260" s="31"/>
      <c r="Q1260" s="32"/>
      <c r="R1260" s="32"/>
      <c r="S1260" s="33"/>
      <c r="T1260" s="33"/>
      <c r="U1260" s="33"/>
      <c r="V1260" s="33"/>
      <c r="W1260" s="33"/>
      <c r="X1260" s="33"/>
    </row>
    <row r="1261" spans="1:24" s="34" customFormat="1">
      <c r="A1261" s="29"/>
      <c r="B1261" s="29"/>
      <c r="C1261" s="29"/>
      <c r="D1261" s="29"/>
      <c r="E1261" s="29"/>
      <c r="F1261" s="29"/>
      <c r="G1261" s="29"/>
      <c r="H1261" s="212"/>
      <c r="I1261" s="30"/>
      <c r="J1261" s="30"/>
      <c r="K1261" s="30"/>
      <c r="L1261" s="30"/>
      <c r="M1261" s="40"/>
      <c r="N1261" s="40"/>
      <c r="O1261" s="31"/>
      <c r="P1261" s="31"/>
      <c r="Q1261" s="32"/>
      <c r="R1261" s="32"/>
      <c r="S1261" s="33"/>
      <c r="T1261" s="33"/>
      <c r="U1261" s="33"/>
      <c r="V1261" s="33"/>
      <c r="W1261" s="33"/>
      <c r="X1261" s="33"/>
    </row>
    <row r="1262" spans="1:24" s="34" customFormat="1">
      <c r="A1262" s="29"/>
      <c r="B1262" s="29"/>
      <c r="C1262" s="29"/>
      <c r="D1262" s="29"/>
      <c r="E1262" s="29"/>
      <c r="F1262" s="29"/>
      <c r="G1262" s="29"/>
      <c r="H1262" s="212"/>
      <c r="I1262" s="30"/>
      <c r="J1262" s="30"/>
      <c r="K1262" s="30"/>
      <c r="L1262" s="30"/>
      <c r="M1262" s="40"/>
      <c r="N1262" s="40"/>
      <c r="O1262" s="31"/>
      <c r="P1262" s="31"/>
      <c r="Q1262" s="32"/>
      <c r="R1262" s="32"/>
      <c r="S1262" s="33"/>
      <c r="T1262" s="33"/>
      <c r="U1262" s="33"/>
      <c r="V1262" s="33"/>
      <c r="W1262" s="33"/>
      <c r="X1262" s="33"/>
    </row>
    <row r="1263" spans="1:24" s="34" customFormat="1">
      <c r="A1263" s="29"/>
      <c r="B1263" s="29"/>
      <c r="C1263" s="29"/>
      <c r="D1263" s="29"/>
      <c r="E1263" s="29"/>
      <c r="F1263" s="29"/>
      <c r="G1263" s="29"/>
      <c r="H1263" s="212"/>
      <c r="I1263" s="30"/>
      <c r="J1263" s="30"/>
      <c r="K1263" s="30"/>
      <c r="L1263" s="30"/>
      <c r="M1263" s="40"/>
      <c r="N1263" s="40"/>
      <c r="O1263" s="31"/>
      <c r="P1263" s="31"/>
      <c r="Q1263" s="32"/>
      <c r="R1263" s="32"/>
      <c r="S1263" s="33"/>
      <c r="T1263" s="33"/>
      <c r="U1263" s="33"/>
      <c r="V1263" s="33"/>
      <c r="W1263" s="33"/>
      <c r="X1263" s="33"/>
    </row>
    <row r="1264" spans="1:24" s="34" customFormat="1">
      <c r="A1264" s="29"/>
      <c r="B1264" s="29"/>
      <c r="C1264" s="29"/>
      <c r="D1264" s="29"/>
      <c r="E1264" s="29"/>
      <c r="F1264" s="29"/>
      <c r="G1264" s="29"/>
      <c r="H1264" s="212"/>
      <c r="I1264" s="30"/>
      <c r="J1264" s="30"/>
      <c r="K1264" s="30"/>
      <c r="L1264" s="30"/>
      <c r="M1264" s="40"/>
      <c r="N1264" s="40"/>
      <c r="O1264" s="31"/>
      <c r="P1264" s="31"/>
      <c r="Q1264" s="32"/>
      <c r="R1264" s="32"/>
      <c r="S1264" s="33"/>
      <c r="T1264" s="33"/>
      <c r="U1264" s="33"/>
      <c r="V1264" s="33"/>
      <c r="W1264" s="33"/>
      <c r="X1264" s="33"/>
    </row>
    <row r="1265" spans="1:24" s="34" customFormat="1">
      <c r="A1265" s="29"/>
      <c r="B1265" s="29"/>
      <c r="C1265" s="29"/>
      <c r="D1265" s="29"/>
      <c r="E1265" s="29"/>
      <c r="F1265" s="29"/>
      <c r="G1265" s="29"/>
      <c r="H1265" s="212"/>
      <c r="I1265" s="30"/>
      <c r="J1265" s="30"/>
      <c r="K1265" s="30"/>
      <c r="L1265" s="30"/>
      <c r="M1265" s="40"/>
      <c r="N1265" s="40"/>
      <c r="O1265" s="31"/>
      <c r="P1265" s="31"/>
      <c r="Q1265" s="32"/>
      <c r="R1265" s="32"/>
      <c r="S1265" s="33"/>
      <c r="T1265" s="33"/>
      <c r="U1265" s="33"/>
      <c r="V1265" s="33"/>
      <c r="W1265" s="33"/>
      <c r="X1265" s="33"/>
    </row>
    <row r="1266" spans="1:24" s="34" customFormat="1">
      <c r="A1266" s="29"/>
      <c r="B1266" s="29"/>
      <c r="C1266" s="29"/>
      <c r="D1266" s="29"/>
      <c r="E1266" s="29"/>
      <c r="F1266" s="29"/>
      <c r="G1266" s="29"/>
      <c r="H1266" s="212"/>
      <c r="I1266" s="30"/>
      <c r="J1266" s="30"/>
      <c r="K1266" s="30"/>
      <c r="L1266" s="30"/>
      <c r="M1266" s="40"/>
      <c r="N1266" s="40"/>
      <c r="O1266" s="31"/>
      <c r="P1266" s="31"/>
      <c r="Q1266" s="32"/>
      <c r="R1266" s="32"/>
      <c r="S1266" s="33"/>
      <c r="T1266" s="33"/>
      <c r="U1266" s="33"/>
      <c r="V1266" s="33"/>
      <c r="W1266" s="33"/>
      <c r="X1266" s="33"/>
    </row>
    <row r="1267" spans="1:24" s="34" customFormat="1">
      <c r="A1267" s="29"/>
      <c r="B1267" s="29"/>
      <c r="C1267" s="29"/>
      <c r="D1267" s="29"/>
      <c r="E1267" s="29"/>
      <c r="F1267" s="29"/>
      <c r="G1267" s="29"/>
      <c r="H1267" s="212"/>
      <c r="I1267" s="30"/>
      <c r="J1267" s="30"/>
      <c r="K1267" s="30"/>
      <c r="L1267" s="30"/>
      <c r="M1267" s="40"/>
      <c r="N1267" s="40"/>
      <c r="O1267" s="31"/>
      <c r="P1267" s="31"/>
      <c r="Q1267" s="32"/>
      <c r="R1267" s="32"/>
      <c r="S1267" s="33"/>
      <c r="T1267" s="33"/>
      <c r="U1267" s="33"/>
      <c r="V1267" s="33"/>
      <c r="W1267" s="33"/>
      <c r="X1267" s="33"/>
    </row>
    <row r="1268" spans="1:24" s="34" customFormat="1">
      <c r="A1268" s="29"/>
      <c r="B1268" s="29"/>
      <c r="C1268" s="29"/>
      <c r="D1268" s="29"/>
      <c r="E1268" s="29"/>
      <c r="F1268" s="29"/>
      <c r="G1268" s="29"/>
      <c r="H1268" s="212"/>
      <c r="I1268" s="30"/>
      <c r="J1268" s="30"/>
      <c r="K1268" s="30"/>
      <c r="L1268" s="30"/>
      <c r="M1268" s="40"/>
      <c r="N1268" s="40"/>
      <c r="O1268" s="31"/>
      <c r="P1268" s="31"/>
      <c r="Q1268" s="32"/>
      <c r="R1268" s="32"/>
      <c r="S1268" s="33"/>
      <c r="T1268" s="33"/>
      <c r="U1268" s="33"/>
      <c r="V1268" s="33"/>
      <c r="W1268" s="33"/>
      <c r="X1268" s="33"/>
    </row>
    <row r="1269" spans="1:24" s="34" customFormat="1">
      <c r="A1269" s="29"/>
      <c r="B1269" s="29"/>
      <c r="C1269" s="29"/>
      <c r="D1269" s="29"/>
      <c r="E1269" s="29"/>
      <c r="F1269" s="29"/>
      <c r="G1269" s="29"/>
      <c r="H1269" s="212"/>
      <c r="I1269" s="30"/>
      <c r="J1269" s="30"/>
      <c r="K1269" s="30"/>
      <c r="L1269" s="30"/>
      <c r="M1269" s="40"/>
      <c r="N1269" s="40"/>
      <c r="O1269" s="31"/>
      <c r="P1269" s="31"/>
      <c r="Q1269" s="32"/>
      <c r="R1269" s="32"/>
      <c r="S1269" s="33"/>
      <c r="T1269" s="33"/>
      <c r="U1269" s="33"/>
      <c r="V1269" s="33"/>
      <c r="W1269" s="33"/>
      <c r="X1269" s="33"/>
    </row>
    <row r="1270" spans="1:24" s="34" customFormat="1">
      <c r="A1270" s="29"/>
      <c r="B1270" s="29"/>
      <c r="C1270" s="29"/>
      <c r="D1270" s="29"/>
      <c r="E1270" s="29"/>
      <c r="F1270" s="29"/>
      <c r="G1270" s="29"/>
      <c r="H1270" s="212"/>
      <c r="I1270" s="30"/>
      <c r="J1270" s="30"/>
      <c r="K1270" s="30"/>
      <c r="L1270" s="30"/>
      <c r="M1270" s="40"/>
      <c r="N1270" s="40"/>
      <c r="O1270" s="31"/>
      <c r="P1270" s="31"/>
      <c r="Q1270" s="32"/>
      <c r="R1270" s="32"/>
      <c r="S1270" s="33"/>
      <c r="T1270" s="33"/>
      <c r="U1270" s="33"/>
      <c r="V1270" s="33"/>
      <c r="W1270" s="33"/>
      <c r="X1270" s="33"/>
    </row>
    <row r="1271" spans="1:24" s="34" customFormat="1">
      <c r="A1271" s="29"/>
      <c r="B1271" s="29"/>
      <c r="C1271" s="29"/>
      <c r="D1271" s="29"/>
      <c r="E1271" s="29"/>
      <c r="F1271" s="29"/>
      <c r="G1271" s="29"/>
      <c r="H1271" s="212"/>
      <c r="I1271" s="30"/>
      <c r="J1271" s="30"/>
      <c r="K1271" s="30"/>
      <c r="L1271" s="30"/>
      <c r="M1271" s="40"/>
      <c r="N1271" s="40"/>
      <c r="O1271" s="31"/>
      <c r="P1271" s="31"/>
      <c r="Q1271" s="32"/>
      <c r="R1271" s="32"/>
      <c r="S1271" s="33"/>
      <c r="T1271" s="33"/>
      <c r="U1271" s="33"/>
      <c r="V1271" s="33"/>
      <c r="W1271" s="33"/>
      <c r="X1271" s="33"/>
    </row>
    <row r="1272" spans="1:24" s="34" customFormat="1">
      <c r="A1272" s="29"/>
      <c r="B1272" s="29"/>
      <c r="C1272" s="29"/>
      <c r="D1272" s="29"/>
      <c r="E1272" s="29"/>
      <c r="F1272" s="29"/>
      <c r="G1272" s="29"/>
      <c r="H1272" s="212"/>
      <c r="I1272" s="30"/>
      <c r="J1272" s="30"/>
      <c r="K1272" s="30"/>
      <c r="L1272" s="30"/>
      <c r="M1272" s="40"/>
      <c r="N1272" s="40"/>
      <c r="O1272" s="31"/>
      <c r="P1272" s="31"/>
      <c r="Q1272" s="32"/>
      <c r="R1272" s="32"/>
      <c r="S1272" s="33"/>
      <c r="T1272" s="33"/>
      <c r="U1272" s="33"/>
      <c r="V1272" s="33"/>
      <c r="W1272" s="33"/>
      <c r="X1272" s="33"/>
    </row>
    <row r="1273" spans="1:24" s="34" customFormat="1">
      <c r="A1273" s="29"/>
      <c r="B1273" s="29"/>
      <c r="C1273" s="29"/>
      <c r="D1273" s="29"/>
      <c r="E1273" s="29"/>
      <c r="F1273" s="29"/>
      <c r="G1273" s="29"/>
      <c r="H1273" s="212"/>
      <c r="I1273" s="30"/>
      <c r="J1273" s="30"/>
      <c r="K1273" s="30"/>
      <c r="L1273" s="30"/>
      <c r="M1273" s="40"/>
      <c r="N1273" s="40"/>
      <c r="O1273" s="31"/>
      <c r="P1273" s="31"/>
      <c r="Q1273" s="32"/>
      <c r="R1273" s="32"/>
      <c r="S1273" s="33"/>
      <c r="T1273" s="33"/>
      <c r="U1273" s="33"/>
      <c r="V1273" s="33"/>
      <c r="W1273" s="33"/>
      <c r="X1273" s="33"/>
    </row>
    <row r="1274" spans="1:24" s="34" customFormat="1">
      <c r="A1274" s="29"/>
      <c r="B1274" s="29"/>
      <c r="C1274" s="29"/>
      <c r="D1274" s="29"/>
      <c r="E1274" s="29"/>
      <c r="F1274" s="29"/>
      <c r="G1274" s="29"/>
      <c r="H1274" s="212"/>
      <c r="I1274" s="30"/>
      <c r="J1274" s="30"/>
      <c r="K1274" s="30"/>
      <c r="L1274" s="30"/>
      <c r="M1274" s="40"/>
      <c r="N1274" s="40"/>
      <c r="O1274" s="31"/>
      <c r="P1274" s="31"/>
      <c r="Q1274" s="32"/>
      <c r="R1274" s="32"/>
      <c r="S1274" s="33"/>
      <c r="T1274" s="33"/>
      <c r="U1274" s="33"/>
      <c r="V1274" s="33"/>
      <c r="W1274" s="33"/>
      <c r="X1274" s="33"/>
    </row>
    <row r="1275" spans="1:24" s="34" customFormat="1">
      <c r="A1275" s="29"/>
      <c r="B1275" s="29"/>
      <c r="C1275" s="29"/>
      <c r="D1275" s="29"/>
      <c r="E1275" s="29"/>
      <c r="F1275" s="29"/>
      <c r="G1275" s="29"/>
      <c r="H1275" s="212"/>
      <c r="I1275" s="30"/>
      <c r="J1275" s="30"/>
      <c r="K1275" s="30"/>
      <c r="L1275" s="30"/>
      <c r="M1275" s="40"/>
      <c r="N1275" s="40"/>
      <c r="O1275" s="31"/>
      <c r="P1275" s="31"/>
      <c r="Q1275" s="32"/>
      <c r="R1275" s="32"/>
      <c r="S1275" s="33"/>
      <c r="T1275" s="33"/>
      <c r="U1275" s="33"/>
      <c r="V1275" s="33"/>
      <c r="W1275" s="33"/>
      <c r="X1275" s="33"/>
    </row>
    <row r="1276" spans="1:24" s="34" customFormat="1">
      <c r="A1276" s="29"/>
      <c r="B1276" s="29"/>
      <c r="C1276" s="29"/>
      <c r="D1276" s="29"/>
      <c r="E1276" s="29"/>
      <c r="F1276" s="29"/>
      <c r="G1276" s="29"/>
      <c r="H1276" s="212"/>
      <c r="I1276" s="30"/>
      <c r="J1276" s="30"/>
      <c r="K1276" s="30"/>
      <c r="L1276" s="30"/>
      <c r="M1276" s="40"/>
      <c r="N1276" s="40"/>
      <c r="O1276" s="31"/>
      <c r="P1276" s="31"/>
      <c r="Q1276" s="32"/>
      <c r="R1276" s="32"/>
      <c r="S1276" s="33"/>
      <c r="T1276" s="33"/>
      <c r="U1276" s="33"/>
      <c r="V1276" s="33"/>
      <c r="W1276" s="33"/>
      <c r="X1276" s="33"/>
    </row>
    <row r="1277" spans="1:24" s="34" customFormat="1">
      <c r="A1277" s="29"/>
      <c r="B1277" s="29"/>
      <c r="C1277" s="29"/>
      <c r="D1277" s="29"/>
      <c r="E1277" s="29"/>
      <c r="F1277" s="29"/>
      <c r="G1277" s="29"/>
      <c r="H1277" s="212"/>
      <c r="I1277" s="30"/>
      <c r="J1277" s="30"/>
      <c r="K1277" s="30"/>
      <c r="L1277" s="30"/>
      <c r="M1277" s="40"/>
      <c r="N1277" s="40"/>
      <c r="O1277" s="31"/>
      <c r="P1277" s="31"/>
      <c r="Q1277" s="32"/>
      <c r="R1277" s="32"/>
      <c r="S1277" s="33"/>
      <c r="T1277" s="33"/>
      <c r="U1277" s="33"/>
      <c r="V1277" s="33"/>
      <c r="W1277" s="33"/>
      <c r="X1277" s="33"/>
    </row>
    <row r="1278" spans="1:24" s="34" customFormat="1">
      <c r="A1278" s="29"/>
      <c r="B1278" s="29"/>
      <c r="C1278" s="29"/>
      <c r="D1278" s="29"/>
      <c r="E1278" s="29"/>
      <c r="F1278" s="29"/>
      <c r="G1278" s="29"/>
      <c r="H1278" s="212"/>
      <c r="I1278" s="30"/>
      <c r="J1278" s="30"/>
      <c r="K1278" s="30"/>
      <c r="L1278" s="30"/>
      <c r="M1278" s="40"/>
      <c r="N1278" s="40"/>
      <c r="O1278" s="31"/>
      <c r="P1278" s="31"/>
      <c r="Q1278" s="32"/>
      <c r="R1278" s="32"/>
      <c r="S1278" s="33"/>
      <c r="T1278" s="33"/>
      <c r="U1278" s="33"/>
      <c r="V1278" s="33"/>
      <c r="W1278" s="33"/>
      <c r="X1278" s="33"/>
    </row>
    <row r="1279" spans="1:24" s="34" customFormat="1">
      <c r="A1279" s="29"/>
      <c r="B1279" s="29"/>
      <c r="C1279" s="29"/>
      <c r="D1279" s="29"/>
      <c r="E1279" s="29"/>
      <c r="F1279" s="29"/>
      <c r="G1279" s="29"/>
      <c r="H1279" s="212"/>
      <c r="I1279" s="30"/>
      <c r="J1279" s="30"/>
      <c r="K1279" s="30"/>
      <c r="L1279" s="30"/>
      <c r="M1279" s="40"/>
      <c r="N1279" s="40"/>
      <c r="O1279" s="31"/>
      <c r="P1279" s="31"/>
      <c r="Q1279" s="32"/>
      <c r="R1279" s="32"/>
      <c r="S1279" s="33"/>
      <c r="T1279" s="33"/>
      <c r="U1279" s="33"/>
      <c r="V1279" s="33"/>
      <c r="W1279" s="33"/>
      <c r="X1279" s="33"/>
    </row>
    <row r="1280" spans="1:24" s="34" customFormat="1">
      <c r="A1280" s="29"/>
      <c r="B1280" s="29"/>
      <c r="C1280" s="29"/>
      <c r="D1280" s="29"/>
      <c r="E1280" s="29"/>
      <c r="F1280" s="29"/>
      <c r="G1280" s="29"/>
      <c r="H1280" s="212"/>
      <c r="I1280" s="30"/>
      <c r="J1280" s="30"/>
      <c r="K1280" s="30"/>
      <c r="L1280" s="30"/>
      <c r="M1280" s="40"/>
      <c r="N1280" s="40"/>
      <c r="O1280" s="31"/>
      <c r="P1280" s="31"/>
      <c r="Q1280" s="32"/>
      <c r="R1280" s="32"/>
      <c r="S1280" s="33"/>
      <c r="T1280" s="33"/>
      <c r="U1280" s="33"/>
      <c r="V1280" s="33"/>
      <c r="W1280" s="33"/>
      <c r="X1280" s="33"/>
    </row>
    <row r="1281" spans="1:24" s="34" customFormat="1">
      <c r="A1281" s="29"/>
      <c r="B1281" s="29"/>
      <c r="C1281" s="29"/>
      <c r="D1281" s="29"/>
      <c r="E1281" s="29"/>
      <c r="F1281" s="29"/>
      <c r="G1281" s="29"/>
      <c r="H1281" s="212"/>
      <c r="I1281" s="30"/>
      <c r="J1281" s="30"/>
      <c r="K1281" s="30"/>
      <c r="L1281" s="30"/>
      <c r="M1281" s="40"/>
      <c r="N1281" s="40"/>
      <c r="O1281" s="31"/>
      <c r="P1281" s="31"/>
      <c r="Q1281" s="32"/>
      <c r="R1281" s="32"/>
      <c r="S1281" s="33"/>
      <c r="T1281" s="33"/>
      <c r="U1281" s="33"/>
      <c r="V1281" s="33"/>
      <c r="W1281" s="33"/>
      <c r="X1281" s="33"/>
    </row>
    <row r="1282" spans="1:24" s="34" customFormat="1">
      <c r="A1282" s="29"/>
      <c r="B1282" s="29"/>
      <c r="C1282" s="29"/>
      <c r="D1282" s="29"/>
      <c r="E1282" s="29"/>
      <c r="F1282" s="29"/>
      <c r="G1282" s="29"/>
      <c r="H1282" s="212"/>
      <c r="I1282" s="30"/>
      <c r="J1282" s="30"/>
      <c r="K1282" s="30"/>
      <c r="L1282" s="30"/>
      <c r="M1282" s="40"/>
      <c r="N1282" s="40"/>
      <c r="O1282" s="31"/>
      <c r="P1282" s="31"/>
      <c r="Q1282" s="32"/>
      <c r="R1282" s="32"/>
      <c r="S1282" s="33"/>
      <c r="T1282" s="33"/>
      <c r="U1282" s="33"/>
      <c r="V1282" s="33"/>
      <c r="W1282" s="33"/>
      <c r="X1282" s="33"/>
    </row>
    <row r="1283" spans="1:24" s="34" customFormat="1">
      <c r="A1283" s="29"/>
      <c r="B1283" s="29"/>
      <c r="C1283" s="29"/>
      <c r="D1283" s="29"/>
      <c r="E1283" s="29"/>
      <c r="F1283" s="29"/>
      <c r="G1283" s="29"/>
      <c r="H1283" s="212"/>
      <c r="I1283" s="30"/>
      <c r="J1283" s="30"/>
      <c r="K1283" s="30"/>
      <c r="L1283" s="30"/>
      <c r="M1283" s="40"/>
      <c r="N1283" s="40"/>
      <c r="O1283" s="31"/>
      <c r="P1283" s="31"/>
      <c r="Q1283" s="32"/>
      <c r="R1283" s="32"/>
      <c r="S1283" s="33"/>
      <c r="T1283" s="33"/>
      <c r="U1283" s="33"/>
      <c r="V1283" s="33"/>
      <c r="W1283" s="33"/>
      <c r="X1283" s="33"/>
    </row>
    <row r="1284" spans="1:24" s="34" customFormat="1">
      <c r="A1284" s="29"/>
      <c r="B1284" s="29"/>
      <c r="C1284" s="29"/>
      <c r="D1284" s="29"/>
      <c r="E1284" s="29"/>
      <c r="F1284" s="29"/>
      <c r="G1284" s="29"/>
      <c r="H1284" s="212"/>
      <c r="I1284" s="30"/>
      <c r="J1284" s="30"/>
      <c r="K1284" s="30"/>
      <c r="L1284" s="30"/>
      <c r="M1284" s="40"/>
      <c r="N1284" s="40"/>
      <c r="O1284" s="31"/>
      <c r="P1284" s="31"/>
      <c r="Q1284" s="32"/>
      <c r="R1284" s="32"/>
      <c r="S1284" s="33"/>
      <c r="T1284" s="33"/>
      <c r="U1284" s="33"/>
      <c r="V1284" s="33"/>
      <c r="W1284" s="33"/>
      <c r="X1284" s="33"/>
    </row>
    <row r="1285" spans="1:24" s="34" customFormat="1">
      <c r="A1285" s="29"/>
      <c r="B1285" s="29"/>
      <c r="C1285" s="29"/>
      <c r="D1285" s="29"/>
      <c r="E1285" s="29"/>
      <c r="F1285" s="29"/>
      <c r="G1285" s="29"/>
      <c r="H1285" s="212"/>
      <c r="I1285" s="30"/>
      <c r="J1285" s="30"/>
      <c r="K1285" s="30"/>
      <c r="L1285" s="30"/>
      <c r="M1285" s="40"/>
      <c r="N1285" s="40"/>
      <c r="O1285" s="31"/>
      <c r="P1285" s="31"/>
      <c r="Q1285" s="32"/>
      <c r="R1285" s="32"/>
      <c r="S1285" s="33"/>
      <c r="T1285" s="33"/>
      <c r="U1285" s="33"/>
      <c r="V1285" s="33"/>
      <c r="W1285" s="33"/>
      <c r="X1285" s="33"/>
    </row>
    <row r="1286" spans="1:24" s="34" customFormat="1">
      <c r="A1286" s="29"/>
      <c r="B1286" s="29"/>
      <c r="C1286" s="29"/>
      <c r="D1286" s="29"/>
      <c r="E1286" s="29"/>
      <c r="F1286" s="29"/>
      <c r="G1286" s="29"/>
      <c r="H1286" s="212"/>
      <c r="I1286" s="30"/>
      <c r="J1286" s="30"/>
      <c r="K1286" s="30"/>
      <c r="L1286" s="30"/>
      <c r="M1286" s="40"/>
      <c r="N1286" s="40"/>
      <c r="O1286" s="31"/>
      <c r="P1286" s="31"/>
      <c r="Q1286" s="32"/>
      <c r="R1286" s="32"/>
      <c r="S1286" s="33"/>
      <c r="T1286" s="33"/>
      <c r="U1286" s="33"/>
      <c r="V1286" s="33"/>
      <c r="W1286" s="33"/>
      <c r="X1286" s="33"/>
    </row>
    <row r="1287" spans="1:24" s="34" customFormat="1">
      <c r="A1287" s="29"/>
      <c r="B1287" s="29"/>
      <c r="C1287" s="29"/>
      <c r="D1287" s="29"/>
      <c r="E1287" s="29"/>
      <c r="F1287" s="29"/>
      <c r="G1287" s="29"/>
      <c r="H1287" s="212"/>
      <c r="I1287" s="30"/>
      <c r="J1287" s="30"/>
      <c r="K1287" s="30"/>
      <c r="L1287" s="30"/>
      <c r="M1287" s="40"/>
      <c r="N1287" s="40"/>
      <c r="O1287" s="31"/>
      <c r="P1287" s="31"/>
      <c r="Q1287" s="32"/>
      <c r="R1287" s="32"/>
      <c r="S1287" s="33"/>
      <c r="T1287" s="33"/>
      <c r="U1287" s="33"/>
      <c r="V1287" s="33"/>
      <c r="W1287" s="33"/>
      <c r="X1287" s="33"/>
    </row>
    <row r="1288" spans="1:24" s="34" customFormat="1">
      <c r="A1288" s="29"/>
      <c r="B1288" s="29"/>
      <c r="C1288" s="29"/>
      <c r="D1288" s="29"/>
      <c r="E1288" s="29"/>
      <c r="F1288" s="29"/>
      <c r="G1288" s="29"/>
      <c r="H1288" s="212"/>
      <c r="I1288" s="30"/>
      <c r="J1288" s="30"/>
      <c r="K1288" s="30"/>
      <c r="L1288" s="30"/>
      <c r="M1288" s="40"/>
      <c r="N1288" s="40"/>
      <c r="O1288" s="31"/>
      <c r="P1288" s="31"/>
      <c r="Q1288" s="32"/>
      <c r="R1288" s="32"/>
      <c r="S1288" s="33"/>
      <c r="T1288" s="33"/>
      <c r="U1288" s="33"/>
      <c r="V1288" s="33"/>
      <c r="W1288" s="33"/>
      <c r="X1288" s="33"/>
    </row>
    <row r="1289" spans="1:24" s="34" customFormat="1">
      <c r="A1289" s="29"/>
      <c r="B1289" s="29"/>
      <c r="C1289" s="29"/>
      <c r="D1289" s="29"/>
      <c r="E1289" s="29"/>
      <c r="F1289" s="29"/>
      <c r="G1289" s="29"/>
      <c r="H1289" s="212"/>
      <c r="I1289" s="30"/>
      <c r="J1289" s="30"/>
      <c r="K1289" s="30"/>
      <c r="L1289" s="30"/>
      <c r="M1289" s="40"/>
      <c r="N1289" s="40"/>
      <c r="O1289" s="31"/>
      <c r="P1289" s="31"/>
      <c r="Q1289" s="32"/>
      <c r="R1289" s="32"/>
      <c r="S1289" s="33"/>
      <c r="T1289" s="33"/>
      <c r="U1289" s="33"/>
      <c r="V1289" s="33"/>
      <c r="W1289" s="33"/>
      <c r="X1289" s="33"/>
    </row>
    <row r="1290" spans="1:24" s="34" customFormat="1">
      <c r="A1290" s="29"/>
      <c r="B1290" s="29"/>
      <c r="C1290" s="29"/>
      <c r="D1290" s="29"/>
      <c r="E1290" s="29"/>
      <c r="F1290" s="29"/>
      <c r="G1290" s="29"/>
      <c r="H1290" s="212"/>
      <c r="I1290" s="30"/>
      <c r="J1290" s="30"/>
      <c r="K1290" s="30"/>
      <c r="L1290" s="30"/>
      <c r="M1290" s="40"/>
      <c r="N1290" s="40"/>
      <c r="O1290" s="31"/>
      <c r="P1290" s="31"/>
      <c r="Q1290" s="32"/>
      <c r="R1290" s="32"/>
      <c r="S1290" s="33"/>
      <c r="T1290" s="33"/>
      <c r="U1290" s="33"/>
      <c r="V1290" s="33"/>
      <c r="W1290" s="33"/>
      <c r="X1290" s="33"/>
    </row>
    <row r="1291" spans="1:24" s="34" customFormat="1">
      <c r="A1291" s="29"/>
      <c r="B1291" s="29"/>
      <c r="C1291" s="29"/>
      <c r="D1291" s="29"/>
      <c r="E1291" s="29"/>
      <c r="F1291" s="29"/>
      <c r="G1291" s="29"/>
      <c r="H1291" s="212"/>
      <c r="I1291" s="30"/>
      <c r="J1291" s="30"/>
      <c r="K1291" s="30"/>
      <c r="L1291" s="30"/>
      <c r="M1291" s="40"/>
      <c r="N1291" s="40"/>
      <c r="O1291" s="31"/>
      <c r="P1291" s="31"/>
      <c r="Q1291" s="32"/>
      <c r="R1291" s="32"/>
      <c r="S1291" s="33"/>
      <c r="T1291" s="33"/>
      <c r="U1291" s="33"/>
      <c r="V1291" s="33"/>
      <c r="W1291" s="33"/>
      <c r="X1291" s="33"/>
    </row>
    <row r="1292" spans="1:24" s="34" customFormat="1">
      <c r="A1292" s="29"/>
      <c r="B1292" s="29"/>
      <c r="C1292" s="29"/>
      <c r="D1292" s="29"/>
      <c r="E1292" s="29"/>
      <c r="F1292" s="29"/>
      <c r="G1292" s="29"/>
      <c r="H1292" s="212"/>
      <c r="I1292" s="30"/>
      <c r="J1292" s="30"/>
      <c r="K1292" s="30"/>
      <c r="L1292" s="30"/>
      <c r="M1292" s="40"/>
      <c r="N1292" s="40"/>
      <c r="O1292" s="31"/>
      <c r="P1292" s="31"/>
      <c r="Q1292" s="32"/>
      <c r="R1292" s="32"/>
      <c r="S1292" s="33"/>
      <c r="T1292" s="33"/>
      <c r="U1292" s="33"/>
      <c r="V1292" s="33"/>
      <c r="W1292" s="33"/>
      <c r="X1292" s="33"/>
    </row>
    <row r="1293" spans="1:24" s="34" customFormat="1">
      <c r="A1293" s="29"/>
      <c r="B1293" s="29"/>
      <c r="C1293" s="29"/>
      <c r="D1293" s="29"/>
      <c r="E1293" s="29"/>
      <c r="F1293" s="29"/>
      <c r="G1293" s="29"/>
      <c r="H1293" s="212"/>
      <c r="I1293" s="30"/>
      <c r="J1293" s="30"/>
      <c r="K1293" s="30"/>
      <c r="L1293" s="30"/>
      <c r="M1293" s="40"/>
      <c r="N1293" s="40"/>
      <c r="O1293" s="31"/>
      <c r="P1293" s="31"/>
      <c r="Q1293" s="32"/>
      <c r="R1293" s="32"/>
      <c r="S1293" s="33"/>
      <c r="T1293" s="33"/>
      <c r="U1293" s="33"/>
      <c r="V1293" s="33"/>
      <c r="W1293" s="33"/>
      <c r="X1293" s="33"/>
    </row>
    <row r="1294" spans="1:24" s="34" customFormat="1">
      <c r="A1294" s="29"/>
      <c r="B1294" s="29"/>
      <c r="C1294" s="29"/>
      <c r="D1294" s="29"/>
      <c r="E1294" s="29"/>
      <c r="F1294" s="29"/>
      <c r="G1294" s="29"/>
      <c r="H1294" s="212"/>
      <c r="I1294" s="30"/>
      <c r="J1294" s="30"/>
      <c r="K1294" s="30"/>
      <c r="L1294" s="30"/>
      <c r="M1294" s="40"/>
      <c r="N1294" s="40"/>
      <c r="O1294" s="31"/>
      <c r="P1294" s="31"/>
      <c r="Q1294" s="32"/>
      <c r="R1294" s="32"/>
      <c r="S1294" s="33"/>
      <c r="T1294" s="33"/>
      <c r="U1294" s="33"/>
      <c r="V1294" s="33"/>
      <c r="W1294" s="33"/>
      <c r="X1294" s="33"/>
    </row>
    <row r="1295" spans="1:24" s="34" customFormat="1">
      <c r="A1295" s="29"/>
      <c r="B1295" s="29"/>
      <c r="C1295" s="29"/>
      <c r="D1295" s="29"/>
      <c r="E1295" s="29"/>
      <c r="F1295" s="29"/>
      <c r="G1295" s="29"/>
      <c r="H1295" s="212"/>
      <c r="I1295" s="30"/>
      <c r="J1295" s="30"/>
      <c r="K1295" s="30"/>
      <c r="L1295" s="30"/>
      <c r="M1295" s="40"/>
      <c r="N1295" s="40"/>
      <c r="O1295" s="31"/>
      <c r="P1295" s="31"/>
      <c r="Q1295" s="32"/>
      <c r="R1295" s="32"/>
      <c r="S1295" s="33"/>
      <c r="T1295" s="33"/>
      <c r="U1295" s="33"/>
      <c r="V1295" s="33"/>
      <c r="W1295" s="33"/>
      <c r="X1295" s="33"/>
    </row>
    <row r="1296" spans="1:24" s="34" customFormat="1">
      <c r="A1296" s="29"/>
      <c r="B1296" s="29"/>
      <c r="C1296" s="29"/>
      <c r="D1296" s="29"/>
      <c r="E1296" s="29"/>
      <c r="F1296" s="29"/>
      <c r="G1296" s="29"/>
      <c r="H1296" s="212"/>
      <c r="I1296" s="30"/>
      <c r="J1296" s="30"/>
      <c r="K1296" s="30"/>
      <c r="L1296" s="30"/>
      <c r="M1296" s="40"/>
      <c r="N1296" s="40"/>
      <c r="O1296" s="31"/>
      <c r="P1296" s="31"/>
      <c r="Q1296" s="32"/>
      <c r="R1296" s="32"/>
      <c r="S1296" s="33"/>
      <c r="T1296" s="33"/>
      <c r="U1296" s="33"/>
      <c r="V1296" s="33"/>
      <c r="W1296" s="33"/>
      <c r="X1296" s="33"/>
    </row>
    <row r="1297" spans="1:24" s="34" customFormat="1">
      <c r="A1297" s="29"/>
      <c r="B1297" s="29"/>
      <c r="C1297" s="29"/>
      <c r="D1297" s="29"/>
      <c r="E1297" s="29"/>
      <c r="F1297" s="29"/>
      <c r="G1297" s="29"/>
      <c r="H1297" s="212"/>
      <c r="I1297" s="30"/>
      <c r="J1297" s="30"/>
      <c r="K1297" s="30"/>
      <c r="L1297" s="30"/>
      <c r="M1297" s="40"/>
      <c r="N1297" s="40"/>
      <c r="O1297" s="31"/>
      <c r="P1297" s="31"/>
      <c r="Q1297" s="32"/>
      <c r="R1297" s="32"/>
      <c r="S1297" s="33"/>
      <c r="T1297" s="33"/>
      <c r="U1297" s="33"/>
      <c r="V1297" s="33"/>
      <c r="W1297" s="33"/>
      <c r="X1297" s="33"/>
    </row>
    <row r="1298" spans="1:24" s="34" customFormat="1">
      <c r="A1298" s="29"/>
      <c r="B1298" s="29"/>
      <c r="C1298" s="29"/>
      <c r="D1298" s="29"/>
      <c r="E1298" s="29"/>
      <c r="F1298" s="29"/>
      <c r="G1298" s="29"/>
      <c r="H1298" s="212"/>
      <c r="I1298" s="30"/>
      <c r="J1298" s="30"/>
      <c r="K1298" s="30"/>
      <c r="L1298" s="30"/>
      <c r="M1298" s="40"/>
      <c r="N1298" s="40"/>
      <c r="O1298" s="31"/>
      <c r="P1298" s="31"/>
      <c r="Q1298" s="32"/>
      <c r="R1298" s="32"/>
      <c r="S1298" s="33"/>
      <c r="T1298" s="33"/>
      <c r="U1298" s="33"/>
      <c r="V1298" s="33"/>
      <c r="W1298" s="33"/>
      <c r="X1298" s="33"/>
    </row>
    <row r="1299" spans="1:24" s="34" customFormat="1">
      <c r="A1299" s="29"/>
      <c r="B1299" s="29"/>
      <c r="C1299" s="29"/>
      <c r="D1299" s="29"/>
      <c r="E1299" s="29"/>
      <c r="F1299" s="29"/>
      <c r="G1299" s="29"/>
      <c r="H1299" s="212"/>
      <c r="I1299" s="30"/>
      <c r="J1299" s="30"/>
      <c r="K1299" s="30"/>
      <c r="L1299" s="30"/>
      <c r="M1299" s="40"/>
      <c r="N1299" s="40"/>
      <c r="O1299" s="31"/>
      <c r="P1299" s="31"/>
      <c r="Q1299" s="32"/>
      <c r="R1299" s="32"/>
      <c r="S1299" s="33"/>
      <c r="T1299" s="33"/>
      <c r="U1299" s="33"/>
      <c r="V1299" s="33"/>
      <c r="W1299" s="33"/>
      <c r="X1299" s="33"/>
    </row>
    <row r="1300" spans="1:24" s="34" customFormat="1">
      <c r="A1300" s="29"/>
      <c r="B1300" s="29"/>
      <c r="C1300" s="29"/>
      <c r="D1300" s="29"/>
      <c r="E1300" s="29"/>
      <c r="F1300" s="29"/>
      <c r="G1300" s="29"/>
      <c r="H1300" s="212"/>
      <c r="I1300" s="30"/>
      <c r="J1300" s="30"/>
      <c r="K1300" s="30"/>
      <c r="L1300" s="30"/>
      <c r="M1300" s="40"/>
      <c r="N1300" s="40"/>
      <c r="O1300" s="31"/>
      <c r="P1300" s="31"/>
      <c r="Q1300" s="32"/>
      <c r="R1300" s="32"/>
      <c r="S1300" s="33"/>
      <c r="T1300" s="33"/>
      <c r="U1300" s="33"/>
      <c r="V1300" s="33"/>
      <c r="W1300" s="33"/>
      <c r="X1300" s="33"/>
    </row>
    <row r="1301" spans="1:24" s="34" customFormat="1">
      <c r="A1301" s="29"/>
      <c r="B1301" s="29"/>
      <c r="C1301" s="29"/>
      <c r="D1301" s="29"/>
      <c r="E1301" s="29"/>
      <c r="F1301" s="29"/>
      <c r="G1301" s="29"/>
      <c r="H1301" s="212"/>
      <c r="I1301" s="30"/>
      <c r="J1301" s="30"/>
      <c r="K1301" s="30"/>
      <c r="L1301" s="30"/>
      <c r="M1301" s="40"/>
      <c r="N1301" s="40"/>
      <c r="O1301" s="31"/>
      <c r="P1301" s="31"/>
      <c r="Q1301" s="32"/>
      <c r="R1301" s="32"/>
      <c r="S1301" s="33"/>
      <c r="T1301" s="33"/>
      <c r="U1301" s="33"/>
      <c r="V1301" s="33"/>
      <c r="W1301" s="33"/>
      <c r="X1301" s="33"/>
    </row>
    <row r="1302" spans="1:24" s="34" customFormat="1">
      <c r="A1302" s="29"/>
      <c r="B1302" s="29"/>
      <c r="C1302" s="29"/>
      <c r="D1302" s="29"/>
      <c r="E1302" s="29"/>
      <c r="F1302" s="29"/>
      <c r="G1302" s="29"/>
      <c r="H1302" s="212"/>
      <c r="I1302" s="30"/>
      <c r="J1302" s="30"/>
      <c r="K1302" s="30"/>
      <c r="L1302" s="30"/>
      <c r="M1302" s="40"/>
      <c r="N1302" s="40"/>
      <c r="O1302" s="31"/>
      <c r="P1302" s="31"/>
      <c r="Q1302" s="32"/>
      <c r="R1302" s="32"/>
      <c r="S1302" s="33"/>
      <c r="T1302" s="33"/>
      <c r="U1302" s="33"/>
      <c r="V1302" s="33"/>
      <c r="W1302" s="33"/>
      <c r="X1302" s="33"/>
    </row>
    <row r="1303" spans="1:24" s="34" customFormat="1">
      <c r="A1303" s="29"/>
      <c r="B1303" s="29"/>
      <c r="C1303" s="29"/>
      <c r="D1303" s="29"/>
      <c r="E1303" s="29"/>
      <c r="F1303" s="29"/>
      <c r="G1303" s="29"/>
      <c r="H1303" s="212"/>
      <c r="I1303" s="30"/>
      <c r="J1303" s="30"/>
      <c r="K1303" s="30"/>
      <c r="L1303" s="30"/>
      <c r="M1303" s="40"/>
      <c r="N1303" s="40"/>
      <c r="O1303" s="31"/>
      <c r="P1303" s="31"/>
      <c r="Q1303" s="32"/>
      <c r="R1303" s="32"/>
      <c r="S1303" s="33"/>
      <c r="T1303" s="33"/>
      <c r="U1303" s="33"/>
      <c r="V1303" s="33"/>
      <c r="W1303" s="33"/>
      <c r="X1303" s="33"/>
    </row>
    <row r="1304" spans="1:24" s="34" customFormat="1">
      <c r="A1304" s="29"/>
      <c r="B1304" s="29"/>
      <c r="C1304" s="29"/>
      <c r="D1304" s="29"/>
      <c r="E1304" s="29"/>
      <c r="F1304" s="29"/>
      <c r="G1304" s="29"/>
      <c r="H1304" s="212"/>
      <c r="I1304" s="30"/>
      <c r="J1304" s="30"/>
      <c r="K1304" s="30"/>
      <c r="L1304" s="30"/>
      <c r="M1304" s="40"/>
      <c r="N1304" s="40"/>
      <c r="O1304" s="31"/>
      <c r="P1304" s="31"/>
      <c r="Q1304" s="32"/>
      <c r="R1304" s="32"/>
      <c r="S1304" s="33"/>
      <c r="T1304" s="33"/>
      <c r="U1304" s="33"/>
      <c r="V1304" s="33"/>
      <c r="W1304" s="33"/>
      <c r="X1304" s="33"/>
    </row>
    <row r="1305" spans="1:24" s="34" customFormat="1">
      <c r="A1305" s="29"/>
      <c r="B1305" s="29"/>
      <c r="C1305" s="29"/>
      <c r="D1305" s="29"/>
      <c r="E1305" s="29"/>
      <c r="F1305" s="29"/>
      <c r="G1305" s="29"/>
      <c r="H1305" s="212"/>
      <c r="I1305" s="30"/>
      <c r="J1305" s="30"/>
      <c r="K1305" s="30"/>
      <c r="L1305" s="30"/>
      <c r="M1305" s="40"/>
      <c r="N1305" s="40"/>
      <c r="O1305" s="31"/>
      <c r="P1305" s="31"/>
      <c r="Q1305" s="32"/>
      <c r="R1305" s="32"/>
      <c r="S1305" s="33"/>
      <c r="T1305" s="33"/>
      <c r="U1305" s="33"/>
      <c r="V1305" s="33"/>
      <c r="W1305" s="33"/>
      <c r="X1305" s="33"/>
    </row>
    <row r="1306" spans="1:24" s="34" customFormat="1">
      <c r="A1306" s="29"/>
      <c r="B1306" s="29"/>
      <c r="C1306" s="29"/>
      <c r="D1306" s="29"/>
      <c r="E1306" s="29"/>
      <c r="F1306" s="29"/>
      <c r="G1306" s="29"/>
      <c r="H1306" s="212"/>
      <c r="I1306" s="30"/>
      <c r="J1306" s="30"/>
      <c r="K1306" s="30"/>
      <c r="L1306" s="30"/>
      <c r="M1306" s="40"/>
      <c r="N1306" s="40"/>
      <c r="O1306" s="31"/>
      <c r="P1306" s="31"/>
      <c r="Q1306" s="32"/>
      <c r="R1306" s="32"/>
      <c r="S1306" s="33"/>
      <c r="T1306" s="33"/>
      <c r="U1306" s="33"/>
      <c r="V1306" s="33"/>
      <c r="W1306" s="33"/>
      <c r="X1306" s="33"/>
    </row>
    <row r="1307" spans="1:24" s="34" customFormat="1">
      <c r="A1307" s="29"/>
      <c r="B1307" s="29"/>
      <c r="C1307" s="29"/>
      <c r="D1307" s="29"/>
      <c r="E1307" s="29"/>
      <c r="F1307" s="29"/>
      <c r="G1307" s="29"/>
      <c r="H1307" s="212"/>
      <c r="I1307" s="30"/>
      <c r="J1307" s="30"/>
      <c r="K1307" s="30"/>
      <c r="L1307" s="30"/>
      <c r="M1307" s="40"/>
      <c r="N1307" s="40"/>
      <c r="O1307" s="31"/>
      <c r="P1307" s="31"/>
      <c r="Q1307" s="32"/>
      <c r="R1307" s="32"/>
      <c r="S1307" s="33"/>
      <c r="T1307" s="33"/>
      <c r="U1307" s="33"/>
      <c r="V1307" s="33"/>
      <c r="W1307" s="33"/>
      <c r="X1307" s="33"/>
    </row>
    <row r="1308" spans="1:24" s="34" customFormat="1">
      <c r="A1308" s="29"/>
      <c r="B1308" s="29"/>
      <c r="C1308" s="29"/>
      <c r="D1308" s="29"/>
      <c r="E1308" s="29"/>
      <c r="F1308" s="29"/>
      <c r="G1308" s="29"/>
      <c r="H1308" s="212"/>
      <c r="I1308" s="30"/>
      <c r="J1308" s="30"/>
      <c r="K1308" s="30"/>
      <c r="L1308" s="30"/>
      <c r="M1308" s="40"/>
      <c r="N1308" s="40"/>
      <c r="O1308" s="31"/>
      <c r="P1308" s="31"/>
      <c r="Q1308" s="32"/>
      <c r="R1308" s="32"/>
      <c r="S1308" s="33"/>
      <c r="T1308" s="33"/>
      <c r="U1308" s="33"/>
      <c r="V1308" s="33"/>
      <c r="W1308" s="33"/>
      <c r="X1308" s="33"/>
    </row>
    <row r="1309" spans="1:24" s="34" customFormat="1">
      <c r="A1309" s="29"/>
      <c r="B1309" s="29"/>
      <c r="C1309" s="29"/>
      <c r="D1309" s="29"/>
      <c r="E1309" s="29"/>
      <c r="F1309" s="29"/>
      <c r="G1309" s="29"/>
      <c r="H1309" s="212"/>
      <c r="I1309" s="30"/>
      <c r="J1309" s="30"/>
      <c r="K1309" s="30"/>
      <c r="L1309" s="30"/>
      <c r="M1309" s="40"/>
      <c r="N1309" s="40"/>
      <c r="O1309" s="31"/>
      <c r="P1309" s="31"/>
      <c r="Q1309" s="32"/>
      <c r="R1309" s="32"/>
      <c r="S1309" s="33"/>
      <c r="T1309" s="33"/>
      <c r="U1309" s="33"/>
      <c r="V1309" s="33"/>
      <c r="W1309" s="33"/>
      <c r="X1309" s="33"/>
    </row>
    <row r="1310" spans="1:24" s="34" customFormat="1">
      <c r="A1310" s="29"/>
      <c r="B1310" s="29"/>
      <c r="C1310" s="29"/>
      <c r="D1310" s="29"/>
      <c r="E1310" s="29"/>
      <c r="F1310" s="29"/>
      <c r="G1310" s="29"/>
      <c r="H1310" s="212"/>
      <c r="I1310" s="30"/>
      <c r="J1310" s="30"/>
      <c r="K1310" s="30"/>
      <c r="L1310" s="30"/>
      <c r="M1310" s="40"/>
      <c r="N1310" s="40"/>
      <c r="O1310" s="31"/>
      <c r="P1310" s="31"/>
      <c r="Q1310" s="32"/>
      <c r="R1310" s="32"/>
      <c r="S1310" s="33"/>
      <c r="T1310" s="33"/>
      <c r="U1310" s="33"/>
      <c r="V1310" s="33"/>
      <c r="W1310" s="33"/>
      <c r="X1310" s="33"/>
    </row>
    <row r="1311" spans="1:24" s="34" customFormat="1">
      <c r="A1311" s="29"/>
      <c r="B1311" s="29"/>
      <c r="C1311" s="29"/>
      <c r="D1311" s="29"/>
      <c r="E1311" s="29"/>
      <c r="F1311" s="29"/>
      <c r="G1311" s="29"/>
      <c r="H1311" s="212"/>
      <c r="I1311" s="30"/>
      <c r="J1311" s="30"/>
      <c r="K1311" s="30"/>
      <c r="L1311" s="30"/>
      <c r="M1311" s="40"/>
      <c r="N1311" s="40"/>
      <c r="O1311" s="31"/>
      <c r="P1311" s="31"/>
      <c r="Q1311" s="32"/>
      <c r="R1311" s="32"/>
      <c r="S1311" s="33"/>
      <c r="T1311" s="33"/>
      <c r="U1311" s="33"/>
      <c r="V1311" s="33"/>
      <c r="W1311" s="33"/>
      <c r="X1311" s="33"/>
    </row>
    <row r="1312" spans="1:24" s="34" customFormat="1">
      <c r="A1312" s="29"/>
      <c r="B1312" s="29"/>
      <c r="C1312" s="29"/>
      <c r="D1312" s="29"/>
      <c r="E1312" s="29"/>
      <c r="F1312" s="29"/>
      <c r="G1312" s="29"/>
      <c r="H1312" s="212"/>
      <c r="I1312" s="30"/>
      <c r="J1312" s="30"/>
      <c r="K1312" s="30"/>
      <c r="L1312" s="30"/>
      <c r="M1312" s="40"/>
      <c r="N1312" s="40"/>
      <c r="O1312" s="31"/>
      <c r="P1312" s="31"/>
      <c r="Q1312" s="32"/>
      <c r="R1312" s="32"/>
      <c r="S1312" s="33"/>
      <c r="T1312" s="33"/>
      <c r="U1312" s="33"/>
      <c r="V1312" s="33"/>
      <c r="W1312" s="33"/>
      <c r="X1312" s="33"/>
    </row>
    <row r="1313" spans="1:24" s="34" customFormat="1">
      <c r="A1313" s="29"/>
      <c r="B1313" s="29"/>
      <c r="C1313" s="29"/>
      <c r="D1313" s="29"/>
      <c r="E1313" s="29"/>
      <c r="F1313" s="29"/>
      <c r="G1313" s="29"/>
      <c r="H1313" s="212"/>
      <c r="I1313" s="30"/>
      <c r="J1313" s="30"/>
      <c r="K1313" s="30"/>
      <c r="L1313" s="30"/>
      <c r="M1313" s="40"/>
      <c r="N1313" s="40"/>
      <c r="O1313" s="31"/>
      <c r="P1313" s="31"/>
      <c r="Q1313" s="32"/>
      <c r="R1313" s="32"/>
      <c r="S1313" s="33"/>
      <c r="T1313" s="33"/>
      <c r="U1313" s="33"/>
      <c r="V1313" s="33"/>
      <c r="W1313" s="33"/>
      <c r="X1313" s="33"/>
    </row>
    <row r="1314" spans="1:24" s="34" customFormat="1">
      <c r="A1314" s="29"/>
      <c r="B1314" s="29"/>
      <c r="C1314" s="29"/>
      <c r="D1314" s="29"/>
      <c r="E1314" s="29"/>
      <c r="F1314" s="29"/>
      <c r="G1314" s="29"/>
      <c r="H1314" s="212"/>
      <c r="I1314" s="30"/>
      <c r="J1314" s="30"/>
      <c r="K1314" s="30"/>
      <c r="L1314" s="30"/>
      <c r="M1314" s="40"/>
      <c r="N1314" s="40"/>
      <c r="O1314" s="31"/>
      <c r="P1314" s="31"/>
      <c r="Q1314" s="32"/>
      <c r="R1314" s="32"/>
      <c r="S1314" s="33"/>
      <c r="T1314" s="33"/>
      <c r="U1314" s="33"/>
      <c r="V1314" s="33"/>
      <c r="W1314" s="33"/>
      <c r="X1314" s="33"/>
    </row>
    <row r="1315" spans="1:24" s="34" customFormat="1">
      <c r="A1315" s="29"/>
      <c r="B1315" s="29"/>
      <c r="C1315" s="29"/>
      <c r="D1315" s="29"/>
      <c r="E1315" s="29"/>
      <c r="F1315" s="29"/>
      <c r="G1315" s="29"/>
      <c r="H1315" s="212"/>
      <c r="I1315" s="30"/>
      <c r="J1315" s="30"/>
      <c r="K1315" s="30"/>
      <c r="L1315" s="30"/>
      <c r="M1315" s="40"/>
      <c r="N1315" s="40"/>
      <c r="O1315" s="31"/>
      <c r="P1315" s="31"/>
      <c r="Q1315" s="32"/>
      <c r="R1315" s="32"/>
      <c r="S1315" s="33"/>
      <c r="T1315" s="33"/>
      <c r="U1315" s="33"/>
      <c r="V1315" s="33"/>
      <c r="W1315" s="33"/>
      <c r="X1315" s="33"/>
    </row>
    <row r="1316" spans="1:24" s="34" customFormat="1">
      <c r="A1316" s="29"/>
      <c r="B1316" s="29"/>
      <c r="C1316" s="29"/>
      <c r="D1316" s="29"/>
      <c r="E1316" s="29"/>
      <c r="F1316" s="29"/>
      <c r="G1316" s="29"/>
      <c r="H1316" s="212"/>
      <c r="I1316" s="30"/>
      <c r="J1316" s="30"/>
      <c r="K1316" s="30"/>
      <c r="L1316" s="30"/>
      <c r="M1316" s="40"/>
      <c r="N1316" s="40"/>
      <c r="O1316" s="31"/>
      <c r="P1316" s="31"/>
      <c r="Q1316" s="32"/>
      <c r="R1316" s="32"/>
      <c r="S1316" s="33"/>
      <c r="T1316" s="33"/>
      <c r="U1316" s="33"/>
      <c r="V1316" s="33"/>
      <c r="W1316" s="33"/>
      <c r="X1316" s="33"/>
    </row>
    <row r="1317" spans="1:24" s="34" customFormat="1">
      <c r="A1317" s="29"/>
      <c r="B1317" s="29"/>
      <c r="C1317" s="29"/>
      <c r="D1317" s="29"/>
      <c r="E1317" s="29"/>
      <c r="F1317" s="29"/>
      <c r="G1317" s="29"/>
      <c r="H1317" s="212"/>
      <c r="I1317" s="30"/>
      <c r="J1317" s="30"/>
      <c r="K1317" s="30"/>
      <c r="L1317" s="30"/>
      <c r="M1317" s="40"/>
      <c r="N1317" s="40"/>
      <c r="O1317" s="31"/>
      <c r="P1317" s="31"/>
      <c r="Q1317" s="32"/>
      <c r="R1317" s="32"/>
      <c r="S1317" s="33"/>
      <c r="T1317" s="33"/>
      <c r="U1317" s="33"/>
      <c r="V1317" s="33"/>
      <c r="W1317" s="33"/>
      <c r="X1317" s="33"/>
    </row>
    <row r="1318" spans="1:24" s="34" customFormat="1">
      <c r="A1318" s="29"/>
      <c r="B1318" s="29"/>
      <c r="C1318" s="29"/>
      <c r="D1318" s="29"/>
      <c r="E1318" s="29"/>
      <c r="F1318" s="29"/>
      <c r="G1318" s="29"/>
      <c r="H1318" s="212"/>
      <c r="I1318" s="30"/>
      <c r="J1318" s="30"/>
      <c r="K1318" s="30"/>
      <c r="L1318" s="30"/>
      <c r="M1318" s="40"/>
      <c r="N1318" s="40"/>
      <c r="O1318" s="31"/>
      <c r="P1318" s="31"/>
      <c r="Q1318" s="32"/>
      <c r="R1318" s="32"/>
      <c r="S1318" s="33"/>
      <c r="T1318" s="33"/>
      <c r="U1318" s="33"/>
      <c r="V1318" s="33"/>
      <c r="W1318" s="33"/>
      <c r="X1318" s="33"/>
    </row>
    <row r="1319" spans="1:24" s="34" customFormat="1">
      <c r="A1319" s="29"/>
      <c r="B1319" s="29"/>
      <c r="C1319" s="29"/>
      <c r="D1319" s="29"/>
      <c r="E1319" s="29"/>
      <c r="F1319" s="29"/>
      <c r="G1319" s="29"/>
      <c r="H1319" s="212"/>
      <c r="I1319" s="30"/>
      <c r="J1319" s="30"/>
      <c r="K1319" s="30"/>
      <c r="L1319" s="30"/>
      <c r="M1319" s="40"/>
      <c r="N1319" s="40"/>
      <c r="O1319" s="31"/>
      <c r="P1319" s="31"/>
      <c r="Q1319" s="32"/>
      <c r="R1319" s="32"/>
      <c r="S1319" s="33"/>
      <c r="T1319" s="33"/>
      <c r="U1319" s="33"/>
      <c r="V1319" s="33"/>
      <c r="W1319" s="33"/>
      <c r="X1319" s="33"/>
    </row>
    <row r="1320" spans="1:24" s="34" customFormat="1">
      <c r="A1320" s="29"/>
      <c r="B1320" s="29"/>
      <c r="C1320" s="29"/>
      <c r="D1320" s="29"/>
      <c r="E1320" s="29"/>
      <c r="F1320" s="29"/>
      <c r="G1320" s="29"/>
      <c r="H1320" s="212"/>
      <c r="I1320" s="30"/>
      <c r="J1320" s="30"/>
      <c r="K1320" s="30"/>
      <c r="L1320" s="30"/>
      <c r="M1320" s="40"/>
      <c r="N1320" s="40"/>
      <c r="O1320" s="31"/>
      <c r="P1320" s="31"/>
      <c r="Q1320" s="32"/>
      <c r="R1320" s="32"/>
      <c r="S1320" s="33"/>
      <c r="T1320" s="33"/>
      <c r="U1320" s="33"/>
      <c r="V1320" s="33"/>
      <c r="W1320" s="33"/>
      <c r="X1320" s="33"/>
    </row>
    <row r="1321" spans="1:24" s="34" customFormat="1">
      <c r="A1321" s="29"/>
      <c r="B1321" s="29"/>
      <c r="C1321" s="29"/>
      <c r="D1321" s="29"/>
      <c r="E1321" s="29"/>
      <c r="F1321" s="29"/>
      <c r="G1321" s="29"/>
      <c r="H1321" s="212"/>
      <c r="I1321" s="30"/>
      <c r="J1321" s="30"/>
      <c r="K1321" s="30"/>
      <c r="L1321" s="30"/>
      <c r="M1321" s="40"/>
      <c r="N1321" s="40"/>
      <c r="O1321" s="31"/>
      <c r="P1321" s="31"/>
      <c r="Q1321" s="32"/>
      <c r="R1321" s="32"/>
      <c r="S1321" s="33"/>
      <c r="T1321" s="33"/>
      <c r="U1321" s="33"/>
      <c r="V1321" s="33"/>
      <c r="W1321" s="33"/>
      <c r="X1321" s="33"/>
    </row>
    <row r="1322" spans="1:24" s="34" customFormat="1">
      <c r="A1322" s="29"/>
      <c r="B1322" s="29"/>
      <c r="C1322" s="29"/>
      <c r="D1322" s="29"/>
      <c r="E1322" s="29"/>
      <c r="F1322" s="29"/>
      <c r="G1322" s="29"/>
      <c r="H1322" s="212"/>
      <c r="I1322" s="30"/>
      <c r="J1322" s="30"/>
      <c r="K1322" s="30"/>
      <c r="L1322" s="30"/>
      <c r="M1322" s="40"/>
      <c r="N1322" s="40"/>
      <c r="O1322" s="31"/>
      <c r="P1322" s="31"/>
      <c r="Q1322" s="32"/>
      <c r="R1322" s="32"/>
      <c r="S1322" s="33"/>
      <c r="T1322" s="33"/>
      <c r="U1322" s="33"/>
      <c r="V1322" s="33"/>
      <c r="W1322" s="33"/>
      <c r="X1322" s="33"/>
    </row>
    <row r="1323" spans="1:24" s="34" customFormat="1">
      <c r="A1323" s="29"/>
      <c r="B1323" s="29"/>
      <c r="C1323" s="29"/>
      <c r="D1323" s="29"/>
      <c r="E1323" s="29"/>
      <c r="F1323" s="29"/>
      <c r="G1323" s="29"/>
      <c r="H1323" s="212"/>
      <c r="I1323" s="30"/>
      <c r="J1323" s="30"/>
      <c r="K1323" s="30"/>
      <c r="L1323" s="30"/>
      <c r="M1323" s="40"/>
      <c r="N1323" s="40"/>
      <c r="O1323" s="31"/>
      <c r="P1323" s="31"/>
      <c r="Q1323" s="32"/>
      <c r="R1323" s="32"/>
      <c r="S1323" s="33"/>
      <c r="T1323" s="33"/>
      <c r="U1323" s="33"/>
      <c r="V1323" s="33"/>
      <c r="W1323" s="33"/>
      <c r="X1323" s="33"/>
    </row>
    <row r="1324" spans="1:24" s="34" customFormat="1">
      <c r="A1324" s="29"/>
      <c r="B1324" s="29"/>
      <c r="C1324" s="29"/>
      <c r="D1324" s="29"/>
      <c r="E1324" s="29"/>
      <c r="F1324" s="29"/>
      <c r="G1324" s="29"/>
      <c r="H1324" s="212"/>
      <c r="I1324" s="30"/>
      <c r="J1324" s="30"/>
      <c r="K1324" s="30"/>
      <c r="L1324" s="30"/>
      <c r="M1324" s="40"/>
      <c r="N1324" s="40"/>
      <c r="O1324" s="31"/>
      <c r="P1324" s="31"/>
      <c r="Q1324" s="32"/>
      <c r="R1324" s="32"/>
      <c r="S1324" s="33"/>
      <c r="T1324" s="33"/>
      <c r="U1324" s="33"/>
      <c r="V1324" s="33"/>
      <c r="W1324" s="33"/>
      <c r="X1324" s="33"/>
    </row>
    <row r="1325" spans="1:24" s="34" customFormat="1">
      <c r="A1325" s="29"/>
      <c r="B1325" s="29"/>
      <c r="C1325" s="29"/>
      <c r="D1325" s="29"/>
      <c r="E1325" s="29"/>
      <c r="F1325" s="29"/>
      <c r="G1325" s="29"/>
      <c r="H1325" s="212"/>
      <c r="I1325" s="30"/>
      <c r="J1325" s="30"/>
      <c r="K1325" s="30"/>
      <c r="L1325" s="30"/>
      <c r="M1325" s="40"/>
      <c r="N1325" s="40"/>
      <c r="O1325" s="31"/>
      <c r="P1325" s="31"/>
      <c r="Q1325" s="32"/>
      <c r="R1325" s="32"/>
      <c r="S1325" s="33"/>
      <c r="T1325" s="33"/>
      <c r="U1325" s="33"/>
      <c r="V1325" s="33"/>
      <c r="W1325" s="33"/>
      <c r="X1325" s="33"/>
    </row>
    <row r="1326" spans="1:24" s="34" customFormat="1">
      <c r="A1326" s="29"/>
      <c r="B1326" s="29"/>
      <c r="C1326" s="29"/>
      <c r="D1326" s="29"/>
      <c r="E1326" s="29"/>
      <c r="F1326" s="29"/>
      <c r="G1326" s="29"/>
      <c r="H1326" s="212"/>
      <c r="I1326" s="30"/>
      <c r="J1326" s="30"/>
      <c r="K1326" s="30"/>
      <c r="L1326" s="30"/>
      <c r="M1326" s="40"/>
      <c r="N1326" s="40"/>
      <c r="O1326" s="31"/>
      <c r="P1326" s="31"/>
      <c r="Q1326" s="32"/>
      <c r="R1326" s="32"/>
      <c r="S1326" s="33"/>
      <c r="T1326" s="33"/>
      <c r="U1326" s="33"/>
      <c r="V1326" s="33"/>
      <c r="W1326" s="33"/>
      <c r="X1326" s="33"/>
    </row>
    <row r="1327" spans="1:24" s="34" customFormat="1">
      <c r="A1327" s="29"/>
      <c r="B1327" s="29"/>
      <c r="C1327" s="29"/>
      <c r="D1327" s="29"/>
      <c r="E1327" s="29"/>
      <c r="F1327" s="29"/>
      <c r="G1327" s="29"/>
      <c r="H1327" s="212"/>
      <c r="I1327" s="30"/>
      <c r="J1327" s="30"/>
      <c r="K1327" s="30"/>
      <c r="L1327" s="30"/>
      <c r="M1327" s="40"/>
      <c r="N1327" s="40"/>
      <c r="O1327" s="31"/>
      <c r="P1327" s="31"/>
      <c r="Q1327" s="32"/>
      <c r="R1327" s="32"/>
      <c r="S1327" s="33"/>
      <c r="T1327" s="33"/>
      <c r="U1327" s="33"/>
      <c r="V1327" s="33"/>
      <c r="W1327" s="33"/>
      <c r="X1327" s="33"/>
    </row>
    <row r="1328" spans="1:24" s="34" customFormat="1">
      <c r="A1328" s="29"/>
      <c r="B1328" s="29"/>
      <c r="C1328" s="29"/>
      <c r="D1328" s="29"/>
      <c r="E1328" s="29"/>
      <c r="F1328" s="29"/>
      <c r="G1328" s="29"/>
      <c r="H1328" s="212"/>
      <c r="I1328" s="30"/>
      <c r="J1328" s="30"/>
      <c r="K1328" s="30"/>
      <c r="L1328" s="30"/>
      <c r="M1328" s="40"/>
      <c r="N1328" s="40"/>
      <c r="O1328" s="31"/>
      <c r="P1328" s="31"/>
      <c r="Q1328" s="32"/>
      <c r="R1328" s="32"/>
      <c r="S1328" s="33"/>
      <c r="T1328" s="33"/>
      <c r="U1328" s="33"/>
      <c r="V1328" s="33"/>
      <c r="W1328" s="33"/>
      <c r="X1328" s="33"/>
    </row>
    <row r="1329" spans="1:24" s="34" customFormat="1">
      <c r="A1329" s="29"/>
      <c r="B1329" s="29"/>
      <c r="C1329" s="29"/>
      <c r="D1329" s="29"/>
      <c r="E1329" s="29"/>
      <c r="F1329" s="29"/>
      <c r="G1329" s="29"/>
      <c r="H1329" s="212"/>
      <c r="I1329" s="30"/>
      <c r="J1329" s="30"/>
      <c r="K1329" s="30"/>
      <c r="L1329" s="30"/>
      <c r="M1329" s="40"/>
      <c r="N1329" s="40"/>
      <c r="O1329" s="31"/>
      <c r="P1329" s="31"/>
      <c r="Q1329" s="32"/>
      <c r="R1329" s="32"/>
      <c r="S1329" s="33"/>
      <c r="T1329" s="33"/>
      <c r="U1329" s="33"/>
      <c r="V1329" s="33"/>
      <c r="W1329" s="33"/>
      <c r="X1329" s="33"/>
    </row>
    <row r="1330" spans="1:24" s="34" customFormat="1">
      <c r="A1330" s="29"/>
      <c r="B1330" s="29"/>
      <c r="C1330" s="29"/>
      <c r="D1330" s="29"/>
      <c r="E1330" s="29"/>
      <c r="F1330" s="29"/>
      <c r="G1330" s="29"/>
      <c r="H1330" s="212"/>
      <c r="I1330" s="30"/>
      <c r="J1330" s="30"/>
      <c r="K1330" s="30"/>
      <c r="L1330" s="30"/>
      <c r="M1330" s="40"/>
      <c r="N1330" s="40"/>
      <c r="O1330" s="31"/>
      <c r="P1330" s="31"/>
      <c r="Q1330" s="32"/>
      <c r="R1330" s="32"/>
      <c r="S1330" s="33"/>
      <c r="T1330" s="33"/>
      <c r="U1330" s="33"/>
      <c r="V1330" s="33"/>
      <c r="W1330" s="33"/>
      <c r="X1330" s="33"/>
    </row>
    <row r="1331" spans="1:24" s="34" customFormat="1">
      <c r="A1331" s="29"/>
      <c r="B1331" s="29"/>
      <c r="C1331" s="29"/>
      <c r="D1331" s="29"/>
      <c r="E1331" s="29"/>
      <c r="F1331" s="29"/>
      <c r="G1331" s="29"/>
      <c r="H1331" s="212"/>
      <c r="I1331" s="30"/>
      <c r="J1331" s="30"/>
      <c r="K1331" s="30"/>
      <c r="L1331" s="30"/>
      <c r="M1331" s="40"/>
      <c r="N1331" s="40"/>
      <c r="O1331" s="31"/>
      <c r="P1331" s="31"/>
      <c r="Q1331" s="32"/>
      <c r="R1331" s="32"/>
      <c r="S1331" s="33"/>
      <c r="T1331" s="33"/>
      <c r="U1331" s="33"/>
      <c r="V1331" s="33"/>
      <c r="W1331" s="33"/>
      <c r="X1331" s="33"/>
    </row>
    <row r="1332" spans="1:24" s="34" customFormat="1">
      <c r="A1332" s="29"/>
      <c r="B1332" s="29"/>
      <c r="C1332" s="29"/>
      <c r="D1332" s="29"/>
      <c r="E1332" s="29"/>
      <c r="F1332" s="29"/>
      <c r="G1332" s="29"/>
      <c r="H1332" s="212"/>
      <c r="I1332" s="30"/>
      <c r="J1332" s="30"/>
      <c r="K1332" s="30"/>
      <c r="L1332" s="30"/>
      <c r="M1332" s="40"/>
      <c r="N1332" s="40"/>
      <c r="O1332" s="31"/>
      <c r="P1332" s="31"/>
      <c r="Q1332" s="32"/>
      <c r="R1332" s="32"/>
      <c r="S1332" s="33"/>
      <c r="T1332" s="33"/>
      <c r="U1332" s="33"/>
      <c r="V1332" s="33"/>
      <c r="W1332" s="33"/>
      <c r="X1332" s="33"/>
    </row>
    <row r="1333" spans="1:24" s="34" customFormat="1">
      <c r="A1333" s="29"/>
      <c r="B1333" s="29"/>
      <c r="C1333" s="29"/>
      <c r="D1333" s="29"/>
      <c r="E1333" s="29"/>
      <c r="F1333" s="29"/>
      <c r="G1333" s="29"/>
      <c r="H1333" s="212"/>
      <c r="I1333" s="30"/>
      <c r="J1333" s="30"/>
      <c r="K1333" s="30"/>
      <c r="L1333" s="30"/>
      <c r="M1333" s="40"/>
      <c r="N1333" s="40"/>
      <c r="O1333" s="31"/>
      <c r="P1333" s="31"/>
      <c r="Q1333" s="32"/>
      <c r="R1333" s="32"/>
      <c r="S1333" s="33"/>
      <c r="T1333" s="33"/>
      <c r="U1333" s="33"/>
      <c r="V1333" s="33"/>
      <c r="W1333" s="33"/>
      <c r="X1333" s="33"/>
    </row>
    <row r="1334" spans="1:24" s="34" customFormat="1">
      <c r="A1334" s="29"/>
      <c r="B1334" s="29"/>
      <c r="C1334" s="29"/>
      <c r="D1334" s="29"/>
      <c r="E1334" s="29"/>
      <c r="F1334" s="29"/>
      <c r="G1334" s="29"/>
      <c r="H1334" s="212"/>
      <c r="I1334" s="30"/>
      <c r="J1334" s="30"/>
      <c r="K1334" s="30"/>
      <c r="L1334" s="30"/>
      <c r="M1334" s="40"/>
      <c r="N1334" s="40"/>
      <c r="O1334" s="31"/>
      <c r="P1334" s="31"/>
      <c r="Q1334" s="32"/>
      <c r="R1334" s="32"/>
      <c r="S1334" s="33"/>
      <c r="T1334" s="33"/>
      <c r="U1334" s="33"/>
      <c r="V1334" s="33"/>
      <c r="W1334" s="33"/>
      <c r="X1334" s="33"/>
    </row>
    <row r="1335" spans="1:24" s="34" customFormat="1">
      <c r="A1335" s="29"/>
      <c r="B1335" s="29"/>
      <c r="C1335" s="29"/>
      <c r="D1335" s="29"/>
      <c r="E1335" s="29"/>
      <c r="F1335" s="29"/>
      <c r="G1335" s="29"/>
      <c r="H1335" s="212"/>
      <c r="I1335" s="30"/>
      <c r="J1335" s="30"/>
      <c r="K1335" s="30"/>
      <c r="L1335" s="30"/>
      <c r="M1335" s="40"/>
      <c r="N1335" s="40"/>
      <c r="O1335" s="31"/>
      <c r="P1335" s="31"/>
      <c r="Q1335" s="32"/>
      <c r="R1335" s="32"/>
      <c r="S1335" s="33"/>
      <c r="T1335" s="33"/>
      <c r="U1335" s="33"/>
      <c r="V1335" s="33"/>
      <c r="W1335" s="33"/>
      <c r="X1335" s="33"/>
    </row>
    <row r="1336" spans="1:24" s="34" customFormat="1">
      <c r="A1336" s="29"/>
      <c r="B1336" s="29"/>
      <c r="C1336" s="29"/>
      <c r="D1336" s="29"/>
      <c r="E1336" s="29"/>
      <c r="F1336" s="29"/>
      <c r="G1336" s="29"/>
      <c r="H1336" s="212"/>
      <c r="I1336" s="30"/>
      <c r="J1336" s="30"/>
      <c r="K1336" s="30"/>
      <c r="L1336" s="30"/>
      <c r="M1336" s="40"/>
      <c r="N1336" s="40"/>
      <c r="O1336" s="31"/>
      <c r="P1336" s="31"/>
      <c r="Q1336" s="32"/>
      <c r="R1336" s="32"/>
      <c r="S1336" s="33"/>
      <c r="T1336" s="33"/>
      <c r="U1336" s="33"/>
      <c r="V1336" s="33"/>
      <c r="W1336" s="33"/>
      <c r="X1336" s="33"/>
    </row>
    <row r="1337" spans="1:24" s="34" customFormat="1">
      <c r="A1337" s="29"/>
      <c r="B1337" s="29"/>
      <c r="C1337" s="29"/>
      <c r="D1337" s="29"/>
      <c r="E1337" s="29"/>
      <c r="F1337" s="29"/>
      <c r="G1337" s="29"/>
      <c r="H1337" s="212"/>
      <c r="I1337" s="30"/>
      <c r="J1337" s="30"/>
      <c r="K1337" s="30"/>
      <c r="L1337" s="30"/>
      <c r="M1337" s="40"/>
      <c r="N1337" s="40"/>
      <c r="O1337" s="31"/>
      <c r="P1337" s="31"/>
      <c r="Q1337" s="32"/>
      <c r="R1337" s="32"/>
      <c r="S1337" s="33"/>
      <c r="T1337" s="33"/>
      <c r="U1337" s="33"/>
      <c r="V1337" s="33"/>
      <c r="W1337" s="33"/>
      <c r="X1337" s="33"/>
    </row>
    <row r="1338" spans="1:24" s="34" customFormat="1">
      <c r="A1338" s="29"/>
      <c r="B1338" s="29"/>
      <c r="C1338" s="29"/>
      <c r="D1338" s="29"/>
      <c r="E1338" s="29"/>
      <c r="F1338" s="29"/>
      <c r="G1338" s="29"/>
      <c r="H1338" s="212"/>
      <c r="I1338" s="30"/>
      <c r="J1338" s="30"/>
      <c r="K1338" s="30"/>
      <c r="L1338" s="30"/>
      <c r="M1338" s="40"/>
      <c r="N1338" s="40"/>
      <c r="O1338" s="31"/>
      <c r="P1338" s="31"/>
      <c r="Q1338" s="32"/>
      <c r="R1338" s="32"/>
      <c r="S1338" s="33"/>
      <c r="T1338" s="33"/>
      <c r="U1338" s="33"/>
      <c r="V1338" s="33"/>
      <c r="W1338" s="33"/>
      <c r="X1338" s="33"/>
    </row>
    <row r="1339" spans="1:24" s="34" customFormat="1">
      <c r="A1339" s="29"/>
      <c r="B1339" s="29"/>
      <c r="C1339" s="29"/>
      <c r="D1339" s="29"/>
      <c r="E1339" s="29"/>
      <c r="F1339" s="29"/>
      <c r="G1339" s="29"/>
      <c r="H1339" s="212"/>
      <c r="I1339" s="30"/>
      <c r="J1339" s="30"/>
      <c r="K1339" s="30"/>
      <c r="L1339" s="30"/>
      <c r="M1339" s="40"/>
      <c r="N1339" s="40"/>
      <c r="O1339" s="31"/>
      <c r="P1339" s="31"/>
      <c r="Q1339" s="32"/>
      <c r="R1339" s="32"/>
      <c r="S1339" s="33"/>
      <c r="T1339" s="33"/>
      <c r="U1339" s="33"/>
      <c r="V1339" s="33"/>
      <c r="W1339" s="33"/>
      <c r="X1339" s="33"/>
    </row>
    <row r="1340" spans="1:24" s="34" customFormat="1">
      <c r="A1340" s="29"/>
      <c r="B1340" s="29"/>
      <c r="C1340" s="29"/>
      <c r="D1340" s="29"/>
      <c r="E1340" s="29"/>
      <c r="F1340" s="29"/>
      <c r="G1340" s="29"/>
      <c r="H1340" s="212"/>
      <c r="I1340" s="30"/>
      <c r="J1340" s="30"/>
      <c r="K1340" s="30"/>
      <c r="L1340" s="30"/>
      <c r="M1340" s="40"/>
      <c r="N1340" s="40"/>
      <c r="O1340" s="31"/>
      <c r="P1340" s="31"/>
      <c r="Q1340" s="32"/>
      <c r="R1340" s="32"/>
      <c r="S1340" s="33"/>
      <c r="T1340" s="33"/>
      <c r="U1340" s="33"/>
      <c r="V1340" s="33"/>
      <c r="W1340" s="33"/>
      <c r="X1340" s="33"/>
    </row>
    <row r="1341" spans="1:24" s="34" customFormat="1">
      <c r="A1341" s="29"/>
      <c r="B1341" s="29"/>
      <c r="C1341" s="29"/>
      <c r="D1341" s="29"/>
      <c r="E1341" s="29"/>
      <c r="F1341" s="29"/>
      <c r="G1341" s="29"/>
      <c r="H1341" s="212"/>
      <c r="I1341" s="30"/>
      <c r="J1341" s="30"/>
      <c r="K1341" s="30"/>
      <c r="L1341" s="30"/>
      <c r="M1341" s="40"/>
      <c r="N1341" s="40"/>
      <c r="O1341" s="31"/>
      <c r="P1341" s="31"/>
      <c r="Q1341" s="32"/>
      <c r="R1341" s="32"/>
      <c r="S1341" s="33"/>
      <c r="T1341" s="33"/>
      <c r="U1341" s="33"/>
      <c r="V1341" s="33"/>
      <c r="W1341" s="33"/>
      <c r="X1341" s="33"/>
    </row>
    <row r="1342" spans="1:24" s="34" customFormat="1">
      <c r="A1342" s="29"/>
      <c r="B1342" s="29"/>
      <c r="C1342" s="29"/>
      <c r="D1342" s="29"/>
      <c r="E1342" s="29"/>
      <c r="F1342" s="29"/>
      <c r="G1342" s="29"/>
      <c r="H1342" s="212"/>
      <c r="I1342" s="30"/>
      <c r="J1342" s="30"/>
      <c r="K1342" s="30"/>
      <c r="L1342" s="30"/>
      <c r="M1342" s="40"/>
      <c r="N1342" s="40"/>
      <c r="O1342" s="31"/>
      <c r="P1342" s="31"/>
      <c r="Q1342" s="32"/>
      <c r="R1342" s="32"/>
      <c r="S1342" s="33"/>
      <c r="T1342" s="33"/>
      <c r="U1342" s="33"/>
      <c r="V1342" s="33"/>
      <c r="W1342" s="33"/>
      <c r="X1342" s="33"/>
    </row>
    <row r="1343" spans="1:24" s="34" customFormat="1">
      <c r="A1343" s="29"/>
      <c r="B1343" s="29"/>
      <c r="C1343" s="29"/>
      <c r="D1343" s="29"/>
      <c r="E1343" s="29"/>
      <c r="F1343" s="29"/>
      <c r="G1343" s="29"/>
      <c r="H1343" s="212"/>
      <c r="I1343" s="30"/>
      <c r="J1343" s="30"/>
      <c r="K1343" s="30"/>
      <c r="L1343" s="30"/>
      <c r="M1343" s="40"/>
      <c r="N1343" s="40"/>
      <c r="O1343" s="31"/>
      <c r="P1343" s="31"/>
      <c r="Q1343" s="32"/>
      <c r="R1343" s="32"/>
      <c r="S1343" s="33"/>
      <c r="T1343" s="33"/>
      <c r="U1343" s="33"/>
      <c r="V1343" s="33"/>
      <c r="W1343" s="33"/>
      <c r="X1343" s="33"/>
    </row>
    <row r="1344" spans="1:24" s="34" customFormat="1">
      <c r="A1344" s="29"/>
      <c r="B1344" s="29"/>
      <c r="C1344" s="29"/>
      <c r="D1344" s="29"/>
      <c r="E1344" s="29"/>
      <c r="F1344" s="29"/>
      <c r="G1344" s="29"/>
      <c r="H1344" s="212"/>
      <c r="I1344" s="30"/>
      <c r="J1344" s="30"/>
      <c r="K1344" s="30"/>
      <c r="L1344" s="30"/>
      <c r="M1344" s="40"/>
      <c r="N1344" s="40"/>
      <c r="O1344" s="31"/>
      <c r="P1344" s="31"/>
      <c r="Q1344" s="32"/>
      <c r="R1344" s="32"/>
      <c r="S1344" s="33"/>
      <c r="T1344" s="33"/>
      <c r="U1344" s="33"/>
      <c r="V1344" s="33"/>
      <c r="W1344" s="33"/>
      <c r="X1344" s="33"/>
    </row>
    <row r="1345" spans="1:24" s="34" customFormat="1">
      <c r="A1345" s="29"/>
      <c r="B1345" s="29"/>
      <c r="C1345" s="29"/>
      <c r="D1345" s="29"/>
      <c r="E1345" s="29"/>
      <c r="F1345" s="29"/>
      <c r="G1345" s="29"/>
      <c r="H1345" s="212"/>
      <c r="I1345" s="30"/>
      <c r="J1345" s="30"/>
      <c r="K1345" s="30"/>
      <c r="L1345" s="30"/>
      <c r="M1345" s="40"/>
      <c r="N1345" s="40"/>
      <c r="O1345" s="31"/>
      <c r="P1345" s="31"/>
      <c r="Q1345" s="32"/>
      <c r="R1345" s="32"/>
      <c r="S1345" s="33"/>
      <c r="T1345" s="33"/>
      <c r="U1345" s="33"/>
      <c r="V1345" s="33"/>
      <c r="W1345" s="33"/>
      <c r="X1345" s="33"/>
    </row>
    <row r="1346" spans="1:24" s="34" customFormat="1">
      <c r="A1346" s="29"/>
      <c r="B1346" s="29"/>
      <c r="C1346" s="29"/>
      <c r="D1346" s="29"/>
      <c r="E1346" s="29"/>
      <c r="F1346" s="29"/>
      <c r="G1346" s="29"/>
      <c r="H1346" s="212"/>
      <c r="I1346" s="30"/>
      <c r="J1346" s="30"/>
      <c r="K1346" s="30"/>
      <c r="L1346" s="30"/>
      <c r="M1346" s="40"/>
      <c r="N1346" s="40"/>
      <c r="O1346" s="31"/>
      <c r="P1346" s="31"/>
      <c r="Q1346" s="32"/>
      <c r="R1346" s="32"/>
      <c r="S1346" s="33"/>
      <c r="T1346" s="33"/>
      <c r="U1346" s="33"/>
      <c r="V1346" s="33"/>
      <c r="W1346" s="33"/>
      <c r="X1346" s="33"/>
    </row>
    <row r="1347" spans="1:24" s="34" customFormat="1">
      <c r="A1347" s="29"/>
      <c r="B1347" s="29"/>
      <c r="C1347" s="29"/>
      <c r="D1347" s="29"/>
      <c r="E1347" s="29"/>
      <c r="F1347" s="29"/>
      <c r="G1347" s="29"/>
      <c r="H1347" s="212"/>
      <c r="I1347" s="30"/>
      <c r="J1347" s="30"/>
      <c r="K1347" s="30"/>
      <c r="L1347" s="30"/>
      <c r="M1347" s="40"/>
      <c r="N1347" s="40"/>
      <c r="O1347" s="31"/>
      <c r="P1347" s="31"/>
      <c r="Q1347" s="32"/>
      <c r="R1347" s="32"/>
      <c r="S1347" s="33"/>
      <c r="T1347" s="33"/>
      <c r="U1347" s="33"/>
      <c r="V1347" s="33"/>
      <c r="W1347" s="33"/>
      <c r="X1347" s="33"/>
    </row>
    <row r="1348" spans="1:24" s="34" customFormat="1">
      <c r="A1348" s="29"/>
      <c r="B1348" s="29"/>
      <c r="C1348" s="29"/>
      <c r="D1348" s="29"/>
      <c r="E1348" s="29"/>
      <c r="F1348" s="29"/>
      <c r="G1348" s="29"/>
      <c r="H1348" s="212"/>
      <c r="I1348" s="30"/>
      <c r="J1348" s="30"/>
      <c r="K1348" s="30"/>
      <c r="L1348" s="30"/>
      <c r="M1348" s="40"/>
      <c r="N1348" s="40"/>
      <c r="O1348" s="31"/>
      <c r="P1348" s="31"/>
      <c r="Q1348" s="32"/>
      <c r="R1348" s="32"/>
      <c r="S1348" s="33"/>
      <c r="T1348" s="33"/>
      <c r="U1348" s="33"/>
      <c r="V1348" s="33"/>
      <c r="W1348" s="33"/>
      <c r="X1348" s="33"/>
    </row>
    <row r="1349" spans="1:24" s="34" customFormat="1">
      <c r="A1349" s="29"/>
      <c r="B1349" s="29"/>
      <c r="C1349" s="29"/>
      <c r="D1349" s="29"/>
      <c r="E1349" s="29"/>
      <c r="F1349" s="29"/>
      <c r="G1349" s="29"/>
      <c r="H1349" s="212"/>
      <c r="I1349" s="30"/>
      <c r="J1349" s="30"/>
      <c r="K1349" s="30"/>
      <c r="L1349" s="30"/>
      <c r="M1349" s="40"/>
      <c r="N1349" s="40"/>
      <c r="O1349" s="31"/>
      <c r="P1349" s="31"/>
      <c r="Q1349" s="32"/>
      <c r="R1349" s="32"/>
      <c r="S1349" s="33"/>
      <c r="T1349" s="33"/>
      <c r="U1349" s="33"/>
      <c r="V1349" s="33"/>
      <c r="W1349" s="33"/>
      <c r="X1349" s="33"/>
    </row>
    <row r="1350" spans="1:24" s="34" customFormat="1">
      <c r="A1350" s="29"/>
      <c r="B1350" s="29"/>
      <c r="C1350" s="29"/>
      <c r="D1350" s="29"/>
      <c r="E1350" s="29"/>
      <c r="F1350" s="29"/>
      <c r="G1350" s="29"/>
      <c r="H1350" s="212"/>
      <c r="I1350" s="30"/>
      <c r="J1350" s="30"/>
      <c r="K1350" s="30"/>
      <c r="L1350" s="30"/>
      <c r="M1350" s="40"/>
      <c r="N1350" s="40"/>
      <c r="O1350" s="31"/>
      <c r="P1350" s="31"/>
      <c r="Q1350" s="32"/>
      <c r="R1350" s="32"/>
      <c r="S1350" s="33"/>
      <c r="T1350" s="33"/>
      <c r="U1350" s="33"/>
      <c r="V1350" s="33"/>
      <c r="W1350" s="33"/>
      <c r="X1350" s="33"/>
    </row>
    <row r="1351" spans="1:24" s="34" customFormat="1">
      <c r="A1351" s="29"/>
      <c r="B1351" s="29"/>
      <c r="C1351" s="29"/>
      <c r="D1351" s="29"/>
      <c r="E1351" s="29"/>
      <c r="F1351" s="29"/>
      <c r="G1351" s="29"/>
      <c r="H1351" s="212"/>
      <c r="I1351" s="30"/>
      <c r="J1351" s="30"/>
      <c r="K1351" s="30"/>
      <c r="L1351" s="30"/>
      <c r="M1351" s="40"/>
      <c r="N1351" s="40"/>
      <c r="O1351" s="31"/>
      <c r="P1351" s="31"/>
      <c r="Q1351" s="32"/>
      <c r="R1351" s="32"/>
      <c r="S1351" s="33"/>
      <c r="T1351" s="33"/>
      <c r="U1351" s="33"/>
      <c r="V1351" s="33"/>
      <c r="W1351" s="33"/>
      <c r="X1351" s="33"/>
    </row>
    <row r="1352" spans="1:24" s="34" customFormat="1">
      <c r="A1352" s="29"/>
      <c r="B1352" s="29"/>
      <c r="C1352" s="29"/>
      <c r="D1352" s="29"/>
      <c r="E1352" s="29"/>
      <c r="F1352" s="29"/>
      <c r="G1352" s="29"/>
      <c r="H1352" s="212"/>
      <c r="I1352" s="30"/>
      <c r="J1352" s="30"/>
      <c r="K1352" s="30"/>
      <c r="L1352" s="30"/>
      <c r="M1352" s="40"/>
      <c r="N1352" s="40"/>
      <c r="O1352" s="31"/>
      <c r="P1352" s="31"/>
      <c r="Q1352" s="32"/>
      <c r="R1352" s="32"/>
      <c r="S1352" s="33"/>
      <c r="T1352" s="33"/>
      <c r="U1352" s="33"/>
      <c r="V1352" s="33"/>
      <c r="W1352" s="33"/>
      <c r="X1352" s="33"/>
    </row>
    <row r="1353" spans="1:24" s="34" customFormat="1">
      <c r="A1353" s="29"/>
      <c r="B1353" s="29"/>
      <c r="C1353" s="29"/>
      <c r="D1353" s="29"/>
      <c r="E1353" s="29"/>
      <c r="F1353" s="29"/>
      <c r="G1353" s="29"/>
      <c r="H1353" s="212"/>
      <c r="I1353" s="30"/>
      <c r="J1353" s="30"/>
      <c r="K1353" s="30"/>
      <c r="L1353" s="30"/>
      <c r="M1353" s="40"/>
      <c r="N1353" s="40"/>
      <c r="O1353" s="31"/>
      <c r="P1353" s="31"/>
      <c r="Q1353" s="32"/>
      <c r="R1353" s="32"/>
      <c r="S1353" s="33"/>
      <c r="T1353" s="33"/>
      <c r="U1353" s="33"/>
      <c r="V1353" s="33"/>
      <c r="W1353" s="33"/>
      <c r="X1353" s="33"/>
    </row>
    <row r="1354" spans="1:24" s="34" customFormat="1">
      <c r="A1354" s="29"/>
      <c r="B1354" s="29"/>
      <c r="C1354" s="29"/>
      <c r="D1354" s="29"/>
      <c r="E1354" s="29"/>
      <c r="F1354" s="29"/>
      <c r="G1354" s="29"/>
      <c r="H1354" s="212"/>
      <c r="I1354" s="30"/>
      <c r="J1354" s="30"/>
      <c r="K1354" s="30"/>
      <c r="L1354" s="30"/>
      <c r="M1354" s="40"/>
      <c r="N1354" s="40"/>
      <c r="O1354" s="31"/>
      <c r="P1354" s="31"/>
      <c r="Q1354" s="32"/>
      <c r="R1354" s="32"/>
      <c r="S1354" s="33"/>
      <c r="T1354" s="33"/>
      <c r="U1354" s="33"/>
      <c r="V1354" s="33"/>
      <c r="W1354" s="33"/>
      <c r="X1354" s="33"/>
    </row>
    <row r="1355" spans="1:24" s="34" customFormat="1">
      <c r="A1355" s="29"/>
      <c r="B1355" s="29"/>
      <c r="C1355" s="29"/>
      <c r="D1355" s="29"/>
      <c r="E1355" s="29"/>
      <c r="F1355" s="29"/>
      <c r="G1355" s="29"/>
      <c r="H1355" s="212"/>
      <c r="I1355" s="30"/>
      <c r="J1355" s="30"/>
      <c r="K1355" s="30"/>
      <c r="L1355" s="30"/>
      <c r="M1355" s="40"/>
      <c r="N1355" s="40"/>
      <c r="O1355" s="31"/>
      <c r="P1355" s="31"/>
      <c r="Q1355" s="32"/>
      <c r="R1355" s="32"/>
      <c r="S1355" s="33"/>
      <c r="T1355" s="33"/>
      <c r="U1355" s="33"/>
      <c r="V1355" s="33"/>
      <c r="W1355" s="33"/>
      <c r="X1355" s="33"/>
    </row>
    <row r="1356" spans="1:24" s="34" customFormat="1">
      <c r="A1356" s="29"/>
      <c r="B1356" s="29"/>
      <c r="C1356" s="29"/>
      <c r="D1356" s="29"/>
      <c r="E1356" s="29"/>
      <c r="F1356" s="29"/>
      <c r="G1356" s="29"/>
      <c r="H1356" s="212"/>
      <c r="I1356" s="30"/>
      <c r="J1356" s="30"/>
      <c r="K1356" s="30"/>
      <c r="L1356" s="30"/>
      <c r="M1356" s="40"/>
      <c r="N1356" s="40"/>
      <c r="O1356" s="31"/>
      <c r="P1356" s="31"/>
      <c r="Q1356" s="32"/>
      <c r="R1356" s="32"/>
      <c r="S1356" s="33"/>
      <c r="T1356" s="33"/>
      <c r="U1356" s="33"/>
      <c r="V1356" s="33"/>
      <c r="W1356" s="33"/>
      <c r="X1356" s="33"/>
    </row>
    <row r="1357" spans="1:24" s="34" customFormat="1">
      <c r="A1357" s="29"/>
      <c r="B1357" s="29"/>
      <c r="C1357" s="29"/>
      <c r="D1357" s="29"/>
      <c r="E1357" s="29"/>
      <c r="F1357" s="29"/>
      <c r="G1357" s="29"/>
      <c r="H1357" s="212"/>
      <c r="I1357" s="30"/>
      <c r="J1357" s="30"/>
      <c r="K1357" s="30"/>
      <c r="L1357" s="30"/>
      <c r="M1357" s="40"/>
      <c r="N1357" s="40"/>
      <c r="O1357" s="31"/>
      <c r="P1357" s="31"/>
      <c r="Q1357" s="32"/>
      <c r="R1357" s="32"/>
      <c r="S1357" s="33"/>
      <c r="T1357" s="33"/>
      <c r="U1357" s="33"/>
      <c r="V1357" s="33"/>
      <c r="W1357" s="33"/>
      <c r="X1357" s="33"/>
    </row>
    <row r="1358" spans="1:24" s="34" customFormat="1">
      <c r="A1358" s="29"/>
      <c r="B1358" s="29"/>
      <c r="C1358" s="29"/>
      <c r="D1358" s="29"/>
      <c r="E1358" s="29"/>
      <c r="F1358" s="29"/>
      <c r="G1358" s="29"/>
      <c r="H1358" s="212"/>
      <c r="I1358" s="30"/>
      <c r="J1358" s="30"/>
      <c r="K1358" s="30"/>
      <c r="L1358" s="30"/>
      <c r="M1358" s="40"/>
      <c r="N1358" s="40"/>
      <c r="O1358" s="31"/>
      <c r="P1358" s="31"/>
      <c r="Q1358" s="32"/>
      <c r="R1358" s="32"/>
      <c r="S1358" s="33"/>
      <c r="T1358" s="33"/>
      <c r="U1358" s="33"/>
      <c r="V1358" s="33"/>
      <c r="W1358" s="33"/>
      <c r="X1358" s="33"/>
    </row>
    <row r="1359" spans="1:24" s="34" customFormat="1">
      <c r="A1359" s="29"/>
      <c r="B1359" s="29"/>
      <c r="C1359" s="29"/>
      <c r="D1359" s="29"/>
      <c r="E1359" s="29"/>
      <c r="F1359" s="29"/>
      <c r="G1359" s="29"/>
      <c r="H1359" s="212"/>
      <c r="I1359" s="30"/>
      <c r="J1359" s="30"/>
      <c r="K1359" s="30"/>
      <c r="L1359" s="30"/>
      <c r="M1359" s="40"/>
      <c r="N1359" s="40"/>
      <c r="O1359" s="31"/>
      <c r="P1359" s="31"/>
      <c r="Q1359" s="32"/>
      <c r="R1359" s="32"/>
      <c r="S1359" s="33"/>
      <c r="T1359" s="33"/>
      <c r="U1359" s="33"/>
      <c r="V1359" s="33"/>
      <c r="W1359" s="33"/>
      <c r="X1359" s="33"/>
    </row>
    <row r="1360" spans="1:24" s="34" customFormat="1">
      <c r="A1360" s="29"/>
      <c r="B1360" s="29"/>
      <c r="C1360" s="29"/>
      <c r="D1360" s="29"/>
      <c r="E1360" s="29"/>
      <c r="F1360" s="29"/>
      <c r="G1360" s="29"/>
      <c r="H1360" s="212"/>
      <c r="I1360" s="30"/>
      <c r="J1360" s="30"/>
      <c r="K1360" s="30"/>
      <c r="L1360" s="30"/>
      <c r="M1360" s="40"/>
      <c r="N1360" s="40"/>
      <c r="O1360" s="31"/>
      <c r="P1360" s="31"/>
      <c r="Q1360" s="32"/>
      <c r="R1360" s="32"/>
      <c r="S1360" s="33"/>
      <c r="T1360" s="33"/>
      <c r="U1360" s="33"/>
      <c r="V1360" s="33"/>
      <c r="W1360" s="33"/>
      <c r="X1360" s="33"/>
    </row>
    <row r="1361" spans="1:24" s="34" customFormat="1">
      <c r="A1361" s="29"/>
      <c r="B1361" s="29"/>
      <c r="C1361" s="29"/>
      <c r="D1361" s="29"/>
      <c r="E1361" s="29"/>
      <c r="F1361" s="29"/>
      <c r="G1361" s="29"/>
      <c r="H1361" s="212"/>
      <c r="I1361" s="30"/>
      <c r="J1361" s="30"/>
      <c r="K1361" s="30"/>
      <c r="L1361" s="30"/>
      <c r="M1361" s="40"/>
      <c r="N1361" s="40"/>
      <c r="O1361" s="31"/>
      <c r="P1361" s="31"/>
      <c r="Q1361" s="32"/>
      <c r="R1361" s="32"/>
      <c r="S1361" s="33"/>
      <c r="T1361" s="33"/>
      <c r="U1361" s="33"/>
      <c r="V1361" s="33"/>
      <c r="W1361" s="33"/>
      <c r="X1361" s="33"/>
    </row>
    <row r="1362" spans="1:24" s="34" customFormat="1">
      <c r="A1362" s="29"/>
      <c r="B1362" s="29"/>
      <c r="C1362" s="29"/>
      <c r="D1362" s="29"/>
      <c r="E1362" s="29"/>
      <c r="F1362" s="29"/>
      <c r="G1362" s="29"/>
      <c r="H1362" s="212"/>
      <c r="I1362" s="30"/>
      <c r="J1362" s="30"/>
      <c r="K1362" s="30"/>
      <c r="L1362" s="30"/>
      <c r="M1362" s="40"/>
      <c r="N1362" s="40"/>
      <c r="O1362" s="31"/>
      <c r="P1362" s="31"/>
      <c r="Q1362" s="32"/>
      <c r="R1362" s="32"/>
      <c r="S1362" s="33"/>
      <c r="T1362" s="33"/>
      <c r="U1362" s="33"/>
      <c r="V1362" s="33"/>
      <c r="W1362" s="33"/>
      <c r="X1362" s="33"/>
    </row>
    <row r="1363" spans="1:24" s="34" customFormat="1">
      <c r="A1363" s="29"/>
      <c r="B1363" s="29"/>
      <c r="C1363" s="29"/>
      <c r="D1363" s="29"/>
      <c r="E1363" s="29"/>
      <c r="F1363" s="29"/>
      <c r="G1363" s="29"/>
      <c r="H1363" s="212"/>
      <c r="I1363" s="30"/>
      <c r="J1363" s="30"/>
      <c r="K1363" s="30"/>
      <c r="L1363" s="30"/>
      <c r="M1363" s="40"/>
      <c r="N1363" s="40"/>
      <c r="O1363" s="31"/>
      <c r="P1363" s="31"/>
      <c r="Q1363" s="32"/>
      <c r="R1363" s="32"/>
      <c r="S1363" s="33"/>
      <c r="T1363" s="33"/>
      <c r="U1363" s="33"/>
      <c r="V1363" s="33"/>
      <c r="W1363" s="33"/>
      <c r="X1363" s="33"/>
    </row>
    <row r="1364" spans="1:24" s="34" customFormat="1">
      <c r="A1364" s="29"/>
      <c r="B1364" s="29"/>
      <c r="C1364" s="29"/>
      <c r="D1364" s="29"/>
      <c r="E1364" s="29"/>
      <c r="F1364" s="29"/>
      <c r="G1364" s="29"/>
      <c r="H1364" s="212"/>
      <c r="I1364" s="30"/>
      <c r="J1364" s="30"/>
      <c r="K1364" s="30"/>
      <c r="L1364" s="30"/>
      <c r="M1364" s="40"/>
      <c r="N1364" s="40"/>
      <c r="O1364" s="31"/>
      <c r="P1364" s="31"/>
      <c r="Q1364" s="32"/>
      <c r="R1364" s="32"/>
      <c r="S1364" s="33"/>
      <c r="T1364" s="33"/>
      <c r="U1364" s="33"/>
      <c r="V1364" s="33"/>
      <c r="W1364" s="33"/>
      <c r="X1364" s="33"/>
    </row>
    <row r="1365" spans="1:24" s="34" customFormat="1">
      <c r="A1365" s="29"/>
      <c r="B1365" s="29"/>
      <c r="C1365" s="29"/>
      <c r="D1365" s="29"/>
      <c r="E1365" s="29"/>
      <c r="F1365" s="29"/>
      <c r="G1365" s="29"/>
      <c r="H1365" s="212"/>
      <c r="I1365" s="30"/>
      <c r="J1365" s="30"/>
      <c r="K1365" s="30"/>
      <c r="L1365" s="30"/>
      <c r="M1365" s="40"/>
      <c r="N1365" s="40"/>
      <c r="O1365" s="31"/>
      <c r="P1365" s="31"/>
      <c r="Q1365" s="32"/>
      <c r="R1365" s="32"/>
      <c r="S1365" s="33"/>
      <c r="T1365" s="33"/>
      <c r="U1365" s="33"/>
      <c r="V1365" s="33"/>
      <c r="W1365" s="33"/>
      <c r="X1365" s="33"/>
    </row>
    <row r="1366" spans="1:24" s="34" customFormat="1">
      <c r="A1366" s="29"/>
      <c r="B1366" s="29"/>
      <c r="C1366" s="29"/>
      <c r="D1366" s="29"/>
      <c r="E1366" s="29"/>
      <c r="F1366" s="29"/>
      <c r="G1366" s="29"/>
      <c r="H1366" s="212"/>
      <c r="I1366" s="30"/>
      <c r="J1366" s="30"/>
      <c r="K1366" s="30"/>
      <c r="L1366" s="30"/>
      <c r="M1366" s="40"/>
      <c r="N1366" s="40"/>
      <c r="O1366" s="31"/>
      <c r="P1366" s="31"/>
      <c r="Q1366" s="32"/>
      <c r="R1366" s="32"/>
      <c r="S1366" s="33"/>
      <c r="T1366" s="33"/>
      <c r="U1366" s="33"/>
      <c r="V1366" s="33"/>
      <c r="W1366" s="33"/>
      <c r="X1366" s="33"/>
    </row>
    <row r="1367" spans="1:24" s="34" customFormat="1">
      <c r="A1367" s="29"/>
      <c r="B1367" s="29"/>
      <c r="C1367" s="29"/>
      <c r="D1367" s="29"/>
      <c r="E1367" s="29"/>
      <c r="F1367" s="29"/>
      <c r="G1367" s="29"/>
      <c r="H1367" s="212"/>
      <c r="I1367" s="30"/>
      <c r="J1367" s="30"/>
      <c r="K1367" s="30"/>
      <c r="L1367" s="30"/>
      <c r="M1367" s="40"/>
      <c r="N1367" s="40"/>
      <c r="O1367" s="31"/>
      <c r="P1367" s="31"/>
      <c r="Q1367" s="32"/>
      <c r="R1367" s="32"/>
      <c r="S1367" s="33"/>
      <c r="T1367" s="33"/>
      <c r="U1367" s="33"/>
      <c r="V1367" s="33"/>
      <c r="W1367" s="33"/>
      <c r="X1367" s="33"/>
    </row>
    <row r="1368" spans="1:24" s="34" customFormat="1">
      <c r="A1368" s="29"/>
      <c r="B1368" s="29"/>
      <c r="C1368" s="29"/>
      <c r="D1368" s="29"/>
      <c r="E1368" s="29"/>
      <c r="F1368" s="29"/>
      <c r="G1368" s="29"/>
      <c r="H1368" s="212"/>
      <c r="I1368" s="30"/>
      <c r="J1368" s="30"/>
      <c r="K1368" s="30"/>
      <c r="L1368" s="30"/>
      <c r="M1368" s="40"/>
      <c r="N1368" s="40"/>
      <c r="O1368" s="31"/>
      <c r="P1368" s="31"/>
      <c r="Q1368" s="32"/>
      <c r="R1368" s="32"/>
      <c r="S1368" s="33"/>
      <c r="T1368" s="33"/>
      <c r="U1368" s="33"/>
      <c r="V1368" s="33"/>
      <c r="W1368" s="33"/>
      <c r="X1368" s="33"/>
    </row>
    <row r="1369" spans="1:24" s="34" customFormat="1">
      <c r="A1369" s="29"/>
      <c r="B1369" s="29"/>
      <c r="C1369" s="29"/>
      <c r="D1369" s="29"/>
      <c r="E1369" s="29"/>
      <c r="F1369" s="29"/>
      <c r="G1369" s="29"/>
      <c r="H1369" s="212"/>
      <c r="I1369" s="30"/>
      <c r="J1369" s="30"/>
      <c r="K1369" s="30"/>
      <c r="L1369" s="30"/>
      <c r="M1369" s="40"/>
      <c r="N1369" s="40"/>
      <c r="O1369" s="31"/>
      <c r="P1369" s="31"/>
      <c r="Q1369" s="32"/>
      <c r="R1369" s="32"/>
      <c r="S1369" s="33"/>
      <c r="T1369" s="33"/>
      <c r="U1369" s="33"/>
      <c r="V1369" s="33"/>
      <c r="W1369" s="33"/>
      <c r="X1369" s="33"/>
    </row>
    <row r="1370" spans="1:24" s="34" customFormat="1">
      <c r="A1370" s="29"/>
      <c r="B1370" s="29"/>
      <c r="C1370" s="29"/>
      <c r="D1370" s="29"/>
      <c r="E1370" s="29"/>
      <c r="F1370" s="29"/>
      <c r="G1370" s="29"/>
      <c r="H1370" s="212"/>
      <c r="I1370" s="30"/>
      <c r="J1370" s="30"/>
      <c r="K1370" s="30"/>
      <c r="L1370" s="30"/>
      <c r="M1370" s="40"/>
      <c r="N1370" s="40"/>
      <c r="O1370" s="31"/>
      <c r="P1370" s="31"/>
      <c r="Q1370" s="32"/>
      <c r="R1370" s="32"/>
      <c r="S1370" s="33"/>
      <c r="T1370" s="33"/>
      <c r="U1370" s="33"/>
      <c r="V1370" s="33"/>
      <c r="W1370" s="33"/>
      <c r="X1370" s="33"/>
    </row>
    <row r="1371" spans="1:24" s="34" customFormat="1">
      <c r="A1371" s="29"/>
      <c r="B1371" s="29"/>
      <c r="C1371" s="29"/>
      <c r="D1371" s="29"/>
      <c r="E1371" s="29"/>
      <c r="F1371" s="29"/>
      <c r="G1371" s="29"/>
      <c r="H1371" s="212"/>
      <c r="I1371" s="30"/>
      <c r="J1371" s="30"/>
      <c r="K1371" s="30"/>
      <c r="L1371" s="30"/>
      <c r="M1371" s="40"/>
      <c r="N1371" s="40"/>
      <c r="O1371" s="31"/>
      <c r="P1371" s="31"/>
      <c r="Q1371" s="32"/>
      <c r="R1371" s="32"/>
      <c r="S1371" s="33"/>
      <c r="T1371" s="33"/>
      <c r="U1371" s="33"/>
      <c r="V1371" s="33"/>
      <c r="W1371" s="33"/>
      <c r="X1371" s="33"/>
    </row>
    <row r="1372" spans="1:24" s="34" customFormat="1">
      <c r="A1372" s="29"/>
      <c r="B1372" s="29"/>
      <c r="C1372" s="29"/>
      <c r="D1372" s="29"/>
      <c r="E1372" s="29"/>
      <c r="F1372" s="29"/>
      <c r="G1372" s="29"/>
      <c r="H1372" s="212"/>
      <c r="I1372" s="30"/>
      <c r="J1372" s="30"/>
      <c r="K1372" s="30"/>
      <c r="L1372" s="30"/>
      <c r="M1372" s="40"/>
      <c r="N1372" s="40"/>
      <c r="O1372" s="31"/>
      <c r="P1372" s="31"/>
      <c r="Q1372" s="32"/>
      <c r="R1372" s="32"/>
      <c r="S1372" s="33"/>
      <c r="T1372" s="33"/>
      <c r="U1372" s="33"/>
      <c r="V1372" s="33"/>
      <c r="W1372" s="33"/>
      <c r="X1372" s="33"/>
    </row>
    <row r="1373" spans="1:24" s="34" customFormat="1">
      <c r="A1373" s="29"/>
      <c r="B1373" s="29"/>
      <c r="C1373" s="29"/>
      <c r="D1373" s="29"/>
      <c r="E1373" s="29"/>
      <c r="F1373" s="29"/>
      <c r="G1373" s="29"/>
      <c r="H1373" s="212"/>
      <c r="I1373" s="30"/>
      <c r="J1373" s="30"/>
      <c r="K1373" s="30"/>
      <c r="L1373" s="30"/>
      <c r="M1373" s="40"/>
      <c r="N1373" s="40"/>
      <c r="O1373" s="31"/>
      <c r="P1373" s="31"/>
      <c r="Q1373" s="32"/>
      <c r="R1373" s="32"/>
      <c r="S1373" s="33"/>
      <c r="T1373" s="33"/>
      <c r="U1373" s="33"/>
      <c r="V1373" s="33"/>
      <c r="W1373" s="33"/>
      <c r="X1373" s="33"/>
    </row>
    <row r="1374" spans="1:24" s="34" customFormat="1">
      <c r="A1374" s="29"/>
      <c r="B1374" s="29"/>
      <c r="C1374" s="29"/>
      <c r="D1374" s="29"/>
      <c r="E1374" s="29"/>
      <c r="F1374" s="29"/>
      <c r="G1374" s="29"/>
      <c r="H1374" s="212"/>
      <c r="I1374" s="30"/>
      <c r="J1374" s="30"/>
      <c r="K1374" s="30"/>
      <c r="L1374" s="30"/>
      <c r="M1374" s="40"/>
      <c r="N1374" s="40"/>
      <c r="O1374" s="31"/>
      <c r="P1374" s="31"/>
      <c r="Q1374" s="32"/>
      <c r="R1374" s="32"/>
      <c r="S1374" s="33"/>
      <c r="T1374" s="33"/>
      <c r="U1374" s="33"/>
      <c r="V1374" s="33"/>
      <c r="W1374" s="33"/>
      <c r="X1374" s="33"/>
    </row>
    <row r="1375" spans="1:24" s="34" customFormat="1">
      <c r="A1375" s="29"/>
      <c r="B1375" s="29"/>
      <c r="C1375" s="29"/>
      <c r="D1375" s="29"/>
      <c r="E1375" s="29"/>
      <c r="F1375" s="29"/>
      <c r="G1375" s="29"/>
      <c r="H1375" s="212"/>
      <c r="I1375" s="30"/>
      <c r="J1375" s="30"/>
      <c r="K1375" s="30"/>
      <c r="L1375" s="30"/>
      <c r="M1375" s="40"/>
      <c r="N1375" s="40"/>
      <c r="O1375" s="31"/>
      <c r="P1375" s="31"/>
      <c r="Q1375" s="32"/>
      <c r="R1375" s="32"/>
      <c r="S1375" s="33"/>
      <c r="T1375" s="33"/>
      <c r="U1375" s="33"/>
      <c r="V1375" s="33"/>
      <c r="W1375" s="33"/>
      <c r="X1375" s="33"/>
    </row>
    <row r="1376" spans="1:24" s="34" customFormat="1">
      <c r="A1376" s="29"/>
      <c r="B1376" s="29"/>
      <c r="C1376" s="29"/>
      <c r="D1376" s="29"/>
      <c r="E1376" s="29"/>
      <c r="F1376" s="29"/>
      <c r="G1376" s="29"/>
      <c r="H1376" s="212"/>
      <c r="I1376" s="30"/>
      <c r="J1376" s="30"/>
      <c r="K1376" s="30"/>
      <c r="L1376" s="30"/>
      <c r="M1376" s="40"/>
      <c r="N1376" s="40"/>
      <c r="O1376" s="31"/>
      <c r="P1376" s="31"/>
      <c r="Q1376" s="32"/>
      <c r="R1376" s="32"/>
      <c r="S1376" s="33"/>
      <c r="T1376" s="33"/>
      <c r="U1376" s="33"/>
      <c r="V1376" s="33"/>
      <c r="W1376" s="33"/>
      <c r="X1376" s="33"/>
    </row>
    <row r="1377" spans="1:24" s="34" customFormat="1">
      <c r="A1377" s="29"/>
      <c r="B1377" s="29"/>
      <c r="C1377" s="29"/>
      <c r="D1377" s="29"/>
      <c r="E1377" s="29"/>
      <c r="F1377" s="29"/>
      <c r="G1377" s="29"/>
      <c r="H1377" s="212"/>
      <c r="I1377" s="30"/>
      <c r="J1377" s="30"/>
      <c r="K1377" s="30"/>
      <c r="L1377" s="30"/>
      <c r="M1377" s="40"/>
      <c r="N1377" s="40"/>
      <c r="O1377" s="31"/>
      <c r="P1377" s="31"/>
      <c r="Q1377" s="32"/>
      <c r="R1377" s="32"/>
      <c r="S1377" s="33"/>
      <c r="T1377" s="33"/>
      <c r="U1377" s="33"/>
      <c r="V1377" s="33"/>
      <c r="W1377" s="33"/>
      <c r="X1377" s="33"/>
    </row>
    <row r="1378" spans="1:24" s="34" customFormat="1">
      <c r="A1378" s="29"/>
      <c r="B1378" s="29"/>
      <c r="C1378" s="29"/>
      <c r="D1378" s="29"/>
      <c r="E1378" s="29"/>
      <c r="F1378" s="29"/>
      <c r="G1378" s="29"/>
      <c r="H1378" s="212"/>
      <c r="I1378" s="30"/>
      <c r="J1378" s="30"/>
      <c r="K1378" s="30"/>
      <c r="L1378" s="30"/>
      <c r="M1378" s="40"/>
      <c r="N1378" s="40"/>
      <c r="O1378" s="31"/>
      <c r="P1378" s="31"/>
      <c r="Q1378" s="32"/>
      <c r="R1378" s="32"/>
      <c r="S1378" s="33"/>
      <c r="T1378" s="33"/>
      <c r="U1378" s="33"/>
      <c r="V1378" s="33"/>
      <c r="W1378" s="33"/>
      <c r="X1378" s="33"/>
    </row>
    <row r="1379" spans="1:24" s="34" customFormat="1">
      <c r="A1379" s="29"/>
      <c r="B1379" s="29"/>
      <c r="C1379" s="29"/>
      <c r="D1379" s="29"/>
      <c r="E1379" s="29"/>
      <c r="F1379" s="29"/>
      <c r="G1379" s="29"/>
      <c r="H1379" s="212"/>
      <c r="I1379" s="30"/>
      <c r="J1379" s="30"/>
      <c r="K1379" s="30"/>
      <c r="L1379" s="30"/>
      <c r="M1379" s="40"/>
      <c r="N1379" s="40"/>
      <c r="O1379" s="31"/>
      <c r="P1379" s="31"/>
      <c r="Q1379" s="32"/>
      <c r="R1379" s="32"/>
      <c r="S1379" s="33"/>
      <c r="T1379" s="33"/>
      <c r="U1379" s="33"/>
      <c r="V1379" s="33"/>
      <c r="W1379" s="33"/>
      <c r="X1379" s="33"/>
    </row>
    <row r="1380" spans="1:24" s="34" customFormat="1">
      <c r="A1380" s="29"/>
      <c r="B1380" s="29"/>
      <c r="C1380" s="29"/>
      <c r="D1380" s="29"/>
      <c r="E1380" s="29"/>
      <c r="F1380" s="29"/>
      <c r="G1380" s="29"/>
      <c r="H1380" s="212"/>
      <c r="I1380" s="30"/>
      <c r="J1380" s="30"/>
      <c r="K1380" s="30"/>
      <c r="L1380" s="30"/>
      <c r="M1380" s="40"/>
      <c r="N1380" s="40"/>
      <c r="O1380" s="31"/>
      <c r="P1380" s="31"/>
      <c r="Q1380" s="32"/>
      <c r="R1380" s="32"/>
      <c r="S1380" s="33"/>
      <c r="T1380" s="33"/>
      <c r="U1380" s="33"/>
      <c r="V1380" s="33"/>
      <c r="W1380" s="33"/>
      <c r="X1380" s="33"/>
    </row>
    <row r="1381" spans="1:24" s="34" customFormat="1">
      <c r="A1381" s="29"/>
      <c r="B1381" s="29"/>
      <c r="C1381" s="29"/>
      <c r="D1381" s="29"/>
      <c r="E1381" s="29"/>
      <c r="F1381" s="29"/>
      <c r="G1381" s="29"/>
      <c r="H1381" s="212"/>
      <c r="I1381" s="30"/>
      <c r="J1381" s="30"/>
      <c r="K1381" s="30"/>
      <c r="L1381" s="30"/>
      <c r="M1381" s="40"/>
      <c r="N1381" s="40"/>
      <c r="O1381" s="31"/>
      <c r="P1381" s="31"/>
      <c r="Q1381" s="32"/>
      <c r="R1381" s="32"/>
      <c r="S1381" s="33"/>
      <c r="T1381" s="33"/>
      <c r="U1381" s="33"/>
      <c r="V1381" s="33"/>
      <c r="W1381" s="33"/>
      <c r="X1381" s="33"/>
    </row>
    <row r="1382" spans="1:24" s="34" customFormat="1">
      <c r="A1382" s="29"/>
      <c r="B1382" s="29"/>
      <c r="C1382" s="29"/>
      <c r="D1382" s="29"/>
      <c r="E1382" s="29"/>
      <c r="F1382" s="29"/>
      <c r="G1382" s="29"/>
      <c r="H1382" s="212"/>
      <c r="I1382" s="30"/>
      <c r="J1382" s="30"/>
      <c r="K1382" s="30"/>
      <c r="L1382" s="30"/>
      <c r="M1382" s="40"/>
      <c r="N1382" s="40"/>
      <c r="O1382" s="31"/>
      <c r="P1382" s="31"/>
      <c r="Q1382" s="32"/>
      <c r="R1382" s="32"/>
      <c r="S1382" s="33"/>
      <c r="T1382" s="33"/>
      <c r="U1382" s="33"/>
      <c r="V1382" s="33"/>
      <c r="W1382" s="33"/>
      <c r="X1382" s="33"/>
    </row>
    <row r="1383" spans="1:24" s="34" customFormat="1">
      <c r="A1383" s="29"/>
      <c r="B1383" s="29"/>
      <c r="C1383" s="29"/>
      <c r="D1383" s="29"/>
      <c r="E1383" s="29"/>
      <c r="F1383" s="29"/>
      <c r="G1383" s="29"/>
      <c r="H1383" s="212"/>
      <c r="I1383" s="30"/>
      <c r="J1383" s="30"/>
      <c r="K1383" s="30"/>
      <c r="L1383" s="30"/>
      <c r="M1383" s="40"/>
      <c r="N1383" s="40"/>
      <c r="O1383" s="31"/>
      <c r="P1383" s="31"/>
      <c r="Q1383" s="32"/>
      <c r="R1383" s="32"/>
      <c r="S1383" s="33"/>
      <c r="T1383" s="33"/>
      <c r="U1383" s="33"/>
      <c r="V1383" s="33"/>
      <c r="W1383" s="33"/>
      <c r="X1383" s="33"/>
    </row>
    <row r="1384" spans="1:24" s="34" customFormat="1">
      <c r="A1384" s="29"/>
      <c r="B1384" s="29"/>
      <c r="C1384" s="29"/>
      <c r="D1384" s="29"/>
      <c r="E1384" s="29"/>
      <c r="F1384" s="29"/>
      <c r="G1384" s="29"/>
      <c r="H1384" s="212"/>
      <c r="I1384" s="30"/>
      <c r="J1384" s="30"/>
      <c r="K1384" s="30"/>
      <c r="L1384" s="30"/>
      <c r="M1384" s="40"/>
      <c r="N1384" s="40"/>
      <c r="O1384" s="31"/>
      <c r="P1384" s="31"/>
      <c r="Q1384" s="32"/>
      <c r="R1384" s="32"/>
      <c r="S1384" s="33"/>
      <c r="T1384" s="33"/>
      <c r="U1384" s="33"/>
      <c r="V1384" s="33"/>
      <c r="W1384" s="33"/>
      <c r="X1384" s="33"/>
    </row>
    <row r="1385" spans="1:24" s="34" customFormat="1">
      <c r="A1385" s="29"/>
      <c r="B1385" s="29"/>
      <c r="C1385" s="29"/>
      <c r="D1385" s="29"/>
      <c r="E1385" s="29"/>
      <c r="F1385" s="29"/>
      <c r="G1385" s="29"/>
      <c r="H1385" s="212"/>
      <c r="I1385" s="30"/>
      <c r="J1385" s="30"/>
      <c r="K1385" s="30"/>
      <c r="L1385" s="30"/>
      <c r="M1385" s="40"/>
      <c r="N1385" s="40"/>
      <c r="O1385" s="31"/>
      <c r="P1385" s="31"/>
      <c r="Q1385" s="32"/>
      <c r="R1385" s="32"/>
      <c r="S1385" s="33"/>
      <c r="T1385" s="33"/>
      <c r="U1385" s="33"/>
      <c r="V1385" s="33"/>
      <c r="W1385" s="33"/>
      <c r="X1385" s="33"/>
    </row>
    <row r="1386" spans="1:24" s="34" customFormat="1">
      <c r="A1386" s="29"/>
      <c r="B1386" s="29"/>
      <c r="C1386" s="29"/>
      <c r="D1386" s="29"/>
      <c r="E1386" s="29"/>
      <c r="F1386" s="29"/>
      <c r="G1386" s="29"/>
      <c r="H1386" s="212"/>
      <c r="I1386" s="30"/>
      <c r="J1386" s="30"/>
      <c r="K1386" s="30"/>
      <c r="L1386" s="30"/>
      <c r="M1386" s="40"/>
      <c r="N1386" s="40"/>
      <c r="O1386" s="31"/>
      <c r="P1386" s="31"/>
      <c r="Q1386" s="32"/>
      <c r="R1386" s="32"/>
      <c r="S1386" s="33"/>
      <c r="T1386" s="33"/>
      <c r="U1386" s="33"/>
      <c r="V1386" s="33"/>
      <c r="W1386" s="33"/>
      <c r="X1386" s="33"/>
    </row>
    <row r="1387" spans="1:24" s="34" customFormat="1">
      <c r="A1387" s="29"/>
      <c r="B1387" s="29"/>
      <c r="C1387" s="29"/>
      <c r="D1387" s="29"/>
      <c r="E1387" s="29"/>
      <c r="F1387" s="29"/>
      <c r="G1387" s="29"/>
      <c r="H1387" s="212"/>
      <c r="I1387" s="30"/>
      <c r="J1387" s="30"/>
      <c r="K1387" s="30"/>
      <c r="L1387" s="30"/>
      <c r="M1387" s="40"/>
      <c r="N1387" s="40"/>
      <c r="O1387" s="31"/>
      <c r="P1387" s="31"/>
      <c r="Q1387" s="32"/>
      <c r="R1387" s="32"/>
      <c r="S1387" s="33"/>
      <c r="T1387" s="33"/>
      <c r="U1387" s="33"/>
      <c r="V1387" s="33"/>
      <c r="W1387" s="33"/>
      <c r="X1387" s="33"/>
    </row>
    <row r="1388" spans="1:24" s="34" customFormat="1">
      <c r="A1388" s="29"/>
      <c r="B1388" s="29"/>
      <c r="C1388" s="29"/>
      <c r="D1388" s="29"/>
      <c r="E1388" s="29"/>
      <c r="F1388" s="29"/>
      <c r="G1388" s="29"/>
      <c r="H1388" s="212"/>
      <c r="I1388" s="30"/>
      <c r="J1388" s="30"/>
      <c r="K1388" s="30"/>
      <c r="L1388" s="30"/>
      <c r="M1388" s="40"/>
      <c r="N1388" s="40"/>
      <c r="O1388" s="31"/>
      <c r="P1388" s="31"/>
      <c r="Q1388" s="32"/>
      <c r="R1388" s="32"/>
      <c r="S1388" s="33"/>
      <c r="T1388" s="33"/>
      <c r="U1388" s="33"/>
      <c r="V1388" s="33"/>
      <c r="W1388" s="33"/>
      <c r="X1388" s="33"/>
    </row>
    <row r="1389" spans="1:24" s="34" customFormat="1">
      <c r="A1389" s="29"/>
      <c r="B1389" s="29"/>
      <c r="C1389" s="29"/>
      <c r="D1389" s="29"/>
      <c r="E1389" s="29"/>
      <c r="F1389" s="29"/>
      <c r="G1389" s="29"/>
      <c r="H1389" s="212"/>
      <c r="I1389" s="30"/>
      <c r="J1389" s="30"/>
      <c r="K1389" s="30"/>
      <c r="L1389" s="30"/>
      <c r="M1389" s="40"/>
      <c r="N1389" s="40"/>
      <c r="O1389" s="31"/>
      <c r="P1389" s="31"/>
      <c r="Q1389" s="32"/>
      <c r="R1389" s="32"/>
      <c r="S1389" s="33"/>
      <c r="T1389" s="33"/>
      <c r="U1389" s="33"/>
      <c r="V1389" s="33"/>
      <c r="W1389" s="33"/>
      <c r="X1389" s="33"/>
    </row>
    <row r="1390" spans="1:24" s="34" customFormat="1">
      <c r="A1390" s="29"/>
      <c r="B1390" s="29"/>
      <c r="C1390" s="29"/>
      <c r="D1390" s="29"/>
      <c r="E1390" s="29"/>
      <c r="F1390" s="29"/>
      <c r="G1390" s="29"/>
      <c r="H1390" s="212"/>
      <c r="I1390" s="30"/>
      <c r="J1390" s="30"/>
      <c r="K1390" s="30"/>
      <c r="L1390" s="30"/>
      <c r="M1390" s="40"/>
      <c r="N1390" s="40"/>
      <c r="O1390" s="31"/>
      <c r="P1390" s="31"/>
      <c r="Q1390" s="32"/>
      <c r="R1390" s="32"/>
      <c r="S1390" s="33"/>
      <c r="T1390" s="33"/>
      <c r="U1390" s="33"/>
      <c r="V1390" s="33"/>
      <c r="W1390" s="33"/>
      <c r="X1390" s="33"/>
    </row>
    <row r="1391" spans="1:24" s="34" customFormat="1">
      <c r="A1391" s="29"/>
      <c r="B1391" s="29"/>
      <c r="C1391" s="29"/>
      <c r="D1391" s="29"/>
      <c r="E1391" s="29"/>
      <c r="F1391" s="29"/>
      <c r="G1391" s="29"/>
      <c r="H1391" s="212"/>
      <c r="I1391" s="30"/>
      <c r="J1391" s="30"/>
      <c r="K1391" s="30"/>
      <c r="L1391" s="30"/>
      <c r="M1391" s="40"/>
      <c r="N1391" s="40"/>
      <c r="O1391" s="31"/>
      <c r="P1391" s="31"/>
      <c r="Q1391" s="32"/>
      <c r="R1391" s="32"/>
      <c r="S1391" s="33"/>
      <c r="T1391" s="33"/>
      <c r="U1391" s="33"/>
      <c r="V1391" s="33"/>
      <c r="W1391" s="33"/>
      <c r="X1391" s="33"/>
    </row>
    <row r="1392" spans="1:24" s="34" customFormat="1">
      <c r="A1392" s="29"/>
      <c r="B1392" s="29"/>
      <c r="C1392" s="29"/>
      <c r="D1392" s="29"/>
      <c r="E1392" s="29"/>
      <c r="F1392" s="29"/>
      <c r="G1392" s="29"/>
      <c r="H1392" s="212"/>
      <c r="I1392" s="30"/>
      <c r="J1392" s="30"/>
      <c r="K1392" s="30"/>
      <c r="L1392" s="30"/>
      <c r="M1392" s="40"/>
      <c r="N1392" s="40"/>
      <c r="O1392" s="31"/>
      <c r="P1392" s="31"/>
      <c r="Q1392" s="32"/>
      <c r="R1392" s="32"/>
      <c r="S1392" s="33"/>
      <c r="T1392" s="33"/>
      <c r="U1392" s="33"/>
      <c r="V1392" s="33"/>
      <c r="W1392" s="33"/>
      <c r="X1392" s="33"/>
    </row>
    <row r="1393" spans="1:24" s="34" customFormat="1">
      <c r="A1393" s="29"/>
      <c r="B1393" s="29"/>
      <c r="C1393" s="29"/>
      <c r="D1393" s="29"/>
      <c r="E1393" s="29"/>
      <c r="F1393" s="29"/>
      <c r="G1393" s="29"/>
      <c r="H1393" s="212"/>
      <c r="I1393" s="30"/>
      <c r="J1393" s="30"/>
      <c r="K1393" s="30"/>
      <c r="L1393" s="30"/>
      <c r="M1393" s="40"/>
      <c r="N1393" s="40"/>
      <c r="O1393" s="31"/>
      <c r="P1393" s="31"/>
      <c r="Q1393" s="32"/>
      <c r="R1393" s="32"/>
      <c r="S1393" s="33"/>
      <c r="T1393" s="33"/>
      <c r="U1393" s="33"/>
      <c r="V1393" s="33"/>
      <c r="W1393" s="33"/>
      <c r="X1393" s="33"/>
    </row>
    <row r="1394" spans="1:24" s="34" customFormat="1">
      <c r="A1394" s="29"/>
      <c r="B1394" s="29"/>
      <c r="C1394" s="29"/>
      <c r="D1394" s="29"/>
      <c r="E1394" s="29"/>
      <c r="F1394" s="29"/>
      <c r="G1394" s="29"/>
      <c r="H1394" s="212"/>
      <c r="I1394" s="30"/>
      <c r="J1394" s="30"/>
      <c r="K1394" s="30"/>
      <c r="L1394" s="30"/>
      <c r="M1394" s="40"/>
      <c r="N1394" s="40"/>
      <c r="O1394" s="31"/>
      <c r="P1394" s="31"/>
      <c r="Q1394" s="32"/>
      <c r="R1394" s="32"/>
      <c r="S1394" s="33"/>
      <c r="T1394" s="33"/>
      <c r="U1394" s="33"/>
      <c r="V1394" s="33"/>
      <c r="W1394" s="33"/>
      <c r="X1394" s="33"/>
    </row>
    <row r="1395" spans="1:24" s="34" customFormat="1">
      <c r="A1395" s="29"/>
      <c r="B1395" s="29"/>
      <c r="C1395" s="29"/>
      <c r="D1395" s="29"/>
      <c r="E1395" s="29"/>
      <c r="F1395" s="29"/>
      <c r="G1395" s="29"/>
      <c r="H1395" s="212"/>
      <c r="I1395" s="30"/>
      <c r="J1395" s="30"/>
      <c r="K1395" s="30"/>
      <c r="L1395" s="30"/>
      <c r="M1395" s="40"/>
      <c r="N1395" s="40"/>
      <c r="O1395" s="31"/>
      <c r="P1395" s="31"/>
      <c r="Q1395" s="32"/>
      <c r="R1395" s="32"/>
      <c r="S1395" s="33"/>
      <c r="T1395" s="33"/>
      <c r="U1395" s="33"/>
      <c r="V1395" s="33"/>
      <c r="W1395" s="33"/>
      <c r="X1395" s="33"/>
    </row>
    <row r="1396" spans="1:24" s="34" customFormat="1">
      <c r="A1396" s="29"/>
      <c r="B1396" s="29"/>
      <c r="C1396" s="29"/>
      <c r="D1396" s="29"/>
      <c r="E1396" s="29"/>
      <c r="F1396" s="29"/>
      <c r="G1396" s="29"/>
      <c r="H1396" s="212"/>
      <c r="I1396" s="30"/>
      <c r="J1396" s="30"/>
      <c r="K1396" s="30"/>
      <c r="L1396" s="30"/>
      <c r="M1396" s="40"/>
      <c r="N1396" s="40"/>
      <c r="O1396" s="31"/>
      <c r="P1396" s="31"/>
      <c r="Q1396" s="32"/>
      <c r="R1396" s="32"/>
      <c r="S1396" s="33"/>
      <c r="T1396" s="33"/>
      <c r="U1396" s="33"/>
      <c r="V1396" s="33"/>
      <c r="W1396" s="33"/>
      <c r="X1396" s="33"/>
    </row>
    <row r="1397" spans="1:24" s="34" customFormat="1">
      <c r="A1397" s="29"/>
      <c r="B1397" s="29"/>
      <c r="C1397" s="29"/>
      <c r="D1397" s="29"/>
      <c r="E1397" s="29"/>
      <c r="F1397" s="29"/>
      <c r="G1397" s="29"/>
      <c r="H1397" s="212"/>
      <c r="I1397" s="30"/>
      <c r="J1397" s="30"/>
      <c r="K1397" s="30"/>
      <c r="L1397" s="30"/>
      <c r="M1397" s="40"/>
      <c r="N1397" s="40"/>
      <c r="O1397" s="31"/>
      <c r="P1397" s="31"/>
      <c r="Q1397" s="32"/>
      <c r="R1397" s="32"/>
      <c r="S1397" s="33"/>
      <c r="T1397" s="33"/>
      <c r="U1397" s="33"/>
      <c r="V1397" s="33"/>
      <c r="W1397" s="33"/>
      <c r="X1397" s="33"/>
    </row>
    <row r="1398" spans="1:24" s="34" customFormat="1">
      <c r="A1398" s="29"/>
      <c r="B1398" s="29"/>
      <c r="C1398" s="29"/>
      <c r="D1398" s="29"/>
      <c r="E1398" s="29"/>
      <c r="F1398" s="29"/>
      <c r="G1398" s="29"/>
      <c r="H1398" s="212"/>
      <c r="I1398" s="30"/>
      <c r="J1398" s="30"/>
      <c r="K1398" s="30"/>
      <c r="L1398" s="30"/>
      <c r="M1398" s="40"/>
      <c r="N1398" s="40"/>
      <c r="O1398" s="31"/>
      <c r="P1398" s="31"/>
      <c r="Q1398" s="32"/>
      <c r="R1398" s="32"/>
      <c r="S1398" s="33"/>
      <c r="T1398" s="33"/>
      <c r="U1398" s="33"/>
      <c r="V1398" s="33"/>
      <c r="W1398" s="33"/>
      <c r="X1398" s="33"/>
    </row>
    <row r="1399" spans="1:24" s="34" customFormat="1">
      <c r="A1399" s="29"/>
      <c r="B1399" s="29"/>
      <c r="C1399" s="29"/>
      <c r="D1399" s="29"/>
      <c r="E1399" s="29"/>
      <c r="F1399" s="29"/>
      <c r="G1399" s="29"/>
      <c r="H1399" s="212"/>
      <c r="I1399" s="30"/>
      <c r="J1399" s="30"/>
      <c r="K1399" s="30"/>
      <c r="L1399" s="30"/>
      <c r="M1399" s="40"/>
      <c r="N1399" s="40"/>
      <c r="O1399" s="31"/>
      <c r="P1399" s="31"/>
      <c r="Q1399" s="32"/>
      <c r="R1399" s="32"/>
      <c r="S1399" s="33"/>
      <c r="T1399" s="33"/>
      <c r="U1399" s="33"/>
      <c r="V1399" s="33"/>
      <c r="W1399" s="33"/>
      <c r="X1399" s="33"/>
    </row>
    <row r="1400" spans="1:24" s="34" customFormat="1">
      <c r="A1400" s="29"/>
      <c r="B1400" s="29"/>
      <c r="C1400" s="29"/>
      <c r="D1400" s="29"/>
      <c r="E1400" s="29"/>
      <c r="F1400" s="29"/>
      <c r="G1400" s="29"/>
      <c r="H1400" s="212"/>
      <c r="I1400" s="30"/>
      <c r="J1400" s="30"/>
      <c r="K1400" s="30"/>
      <c r="L1400" s="30"/>
      <c r="M1400" s="40"/>
      <c r="N1400" s="40"/>
      <c r="O1400" s="31"/>
      <c r="P1400" s="31"/>
      <c r="Q1400" s="32"/>
      <c r="R1400" s="32"/>
      <c r="S1400" s="33"/>
      <c r="T1400" s="33"/>
      <c r="U1400" s="33"/>
      <c r="V1400" s="33"/>
      <c r="W1400" s="33"/>
      <c r="X1400" s="33"/>
    </row>
    <row r="1401" spans="1:24" s="34" customFormat="1">
      <c r="A1401" s="29"/>
      <c r="B1401" s="29"/>
      <c r="C1401" s="29"/>
      <c r="D1401" s="29"/>
      <c r="E1401" s="29"/>
      <c r="F1401" s="29"/>
      <c r="G1401" s="29"/>
      <c r="H1401" s="212"/>
      <c r="I1401" s="30"/>
      <c r="J1401" s="30"/>
      <c r="K1401" s="30"/>
      <c r="L1401" s="30"/>
      <c r="M1401" s="40"/>
      <c r="N1401" s="40"/>
      <c r="O1401" s="31"/>
      <c r="P1401" s="31"/>
      <c r="Q1401" s="32"/>
      <c r="R1401" s="32"/>
      <c r="S1401" s="33"/>
      <c r="T1401" s="33"/>
      <c r="U1401" s="33"/>
      <c r="V1401" s="33"/>
      <c r="W1401" s="33"/>
      <c r="X1401" s="33"/>
    </row>
    <row r="1402" spans="1:24" s="34" customFormat="1">
      <c r="A1402" s="29"/>
      <c r="B1402" s="29"/>
      <c r="C1402" s="29"/>
      <c r="D1402" s="29"/>
      <c r="E1402" s="29"/>
      <c r="F1402" s="29"/>
      <c r="G1402" s="29"/>
      <c r="H1402" s="212"/>
      <c r="I1402" s="30"/>
      <c r="J1402" s="30"/>
      <c r="K1402" s="30"/>
      <c r="L1402" s="30"/>
      <c r="M1402" s="40"/>
      <c r="N1402" s="40"/>
      <c r="O1402" s="31"/>
      <c r="P1402" s="31"/>
      <c r="Q1402" s="32"/>
      <c r="R1402" s="32"/>
      <c r="S1402" s="33"/>
      <c r="T1402" s="33"/>
      <c r="U1402" s="33"/>
      <c r="V1402" s="33"/>
      <c r="W1402" s="33"/>
      <c r="X1402" s="33"/>
    </row>
    <row r="1403" spans="1:24" s="34" customFormat="1">
      <c r="A1403" s="29"/>
      <c r="B1403" s="29"/>
      <c r="C1403" s="29"/>
      <c r="D1403" s="29"/>
      <c r="E1403" s="29"/>
      <c r="F1403" s="29"/>
      <c r="G1403" s="29"/>
      <c r="H1403" s="212"/>
      <c r="I1403" s="30"/>
      <c r="J1403" s="30"/>
      <c r="K1403" s="30"/>
      <c r="L1403" s="30"/>
      <c r="M1403" s="40"/>
      <c r="N1403" s="40"/>
      <c r="O1403" s="31"/>
      <c r="P1403" s="31"/>
      <c r="Q1403" s="32"/>
      <c r="R1403" s="32"/>
      <c r="S1403" s="33"/>
      <c r="T1403" s="33"/>
      <c r="U1403" s="33"/>
      <c r="V1403" s="33"/>
      <c r="W1403" s="33"/>
      <c r="X1403" s="33"/>
    </row>
    <row r="1404" spans="1:24" s="34" customFormat="1">
      <c r="A1404" s="29"/>
      <c r="B1404" s="29"/>
      <c r="C1404" s="29"/>
      <c r="D1404" s="29"/>
      <c r="E1404" s="29"/>
      <c r="F1404" s="29"/>
      <c r="G1404" s="29"/>
      <c r="H1404" s="212"/>
      <c r="I1404" s="30"/>
      <c r="J1404" s="30"/>
      <c r="K1404" s="30"/>
      <c r="L1404" s="30"/>
      <c r="M1404" s="40"/>
      <c r="N1404" s="40"/>
      <c r="O1404" s="31"/>
      <c r="P1404" s="31"/>
      <c r="Q1404" s="32"/>
      <c r="R1404" s="32"/>
      <c r="S1404" s="33"/>
      <c r="T1404" s="33"/>
      <c r="U1404" s="33"/>
      <c r="V1404" s="33"/>
      <c r="W1404" s="33"/>
      <c r="X1404" s="33"/>
    </row>
    <row r="1405" spans="1:24" s="34" customFormat="1">
      <c r="A1405" s="29"/>
      <c r="B1405" s="29"/>
      <c r="C1405" s="29"/>
      <c r="D1405" s="29"/>
      <c r="E1405" s="29"/>
      <c r="F1405" s="29"/>
      <c r="G1405" s="29"/>
      <c r="H1405" s="212"/>
      <c r="I1405" s="30"/>
      <c r="J1405" s="30"/>
      <c r="K1405" s="30"/>
      <c r="L1405" s="30"/>
      <c r="M1405" s="40"/>
      <c r="N1405" s="40"/>
      <c r="O1405" s="31"/>
      <c r="P1405" s="31"/>
      <c r="Q1405" s="32"/>
      <c r="R1405" s="32"/>
      <c r="S1405" s="33"/>
      <c r="T1405" s="33"/>
      <c r="U1405" s="33"/>
      <c r="V1405" s="33"/>
      <c r="W1405" s="33"/>
      <c r="X1405" s="33"/>
    </row>
    <row r="1406" spans="1:24" s="34" customFormat="1">
      <c r="A1406" s="29"/>
      <c r="B1406" s="29"/>
      <c r="C1406" s="29"/>
      <c r="D1406" s="29"/>
      <c r="E1406" s="29"/>
      <c r="F1406" s="29"/>
      <c r="G1406" s="29"/>
      <c r="H1406" s="212"/>
      <c r="I1406" s="30"/>
      <c r="J1406" s="30"/>
      <c r="K1406" s="30"/>
      <c r="L1406" s="30"/>
      <c r="M1406" s="40"/>
      <c r="N1406" s="40"/>
      <c r="O1406" s="31"/>
      <c r="P1406" s="31"/>
      <c r="Q1406" s="32"/>
      <c r="R1406" s="32"/>
      <c r="S1406" s="33"/>
      <c r="T1406" s="33"/>
      <c r="U1406" s="33"/>
      <c r="V1406" s="33"/>
      <c r="W1406" s="33"/>
      <c r="X1406" s="33"/>
    </row>
    <row r="1407" spans="1:24" s="34" customFormat="1">
      <c r="A1407" s="29"/>
      <c r="B1407" s="29"/>
      <c r="C1407" s="29"/>
      <c r="D1407" s="29"/>
      <c r="E1407" s="29"/>
      <c r="F1407" s="29"/>
      <c r="G1407" s="29"/>
      <c r="H1407" s="212"/>
      <c r="I1407" s="30"/>
      <c r="J1407" s="30"/>
      <c r="K1407" s="30"/>
      <c r="L1407" s="30"/>
      <c r="M1407" s="40"/>
      <c r="N1407" s="40"/>
      <c r="O1407" s="31"/>
      <c r="P1407" s="31"/>
      <c r="Q1407" s="32"/>
      <c r="R1407" s="32"/>
      <c r="S1407" s="33"/>
      <c r="T1407" s="33"/>
      <c r="U1407" s="33"/>
      <c r="V1407" s="33"/>
      <c r="W1407" s="33"/>
      <c r="X1407" s="33"/>
    </row>
    <row r="1408" spans="1:24" s="34" customFormat="1">
      <c r="A1408" s="29"/>
      <c r="B1408" s="29"/>
      <c r="C1408" s="29"/>
      <c r="D1408" s="29"/>
      <c r="E1408" s="29"/>
      <c r="F1408" s="29"/>
      <c r="G1408" s="29"/>
      <c r="H1408" s="212"/>
      <c r="I1408" s="30"/>
      <c r="J1408" s="30"/>
      <c r="K1408" s="30"/>
      <c r="L1408" s="30"/>
      <c r="M1408" s="40"/>
      <c r="N1408" s="40"/>
      <c r="O1408" s="31"/>
      <c r="P1408" s="31"/>
      <c r="Q1408" s="32"/>
      <c r="R1408" s="32"/>
      <c r="S1408" s="33"/>
      <c r="T1408" s="33"/>
      <c r="U1408" s="33"/>
      <c r="V1408" s="33"/>
      <c r="W1408" s="33"/>
      <c r="X1408" s="33"/>
    </row>
    <row r="1409" spans="1:24" s="34" customFormat="1">
      <c r="A1409" s="29"/>
      <c r="B1409" s="29"/>
      <c r="C1409" s="29"/>
      <c r="D1409" s="29"/>
      <c r="E1409" s="29"/>
      <c r="F1409" s="29"/>
      <c r="G1409" s="29"/>
      <c r="H1409" s="212"/>
      <c r="I1409" s="30"/>
      <c r="J1409" s="30"/>
      <c r="K1409" s="30"/>
      <c r="L1409" s="30"/>
      <c r="M1409" s="40"/>
      <c r="N1409" s="40"/>
      <c r="O1409" s="31"/>
      <c r="P1409" s="31"/>
      <c r="Q1409" s="32"/>
      <c r="R1409" s="32"/>
      <c r="S1409" s="33"/>
      <c r="T1409" s="33"/>
      <c r="U1409" s="33"/>
      <c r="V1409" s="33"/>
      <c r="W1409" s="33"/>
      <c r="X1409" s="33"/>
    </row>
    <row r="1410" spans="1:24" s="34" customFormat="1">
      <c r="A1410" s="29"/>
      <c r="B1410" s="29"/>
      <c r="C1410" s="29"/>
      <c r="D1410" s="29"/>
      <c r="E1410" s="29"/>
      <c r="F1410" s="29"/>
      <c r="G1410" s="29"/>
      <c r="H1410" s="212"/>
      <c r="I1410" s="30"/>
      <c r="J1410" s="30"/>
      <c r="K1410" s="30"/>
      <c r="L1410" s="30"/>
      <c r="M1410" s="40"/>
      <c r="N1410" s="40"/>
      <c r="O1410" s="31"/>
      <c r="P1410" s="31"/>
      <c r="Q1410" s="32"/>
      <c r="R1410" s="32"/>
      <c r="S1410" s="33"/>
      <c r="T1410" s="33"/>
      <c r="U1410" s="33"/>
      <c r="V1410" s="33"/>
      <c r="W1410" s="33"/>
      <c r="X1410" s="33"/>
    </row>
    <row r="1411" spans="1:24" s="34" customFormat="1">
      <c r="A1411" s="29"/>
      <c r="B1411" s="29"/>
      <c r="C1411" s="29"/>
      <c r="D1411" s="29"/>
      <c r="E1411" s="29"/>
      <c r="F1411" s="29"/>
      <c r="G1411" s="29"/>
      <c r="H1411" s="212"/>
      <c r="I1411" s="30"/>
      <c r="J1411" s="30"/>
      <c r="K1411" s="30"/>
      <c r="L1411" s="30"/>
      <c r="M1411" s="40"/>
      <c r="N1411" s="40"/>
      <c r="O1411" s="31"/>
      <c r="P1411" s="31"/>
      <c r="Q1411" s="32"/>
      <c r="R1411" s="32"/>
      <c r="S1411" s="33"/>
      <c r="T1411" s="33"/>
      <c r="U1411" s="33"/>
      <c r="V1411" s="33"/>
      <c r="W1411" s="33"/>
      <c r="X1411" s="33"/>
    </row>
    <row r="1412" spans="1:24" s="34" customFormat="1">
      <c r="A1412" s="29"/>
      <c r="B1412" s="29"/>
      <c r="C1412" s="29"/>
      <c r="D1412" s="29"/>
      <c r="E1412" s="29"/>
      <c r="F1412" s="29"/>
      <c r="G1412" s="29"/>
      <c r="H1412" s="212"/>
      <c r="I1412" s="30"/>
      <c r="J1412" s="30"/>
      <c r="K1412" s="30"/>
      <c r="L1412" s="30"/>
      <c r="M1412" s="40"/>
      <c r="N1412" s="40"/>
      <c r="O1412" s="31"/>
      <c r="P1412" s="31"/>
      <c r="Q1412" s="32"/>
      <c r="R1412" s="32"/>
      <c r="S1412" s="33"/>
      <c r="T1412" s="33"/>
      <c r="U1412" s="33"/>
      <c r="V1412" s="33"/>
      <c r="W1412" s="33"/>
      <c r="X1412" s="33"/>
    </row>
    <row r="1413" spans="1:24" s="34" customFormat="1">
      <c r="A1413" s="29"/>
      <c r="B1413" s="29"/>
      <c r="C1413" s="29"/>
      <c r="D1413" s="29"/>
      <c r="E1413" s="29"/>
      <c r="F1413" s="29"/>
      <c r="G1413" s="29"/>
      <c r="H1413" s="212"/>
      <c r="I1413" s="30"/>
      <c r="J1413" s="30"/>
      <c r="K1413" s="30"/>
      <c r="L1413" s="30"/>
      <c r="M1413" s="40"/>
      <c r="N1413" s="40"/>
      <c r="O1413" s="31"/>
      <c r="P1413" s="31"/>
      <c r="Q1413" s="32"/>
      <c r="R1413" s="32"/>
      <c r="S1413" s="33"/>
      <c r="T1413" s="33"/>
      <c r="U1413" s="33"/>
      <c r="V1413" s="33"/>
      <c r="W1413" s="33"/>
      <c r="X1413" s="33"/>
    </row>
    <row r="1414" spans="1:24" s="34" customFormat="1">
      <c r="A1414" s="29"/>
      <c r="B1414" s="29"/>
      <c r="C1414" s="29"/>
      <c r="D1414" s="29"/>
      <c r="E1414" s="29"/>
      <c r="F1414" s="29"/>
      <c r="G1414" s="29"/>
      <c r="H1414" s="212"/>
      <c r="I1414" s="30"/>
      <c r="J1414" s="30"/>
      <c r="K1414" s="30"/>
      <c r="L1414" s="30"/>
      <c r="M1414" s="40"/>
      <c r="N1414" s="40"/>
      <c r="O1414" s="31"/>
      <c r="P1414" s="31"/>
      <c r="Q1414" s="32"/>
      <c r="R1414" s="32"/>
      <c r="S1414" s="33"/>
      <c r="T1414" s="33"/>
      <c r="U1414" s="33"/>
      <c r="V1414" s="33"/>
      <c r="W1414" s="33"/>
      <c r="X1414" s="33"/>
    </row>
    <row r="1415" spans="1:24" s="34" customFormat="1">
      <c r="A1415" s="29"/>
      <c r="B1415" s="29"/>
      <c r="C1415" s="29"/>
      <c r="D1415" s="29"/>
      <c r="E1415" s="29"/>
      <c r="F1415" s="29"/>
      <c r="G1415" s="29"/>
      <c r="H1415" s="212"/>
      <c r="I1415" s="30"/>
      <c r="J1415" s="30"/>
      <c r="K1415" s="30"/>
      <c r="L1415" s="30"/>
      <c r="M1415" s="40"/>
      <c r="N1415" s="40"/>
      <c r="O1415" s="31"/>
      <c r="P1415" s="31"/>
      <c r="Q1415" s="32"/>
      <c r="R1415" s="32"/>
      <c r="S1415" s="33"/>
      <c r="T1415" s="33"/>
      <c r="U1415" s="33"/>
      <c r="V1415" s="33"/>
      <c r="W1415" s="33"/>
      <c r="X1415" s="33"/>
    </row>
    <row r="1416" spans="1:24" s="34" customFormat="1">
      <c r="A1416" s="29"/>
      <c r="B1416" s="29"/>
      <c r="C1416" s="29"/>
      <c r="D1416" s="29"/>
      <c r="E1416" s="29"/>
      <c r="F1416" s="29"/>
      <c r="G1416" s="29"/>
      <c r="H1416" s="212"/>
      <c r="I1416" s="30"/>
      <c r="J1416" s="30"/>
      <c r="K1416" s="30"/>
      <c r="L1416" s="30"/>
      <c r="M1416" s="40"/>
      <c r="N1416" s="40"/>
      <c r="O1416" s="31"/>
      <c r="P1416" s="31"/>
      <c r="Q1416" s="32"/>
      <c r="R1416" s="32"/>
      <c r="S1416" s="33"/>
      <c r="T1416" s="33"/>
      <c r="U1416" s="33"/>
      <c r="V1416" s="33"/>
      <c r="W1416" s="33"/>
      <c r="X1416" s="33"/>
    </row>
    <row r="1417" spans="1:24" s="34" customFormat="1">
      <c r="A1417" s="29"/>
      <c r="B1417" s="29"/>
      <c r="C1417" s="29"/>
      <c r="D1417" s="29"/>
      <c r="E1417" s="29"/>
      <c r="F1417" s="29"/>
      <c r="G1417" s="29"/>
      <c r="H1417" s="212"/>
      <c r="I1417" s="30"/>
      <c r="J1417" s="30"/>
      <c r="K1417" s="30"/>
      <c r="L1417" s="30"/>
      <c r="M1417" s="40"/>
      <c r="N1417" s="40"/>
      <c r="O1417" s="31"/>
      <c r="P1417" s="31"/>
      <c r="Q1417" s="32"/>
      <c r="R1417" s="32"/>
      <c r="S1417" s="33"/>
      <c r="T1417" s="33"/>
      <c r="U1417" s="33"/>
      <c r="V1417" s="33"/>
      <c r="W1417" s="33"/>
      <c r="X1417" s="33"/>
    </row>
    <row r="1418" spans="1:24" s="34" customFormat="1">
      <c r="A1418" s="29"/>
      <c r="B1418" s="29"/>
      <c r="C1418" s="29"/>
      <c r="D1418" s="29"/>
      <c r="E1418" s="29"/>
      <c r="F1418" s="29"/>
      <c r="G1418" s="29"/>
      <c r="H1418" s="212"/>
      <c r="I1418" s="30"/>
      <c r="J1418" s="30"/>
      <c r="K1418" s="30"/>
      <c r="L1418" s="30"/>
      <c r="M1418" s="40"/>
      <c r="N1418" s="40"/>
      <c r="O1418" s="31"/>
      <c r="P1418" s="31"/>
      <c r="Q1418" s="32"/>
      <c r="R1418" s="32"/>
      <c r="S1418" s="33"/>
      <c r="T1418" s="33"/>
      <c r="U1418" s="33"/>
      <c r="V1418" s="33"/>
      <c r="W1418" s="33"/>
      <c r="X1418" s="33"/>
    </row>
    <row r="1419" spans="1:24" s="34" customFormat="1">
      <c r="A1419" s="29"/>
      <c r="B1419" s="29"/>
      <c r="C1419" s="29"/>
      <c r="D1419" s="29"/>
      <c r="E1419" s="29"/>
      <c r="F1419" s="29"/>
      <c r="G1419" s="29"/>
      <c r="H1419" s="212"/>
      <c r="I1419" s="30"/>
      <c r="J1419" s="30"/>
      <c r="K1419" s="30"/>
      <c r="L1419" s="30"/>
      <c r="M1419" s="40"/>
      <c r="N1419" s="40"/>
      <c r="O1419" s="31"/>
      <c r="P1419" s="31"/>
      <c r="Q1419" s="32"/>
      <c r="R1419" s="32"/>
      <c r="S1419" s="33"/>
      <c r="T1419" s="33"/>
      <c r="U1419" s="33"/>
      <c r="V1419" s="33"/>
      <c r="W1419" s="33"/>
      <c r="X1419" s="33"/>
    </row>
    <row r="1420" spans="1:24" s="34" customFormat="1">
      <c r="A1420" s="29"/>
      <c r="B1420" s="29"/>
      <c r="C1420" s="29"/>
      <c r="D1420" s="29"/>
      <c r="E1420" s="29"/>
      <c r="F1420" s="29"/>
      <c r="G1420" s="29"/>
      <c r="H1420" s="212"/>
      <c r="I1420" s="30"/>
      <c r="J1420" s="30"/>
      <c r="K1420" s="30"/>
      <c r="L1420" s="30"/>
      <c r="M1420" s="40"/>
      <c r="N1420" s="40"/>
      <c r="O1420" s="31"/>
      <c r="P1420" s="31"/>
      <c r="Q1420" s="32"/>
      <c r="R1420" s="32"/>
      <c r="S1420" s="33"/>
      <c r="T1420" s="33"/>
      <c r="U1420" s="33"/>
      <c r="V1420" s="33"/>
      <c r="W1420" s="33"/>
      <c r="X1420" s="33"/>
    </row>
    <row r="1421" spans="1:24" s="34" customFormat="1">
      <c r="A1421" s="29"/>
      <c r="B1421" s="29"/>
      <c r="C1421" s="29"/>
      <c r="D1421" s="29"/>
      <c r="E1421" s="29"/>
      <c r="F1421" s="29"/>
      <c r="G1421" s="29"/>
      <c r="H1421" s="212"/>
      <c r="I1421" s="30"/>
      <c r="J1421" s="30"/>
      <c r="K1421" s="30"/>
      <c r="L1421" s="30"/>
      <c r="M1421" s="40"/>
      <c r="N1421" s="40"/>
      <c r="O1421" s="31"/>
      <c r="P1421" s="31"/>
      <c r="Q1421" s="32"/>
      <c r="R1421" s="32"/>
      <c r="S1421" s="33"/>
      <c r="T1421" s="33"/>
      <c r="U1421" s="33"/>
      <c r="V1421" s="33"/>
      <c r="W1421" s="33"/>
      <c r="X1421" s="33"/>
    </row>
    <row r="1422" spans="1:24" s="34" customFormat="1">
      <c r="A1422" s="29"/>
      <c r="B1422" s="29"/>
      <c r="C1422" s="29"/>
      <c r="D1422" s="29"/>
      <c r="E1422" s="29"/>
      <c r="F1422" s="29"/>
      <c r="G1422" s="29"/>
      <c r="H1422" s="212"/>
      <c r="I1422" s="30"/>
      <c r="J1422" s="30"/>
      <c r="K1422" s="30"/>
      <c r="L1422" s="30"/>
      <c r="M1422" s="40"/>
      <c r="N1422" s="40"/>
      <c r="O1422" s="31"/>
      <c r="P1422" s="31"/>
      <c r="Q1422" s="32"/>
      <c r="R1422" s="32"/>
      <c r="S1422" s="33"/>
      <c r="T1422" s="33"/>
      <c r="U1422" s="33"/>
      <c r="V1422" s="33"/>
      <c r="W1422" s="33"/>
      <c r="X1422" s="33"/>
    </row>
    <row r="1423" spans="1:24" s="34" customFormat="1">
      <c r="A1423" s="29"/>
      <c r="B1423" s="29"/>
      <c r="C1423" s="29"/>
      <c r="D1423" s="29"/>
      <c r="E1423" s="29"/>
      <c r="F1423" s="29"/>
      <c r="G1423" s="29"/>
      <c r="H1423" s="212"/>
      <c r="I1423" s="30"/>
      <c r="J1423" s="30"/>
      <c r="K1423" s="30"/>
      <c r="L1423" s="30"/>
      <c r="M1423" s="40"/>
      <c r="N1423" s="40"/>
      <c r="O1423" s="31"/>
      <c r="P1423" s="31"/>
      <c r="Q1423" s="32"/>
      <c r="R1423" s="32"/>
      <c r="S1423" s="33"/>
      <c r="T1423" s="33"/>
      <c r="U1423" s="33"/>
      <c r="V1423" s="33"/>
      <c r="W1423" s="33"/>
      <c r="X1423" s="33"/>
    </row>
    <row r="1424" spans="1:24" s="34" customFormat="1">
      <c r="A1424" s="29"/>
      <c r="B1424" s="29"/>
      <c r="C1424" s="29"/>
      <c r="D1424" s="29"/>
      <c r="E1424" s="29"/>
      <c r="F1424" s="29"/>
      <c r="G1424" s="29"/>
      <c r="H1424" s="212"/>
      <c r="I1424" s="30"/>
      <c r="J1424" s="30"/>
      <c r="K1424" s="30"/>
      <c r="L1424" s="30"/>
      <c r="M1424" s="40"/>
      <c r="N1424" s="40"/>
      <c r="O1424" s="31"/>
      <c r="P1424" s="31"/>
      <c r="Q1424" s="32"/>
      <c r="R1424" s="32"/>
      <c r="S1424" s="33"/>
      <c r="T1424" s="33"/>
      <c r="U1424" s="33"/>
      <c r="V1424" s="33"/>
      <c r="W1424" s="33"/>
      <c r="X1424" s="33"/>
    </row>
    <row r="1425" spans="1:24" s="34" customFormat="1">
      <c r="A1425" s="29"/>
      <c r="B1425" s="29"/>
      <c r="C1425" s="29"/>
      <c r="D1425" s="29"/>
      <c r="E1425" s="29"/>
      <c r="F1425" s="29"/>
      <c r="G1425" s="29"/>
      <c r="H1425" s="212"/>
      <c r="I1425" s="30"/>
      <c r="J1425" s="30"/>
      <c r="K1425" s="30"/>
      <c r="L1425" s="30"/>
      <c r="M1425" s="40"/>
      <c r="N1425" s="40"/>
      <c r="O1425" s="31"/>
      <c r="P1425" s="31"/>
      <c r="Q1425" s="32"/>
      <c r="R1425" s="32"/>
      <c r="S1425" s="33"/>
      <c r="T1425" s="33"/>
      <c r="U1425" s="33"/>
      <c r="V1425" s="33"/>
      <c r="W1425" s="33"/>
      <c r="X1425" s="33"/>
    </row>
    <row r="1426" spans="1:24" s="34" customFormat="1">
      <c r="A1426" s="29"/>
      <c r="B1426" s="29"/>
      <c r="C1426" s="29"/>
      <c r="D1426" s="29"/>
      <c r="E1426" s="29"/>
      <c r="F1426" s="29"/>
      <c r="G1426" s="29"/>
      <c r="H1426" s="212"/>
      <c r="I1426" s="30"/>
      <c r="J1426" s="30"/>
      <c r="K1426" s="30"/>
      <c r="L1426" s="30"/>
      <c r="M1426" s="40"/>
      <c r="N1426" s="40"/>
      <c r="O1426" s="31"/>
      <c r="P1426" s="31"/>
      <c r="Q1426" s="32"/>
      <c r="R1426" s="32"/>
      <c r="S1426" s="33"/>
      <c r="T1426" s="33"/>
      <c r="U1426" s="33"/>
      <c r="V1426" s="33"/>
      <c r="W1426" s="33"/>
      <c r="X1426" s="33"/>
    </row>
    <row r="1427" spans="1:24" s="34" customFormat="1">
      <c r="A1427" s="29"/>
      <c r="B1427" s="29"/>
      <c r="C1427" s="29"/>
      <c r="D1427" s="29"/>
      <c r="E1427" s="29"/>
      <c r="F1427" s="29"/>
      <c r="G1427" s="29"/>
      <c r="H1427" s="212"/>
      <c r="I1427" s="30"/>
      <c r="J1427" s="30"/>
      <c r="K1427" s="30"/>
      <c r="L1427" s="30"/>
      <c r="M1427" s="40"/>
      <c r="N1427" s="40"/>
      <c r="O1427" s="31"/>
      <c r="P1427" s="31"/>
      <c r="Q1427" s="32"/>
      <c r="R1427" s="32"/>
      <c r="S1427" s="33"/>
      <c r="T1427" s="33"/>
      <c r="U1427" s="33"/>
      <c r="V1427" s="33"/>
      <c r="W1427" s="33"/>
      <c r="X1427" s="33"/>
    </row>
    <row r="1428" spans="1:24" s="34" customFormat="1">
      <c r="A1428" s="29"/>
      <c r="B1428" s="29"/>
      <c r="C1428" s="29"/>
      <c r="D1428" s="29"/>
      <c r="E1428" s="29"/>
      <c r="F1428" s="29"/>
      <c r="G1428" s="29"/>
      <c r="H1428" s="212"/>
      <c r="I1428" s="30"/>
      <c r="J1428" s="30"/>
      <c r="K1428" s="30"/>
      <c r="L1428" s="30"/>
      <c r="M1428" s="40"/>
      <c r="N1428" s="40"/>
      <c r="O1428" s="31"/>
      <c r="P1428" s="31"/>
      <c r="Q1428" s="32"/>
      <c r="R1428" s="32"/>
      <c r="S1428" s="33"/>
      <c r="T1428" s="33"/>
      <c r="U1428" s="33"/>
      <c r="V1428" s="33"/>
      <c r="W1428" s="33"/>
      <c r="X1428" s="33"/>
    </row>
    <row r="1429" spans="1:24" s="34" customFormat="1">
      <c r="A1429" s="29"/>
      <c r="B1429" s="29"/>
      <c r="C1429" s="29"/>
      <c r="D1429" s="29"/>
      <c r="E1429" s="29"/>
      <c r="F1429" s="29"/>
      <c r="G1429" s="29"/>
      <c r="H1429" s="212"/>
      <c r="I1429" s="30"/>
      <c r="J1429" s="30"/>
      <c r="K1429" s="30"/>
      <c r="L1429" s="30"/>
      <c r="M1429" s="40"/>
      <c r="N1429" s="40"/>
      <c r="O1429" s="31"/>
      <c r="P1429" s="31"/>
      <c r="Q1429" s="32"/>
      <c r="R1429" s="32"/>
      <c r="S1429" s="33"/>
      <c r="T1429" s="33"/>
      <c r="U1429" s="33"/>
      <c r="V1429" s="33"/>
      <c r="W1429" s="33"/>
      <c r="X1429" s="33"/>
    </row>
    <row r="1430" spans="1:24" s="34" customFormat="1">
      <c r="A1430" s="29"/>
      <c r="B1430" s="29"/>
      <c r="C1430" s="29"/>
      <c r="D1430" s="29"/>
      <c r="E1430" s="29"/>
      <c r="F1430" s="29"/>
      <c r="G1430" s="29"/>
      <c r="H1430" s="212"/>
      <c r="I1430" s="30"/>
      <c r="J1430" s="30"/>
      <c r="K1430" s="30"/>
      <c r="L1430" s="30"/>
      <c r="M1430" s="40"/>
      <c r="N1430" s="40"/>
      <c r="O1430" s="31"/>
      <c r="P1430" s="31"/>
      <c r="Q1430" s="32"/>
      <c r="R1430" s="32"/>
      <c r="S1430" s="33"/>
      <c r="T1430" s="33"/>
      <c r="U1430" s="33"/>
      <c r="V1430" s="33"/>
      <c r="W1430" s="33"/>
      <c r="X1430" s="33"/>
    </row>
    <row r="1431" spans="1:24" s="34" customFormat="1">
      <c r="A1431" s="29"/>
      <c r="B1431" s="29"/>
      <c r="C1431" s="29"/>
      <c r="D1431" s="29"/>
      <c r="E1431" s="29"/>
      <c r="F1431" s="29"/>
      <c r="G1431" s="29"/>
      <c r="H1431" s="212"/>
      <c r="I1431" s="30"/>
      <c r="J1431" s="30"/>
      <c r="K1431" s="30"/>
      <c r="L1431" s="30"/>
      <c r="M1431" s="40"/>
      <c r="N1431" s="40"/>
      <c r="O1431" s="31"/>
      <c r="P1431" s="31"/>
      <c r="Q1431" s="32"/>
      <c r="R1431" s="32"/>
      <c r="S1431" s="33"/>
      <c r="T1431" s="33"/>
      <c r="U1431" s="33"/>
      <c r="V1431" s="33"/>
      <c r="W1431" s="33"/>
      <c r="X1431" s="33"/>
    </row>
    <row r="1432" spans="1:24" s="34" customFormat="1">
      <c r="A1432" s="29"/>
      <c r="B1432" s="29"/>
      <c r="C1432" s="29"/>
      <c r="D1432" s="29"/>
      <c r="E1432" s="29"/>
      <c r="F1432" s="29"/>
      <c r="G1432" s="29"/>
      <c r="H1432" s="212"/>
      <c r="I1432" s="30"/>
      <c r="J1432" s="30"/>
      <c r="K1432" s="30"/>
      <c r="L1432" s="30"/>
      <c r="M1432" s="40"/>
      <c r="N1432" s="40"/>
      <c r="O1432" s="31"/>
      <c r="P1432" s="31"/>
      <c r="Q1432" s="32"/>
      <c r="R1432" s="32"/>
      <c r="S1432" s="33"/>
      <c r="T1432" s="33"/>
      <c r="U1432" s="33"/>
      <c r="V1432" s="33"/>
      <c r="W1432" s="33"/>
      <c r="X1432" s="33"/>
    </row>
    <row r="1433" spans="1:24" s="34" customFormat="1">
      <c r="A1433" s="29"/>
      <c r="B1433" s="29"/>
      <c r="C1433" s="29"/>
      <c r="D1433" s="29"/>
      <c r="E1433" s="29"/>
      <c r="F1433" s="29"/>
      <c r="G1433" s="29"/>
      <c r="H1433" s="212"/>
      <c r="I1433" s="30"/>
      <c r="J1433" s="30"/>
      <c r="K1433" s="30"/>
      <c r="L1433" s="30"/>
      <c r="M1433" s="40"/>
      <c r="N1433" s="40"/>
      <c r="O1433" s="31"/>
      <c r="P1433" s="31"/>
      <c r="Q1433" s="32"/>
      <c r="R1433" s="32"/>
      <c r="S1433" s="33"/>
      <c r="T1433" s="33"/>
      <c r="U1433" s="33"/>
      <c r="V1433" s="33"/>
      <c r="W1433" s="33"/>
      <c r="X1433" s="33"/>
    </row>
    <row r="1434" spans="1:24" s="34" customFormat="1">
      <c r="A1434" s="29"/>
      <c r="B1434" s="29"/>
      <c r="C1434" s="29"/>
      <c r="D1434" s="29"/>
      <c r="E1434" s="29"/>
      <c r="F1434" s="29"/>
      <c r="G1434" s="29"/>
      <c r="H1434" s="212"/>
      <c r="I1434" s="30"/>
      <c r="J1434" s="30"/>
      <c r="K1434" s="30"/>
      <c r="L1434" s="30"/>
      <c r="M1434" s="40"/>
      <c r="N1434" s="40"/>
      <c r="O1434" s="31"/>
      <c r="P1434" s="31"/>
      <c r="Q1434" s="32"/>
      <c r="R1434" s="32"/>
      <c r="S1434" s="33"/>
      <c r="T1434" s="33"/>
      <c r="U1434" s="33"/>
      <c r="V1434" s="33"/>
      <c r="W1434" s="33"/>
      <c r="X1434" s="33"/>
    </row>
    <row r="1435" spans="1:24" s="34" customFormat="1">
      <c r="A1435" s="29"/>
      <c r="B1435" s="29"/>
      <c r="C1435" s="29"/>
      <c r="D1435" s="29"/>
      <c r="E1435" s="29"/>
      <c r="F1435" s="29"/>
      <c r="G1435" s="29"/>
      <c r="H1435" s="212"/>
      <c r="I1435" s="30"/>
      <c r="J1435" s="30"/>
      <c r="K1435" s="30"/>
      <c r="L1435" s="30"/>
      <c r="M1435" s="40"/>
      <c r="N1435" s="40"/>
      <c r="O1435" s="31"/>
      <c r="P1435" s="31"/>
      <c r="Q1435" s="32"/>
      <c r="R1435" s="32"/>
      <c r="S1435" s="33"/>
      <c r="T1435" s="33"/>
      <c r="U1435" s="33"/>
      <c r="V1435" s="33"/>
      <c r="W1435" s="33"/>
      <c r="X1435" s="33"/>
    </row>
    <row r="1436" spans="1:24" s="34" customFormat="1">
      <c r="A1436" s="29"/>
      <c r="B1436" s="29"/>
      <c r="C1436" s="29"/>
      <c r="D1436" s="29"/>
      <c r="E1436" s="29"/>
      <c r="F1436" s="29"/>
      <c r="G1436" s="29"/>
      <c r="H1436" s="212"/>
      <c r="I1436" s="30"/>
      <c r="J1436" s="30"/>
      <c r="K1436" s="30"/>
      <c r="L1436" s="30"/>
      <c r="M1436" s="40"/>
      <c r="N1436" s="40"/>
      <c r="O1436" s="31"/>
      <c r="P1436" s="31"/>
      <c r="Q1436" s="32"/>
      <c r="R1436" s="32"/>
      <c r="S1436" s="33"/>
      <c r="T1436" s="33"/>
      <c r="U1436" s="33"/>
      <c r="V1436" s="33"/>
      <c r="W1436" s="33"/>
      <c r="X1436" s="33"/>
    </row>
    <row r="1437" spans="1:24" s="34" customFormat="1">
      <c r="A1437" s="29"/>
      <c r="B1437" s="29"/>
      <c r="C1437" s="29"/>
      <c r="D1437" s="29"/>
      <c r="E1437" s="29"/>
      <c r="F1437" s="29"/>
      <c r="G1437" s="29"/>
      <c r="H1437" s="212"/>
      <c r="I1437" s="30"/>
      <c r="J1437" s="30"/>
      <c r="K1437" s="30"/>
      <c r="L1437" s="30"/>
      <c r="M1437" s="40"/>
      <c r="N1437" s="40"/>
      <c r="O1437" s="31"/>
      <c r="P1437" s="31"/>
      <c r="Q1437" s="32"/>
      <c r="R1437" s="32"/>
      <c r="S1437" s="33"/>
      <c r="T1437" s="33"/>
      <c r="U1437" s="33"/>
      <c r="V1437" s="33"/>
      <c r="W1437" s="33"/>
      <c r="X1437" s="33"/>
    </row>
    <row r="1438" spans="1:24" s="34" customFormat="1">
      <c r="A1438" s="29"/>
      <c r="B1438" s="29"/>
      <c r="C1438" s="29"/>
      <c r="D1438" s="29"/>
      <c r="E1438" s="29"/>
      <c r="F1438" s="29"/>
      <c r="G1438" s="29"/>
      <c r="H1438" s="212"/>
      <c r="I1438" s="30"/>
      <c r="J1438" s="30"/>
      <c r="K1438" s="30"/>
      <c r="L1438" s="30"/>
      <c r="M1438" s="40"/>
      <c r="N1438" s="40"/>
      <c r="O1438" s="31"/>
      <c r="P1438" s="31"/>
      <c r="Q1438" s="32"/>
      <c r="R1438" s="32"/>
      <c r="S1438" s="33"/>
      <c r="T1438" s="33"/>
      <c r="U1438" s="33"/>
      <c r="V1438" s="33"/>
      <c r="W1438" s="33"/>
      <c r="X1438" s="33"/>
    </row>
    <row r="1439" spans="1:24" s="34" customFormat="1">
      <c r="A1439" s="29"/>
      <c r="B1439" s="29"/>
      <c r="C1439" s="29"/>
      <c r="D1439" s="29"/>
      <c r="E1439" s="29"/>
      <c r="F1439" s="29"/>
      <c r="G1439" s="29"/>
      <c r="H1439" s="212"/>
      <c r="I1439" s="30"/>
      <c r="J1439" s="30"/>
      <c r="K1439" s="30"/>
      <c r="L1439" s="30"/>
      <c r="M1439" s="40"/>
      <c r="N1439" s="40"/>
      <c r="O1439" s="31"/>
      <c r="P1439" s="31"/>
      <c r="Q1439" s="32"/>
      <c r="R1439" s="32"/>
      <c r="S1439" s="33"/>
      <c r="T1439" s="33"/>
      <c r="U1439" s="33"/>
      <c r="V1439" s="33"/>
      <c r="W1439" s="33"/>
      <c r="X1439" s="33"/>
    </row>
    <row r="1440" spans="1:24" s="34" customFormat="1">
      <c r="A1440" s="29"/>
      <c r="B1440" s="29"/>
      <c r="C1440" s="29"/>
      <c r="D1440" s="29"/>
      <c r="E1440" s="29"/>
      <c r="F1440" s="29"/>
      <c r="G1440" s="29"/>
      <c r="H1440" s="212"/>
      <c r="I1440" s="30"/>
      <c r="J1440" s="30"/>
      <c r="K1440" s="30"/>
      <c r="L1440" s="30"/>
      <c r="M1440" s="40"/>
      <c r="N1440" s="40"/>
      <c r="O1440" s="31"/>
      <c r="P1440" s="31"/>
      <c r="Q1440" s="32"/>
      <c r="R1440" s="32"/>
      <c r="S1440" s="33"/>
      <c r="T1440" s="33"/>
      <c r="U1440" s="33"/>
      <c r="V1440" s="33"/>
      <c r="W1440" s="33"/>
      <c r="X1440" s="33"/>
    </row>
    <row r="1441" spans="1:24" s="34" customFormat="1">
      <c r="A1441" s="29"/>
      <c r="B1441" s="29"/>
      <c r="C1441" s="29"/>
      <c r="D1441" s="29"/>
      <c r="E1441" s="29"/>
      <c r="F1441" s="29"/>
      <c r="G1441" s="29"/>
      <c r="H1441" s="212"/>
      <c r="I1441" s="30"/>
      <c r="J1441" s="30"/>
      <c r="K1441" s="30"/>
      <c r="L1441" s="30"/>
      <c r="M1441" s="40"/>
      <c r="N1441" s="40"/>
      <c r="O1441" s="31"/>
      <c r="P1441" s="31"/>
      <c r="Q1441" s="32"/>
      <c r="R1441" s="32"/>
      <c r="S1441" s="33"/>
      <c r="T1441" s="33"/>
      <c r="U1441" s="33"/>
      <c r="V1441" s="33"/>
      <c r="W1441" s="33"/>
      <c r="X1441" s="33"/>
    </row>
    <row r="1442" spans="1:24" s="34" customFormat="1">
      <c r="A1442" s="29"/>
      <c r="B1442" s="29"/>
      <c r="C1442" s="29"/>
      <c r="D1442" s="29"/>
      <c r="E1442" s="29"/>
      <c r="F1442" s="29"/>
      <c r="G1442" s="29"/>
      <c r="H1442" s="212"/>
      <c r="I1442" s="30"/>
      <c r="J1442" s="30"/>
      <c r="K1442" s="30"/>
      <c r="L1442" s="30"/>
      <c r="M1442" s="40"/>
      <c r="N1442" s="40"/>
      <c r="O1442" s="31"/>
      <c r="P1442" s="31"/>
      <c r="Q1442" s="32"/>
      <c r="R1442" s="32"/>
      <c r="S1442" s="33"/>
      <c r="T1442" s="33"/>
      <c r="U1442" s="33"/>
      <c r="V1442" s="33"/>
      <c r="W1442" s="33"/>
      <c r="X1442" s="33"/>
    </row>
    <row r="1443" spans="1:24" s="34" customFormat="1">
      <c r="A1443" s="29"/>
      <c r="B1443" s="29"/>
      <c r="C1443" s="29"/>
      <c r="D1443" s="29"/>
      <c r="E1443" s="29"/>
      <c r="F1443" s="29"/>
      <c r="G1443" s="29"/>
      <c r="H1443" s="212"/>
      <c r="I1443" s="30"/>
      <c r="J1443" s="30"/>
      <c r="K1443" s="30"/>
      <c r="L1443" s="30"/>
      <c r="M1443" s="40"/>
      <c r="N1443" s="40"/>
      <c r="O1443" s="31"/>
      <c r="P1443" s="31"/>
      <c r="Q1443" s="32"/>
      <c r="R1443" s="32"/>
      <c r="S1443" s="33"/>
      <c r="T1443" s="33"/>
      <c r="U1443" s="33"/>
      <c r="V1443" s="33"/>
      <c r="W1443" s="33"/>
      <c r="X1443" s="33"/>
    </row>
    <row r="1444" spans="1:24" s="34" customFormat="1">
      <c r="A1444" s="29"/>
      <c r="B1444" s="29"/>
      <c r="C1444" s="29"/>
      <c r="D1444" s="29"/>
      <c r="E1444" s="29"/>
      <c r="F1444" s="29"/>
      <c r="G1444" s="29"/>
      <c r="H1444" s="212"/>
      <c r="I1444" s="30"/>
      <c r="J1444" s="30"/>
      <c r="K1444" s="30"/>
      <c r="L1444" s="30"/>
      <c r="M1444" s="40"/>
      <c r="N1444" s="40"/>
      <c r="O1444" s="31"/>
      <c r="P1444" s="31"/>
      <c r="Q1444" s="32"/>
      <c r="R1444" s="32"/>
      <c r="S1444" s="33"/>
      <c r="T1444" s="33"/>
      <c r="U1444" s="33"/>
      <c r="V1444" s="33"/>
      <c r="W1444" s="33"/>
      <c r="X1444" s="33"/>
    </row>
    <row r="1445" spans="1:24" s="34" customFormat="1">
      <c r="A1445" s="29"/>
      <c r="B1445" s="29"/>
      <c r="C1445" s="29"/>
      <c r="D1445" s="29"/>
      <c r="E1445" s="29"/>
      <c r="F1445" s="29"/>
      <c r="G1445" s="29"/>
      <c r="H1445" s="212"/>
      <c r="I1445" s="30"/>
      <c r="J1445" s="30"/>
      <c r="K1445" s="30"/>
      <c r="L1445" s="30"/>
      <c r="M1445" s="40"/>
      <c r="N1445" s="40"/>
      <c r="O1445" s="31"/>
      <c r="P1445" s="31"/>
      <c r="Q1445" s="32"/>
      <c r="R1445" s="32"/>
      <c r="S1445" s="33"/>
      <c r="T1445" s="33"/>
      <c r="U1445" s="33"/>
      <c r="V1445" s="33"/>
      <c r="W1445" s="33"/>
      <c r="X1445" s="33"/>
    </row>
    <row r="1446" spans="1:24" s="34" customFormat="1">
      <c r="A1446" s="29"/>
      <c r="B1446" s="29"/>
      <c r="C1446" s="29"/>
      <c r="D1446" s="29"/>
      <c r="E1446" s="29"/>
      <c r="F1446" s="29"/>
      <c r="G1446" s="29"/>
      <c r="H1446" s="212"/>
      <c r="I1446" s="30"/>
      <c r="J1446" s="30"/>
      <c r="K1446" s="30"/>
      <c r="L1446" s="30"/>
      <c r="M1446" s="40"/>
      <c r="N1446" s="40"/>
      <c r="O1446" s="31"/>
      <c r="P1446" s="31"/>
      <c r="Q1446" s="32"/>
      <c r="R1446" s="32"/>
      <c r="S1446" s="33"/>
      <c r="T1446" s="33"/>
      <c r="U1446" s="33"/>
      <c r="V1446" s="33"/>
      <c r="W1446" s="33"/>
      <c r="X1446" s="33"/>
    </row>
    <row r="1447" spans="1:24" s="34" customFormat="1">
      <c r="A1447" s="29"/>
      <c r="B1447" s="29"/>
      <c r="C1447" s="29"/>
      <c r="D1447" s="29"/>
      <c r="E1447" s="29"/>
      <c r="F1447" s="29"/>
      <c r="G1447" s="29"/>
      <c r="H1447" s="212"/>
      <c r="I1447" s="30"/>
      <c r="J1447" s="30"/>
      <c r="K1447" s="30"/>
      <c r="L1447" s="30"/>
      <c r="M1447" s="40"/>
      <c r="N1447" s="40"/>
      <c r="O1447" s="31"/>
      <c r="P1447" s="31"/>
      <c r="Q1447" s="32"/>
      <c r="R1447" s="32"/>
      <c r="S1447" s="33"/>
      <c r="T1447" s="33"/>
      <c r="U1447" s="33"/>
      <c r="V1447" s="33"/>
      <c r="W1447" s="33"/>
      <c r="X1447" s="33"/>
    </row>
    <row r="1448" spans="1:24" s="34" customFormat="1">
      <c r="A1448" s="29"/>
      <c r="B1448" s="29"/>
      <c r="C1448" s="29"/>
      <c r="D1448" s="29"/>
      <c r="E1448" s="29"/>
      <c r="F1448" s="29"/>
      <c r="G1448" s="29"/>
      <c r="H1448" s="212"/>
      <c r="I1448" s="30"/>
      <c r="J1448" s="30"/>
      <c r="K1448" s="30"/>
      <c r="L1448" s="30"/>
      <c r="M1448" s="40"/>
      <c r="N1448" s="40"/>
      <c r="O1448" s="31"/>
      <c r="P1448" s="31"/>
      <c r="Q1448" s="32"/>
      <c r="R1448" s="32"/>
      <c r="S1448" s="33"/>
      <c r="T1448" s="33"/>
      <c r="U1448" s="33"/>
      <c r="V1448" s="33"/>
      <c r="W1448" s="33"/>
      <c r="X1448" s="33"/>
    </row>
    <row r="1449" spans="1:24" s="34" customFormat="1">
      <c r="A1449" s="29"/>
      <c r="B1449" s="29"/>
      <c r="C1449" s="29"/>
      <c r="D1449" s="29"/>
      <c r="E1449" s="29"/>
      <c r="F1449" s="29"/>
      <c r="G1449" s="29"/>
      <c r="H1449" s="212"/>
      <c r="I1449" s="30"/>
      <c r="J1449" s="30"/>
      <c r="K1449" s="30"/>
      <c r="L1449" s="30"/>
      <c r="M1449" s="40"/>
      <c r="N1449" s="40"/>
      <c r="O1449" s="31"/>
      <c r="P1449" s="31"/>
      <c r="Q1449" s="32"/>
      <c r="R1449" s="32"/>
      <c r="S1449" s="33"/>
      <c r="T1449" s="33"/>
      <c r="U1449" s="33"/>
      <c r="V1449" s="33"/>
      <c r="W1449" s="33"/>
      <c r="X1449" s="33"/>
    </row>
    <row r="1450" spans="1:24" s="34" customFormat="1">
      <c r="A1450" s="29"/>
      <c r="B1450" s="29"/>
      <c r="C1450" s="29"/>
      <c r="D1450" s="29"/>
      <c r="E1450" s="29"/>
      <c r="F1450" s="29"/>
      <c r="G1450" s="29"/>
      <c r="H1450" s="212"/>
      <c r="I1450" s="30"/>
      <c r="J1450" s="30"/>
      <c r="K1450" s="30"/>
      <c r="L1450" s="30"/>
      <c r="M1450" s="40"/>
      <c r="N1450" s="40"/>
      <c r="O1450" s="31"/>
      <c r="P1450" s="31"/>
      <c r="Q1450" s="32"/>
      <c r="R1450" s="32"/>
      <c r="S1450" s="33"/>
      <c r="T1450" s="33"/>
      <c r="U1450" s="33"/>
      <c r="V1450" s="33"/>
      <c r="W1450" s="33"/>
      <c r="X1450" s="33"/>
    </row>
    <row r="1451" spans="1:24" s="34" customFormat="1">
      <c r="A1451" s="29"/>
      <c r="B1451" s="29"/>
      <c r="C1451" s="29"/>
      <c r="D1451" s="29"/>
      <c r="E1451" s="29"/>
      <c r="F1451" s="29"/>
      <c r="G1451" s="29"/>
      <c r="H1451" s="212"/>
      <c r="I1451" s="30"/>
      <c r="J1451" s="30"/>
      <c r="K1451" s="30"/>
      <c r="L1451" s="30"/>
      <c r="M1451" s="40"/>
      <c r="N1451" s="40"/>
      <c r="O1451" s="31"/>
      <c r="P1451" s="31"/>
      <c r="Q1451" s="32"/>
      <c r="R1451" s="32"/>
      <c r="S1451" s="33"/>
      <c r="T1451" s="33"/>
      <c r="U1451" s="33"/>
      <c r="V1451" s="33"/>
      <c r="W1451" s="33"/>
      <c r="X1451" s="33"/>
    </row>
    <row r="1452" spans="1:24" s="34" customFormat="1">
      <c r="A1452" s="29"/>
      <c r="B1452" s="29"/>
      <c r="C1452" s="29"/>
      <c r="D1452" s="29"/>
      <c r="E1452" s="29"/>
      <c r="F1452" s="29"/>
      <c r="G1452" s="29"/>
      <c r="H1452" s="212"/>
      <c r="I1452" s="30"/>
      <c r="J1452" s="30"/>
      <c r="K1452" s="30"/>
      <c r="L1452" s="30"/>
      <c r="M1452" s="40"/>
      <c r="N1452" s="40"/>
      <c r="O1452" s="31"/>
      <c r="P1452" s="31"/>
      <c r="Q1452" s="32"/>
      <c r="R1452" s="32"/>
      <c r="S1452" s="33"/>
      <c r="T1452" s="33"/>
      <c r="U1452" s="33"/>
      <c r="V1452" s="33"/>
      <c r="W1452" s="33"/>
      <c r="X1452" s="33"/>
    </row>
    <row r="1453" spans="1:24" s="34" customFormat="1">
      <c r="A1453" s="29"/>
      <c r="B1453" s="29"/>
      <c r="C1453" s="29"/>
      <c r="D1453" s="29"/>
      <c r="E1453" s="29"/>
      <c r="F1453" s="29"/>
      <c r="G1453" s="29"/>
      <c r="H1453" s="212"/>
      <c r="I1453" s="30"/>
      <c r="J1453" s="30"/>
      <c r="K1453" s="30"/>
      <c r="L1453" s="30"/>
      <c r="M1453" s="40"/>
      <c r="N1453" s="40"/>
      <c r="O1453" s="31"/>
      <c r="P1453" s="31"/>
      <c r="Q1453" s="32"/>
      <c r="R1453" s="32"/>
      <c r="S1453" s="33"/>
      <c r="T1453" s="33"/>
      <c r="U1453" s="33"/>
      <c r="V1453" s="33"/>
      <c r="W1453" s="33"/>
      <c r="X1453" s="33"/>
    </row>
    <row r="1454" spans="1:24" s="34" customFormat="1">
      <c r="A1454" s="29"/>
      <c r="B1454" s="29"/>
      <c r="C1454" s="29"/>
      <c r="D1454" s="29"/>
      <c r="E1454" s="29"/>
      <c r="F1454" s="29"/>
      <c r="G1454" s="29"/>
      <c r="H1454" s="212"/>
      <c r="I1454" s="30"/>
      <c r="J1454" s="30"/>
      <c r="K1454" s="30"/>
      <c r="L1454" s="30"/>
      <c r="M1454" s="40"/>
      <c r="N1454" s="40"/>
      <c r="O1454" s="31"/>
      <c r="P1454" s="31"/>
      <c r="Q1454" s="32"/>
      <c r="R1454" s="32"/>
      <c r="S1454" s="33"/>
      <c r="T1454" s="33"/>
      <c r="U1454" s="33"/>
      <c r="V1454" s="33"/>
      <c r="W1454" s="33"/>
      <c r="X1454" s="33"/>
    </row>
    <row r="1455" spans="1:24" s="34" customFormat="1">
      <c r="A1455" s="29"/>
      <c r="B1455" s="29"/>
      <c r="C1455" s="29"/>
      <c r="D1455" s="29"/>
      <c r="E1455" s="29"/>
      <c r="F1455" s="29"/>
      <c r="G1455" s="29"/>
      <c r="H1455" s="212"/>
      <c r="I1455" s="30"/>
      <c r="J1455" s="30"/>
      <c r="K1455" s="30"/>
      <c r="L1455" s="30"/>
      <c r="M1455" s="40"/>
      <c r="N1455" s="40"/>
      <c r="O1455" s="31"/>
      <c r="P1455" s="31"/>
      <c r="Q1455" s="32"/>
      <c r="R1455" s="32"/>
      <c r="S1455" s="33"/>
      <c r="T1455" s="33"/>
      <c r="U1455" s="33"/>
      <c r="V1455" s="33"/>
      <c r="W1455" s="33"/>
      <c r="X1455" s="33"/>
    </row>
    <row r="1456" spans="1:24" s="34" customFormat="1">
      <c r="A1456" s="29"/>
      <c r="B1456" s="29"/>
      <c r="C1456" s="29"/>
      <c r="D1456" s="29"/>
      <c r="E1456" s="29"/>
      <c r="F1456" s="29"/>
      <c r="G1456" s="29"/>
      <c r="H1456" s="212"/>
      <c r="I1456" s="30"/>
      <c r="J1456" s="30"/>
      <c r="K1456" s="30"/>
      <c r="L1456" s="30"/>
      <c r="M1456" s="40"/>
      <c r="N1456" s="40"/>
      <c r="O1456" s="31"/>
      <c r="P1456" s="31"/>
      <c r="Q1456" s="32"/>
      <c r="R1456" s="32"/>
      <c r="S1456" s="33"/>
      <c r="T1456" s="33"/>
      <c r="U1456" s="33"/>
      <c r="V1456" s="33"/>
      <c r="W1456" s="33"/>
      <c r="X1456" s="33"/>
    </row>
    <row r="1457" spans="1:24" s="34" customFormat="1">
      <c r="A1457" s="29"/>
      <c r="B1457" s="29"/>
      <c r="C1457" s="29"/>
      <c r="D1457" s="29"/>
      <c r="E1457" s="29"/>
      <c r="F1457" s="29"/>
      <c r="G1457" s="29"/>
      <c r="H1457" s="212"/>
      <c r="I1457" s="30"/>
      <c r="J1457" s="30"/>
      <c r="K1457" s="30"/>
      <c r="L1457" s="30"/>
      <c r="M1457" s="40"/>
      <c r="N1457" s="40"/>
      <c r="O1457" s="31"/>
      <c r="P1457" s="31"/>
      <c r="Q1457" s="32"/>
      <c r="R1457" s="32"/>
      <c r="S1457" s="33"/>
      <c r="T1457" s="33"/>
      <c r="U1457" s="33"/>
      <c r="V1457" s="33"/>
      <c r="W1457" s="33"/>
      <c r="X1457" s="33"/>
    </row>
    <row r="1458" spans="1:24" s="34" customFormat="1">
      <c r="A1458" s="29"/>
      <c r="B1458" s="29"/>
      <c r="C1458" s="29"/>
      <c r="D1458" s="29"/>
      <c r="E1458" s="29"/>
      <c r="F1458" s="29"/>
      <c r="G1458" s="29"/>
      <c r="H1458" s="212"/>
      <c r="I1458" s="30"/>
      <c r="J1458" s="30"/>
      <c r="K1458" s="30"/>
      <c r="L1458" s="30"/>
      <c r="M1458" s="40"/>
      <c r="N1458" s="40"/>
      <c r="O1458" s="31"/>
      <c r="P1458" s="31"/>
      <c r="Q1458" s="32"/>
      <c r="R1458" s="32"/>
      <c r="S1458" s="33"/>
      <c r="T1458" s="33"/>
      <c r="U1458" s="33"/>
      <c r="V1458" s="33"/>
      <c r="W1458" s="33"/>
      <c r="X1458" s="33"/>
    </row>
    <row r="1459" spans="1:24" s="34" customFormat="1">
      <c r="A1459" s="29"/>
      <c r="B1459" s="29"/>
      <c r="C1459" s="29"/>
      <c r="D1459" s="29"/>
      <c r="E1459" s="29"/>
      <c r="F1459" s="29"/>
      <c r="G1459" s="29"/>
      <c r="H1459" s="212"/>
      <c r="I1459" s="30"/>
      <c r="J1459" s="30"/>
      <c r="K1459" s="30"/>
      <c r="L1459" s="30"/>
      <c r="M1459" s="40"/>
      <c r="N1459" s="40"/>
      <c r="O1459" s="31"/>
      <c r="P1459" s="31"/>
      <c r="Q1459" s="32"/>
      <c r="R1459" s="32"/>
      <c r="S1459" s="33"/>
      <c r="T1459" s="33"/>
      <c r="U1459" s="33"/>
      <c r="V1459" s="33"/>
      <c r="W1459" s="33"/>
      <c r="X1459" s="33"/>
    </row>
    <row r="1460" spans="1:24" s="34" customFormat="1">
      <c r="A1460" s="29"/>
      <c r="B1460" s="29"/>
      <c r="C1460" s="29"/>
      <c r="D1460" s="29"/>
      <c r="E1460" s="29"/>
      <c r="F1460" s="29"/>
      <c r="G1460" s="29"/>
      <c r="H1460" s="212"/>
      <c r="I1460" s="30"/>
      <c r="J1460" s="30"/>
      <c r="K1460" s="30"/>
      <c r="L1460" s="30"/>
      <c r="M1460" s="40"/>
      <c r="N1460" s="40"/>
      <c r="O1460" s="31"/>
      <c r="P1460" s="31"/>
      <c r="Q1460" s="32"/>
      <c r="R1460" s="32"/>
      <c r="S1460" s="33"/>
      <c r="T1460" s="33"/>
      <c r="U1460" s="33"/>
      <c r="V1460" s="33"/>
      <c r="W1460" s="33"/>
      <c r="X1460" s="33"/>
    </row>
    <row r="1461" spans="1:24" s="34" customFormat="1">
      <c r="A1461" s="29"/>
      <c r="B1461" s="29"/>
      <c r="C1461" s="29"/>
      <c r="D1461" s="29"/>
      <c r="E1461" s="29"/>
      <c r="F1461" s="29"/>
      <c r="G1461" s="29"/>
      <c r="H1461" s="212"/>
      <c r="I1461" s="30"/>
      <c r="J1461" s="30"/>
      <c r="K1461" s="30"/>
      <c r="L1461" s="30"/>
      <c r="M1461" s="40"/>
      <c r="N1461" s="40"/>
      <c r="O1461" s="31"/>
      <c r="P1461" s="31"/>
      <c r="Q1461" s="32"/>
      <c r="R1461" s="32"/>
      <c r="S1461" s="33"/>
      <c r="T1461" s="33"/>
      <c r="U1461" s="33"/>
      <c r="V1461" s="33"/>
      <c r="W1461" s="33"/>
      <c r="X1461" s="33"/>
    </row>
  </sheetData>
  <mergeCells count="173">
    <mergeCell ref="A1:F1"/>
    <mergeCell ref="A2:F2"/>
    <mergeCell ref="A4:BJ4"/>
    <mergeCell ref="A5:AS5"/>
    <mergeCell ref="A6:A8"/>
    <mergeCell ref="B6:B8"/>
    <mergeCell ref="C6:E6"/>
    <mergeCell ref="F6:F8"/>
    <mergeCell ref="G6:H6"/>
    <mergeCell ref="I6:BJ6"/>
    <mergeCell ref="AE7:AF7"/>
    <mergeCell ref="AG7:AH7"/>
    <mergeCell ref="K7:L7"/>
    <mergeCell ref="M7:N7"/>
    <mergeCell ref="O7:P7"/>
    <mergeCell ref="Q7:R7"/>
    <mergeCell ref="S7:T7"/>
    <mergeCell ref="U7:V7"/>
    <mergeCell ref="C7:C8"/>
    <mergeCell ref="D7:D8"/>
    <mergeCell ref="E7:E8"/>
    <mergeCell ref="G7:G8"/>
    <mergeCell ref="H7:H8"/>
    <mergeCell ref="I7:J7"/>
    <mergeCell ref="BG7:BH7"/>
    <mergeCell ref="BI7:BJ7"/>
    <mergeCell ref="A9:B11"/>
    <mergeCell ref="A12:A13"/>
    <mergeCell ref="B12:B13"/>
    <mergeCell ref="C12:C13"/>
    <mergeCell ref="D12:D13"/>
    <mergeCell ref="E12:E13"/>
    <mergeCell ref="AU7:AV7"/>
    <mergeCell ref="AW7:AX7"/>
    <mergeCell ref="AY7:AZ7"/>
    <mergeCell ref="BA7:BB7"/>
    <mergeCell ref="BC7:BD7"/>
    <mergeCell ref="BE7:BF7"/>
    <mergeCell ref="AI7:AJ7"/>
    <mergeCell ref="AK7:AL7"/>
    <mergeCell ref="AM7:AN7"/>
    <mergeCell ref="AO7:AP7"/>
    <mergeCell ref="AQ7:AR7"/>
    <mergeCell ref="AS7:AT7"/>
    <mergeCell ref="W7:X7"/>
    <mergeCell ref="Y7:Z7"/>
    <mergeCell ref="AA7:AB7"/>
    <mergeCell ref="AC7:AD7"/>
    <mergeCell ref="A14:A15"/>
    <mergeCell ref="B14:B15"/>
    <mergeCell ref="C14:C15"/>
    <mergeCell ref="D14:D15"/>
    <mergeCell ref="E14:E15"/>
    <mergeCell ref="A16:A17"/>
    <mergeCell ref="B16:B17"/>
    <mergeCell ref="C16:C17"/>
    <mergeCell ref="D16:D17"/>
    <mergeCell ref="E16:E17"/>
    <mergeCell ref="A18:A19"/>
    <mergeCell ref="B18:B19"/>
    <mergeCell ref="C18:C19"/>
    <mergeCell ref="D18:D19"/>
    <mergeCell ref="E18:E19"/>
    <mergeCell ref="A20:A21"/>
    <mergeCell ref="B20:B21"/>
    <mergeCell ref="C20:C21"/>
    <mergeCell ref="D20:D21"/>
    <mergeCell ref="E20:E21"/>
    <mergeCell ref="A22:A23"/>
    <mergeCell ref="B22:B23"/>
    <mergeCell ref="C22:C23"/>
    <mergeCell ref="D22:D23"/>
    <mergeCell ref="E22:E23"/>
    <mergeCell ref="A24:A25"/>
    <mergeCell ref="B24:B25"/>
    <mergeCell ref="C24:C25"/>
    <mergeCell ref="D24:D25"/>
    <mergeCell ref="E24:E25"/>
    <mergeCell ref="A26:A27"/>
    <mergeCell ref="B26:B27"/>
    <mergeCell ref="C26:C27"/>
    <mergeCell ref="D26:D27"/>
    <mergeCell ref="E26:E27"/>
    <mergeCell ref="A28:A29"/>
    <mergeCell ref="B28:B29"/>
    <mergeCell ref="C28:C29"/>
    <mergeCell ref="D28:D29"/>
    <mergeCell ref="E28:E29"/>
    <mergeCell ref="A30:A31"/>
    <mergeCell ref="B30:B31"/>
    <mergeCell ref="C30:C31"/>
    <mergeCell ref="D30:D31"/>
    <mergeCell ref="E30:E31"/>
    <mergeCell ref="A32:A33"/>
    <mergeCell ref="B32:B33"/>
    <mergeCell ref="C32:C33"/>
    <mergeCell ref="D32:D33"/>
    <mergeCell ref="E32:E33"/>
    <mergeCell ref="A34:A35"/>
    <mergeCell ref="B34:B35"/>
    <mergeCell ref="C34:C35"/>
    <mergeCell ref="D34:D35"/>
    <mergeCell ref="E34:E35"/>
    <mergeCell ref="A36:A37"/>
    <mergeCell ref="B36:B37"/>
    <mergeCell ref="C36:C37"/>
    <mergeCell ref="D36:D37"/>
    <mergeCell ref="E36:E37"/>
    <mergeCell ref="A38:A39"/>
    <mergeCell ref="B38:B39"/>
    <mergeCell ref="C38:C39"/>
    <mergeCell ref="D38:D39"/>
    <mergeCell ref="E38:E39"/>
    <mergeCell ref="A40:A41"/>
    <mergeCell ref="B40:B41"/>
    <mergeCell ref="C40:C41"/>
    <mergeCell ref="D40:D41"/>
    <mergeCell ref="E40:E41"/>
    <mergeCell ref="A42:A43"/>
    <mergeCell ref="B42:B43"/>
    <mergeCell ref="C42:C43"/>
    <mergeCell ref="D42:D43"/>
    <mergeCell ref="E42:E43"/>
    <mergeCell ref="A44:A45"/>
    <mergeCell ref="B44:B45"/>
    <mergeCell ref="C44:C45"/>
    <mergeCell ref="D44:D45"/>
    <mergeCell ref="E44:E45"/>
    <mergeCell ref="A46:A47"/>
    <mergeCell ref="B46:B47"/>
    <mergeCell ref="C46:C47"/>
    <mergeCell ref="D46:D47"/>
    <mergeCell ref="E46:E47"/>
    <mergeCell ref="A48:A49"/>
    <mergeCell ref="B48:B49"/>
    <mergeCell ref="C48:C49"/>
    <mergeCell ref="D48:D49"/>
    <mergeCell ref="E48:E49"/>
    <mergeCell ref="A50:A51"/>
    <mergeCell ref="B50:B51"/>
    <mergeCell ref="C50:C51"/>
    <mergeCell ref="D50:D51"/>
    <mergeCell ref="E50:E51"/>
    <mergeCell ref="A52:A53"/>
    <mergeCell ref="B52:B53"/>
    <mergeCell ref="C52:C53"/>
    <mergeCell ref="D52:D53"/>
    <mergeCell ref="E52:E53"/>
    <mergeCell ref="A54:A55"/>
    <mergeCell ref="B54:B55"/>
    <mergeCell ref="C54:C55"/>
    <mergeCell ref="D54:D55"/>
    <mergeCell ref="E54:E55"/>
    <mergeCell ref="A56:A57"/>
    <mergeCell ref="B56:B57"/>
    <mergeCell ref="C56:C57"/>
    <mergeCell ref="D56:D57"/>
    <mergeCell ref="E56:E57"/>
    <mergeCell ref="A62:A63"/>
    <mergeCell ref="B62:B63"/>
    <mergeCell ref="C62:C63"/>
    <mergeCell ref="D62:D63"/>
    <mergeCell ref="E62:E63"/>
    <mergeCell ref="A58:A59"/>
    <mergeCell ref="B58:B59"/>
    <mergeCell ref="C58:C59"/>
    <mergeCell ref="D58:D59"/>
    <mergeCell ref="E58:E59"/>
    <mergeCell ref="A60:A61"/>
    <mergeCell ref="B60:B61"/>
    <mergeCell ref="C60:C61"/>
    <mergeCell ref="D60:D61"/>
    <mergeCell ref="E60:E61"/>
  </mergeCells>
  <pageMargins left="0.17499999999999999" right="9.4791666666666705E-2" top="0.10312499999999999" bottom="9.0624999999999997E-2" header="0.31496062992126" footer="0.31496062992126"/>
  <pageSetup paperSize="9" scale="30" orientation="landscape" r:id="rId1"/>
  <headerFooter>
    <oddFooter>&amp;C&amp;P</oddFooter>
  </headerFooter>
</worksheet>
</file>

<file path=xl/worksheets/sheet41.xml><?xml version="1.0" encoding="utf-8"?>
<worksheet xmlns="http://schemas.openxmlformats.org/spreadsheetml/2006/main" xmlns:r="http://schemas.openxmlformats.org/officeDocument/2006/relationships">
  <dimension ref="A1:AD1456"/>
  <sheetViews>
    <sheetView showZeros="0" view="pageLayout" workbookViewId="0">
      <selection activeCell="B49" sqref="B49:B50"/>
    </sheetView>
  </sheetViews>
  <sheetFormatPr defaultRowHeight="15.75"/>
  <cols>
    <col min="1" max="1" width="4" style="35" bestFit="1" customWidth="1"/>
    <col min="2" max="2" width="33.5703125" style="35" bestFit="1" customWidth="1"/>
    <col min="3" max="3" width="12.42578125" style="35" bestFit="1" customWidth="1"/>
    <col min="4" max="4" width="10" style="36" bestFit="1" customWidth="1"/>
    <col min="5" max="5" width="7" style="36" customWidth="1"/>
    <col min="6" max="6" width="7" style="41" customWidth="1"/>
    <col min="7" max="7" width="7" style="37" customWidth="1"/>
    <col min="8" max="8" width="7" style="38" customWidth="1"/>
    <col min="9" max="11" width="7" style="24" customWidth="1"/>
    <col min="12" max="30" width="7" style="14" customWidth="1"/>
    <col min="31" max="16384" width="9.140625" style="14"/>
  </cols>
  <sheetData>
    <row r="1" spans="1:30">
      <c r="A1" s="438" t="s">
        <v>83</v>
      </c>
      <c r="B1" s="438"/>
      <c r="C1" s="438"/>
    </row>
    <row r="2" spans="1:30">
      <c r="A2" s="439" t="s">
        <v>84</v>
      </c>
      <c r="B2" s="439"/>
      <c r="C2" s="439"/>
    </row>
    <row r="3" spans="1:30" s="8" customFormat="1">
      <c r="A3" s="17"/>
      <c r="B3" s="17"/>
      <c r="C3" s="17"/>
      <c r="D3" s="17"/>
      <c r="E3" s="17"/>
      <c r="F3" s="18"/>
      <c r="G3" s="17"/>
      <c r="H3" s="17"/>
      <c r="I3" s="19"/>
      <c r="J3" s="19"/>
      <c r="K3" s="19"/>
      <c r="L3" s="19"/>
      <c r="O3" s="20"/>
    </row>
    <row r="4" spans="1:30" s="8" customFormat="1" ht="36" customHeight="1">
      <c r="A4" s="627" t="s">
        <v>173</v>
      </c>
      <c r="B4" s="627"/>
      <c r="C4" s="627"/>
      <c r="D4" s="627"/>
      <c r="E4" s="627"/>
      <c r="F4" s="627"/>
      <c r="G4" s="627"/>
      <c r="H4" s="627"/>
      <c r="I4" s="627"/>
      <c r="J4" s="627"/>
      <c r="K4" s="627"/>
      <c r="L4" s="627"/>
      <c r="M4" s="627"/>
      <c r="N4" s="627"/>
      <c r="O4" s="627"/>
      <c r="P4" s="627"/>
      <c r="Q4" s="627"/>
      <c r="R4" s="627"/>
      <c r="S4" s="627"/>
      <c r="T4" s="627"/>
      <c r="U4" s="627"/>
      <c r="V4" s="627"/>
      <c r="W4" s="627"/>
      <c r="X4" s="627"/>
      <c r="Y4" s="627"/>
      <c r="Z4" s="627"/>
      <c r="AA4" s="627"/>
      <c r="AB4" s="627"/>
      <c r="AC4" s="627"/>
      <c r="AD4" s="627"/>
    </row>
    <row r="5" spans="1:30" s="8" customFormat="1" ht="24.75" customHeight="1">
      <c r="A5" s="440" t="s">
        <v>139</v>
      </c>
      <c r="B5" s="440"/>
      <c r="C5" s="440"/>
      <c r="D5" s="440"/>
      <c r="E5" s="440"/>
      <c r="F5" s="440"/>
      <c r="G5" s="440"/>
      <c r="H5" s="440"/>
      <c r="I5" s="440"/>
      <c r="J5" s="440"/>
      <c r="K5" s="440"/>
      <c r="L5" s="440"/>
      <c r="M5" s="440"/>
      <c r="N5" s="440"/>
      <c r="O5" s="440"/>
      <c r="P5" s="440"/>
      <c r="Q5" s="440"/>
      <c r="R5" s="440"/>
      <c r="S5" s="440"/>
      <c r="T5" s="440"/>
      <c r="U5" s="440"/>
      <c r="V5" s="440"/>
      <c r="W5" s="90"/>
      <c r="X5" s="90"/>
      <c r="Y5" s="90"/>
      <c r="Z5" s="90"/>
      <c r="AA5" s="90"/>
      <c r="AB5" s="90"/>
      <c r="AC5" s="90"/>
      <c r="AD5" s="90"/>
    </row>
    <row r="6" spans="1:30" ht="76.5">
      <c r="A6" s="425" t="s">
        <v>10</v>
      </c>
      <c r="B6" s="425" t="s">
        <v>77</v>
      </c>
      <c r="C6" s="425" t="s">
        <v>164</v>
      </c>
      <c r="D6" s="65" t="s">
        <v>14</v>
      </c>
      <c r="E6" s="65" t="s">
        <v>63</v>
      </c>
      <c r="F6" s="65" t="s">
        <v>28</v>
      </c>
      <c r="G6" s="66" t="s">
        <v>17</v>
      </c>
      <c r="H6" s="66" t="s">
        <v>18</v>
      </c>
      <c r="I6" s="65" t="s">
        <v>27</v>
      </c>
      <c r="J6" s="65" t="s">
        <v>71</v>
      </c>
      <c r="K6" s="65" t="s">
        <v>19</v>
      </c>
      <c r="L6" s="65" t="s">
        <v>0</v>
      </c>
      <c r="M6" s="67" t="s">
        <v>67</v>
      </c>
      <c r="N6" s="67" t="s">
        <v>68</v>
      </c>
      <c r="O6" s="67" t="s">
        <v>2</v>
      </c>
      <c r="P6" s="68" t="s">
        <v>1</v>
      </c>
      <c r="Q6" s="68" t="s">
        <v>3</v>
      </c>
      <c r="R6" s="68" t="s">
        <v>8</v>
      </c>
      <c r="S6" s="68" t="s">
        <v>9</v>
      </c>
      <c r="T6" s="68" t="s">
        <v>21</v>
      </c>
      <c r="U6" s="68" t="s">
        <v>73</v>
      </c>
      <c r="V6" s="68" t="s">
        <v>72</v>
      </c>
      <c r="W6" s="68" t="s">
        <v>23</v>
      </c>
      <c r="X6" s="68" t="s">
        <v>29</v>
      </c>
      <c r="Y6" s="68" t="s">
        <v>6</v>
      </c>
      <c r="Z6" s="68" t="s">
        <v>70</v>
      </c>
      <c r="AA6" s="68" t="s">
        <v>24</v>
      </c>
      <c r="AB6" s="68" t="s">
        <v>69</v>
      </c>
      <c r="AC6" s="68" t="s">
        <v>25</v>
      </c>
      <c r="AD6" s="68" t="s">
        <v>26</v>
      </c>
    </row>
    <row r="7" spans="1:30" ht="20.100000000000001" customHeight="1">
      <c r="A7" s="425"/>
      <c r="B7" s="425"/>
      <c r="C7" s="441"/>
      <c r="D7" s="69" t="s">
        <v>20</v>
      </c>
      <c r="E7" s="69" t="s">
        <v>20</v>
      </c>
      <c r="F7" s="70" t="s">
        <v>20</v>
      </c>
      <c r="G7" s="71" t="s">
        <v>15</v>
      </c>
      <c r="H7" s="70" t="s">
        <v>15</v>
      </c>
      <c r="I7" s="70" t="s">
        <v>15</v>
      </c>
      <c r="J7" s="70" t="s">
        <v>11</v>
      </c>
      <c r="K7" s="72" t="s">
        <v>20</v>
      </c>
      <c r="L7" s="70" t="s">
        <v>20</v>
      </c>
      <c r="M7" s="70" t="s">
        <v>20</v>
      </c>
      <c r="N7" s="70" t="s">
        <v>20</v>
      </c>
      <c r="O7" s="70" t="s">
        <v>20</v>
      </c>
      <c r="P7" s="70" t="s">
        <v>20</v>
      </c>
      <c r="Q7" s="148" t="s">
        <v>20</v>
      </c>
      <c r="R7" s="148" t="s">
        <v>20</v>
      </c>
      <c r="S7" s="148" t="s">
        <v>20</v>
      </c>
      <c r="T7" s="148" t="s">
        <v>20</v>
      </c>
      <c r="U7" s="148" t="s">
        <v>20</v>
      </c>
      <c r="V7" s="148" t="s">
        <v>20</v>
      </c>
      <c r="W7" s="148" t="s">
        <v>20</v>
      </c>
      <c r="X7" s="148" t="s">
        <v>20</v>
      </c>
      <c r="Y7" s="148" t="s">
        <v>20</v>
      </c>
      <c r="Z7" s="148" t="s">
        <v>20</v>
      </c>
      <c r="AA7" s="148" t="s">
        <v>20</v>
      </c>
      <c r="AB7" s="148" t="s">
        <v>20</v>
      </c>
      <c r="AC7" s="148" t="s">
        <v>20</v>
      </c>
      <c r="AD7" s="148" t="s">
        <v>20</v>
      </c>
    </row>
    <row r="8" spans="1:30" ht="20.100000000000001" hidden="1" customHeight="1">
      <c r="A8" s="425" t="s">
        <v>166</v>
      </c>
      <c r="B8" s="425"/>
      <c r="C8" s="88" t="s">
        <v>167</v>
      </c>
      <c r="D8" s="149"/>
      <c r="E8" s="149"/>
      <c r="F8" s="150"/>
      <c r="G8" s="151"/>
      <c r="H8" s="150"/>
      <c r="I8" s="150"/>
      <c r="J8" s="150"/>
      <c r="K8" s="152"/>
      <c r="L8" s="150"/>
      <c r="M8" s="150"/>
      <c r="N8" s="150"/>
      <c r="O8" s="150"/>
      <c r="P8" s="150"/>
      <c r="Q8" s="153"/>
      <c r="R8" s="153"/>
      <c r="S8" s="153"/>
      <c r="T8" s="153"/>
      <c r="U8" s="153"/>
      <c r="V8" s="153"/>
      <c r="W8" s="153"/>
      <c r="X8" s="153"/>
      <c r="Y8" s="153"/>
      <c r="Z8" s="153"/>
      <c r="AA8" s="153"/>
      <c r="AB8" s="153"/>
      <c r="AC8" s="153"/>
      <c r="AD8" s="153"/>
    </row>
    <row r="9" spans="1:30" ht="20.100000000000001" customHeight="1">
      <c r="A9" s="425"/>
      <c r="B9" s="425"/>
      <c r="C9" s="88" t="s">
        <v>80</v>
      </c>
      <c r="D9" s="158">
        <f>D11+D13+D15+D17+D19+D21+D23+D25+D27+D29+D31+D33+D35+D37+D39+D41+D43+D45+D47+D49+D51+D53+D55+D57</f>
        <v>1674</v>
      </c>
      <c r="E9" s="158">
        <f t="shared" ref="E9:AD9" si="0">E11+E13+E15+E17+E19+E21+E23+E25+E27+E29+E31+E33+E35+E37+E39+E41+E43+E45+E47+E49+E51+E53+E55+E57</f>
        <v>264</v>
      </c>
      <c r="F9" s="158">
        <f t="shared" si="0"/>
        <v>348</v>
      </c>
      <c r="G9" s="158">
        <f t="shared" si="0"/>
        <v>465</v>
      </c>
      <c r="H9" s="158">
        <f t="shared" si="0"/>
        <v>2876</v>
      </c>
      <c r="I9" s="158">
        <f t="shared" si="0"/>
        <v>42</v>
      </c>
      <c r="J9" s="158">
        <f t="shared" si="0"/>
        <v>53</v>
      </c>
      <c r="K9" s="158">
        <f t="shared" si="0"/>
        <v>25</v>
      </c>
      <c r="L9" s="158">
        <f t="shared" si="0"/>
        <v>22</v>
      </c>
      <c r="M9" s="158">
        <f t="shared" si="0"/>
        <v>70</v>
      </c>
      <c r="N9" s="158">
        <f t="shared" si="0"/>
        <v>52</v>
      </c>
      <c r="O9" s="158">
        <f t="shared" si="0"/>
        <v>41</v>
      </c>
      <c r="P9" s="158">
        <f t="shared" si="0"/>
        <v>40</v>
      </c>
      <c r="Q9" s="158">
        <f t="shared" si="0"/>
        <v>38</v>
      </c>
      <c r="R9" s="158">
        <f t="shared" si="0"/>
        <v>58</v>
      </c>
      <c r="S9" s="158">
        <f t="shared" si="0"/>
        <v>64</v>
      </c>
      <c r="T9" s="158">
        <f t="shared" si="0"/>
        <v>28</v>
      </c>
      <c r="U9" s="158">
        <f t="shared" si="0"/>
        <v>31</v>
      </c>
      <c r="V9" s="158">
        <f t="shared" si="0"/>
        <v>17</v>
      </c>
      <c r="W9" s="158">
        <f t="shared" si="0"/>
        <v>34</v>
      </c>
      <c r="X9" s="158">
        <f t="shared" si="0"/>
        <v>24</v>
      </c>
      <c r="Y9" s="158">
        <f t="shared" si="0"/>
        <v>38</v>
      </c>
      <c r="Z9" s="158">
        <f t="shared" si="0"/>
        <v>25</v>
      </c>
      <c r="AA9" s="158">
        <f t="shared" si="0"/>
        <v>40</v>
      </c>
      <c r="AB9" s="158">
        <f t="shared" si="0"/>
        <v>29</v>
      </c>
      <c r="AC9" s="158">
        <f t="shared" si="0"/>
        <v>22</v>
      </c>
      <c r="AD9" s="158">
        <f t="shared" si="0"/>
        <v>27</v>
      </c>
    </row>
    <row r="10" spans="1:30" ht="20.100000000000001" customHeight="1">
      <c r="A10" s="425"/>
      <c r="B10" s="425"/>
      <c r="C10" s="88" t="s">
        <v>81</v>
      </c>
      <c r="D10" s="158">
        <f>D12+D14+D16+D18+D20+D22+D24+D26+D28+D30+D32+D34+D36+D38+D40+D42+D44+D46+D48+D50+D52+D54+D56+D58</f>
        <v>856</v>
      </c>
      <c r="E10" s="158">
        <f t="shared" ref="E10:AD10" si="1">E12+E14+E16+E18+E20+E22+E24+E26+E28+E30+E32+E34+E36+E38+E40+E42+E44+E46+E48+E50+E52+E54+E56+E58</f>
        <v>404</v>
      </c>
      <c r="F10" s="158">
        <f t="shared" si="1"/>
        <v>465</v>
      </c>
      <c r="G10" s="158">
        <f t="shared" si="1"/>
        <v>416</v>
      </c>
      <c r="H10" s="158">
        <f t="shared" si="1"/>
        <v>2055</v>
      </c>
      <c r="I10" s="158">
        <f t="shared" si="1"/>
        <v>66</v>
      </c>
      <c r="J10" s="158">
        <f t="shared" si="1"/>
        <v>73</v>
      </c>
      <c r="K10" s="158">
        <f t="shared" si="1"/>
        <v>12</v>
      </c>
      <c r="L10" s="158">
        <f t="shared" si="1"/>
        <v>10</v>
      </c>
      <c r="M10" s="158">
        <f t="shared" si="1"/>
        <v>60</v>
      </c>
      <c r="N10" s="158">
        <f t="shared" si="1"/>
        <v>47</v>
      </c>
      <c r="O10" s="158">
        <f t="shared" si="1"/>
        <v>34</v>
      </c>
      <c r="P10" s="158">
        <f t="shared" si="1"/>
        <v>41</v>
      </c>
      <c r="Q10" s="158">
        <f t="shared" si="1"/>
        <v>41</v>
      </c>
      <c r="R10" s="158">
        <f t="shared" si="1"/>
        <v>103</v>
      </c>
      <c r="S10" s="158">
        <f t="shared" si="1"/>
        <v>101</v>
      </c>
      <c r="T10" s="158">
        <f t="shared" si="1"/>
        <v>13</v>
      </c>
      <c r="U10" s="158">
        <f t="shared" si="1"/>
        <v>23</v>
      </c>
      <c r="V10" s="158">
        <f t="shared" si="1"/>
        <v>28</v>
      </c>
      <c r="W10" s="158">
        <f t="shared" si="1"/>
        <v>28</v>
      </c>
      <c r="X10" s="158">
        <f t="shared" si="1"/>
        <v>16</v>
      </c>
      <c r="Y10" s="158">
        <f t="shared" si="1"/>
        <v>77</v>
      </c>
      <c r="Z10" s="158">
        <f t="shared" si="1"/>
        <v>33</v>
      </c>
      <c r="AA10" s="158">
        <f t="shared" si="1"/>
        <v>20</v>
      </c>
      <c r="AB10" s="158">
        <f t="shared" si="1"/>
        <v>37</v>
      </c>
      <c r="AC10" s="158">
        <f t="shared" si="1"/>
        <v>46</v>
      </c>
      <c r="AD10" s="158">
        <f t="shared" si="1"/>
        <v>35</v>
      </c>
    </row>
    <row r="11" spans="1:30" s="34" customFormat="1" ht="20.25" customHeight="1">
      <c r="A11" s="436">
        <v>1</v>
      </c>
      <c r="B11" s="437" t="s">
        <v>140</v>
      </c>
      <c r="C11" s="97" t="s">
        <v>80</v>
      </c>
      <c r="D11" s="98">
        <v>100</v>
      </c>
      <c r="E11" s="98">
        <v>30</v>
      </c>
      <c r="F11" s="99">
        <v>24</v>
      </c>
      <c r="G11" s="100">
        <v>26</v>
      </c>
      <c r="H11" s="99">
        <v>150</v>
      </c>
      <c r="I11" s="99"/>
      <c r="J11" s="99">
        <v>1</v>
      </c>
      <c r="K11" s="101">
        <v>1</v>
      </c>
      <c r="L11" s="99">
        <v>1</v>
      </c>
      <c r="M11" s="99">
        <v>1</v>
      </c>
      <c r="N11" s="99">
        <v>1</v>
      </c>
      <c r="O11" s="99">
        <v>1</v>
      </c>
      <c r="P11" s="99">
        <v>1</v>
      </c>
      <c r="Q11" s="135"/>
      <c r="R11" s="135">
        <v>2</v>
      </c>
      <c r="S11" s="135">
        <v>2</v>
      </c>
      <c r="T11" s="135">
        <v>1</v>
      </c>
      <c r="U11" s="135">
        <v>1</v>
      </c>
      <c r="V11" s="135">
        <v>1</v>
      </c>
      <c r="W11" s="135">
        <v>0</v>
      </c>
      <c r="X11" s="135">
        <v>1</v>
      </c>
      <c r="Y11" s="135">
        <v>4</v>
      </c>
      <c r="Z11" s="135">
        <v>1</v>
      </c>
      <c r="AA11" s="135">
        <v>2</v>
      </c>
      <c r="AB11" s="135">
        <v>1</v>
      </c>
      <c r="AC11" s="135"/>
      <c r="AD11" s="135">
        <v>2</v>
      </c>
    </row>
    <row r="12" spans="1:30" s="34" customFormat="1" ht="20.25" customHeight="1">
      <c r="A12" s="436"/>
      <c r="B12" s="437"/>
      <c r="C12" s="97" t="s">
        <v>81</v>
      </c>
      <c r="D12" s="98"/>
      <c r="E12" s="98">
        <v>11</v>
      </c>
      <c r="F12" s="99">
        <v>16</v>
      </c>
      <c r="G12" s="100">
        <v>9</v>
      </c>
      <c r="H12" s="99">
        <v>60</v>
      </c>
      <c r="I12" s="99">
        <v>5</v>
      </c>
      <c r="J12" s="99">
        <v>1</v>
      </c>
      <c r="K12" s="101">
        <v>1</v>
      </c>
      <c r="L12" s="118"/>
      <c r="M12" s="99">
        <v>1</v>
      </c>
      <c r="N12" s="99">
        <v>4</v>
      </c>
      <c r="O12" s="99">
        <v>2</v>
      </c>
      <c r="P12" s="99">
        <v>1</v>
      </c>
      <c r="Q12" s="135">
        <v>4</v>
      </c>
      <c r="R12" s="135">
        <v>5</v>
      </c>
      <c r="S12" s="135">
        <v>5</v>
      </c>
      <c r="T12" s="135">
        <v>2</v>
      </c>
      <c r="U12" s="135">
        <v>2</v>
      </c>
      <c r="V12" s="135">
        <v>2</v>
      </c>
      <c r="W12" s="135">
        <v>3</v>
      </c>
      <c r="X12" s="135"/>
      <c r="Y12" s="135">
        <v>10</v>
      </c>
      <c r="Z12" s="135">
        <v>2</v>
      </c>
      <c r="AA12" s="135"/>
      <c r="AB12" s="135">
        <v>5</v>
      </c>
      <c r="AC12" s="135">
        <v>5</v>
      </c>
      <c r="AD12" s="135">
        <v>3</v>
      </c>
    </row>
    <row r="13" spans="1:30" s="34" customFormat="1" ht="20.25" customHeight="1">
      <c r="A13" s="436">
        <v>2</v>
      </c>
      <c r="B13" s="437" t="s">
        <v>174</v>
      </c>
      <c r="C13" s="97" t="s">
        <v>80</v>
      </c>
      <c r="D13" s="98">
        <v>110</v>
      </c>
      <c r="E13" s="98">
        <v>12</v>
      </c>
      <c r="F13" s="125" t="s">
        <v>144</v>
      </c>
      <c r="G13" s="100">
        <v>12</v>
      </c>
      <c r="H13" s="99"/>
      <c r="I13" s="99"/>
      <c r="J13" s="99">
        <v>1</v>
      </c>
      <c r="K13" s="101">
        <v>1</v>
      </c>
      <c r="L13" s="99">
        <v>1</v>
      </c>
      <c r="M13" s="125">
        <v>2</v>
      </c>
      <c r="N13" s="99">
        <v>3</v>
      </c>
      <c r="O13" s="99">
        <v>3</v>
      </c>
      <c r="P13" s="101">
        <v>2</v>
      </c>
      <c r="Q13" s="99"/>
      <c r="R13" s="125">
        <v>1</v>
      </c>
      <c r="S13" s="99">
        <v>2</v>
      </c>
      <c r="T13" s="99">
        <v>2</v>
      </c>
      <c r="U13" s="101">
        <v>0</v>
      </c>
      <c r="V13" s="99">
        <v>0</v>
      </c>
      <c r="W13" s="125">
        <v>1</v>
      </c>
      <c r="X13" s="99">
        <v>1</v>
      </c>
      <c r="Y13" s="99">
        <v>2</v>
      </c>
      <c r="Z13" s="101">
        <v>2</v>
      </c>
      <c r="AA13" s="99">
        <v>2</v>
      </c>
      <c r="AB13" s="125">
        <v>1</v>
      </c>
      <c r="AC13" s="99">
        <v>0</v>
      </c>
      <c r="AD13" s="99">
        <v>0</v>
      </c>
    </row>
    <row r="14" spans="1:30" s="34" customFormat="1" ht="20.25" customHeight="1">
      <c r="A14" s="436"/>
      <c r="B14" s="437"/>
      <c r="C14" s="97" t="s">
        <v>81</v>
      </c>
      <c r="D14" s="124">
        <v>20</v>
      </c>
      <c r="E14" s="98">
        <v>20</v>
      </c>
      <c r="F14" s="99">
        <v>12</v>
      </c>
      <c r="G14" s="100">
        <v>10</v>
      </c>
      <c r="H14" s="98"/>
      <c r="I14" s="99"/>
      <c r="J14" s="100">
        <v>4</v>
      </c>
      <c r="K14" s="98"/>
      <c r="L14" s="99">
        <v>0</v>
      </c>
      <c r="M14" s="100">
        <v>4</v>
      </c>
      <c r="N14" s="98">
        <v>2</v>
      </c>
      <c r="O14" s="99">
        <v>2</v>
      </c>
      <c r="P14" s="100">
        <v>4</v>
      </c>
      <c r="Q14" s="98">
        <v>4</v>
      </c>
      <c r="R14" s="99">
        <v>6</v>
      </c>
      <c r="S14" s="100">
        <v>5</v>
      </c>
      <c r="T14" s="98">
        <v>0</v>
      </c>
      <c r="U14" s="99">
        <v>2</v>
      </c>
      <c r="V14" s="100">
        <v>2</v>
      </c>
      <c r="W14" s="98">
        <v>0</v>
      </c>
      <c r="X14" s="99">
        <v>0</v>
      </c>
      <c r="Y14" s="100">
        <v>10</v>
      </c>
      <c r="Z14" s="98">
        <v>0</v>
      </c>
      <c r="AA14" s="99">
        <v>0</v>
      </c>
      <c r="AB14" s="100">
        <v>2</v>
      </c>
      <c r="AC14" s="98">
        <v>5</v>
      </c>
      <c r="AD14" s="99"/>
    </row>
    <row r="15" spans="1:30" s="34" customFormat="1" ht="20.25" customHeight="1">
      <c r="A15" s="436">
        <v>3</v>
      </c>
      <c r="B15" s="437" t="s">
        <v>95</v>
      </c>
      <c r="C15" s="97" t="s">
        <v>80</v>
      </c>
      <c r="D15" s="98">
        <v>72</v>
      </c>
      <c r="E15" s="98">
        <v>12</v>
      </c>
      <c r="F15" s="99">
        <v>24</v>
      </c>
      <c r="G15" s="98">
        <v>14</v>
      </c>
      <c r="H15" s="99">
        <v>135</v>
      </c>
      <c r="I15" s="101">
        <v>1</v>
      </c>
      <c r="J15" s="117">
        <v>0</v>
      </c>
      <c r="K15" s="98">
        <v>1</v>
      </c>
      <c r="L15" s="98">
        <v>1</v>
      </c>
      <c r="M15" s="98">
        <v>4</v>
      </c>
      <c r="N15" s="98">
        <v>1</v>
      </c>
      <c r="O15" s="98">
        <v>1</v>
      </c>
      <c r="P15" s="98">
        <v>1</v>
      </c>
      <c r="Q15" s="98">
        <v>1</v>
      </c>
      <c r="R15" s="98">
        <v>5</v>
      </c>
      <c r="S15" s="98">
        <v>5</v>
      </c>
      <c r="T15" s="98">
        <v>1</v>
      </c>
      <c r="U15" s="98">
        <v>1</v>
      </c>
      <c r="V15" s="98">
        <v>1</v>
      </c>
      <c r="W15" s="98">
        <v>1</v>
      </c>
      <c r="X15" s="98">
        <v>1</v>
      </c>
      <c r="Y15" s="98">
        <v>1</v>
      </c>
      <c r="Z15" s="98"/>
      <c r="AA15" s="98">
        <v>2</v>
      </c>
      <c r="AB15" s="98">
        <v>1</v>
      </c>
      <c r="AC15" s="98">
        <v>1</v>
      </c>
      <c r="AD15" s="98">
        <v>1</v>
      </c>
    </row>
    <row r="16" spans="1:30" s="34" customFormat="1" ht="20.25" customHeight="1">
      <c r="A16" s="436"/>
      <c r="B16" s="437"/>
      <c r="C16" s="97" t="s">
        <v>81</v>
      </c>
      <c r="D16" s="98">
        <v>30</v>
      </c>
      <c r="E16" s="98">
        <v>14</v>
      </c>
      <c r="F16" s="98">
        <v>20</v>
      </c>
      <c r="G16" s="98">
        <v>10</v>
      </c>
      <c r="H16" s="98">
        <v>100</v>
      </c>
      <c r="I16" s="98">
        <v>4</v>
      </c>
      <c r="J16" s="98">
        <v>4</v>
      </c>
      <c r="K16" s="98"/>
      <c r="L16" s="98"/>
      <c r="M16" s="98">
        <v>2</v>
      </c>
      <c r="N16" s="98">
        <v>1</v>
      </c>
      <c r="O16" s="98">
        <v>1</v>
      </c>
      <c r="P16" s="98">
        <v>1</v>
      </c>
      <c r="Q16" s="98">
        <v>2</v>
      </c>
      <c r="R16" s="98">
        <v>3</v>
      </c>
      <c r="S16" s="98">
        <v>3</v>
      </c>
      <c r="T16" s="98"/>
      <c r="U16" s="98">
        <v>1</v>
      </c>
      <c r="V16" s="98">
        <v>1</v>
      </c>
      <c r="W16" s="98"/>
      <c r="X16" s="98"/>
      <c r="Y16" s="98">
        <v>1</v>
      </c>
      <c r="Z16" s="98">
        <v>2</v>
      </c>
      <c r="AA16" s="98"/>
      <c r="AB16" s="98">
        <v>1</v>
      </c>
      <c r="AC16" s="98">
        <v>1</v>
      </c>
      <c r="AD16" s="98">
        <v>1</v>
      </c>
    </row>
    <row r="17" spans="1:30" ht="20.25" customHeight="1">
      <c r="A17" s="436">
        <v>4</v>
      </c>
      <c r="B17" s="437" t="s">
        <v>97</v>
      </c>
      <c r="C17" s="97" t="s">
        <v>80</v>
      </c>
      <c r="D17" s="98"/>
      <c r="E17" s="98"/>
      <c r="F17" s="120"/>
      <c r="G17" s="121"/>
      <c r="H17" s="113"/>
      <c r="I17" s="113"/>
      <c r="J17" s="99">
        <v>2</v>
      </c>
      <c r="K17" s="99">
        <v>1</v>
      </c>
      <c r="L17" s="99">
        <v>1</v>
      </c>
      <c r="M17" s="99">
        <v>1</v>
      </c>
      <c r="N17" s="99">
        <v>2</v>
      </c>
      <c r="O17" s="99">
        <v>2</v>
      </c>
      <c r="P17" s="99">
        <v>2</v>
      </c>
      <c r="Q17" s="99">
        <v>2</v>
      </c>
      <c r="R17" s="99">
        <v>2</v>
      </c>
      <c r="S17" s="99">
        <v>2</v>
      </c>
      <c r="T17" s="99">
        <v>1</v>
      </c>
      <c r="U17" s="99">
        <v>1</v>
      </c>
      <c r="V17" s="99">
        <v>1</v>
      </c>
      <c r="W17" s="99">
        <v>2</v>
      </c>
      <c r="X17" s="99">
        <v>1</v>
      </c>
      <c r="Y17" s="99">
        <v>1</v>
      </c>
      <c r="Z17" s="99">
        <v>2</v>
      </c>
      <c r="AA17" s="99">
        <v>1</v>
      </c>
      <c r="AB17" s="99">
        <v>1</v>
      </c>
      <c r="AC17" s="99">
        <v>1</v>
      </c>
      <c r="AD17" s="99">
        <v>2</v>
      </c>
    </row>
    <row r="18" spans="1:30" ht="20.25" customHeight="1">
      <c r="A18" s="436"/>
      <c r="B18" s="437"/>
      <c r="C18" s="97" t="s">
        <v>81</v>
      </c>
      <c r="D18" s="98">
        <v>20</v>
      </c>
      <c r="E18" s="98">
        <v>25</v>
      </c>
      <c r="F18" s="99">
        <v>28</v>
      </c>
      <c r="G18" s="98">
        <v>40</v>
      </c>
      <c r="H18" s="98">
        <v>240</v>
      </c>
      <c r="I18" s="98">
        <v>2</v>
      </c>
      <c r="J18" s="99">
        <v>2</v>
      </c>
      <c r="K18" s="117"/>
      <c r="L18" s="114"/>
      <c r="M18" s="112">
        <v>2</v>
      </c>
      <c r="N18" s="115"/>
      <c r="O18" s="115"/>
      <c r="P18" s="116"/>
      <c r="Q18" s="105"/>
      <c r="R18" s="123">
        <v>6</v>
      </c>
      <c r="S18" s="123"/>
      <c r="T18" s="123">
        <v>1</v>
      </c>
      <c r="U18" s="123"/>
      <c r="V18" s="123"/>
      <c r="W18" s="123">
        <v>2</v>
      </c>
      <c r="X18" s="123"/>
      <c r="Y18" s="123">
        <v>1</v>
      </c>
      <c r="Z18" s="123"/>
      <c r="AA18" s="123">
        <v>1</v>
      </c>
      <c r="AB18" s="123">
        <v>1</v>
      </c>
      <c r="AC18" s="123">
        <v>1</v>
      </c>
      <c r="AD18" s="123">
        <v>2</v>
      </c>
    </row>
    <row r="19" spans="1:30" ht="20.25" customHeight="1">
      <c r="A19" s="436">
        <v>5</v>
      </c>
      <c r="B19" s="437" t="s">
        <v>82</v>
      </c>
      <c r="C19" s="97" t="s">
        <v>80</v>
      </c>
      <c r="D19" s="98">
        <v>90</v>
      </c>
      <c r="E19" s="98">
        <v>18</v>
      </c>
      <c r="F19" s="98">
        <v>40</v>
      </c>
      <c r="G19" s="98">
        <v>20</v>
      </c>
      <c r="H19" s="98"/>
      <c r="I19" s="98"/>
      <c r="J19" s="98">
        <v>2</v>
      </c>
      <c r="K19" s="98">
        <v>2</v>
      </c>
      <c r="L19" s="98" t="s">
        <v>142</v>
      </c>
      <c r="M19" s="98" t="s">
        <v>142</v>
      </c>
      <c r="N19" s="98" t="s">
        <v>153</v>
      </c>
      <c r="O19" s="98" t="s">
        <v>142</v>
      </c>
      <c r="P19" s="98" t="s">
        <v>153</v>
      </c>
      <c r="Q19" s="98" t="s">
        <v>153</v>
      </c>
      <c r="R19" s="98">
        <v>2</v>
      </c>
      <c r="S19" s="98">
        <v>2</v>
      </c>
      <c r="T19" s="98">
        <v>2</v>
      </c>
      <c r="U19" s="98">
        <v>2</v>
      </c>
      <c r="V19" s="98" t="s">
        <v>144</v>
      </c>
      <c r="W19" s="98">
        <v>2</v>
      </c>
      <c r="X19" s="98">
        <v>1</v>
      </c>
      <c r="Y19" s="98" t="s">
        <v>154</v>
      </c>
      <c r="Z19" s="98" t="s">
        <v>144</v>
      </c>
      <c r="AA19" s="98" t="s">
        <v>142</v>
      </c>
      <c r="AB19" s="98">
        <v>2</v>
      </c>
      <c r="AC19" s="98" t="s">
        <v>144</v>
      </c>
      <c r="AD19" s="98" t="s">
        <v>142</v>
      </c>
    </row>
    <row r="20" spans="1:30" ht="20.25" customHeight="1">
      <c r="A20" s="436"/>
      <c r="B20" s="437"/>
      <c r="C20" s="97" t="s">
        <v>81</v>
      </c>
      <c r="D20" s="98"/>
      <c r="E20" s="98">
        <v>10</v>
      </c>
      <c r="F20" s="98">
        <v>30</v>
      </c>
      <c r="G20" s="98">
        <v>10</v>
      </c>
      <c r="H20" s="98"/>
      <c r="I20" s="98"/>
      <c r="J20" s="98"/>
      <c r="K20" s="98"/>
      <c r="L20" s="98"/>
      <c r="M20" s="98" t="s">
        <v>153</v>
      </c>
      <c r="N20" s="98"/>
      <c r="O20" s="98" t="s">
        <v>142</v>
      </c>
      <c r="P20" s="98"/>
      <c r="Q20" s="98"/>
      <c r="R20" s="98">
        <v>2</v>
      </c>
      <c r="S20" s="98">
        <v>2</v>
      </c>
      <c r="T20" s="98"/>
      <c r="U20" s="98"/>
      <c r="V20" s="98"/>
      <c r="W20" s="98"/>
      <c r="X20" s="98"/>
      <c r="Y20" s="98"/>
      <c r="Z20" s="98">
        <v>2</v>
      </c>
      <c r="AA20" s="98">
        <v>0</v>
      </c>
      <c r="AB20" s="98"/>
      <c r="AC20" s="98">
        <v>2</v>
      </c>
      <c r="AD20" s="98"/>
    </row>
    <row r="21" spans="1:30" ht="20.25" customHeight="1">
      <c r="A21" s="436">
        <v>6</v>
      </c>
      <c r="B21" s="437" t="s">
        <v>102</v>
      </c>
      <c r="C21" s="97" t="s">
        <v>80</v>
      </c>
      <c r="D21" s="98">
        <v>100</v>
      </c>
      <c r="E21" s="98">
        <v>15</v>
      </c>
      <c r="F21" s="99">
        <v>15</v>
      </c>
      <c r="G21" s="100">
        <v>35</v>
      </c>
      <c r="H21" s="99">
        <v>188</v>
      </c>
      <c r="I21" s="99">
        <v>2</v>
      </c>
      <c r="J21" s="99">
        <v>2</v>
      </c>
      <c r="K21" s="101">
        <v>1</v>
      </c>
      <c r="L21" s="101">
        <v>1</v>
      </c>
      <c r="M21" s="101">
        <v>5</v>
      </c>
      <c r="N21" s="101">
        <v>1</v>
      </c>
      <c r="O21" s="101">
        <v>1</v>
      </c>
      <c r="P21" s="101">
        <v>1</v>
      </c>
      <c r="Q21" s="101">
        <v>2</v>
      </c>
      <c r="R21" s="101">
        <v>2</v>
      </c>
      <c r="S21" s="101">
        <v>4</v>
      </c>
      <c r="T21" s="101">
        <v>1</v>
      </c>
      <c r="U21" s="101">
        <v>1</v>
      </c>
      <c r="V21" s="101">
        <v>1</v>
      </c>
      <c r="W21" s="101">
        <v>2</v>
      </c>
      <c r="X21" s="101">
        <v>1</v>
      </c>
      <c r="Y21" s="101"/>
      <c r="Z21" s="101">
        <v>1</v>
      </c>
      <c r="AA21" s="101">
        <v>1</v>
      </c>
      <c r="AB21" s="101">
        <v>1</v>
      </c>
      <c r="AC21" s="101">
        <v>1</v>
      </c>
      <c r="AD21" s="101">
        <v>1</v>
      </c>
    </row>
    <row r="22" spans="1:30" ht="20.25" customHeight="1">
      <c r="A22" s="436"/>
      <c r="B22" s="437"/>
      <c r="C22" s="97" t="s">
        <v>81</v>
      </c>
      <c r="D22" s="98">
        <v>10</v>
      </c>
      <c r="E22" s="98">
        <v>25</v>
      </c>
      <c r="F22" s="99">
        <v>0</v>
      </c>
      <c r="G22" s="121"/>
      <c r="H22" s="113"/>
      <c r="I22" s="113"/>
      <c r="J22" s="99">
        <v>4</v>
      </c>
      <c r="K22" s="117"/>
      <c r="L22" s="114"/>
      <c r="M22" s="115"/>
      <c r="N22" s="115"/>
      <c r="O22" s="115"/>
      <c r="P22" s="97">
        <v>1</v>
      </c>
      <c r="Q22" s="105"/>
      <c r="R22" s="106">
        <v>2</v>
      </c>
      <c r="S22" s="106">
        <v>4</v>
      </c>
      <c r="T22" s="105"/>
      <c r="U22" s="105"/>
      <c r="V22" s="105"/>
      <c r="W22" s="105"/>
      <c r="X22" s="106">
        <v>1</v>
      </c>
      <c r="Y22" s="105"/>
      <c r="Z22" s="105"/>
      <c r="AA22" s="105"/>
      <c r="AB22" s="106">
        <v>1</v>
      </c>
      <c r="AC22" s="105"/>
      <c r="AD22" s="105"/>
    </row>
    <row r="23" spans="1:30" ht="20.25" customHeight="1">
      <c r="A23" s="436">
        <v>7</v>
      </c>
      <c r="B23" s="437" t="s">
        <v>98</v>
      </c>
      <c r="C23" s="97" t="s">
        <v>80</v>
      </c>
      <c r="D23" s="98">
        <v>60</v>
      </c>
      <c r="E23" s="98">
        <v>11</v>
      </c>
      <c r="F23" s="98">
        <v>10</v>
      </c>
      <c r="G23" s="98">
        <v>25</v>
      </c>
      <c r="H23" s="98">
        <v>200</v>
      </c>
      <c r="I23" s="98"/>
      <c r="J23" s="98">
        <v>2</v>
      </c>
      <c r="K23" s="98">
        <v>1</v>
      </c>
      <c r="L23" s="98">
        <v>1</v>
      </c>
      <c r="M23" s="98">
        <v>4</v>
      </c>
      <c r="N23" s="98">
        <v>2</v>
      </c>
      <c r="O23" s="98">
        <v>1</v>
      </c>
      <c r="P23" s="98">
        <v>1</v>
      </c>
      <c r="Q23" s="98">
        <v>2</v>
      </c>
      <c r="R23" s="98">
        <v>2</v>
      </c>
      <c r="S23" s="98"/>
      <c r="T23" s="98">
        <v>1</v>
      </c>
      <c r="U23" s="98">
        <v>1</v>
      </c>
      <c r="V23" s="98">
        <v>1</v>
      </c>
      <c r="W23" s="98">
        <v>1</v>
      </c>
      <c r="X23" s="98">
        <v>1</v>
      </c>
      <c r="Y23" s="98">
        <v>3</v>
      </c>
      <c r="Z23" s="98"/>
      <c r="AA23" s="98">
        <v>1</v>
      </c>
      <c r="AB23" s="98"/>
      <c r="AC23" s="98"/>
      <c r="AD23" s="98"/>
    </row>
    <row r="24" spans="1:30" ht="20.25" customHeight="1">
      <c r="A24" s="436"/>
      <c r="B24" s="437"/>
      <c r="C24" s="97" t="s">
        <v>81</v>
      </c>
      <c r="D24" s="98">
        <v>200</v>
      </c>
      <c r="E24" s="98">
        <v>30</v>
      </c>
      <c r="F24" s="98">
        <v>20</v>
      </c>
      <c r="G24" s="98">
        <v>30</v>
      </c>
      <c r="H24" s="98">
        <v>250</v>
      </c>
      <c r="I24" s="98">
        <v>2</v>
      </c>
      <c r="J24" s="98">
        <v>4</v>
      </c>
      <c r="K24" s="98"/>
      <c r="L24" s="98"/>
      <c r="M24" s="98">
        <v>5</v>
      </c>
      <c r="N24" s="98">
        <v>1</v>
      </c>
      <c r="O24" s="98">
        <v>1</v>
      </c>
      <c r="P24" s="98">
        <v>1</v>
      </c>
      <c r="Q24" s="98">
        <v>2</v>
      </c>
      <c r="R24" s="98">
        <v>10</v>
      </c>
      <c r="S24" s="98">
        <v>10</v>
      </c>
      <c r="T24" s="98">
        <v>1</v>
      </c>
      <c r="U24" s="98">
        <v>1</v>
      </c>
      <c r="V24" s="98">
        <v>1</v>
      </c>
      <c r="W24" s="98">
        <v>1</v>
      </c>
      <c r="X24" s="98"/>
      <c r="Y24" s="98">
        <v>3</v>
      </c>
      <c r="Z24" s="98">
        <v>4</v>
      </c>
      <c r="AA24" s="98"/>
      <c r="AB24" s="98">
        <v>5</v>
      </c>
      <c r="AC24" s="98">
        <v>5</v>
      </c>
      <c r="AD24" s="98"/>
    </row>
    <row r="25" spans="1:30" ht="20.25" customHeight="1">
      <c r="A25" s="436">
        <v>8</v>
      </c>
      <c r="B25" s="437" t="s">
        <v>96</v>
      </c>
      <c r="C25" s="97" t="s">
        <v>80</v>
      </c>
      <c r="D25" s="98">
        <v>61</v>
      </c>
      <c r="E25" s="98">
        <v>10</v>
      </c>
      <c r="F25" s="99">
        <v>10</v>
      </c>
      <c r="G25" s="100">
        <v>28</v>
      </c>
      <c r="H25" s="99"/>
      <c r="I25" s="99">
        <v>0</v>
      </c>
      <c r="J25" s="99">
        <v>2</v>
      </c>
      <c r="K25" s="101">
        <v>1</v>
      </c>
      <c r="L25" s="99">
        <v>1</v>
      </c>
      <c r="M25" s="99">
        <v>5</v>
      </c>
      <c r="N25" s="99">
        <v>4</v>
      </c>
      <c r="O25" s="99">
        <v>0</v>
      </c>
      <c r="P25" s="99">
        <v>1</v>
      </c>
      <c r="Q25" s="135">
        <v>0</v>
      </c>
      <c r="R25" s="135">
        <v>2</v>
      </c>
      <c r="S25" s="135">
        <v>0</v>
      </c>
      <c r="T25" s="135">
        <v>1</v>
      </c>
      <c r="U25" s="135">
        <v>1</v>
      </c>
      <c r="V25" s="135">
        <v>1</v>
      </c>
      <c r="W25" s="135">
        <v>1</v>
      </c>
      <c r="X25" s="135">
        <v>1</v>
      </c>
      <c r="Y25" s="135">
        <v>2</v>
      </c>
      <c r="Z25" s="135">
        <v>0</v>
      </c>
      <c r="AA25" s="135">
        <v>0</v>
      </c>
      <c r="AB25" s="135">
        <v>1</v>
      </c>
      <c r="AC25" s="135">
        <v>0</v>
      </c>
      <c r="AD25" s="135">
        <v>1</v>
      </c>
    </row>
    <row r="26" spans="1:30" ht="20.25" customHeight="1">
      <c r="A26" s="436"/>
      <c r="B26" s="437"/>
      <c r="C26" s="97" t="s">
        <v>81</v>
      </c>
      <c r="D26" s="98">
        <v>80</v>
      </c>
      <c r="E26" s="98">
        <v>24</v>
      </c>
      <c r="F26" s="99">
        <v>14</v>
      </c>
      <c r="G26" s="100">
        <v>5</v>
      </c>
      <c r="H26" s="99">
        <v>160</v>
      </c>
      <c r="I26" s="99">
        <v>7</v>
      </c>
      <c r="J26" s="99">
        <v>5</v>
      </c>
      <c r="K26" s="101">
        <v>1</v>
      </c>
      <c r="L26" s="99">
        <v>1</v>
      </c>
      <c r="M26" s="99">
        <v>5</v>
      </c>
      <c r="N26" s="99">
        <v>5</v>
      </c>
      <c r="O26" s="99">
        <v>1</v>
      </c>
      <c r="P26" s="99">
        <v>1</v>
      </c>
      <c r="Q26" s="135"/>
      <c r="R26" s="135">
        <v>6</v>
      </c>
      <c r="S26" s="135">
        <v>5</v>
      </c>
      <c r="T26" s="135">
        <v>2</v>
      </c>
      <c r="U26" s="135">
        <v>1</v>
      </c>
      <c r="V26" s="135">
        <v>1</v>
      </c>
      <c r="W26" s="135">
        <v>1</v>
      </c>
      <c r="X26" s="135">
        <v>1</v>
      </c>
      <c r="Y26" s="135">
        <v>3</v>
      </c>
      <c r="Z26" s="135">
        <v>1</v>
      </c>
      <c r="AA26" s="135">
        <v>2</v>
      </c>
      <c r="AB26" s="135">
        <v>1</v>
      </c>
      <c r="AC26" s="135">
        <v>1</v>
      </c>
      <c r="AD26" s="135">
        <v>2</v>
      </c>
    </row>
    <row r="27" spans="1:30" ht="20.25" customHeight="1">
      <c r="A27" s="436">
        <v>9</v>
      </c>
      <c r="B27" s="437" t="s">
        <v>146</v>
      </c>
      <c r="C27" s="97" t="s">
        <v>80</v>
      </c>
      <c r="D27" s="98">
        <v>10</v>
      </c>
      <c r="E27" s="98"/>
      <c r="F27" s="98">
        <v>5</v>
      </c>
      <c r="G27" s="98">
        <v>5</v>
      </c>
      <c r="H27" s="98"/>
      <c r="I27" s="98"/>
      <c r="J27" s="98">
        <v>1</v>
      </c>
      <c r="K27" s="98"/>
      <c r="L27" s="98">
        <v>1</v>
      </c>
      <c r="M27" s="98">
        <v>1</v>
      </c>
      <c r="N27" s="98">
        <v>1</v>
      </c>
      <c r="O27" s="98">
        <v>1</v>
      </c>
      <c r="P27" s="98">
        <v>1</v>
      </c>
      <c r="Q27" s="98">
        <v>1</v>
      </c>
      <c r="R27" s="98"/>
      <c r="S27" s="98"/>
      <c r="T27" s="98">
        <v>1</v>
      </c>
      <c r="U27" s="98">
        <v>1</v>
      </c>
      <c r="V27" s="98">
        <v>1</v>
      </c>
      <c r="W27" s="98"/>
      <c r="X27" s="98">
        <v>1</v>
      </c>
      <c r="Y27" s="98">
        <v>1</v>
      </c>
      <c r="Z27" s="98">
        <v>1</v>
      </c>
      <c r="AA27" s="98">
        <v>1</v>
      </c>
      <c r="AB27" s="98"/>
      <c r="AC27" s="98"/>
      <c r="AD27" s="98"/>
    </row>
    <row r="28" spans="1:30" ht="20.25" customHeight="1">
      <c r="A28" s="436"/>
      <c r="B28" s="437"/>
      <c r="C28" s="97" t="s">
        <v>81</v>
      </c>
      <c r="D28" s="98">
        <v>35</v>
      </c>
      <c r="E28" s="98">
        <v>12</v>
      </c>
      <c r="F28" s="98">
        <v>10</v>
      </c>
      <c r="G28" s="98">
        <v>25</v>
      </c>
      <c r="H28" s="98">
        <v>150</v>
      </c>
      <c r="I28" s="98">
        <v>10</v>
      </c>
      <c r="J28" s="98">
        <v>3</v>
      </c>
      <c r="K28" s="98">
        <v>3</v>
      </c>
      <c r="L28" s="98">
        <v>1</v>
      </c>
      <c r="M28" s="98">
        <v>2</v>
      </c>
      <c r="N28" s="98">
        <v>3</v>
      </c>
      <c r="O28" s="98">
        <v>1</v>
      </c>
      <c r="P28" s="98">
        <v>2</v>
      </c>
      <c r="Q28" s="98">
        <v>2</v>
      </c>
      <c r="R28" s="98">
        <v>5</v>
      </c>
      <c r="S28" s="98">
        <v>5</v>
      </c>
      <c r="T28" s="98"/>
      <c r="U28" s="98">
        <v>1</v>
      </c>
      <c r="V28" s="98">
        <v>1</v>
      </c>
      <c r="W28" s="98">
        <v>3</v>
      </c>
      <c r="X28" s="98">
        <v>1</v>
      </c>
      <c r="Y28" s="98">
        <v>4</v>
      </c>
      <c r="Z28" s="98">
        <v>2</v>
      </c>
      <c r="AA28" s="98">
        <v>1</v>
      </c>
      <c r="AB28" s="98">
        <v>3</v>
      </c>
      <c r="AC28" s="98">
        <v>3</v>
      </c>
      <c r="AD28" s="98"/>
    </row>
    <row r="29" spans="1:30" ht="20.25" customHeight="1">
      <c r="A29" s="436">
        <v>10</v>
      </c>
      <c r="B29" s="437" t="s">
        <v>147</v>
      </c>
      <c r="C29" s="97" t="s">
        <v>80</v>
      </c>
      <c r="D29" s="98">
        <v>30</v>
      </c>
      <c r="E29" s="98"/>
      <c r="F29" s="120"/>
      <c r="G29" s="98">
        <v>10</v>
      </c>
      <c r="H29" s="98">
        <v>46</v>
      </c>
      <c r="I29" s="99">
        <v>1</v>
      </c>
      <c r="J29" s="99">
        <v>1</v>
      </c>
      <c r="K29" s="101">
        <v>1</v>
      </c>
      <c r="L29" s="101">
        <v>1</v>
      </c>
      <c r="M29" s="101">
        <v>1</v>
      </c>
      <c r="N29" s="101">
        <v>1</v>
      </c>
      <c r="O29" s="101">
        <v>1</v>
      </c>
      <c r="P29" s="101">
        <v>1</v>
      </c>
      <c r="Q29" s="101">
        <v>0</v>
      </c>
      <c r="R29" s="101">
        <v>2</v>
      </c>
      <c r="S29" s="101">
        <v>2</v>
      </c>
      <c r="T29" s="101">
        <v>1</v>
      </c>
      <c r="U29" s="101">
        <v>1</v>
      </c>
      <c r="V29" s="101">
        <v>1</v>
      </c>
      <c r="W29" s="101">
        <v>1</v>
      </c>
      <c r="X29" s="101">
        <v>1</v>
      </c>
      <c r="Y29" s="101">
        <v>1</v>
      </c>
      <c r="Z29" s="105"/>
      <c r="AA29" s="101">
        <v>1</v>
      </c>
      <c r="AB29" s="101">
        <v>1</v>
      </c>
      <c r="AC29" s="101">
        <v>1</v>
      </c>
      <c r="AD29" s="101">
        <v>1</v>
      </c>
    </row>
    <row r="30" spans="1:30" ht="20.25" customHeight="1">
      <c r="A30" s="436"/>
      <c r="B30" s="437"/>
      <c r="C30" s="97" t="s">
        <v>81</v>
      </c>
      <c r="D30" s="98">
        <v>50</v>
      </c>
      <c r="E30" s="98">
        <v>15</v>
      </c>
      <c r="F30" s="98">
        <v>30</v>
      </c>
      <c r="G30" s="98">
        <v>30</v>
      </c>
      <c r="H30" s="99">
        <v>150</v>
      </c>
      <c r="I30" s="99">
        <v>2</v>
      </c>
      <c r="J30" s="99">
        <v>4</v>
      </c>
      <c r="K30" s="101"/>
      <c r="L30" s="108"/>
      <c r="M30" s="101">
        <v>2</v>
      </c>
      <c r="N30" s="101">
        <v>2</v>
      </c>
      <c r="O30" s="101">
        <v>1</v>
      </c>
      <c r="P30" s="101">
        <v>2</v>
      </c>
      <c r="Q30" s="101">
        <v>3</v>
      </c>
      <c r="R30" s="101">
        <v>4</v>
      </c>
      <c r="S30" s="101">
        <v>4</v>
      </c>
      <c r="T30" s="101">
        <v>1</v>
      </c>
      <c r="U30" s="101">
        <v>2</v>
      </c>
      <c r="V30" s="101">
        <v>2</v>
      </c>
      <c r="W30" s="101">
        <v>1</v>
      </c>
      <c r="X30" s="101">
        <v>1</v>
      </c>
      <c r="Y30" s="101">
        <v>1</v>
      </c>
      <c r="Z30" s="101">
        <v>3</v>
      </c>
      <c r="AA30" s="101">
        <v>2</v>
      </c>
      <c r="AB30" s="101">
        <v>3</v>
      </c>
      <c r="AC30" s="101">
        <v>3</v>
      </c>
      <c r="AD30" s="101">
        <v>3</v>
      </c>
    </row>
    <row r="31" spans="1:30" ht="20.25" customHeight="1">
      <c r="A31" s="436">
        <v>11</v>
      </c>
      <c r="B31" s="437" t="s">
        <v>148</v>
      </c>
      <c r="C31" s="97" t="s">
        <v>80</v>
      </c>
      <c r="D31" s="98">
        <v>55</v>
      </c>
      <c r="E31" s="98">
        <v>8</v>
      </c>
      <c r="F31" s="98">
        <v>2</v>
      </c>
      <c r="G31" s="98">
        <v>10</v>
      </c>
      <c r="H31" s="98">
        <v>120</v>
      </c>
      <c r="I31" s="98">
        <v>3</v>
      </c>
      <c r="J31" s="98">
        <v>2</v>
      </c>
      <c r="K31" s="98">
        <v>1</v>
      </c>
      <c r="L31" s="98">
        <v>1</v>
      </c>
      <c r="M31" s="98">
        <v>1</v>
      </c>
      <c r="N31" s="98">
        <v>1</v>
      </c>
      <c r="O31" s="98">
        <v>1</v>
      </c>
      <c r="P31" s="98">
        <v>1</v>
      </c>
      <c r="Q31" s="98">
        <v>1</v>
      </c>
      <c r="R31" s="98">
        <v>1</v>
      </c>
      <c r="S31" s="98">
        <v>1</v>
      </c>
      <c r="T31" s="98">
        <v>1</v>
      </c>
      <c r="U31" s="98">
        <v>1</v>
      </c>
      <c r="V31" s="98">
        <v>1</v>
      </c>
      <c r="W31" s="98">
        <v>1</v>
      </c>
      <c r="X31" s="98">
        <v>1</v>
      </c>
      <c r="Y31" s="98">
        <v>2</v>
      </c>
      <c r="Z31" s="98">
        <v>1</v>
      </c>
      <c r="AA31" s="98">
        <v>1</v>
      </c>
      <c r="AB31" s="98"/>
      <c r="AC31" s="98">
        <v>1</v>
      </c>
      <c r="AD31" s="98">
        <v>1</v>
      </c>
    </row>
    <row r="32" spans="1:30" ht="20.25" customHeight="1">
      <c r="A32" s="436"/>
      <c r="B32" s="437"/>
      <c r="C32" s="97" t="s">
        <v>81</v>
      </c>
      <c r="D32" s="98">
        <v>45</v>
      </c>
      <c r="E32" s="98">
        <v>25</v>
      </c>
      <c r="F32" s="98">
        <v>25</v>
      </c>
      <c r="G32" s="98">
        <v>18</v>
      </c>
      <c r="H32" s="98">
        <v>80</v>
      </c>
      <c r="I32" s="98">
        <v>7</v>
      </c>
      <c r="J32" s="98">
        <v>2</v>
      </c>
      <c r="K32" s="98">
        <v>1</v>
      </c>
      <c r="L32" s="98">
        <v>1</v>
      </c>
      <c r="M32" s="98">
        <v>3</v>
      </c>
      <c r="N32" s="98">
        <v>2</v>
      </c>
      <c r="O32" s="98">
        <v>2</v>
      </c>
      <c r="P32" s="98">
        <v>2</v>
      </c>
      <c r="Q32" s="98">
        <v>2</v>
      </c>
      <c r="R32" s="98">
        <v>2</v>
      </c>
      <c r="S32" s="98">
        <v>2</v>
      </c>
      <c r="T32" s="98">
        <v>1</v>
      </c>
      <c r="U32" s="98">
        <v>1</v>
      </c>
      <c r="V32" s="98">
        <v>1</v>
      </c>
      <c r="W32" s="98">
        <v>2</v>
      </c>
      <c r="X32" s="98">
        <v>1</v>
      </c>
      <c r="Y32" s="98">
        <v>2</v>
      </c>
      <c r="Z32" s="98">
        <v>1</v>
      </c>
      <c r="AA32" s="98">
        <v>1</v>
      </c>
      <c r="AB32" s="98">
        <v>2</v>
      </c>
      <c r="AC32" s="98">
        <v>1</v>
      </c>
      <c r="AD32" s="98">
        <v>1</v>
      </c>
    </row>
    <row r="33" spans="1:30" ht="20.25" customHeight="1">
      <c r="A33" s="436">
        <v>12</v>
      </c>
      <c r="B33" s="625" t="s">
        <v>106</v>
      </c>
      <c r="C33" s="96" t="s">
        <v>80</v>
      </c>
      <c r="D33" s="122">
        <v>32</v>
      </c>
      <c r="E33" s="122">
        <v>16</v>
      </c>
      <c r="F33" s="122">
        <v>32</v>
      </c>
      <c r="G33" s="122">
        <v>10</v>
      </c>
      <c r="H33" s="122">
        <v>250</v>
      </c>
      <c r="I33" s="122">
        <v>2</v>
      </c>
      <c r="J33" s="122">
        <v>4</v>
      </c>
      <c r="K33" s="122">
        <v>1</v>
      </c>
      <c r="L33" s="122">
        <v>1</v>
      </c>
      <c r="M33" s="122">
        <v>8</v>
      </c>
      <c r="N33" s="122">
        <v>4</v>
      </c>
      <c r="O33" s="122">
        <v>1</v>
      </c>
      <c r="P33" s="122">
        <v>2</v>
      </c>
      <c r="Q33" s="136">
        <v>2</v>
      </c>
      <c r="R33" s="136">
        <v>4</v>
      </c>
      <c r="S33" s="136">
        <v>4</v>
      </c>
      <c r="T33" s="136">
        <v>2</v>
      </c>
      <c r="U33" s="136">
        <v>2</v>
      </c>
      <c r="V33" s="136">
        <v>2</v>
      </c>
      <c r="W33" s="136">
        <v>4</v>
      </c>
      <c r="X33" s="136">
        <v>2</v>
      </c>
      <c r="Y33" s="136">
        <v>1</v>
      </c>
      <c r="Z33" s="136">
        <v>2</v>
      </c>
      <c r="AA33" s="136">
        <v>4</v>
      </c>
      <c r="AB33" s="136">
        <v>2</v>
      </c>
      <c r="AC33" s="136">
        <v>4</v>
      </c>
      <c r="AD33" s="136">
        <v>2</v>
      </c>
    </row>
    <row r="34" spans="1:30" ht="20.25" customHeight="1">
      <c r="A34" s="436"/>
      <c r="B34" s="626"/>
      <c r="C34" s="96" t="s">
        <v>81</v>
      </c>
      <c r="D34" s="122">
        <v>32</v>
      </c>
      <c r="E34" s="122">
        <v>20</v>
      </c>
      <c r="F34" s="122">
        <v>26</v>
      </c>
      <c r="G34" s="122">
        <v>20</v>
      </c>
      <c r="H34" s="122">
        <v>0</v>
      </c>
      <c r="I34" s="122">
        <v>0</v>
      </c>
      <c r="J34" s="122">
        <v>6</v>
      </c>
      <c r="K34" s="122">
        <v>1</v>
      </c>
      <c r="L34" s="122">
        <v>0</v>
      </c>
      <c r="M34" s="122">
        <v>0</v>
      </c>
      <c r="N34" s="122">
        <v>0</v>
      </c>
      <c r="O34" s="122">
        <v>0</v>
      </c>
      <c r="P34" s="122">
        <v>0</v>
      </c>
      <c r="Q34" s="136">
        <v>0</v>
      </c>
      <c r="R34" s="136">
        <v>6</v>
      </c>
      <c r="S34" s="136">
        <v>6</v>
      </c>
      <c r="T34" s="136">
        <v>0</v>
      </c>
      <c r="U34" s="136">
        <v>0</v>
      </c>
      <c r="V34" s="136">
        <v>0</v>
      </c>
      <c r="W34" s="136">
        <v>0</v>
      </c>
      <c r="X34" s="136">
        <v>0</v>
      </c>
      <c r="Y34" s="136">
        <v>1</v>
      </c>
      <c r="Z34" s="136">
        <v>2</v>
      </c>
      <c r="AA34" s="136">
        <v>4</v>
      </c>
      <c r="AB34" s="136">
        <v>0</v>
      </c>
      <c r="AC34" s="136">
        <v>0</v>
      </c>
      <c r="AD34" s="136">
        <v>0</v>
      </c>
    </row>
    <row r="35" spans="1:30" ht="20.25" customHeight="1">
      <c r="A35" s="436">
        <v>13</v>
      </c>
      <c r="B35" s="625" t="s">
        <v>93</v>
      </c>
      <c r="C35" s="96" t="s">
        <v>80</v>
      </c>
      <c r="D35" s="122">
        <v>96</v>
      </c>
      <c r="E35" s="122">
        <v>26</v>
      </c>
      <c r="F35" s="122">
        <v>26</v>
      </c>
      <c r="G35" s="122">
        <v>30</v>
      </c>
      <c r="H35" s="122">
        <v>0</v>
      </c>
      <c r="I35" s="122">
        <v>4</v>
      </c>
      <c r="J35" s="122">
        <v>2</v>
      </c>
      <c r="K35" s="122">
        <v>1</v>
      </c>
      <c r="L35" s="122">
        <v>0</v>
      </c>
      <c r="M35" s="122">
        <v>0</v>
      </c>
      <c r="N35" s="122">
        <v>2</v>
      </c>
      <c r="O35" s="122">
        <v>2</v>
      </c>
      <c r="P35" s="122">
        <v>3</v>
      </c>
      <c r="Q35" s="136">
        <v>1</v>
      </c>
      <c r="R35" s="136">
        <v>3</v>
      </c>
      <c r="S35" s="136">
        <v>6</v>
      </c>
      <c r="T35" s="136">
        <v>1</v>
      </c>
      <c r="U35" s="136">
        <v>2</v>
      </c>
      <c r="V35" s="136">
        <v>0</v>
      </c>
      <c r="W35" s="136">
        <v>1</v>
      </c>
      <c r="X35" s="136">
        <v>1</v>
      </c>
      <c r="Y35" s="136">
        <v>1</v>
      </c>
      <c r="Z35" s="136">
        <v>1</v>
      </c>
      <c r="AA35" s="136">
        <v>0</v>
      </c>
      <c r="AB35" s="136">
        <v>2</v>
      </c>
      <c r="AC35" s="136">
        <v>0</v>
      </c>
      <c r="AD35" s="136">
        <v>1</v>
      </c>
    </row>
    <row r="36" spans="1:30" ht="20.25" customHeight="1">
      <c r="A36" s="436"/>
      <c r="B36" s="626"/>
      <c r="C36" s="96" t="s">
        <v>81</v>
      </c>
      <c r="D36" s="122">
        <v>0</v>
      </c>
      <c r="E36" s="122">
        <v>10</v>
      </c>
      <c r="F36" s="122">
        <v>10</v>
      </c>
      <c r="G36" s="122">
        <v>0</v>
      </c>
      <c r="H36" s="122">
        <v>180</v>
      </c>
      <c r="I36" s="122">
        <v>0</v>
      </c>
      <c r="J36" s="122">
        <v>4</v>
      </c>
      <c r="K36" s="122">
        <v>0</v>
      </c>
      <c r="L36" s="122">
        <v>1</v>
      </c>
      <c r="M36" s="122">
        <v>3</v>
      </c>
      <c r="N36" s="122">
        <v>2</v>
      </c>
      <c r="O36" s="122">
        <v>1</v>
      </c>
      <c r="P36" s="122">
        <v>1</v>
      </c>
      <c r="Q36" s="136">
        <v>2</v>
      </c>
      <c r="R36" s="136">
        <v>6</v>
      </c>
      <c r="S36" s="136">
        <v>4</v>
      </c>
      <c r="T36" s="136">
        <v>0</v>
      </c>
      <c r="U36" s="136">
        <v>0</v>
      </c>
      <c r="V36" s="136">
        <v>2</v>
      </c>
      <c r="W36" s="136">
        <v>1</v>
      </c>
      <c r="X36" s="136">
        <v>1</v>
      </c>
      <c r="Y36" s="136">
        <v>2</v>
      </c>
      <c r="Z36" s="136">
        <v>0</v>
      </c>
      <c r="AA36" s="136">
        <v>2</v>
      </c>
      <c r="AB36" s="136">
        <v>0</v>
      </c>
      <c r="AC36" s="136">
        <v>4</v>
      </c>
      <c r="AD36" s="136">
        <v>0</v>
      </c>
    </row>
    <row r="37" spans="1:30" ht="20.25" customHeight="1">
      <c r="A37" s="436">
        <v>14</v>
      </c>
      <c r="B37" s="625" t="s">
        <v>94</v>
      </c>
      <c r="C37" s="96" t="s">
        <v>80</v>
      </c>
      <c r="D37" s="122">
        <v>100</v>
      </c>
      <c r="E37" s="122">
        <v>20</v>
      </c>
      <c r="F37" s="122">
        <v>20</v>
      </c>
      <c r="G37" s="122">
        <v>35</v>
      </c>
      <c r="H37" s="122">
        <v>212</v>
      </c>
      <c r="I37" s="122">
        <v>4</v>
      </c>
      <c r="J37" s="122">
        <v>4</v>
      </c>
      <c r="K37" s="122">
        <v>1</v>
      </c>
      <c r="L37" s="122">
        <v>1</v>
      </c>
      <c r="M37" s="122">
        <v>2</v>
      </c>
      <c r="N37" s="122">
        <v>2</v>
      </c>
      <c r="O37" s="122">
        <v>2</v>
      </c>
      <c r="P37" s="122">
        <v>2</v>
      </c>
      <c r="Q37" s="136">
        <v>4</v>
      </c>
      <c r="R37" s="136">
        <v>2</v>
      </c>
      <c r="S37" s="136">
        <v>4</v>
      </c>
      <c r="T37" s="136">
        <v>2</v>
      </c>
      <c r="U37" s="136">
        <v>5</v>
      </c>
      <c r="V37" s="136">
        <v>0</v>
      </c>
      <c r="W37" s="136">
        <v>1</v>
      </c>
      <c r="X37" s="136">
        <v>1</v>
      </c>
      <c r="Y37" s="136">
        <v>1</v>
      </c>
      <c r="Z37" s="136">
        <v>2</v>
      </c>
      <c r="AA37" s="136">
        <v>2</v>
      </c>
      <c r="AB37" s="136">
        <v>2</v>
      </c>
      <c r="AC37" s="136">
        <v>1</v>
      </c>
      <c r="AD37" s="136">
        <v>2</v>
      </c>
    </row>
    <row r="38" spans="1:30" ht="20.25" customHeight="1">
      <c r="A38" s="436"/>
      <c r="B38" s="626"/>
      <c r="C38" s="96" t="s">
        <v>81</v>
      </c>
      <c r="D38" s="122">
        <v>0</v>
      </c>
      <c r="E38" s="122">
        <v>0</v>
      </c>
      <c r="F38" s="122">
        <v>20</v>
      </c>
      <c r="G38" s="122">
        <v>0</v>
      </c>
      <c r="H38" s="122">
        <v>0</v>
      </c>
      <c r="I38" s="122">
        <v>0</v>
      </c>
      <c r="J38" s="122">
        <v>0</v>
      </c>
      <c r="K38" s="122">
        <v>0</v>
      </c>
      <c r="L38" s="122">
        <v>0</v>
      </c>
      <c r="M38" s="122">
        <v>5</v>
      </c>
      <c r="N38" s="122">
        <v>5</v>
      </c>
      <c r="O38" s="122">
        <v>3</v>
      </c>
      <c r="P38" s="122">
        <v>2</v>
      </c>
      <c r="Q38" s="136">
        <v>0</v>
      </c>
      <c r="R38" s="136">
        <v>6</v>
      </c>
      <c r="S38" s="136">
        <v>6</v>
      </c>
      <c r="T38" s="136">
        <v>0</v>
      </c>
      <c r="U38" s="136">
        <v>0</v>
      </c>
      <c r="V38" s="136">
        <v>3</v>
      </c>
      <c r="W38" s="136">
        <v>1</v>
      </c>
      <c r="X38" s="136">
        <v>1</v>
      </c>
      <c r="Y38" s="136">
        <v>2</v>
      </c>
      <c r="Z38" s="136">
        <v>0</v>
      </c>
      <c r="AA38" s="136">
        <v>2</v>
      </c>
      <c r="AB38" s="136">
        <v>0</v>
      </c>
      <c r="AC38" s="136">
        <v>2</v>
      </c>
      <c r="AD38" s="136">
        <v>2</v>
      </c>
    </row>
    <row r="39" spans="1:30" ht="20.25" customHeight="1">
      <c r="A39" s="436">
        <v>15</v>
      </c>
      <c r="B39" s="625" t="s">
        <v>104</v>
      </c>
      <c r="C39" s="96" t="s">
        <v>80</v>
      </c>
      <c r="D39" s="122">
        <v>46</v>
      </c>
      <c r="E39" s="122">
        <v>6</v>
      </c>
      <c r="F39" s="122">
        <v>12</v>
      </c>
      <c r="G39" s="122">
        <v>12</v>
      </c>
      <c r="H39" s="122">
        <v>70</v>
      </c>
      <c r="I39" s="122">
        <v>4</v>
      </c>
      <c r="J39" s="122">
        <v>2</v>
      </c>
      <c r="K39" s="122">
        <v>1</v>
      </c>
      <c r="L39" s="122">
        <v>1</v>
      </c>
      <c r="M39" s="122">
        <v>4</v>
      </c>
      <c r="N39" s="122">
        <v>3</v>
      </c>
      <c r="O39" s="122">
        <v>3</v>
      </c>
      <c r="P39" s="122">
        <v>3</v>
      </c>
      <c r="Q39" s="136">
        <v>2</v>
      </c>
      <c r="R39" s="136">
        <v>4</v>
      </c>
      <c r="S39" s="136">
        <v>4</v>
      </c>
      <c r="T39" s="136">
        <v>1</v>
      </c>
      <c r="U39" s="136">
        <v>1</v>
      </c>
      <c r="V39" s="136">
        <v>1</v>
      </c>
      <c r="W39" s="136">
        <v>1</v>
      </c>
      <c r="X39" s="136">
        <v>1</v>
      </c>
      <c r="Y39" s="136">
        <v>1</v>
      </c>
      <c r="Z39" s="136">
        <v>1</v>
      </c>
      <c r="AA39" s="136">
        <v>2</v>
      </c>
      <c r="AB39" s="136">
        <v>2</v>
      </c>
      <c r="AC39" s="136">
        <v>2</v>
      </c>
      <c r="AD39" s="136">
        <v>1</v>
      </c>
    </row>
    <row r="40" spans="1:30" ht="20.25" customHeight="1">
      <c r="A40" s="436"/>
      <c r="B40" s="626"/>
      <c r="C40" s="96" t="s">
        <v>81</v>
      </c>
      <c r="D40" s="122">
        <v>35</v>
      </c>
      <c r="E40" s="122">
        <v>14</v>
      </c>
      <c r="F40" s="122">
        <v>20</v>
      </c>
      <c r="G40" s="122">
        <v>15</v>
      </c>
      <c r="H40" s="122">
        <v>90</v>
      </c>
      <c r="I40" s="122">
        <v>6</v>
      </c>
      <c r="J40" s="122">
        <v>6</v>
      </c>
      <c r="K40" s="122">
        <v>0</v>
      </c>
      <c r="L40" s="122">
        <v>0</v>
      </c>
      <c r="M40" s="122">
        <v>6</v>
      </c>
      <c r="N40" s="122">
        <v>4</v>
      </c>
      <c r="O40" s="122">
        <v>4</v>
      </c>
      <c r="P40" s="122">
        <v>3</v>
      </c>
      <c r="Q40" s="136">
        <v>3</v>
      </c>
      <c r="R40" s="136">
        <v>6</v>
      </c>
      <c r="S40" s="136">
        <v>6</v>
      </c>
      <c r="T40" s="136">
        <v>0</v>
      </c>
      <c r="U40" s="136">
        <v>1</v>
      </c>
      <c r="V40" s="136">
        <v>0</v>
      </c>
      <c r="W40" s="136">
        <v>1</v>
      </c>
      <c r="X40" s="136">
        <v>0</v>
      </c>
      <c r="Y40" s="136">
        <v>2</v>
      </c>
      <c r="Z40" s="136">
        <v>1</v>
      </c>
      <c r="AA40" s="136">
        <v>0</v>
      </c>
      <c r="AB40" s="136">
        <v>6</v>
      </c>
      <c r="AC40" s="136">
        <v>0</v>
      </c>
      <c r="AD40" s="136">
        <v>0</v>
      </c>
    </row>
    <row r="41" spans="1:30" ht="20.25" customHeight="1">
      <c r="A41" s="436">
        <v>16</v>
      </c>
      <c r="B41" s="625" t="s">
        <v>90</v>
      </c>
      <c r="C41" s="96" t="s">
        <v>80</v>
      </c>
      <c r="D41" s="122">
        <v>60</v>
      </c>
      <c r="E41" s="122">
        <v>5</v>
      </c>
      <c r="F41" s="122">
        <v>20</v>
      </c>
      <c r="G41" s="122">
        <v>22</v>
      </c>
      <c r="H41" s="122">
        <v>130</v>
      </c>
      <c r="I41" s="122">
        <v>2</v>
      </c>
      <c r="J41" s="122">
        <v>2</v>
      </c>
      <c r="K41" s="122">
        <v>1</v>
      </c>
      <c r="L41" s="122">
        <v>1</v>
      </c>
      <c r="M41" s="122">
        <v>5</v>
      </c>
      <c r="N41" s="122">
        <v>4</v>
      </c>
      <c r="O41" s="122">
        <v>2</v>
      </c>
      <c r="P41" s="122">
        <v>1</v>
      </c>
      <c r="Q41" s="122">
        <v>2</v>
      </c>
      <c r="R41" s="122">
        <v>5</v>
      </c>
      <c r="S41" s="122">
        <v>5</v>
      </c>
      <c r="T41" s="122">
        <v>1</v>
      </c>
      <c r="U41" s="122">
        <v>2</v>
      </c>
      <c r="V41" s="122">
        <v>2</v>
      </c>
      <c r="W41" s="122">
        <v>1</v>
      </c>
      <c r="X41" s="122">
        <v>1</v>
      </c>
      <c r="Y41" s="122">
        <v>2</v>
      </c>
      <c r="Z41" s="122">
        <v>1</v>
      </c>
      <c r="AA41" s="122">
        <v>5</v>
      </c>
      <c r="AB41" s="122">
        <v>2</v>
      </c>
      <c r="AC41" s="122">
        <v>2</v>
      </c>
      <c r="AD41" s="122">
        <v>2</v>
      </c>
    </row>
    <row r="42" spans="1:30" ht="20.25" customHeight="1">
      <c r="A42" s="436"/>
      <c r="B42" s="626"/>
      <c r="C42" s="96" t="s">
        <v>81</v>
      </c>
      <c r="D42" s="122">
        <v>0</v>
      </c>
      <c r="E42" s="122">
        <v>5</v>
      </c>
      <c r="F42" s="122">
        <v>0</v>
      </c>
      <c r="G42" s="122">
        <v>0</v>
      </c>
      <c r="H42" s="122">
        <v>0</v>
      </c>
      <c r="I42" s="122">
        <v>0</v>
      </c>
      <c r="J42" s="122">
        <v>0</v>
      </c>
      <c r="K42" s="122">
        <v>0</v>
      </c>
      <c r="L42" s="122">
        <v>0</v>
      </c>
      <c r="M42" s="122">
        <v>0</v>
      </c>
      <c r="N42" s="122">
        <v>0</v>
      </c>
      <c r="O42" s="122">
        <v>0</v>
      </c>
      <c r="P42" s="122">
        <v>0</v>
      </c>
      <c r="Q42" s="122">
        <v>0</v>
      </c>
      <c r="R42" s="122">
        <v>0</v>
      </c>
      <c r="S42" s="122">
        <v>0</v>
      </c>
      <c r="T42" s="122">
        <v>0</v>
      </c>
      <c r="U42" s="122">
        <v>0</v>
      </c>
      <c r="V42" s="122">
        <v>0</v>
      </c>
      <c r="W42" s="122">
        <v>0</v>
      </c>
      <c r="X42" s="122">
        <v>0</v>
      </c>
      <c r="Y42" s="122">
        <v>0</v>
      </c>
      <c r="Z42" s="122">
        <v>0</v>
      </c>
      <c r="AA42" s="122">
        <v>0</v>
      </c>
      <c r="AB42" s="122">
        <v>0</v>
      </c>
      <c r="AC42" s="122">
        <v>0</v>
      </c>
      <c r="AD42" s="122">
        <v>0</v>
      </c>
    </row>
    <row r="43" spans="1:30" ht="20.25" customHeight="1">
      <c r="A43" s="436">
        <v>17</v>
      </c>
      <c r="B43" s="625" t="s">
        <v>99</v>
      </c>
      <c r="C43" s="96" t="s">
        <v>80</v>
      </c>
      <c r="D43" s="122">
        <v>84</v>
      </c>
      <c r="E43" s="122">
        <v>0</v>
      </c>
      <c r="F43" s="122">
        <v>36</v>
      </c>
      <c r="G43" s="122">
        <v>24</v>
      </c>
      <c r="H43" s="122">
        <v>160</v>
      </c>
      <c r="I43" s="136">
        <v>0</v>
      </c>
      <c r="J43" s="136">
        <v>3</v>
      </c>
      <c r="K43" s="136">
        <v>1</v>
      </c>
      <c r="L43" s="136">
        <v>1</v>
      </c>
      <c r="M43" s="136">
        <v>4</v>
      </c>
      <c r="N43" s="136">
        <v>4</v>
      </c>
      <c r="O43" s="136">
        <v>5</v>
      </c>
      <c r="P43" s="136">
        <v>2</v>
      </c>
      <c r="Q43" s="136">
        <v>1</v>
      </c>
      <c r="R43" s="136">
        <v>5</v>
      </c>
      <c r="S43" s="136">
        <v>2</v>
      </c>
      <c r="T43" s="136">
        <v>0</v>
      </c>
      <c r="U43" s="136">
        <v>0</v>
      </c>
      <c r="V43" s="136">
        <v>0</v>
      </c>
      <c r="W43" s="136">
        <v>2</v>
      </c>
      <c r="X43" s="136">
        <v>1</v>
      </c>
      <c r="Y43" s="136">
        <v>2</v>
      </c>
      <c r="Z43" s="136">
        <v>1</v>
      </c>
      <c r="AA43" s="136">
        <v>2</v>
      </c>
      <c r="AB43" s="136">
        <v>0</v>
      </c>
      <c r="AC43" s="136">
        <v>0</v>
      </c>
      <c r="AD43" s="136">
        <v>0</v>
      </c>
    </row>
    <row r="44" spans="1:30" ht="20.25" customHeight="1">
      <c r="A44" s="436"/>
      <c r="B44" s="626"/>
      <c r="C44" s="96" t="s">
        <v>81</v>
      </c>
      <c r="D44" s="122">
        <v>0</v>
      </c>
      <c r="E44" s="122">
        <v>14</v>
      </c>
      <c r="F44" s="122">
        <v>0</v>
      </c>
      <c r="G44" s="122">
        <v>2</v>
      </c>
      <c r="H44" s="122">
        <v>50</v>
      </c>
      <c r="I44" s="136">
        <v>2</v>
      </c>
      <c r="J44" s="136">
        <v>0</v>
      </c>
      <c r="K44" s="136">
        <v>0</v>
      </c>
      <c r="L44" s="136">
        <v>0</v>
      </c>
      <c r="M44" s="136">
        <v>0</v>
      </c>
      <c r="N44" s="136">
        <v>2</v>
      </c>
      <c r="O44" s="136">
        <v>0</v>
      </c>
      <c r="P44" s="136">
        <v>1</v>
      </c>
      <c r="Q44" s="136">
        <v>1</v>
      </c>
      <c r="R44" s="136">
        <v>0</v>
      </c>
      <c r="S44" s="136">
        <v>0</v>
      </c>
      <c r="T44" s="136">
        <v>1</v>
      </c>
      <c r="U44" s="136">
        <v>1</v>
      </c>
      <c r="V44" s="136">
        <v>1</v>
      </c>
      <c r="W44" s="136">
        <v>0</v>
      </c>
      <c r="X44" s="136">
        <v>1</v>
      </c>
      <c r="Y44" s="136">
        <v>1</v>
      </c>
      <c r="Z44" s="136">
        <v>0</v>
      </c>
      <c r="AA44" s="136">
        <v>0</v>
      </c>
      <c r="AB44" s="136">
        <v>1</v>
      </c>
      <c r="AC44" s="136">
        <v>2</v>
      </c>
      <c r="AD44" s="136">
        <v>3</v>
      </c>
    </row>
    <row r="45" spans="1:30" ht="20.25" customHeight="1">
      <c r="A45" s="436">
        <v>18</v>
      </c>
      <c r="B45" s="625" t="s">
        <v>100</v>
      </c>
      <c r="C45" s="96" t="s">
        <v>80</v>
      </c>
      <c r="D45" s="136">
        <v>78</v>
      </c>
      <c r="E45" s="136">
        <v>10</v>
      </c>
      <c r="F45" s="136">
        <v>10</v>
      </c>
      <c r="G45" s="136">
        <v>42</v>
      </c>
      <c r="H45" s="136">
        <v>250</v>
      </c>
      <c r="I45" s="136">
        <v>5</v>
      </c>
      <c r="J45" s="136">
        <v>10</v>
      </c>
      <c r="K45" s="136">
        <v>1</v>
      </c>
      <c r="L45" s="136">
        <v>1</v>
      </c>
      <c r="M45" s="136">
        <v>10</v>
      </c>
      <c r="N45" s="136">
        <v>3</v>
      </c>
      <c r="O45" s="136">
        <v>2</v>
      </c>
      <c r="P45" s="136">
        <v>2</v>
      </c>
      <c r="Q45" s="136">
        <v>4</v>
      </c>
      <c r="R45" s="136">
        <v>5</v>
      </c>
      <c r="S45" s="136">
        <v>10</v>
      </c>
      <c r="T45" s="136">
        <v>2</v>
      </c>
      <c r="U45" s="136">
        <v>2</v>
      </c>
      <c r="V45" s="136">
        <v>0</v>
      </c>
      <c r="W45" s="136">
        <v>3</v>
      </c>
      <c r="X45" s="136">
        <v>1</v>
      </c>
      <c r="Y45" s="136">
        <v>1</v>
      </c>
      <c r="Z45" s="136">
        <v>1</v>
      </c>
      <c r="AA45" s="136">
        <v>2</v>
      </c>
      <c r="AB45" s="136">
        <v>2</v>
      </c>
      <c r="AC45" s="136">
        <v>4</v>
      </c>
      <c r="AD45" s="136">
        <v>2</v>
      </c>
    </row>
    <row r="46" spans="1:30" ht="20.25" customHeight="1">
      <c r="A46" s="436"/>
      <c r="B46" s="626"/>
      <c r="C46" s="96" t="s">
        <v>81</v>
      </c>
      <c r="D46" s="136">
        <v>70</v>
      </c>
      <c r="E46" s="136">
        <v>20</v>
      </c>
      <c r="F46" s="136">
        <v>50</v>
      </c>
      <c r="G46" s="136">
        <v>10</v>
      </c>
      <c r="H46" s="136">
        <v>50</v>
      </c>
      <c r="I46" s="136">
        <v>2</v>
      </c>
      <c r="J46" s="136">
        <v>5</v>
      </c>
      <c r="K46" s="136">
        <v>0</v>
      </c>
      <c r="L46" s="136">
        <v>0</v>
      </c>
      <c r="M46" s="136">
        <v>0</v>
      </c>
      <c r="N46" s="136">
        <v>3</v>
      </c>
      <c r="O46" s="136">
        <v>2</v>
      </c>
      <c r="P46" s="136">
        <v>4</v>
      </c>
      <c r="Q46" s="136">
        <v>2</v>
      </c>
      <c r="R46" s="136">
        <v>5</v>
      </c>
      <c r="S46" s="136">
        <v>10</v>
      </c>
      <c r="T46" s="136">
        <v>0</v>
      </c>
      <c r="U46" s="136">
        <v>1</v>
      </c>
      <c r="V46" s="136">
        <v>2</v>
      </c>
      <c r="W46" s="136">
        <v>1</v>
      </c>
      <c r="X46" s="136">
        <v>1</v>
      </c>
      <c r="Y46" s="136">
        <v>0</v>
      </c>
      <c r="Z46" s="136">
        <v>1</v>
      </c>
      <c r="AA46" s="136">
        <v>0</v>
      </c>
      <c r="AB46" s="136">
        <v>1</v>
      </c>
      <c r="AC46" s="136">
        <v>0</v>
      </c>
      <c r="AD46" s="136">
        <v>2</v>
      </c>
    </row>
    <row r="47" spans="1:30" ht="20.25" customHeight="1">
      <c r="A47" s="436">
        <v>19</v>
      </c>
      <c r="B47" s="437" t="s">
        <v>103</v>
      </c>
      <c r="C47" s="97" t="s">
        <v>80</v>
      </c>
      <c r="D47" s="139">
        <v>42</v>
      </c>
      <c r="E47" s="139">
        <v>7</v>
      </c>
      <c r="F47" s="134">
        <v>14</v>
      </c>
      <c r="G47" s="140">
        <v>20</v>
      </c>
      <c r="H47" s="134">
        <v>150</v>
      </c>
      <c r="I47" s="134">
        <v>4</v>
      </c>
      <c r="J47" s="134">
        <v>0</v>
      </c>
      <c r="K47" s="141">
        <v>2</v>
      </c>
      <c r="L47" s="134">
        <v>1</v>
      </c>
      <c r="M47" s="134">
        <v>0</v>
      </c>
      <c r="N47" s="134">
        <v>2</v>
      </c>
      <c r="O47" s="134">
        <v>1</v>
      </c>
      <c r="P47" s="134">
        <v>2</v>
      </c>
      <c r="Q47" s="134">
        <v>1</v>
      </c>
      <c r="R47" s="134">
        <v>2</v>
      </c>
      <c r="S47" s="134">
        <v>1</v>
      </c>
      <c r="T47" s="134">
        <v>1</v>
      </c>
      <c r="U47" s="134">
        <v>1</v>
      </c>
      <c r="V47" s="142">
        <v>0</v>
      </c>
      <c r="W47" s="142">
        <v>1</v>
      </c>
      <c r="X47" s="142">
        <v>0</v>
      </c>
      <c r="Y47" s="142">
        <v>1</v>
      </c>
      <c r="Z47" s="142">
        <v>1</v>
      </c>
      <c r="AA47" s="142">
        <v>0</v>
      </c>
      <c r="AB47" s="142">
        <v>0</v>
      </c>
      <c r="AC47" s="142">
        <v>0</v>
      </c>
      <c r="AD47" s="142">
        <v>0</v>
      </c>
    </row>
    <row r="48" spans="1:30" ht="20.25" customHeight="1">
      <c r="A48" s="436"/>
      <c r="B48" s="437"/>
      <c r="C48" s="97" t="s">
        <v>81</v>
      </c>
      <c r="D48" s="139">
        <v>76</v>
      </c>
      <c r="E48" s="139">
        <v>7</v>
      </c>
      <c r="F48" s="134">
        <v>14</v>
      </c>
      <c r="G48" s="140">
        <v>7</v>
      </c>
      <c r="H48" s="134">
        <v>20</v>
      </c>
      <c r="I48" s="134">
        <v>3</v>
      </c>
      <c r="J48" s="134">
        <v>4</v>
      </c>
      <c r="K48" s="141">
        <v>0</v>
      </c>
      <c r="L48" s="134">
        <v>0</v>
      </c>
      <c r="M48" s="134">
        <v>2</v>
      </c>
      <c r="N48" s="134">
        <v>0</v>
      </c>
      <c r="O48" s="134">
        <v>1</v>
      </c>
      <c r="P48" s="134">
        <v>1</v>
      </c>
      <c r="Q48" s="142">
        <v>1</v>
      </c>
      <c r="R48" s="142">
        <v>2</v>
      </c>
      <c r="S48" s="142">
        <v>2</v>
      </c>
      <c r="T48" s="142">
        <v>0</v>
      </c>
      <c r="U48" s="142">
        <v>0</v>
      </c>
      <c r="V48" s="142">
        <v>1</v>
      </c>
      <c r="W48" s="142">
        <v>1</v>
      </c>
      <c r="X48" s="142">
        <v>1</v>
      </c>
      <c r="Y48" s="142">
        <v>0</v>
      </c>
      <c r="Z48" s="142">
        <v>1</v>
      </c>
      <c r="AA48" s="142">
        <v>1</v>
      </c>
      <c r="AB48" s="142">
        <v>1</v>
      </c>
      <c r="AC48" s="142">
        <v>1</v>
      </c>
      <c r="AD48" s="142">
        <v>1</v>
      </c>
    </row>
    <row r="49" spans="1:30" ht="20.25" customHeight="1">
      <c r="A49" s="436">
        <v>20</v>
      </c>
      <c r="B49" s="437" t="s">
        <v>92</v>
      </c>
      <c r="C49" s="97" t="s">
        <v>80</v>
      </c>
      <c r="D49" s="98">
        <v>60</v>
      </c>
      <c r="E49" s="98">
        <v>10</v>
      </c>
      <c r="F49" s="99"/>
      <c r="G49" s="107"/>
      <c r="H49" s="99"/>
      <c r="I49" s="99"/>
      <c r="J49" s="99"/>
      <c r="K49" s="101"/>
      <c r="L49" s="108"/>
      <c r="M49" s="109"/>
      <c r="N49" s="109"/>
      <c r="O49" s="109"/>
      <c r="P49" s="110"/>
      <c r="Q49" s="123"/>
      <c r="R49" s="123"/>
      <c r="S49" s="123"/>
      <c r="T49" s="123"/>
      <c r="U49" s="123"/>
      <c r="V49" s="123"/>
      <c r="W49" s="123"/>
      <c r="X49" s="123"/>
      <c r="Y49" s="123"/>
      <c r="Z49" s="123"/>
      <c r="AA49" s="123"/>
      <c r="AB49" s="123"/>
      <c r="AC49" s="123"/>
      <c r="AD49" s="123"/>
    </row>
    <row r="50" spans="1:30" ht="20.25" customHeight="1">
      <c r="A50" s="436"/>
      <c r="B50" s="437"/>
      <c r="C50" s="97" t="s">
        <v>81</v>
      </c>
      <c r="D50" s="98"/>
      <c r="E50" s="98"/>
      <c r="F50" s="99">
        <v>40</v>
      </c>
      <c r="G50" s="107">
        <v>110</v>
      </c>
      <c r="H50" s="99">
        <v>30</v>
      </c>
      <c r="I50" s="99"/>
      <c r="J50" s="99"/>
      <c r="K50" s="101"/>
      <c r="L50" s="112">
        <v>1</v>
      </c>
      <c r="M50" s="109">
        <v>2</v>
      </c>
      <c r="N50" s="109"/>
      <c r="O50" s="109"/>
      <c r="P50" s="110">
        <v>3</v>
      </c>
      <c r="Q50" s="123">
        <v>3</v>
      </c>
      <c r="R50" s="123">
        <v>5</v>
      </c>
      <c r="S50" s="123">
        <v>5</v>
      </c>
      <c r="T50" s="123"/>
      <c r="U50" s="123">
        <v>2</v>
      </c>
      <c r="V50" s="123">
        <v>1</v>
      </c>
      <c r="W50" s="123">
        <v>2</v>
      </c>
      <c r="X50" s="123"/>
      <c r="Y50" s="123">
        <v>3</v>
      </c>
      <c r="Z50" s="123"/>
      <c r="AA50" s="123">
        <v>2</v>
      </c>
      <c r="AB50" s="123"/>
      <c r="AC50" s="123"/>
      <c r="AD50" s="123">
        <v>2</v>
      </c>
    </row>
    <row r="51" spans="1:30" ht="20.25" customHeight="1">
      <c r="A51" s="436">
        <v>21</v>
      </c>
      <c r="B51" s="437" t="s">
        <v>88</v>
      </c>
      <c r="C51" s="97" t="s">
        <v>80</v>
      </c>
      <c r="D51" s="98">
        <v>146</v>
      </c>
      <c r="E51" s="98">
        <v>12</v>
      </c>
      <c r="F51" s="120">
        <v>32</v>
      </c>
      <c r="G51" s="121">
        <v>25</v>
      </c>
      <c r="H51" s="113">
        <v>300</v>
      </c>
      <c r="I51" s="113">
        <v>2</v>
      </c>
      <c r="J51" s="113">
        <v>4</v>
      </c>
      <c r="K51" s="117">
        <v>1</v>
      </c>
      <c r="L51" s="114">
        <v>1</v>
      </c>
      <c r="M51" s="115">
        <v>4</v>
      </c>
      <c r="N51" s="115">
        <v>4</v>
      </c>
      <c r="O51" s="115">
        <v>4</v>
      </c>
      <c r="P51" s="116">
        <v>4</v>
      </c>
      <c r="Q51" s="105">
        <v>4</v>
      </c>
      <c r="R51" s="105">
        <v>2</v>
      </c>
      <c r="S51" s="105">
        <v>4</v>
      </c>
      <c r="T51" s="105">
        <v>2</v>
      </c>
      <c r="U51" s="105">
        <v>2</v>
      </c>
      <c r="V51" s="105">
        <v>2</v>
      </c>
      <c r="W51" s="105">
        <v>4</v>
      </c>
      <c r="X51" s="105">
        <v>2</v>
      </c>
      <c r="Y51" s="105">
        <v>4</v>
      </c>
      <c r="Z51" s="105">
        <v>2</v>
      </c>
      <c r="AA51" s="105">
        <v>4</v>
      </c>
      <c r="AB51" s="105">
        <v>2</v>
      </c>
      <c r="AC51" s="105">
        <v>0</v>
      </c>
      <c r="AD51" s="105">
        <v>2</v>
      </c>
    </row>
    <row r="52" spans="1:30" ht="20.25" customHeight="1">
      <c r="A52" s="436"/>
      <c r="B52" s="437"/>
      <c r="C52" s="97" t="s">
        <v>81</v>
      </c>
      <c r="D52" s="98">
        <v>0</v>
      </c>
      <c r="E52" s="98">
        <v>8</v>
      </c>
      <c r="F52" s="120">
        <v>8</v>
      </c>
      <c r="G52" s="121">
        <v>5</v>
      </c>
      <c r="H52" s="113">
        <v>50</v>
      </c>
      <c r="I52" s="113">
        <v>2</v>
      </c>
      <c r="J52" s="113">
        <v>6</v>
      </c>
      <c r="K52" s="117">
        <v>1</v>
      </c>
      <c r="L52" s="114">
        <v>1</v>
      </c>
      <c r="M52" s="115">
        <v>4</v>
      </c>
      <c r="N52" s="115">
        <v>4</v>
      </c>
      <c r="O52" s="115">
        <v>4</v>
      </c>
      <c r="P52" s="116">
        <v>4</v>
      </c>
      <c r="Q52" s="105">
        <v>4</v>
      </c>
      <c r="R52" s="105">
        <v>4</v>
      </c>
      <c r="S52" s="105">
        <v>4</v>
      </c>
      <c r="T52" s="105">
        <v>2</v>
      </c>
      <c r="U52" s="105">
        <v>2</v>
      </c>
      <c r="V52" s="105">
        <v>2</v>
      </c>
      <c r="W52" s="105">
        <v>2</v>
      </c>
      <c r="X52" s="105">
        <v>2</v>
      </c>
      <c r="Y52" s="105">
        <v>4</v>
      </c>
      <c r="Z52" s="105">
        <v>2</v>
      </c>
      <c r="AA52" s="105">
        <v>2</v>
      </c>
      <c r="AB52" s="105">
        <v>2</v>
      </c>
      <c r="AC52" s="105">
        <v>4</v>
      </c>
      <c r="AD52" s="105">
        <v>2</v>
      </c>
    </row>
    <row r="53" spans="1:30" ht="20.25" customHeight="1">
      <c r="A53" s="436">
        <v>22</v>
      </c>
      <c r="B53" s="437" t="s">
        <v>89</v>
      </c>
      <c r="C53" s="97" t="s">
        <v>80</v>
      </c>
      <c r="D53" s="98">
        <v>97</v>
      </c>
      <c r="E53" s="98">
        <v>19</v>
      </c>
      <c r="F53" s="99">
        <v>6</v>
      </c>
      <c r="G53" s="100">
        <v>20</v>
      </c>
      <c r="H53" s="99">
        <v>185</v>
      </c>
      <c r="I53" s="99">
        <v>4</v>
      </c>
      <c r="J53" s="99">
        <v>3</v>
      </c>
      <c r="K53" s="101">
        <v>2</v>
      </c>
      <c r="L53" s="99">
        <v>2</v>
      </c>
      <c r="M53" s="99">
        <v>2</v>
      </c>
      <c r="N53" s="99">
        <v>3</v>
      </c>
      <c r="O53" s="99">
        <v>3</v>
      </c>
      <c r="P53" s="99">
        <v>3</v>
      </c>
      <c r="Q53" s="135">
        <v>3</v>
      </c>
      <c r="R53" s="135">
        <v>3</v>
      </c>
      <c r="S53" s="135">
        <v>2</v>
      </c>
      <c r="T53" s="135">
        <v>1</v>
      </c>
      <c r="U53" s="135">
        <v>2</v>
      </c>
      <c r="V53" s="147" t="s">
        <v>144</v>
      </c>
      <c r="W53" s="135">
        <v>2</v>
      </c>
      <c r="X53" s="147" t="s">
        <v>144</v>
      </c>
      <c r="Y53" s="135">
        <v>1</v>
      </c>
      <c r="Z53" s="135">
        <v>2</v>
      </c>
      <c r="AA53" s="135">
        <v>2</v>
      </c>
      <c r="AB53" s="135">
        <v>4</v>
      </c>
      <c r="AC53" s="147" t="s">
        <v>144</v>
      </c>
      <c r="AD53" s="135">
        <v>2</v>
      </c>
    </row>
    <row r="54" spans="1:30" ht="20.25" customHeight="1">
      <c r="A54" s="436"/>
      <c r="B54" s="437"/>
      <c r="C54" s="97" t="s">
        <v>81</v>
      </c>
      <c r="D54" s="98">
        <v>78</v>
      </c>
      <c r="E54" s="98">
        <v>39</v>
      </c>
      <c r="F54" s="99">
        <v>34</v>
      </c>
      <c r="G54" s="100">
        <v>20</v>
      </c>
      <c r="H54" s="99">
        <v>165</v>
      </c>
      <c r="I54" s="99">
        <v>4</v>
      </c>
      <c r="J54" s="99">
        <v>3</v>
      </c>
      <c r="K54" s="101">
        <v>2</v>
      </c>
      <c r="L54" s="99">
        <v>2</v>
      </c>
      <c r="M54" s="99">
        <v>4</v>
      </c>
      <c r="N54" s="99">
        <v>3</v>
      </c>
      <c r="O54" s="99">
        <v>3</v>
      </c>
      <c r="P54" s="99">
        <v>3</v>
      </c>
      <c r="Q54" s="135">
        <v>3</v>
      </c>
      <c r="R54" s="135">
        <v>7</v>
      </c>
      <c r="S54" s="135">
        <v>6</v>
      </c>
      <c r="T54" s="135">
        <v>1</v>
      </c>
      <c r="U54" s="135">
        <v>2</v>
      </c>
      <c r="V54" s="135">
        <v>2</v>
      </c>
      <c r="W54" s="135">
        <v>2</v>
      </c>
      <c r="X54" s="135">
        <v>2</v>
      </c>
      <c r="Y54" s="135">
        <v>5</v>
      </c>
      <c r="Z54" s="135">
        <v>2</v>
      </c>
      <c r="AA54" s="147" t="s">
        <v>144</v>
      </c>
      <c r="AB54" s="147" t="s">
        <v>144</v>
      </c>
      <c r="AC54" s="135">
        <v>2</v>
      </c>
      <c r="AD54" s="135">
        <v>2</v>
      </c>
    </row>
    <row r="55" spans="1:30" ht="20.25" customHeight="1">
      <c r="A55" s="436">
        <v>23</v>
      </c>
      <c r="B55" s="609" t="s">
        <v>91</v>
      </c>
      <c r="C55" s="97" t="s">
        <v>80</v>
      </c>
      <c r="D55" s="98">
        <v>80</v>
      </c>
      <c r="E55" s="98">
        <v>15</v>
      </c>
      <c r="F55" s="99">
        <v>10</v>
      </c>
      <c r="G55" s="100">
        <v>20</v>
      </c>
      <c r="H55" s="99">
        <v>170</v>
      </c>
      <c r="I55" s="99">
        <v>2</v>
      </c>
      <c r="J55" s="99">
        <v>1</v>
      </c>
      <c r="K55" s="101">
        <v>1</v>
      </c>
      <c r="L55" s="99">
        <v>1</v>
      </c>
      <c r="M55" s="99">
        <v>5</v>
      </c>
      <c r="N55" s="99">
        <v>2</v>
      </c>
      <c r="O55" s="135">
        <v>2</v>
      </c>
      <c r="P55" s="99">
        <v>1</v>
      </c>
      <c r="Q55" s="135">
        <v>2</v>
      </c>
      <c r="R55" s="135">
        <v>2</v>
      </c>
      <c r="S55" s="135">
        <v>2</v>
      </c>
      <c r="T55" s="135">
        <v>2</v>
      </c>
      <c r="U55" s="135">
        <v>1</v>
      </c>
      <c r="V55" s="135">
        <v>1</v>
      </c>
      <c r="W55" s="135">
        <v>2</v>
      </c>
      <c r="X55" s="135">
        <v>2</v>
      </c>
      <c r="Y55" s="135">
        <v>2</v>
      </c>
      <c r="Z55" s="135">
        <v>2</v>
      </c>
      <c r="AA55" s="135">
        <v>4</v>
      </c>
      <c r="AB55" s="135">
        <v>2</v>
      </c>
      <c r="AC55" s="135">
        <v>2</v>
      </c>
      <c r="AD55" s="135">
        <v>2</v>
      </c>
    </row>
    <row r="56" spans="1:30" ht="20.25" customHeight="1">
      <c r="A56" s="436"/>
      <c r="B56" s="611"/>
      <c r="C56" s="97" t="s">
        <v>81</v>
      </c>
      <c r="D56" s="98">
        <v>40</v>
      </c>
      <c r="E56" s="98">
        <v>50</v>
      </c>
      <c r="F56" s="99">
        <v>30</v>
      </c>
      <c r="G56" s="100">
        <v>20</v>
      </c>
      <c r="H56" s="99">
        <v>150</v>
      </c>
      <c r="I56" s="99">
        <v>4</v>
      </c>
      <c r="J56" s="99">
        <v>4</v>
      </c>
      <c r="K56" s="101">
        <v>1</v>
      </c>
      <c r="L56" s="99">
        <v>1</v>
      </c>
      <c r="M56" s="99">
        <v>5</v>
      </c>
      <c r="N56" s="99">
        <v>3</v>
      </c>
      <c r="O56" s="135">
        <v>3</v>
      </c>
      <c r="P56" s="99">
        <v>3</v>
      </c>
      <c r="Q56" s="135">
        <v>2</v>
      </c>
      <c r="R56" s="135">
        <v>4</v>
      </c>
      <c r="S56" s="135">
        <v>5</v>
      </c>
      <c r="T56" s="135">
        <v>1</v>
      </c>
      <c r="U56" s="135">
        <v>2</v>
      </c>
      <c r="V56" s="135">
        <v>2</v>
      </c>
      <c r="W56" s="135">
        <v>4</v>
      </c>
      <c r="X56" s="135">
        <v>1</v>
      </c>
      <c r="Y56" s="135">
        <v>20</v>
      </c>
      <c r="Z56" s="135">
        <v>6</v>
      </c>
      <c r="AA56" s="135">
        <v>0</v>
      </c>
      <c r="AB56" s="135">
        <v>2</v>
      </c>
      <c r="AC56" s="135">
        <v>2</v>
      </c>
      <c r="AD56" s="135">
        <v>8</v>
      </c>
    </row>
    <row r="57" spans="1:30" ht="20.25" customHeight="1">
      <c r="A57" s="436">
        <v>24</v>
      </c>
      <c r="B57" s="437" t="s">
        <v>160</v>
      </c>
      <c r="C57" s="97" t="s">
        <v>80</v>
      </c>
      <c r="D57" s="98">
        <v>65</v>
      </c>
      <c r="E57" s="98">
        <v>2</v>
      </c>
      <c r="F57" s="99">
        <v>0</v>
      </c>
      <c r="G57" s="100">
        <v>20</v>
      </c>
      <c r="H57" s="99">
        <v>160</v>
      </c>
      <c r="I57" s="99">
        <v>2</v>
      </c>
      <c r="J57" s="99">
        <v>2</v>
      </c>
      <c r="K57" s="101">
        <v>1</v>
      </c>
      <c r="L57" s="99"/>
      <c r="M57" s="99"/>
      <c r="N57" s="99"/>
      <c r="O57" s="99">
        <v>1</v>
      </c>
      <c r="P57" s="99">
        <v>1</v>
      </c>
      <c r="Q57" s="135">
        <v>1</v>
      </c>
      <c r="R57" s="135"/>
      <c r="S57" s="135"/>
      <c r="T57" s="135"/>
      <c r="U57" s="135"/>
      <c r="V57" s="135"/>
      <c r="W57" s="135"/>
      <c r="X57" s="135">
        <v>1</v>
      </c>
      <c r="Y57" s="135">
        <v>1</v>
      </c>
      <c r="Z57" s="135">
        <v>1</v>
      </c>
      <c r="AA57" s="135"/>
      <c r="AB57" s="135"/>
      <c r="AC57" s="135">
        <v>2</v>
      </c>
      <c r="AD57" s="135">
        <v>1</v>
      </c>
    </row>
    <row r="58" spans="1:30" ht="20.25" customHeight="1">
      <c r="A58" s="436"/>
      <c r="B58" s="437"/>
      <c r="C58" s="97" t="s">
        <v>81</v>
      </c>
      <c r="D58" s="98">
        <v>35</v>
      </c>
      <c r="E58" s="98">
        <v>6</v>
      </c>
      <c r="F58" s="99">
        <v>8</v>
      </c>
      <c r="G58" s="100">
        <v>20</v>
      </c>
      <c r="H58" s="99">
        <v>80</v>
      </c>
      <c r="I58" s="99">
        <v>4</v>
      </c>
      <c r="J58" s="99">
        <v>2</v>
      </c>
      <c r="K58" s="101">
        <v>1</v>
      </c>
      <c r="L58" s="99">
        <v>1</v>
      </c>
      <c r="M58" s="99">
        <v>1</v>
      </c>
      <c r="N58" s="99">
        <v>1</v>
      </c>
      <c r="O58" s="99">
        <v>1</v>
      </c>
      <c r="P58" s="99">
        <v>1</v>
      </c>
      <c r="Q58" s="135">
        <v>1</v>
      </c>
      <c r="R58" s="135">
        <v>1</v>
      </c>
      <c r="S58" s="135">
        <v>2</v>
      </c>
      <c r="T58" s="135"/>
      <c r="U58" s="135">
        <v>1</v>
      </c>
      <c r="V58" s="135">
        <v>1</v>
      </c>
      <c r="W58" s="135"/>
      <c r="X58" s="135">
        <v>1</v>
      </c>
      <c r="Y58" s="135">
        <v>2</v>
      </c>
      <c r="Z58" s="135">
        <v>1</v>
      </c>
      <c r="AA58" s="135"/>
      <c r="AB58" s="135"/>
      <c r="AC58" s="135">
        <v>2</v>
      </c>
      <c r="AD58" s="135">
        <v>1</v>
      </c>
    </row>
    <row r="251" spans="1:11" s="34" customFormat="1">
      <c r="A251" s="29"/>
      <c r="B251" s="29"/>
      <c r="C251" s="29"/>
      <c r="D251" s="30"/>
      <c r="E251" s="30"/>
      <c r="F251" s="40"/>
      <c r="G251" s="31"/>
      <c r="H251" s="32"/>
      <c r="I251" s="33"/>
      <c r="J251" s="33"/>
      <c r="K251" s="33"/>
    </row>
    <row r="252" spans="1:11" s="34" customFormat="1">
      <c r="A252" s="29"/>
      <c r="B252" s="29"/>
      <c r="C252" s="29"/>
      <c r="D252" s="30"/>
      <c r="E252" s="30"/>
      <c r="F252" s="40"/>
      <c r="G252" s="31"/>
      <c r="H252" s="32"/>
      <c r="I252" s="33"/>
      <c r="J252" s="33"/>
      <c r="K252" s="33"/>
    </row>
    <row r="253" spans="1:11" s="34" customFormat="1">
      <c r="A253" s="29"/>
      <c r="B253" s="29"/>
      <c r="C253" s="29"/>
      <c r="D253" s="30"/>
      <c r="E253" s="30"/>
      <c r="F253" s="40"/>
      <c r="G253" s="31"/>
      <c r="H253" s="32"/>
      <c r="I253" s="33"/>
      <c r="J253" s="33"/>
      <c r="K253" s="33"/>
    </row>
    <row r="254" spans="1:11" s="34" customFormat="1">
      <c r="A254" s="29"/>
      <c r="B254" s="29"/>
      <c r="C254" s="29"/>
      <c r="D254" s="30"/>
      <c r="E254" s="30"/>
      <c r="F254" s="40"/>
      <c r="G254" s="31"/>
      <c r="H254" s="32"/>
      <c r="I254" s="33"/>
      <c r="J254" s="33"/>
      <c r="K254" s="33"/>
    </row>
    <row r="255" spans="1:11" s="34" customFormat="1">
      <c r="A255" s="29"/>
      <c r="B255" s="29"/>
      <c r="C255" s="29"/>
      <c r="D255" s="30"/>
      <c r="E255" s="30"/>
      <c r="F255" s="40"/>
      <c r="G255" s="31"/>
      <c r="H255" s="32"/>
      <c r="I255" s="33"/>
      <c r="J255" s="33"/>
      <c r="K255" s="33"/>
    </row>
    <row r="256" spans="1:11" s="34" customFormat="1">
      <c r="A256" s="29"/>
      <c r="B256" s="29"/>
      <c r="C256" s="29"/>
      <c r="D256" s="30"/>
      <c r="E256" s="30"/>
      <c r="F256" s="40"/>
      <c r="G256" s="31"/>
      <c r="H256" s="32"/>
      <c r="I256" s="33"/>
      <c r="J256" s="33"/>
      <c r="K256" s="33"/>
    </row>
    <row r="257" spans="1:11" s="34" customFormat="1">
      <c r="A257" s="29"/>
      <c r="B257" s="29"/>
      <c r="C257" s="29"/>
      <c r="D257" s="30"/>
      <c r="E257" s="30"/>
      <c r="F257" s="40"/>
      <c r="G257" s="31"/>
      <c r="H257" s="32"/>
      <c r="I257" s="33"/>
      <c r="J257" s="33"/>
      <c r="K257" s="33"/>
    </row>
    <row r="258" spans="1:11" s="34" customFormat="1">
      <c r="A258" s="29"/>
      <c r="B258" s="29"/>
      <c r="C258" s="29"/>
      <c r="D258" s="30"/>
      <c r="E258" s="30"/>
      <c r="F258" s="40"/>
      <c r="G258" s="31"/>
      <c r="H258" s="32"/>
      <c r="I258" s="33"/>
      <c r="J258" s="33"/>
      <c r="K258" s="33"/>
    </row>
    <row r="259" spans="1:11" s="34" customFormat="1">
      <c r="A259" s="29"/>
      <c r="B259" s="29"/>
      <c r="C259" s="29"/>
      <c r="D259" s="30"/>
      <c r="E259" s="30"/>
      <c r="F259" s="40"/>
      <c r="G259" s="31"/>
      <c r="H259" s="32"/>
      <c r="I259" s="33"/>
      <c r="J259" s="33"/>
      <c r="K259" s="33"/>
    </row>
    <row r="260" spans="1:11" s="34" customFormat="1">
      <c r="A260" s="29"/>
      <c r="B260" s="29"/>
      <c r="C260" s="29"/>
      <c r="D260" s="30"/>
      <c r="E260" s="30"/>
      <c r="F260" s="40"/>
      <c r="G260" s="31"/>
      <c r="H260" s="32"/>
      <c r="I260" s="33"/>
      <c r="J260" s="33"/>
      <c r="K260" s="33"/>
    </row>
    <row r="261" spans="1:11" s="34" customFormat="1">
      <c r="A261" s="29"/>
      <c r="B261" s="29"/>
      <c r="C261" s="29"/>
      <c r="D261" s="30"/>
      <c r="E261" s="30"/>
      <c r="F261" s="40"/>
      <c r="G261" s="31"/>
      <c r="H261" s="32"/>
      <c r="I261" s="33"/>
      <c r="J261" s="33"/>
      <c r="K261" s="33"/>
    </row>
    <row r="262" spans="1:11" s="34" customFormat="1">
      <c r="A262" s="29"/>
      <c r="B262" s="29"/>
      <c r="C262" s="29"/>
      <c r="D262" s="30"/>
      <c r="E262" s="30"/>
      <c r="F262" s="40"/>
      <c r="G262" s="31"/>
      <c r="H262" s="32"/>
      <c r="I262" s="33"/>
      <c r="J262" s="33"/>
      <c r="K262" s="33"/>
    </row>
    <row r="263" spans="1:11" s="34" customFormat="1">
      <c r="A263" s="29"/>
      <c r="B263" s="29"/>
      <c r="C263" s="29"/>
      <c r="D263" s="30"/>
      <c r="E263" s="30"/>
      <c r="F263" s="40"/>
      <c r="G263" s="31"/>
      <c r="H263" s="32"/>
      <c r="I263" s="33"/>
      <c r="J263" s="33"/>
      <c r="K263" s="33"/>
    </row>
    <row r="264" spans="1:11" s="34" customFormat="1">
      <c r="A264" s="29"/>
      <c r="B264" s="29"/>
      <c r="C264" s="29"/>
      <c r="D264" s="30"/>
      <c r="E264" s="30"/>
      <c r="F264" s="40"/>
      <c r="G264" s="31"/>
      <c r="H264" s="32"/>
      <c r="I264" s="33"/>
      <c r="J264" s="33"/>
      <c r="K264" s="33"/>
    </row>
    <row r="265" spans="1:11" s="34" customFormat="1">
      <c r="A265" s="29"/>
      <c r="B265" s="29"/>
      <c r="C265" s="29"/>
      <c r="D265" s="30"/>
      <c r="E265" s="30"/>
      <c r="F265" s="40"/>
      <c r="G265" s="31"/>
      <c r="H265" s="32"/>
      <c r="I265" s="33"/>
      <c r="J265" s="33"/>
      <c r="K265" s="33"/>
    </row>
    <row r="266" spans="1:11" s="34" customFormat="1">
      <c r="A266" s="29"/>
      <c r="B266" s="29"/>
      <c r="C266" s="29"/>
      <c r="D266" s="30"/>
      <c r="E266" s="30"/>
      <c r="F266" s="40"/>
      <c r="G266" s="31"/>
      <c r="H266" s="32"/>
      <c r="I266" s="33"/>
      <c r="J266" s="33"/>
      <c r="K266" s="33"/>
    </row>
    <row r="267" spans="1:11" s="34" customFormat="1">
      <c r="A267" s="29"/>
      <c r="B267" s="29"/>
      <c r="C267" s="29"/>
      <c r="D267" s="30"/>
      <c r="E267" s="30"/>
      <c r="F267" s="40"/>
      <c r="G267" s="31"/>
      <c r="H267" s="32"/>
      <c r="I267" s="33"/>
      <c r="J267" s="33"/>
      <c r="K267" s="33"/>
    </row>
    <row r="268" spans="1:11" s="34" customFormat="1">
      <c r="A268" s="29"/>
      <c r="B268" s="29"/>
      <c r="C268" s="29"/>
      <c r="D268" s="30"/>
      <c r="E268" s="30"/>
      <c r="F268" s="40"/>
      <c r="G268" s="31"/>
      <c r="H268" s="32"/>
      <c r="I268" s="33"/>
      <c r="J268" s="33"/>
      <c r="K268" s="33"/>
    </row>
    <row r="269" spans="1:11" s="34" customFormat="1">
      <c r="A269" s="29"/>
      <c r="B269" s="29"/>
      <c r="C269" s="29"/>
      <c r="D269" s="30"/>
      <c r="E269" s="30"/>
      <c r="F269" s="40"/>
      <c r="G269" s="31"/>
      <c r="H269" s="32"/>
      <c r="I269" s="33"/>
      <c r="J269" s="33"/>
      <c r="K269" s="33"/>
    </row>
    <row r="270" spans="1:11" s="34" customFormat="1">
      <c r="A270" s="29"/>
      <c r="B270" s="29"/>
      <c r="C270" s="29"/>
      <c r="D270" s="30"/>
      <c r="E270" s="30"/>
      <c r="F270" s="40"/>
      <c r="G270" s="31"/>
      <c r="H270" s="32"/>
      <c r="I270" s="33"/>
      <c r="J270" s="33"/>
      <c r="K270" s="33"/>
    </row>
    <row r="271" spans="1:11" s="34" customFormat="1">
      <c r="A271" s="29"/>
      <c r="B271" s="29"/>
      <c r="C271" s="29"/>
      <c r="D271" s="30"/>
      <c r="E271" s="30"/>
      <c r="F271" s="40"/>
      <c r="G271" s="31"/>
      <c r="H271" s="32"/>
      <c r="I271" s="33"/>
      <c r="J271" s="33"/>
      <c r="K271" s="33"/>
    </row>
    <row r="272" spans="1:11" s="34" customFormat="1">
      <c r="A272" s="29"/>
      <c r="B272" s="29"/>
      <c r="C272" s="29"/>
      <c r="D272" s="30"/>
      <c r="E272" s="30"/>
      <c r="F272" s="40"/>
      <c r="G272" s="31"/>
      <c r="H272" s="32"/>
      <c r="I272" s="33"/>
      <c r="J272" s="33"/>
      <c r="K272" s="33"/>
    </row>
    <row r="273" spans="1:11" s="34" customFormat="1">
      <c r="A273" s="29"/>
      <c r="B273" s="29"/>
      <c r="C273" s="29"/>
      <c r="D273" s="30"/>
      <c r="E273" s="30"/>
      <c r="F273" s="40"/>
      <c r="G273" s="31"/>
      <c r="H273" s="32"/>
      <c r="I273" s="33"/>
      <c r="J273" s="33"/>
      <c r="K273" s="33"/>
    </row>
    <row r="274" spans="1:11" s="34" customFormat="1">
      <c r="A274" s="29"/>
      <c r="B274" s="29"/>
      <c r="C274" s="29"/>
      <c r="D274" s="30"/>
      <c r="E274" s="30"/>
      <c r="F274" s="40"/>
      <c r="G274" s="31"/>
      <c r="H274" s="32"/>
      <c r="I274" s="33"/>
      <c r="J274" s="33"/>
      <c r="K274" s="33"/>
    </row>
    <row r="275" spans="1:11" s="34" customFormat="1">
      <c r="A275" s="29"/>
      <c r="B275" s="29"/>
      <c r="C275" s="29"/>
      <c r="D275" s="30"/>
      <c r="E275" s="30"/>
      <c r="F275" s="40"/>
      <c r="G275" s="31"/>
      <c r="H275" s="32"/>
      <c r="I275" s="33"/>
      <c r="J275" s="33"/>
      <c r="K275" s="33"/>
    </row>
    <row r="276" spans="1:11" s="34" customFormat="1">
      <c r="A276" s="29"/>
      <c r="B276" s="29"/>
      <c r="C276" s="29"/>
      <c r="D276" s="30"/>
      <c r="E276" s="30"/>
      <c r="F276" s="40"/>
      <c r="G276" s="31"/>
      <c r="H276" s="32"/>
      <c r="I276" s="33"/>
      <c r="J276" s="33"/>
      <c r="K276" s="33"/>
    </row>
    <row r="277" spans="1:11" s="34" customFormat="1">
      <c r="A277" s="29"/>
      <c r="B277" s="29"/>
      <c r="C277" s="29"/>
      <c r="D277" s="30"/>
      <c r="E277" s="30"/>
      <c r="F277" s="40"/>
      <c r="G277" s="31"/>
      <c r="H277" s="32"/>
      <c r="I277" s="33"/>
      <c r="J277" s="33"/>
      <c r="K277" s="33"/>
    </row>
    <row r="278" spans="1:11" s="34" customFormat="1">
      <c r="A278" s="29"/>
      <c r="B278" s="29"/>
      <c r="C278" s="29"/>
      <c r="D278" s="30"/>
      <c r="E278" s="30"/>
      <c r="F278" s="40"/>
      <c r="G278" s="31"/>
      <c r="H278" s="32"/>
      <c r="I278" s="33"/>
      <c r="J278" s="33"/>
      <c r="K278" s="33"/>
    </row>
    <row r="279" spans="1:11" s="34" customFormat="1">
      <c r="A279" s="29"/>
      <c r="B279" s="29"/>
      <c r="C279" s="29"/>
      <c r="D279" s="30"/>
      <c r="E279" s="30"/>
      <c r="F279" s="40"/>
      <c r="G279" s="31"/>
      <c r="H279" s="32"/>
      <c r="I279" s="33"/>
      <c r="J279" s="33"/>
      <c r="K279" s="33"/>
    </row>
    <row r="280" spans="1:11" s="34" customFormat="1">
      <c r="A280" s="29"/>
      <c r="B280" s="29"/>
      <c r="C280" s="29"/>
      <c r="D280" s="30"/>
      <c r="E280" s="30"/>
      <c r="F280" s="40"/>
      <c r="G280" s="31"/>
      <c r="H280" s="32"/>
      <c r="I280" s="33"/>
      <c r="J280" s="33"/>
      <c r="K280" s="33"/>
    </row>
    <row r="281" spans="1:11" s="34" customFormat="1">
      <c r="A281" s="29"/>
      <c r="B281" s="29"/>
      <c r="C281" s="29"/>
      <c r="D281" s="30"/>
      <c r="E281" s="30"/>
      <c r="F281" s="40"/>
      <c r="G281" s="31"/>
      <c r="H281" s="32"/>
      <c r="I281" s="33"/>
      <c r="J281" s="33"/>
      <c r="K281" s="33"/>
    </row>
    <row r="282" spans="1:11" s="34" customFormat="1">
      <c r="A282" s="29"/>
      <c r="B282" s="29"/>
      <c r="C282" s="29"/>
      <c r="D282" s="30"/>
      <c r="E282" s="30"/>
      <c r="F282" s="40"/>
      <c r="G282" s="31"/>
      <c r="H282" s="32"/>
      <c r="I282" s="33"/>
      <c r="J282" s="33"/>
      <c r="K282" s="33"/>
    </row>
    <row r="283" spans="1:11" s="34" customFormat="1">
      <c r="A283" s="29"/>
      <c r="B283" s="29"/>
      <c r="C283" s="29"/>
      <c r="D283" s="30"/>
      <c r="E283" s="30"/>
      <c r="F283" s="40"/>
      <c r="G283" s="31"/>
      <c r="H283" s="32"/>
      <c r="I283" s="33"/>
      <c r="J283" s="33"/>
      <c r="K283" s="33"/>
    </row>
    <row r="284" spans="1:11" s="34" customFormat="1">
      <c r="A284" s="29"/>
      <c r="B284" s="29"/>
      <c r="C284" s="29"/>
      <c r="D284" s="30"/>
      <c r="E284" s="30"/>
      <c r="F284" s="40"/>
      <c r="G284" s="31"/>
      <c r="H284" s="32"/>
      <c r="I284" s="33"/>
      <c r="J284" s="33"/>
      <c r="K284" s="33"/>
    </row>
    <row r="285" spans="1:11" s="34" customFormat="1">
      <c r="A285" s="29"/>
      <c r="B285" s="29"/>
      <c r="C285" s="29"/>
      <c r="D285" s="30"/>
      <c r="E285" s="30"/>
      <c r="F285" s="40"/>
      <c r="G285" s="31"/>
      <c r="H285" s="32"/>
      <c r="I285" s="33"/>
      <c r="J285" s="33"/>
      <c r="K285" s="33"/>
    </row>
    <row r="286" spans="1:11" s="34" customFormat="1">
      <c r="A286" s="29"/>
      <c r="B286" s="29"/>
      <c r="C286" s="29"/>
      <c r="D286" s="30"/>
      <c r="E286" s="30"/>
      <c r="F286" s="40"/>
      <c r="G286" s="31"/>
      <c r="H286" s="32"/>
      <c r="I286" s="33"/>
      <c r="J286" s="33"/>
      <c r="K286" s="33"/>
    </row>
    <row r="287" spans="1:11" s="34" customFormat="1">
      <c r="A287" s="29"/>
      <c r="B287" s="29"/>
      <c r="C287" s="29"/>
      <c r="D287" s="30"/>
      <c r="E287" s="30"/>
      <c r="F287" s="40"/>
      <c r="G287" s="31"/>
      <c r="H287" s="32"/>
      <c r="I287" s="33"/>
      <c r="J287" s="33"/>
      <c r="K287" s="33"/>
    </row>
    <row r="288" spans="1:11" s="34" customFormat="1">
      <c r="A288" s="29"/>
      <c r="B288" s="29"/>
      <c r="C288" s="29"/>
      <c r="D288" s="30"/>
      <c r="E288" s="30"/>
      <c r="F288" s="40"/>
      <c r="G288" s="31"/>
      <c r="H288" s="32"/>
      <c r="I288" s="33"/>
      <c r="J288" s="33"/>
      <c r="K288" s="33"/>
    </row>
    <row r="289" spans="1:11" s="34" customFormat="1">
      <c r="A289" s="29"/>
      <c r="B289" s="29"/>
      <c r="C289" s="29"/>
      <c r="D289" s="30"/>
      <c r="E289" s="30"/>
      <c r="F289" s="40"/>
      <c r="G289" s="31"/>
      <c r="H289" s="32"/>
      <c r="I289" s="33"/>
      <c r="J289" s="33"/>
      <c r="K289" s="33"/>
    </row>
    <row r="290" spans="1:11" s="34" customFormat="1">
      <c r="A290" s="29"/>
      <c r="B290" s="29"/>
      <c r="C290" s="29"/>
      <c r="D290" s="30"/>
      <c r="E290" s="30"/>
      <c r="F290" s="40"/>
      <c r="G290" s="31"/>
      <c r="H290" s="32"/>
      <c r="I290" s="33"/>
      <c r="J290" s="33"/>
      <c r="K290" s="33"/>
    </row>
    <row r="291" spans="1:11" s="34" customFormat="1">
      <c r="A291" s="29"/>
      <c r="B291" s="29"/>
      <c r="C291" s="29"/>
      <c r="D291" s="30"/>
      <c r="E291" s="30"/>
      <c r="F291" s="40"/>
      <c r="G291" s="31"/>
      <c r="H291" s="32"/>
      <c r="I291" s="33"/>
      <c r="J291" s="33"/>
      <c r="K291" s="33"/>
    </row>
    <row r="292" spans="1:11" s="34" customFormat="1">
      <c r="A292" s="29"/>
      <c r="B292" s="29"/>
      <c r="C292" s="29"/>
      <c r="D292" s="30"/>
      <c r="E292" s="30"/>
      <c r="F292" s="40"/>
      <c r="G292" s="31"/>
      <c r="H292" s="32"/>
      <c r="I292" s="33"/>
      <c r="J292" s="33"/>
      <c r="K292" s="33"/>
    </row>
    <row r="293" spans="1:11" s="34" customFormat="1">
      <c r="A293" s="29"/>
      <c r="B293" s="29"/>
      <c r="C293" s="29"/>
      <c r="D293" s="30"/>
      <c r="E293" s="30"/>
      <c r="F293" s="40"/>
      <c r="G293" s="31"/>
      <c r="H293" s="32"/>
      <c r="I293" s="33"/>
      <c r="J293" s="33"/>
      <c r="K293" s="33"/>
    </row>
    <row r="294" spans="1:11" s="34" customFormat="1">
      <c r="A294" s="29"/>
      <c r="B294" s="29"/>
      <c r="C294" s="29"/>
      <c r="D294" s="30"/>
      <c r="E294" s="30"/>
      <c r="F294" s="40"/>
      <c r="G294" s="31"/>
      <c r="H294" s="32"/>
      <c r="I294" s="33"/>
      <c r="J294" s="33"/>
      <c r="K294" s="33"/>
    </row>
    <row r="295" spans="1:11" s="34" customFormat="1">
      <c r="A295" s="29"/>
      <c r="B295" s="29"/>
      <c r="C295" s="29"/>
      <c r="D295" s="30"/>
      <c r="E295" s="30"/>
      <c r="F295" s="40"/>
      <c r="G295" s="31"/>
      <c r="H295" s="32"/>
      <c r="I295" s="33"/>
      <c r="J295" s="33"/>
      <c r="K295" s="33"/>
    </row>
    <row r="296" spans="1:11" s="34" customFormat="1">
      <c r="A296" s="29"/>
      <c r="B296" s="29"/>
      <c r="C296" s="29"/>
      <c r="D296" s="30"/>
      <c r="E296" s="30"/>
      <c r="F296" s="40"/>
      <c r="G296" s="31"/>
      <c r="H296" s="32"/>
      <c r="I296" s="33"/>
      <c r="J296" s="33"/>
      <c r="K296" s="33"/>
    </row>
    <row r="297" spans="1:11" s="34" customFormat="1">
      <c r="A297" s="29"/>
      <c r="B297" s="29"/>
      <c r="C297" s="29"/>
      <c r="D297" s="30"/>
      <c r="E297" s="30"/>
      <c r="F297" s="40"/>
      <c r="G297" s="31"/>
      <c r="H297" s="32"/>
      <c r="I297" s="33"/>
      <c r="J297" s="33"/>
      <c r="K297" s="33"/>
    </row>
    <row r="298" spans="1:11" s="34" customFormat="1">
      <c r="A298" s="29"/>
      <c r="B298" s="29"/>
      <c r="C298" s="29"/>
      <c r="D298" s="30"/>
      <c r="E298" s="30"/>
      <c r="F298" s="40"/>
      <c r="G298" s="31"/>
      <c r="H298" s="32"/>
      <c r="I298" s="33"/>
      <c r="J298" s="33"/>
      <c r="K298" s="33"/>
    </row>
    <row r="299" spans="1:11" s="34" customFormat="1">
      <c r="A299" s="29"/>
      <c r="B299" s="29"/>
      <c r="C299" s="29"/>
      <c r="D299" s="30"/>
      <c r="E299" s="30"/>
      <c r="F299" s="40"/>
      <c r="G299" s="31"/>
      <c r="H299" s="32"/>
      <c r="I299" s="33"/>
      <c r="J299" s="33"/>
      <c r="K299" s="33"/>
    </row>
    <row r="300" spans="1:11" s="34" customFormat="1">
      <c r="A300" s="29"/>
      <c r="B300" s="29"/>
      <c r="C300" s="29"/>
      <c r="D300" s="30"/>
      <c r="E300" s="30"/>
      <c r="F300" s="40"/>
      <c r="G300" s="31"/>
      <c r="H300" s="32"/>
      <c r="I300" s="33"/>
      <c r="J300" s="33"/>
      <c r="K300" s="33"/>
    </row>
    <row r="301" spans="1:11" s="34" customFormat="1">
      <c r="A301" s="29"/>
      <c r="B301" s="29"/>
      <c r="C301" s="29"/>
      <c r="D301" s="30"/>
      <c r="E301" s="30"/>
      <c r="F301" s="40"/>
      <c r="G301" s="31"/>
      <c r="H301" s="32"/>
      <c r="I301" s="33"/>
      <c r="J301" s="33"/>
      <c r="K301" s="33"/>
    </row>
    <row r="302" spans="1:11" s="34" customFormat="1">
      <c r="A302" s="29"/>
      <c r="B302" s="29"/>
      <c r="C302" s="29"/>
      <c r="D302" s="30"/>
      <c r="E302" s="30"/>
      <c r="F302" s="40"/>
      <c r="G302" s="31"/>
      <c r="H302" s="32"/>
      <c r="I302" s="33"/>
      <c r="J302" s="33"/>
      <c r="K302" s="33"/>
    </row>
    <row r="303" spans="1:11" s="34" customFormat="1">
      <c r="A303" s="29"/>
      <c r="B303" s="29"/>
      <c r="C303" s="29"/>
      <c r="D303" s="30"/>
      <c r="E303" s="30"/>
      <c r="F303" s="40"/>
      <c r="G303" s="31"/>
      <c r="H303" s="32"/>
      <c r="I303" s="33"/>
      <c r="J303" s="33"/>
      <c r="K303" s="33"/>
    </row>
    <row r="304" spans="1:11" s="34" customFormat="1">
      <c r="A304" s="29"/>
      <c r="B304" s="29"/>
      <c r="C304" s="29"/>
      <c r="D304" s="30"/>
      <c r="E304" s="30"/>
      <c r="F304" s="40"/>
      <c r="G304" s="31"/>
      <c r="H304" s="32"/>
      <c r="I304" s="33"/>
      <c r="J304" s="33"/>
      <c r="K304" s="33"/>
    </row>
    <row r="305" spans="1:11" s="34" customFormat="1">
      <c r="A305" s="29"/>
      <c r="B305" s="29"/>
      <c r="C305" s="29"/>
      <c r="D305" s="30"/>
      <c r="E305" s="30"/>
      <c r="F305" s="40"/>
      <c r="G305" s="31"/>
      <c r="H305" s="32"/>
      <c r="I305" s="33"/>
      <c r="J305" s="33"/>
      <c r="K305" s="33"/>
    </row>
    <row r="306" spans="1:11" s="34" customFormat="1">
      <c r="A306" s="29"/>
      <c r="B306" s="29"/>
      <c r="C306" s="29"/>
      <c r="D306" s="30"/>
      <c r="E306" s="30"/>
      <c r="F306" s="40"/>
      <c r="G306" s="31"/>
      <c r="H306" s="32"/>
      <c r="I306" s="33"/>
      <c r="J306" s="33"/>
      <c r="K306" s="33"/>
    </row>
    <row r="307" spans="1:11" s="34" customFormat="1">
      <c r="A307" s="29"/>
      <c r="B307" s="29"/>
      <c r="C307" s="29"/>
      <c r="D307" s="30"/>
      <c r="E307" s="30"/>
      <c r="F307" s="40"/>
      <c r="G307" s="31"/>
      <c r="H307" s="32"/>
      <c r="I307" s="33"/>
      <c r="J307" s="33"/>
      <c r="K307" s="33"/>
    </row>
    <row r="308" spans="1:11" s="34" customFormat="1">
      <c r="A308" s="29"/>
      <c r="B308" s="29"/>
      <c r="C308" s="29"/>
      <c r="D308" s="30"/>
      <c r="E308" s="30"/>
      <c r="F308" s="40"/>
      <c r="G308" s="31"/>
      <c r="H308" s="32"/>
      <c r="I308" s="33"/>
      <c r="J308" s="33"/>
      <c r="K308" s="33"/>
    </row>
    <row r="309" spans="1:11" s="34" customFormat="1">
      <c r="A309" s="29"/>
      <c r="B309" s="29"/>
      <c r="C309" s="29"/>
      <c r="D309" s="30"/>
      <c r="E309" s="30"/>
      <c r="F309" s="40"/>
      <c r="G309" s="31"/>
      <c r="H309" s="32"/>
      <c r="I309" s="33"/>
      <c r="J309" s="33"/>
      <c r="K309" s="33"/>
    </row>
    <row r="310" spans="1:11" s="34" customFormat="1">
      <c r="A310" s="29"/>
      <c r="B310" s="29"/>
      <c r="C310" s="29"/>
      <c r="D310" s="30"/>
      <c r="E310" s="30"/>
      <c r="F310" s="40"/>
      <c r="G310" s="31"/>
      <c r="H310" s="32"/>
      <c r="I310" s="33"/>
      <c r="J310" s="33"/>
      <c r="K310" s="33"/>
    </row>
    <row r="311" spans="1:11" s="34" customFormat="1">
      <c r="A311" s="29"/>
      <c r="B311" s="29"/>
      <c r="C311" s="29"/>
      <c r="D311" s="30"/>
      <c r="E311" s="30"/>
      <c r="F311" s="40"/>
      <c r="G311" s="31"/>
      <c r="H311" s="32"/>
      <c r="I311" s="33"/>
      <c r="J311" s="33"/>
      <c r="K311" s="33"/>
    </row>
    <row r="312" spans="1:11" s="34" customFormat="1">
      <c r="A312" s="29"/>
      <c r="B312" s="29"/>
      <c r="C312" s="29"/>
      <c r="D312" s="30"/>
      <c r="E312" s="30"/>
      <c r="F312" s="40"/>
      <c r="G312" s="31"/>
      <c r="H312" s="32"/>
      <c r="I312" s="33"/>
      <c r="J312" s="33"/>
      <c r="K312" s="33"/>
    </row>
    <row r="313" spans="1:11" s="34" customFormat="1">
      <c r="A313" s="29"/>
      <c r="B313" s="29"/>
      <c r="C313" s="29"/>
      <c r="D313" s="30"/>
      <c r="E313" s="30"/>
      <c r="F313" s="40"/>
      <c r="G313" s="31"/>
      <c r="H313" s="32"/>
      <c r="I313" s="33"/>
      <c r="J313" s="33"/>
      <c r="K313" s="33"/>
    </row>
    <row r="314" spans="1:11" s="34" customFormat="1">
      <c r="A314" s="29"/>
      <c r="B314" s="29"/>
      <c r="C314" s="29"/>
      <c r="D314" s="30"/>
      <c r="E314" s="30"/>
      <c r="F314" s="40"/>
      <c r="G314" s="31"/>
      <c r="H314" s="32"/>
      <c r="I314" s="33"/>
      <c r="J314" s="33"/>
      <c r="K314" s="33"/>
    </row>
    <row r="315" spans="1:11" s="34" customFormat="1">
      <c r="A315" s="29"/>
      <c r="B315" s="29"/>
      <c r="C315" s="29"/>
      <c r="D315" s="30"/>
      <c r="E315" s="30"/>
      <c r="F315" s="40"/>
      <c r="G315" s="31"/>
      <c r="H315" s="32"/>
      <c r="I315" s="33"/>
      <c r="J315" s="33"/>
      <c r="K315" s="33"/>
    </row>
    <row r="316" spans="1:11" s="34" customFormat="1">
      <c r="A316" s="29"/>
      <c r="B316" s="29"/>
      <c r="C316" s="29"/>
      <c r="D316" s="30"/>
      <c r="E316" s="30"/>
      <c r="F316" s="40"/>
      <c r="G316" s="31"/>
      <c r="H316" s="32"/>
      <c r="I316" s="33"/>
      <c r="J316" s="33"/>
      <c r="K316" s="33"/>
    </row>
    <row r="317" spans="1:11" s="34" customFormat="1">
      <c r="A317" s="29"/>
      <c r="B317" s="29"/>
      <c r="C317" s="29"/>
      <c r="D317" s="30"/>
      <c r="E317" s="30"/>
      <c r="F317" s="40"/>
      <c r="G317" s="31"/>
      <c r="H317" s="32"/>
      <c r="I317" s="33"/>
      <c r="J317" s="33"/>
      <c r="K317" s="33"/>
    </row>
    <row r="318" spans="1:11" s="34" customFormat="1">
      <c r="A318" s="29"/>
      <c r="B318" s="29"/>
      <c r="C318" s="29"/>
      <c r="D318" s="30"/>
      <c r="E318" s="30"/>
      <c r="F318" s="40"/>
      <c r="G318" s="31"/>
      <c r="H318" s="32"/>
      <c r="I318" s="33"/>
      <c r="J318" s="33"/>
      <c r="K318" s="33"/>
    </row>
    <row r="319" spans="1:11" s="34" customFormat="1">
      <c r="A319" s="29"/>
      <c r="B319" s="29"/>
      <c r="C319" s="29"/>
      <c r="D319" s="30"/>
      <c r="E319" s="30"/>
      <c r="F319" s="40"/>
      <c r="G319" s="31"/>
      <c r="H319" s="32"/>
      <c r="I319" s="33"/>
      <c r="J319" s="33"/>
      <c r="K319" s="33"/>
    </row>
    <row r="320" spans="1:11" s="34" customFormat="1">
      <c r="A320" s="29"/>
      <c r="B320" s="29"/>
      <c r="C320" s="29"/>
      <c r="D320" s="30"/>
      <c r="E320" s="30"/>
      <c r="F320" s="40"/>
      <c r="G320" s="31"/>
      <c r="H320" s="32"/>
      <c r="I320" s="33"/>
      <c r="J320" s="33"/>
      <c r="K320" s="33"/>
    </row>
    <row r="321" spans="1:11" s="34" customFormat="1">
      <c r="A321" s="29"/>
      <c r="B321" s="29"/>
      <c r="C321" s="29"/>
      <c r="D321" s="30"/>
      <c r="E321" s="30"/>
      <c r="F321" s="40"/>
      <c r="G321" s="31"/>
      <c r="H321" s="32"/>
      <c r="I321" s="33"/>
      <c r="J321" s="33"/>
      <c r="K321" s="33"/>
    </row>
    <row r="322" spans="1:11" s="34" customFormat="1">
      <c r="A322" s="29"/>
      <c r="B322" s="29"/>
      <c r="C322" s="29"/>
      <c r="D322" s="30"/>
      <c r="E322" s="30"/>
      <c r="F322" s="40"/>
      <c r="G322" s="31"/>
      <c r="H322" s="32"/>
      <c r="I322" s="33"/>
      <c r="J322" s="33"/>
      <c r="K322" s="33"/>
    </row>
    <row r="323" spans="1:11" s="34" customFormat="1">
      <c r="A323" s="29"/>
      <c r="B323" s="29"/>
      <c r="C323" s="29"/>
      <c r="D323" s="30"/>
      <c r="E323" s="30"/>
      <c r="F323" s="40"/>
      <c r="G323" s="31"/>
      <c r="H323" s="32"/>
      <c r="I323" s="33"/>
      <c r="J323" s="33"/>
      <c r="K323" s="33"/>
    </row>
    <row r="324" spans="1:11" s="34" customFormat="1">
      <c r="A324" s="29"/>
      <c r="B324" s="29"/>
      <c r="C324" s="29"/>
      <c r="D324" s="30"/>
      <c r="E324" s="30"/>
      <c r="F324" s="40"/>
      <c r="G324" s="31"/>
      <c r="H324" s="32"/>
      <c r="I324" s="33"/>
      <c r="J324" s="33"/>
      <c r="K324" s="33"/>
    </row>
    <row r="325" spans="1:11" s="34" customFormat="1">
      <c r="A325" s="29"/>
      <c r="B325" s="29"/>
      <c r="C325" s="29"/>
      <c r="D325" s="30"/>
      <c r="E325" s="30"/>
      <c r="F325" s="40"/>
      <c r="G325" s="31"/>
      <c r="H325" s="32"/>
      <c r="I325" s="33"/>
      <c r="J325" s="33"/>
      <c r="K325" s="33"/>
    </row>
    <row r="326" spans="1:11" s="34" customFormat="1">
      <c r="A326" s="29"/>
      <c r="B326" s="29"/>
      <c r="C326" s="29"/>
      <c r="D326" s="30"/>
      <c r="E326" s="30"/>
      <c r="F326" s="40"/>
      <c r="G326" s="31"/>
      <c r="H326" s="32"/>
      <c r="I326" s="33"/>
      <c r="J326" s="33"/>
      <c r="K326" s="33"/>
    </row>
    <row r="327" spans="1:11" s="34" customFormat="1">
      <c r="A327" s="29"/>
      <c r="B327" s="29"/>
      <c r="C327" s="29"/>
      <c r="D327" s="30"/>
      <c r="E327" s="30"/>
      <c r="F327" s="40"/>
      <c r="G327" s="31"/>
      <c r="H327" s="32"/>
      <c r="I327" s="33"/>
      <c r="J327" s="33"/>
      <c r="K327" s="33"/>
    </row>
    <row r="328" spans="1:11" s="34" customFormat="1">
      <c r="A328" s="29"/>
      <c r="B328" s="29"/>
      <c r="C328" s="29"/>
      <c r="D328" s="30"/>
      <c r="E328" s="30"/>
      <c r="F328" s="40"/>
      <c r="G328" s="31"/>
      <c r="H328" s="32"/>
      <c r="I328" s="33"/>
      <c r="J328" s="33"/>
      <c r="K328" s="33"/>
    </row>
    <row r="329" spans="1:11" s="34" customFormat="1">
      <c r="A329" s="29"/>
      <c r="B329" s="29"/>
      <c r="C329" s="29"/>
      <c r="D329" s="30"/>
      <c r="E329" s="30"/>
      <c r="F329" s="40"/>
      <c r="G329" s="31"/>
      <c r="H329" s="32"/>
      <c r="I329" s="33"/>
      <c r="J329" s="33"/>
      <c r="K329" s="33"/>
    </row>
    <row r="330" spans="1:11" s="34" customFormat="1">
      <c r="A330" s="29"/>
      <c r="B330" s="29"/>
      <c r="C330" s="29"/>
      <c r="D330" s="30"/>
      <c r="E330" s="30"/>
      <c r="F330" s="40"/>
      <c r="G330" s="31"/>
      <c r="H330" s="32"/>
      <c r="I330" s="33"/>
      <c r="J330" s="33"/>
      <c r="K330" s="33"/>
    </row>
    <row r="331" spans="1:11" s="34" customFormat="1">
      <c r="A331" s="29"/>
      <c r="B331" s="29"/>
      <c r="C331" s="29"/>
      <c r="D331" s="30"/>
      <c r="E331" s="30"/>
      <c r="F331" s="40"/>
      <c r="G331" s="31"/>
      <c r="H331" s="32"/>
      <c r="I331" s="33"/>
      <c r="J331" s="33"/>
      <c r="K331" s="33"/>
    </row>
    <row r="332" spans="1:11" s="34" customFormat="1">
      <c r="A332" s="29"/>
      <c r="B332" s="29"/>
      <c r="C332" s="29"/>
      <c r="D332" s="30"/>
      <c r="E332" s="30"/>
      <c r="F332" s="40"/>
      <c r="G332" s="31"/>
      <c r="H332" s="32"/>
      <c r="I332" s="33"/>
      <c r="J332" s="33"/>
      <c r="K332" s="33"/>
    </row>
    <row r="333" spans="1:11" s="34" customFormat="1">
      <c r="A333" s="29"/>
      <c r="B333" s="29"/>
      <c r="C333" s="29"/>
      <c r="D333" s="30"/>
      <c r="E333" s="30"/>
      <c r="F333" s="40"/>
      <c r="G333" s="31"/>
      <c r="H333" s="32"/>
      <c r="I333" s="33"/>
      <c r="J333" s="33"/>
      <c r="K333" s="33"/>
    </row>
    <row r="334" spans="1:11" s="34" customFormat="1">
      <c r="A334" s="29"/>
      <c r="B334" s="29"/>
      <c r="C334" s="29"/>
      <c r="D334" s="30"/>
      <c r="E334" s="30"/>
      <c r="F334" s="40"/>
      <c r="G334" s="31"/>
      <c r="H334" s="32"/>
      <c r="I334" s="33"/>
      <c r="J334" s="33"/>
      <c r="K334" s="33"/>
    </row>
    <row r="335" spans="1:11" s="34" customFormat="1">
      <c r="A335" s="29"/>
      <c r="B335" s="29"/>
      <c r="C335" s="29"/>
      <c r="D335" s="30"/>
      <c r="E335" s="30"/>
      <c r="F335" s="40"/>
      <c r="G335" s="31"/>
      <c r="H335" s="32"/>
      <c r="I335" s="33"/>
      <c r="J335" s="33"/>
      <c r="K335" s="33"/>
    </row>
    <row r="336" spans="1:11" s="34" customFormat="1">
      <c r="A336" s="29"/>
      <c r="B336" s="29"/>
      <c r="C336" s="29"/>
      <c r="D336" s="30"/>
      <c r="E336" s="30"/>
      <c r="F336" s="40"/>
      <c r="G336" s="31"/>
      <c r="H336" s="32"/>
      <c r="I336" s="33"/>
      <c r="J336" s="33"/>
      <c r="K336" s="33"/>
    </row>
    <row r="337" spans="1:11" s="34" customFormat="1">
      <c r="A337" s="29"/>
      <c r="B337" s="29"/>
      <c r="C337" s="29"/>
      <c r="D337" s="30"/>
      <c r="E337" s="30"/>
      <c r="F337" s="40"/>
      <c r="G337" s="31"/>
      <c r="H337" s="32"/>
      <c r="I337" s="33"/>
      <c r="J337" s="33"/>
      <c r="K337" s="33"/>
    </row>
    <row r="338" spans="1:11" s="34" customFormat="1">
      <c r="A338" s="29"/>
      <c r="B338" s="29"/>
      <c r="C338" s="29"/>
      <c r="D338" s="30"/>
      <c r="E338" s="30"/>
      <c r="F338" s="40"/>
      <c r="G338" s="31"/>
      <c r="H338" s="32"/>
      <c r="I338" s="33"/>
      <c r="J338" s="33"/>
      <c r="K338" s="33"/>
    </row>
    <row r="339" spans="1:11" s="34" customFormat="1">
      <c r="A339" s="29"/>
      <c r="B339" s="29"/>
      <c r="C339" s="29"/>
      <c r="D339" s="30"/>
      <c r="E339" s="30"/>
      <c r="F339" s="40"/>
      <c r="G339" s="31"/>
      <c r="H339" s="32"/>
      <c r="I339" s="33"/>
      <c r="J339" s="33"/>
      <c r="K339" s="33"/>
    </row>
    <row r="340" spans="1:11" s="34" customFormat="1">
      <c r="A340" s="29"/>
      <c r="B340" s="29"/>
      <c r="C340" s="29"/>
      <c r="D340" s="30"/>
      <c r="E340" s="30"/>
      <c r="F340" s="40"/>
      <c r="G340" s="31"/>
      <c r="H340" s="32"/>
      <c r="I340" s="33"/>
      <c r="J340" s="33"/>
      <c r="K340" s="33"/>
    </row>
    <row r="341" spans="1:11" s="34" customFormat="1">
      <c r="A341" s="29"/>
      <c r="B341" s="29"/>
      <c r="C341" s="29"/>
      <c r="D341" s="30"/>
      <c r="E341" s="30"/>
      <c r="F341" s="40"/>
      <c r="G341" s="31"/>
      <c r="H341" s="32"/>
      <c r="I341" s="33"/>
      <c r="J341" s="33"/>
      <c r="K341" s="33"/>
    </row>
    <row r="342" spans="1:11" s="34" customFormat="1">
      <c r="A342" s="29"/>
      <c r="B342" s="29"/>
      <c r="C342" s="29"/>
      <c r="D342" s="30"/>
      <c r="E342" s="30"/>
      <c r="F342" s="40"/>
      <c r="G342" s="31"/>
      <c r="H342" s="32"/>
      <c r="I342" s="33"/>
      <c r="J342" s="33"/>
      <c r="K342" s="33"/>
    </row>
    <row r="343" spans="1:11" s="34" customFormat="1">
      <c r="A343" s="29"/>
      <c r="B343" s="29"/>
      <c r="C343" s="29"/>
      <c r="D343" s="30"/>
      <c r="E343" s="30"/>
      <c r="F343" s="40"/>
      <c r="G343" s="31"/>
      <c r="H343" s="32"/>
      <c r="I343" s="33"/>
      <c r="J343" s="33"/>
      <c r="K343" s="33"/>
    </row>
    <row r="344" spans="1:11" s="34" customFormat="1">
      <c r="A344" s="29"/>
      <c r="B344" s="29"/>
      <c r="C344" s="29"/>
      <c r="D344" s="30"/>
      <c r="E344" s="30"/>
      <c r="F344" s="40"/>
      <c r="G344" s="31"/>
      <c r="H344" s="32"/>
      <c r="I344" s="33"/>
      <c r="J344" s="33"/>
      <c r="K344" s="33"/>
    </row>
    <row r="345" spans="1:11" s="34" customFormat="1">
      <c r="A345" s="29"/>
      <c r="B345" s="29"/>
      <c r="C345" s="29"/>
      <c r="D345" s="30"/>
      <c r="E345" s="30"/>
      <c r="F345" s="40"/>
      <c r="G345" s="31"/>
      <c r="H345" s="32"/>
      <c r="I345" s="33"/>
      <c r="J345" s="33"/>
      <c r="K345" s="33"/>
    </row>
    <row r="346" spans="1:11" s="34" customFormat="1">
      <c r="A346" s="29"/>
      <c r="B346" s="29"/>
      <c r="C346" s="29"/>
      <c r="D346" s="30"/>
      <c r="E346" s="30"/>
      <c r="F346" s="40"/>
      <c r="G346" s="31"/>
      <c r="H346" s="32"/>
      <c r="I346" s="33"/>
      <c r="J346" s="33"/>
      <c r="K346" s="33"/>
    </row>
    <row r="347" spans="1:11" s="34" customFormat="1">
      <c r="A347" s="29"/>
      <c r="B347" s="29"/>
      <c r="C347" s="29"/>
      <c r="D347" s="30"/>
      <c r="E347" s="30"/>
      <c r="F347" s="40"/>
      <c r="G347" s="31"/>
      <c r="H347" s="32"/>
      <c r="I347" s="33"/>
      <c r="J347" s="33"/>
      <c r="K347" s="33"/>
    </row>
    <row r="348" spans="1:11" s="34" customFormat="1">
      <c r="A348" s="29"/>
      <c r="B348" s="29"/>
      <c r="C348" s="29"/>
      <c r="D348" s="30"/>
      <c r="E348" s="30"/>
      <c r="F348" s="40"/>
      <c r="G348" s="31"/>
      <c r="H348" s="32"/>
      <c r="I348" s="33"/>
      <c r="J348" s="33"/>
      <c r="K348" s="33"/>
    </row>
    <row r="349" spans="1:11" s="34" customFormat="1">
      <c r="A349" s="29"/>
      <c r="B349" s="29"/>
      <c r="C349" s="29"/>
      <c r="D349" s="30"/>
      <c r="E349" s="30"/>
      <c r="F349" s="40"/>
      <c r="G349" s="31"/>
      <c r="H349" s="32"/>
      <c r="I349" s="33"/>
      <c r="J349" s="33"/>
      <c r="K349" s="33"/>
    </row>
    <row r="350" spans="1:11" s="34" customFormat="1">
      <c r="A350" s="29"/>
      <c r="B350" s="29"/>
      <c r="C350" s="29"/>
      <c r="D350" s="30"/>
      <c r="E350" s="30"/>
      <c r="F350" s="40"/>
      <c r="G350" s="31"/>
      <c r="H350" s="32"/>
      <c r="I350" s="33"/>
      <c r="J350" s="33"/>
      <c r="K350" s="33"/>
    </row>
    <row r="351" spans="1:11" s="34" customFormat="1">
      <c r="A351" s="29"/>
      <c r="B351" s="29"/>
      <c r="C351" s="29"/>
      <c r="D351" s="30"/>
      <c r="E351" s="30"/>
      <c r="F351" s="40"/>
      <c r="G351" s="31"/>
      <c r="H351" s="32"/>
      <c r="I351" s="33"/>
      <c r="J351" s="33"/>
      <c r="K351" s="33"/>
    </row>
    <row r="352" spans="1:11" s="34" customFormat="1">
      <c r="A352" s="29"/>
      <c r="B352" s="29"/>
      <c r="C352" s="29"/>
      <c r="D352" s="30"/>
      <c r="E352" s="30"/>
      <c r="F352" s="40"/>
      <c r="G352" s="31"/>
      <c r="H352" s="32"/>
      <c r="I352" s="33"/>
      <c r="J352" s="33"/>
      <c r="K352" s="33"/>
    </row>
    <row r="353" spans="1:11" s="34" customFormat="1">
      <c r="A353" s="29"/>
      <c r="B353" s="29"/>
      <c r="C353" s="29"/>
      <c r="D353" s="30"/>
      <c r="E353" s="30"/>
      <c r="F353" s="40"/>
      <c r="G353" s="31"/>
      <c r="H353" s="32"/>
      <c r="I353" s="33"/>
      <c r="J353" s="33"/>
      <c r="K353" s="33"/>
    </row>
    <row r="354" spans="1:11" s="34" customFormat="1">
      <c r="A354" s="29"/>
      <c r="B354" s="29"/>
      <c r="C354" s="29"/>
      <c r="D354" s="30"/>
      <c r="E354" s="30"/>
      <c r="F354" s="40"/>
      <c r="G354" s="31"/>
      <c r="H354" s="32"/>
      <c r="I354" s="33"/>
      <c r="J354" s="33"/>
      <c r="K354" s="33"/>
    </row>
    <row r="355" spans="1:11" s="34" customFormat="1">
      <c r="A355" s="29"/>
      <c r="B355" s="29"/>
      <c r="C355" s="29"/>
      <c r="D355" s="30"/>
      <c r="E355" s="30"/>
      <c r="F355" s="40"/>
      <c r="G355" s="31"/>
      <c r="H355" s="32"/>
      <c r="I355" s="33"/>
      <c r="J355" s="33"/>
      <c r="K355" s="33"/>
    </row>
    <row r="356" spans="1:11" s="34" customFormat="1">
      <c r="A356" s="29"/>
      <c r="B356" s="29"/>
      <c r="C356" s="29"/>
      <c r="D356" s="30"/>
      <c r="E356" s="30"/>
      <c r="F356" s="40"/>
      <c r="G356" s="31"/>
      <c r="H356" s="32"/>
      <c r="I356" s="33"/>
      <c r="J356" s="33"/>
      <c r="K356" s="33"/>
    </row>
    <row r="357" spans="1:11" s="34" customFormat="1">
      <c r="A357" s="29"/>
      <c r="B357" s="29"/>
      <c r="C357" s="29"/>
      <c r="D357" s="30"/>
      <c r="E357" s="30"/>
      <c r="F357" s="40"/>
      <c r="G357" s="31"/>
      <c r="H357" s="32"/>
      <c r="I357" s="33"/>
      <c r="J357" s="33"/>
      <c r="K357" s="33"/>
    </row>
    <row r="358" spans="1:11" s="34" customFormat="1">
      <c r="A358" s="29"/>
      <c r="B358" s="29"/>
      <c r="C358" s="29"/>
      <c r="D358" s="30"/>
      <c r="E358" s="30"/>
      <c r="F358" s="40"/>
      <c r="G358" s="31"/>
      <c r="H358" s="32"/>
      <c r="I358" s="33"/>
      <c r="J358" s="33"/>
      <c r="K358" s="33"/>
    </row>
    <row r="359" spans="1:11" s="34" customFormat="1">
      <c r="A359" s="29"/>
      <c r="B359" s="29"/>
      <c r="C359" s="29"/>
      <c r="D359" s="30"/>
      <c r="E359" s="30"/>
      <c r="F359" s="40"/>
      <c r="G359" s="31"/>
      <c r="H359" s="32"/>
      <c r="I359" s="33"/>
      <c r="J359" s="33"/>
      <c r="K359" s="33"/>
    </row>
    <row r="360" spans="1:11" s="34" customFormat="1">
      <c r="A360" s="29"/>
      <c r="B360" s="29"/>
      <c r="C360" s="29"/>
      <c r="D360" s="30"/>
      <c r="E360" s="30"/>
      <c r="F360" s="40"/>
      <c r="G360" s="31"/>
      <c r="H360" s="32"/>
      <c r="I360" s="33"/>
      <c r="J360" s="33"/>
      <c r="K360" s="33"/>
    </row>
    <row r="361" spans="1:11" s="34" customFormat="1">
      <c r="A361" s="29"/>
      <c r="B361" s="29"/>
      <c r="C361" s="29"/>
      <c r="D361" s="30"/>
      <c r="E361" s="30"/>
      <c r="F361" s="40"/>
      <c r="G361" s="31"/>
      <c r="H361" s="32"/>
      <c r="I361" s="33"/>
      <c r="J361" s="33"/>
      <c r="K361" s="33"/>
    </row>
    <row r="362" spans="1:11" s="34" customFormat="1">
      <c r="A362" s="29"/>
      <c r="B362" s="29"/>
      <c r="C362" s="29"/>
      <c r="D362" s="30"/>
      <c r="E362" s="30"/>
      <c r="F362" s="40"/>
      <c r="G362" s="31"/>
      <c r="H362" s="32"/>
      <c r="I362" s="33"/>
      <c r="J362" s="33"/>
      <c r="K362" s="33"/>
    </row>
    <row r="363" spans="1:11" s="34" customFormat="1">
      <c r="A363" s="29"/>
      <c r="B363" s="29"/>
      <c r="C363" s="29"/>
      <c r="D363" s="30"/>
      <c r="E363" s="30"/>
      <c r="F363" s="40"/>
      <c r="G363" s="31"/>
      <c r="H363" s="32"/>
      <c r="I363" s="33"/>
      <c r="J363" s="33"/>
      <c r="K363" s="33"/>
    </row>
    <row r="364" spans="1:11" s="34" customFormat="1">
      <c r="A364" s="29"/>
      <c r="B364" s="29"/>
      <c r="C364" s="29"/>
      <c r="D364" s="30"/>
      <c r="E364" s="30"/>
      <c r="F364" s="40"/>
      <c r="G364" s="31"/>
      <c r="H364" s="32"/>
      <c r="I364" s="33"/>
      <c r="J364" s="33"/>
      <c r="K364" s="33"/>
    </row>
    <row r="365" spans="1:11" s="34" customFormat="1">
      <c r="A365" s="29"/>
      <c r="B365" s="29"/>
      <c r="C365" s="29"/>
      <c r="D365" s="30"/>
      <c r="E365" s="30"/>
      <c r="F365" s="40"/>
      <c r="G365" s="31"/>
      <c r="H365" s="32"/>
      <c r="I365" s="33"/>
      <c r="J365" s="33"/>
      <c r="K365" s="33"/>
    </row>
    <row r="366" spans="1:11" s="34" customFormat="1">
      <c r="A366" s="29"/>
      <c r="B366" s="29"/>
      <c r="C366" s="29"/>
      <c r="D366" s="30"/>
      <c r="E366" s="30"/>
      <c r="F366" s="40"/>
      <c r="G366" s="31"/>
      <c r="H366" s="32"/>
      <c r="I366" s="33"/>
      <c r="J366" s="33"/>
      <c r="K366" s="33"/>
    </row>
    <row r="367" spans="1:11" s="34" customFormat="1">
      <c r="A367" s="29"/>
      <c r="B367" s="29"/>
      <c r="C367" s="29"/>
      <c r="D367" s="30"/>
      <c r="E367" s="30"/>
      <c r="F367" s="40"/>
      <c r="G367" s="31"/>
      <c r="H367" s="32"/>
      <c r="I367" s="33"/>
      <c r="J367" s="33"/>
      <c r="K367" s="33"/>
    </row>
    <row r="368" spans="1:11" s="34" customFormat="1">
      <c r="A368" s="29"/>
      <c r="B368" s="29"/>
      <c r="C368" s="29"/>
      <c r="D368" s="30"/>
      <c r="E368" s="30"/>
      <c r="F368" s="40"/>
      <c r="G368" s="31"/>
      <c r="H368" s="32"/>
      <c r="I368" s="33"/>
      <c r="J368" s="33"/>
      <c r="K368" s="33"/>
    </row>
    <row r="369" spans="1:11" s="34" customFormat="1">
      <c r="A369" s="29"/>
      <c r="B369" s="29"/>
      <c r="C369" s="29"/>
      <c r="D369" s="30"/>
      <c r="E369" s="30"/>
      <c r="F369" s="40"/>
      <c r="G369" s="31"/>
      <c r="H369" s="32"/>
      <c r="I369" s="33"/>
      <c r="J369" s="33"/>
      <c r="K369" s="33"/>
    </row>
    <row r="370" spans="1:11" s="34" customFormat="1">
      <c r="A370" s="29"/>
      <c r="B370" s="29"/>
      <c r="C370" s="29"/>
      <c r="D370" s="30"/>
      <c r="E370" s="30"/>
      <c r="F370" s="40"/>
      <c r="G370" s="31"/>
      <c r="H370" s="32"/>
      <c r="I370" s="33"/>
      <c r="J370" s="33"/>
      <c r="K370" s="33"/>
    </row>
    <row r="371" spans="1:11" s="34" customFormat="1">
      <c r="A371" s="29"/>
      <c r="B371" s="29"/>
      <c r="C371" s="29"/>
      <c r="D371" s="30"/>
      <c r="E371" s="30"/>
      <c r="F371" s="40"/>
      <c r="G371" s="31"/>
      <c r="H371" s="32"/>
      <c r="I371" s="33"/>
      <c r="J371" s="33"/>
      <c r="K371" s="33"/>
    </row>
    <row r="372" spans="1:11" s="34" customFormat="1">
      <c r="A372" s="29"/>
      <c r="B372" s="29"/>
      <c r="C372" s="29"/>
      <c r="D372" s="30"/>
      <c r="E372" s="30"/>
      <c r="F372" s="40"/>
      <c r="G372" s="31"/>
      <c r="H372" s="32"/>
      <c r="I372" s="33"/>
      <c r="J372" s="33"/>
      <c r="K372" s="33"/>
    </row>
    <row r="373" spans="1:11" s="34" customFormat="1">
      <c r="A373" s="29"/>
      <c r="B373" s="29"/>
      <c r="C373" s="29"/>
      <c r="D373" s="30"/>
      <c r="E373" s="30"/>
      <c r="F373" s="40"/>
      <c r="G373" s="31"/>
      <c r="H373" s="32"/>
      <c r="I373" s="33"/>
      <c r="J373" s="33"/>
      <c r="K373" s="33"/>
    </row>
    <row r="374" spans="1:11" s="34" customFormat="1">
      <c r="A374" s="29"/>
      <c r="B374" s="29"/>
      <c r="C374" s="29"/>
      <c r="D374" s="30"/>
      <c r="E374" s="30"/>
      <c r="F374" s="40"/>
      <c r="G374" s="31"/>
      <c r="H374" s="32"/>
      <c r="I374" s="33"/>
      <c r="J374" s="33"/>
      <c r="K374" s="33"/>
    </row>
    <row r="375" spans="1:11" s="34" customFormat="1">
      <c r="A375" s="29"/>
      <c r="B375" s="29"/>
      <c r="C375" s="29"/>
      <c r="D375" s="30"/>
      <c r="E375" s="30"/>
      <c r="F375" s="40"/>
      <c r="G375" s="31"/>
      <c r="H375" s="32"/>
      <c r="I375" s="33"/>
      <c r="J375" s="33"/>
      <c r="K375" s="33"/>
    </row>
    <row r="376" spans="1:11" s="34" customFormat="1">
      <c r="A376" s="29"/>
      <c r="B376" s="29"/>
      <c r="C376" s="29"/>
      <c r="D376" s="30"/>
      <c r="E376" s="30"/>
      <c r="F376" s="40"/>
      <c r="G376" s="31"/>
      <c r="H376" s="32"/>
      <c r="I376" s="33"/>
      <c r="J376" s="33"/>
      <c r="K376" s="33"/>
    </row>
    <row r="377" spans="1:11" s="34" customFormat="1">
      <c r="A377" s="29"/>
      <c r="B377" s="29"/>
      <c r="C377" s="29"/>
      <c r="D377" s="30"/>
      <c r="E377" s="30"/>
      <c r="F377" s="40"/>
      <c r="G377" s="31"/>
      <c r="H377" s="32"/>
      <c r="I377" s="33"/>
      <c r="J377" s="33"/>
      <c r="K377" s="33"/>
    </row>
    <row r="378" spans="1:11" s="34" customFormat="1">
      <c r="A378" s="29"/>
      <c r="B378" s="29"/>
      <c r="C378" s="29"/>
      <c r="D378" s="30"/>
      <c r="E378" s="30"/>
      <c r="F378" s="40"/>
      <c r="G378" s="31"/>
      <c r="H378" s="32"/>
      <c r="I378" s="33"/>
      <c r="J378" s="33"/>
      <c r="K378" s="33"/>
    </row>
    <row r="379" spans="1:11" s="34" customFormat="1">
      <c r="A379" s="29"/>
      <c r="B379" s="29"/>
      <c r="C379" s="29"/>
      <c r="D379" s="30"/>
      <c r="E379" s="30"/>
      <c r="F379" s="40"/>
      <c r="G379" s="31"/>
      <c r="H379" s="32"/>
      <c r="I379" s="33"/>
      <c r="J379" s="33"/>
      <c r="K379" s="33"/>
    </row>
    <row r="380" spans="1:11" s="34" customFormat="1">
      <c r="A380" s="29"/>
      <c r="B380" s="29"/>
      <c r="C380" s="29"/>
      <c r="D380" s="30"/>
      <c r="E380" s="30"/>
      <c r="F380" s="40"/>
      <c r="G380" s="31"/>
      <c r="H380" s="32"/>
      <c r="I380" s="33"/>
      <c r="J380" s="33"/>
      <c r="K380" s="33"/>
    </row>
    <row r="381" spans="1:11" s="34" customFormat="1">
      <c r="A381" s="29"/>
      <c r="B381" s="29"/>
      <c r="C381" s="29"/>
      <c r="D381" s="30"/>
      <c r="E381" s="30"/>
      <c r="F381" s="40"/>
      <c r="G381" s="31"/>
      <c r="H381" s="32"/>
      <c r="I381" s="33"/>
      <c r="J381" s="33"/>
      <c r="K381" s="33"/>
    </row>
    <row r="382" spans="1:11" s="34" customFormat="1">
      <c r="A382" s="29"/>
      <c r="B382" s="29"/>
      <c r="C382" s="29"/>
      <c r="D382" s="30"/>
      <c r="E382" s="30"/>
      <c r="F382" s="40"/>
      <c r="G382" s="31"/>
      <c r="H382" s="32"/>
      <c r="I382" s="33"/>
      <c r="J382" s="33"/>
      <c r="K382" s="33"/>
    </row>
    <row r="383" spans="1:11" s="34" customFormat="1">
      <c r="A383" s="29"/>
      <c r="B383" s="29"/>
      <c r="C383" s="29"/>
      <c r="D383" s="30"/>
      <c r="E383" s="30"/>
      <c r="F383" s="40"/>
      <c r="G383" s="31"/>
      <c r="H383" s="32"/>
      <c r="I383" s="33"/>
      <c r="J383" s="33"/>
      <c r="K383" s="33"/>
    </row>
    <row r="384" spans="1:11" s="34" customFormat="1">
      <c r="A384" s="29"/>
      <c r="B384" s="29"/>
      <c r="C384" s="29"/>
      <c r="D384" s="30"/>
      <c r="E384" s="30"/>
      <c r="F384" s="40"/>
      <c r="G384" s="31"/>
      <c r="H384" s="32"/>
      <c r="I384" s="33"/>
      <c r="J384" s="33"/>
      <c r="K384" s="33"/>
    </row>
    <row r="385" spans="1:11" s="34" customFormat="1">
      <c r="A385" s="29"/>
      <c r="B385" s="29"/>
      <c r="C385" s="29"/>
      <c r="D385" s="30"/>
      <c r="E385" s="30"/>
      <c r="F385" s="40"/>
      <c r="G385" s="31"/>
      <c r="H385" s="32"/>
      <c r="I385" s="33"/>
      <c r="J385" s="33"/>
      <c r="K385" s="33"/>
    </row>
    <row r="386" spans="1:11" s="34" customFormat="1">
      <c r="A386" s="29"/>
      <c r="B386" s="29"/>
      <c r="C386" s="29"/>
      <c r="D386" s="30"/>
      <c r="E386" s="30"/>
      <c r="F386" s="40"/>
      <c r="G386" s="31"/>
      <c r="H386" s="32"/>
      <c r="I386" s="33"/>
      <c r="J386" s="33"/>
      <c r="K386" s="33"/>
    </row>
    <row r="387" spans="1:11" s="34" customFormat="1">
      <c r="A387" s="29"/>
      <c r="B387" s="29"/>
      <c r="C387" s="29"/>
      <c r="D387" s="30"/>
      <c r="E387" s="30"/>
      <c r="F387" s="40"/>
      <c r="G387" s="31"/>
      <c r="H387" s="32"/>
      <c r="I387" s="33"/>
      <c r="J387" s="33"/>
      <c r="K387" s="33"/>
    </row>
    <row r="388" spans="1:11" s="34" customFormat="1">
      <c r="A388" s="29"/>
      <c r="B388" s="29"/>
      <c r="C388" s="29"/>
      <c r="D388" s="30"/>
      <c r="E388" s="30"/>
      <c r="F388" s="40"/>
      <c r="G388" s="31"/>
      <c r="H388" s="32"/>
      <c r="I388" s="33"/>
      <c r="J388" s="33"/>
      <c r="K388" s="33"/>
    </row>
    <row r="389" spans="1:11" s="34" customFormat="1">
      <c r="A389" s="29"/>
      <c r="B389" s="29"/>
      <c r="C389" s="29"/>
      <c r="D389" s="30"/>
      <c r="E389" s="30"/>
      <c r="F389" s="40"/>
      <c r="G389" s="31"/>
      <c r="H389" s="32"/>
      <c r="I389" s="33"/>
      <c r="J389" s="33"/>
      <c r="K389" s="33"/>
    </row>
    <row r="390" spans="1:11" s="34" customFormat="1">
      <c r="A390" s="29"/>
      <c r="B390" s="29"/>
      <c r="C390" s="29"/>
      <c r="D390" s="30"/>
      <c r="E390" s="30"/>
      <c r="F390" s="40"/>
      <c r="G390" s="31"/>
      <c r="H390" s="32"/>
      <c r="I390" s="33"/>
      <c r="J390" s="33"/>
      <c r="K390" s="33"/>
    </row>
    <row r="391" spans="1:11" s="34" customFormat="1">
      <c r="A391" s="29"/>
      <c r="B391" s="29"/>
      <c r="C391" s="29"/>
      <c r="D391" s="30"/>
      <c r="E391" s="30"/>
      <c r="F391" s="40"/>
      <c r="G391" s="31"/>
      <c r="H391" s="32"/>
      <c r="I391" s="33"/>
      <c r="J391" s="33"/>
      <c r="K391" s="33"/>
    </row>
    <row r="392" spans="1:11" s="34" customFormat="1">
      <c r="A392" s="29"/>
      <c r="B392" s="29"/>
      <c r="C392" s="29"/>
      <c r="D392" s="30"/>
      <c r="E392" s="30"/>
      <c r="F392" s="40"/>
      <c r="G392" s="31"/>
      <c r="H392" s="32"/>
      <c r="I392" s="33"/>
      <c r="J392" s="33"/>
      <c r="K392" s="33"/>
    </row>
    <row r="393" spans="1:11" s="34" customFormat="1">
      <c r="A393" s="29"/>
      <c r="B393" s="29"/>
      <c r="C393" s="29"/>
      <c r="D393" s="30"/>
      <c r="E393" s="30"/>
      <c r="F393" s="40"/>
      <c r="G393" s="31"/>
      <c r="H393" s="32"/>
      <c r="I393" s="33"/>
      <c r="J393" s="33"/>
      <c r="K393" s="33"/>
    </row>
    <row r="394" spans="1:11" s="34" customFormat="1">
      <c r="A394" s="29"/>
      <c r="B394" s="29"/>
      <c r="C394" s="29"/>
      <c r="D394" s="30"/>
      <c r="E394" s="30"/>
      <c r="F394" s="40"/>
      <c r="G394" s="31"/>
      <c r="H394" s="32"/>
      <c r="I394" s="33"/>
      <c r="J394" s="33"/>
      <c r="K394" s="33"/>
    </row>
    <row r="395" spans="1:11" s="34" customFormat="1">
      <c r="A395" s="29"/>
      <c r="B395" s="29"/>
      <c r="C395" s="29"/>
      <c r="D395" s="30"/>
      <c r="E395" s="30"/>
      <c r="F395" s="40"/>
      <c r="G395" s="31"/>
      <c r="H395" s="32"/>
      <c r="I395" s="33"/>
      <c r="J395" s="33"/>
      <c r="K395" s="33"/>
    </row>
    <row r="396" spans="1:11" s="34" customFormat="1">
      <c r="A396" s="29"/>
      <c r="B396" s="29"/>
      <c r="C396" s="29"/>
      <c r="D396" s="30"/>
      <c r="E396" s="30"/>
      <c r="F396" s="40"/>
      <c r="G396" s="31"/>
      <c r="H396" s="32"/>
      <c r="I396" s="33"/>
      <c r="J396" s="33"/>
      <c r="K396" s="33"/>
    </row>
    <row r="397" spans="1:11" s="34" customFormat="1">
      <c r="A397" s="29"/>
      <c r="B397" s="29"/>
      <c r="C397" s="29"/>
      <c r="D397" s="30"/>
      <c r="E397" s="30"/>
      <c r="F397" s="40"/>
      <c r="G397" s="31"/>
      <c r="H397" s="32"/>
      <c r="I397" s="33"/>
      <c r="J397" s="33"/>
      <c r="K397" s="33"/>
    </row>
    <row r="398" spans="1:11" s="34" customFormat="1">
      <c r="A398" s="29"/>
      <c r="B398" s="29"/>
      <c r="C398" s="29"/>
      <c r="D398" s="30"/>
      <c r="E398" s="30"/>
      <c r="F398" s="40"/>
      <c r="G398" s="31"/>
      <c r="H398" s="32"/>
      <c r="I398" s="33"/>
      <c r="J398" s="33"/>
      <c r="K398" s="33"/>
    </row>
    <row r="399" spans="1:11" s="34" customFormat="1">
      <c r="A399" s="29"/>
      <c r="B399" s="29"/>
      <c r="C399" s="29"/>
      <c r="D399" s="30"/>
      <c r="E399" s="30"/>
      <c r="F399" s="40"/>
      <c r="G399" s="31"/>
      <c r="H399" s="32"/>
      <c r="I399" s="33"/>
      <c r="J399" s="33"/>
      <c r="K399" s="33"/>
    </row>
    <row r="400" spans="1:11" s="34" customFormat="1">
      <c r="A400" s="29"/>
      <c r="B400" s="29"/>
      <c r="C400" s="29"/>
      <c r="D400" s="30"/>
      <c r="E400" s="30"/>
      <c r="F400" s="40"/>
      <c r="G400" s="31"/>
      <c r="H400" s="32"/>
      <c r="I400" s="33"/>
      <c r="J400" s="33"/>
      <c r="K400" s="33"/>
    </row>
    <row r="401" spans="1:11" s="34" customFormat="1">
      <c r="A401" s="29"/>
      <c r="B401" s="29"/>
      <c r="C401" s="29"/>
      <c r="D401" s="30"/>
      <c r="E401" s="30"/>
      <c r="F401" s="40"/>
      <c r="G401" s="31"/>
      <c r="H401" s="32"/>
      <c r="I401" s="33"/>
      <c r="J401" s="33"/>
      <c r="K401" s="33"/>
    </row>
    <row r="402" spans="1:11" s="34" customFormat="1">
      <c r="A402" s="29"/>
      <c r="B402" s="29"/>
      <c r="C402" s="29"/>
      <c r="D402" s="30"/>
      <c r="E402" s="30"/>
      <c r="F402" s="40"/>
      <c r="G402" s="31"/>
      <c r="H402" s="32"/>
      <c r="I402" s="33"/>
      <c r="J402" s="33"/>
      <c r="K402" s="33"/>
    </row>
    <row r="403" spans="1:11" s="34" customFormat="1">
      <c r="A403" s="29"/>
      <c r="B403" s="29"/>
      <c r="C403" s="29"/>
      <c r="D403" s="30"/>
      <c r="E403" s="30"/>
      <c r="F403" s="40"/>
      <c r="G403" s="31"/>
      <c r="H403" s="32"/>
      <c r="I403" s="33"/>
      <c r="J403" s="33"/>
      <c r="K403" s="33"/>
    </row>
    <row r="404" spans="1:11" s="34" customFormat="1">
      <c r="A404" s="29"/>
      <c r="B404" s="29"/>
      <c r="C404" s="29"/>
      <c r="D404" s="30"/>
      <c r="E404" s="30"/>
      <c r="F404" s="40"/>
      <c r="G404" s="31"/>
      <c r="H404" s="32"/>
      <c r="I404" s="33"/>
      <c r="J404" s="33"/>
      <c r="K404" s="33"/>
    </row>
    <row r="405" spans="1:11" s="34" customFormat="1">
      <c r="A405" s="29"/>
      <c r="B405" s="29"/>
      <c r="C405" s="29"/>
      <c r="D405" s="30"/>
      <c r="E405" s="30"/>
      <c r="F405" s="40"/>
      <c r="G405" s="31"/>
      <c r="H405" s="32"/>
      <c r="I405" s="33"/>
      <c r="J405" s="33"/>
      <c r="K405" s="33"/>
    </row>
    <row r="406" spans="1:11" s="34" customFormat="1">
      <c r="A406" s="29"/>
      <c r="B406" s="29"/>
      <c r="C406" s="29"/>
      <c r="D406" s="30"/>
      <c r="E406" s="30"/>
      <c r="F406" s="40"/>
      <c r="G406" s="31"/>
      <c r="H406" s="32"/>
      <c r="I406" s="33"/>
      <c r="J406" s="33"/>
      <c r="K406" s="33"/>
    </row>
    <row r="407" spans="1:11" s="34" customFormat="1">
      <c r="A407" s="29"/>
      <c r="B407" s="29"/>
      <c r="C407" s="29"/>
      <c r="D407" s="30"/>
      <c r="E407" s="30"/>
      <c r="F407" s="40"/>
      <c r="G407" s="31"/>
      <c r="H407" s="32"/>
      <c r="I407" s="33"/>
      <c r="J407" s="33"/>
      <c r="K407" s="33"/>
    </row>
    <row r="408" spans="1:11" s="34" customFormat="1">
      <c r="A408" s="29"/>
      <c r="B408" s="29"/>
      <c r="C408" s="29"/>
      <c r="D408" s="30"/>
      <c r="E408" s="30"/>
      <c r="F408" s="40"/>
      <c r="G408" s="31"/>
      <c r="H408" s="32"/>
      <c r="I408" s="33"/>
      <c r="J408" s="33"/>
      <c r="K408" s="33"/>
    </row>
    <row r="409" spans="1:11" s="34" customFormat="1">
      <c r="A409" s="29"/>
      <c r="B409" s="29"/>
      <c r="C409" s="29"/>
      <c r="D409" s="30"/>
      <c r="E409" s="30"/>
      <c r="F409" s="40"/>
      <c r="G409" s="31"/>
      <c r="H409" s="32"/>
      <c r="I409" s="33"/>
      <c r="J409" s="33"/>
      <c r="K409" s="33"/>
    </row>
    <row r="410" spans="1:11" s="34" customFormat="1">
      <c r="A410" s="29"/>
      <c r="B410" s="29"/>
      <c r="C410" s="29"/>
      <c r="D410" s="30"/>
      <c r="E410" s="30"/>
      <c r="F410" s="40"/>
      <c r="G410" s="31"/>
      <c r="H410" s="32"/>
      <c r="I410" s="33"/>
      <c r="J410" s="33"/>
      <c r="K410" s="33"/>
    </row>
    <row r="411" spans="1:11" s="34" customFormat="1">
      <c r="A411" s="29"/>
      <c r="B411" s="29"/>
      <c r="C411" s="29"/>
      <c r="D411" s="30"/>
      <c r="E411" s="30"/>
      <c r="F411" s="40"/>
      <c r="G411" s="31"/>
      <c r="H411" s="32"/>
      <c r="I411" s="33"/>
      <c r="J411" s="33"/>
      <c r="K411" s="33"/>
    </row>
    <row r="412" spans="1:11" s="34" customFormat="1">
      <c r="A412" s="29"/>
      <c r="B412" s="29"/>
      <c r="C412" s="29"/>
      <c r="D412" s="30"/>
      <c r="E412" s="30"/>
      <c r="F412" s="40"/>
      <c r="G412" s="31"/>
      <c r="H412" s="32"/>
      <c r="I412" s="33"/>
      <c r="J412" s="33"/>
      <c r="K412" s="33"/>
    </row>
    <row r="413" spans="1:11" s="34" customFormat="1">
      <c r="A413" s="29"/>
      <c r="B413" s="29"/>
      <c r="C413" s="29"/>
      <c r="D413" s="30"/>
      <c r="E413" s="30"/>
      <c r="F413" s="40"/>
      <c r="G413" s="31"/>
      <c r="H413" s="32"/>
      <c r="I413" s="33"/>
      <c r="J413" s="33"/>
      <c r="K413" s="33"/>
    </row>
    <row r="414" spans="1:11" s="34" customFormat="1">
      <c r="A414" s="29"/>
      <c r="B414" s="29"/>
      <c r="C414" s="29"/>
      <c r="D414" s="30"/>
      <c r="E414" s="30"/>
      <c r="F414" s="40"/>
      <c r="G414" s="31"/>
      <c r="H414" s="32"/>
      <c r="I414" s="33"/>
      <c r="J414" s="33"/>
      <c r="K414" s="33"/>
    </row>
    <row r="415" spans="1:11" s="34" customFormat="1">
      <c r="A415" s="29"/>
      <c r="B415" s="29"/>
      <c r="C415" s="29"/>
      <c r="D415" s="30"/>
      <c r="E415" s="30"/>
      <c r="F415" s="40"/>
      <c r="G415" s="31"/>
      <c r="H415" s="32"/>
      <c r="I415" s="33"/>
      <c r="J415" s="33"/>
      <c r="K415" s="33"/>
    </row>
    <row r="416" spans="1:11" s="34" customFormat="1">
      <c r="A416" s="29"/>
      <c r="B416" s="29"/>
      <c r="C416" s="29"/>
      <c r="D416" s="30"/>
      <c r="E416" s="30"/>
      <c r="F416" s="40"/>
      <c r="G416" s="31"/>
      <c r="H416" s="32"/>
      <c r="I416" s="33"/>
      <c r="J416" s="33"/>
      <c r="K416" s="33"/>
    </row>
    <row r="417" spans="1:11" s="34" customFormat="1">
      <c r="A417" s="29"/>
      <c r="B417" s="29"/>
      <c r="C417" s="29"/>
      <c r="D417" s="30"/>
      <c r="E417" s="30"/>
      <c r="F417" s="40"/>
      <c r="G417" s="31"/>
      <c r="H417" s="32"/>
      <c r="I417" s="33"/>
      <c r="J417" s="33"/>
      <c r="K417" s="33"/>
    </row>
    <row r="418" spans="1:11" s="34" customFormat="1">
      <c r="A418" s="29"/>
      <c r="B418" s="29"/>
      <c r="C418" s="29"/>
      <c r="D418" s="30"/>
      <c r="E418" s="30"/>
      <c r="F418" s="40"/>
      <c r="G418" s="31"/>
      <c r="H418" s="32"/>
      <c r="I418" s="33"/>
      <c r="J418" s="33"/>
      <c r="K418" s="33"/>
    </row>
    <row r="419" spans="1:11" s="34" customFormat="1">
      <c r="A419" s="29"/>
      <c r="B419" s="29"/>
      <c r="C419" s="29"/>
      <c r="D419" s="30"/>
      <c r="E419" s="30"/>
      <c r="F419" s="40"/>
      <c r="G419" s="31"/>
      <c r="H419" s="32"/>
      <c r="I419" s="33"/>
      <c r="J419" s="33"/>
      <c r="K419" s="33"/>
    </row>
    <row r="420" spans="1:11" s="34" customFormat="1">
      <c r="A420" s="29"/>
      <c r="B420" s="29"/>
      <c r="C420" s="29"/>
      <c r="D420" s="30"/>
      <c r="E420" s="30"/>
      <c r="F420" s="40"/>
      <c r="G420" s="31"/>
      <c r="H420" s="32"/>
      <c r="I420" s="33"/>
      <c r="J420" s="33"/>
      <c r="K420" s="33"/>
    </row>
    <row r="421" spans="1:11" s="34" customFormat="1">
      <c r="A421" s="29"/>
      <c r="B421" s="29"/>
      <c r="C421" s="29"/>
      <c r="D421" s="30"/>
      <c r="E421" s="30"/>
      <c r="F421" s="40"/>
      <c r="G421" s="31"/>
      <c r="H421" s="32"/>
      <c r="I421" s="33"/>
      <c r="J421" s="33"/>
      <c r="K421" s="33"/>
    </row>
    <row r="422" spans="1:11" s="34" customFormat="1">
      <c r="A422" s="29"/>
      <c r="B422" s="29"/>
      <c r="C422" s="29"/>
      <c r="D422" s="30"/>
      <c r="E422" s="30"/>
      <c r="F422" s="40"/>
      <c r="G422" s="31"/>
      <c r="H422" s="32"/>
      <c r="I422" s="33"/>
      <c r="J422" s="33"/>
      <c r="K422" s="33"/>
    </row>
    <row r="423" spans="1:11" s="34" customFormat="1">
      <c r="A423" s="29"/>
      <c r="B423" s="29"/>
      <c r="C423" s="29"/>
      <c r="D423" s="30"/>
      <c r="E423" s="30"/>
      <c r="F423" s="40"/>
      <c r="G423" s="31"/>
      <c r="H423" s="32"/>
      <c r="I423" s="33"/>
      <c r="J423" s="33"/>
      <c r="K423" s="33"/>
    </row>
    <row r="424" spans="1:11" s="34" customFormat="1">
      <c r="A424" s="29"/>
      <c r="B424" s="29"/>
      <c r="C424" s="29"/>
      <c r="D424" s="30"/>
      <c r="E424" s="30"/>
      <c r="F424" s="40"/>
      <c r="G424" s="31"/>
      <c r="H424" s="32"/>
      <c r="I424" s="33"/>
      <c r="J424" s="33"/>
      <c r="K424" s="33"/>
    </row>
    <row r="425" spans="1:11" s="34" customFormat="1">
      <c r="A425" s="29"/>
      <c r="B425" s="29"/>
      <c r="C425" s="29"/>
      <c r="D425" s="30"/>
      <c r="E425" s="30"/>
      <c r="F425" s="40"/>
      <c r="G425" s="31"/>
      <c r="H425" s="32"/>
      <c r="I425" s="33"/>
      <c r="J425" s="33"/>
      <c r="K425" s="33"/>
    </row>
    <row r="426" spans="1:11" s="34" customFormat="1">
      <c r="A426" s="29"/>
      <c r="B426" s="29"/>
      <c r="C426" s="29"/>
      <c r="D426" s="30"/>
      <c r="E426" s="30"/>
      <c r="F426" s="40"/>
      <c r="G426" s="31"/>
      <c r="H426" s="32"/>
      <c r="I426" s="33"/>
      <c r="J426" s="33"/>
      <c r="K426" s="33"/>
    </row>
    <row r="427" spans="1:11" s="34" customFormat="1">
      <c r="A427" s="29"/>
      <c r="B427" s="29"/>
      <c r="C427" s="29"/>
      <c r="D427" s="30"/>
      <c r="E427" s="30"/>
      <c r="F427" s="40"/>
      <c r="G427" s="31"/>
      <c r="H427" s="32"/>
      <c r="I427" s="33"/>
      <c r="J427" s="33"/>
      <c r="K427" s="33"/>
    </row>
    <row r="428" spans="1:11" s="34" customFormat="1">
      <c r="A428" s="29"/>
      <c r="B428" s="29"/>
      <c r="C428" s="29"/>
      <c r="D428" s="30"/>
      <c r="E428" s="30"/>
      <c r="F428" s="40"/>
      <c r="G428" s="31"/>
      <c r="H428" s="32"/>
      <c r="I428" s="33"/>
      <c r="J428" s="33"/>
      <c r="K428" s="33"/>
    </row>
    <row r="429" spans="1:11" s="34" customFormat="1">
      <c r="A429" s="29"/>
      <c r="B429" s="29"/>
      <c r="C429" s="29"/>
      <c r="D429" s="30"/>
      <c r="E429" s="30"/>
      <c r="F429" s="40"/>
      <c r="G429" s="31"/>
      <c r="H429" s="32"/>
      <c r="I429" s="33"/>
      <c r="J429" s="33"/>
      <c r="K429" s="33"/>
    </row>
    <row r="430" spans="1:11" s="34" customFormat="1">
      <c r="A430" s="29"/>
      <c r="B430" s="29"/>
      <c r="C430" s="29"/>
      <c r="D430" s="30"/>
      <c r="E430" s="30"/>
      <c r="F430" s="40"/>
      <c r="G430" s="31"/>
      <c r="H430" s="32"/>
      <c r="I430" s="33"/>
      <c r="J430" s="33"/>
      <c r="K430" s="33"/>
    </row>
    <row r="431" spans="1:11" s="34" customFormat="1">
      <c r="A431" s="29"/>
      <c r="B431" s="29"/>
      <c r="C431" s="29"/>
      <c r="D431" s="30"/>
      <c r="E431" s="30"/>
      <c r="F431" s="40"/>
      <c r="G431" s="31"/>
      <c r="H431" s="32"/>
      <c r="I431" s="33"/>
      <c r="J431" s="33"/>
      <c r="K431" s="33"/>
    </row>
    <row r="432" spans="1:11" s="34" customFormat="1">
      <c r="A432" s="29"/>
      <c r="B432" s="29"/>
      <c r="C432" s="29"/>
      <c r="D432" s="30"/>
      <c r="E432" s="30"/>
      <c r="F432" s="40"/>
      <c r="G432" s="31"/>
      <c r="H432" s="32"/>
      <c r="I432" s="33"/>
      <c r="J432" s="33"/>
      <c r="K432" s="33"/>
    </row>
    <row r="433" spans="1:11" s="34" customFormat="1">
      <c r="A433" s="29"/>
      <c r="B433" s="29"/>
      <c r="C433" s="29"/>
      <c r="D433" s="30"/>
      <c r="E433" s="30"/>
      <c r="F433" s="40"/>
      <c r="G433" s="31"/>
      <c r="H433" s="32"/>
      <c r="I433" s="33"/>
      <c r="J433" s="33"/>
      <c r="K433" s="33"/>
    </row>
    <row r="434" spans="1:11" s="34" customFormat="1">
      <c r="A434" s="29"/>
      <c r="B434" s="29"/>
      <c r="C434" s="29"/>
      <c r="D434" s="30"/>
      <c r="E434" s="30"/>
      <c r="F434" s="40"/>
      <c r="G434" s="31"/>
      <c r="H434" s="32"/>
      <c r="I434" s="33"/>
      <c r="J434" s="33"/>
      <c r="K434" s="33"/>
    </row>
    <row r="435" spans="1:11" s="34" customFormat="1">
      <c r="A435" s="29"/>
      <c r="B435" s="29"/>
      <c r="C435" s="29"/>
      <c r="D435" s="30"/>
      <c r="E435" s="30"/>
      <c r="F435" s="40"/>
      <c r="G435" s="31"/>
      <c r="H435" s="32"/>
      <c r="I435" s="33"/>
      <c r="J435" s="33"/>
      <c r="K435" s="33"/>
    </row>
    <row r="436" spans="1:11" s="34" customFormat="1">
      <c r="A436" s="29"/>
      <c r="B436" s="29"/>
      <c r="C436" s="29"/>
      <c r="D436" s="30"/>
      <c r="E436" s="30"/>
      <c r="F436" s="40"/>
      <c r="G436" s="31"/>
      <c r="H436" s="32"/>
      <c r="I436" s="33"/>
      <c r="J436" s="33"/>
      <c r="K436" s="33"/>
    </row>
    <row r="437" spans="1:11" s="34" customFormat="1">
      <c r="A437" s="29"/>
      <c r="B437" s="29"/>
      <c r="C437" s="29"/>
      <c r="D437" s="30"/>
      <c r="E437" s="30"/>
      <c r="F437" s="40"/>
      <c r="G437" s="31"/>
      <c r="H437" s="32"/>
      <c r="I437" s="33"/>
      <c r="J437" s="33"/>
      <c r="K437" s="33"/>
    </row>
    <row r="438" spans="1:11" s="34" customFormat="1">
      <c r="A438" s="29"/>
      <c r="B438" s="29"/>
      <c r="C438" s="29"/>
      <c r="D438" s="30"/>
      <c r="E438" s="30"/>
      <c r="F438" s="40"/>
      <c r="G438" s="31"/>
      <c r="H438" s="32"/>
      <c r="I438" s="33"/>
      <c r="J438" s="33"/>
      <c r="K438" s="33"/>
    </row>
    <row r="439" spans="1:11" s="34" customFormat="1">
      <c r="A439" s="29"/>
      <c r="B439" s="29"/>
      <c r="C439" s="29"/>
      <c r="D439" s="30"/>
      <c r="E439" s="30"/>
      <c r="F439" s="40"/>
      <c r="G439" s="31"/>
      <c r="H439" s="32"/>
      <c r="I439" s="33"/>
      <c r="J439" s="33"/>
      <c r="K439" s="33"/>
    </row>
    <row r="440" spans="1:11" s="34" customFormat="1">
      <c r="A440" s="29"/>
      <c r="B440" s="29"/>
      <c r="C440" s="29"/>
      <c r="D440" s="30"/>
      <c r="E440" s="30"/>
      <c r="F440" s="40"/>
      <c r="G440" s="31"/>
      <c r="H440" s="32"/>
      <c r="I440" s="33"/>
      <c r="J440" s="33"/>
      <c r="K440" s="33"/>
    </row>
    <row r="441" spans="1:11" s="34" customFormat="1">
      <c r="A441" s="29"/>
      <c r="B441" s="29"/>
      <c r="C441" s="29"/>
      <c r="D441" s="30"/>
      <c r="E441" s="30"/>
      <c r="F441" s="40"/>
      <c r="G441" s="31"/>
      <c r="H441" s="32"/>
      <c r="I441" s="33"/>
      <c r="J441" s="33"/>
      <c r="K441" s="33"/>
    </row>
    <row r="442" spans="1:11" s="34" customFormat="1">
      <c r="A442" s="29"/>
      <c r="B442" s="29"/>
      <c r="C442" s="29"/>
      <c r="D442" s="30"/>
      <c r="E442" s="30"/>
      <c r="F442" s="40"/>
      <c r="G442" s="31"/>
      <c r="H442" s="32"/>
      <c r="I442" s="33"/>
      <c r="J442" s="33"/>
      <c r="K442" s="33"/>
    </row>
    <row r="443" spans="1:11" s="34" customFormat="1">
      <c r="A443" s="29"/>
      <c r="B443" s="29"/>
      <c r="C443" s="29"/>
      <c r="D443" s="30"/>
      <c r="E443" s="30"/>
      <c r="F443" s="40"/>
      <c r="G443" s="31"/>
      <c r="H443" s="32"/>
      <c r="I443" s="33"/>
      <c r="J443" s="33"/>
      <c r="K443" s="33"/>
    </row>
    <row r="444" spans="1:11" s="34" customFormat="1">
      <c r="A444" s="29"/>
      <c r="B444" s="29"/>
      <c r="C444" s="29"/>
      <c r="D444" s="30"/>
      <c r="E444" s="30"/>
      <c r="F444" s="40"/>
      <c r="G444" s="31"/>
      <c r="H444" s="32"/>
      <c r="I444" s="33"/>
      <c r="J444" s="33"/>
      <c r="K444" s="33"/>
    </row>
    <row r="445" spans="1:11" s="34" customFormat="1">
      <c r="A445" s="29"/>
      <c r="B445" s="29"/>
      <c r="C445" s="29"/>
      <c r="D445" s="30"/>
      <c r="E445" s="30"/>
      <c r="F445" s="40"/>
      <c r="G445" s="31"/>
      <c r="H445" s="32"/>
      <c r="I445" s="33"/>
      <c r="J445" s="33"/>
      <c r="K445" s="33"/>
    </row>
    <row r="446" spans="1:11" s="34" customFormat="1">
      <c r="A446" s="29"/>
      <c r="B446" s="29"/>
      <c r="C446" s="29"/>
      <c r="D446" s="30"/>
      <c r="E446" s="30"/>
      <c r="F446" s="40"/>
      <c r="G446" s="31"/>
      <c r="H446" s="32"/>
      <c r="I446" s="33"/>
      <c r="J446" s="33"/>
      <c r="K446" s="33"/>
    </row>
    <row r="447" spans="1:11" s="34" customFormat="1">
      <c r="A447" s="29"/>
      <c r="B447" s="29"/>
      <c r="C447" s="29"/>
      <c r="D447" s="30"/>
      <c r="E447" s="30"/>
      <c r="F447" s="40"/>
      <c r="G447" s="31"/>
      <c r="H447" s="32"/>
      <c r="I447" s="33"/>
      <c r="J447" s="33"/>
      <c r="K447" s="33"/>
    </row>
    <row r="448" spans="1:11" s="34" customFormat="1">
      <c r="A448" s="29"/>
      <c r="B448" s="29"/>
      <c r="C448" s="29"/>
      <c r="D448" s="30"/>
      <c r="E448" s="30"/>
      <c r="F448" s="40"/>
      <c r="G448" s="31"/>
      <c r="H448" s="32"/>
      <c r="I448" s="33"/>
      <c r="J448" s="33"/>
      <c r="K448" s="33"/>
    </row>
    <row r="449" spans="1:11" s="34" customFormat="1">
      <c r="A449" s="29"/>
      <c r="B449" s="29"/>
      <c r="C449" s="29"/>
      <c r="D449" s="30"/>
      <c r="E449" s="30"/>
      <c r="F449" s="40"/>
      <c r="G449" s="31"/>
      <c r="H449" s="32"/>
      <c r="I449" s="33"/>
      <c r="J449" s="33"/>
      <c r="K449" s="33"/>
    </row>
    <row r="450" spans="1:11" s="34" customFormat="1">
      <c r="A450" s="29"/>
      <c r="B450" s="29"/>
      <c r="C450" s="29"/>
      <c r="D450" s="30"/>
      <c r="E450" s="30"/>
      <c r="F450" s="40"/>
      <c r="G450" s="31"/>
      <c r="H450" s="32"/>
      <c r="I450" s="33"/>
      <c r="J450" s="33"/>
      <c r="K450" s="33"/>
    </row>
    <row r="451" spans="1:11" s="34" customFormat="1">
      <c r="A451" s="29"/>
      <c r="B451" s="29"/>
      <c r="C451" s="29"/>
      <c r="D451" s="30"/>
      <c r="E451" s="30"/>
      <c r="F451" s="40"/>
      <c r="G451" s="31"/>
      <c r="H451" s="32"/>
      <c r="I451" s="33"/>
      <c r="J451" s="33"/>
      <c r="K451" s="33"/>
    </row>
    <row r="452" spans="1:11" s="34" customFormat="1">
      <c r="A452" s="29"/>
      <c r="B452" s="29"/>
      <c r="C452" s="29"/>
      <c r="D452" s="30"/>
      <c r="E452" s="30"/>
      <c r="F452" s="40"/>
      <c r="G452" s="31"/>
      <c r="H452" s="32"/>
      <c r="I452" s="33"/>
      <c r="J452" s="33"/>
      <c r="K452" s="33"/>
    </row>
    <row r="453" spans="1:11" s="34" customFormat="1">
      <c r="A453" s="29"/>
      <c r="B453" s="29"/>
      <c r="C453" s="29"/>
      <c r="D453" s="30"/>
      <c r="E453" s="30"/>
      <c r="F453" s="40"/>
      <c r="G453" s="31"/>
      <c r="H453" s="32"/>
      <c r="I453" s="33"/>
      <c r="J453" s="33"/>
      <c r="K453" s="33"/>
    </row>
    <row r="454" spans="1:11" s="34" customFormat="1">
      <c r="A454" s="29"/>
      <c r="B454" s="29"/>
      <c r="C454" s="29"/>
      <c r="D454" s="30"/>
      <c r="E454" s="30"/>
      <c r="F454" s="40"/>
      <c r="G454" s="31"/>
      <c r="H454" s="32"/>
      <c r="I454" s="33"/>
      <c r="J454" s="33"/>
      <c r="K454" s="33"/>
    </row>
    <row r="455" spans="1:11" s="34" customFormat="1">
      <c r="A455" s="29"/>
      <c r="B455" s="29"/>
      <c r="C455" s="29"/>
      <c r="D455" s="30"/>
      <c r="E455" s="30"/>
      <c r="F455" s="40"/>
      <c r="G455" s="31"/>
      <c r="H455" s="32"/>
      <c r="I455" s="33"/>
      <c r="J455" s="33"/>
      <c r="K455" s="33"/>
    </row>
    <row r="456" spans="1:11" s="34" customFormat="1">
      <c r="A456" s="29"/>
      <c r="B456" s="29"/>
      <c r="C456" s="29"/>
      <c r="D456" s="30"/>
      <c r="E456" s="30"/>
      <c r="F456" s="40"/>
      <c r="G456" s="31"/>
      <c r="H456" s="32"/>
      <c r="I456" s="33"/>
      <c r="J456" s="33"/>
      <c r="K456" s="33"/>
    </row>
    <row r="457" spans="1:11" s="34" customFormat="1">
      <c r="A457" s="29"/>
      <c r="B457" s="29"/>
      <c r="C457" s="29"/>
      <c r="D457" s="30"/>
      <c r="E457" s="30"/>
      <c r="F457" s="40"/>
      <c r="G457" s="31"/>
      <c r="H457" s="32"/>
      <c r="I457" s="33"/>
      <c r="J457" s="33"/>
      <c r="K457" s="33"/>
    </row>
    <row r="458" spans="1:11" s="34" customFormat="1">
      <c r="A458" s="29"/>
      <c r="B458" s="29"/>
      <c r="C458" s="29"/>
      <c r="D458" s="30"/>
      <c r="E458" s="30"/>
      <c r="F458" s="40"/>
      <c r="G458" s="31"/>
      <c r="H458" s="32"/>
      <c r="I458" s="33"/>
      <c r="J458" s="33"/>
      <c r="K458" s="33"/>
    </row>
    <row r="459" spans="1:11" s="34" customFormat="1">
      <c r="A459" s="29"/>
      <c r="B459" s="29"/>
      <c r="C459" s="29"/>
      <c r="D459" s="30"/>
      <c r="E459" s="30"/>
      <c r="F459" s="40"/>
      <c r="G459" s="31"/>
      <c r="H459" s="32"/>
      <c r="I459" s="33"/>
      <c r="J459" s="33"/>
      <c r="K459" s="33"/>
    </row>
    <row r="460" spans="1:11" s="34" customFormat="1">
      <c r="A460" s="29"/>
      <c r="B460" s="29"/>
      <c r="C460" s="29"/>
      <c r="D460" s="30"/>
      <c r="E460" s="30"/>
      <c r="F460" s="40"/>
      <c r="G460" s="31"/>
      <c r="H460" s="32"/>
      <c r="I460" s="33"/>
      <c r="J460" s="33"/>
      <c r="K460" s="33"/>
    </row>
    <row r="461" spans="1:11" s="34" customFormat="1">
      <c r="A461" s="29"/>
      <c r="B461" s="29"/>
      <c r="C461" s="29"/>
      <c r="D461" s="30"/>
      <c r="E461" s="30"/>
      <c r="F461" s="40"/>
      <c r="G461" s="31"/>
      <c r="H461" s="32"/>
      <c r="I461" s="33"/>
      <c r="J461" s="33"/>
      <c r="K461" s="33"/>
    </row>
    <row r="462" spans="1:11" s="34" customFormat="1">
      <c r="A462" s="29"/>
      <c r="B462" s="29"/>
      <c r="C462" s="29"/>
      <c r="D462" s="30"/>
      <c r="E462" s="30"/>
      <c r="F462" s="40"/>
      <c r="G462" s="31"/>
      <c r="H462" s="32"/>
      <c r="I462" s="33"/>
      <c r="J462" s="33"/>
      <c r="K462" s="33"/>
    </row>
    <row r="463" spans="1:11" s="34" customFormat="1">
      <c r="A463" s="29"/>
      <c r="B463" s="29"/>
      <c r="C463" s="29"/>
      <c r="D463" s="30"/>
      <c r="E463" s="30"/>
      <c r="F463" s="40"/>
      <c r="G463" s="31"/>
      <c r="H463" s="32"/>
      <c r="I463" s="33"/>
      <c r="J463" s="33"/>
      <c r="K463" s="33"/>
    </row>
    <row r="464" spans="1:11" s="34" customFormat="1">
      <c r="A464" s="29"/>
      <c r="B464" s="29"/>
      <c r="C464" s="29"/>
      <c r="D464" s="30"/>
      <c r="E464" s="30"/>
      <c r="F464" s="40"/>
      <c r="G464" s="31"/>
      <c r="H464" s="32"/>
      <c r="I464" s="33"/>
      <c r="J464" s="33"/>
      <c r="K464" s="33"/>
    </row>
    <row r="465" spans="1:11" s="34" customFormat="1">
      <c r="A465" s="29"/>
      <c r="B465" s="29"/>
      <c r="C465" s="29"/>
      <c r="D465" s="30"/>
      <c r="E465" s="30"/>
      <c r="F465" s="40"/>
      <c r="G465" s="31"/>
      <c r="H465" s="32"/>
      <c r="I465" s="33"/>
      <c r="J465" s="33"/>
      <c r="K465" s="33"/>
    </row>
    <row r="466" spans="1:11" s="34" customFormat="1">
      <c r="A466" s="29"/>
      <c r="B466" s="29"/>
      <c r="C466" s="29"/>
      <c r="D466" s="30"/>
      <c r="E466" s="30"/>
      <c r="F466" s="40"/>
      <c r="G466" s="31"/>
      <c r="H466" s="32"/>
      <c r="I466" s="33"/>
      <c r="J466" s="33"/>
      <c r="K466" s="33"/>
    </row>
    <row r="467" spans="1:11" s="34" customFormat="1">
      <c r="A467" s="29"/>
      <c r="B467" s="29"/>
      <c r="C467" s="29"/>
      <c r="D467" s="30"/>
      <c r="E467" s="30"/>
      <c r="F467" s="40"/>
      <c r="G467" s="31"/>
      <c r="H467" s="32"/>
      <c r="I467" s="33"/>
      <c r="J467" s="33"/>
      <c r="K467" s="33"/>
    </row>
    <row r="468" spans="1:11" s="34" customFormat="1">
      <c r="A468" s="29"/>
      <c r="B468" s="29"/>
      <c r="C468" s="29"/>
      <c r="D468" s="30"/>
      <c r="E468" s="30"/>
      <c r="F468" s="40"/>
      <c r="G468" s="31"/>
      <c r="H468" s="32"/>
      <c r="I468" s="33"/>
      <c r="J468" s="33"/>
      <c r="K468" s="33"/>
    </row>
    <row r="469" spans="1:11" s="34" customFormat="1">
      <c r="A469" s="29"/>
      <c r="B469" s="29"/>
      <c r="C469" s="29"/>
      <c r="D469" s="30"/>
      <c r="E469" s="30"/>
      <c r="F469" s="40"/>
      <c r="G469" s="31"/>
      <c r="H469" s="32"/>
      <c r="I469" s="33"/>
      <c r="J469" s="33"/>
      <c r="K469" s="33"/>
    </row>
    <row r="470" spans="1:11" s="34" customFormat="1">
      <c r="A470" s="29"/>
      <c r="B470" s="29"/>
      <c r="C470" s="29"/>
      <c r="D470" s="30"/>
      <c r="E470" s="30"/>
      <c r="F470" s="40"/>
      <c r="G470" s="31"/>
      <c r="H470" s="32"/>
      <c r="I470" s="33"/>
      <c r="J470" s="33"/>
      <c r="K470" s="33"/>
    </row>
    <row r="471" spans="1:11" s="34" customFormat="1">
      <c r="A471" s="29"/>
      <c r="B471" s="29"/>
      <c r="C471" s="29"/>
      <c r="D471" s="30"/>
      <c r="E471" s="30"/>
      <c r="F471" s="40"/>
      <c r="G471" s="31"/>
      <c r="H471" s="32"/>
      <c r="I471" s="33"/>
      <c r="J471" s="33"/>
      <c r="K471" s="33"/>
    </row>
    <row r="472" spans="1:11" s="34" customFormat="1">
      <c r="A472" s="29"/>
      <c r="B472" s="29"/>
      <c r="C472" s="29"/>
      <c r="D472" s="30"/>
      <c r="E472" s="30"/>
      <c r="F472" s="40"/>
      <c r="G472" s="31"/>
      <c r="H472" s="32"/>
      <c r="I472" s="33"/>
      <c r="J472" s="33"/>
      <c r="K472" s="33"/>
    </row>
    <row r="473" spans="1:11" s="34" customFormat="1">
      <c r="A473" s="29"/>
      <c r="B473" s="29"/>
      <c r="C473" s="29"/>
      <c r="D473" s="30"/>
      <c r="E473" s="30"/>
      <c r="F473" s="40"/>
      <c r="G473" s="31"/>
      <c r="H473" s="32"/>
      <c r="I473" s="33"/>
      <c r="J473" s="33"/>
      <c r="K473" s="33"/>
    </row>
    <row r="474" spans="1:11" s="34" customFormat="1">
      <c r="A474" s="29"/>
      <c r="B474" s="29"/>
      <c r="C474" s="29"/>
      <c r="D474" s="30"/>
      <c r="E474" s="30"/>
      <c r="F474" s="40"/>
      <c r="G474" s="31"/>
      <c r="H474" s="32"/>
      <c r="I474" s="33"/>
      <c r="J474" s="33"/>
      <c r="K474" s="33"/>
    </row>
    <row r="475" spans="1:11" s="34" customFormat="1">
      <c r="A475" s="29"/>
      <c r="B475" s="29"/>
      <c r="C475" s="29"/>
      <c r="D475" s="30"/>
      <c r="E475" s="30"/>
      <c r="F475" s="40"/>
      <c r="G475" s="31"/>
      <c r="H475" s="32"/>
      <c r="I475" s="33"/>
      <c r="J475" s="33"/>
      <c r="K475" s="33"/>
    </row>
    <row r="476" spans="1:11" s="34" customFormat="1">
      <c r="A476" s="29"/>
      <c r="B476" s="29"/>
      <c r="C476" s="29"/>
      <c r="D476" s="30"/>
      <c r="E476" s="30"/>
      <c r="F476" s="40"/>
      <c r="G476" s="31"/>
      <c r="H476" s="32"/>
      <c r="I476" s="33"/>
      <c r="J476" s="33"/>
      <c r="K476" s="33"/>
    </row>
    <row r="477" spans="1:11" s="34" customFormat="1">
      <c r="A477" s="29"/>
      <c r="B477" s="29"/>
      <c r="C477" s="29"/>
      <c r="D477" s="30"/>
      <c r="E477" s="30"/>
      <c r="F477" s="40"/>
      <c r="G477" s="31"/>
      <c r="H477" s="32"/>
      <c r="I477" s="33"/>
      <c r="J477" s="33"/>
      <c r="K477" s="33"/>
    </row>
    <row r="478" spans="1:11" s="34" customFormat="1">
      <c r="A478" s="29"/>
      <c r="B478" s="29"/>
      <c r="C478" s="29"/>
      <c r="D478" s="30"/>
      <c r="E478" s="30"/>
      <c r="F478" s="40"/>
      <c r="G478" s="31"/>
      <c r="H478" s="32"/>
      <c r="I478" s="33"/>
      <c r="J478" s="33"/>
      <c r="K478" s="33"/>
    </row>
    <row r="479" spans="1:11" s="34" customFormat="1">
      <c r="A479" s="29"/>
      <c r="B479" s="29"/>
      <c r="C479" s="29"/>
      <c r="D479" s="30"/>
      <c r="E479" s="30"/>
      <c r="F479" s="40"/>
      <c r="G479" s="31"/>
      <c r="H479" s="32"/>
      <c r="I479" s="33"/>
      <c r="J479" s="33"/>
      <c r="K479" s="33"/>
    </row>
    <row r="480" spans="1:11" s="34" customFormat="1">
      <c r="A480" s="29"/>
      <c r="B480" s="29"/>
      <c r="C480" s="29"/>
      <c r="D480" s="30"/>
      <c r="E480" s="30"/>
      <c r="F480" s="40"/>
      <c r="G480" s="31"/>
      <c r="H480" s="32"/>
      <c r="I480" s="33"/>
      <c r="J480" s="33"/>
      <c r="K480" s="33"/>
    </row>
    <row r="481" spans="1:11" s="34" customFormat="1">
      <c r="A481" s="29"/>
      <c r="B481" s="29"/>
      <c r="C481" s="29"/>
      <c r="D481" s="30"/>
      <c r="E481" s="30"/>
      <c r="F481" s="40"/>
      <c r="G481" s="31"/>
      <c r="H481" s="32"/>
      <c r="I481" s="33"/>
      <c r="J481" s="33"/>
      <c r="K481" s="33"/>
    </row>
    <row r="482" spans="1:11" s="34" customFormat="1">
      <c r="A482" s="29"/>
      <c r="B482" s="29"/>
      <c r="C482" s="29"/>
      <c r="D482" s="30"/>
      <c r="E482" s="30"/>
      <c r="F482" s="40"/>
      <c r="G482" s="31"/>
      <c r="H482" s="32"/>
      <c r="I482" s="33"/>
      <c r="J482" s="33"/>
      <c r="K482" s="33"/>
    </row>
    <row r="483" spans="1:11" s="34" customFormat="1">
      <c r="A483" s="29"/>
      <c r="B483" s="29"/>
      <c r="C483" s="29"/>
      <c r="D483" s="30"/>
      <c r="E483" s="30"/>
      <c r="F483" s="40"/>
      <c r="G483" s="31"/>
      <c r="H483" s="32"/>
      <c r="I483" s="33"/>
      <c r="J483" s="33"/>
      <c r="K483" s="33"/>
    </row>
    <row r="484" spans="1:11" s="34" customFormat="1">
      <c r="A484" s="29"/>
      <c r="B484" s="29"/>
      <c r="C484" s="29"/>
      <c r="D484" s="30"/>
      <c r="E484" s="30"/>
      <c r="F484" s="40"/>
      <c r="G484" s="31"/>
      <c r="H484" s="32"/>
      <c r="I484" s="33"/>
      <c r="J484" s="33"/>
      <c r="K484" s="33"/>
    </row>
    <row r="485" spans="1:11" s="34" customFormat="1">
      <c r="A485" s="29"/>
      <c r="B485" s="29"/>
      <c r="C485" s="29"/>
      <c r="D485" s="30"/>
      <c r="E485" s="30"/>
      <c r="F485" s="40"/>
      <c r="G485" s="31"/>
      <c r="H485" s="32"/>
      <c r="I485" s="33"/>
      <c r="J485" s="33"/>
      <c r="K485" s="33"/>
    </row>
    <row r="486" spans="1:11" s="34" customFormat="1">
      <c r="A486" s="29"/>
      <c r="B486" s="29"/>
      <c r="C486" s="29"/>
      <c r="D486" s="30"/>
      <c r="E486" s="30"/>
      <c r="F486" s="40"/>
      <c r="G486" s="31"/>
      <c r="H486" s="32"/>
      <c r="I486" s="33"/>
      <c r="J486" s="33"/>
      <c r="K486" s="33"/>
    </row>
    <row r="487" spans="1:11" s="34" customFormat="1">
      <c r="A487" s="29"/>
      <c r="B487" s="29"/>
      <c r="C487" s="29"/>
      <c r="D487" s="30"/>
      <c r="E487" s="30"/>
      <c r="F487" s="40"/>
      <c r="G487" s="31"/>
      <c r="H487" s="32"/>
      <c r="I487" s="33"/>
      <c r="J487" s="33"/>
      <c r="K487" s="33"/>
    </row>
    <row r="488" spans="1:11" s="34" customFormat="1">
      <c r="A488" s="29"/>
      <c r="B488" s="29"/>
      <c r="C488" s="29"/>
      <c r="D488" s="30"/>
      <c r="E488" s="30"/>
      <c r="F488" s="40"/>
      <c r="G488" s="31"/>
      <c r="H488" s="32"/>
      <c r="I488" s="33"/>
      <c r="J488" s="33"/>
      <c r="K488" s="33"/>
    </row>
    <row r="489" spans="1:11" s="34" customFormat="1">
      <c r="A489" s="29"/>
      <c r="B489" s="29"/>
      <c r="C489" s="29"/>
      <c r="D489" s="30"/>
      <c r="E489" s="30"/>
      <c r="F489" s="40"/>
      <c r="G489" s="31"/>
      <c r="H489" s="32"/>
      <c r="I489" s="33"/>
      <c r="J489" s="33"/>
      <c r="K489" s="33"/>
    </row>
    <row r="490" spans="1:11" s="34" customFormat="1">
      <c r="A490" s="29"/>
      <c r="B490" s="29"/>
      <c r="C490" s="29"/>
      <c r="D490" s="30"/>
      <c r="E490" s="30"/>
      <c r="F490" s="40"/>
      <c r="G490" s="31"/>
      <c r="H490" s="32"/>
      <c r="I490" s="33"/>
      <c r="J490" s="33"/>
      <c r="K490" s="33"/>
    </row>
    <row r="491" spans="1:11" s="34" customFormat="1">
      <c r="A491" s="29"/>
      <c r="B491" s="29"/>
      <c r="C491" s="29"/>
      <c r="D491" s="30"/>
      <c r="E491" s="30"/>
      <c r="F491" s="40"/>
      <c r="G491" s="31"/>
      <c r="H491" s="32"/>
      <c r="I491" s="33"/>
      <c r="J491" s="33"/>
      <c r="K491" s="33"/>
    </row>
    <row r="492" spans="1:11" s="34" customFormat="1">
      <c r="A492" s="29"/>
      <c r="B492" s="29"/>
      <c r="C492" s="29"/>
      <c r="D492" s="30"/>
      <c r="E492" s="30"/>
      <c r="F492" s="40"/>
      <c r="G492" s="31"/>
      <c r="H492" s="32"/>
      <c r="I492" s="33"/>
      <c r="J492" s="33"/>
      <c r="K492" s="33"/>
    </row>
    <row r="493" spans="1:11" s="34" customFormat="1">
      <c r="A493" s="29"/>
      <c r="B493" s="29"/>
      <c r="C493" s="29"/>
      <c r="D493" s="30"/>
      <c r="E493" s="30"/>
      <c r="F493" s="40"/>
      <c r="G493" s="31"/>
      <c r="H493" s="32"/>
      <c r="I493" s="33"/>
      <c r="J493" s="33"/>
      <c r="K493" s="33"/>
    </row>
    <row r="494" spans="1:11" s="34" customFormat="1">
      <c r="A494" s="29"/>
      <c r="B494" s="29"/>
      <c r="C494" s="29"/>
      <c r="D494" s="30"/>
      <c r="E494" s="30"/>
      <c r="F494" s="40"/>
      <c r="G494" s="31"/>
      <c r="H494" s="32"/>
      <c r="I494" s="33"/>
      <c r="J494" s="33"/>
      <c r="K494" s="33"/>
    </row>
    <row r="495" spans="1:11" s="34" customFormat="1">
      <c r="A495" s="29"/>
      <c r="B495" s="29"/>
      <c r="C495" s="29"/>
      <c r="D495" s="30"/>
      <c r="E495" s="30"/>
      <c r="F495" s="40"/>
      <c r="G495" s="31"/>
      <c r="H495" s="32"/>
      <c r="I495" s="33"/>
      <c r="J495" s="33"/>
      <c r="K495" s="33"/>
    </row>
    <row r="496" spans="1:11" s="34" customFormat="1">
      <c r="A496" s="29"/>
      <c r="B496" s="29"/>
      <c r="C496" s="29"/>
      <c r="D496" s="30"/>
      <c r="E496" s="30"/>
      <c r="F496" s="40"/>
      <c r="G496" s="31"/>
      <c r="H496" s="32"/>
      <c r="I496" s="33"/>
      <c r="J496" s="33"/>
      <c r="K496" s="33"/>
    </row>
    <row r="497" spans="1:11" s="34" customFormat="1">
      <c r="A497" s="29"/>
      <c r="B497" s="29"/>
      <c r="C497" s="29"/>
      <c r="D497" s="30"/>
      <c r="E497" s="30"/>
      <c r="F497" s="40"/>
      <c r="G497" s="31"/>
      <c r="H497" s="32"/>
      <c r="I497" s="33"/>
      <c r="J497" s="33"/>
      <c r="K497" s="33"/>
    </row>
    <row r="498" spans="1:11" s="34" customFormat="1">
      <c r="A498" s="29"/>
      <c r="B498" s="29"/>
      <c r="C498" s="29"/>
      <c r="D498" s="30"/>
      <c r="E498" s="30"/>
      <c r="F498" s="40"/>
      <c r="G498" s="31"/>
      <c r="H498" s="32"/>
      <c r="I498" s="33"/>
      <c r="J498" s="33"/>
      <c r="K498" s="33"/>
    </row>
    <row r="499" spans="1:11" s="34" customFormat="1">
      <c r="A499" s="29"/>
      <c r="B499" s="29"/>
      <c r="C499" s="29"/>
      <c r="D499" s="30"/>
      <c r="E499" s="30"/>
      <c r="F499" s="40"/>
      <c r="G499" s="31"/>
      <c r="H499" s="32"/>
      <c r="I499" s="33"/>
      <c r="J499" s="33"/>
      <c r="K499" s="33"/>
    </row>
    <row r="500" spans="1:11" s="34" customFormat="1">
      <c r="A500" s="29"/>
      <c r="B500" s="29"/>
      <c r="C500" s="29"/>
      <c r="D500" s="30"/>
      <c r="E500" s="30"/>
      <c r="F500" s="40"/>
      <c r="G500" s="31"/>
      <c r="H500" s="32"/>
      <c r="I500" s="33"/>
      <c r="J500" s="33"/>
      <c r="K500" s="33"/>
    </row>
    <row r="501" spans="1:11" s="34" customFormat="1">
      <c r="A501" s="29"/>
      <c r="B501" s="29"/>
      <c r="C501" s="29"/>
      <c r="D501" s="30"/>
      <c r="E501" s="30"/>
      <c r="F501" s="40"/>
      <c r="G501" s="31"/>
      <c r="H501" s="32"/>
      <c r="I501" s="33"/>
      <c r="J501" s="33"/>
      <c r="K501" s="33"/>
    </row>
    <row r="502" spans="1:11" s="34" customFormat="1">
      <c r="A502" s="29"/>
      <c r="B502" s="29"/>
      <c r="C502" s="29"/>
      <c r="D502" s="30"/>
      <c r="E502" s="30"/>
      <c r="F502" s="40"/>
      <c r="G502" s="31"/>
      <c r="H502" s="32"/>
      <c r="I502" s="33"/>
      <c r="J502" s="33"/>
      <c r="K502" s="33"/>
    </row>
    <row r="503" spans="1:11" s="34" customFormat="1">
      <c r="A503" s="29"/>
      <c r="B503" s="29"/>
      <c r="C503" s="29"/>
      <c r="D503" s="30"/>
      <c r="E503" s="30"/>
      <c r="F503" s="40"/>
      <c r="G503" s="31"/>
      <c r="H503" s="32"/>
      <c r="I503" s="33"/>
      <c r="J503" s="33"/>
      <c r="K503" s="33"/>
    </row>
    <row r="504" spans="1:11" s="34" customFormat="1">
      <c r="A504" s="29"/>
      <c r="B504" s="29"/>
      <c r="C504" s="29"/>
      <c r="D504" s="30"/>
      <c r="E504" s="30"/>
      <c r="F504" s="40"/>
      <c r="G504" s="31"/>
      <c r="H504" s="32"/>
      <c r="I504" s="33"/>
      <c r="J504" s="33"/>
      <c r="K504" s="33"/>
    </row>
    <row r="505" spans="1:11" s="34" customFormat="1">
      <c r="A505" s="29"/>
      <c r="B505" s="29"/>
      <c r="C505" s="29"/>
      <c r="D505" s="30"/>
      <c r="E505" s="30"/>
      <c r="F505" s="40"/>
      <c r="G505" s="31"/>
      <c r="H505" s="32"/>
      <c r="I505" s="33"/>
      <c r="J505" s="33"/>
      <c r="K505" s="33"/>
    </row>
    <row r="506" spans="1:11" s="34" customFormat="1">
      <c r="A506" s="29"/>
      <c r="B506" s="29"/>
      <c r="C506" s="29"/>
      <c r="D506" s="30"/>
      <c r="E506" s="30"/>
      <c r="F506" s="40"/>
      <c r="G506" s="31"/>
      <c r="H506" s="32"/>
      <c r="I506" s="33"/>
      <c r="J506" s="33"/>
      <c r="K506" s="33"/>
    </row>
    <row r="507" spans="1:11" s="34" customFormat="1">
      <c r="A507" s="29"/>
      <c r="B507" s="29"/>
      <c r="C507" s="29"/>
      <c r="D507" s="30"/>
      <c r="E507" s="30"/>
      <c r="F507" s="40"/>
      <c r="G507" s="31"/>
      <c r="H507" s="32"/>
      <c r="I507" s="33"/>
      <c r="J507" s="33"/>
      <c r="K507" s="33"/>
    </row>
    <row r="508" spans="1:11" s="34" customFormat="1">
      <c r="A508" s="29"/>
      <c r="B508" s="29"/>
      <c r="C508" s="29"/>
      <c r="D508" s="30"/>
      <c r="E508" s="30"/>
      <c r="F508" s="40"/>
      <c r="G508" s="31"/>
      <c r="H508" s="32"/>
      <c r="I508" s="33"/>
      <c r="J508" s="33"/>
      <c r="K508" s="33"/>
    </row>
    <row r="509" spans="1:11" s="34" customFormat="1">
      <c r="A509" s="29"/>
      <c r="B509" s="29"/>
      <c r="C509" s="29"/>
      <c r="D509" s="30"/>
      <c r="E509" s="30"/>
      <c r="F509" s="40"/>
      <c r="G509" s="31"/>
      <c r="H509" s="32"/>
      <c r="I509" s="33"/>
      <c r="J509" s="33"/>
      <c r="K509" s="33"/>
    </row>
    <row r="510" spans="1:11" s="34" customFormat="1">
      <c r="A510" s="29"/>
      <c r="B510" s="29"/>
      <c r="C510" s="29"/>
      <c r="D510" s="30"/>
      <c r="E510" s="30"/>
      <c r="F510" s="40"/>
      <c r="G510" s="31"/>
      <c r="H510" s="32"/>
      <c r="I510" s="33"/>
      <c r="J510" s="33"/>
      <c r="K510" s="33"/>
    </row>
    <row r="511" spans="1:11" s="34" customFormat="1">
      <c r="A511" s="29"/>
      <c r="B511" s="29"/>
      <c r="C511" s="29"/>
      <c r="D511" s="30"/>
      <c r="E511" s="30"/>
      <c r="F511" s="40"/>
      <c r="G511" s="31"/>
      <c r="H511" s="32"/>
      <c r="I511" s="33"/>
      <c r="J511" s="33"/>
      <c r="K511" s="33"/>
    </row>
    <row r="512" spans="1:11" s="34" customFormat="1">
      <c r="A512" s="29"/>
      <c r="B512" s="29"/>
      <c r="C512" s="29"/>
      <c r="D512" s="30"/>
      <c r="E512" s="30"/>
      <c r="F512" s="40"/>
      <c r="G512" s="31"/>
      <c r="H512" s="32"/>
      <c r="I512" s="33"/>
      <c r="J512" s="33"/>
      <c r="K512" s="33"/>
    </row>
    <row r="513" spans="1:11" s="34" customFormat="1">
      <c r="A513" s="29"/>
      <c r="B513" s="29"/>
      <c r="C513" s="29"/>
      <c r="D513" s="30"/>
      <c r="E513" s="30"/>
      <c r="F513" s="40"/>
      <c r="G513" s="31"/>
      <c r="H513" s="32"/>
      <c r="I513" s="33"/>
      <c r="J513" s="33"/>
      <c r="K513" s="33"/>
    </row>
    <row r="514" spans="1:11" s="34" customFormat="1">
      <c r="A514" s="29"/>
      <c r="B514" s="29"/>
      <c r="C514" s="29"/>
      <c r="D514" s="30"/>
      <c r="E514" s="30"/>
      <c r="F514" s="40"/>
      <c r="G514" s="31"/>
      <c r="H514" s="32"/>
      <c r="I514" s="33"/>
      <c r="J514" s="33"/>
      <c r="K514" s="33"/>
    </row>
    <row r="515" spans="1:11" s="34" customFormat="1">
      <c r="A515" s="29"/>
      <c r="B515" s="29"/>
      <c r="C515" s="29"/>
      <c r="D515" s="30"/>
      <c r="E515" s="30"/>
      <c r="F515" s="40"/>
      <c r="G515" s="31"/>
      <c r="H515" s="32"/>
      <c r="I515" s="33"/>
      <c r="J515" s="33"/>
      <c r="K515" s="33"/>
    </row>
    <row r="516" spans="1:11" s="34" customFormat="1">
      <c r="A516" s="29"/>
      <c r="B516" s="29"/>
      <c r="C516" s="29"/>
      <c r="D516" s="30"/>
      <c r="E516" s="30"/>
      <c r="F516" s="40"/>
      <c r="G516" s="31"/>
      <c r="H516" s="32"/>
      <c r="I516" s="33"/>
      <c r="J516" s="33"/>
      <c r="K516" s="33"/>
    </row>
    <row r="517" spans="1:11" s="34" customFormat="1">
      <c r="A517" s="29"/>
      <c r="B517" s="29"/>
      <c r="C517" s="29"/>
      <c r="D517" s="30"/>
      <c r="E517" s="30"/>
      <c r="F517" s="40"/>
      <c r="G517" s="31"/>
      <c r="H517" s="32"/>
      <c r="I517" s="33"/>
      <c r="J517" s="33"/>
      <c r="K517" s="33"/>
    </row>
    <row r="518" spans="1:11" s="34" customFormat="1">
      <c r="A518" s="29"/>
      <c r="B518" s="29"/>
      <c r="C518" s="29"/>
      <c r="D518" s="30"/>
      <c r="E518" s="30"/>
      <c r="F518" s="40"/>
      <c r="G518" s="31"/>
      <c r="H518" s="32"/>
      <c r="I518" s="33"/>
      <c r="J518" s="33"/>
      <c r="K518" s="33"/>
    </row>
    <row r="519" spans="1:11" s="34" customFormat="1">
      <c r="A519" s="29"/>
      <c r="B519" s="29"/>
      <c r="C519" s="29"/>
      <c r="D519" s="30"/>
      <c r="E519" s="30"/>
      <c r="F519" s="40"/>
      <c r="G519" s="31"/>
      <c r="H519" s="32"/>
      <c r="I519" s="33"/>
      <c r="J519" s="33"/>
      <c r="K519" s="33"/>
    </row>
    <row r="520" spans="1:11" s="34" customFormat="1">
      <c r="A520" s="29"/>
      <c r="B520" s="29"/>
      <c r="C520" s="29"/>
      <c r="D520" s="30"/>
      <c r="E520" s="30"/>
      <c r="F520" s="40"/>
      <c r="G520" s="31"/>
      <c r="H520" s="32"/>
      <c r="I520" s="33"/>
      <c r="J520" s="33"/>
      <c r="K520" s="33"/>
    </row>
    <row r="521" spans="1:11" s="34" customFormat="1">
      <c r="A521" s="29"/>
      <c r="B521" s="29"/>
      <c r="C521" s="29"/>
      <c r="D521" s="30"/>
      <c r="E521" s="30"/>
      <c r="F521" s="40"/>
      <c r="G521" s="31"/>
      <c r="H521" s="32"/>
      <c r="I521" s="33"/>
      <c r="J521" s="33"/>
      <c r="K521" s="33"/>
    </row>
    <row r="522" spans="1:11" s="34" customFormat="1">
      <c r="A522" s="29"/>
      <c r="B522" s="29"/>
      <c r="C522" s="29"/>
      <c r="D522" s="30"/>
      <c r="E522" s="30"/>
      <c r="F522" s="40"/>
      <c r="G522" s="31"/>
      <c r="H522" s="32"/>
      <c r="I522" s="33"/>
      <c r="J522" s="33"/>
      <c r="K522" s="33"/>
    </row>
    <row r="523" spans="1:11" s="34" customFormat="1">
      <c r="A523" s="29"/>
      <c r="B523" s="29"/>
      <c r="C523" s="29"/>
      <c r="D523" s="30"/>
      <c r="E523" s="30"/>
      <c r="F523" s="40"/>
      <c r="G523" s="31"/>
      <c r="H523" s="32"/>
      <c r="I523" s="33"/>
      <c r="J523" s="33"/>
      <c r="K523" s="33"/>
    </row>
    <row r="524" spans="1:11" s="34" customFormat="1">
      <c r="A524" s="29"/>
      <c r="B524" s="29"/>
      <c r="C524" s="29"/>
      <c r="D524" s="30"/>
      <c r="E524" s="30"/>
      <c r="F524" s="40"/>
      <c r="G524" s="31"/>
      <c r="H524" s="32"/>
      <c r="I524" s="33"/>
      <c r="J524" s="33"/>
      <c r="K524" s="33"/>
    </row>
    <row r="525" spans="1:11" s="34" customFormat="1">
      <c r="A525" s="29"/>
      <c r="B525" s="29"/>
      <c r="C525" s="29"/>
      <c r="D525" s="30"/>
      <c r="E525" s="30"/>
      <c r="F525" s="40"/>
      <c r="G525" s="31"/>
      <c r="H525" s="32"/>
      <c r="I525" s="33"/>
      <c r="J525" s="33"/>
      <c r="K525" s="33"/>
    </row>
    <row r="526" spans="1:11" s="34" customFormat="1">
      <c r="A526" s="29"/>
      <c r="B526" s="29"/>
      <c r="C526" s="29"/>
      <c r="D526" s="30"/>
      <c r="E526" s="30"/>
      <c r="F526" s="40"/>
      <c r="G526" s="31"/>
      <c r="H526" s="32"/>
      <c r="I526" s="33"/>
      <c r="J526" s="33"/>
      <c r="K526" s="33"/>
    </row>
    <row r="527" spans="1:11" s="34" customFormat="1">
      <c r="A527" s="29"/>
      <c r="B527" s="29"/>
      <c r="C527" s="29"/>
      <c r="D527" s="30"/>
      <c r="E527" s="30"/>
      <c r="F527" s="40"/>
      <c r="G527" s="31"/>
      <c r="H527" s="32"/>
      <c r="I527" s="33"/>
      <c r="J527" s="33"/>
      <c r="K527" s="33"/>
    </row>
    <row r="528" spans="1:11" s="34" customFormat="1">
      <c r="A528" s="29"/>
      <c r="B528" s="29"/>
      <c r="C528" s="29"/>
      <c r="D528" s="30"/>
      <c r="E528" s="30"/>
      <c r="F528" s="40"/>
      <c r="G528" s="31"/>
      <c r="H528" s="32"/>
      <c r="I528" s="33"/>
      <c r="J528" s="33"/>
      <c r="K528" s="33"/>
    </row>
    <row r="529" spans="1:11" s="34" customFormat="1">
      <c r="A529" s="29"/>
      <c r="B529" s="29"/>
      <c r="C529" s="29"/>
      <c r="D529" s="30"/>
      <c r="E529" s="30"/>
      <c r="F529" s="40"/>
      <c r="G529" s="31"/>
      <c r="H529" s="32"/>
      <c r="I529" s="33"/>
      <c r="J529" s="33"/>
      <c r="K529" s="33"/>
    </row>
    <row r="530" spans="1:11" s="34" customFormat="1">
      <c r="A530" s="29"/>
      <c r="B530" s="29"/>
      <c r="C530" s="29"/>
      <c r="D530" s="30"/>
      <c r="E530" s="30"/>
      <c r="F530" s="40"/>
      <c r="G530" s="31"/>
      <c r="H530" s="32"/>
      <c r="I530" s="33"/>
      <c r="J530" s="33"/>
      <c r="K530" s="33"/>
    </row>
    <row r="531" spans="1:11" s="34" customFormat="1">
      <c r="A531" s="29"/>
      <c r="B531" s="29"/>
      <c r="C531" s="29"/>
      <c r="D531" s="30"/>
      <c r="E531" s="30"/>
      <c r="F531" s="40"/>
      <c r="G531" s="31"/>
      <c r="H531" s="32"/>
      <c r="I531" s="33"/>
      <c r="J531" s="33"/>
      <c r="K531" s="33"/>
    </row>
    <row r="532" spans="1:11" s="34" customFormat="1">
      <c r="A532" s="29"/>
      <c r="B532" s="29"/>
      <c r="C532" s="29"/>
      <c r="D532" s="30"/>
      <c r="E532" s="30"/>
      <c r="F532" s="40"/>
      <c r="G532" s="31"/>
      <c r="H532" s="32"/>
      <c r="I532" s="33"/>
      <c r="J532" s="33"/>
      <c r="K532" s="33"/>
    </row>
    <row r="533" spans="1:11" s="34" customFormat="1">
      <c r="A533" s="29"/>
      <c r="B533" s="29"/>
      <c r="C533" s="29"/>
      <c r="D533" s="30"/>
      <c r="E533" s="30"/>
      <c r="F533" s="40"/>
      <c r="G533" s="31"/>
      <c r="H533" s="32"/>
      <c r="I533" s="33"/>
      <c r="J533" s="33"/>
      <c r="K533" s="33"/>
    </row>
    <row r="534" spans="1:11" s="34" customFormat="1">
      <c r="A534" s="29"/>
      <c r="B534" s="29"/>
      <c r="C534" s="29"/>
      <c r="D534" s="30"/>
      <c r="E534" s="30"/>
      <c r="F534" s="40"/>
      <c r="G534" s="31"/>
      <c r="H534" s="32"/>
      <c r="I534" s="33"/>
      <c r="J534" s="33"/>
      <c r="K534" s="33"/>
    </row>
    <row r="535" spans="1:11" s="34" customFormat="1">
      <c r="A535" s="29"/>
      <c r="B535" s="29"/>
      <c r="C535" s="29"/>
      <c r="D535" s="30"/>
      <c r="E535" s="30"/>
      <c r="F535" s="40"/>
      <c r="G535" s="31"/>
      <c r="H535" s="32"/>
      <c r="I535" s="33"/>
      <c r="J535" s="33"/>
      <c r="K535" s="33"/>
    </row>
    <row r="536" spans="1:11" s="34" customFormat="1">
      <c r="A536" s="29"/>
      <c r="B536" s="29"/>
      <c r="C536" s="29"/>
      <c r="D536" s="30"/>
      <c r="E536" s="30"/>
      <c r="F536" s="40"/>
      <c r="G536" s="31"/>
      <c r="H536" s="32"/>
      <c r="I536" s="33"/>
      <c r="J536" s="33"/>
      <c r="K536" s="33"/>
    </row>
    <row r="537" spans="1:11" s="34" customFormat="1">
      <c r="A537" s="29"/>
      <c r="B537" s="29"/>
      <c r="C537" s="29"/>
      <c r="D537" s="30"/>
      <c r="E537" s="30"/>
      <c r="F537" s="40"/>
      <c r="G537" s="31"/>
      <c r="H537" s="32"/>
      <c r="I537" s="33"/>
      <c r="J537" s="33"/>
      <c r="K537" s="33"/>
    </row>
    <row r="538" spans="1:11" s="34" customFormat="1">
      <c r="A538" s="29"/>
      <c r="B538" s="29"/>
      <c r="C538" s="29"/>
      <c r="D538" s="30"/>
      <c r="E538" s="30"/>
      <c r="F538" s="40"/>
      <c r="G538" s="31"/>
      <c r="H538" s="32"/>
      <c r="I538" s="33"/>
      <c r="J538" s="33"/>
      <c r="K538" s="33"/>
    </row>
    <row r="539" spans="1:11" s="34" customFormat="1">
      <c r="A539" s="29"/>
      <c r="B539" s="29"/>
      <c r="C539" s="29"/>
      <c r="D539" s="30"/>
      <c r="E539" s="30"/>
      <c r="F539" s="40"/>
      <c r="G539" s="31"/>
      <c r="H539" s="32"/>
      <c r="I539" s="33"/>
      <c r="J539" s="33"/>
      <c r="K539" s="33"/>
    </row>
    <row r="540" spans="1:11" s="34" customFormat="1">
      <c r="A540" s="29"/>
      <c r="B540" s="29"/>
      <c r="C540" s="29"/>
      <c r="D540" s="30"/>
      <c r="E540" s="30"/>
      <c r="F540" s="40"/>
      <c r="G540" s="31"/>
      <c r="H540" s="32"/>
      <c r="I540" s="33"/>
      <c r="J540" s="33"/>
      <c r="K540" s="33"/>
    </row>
    <row r="541" spans="1:11" s="34" customFormat="1">
      <c r="A541" s="29"/>
      <c r="B541" s="29"/>
      <c r="C541" s="29"/>
      <c r="D541" s="30"/>
      <c r="E541" s="30"/>
      <c r="F541" s="40"/>
      <c r="G541" s="31"/>
      <c r="H541" s="32"/>
      <c r="I541" s="33"/>
      <c r="J541" s="33"/>
      <c r="K541" s="33"/>
    </row>
    <row r="542" spans="1:11" s="34" customFormat="1">
      <c r="A542" s="29"/>
      <c r="B542" s="29"/>
      <c r="C542" s="29"/>
      <c r="D542" s="30"/>
      <c r="E542" s="30"/>
      <c r="F542" s="40"/>
      <c r="G542" s="31"/>
      <c r="H542" s="32"/>
      <c r="I542" s="33"/>
      <c r="J542" s="33"/>
      <c r="K542" s="33"/>
    </row>
    <row r="543" spans="1:11" s="34" customFormat="1">
      <c r="A543" s="29"/>
      <c r="B543" s="29"/>
      <c r="C543" s="29"/>
      <c r="D543" s="30"/>
      <c r="E543" s="30"/>
      <c r="F543" s="40"/>
      <c r="G543" s="31"/>
      <c r="H543" s="32"/>
      <c r="I543" s="33"/>
      <c r="J543" s="33"/>
      <c r="K543" s="33"/>
    </row>
    <row r="544" spans="1:11" s="34" customFormat="1">
      <c r="A544" s="29"/>
      <c r="B544" s="29"/>
      <c r="C544" s="29"/>
      <c r="D544" s="30"/>
      <c r="E544" s="30"/>
      <c r="F544" s="40"/>
      <c r="G544" s="31"/>
      <c r="H544" s="32"/>
      <c r="I544" s="33"/>
      <c r="J544" s="33"/>
      <c r="K544" s="33"/>
    </row>
    <row r="545" spans="1:11" s="34" customFormat="1">
      <c r="A545" s="29"/>
      <c r="B545" s="29"/>
      <c r="C545" s="29"/>
      <c r="D545" s="30"/>
      <c r="E545" s="30"/>
      <c r="F545" s="40"/>
      <c r="G545" s="31"/>
      <c r="H545" s="32"/>
      <c r="I545" s="33"/>
      <c r="J545" s="33"/>
      <c r="K545" s="33"/>
    </row>
    <row r="546" spans="1:11" s="34" customFormat="1">
      <c r="A546" s="29"/>
      <c r="B546" s="29"/>
      <c r="C546" s="29"/>
      <c r="D546" s="30"/>
      <c r="E546" s="30"/>
      <c r="F546" s="40"/>
      <c r="G546" s="31"/>
      <c r="H546" s="32"/>
      <c r="I546" s="33"/>
      <c r="J546" s="33"/>
      <c r="K546" s="33"/>
    </row>
    <row r="547" spans="1:11" s="34" customFormat="1">
      <c r="A547" s="29"/>
      <c r="B547" s="29"/>
      <c r="C547" s="29"/>
      <c r="D547" s="30"/>
      <c r="E547" s="30"/>
      <c r="F547" s="40"/>
      <c r="G547" s="31"/>
      <c r="H547" s="32"/>
      <c r="I547" s="33"/>
      <c r="J547" s="33"/>
      <c r="K547" s="33"/>
    </row>
    <row r="548" spans="1:11" s="34" customFormat="1">
      <c r="A548" s="29"/>
      <c r="B548" s="29"/>
      <c r="C548" s="29"/>
      <c r="D548" s="30"/>
      <c r="E548" s="30"/>
      <c r="F548" s="40"/>
      <c r="G548" s="31"/>
      <c r="H548" s="32"/>
      <c r="I548" s="33"/>
      <c r="J548" s="33"/>
      <c r="K548" s="33"/>
    </row>
    <row r="549" spans="1:11" s="34" customFormat="1">
      <c r="A549" s="29"/>
      <c r="B549" s="29"/>
      <c r="C549" s="29"/>
      <c r="D549" s="30"/>
      <c r="E549" s="30"/>
      <c r="F549" s="40"/>
      <c r="G549" s="31"/>
      <c r="H549" s="32"/>
      <c r="I549" s="33"/>
      <c r="J549" s="33"/>
      <c r="K549" s="33"/>
    </row>
    <row r="550" spans="1:11" s="34" customFormat="1">
      <c r="A550" s="29"/>
      <c r="B550" s="29"/>
      <c r="C550" s="29"/>
      <c r="D550" s="30"/>
      <c r="E550" s="30"/>
      <c r="F550" s="40"/>
      <c r="G550" s="31"/>
      <c r="H550" s="32"/>
      <c r="I550" s="33"/>
      <c r="J550" s="33"/>
      <c r="K550" s="33"/>
    </row>
    <row r="551" spans="1:11" s="34" customFormat="1">
      <c r="A551" s="29"/>
      <c r="B551" s="29"/>
      <c r="C551" s="29"/>
      <c r="D551" s="30"/>
      <c r="E551" s="30"/>
      <c r="F551" s="40"/>
      <c r="G551" s="31"/>
      <c r="H551" s="32"/>
      <c r="I551" s="33"/>
      <c r="J551" s="33"/>
      <c r="K551" s="33"/>
    </row>
    <row r="552" spans="1:11" s="34" customFormat="1">
      <c r="A552" s="29"/>
      <c r="B552" s="29"/>
      <c r="C552" s="29"/>
      <c r="D552" s="30"/>
      <c r="E552" s="30"/>
      <c r="F552" s="40"/>
      <c r="G552" s="31"/>
      <c r="H552" s="32"/>
      <c r="I552" s="33"/>
      <c r="J552" s="33"/>
      <c r="K552" s="33"/>
    </row>
    <row r="553" spans="1:11" s="34" customFormat="1">
      <c r="A553" s="29"/>
      <c r="B553" s="29"/>
      <c r="C553" s="29"/>
      <c r="D553" s="30"/>
      <c r="E553" s="30"/>
      <c r="F553" s="40"/>
      <c r="G553" s="31"/>
      <c r="H553" s="32"/>
      <c r="I553" s="33"/>
      <c r="J553" s="33"/>
      <c r="K553" s="33"/>
    </row>
    <row r="554" spans="1:11" s="34" customFormat="1">
      <c r="A554" s="29"/>
      <c r="B554" s="29"/>
      <c r="C554" s="29"/>
      <c r="D554" s="30"/>
      <c r="E554" s="30"/>
      <c r="F554" s="40"/>
      <c r="G554" s="31"/>
      <c r="H554" s="32"/>
      <c r="I554" s="33"/>
      <c r="J554" s="33"/>
      <c r="K554" s="33"/>
    </row>
    <row r="555" spans="1:11" s="34" customFormat="1">
      <c r="A555" s="29"/>
      <c r="B555" s="29"/>
      <c r="C555" s="29"/>
      <c r="D555" s="30"/>
      <c r="E555" s="30"/>
      <c r="F555" s="40"/>
      <c r="G555" s="31"/>
      <c r="H555" s="32"/>
      <c r="I555" s="33"/>
      <c r="J555" s="33"/>
      <c r="K555" s="33"/>
    </row>
    <row r="556" spans="1:11" s="34" customFormat="1">
      <c r="A556" s="29"/>
      <c r="B556" s="29"/>
      <c r="C556" s="29"/>
      <c r="D556" s="30"/>
      <c r="E556" s="30"/>
      <c r="F556" s="40"/>
      <c r="G556" s="31"/>
      <c r="H556" s="32"/>
      <c r="I556" s="33"/>
      <c r="J556" s="33"/>
      <c r="K556" s="33"/>
    </row>
    <row r="557" spans="1:11" s="34" customFormat="1">
      <c r="A557" s="29"/>
      <c r="B557" s="29"/>
      <c r="C557" s="29"/>
      <c r="D557" s="30"/>
      <c r="E557" s="30"/>
      <c r="F557" s="40"/>
      <c r="G557" s="31"/>
      <c r="H557" s="32"/>
      <c r="I557" s="33"/>
      <c r="J557" s="33"/>
      <c r="K557" s="33"/>
    </row>
    <row r="558" spans="1:11" s="34" customFormat="1">
      <c r="A558" s="29"/>
      <c r="B558" s="29"/>
      <c r="C558" s="29"/>
      <c r="D558" s="30"/>
      <c r="E558" s="30"/>
      <c r="F558" s="40"/>
      <c r="G558" s="31"/>
      <c r="H558" s="32"/>
      <c r="I558" s="33"/>
      <c r="J558" s="33"/>
      <c r="K558" s="33"/>
    </row>
    <row r="559" spans="1:11" s="34" customFormat="1">
      <c r="A559" s="29"/>
      <c r="B559" s="29"/>
      <c r="C559" s="29"/>
      <c r="D559" s="30"/>
      <c r="E559" s="30"/>
      <c r="F559" s="40"/>
      <c r="G559" s="31"/>
      <c r="H559" s="32"/>
      <c r="I559" s="33"/>
      <c r="J559" s="33"/>
      <c r="K559" s="33"/>
    </row>
    <row r="560" spans="1:11" s="34" customFormat="1">
      <c r="A560" s="29"/>
      <c r="B560" s="29"/>
      <c r="C560" s="29"/>
      <c r="D560" s="30"/>
      <c r="E560" s="30"/>
      <c r="F560" s="40"/>
      <c r="G560" s="31"/>
      <c r="H560" s="32"/>
      <c r="I560" s="33"/>
      <c r="J560" s="33"/>
      <c r="K560" s="33"/>
    </row>
    <row r="561" spans="1:11" s="34" customFormat="1">
      <c r="A561" s="29"/>
      <c r="B561" s="29"/>
      <c r="C561" s="29"/>
      <c r="D561" s="30"/>
      <c r="E561" s="30"/>
      <c r="F561" s="40"/>
      <c r="G561" s="31"/>
      <c r="H561" s="32"/>
      <c r="I561" s="33"/>
      <c r="J561" s="33"/>
      <c r="K561" s="33"/>
    </row>
    <row r="562" spans="1:11" s="34" customFormat="1">
      <c r="A562" s="29"/>
      <c r="B562" s="29"/>
      <c r="C562" s="29"/>
      <c r="D562" s="30"/>
      <c r="E562" s="30"/>
      <c r="F562" s="40"/>
      <c r="G562" s="31"/>
      <c r="H562" s="32"/>
      <c r="I562" s="33"/>
      <c r="J562" s="33"/>
      <c r="K562" s="33"/>
    </row>
    <row r="563" spans="1:11" s="34" customFormat="1">
      <c r="A563" s="29"/>
      <c r="B563" s="29"/>
      <c r="C563" s="29"/>
      <c r="D563" s="30"/>
      <c r="E563" s="30"/>
      <c r="F563" s="40"/>
      <c r="G563" s="31"/>
      <c r="H563" s="32"/>
      <c r="I563" s="33"/>
      <c r="J563" s="33"/>
      <c r="K563" s="33"/>
    </row>
    <row r="564" spans="1:11" s="34" customFormat="1">
      <c r="A564" s="29"/>
      <c r="B564" s="29"/>
      <c r="C564" s="29"/>
      <c r="D564" s="30"/>
      <c r="E564" s="30"/>
      <c r="F564" s="40"/>
      <c r="G564" s="31"/>
      <c r="H564" s="32"/>
      <c r="I564" s="33"/>
      <c r="J564" s="33"/>
      <c r="K564" s="33"/>
    </row>
    <row r="565" spans="1:11" s="34" customFormat="1">
      <c r="A565" s="29"/>
      <c r="B565" s="29"/>
      <c r="C565" s="29"/>
      <c r="D565" s="30"/>
      <c r="E565" s="30"/>
      <c r="F565" s="40"/>
      <c r="G565" s="31"/>
      <c r="H565" s="32"/>
      <c r="I565" s="33"/>
      <c r="J565" s="33"/>
      <c r="K565" s="33"/>
    </row>
    <row r="566" spans="1:11" s="34" customFormat="1">
      <c r="A566" s="29"/>
      <c r="B566" s="29"/>
      <c r="C566" s="29"/>
      <c r="D566" s="30"/>
      <c r="E566" s="30"/>
      <c r="F566" s="40"/>
      <c r="G566" s="31"/>
      <c r="H566" s="32"/>
      <c r="I566" s="33"/>
      <c r="J566" s="33"/>
      <c r="K566" s="33"/>
    </row>
    <row r="567" spans="1:11" s="34" customFormat="1">
      <c r="A567" s="29"/>
      <c r="B567" s="29"/>
      <c r="C567" s="29"/>
      <c r="D567" s="30"/>
      <c r="E567" s="30"/>
      <c r="F567" s="40"/>
      <c r="G567" s="31"/>
      <c r="H567" s="32"/>
      <c r="I567" s="33"/>
      <c r="J567" s="33"/>
      <c r="K567" s="33"/>
    </row>
    <row r="568" spans="1:11" s="34" customFormat="1">
      <c r="A568" s="29"/>
      <c r="B568" s="29"/>
      <c r="C568" s="29"/>
      <c r="D568" s="30"/>
      <c r="E568" s="30"/>
      <c r="F568" s="40"/>
      <c r="G568" s="31"/>
      <c r="H568" s="32"/>
      <c r="I568" s="33"/>
      <c r="J568" s="33"/>
      <c r="K568" s="33"/>
    </row>
    <row r="569" spans="1:11" s="34" customFormat="1">
      <c r="A569" s="29"/>
      <c r="B569" s="29"/>
      <c r="C569" s="29"/>
      <c r="D569" s="30"/>
      <c r="E569" s="30"/>
      <c r="F569" s="40"/>
      <c r="G569" s="31"/>
      <c r="H569" s="32"/>
      <c r="I569" s="33"/>
      <c r="J569" s="33"/>
      <c r="K569" s="33"/>
    </row>
    <row r="570" spans="1:11" s="34" customFormat="1">
      <c r="A570" s="29"/>
      <c r="B570" s="29"/>
      <c r="C570" s="29"/>
      <c r="D570" s="30"/>
      <c r="E570" s="30"/>
      <c r="F570" s="40"/>
      <c r="G570" s="31"/>
      <c r="H570" s="32"/>
      <c r="I570" s="33"/>
      <c r="J570" s="33"/>
      <c r="K570" s="33"/>
    </row>
    <row r="571" spans="1:11" s="34" customFormat="1">
      <c r="A571" s="29"/>
      <c r="B571" s="29"/>
      <c r="C571" s="29"/>
      <c r="D571" s="30"/>
      <c r="E571" s="30"/>
      <c r="F571" s="40"/>
      <c r="G571" s="31"/>
      <c r="H571" s="32"/>
      <c r="I571" s="33"/>
      <c r="J571" s="33"/>
      <c r="K571" s="33"/>
    </row>
    <row r="572" spans="1:11" s="34" customFormat="1">
      <c r="A572" s="29"/>
      <c r="B572" s="29"/>
      <c r="C572" s="29"/>
      <c r="D572" s="30"/>
      <c r="E572" s="30"/>
      <c r="F572" s="40"/>
      <c r="G572" s="31"/>
      <c r="H572" s="32"/>
      <c r="I572" s="33"/>
      <c r="J572" s="33"/>
      <c r="K572" s="33"/>
    </row>
    <row r="573" spans="1:11" s="34" customFormat="1">
      <c r="A573" s="29"/>
      <c r="B573" s="29"/>
      <c r="C573" s="29"/>
      <c r="D573" s="30"/>
      <c r="E573" s="30"/>
      <c r="F573" s="40"/>
      <c r="G573" s="31"/>
      <c r="H573" s="32"/>
      <c r="I573" s="33"/>
      <c r="J573" s="33"/>
      <c r="K573" s="33"/>
    </row>
    <row r="574" spans="1:11" s="34" customFormat="1">
      <c r="A574" s="29"/>
      <c r="B574" s="29"/>
      <c r="C574" s="29"/>
      <c r="D574" s="30"/>
      <c r="E574" s="30"/>
      <c r="F574" s="40"/>
      <c r="G574" s="31"/>
      <c r="H574" s="32"/>
      <c r="I574" s="33"/>
      <c r="J574" s="33"/>
      <c r="K574" s="33"/>
    </row>
    <row r="575" spans="1:11" s="34" customFormat="1">
      <c r="A575" s="29"/>
      <c r="B575" s="29"/>
      <c r="C575" s="29"/>
      <c r="D575" s="30"/>
      <c r="E575" s="30"/>
      <c r="F575" s="40"/>
      <c r="G575" s="31"/>
      <c r="H575" s="32"/>
      <c r="I575" s="33"/>
      <c r="J575" s="33"/>
      <c r="K575" s="33"/>
    </row>
    <row r="576" spans="1:11" s="34" customFormat="1">
      <c r="A576" s="29"/>
      <c r="B576" s="29"/>
      <c r="C576" s="29"/>
      <c r="D576" s="30"/>
      <c r="E576" s="30"/>
      <c r="F576" s="40"/>
      <c r="G576" s="31"/>
      <c r="H576" s="32"/>
      <c r="I576" s="33"/>
      <c r="J576" s="33"/>
      <c r="K576" s="33"/>
    </row>
    <row r="577" spans="1:11" s="34" customFormat="1">
      <c r="A577" s="29"/>
      <c r="B577" s="29"/>
      <c r="C577" s="29"/>
      <c r="D577" s="30"/>
      <c r="E577" s="30"/>
      <c r="F577" s="40"/>
      <c r="G577" s="31"/>
      <c r="H577" s="32"/>
      <c r="I577" s="33"/>
      <c r="J577" s="33"/>
      <c r="K577" s="33"/>
    </row>
    <row r="578" spans="1:11" s="34" customFormat="1">
      <c r="A578" s="29"/>
      <c r="B578" s="29"/>
      <c r="C578" s="29"/>
      <c r="D578" s="30"/>
      <c r="E578" s="30"/>
      <c r="F578" s="40"/>
      <c r="G578" s="31"/>
      <c r="H578" s="32"/>
      <c r="I578" s="33"/>
      <c r="J578" s="33"/>
      <c r="K578" s="33"/>
    </row>
    <row r="579" spans="1:11" s="34" customFormat="1">
      <c r="A579" s="29"/>
      <c r="B579" s="29"/>
      <c r="C579" s="29"/>
      <c r="D579" s="30"/>
      <c r="E579" s="30"/>
      <c r="F579" s="40"/>
      <c r="G579" s="31"/>
      <c r="H579" s="32"/>
      <c r="I579" s="33"/>
      <c r="J579" s="33"/>
      <c r="K579" s="33"/>
    </row>
    <row r="580" spans="1:11" s="34" customFormat="1">
      <c r="A580" s="29"/>
      <c r="B580" s="29"/>
      <c r="C580" s="29"/>
      <c r="D580" s="30"/>
      <c r="E580" s="30"/>
      <c r="F580" s="40"/>
      <c r="G580" s="31"/>
      <c r="H580" s="32"/>
      <c r="I580" s="33"/>
      <c r="J580" s="33"/>
      <c r="K580" s="33"/>
    </row>
    <row r="581" spans="1:11" s="34" customFormat="1">
      <c r="A581" s="29"/>
      <c r="B581" s="29"/>
      <c r="C581" s="29"/>
      <c r="D581" s="30"/>
      <c r="E581" s="30"/>
      <c r="F581" s="40"/>
      <c r="G581" s="31"/>
      <c r="H581" s="32"/>
      <c r="I581" s="33"/>
      <c r="J581" s="33"/>
      <c r="K581" s="33"/>
    </row>
    <row r="582" spans="1:11" s="34" customFormat="1">
      <c r="A582" s="29"/>
      <c r="B582" s="29"/>
      <c r="C582" s="29"/>
      <c r="D582" s="30"/>
      <c r="E582" s="30"/>
      <c r="F582" s="40"/>
      <c r="G582" s="31"/>
      <c r="H582" s="32"/>
      <c r="I582" s="33"/>
      <c r="J582" s="33"/>
      <c r="K582" s="33"/>
    </row>
    <row r="583" spans="1:11" s="34" customFormat="1">
      <c r="A583" s="29"/>
      <c r="B583" s="29"/>
      <c r="C583" s="29"/>
      <c r="D583" s="30"/>
      <c r="E583" s="30"/>
      <c r="F583" s="40"/>
      <c r="G583" s="31"/>
      <c r="H583" s="32"/>
      <c r="I583" s="33"/>
      <c r="J583" s="33"/>
      <c r="K583" s="33"/>
    </row>
    <row r="584" spans="1:11" s="34" customFormat="1">
      <c r="A584" s="29"/>
      <c r="B584" s="29"/>
      <c r="C584" s="29"/>
      <c r="D584" s="30"/>
      <c r="E584" s="30"/>
      <c r="F584" s="40"/>
      <c r="G584" s="31"/>
      <c r="H584" s="32"/>
      <c r="I584" s="33"/>
      <c r="J584" s="33"/>
      <c r="K584" s="33"/>
    </row>
    <row r="585" spans="1:11" s="34" customFormat="1">
      <c r="A585" s="29"/>
      <c r="B585" s="29"/>
      <c r="C585" s="29"/>
      <c r="D585" s="30"/>
      <c r="E585" s="30"/>
      <c r="F585" s="40"/>
      <c r="G585" s="31"/>
      <c r="H585" s="32"/>
      <c r="I585" s="33"/>
      <c r="J585" s="33"/>
      <c r="K585" s="33"/>
    </row>
    <row r="586" spans="1:11" s="34" customFormat="1">
      <c r="A586" s="29"/>
      <c r="B586" s="29"/>
      <c r="C586" s="29"/>
      <c r="D586" s="30"/>
      <c r="E586" s="30"/>
      <c r="F586" s="40"/>
      <c r="G586" s="31"/>
      <c r="H586" s="32"/>
      <c r="I586" s="33"/>
      <c r="J586" s="33"/>
      <c r="K586" s="33"/>
    </row>
    <row r="587" spans="1:11" s="34" customFormat="1">
      <c r="A587" s="29"/>
      <c r="B587" s="29"/>
      <c r="C587" s="29"/>
      <c r="D587" s="30"/>
      <c r="E587" s="30"/>
      <c r="F587" s="40"/>
      <c r="G587" s="31"/>
      <c r="H587" s="32"/>
      <c r="I587" s="33"/>
      <c r="J587" s="33"/>
      <c r="K587" s="33"/>
    </row>
    <row r="588" spans="1:11" s="34" customFormat="1">
      <c r="A588" s="29"/>
      <c r="B588" s="29"/>
      <c r="C588" s="29"/>
      <c r="D588" s="30"/>
      <c r="E588" s="30"/>
      <c r="F588" s="40"/>
      <c r="G588" s="31"/>
      <c r="H588" s="32"/>
      <c r="I588" s="33"/>
      <c r="J588" s="33"/>
      <c r="K588" s="33"/>
    </row>
    <row r="589" spans="1:11" s="34" customFormat="1">
      <c r="A589" s="29"/>
      <c r="B589" s="29"/>
      <c r="C589" s="29"/>
      <c r="D589" s="30"/>
      <c r="E589" s="30"/>
      <c r="F589" s="40"/>
      <c r="G589" s="31"/>
      <c r="H589" s="32"/>
      <c r="I589" s="33"/>
      <c r="J589" s="33"/>
      <c r="K589" s="33"/>
    </row>
    <row r="590" spans="1:11" s="34" customFormat="1">
      <c r="A590" s="29"/>
      <c r="B590" s="29"/>
      <c r="C590" s="29"/>
      <c r="D590" s="30"/>
      <c r="E590" s="30"/>
      <c r="F590" s="40"/>
      <c r="G590" s="31"/>
      <c r="H590" s="32"/>
      <c r="I590" s="33"/>
      <c r="J590" s="33"/>
      <c r="K590" s="33"/>
    </row>
    <row r="591" spans="1:11" s="34" customFormat="1">
      <c r="A591" s="29"/>
      <c r="B591" s="29"/>
      <c r="C591" s="29"/>
      <c r="D591" s="30"/>
      <c r="E591" s="30"/>
      <c r="F591" s="40"/>
      <c r="G591" s="31"/>
      <c r="H591" s="32"/>
      <c r="I591" s="33"/>
      <c r="J591" s="33"/>
      <c r="K591" s="33"/>
    </row>
    <row r="592" spans="1:11" s="34" customFormat="1">
      <c r="A592" s="29"/>
      <c r="B592" s="29"/>
      <c r="C592" s="29"/>
      <c r="D592" s="30"/>
      <c r="E592" s="30"/>
      <c r="F592" s="40"/>
      <c r="G592" s="31"/>
      <c r="H592" s="32"/>
      <c r="I592" s="33"/>
      <c r="J592" s="33"/>
      <c r="K592" s="33"/>
    </row>
    <row r="593" spans="1:11" s="34" customFormat="1">
      <c r="A593" s="29"/>
      <c r="B593" s="29"/>
      <c r="C593" s="29"/>
      <c r="D593" s="30"/>
      <c r="E593" s="30"/>
      <c r="F593" s="40"/>
      <c r="G593" s="31"/>
      <c r="H593" s="32"/>
      <c r="I593" s="33"/>
      <c r="J593" s="33"/>
      <c r="K593" s="33"/>
    </row>
    <row r="594" spans="1:11" s="34" customFormat="1">
      <c r="A594" s="29"/>
      <c r="B594" s="29"/>
      <c r="C594" s="29"/>
      <c r="D594" s="30"/>
      <c r="E594" s="30"/>
      <c r="F594" s="40"/>
      <c r="G594" s="31"/>
      <c r="H594" s="32"/>
      <c r="I594" s="33"/>
      <c r="J594" s="33"/>
      <c r="K594" s="33"/>
    </row>
    <row r="595" spans="1:11" s="34" customFormat="1">
      <c r="A595" s="29"/>
      <c r="B595" s="29"/>
      <c r="C595" s="29"/>
      <c r="D595" s="30"/>
      <c r="E595" s="30"/>
      <c r="F595" s="40"/>
      <c r="G595" s="31"/>
      <c r="H595" s="32"/>
      <c r="I595" s="33"/>
      <c r="J595" s="33"/>
      <c r="K595" s="33"/>
    </row>
    <row r="596" spans="1:11" s="34" customFormat="1">
      <c r="A596" s="29"/>
      <c r="B596" s="29"/>
      <c r="C596" s="29"/>
      <c r="D596" s="30"/>
      <c r="E596" s="30"/>
      <c r="F596" s="40"/>
      <c r="G596" s="31"/>
      <c r="H596" s="32"/>
      <c r="I596" s="33"/>
      <c r="J596" s="33"/>
      <c r="K596" s="33"/>
    </row>
    <row r="597" spans="1:11" s="34" customFormat="1">
      <c r="A597" s="29"/>
      <c r="B597" s="29"/>
      <c r="C597" s="29"/>
      <c r="D597" s="30"/>
      <c r="E597" s="30"/>
      <c r="F597" s="40"/>
      <c r="G597" s="31"/>
      <c r="H597" s="32"/>
      <c r="I597" s="33"/>
      <c r="J597" s="33"/>
      <c r="K597" s="33"/>
    </row>
    <row r="598" spans="1:11" s="34" customFormat="1">
      <c r="A598" s="29"/>
      <c r="B598" s="29"/>
      <c r="C598" s="29"/>
      <c r="D598" s="30"/>
      <c r="E598" s="30"/>
      <c r="F598" s="40"/>
      <c r="G598" s="31"/>
      <c r="H598" s="32"/>
      <c r="I598" s="33"/>
      <c r="J598" s="33"/>
      <c r="K598" s="33"/>
    </row>
    <row r="599" spans="1:11" s="34" customFormat="1">
      <c r="A599" s="29"/>
      <c r="B599" s="29"/>
      <c r="C599" s="29"/>
      <c r="D599" s="30"/>
      <c r="E599" s="30"/>
      <c r="F599" s="40"/>
      <c r="G599" s="31"/>
      <c r="H599" s="32"/>
      <c r="I599" s="33"/>
      <c r="J599" s="33"/>
      <c r="K599" s="33"/>
    </row>
    <row r="600" spans="1:11" s="34" customFormat="1">
      <c r="A600" s="29"/>
      <c r="B600" s="29"/>
      <c r="C600" s="29"/>
      <c r="D600" s="30"/>
      <c r="E600" s="30"/>
      <c r="F600" s="40"/>
      <c r="G600" s="31"/>
      <c r="H600" s="32"/>
      <c r="I600" s="33"/>
      <c r="J600" s="33"/>
      <c r="K600" s="33"/>
    </row>
    <row r="601" spans="1:11" s="34" customFormat="1">
      <c r="A601" s="29"/>
      <c r="B601" s="29"/>
      <c r="C601" s="29"/>
      <c r="D601" s="30"/>
      <c r="E601" s="30"/>
      <c r="F601" s="40"/>
      <c r="G601" s="31"/>
      <c r="H601" s="32"/>
      <c r="I601" s="33"/>
      <c r="J601" s="33"/>
      <c r="K601" s="33"/>
    </row>
    <row r="602" spans="1:11" s="34" customFormat="1">
      <c r="A602" s="29"/>
      <c r="B602" s="29"/>
      <c r="C602" s="29"/>
      <c r="D602" s="30"/>
      <c r="E602" s="30"/>
      <c r="F602" s="40"/>
      <c r="G602" s="31"/>
      <c r="H602" s="32"/>
      <c r="I602" s="33"/>
      <c r="J602" s="33"/>
      <c r="K602" s="33"/>
    </row>
    <row r="603" spans="1:11" s="34" customFormat="1">
      <c r="A603" s="29"/>
      <c r="B603" s="29"/>
      <c r="C603" s="29"/>
      <c r="D603" s="30"/>
      <c r="E603" s="30"/>
      <c r="F603" s="40"/>
      <c r="G603" s="31"/>
      <c r="H603" s="32"/>
      <c r="I603" s="33"/>
      <c r="J603" s="33"/>
      <c r="K603" s="33"/>
    </row>
    <row r="604" spans="1:11" s="34" customFormat="1">
      <c r="A604" s="29"/>
      <c r="B604" s="29"/>
      <c r="C604" s="29"/>
      <c r="D604" s="30"/>
      <c r="E604" s="30"/>
      <c r="F604" s="40"/>
      <c r="G604" s="31"/>
      <c r="H604" s="32"/>
      <c r="I604" s="33"/>
      <c r="J604" s="33"/>
      <c r="K604" s="33"/>
    </row>
    <row r="605" spans="1:11" s="34" customFormat="1">
      <c r="A605" s="29"/>
      <c r="B605" s="29"/>
      <c r="C605" s="29"/>
      <c r="D605" s="30"/>
      <c r="E605" s="30"/>
      <c r="F605" s="40"/>
      <c r="G605" s="31"/>
      <c r="H605" s="32"/>
      <c r="I605" s="33"/>
      <c r="J605" s="33"/>
      <c r="K605" s="33"/>
    </row>
    <row r="606" spans="1:11" s="34" customFormat="1">
      <c r="A606" s="29"/>
      <c r="B606" s="29"/>
      <c r="C606" s="29"/>
      <c r="D606" s="30"/>
      <c r="E606" s="30"/>
      <c r="F606" s="40"/>
      <c r="G606" s="31"/>
      <c r="H606" s="32"/>
      <c r="I606" s="33"/>
      <c r="J606" s="33"/>
      <c r="K606" s="33"/>
    </row>
    <row r="607" spans="1:11" s="34" customFormat="1">
      <c r="A607" s="29"/>
      <c r="B607" s="29"/>
      <c r="C607" s="29"/>
      <c r="D607" s="30"/>
      <c r="E607" s="30"/>
      <c r="F607" s="40"/>
      <c r="G607" s="31"/>
      <c r="H607" s="32"/>
      <c r="I607" s="33"/>
      <c r="J607" s="33"/>
      <c r="K607" s="33"/>
    </row>
    <row r="608" spans="1:11" s="34" customFormat="1">
      <c r="A608" s="29"/>
      <c r="B608" s="29"/>
      <c r="C608" s="29"/>
      <c r="D608" s="30"/>
      <c r="E608" s="30"/>
      <c r="F608" s="40"/>
      <c r="G608" s="31"/>
      <c r="H608" s="32"/>
      <c r="I608" s="33"/>
      <c r="J608" s="33"/>
      <c r="K608" s="33"/>
    </row>
    <row r="609" spans="1:11" s="34" customFormat="1">
      <c r="A609" s="29"/>
      <c r="B609" s="29"/>
      <c r="C609" s="29"/>
      <c r="D609" s="30"/>
      <c r="E609" s="30"/>
      <c r="F609" s="40"/>
      <c r="G609" s="31"/>
      <c r="H609" s="32"/>
      <c r="I609" s="33"/>
      <c r="J609" s="33"/>
      <c r="K609" s="33"/>
    </row>
    <row r="610" spans="1:11" s="34" customFormat="1">
      <c r="A610" s="29"/>
      <c r="B610" s="29"/>
      <c r="C610" s="29"/>
      <c r="D610" s="30"/>
      <c r="E610" s="30"/>
      <c r="F610" s="40"/>
      <c r="G610" s="31"/>
      <c r="H610" s="32"/>
      <c r="I610" s="33"/>
      <c r="J610" s="33"/>
      <c r="K610" s="33"/>
    </row>
    <row r="611" spans="1:11" s="34" customFormat="1">
      <c r="A611" s="29"/>
      <c r="B611" s="29"/>
      <c r="C611" s="29"/>
      <c r="D611" s="30"/>
      <c r="E611" s="30"/>
      <c r="F611" s="40"/>
      <c r="G611" s="31"/>
      <c r="H611" s="32"/>
      <c r="I611" s="33"/>
      <c r="J611" s="33"/>
      <c r="K611" s="33"/>
    </row>
    <row r="612" spans="1:11" s="34" customFormat="1">
      <c r="A612" s="29"/>
      <c r="B612" s="29"/>
      <c r="C612" s="29"/>
      <c r="D612" s="30"/>
      <c r="E612" s="30"/>
      <c r="F612" s="40"/>
      <c r="G612" s="31"/>
      <c r="H612" s="32"/>
      <c r="I612" s="33"/>
      <c r="J612" s="33"/>
      <c r="K612" s="33"/>
    </row>
    <row r="613" spans="1:11" s="34" customFormat="1">
      <c r="A613" s="29"/>
      <c r="B613" s="29"/>
      <c r="C613" s="29"/>
      <c r="D613" s="30"/>
      <c r="E613" s="30"/>
      <c r="F613" s="40"/>
      <c r="G613" s="31"/>
      <c r="H613" s="32"/>
      <c r="I613" s="33"/>
      <c r="J613" s="33"/>
      <c r="K613" s="33"/>
    </row>
    <row r="614" spans="1:11" s="34" customFormat="1">
      <c r="A614" s="29"/>
      <c r="B614" s="29"/>
      <c r="C614" s="29"/>
      <c r="D614" s="30"/>
      <c r="E614" s="30"/>
      <c r="F614" s="40"/>
      <c r="G614" s="31"/>
      <c r="H614" s="32"/>
      <c r="I614" s="33"/>
      <c r="J614" s="33"/>
      <c r="K614" s="33"/>
    </row>
    <row r="615" spans="1:11" s="34" customFormat="1">
      <c r="A615" s="29"/>
      <c r="B615" s="29"/>
      <c r="C615" s="29"/>
      <c r="D615" s="30"/>
      <c r="E615" s="30"/>
      <c r="F615" s="40"/>
      <c r="G615" s="31"/>
      <c r="H615" s="32"/>
      <c r="I615" s="33"/>
      <c r="J615" s="33"/>
      <c r="K615" s="33"/>
    </row>
    <row r="616" spans="1:11" s="34" customFormat="1">
      <c r="A616" s="29"/>
      <c r="B616" s="29"/>
      <c r="C616" s="29"/>
      <c r="D616" s="30"/>
      <c r="E616" s="30"/>
      <c r="F616" s="40"/>
      <c r="G616" s="31"/>
      <c r="H616" s="32"/>
      <c r="I616" s="33"/>
      <c r="J616" s="33"/>
      <c r="K616" s="33"/>
    </row>
    <row r="617" spans="1:11" s="34" customFormat="1">
      <c r="A617" s="29"/>
      <c r="B617" s="29"/>
      <c r="C617" s="29"/>
      <c r="D617" s="30"/>
      <c r="E617" s="30"/>
      <c r="F617" s="40"/>
      <c r="G617" s="31"/>
      <c r="H617" s="32"/>
      <c r="I617" s="33"/>
      <c r="J617" s="33"/>
      <c r="K617" s="33"/>
    </row>
    <row r="618" spans="1:11" s="34" customFormat="1">
      <c r="A618" s="29"/>
      <c r="B618" s="29"/>
      <c r="C618" s="29"/>
      <c r="D618" s="30"/>
      <c r="E618" s="30"/>
      <c r="F618" s="40"/>
      <c r="G618" s="31"/>
      <c r="H618" s="32"/>
      <c r="I618" s="33"/>
      <c r="J618" s="33"/>
      <c r="K618" s="33"/>
    </row>
    <row r="619" spans="1:11" s="34" customFormat="1">
      <c r="A619" s="29"/>
      <c r="B619" s="29"/>
      <c r="C619" s="29"/>
      <c r="D619" s="30"/>
      <c r="E619" s="30"/>
      <c r="F619" s="40"/>
      <c r="G619" s="31"/>
      <c r="H619" s="32"/>
      <c r="I619" s="33"/>
      <c r="J619" s="33"/>
      <c r="K619" s="33"/>
    </row>
    <row r="620" spans="1:11" s="34" customFormat="1">
      <c r="A620" s="29"/>
      <c r="B620" s="29"/>
      <c r="C620" s="29"/>
      <c r="D620" s="30"/>
      <c r="E620" s="30"/>
      <c r="F620" s="40"/>
      <c r="G620" s="31"/>
      <c r="H620" s="32"/>
      <c r="I620" s="33"/>
      <c r="J620" s="33"/>
      <c r="K620" s="33"/>
    </row>
    <row r="621" spans="1:11" s="34" customFormat="1">
      <c r="A621" s="29"/>
      <c r="B621" s="29"/>
      <c r="C621" s="29"/>
      <c r="D621" s="30"/>
      <c r="E621" s="30"/>
      <c r="F621" s="40"/>
      <c r="G621" s="31"/>
      <c r="H621" s="32"/>
      <c r="I621" s="33"/>
      <c r="J621" s="33"/>
      <c r="K621" s="33"/>
    </row>
    <row r="622" spans="1:11" s="34" customFormat="1">
      <c r="A622" s="29"/>
      <c r="B622" s="29"/>
      <c r="C622" s="29"/>
      <c r="D622" s="30"/>
      <c r="E622" s="30"/>
      <c r="F622" s="40"/>
      <c r="G622" s="31"/>
      <c r="H622" s="32"/>
      <c r="I622" s="33"/>
      <c r="J622" s="33"/>
      <c r="K622" s="33"/>
    </row>
    <row r="623" spans="1:11" s="34" customFormat="1">
      <c r="A623" s="29"/>
      <c r="B623" s="29"/>
      <c r="C623" s="29"/>
      <c r="D623" s="30"/>
      <c r="E623" s="30"/>
      <c r="F623" s="40"/>
      <c r="G623" s="31"/>
      <c r="H623" s="32"/>
      <c r="I623" s="33"/>
      <c r="J623" s="33"/>
      <c r="K623" s="33"/>
    </row>
    <row r="624" spans="1:11" s="34" customFormat="1">
      <c r="A624" s="29"/>
      <c r="B624" s="29"/>
      <c r="C624" s="29"/>
      <c r="D624" s="30"/>
      <c r="E624" s="30"/>
      <c r="F624" s="40"/>
      <c r="G624" s="31"/>
      <c r="H624" s="32"/>
      <c r="I624" s="33"/>
      <c r="J624" s="33"/>
      <c r="K624" s="33"/>
    </row>
    <row r="625" spans="1:11" s="34" customFormat="1">
      <c r="A625" s="29"/>
      <c r="B625" s="29"/>
      <c r="C625" s="29"/>
      <c r="D625" s="30"/>
      <c r="E625" s="30"/>
      <c r="F625" s="40"/>
      <c r="G625" s="31"/>
      <c r="H625" s="32"/>
      <c r="I625" s="33"/>
      <c r="J625" s="33"/>
      <c r="K625" s="33"/>
    </row>
    <row r="626" spans="1:11" s="34" customFormat="1">
      <c r="A626" s="29"/>
      <c r="B626" s="29"/>
      <c r="C626" s="29"/>
      <c r="D626" s="30"/>
      <c r="E626" s="30"/>
      <c r="F626" s="40"/>
      <c r="G626" s="31"/>
      <c r="H626" s="32"/>
      <c r="I626" s="33"/>
      <c r="J626" s="33"/>
      <c r="K626" s="33"/>
    </row>
    <row r="627" spans="1:11" s="34" customFormat="1">
      <c r="A627" s="29"/>
      <c r="B627" s="29"/>
      <c r="C627" s="29"/>
      <c r="D627" s="30"/>
      <c r="E627" s="30"/>
      <c r="F627" s="40"/>
      <c r="G627" s="31"/>
      <c r="H627" s="32"/>
      <c r="I627" s="33"/>
      <c r="J627" s="33"/>
      <c r="K627" s="33"/>
    </row>
    <row r="628" spans="1:11" s="34" customFormat="1">
      <c r="A628" s="29"/>
      <c r="B628" s="29"/>
      <c r="C628" s="29"/>
      <c r="D628" s="30"/>
      <c r="E628" s="30"/>
      <c r="F628" s="40"/>
      <c r="G628" s="31"/>
      <c r="H628" s="32"/>
      <c r="I628" s="33"/>
      <c r="J628" s="33"/>
      <c r="K628" s="33"/>
    </row>
    <row r="629" spans="1:11" s="34" customFormat="1">
      <c r="A629" s="29"/>
      <c r="B629" s="29"/>
      <c r="C629" s="29"/>
      <c r="D629" s="30"/>
      <c r="E629" s="30"/>
      <c r="F629" s="40"/>
      <c r="G629" s="31"/>
      <c r="H629" s="32"/>
      <c r="I629" s="33"/>
      <c r="J629" s="33"/>
      <c r="K629" s="33"/>
    </row>
    <row r="630" spans="1:11" s="34" customFormat="1">
      <c r="A630" s="29"/>
      <c r="B630" s="29"/>
      <c r="C630" s="29"/>
      <c r="D630" s="30"/>
      <c r="E630" s="30"/>
      <c r="F630" s="40"/>
      <c r="G630" s="31"/>
      <c r="H630" s="32"/>
      <c r="I630" s="33"/>
      <c r="J630" s="33"/>
      <c r="K630" s="33"/>
    </row>
    <row r="631" spans="1:11" s="34" customFormat="1">
      <c r="A631" s="29"/>
      <c r="B631" s="29"/>
      <c r="C631" s="29"/>
      <c r="D631" s="30"/>
      <c r="E631" s="30"/>
      <c r="F631" s="40"/>
      <c r="G631" s="31"/>
      <c r="H631" s="32"/>
      <c r="I631" s="33"/>
      <c r="J631" s="33"/>
      <c r="K631" s="33"/>
    </row>
    <row r="632" spans="1:11" s="34" customFormat="1">
      <c r="A632" s="29"/>
      <c r="B632" s="29"/>
      <c r="C632" s="29"/>
      <c r="D632" s="30"/>
      <c r="E632" s="30"/>
      <c r="F632" s="40"/>
      <c r="G632" s="31"/>
      <c r="H632" s="32"/>
      <c r="I632" s="33"/>
      <c r="J632" s="33"/>
      <c r="K632" s="33"/>
    </row>
    <row r="633" spans="1:11" s="34" customFormat="1">
      <c r="A633" s="29"/>
      <c r="B633" s="29"/>
      <c r="C633" s="29"/>
      <c r="D633" s="30"/>
      <c r="E633" s="30"/>
      <c r="F633" s="40"/>
      <c r="G633" s="31"/>
      <c r="H633" s="32"/>
      <c r="I633" s="33"/>
      <c r="J633" s="33"/>
      <c r="K633" s="33"/>
    </row>
    <row r="634" spans="1:11" s="34" customFormat="1">
      <c r="A634" s="29"/>
      <c r="B634" s="29"/>
      <c r="C634" s="29"/>
      <c r="D634" s="30"/>
      <c r="E634" s="30"/>
      <c r="F634" s="40"/>
      <c r="G634" s="31"/>
      <c r="H634" s="32"/>
      <c r="I634" s="33"/>
      <c r="J634" s="33"/>
      <c r="K634" s="33"/>
    </row>
    <row r="635" spans="1:11" s="34" customFormat="1">
      <c r="A635" s="29"/>
      <c r="B635" s="29"/>
      <c r="C635" s="29"/>
      <c r="D635" s="30"/>
      <c r="E635" s="30"/>
      <c r="F635" s="40"/>
      <c r="G635" s="31"/>
      <c r="H635" s="32"/>
      <c r="I635" s="33"/>
      <c r="J635" s="33"/>
      <c r="K635" s="33"/>
    </row>
    <row r="636" spans="1:11" s="34" customFormat="1">
      <c r="A636" s="29"/>
      <c r="B636" s="29"/>
      <c r="C636" s="29"/>
      <c r="D636" s="30"/>
      <c r="E636" s="30"/>
      <c r="F636" s="40"/>
      <c r="G636" s="31"/>
      <c r="H636" s="32"/>
      <c r="I636" s="33"/>
      <c r="J636" s="33"/>
      <c r="K636" s="33"/>
    </row>
    <row r="637" spans="1:11" s="34" customFormat="1">
      <c r="A637" s="29"/>
      <c r="B637" s="29"/>
      <c r="C637" s="29"/>
      <c r="D637" s="30"/>
      <c r="E637" s="30"/>
      <c r="F637" s="40"/>
      <c r="G637" s="31"/>
      <c r="H637" s="32"/>
      <c r="I637" s="33"/>
      <c r="J637" s="33"/>
      <c r="K637" s="33"/>
    </row>
    <row r="638" spans="1:11" s="34" customFormat="1">
      <c r="A638" s="29"/>
      <c r="B638" s="29"/>
      <c r="C638" s="29"/>
      <c r="D638" s="30"/>
      <c r="E638" s="30"/>
      <c r="F638" s="40"/>
      <c r="G638" s="31"/>
      <c r="H638" s="32"/>
      <c r="I638" s="33"/>
      <c r="J638" s="33"/>
      <c r="K638" s="33"/>
    </row>
    <row r="639" spans="1:11" s="34" customFormat="1">
      <c r="A639" s="29"/>
      <c r="B639" s="29"/>
      <c r="C639" s="29"/>
      <c r="D639" s="30"/>
      <c r="E639" s="30"/>
      <c r="F639" s="40"/>
      <c r="G639" s="31"/>
      <c r="H639" s="32"/>
      <c r="I639" s="33"/>
      <c r="J639" s="33"/>
      <c r="K639" s="33"/>
    </row>
    <row r="640" spans="1:11" s="34" customFormat="1">
      <c r="A640" s="29"/>
      <c r="B640" s="29"/>
      <c r="C640" s="29"/>
      <c r="D640" s="30"/>
      <c r="E640" s="30"/>
      <c r="F640" s="40"/>
      <c r="G640" s="31"/>
      <c r="H640" s="32"/>
      <c r="I640" s="33"/>
      <c r="J640" s="33"/>
      <c r="K640" s="33"/>
    </row>
    <row r="641" spans="1:11" s="34" customFormat="1">
      <c r="A641" s="29"/>
      <c r="B641" s="29"/>
      <c r="C641" s="29"/>
      <c r="D641" s="30"/>
      <c r="E641" s="30"/>
      <c r="F641" s="40"/>
      <c r="G641" s="31"/>
      <c r="H641" s="32"/>
      <c r="I641" s="33"/>
      <c r="J641" s="33"/>
      <c r="K641" s="33"/>
    </row>
    <row r="642" spans="1:11" s="34" customFormat="1">
      <c r="A642" s="29"/>
      <c r="B642" s="29"/>
      <c r="C642" s="29"/>
      <c r="D642" s="30"/>
      <c r="E642" s="30"/>
      <c r="F642" s="40"/>
      <c r="G642" s="31"/>
      <c r="H642" s="32"/>
      <c r="I642" s="33"/>
      <c r="J642" s="33"/>
      <c r="K642" s="33"/>
    </row>
    <row r="643" spans="1:11" s="34" customFormat="1">
      <c r="A643" s="29"/>
      <c r="B643" s="29"/>
      <c r="C643" s="29"/>
      <c r="D643" s="30"/>
      <c r="E643" s="30"/>
      <c r="F643" s="40"/>
      <c r="G643" s="31"/>
      <c r="H643" s="32"/>
      <c r="I643" s="33"/>
      <c r="J643" s="33"/>
      <c r="K643" s="33"/>
    </row>
    <row r="644" spans="1:11" s="34" customFormat="1">
      <c r="A644" s="29"/>
      <c r="B644" s="29"/>
      <c r="C644" s="29"/>
      <c r="D644" s="30"/>
      <c r="E644" s="30"/>
      <c r="F644" s="40"/>
      <c r="G644" s="31"/>
      <c r="H644" s="32"/>
      <c r="I644" s="33"/>
      <c r="J644" s="33"/>
      <c r="K644" s="33"/>
    </row>
    <row r="645" spans="1:11" s="34" customFormat="1">
      <c r="A645" s="29"/>
      <c r="B645" s="29"/>
      <c r="C645" s="29"/>
      <c r="D645" s="30"/>
      <c r="E645" s="30"/>
      <c r="F645" s="40"/>
      <c r="G645" s="31"/>
      <c r="H645" s="32"/>
      <c r="I645" s="33"/>
      <c r="J645" s="33"/>
      <c r="K645" s="33"/>
    </row>
    <row r="646" spans="1:11" s="34" customFormat="1">
      <c r="A646" s="29"/>
      <c r="B646" s="29"/>
      <c r="C646" s="29"/>
      <c r="D646" s="30"/>
      <c r="E646" s="30"/>
      <c r="F646" s="40"/>
      <c r="G646" s="31"/>
      <c r="H646" s="32"/>
      <c r="I646" s="33"/>
      <c r="J646" s="33"/>
      <c r="K646" s="33"/>
    </row>
    <row r="647" spans="1:11" s="34" customFormat="1">
      <c r="A647" s="29"/>
      <c r="B647" s="29"/>
      <c r="C647" s="29"/>
      <c r="D647" s="30"/>
      <c r="E647" s="30"/>
      <c r="F647" s="40"/>
      <c r="G647" s="31"/>
      <c r="H647" s="32"/>
      <c r="I647" s="33"/>
      <c r="J647" s="33"/>
      <c r="K647" s="33"/>
    </row>
    <row r="648" spans="1:11" s="34" customFormat="1">
      <c r="A648" s="29"/>
      <c r="B648" s="29"/>
      <c r="C648" s="29"/>
      <c r="D648" s="30"/>
      <c r="E648" s="30"/>
      <c r="F648" s="40"/>
      <c r="G648" s="31"/>
      <c r="H648" s="32"/>
      <c r="I648" s="33"/>
      <c r="J648" s="33"/>
      <c r="K648" s="33"/>
    </row>
    <row r="649" spans="1:11" s="34" customFormat="1">
      <c r="A649" s="29"/>
      <c r="B649" s="29"/>
      <c r="C649" s="29"/>
      <c r="D649" s="30"/>
      <c r="E649" s="30"/>
      <c r="F649" s="40"/>
      <c r="G649" s="31"/>
      <c r="H649" s="32"/>
      <c r="I649" s="33"/>
      <c r="J649" s="33"/>
      <c r="K649" s="33"/>
    </row>
    <row r="650" spans="1:11" s="34" customFormat="1">
      <c r="A650" s="29"/>
      <c r="B650" s="29"/>
      <c r="C650" s="29"/>
      <c r="D650" s="30"/>
      <c r="E650" s="30"/>
      <c r="F650" s="40"/>
      <c r="G650" s="31"/>
      <c r="H650" s="32"/>
      <c r="I650" s="33"/>
      <c r="J650" s="33"/>
      <c r="K650" s="33"/>
    </row>
    <row r="651" spans="1:11" s="34" customFormat="1">
      <c r="A651" s="29"/>
      <c r="B651" s="29"/>
      <c r="C651" s="29"/>
      <c r="D651" s="30"/>
      <c r="E651" s="30"/>
      <c r="F651" s="40"/>
      <c r="G651" s="31"/>
      <c r="H651" s="32"/>
      <c r="I651" s="33"/>
      <c r="J651" s="33"/>
      <c r="K651" s="33"/>
    </row>
    <row r="652" spans="1:11" s="34" customFormat="1">
      <c r="A652" s="29"/>
      <c r="B652" s="29"/>
      <c r="C652" s="29"/>
      <c r="D652" s="30"/>
      <c r="E652" s="30"/>
      <c r="F652" s="40"/>
      <c r="G652" s="31"/>
      <c r="H652" s="32"/>
      <c r="I652" s="33"/>
      <c r="J652" s="33"/>
      <c r="K652" s="33"/>
    </row>
    <row r="653" spans="1:11" s="34" customFormat="1">
      <c r="A653" s="29"/>
      <c r="B653" s="29"/>
      <c r="C653" s="29"/>
      <c r="D653" s="30"/>
      <c r="E653" s="30"/>
      <c r="F653" s="40"/>
      <c r="G653" s="31"/>
      <c r="H653" s="32"/>
      <c r="I653" s="33"/>
      <c r="J653" s="33"/>
      <c r="K653" s="33"/>
    </row>
    <row r="654" spans="1:11" s="34" customFormat="1">
      <c r="A654" s="29"/>
      <c r="B654" s="29"/>
      <c r="C654" s="29"/>
      <c r="D654" s="30"/>
      <c r="E654" s="30"/>
      <c r="F654" s="40"/>
      <c r="G654" s="31"/>
      <c r="H654" s="32"/>
      <c r="I654" s="33"/>
      <c r="J654" s="33"/>
      <c r="K654" s="33"/>
    </row>
    <row r="655" spans="1:11" s="34" customFormat="1">
      <c r="A655" s="29"/>
      <c r="B655" s="29"/>
      <c r="C655" s="29"/>
      <c r="D655" s="30"/>
      <c r="E655" s="30"/>
      <c r="F655" s="40"/>
      <c r="G655" s="31"/>
      <c r="H655" s="32"/>
      <c r="I655" s="33"/>
      <c r="J655" s="33"/>
      <c r="K655" s="33"/>
    </row>
    <row r="656" spans="1:11" s="34" customFormat="1">
      <c r="A656" s="29"/>
      <c r="B656" s="29"/>
      <c r="C656" s="29"/>
      <c r="D656" s="30"/>
      <c r="E656" s="30"/>
      <c r="F656" s="40"/>
      <c r="G656" s="31"/>
      <c r="H656" s="32"/>
      <c r="I656" s="33"/>
      <c r="J656" s="33"/>
      <c r="K656" s="33"/>
    </row>
    <row r="657" spans="1:11" s="34" customFormat="1">
      <c r="A657" s="29"/>
      <c r="B657" s="29"/>
      <c r="C657" s="29"/>
      <c r="D657" s="30"/>
      <c r="E657" s="30"/>
      <c r="F657" s="40"/>
      <c r="G657" s="31"/>
      <c r="H657" s="32"/>
      <c r="I657" s="33"/>
      <c r="J657" s="33"/>
      <c r="K657" s="33"/>
    </row>
    <row r="658" spans="1:11" s="34" customFormat="1">
      <c r="A658" s="29"/>
      <c r="B658" s="29"/>
      <c r="C658" s="29"/>
      <c r="D658" s="30"/>
      <c r="E658" s="30"/>
      <c r="F658" s="40"/>
      <c r="G658" s="31"/>
      <c r="H658" s="32"/>
      <c r="I658" s="33"/>
      <c r="J658" s="33"/>
      <c r="K658" s="33"/>
    </row>
    <row r="659" spans="1:11" s="34" customFormat="1">
      <c r="A659" s="29"/>
      <c r="B659" s="29"/>
      <c r="C659" s="29"/>
      <c r="D659" s="30"/>
      <c r="E659" s="30"/>
      <c r="F659" s="40"/>
      <c r="G659" s="31"/>
      <c r="H659" s="32"/>
      <c r="I659" s="33"/>
      <c r="J659" s="33"/>
      <c r="K659" s="33"/>
    </row>
    <row r="660" spans="1:11" s="34" customFormat="1">
      <c r="A660" s="29"/>
      <c r="B660" s="29"/>
      <c r="C660" s="29"/>
      <c r="D660" s="30"/>
      <c r="E660" s="30"/>
      <c r="F660" s="40"/>
      <c r="G660" s="31"/>
      <c r="H660" s="32"/>
      <c r="I660" s="33"/>
      <c r="J660" s="33"/>
      <c r="K660" s="33"/>
    </row>
    <row r="661" spans="1:11" s="34" customFormat="1">
      <c r="A661" s="29"/>
      <c r="B661" s="29"/>
      <c r="C661" s="29"/>
      <c r="D661" s="30"/>
      <c r="E661" s="30"/>
      <c r="F661" s="40"/>
      <c r="G661" s="31"/>
      <c r="H661" s="32"/>
      <c r="I661" s="33"/>
      <c r="J661" s="33"/>
      <c r="K661" s="33"/>
    </row>
    <row r="662" spans="1:11" s="34" customFormat="1">
      <c r="A662" s="29"/>
      <c r="B662" s="29"/>
      <c r="C662" s="29"/>
      <c r="D662" s="30"/>
      <c r="E662" s="30"/>
      <c r="F662" s="40"/>
      <c r="G662" s="31"/>
      <c r="H662" s="32"/>
      <c r="I662" s="33"/>
      <c r="J662" s="33"/>
      <c r="K662" s="33"/>
    </row>
    <row r="663" spans="1:11" s="34" customFormat="1">
      <c r="A663" s="29"/>
      <c r="B663" s="29"/>
      <c r="C663" s="29"/>
      <c r="D663" s="30"/>
      <c r="E663" s="30"/>
      <c r="F663" s="40"/>
      <c r="G663" s="31"/>
      <c r="H663" s="32"/>
      <c r="I663" s="33"/>
      <c r="J663" s="33"/>
      <c r="K663" s="33"/>
    </row>
    <row r="664" spans="1:11" s="34" customFormat="1">
      <c r="A664" s="29"/>
      <c r="B664" s="29"/>
      <c r="C664" s="29"/>
      <c r="D664" s="30"/>
      <c r="E664" s="30"/>
      <c r="F664" s="40"/>
      <c r="G664" s="31"/>
      <c r="H664" s="32"/>
      <c r="I664" s="33"/>
      <c r="J664" s="33"/>
      <c r="K664" s="33"/>
    </row>
    <row r="665" spans="1:11" s="34" customFormat="1">
      <c r="A665" s="29"/>
      <c r="B665" s="29"/>
      <c r="C665" s="29"/>
      <c r="D665" s="30"/>
      <c r="E665" s="30"/>
      <c r="F665" s="40"/>
      <c r="G665" s="31"/>
      <c r="H665" s="32"/>
      <c r="I665" s="33"/>
      <c r="J665" s="33"/>
      <c r="K665" s="33"/>
    </row>
    <row r="666" spans="1:11" s="34" customFormat="1">
      <c r="A666" s="29"/>
      <c r="B666" s="29"/>
      <c r="C666" s="29"/>
      <c r="D666" s="30"/>
      <c r="E666" s="30"/>
      <c r="F666" s="40"/>
      <c r="G666" s="31"/>
      <c r="H666" s="32"/>
      <c r="I666" s="33"/>
      <c r="J666" s="33"/>
      <c r="K666" s="33"/>
    </row>
    <row r="667" spans="1:11" s="34" customFormat="1">
      <c r="A667" s="29"/>
      <c r="B667" s="29"/>
      <c r="C667" s="29"/>
      <c r="D667" s="30"/>
      <c r="E667" s="30"/>
      <c r="F667" s="40"/>
      <c r="G667" s="31"/>
      <c r="H667" s="32"/>
      <c r="I667" s="33"/>
      <c r="J667" s="33"/>
      <c r="K667" s="33"/>
    </row>
    <row r="668" spans="1:11" s="34" customFormat="1">
      <c r="A668" s="29"/>
      <c r="B668" s="29"/>
      <c r="C668" s="29"/>
      <c r="D668" s="30"/>
      <c r="E668" s="30"/>
      <c r="F668" s="40"/>
      <c r="G668" s="31"/>
      <c r="H668" s="32"/>
      <c r="I668" s="33"/>
      <c r="J668" s="33"/>
      <c r="K668" s="33"/>
    </row>
    <row r="669" spans="1:11" s="34" customFormat="1">
      <c r="A669" s="29"/>
      <c r="B669" s="29"/>
      <c r="C669" s="29"/>
      <c r="D669" s="30"/>
      <c r="E669" s="30"/>
      <c r="F669" s="40"/>
      <c r="G669" s="31"/>
      <c r="H669" s="32"/>
      <c r="I669" s="33"/>
      <c r="J669" s="33"/>
      <c r="K669" s="33"/>
    </row>
    <row r="670" spans="1:11" s="34" customFormat="1">
      <c r="A670" s="29"/>
      <c r="B670" s="29"/>
      <c r="C670" s="29"/>
      <c r="D670" s="30"/>
      <c r="E670" s="30"/>
      <c r="F670" s="40"/>
      <c r="G670" s="31"/>
      <c r="H670" s="32"/>
      <c r="I670" s="33"/>
      <c r="J670" s="33"/>
      <c r="K670" s="33"/>
    </row>
    <row r="671" spans="1:11" s="34" customFormat="1">
      <c r="A671" s="29"/>
      <c r="B671" s="29"/>
      <c r="C671" s="29"/>
      <c r="D671" s="30"/>
      <c r="E671" s="30"/>
      <c r="F671" s="40"/>
      <c r="G671" s="31"/>
      <c r="H671" s="32"/>
      <c r="I671" s="33"/>
      <c r="J671" s="33"/>
      <c r="K671" s="33"/>
    </row>
    <row r="672" spans="1:11" s="34" customFormat="1">
      <c r="A672" s="29"/>
      <c r="B672" s="29"/>
      <c r="C672" s="29"/>
      <c r="D672" s="30"/>
      <c r="E672" s="30"/>
      <c r="F672" s="40"/>
      <c r="G672" s="31"/>
      <c r="H672" s="32"/>
      <c r="I672" s="33"/>
      <c r="J672" s="33"/>
      <c r="K672" s="33"/>
    </row>
    <row r="673" spans="1:11" s="34" customFormat="1">
      <c r="A673" s="29"/>
      <c r="B673" s="29"/>
      <c r="C673" s="29"/>
      <c r="D673" s="30"/>
      <c r="E673" s="30"/>
      <c r="F673" s="40"/>
      <c r="G673" s="31"/>
      <c r="H673" s="32"/>
      <c r="I673" s="33"/>
      <c r="J673" s="33"/>
      <c r="K673" s="33"/>
    </row>
    <row r="674" spans="1:11" s="34" customFormat="1">
      <c r="A674" s="29"/>
      <c r="B674" s="29"/>
      <c r="C674" s="29"/>
      <c r="D674" s="30"/>
      <c r="E674" s="30"/>
      <c r="F674" s="40"/>
      <c r="G674" s="31"/>
      <c r="H674" s="32"/>
      <c r="I674" s="33"/>
      <c r="J674" s="33"/>
      <c r="K674" s="33"/>
    </row>
    <row r="675" spans="1:11" s="34" customFormat="1">
      <c r="A675" s="29"/>
      <c r="B675" s="29"/>
      <c r="C675" s="29"/>
      <c r="D675" s="30"/>
      <c r="E675" s="30"/>
      <c r="F675" s="40"/>
      <c r="G675" s="31"/>
      <c r="H675" s="32"/>
      <c r="I675" s="33"/>
      <c r="J675" s="33"/>
      <c r="K675" s="33"/>
    </row>
    <row r="676" spans="1:11" s="34" customFormat="1">
      <c r="A676" s="29"/>
      <c r="B676" s="29"/>
      <c r="C676" s="29"/>
      <c r="D676" s="30"/>
      <c r="E676" s="30"/>
      <c r="F676" s="40"/>
      <c r="G676" s="31"/>
      <c r="H676" s="32"/>
      <c r="I676" s="33"/>
      <c r="J676" s="33"/>
      <c r="K676" s="33"/>
    </row>
    <row r="677" spans="1:11" s="34" customFormat="1">
      <c r="A677" s="29"/>
      <c r="B677" s="29"/>
      <c r="C677" s="29"/>
      <c r="D677" s="30"/>
      <c r="E677" s="30"/>
      <c r="F677" s="40"/>
      <c r="G677" s="31"/>
      <c r="H677" s="32"/>
      <c r="I677" s="33"/>
      <c r="J677" s="33"/>
      <c r="K677" s="33"/>
    </row>
    <row r="678" spans="1:11" s="34" customFormat="1">
      <c r="A678" s="29"/>
      <c r="B678" s="29"/>
      <c r="C678" s="29"/>
      <c r="D678" s="30"/>
      <c r="E678" s="30"/>
      <c r="F678" s="40"/>
      <c r="G678" s="31"/>
      <c r="H678" s="32"/>
      <c r="I678" s="33"/>
      <c r="J678" s="33"/>
      <c r="K678" s="33"/>
    </row>
    <row r="679" spans="1:11" s="34" customFormat="1">
      <c r="A679" s="29"/>
      <c r="B679" s="29"/>
      <c r="C679" s="29"/>
      <c r="D679" s="30"/>
      <c r="E679" s="30"/>
      <c r="F679" s="40"/>
      <c r="G679" s="31"/>
      <c r="H679" s="32"/>
      <c r="I679" s="33"/>
      <c r="J679" s="33"/>
      <c r="K679" s="33"/>
    </row>
    <row r="680" spans="1:11" s="34" customFormat="1">
      <c r="A680" s="29"/>
      <c r="B680" s="29"/>
      <c r="C680" s="29"/>
      <c r="D680" s="30"/>
      <c r="E680" s="30"/>
      <c r="F680" s="40"/>
      <c r="G680" s="31"/>
      <c r="H680" s="32"/>
      <c r="I680" s="33"/>
      <c r="J680" s="33"/>
      <c r="K680" s="33"/>
    </row>
    <row r="681" spans="1:11" s="34" customFormat="1">
      <c r="A681" s="29"/>
      <c r="B681" s="29"/>
      <c r="C681" s="29"/>
      <c r="D681" s="30"/>
      <c r="E681" s="30"/>
      <c r="F681" s="40"/>
      <c r="G681" s="31"/>
      <c r="H681" s="32"/>
      <c r="I681" s="33"/>
      <c r="J681" s="33"/>
      <c r="K681" s="33"/>
    </row>
    <row r="682" spans="1:11" s="34" customFormat="1">
      <c r="A682" s="29"/>
      <c r="B682" s="29"/>
      <c r="C682" s="29"/>
      <c r="D682" s="30"/>
      <c r="E682" s="30"/>
      <c r="F682" s="40"/>
      <c r="G682" s="31"/>
      <c r="H682" s="32"/>
      <c r="I682" s="33"/>
      <c r="J682" s="33"/>
      <c r="K682" s="33"/>
    </row>
    <row r="683" spans="1:11" s="34" customFormat="1">
      <c r="A683" s="29"/>
      <c r="B683" s="29"/>
      <c r="C683" s="29"/>
      <c r="D683" s="30"/>
      <c r="E683" s="30"/>
      <c r="F683" s="40"/>
      <c r="G683" s="31"/>
      <c r="H683" s="32"/>
      <c r="I683" s="33"/>
      <c r="J683" s="33"/>
      <c r="K683" s="33"/>
    </row>
    <row r="684" spans="1:11" s="34" customFormat="1">
      <c r="A684" s="29"/>
      <c r="B684" s="29"/>
      <c r="C684" s="29"/>
      <c r="D684" s="30"/>
      <c r="E684" s="30"/>
      <c r="F684" s="40"/>
      <c r="G684" s="31"/>
      <c r="H684" s="32"/>
      <c r="I684" s="33"/>
      <c r="J684" s="33"/>
      <c r="K684" s="33"/>
    </row>
    <row r="685" spans="1:11" s="34" customFormat="1">
      <c r="A685" s="29"/>
      <c r="B685" s="29"/>
      <c r="C685" s="29"/>
      <c r="D685" s="30"/>
      <c r="E685" s="30"/>
      <c r="F685" s="40"/>
      <c r="G685" s="31"/>
      <c r="H685" s="32"/>
      <c r="I685" s="33"/>
      <c r="J685" s="33"/>
      <c r="K685" s="33"/>
    </row>
    <row r="686" spans="1:11" s="34" customFormat="1">
      <c r="A686" s="29"/>
      <c r="B686" s="29"/>
      <c r="C686" s="29"/>
      <c r="D686" s="30"/>
      <c r="E686" s="30"/>
      <c r="F686" s="40"/>
      <c r="G686" s="31"/>
      <c r="H686" s="32"/>
      <c r="I686" s="33"/>
      <c r="J686" s="33"/>
      <c r="K686" s="33"/>
    </row>
    <row r="687" spans="1:11" s="34" customFormat="1">
      <c r="A687" s="29"/>
      <c r="B687" s="29"/>
      <c r="C687" s="29"/>
      <c r="D687" s="30"/>
      <c r="E687" s="30"/>
      <c r="F687" s="40"/>
      <c r="G687" s="31"/>
      <c r="H687" s="32"/>
      <c r="I687" s="33"/>
      <c r="J687" s="33"/>
      <c r="K687" s="33"/>
    </row>
    <row r="688" spans="1:11" s="34" customFormat="1">
      <c r="A688" s="29"/>
      <c r="B688" s="29"/>
      <c r="C688" s="29"/>
      <c r="D688" s="30"/>
      <c r="E688" s="30"/>
      <c r="F688" s="40"/>
      <c r="G688" s="31"/>
      <c r="H688" s="32"/>
      <c r="I688" s="33"/>
      <c r="J688" s="33"/>
      <c r="K688" s="33"/>
    </row>
    <row r="689" spans="1:11" s="34" customFormat="1">
      <c r="A689" s="29"/>
      <c r="B689" s="29"/>
      <c r="C689" s="29"/>
      <c r="D689" s="30"/>
      <c r="E689" s="30"/>
      <c r="F689" s="40"/>
      <c r="G689" s="31"/>
      <c r="H689" s="32"/>
      <c r="I689" s="33"/>
      <c r="J689" s="33"/>
      <c r="K689" s="33"/>
    </row>
    <row r="690" spans="1:11" s="34" customFormat="1">
      <c r="A690" s="29"/>
      <c r="B690" s="29"/>
      <c r="C690" s="29"/>
      <c r="D690" s="30"/>
      <c r="E690" s="30"/>
      <c r="F690" s="40"/>
      <c r="G690" s="31"/>
      <c r="H690" s="32"/>
      <c r="I690" s="33"/>
      <c r="J690" s="33"/>
      <c r="K690" s="33"/>
    </row>
    <row r="691" spans="1:11" s="34" customFormat="1">
      <c r="A691" s="29"/>
      <c r="B691" s="29"/>
      <c r="C691" s="29"/>
      <c r="D691" s="30"/>
      <c r="E691" s="30"/>
      <c r="F691" s="40"/>
      <c r="G691" s="31"/>
      <c r="H691" s="32"/>
      <c r="I691" s="33"/>
      <c r="J691" s="33"/>
      <c r="K691" s="33"/>
    </row>
    <row r="692" spans="1:11" s="34" customFormat="1">
      <c r="A692" s="29"/>
      <c r="B692" s="29"/>
      <c r="C692" s="29"/>
      <c r="D692" s="30"/>
      <c r="E692" s="30"/>
      <c r="F692" s="40"/>
      <c r="G692" s="31"/>
      <c r="H692" s="32"/>
      <c r="I692" s="33"/>
      <c r="J692" s="33"/>
      <c r="K692" s="33"/>
    </row>
    <row r="693" spans="1:11" s="34" customFormat="1">
      <c r="A693" s="29"/>
      <c r="B693" s="29"/>
      <c r="C693" s="29"/>
      <c r="D693" s="30"/>
      <c r="E693" s="30"/>
      <c r="F693" s="40"/>
      <c r="G693" s="31"/>
      <c r="H693" s="32"/>
      <c r="I693" s="33"/>
      <c r="J693" s="33"/>
      <c r="K693" s="33"/>
    </row>
    <row r="694" spans="1:11" s="34" customFormat="1">
      <c r="A694" s="29"/>
      <c r="B694" s="29"/>
      <c r="C694" s="29"/>
      <c r="D694" s="30"/>
      <c r="E694" s="30"/>
      <c r="F694" s="40"/>
      <c r="G694" s="31"/>
      <c r="H694" s="32"/>
      <c r="I694" s="33"/>
      <c r="J694" s="33"/>
      <c r="K694" s="33"/>
    </row>
    <row r="695" spans="1:11" s="34" customFormat="1">
      <c r="A695" s="29"/>
      <c r="B695" s="29"/>
      <c r="C695" s="29"/>
      <c r="D695" s="30"/>
      <c r="E695" s="30"/>
      <c r="F695" s="40"/>
      <c r="G695" s="31"/>
      <c r="H695" s="32"/>
      <c r="I695" s="33"/>
      <c r="J695" s="33"/>
      <c r="K695" s="33"/>
    </row>
    <row r="696" spans="1:11" s="34" customFormat="1">
      <c r="A696" s="29"/>
      <c r="B696" s="29"/>
      <c r="C696" s="29"/>
      <c r="D696" s="30"/>
      <c r="E696" s="30"/>
      <c r="F696" s="40"/>
      <c r="G696" s="31"/>
      <c r="H696" s="32"/>
      <c r="I696" s="33"/>
      <c r="J696" s="33"/>
      <c r="K696" s="33"/>
    </row>
    <row r="697" spans="1:11" s="34" customFormat="1">
      <c r="A697" s="29"/>
      <c r="B697" s="29"/>
      <c r="C697" s="29"/>
      <c r="D697" s="30"/>
      <c r="E697" s="30"/>
      <c r="F697" s="40"/>
      <c r="G697" s="31"/>
      <c r="H697" s="32"/>
      <c r="I697" s="33"/>
      <c r="J697" s="33"/>
      <c r="K697" s="33"/>
    </row>
    <row r="698" spans="1:11" s="34" customFormat="1">
      <c r="A698" s="29"/>
      <c r="B698" s="29"/>
      <c r="C698" s="29"/>
      <c r="D698" s="30"/>
      <c r="E698" s="30"/>
      <c r="F698" s="40"/>
      <c r="G698" s="31"/>
      <c r="H698" s="32"/>
      <c r="I698" s="33"/>
      <c r="J698" s="33"/>
      <c r="K698" s="33"/>
    </row>
    <row r="699" spans="1:11" s="34" customFormat="1">
      <c r="A699" s="29"/>
      <c r="B699" s="29"/>
      <c r="C699" s="29"/>
      <c r="D699" s="30"/>
      <c r="E699" s="30"/>
      <c r="F699" s="40"/>
      <c r="G699" s="31"/>
      <c r="H699" s="32"/>
      <c r="I699" s="33"/>
      <c r="J699" s="33"/>
      <c r="K699" s="33"/>
    </row>
    <row r="700" spans="1:11" s="34" customFormat="1">
      <c r="A700" s="29"/>
      <c r="B700" s="29"/>
      <c r="C700" s="29"/>
      <c r="D700" s="30"/>
      <c r="E700" s="30"/>
      <c r="F700" s="40"/>
      <c r="G700" s="31"/>
      <c r="H700" s="32"/>
      <c r="I700" s="33"/>
      <c r="J700" s="33"/>
      <c r="K700" s="33"/>
    </row>
    <row r="701" spans="1:11" s="34" customFormat="1">
      <c r="A701" s="29"/>
      <c r="B701" s="29"/>
      <c r="C701" s="29"/>
      <c r="D701" s="30"/>
      <c r="E701" s="30"/>
      <c r="F701" s="40"/>
      <c r="G701" s="31"/>
      <c r="H701" s="32"/>
      <c r="I701" s="33"/>
      <c r="J701" s="33"/>
      <c r="K701" s="33"/>
    </row>
    <row r="702" spans="1:11" s="34" customFormat="1">
      <c r="A702" s="29"/>
      <c r="B702" s="29"/>
      <c r="C702" s="29"/>
      <c r="D702" s="30"/>
      <c r="E702" s="30"/>
      <c r="F702" s="40"/>
      <c r="G702" s="31"/>
      <c r="H702" s="32"/>
      <c r="I702" s="33"/>
      <c r="J702" s="33"/>
      <c r="K702" s="33"/>
    </row>
    <row r="703" spans="1:11" s="34" customFormat="1">
      <c r="A703" s="29"/>
      <c r="B703" s="29"/>
      <c r="C703" s="29"/>
      <c r="D703" s="30"/>
      <c r="E703" s="30"/>
      <c r="F703" s="40"/>
      <c r="G703" s="31"/>
      <c r="H703" s="32"/>
      <c r="I703" s="33"/>
      <c r="J703" s="33"/>
      <c r="K703" s="33"/>
    </row>
    <row r="704" spans="1:11" s="34" customFormat="1">
      <c r="A704" s="29"/>
      <c r="B704" s="29"/>
      <c r="C704" s="29"/>
      <c r="D704" s="30"/>
      <c r="E704" s="30"/>
      <c r="F704" s="40"/>
      <c r="G704" s="31"/>
      <c r="H704" s="32"/>
      <c r="I704" s="33"/>
      <c r="J704" s="33"/>
      <c r="K704" s="33"/>
    </row>
    <row r="705" spans="1:11" s="34" customFormat="1">
      <c r="A705" s="29"/>
      <c r="B705" s="29"/>
      <c r="C705" s="29"/>
      <c r="D705" s="30"/>
      <c r="E705" s="30"/>
      <c r="F705" s="40"/>
      <c r="G705" s="31"/>
      <c r="H705" s="32"/>
      <c r="I705" s="33"/>
      <c r="J705" s="33"/>
      <c r="K705" s="33"/>
    </row>
    <row r="706" spans="1:11" s="34" customFormat="1">
      <c r="A706" s="29"/>
      <c r="B706" s="29"/>
      <c r="C706" s="29"/>
      <c r="D706" s="30"/>
      <c r="E706" s="30"/>
      <c r="F706" s="40"/>
      <c r="G706" s="31"/>
      <c r="H706" s="32"/>
      <c r="I706" s="33"/>
      <c r="J706" s="33"/>
      <c r="K706" s="33"/>
    </row>
    <row r="707" spans="1:11" s="34" customFormat="1">
      <c r="A707" s="29"/>
      <c r="B707" s="29"/>
      <c r="C707" s="29"/>
      <c r="D707" s="30"/>
      <c r="E707" s="30"/>
      <c r="F707" s="40"/>
      <c r="G707" s="31"/>
      <c r="H707" s="32"/>
      <c r="I707" s="33"/>
      <c r="J707" s="33"/>
      <c r="K707" s="33"/>
    </row>
    <row r="708" spans="1:11" s="34" customFormat="1">
      <c r="A708" s="29"/>
      <c r="B708" s="29"/>
      <c r="C708" s="29"/>
      <c r="D708" s="30"/>
      <c r="E708" s="30"/>
      <c r="F708" s="40"/>
      <c r="G708" s="31"/>
      <c r="H708" s="32"/>
      <c r="I708" s="33"/>
      <c r="J708" s="33"/>
      <c r="K708" s="33"/>
    </row>
    <row r="709" spans="1:11" s="34" customFormat="1">
      <c r="A709" s="29"/>
      <c r="B709" s="29"/>
      <c r="C709" s="29"/>
      <c r="D709" s="30"/>
      <c r="E709" s="30"/>
      <c r="F709" s="40"/>
      <c r="G709" s="31"/>
      <c r="H709" s="32"/>
      <c r="I709" s="33"/>
      <c r="J709" s="33"/>
      <c r="K709" s="33"/>
    </row>
    <row r="710" spans="1:11" s="34" customFormat="1">
      <c r="A710" s="29"/>
      <c r="B710" s="29"/>
      <c r="C710" s="29"/>
      <c r="D710" s="30"/>
      <c r="E710" s="30"/>
      <c r="F710" s="40"/>
      <c r="G710" s="31"/>
      <c r="H710" s="32"/>
      <c r="I710" s="33"/>
      <c r="J710" s="33"/>
      <c r="K710" s="33"/>
    </row>
    <row r="711" spans="1:11" s="34" customFormat="1">
      <c r="A711" s="29"/>
      <c r="B711" s="29"/>
      <c r="C711" s="29"/>
      <c r="D711" s="30"/>
      <c r="E711" s="30"/>
      <c r="F711" s="40"/>
      <c r="G711" s="31"/>
      <c r="H711" s="32"/>
      <c r="I711" s="33"/>
      <c r="J711" s="33"/>
      <c r="K711" s="33"/>
    </row>
    <row r="712" spans="1:11" s="34" customFormat="1">
      <c r="A712" s="29"/>
      <c r="B712" s="29"/>
      <c r="C712" s="29"/>
      <c r="D712" s="30"/>
      <c r="E712" s="30"/>
      <c r="F712" s="40"/>
      <c r="G712" s="31"/>
      <c r="H712" s="32"/>
      <c r="I712" s="33"/>
      <c r="J712" s="33"/>
      <c r="K712" s="33"/>
    </row>
    <row r="713" spans="1:11" s="34" customFormat="1">
      <c r="A713" s="29"/>
      <c r="B713" s="29"/>
      <c r="C713" s="29"/>
      <c r="D713" s="30"/>
      <c r="E713" s="30"/>
      <c r="F713" s="40"/>
      <c r="G713" s="31"/>
      <c r="H713" s="32"/>
      <c r="I713" s="33"/>
      <c r="J713" s="33"/>
      <c r="K713" s="33"/>
    </row>
    <row r="714" spans="1:11" s="34" customFormat="1">
      <c r="A714" s="29"/>
      <c r="B714" s="29"/>
      <c r="C714" s="29"/>
      <c r="D714" s="30"/>
      <c r="E714" s="30"/>
      <c r="F714" s="40"/>
      <c r="G714" s="31"/>
      <c r="H714" s="32"/>
      <c r="I714" s="33"/>
      <c r="J714" s="33"/>
      <c r="K714" s="33"/>
    </row>
    <row r="715" spans="1:11" s="34" customFormat="1">
      <c r="A715" s="29"/>
      <c r="B715" s="29"/>
      <c r="C715" s="29"/>
      <c r="D715" s="30"/>
      <c r="E715" s="30"/>
      <c r="F715" s="40"/>
      <c r="G715" s="31"/>
      <c r="H715" s="32"/>
      <c r="I715" s="33"/>
      <c r="J715" s="33"/>
      <c r="K715" s="33"/>
    </row>
    <row r="716" spans="1:11" s="34" customFormat="1">
      <c r="A716" s="29"/>
      <c r="B716" s="29"/>
      <c r="C716" s="29"/>
      <c r="D716" s="30"/>
      <c r="E716" s="30"/>
      <c r="F716" s="40"/>
      <c r="G716" s="31"/>
      <c r="H716" s="32"/>
      <c r="I716" s="33"/>
      <c r="J716" s="33"/>
      <c r="K716" s="33"/>
    </row>
    <row r="717" spans="1:11" s="34" customFormat="1">
      <c r="A717" s="29"/>
      <c r="B717" s="29"/>
      <c r="C717" s="29"/>
      <c r="D717" s="30"/>
      <c r="E717" s="30"/>
      <c r="F717" s="40"/>
      <c r="G717" s="31"/>
      <c r="H717" s="32"/>
      <c r="I717" s="33"/>
      <c r="J717" s="33"/>
      <c r="K717" s="33"/>
    </row>
    <row r="718" spans="1:11" s="34" customFormat="1">
      <c r="A718" s="29"/>
      <c r="B718" s="29"/>
      <c r="C718" s="29"/>
      <c r="D718" s="30"/>
      <c r="E718" s="30"/>
      <c r="F718" s="40"/>
      <c r="G718" s="31"/>
      <c r="H718" s="32"/>
      <c r="I718" s="33"/>
      <c r="J718" s="33"/>
      <c r="K718" s="33"/>
    </row>
    <row r="719" spans="1:11" s="34" customFormat="1">
      <c r="A719" s="29"/>
      <c r="B719" s="29"/>
      <c r="C719" s="29"/>
      <c r="D719" s="30"/>
      <c r="E719" s="30"/>
      <c r="F719" s="40"/>
      <c r="G719" s="31"/>
      <c r="H719" s="32"/>
      <c r="I719" s="33"/>
      <c r="J719" s="33"/>
      <c r="K719" s="33"/>
    </row>
    <row r="720" spans="1:11" s="34" customFormat="1">
      <c r="A720" s="29"/>
      <c r="B720" s="29"/>
      <c r="C720" s="29"/>
      <c r="D720" s="30"/>
      <c r="E720" s="30"/>
      <c r="F720" s="40"/>
      <c r="G720" s="31"/>
      <c r="H720" s="32"/>
      <c r="I720" s="33"/>
      <c r="J720" s="33"/>
      <c r="K720" s="33"/>
    </row>
    <row r="721" spans="1:11" s="34" customFormat="1">
      <c r="A721" s="29"/>
      <c r="B721" s="29"/>
      <c r="C721" s="29"/>
      <c r="D721" s="30"/>
      <c r="E721" s="30"/>
      <c r="F721" s="40"/>
      <c r="G721" s="31"/>
      <c r="H721" s="32"/>
      <c r="I721" s="33"/>
      <c r="J721" s="33"/>
      <c r="K721" s="33"/>
    </row>
    <row r="722" spans="1:11" s="34" customFormat="1">
      <c r="A722" s="29"/>
      <c r="B722" s="29"/>
      <c r="C722" s="29"/>
      <c r="D722" s="30"/>
      <c r="E722" s="30"/>
      <c r="F722" s="40"/>
      <c r="G722" s="31"/>
      <c r="H722" s="32"/>
      <c r="I722" s="33"/>
      <c r="J722" s="33"/>
      <c r="K722" s="33"/>
    </row>
    <row r="723" spans="1:11" s="34" customFormat="1">
      <c r="A723" s="29"/>
      <c r="B723" s="29"/>
      <c r="C723" s="29"/>
      <c r="D723" s="30"/>
      <c r="E723" s="30"/>
      <c r="F723" s="40"/>
      <c r="G723" s="31"/>
      <c r="H723" s="32"/>
      <c r="I723" s="33"/>
      <c r="J723" s="33"/>
      <c r="K723" s="33"/>
    </row>
    <row r="724" spans="1:11" s="34" customFormat="1">
      <c r="A724" s="29"/>
      <c r="B724" s="29"/>
      <c r="C724" s="29"/>
      <c r="D724" s="30"/>
      <c r="E724" s="30"/>
      <c r="F724" s="40"/>
      <c r="G724" s="31"/>
      <c r="H724" s="32"/>
      <c r="I724" s="33"/>
      <c r="J724" s="33"/>
      <c r="K724" s="33"/>
    </row>
    <row r="725" spans="1:11" s="34" customFormat="1">
      <c r="A725" s="29"/>
      <c r="B725" s="29"/>
      <c r="C725" s="29"/>
      <c r="D725" s="30"/>
      <c r="E725" s="30"/>
      <c r="F725" s="40"/>
      <c r="G725" s="31"/>
      <c r="H725" s="32"/>
      <c r="I725" s="33"/>
      <c r="J725" s="33"/>
      <c r="K725" s="33"/>
    </row>
    <row r="726" spans="1:11" s="34" customFormat="1">
      <c r="A726" s="29"/>
      <c r="B726" s="29"/>
      <c r="C726" s="29"/>
      <c r="D726" s="30"/>
      <c r="E726" s="30"/>
      <c r="F726" s="40"/>
      <c r="G726" s="31"/>
      <c r="H726" s="32"/>
      <c r="I726" s="33"/>
      <c r="J726" s="33"/>
      <c r="K726" s="33"/>
    </row>
    <row r="727" spans="1:11" s="34" customFormat="1">
      <c r="A727" s="29"/>
      <c r="B727" s="29"/>
      <c r="C727" s="29"/>
      <c r="D727" s="30"/>
      <c r="E727" s="30"/>
      <c r="F727" s="40"/>
      <c r="G727" s="31"/>
      <c r="H727" s="32"/>
      <c r="I727" s="33"/>
      <c r="J727" s="33"/>
      <c r="K727" s="33"/>
    </row>
    <row r="728" spans="1:11" s="34" customFormat="1">
      <c r="A728" s="29"/>
      <c r="B728" s="29"/>
      <c r="C728" s="29"/>
      <c r="D728" s="30"/>
      <c r="E728" s="30"/>
      <c r="F728" s="40"/>
      <c r="G728" s="31"/>
      <c r="H728" s="32"/>
      <c r="I728" s="33"/>
      <c r="J728" s="33"/>
      <c r="K728" s="33"/>
    </row>
    <row r="729" spans="1:11" s="34" customFormat="1">
      <c r="A729" s="29"/>
      <c r="B729" s="29"/>
      <c r="C729" s="29"/>
      <c r="D729" s="30"/>
      <c r="E729" s="30"/>
      <c r="F729" s="40"/>
      <c r="G729" s="31"/>
      <c r="H729" s="32"/>
      <c r="I729" s="33"/>
      <c r="J729" s="33"/>
      <c r="K729" s="33"/>
    </row>
    <row r="730" spans="1:11" s="34" customFormat="1">
      <c r="A730" s="29"/>
      <c r="B730" s="29"/>
      <c r="C730" s="29"/>
      <c r="D730" s="30"/>
      <c r="E730" s="30"/>
      <c r="F730" s="40"/>
      <c r="G730" s="31"/>
      <c r="H730" s="32"/>
      <c r="I730" s="33"/>
      <c r="J730" s="33"/>
      <c r="K730" s="33"/>
    </row>
    <row r="731" spans="1:11" s="34" customFormat="1">
      <c r="A731" s="29"/>
      <c r="B731" s="29"/>
      <c r="C731" s="29"/>
      <c r="D731" s="30"/>
      <c r="E731" s="30"/>
      <c r="F731" s="40"/>
      <c r="G731" s="31"/>
      <c r="H731" s="32"/>
      <c r="I731" s="33"/>
      <c r="J731" s="33"/>
      <c r="K731" s="33"/>
    </row>
    <row r="732" spans="1:11" s="34" customFormat="1">
      <c r="A732" s="29"/>
      <c r="B732" s="29"/>
      <c r="C732" s="29"/>
      <c r="D732" s="30"/>
      <c r="E732" s="30"/>
      <c r="F732" s="40"/>
      <c r="G732" s="31"/>
      <c r="H732" s="32"/>
      <c r="I732" s="33"/>
      <c r="J732" s="33"/>
      <c r="K732" s="33"/>
    </row>
    <row r="733" spans="1:11" s="34" customFormat="1">
      <c r="A733" s="29"/>
      <c r="B733" s="29"/>
      <c r="C733" s="29"/>
      <c r="D733" s="30"/>
      <c r="E733" s="30"/>
      <c r="F733" s="40"/>
      <c r="G733" s="31"/>
      <c r="H733" s="32"/>
      <c r="I733" s="33"/>
      <c r="J733" s="33"/>
      <c r="K733" s="33"/>
    </row>
    <row r="734" spans="1:11" s="34" customFormat="1">
      <c r="A734" s="29"/>
      <c r="B734" s="29"/>
      <c r="C734" s="29"/>
      <c r="D734" s="30"/>
      <c r="E734" s="30"/>
      <c r="F734" s="40"/>
      <c r="G734" s="31"/>
      <c r="H734" s="32"/>
      <c r="I734" s="33"/>
      <c r="J734" s="33"/>
      <c r="K734" s="33"/>
    </row>
    <row r="735" spans="1:11" s="34" customFormat="1">
      <c r="A735" s="29"/>
      <c r="B735" s="29"/>
      <c r="C735" s="29"/>
      <c r="D735" s="30"/>
      <c r="E735" s="30"/>
      <c r="F735" s="40"/>
      <c r="G735" s="31"/>
      <c r="H735" s="32"/>
      <c r="I735" s="33"/>
      <c r="J735" s="33"/>
      <c r="K735" s="33"/>
    </row>
    <row r="736" spans="1:11" s="34" customFormat="1">
      <c r="A736" s="29"/>
      <c r="B736" s="29"/>
      <c r="C736" s="29"/>
      <c r="D736" s="30"/>
      <c r="E736" s="30"/>
      <c r="F736" s="40"/>
      <c r="G736" s="31"/>
      <c r="H736" s="32"/>
      <c r="I736" s="33"/>
      <c r="J736" s="33"/>
      <c r="K736" s="33"/>
    </row>
    <row r="737" spans="1:11" s="34" customFormat="1">
      <c r="A737" s="29"/>
      <c r="B737" s="29"/>
      <c r="C737" s="29"/>
      <c r="D737" s="30"/>
      <c r="E737" s="30"/>
      <c r="F737" s="40"/>
      <c r="G737" s="31"/>
      <c r="H737" s="32"/>
      <c r="I737" s="33"/>
      <c r="J737" s="33"/>
      <c r="K737" s="33"/>
    </row>
    <row r="738" spans="1:11" s="34" customFormat="1">
      <c r="A738" s="29"/>
      <c r="B738" s="29"/>
      <c r="C738" s="29"/>
      <c r="D738" s="30"/>
      <c r="E738" s="30"/>
      <c r="F738" s="40"/>
      <c r="G738" s="31"/>
      <c r="H738" s="32"/>
      <c r="I738" s="33"/>
      <c r="J738" s="33"/>
      <c r="K738" s="33"/>
    </row>
    <row r="739" spans="1:11" s="34" customFormat="1">
      <c r="A739" s="29"/>
      <c r="B739" s="29"/>
      <c r="C739" s="29"/>
      <c r="D739" s="30"/>
      <c r="E739" s="30"/>
      <c r="F739" s="40"/>
      <c r="G739" s="31"/>
      <c r="H739" s="32"/>
      <c r="I739" s="33"/>
      <c r="J739" s="33"/>
      <c r="K739" s="33"/>
    </row>
    <row r="740" spans="1:11" s="34" customFormat="1">
      <c r="A740" s="29"/>
      <c r="B740" s="29"/>
      <c r="C740" s="29"/>
      <c r="D740" s="30"/>
      <c r="E740" s="30"/>
      <c r="F740" s="40"/>
      <c r="G740" s="31"/>
      <c r="H740" s="32"/>
      <c r="I740" s="33"/>
      <c r="J740" s="33"/>
      <c r="K740" s="33"/>
    </row>
    <row r="741" spans="1:11" s="34" customFormat="1">
      <c r="A741" s="29"/>
      <c r="B741" s="29"/>
      <c r="C741" s="29"/>
      <c r="D741" s="30"/>
      <c r="E741" s="30"/>
      <c r="F741" s="40"/>
      <c r="G741" s="31"/>
      <c r="H741" s="32"/>
      <c r="I741" s="33"/>
      <c r="J741" s="33"/>
      <c r="K741" s="33"/>
    </row>
    <row r="742" spans="1:11" s="34" customFormat="1">
      <c r="A742" s="29"/>
      <c r="B742" s="29"/>
      <c r="C742" s="29"/>
      <c r="D742" s="30"/>
      <c r="E742" s="30"/>
      <c r="F742" s="40"/>
      <c r="G742" s="31"/>
      <c r="H742" s="32"/>
      <c r="I742" s="33"/>
      <c r="J742" s="33"/>
      <c r="K742" s="33"/>
    </row>
    <row r="743" spans="1:11" s="34" customFormat="1">
      <c r="A743" s="29"/>
      <c r="B743" s="29"/>
      <c r="C743" s="29"/>
      <c r="D743" s="30"/>
      <c r="E743" s="30"/>
      <c r="F743" s="40"/>
      <c r="G743" s="31"/>
      <c r="H743" s="32"/>
      <c r="I743" s="33"/>
      <c r="J743" s="33"/>
      <c r="K743" s="33"/>
    </row>
    <row r="744" spans="1:11" s="34" customFormat="1">
      <c r="A744" s="29"/>
      <c r="B744" s="29"/>
      <c r="C744" s="29"/>
      <c r="D744" s="30"/>
      <c r="E744" s="30"/>
      <c r="F744" s="40"/>
      <c r="G744" s="31"/>
      <c r="H744" s="32"/>
      <c r="I744" s="33"/>
      <c r="J744" s="33"/>
      <c r="K744" s="33"/>
    </row>
    <row r="745" spans="1:11" s="34" customFormat="1">
      <c r="A745" s="29"/>
      <c r="B745" s="29"/>
      <c r="C745" s="29"/>
      <c r="D745" s="30"/>
      <c r="E745" s="30"/>
      <c r="F745" s="40"/>
      <c r="G745" s="31"/>
      <c r="H745" s="32"/>
      <c r="I745" s="33"/>
      <c r="J745" s="33"/>
      <c r="K745" s="33"/>
    </row>
    <row r="746" spans="1:11" s="34" customFormat="1">
      <c r="A746" s="29"/>
      <c r="B746" s="29"/>
      <c r="C746" s="29"/>
      <c r="D746" s="30"/>
      <c r="E746" s="30"/>
      <c r="F746" s="40"/>
      <c r="G746" s="31"/>
      <c r="H746" s="32"/>
      <c r="I746" s="33"/>
      <c r="J746" s="33"/>
      <c r="K746" s="33"/>
    </row>
    <row r="747" spans="1:11" s="34" customFormat="1">
      <c r="A747" s="29"/>
      <c r="B747" s="29"/>
      <c r="C747" s="29"/>
      <c r="D747" s="30"/>
      <c r="E747" s="30"/>
      <c r="F747" s="40"/>
      <c r="G747" s="31"/>
      <c r="H747" s="32"/>
      <c r="I747" s="33"/>
      <c r="J747" s="33"/>
      <c r="K747" s="33"/>
    </row>
    <row r="748" spans="1:11" s="34" customFormat="1">
      <c r="A748" s="29"/>
      <c r="B748" s="29"/>
      <c r="C748" s="29"/>
      <c r="D748" s="30"/>
      <c r="E748" s="30"/>
      <c r="F748" s="40"/>
      <c r="G748" s="31"/>
      <c r="H748" s="32"/>
      <c r="I748" s="33"/>
      <c r="J748" s="33"/>
      <c r="K748" s="33"/>
    </row>
    <row r="749" spans="1:11" s="34" customFormat="1">
      <c r="A749" s="29"/>
      <c r="B749" s="29"/>
      <c r="C749" s="29"/>
      <c r="D749" s="30"/>
      <c r="E749" s="30"/>
      <c r="F749" s="40"/>
      <c r="G749" s="31"/>
      <c r="H749" s="32"/>
      <c r="I749" s="33"/>
      <c r="J749" s="33"/>
      <c r="K749" s="33"/>
    </row>
    <row r="750" spans="1:11" s="34" customFormat="1">
      <c r="A750" s="29"/>
      <c r="B750" s="29"/>
      <c r="C750" s="29"/>
      <c r="D750" s="30"/>
      <c r="E750" s="30"/>
      <c r="F750" s="40"/>
      <c r="G750" s="31"/>
      <c r="H750" s="32"/>
      <c r="I750" s="33"/>
      <c r="J750" s="33"/>
      <c r="K750" s="33"/>
    </row>
    <row r="751" spans="1:11" s="34" customFormat="1">
      <c r="A751" s="29"/>
      <c r="B751" s="29"/>
      <c r="C751" s="29"/>
      <c r="D751" s="30"/>
      <c r="E751" s="30"/>
      <c r="F751" s="40"/>
      <c r="G751" s="31"/>
      <c r="H751" s="32"/>
      <c r="I751" s="33"/>
      <c r="J751" s="33"/>
      <c r="K751" s="33"/>
    </row>
    <row r="752" spans="1:11" s="34" customFormat="1">
      <c r="A752" s="29"/>
      <c r="B752" s="29"/>
      <c r="C752" s="29"/>
      <c r="D752" s="30"/>
      <c r="E752" s="30"/>
      <c r="F752" s="40"/>
      <c r="G752" s="31"/>
      <c r="H752" s="32"/>
      <c r="I752" s="33"/>
      <c r="J752" s="33"/>
      <c r="K752" s="33"/>
    </row>
    <row r="753" spans="1:11" s="34" customFormat="1">
      <c r="A753" s="29"/>
      <c r="B753" s="29"/>
      <c r="C753" s="29"/>
      <c r="D753" s="30"/>
      <c r="E753" s="30"/>
      <c r="F753" s="40"/>
      <c r="G753" s="31"/>
      <c r="H753" s="32"/>
      <c r="I753" s="33"/>
      <c r="J753" s="33"/>
      <c r="K753" s="33"/>
    </row>
    <row r="754" spans="1:11" s="34" customFormat="1">
      <c r="A754" s="29"/>
      <c r="B754" s="29"/>
      <c r="C754" s="29"/>
      <c r="D754" s="30"/>
      <c r="E754" s="30"/>
      <c r="F754" s="40"/>
      <c r="G754" s="31"/>
      <c r="H754" s="32"/>
      <c r="I754" s="33"/>
      <c r="J754" s="33"/>
      <c r="K754" s="33"/>
    </row>
    <row r="755" spans="1:11" s="34" customFormat="1">
      <c r="A755" s="29"/>
      <c r="B755" s="29"/>
      <c r="C755" s="29"/>
      <c r="D755" s="30"/>
      <c r="E755" s="30"/>
      <c r="F755" s="40"/>
      <c r="G755" s="31"/>
      <c r="H755" s="32"/>
      <c r="I755" s="33"/>
      <c r="J755" s="33"/>
      <c r="K755" s="33"/>
    </row>
    <row r="756" spans="1:11" s="34" customFormat="1">
      <c r="A756" s="29"/>
      <c r="B756" s="29"/>
      <c r="C756" s="29"/>
      <c r="D756" s="30"/>
      <c r="E756" s="30"/>
      <c r="F756" s="40"/>
      <c r="G756" s="31"/>
      <c r="H756" s="32"/>
      <c r="I756" s="33"/>
      <c r="J756" s="33"/>
      <c r="K756" s="33"/>
    </row>
    <row r="757" spans="1:11" s="34" customFormat="1">
      <c r="A757" s="29"/>
      <c r="B757" s="29"/>
      <c r="C757" s="29"/>
      <c r="D757" s="30"/>
      <c r="E757" s="30"/>
      <c r="F757" s="40"/>
      <c r="G757" s="31"/>
      <c r="H757" s="32"/>
      <c r="I757" s="33"/>
      <c r="J757" s="33"/>
      <c r="K757" s="33"/>
    </row>
    <row r="758" spans="1:11" s="34" customFormat="1">
      <c r="A758" s="29"/>
      <c r="B758" s="29"/>
      <c r="C758" s="29"/>
      <c r="D758" s="30"/>
      <c r="E758" s="30"/>
      <c r="F758" s="40"/>
      <c r="G758" s="31"/>
      <c r="H758" s="32"/>
      <c r="I758" s="33"/>
      <c r="J758" s="33"/>
      <c r="K758" s="33"/>
    </row>
    <row r="759" spans="1:11" s="34" customFormat="1">
      <c r="A759" s="29"/>
      <c r="B759" s="29"/>
      <c r="C759" s="29"/>
      <c r="D759" s="30"/>
      <c r="E759" s="30"/>
      <c r="F759" s="40"/>
      <c r="G759" s="31"/>
      <c r="H759" s="32"/>
      <c r="I759" s="33"/>
      <c r="J759" s="33"/>
      <c r="K759" s="33"/>
    </row>
    <row r="760" spans="1:11" s="34" customFormat="1">
      <c r="A760" s="29"/>
      <c r="B760" s="29"/>
      <c r="C760" s="29"/>
      <c r="D760" s="30"/>
      <c r="E760" s="30"/>
      <c r="F760" s="40"/>
      <c r="G760" s="31"/>
      <c r="H760" s="32"/>
      <c r="I760" s="33"/>
      <c r="J760" s="33"/>
      <c r="K760" s="33"/>
    </row>
    <row r="761" spans="1:11" s="34" customFormat="1">
      <c r="A761" s="29"/>
      <c r="B761" s="29"/>
      <c r="C761" s="29"/>
      <c r="D761" s="30"/>
      <c r="E761" s="30"/>
      <c r="F761" s="40"/>
      <c r="G761" s="31"/>
      <c r="H761" s="32"/>
      <c r="I761" s="33"/>
      <c r="J761" s="33"/>
      <c r="K761" s="33"/>
    </row>
    <row r="762" spans="1:11" s="34" customFormat="1">
      <c r="A762" s="29"/>
      <c r="B762" s="29"/>
      <c r="C762" s="29"/>
      <c r="D762" s="30"/>
      <c r="E762" s="30"/>
      <c r="F762" s="40"/>
      <c r="G762" s="31"/>
      <c r="H762" s="32"/>
      <c r="I762" s="33"/>
      <c r="J762" s="33"/>
      <c r="K762" s="33"/>
    </row>
    <row r="763" spans="1:11" s="34" customFormat="1">
      <c r="A763" s="29"/>
      <c r="B763" s="29"/>
      <c r="C763" s="29"/>
      <c r="D763" s="30"/>
      <c r="E763" s="30"/>
      <c r="F763" s="40"/>
      <c r="G763" s="31"/>
      <c r="H763" s="32"/>
      <c r="I763" s="33"/>
      <c r="J763" s="33"/>
      <c r="K763" s="33"/>
    </row>
    <row r="764" spans="1:11" s="34" customFormat="1">
      <c r="A764" s="29"/>
      <c r="B764" s="29"/>
      <c r="C764" s="29"/>
      <c r="D764" s="30"/>
      <c r="E764" s="30"/>
      <c r="F764" s="40"/>
      <c r="G764" s="31"/>
      <c r="H764" s="32"/>
      <c r="I764" s="33"/>
      <c r="J764" s="33"/>
      <c r="K764" s="33"/>
    </row>
    <row r="765" spans="1:11" s="34" customFormat="1">
      <c r="A765" s="29"/>
      <c r="B765" s="29"/>
      <c r="C765" s="29"/>
      <c r="D765" s="30"/>
      <c r="E765" s="30"/>
      <c r="F765" s="40"/>
      <c r="G765" s="31"/>
      <c r="H765" s="32"/>
      <c r="I765" s="33"/>
      <c r="J765" s="33"/>
      <c r="K765" s="33"/>
    </row>
    <row r="766" spans="1:11" s="34" customFormat="1">
      <c r="A766" s="29"/>
      <c r="B766" s="29"/>
      <c r="C766" s="29"/>
      <c r="D766" s="30"/>
      <c r="E766" s="30"/>
      <c r="F766" s="40"/>
      <c r="G766" s="31"/>
      <c r="H766" s="32"/>
      <c r="I766" s="33"/>
      <c r="J766" s="33"/>
      <c r="K766" s="33"/>
    </row>
    <row r="767" spans="1:11" s="34" customFormat="1">
      <c r="A767" s="29"/>
      <c r="B767" s="29"/>
      <c r="C767" s="29"/>
      <c r="D767" s="30"/>
      <c r="E767" s="30"/>
      <c r="F767" s="40"/>
      <c r="G767" s="31"/>
      <c r="H767" s="32"/>
      <c r="I767" s="33"/>
      <c r="J767" s="33"/>
      <c r="K767" s="33"/>
    </row>
    <row r="768" spans="1:11" s="34" customFormat="1">
      <c r="A768" s="29"/>
      <c r="B768" s="29"/>
      <c r="C768" s="29"/>
      <c r="D768" s="30"/>
      <c r="E768" s="30"/>
      <c r="F768" s="40"/>
      <c r="G768" s="31"/>
      <c r="H768" s="32"/>
      <c r="I768" s="33"/>
      <c r="J768" s="33"/>
      <c r="K768" s="33"/>
    </row>
    <row r="769" spans="1:11" s="34" customFormat="1">
      <c r="A769" s="29"/>
      <c r="B769" s="29"/>
      <c r="C769" s="29"/>
      <c r="D769" s="30"/>
      <c r="E769" s="30"/>
      <c r="F769" s="40"/>
      <c r="G769" s="31"/>
      <c r="H769" s="32"/>
      <c r="I769" s="33"/>
      <c r="J769" s="33"/>
      <c r="K769" s="33"/>
    </row>
    <row r="770" spans="1:11" s="34" customFormat="1">
      <c r="A770" s="29"/>
      <c r="B770" s="29"/>
      <c r="C770" s="29"/>
      <c r="D770" s="30"/>
      <c r="E770" s="30"/>
      <c r="F770" s="40"/>
      <c r="G770" s="31"/>
      <c r="H770" s="32"/>
      <c r="I770" s="33"/>
      <c r="J770" s="33"/>
      <c r="K770" s="33"/>
    </row>
    <row r="771" spans="1:11" s="34" customFormat="1">
      <c r="A771" s="29"/>
      <c r="B771" s="29"/>
      <c r="C771" s="29"/>
      <c r="D771" s="30"/>
      <c r="E771" s="30"/>
      <c r="F771" s="40"/>
      <c r="G771" s="31"/>
      <c r="H771" s="32"/>
      <c r="I771" s="33"/>
      <c r="J771" s="33"/>
      <c r="K771" s="33"/>
    </row>
    <row r="772" spans="1:11" s="34" customFormat="1">
      <c r="A772" s="29"/>
      <c r="B772" s="29"/>
      <c r="C772" s="29"/>
      <c r="D772" s="30"/>
      <c r="E772" s="30"/>
      <c r="F772" s="40"/>
      <c r="G772" s="31"/>
      <c r="H772" s="32"/>
      <c r="I772" s="33"/>
      <c r="J772" s="33"/>
      <c r="K772" s="33"/>
    </row>
    <row r="773" spans="1:11" s="34" customFormat="1">
      <c r="A773" s="29"/>
      <c r="B773" s="29"/>
      <c r="C773" s="29"/>
      <c r="D773" s="30"/>
      <c r="E773" s="30"/>
      <c r="F773" s="40"/>
      <c r="G773" s="31"/>
      <c r="H773" s="32"/>
      <c r="I773" s="33"/>
      <c r="J773" s="33"/>
      <c r="K773" s="33"/>
    </row>
    <row r="774" spans="1:11" s="34" customFormat="1">
      <c r="A774" s="29"/>
      <c r="B774" s="29"/>
      <c r="C774" s="29"/>
      <c r="D774" s="30"/>
      <c r="E774" s="30"/>
      <c r="F774" s="40"/>
      <c r="G774" s="31"/>
      <c r="H774" s="32"/>
      <c r="I774" s="33"/>
      <c r="J774" s="33"/>
      <c r="K774" s="33"/>
    </row>
    <row r="775" spans="1:11" s="34" customFormat="1">
      <c r="A775" s="29"/>
      <c r="B775" s="29"/>
      <c r="C775" s="29"/>
      <c r="D775" s="30"/>
      <c r="E775" s="30"/>
      <c r="F775" s="40"/>
      <c r="G775" s="31"/>
      <c r="H775" s="32"/>
      <c r="I775" s="33"/>
      <c r="J775" s="33"/>
      <c r="K775" s="33"/>
    </row>
    <row r="776" spans="1:11" s="34" customFormat="1">
      <c r="A776" s="29"/>
      <c r="B776" s="29"/>
      <c r="C776" s="29"/>
      <c r="D776" s="30"/>
      <c r="E776" s="30"/>
      <c r="F776" s="40"/>
      <c r="G776" s="31"/>
      <c r="H776" s="32"/>
      <c r="I776" s="33"/>
      <c r="J776" s="33"/>
      <c r="K776" s="33"/>
    </row>
    <row r="777" spans="1:11" s="34" customFormat="1">
      <c r="A777" s="29"/>
      <c r="B777" s="29"/>
      <c r="C777" s="29"/>
      <c r="D777" s="30"/>
      <c r="E777" s="30"/>
      <c r="F777" s="40"/>
      <c r="G777" s="31"/>
      <c r="H777" s="32"/>
      <c r="I777" s="33"/>
      <c r="J777" s="33"/>
      <c r="K777" s="33"/>
    </row>
    <row r="778" spans="1:11" s="34" customFormat="1">
      <c r="A778" s="29"/>
      <c r="B778" s="29"/>
      <c r="C778" s="29"/>
      <c r="D778" s="30"/>
      <c r="E778" s="30"/>
      <c r="F778" s="40"/>
      <c r="G778" s="31"/>
      <c r="H778" s="32"/>
      <c r="I778" s="33"/>
      <c r="J778" s="33"/>
      <c r="K778" s="33"/>
    </row>
    <row r="779" spans="1:11" s="34" customFormat="1">
      <c r="A779" s="29"/>
      <c r="B779" s="29"/>
      <c r="C779" s="29"/>
      <c r="D779" s="30"/>
      <c r="E779" s="30"/>
      <c r="F779" s="40"/>
      <c r="G779" s="31"/>
      <c r="H779" s="32"/>
      <c r="I779" s="33"/>
      <c r="J779" s="33"/>
      <c r="K779" s="33"/>
    </row>
    <row r="780" spans="1:11" s="34" customFormat="1">
      <c r="A780" s="29"/>
      <c r="B780" s="29"/>
      <c r="C780" s="29"/>
      <c r="D780" s="30"/>
      <c r="E780" s="30"/>
      <c r="F780" s="40"/>
      <c r="G780" s="31"/>
      <c r="H780" s="32"/>
      <c r="I780" s="33"/>
      <c r="J780" s="33"/>
      <c r="K780" s="33"/>
    </row>
    <row r="781" spans="1:11" s="34" customFormat="1">
      <c r="A781" s="29"/>
      <c r="B781" s="29"/>
      <c r="C781" s="29"/>
      <c r="D781" s="30"/>
      <c r="E781" s="30"/>
      <c r="F781" s="40"/>
      <c r="G781" s="31"/>
      <c r="H781" s="32"/>
      <c r="I781" s="33"/>
      <c r="J781" s="33"/>
      <c r="K781" s="33"/>
    </row>
    <row r="782" spans="1:11" s="34" customFormat="1">
      <c r="A782" s="29"/>
      <c r="B782" s="29"/>
      <c r="C782" s="29"/>
      <c r="D782" s="30"/>
      <c r="E782" s="30"/>
      <c r="F782" s="40"/>
      <c r="G782" s="31"/>
      <c r="H782" s="32"/>
      <c r="I782" s="33"/>
      <c r="J782" s="33"/>
      <c r="K782" s="33"/>
    </row>
    <row r="783" spans="1:11" s="34" customFormat="1">
      <c r="A783" s="29"/>
      <c r="B783" s="29"/>
      <c r="C783" s="29"/>
      <c r="D783" s="30"/>
      <c r="E783" s="30"/>
      <c r="F783" s="40"/>
      <c r="G783" s="31"/>
      <c r="H783" s="32"/>
      <c r="I783" s="33"/>
      <c r="J783" s="33"/>
      <c r="K783" s="33"/>
    </row>
    <row r="784" spans="1:11" s="34" customFormat="1">
      <c r="A784" s="29"/>
      <c r="B784" s="29"/>
      <c r="C784" s="29"/>
      <c r="D784" s="30"/>
      <c r="E784" s="30"/>
      <c r="F784" s="40"/>
      <c r="G784" s="31"/>
      <c r="H784" s="32"/>
      <c r="I784" s="33"/>
      <c r="J784" s="33"/>
      <c r="K784" s="33"/>
    </row>
    <row r="785" spans="1:11" s="34" customFormat="1">
      <c r="A785" s="29"/>
      <c r="B785" s="29"/>
      <c r="C785" s="29"/>
      <c r="D785" s="30"/>
      <c r="E785" s="30"/>
      <c r="F785" s="40"/>
      <c r="G785" s="31"/>
      <c r="H785" s="32"/>
      <c r="I785" s="33"/>
      <c r="J785" s="33"/>
      <c r="K785" s="33"/>
    </row>
    <row r="786" spans="1:11" s="34" customFormat="1">
      <c r="A786" s="29"/>
      <c r="B786" s="29"/>
      <c r="C786" s="29"/>
      <c r="D786" s="30"/>
      <c r="E786" s="30"/>
      <c r="F786" s="40"/>
      <c r="G786" s="31"/>
      <c r="H786" s="32"/>
      <c r="I786" s="33"/>
      <c r="J786" s="33"/>
      <c r="K786" s="33"/>
    </row>
    <row r="787" spans="1:11" s="34" customFormat="1">
      <c r="A787" s="29"/>
      <c r="B787" s="29"/>
      <c r="C787" s="29"/>
      <c r="D787" s="30"/>
      <c r="E787" s="30"/>
      <c r="F787" s="40"/>
      <c r="G787" s="31"/>
      <c r="H787" s="32"/>
      <c r="I787" s="33"/>
      <c r="J787" s="33"/>
      <c r="K787" s="33"/>
    </row>
    <row r="788" spans="1:11" s="34" customFormat="1">
      <c r="A788" s="29"/>
      <c r="B788" s="29"/>
      <c r="C788" s="29"/>
      <c r="D788" s="30"/>
      <c r="E788" s="30"/>
      <c r="F788" s="40"/>
      <c r="G788" s="31"/>
      <c r="H788" s="32"/>
      <c r="I788" s="33"/>
      <c r="J788" s="33"/>
      <c r="K788" s="33"/>
    </row>
    <row r="789" spans="1:11" s="34" customFormat="1">
      <c r="A789" s="29"/>
      <c r="B789" s="29"/>
      <c r="C789" s="29"/>
      <c r="D789" s="30"/>
      <c r="E789" s="30"/>
      <c r="F789" s="40"/>
      <c r="G789" s="31"/>
      <c r="H789" s="32"/>
      <c r="I789" s="33"/>
      <c r="J789" s="33"/>
      <c r="K789" s="33"/>
    </row>
    <row r="790" spans="1:11" s="34" customFormat="1">
      <c r="A790" s="29"/>
      <c r="B790" s="29"/>
      <c r="C790" s="29"/>
      <c r="D790" s="30"/>
      <c r="E790" s="30"/>
      <c r="F790" s="40"/>
      <c r="G790" s="31"/>
      <c r="H790" s="32"/>
      <c r="I790" s="33"/>
      <c r="J790" s="33"/>
      <c r="K790" s="33"/>
    </row>
    <row r="791" spans="1:11" s="34" customFormat="1">
      <c r="A791" s="29"/>
      <c r="B791" s="29"/>
      <c r="C791" s="29"/>
      <c r="D791" s="30"/>
      <c r="E791" s="30"/>
      <c r="F791" s="40"/>
      <c r="G791" s="31"/>
      <c r="H791" s="32"/>
      <c r="I791" s="33"/>
      <c r="J791" s="33"/>
      <c r="K791" s="33"/>
    </row>
    <row r="792" spans="1:11" s="34" customFormat="1">
      <c r="A792" s="29"/>
      <c r="B792" s="29"/>
      <c r="C792" s="29"/>
      <c r="D792" s="30"/>
      <c r="E792" s="30"/>
      <c r="F792" s="40"/>
      <c r="G792" s="31"/>
      <c r="H792" s="32"/>
      <c r="I792" s="33"/>
      <c r="J792" s="33"/>
      <c r="K792" s="33"/>
    </row>
    <row r="793" spans="1:11" s="34" customFormat="1">
      <c r="A793" s="29"/>
      <c r="B793" s="29"/>
      <c r="C793" s="29"/>
      <c r="D793" s="30"/>
      <c r="E793" s="30"/>
      <c r="F793" s="40"/>
      <c r="G793" s="31"/>
      <c r="H793" s="32"/>
      <c r="I793" s="33"/>
      <c r="J793" s="33"/>
      <c r="K793" s="33"/>
    </row>
    <row r="794" spans="1:11" s="34" customFormat="1">
      <c r="A794" s="29"/>
      <c r="B794" s="29"/>
      <c r="C794" s="29"/>
      <c r="D794" s="30"/>
      <c r="E794" s="30"/>
      <c r="F794" s="40"/>
      <c r="G794" s="31"/>
      <c r="H794" s="32"/>
      <c r="I794" s="33"/>
      <c r="J794" s="33"/>
      <c r="K794" s="33"/>
    </row>
    <row r="795" spans="1:11" s="34" customFormat="1">
      <c r="A795" s="29"/>
      <c r="B795" s="29"/>
      <c r="C795" s="29"/>
      <c r="D795" s="30"/>
      <c r="E795" s="30"/>
      <c r="F795" s="40"/>
      <c r="G795" s="31"/>
      <c r="H795" s="32"/>
      <c r="I795" s="33"/>
      <c r="J795" s="33"/>
      <c r="K795" s="33"/>
    </row>
    <row r="796" spans="1:11" s="34" customFormat="1">
      <c r="A796" s="29"/>
      <c r="B796" s="29"/>
      <c r="C796" s="29"/>
      <c r="D796" s="30"/>
      <c r="E796" s="30"/>
      <c r="F796" s="40"/>
      <c r="G796" s="31"/>
      <c r="H796" s="32"/>
      <c r="I796" s="33"/>
      <c r="J796" s="33"/>
      <c r="K796" s="33"/>
    </row>
    <row r="797" spans="1:11" s="34" customFormat="1">
      <c r="A797" s="29"/>
      <c r="B797" s="29"/>
      <c r="C797" s="29"/>
      <c r="D797" s="30"/>
      <c r="E797" s="30"/>
      <c r="F797" s="40"/>
      <c r="G797" s="31"/>
      <c r="H797" s="32"/>
      <c r="I797" s="33"/>
      <c r="J797" s="33"/>
      <c r="K797" s="33"/>
    </row>
    <row r="798" spans="1:11" s="34" customFormat="1">
      <c r="A798" s="29"/>
      <c r="B798" s="29"/>
      <c r="C798" s="29"/>
      <c r="D798" s="30"/>
      <c r="E798" s="30"/>
      <c r="F798" s="40"/>
      <c r="G798" s="31"/>
      <c r="H798" s="32"/>
      <c r="I798" s="33"/>
      <c r="J798" s="33"/>
      <c r="K798" s="33"/>
    </row>
    <row r="799" spans="1:11" s="34" customFormat="1">
      <c r="A799" s="29"/>
      <c r="B799" s="29"/>
      <c r="C799" s="29"/>
      <c r="D799" s="30"/>
      <c r="E799" s="30"/>
      <c r="F799" s="40"/>
      <c r="G799" s="31"/>
      <c r="H799" s="32"/>
      <c r="I799" s="33"/>
      <c r="J799" s="33"/>
      <c r="K799" s="33"/>
    </row>
    <row r="800" spans="1:11" s="34" customFormat="1">
      <c r="A800" s="29"/>
      <c r="B800" s="29"/>
      <c r="C800" s="29"/>
      <c r="D800" s="30"/>
      <c r="E800" s="30"/>
      <c r="F800" s="40"/>
      <c r="G800" s="31"/>
      <c r="H800" s="32"/>
      <c r="I800" s="33"/>
      <c r="J800" s="33"/>
      <c r="K800" s="33"/>
    </row>
    <row r="801" spans="1:11" s="34" customFormat="1">
      <c r="A801" s="29"/>
      <c r="B801" s="29"/>
      <c r="C801" s="29"/>
      <c r="D801" s="30"/>
      <c r="E801" s="30"/>
      <c r="F801" s="40"/>
      <c r="G801" s="31"/>
      <c r="H801" s="32"/>
      <c r="I801" s="33"/>
      <c r="J801" s="33"/>
      <c r="K801" s="33"/>
    </row>
    <row r="802" spans="1:11" s="34" customFormat="1">
      <c r="A802" s="29"/>
      <c r="B802" s="29"/>
      <c r="C802" s="29"/>
      <c r="D802" s="30"/>
      <c r="E802" s="30"/>
      <c r="F802" s="40"/>
      <c r="G802" s="31"/>
      <c r="H802" s="32"/>
      <c r="I802" s="33"/>
      <c r="J802" s="33"/>
      <c r="K802" s="33"/>
    </row>
    <row r="803" spans="1:11" s="34" customFormat="1">
      <c r="A803" s="29"/>
      <c r="B803" s="29"/>
      <c r="C803" s="29"/>
      <c r="D803" s="30"/>
      <c r="E803" s="30"/>
      <c r="F803" s="40"/>
      <c r="G803" s="31"/>
      <c r="H803" s="32"/>
      <c r="I803" s="33"/>
      <c r="J803" s="33"/>
      <c r="K803" s="33"/>
    </row>
    <row r="804" spans="1:11" s="34" customFormat="1">
      <c r="A804" s="29"/>
      <c r="B804" s="29"/>
      <c r="C804" s="29"/>
      <c r="D804" s="30"/>
      <c r="E804" s="30"/>
      <c r="F804" s="40"/>
      <c r="G804" s="31"/>
      <c r="H804" s="32"/>
      <c r="I804" s="33"/>
      <c r="J804" s="33"/>
      <c r="K804" s="33"/>
    </row>
    <row r="805" spans="1:11" s="34" customFormat="1">
      <c r="A805" s="29"/>
      <c r="B805" s="29"/>
      <c r="C805" s="29"/>
      <c r="D805" s="30"/>
      <c r="E805" s="30"/>
      <c r="F805" s="40"/>
      <c r="G805" s="31"/>
      <c r="H805" s="32"/>
      <c r="I805" s="33"/>
      <c r="J805" s="33"/>
      <c r="K805" s="33"/>
    </row>
    <row r="806" spans="1:11" s="34" customFormat="1">
      <c r="A806" s="29"/>
      <c r="B806" s="29"/>
      <c r="C806" s="29"/>
      <c r="D806" s="30"/>
      <c r="E806" s="30"/>
      <c r="F806" s="40"/>
      <c r="G806" s="31"/>
      <c r="H806" s="32"/>
      <c r="I806" s="33"/>
      <c r="J806" s="33"/>
      <c r="K806" s="33"/>
    </row>
    <row r="807" spans="1:11" s="34" customFormat="1">
      <c r="A807" s="29"/>
      <c r="B807" s="29"/>
      <c r="C807" s="29"/>
      <c r="D807" s="30"/>
      <c r="E807" s="30"/>
      <c r="F807" s="40"/>
      <c r="G807" s="31"/>
      <c r="H807" s="32"/>
      <c r="I807" s="33"/>
      <c r="J807" s="33"/>
      <c r="K807" s="33"/>
    </row>
    <row r="808" spans="1:11" s="34" customFormat="1">
      <c r="A808" s="29"/>
      <c r="B808" s="29"/>
      <c r="C808" s="29"/>
      <c r="D808" s="30"/>
      <c r="E808" s="30"/>
      <c r="F808" s="40"/>
      <c r="G808" s="31"/>
      <c r="H808" s="32"/>
      <c r="I808" s="33"/>
      <c r="J808" s="33"/>
      <c r="K808" s="33"/>
    </row>
    <row r="809" spans="1:11" s="34" customFormat="1">
      <c r="A809" s="29"/>
      <c r="B809" s="29"/>
      <c r="C809" s="29"/>
      <c r="D809" s="30"/>
      <c r="E809" s="30"/>
      <c r="F809" s="40"/>
      <c r="G809" s="31"/>
      <c r="H809" s="32"/>
      <c r="I809" s="33"/>
      <c r="J809" s="33"/>
      <c r="K809" s="33"/>
    </row>
    <row r="810" spans="1:11" s="34" customFormat="1">
      <c r="A810" s="29"/>
      <c r="B810" s="29"/>
      <c r="C810" s="29"/>
      <c r="D810" s="30"/>
      <c r="E810" s="30"/>
      <c r="F810" s="40"/>
      <c r="G810" s="31"/>
      <c r="H810" s="32"/>
      <c r="I810" s="33"/>
      <c r="J810" s="33"/>
      <c r="K810" s="33"/>
    </row>
    <row r="811" spans="1:11" s="34" customFormat="1">
      <c r="A811" s="29"/>
      <c r="B811" s="29"/>
      <c r="C811" s="29"/>
      <c r="D811" s="30"/>
      <c r="E811" s="30"/>
      <c r="F811" s="40"/>
      <c r="G811" s="31"/>
      <c r="H811" s="32"/>
      <c r="I811" s="33"/>
      <c r="J811" s="33"/>
      <c r="K811" s="33"/>
    </row>
    <row r="812" spans="1:11" s="34" customFormat="1">
      <c r="A812" s="29"/>
      <c r="B812" s="29"/>
      <c r="C812" s="29"/>
      <c r="D812" s="30"/>
      <c r="E812" s="30"/>
      <c r="F812" s="40"/>
      <c r="G812" s="31"/>
      <c r="H812" s="32"/>
      <c r="I812" s="33"/>
      <c r="J812" s="33"/>
      <c r="K812" s="33"/>
    </row>
    <row r="813" spans="1:11" s="34" customFormat="1">
      <c r="A813" s="29"/>
      <c r="B813" s="29"/>
      <c r="C813" s="29"/>
      <c r="D813" s="30"/>
      <c r="E813" s="30"/>
      <c r="F813" s="40"/>
      <c r="G813" s="31"/>
      <c r="H813" s="32"/>
      <c r="I813" s="33"/>
      <c r="J813" s="33"/>
      <c r="K813" s="33"/>
    </row>
    <row r="814" spans="1:11" s="34" customFormat="1">
      <c r="A814" s="29"/>
      <c r="B814" s="29"/>
      <c r="C814" s="29"/>
      <c r="D814" s="30"/>
      <c r="E814" s="30"/>
      <c r="F814" s="40"/>
      <c r="G814" s="31"/>
      <c r="H814" s="32"/>
      <c r="I814" s="33"/>
      <c r="J814" s="33"/>
      <c r="K814" s="33"/>
    </row>
    <row r="815" spans="1:11" s="34" customFormat="1">
      <c r="A815" s="29"/>
      <c r="B815" s="29"/>
      <c r="C815" s="29"/>
      <c r="D815" s="30"/>
      <c r="E815" s="30"/>
      <c r="F815" s="40"/>
      <c r="G815" s="31"/>
      <c r="H815" s="32"/>
      <c r="I815" s="33"/>
      <c r="J815" s="33"/>
      <c r="K815" s="33"/>
    </row>
    <row r="816" spans="1:11" s="34" customFormat="1">
      <c r="A816" s="29"/>
      <c r="B816" s="29"/>
      <c r="C816" s="29"/>
      <c r="D816" s="30"/>
      <c r="E816" s="30"/>
      <c r="F816" s="40"/>
      <c r="G816" s="31"/>
      <c r="H816" s="32"/>
      <c r="I816" s="33"/>
      <c r="J816" s="33"/>
      <c r="K816" s="33"/>
    </row>
    <row r="817" spans="1:11" s="34" customFormat="1">
      <c r="A817" s="29"/>
      <c r="B817" s="29"/>
      <c r="C817" s="29"/>
      <c r="D817" s="30"/>
      <c r="E817" s="30"/>
      <c r="F817" s="40"/>
      <c r="G817" s="31"/>
      <c r="H817" s="32"/>
      <c r="I817" s="33"/>
      <c r="J817" s="33"/>
      <c r="K817" s="33"/>
    </row>
    <row r="818" spans="1:11" s="34" customFormat="1">
      <c r="A818" s="29"/>
      <c r="B818" s="29"/>
      <c r="C818" s="29"/>
      <c r="D818" s="30"/>
      <c r="E818" s="30"/>
      <c r="F818" s="40"/>
      <c r="G818" s="31"/>
      <c r="H818" s="32"/>
      <c r="I818" s="33"/>
      <c r="J818" s="33"/>
      <c r="K818" s="33"/>
    </row>
    <row r="819" spans="1:11" s="34" customFormat="1">
      <c r="A819" s="29"/>
      <c r="B819" s="29"/>
      <c r="C819" s="29"/>
      <c r="D819" s="30"/>
      <c r="E819" s="30"/>
      <c r="F819" s="40"/>
      <c r="G819" s="31"/>
      <c r="H819" s="32"/>
      <c r="I819" s="33"/>
      <c r="J819" s="33"/>
      <c r="K819" s="33"/>
    </row>
    <row r="820" spans="1:11" s="34" customFormat="1">
      <c r="A820" s="29"/>
      <c r="B820" s="29"/>
      <c r="C820" s="29"/>
      <c r="D820" s="30"/>
      <c r="E820" s="30"/>
      <c r="F820" s="40"/>
      <c r="G820" s="31"/>
      <c r="H820" s="32"/>
      <c r="I820" s="33"/>
      <c r="J820" s="33"/>
      <c r="K820" s="33"/>
    </row>
    <row r="821" spans="1:11" s="34" customFormat="1">
      <c r="A821" s="29"/>
      <c r="B821" s="29"/>
      <c r="C821" s="29"/>
      <c r="D821" s="30"/>
      <c r="E821" s="30"/>
      <c r="F821" s="40"/>
      <c r="G821" s="31"/>
      <c r="H821" s="32"/>
      <c r="I821" s="33"/>
      <c r="J821" s="33"/>
      <c r="K821" s="33"/>
    </row>
    <row r="822" spans="1:11" s="34" customFormat="1">
      <c r="A822" s="29"/>
      <c r="B822" s="29"/>
      <c r="C822" s="29"/>
      <c r="D822" s="30"/>
      <c r="E822" s="30"/>
      <c r="F822" s="40"/>
      <c r="G822" s="31"/>
      <c r="H822" s="32"/>
      <c r="I822" s="33"/>
      <c r="J822" s="33"/>
      <c r="K822" s="33"/>
    </row>
    <row r="823" spans="1:11" s="34" customFormat="1">
      <c r="A823" s="29"/>
      <c r="B823" s="29"/>
      <c r="C823" s="29"/>
      <c r="D823" s="30"/>
      <c r="E823" s="30"/>
      <c r="F823" s="40"/>
      <c r="G823" s="31"/>
      <c r="H823" s="32"/>
      <c r="I823" s="33"/>
      <c r="J823" s="33"/>
      <c r="K823" s="33"/>
    </row>
    <row r="824" spans="1:11" s="34" customFormat="1">
      <c r="A824" s="29"/>
      <c r="B824" s="29"/>
      <c r="C824" s="29"/>
      <c r="D824" s="30"/>
      <c r="E824" s="30"/>
      <c r="F824" s="40"/>
      <c r="G824" s="31"/>
      <c r="H824" s="32"/>
      <c r="I824" s="33"/>
      <c r="J824" s="33"/>
      <c r="K824" s="33"/>
    </row>
    <row r="825" spans="1:11" s="34" customFormat="1">
      <c r="A825" s="29"/>
      <c r="B825" s="29"/>
      <c r="C825" s="29"/>
      <c r="D825" s="30"/>
      <c r="E825" s="30"/>
      <c r="F825" s="40"/>
      <c r="G825" s="31"/>
      <c r="H825" s="32"/>
      <c r="I825" s="33"/>
      <c r="J825" s="33"/>
      <c r="K825" s="33"/>
    </row>
    <row r="826" spans="1:11" s="34" customFormat="1">
      <c r="A826" s="29"/>
      <c r="B826" s="29"/>
      <c r="C826" s="29"/>
      <c r="D826" s="30"/>
      <c r="E826" s="30"/>
      <c r="F826" s="40"/>
      <c r="G826" s="31"/>
      <c r="H826" s="32"/>
      <c r="I826" s="33"/>
      <c r="J826" s="33"/>
      <c r="K826" s="33"/>
    </row>
    <row r="827" spans="1:11" s="34" customFormat="1">
      <c r="A827" s="29"/>
      <c r="B827" s="29"/>
      <c r="C827" s="29"/>
      <c r="D827" s="30"/>
      <c r="E827" s="30"/>
      <c r="F827" s="40"/>
      <c r="G827" s="31"/>
      <c r="H827" s="32"/>
      <c r="I827" s="33"/>
      <c r="J827" s="33"/>
      <c r="K827" s="33"/>
    </row>
    <row r="828" spans="1:11" s="34" customFormat="1">
      <c r="A828" s="29"/>
      <c r="B828" s="29"/>
      <c r="C828" s="29"/>
      <c r="D828" s="30"/>
      <c r="E828" s="30"/>
      <c r="F828" s="40"/>
      <c r="G828" s="31"/>
      <c r="H828" s="32"/>
      <c r="I828" s="33"/>
      <c r="J828" s="33"/>
      <c r="K828" s="33"/>
    </row>
    <row r="829" spans="1:11" s="34" customFormat="1">
      <c r="A829" s="29"/>
      <c r="B829" s="29"/>
      <c r="C829" s="29"/>
      <c r="D829" s="30"/>
      <c r="E829" s="30"/>
      <c r="F829" s="40"/>
      <c r="G829" s="31"/>
      <c r="H829" s="32"/>
      <c r="I829" s="33"/>
      <c r="J829" s="33"/>
      <c r="K829" s="33"/>
    </row>
    <row r="830" spans="1:11" s="34" customFormat="1">
      <c r="A830" s="29"/>
      <c r="B830" s="29"/>
      <c r="C830" s="29"/>
      <c r="D830" s="30"/>
      <c r="E830" s="30"/>
      <c r="F830" s="40"/>
      <c r="G830" s="31"/>
      <c r="H830" s="32"/>
      <c r="I830" s="33"/>
      <c r="J830" s="33"/>
      <c r="K830" s="33"/>
    </row>
    <row r="831" spans="1:11" s="34" customFormat="1">
      <c r="A831" s="29"/>
      <c r="B831" s="29"/>
      <c r="C831" s="29"/>
      <c r="D831" s="30"/>
      <c r="E831" s="30"/>
      <c r="F831" s="40"/>
      <c r="G831" s="31"/>
      <c r="H831" s="32"/>
      <c r="I831" s="33"/>
      <c r="J831" s="33"/>
      <c r="K831" s="33"/>
    </row>
    <row r="832" spans="1:11" s="34" customFormat="1">
      <c r="A832" s="29"/>
      <c r="B832" s="29"/>
      <c r="C832" s="29"/>
      <c r="D832" s="30"/>
      <c r="E832" s="30"/>
      <c r="F832" s="40"/>
      <c r="G832" s="31"/>
      <c r="H832" s="32"/>
      <c r="I832" s="33"/>
      <c r="J832" s="33"/>
      <c r="K832" s="33"/>
    </row>
    <row r="833" spans="1:11" s="34" customFormat="1">
      <c r="A833" s="29"/>
      <c r="B833" s="29"/>
      <c r="C833" s="29"/>
      <c r="D833" s="30"/>
      <c r="E833" s="30"/>
      <c r="F833" s="40"/>
      <c r="G833" s="31"/>
      <c r="H833" s="32"/>
      <c r="I833" s="33"/>
      <c r="J833" s="33"/>
      <c r="K833" s="33"/>
    </row>
    <row r="834" spans="1:11" s="34" customFormat="1">
      <c r="A834" s="29"/>
      <c r="B834" s="29"/>
      <c r="C834" s="29"/>
      <c r="D834" s="30"/>
      <c r="E834" s="30"/>
      <c r="F834" s="40"/>
      <c r="G834" s="31"/>
      <c r="H834" s="32"/>
      <c r="I834" s="33"/>
      <c r="J834" s="33"/>
      <c r="K834" s="33"/>
    </row>
    <row r="835" spans="1:11" s="34" customFormat="1">
      <c r="A835" s="29"/>
      <c r="B835" s="29"/>
      <c r="C835" s="29"/>
      <c r="D835" s="30"/>
      <c r="E835" s="30"/>
      <c r="F835" s="40"/>
      <c r="G835" s="31"/>
      <c r="H835" s="32"/>
      <c r="I835" s="33"/>
      <c r="J835" s="33"/>
      <c r="K835" s="33"/>
    </row>
    <row r="836" spans="1:11" s="34" customFormat="1">
      <c r="A836" s="29"/>
      <c r="B836" s="29"/>
      <c r="C836" s="29"/>
      <c r="D836" s="30"/>
      <c r="E836" s="30"/>
      <c r="F836" s="40"/>
      <c r="G836" s="31"/>
      <c r="H836" s="32"/>
      <c r="I836" s="33"/>
      <c r="J836" s="33"/>
      <c r="K836" s="33"/>
    </row>
    <row r="837" spans="1:11" s="34" customFormat="1">
      <c r="A837" s="29"/>
      <c r="B837" s="29"/>
      <c r="C837" s="29"/>
      <c r="D837" s="30"/>
      <c r="E837" s="30"/>
      <c r="F837" s="40"/>
      <c r="G837" s="31"/>
      <c r="H837" s="32"/>
      <c r="I837" s="33"/>
      <c r="J837" s="33"/>
      <c r="K837" s="33"/>
    </row>
    <row r="838" spans="1:11" s="34" customFormat="1">
      <c r="A838" s="29"/>
      <c r="B838" s="29"/>
      <c r="C838" s="29"/>
      <c r="D838" s="30"/>
      <c r="E838" s="30"/>
      <c r="F838" s="40"/>
      <c r="G838" s="31"/>
      <c r="H838" s="32"/>
      <c r="I838" s="33"/>
      <c r="J838" s="33"/>
      <c r="K838" s="33"/>
    </row>
    <row r="839" spans="1:11" s="34" customFormat="1">
      <c r="A839" s="29"/>
      <c r="B839" s="29"/>
      <c r="C839" s="29"/>
      <c r="D839" s="30"/>
      <c r="E839" s="30"/>
      <c r="F839" s="40"/>
      <c r="G839" s="31"/>
      <c r="H839" s="32"/>
      <c r="I839" s="33"/>
      <c r="J839" s="33"/>
      <c r="K839" s="33"/>
    </row>
    <row r="840" spans="1:11" s="34" customFormat="1">
      <c r="A840" s="29"/>
      <c r="B840" s="29"/>
      <c r="C840" s="29"/>
      <c r="D840" s="30"/>
      <c r="E840" s="30"/>
      <c r="F840" s="40"/>
      <c r="G840" s="31"/>
      <c r="H840" s="32"/>
      <c r="I840" s="33"/>
      <c r="J840" s="33"/>
      <c r="K840" s="33"/>
    </row>
    <row r="841" spans="1:11" s="34" customFormat="1">
      <c r="A841" s="29"/>
      <c r="B841" s="29"/>
      <c r="C841" s="29"/>
      <c r="D841" s="30"/>
      <c r="E841" s="30"/>
      <c r="F841" s="40"/>
      <c r="G841" s="31"/>
      <c r="H841" s="32"/>
      <c r="I841" s="33"/>
      <c r="J841" s="33"/>
      <c r="K841" s="33"/>
    </row>
    <row r="842" spans="1:11" s="34" customFormat="1">
      <c r="A842" s="29"/>
      <c r="B842" s="29"/>
      <c r="C842" s="29"/>
      <c r="D842" s="30"/>
      <c r="E842" s="30"/>
      <c r="F842" s="40"/>
      <c r="G842" s="31"/>
      <c r="H842" s="32"/>
      <c r="I842" s="33"/>
      <c r="J842" s="33"/>
      <c r="K842" s="33"/>
    </row>
    <row r="843" spans="1:11" s="34" customFormat="1">
      <c r="A843" s="29"/>
      <c r="B843" s="29"/>
      <c r="C843" s="29"/>
      <c r="D843" s="30"/>
      <c r="E843" s="30"/>
      <c r="F843" s="40"/>
      <c r="G843" s="31"/>
      <c r="H843" s="32"/>
      <c r="I843" s="33"/>
      <c r="J843" s="33"/>
      <c r="K843" s="33"/>
    </row>
    <row r="844" spans="1:11" s="34" customFormat="1">
      <c r="A844" s="29"/>
      <c r="B844" s="29"/>
      <c r="C844" s="29"/>
      <c r="D844" s="30"/>
      <c r="E844" s="30"/>
      <c r="F844" s="40"/>
      <c r="G844" s="31"/>
      <c r="H844" s="32"/>
      <c r="I844" s="33"/>
      <c r="J844" s="33"/>
      <c r="K844" s="33"/>
    </row>
    <row r="845" spans="1:11" s="34" customFormat="1">
      <c r="A845" s="29"/>
      <c r="B845" s="29"/>
      <c r="C845" s="29"/>
      <c r="D845" s="30"/>
      <c r="E845" s="30"/>
      <c r="F845" s="40"/>
      <c r="G845" s="31"/>
      <c r="H845" s="32"/>
      <c r="I845" s="33"/>
      <c r="J845" s="33"/>
      <c r="K845" s="33"/>
    </row>
    <row r="846" spans="1:11" s="34" customFormat="1">
      <c r="A846" s="29"/>
      <c r="B846" s="29"/>
      <c r="C846" s="29"/>
      <c r="D846" s="30"/>
      <c r="E846" s="30"/>
      <c r="F846" s="40"/>
      <c r="G846" s="31"/>
      <c r="H846" s="32"/>
      <c r="I846" s="33"/>
      <c r="J846" s="33"/>
      <c r="K846" s="33"/>
    </row>
    <row r="847" spans="1:11" s="34" customFormat="1">
      <c r="A847" s="29"/>
      <c r="B847" s="29"/>
      <c r="C847" s="29"/>
      <c r="D847" s="30"/>
      <c r="E847" s="30"/>
      <c r="F847" s="40"/>
      <c r="G847" s="31"/>
      <c r="H847" s="32"/>
      <c r="I847" s="33"/>
      <c r="J847" s="33"/>
      <c r="K847" s="33"/>
    </row>
    <row r="848" spans="1:11" s="34" customFormat="1">
      <c r="A848" s="29"/>
      <c r="B848" s="29"/>
      <c r="C848" s="29"/>
      <c r="D848" s="30"/>
      <c r="E848" s="30"/>
      <c r="F848" s="40"/>
      <c r="G848" s="31"/>
      <c r="H848" s="32"/>
      <c r="I848" s="33"/>
      <c r="J848" s="33"/>
      <c r="K848" s="33"/>
    </row>
    <row r="849" spans="1:11" s="34" customFormat="1">
      <c r="A849" s="29"/>
      <c r="B849" s="29"/>
      <c r="C849" s="29"/>
      <c r="D849" s="30"/>
      <c r="E849" s="30"/>
      <c r="F849" s="40"/>
      <c r="G849" s="31"/>
      <c r="H849" s="32"/>
      <c r="I849" s="33"/>
      <c r="J849" s="33"/>
      <c r="K849" s="33"/>
    </row>
    <row r="850" spans="1:11" s="34" customFormat="1">
      <c r="A850" s="29"/>
      <c r="B850" s="29"/>
      <c r="C850" s="29"/>
      <c r="D850" s="30"/>
      <c r="E850" s="30"/>
      <c r="F850" s="40"/>
      <c r="G850" s="31"/>
      <c r="H850" s="32"/>
      <c r="I850" s="33"/>
      <c r="J850" s="33"/>
      <c r="K850" s="33"/>
    </row>
    <row r="851" spans="1:11" s="34" customFormat="1">
      <c r="A851" s="29"/>
      <c r="B851" s="29"/>
      <c r="C851" s="29"/>
      <c r="D851" s="30"/>
      <c r="E851" s="30"/>
      <c r="F851" s="40"/>
      <c r="G851" s="31"/>
      <c r="H851" s="32"/>
      <c r="I851" s="33"/>
      <c r="J851" s="33"/>
      <c r="K851" s="33"/>
    </row>
    <row r="852" spans="1:11" s="34" customFormat="1">
      <c r="A852" s="29"/>
      <c r="B852" s="29"/>
      <c r="C852" s="29"/>
      <c r="D852" s="30"/>
      <c r="E852" s="30"/>
      <c r="F852" s="40"/>
      <c r="G852" s="31"/>
      <c r="H852" s="32"/>
      <c r="I852" s="33"/>
      <c r="J852" s="33"/>
      <c r="K852" s="33"/>
    </row>
    <row r="853" spans="1:11" s="34" customFormat="1">
      <c r="A853" s="29"/>
      <c r="B853" s="29"/>
      <c r="C853" s="29"/>
      <c r="D853" s="30"/>
      <c r="E853" s="30"/>
      <c r="F853" s="40"/>
      <c r="G853" s="31"/>
      <c r="H853" s="32"/>
      <c r="I853" s="33"/>
      <c r="J853" s="33"/>
      <c r="K853" s="33"/>
    </row>
    <row r="854" spans="1:11" s="34" customFormat="1">
      <c r="A854" s="29"/>
      <c r="B854" s="29"/>
      <c r="C854" s="29"/>
      <c r="D854" s="30"/>
      <c r="E854" s="30"/>
      <c r="F854" s="40"/>
      <c r="G854" s="31"/>
      <c r="H854" s="32"/>
      <c r="I854" s="33"/>
      <c r="J854" s="33"/>
      <c r="K854" s="33"/>
    </row>
    <row r="855" spans="1:11" s="34" customFormat="1">
      <c r="A855" s="29"/>
      <c r="B855" s="29"/>
      <c r="C855" s="29"/>
      <c r="D855" s="30"/>
      <c r="E855" s="30"/>
      <c r="F855" s="40"/>
      <c r="G855" s="31"/>
      <c r="H855" s="32"/>
      <c r="I855" s="33"/>
      <c r="J855" s="33"/>
      <c r="K855" s="33"/>
    </row>
    <row r="856" spans="1:11" s="34" customFormat="1">
      <c r="A856" s="29"/>
      <c r="B856" s="29"/>
      <c r="C856" s="29"/>
      <c r="D856" s="30"/>
      <c r="E856" s="30"/>
      <c r="F856" s="40"/>
      <c r="G856" s="31"/>
      <c r="H856" s="32"/>
      <c r="I856" s="33"/>
      <c r="J856" s="33"/>
      <c r="K856" s="33"/>
    </row>
    <row r="857" spans="1:11" s="34" customFormat="1">
      <c r="A857" s="29"/>
      <c r="B857" s="29"/>
      <c r="C857" s="29"/>
      <c r="D857" s="30"/>
      <c r="E857" s="30"/>
      <c r="F857" s="40"/>
      <c r="G857" s="31"/>
      <c r="H857" s="32"/>
      <c r="I857" s="33"/>
      <c r="J857" s="33"/>
      <c r="K857" s="33"/>
    </row>
    <row r="858" spans="1:11" s="34" customFormat="1">
      <c r="A858" s="29"/>
      <c r="B858" s="29"/>
      <c r="C858" s="29"/>
      <c r="D858" s="30"/>
      <c r="E858" s="30"/>
      <c r="F858" s="40"/>
      <c r="G858" s="31"/>
      <c r="H858" s="32"/>
      <c r="I858" s="33"/>
      <c r="J858" s="33"/>
      <c r="K858" s="33"/>
    </row>
    <row r="859" spans="1:11" s="34" customFormat="1">
      <c r="A859" s="29"/>
      <c r="B859" s="29"/>
      <c r="C859" s="29"/>
      <c r="D859" s="30"/>
      <c r="E859" s="30"/>
      <c r="F859" s="40"/>
      <c r="G859" s="31"/>
      <c r="H859" s="32"/>
      <c r="I859" s="33"/>
      <c r="J859" s="33"/>
      <c r="K859" s="33"/>
    </row>
    <row r="860" spans="1:11" s="34" customFormat="1">
      <c r="A860" s="29"/>
      <c r="B860" s="29"/>
      <c r="C860" s="29"/>
      <c r="D860" s="30"/>
      <c r="E860" s="30"/>
      <c r="F860" s="40"/>
      <c r="G860" s="31"/>
      <c r="H860" s="32"/>
      <c r="I860" s="33"/>
      <c r="J860" s="33"/>
      <c r="K860" s="33"/>
    </row>
    <row r="861" spans="1:11" s="34" customFormat="1">
      <c r="A861" s="29"/>
      <c r="B861" s="29"/>
      <c r="C861" s="29"/>
      <c r="D861" s="30"/>
      <c r="E861" s="30"/>
      <c r="F861" s="40"/>
      <c r="G861" s="31"/>
      <c r="H861" s="32"/>
      <c r="I861" s="33"/>
      <c r="J861" s="33"/>
      <c r="K861" s="33"/>
    </row>
    <row r="862" spans="1:11" s="34" customFormat="1">
      <c r="A862" s="29"/>
      <c r="B862" s="29"/>
      <c r="C862" s="29"/>
      <c r="D862" s="30"/>
      <c r="E862" s="30"/>
      <c r="F862" s="40"/>
      <c r="G862" s="31"/>
      <c r="H862" s="32"/>
      <c r="I862" s="33"/>
      <c r="J862" s="33"/>
      <c r="K862" s="33"/>
    </row>
    <row r="863" spans="1:11" s="34" customFormat="1">
      <c r="A863" s="29"/>
      <c r="B863" s="29"/>
      <c r="C863" s="29"/>
      <c r="D863" s="30"/>
      <c r="E863" s="30"/>
      <c r="F863" s="40"/>
      <c r="G863" s="31"/>
      <c r="H863" s="32"/>
      <c r="I863" s="33"/>
      <c r="J863" s="33"/>
      <c r="K863" s="33"/>
    </row>
    <row r="864" spans="1:11" s="34" customFormat="1">
      <c r="A864" s="29"/>
      <c r="B864" s="29"/>
      <c r="C864" s="29"/>
      <c r="D864" s="30"/>
      <c r="E864" s="30"/>
      <c r="F864" s="40"/>
      <c r="G864" s="31"/>
      <c r="H864" s="32"/>
      <c r="I864" s="33"/>
      <c r="J864" s="33"/>
      <c r="K864" s="33"/>
    </row>
    <row r="865" spans="1:11" s="34" customFormat="1">
      <c r="A865" s="29"/>
      <c r="B865" s="29"/>
      <c r="C865" s="29"/>
      <c r="D865" s="30"/>
      <c r="E865" s="30"/>
      <c r="F865" s="40"/>
      <c r="G865" s="31"/>
      <c r="H865" s="32"/>
      <c r="I865" s="33"/>
      <c r="J865" s="33"/>
      <c r="K865" s="33"/>
    </row>
    <row r="866" spans="1:11" s="34" customFormat="1">
      <c r="A866" s="29"/>
      <c r="B866" s="29"/>
      <c r="C866" s="29"/>
      <c r="D866" s="30"/>
      <c r="E866" s="30"/>
      <c r="F866" s="40"/>
      <c r="G866" s="31"/>
      <c r="H866" s="32"/>
      <c r="I866" s="33"/>
      <c r="J866" s="33"/>
      <c r="K866" s="33"/>
    </row>
    <row r="867" spans="1:11" s="34" customFormat="1">
      <c r="A867" s="29"/>
      <c r="B867" s="29"/>
      <c r="C867" s="29"/>
      <c r="D867" s="30"/>
      <c r="E867" s="30"/>
      <c r="F867" s="40"/>
      <c r="G867" s="31"/>
      <c r="H867" s="32"/>
      <c r="I867" s="33"/>
      <c r="J867" s="33"/>
      <c r="K867" s="33"/>
    </row>
    <row r="868" spans="1:11" s="34" customFormat="1">
      <c r="A868" s="29"/>
      <c r="B868" s="29"/>
      <c r="C868" s="29"/>
      <c r="D868" s="30"/>
      <c r="E868" s="30"/>
      <c r="F868" s="40"/>
      <c r="G868" s="31"/>
      <c r="H868" s="32"/>
      <c r="I868" s="33"/>
      <c r="J868" s="33"/>
      <c r="K868" s="33"/>
    </row>
    <row r="869" spans="1:11" s="34" customFormat="1">
      <c r="A869" s="29"/>
      <c r="B869" s="29"/>
      <c r="C869" s="29"/>
      <c r="D869" s="30"/>
      <c r="E869" s="30"/>
      <c r="F869" s="40"/>
      <c r="G869" s="31"/>
      <c r="H869" s="32"/>
      <c r="I869" s="33"/>
      <c r="J869" s="33"/>
      <c r="K869" s="33"/>
    </row>
    <row r="870" spans="1:11" s="34" customFormat="1">
      <c r="A870" s="29"/>
      <c r="B870" s="29"/>
      <c r="C870" s="29"/>
      <c r="D870" s="30"/>
      <c r="E870" s="30"/>
      <c r="F870" s="40"/>
      <c r="G870" s="31"/>
      <c r="H870" s="32"/>
      <c r="I870" s="33"/>
      <c r="J870" s="33"/>
      <c r="K870" s="33"/>
    </row>
    <row r="871" spans="1:11" s="34" customFormat="1">
      <c r="A871" s="29"/>
      <c r="B871" s="29"/>
      <c r="C871" s="29"/>
      <c r="D871" s="30"/>
      <c r="E871" s="30"/>
      <c r="F871" s="40"/>
      <c r="G871" s="31"/>
      <c r="H871" s="32"/>
      <c r="I871" s="33"/>
      <c r="J871" s="33"/>
      <c r="K871" s="33"/>
    </row>
    <row r="872" spans="1:11" s="34" customFormat="1">
      <c r="A872" s="29"/>
      <c r="B872" s="29"/>
      <c r="C872" s="29"/>
      <c r="D872" s="30"/>
      <c r="E872" s="30"/>
      <c r="F872" s="40"/>
      <c r="G872" s="31"/>
      <c r="H872" s="32"/>
      <c r="I872" s="33"/>
      <c r="J872" s="33"/>
      <c r="K872" s="33"/>
    </row>
    <row r="873" spans="1:11" s="34" customFormat="1">
      <c r="A873" s="29"/>
      <c r="B873" s="29"/>
      <c r="C873" s="29"/>
      <c r="D873" s="30"/>
      <c r="E873" s="30"/>
      <c r="F873" s="40"/>
      <c r="G873" s="31"/>
      <c r="H873" s="32"/>
      <c r="I873" s="33"/>
      <c r="J873" s="33"/>
      <c r="K873" s="33"/>
    </row>
    <row r="874" spans="1:11" s="34" customFormat="1">
      <c r="A874" s="29"/>
      <c r="B874" s="29"/>
      <c r="C874" s="29"/>
      <c r="D874" s="30"/>
      <c r="E874" s="30"/>
      <c r="F874" s="40"/>
      <c r="G874" s="31"/>
      <c r="H874" s="32"/>
      <c r="I874" s="33"/>
      <c r="J874" s="33"/>
      <c r="K874" s="33"/>
    </row>
    <row r="875" spans="1:11" s="34" customFormat="1">
      <c r="A875" s="29"/>
      <c r="B875" s="29"/>
      <c r="C875" s="29"/>
      <c r="D875" s="30"/>
      <c r="E875" s="30"/>
      <c r="F875" s="40"/>
      <c r="G875" s="31"/>
      <c r="H875" s="32"/>
      <c r="I875" s="33"/>
      <c r="J875" s="33"/>
      <c r="K875" s="33"/>
    </row>
    <row r="876" spans="1:11" s="34" customFormat="1">
      <c r="A876" s="29"/>
      <c r="B876" s="29"/>
      <c r="C876" s="29"/>
      <c r="D876" s="30"/>
      <c r="E876" s="30"/>
      <c r="F876" s="40"/>
      <c r="G876" s="31"/>
      <c r="H876" s="32"/>
      <c r="I876" s="33"/>
      <c r="J876" s="33"/>
      <c r="K876" s="33"/>
    </row>
    <row r="877" spans="1:11" s="34" customFormat="1">
      <c r="A877" s="29"/>
      <c r="B877" s="29"/>
      <c r="C877" s="29"/>
      <c r="D877" s="30"/>
      <c r="E877" s="30"/>
      <c r="F877" s="40"/>
      <c r="G877" s="31"/>
      <c r="H877" s="32"/>
      <c r="I877" s="33"/>
      <c r="J877" s="33"/>
      <c r="K877" s="33"/>
    </row>
    <row r="878" spans="1:11" s="34" customFormat="1">
      <c r="A878" s="29"/>
      <c r="B878" s="29"/>
      <c r="C878" s="29"/>
      <c r="D878" s="30"/>
      <c r="E878" s="30"/>
      <c r="F878" s="40"/>
      <c r="G878" s="31"/>
      <c r="H878" s="32"/>
      <c r="I878" s="33"/>
      <c r="J878" s="33"/>
      <c r="K878" s="33"/>
    </row>
    <row r="879" spans="1:11" s="34" customFormat="1">
      <c r="A879" s="29"/>
      <c r="B879" s="29"/>
      <c r="C879" s="29"/>
      <c r="D879" s="30"/>
      <c r="E879" s="30"/>
      <c r="F879" s="40"/>
      <c r="G879" s="31"/>
      <c r="H879" s="32"/>
      <c r="I879" s="33"/>
      <c r="J879" s="33"/>
      <c r="K879" s="33"/>
    </row>
    <row r="880" spans="1:11" s="34" customFormat="1">
      <c r="A880" s="29"/>
      <c r="B880" s="29"/>
      <c r="C880" s="29"/>
      <c r="D880" s="30"/>
      <c r="E880" s="30"/>
      <c r="F880" s="40"/>
      <c r="G880" s="31"/>
      <c r="H880" s="32"/>
      <c r="I880" s="33"/>
      <c r="J880" s="33"/>
      <c r="K880" s="33"/>
    </row>
    <row r="881" spans="1:11" s="34" customFormat="1">
      <c r="A881" s="29"/>
      <c r="B881" s="29"/>
      <c r="C881" s="29"/>
      <c r="D881" s="30"/>
      <c r="E881" s="30"/>
      <c r="F881" s="40"/>
      <c r="G881" s="31"/>
      <c r="H881" s="32"/>
      <c r="I881" s="33"/>
      <c r="J881" s="33"/>
      <c r="K881" s="33"/>
    </row>
    <row r="882" spans="1:11" s="34" customFormat="1">
      <c r="A882" s="29"/>
      <c r="B882" s="29"/>
      <c r="C882" s="29"/>
      <c r="D882" s="30"/>
      <c r="E882" s="30"/>
      <c r="F882" s="40"/>
      <c r="G882" s="31"/>
      <c r="H882" s="32"/>
      <c r="I882" s="33"/>
      <c r="J882" s="33"/>
      <c r="K882" s="33"/>
    </row>
    <row r="883" spans="1:11" s="34" customFormat="1">
      <c r="A883" s="29"/>
      <c r="B883" s="29"/>
      <c r="C883" s="29"/>
      <c r="D883" s="30"/>
      <c r="E883" s="30"/>
      <c r="F883" s="40"/>
      <c r="G883" s="31"/>
      <c r="H883" s="32"/>
      <c r="I883" s="33"/>
      <c r="J883" s="33"/>
      <c r="K883" s="33"/>
    </row>
    <row r="884" spans="1:11" s="34" customFormat="1">
      <c r="A884" s="29"/>
      <c r="B884" s="29"/>
      <c r="C884" s="29"/>
      <c r="D884" s="30"/>
      <c r="E884" s="30"/>
      <c r="F884" s="40"/>
      <c r="G884" s="31"/>
      <c r="H884" s="32"/>
      <c r="I884" s="33"/>
      <c r="J884" s="33"/>
      <c r="K884" s="33"/>
    </row>
    <row r="885" spans="1:11" s="34" customFormat="1">
      <c r="A885" s="29"/>
      <c r="B885" s="29"/>
      <c r="C885" s="29"/>
      <c r="D885" s="30"/>
      <c r="E885" s="30"/>
      <c r="F885" s="40"/>
      <c r="G885" s="31"/>
      <c r="H885" s="32"/>
      <c r="I885" s="33"/>
      <c r="J885" s="33"/>
      <c r="K885" s="33"/>
    </row>
    <row r="886" spans="1:11" s="34" customFormat="1">
      <c r="A886" s="29"/>
      <c r="B886" s="29"/>
      <c r="C886" s="29"/>
      <c r="D886" s="30"/>
      <c r="E886" s="30"/>
      <c r="F886" s="40"/>
      <c r="G886" s="31"/>
      <c r="H886" s="32"/>
      <c r="I886" s="33"/>
      <c r="J886" s="33"/>
      <c r="K886" s="33"/>
    </row>
    <row r="887" spans="1:11" s="34" customFormat="1">
      <c r="A887" s="29"/>
      <c r="B887" s="29"/>
      <c r="C887" s="29"/>
      <c r="D887" s="30"/>
      <c r="E887" s="30"/>
      <c r="F887" s="40"/>
      <c r="G887" s="31"/>
      <c r="H887" s="32"/>
      <c r="I887" s="33"/>
      <c r="J887" s="33"/>
      <c r="K887" s="33"/>
    </row>
    <row r="888" spans="1:11" s="34" customFormat="1">
      <c r="A888" s="29"/>
      <c r="B888" s="29"/>
      <c r="C888" s="29"/>
      <c r="D888" s="30"/>
      <c r="E888" s="30"/>
      <c r="F888" s="40"/>
      <c r="G888" s="31"/>
      <c r="H888" s="32"/>
      <c r="I888" s="33"/>
      <c r="J888" s="33"/>
      <c r="K888" s="33"/>
    </row>
    <row r="889" spans="1:11" s="34" customFormat="1">
      <c r="A889" s="29"/>
      <c r="B889" s="29"/>
      <c r="C889" s="29"/>
      <c r="D889" s="30"/>
      <c r="E889" s="30"/>
      <c r="F889" s="40"/>
      <c r="G889" s="31"/>
      <c r="H889" s="32"/>
      <c r="I889" s="33"/>
      <c r="J889" s="33"/>
      <c r="K889" s="33"/>
    </row>
    <row r="890" spans="1:11" s="34" customFormat="1">
      <c r="A890" s="29"/>
      <c r="B890" s="29"/>
      <c r="C890" s="29"/>
      <c r="D890" s="30"/>
      <c r="E890" s="30"/>
      <c r="F890" s="40"/>
      <c r="G890" s="31"/>
      <c r="H890" s="32"/>
      <c r="I890" s="33"/>
      <c r="J890" s="33"/>
      <c r="K890" s="33"/>
    </row>
    <row r="891" spans="1:11" s="34" customFormat="1">
      <c r="A891" s="29"/>
      <c r="B891" s="29"/>
      <c r="C891" s="29"/>
      <c r="D891" s="30"/>
      <c r="E891" s="30"/>
      <c r="F891" s="40"/>
      <c r="G891" s="31"/>
      <c r="H891" s="32"/>
      <c r="I891" s="33"/>
      <c r="J891" s="33"/>
      <c r="K891" s="33"/>
    </row>
    <row r="892" spans="1:11" s="34" customFormat="1">
      <c r="A892" s="29"/>
      <c r="B892" s="29"/>
      <c r="C892" s="29"/>
      <c r="D892" s="30"/>
      <c r="E892" s="30"/>
      <c r="F892" s="40"/>
      <c r="G892" s="31"/>
      <c r="H892" s="32"/>
      <c r="I892" s="33"/>
      <c r="J892" s="33"/>
      <c r="K892" s="33"/>
    </row>
    <row r="893" spans="1:11" s="34" customFormat="1">
      <c r="A893" s="29"/>
      <c r="B893" s="29"/>
      <c r="C893" s="29"/>
      <c r="D893" s="30"/>
      <c r="E893" s="30"/>
      <c r="F893" s="40"/>
      <c r="G893" s="31"/>
      <c r="H893" s="32"/>
      <c r="I893" s="33"/>
      <c r="J893" s="33"/>
      <c r="K893" s="33"/>
    </row>
    <row r="894" spans="1:11" s="34" customFormat="1">
      <c r="A894" s="29"/>
      <c r="B894" s="29"/>
      <c r="C894" s="29"/>
      <c r="D894" s="30"/>
      <c r="E894" s="30"/>
      <c r="F894" s="40"/>
      <c r="G894" s="31"/>
      <c r="H894" s="32"/>
      <c r="I894" s="33"/>
      <c r="J894" s="33"/>
      <c r="K894" s="33"/>
    </row>
    <row r="895" spans="1:11" s="34" customFormat="1">
      <c r="A895" s="29"/>
      <c r="B895" s="29"/>
      <c r="C895" s="29"/>
      <c r="D895" s="30"/>
      <c r="E895" s="30"/>
      <c r="F895" s="40"/>
      <c r="G895" s="31"/>
      <c r="H895" s="32"/>
      <c r="I895" s="33"/>
      <c r="J895" s="33"/>
      <c r="K895" s="33"/>
    </row>
    <row r="896" spans="1:11" s="34" customFormat="1">
      <c r="A896" s="29"/>
      <c r="B896" s="29"/>
      <c r="C896" s="29"/>
      <c r="D896" s="30"/>
      <c r="E896" s="30"/>
      <c r="F896" s="40"/>
      <c r="G896" s="31"/>
      <c r="H896" s="32"/>
      <c r="I896" s="33"/>
      <c r="J896" s="33"/>
      <c r="K896" s="33"/>
    </row>
    <row r="897" spans="1:11" s="34" customFormat="1">
      <c r="A897" s="29"/>
      <c r="B897" s="29"/>
      <c r="C897" s="29"/>
      <c r="D897" s="30"/>
      <c r="E897" s="30"/>
      <c r="F897" s="40"/>
      <c r="G897" s="31"/>
      <c r="H897" s="32"/>
      <c r="I897" s="33"/>
      <c r="J897" s="33"/>
      <c r="K897" s="33"/>
    </row>
    <row r="898" spans="1:11" s="34" customFormat="1">
      <c r="A898" s="29"/>
      <c r="B898" s="29"/>
      <c r="C898" s="29"/>
      <c r="D898" s="30"/>
      <c r="E898" s="30"/>
      <c r="F898" s="40"/>
      <c r="G898" s="31"/>
      <c r="H898" s="32"/>
      <c r="I898" s="33"/>
      <c r="J898" s="33"/>
      <c r="K898" s="33"/>
    </row>
    <row r="899" spans="1:11" s="34" customFormat="1">
      <c r="A899" s="29"/>
      <c r="B899" s="29"/>
      <c r="C899" s="29"/>
      <c r="D899" s="30"/>
      <c r="E899" s="30"/>
      <c r="F899" s="40"/>
      <c r="G899" s="31"/>
      <c r="H899" s="32"/>
      <c r="I899" s="33"/>
      <c r="J899" s="33"/>
      <c r="K899" s="33"/>
    </row>
    <row r="900" spans="1:11" s="34" customFormat="1">
      <c r="A900" s="29"/>
      <c r="B900" s="29"/>
      <c r="C900" s="29"/>
      <c r="D900" s="30"/>
      <c r="E900" s="30"/>
      <c r="F900" s="40"/>
      <c r="G900" s="31"/>
      <c r="H900" s="32"/>
      <c r="I900" s="33"/>
      <c r="J900" s="33"/>
      <c r="K900" s="33"/>
    </row>
    <row r="901" spans="1:11" s="34" customFormat="1">
      <c r="A901" s="29"/>
      <c r="B901" s="29"/>
      <c r="C901" s="29"/>
      <c r="D901" s="30"/>
      <c r="E901" s="30"/>
      <c r="F901" s="40"/>
      <c r="G901" s="31"/>
      <c r="H901" s="32"/>
      <c r="I901" s="33"/>
      <c r="J901" s="33"/>
      <c r="K901" s="33"/>
    </row>
    <row r="902" spans="1:11" s="34" customFormat="1">
      <c r="A902" s="29"/>
      <c r="B902" s="29"/>
      <c r="C902" s="29"/>
      <c r="D902" s="30"/>
      <c r="E902" s="30"/>
      <c r="F902" s="40"/>
      <c r="G902" s="31"/>
      <c r="H902" s="32"/>
      <c r="I902" s="33"/>
      <c r="J902" s="33"/>
      <c r="K902" s="33"/>
    </row>
    <row r="903" spans="1:11" s="34" customFormat="1">
      <c r="A903" s="29"/>
      <c r="B903" s="29"/>
      <c r="C903" s="29"/>
      <c r="D903" s="30"/>
      <c r="E903" s="30"/>
      <c r="F903" s="40"/>
      <c r="G903" s="31"/>
      <c r="H903" s="32"/>
      <c r="I903" s="33"/>
      <c r="J903" s="33"/>
      <c r="K903" s="33"/>
    </row>
    <row r="904" spans="1:11" s="34" customFormat="1">
      <c r="A904" s="29"/>
      <c r="B904" s="29"/>
      <c r="C904" s="29"/>
      <c r="D904" s="30"/>
      <c r="E904" s="30"/>
      <c r="F904" s="40"/>
      <c r="G904" s="31"/>
      <c r="H904" s="32"/>
      <c r="I904" s="33"/>
      <c r="J904" s="33"/>
      <c r="K904" s="33"/>
    </row>
    <row r="905" spans="1:11" s="34" customFormat="1">
      <c r="A905" s="29"/>
      <c r="B905" s="29"/>
      <c r="C905" s="29"/>
      <c r="D905" s="30"/>
      <c r="E905" s="30"/>
      <c r="F905" s="40"/>
      <c r="G905" s="31"/>
      <c r="H905" s="32"/>
      <c r="I905" s="33"/>
      <c r="J905" s="33"/>
      <c r="K905" s="33"/>
    </row>
    <row r="906" spans="1:11" s="34" customFormat="1">
      <c r="A906" s="29"/>
      <c r="B906" s="29"/>
      <c r="C906" s="29"/>
      <c r="D906" s="30"/>
      <c r="E906" s="30"/>
      <c r="F906" s="40"/>
      <c r="G906" s="31"/>
      <c r="H906" s="32"/>
      <c r="I906" s="33"/>
      <c r="J906" s="33"/>
      <c r="K906" s="33"/>
    </row>
    <row r="907" spans="1:11" s="34" customFormat="1">
      <c r="A907" s="29"/>
      <c r="B907" s="29"/>
      <c r="C907" s="29"/>
      <c r="D907" s="30"/>
      <c r="E907" s="30"/>
      <c r="F907" s="40"/>
      <c r="G907" s="31"/>
      <c r="H907" s="32"/>
      <c r="I907" s="33"/>
      <c r="J907" s="33"/>
      <c r="K907" s="33"/>
    </row>
    <row r="908" spans="1:11" s="34" customFormat="1">
      <c r="A908" s="29"/>
      <c r="B908" s="29"/>
      <c r="C908" s="29"/>
      <c r="D908" s="30"/>
      <c r="E908" s="30"/>
      <c r="F908" s="40"/>
      <c r="G908" s="31"/>
      <c r="H908" s="32"/>
      <c r="I908" s="33"/>
      <c r="J908" s="33"/>
      <c r="K908" s="33"/>
    </row>
    <row r="909" spans="1:11" s="34" customFormat="1">
      <c r="A909" s="29"/>
      <c r="B909" s="29"/>
      <c r="C909" s="29"/>
      <c r="D909" s="30"/>
      <c r="E909" s="30"/>
      <c r="F909" s="40"/>
      <c r="G909" s="31"/>
      <c r="H909" s="32"/>
      <c r="I909" s="33"/>
      <c r="J909" s="33"/>
      <c r="K909" s="33"/>
    </row>
    <row r="910" spans="1:11" s="34" customFormat="1">
      <c r="A910" s="29"/>
      <c r="B910" s="29"/>
      <c r="C910" s="29"/>
      <c r="D910" s="30"/>
      <c r="E910" s="30"/>
      <c r="F910" s="40"/>
      <c r="G910" s="31"/>
      <c r="H910" s="32"/>
      <c r="I910" s="33"/>
      <c r="J910" s="33"/>
      <c r="K910" s="33"/>
    </row>
    <row r="911" spans="1:11" s="34" customFormat="1">
      <c r="A911" s="29"/>
      <c r="B911" s="29"/>
      <c r="C911" s="29"/>
      <c r="D911" s="30"/>
      <c r="E911" s="30"/>
      <c r="F911" s="40"/>
      <c r="G911" s="31"/>
      <c r="H911" s="32"/>
      <c r="I911" s="33"/>
      <c r="J911" s="33"/>
      <c r="K911" s="33"/>
    </row>
    <row r="912" spans="1:11" s="34" customFormat="1">
      <c r="A912" s="29"/>
      <c r="B912" s="29"/>
      <c r="C912" s="29"/>
      <c r="D912" s="30"/>
      <c r="E912" s="30"/>
      <c r="F912" s="40"/>
      <c r="G912" s="31"/>
      <c r="H912" s="32"/>
      <c r="I912" s="33"/>
      <c r="J912" s="33"/>
      <c r="K912" s="33"/>
    </row>
    <row r="913" spans="1:11" s="34" customFormat="1">
      <c r="A913" s="29"/>
      <c r="B913" s="29"/>
      <c r="C913" s="29"/>
      <c r="D913" s="30"/>
      <c r="E913" s="30"/>
      <c r="F913" s="40"/>
      <c r="G913" s="31"/>
      <c r="H913" s="32"/>
      <c r="I913" s="33"/>
      <c r="J913" s="33"/>
      <c r="K913" s="33"/>
    </row>
    <row r="914" spans="1:11" s="34" customFormat="1">
      <c r="A914" s="29"/>
      <c r="B914" s="29"/>
      <c r="C914" s="29"/>
      <c r="D914" s="30"/>
      <c r="E914" s="30"/>
      <c r="F914" s="40"/>
      <c r="G914" s="31"/>
      <c r="H914" s="32"/>
      <c r="I914" s="33"/>
      <c r="J914" s="33"/>
      <c r="K914" s="33"/>
    </row>
    <row r="915" spans="1:11" s="34" customFormat="1">
      <c r="A915" s="29"/>
      <c r="B915" s="29"/>
      <c r="C915" s="29"/>
      <c r="D915" s="30"/>
      <c r="E915" s="30"/>
      <c r="F915" s="40"/>
      <c r="G915" s="31"/>
      <c r="H915" s="32"/>
      <c r="I915" s="33"/>
      <c r="J915" s="33"/>
      <c r="K915" s="33"/>
    </row>
    <row r="916" spans="1:11" s="34" customFormat="1">
      <c r="A916" s="29"/>
      <c r="B916" s="29"/>
      <c r="C916" s="29"/>
      <c r="D916" s="30"/>
      <c r="E916" s="30"/>
      <c r="F916" s="40"/>
      <c r="G916" s="31"/>
      <c r="H916" s="32"/>
      <c r="I916" s="33"/>
      <c r="J916" s="33"/>
      <c r="K916" s="33"/>
    </row>
    <row r="917" spans="1:11" s="34" customFormat="1">
      <c r="A917" s="29"/>
      <c r="B917" s="29"/>
      <c r="C917" s="29"/>
      <c r="D917" s="30"/>
      <c r="E917" s="30"/>
      <c r="F917" s="40"/>
      <c r="G917" s="31"/>
      <c r="H917" s="32"/>
      <c r="I917" s="33"/>
      <c r="J917" s="33"/>
      <c r="K917" s="33"/>
    </row>
    <row r="918" spans="1:11" s="34" customFormat="1">
      <c r="A918" s="29"/>
      <c r="B918" s="29"/>
      <c r="C918" s="29"/>
      <c r="D918" s="30"/>
      <c r="E918" s="30"/>
      <c r="F918" s="40"/>
      <c r="G918" s="31"/>
      <c r="H918" s="32"/>
      <c r="I918" s="33"/>
      <c r="J918" s="33"/>
      <c r="K918" s="33"/>
    </row>
    <row r="919" spans="1:11" s="34" customFormat="1">
      <c r="A919" s="29"/>
      <c r="B919" s="29"/>
      <c r="C919" s="29"/>
      <c r="D919" s="30"/>
      <c r="E919" s="30"/>
      <c r="F919" s="40"/>
      <c r="G919" s="31"/>
      <c r="H919" s="32"/>
      <c r="I919" s="33"/>
      <c r="J919" s="33"/>
      <c r="K919" s="33"/>
    </row>
    <row r="920" spans="1:11" s="34" customFormat="1">
      <c r="A920" s="29"/>
      <c r="B920" s="29"/>
      <c r="C920" s="29"/>
      <c r="D920" s="30"/>
      <c r="E920" s="30"/>
      <c r="F920" s="40"/>
      <c r="G920" s="31"/>
      <c r="H920" s="32"/>
      <c r="I920" s="33"/>
      <c r="J920" s="33"/>
      <c r="K920" s="33"/>
    </row>
    <row r="921" spans="1:11" s="34" customFormat="1">
      <c r="A921" s="29"/>
      <c r="B921" s="29"/>
      <c r="C921" s="29"/>
      <c r="D921" s="30"/>
      <c r="E921" s="30"/>
      <c r="F921" s="40"/>
      <c r="G921" s="31"/>
      <c r="H921" s="32"/>
      <c r="I921" s="33"/>
      <c r="J921" s="33"/>
      <c r="K921" s="33"/>
    </row>
    <row r="922" spans="1:11" s="34" customFormat="1">
      <c r="A922" s="29"/>
      <c r="B922" s="29"/>
      <c r="C922" s="29"/>
      <c r="D922" s="30"/>
      <c r="E922" s="30"/>
      <c r="F922" s="40"/>
      <c r="G922" s="31"/>
      <c r="H922" s="32"/>
      <c r="I922" s="33"/>
      <c r="J922" s="33"/>
      <c r="K922" s="33"/>
    </row>
    <row r="923" spans="1:11" s="34" customFormat="1">
      <c r="A923" s="29"/>
      <c r="B923" s="29"/>
      <c r="C923" s="29"/>
      <c r="D923" s="30"/>
      <c r="E923" s="30"/>
      <c r="F923" s="40"/>
      <c r="G923" s="31"/>
      <c r="H923" s="32"/>
      <c r="I923" s="33"/>
      <c r="J923" s="33"/>
      <c r="K923" s="33"/>
    </row>
    <row r="924" spans="1:11" s="34" customFormat="1">
      <c r="A924" s="29"/>
      <c r="B924" s="29"/>
      <c r="C924" s="29"/>
      <c r="D924" s="30"/>
      <c r="E924" s="30"/>
      <c r="F924" s="40"/>
      <c r="G924" s="31"/>
      <c r="H924" s="32"/>
      <c r="I924" s="33"/>
      <c r="J924" s="33"/>
      <c r="K924" s="33"/>
    </row>
    <row r="925" spans="1:11" s="34" customFormat="1">
      <c r="A925" s="29"/>
      <c r="B925" s="29"/>
      <c r="C925" s="29"/>
      <c r="D925" s="30"/>
      <c r="E925" s="30"/>
      <c r="F925" s="40"/>
      <c r="G925" s="31"/>
      <c r="H925" s="32"/>
      <c r="I925" s="33"/>
      <c r="J925" s="33"/>
      <c r="K925" s="33"/>
    </row>
    <row r="926" spans="1:11" s="34" customFormat="1">
      <c r="A926" s="29"/>
      <c r="B926" s="29"/>
      <c r="C926" s="29"/>
      <c r="D926" s="30"/>
      <c r="E926" s="30"/>
      <c r="F926" s="40"/>
      <c r="G926" s="31"/>
      <c r="H926" s="32"/>
      <c r="I926" s="33"/>
      <c r="J926" s="33"/>
      <c r="K926" s="33"/>
    </row>
    <row r="927" spans="1:11" s="34" customFormat="1">
      <c r="A927" s="29"/>
      <c r="B927" s="29"/>
      <c r="C927" s="29"/>
      <c r="D927" s="30"/>
      <c r="E927" s="30"/>
      <c r="F927" s="40"/>
      <c r="G927" s="31"/>
      <c r="H927" s="32"/>
      <c r="I927" s="33"/>
      <c r="J927" s="33"/>
      <c r="K927" s="33"/>
    </row>
    <row r="928" spans="1:11" s="34" customFormat="1">
      <c r="A928" s="29"/>
      <c r="B928" s="29"/>
      <c r="C928" s="29"/>
      <c r="D928" s="30"/>
      <c r="E928" s="30"/>
      <c r="F928" s="40"/>
      <c r="G928" s="31"/>
      <c r="H928" s="32"/>
      <c r="I928" s="33"/>
      <c r="J928" s="33"/>
      <c r="K928" s="33"/>
    </row>
    <row r="929" spans="1:11" s="34" customFormat="1">
      <c r="A929" s="29"/>
      <c r="B929" s="29"/>
      <c r="C929" s="29"/>
      <c r="D929" s="30"/>
      <c r="E929" s="30"/>
      <c r="F929" s="40"/>
      <c r="G929" s="31"/>
      <c r="H929" s="32"/>
      <c r="I929" s="33"/>
      <c r="J929" s="33"/>
      <c r="K929" s="33"/>
    </row>
    <row r="930" spans="1:11" s="34" customFormat="1">
      <c r="A930" s="29"/>
      <c r="B930" s="29"/>
      <c r="C930" s="29"/>
      <c r="D930" s="30"/>
      <c r="E930" s="30"/>
      <c r="F930" s="40"/>
      <c r="G930" s="31"/>
      <c r="H930" s="32"/>
      <c r="I930" s="33"/>
      <c r="J930" s="33"/>
      <c r="K930" s="33"/>
    </row>
    <row r="931" spans="1:11" s="34" customFormat="1">
      <c r="A931" s="29"/>
      <c r="B931" s="29"/>
      <c r="C931" s="29"/>
      <c r="D931" s="30"/>
      <c r="E931" s="30"/>
      <c r="F931" s="40"/>
      <c r="G931" s="31"/>
      <c r="H931" s="32"/>
      <c r="I931" s="33"/>
      <c r="J931" s="33"/>
      <c r="K931" s="33"/>
    </row>
    <row r="932" spans="1:11" s="34" customFormat="1">
      <c r="A932" s="29"/>
      <c r="B932" s="29"/>
      <c r="C932" s="29"/>
      <c r="D932" s="30"/>
      <c r="E932" s="30"/>
      <c r="F932" s="40"/>
      <c r="G932" s="31"/>
      <c r="H932" s="32"/>
      <c r="I932" s="33"/>
      <c r="J932" s="33"/>
      <c r="K932" s="33"/>
    </row>
    <row r="933" spans="1:11" s="34" customFormat="1">
      <c r="A933" s="29"/>
      <c r="B933" s="29"/>
      <c r="C933" s="29"/>
      <c r="D933" s="30"/>
      <c r="E933" s="30"/>
      <c r="F933" s="40"/>
      <c r="G933" s="31"/>
      <c r="H933" s="32"/>
      <c r="I933" s="33"/>
      <c r="J933" s="33"/>
      <c r="K933" s="33"/>
    </row>
    <row r="934" spans="1:11" s="34" customFormat="1">
      <c r="A934" s="29"/>
      <c r="B934" s="29"/>
      <c r="C934" s="29"/>
      <c r="D934" s="30"/>
      <c r="E934" s="30"/>
      <c r="F934" s="40"/>
      <c r="G934" s="31"/>
      <c r="H934" s="32"/>
      <c r="I934" s="33"/>
      <c r="J934" s="33"/>
      <c r="K934" s="33"/>
    </row>
    <row r="935" spans="1:11" s="34" customFormat="1">
      <c r="A935" s="29"/>
      <c r="B935" s="29"/>
      <c r="C935" s="29"/>
      <c r="D935" s="30"/>
      <c r="E935" s="30"/>
      <c r="F935" s="40"/>
      <c r="G935" s="31"/>
      <c r="H935" s="32"/>
      <c r="I935" s="33"/>
      <c r="J935" s="33"/>
      <c r="K935" s="33"/>
    </row>
    <row r="936" spans="1:11" s="34" customFormat="1">
      <c r="A936" s="29"/>
      <c r="B936" s="29"/>
      <c r="C936" s="29"/>
      <c r="D936" s="30"/>
      <c r="E936" s="30"/>
      <c r="F936" s="40"/>
      <c r="G936" s="31"/>
      <c r="H936" s="32"/>
      <c r="I936" s="33"/>
      <c r="J936" s="33"/>
      <c r="K936" s="33"/>
    </row>
    <row r="937" spans="1:11" s="34" customFormat="1">
      <c r="A937" s="29"/>
      <c r="B937" s="29"/>
      <c r="C937" s="29"/>
      <c r="D937" s="30"/>
      <c r="E937" s="30"/>
      <c r="F937" s="40"/>
      <c r="G937" s="31"/>
      <c r="H937" s="32"/>
      <c r="I937" s="33"/>
      <c r="J937" s="33"/>
      <c r="K937" s="33"/>
    </row>
    <row r="938" spans="1:11" s="34" customFormat="1">
      <c r="A938" s="29"/>
      <c r="B938" s="29"/>
      <c r="C938" s="29"/>
      <c r="D938" s="30"/>
      <c r="E938" s="30"/>
      <c r="F938" s="40"/>
      <c r="G938" s="31"/>
      <c r="H938" s="32"/>
      <c r="I938" s="33"/>
      <c r="J938" s="33"/>
      <c r="K938" s="33"/>
    </row>
    <row r="939" spans="1:11" s="34" customFormat="1">
      <c r="A939" s="29"/>
      <c r="B939" s="29"/>
      <c r="C939" s="29"/>
      <c r="D939" s="30"/>
      <c r="E939" s="30"/>
      <c r="F939" s="40"/>
      <c r="G939" s="31"/>
      <c r="H939" s="32"/>
      <c r="I939" s="33"/>
      <c r="J939" s="33"/>
      <c r="K939" s="33"/>
    </row>
    <row r="940" spans="1:11" s="34" customFormat="1">
      <c r="A940" s="29"/>
      <c r="B940" s="29"/>
      <c r="C940" s="29"/>
      <c r="D940" s="30"/>
      <c r="E940" s="30"/>
      <c r="F940" s="40"/>
      <c r="G940" s="31"/>
      <c r="H940" s="32"/>
      <c r="I940" s="33"/>
      <c r="J940" s="33"/>
      <c r="K940" s="33"/>
    </row>
    <row r="941" spans="1:11" s="34" customFormat="1">
      <c r="A941" s="29"/>
      <c r="B941" s="29"/>
      <c r="C941" s="29"/>
      <c r="D941" s="30"/>
      <c r="E941" s="30"/>
      <c r="F941" s="40"/>
      <c r="G941" s="31"/>
      <c r="H941" s="32"/>
      <c r="I941" s="33"/>
      <c r="J941" s="33"/>
      <c r="K941" s="33"/>
    </row>
    <row r="942" spans="1:11" s="34" customFormat="1">
      <c r="A942" s="29"/>
      <c r="B942" s="29"/>
      <c r="C942" s="29"/>
      <c r="D942" s="30"/>
      <c r="E942" s="30"/>
      <c r="F942" s="40"/>
      <c r="G942" s="31"/>
      <c r="H942" s="32"/>
      <c r="I942" s="33"/>
      <c r="J942" s="33"/>
      <c r="K942" s="33"/>
    </row>
    <row r="943" spans="1:11" s="34" customFormat="1">
      <c r="A943" s="29"/>
      <c r="B943" s="29"/>
      <c r="C943" s="29"/>
      <c r="D943" s="30"/>
      <c r="E943" s="30"/>
      <c r="F943" s="40"/>
      <c r="G943" s="31"/>
      <c r="H943" s="32"/>
      <c r="I943" s="33"/>
      <c r="J943" s="33"/>
      <c r="K943" s="33"/>
    </row>
    <row r="944" spans="1:11" s="34" customFormat="1">
      <c r="A944" s="29"/>
      <c r="B944" s="29"/>
      <c r="C944" s="29"/>
      <c r="D944" s="30"/>
      <c r="E944" s="30"/>
      <c r="F944" s="40"/>
      <c r="G944" s="31"/>
      <c r="H944" s="32"/>
      <c r="I944" s="33"/>
      <c r="J944" s="33"/>
      <c r="K944" s="33"/>
    </row>
    <row r="945" spans="1:11" s="34" customFormat="1">
      <c r="A945" s="29"/>
      <c r="B945" s="29"/>
      <c r="C945" s="29"/>
      <c r="D945" s="30"/>
      <c r="E945" s="30"/>
      <c r="F945" s="40"/>
      <c r="G945" s="31"/>
      <c r="H945" s="32"/>
      <c r="I945" s="33"/>
      <c r="J945" s="33"/>
      <c r="K945" s="33"/>
    </row>
    <row r="946" spans="1:11" s="34" customFormat="1">
      <c r="A946" s="29"/>
      <c r="B946" s="29"/>
      <c r="C946" s="29"/>
      <c r="D946" s="30"/>
      <c r="E946" s="30"/>
      <c r="F946" s="40"/>
      <c r="G946" s="31"/>
      <c r="H946" s="32"/>
      <c r="I946" s="33"/>
      <c r="J946" s="33"/>
      <c r="K946" s="33"/>
    </row>
    <row r="947" spans="1:11" s="34" customFormat="1">
      <c r="A947" s="29"/>
      <c r="B947" s="29"/>
      <c r="C947" s="29"/>
      <c r="D947" s="30"/>
      <c r="E947" s="30"/>
      <c r="F947" s="40"/>
      <c r="G947" s="31"/>
      <c r="H947" s="32"/>
      <c r="I947" s="33"/>
      <c r="J947" s="33"/>
      <c r="K947" s="33"/>
    </row>
    <row r="948" spans="1:11" s="34" customFormat="1">
      <c r="A948" s="29"/>
      <c r="B948" s="29"/>
      <c r="C948" s="29"/>
      <c r="D948" s="30"/>
      <c r="E948" s="30"/>
      <c r="F948" s="40"/>
      <c r="G948" s="31"/>
      <c r="H948" s="32"/>
      <c r="I948" s="33"/>
      <c r="J948" s="33"/>
      <c r="K948" s="33"/>
    </row>
    <row r="949" spans="1:11" s="34" customFormat="1">
      <c r="A949" s="29"/>
      <c r="B949" s="29"/>
      <c r="C949" s="29"/>
      <c r="D949" s="30"/>
      <c r="E949" s="30"/>
      <c r="F949" s="40"/>
      <c r="G949" s="31"/>
      <c r="H949" s="32"/>
      <c r="I949" s="33"/>
      <c r="J949" s="33"/>
      <c r="K949" s="33"/>
    </row>
    <row r="950" spans="1:11" s="34" customFormat="1">
      <c r="A950" s="29"/>
      <c r="B950" s="29"/>
      <c r="C950" s="29"/>
      <c r="D950" s="30"/>
      <c r="E950" s="30"/>
      <c r="F950" s="40"/>
      <c r="G950" s="31"/>
      <c r="H950" s="32"/>
      <c r="I950" s="33"/>
      <c r="J950" s="33"/>
      <c r="K950" s="33"/>
    </row>
    <row r="951" spans="1:11" s="34" customFormat="1">
      <c r="A951" s="29"/>
      <c r="B951" s="29"/>
      <c r="C951" s="29"/>
      <c r="D951" s="30"/>
      <c r="E951" s="30"/>
      <c r="F951" s="40"/>
      <c r="G951" s="31"/>
      <c r="H951" s="32"/>
      <c r="I951" s="33"/>
      <c r="J951" s="33"/>
      <c r="K951" s="33"/>
    </row>
    <row r="952" spans="1:11" s="34" customFormat="1">
      <c r="A952" s="29"/>
      <c r="B952" s="29"/>
      <c r="C952" s="29"/>
      <c r="D952" s="30"/>
      <c r="E952" s="30"/>
      <c r="F952" s="40"/>
      <c r="G952" s="31"/>
      <c r="H952" s="32"/>
      <c r="I952" s="33"/>
      <c r="J952" s="33"/>
      <c r="K952" s="33"/>
    </row>
    <row r="953" spans="1:11" s="34" customFormat="1">
      <c r="A953" s="29"/>
      <c r="B953" s="29"/>
      <c r="C953" s="29"/>
      <c r="D953" s="30"/>
      <c r="E953" s="30"/>
      <c r="F953" s="40"/>
      <c r="G953" s="31"/>
      <c r="H953" s="32"/>
      <c r="I953" s="33"/>
      <c r="J953" s="33"/>
      <c r="K953" s="33"/>
    </row>
    <row r="954" spans="1:11" s="34" customFormat="1">
      <c r="A954" s="29"/>
      <c r="B954" s="29"/>
      <c r="C954" s="29"/>
      <c r="D954" s="30"/>
      <c r="E954" s="30"/>
      <c r="F954" s="40"/>
      <c r="G954" s="31"/>
      <c r="H954" s="32"/>
      <c r="I954" s="33"/>
      <c r="J954" s="33"/>
      <c r="K954" s="33"/>
    </row>
    <row r="955" spans="1:11" s="34" customFormat="1">
      <c r="A955" s="29"/>
      <c r="B955" s="29"/>
      <c r="C955" s="29"/>
      <c r="D955" s="30"/>
      <c r="E955" s="30"/>
      <c r="F955" s="40"/>
      <c r="G955" s="31"/>
      <c r="H955" s="32"/>
      <c r="I955" s="33"/>
      <c r="J955" s="33"/>
      <c r="K955" s="33"/>
    </row>
    <row r="956" spans="1:11" s="34" customFormat="1">
      <c r="A956" s="29"/>
      <c r="B956" s="29"/>
      <c r="C956" s="29"/>
      <c r="D956" s="30"/>
      <c r="E956" s="30"/>
      <c r="F956" s="40"/>
      <c r="G956" s="31"/>
      <c r="H956" s="32"/>
      <c r="I956" s="33"/>
      <c r="J956" s="33"/>
      <c r="K956" s="33"/>
    </row>
    <row r="957" spans="1:11" s="34" customFormat="1">
      <c r="A957" s="29"/>
      <c r="B957" s="29"/>
      <c r="C957" s="29"/>
      <c r="D957" s="30"/>
      <c r="E957" s="30"/>
      <c r="F957" s="40"/>
      <c r="G957" s="31"/>
      <c r="H957" s="32"/>
      <c r="I957" s="33"/>
      <c r="J957" s="33"/>
      <c r="K957" s="33"/>
    </row>
    <row r="958" spans="1:11" s="34" customFormat="1">
      <c r="A958" s="29"/>
      <c r="B958" s="29"/>
      <c r="C958" s="29"/>
      <c r="D958" s="30"/>
      <c r="E958" s="30"/>
      <c r="F958" s="40"/>
      <c r="G958" s="31"/>
      <c r="H958" s="32"/>
      <c r="I958" s="33"/>
      <c r="J958" s="33"/>
      <c r="K958" s="33"/>
    </row>
    <row r="959" spans="1:11" s="34" customFormat="1">
      <c r="A959" s="29"/>
      <c r="B959" s="29"/>
      <c r="C959" s="29"/>
      <c r="D959" s="30"/>
      <c r="E959" s="30"/>
      <c r="F959" s="40"/>
      <c r="G959" s="31"/>
      <c r="H959" s="32"/>
      <c r="I959" s="33"/>
      <c r="J959" s="33"/>
      <c r="K959" s="33"/>
    </row>
    <row r="960" spans="1:11" s="34" customFormat="1">
      <c r="A960" s="29"/>
      <c r="B960" s="29"/>
      <c r="C960" s="29"/>
      <c r="D960" s="30"/>
      <c r="E960" s="30"/>
      <c r="F960" s="40"/>
      <c r="G960" s="31"/>
      <c r="H960" s="32"/>
      <c r="I960" s="33"/>
      <c r="J960" s="33"/>
      <c r="K960" s="33"/>
    </row>
    <row r="961" spans="1:11" s="34" customFormat="1">
      <c r="A961" s="29"/>
      <c r="B961" s="29"/>
      <c r="C961" s="29"/>
      <c r="D961" s="30"/>
      <c r="E961" s="30"/>
      <c r="F961" s="40"/>
      <c r="G961" s="31"/>
      <c r="H961" s="32"/>
      <c r="I961" s="33"/>
      <c r="J961" s="33"/>
      <c r="K961" s="33"/>
    </row>
    <row r="962" spans="1:11" s="34" customFormat="1">
      <c r="A962" s="29"/>
      <c r="B962" s="29"/>
      <c r="C962" s="29"/>
      <c r="D962" s="30"/>
      <c r="E962" s="30"/>
      <c r="F962" s="40"/>
      <c r="G962" s="31"/>
      <c r="H962" s="32"/>
      <c r="I962" s="33"/>
      <c r="J962" s="33"/>
      <c r="K962" s="33"/>
    </row>
    <row r="963" spans="1:11" s="34" customFormat="1">
      <c r="A963" s="29"/>
      <c r="B963" s="29"/>
      <c r="C963" s="29"/>
      <c r="D963" s="30"/>
      <c r="E963" s="30"/>
      <c r="F963" s="40"/>
      <c r="G963" s="31"/>
      <c r="H963" s="32"/>
      <c r="I963" s="33"/>
      <c r="J963" s="33"/>
      <c r="K963" s="33"/>
    </row>
    <row r="964" spans="1:11" s="34" customFormat="1">
      <c r="A964" s="29"/>
      <c r="B964" s="29"/>
      <c r="C964" s="29"/>
      <c r="D964" s="30"/>
      <c r="E964" s="30"/>
      <c r="F964" s="40"/>
      <c r="G964" s="31"/>
      <c r="H964" s="32"/>
      <c r="I964" s="33"/>
      <c r="J964" s="33"/>
      <c r="K964" s="33"/>
    </row>
    <row r="965" spans="1:11" s="34" customFormat="1">
      <c r="A965" s="29"/>
      <c r="B965" s="29"/>
      <c r="C965" s="29"/>
      <c r="D965" s="30"/>
      <c r="E965" s="30"/>
      <c r="F965" s="40"/>
      <c r="G965" s="31"/>
      <c r="H965" s="32"/>
      <c r="I965" s="33"/>
      <c r="J965" s="33"/>
      <c r="K965" s="33"/>
    </row>
    <row r="966" spans="1:11" s="34" customFormat="1">
      <c r="A966" s="29"/>
      <c r="B966" s="29"/>
      <c r="C966" s="29"/>
      <c r="D966" s="30"/>
      <c r="E966" s="30"/>
      <c r="F966" s="40"/>
      <c r="G966" s="31"/>
      <c r="H966" s="32"/>
      <c r="I966" s="33"/>
      <c r="J966" s="33"/>
      <c r="K966" s="33"/>
    </row>
    <row r="967" spans="1:11" s="34" customFormat="1">
      <c r="A967" s="29"/>
      <c r="B967" s="29"/>
      <c r="C967" s="29"/>
      <c r="D967" s="30"/>
      <c r="E967" s="30"/>
      <c r="F967" s="40"/>
      <c r="G967" s="31"/>
      <c r="H967" s="32"/>
      <c r="I967" s="33"/>
      <c r="J967" s="33"/>
      <c r="K967" s="33"/>
    </row>
    <row r="968" spans="1:11" s="34" customFormat="1">
      <c r="A968" s="29"/>
      <c r="B968" s="29"/>
      <c r="C968" s="29"/>
      <c r="D968" s="30"/>
      <c r="E968" s="30"/>
      <c r="F968" s="40"/>
      <c r="G968" s="31"/>
      <c r="H968" s="32"/>
      <c r="I968" s="33"/>
      <c r="J968" s="33"/>
      <c r="K968" s="33"/>
    </row>
    <row r="969" spans="1:11" s="34" customFormat="1">
      <c r="A969" s="29"/>
      <c r="B969" s="29"/>
      <c r="C969" s="29"/>
      <c r="D969" s="30"/>
      <c r="E969" s="30"/>
      <c r="F969" s="40"/>
      <c r="G969" s="31"/>
      <c r="H969" s="32"/>
      <c r="I969" s="33"/>
      <c r="J969" s="33"/>
      <c r="K969" s="33"/>
    </row>
    <row r="970" spans="1:11" s="34" customFormat="1">
      <c r="A970" s="29"/>
      <c r="B970" s="29"/>
      <c r="C970" s="29"/>
      <c r="D970" s="30"/>
      <c r="E970" s="30"/>
      <c r="F970" s="40"/>
      <c r="G970" s="31"/>
      <c r="H970" s="32"/>
      <c r="I970" s="33"/>
      <c r="J970" s="33"/>
      <c r="K970" s="33"/>
    </row>
    <row r="971" spans="1:11" s="34" customFormat="1">
      <c r="A971" s="29"/>
      <c r="B971" s="29"/>
      <c r="C971" s="29"/>
      <c r="D971" s="30"/>
      <c r="E971" s="30"/>
      <c r="F971" s="40"/>
      <c r="G971" s="31"/>
      <c r="H971" s="32"/>
      <c r="I971" s="33"/>
      <c r="J971" s="33"/>
      <c r="K971" s="33"/>
    </row>
    <row r="972" spans="1:11" s="34" customFormat="1">
      <c r="A972" s="29"/>
      <c r="B972" s="29"/>
      <c r="C972" s="29"/>
      <c r="D972" s="30"/>
      <c r="E972" s="30"/>
      <c r="F972" s="40"/>
      <c r="G972" s="31"/>
      <c r="H972" s="32"/>
      <c r="I972" s="33"/>
      <c r="J972" s="33"/>
      <c r="K972" s="33"/>
    </row>
    <row r="973" spans="1:11" s="34" customFormat="1">
      <c r="A973" s="29"/>
      <c r="B973" s="29"/>
      <c r="C973" s="29"/>
      <c r="D973" s="30"/>
      <c r="E973" s="30"/>
      <c r="F973" s="40"/>
      <c r="G973" s="31"/>
      <c r="H973" s="32"/>
      <c r="I973" s="33"/>
      <c r="J973" s="33"/>
      <c r="K973" s="33"/>
    </row>
    <row r="974" spans="1:11" s="34" customFormat="1">
      <c r="A974" s="29"/>
      <c r="B974" s="29"/>
      <c r="C974" s="29"/>
      <c r="D974" s="30"/>
      <c r="E974" s="30"/>
      <c r="F974" s="40"/>
      <c r="G974" s="31"/>
      <c r="H974" s="32"/>
      <c r="I974" s="33"/>
      <c r="J974" s="33"/>
      <c r="K974" s="33"/>
    </row>
    <row r="975" spans="1:11" s="34" customFormat="1">
      <c r="A975" s="29"/>
      <c r="B975" s="29"/>
      <c r="C975" s="29"/>
      <c r="D975" s="30"/>
      <c r="E975" s="30"/>
      <c r="F975" s="40"/>
      <c r="G975" s="31"/>
      <c r="H975" s="32"/>
      <c r="I975" s="33"/>
      <c r="J975" s="33"/>
      <c r="K975" s="33"/>
    </row>
    <row r="976" spans="1:11" s="34" customFormat="1">
      <c r="A976" s="29"/>
      <c r="B976" s="29"/>
      <c r="C976" s="29"/>
      <c r="D976" s="30"/>
      <c r="E976" s="30"/>
      <c r="F976" s="40"/>
      <c r="G976" s="31"/>
      <c r="H976" s="32"/>
      <c r="I976" s="33"/>
      <c r="J976" s="33"/>
      <c r="K976" s="33"/>
    </row>
    <row r="977" spans="1:11" s="34" customFormat="1">
      <c r="A977" s="29"/>
      <c r="B977" s="29"/>
      <c r="C977" s="29"/>
      <c r="D977" s="30"/>
      <c r="E977" s="30"/>
      <c r="F977" s="40"/>
      <c r="G977" s="31"/>
      <c r="H977" s="32"/>
      <c r="I977" s="33"/>
      <c r="J977" s="33"/>
      <c r="K977" s="33"/>
    </row>
    <row r="978" spans="1:11" s="34" customFormat="1">
      <c r="A978" s="29"/>
      <c r="B978" s="29"/>
      <c r="C978" s="29"/>
      <c r="D978" s="30"/>
      <c r="E978" s="30"/>
      <c r="F978" s="40"/>
      <c r="G978" s="31"/>
      <c r="H978" s="32"/>
      <c r="I978" s="33"/>
      <c r="J978" s="33"/>
      <c r="K978" s="33"/>
    </row>
    <row r="979" spans="1:11" s="34" customFormat="1">
      <c r="A979" s="29"/>
      <c r="B979" s="29"/>
      <c r="C979" s="29"/>
      <c r="D979" s="30"/>
      <c r="E979" s="30"/>
      <c r="F979" s="40"/>
      <c r="G979" s="31"/>
      <c r="H979" s="32"/>
      <c r="I979" s="33"/>
      <c r="J979" s="33"/>
      <c r="K979" s="33"/>
    </row>
    <row r="980" spans="1:11" s="34" customFormat="1">
      <c r="A980" s="29"/>
      <c r="B980" s="29"/>
      <c r="C980" s="29"/>
      <c r="D980" s="30"/>
      <c r="E980" s="30"/>
      <c r="F980" s="40"/>
      <c r="G980" s="31"/>
      <c r="H980" s="32"/>
      <c r="I980" s="33"/>
      <c r="J980" s="33"/>
      <c r="K980" s="33"/>
    </row>
    <row r="981" spans="1:11" s="34" customFormat="1">
      <c r="A981" s="29"/>
      <c r="B981" s="29"/>
      <c r="C981" s="29"/>
      <c r="D981" s="30"/>
      <c r="E981" s="30"/>
      <c r="F981" s="40"/>
      <c r="G981" s="31"/>
      <c r="H981" s="32"/>
      <c r="I981" s="33"/>
      <c r="J981" s="33"/>
      <c r="K981" s="33"/>
    </row>
    <row r="982" spans="1:11" s="34" customFormat="1">
      <c r="A982" s="29"/>
      <c r="B982" s="29"/>
      <c r="C982" s="29"/>
      <c r="D982" s="30"/>
      <c r="E982" s="30"/>
      <c r="F982" s="40"/>
      <c r="G982" s="31"/>
      <c r="H982" s="32"/>
      <c r="I982" s="33"/>
      <c r="J982" s="33"/>
      <c r="K982" s="33"/>
    </row>
    <row r="983" spans="1:11" s="34" customFormat="1">
      <c r="A983" s="29"/>
      <c r="B983" s="29"/>
      <c r="C983" s="29"/>
      <c r="D983" s="30"/>
      <c r="E983" s="30"/>
      <c r="F983" s="40"/>
      <c r="G983" s="31"/>
      <c r="H983" s="32"/>
      <c r="I983" s="33"/>
      <c r="J983" s="33"/>
      <c r="K983" s="33"/>
    </row>
    <row r="984" spans="1:11" s="34" customFormat="1">
      <c r="A984" s="29"/>
      <c r="B984" s="29"/>
      <c r="C984" s="29"/>
      <c r="D984" s="30"/>
      <c r="E984" s="30"/>
      <c r="F984" s="40"/>
      <c r="G984" s="31"/>
      <c r="H984" s="32"/>
      <c r="I984" s="33"/>
      <c r="J984" s="33"/>
      <c r="K984" s="33"/>
    </row>
    <row r="985" spans="1:11" s="34" customFormat="1">
      <c r="A985" s="29"/>
      <c r="B985" s="29"/>
      <c r="C985" s="29"/>
      <c r="D985" s="30"/>
      <c r="E985" s="30"/>
      <c r="F985" s="40"/>
      <c r="G985" s="31"/>
      <c r="H985" s="32"/>
      <c r="I985" s="33"/>
      <c r="J985" s="33"/>
      <c r="K985" s="33"/>
    </row>
    <row r="986" spans="1:11" s="34" customFormat="1">
      <c r="A986" s="29"/>
      <c r="B986" s="29"/>
      <c r="C986" s="29"/>
      <c r="D986" s="30"/>
      <c r="E986" s="30"/>
      <c r="F986" s="40"/>
      <c r="G986" s="31"/>
      <c r="H986" s="32"/>
      <c r="I986" s="33"/>
      <c r="J986" s="33"/>
      <c r="K986" s="33"/>
    </row>
    <row r="987" spans="1:11" s="34" customFormat="1">
      <c r="A987" s="29"/>
      <c r="B987" s="29"/>
      <c r="C987" s="29"/>
      <c r="D987" s="30"/>
      <c r="E987" s="30"/>
      <c r="F987" s="40"/>
      <c r="G987" s="31"/>
      <c r="H987" s="32"/>
      <c r="I987" s="33"/>
      <c r="J987" s="33"/>
      <c r="K987" s="33"/>
    </row>
    <row r="988" spans="1:11" s="34" customFormat="1">
      <c r="A988" s="29"/>
      <c r="B988" s="29"/>
      <c r="C988" s="29"/>
      <c r="D988" s="30"/>
      <c r="E988" s="30"/>
      <c r="F988" s="40"/>
      <c r="G988" s="31"/>
      <c r="H988" s="32"/>
      <c r="I988" s="33"/>
      <c r="J988" s="33"/>
      <c r="K988" s="33"/>
    </row>
    <row r="989" spans="1:11" s="34" customFormat="1">
      <c r="A989" s="29"/>
      <c r="B989" s="29"/>
      <c r="C989" s="29"/>
      <c r="D989" s="30"/>
      <c r="E989" s="30"/>
      <c r="F989" s="40"/>
      <c r="G989" s="31"/>
      <c r="H989" s="32"/>
      <c r="I989" s="33"/>
      <c r="J989" s="33"/>
      <c r="K989" s="33"/>
    </row>
    <row r="990" spans="1:11" s="34" customFormat="1">
      <c r="A990" s="29"/>
      <c r="B990" s="29"/>
      <c r="C990" s="29"/>
      <c r="D990" s="30"/>
      <c r="E990" s="30"/>
      <c r="F990" s="40"/>
      <c r="G990" s="31"/>
      <c r="H990" s="32"/>
      <c r="I990" s="33"/>
      <c r="J990" s="33"/>
      <c r="K990" s="33"/>
    </row>
    <row r="991" spans="1:11" s="34" customFormat="1">
      <c r="A991" s="29"/>
      <c r="B991" s="29"/>
      <c r="C991" s="29"/>
      <c r="D991" s="30"/>
      <c r="E991" s="30"/>
      <c r="F991" s="40"/>
      <c r="G991" s="31"/>
      <c r="H991" s="32"/>
      <c r="I991" s="33"/>
      <c r="J991" s="33"/>
      <c r="K991" s="33"/>
    </row>
    <row r="992" spans="1:11" s="34" customFormat="1">
      <c r="A992" s="29"/>
      <c r="B992" s="29"/>
      <c r="C992" s="29"/>
      <c r="D992" s="30"/>
      <c r="E992" s="30"/>
      <c r="F992" s="40"/>
      <c r="G992" s="31"/>
      <c r="H992" s="32"/>
      <c r="I992" s="33"/>
      <c r="J992" s="33"/>
      <c r="K992" s="33"/>
    </row>
    <row r="993" spans="1:11" s="34" customFormat="1">
      <c r="A993" s="29"/>
      <c r="B993" s="29"/>
      <c r="C993" s="29"/>
      <c r="D993" s="30"/>
      <c r="E993" s="30"/>
      <c r="F993" s="40"/>
      <c r="G993" s="31"/>
      <c r="H993" s="32"/>
      <c r="I993" s="33"/>
      <c r="J993" s="33"/>
      <c r="K993" s="33"/>
    </row>
    <row r="994" spans="1:11" s="34" customFormat="1">
      <c r="A994" s="29"/>
      <c r="B994" s="29"/>
      <c r="C994" s="29"/>
      <c r="D994" s="30"/>
      <c r="E994" s="30"/>
      <c r="F994" s="40"/>
      <c r="G994" s="31"/>
      <c r="H994" s="32"/>
      <c r="I994" s="33"/>
      <c r="J994" s="33"/>
      <c r="K994" s="33"/>
    </row>
    <row r="995" spans="1:11" s="34" customFormat="1">
      <c r="A995" s="29"/>
      <c r="B995" s="29"/>
      <c r="C995" s="29"/>
      <c r="D995" s="30"/>
      <c r="E995" s="30"/>
      <c r="F995" s="40"/>
      <c r="G995" s="31"/>
      <c r="H995" s="32"/>
      <c r="I995" s="33"/>
      <c r="J995" s="33"/>
      <c r="K995" s="33"/>
    </row>
    <row r="996" spans="1:11" s="34" customFormat="1">
      <c r="A996" s="29"/>
      <c r="B996" s="29"/>
      <c r="C996" s="29"/>
      <c r="D996" s="30"/>
      <c r="E996" s="30"/>
      <c r="F996" s="40"/>
      <c r="G996" s="31"/>
      <c r="H996" s="32"/>
      <c r="I996" s="33"/>
      <c r="J996" s="33"/>
      <c r="K996" s="33"/>
    </row>
    <row r="997" spans="1:11" s="34" customFormat="1">
      <c r="A997" s="29"/>
      <c r="B997" s="29"/>
      <c r="C997" s="29"/>
      <c r="D997" s="30"/>
      <c r="E997" s="30"/>
      <c r="F997" s="40"/>
      <c r="G997" s="31"/>
      <c r="H997" s="32"/>
      <c r="I997" s="33"/>
      <c r="J997" s="33"/>
      <c r="K997" s="33"/>
    </row>
    <row r="998" spans="1:11" s="34" customFormat="1">
      <c r="A998" s="29"/>
      <c r="B998" s="29"/>
      <c r="C998" s="29"/>
      <c r="D998" s="30"/>
      <c r="E998" s="30"/>
      <c r="F998" s="40"/>
      <c r="G998" s="31"/>
      <c r="H998" s="32"/>
      <c r="I998" s="33"/>
      <c r="J998" s="33"/>
      <c r="K998" s="33"/>
    </row>
    <row r="999" spans="1:11" s="34" customFormat="1">
      <c r="A999" s="29"/>
      <c r="B999" s="29"/>
      <c r="C999" s="29"/>
      <c r="D999" s="30"/>
      <c r="E999" s="30"/>
      <c r="F999" s="40"/>
      <c r="G999" s="31"/>
      <c r="H999" s="32"/>
      <c r="I999" s="33"/>
      <c r="J999" s="33"/>
      <c r="K999" s="33"/>
    </row>
    <row r="1000" spans="1:11" s="34" customFormat="1">
      <c r="A1000" s="29"/>
      <c r="B1000" s="29"/>
      <c r="C1000" s="29"/>
      <c r="D1000" s="30"/>
      <c r="E1000" s="30"/>
      <c r="F1000" s="40"/>
      <c r="G1000" s="31"/>
      <c r="H1000" s="32"/>
      <c r="I1000" s="33"/>
      <c r="J1000" s="33"/>
      <c r="K1000" s="33"/>
    </row>
    <row r="1001" spans="1:11" s="34" customFormat="1">
      <c r="A1001" s="29"/>
      <c r="B1001" s="29"/>
      <c r="C1001" s="29"/>
      <c r="D1001" s="30"/>
      <c r="E1001" s="30"/>
      <c r="F1001" s="40"/>
      <c r="G1001" s="31"/>
      <c r="H1001" s="32"/>
      <c r="I1001" s="33"/>
      <c r="J1001" s="33"/>
      <c r="K1001" s="33"/>
    </row>
    <row r="1002" spans="1:11" s="34" customFormat="1">
      <c r="A1002" s="29"/>
      <c r="B1002" s="29"/>
      <c r="C1002" s="29"/>
      <c r="D1002" s="30"/>
      <c r="E1002" s="30"/>
      <c r="F1002" s="40"/>
      <c r="G1002" s="31"/>
      <c r="H1002" s="32"/>
      <c r="I1002" s="33"/>
      <c r="J1002" s="33"/>
      <c r="K1002" s="33"/>
    </row>
    <row r="1003" spans="1:11" s="34" customFormat="1">
      <c r="A1003" s="29"/>
      <c r="B1003" s="29"/>
      <c r="C1003" s="29"/>
      <c r="D1003" s="30"/>
      <c r="E1003" s="30"/>
      <c r="F1003" s="40"/>
      <c r="G1003" s="31"/>
      <c r="H1003" s="32"/>
      <c r="I1003" s="33"/>
      <c r="J1003" s="33"/>
      <c r="K1003" s="33"/>
    </row>
    <row r="1004" spans="1:11" s="34" customFormat="1">
      <c r="A1004" s="29"/>
      <c r="B1004" s="29"/>
      <c r="C1004" s="29"/>
      <c r="D1004" s="30"/>
      <c r="E1004" s="30"/>
      <c r="F1004" s="40"/>
      <c r="G1004" s="31"/>
      <c r="H1004" s="32"/>
      <c r="I1004" s="33"/>
      <c r="J1004" s="33"/>
      <c r="K1004" s="33"/>
    </row>
    <row r="1005" spans="1:11" s="34" customFormat="1">
      <c r="A1005" s="29"/>
      <c r="B1005" s="29"/>
      <c r="C1005" s="29"/>
      <c r="D1005" s="30"/>
      <c r="E1005" s="30"/>
      <c r="F1005" s="40"/>
      <c r="G1005" s="31"/>
      <c r="H1005" s="32"/>
      <c r="I1005" s="33"/>
      <c r="J1005" s="33"/>
      <c r="K1005" s="33"/>
    </row>
    <row r="1006" spans="1:11" s="34" customFormat="1">
      <c r="A1006" s="29"/>
      <c r="B1006" s="29"/>
      <c r="C1006" s="29"/>
      <c r="D1006" s="30"/>
      <c r="E1006" s="30"/>
      <c r="F1006" s="40"/>
      <c r="G1006" s="31"/>
      <c r="H1006" s="32"/>
      <c r="I1006" s="33"/>
      <c r="J1006" s="33"/>
      <c r="K1006" s="33"/>
    </row>
    <row r="1007" spans="1:11" s="34" customFormat="1">
      <c r="A1007" s="29"/>
      <c r="B1007" s="29"/>
      <c r="C1007" s="29"/>
      <c r="D1007" s="30"/>
      <c r="E1007" s="30"/>
      <c r="F1007" s="40"/>
      <c r="G1007" s="31"/>
      <c r="H1007" s="32"/>
      <c r="I1007" s="33"/>
      <c r="J1007" s="33"/>
      <c r="K1007" s="33"/>
    </row>
    <row r="1008" spans="1:11" s="34" customFormat="1">
      <c r="A1008" s="29"/>
      <c r="B1008" s="29"/>
      <c r="C1008" s="29"/>
      <c r="D1008" s="30"/>
      <c r="E1008" s="30"/>
      <c r="F1008" s="40"/>
      <c r="G1008" s="31"/>
      <c r="H1008" s="32"/>
      <c r="I1008" s="33"/>
      <c r="J1008" s="33"/>
      <c r="K1008" s="33"/>
    </row>
    <row r="1009" spans="1:11" s="34" customFormat="1">
      <c r="A1009" s="29"/>
      <c r="B1009" s="29"/>
      <c r="C1009" s="29"/>
      <c r="D1009" s="30"/>
      <c r="E1009" s="30"/>
      <c r="F1009" s="40"/>
      <c r="G1009" s="31"/>
      <c r="H1009" s="32"/>
      <c r="I1009" s="33"/>
      <c r="J1009" s="33"/>
      <c r="K1009" s="33"/>
    </row>
    <row r="1010" spans="1:11" s="34" customFormat="1">
      <c r="A1010" s="29"/>
      <c r="B1010" s="29"/>
      <c r="C1010" s="29"/>
      <c r="D1010" s="30"/>
      <c r="E1010" s="30"/>
      <c r="F1010" s="40"/>
      <c r="G1010" s="31"/>
      <c r="H1010" s="32"/>
      <c r="I1010" s="33"/>
      <c r="J1010" s="33"/>
      <c r="K1010" s="33"/>
    </row>
    <row r="1011" spans="1:11" s="34" customFormat="1">
      <c r="A1011" s="29"/>
      <c r="B1011" s="29"/>
      <c r="C1011" s="29"/>
      <c r="D1011" s="30"/>
      <c r="E1011" s="30"/>
      <c r="F1011" s="40"/>
      <c r="G1011" s="31"/>
      <c r="H1011" s="32"/>
      <c r="I1011" s="33"/>
      <c r="J1011" s="33"/>
      <c r="K1011" s="33"/>
    </row>
    <row r="1012" spans="1:11" s="34" customFormat="1">
      <c r="A1012" s="29"/>
      <c r="B1012" s="29"/>
      <c r="C1012" s="29"/>
      <c r="D1012" s="30"/>
      <c r="E1012" s="30"/>
      <c r="F1012" s="40"/>
      <c r="G1012" s="31"/>
      <c r="H1012" s="32"/>
      <c r="I1012" s="33"/>
      <c r="J1012" s="33"/>
      <c r="K1012" s="33"/>
    </row>
    <row r="1013" spans="1:11" s="34" customFormat="1">
      <c r="A1013" s="29"/>
      <c r="B1013" s="29"/>
      <c r="C1013" s="29"/>
      <c r="D1013" s="30"/>
      <c r="E1013" s="30"/>
      <c r="F1013" s="40"/>
      <c r="G1013" s="31"/>
      <c r="H1013" s="32"/>
      <c r="I1013" s="33"/>
      <c r="J1013" s="33"/>
      <c r="K1013" s="33"/>
    </row>
    <row r="1014" spans="1:11" s="34" customFormat="1">
      <c r="A1014" s="29"/>
      <c r="B1014" s="29"/>
      <c r="C1014" s="29"/>
      <c r="D1014" s="30"/>
      <c r="E1014" s="30"/>
      <c r="F1014" s="40"/>
      <c r="G1014" s="31"/>
      <c r="H1014" s="32"/>
      <c r="I1014" s="33"/>
      <c r="J1014" s="33"/>
      <c r="K1014" s="33"/>
    </row>
    <row r="1015" spans="1:11" s="34" customFormat="1">
      <c r="A1015" s="29"/>
      <c r="B1015" s="29"/>
      <c r="C1015" s="29"/>
      <c r="D1015" s="30"/>
      <c r="E1015" s="30"/>
      <c r="F1015" s="40"/>
      <c r="G1015" s="31"/>
      <c r="H1015" s="32"/>
      <c r="I1015" s="33"/>
      <c r="J1015" s="33"/>
      <c r="K1015" s="33"/>
    </row>
    <row r="1016" spans="1:11" s="34" customFormat="1">
      <c r="A1016" s="29"/>
      <c r="B1016" s="29"/>
      <c r="C1016" s="29"/>
      <c r="D1016" s="30"/>
      <c r="E1016" s="30"/>
      <c r="F1016" s="40"/>
      <c r="G1016" s="31"/>
      <c r="H1016" s="32"/>
      <c r="I1016" s="33"/>
      <c r="J1016" s="33"/>
      <c r="K1016" s="33"/>
    </row>
    <row r="1017" spans="1:11" s="34" customFormat="1">
      <c r="A1017" s="29"/>
      <c r="B1017" s="29"/>
      <c r="C1017" s="29"/>
      <c r="D1017" s="30"/>
      <c r="E1017" s="30"/>
      <c r="F1017" s="40"/>
      <c r="G1017" s="31"/>
      <c r="H1017" s="32"/>
      <c r="I1017" s="33"/>
      <c r="J1017" s="33"/>
      <c r="K1017" s="33"/>
    </row>
    <row r="1018" spans="1:11" s="34" customFormat="1">
      <c r="A1018" s="29"/>
      <c r="B1018" s="29"/>
      <c r="C1018" s="29"/>
      <c r="D1018" s="30"/>
      <c r="E1018" s="30"/>
      <c r="F1018" s="40"/>
      <c r="G1018" s="31"/>
      <c r="H1018" s="32"/>
      <c r="I1018" s="33"/>
      <c r="J1018" s="33"/>
      <c r="K1018" s="33"/>
    </row>
    <row r="1019" spans="1:11" s="34" customFormat="1">
      <c r="A1019" s="29"/>
      <c r="B1019" s="29"/>
      <c r="C1019" s="29"/>
      <c r="D1019" s="30"/>
      <c r="E1019" s="30"/>
      <c r="F1019" s="40"/>
      <c r="G1019" s="31"/>
      <c r="H1019" s="32"/>
      <c r="I1019" s="33"/>
      <c r="J1019" s="33"/>
      <c r="K1019" s="33"/>
    </row>
    <row r="1020" spans="1:11" s="34" customFormat="1">
      <c r="A1020" s="29"/>
      <c r="B1020" s="29"/>
      <c r="C1020" s="29"/>
      <c r="D1020" s="30"/>
      <c r="E1020" s="30"/>
      <c r="F1020" s="40"/>
      <c r="G1020" s="31"/>
      <c r="H1020" s="32"/>
      <c r="I1020" s="33"/>
      <c r="J1020" s="33"/>
      <c r="K1020" s="33"/>
    </row>
    <row r="1021" spans="1:11" s="34" customFormat="1">
      <c r="A1021" s="29"/>
      <c r="B1021" s="29"/>
      <c r="C1021" s="29"/>
      <c r="D1021" s="30"/>
      <c r="E1021" s="30"/>
      <c r="F1021" s="40"/>
      <c r="G1021" s="31"/>
      <c r="H1021" s="32"/>
      <c r="I1021" s="33"/>
      <c r="J1021" s="33"/>
      <c r="K1021" s="33"/>
    </row>
    <row r="1022" spans="1:11" s="34" customFormat="1">
      <c r="A1022" s="29"/>
      <c r="B1022" s="29"/>
      <c r="C1022" s="29"/>
      <c r="D1022" s="30"/>
      <c r="E1022" s="30"/>
      <c r="F1022" s="40"/>
      <c r="G1022" s="31"/>
      <c r="H1022" s="32"/>
      <c r="I1022" s="33"/>
      <c r="J1022" s="33"/>
      <c r="K1022" s="33"/>
    </row>
    <row r="1023" spans="1:11" s="34" customFormat="1">
      <c r="A1023" s="29"/>
      <c r="B1023" s="29"/>
      <c r="C1023" s="29"/>
      <c r="D1023" s="30"/>
      <c r="E1023" s="30"/>
      <c r="F1023" s="40"/>
      <c r="G1023" s="31"/>
      <c r="H1023" s="32"/>
      <c r="I1023" s="33"/>
      <c r="J1023" s="33"/>
      <c r="K1023" s="33"/>
    </row>
    <row r="1024" spans="1:11" s="34" customFormat="1">
      <c r="A1024" s="29"/>
      <c r="B1024" s="29"/>
      <c r="C1024" s="29"/>
      <c r="D1024" s="30"/>
      <c r="E1024" s="30"/>
      <c r="F1024" s="40"/>
      <c r="G1024" s="31"/>
      <c r="H1024" s="32"/>
      <c r="I1024" s="33"/>
      <c r="J1024" s="33"/>
      <c r="K1024" s="33"/>
    </row>
    <row r="1025" spans="1:11" s="34" customFormat="1">
      <c r="A1025" s="29"/>
      <c r="B1025" s="29"/>
      <c r="C1025" s="29"/>
      <c r="D1025" s="30"/>
      <c r="E1025" s="30"/>
      <c r="F1025" s="40"/>
      <c r="G1025" s="31"/>
      <c r="H1025" s="32"/>
      <c r="I1025" s="33"/>
      <c r="J1025" s="33"/>
      <c r="K1025" s="33"/>
    </row>
    <row r="1026" spans="1:11" s="34" customFormat="1">
      <c r="A1026" s="29"/>
      <c r="B1026" s="29"/>
      <c r="C1026" s="29"/>
      <c r="D1026" s="30"/>
      <c r="E1026" s="30"/>
      <c r="F1026" s="40"/>
      <c r="G1026" s="31"/>
      <c r="H1026" s="32"/>
      <c r="I1026" s="33"/>
      <c r="J1026" s="33"/>
      <c r="K1026" s="33"/>
    </row>
    <row r="1027" spans="1:11" s="34" customFormat="1">
      <c r="A1027" s="29"/>
      <c r="B1027" s="29"/>
      <c r="C1027" s="29"/>
      <c r="D1027" s="30"/>
      <c r="E1027" s="30"/>
      <c r="F1027" s="40"/>
      <c r="G1027" s="31"/>
      <c r="H1027" s="32"/>
      <c r="I1027" s="33"/>
      <c r="J1027" s="33"/>
      <c r="K1027" s="33"/>
    </row>
    <row r="1028" spans="1:11" s="34" customFormat="1">
      <c r="A1028" s="29"/>
      <c r="B1028" s="29"/>
      <c r="C1028" s="29"/>
      <c r="D1028" s="30"/>
      <c r="E1028" s="30"/>
      <c r="F1028" s="40"/>
      <c r="G1028" s="31"/>
      <c r="H1028" s="32"/>
      <c r="I1028" s="33"/>
      <c r="J1028" s="33"/>
      <c r="K1028" s="33"/>
    </row>
    <row r="1029" spans="1:11" s="34" customFormat="1">
      <c r="A1029" s="29"/>
      <c r="B1029" s="29"/>
      <c r="C1029" s="29"/>
      <c r="D1029" s="30"/>
      <c r="E1029" s="30"/>
      <c r="F1029" s="40"/>
      <c r="G1029" s="31"/>
      <c r="H1029" s="32"/>
      <c r="I1029" s="33"/>
      <c r="J1029" s="33"/>
      <c r="K1029" s="33"/>
    </row>
    <row r="1030" spans="1:11" s="34" customFormat="1">
      <c r="A1030" s="29"/>
      <c r="B1030" s="29"/>
      <c r="C1030" s="29"/>
      <c r="D1030" s="30"/>
      <c r="E1030" s="30"/>
      <c r="F1030" s="40"/>
      <c r="G1030" s="31"/>
      <c r="H1030" s="32"/>
      <c r="I1030" s="33"/>
      <c r="J1030" s="33"/>
      <c r="K1030" s="33"/>
    </row>
    <row r="1031" spans="1:11" s="34" customFormat="1">
      <c r="A1031" s="29"/>
      <c r="B1031" s="29"/>
      <c r="C1031" s="29"/>
      <c r="D1031" s="30"/>
      <c r="E1031" s="30"/>
      <c r="F1031" s="40"/>
      <c r="G1031" s="31"/>
      <c r="H1031" s="32"/>
      <c r="I1031" s="33"/>
      <c r="J1031" s="33"/>
      <c r="K1031" s="33"/>
    </row>
    <row r="1032" spans="1:11" s="34" customFormat="1">
      <c r="A1032" s="29"/>
      <c r="B1032" s="29"/>
      <c r="C1032" s="29"/>
      <c r="D1032" s="30"/>
      <c r="E1032" s="30"/>
      <c r="F1032" s="40"/>
      <c r="G1032" s="31"/>
      <c r="H1032" s="32"/>
      <c r="I1032" s="33"/>
      <c r="J1032" s="33"/>
      <c r="K1032" s="33"/>
    </row>
    <row r="1033" spans="1:11" s="34" customFormat="1">
      <c r="A1033" s="29"/>
      <c r="B1033" s="29"/>
      <c r="C1033" s="29"/>
      <c r="D1033" s="30"/>
      <c r="E1033" s="30"/>
      <c r="F1033" s="40"/>
      <c r="G1033" s="31"/>
      <c r="H1033" s="32"/>
      <c r="I1033" s="33"/>
      <c r="J1033" s="33"/>
      <c r="K1033" s="33"/>
    </row>
    <row r="1034" spans="1:11" s="34" customFormat="1">
      <c r="A1034" s="29"/>
      <c r="B1034" s="29"/>
      <c r="C1034" s="29"/>
      <c r="D1034" s="30"/>
      <c r="E1034" s="30"/>
      <c r="F1034" s="40"/>
      <c r="G1034" s="31"/>
      <c r="H1034" s="32"/>
      <c r="I1034" s="33"/>
      <c r="J1034" s="33"/>
      <c r="K1034" s="33"/>
    </row>
    <row r="1035" spans="1:11" s="34" customFormat="1">
      <c r="A1035" s="29"/>
      <c r="B1035" s="29"/>
      <c r="C1035" s="29"/>
      <c r="D1035" s="30"/>
      <c r="E1035" s="30"/>
      <c r="F1035" s="40"/>
      <c r="G1035" s="31"/>
      <c r="H1035" s="32"/>
      <c r="I1035" s="33"/>
      <c r="J1035" s="33"/>
      <c r="K1035" s="33"/>
    </row>
    <row r="1036" spans="1:11" s="34" customFormat="1">
      <c r="A1036" s="29"/>
      <c r="B1036" s="29"/>
      <c r="C1036" s="29"/>
      <c r="D1036" s="30"/>
      <c r="E1036" s="30"/>
      <c r="F1036" s="40"/>
      <c r="G1036" s="31"/>
      <c r="H1036" s="32"/>
      <c r="I1036" s="33"/>
      <c r="J1036" s="33"/>
      <c r="K1036" s="33"/>
    </row>
    <row r="1037" spans="1:11" s="34" customFormat="1">
      <c r="A1037" s="29"/>
      <c r="B1037" s="29"/>
      <c r="C1037" s="29"/>
      <c r="D1037" s="30"/>
      <c r="E1037" s="30"/>
      <c r="F1037" s="40"/>
      <c r="G1037" s="31"/>
      <c r="H1037" s="32"/>
      <c r="I1037" s="33"/>
      <c r="J1037" s="33"/>
      <c r="K1037" s="33"/>
    </row>
    <row r="1038" spans="1:11" s="34" customFormat="1">
      <c r="A1038" s="29"/>
      <c r="B1038" s="29"/>
      <c r="C1038" s="29"/>
      <c r="D1038" s="30"/>
      <c r="E1038" s="30"/>
      <c r="F1038" s="40"/>
      <c r="G1038" s="31"/>
      <c r="H1038" s="32"/>
      <c r="I1038" s="33"/>
      <c r="J1038" s="33"/>
      <c r="K1038" s="33"/>
    </row>
    <row r="1039" spans="1:11" s="34" customFormat="1">
      <c r="A1039" s="29"/>
      <c r="B1039" s="29"/>
      <c r="C1039" s="29"/>
      <c r="D1039" s="30"/>
      <c r="E1039" s="30"/>
      <c r="F1039" s="40"/>
      <c r="G1039" s="31"/>
      <c r="H1039" s="32"/>
      <c r="I1039" s="33"/>
      <c r="J1039" s="33"/>
      <c r="K1039" s="33"/>
    </row>
    <row r="1040" spans="1:11" s="34" customFormat="1">
      <c r="A1040" s="29"/>
      <c r="B1040" s="29"/>
      <c r="C1040" s="29"/>
      <c r="D1040" s="30"/>
      <c r="E1040" s="30"/>
      <c r="F1040" s="40"/>
      <c r="G1040" s="31"/>
      <c r="H1040" s="32"/>
      <c r="I1040" s="33"/>
      <c r="J1040" s="33"/>
      <c r="K1040" s="33"/>
    </row>
    <row r="1041" spans="1:11" s="34" customFormat="1">
      <c r="A1041" s="29"/>
      <c r="B1041" s="29"/>
      <c r="C1041" s="29"/>
      <c r="D1041" s="30"/>
      <c r="E1041" s="30"/>
      <c r="F1041" s="40"/>
      <c r="G1041" s="31"/>
      <c r="H1041" s="32"/>
      <c r="I1041" s="33"/>
      <c r="J1041" s="33"/>
      <c r="K1041" s="33"/>
    </row>
    <row r="1042" spans="1:11" s="34" customFormat="1">
      <c r="A1042" s="29"/>
      <c r="B1042" s="29"/>
      <c r="C1042" s="29"/>
      <c r="D1042" s="30"/>
      <c r="E1042" s="30"/>
      <c r="F1042" s="40"/>
      <c r="G1042" s="31"/>
      <c r="H1042" s="32"/>
      <c r="I1042" s="33"/>
      <c r="J1042" s="33"/>
      <c r="K1042" s="33"/>
    </row>
    <row r="1043" spans="1:11" s="34" customFormat="1">
      <c r="A1043" s="29"/>
      <c r="B1043" s="29"/>
      <c r="C1043" s="29"/>
      <c r="D1043" s="30"/>
      <c r="E1043" s="30"/>
      <c r="F1043" s="40"/>
      <c r="G1043" s="31"/>
      <c r="H1043" s="32"/>
      <c r="I1043" s="33"/>
      <c r="J1043" s="33"/>
      <c r="K1043" s="33"/>
    </row>
    <row r="1044" spans="1:11" s="34" customFormat="1">
      <c r="A1044" s="29"/>
      <c r="B1044" s="29"/>
      <c r="C1044" s="29"/>
      <c r="D1044" s="30"/>
      <c r="E1044" s="30"/>
      <c r="F1044" s="40"/>
      <c r="G1044" s="31"/>
      <c r="H1044" s="32"/>
      <c r="I1044" s="33"/>
      <c r="J1044" s="33"/>
      <c r="K1044" s="33"/>
    </row>
    <row r="1045" spans="1:11" s="34" customFormat="1">
      <c r="A1045" s="29"/>
      <c r="B1045" s="29"/>
      <c r="C1045" s="29"/>
      <c r="D1045" s="30"/>
      <c r="E1045" s="30"/>
      <c r="F1045" s="40"/>
      <c r="G1045" s="31"/>
      <c r="H1045" s="32"/>
      <c r="I1045" s="33"/>
      <c r="J1045" s="33"/>
      <c r="K1045" s="33"/>
    </row>
    <row r="1046" spans="1:11" s="34" customFormat="1">
      <c r="A1046" s="29"/>
      <c r="B1046" s="29"/>
      <c r="C1046" s="29"/>
      <c r="D1046" s="30"/>
      <c r="E1046" s="30"/>
      <c r="F1046" s="40"/>
      <c r="G1046" s="31"/>
      <c r="H1046" s="32"/>
      <c r="I1046" s="33"/>
      <c r="J1046" s="33"/>
      <c r="K1046" s="33"/>
    </row>
    <row r="1047" spans="1:11" s="34" customFormat="1">
      <c r="A1047" s="29"/>
      <c r="B1047" s="29"/>
      <c r="C1047" s="29"/>
      <c r="D1047" s="30"/>
      <c r="E1047" s="30"/>
      <c r="F1047" s="40"/>
      <c r="G1047" s="31"/>
      <c r="H1047" s="32"/>
      <c r="I1047" s="33"/>
      <c r="J1047" s="33"/>
      <c r="K1047" s="33"/>
    </row>
    <row r="1048" spans="1:11" s="34" customFormat="1">
      <c r="A1048" s="29"/>
      <c r="B1048" s="29"/>
      <c r="C1048" s="29"/>
      <c r="D1048" s="30"/>
      <c r="E1048" s="30"/>
      <c r="F1048" s="40"/>
      <c r="G1048" s="31"/>
      <c r="H1048" s="32"/>
      <c r="I1048" s="33"/>
      <c r="J1048" s="33"/>
      <c r="K1048" s="33"/>
    </row>
    <row r="1049" spans="1:11" s="34" customFormat="1">
      <c r="A1049" s="29"/>
      <c r="B1049" s="29"/>
      <c r="C1049" s="29"/>
      <c r="D1049" s="30"/>
      <c r="E1049" s="30"/>
      <c r="F1049" s="40"/>
      <c r="G1049" s="31"/>
      <c r="H1049" s="32"/>
      <c r="I1049" s="33"/>
      <c r="J1049" s="33"/>
      <c r="K1049" s="33"/>
    </row>
    <row r="1050" spans="1:11" s="34" customFormat="1">
      <c r="A1050" s="29"/>
      <c r="B1050" s="29"/>
      <c r="C1050" s="29"/>
      <c r="D1050" s="30"/>
      <c r="E1050" s="30"/>
      <c r="F1050" s="40"/>
      <c r="G1050" s="31"/>
      <c r="H1050" s="32"/>
      <c r="I1050" s="33"/>
      <c r="J1050" s="33"/>
      <c r="K1050" s="33"/>
    </row>
    <row r="1051" spans="1:11" s="34" customFormat="1">
      <c r="A1051" s="29"/>
      <c r="B1051" s="29"/>
      <c r="C1051" s="29"/>
      <c r="D1051" s="30"/>
      <c r="E1051" s="30"/>
      <c r="F1051" s="40"/>
      <c r="G1051" s="31"/>
      <c r="H1051" s="32"/>
      <c r="I1051" s="33"/>
      <c r="J1051" s="33"/>
      <c r="K1051" s="33"/>
    </row>
    <row r="1052" spans="1:11" s="34" customFormat="1">
      <c r="A1052" s="29"/>
      <c r="B1052" s="29"/>
      <c r="C1052" s="29"/>
      <c r="D1052" s="30"/>
      <c r="E1052" s="30"/>
      <c r="F1052" s="40"/>
      <c r="G1052" s="31"/>
      <c r="H1052" s="32"/>
      <c r="I1052" s="33"/>
      <c r="J1052" s="33"/>
      <c r="K1052" s="33"/>
    </row>
    <row r="1053" spans="1:11" s="34" customFormat="1">
      <c r="A1053" s="29"/>
      <c r="B1053" s="29"/>
      <c r="C1053" s="29"/>
      <c r="D1053" s="30"/>
      <c r="E1053" s="30"/>
      <c r="F1053" s="40"/>
      <c r="G1053" s="31"/>
      <c r="H1053" s="32"/>
      <c r="I1053" s="33"/>
      <c r="J1053" s="33"/>
      <c r="K1053" s="33"/>
    </row>
    <row r="1054" spans="1:11" s="34" customFormat="1">
      <c r="A1054" s="29"/>
      <c r="B1054" s="29"/>
      <c r="C1054" s="29"/>
      <c r="D1054" s="30"/>
      <c r="E1054" s="30"/>
      <c r="F1054" s="40"/>
      <c r="G1054" s="31"/>
      <c r="H1054" s="32"/>
      <c r="I1054" s="33"/>
      <c r="J1054" s="33"/>
      <c r="K1054" s="33"/>
    </row>
    <row r="1055" spans="1:11" s="34" customFormat="1">
      <c r="A1055" s="29"/>
      <c r="B1055" s="29"/>
      <c r="C1055" s="29"/>
      <c r="D1055" s="30"/>
      <c r="E1055" s="30"/>
      <c r="F1055" s="40"/>
      <c r="G1055" s="31"/>
      <c r="H1055" s="32"/>
      <c r="I1055" s="33"/>
      <c r="J1055" s="33"/>
      <c r="K1055" s="33"/>
    </row>
    <row r="1056" spans="1:11" s="34" customFormat="1">
      <c r="A1056" s="29"/>
      <c r="B1056" s="29"/>
      <c r="C1056" s="29"/>
      <c r="D1056" s="30"/>
      <c r="E1056" s="30"/>
      <c r="F1056" s="40"/>
      <c r="G1056" s="31"/>
      <c r="H1056" s="32"/>
      <c r="I1056" s="33"/>
      <c r="J1056" s="33"/>
      <c r="K1056" s="33"/>
    </row>
    <row r="1057" spans="1:11" s="34" customFormat="1">
      <c r="A1057" s="29"/>
      <c r="B1057" s="29"/>
      <c r="C1057" s="29"/>
      <c r="D1057" s="30"/>
      <c r="E1057" s="30"/>
      <c r="F1057" s="40"/>
      <c r="G1057" s="31"/>
      <c r="H1057" s="32"/>
      <c r="I1057" s="33"/>
      <c r="J1057" s="33"/>
      <c r="K1057" s="33"/>
    </row>
    <row r="1058" spans="1:11" s="34" customFormat="1">
      <c r="A1058" s="29"/>
      <c r="B1058" s="29"/>
      <c r="C1058" s="29"/>
      <c r="D1058" s="30"/>
      <c r="E1058" s="30"/>
      <c r="F1058" s="40"/>
      <c r="G1058" s="31"/>
      <c r="H1058" s="32"/>
      <c r="I1058" s="33"/>
      <c r="J1058" s="33"/>
      <c r="K1058" s="33"/>
    </row>
    <row r="1059" spans="1:11" s="34" customFormat="1">
      <c r="A1059" s="29"/>
      <c r="B1059" s="29"/>
      <c r="C1059" s="29"/>
      <c r="D1059" s="30"/>
      <c r="E1059" s="30"/>
      <c r="F1059" s="40"/>
      <c r="G1059" s="31"/>
      <c r="H1059" s="32"/>
      <c r="I1059" s="33"/>
      <c r="J1059" s="33"/>
      <c r="K1059" s="33"/>
    </row>
    <row r="1060" spans="1:11" s="34" customFormat="1">
      <c r="A1060" s="29"/>
      <c r="B1060" s="29"/>
      <c r="C1060" s="29"/>
      <c r="D1060" s="30"/>
      <c r="E1060" s="30"/>
      <c r="F1060" s="40"/>
      <c r="G1060" s="31"/>
      <c r="H1060" s="32"/>
      <c r="I1060" s="33"/>
      <c r="J1060" s="33"/>
      <c r="K1060" s="33"/>
    </row>
    <row r="1061" spans="1:11" s="34" customFormat="1">
      <c r="A1061" s="29"/>
      <c r="B1061" s="29"/>
      <c r="C1061" s="29"/>
      <c r="D1061" s="30"/>
      <c r="E1061" s="30"/>
      <c r="F1061" s="40"/>
      <c r="G1061" s="31"/>
      <c r="H1061" s="32"/>
      <c r="I1061" s="33"/>
      <c r="J1061" s="33"/>
      <c r="K1061" s="33"/>
    </row>
    <row r="1062" spans="1:11" s="34" customFormat="1">
      <c r="A1062" s="29"/>
      <c r="B1062" s="29"/>
      <c r="C1062" s="29"/>
      <c r="D1062" s="30"/>
      <c r="E1062" s="30"/>
      <c r="F1062" s="40"/>
      <c r="G1062" s="31"/>
      <c r="H1062" s="32"/>
      <c r="I1062" s="33"/>
      <c r="J1062" s="33"/>
      <c r="K1062" s="33"/>
    </row>
    <row r="1063" spans="1:11" s="34" customFormat="1">
      <c r="A1063" s="29"/>
      <c r="B1063" s="29"/>
      <c r="C1063" s="29"/>
      <c r="D1063" s="30"/>
      <c r="E1063" s="30"/>
      <c r="F1063" s="40"/>
      <c r="G1063" s="31"/>
      <c r="H1063" s="32"/>
      <c r="I1063" s="33"/>
      <c r="J1063" s="33"/>
      <c r="K1063" s="33"/>
    </row>
    <row r="1064" spans="1:11" s="34" customFormat="1">
      <c r="A1064" s="29"/>
      <c r="B1064" s="29"/>
      <c r="C1064" s="29"/>
      <c r="D1064" s="30"/>
      <c r="E1064" s="30"/>
      <c r="F1064" s="40"/>
      <c r="G1064" s="31"/>
      <c r="H1064" s="32"/>
      <c r="I1064" s="33"/>
      <c r="J1064" s="33"/>
      <c r="K1064" s="33"/>
    </row>
    <row r="1065" spans="1:11" s="34" customFormat="1">
      <c r="A1065" s="29"/>
      <c r="B1065" s="29"/>
      <c r="C1065" s="29"/>
      <c r="D1065" s="30"/>
      <c r="E1065" s="30"/>
      <c r="F1065" s="40"/>
      <c r="G1065" s="31"/>
      <c r="H1065" s="32"/>
      <c r="I1065" s="33"/>
      <c r="J1065" s="33"/>
      <c r="K1065" s="33"/>
    </row>
    <row r="1066" spans="1:11" s="34" customFormat="1">
      <c r="A1066" s="29"/>
      <c r="B1066" s="29"/>
      <c r="C1066" s="29"/>
      <c r="D1066" s="30"/>
      <c r="E1066" s="30"/>
      <c r="F1066" s="40"/>
      <c r="G1066" s="31"/>
      <c r="H1066" s="32"/>
      <c r="I1066" s="33"/>
      <c r="J1066" s="33"/>
      <c r="K1066" s="33"/>
    </row>
    <row r="1067" spans="1:11" s="34" customFormat="1">
      <c r="A1067" s="29"/>
      <c r="B1067" s="29"/>
      <c r="C1067" s="29"/>
      <c r="D1067" s="30"/>
      <c r="E1067" s="30"/>
      <c r="F1067" s="40"/>
      <c r="G1067" s="31"/>
      <c r="H1067" s="32"/>
      <c r="I1067" s="33"/>
      <c r="J1067" s="33"/>
      <c r="K1067" s="33"/>
    </row>
    <row r="1068" spans="1:11" s="34" customFormat="1">
      <c r="A1068" s="29"/>
      <c r="B1068" s="29"/>
      <c r="C1068" s="29"/>
      <c r="D1068" s="30"/>
      <c r="E1068" s="30"/>
      <c r="F1068" s="40"/>
      <c r="G1068" s="31"/>
      <c r="H1068" s="32"/>
      <c r="I1068" s="33"/>
      <c r="J1068" s="33"/>
      <c r="K1068" s="33"/>
    </row>
    <row r="1069" spans="1:11" s="34" customFormat="1">
      <c r="A1069" s="29"/>
      <c r="B1069" s="29"/>
      <c r="C1069" s="29"/>
      <c r="D1069" s="30"/>
      <c r="E1069" s="30"/>
      <c r="F1069" s="40"/>
      <c r="G1069" s="31"/>
      <c r="H1069" s="32"/>
      <c r="I1069" s="33"/>
      <c r="J1069" s="33"/>
      <c r="K1069" s="33"/>
    </row>
    <row r="1070" spans="1:11" s="34" customFormat="1">
      <c r="A1070" s="29"/>
      <c r="B1070" s="29"/>
      <c r="C1070" s="29"/>
      <c r="D1070" s="30"/>
      <c r="E1070" s="30"/>
      <c r="F1070" s="40"/>
      <c r="G1070" s="31"/>
      <c r="H1070" s="32"/>
      <c r="I1070" s="33"/>
      <c r="J1070" s="33"/>
      <c r="K1070" s="33"/>
    </row>
    <row r="1071" spans="1:11" s="34" customFormat="1">
      <c r="A1071" s="29"/>
      <c r="B1071" s="29"/>
      <c r="C1071" s="29"/>
      <c r="D1071" s="30"/>
      <c r="E1071" s="30"/>
      <c r="F1071" s="40"/>
      <c r="G1071" s="31"/>
      <c r="H1071" s="32"/>
      <c r="I1071" s="33"/>
      <c r="J1071" s="33"/>
      <c r="K1071" s="33"/>
    </row>
    <row r="1072" spans="1:11" s="34" customFormat="1">
      <c r="A1072" s="29"/>
      <c r="B1072" s="29"/>
      <c r="C1072" s="29"/>
      <c r="D1072" s="30"/>
      <c r="E1072" s="30"/>
      <c r="F1072" s="40"/>
      <c r="G1072" s="31"/>
      <c r="H1072" s="32"/>
      <c r="I1072" s="33"/>
      <c r="J1072" s="33"/>
      <c r="K1072" s="33"/>
    </row>
    <row r="1073" spans="1:11" s="34" customFormat="1">
      <c r="A1073" s="29"/>
      <c r="B1073" s="29"/>
      <c r="C1073" s="29"/>
      <c r="D1073" s="30"/>
      <c r="E1073" s="30"/>
      <c r="F1073" s="40"/>
      <c r="G1073" s="31"/>
      <c r="H1073" s="32"/>
      <c r="I1073" s="33"/>
      <c r="J1073" s="33"/>
      <c r="K1073" s="33"/>
    </row>
    <row r="1074" spans="1:11" s="34" customFormat="1">
      <c r="A1074" s="29"/>
      <c r="B1074" s="29"/>
      <c r="C1074" s="29"/>
      <c r="D1074" s="30"/>
      <c r="E1074" s="30"/>
      <c r="F1074" s="40"/>
      <c r="G1074" s="31"/>
      <c r="H1074" s="32"/>
      <c r="I1074" s="33"/>
      <c r="J1074" s="33"/>
      <c r="K1074" s="33"/>
    </row>
    <row r="1075" spans="1:11" s="34" customFormat="1">
      <c r="A1075" s="29"/>
      <c r="B1075" s="29"/>
      <c r="C1075" s="29"/>
      <c r="D1075" s="30"/>
      <c r="E1075" s="30"/>
      <c r="F1075" s="40"/>
      <c r="G1075" s="31"/>
      <c r="H1075" s="32"/>
      <c r="I1075" s="33"/>
      <c r="J1075" s="33"/>
      <c r="K1075" s="33"/>
    </row>
    <row r="1076" spans="1:11" s="34" customFormat="1">
      <c r="A1076" s="29"/>
      <c r="B1076" s="29"/>
      <c r="C1076" s="29"/>
      <c r="D1076" s="30"/>
      <c r="E1076" s="30"/>
      <c r="F1076" s="40"/>
      <c r="G1076" s="31"/>
      <c r="H1076" s="32"/>
      <c r="I1076" s="33"/>
      <c r="J1076" s="33"/>
      <c r="K1076" s="33"/>
    </row>
    <row r="1077" spans="1:11" s="34" customFormat="1">
      <c r="A1077" s="29"/>
      <c r="B1077" s="29"/>
      <c r="C1077" s="29"/>
      <c r="D1077" s="30"/>
      <c r="E1077" s="30"/>
      <c r="F1077" s="40"/>
      <c r="G1077" s="31"/>
      <c r="H1077" s="32"/>
      <c r="I1077" s="33"/>
      <c r="J1077" s="33"/>
      <c r="K1077" s="33"/>
    </row>
    <row r="1078" spans="1:11" s="34" customFormat="1">
      <c r="A1078" s="29"/>
      <c r="B1078" s="29"/>
      <c r="C1078" s="29"/>
      <c r="D1078" s="30"/>
      <c r="E1078" s="30"/>
      <c r="F1078" s="40"/>
      <c r="G1078" s="31"/>
      <c r="H1078" s="32"/>
      <c r="I1078" s="33"/>
      <c r="J1078" s="33"/>
      <c r="K1078" s="33"/>
    </row>
    <row r="1079" spans="1:11" s="34" customFormat="1">
      <c r="A1079" s="29"/>
      <c r="B1079" s="29"/>
      <c r="C1079" s="29"/>
      <c r="D1079" s="30"/>
      <c r="E1079" s="30"/>
      <c r="F1079" s="40"/>
      <c r="G1079" s="31"/>
      <c r="H1079" s="32"/>
      <c r="I1079" s="33"/>
      <c r="J1079" s="33"/>
      <c r="K1079" s="33"/>
    </row>
    <row r="1080" spans="1:11" s="34" customFormat="1">
      <c r="A1080" s="29"/>
      <c r="B1080" s="29"/>
      <c r="C1080" s="29"/>
      <c r="D1080" s="30"/>
      <c r="E1080" s="30"/>
      <c r="F1080" s="40"/>
      <c r="G1080" s="31"/>
      <c r="H1080" s="32"/>
      <c r="I1080" s="33"/>
      <c r="J1080" s="33"/>
      <c r="K1080" s="33"/>
    </row>
    <row r="1081" spans="1:11" s="34" customFormat="1">
      <c r="A1081" s="29"/>
      <c r="B1081" s="29"/>
      <c r="C1081" s="29"/>
      <c r="D1081" s="30"/>
      <c r="E1081" s="30"/>
      <c r="F1081" s="40"/>
      <c r="G1081" s="31"/>
      <c r="H1081" s="32"/>
      <c r="I1081" s="33"/>
      <c r="J1081" s="33"/>
      <c r="K1081" s="33"/>
    </row>
    <row r="1082" spans="1:11" s="34" customFormat="1">
      <c r="A1082" s="29"/>
      <c r="B1082" s="29"/>
      <c r="C1082" s="29"/>
      <c r="D1082" s="30"/>
      <c r="E1082" s="30"/>
      <c r="F1082" s="40"/>
      <c r="G1082" s="31"/>
      <c r="H1082" s="32"/>
      <c r="I1082" s="33"/>
      <c r="J1082" s="33"/>
      <c r="K1082" s="33"/>
    </row>
    <row r="1083" spans="1:11" s="34" customFormat="1">
      <c r="A1083" s="29"/>
      <c r="B1083" s="29"/>
      <c r="C1083" s="29"/>
      <c r="D1083" s="30"/>
      <c r="E1083" s="30"/>
      <c r="F1083" s="40"/>
      <c r="G1083" s="31"/>
      <c r="H1083" s="32"/>
      <c r="I1083" s="33"/>
      <c r="J1083" s="33"/>
      <c r="K1083" s="33"/>
    </row>
    <row r="1084" spans="1:11" s="34" customFormat="1">
      <c r="A1084" s="29"/>
      <c r="B1084" s="29"/>
      <c r="C1084" s="29"/>
      <c r="D1084" s="30"/>
      <c r="E1084" s="30"/>
      <c r="F1084" s="40"/>
      <c r="G1084" s="31"/>
      <c r="H1084" s="32"/>
      <c r="I1084" s="33"/>
      <c r="J1084" s="33"/>
      <c r="K1084" s="33"/>
    </row>
    <row r="1085" spans="1:11" s="34" customFormat="1">
      <c r="A1085" s="29"/>
      <c r="B1085" s="29"/>
      <c r="C1085" s="29"/>
      <c r="D1085" s="30"/>
      <c r="E1085" s="30"/>
      <c r="F1085" s="40"/>
      <c r="G1085" s="31"/>
      <c r="H1085" s="32"/>
      <c r="I1085" s="33"/>
      <c r="J1085" s="33"/>
      <c r="K1085" s="33"/>
    </row>
    <row r="1086" spans="1:11" s="34" customFormat="1">
      <c r="A1086" s="29"/>
      <c r="B1086" s="29"/>
      <c r="C1086" s="29"/>
      <c r="D1086" s="30"/>
      <c r="E1086" s="30"/>
      <c r="F1086" s="40"/>
      <c r="G1086" s="31"/>
      <c r="H1086" s="32"/>
      <c r="I1086" s="33"/>
      <c r="J1086" s="33"/>
      <c r="K1086" s="33"/>
    </row>
    <row r="1087" spans="1:11" s="34" customFormat="1">
      <c r="A1087" s="29"/>
      <c r="B1087" s="29"/>
      <c r="C1087" s="29"/>
      <c r="D1087" s="30"/>
      <c r="E1087" s="30"/>
      <c r="F1087" s="40"/>
      <c r="G1087" s="31"/>
      <c r="H1087" s="32"/>
      <c r="I1087" s="33"/>
      <c r="J1087" s="33"/>
      <c r="K1087" s="33"/>
    </row>
    <row r="1088" spans="1:11" s="34" customFormat="1">
      <c r="A1088" s="29"/>
      <c r="B1088" s="29"/>
      <c r="C1088" s="29"/>
      <c r="D1088" s="30"/>
      <c r="E1088" s="30"/>
      <c r="F1088" s="40"/>
      <c r="G1088" s="31"/>
      <c r="H1088" s="32"/>
      <c r="I1088" s="33"/>
      <c r="J1088" s="33"/>
      <c r="K1088" s="33"/>
    </row>
    <row r="1089" spans="1:11" s="34" customFormat="1">
      <c r="A1089" s="29"/>
      <c r="B1089" s="29"/>
      <c r="C1089" s="29"/>
      <c r="D1089" s="30"/>
      <c r="E1089" s="30"/>
      <c r="F1089" s="40"/>
      <c r="G1089" s="31"/>
      <c r="H1089" s="32"/>
      <c r="I1089" s="33"/>
      <c r="J1089" s="33"/>
      <c r="K1089" s="33"/>
    </row>
    <row r="1090" spans="1:11" s="34" customFormat="1">
      <c r="A1090" s="29"/>
      <c r="B1090" s="29"/>
      <c r="C1090" s="29"/>
      <c r="D1090" s="30"/>
      <c r="E1090" s="30"/>
      <c r="F1090" s="40"/>
      <c r="G1090" s="31"/>
      <c r="H1090" s="32"/>
      <c r="I1090" s="33"/>
      <c r="J1090" s="33"/>
      <c r="K1090" s="33"/>
    </row>
    <row r="1091" spans="1:11" s="34" customFormat="1">
      <c r="A1091" s="29"/>
      <c r="B1091" s="29"/>
      <c r="C1091" s="29"/>
      <c r="D1091" s="30"/>
      <c r="E1091" s="30"/>
      <c r="F1091" s="40"/>
      <c r="G1091" s="31"/>
      <c r="H1091" s="32"/>
      <c r="I1091" s="33"/>
      <c r="J1091" s="33"/>
      <c r="K1091" s="33"/>
    </row>
    <row r="1092" spans="1:11" s="34" customFormat="1">
      <c r="A1092" s="29"/>
      <c r="B1092" s="29"/>
      <c r="C1092" s="29"/>
      <c r="D1092" s="30"/>
      <c r="E1092" s="30"/>
      <c r="F1092" s="40"/>
      <c r="G1092" s="31"/>
      <c r="H1092" s="32"/>
      <c r="I1092" s="33"/>
      <c r="J1092" s="33"/>
      <c r="K1092" s="33"/>
    </row>
    <row r="1093" spans="1:11" s="34" customFormat="1">
      <c r="A1093" s="29"/>
      <c r="B1093" s="29"/>
      <c r="C1093" s="29"/>
      <c r="D1093" s="30"/>
      <c r="E1093" s="30"/>
      <c r="F1093" s="40"/>
      <c r="G1093" s="31"/>
      <c r="H1093" s="32"/>
      <c r="I1093" s="33"/>
      <c r="J1093" s="33"/>
      <c r="K1093" s="33"/>
    </row>
    <row r="1094" spans="1:11" s="34" customFormat="1">
      <c r="A1094" s="29"/>
      <c r="B1094" s="29"/>
      <c r="C1094" s="29"/>
      <c r="D1094" s="30"/>
      <c r="E1094" s="30"/>
      <c r="F1094" s="40"/>
      <c r="G1094" s="31"/>
      <c r="H1094" s="32"/>
      <c r="I1094" s="33"/>
      <c r="J1094" s="33"/>
      <c r="K1094" s="33"/>
    </row>
    <row r="1095" spans="1:11" s="34" customFormat="1">
      <c r="A1095" s="29"/>
      <c r="B1095" s="29"/>
      <c r="C1095" s="29"/>
      <c r="D1095" s="30"/>
      <c r="E1095" s="30"/>
      <c r="F1095" s="40"/>
      <c r="G1095" s="31"/>
      <c r="H1095" s="32"/>
      <c r="I1095" s="33"/>
      <c r="J1095" s="33"/>
      <c r="K1095" s="33"/>
    </row>
    <row r="1096" spans="1:11" s="34" customFormat="1">
      <c r="A1096" s="29"/>
      <c r="B1096" s="29"/>
      <c r="C1096" s="29"/>
      <c r="D1096" s="30"/>
      <c r="E1096" s="30"/>
      <c r="F1096" s="40"/>
      <c r="G1096" s="31"/>
      <c r="H1096" s="32"/>
      <c r="I1096" s="33"/>
      <c r="J1096" s="33"/>
      <c r="K1096" s="33"/>
    </row>
    <row r="1097" spans="1:11" s="34" customFormat="1">
      <c r="A1097" s="29"/>
      <c r="B1097" s="29"/>
      <c r="C1097" s="29"/>
      <c r="D1097" s="30"/>
      <c r="E1097" s="30"/>
      <c r="F1097" s="40"/>
      <c r="G1097" s="31"/>
      <c r="H1097" s="32"/>
      <c r="I1097" s="33"/>
      <c r="J1097" s="33"/>
      <c r="K1097" s="33"/>
    </row>
    <row r="1098" spans="1:11" s="34" customFormat="1">
      <c r="A1098" s="29"/>
      <c r="B1098" s="29"/>
      <c r="C1098" s="29"/>
      <c r="D1098" s="30"/>
      <c r="E1098" s="30"/>
      <c r="F1098" s="40"/>
      <c r="G1098" s="31"/>
      <c r="H1098" s="32"/>
      <c r="I1098" s="33"/>
      <c r="J1098" s="33"/>
      <c r="K1098" s="33"/>
    </row>
    <row r="1099" spans="1:11" s="34" customFormat="1">
      <c r="A1099" s="29"/>
      <c r="B1099" s="29"/>
      <c r="C1099" s="29"/>
      <c r="D1099" s="30"/>
      <c r="E1099" s="30"/>
      <c r="F1099" s="40"/>
      <c r="G1099" s="31"/>
      <c r="H1099" s="32"/>
      <c r="I1099" s="33"/>
      <c r="J1099" s="33"/>
      <c r="K1099" s="33"/>
    </row>
    <row r="1100" spans="1:11" s="34" customFormat="1">
      <c r="A1100" s="29"/>
      <c r="B1100" s="29"/>
      <c r="C1100" s="29"/>
      <c r="D1100" s="30"/>
      <c r="E1100" s="30"/>
      <c r="F1100" s="40"/>
      <c r="G1100" s="31"/>
      <c r="H1100" s="32"/>
      <c r="I1100" s="33"/>
      <c r="J1100" s="33"/>
      <c r="K1100" s="33"/>
    </row>
    <row r="1101" spans="1:11" s="34" customFormat="1">
      <c r="A1101" s="29"/>
      <c r="B1101" s="29"/>
      <c r="C1101" s="29"/>
      <c r="D1101" s="30"/>
      <c r="E1101" s="30"/>
      <c r="F1101" s="40"/>
      <c r="G1101" s="31"/>
      <c r="H1101" s="32"/>
      <c r="I1101" s="33"/>
      <c r="J1101" s="33"/>
      <c r="K1101" s="33"/>
    </row>
    <row r="1102" spans="1:11" s="34" customFormat="1">
      <c r="A1102" s="29"/>
      <c r="B1102" s="29"/>
      <c r="C1102" s="29"/>
      <c r="D1102" s="30"/>
      <c r="E1102" s="30"/>
      <c r="F1102" s="40"/>
      <c r="G1102" s="31"/>
      <c r="H1102" s="32"/>
      <c r="I1102" s="33"/>
      <c r="J1102" s="33"/>
      <c r="K1102" s="33"/>
    </row>
    <row r="1103" spans="1:11" s="34" customFormat="1">
      <c r="A1103" s="29"/>
      <c r="B1103" s="29"/>
      <c r="C1103" s="29"/>
      <c r="D1103" s="30"/>
      <c r="E1103" s="30"/>
      <c r="F1103" s="40"/>
      <c r="G1103" s="31"/>
      <c r="H1103" s="32"/>
      <c r="I1103" s="33"/>
      <c r="J1103" s="33"/>
      <c r="K1103" s="33"/>
    </row>
    <row r="1104" spans="1:11" s="34" customFormat="1">
      <c r="A1104" s="29"/>
      <c r="B1104" s="29"/>
      <c r="C1104" s="29"/>
      <c r="D1104" s="30"/>
      <c r="E1104" s="30"/>
      <c r="F1104" s="40"/>
      <c r="G1104" s="31"/>
      <c r="H1104" s="32"/>
      <c r="I1104" s="33"/>
      <c r="J1104" s="33"/>
      <c r="K1104" s="33"/>
    </row>
    <row r="1105" spans="1:11" s="34" customFormat="1">
      <c r="A1105" s="29"/>
      <c r="B1105" s="29"/>
      <c r="C1105" s="29"/>
      <c r="D1105" s="30"/>
      <c r="E1105" s="30"/>
      <c r="F1105" s="40"/>
      <c r="G1105" s="31"/>
      <c r="H1105" s="32"/>
      <c r="I1105" s="33"/>
      <c r="J1105" s="33"/>
      <c r="K1105" s="33"/>
    </row>
    <row r="1106" spans="1:11" s="34" customFormat="1">
      <c r="A1106" s="29"/>
      <c r="B1106" s="29"/>
      <c r="C1106" s="29"/>
      <c r="D1106" s="30"/>
      <c r="E1106" s="30"/>
      <c r="F1106" s="40"/>
      <c r="G1106" s="31"/>
      <c r="H1106" s="32"/>
      <c r="I1106" s="33"/>
      <c r="J1106" s="33"/>
      <c r="K1106" s="33"/>
    </row>
    <row r="1107" spans="1:11" s="34" customFormat="1">
      <c r="A1107" s="29"/>
      <c r="B1107" s="29"/>
      <c r="C1107" s="29"/>
      <c r="D1107" s="30"/>
      <c r="E1107" s="30"/>
      <c r="F1107" s="40"/>
      <c r="G1107" s="31"/>
      <c r="H1107" s="32"/>
      <c r="I1107" s="33"/>
      <c r="J1107" s="33"/>
      <c r="K1107" s="33"/>
    </row>
    <row r="1108" spans="1:11" s="34" customFormat="1">
      <c r="A1108" s="29"/>
      <c r="B1108" s="29"/>
      <c r="C1108" s="29"/>
      <c r="D1108" s="30"/>
      <c r="E1108" s="30"/>
      <c r="F1108" s="40"/>
      <c r="G1108" s="31"/>
      <c r="H1108" s="32"/>
      <c r="I1108" s="33"/>
      <c r="J1108" s="33"/>
      <c r="K1108" s="33"/>
    </row>
    <row r="1109" spans="1:11" s="34" customFormat="1">
      <c r="A1109" s="29"/>
      <c r="B1109" s="29"/>
      <c r="C1109" s="29"/>
      <c r="D1109" s="30"/>
      <c r="E1109" s="30"/>
      <c r="F1109" s="40"/>
      <c r="G1109" s="31"/>
      <c r="H1109" s="32"/>
      <c r="I1109" s="33"/>
      <c r="J1109" s="33"/>
      <c r="K1109" s="33"/>
    </row>
    <row r="1110" spans="1:11" s="34" customFormat="1">
      <c r="A1110" s="29"/>
      <c r="B1110" s="29"/>
      <c r="C1110" s="29"/>
      <c r="D1110" s="30"/>
      <c r="E1110" s="30"/>
      <c r="F1110" s="40"/>
      <c r="G1110" s="31"/>
      <c r="H1110" s="32"/>
      <c r="I1110" s="33"/>
      <c r="J1110" s="33"/>
      <c r="K1110" s="33"/>
    </row>
    <row r="1111" spans="1:11" s="34" customFormat="1">
      <c r="A1111" s="29"/>
      <c r="B1111" s="29"/>
      <c r="C1111" s="29"/>
      <c r="D1111" s="30"/>
      <c r="E1111" s="30"/>
      <c r="F1111" s="40"/>
      <c r="G1111" s="31"/>
      <c r="H1111" s="32"/>
      <c r="I1111" s="33"/>
      <c r="J1111" s="33"/>
      <c r="K1111" s="33"/>
    </row>
    <row r="1112" spans="1:11" s="34" customFormat="1">
      <c r="A1112" s="29"/>
      <c r="B1112" s="29"/>
      <c r="C1112" s="29"/>
      <c r="D1112" s="30"/>
      <c r="E1112" s="30"/>
      <c r="F1112" s="40"/>
      <c r="G1112" s="31"/>
      <c r="H1112" s="32"/>
      <c r="I1112" s="33"/>
      <c r="J1112" s="33"/>
      <c r="K1112" s="33"/>
    </row>
    <row r="1113" spans="1:11" s="34" customFormat="1">
      <c r="A1113" s="29"/>
      <c r="B1113" s="29"/>
      <c r="C1113" s="29"/>
      <c r="D1113" s="30"/>
      <c r="E1113" s="30"/>
      <c r="F1113" s="40"/>
      <c r="G1113" s="31"/>
      <c r="H1113" s="32"/>
      <c r="I1113" s="33"/>
      <c r="J1113" s="33"/>
      <c r="K1113" s="33"/>
    </row>
    <row r="1114" spans="1:11" s="34" customFormat="1">
      <c r="A1114" s="29"/>
      <c r="B1114" s="29"/>
      <c r="C1114" s="29"/>
      <c r="D1114" s="30"/>
      <c r="E1114" s="30"/>
      <c r="F1114" s="40"/>
      <c r="G1114" s="31"/>
      <c r="H1114" s="32"/>
      <c r="I1114" s="33"/>
      <c r="J1114" s="33"/>
      <c r="K1114" s="33"/>
    </row>
    <row r="1115" spans="1:11" s="34" customFormat="1">
      <c r="A1115" s="29"/>
      <c r="B1115" s="29"/>
      <c r="C1115" s="29"/>
      <c r="D1115" s="30"/>
      <c r="E1115" s="30"/>
      <c r="F1115" s="40"/>
      <c r="G1115" s="31"/>
      <c r="H1115" s="32"/>
      <c r="I1115" s="33"/>
      <c r="J1115" s="33"/>
      <c r="K1115" s="33"/>
    </row>
    <row r="1116" spans="1:11" s="34" customFormat="1">
      <c r="A1116" s="29"/>
      <c r="B1116" s="29"/>
      <c r="C1116" s="29"/>
      <c r="D1116" s="30"/>
      <c r="E1116" s="30"/>
      <c r="F1116" s="40"/>
      <c r="G1116" s="31"/>
      <c r="H1116" s="32"/>
      <c r="I1116" s="33"/>
      <c r="J1116" s="33"/>
      <c r="K1116" s="33"/>
    </row>
    <row r="1117" spans="1:11" s="34" customFormat="1">
      <c r="A1117" s="29"/>
      <c r="B1117" s="29"/>
      <c r="C1117" s="29"/>
      <c r="D1117" s="30"/>
      <c r="E1117" s="30"/>
      <c r="F1117" s="40"/>
      <c r="G1117" s="31"/>
      <c r="H1117" s="32"/>
      <c r="I1117" s="33"/>
      <c r="J1117" s="33"/>
      <c r="K1117" s="33"/>
    </row>
    <row r="1118" spans="1:11" s="34" customFormat="1">
      <c r="A1118" s="29"/>
      <c r="B1118" s="29"/>
      <c r="C1118" s="29"/>
      <c r="D1118" s="30"/>
      <c r="E1118" s="30"/>
      <c r="F1118" s="40"/>
      <c r="G1118" s="31"/>
      <c r="H1118" s="32"/>
      <c r="I1118" s="33"/>
      <c r="J1118" s="33"/>
      <c r="K1118" s="33"/>
    </row>
    <row r="1119" spans="1:11" s="34" customFormat="1">
      <c r="A1119" s="29"/>
      <c r="B1119" s="29"/>
      <c r="C1119" s="29"/>
      <c r="D1119" s="30"/>
      <c r="E1119" s="30"/>
      <c r="F1119" s="40"/>
      <c r="G1119" s="31"/>
      <c r="H1119" s="32"/>
      <c r="I1119" s="33"/>
      <c r="J1119" s="33"/>
      <c r="K1119" s="33"/>
    </row>
    <row r="1120" spans="1:11" s="34" customFormat="1">
      <c r="A1120" s="29"/>
      <c r="B1120" s="29"/>
      <c r="C1120" s="29"/>
      <c r="D1120" s="30"/>
      <c r="E1120" s="30"/>
      <c r="F1120" s="40"/>
      <c r="G1120" s="31"/>
      <c r="H1120" s="32"/>
      <c r="I1120" s="33"/>
      <c r="J1120" s="33"/>
      <c r="K1120" s="33"/>
    </row>
    <row r="1121" spans="1:11" s="34" customFormat="1">
      <c r="A1121" s="29"/>
      <c r="B1121" s="29"/>
      <c r="C1121" s="29"/>
      <c r="D1121" s="30"/>
      <c r="E1121" s="30"/>
      <c r="F1121" s="40"/>
      <c r="G1121" s="31"/>
      <c r="H1121" s="32"/>
      <c r="I1121" s="33"/>
      <c r="J1121" s="33"/>
      <c r="K1121" s="33"/>
    </row>
    <row r="1122" spans="1:11" s="34" customFormat="1">
      <c r="A1122" s="29"/>
      <c r="B1122" s="29"/>
      <c r="C1122" s="29"/>
      <c r="D1122" s="30"/>
      <c r="E1122" s="30"/>
      <c r="F1122" s="40"/>
      <c r="G1122" s="31"/>
      <c r="H1122" s="32"/>
      <c r="I1122" s="33"/>
      <c r="J1122" s="33"/>
      <c r="K1122" s="33"/>
    </row>
    <row r="1123" spans="1:11" s="34" customFormat="1">
      <c r="A1123" s="29"/>
      <c r="B1123" s="29"/>
      <c r="C1123" s="29"/>
      <c r="D1123" s="30"/>
      <c r="E1123" s="30"/>
      <c r="F1123" s="40"/>
      <c r="G1123" s="31"/>
      <c r="H1123" s="32"/>
      <c r="I1123" s="33"/>
      <c r="J1123" s="33"/>
      <c r="K1123" s="33"/>
    </row>
    <row r="1124" spans="1:11" s="34" customFormat="1">
      <c r="A1124" s="29"/>
      <c r="B1124" s="29"/>
      <c r="C1124" s="29"/>
      <c r="D1124" s="30"/>
      <c r="E1124" s="30"/>
      <c r="F1124" s="40"/>
      <c r="G1124" s="31"/>
      <c r="H1124" s="32"/>
      <c r="I1124" s="33"/>
      <c r="J1124" s="33"/>
      <c r="K1124" s="33"/>
    </row>
    <row r="1125" spans="1:11" s="34" customFormat="1">
      <c r="A1125" s="29"/>
      <c r="B1125" s="29"/>
      <c r="C1125" s="29"/>
      <c r="D1125" s="30"/>
      <c r="E1125" s="30"/>
      <c r="F1125" s="40"/>
      <c r="G1125" s="31"/>
      <c r="H1125" s="32"/>
      <c r="I1125" s="33"/>
      <c r="J1125" s="33"/>
      <c r="K1125" s="33"/>
    </row>
    <row r="1126" spans="1:11" s="34" customFormat="1">
      <c r="A1126" s="29"/>
      <c r="B1126" s="29"/>
      <c r="C1126" s="29"/>
      <c r="D1126" s="30"/>
      <c r="E1126" s="30"/>
      <c r="F1126" s="40"/>
      <c r="G1126" s="31"/>
      <c r="H1126" s="32"/>
      <c r="I1126" s="33"/>
      <c r="J1126" s="33"/>
      <c r="K1126" s="33"/>
    </row>
    <row r="1127" spans="1:11" s="34" customFormat="1">
      <c r="A1127" s="29"/>
      <c r="B1127" s="29"/>
      <c r="C1127" s="29"/>
      <c r="D1127" s="30"/>
      <c r="E1127" s="30"/>
      <c r="F1127" s="40"/>
      <c r="G1127" s="31"/>
      <c r="H1127" s="32"/>
      <c r="I1127" s="33"/>
      <c r="J1127" s="33"/>
      <c r="K1127" s="33"/>
    </row>
    <row r="1128" spans="1:11" s="34" customFormat="1">
      <c r="A1128" s="29"/>
      <c r="B1128" s="29"/>
      <c r="C1128" s="29"/>
      <c r="D1128" s="30"/>
      <c r="E1128" s="30"/>
      <c r="F1128" s="40"/>
      <c r="G1128" s="31"/>
      <c r="H1128" s="32"/>
      <c r="I1128" s="33"/>
      <c r="J1128" s="33"/>
      <c r="K1128" s="33"/>
    </row>
    <row r="1129" spans="1:11" s="34" customFormat="1">
      <c r="A1129" s="29"/>
      <c r="B1129" s="29"/>
      <c r="C1129" s="29"/>
      <c r="D1129" s="30"/>
      <c r="E1129" s="30"/>
      <c r="F1129" s="40"/>
      <c r="G1129" s="31"/>
      <c r="H1129" s="32"/>
      <c r="I1129" s="33"/>
      <c r="J1129" s="33"/>
      <c r="K1129" s="33"/>
    </row>
    <row r="1130" spans="1:11" s="34" customFormat="1">
      <c r="A1130" s="29"/>
      <c r="B1130" s="29"/>
      <c r="C1130" s="29"/>
      <c r="D1130" s="30"/>
      <c r="E1130" s="30"/>
      <c r="F1130" s="40"/>
      <c r="G1130" s="31"/>
      <c r="H1130" s="32"/>
      <c r="I1130" s="33"/>
      <c r="J1130" s="33"/>
      <c r="K1130" s="33"/>
    </row>
    <row r="1131" spans="1:11" s="34" customFormat="1">
      <c r="A1131" s="29"/>
      <c r="B1131" s="29"/>
      <c r="C1131" s="29"/>
      <c r="D1131" s="30"/>
      <c r="E1131" s="30"/>
      <c r="F1131" s="40"/>
      <c r="G1131" s="31"/>
      <c r="H1131" s="32"/>
      <c r="I1131" s="33"/>
      <c r="J1131" s="33"/>
      <c r="K1131" s="33"/>
    </row>
    <row r="1132" spans="1:11" s="34" customFormat="1">
      <c r="A1132" s="29"/>
      <c r="B1132" s="29"/>
      <c r="C1132" s="29"/>
      <c r="D1132" s="30"/>
      <c r="E1132" s="30"/>
      <c r="F1132" s="40"/>
      <c r="G1132" s="31"/>
      <c r="H1132" s="32"/>
      <c r="I1132" s="33"/>
      <c r="J1132" s="33"/>
      <c r="K1132" s="33"/>
    </row>
    <row r="1133" spans="1:11" s="34" customFormat="1">
      <c r="A1133" s="29"/>
      <c r="B1133" s="29"/>
      <c r="C1133" s="29"/>
      <c r="D1133" s="30"/>
      <c r="E1133" s="30"/>
      <c r="F1133" s="40"/>
      <c r="G1133" s="31"/>
      <c r="H1133" s="32"/>
      <c r="I1133" s="33"/>
      <c r="J1133" s="33"/>
      <c r="K1133" s="33"/>
    </row>
    <row r="1134" spans="1:11" s="34" customFormat="1">
      <c r="A1134" s="29"/>
      <c r="B1134" s="29"/>
      <c r="C1134" s="29"/>
      <c r="D1134" s="30"/>
      <c r="E1134" s="30"/>
      <c r="F1134" s="40"/>
      <c r="G1134" s="31"/>
      <c r="H1134" s="32"/>
      <c r="I1134" s="33"/>
      <c r="J1134" s="33"/>
      <c r="K1134" s="33"/>
    </row>
    <row r="1135" spans="1:11" s="34" customFormat="1">
      <c r="A1135" s="29"/>
      <c r="B1135" s="29"/>
      <c r="C1135" s="29"/>
      <c r="D1135" s="30"/>
      <c r="E1135" s="30"/>
      <c r="F1135" s="40"/>
      <c r="G1135" s="31"/>
      <c r="H1135" s="32"/>
      <c r="I1135" s="33"/>
      <c r="J1135" s="33"/>
      <c r="K1135" s="33"/>
    </row>
    <row r="1136" spans="1:11" s="34" customFormat="1">
      <c r="A1136" s="29"/>
      <c r="B1136" s="29"/>
      <c r="C1136" s="29"/>
      <c r="D1136" s="30"/>
      <c r="E1136" s="30"/>
      <c r="F1136" s="40"/>
      <c r="G1136" s="31"/>
      <c r="H1136" s="32"/>
      <c r="I1136" s="33"/>
      <c r="J1136" s="33"/>
      <c r="K1136" s="33"/>
    </row>
    <row r="1137" spans="1:11" s="34" customFormat="1">
      <c r="A1137" s="29"/>
      <c r="B1137" s="29"/>
      <c r="C1137" s="29"/>
      <c r="D1137" s="30"/>
      <c r="E1137" s="30"/>
      <c r="F1137" s="40"/>
      <c r="G1137" s="31"/>
      <c r="H1137" s="32"/>
      <c r="I1137" s="33"/>
      <c r="J1137" s="33"/>
      <c r="K1137" s="33"/>
    </row>
    <row r="1138" spans="1:11" s="34" customFormat="1">
      <c r="A1138" s="29"/>
      <c r="B1138" s="29"/>
      <c r="C1138" s="29"/>
      <c r="D1138" s="30"/>
      <c r="E1138" s="30"/>
      <c r="F1138" s="40"/>
      <c r="G1138" s="31"/>
      <c r="H1138" s="32"/>
      <c r="I1138" s="33"/>
      <c r="J1138" s="33"/>
      <c r="K1138" s="33"/>
    </row>
    <row r="1139" spans="1:11" s="34" customFormat="1">
      <c r="A1139" s="29"/>
      <c r="B1139" s="29"/>
      <c r="C1139" s="29"/>
      <c r="D1139" s="30"/>
      <c r="E1139" s="30"/>
      <c r="F1139" s="40"/>
      <c r="G1139" s="31"/>
      <c r="H1139" s="32"/>
      <c r="I1139" s="33"/>
      <c r="J1139" s="33"/>
      <c r="K1139" s="33"/>
    </row>
    <row r="1140" spans="1:11" s="34" customFormat="1">
      <c r="A1140" s="29"/>
      <c r="B1140" s="29"/>
      <c r="C1140" s="29"/>
      <c r="D1140" s="30"/>
      <c r="E1140" s="30"/>
      <c r="F1140" s="40"/>
      <c r="G1140" s="31"/>
      <c r="H1140" s="32"/>
      <c r="I1140" s="33"/>
      <c r="J1140" s="33"/>
      <c r="K1140" s="33"/>
    </row>
    <row r="1141" spans="1:11" s="34" customFormat="1">
      <c r="A1141" s="29"/>
      <c r="B1141" s="29"/>
      <c r="C1141" s="29"/>
      <c r="D1141" s="30"/>
      <c r="E1141" s="30"/>
      <c r="F1141" s="40"/>
      <c r="G1141" s="31"/>
      <c r="H1141" s="32"/>
      <c r="I1141" s="33"/>
      <c r="J1141" s="33"/>
      <c r="K1141" s="33"/>
    </row>
    <row r="1142" spans="1:11" s="34" customFormat="1">
      <c r="A1142" s="29"/>
      <c r="B1142" s="29"/>
      <c r="C1142" s="29"/>
      <c r="D1142" s="30"/>
      <c r="E1142" s="30"/>
      <c r="F1142" s="40"/>
      <c r="G1142" s="31"/>
      <c r="H1142" s="32"/>
      <c r="I1142" s="33"/>
      <c r="J1142" s="33"/>
      <c r="K1142" s="33"/>
    </row>
    <row r="1143" spans="1:11" s="34" customFormat="1">
      <c r="A1143" s="29"/>
      <c r="B1143" s="29"/>
      <c r="C1143" s="29"/>
      <c r="D1143" s="30"/>
      <c r="E1143" s="30"/>
      <c r="F1143" s="40"/>
      <c r="G1143" s="31"/>
      <c r="H1143" s="32"/>
      <c r="I1143" s="33"/>
      <c r="J1143" s="33"/>
      <c r="K1143" s="33"/>
    </row>
    <row r="1144" spans="1:11" s="34" customFormat="1">
      <c r="A1144" s="29"/>
      <c r="B1144" s="29"/>
      <c r="C1144" s="29"/>
      <c r="D1144" s="30"/>
      <c r="E1144" s="30"/>
      <c r="F1144" s="40"/>
      <c r="G1144" s="31"/>
      <c r="H1144" s="32"/>
      <c r="I1144" s="33"/>
      <c r="J1144" s="33"/>
      <c r="K1144" s="33"/>
    </row>
    <row r="1145" spans="1:11" s="34" customFormat="1">
      <c r="A1145" s="29"/>
      <c r="B1145" s="29"/>
      <c r="C1145" s="29"/>
      <c r="D1145" s="30"/>
      <c r="E1145" s="30"/>
      <c r="F1145" s="40"/>
      <c r="G1145" s="31"/>
      <c r="H1145" s="32"/>
      <c r="I1145" s="33"/>
      <c r="J1145" s="33"/>
      <c r="K1145" s="33"/>
    </row>
    <row r="1146" spans="1:11" s="34" customFormat="1">
      <c r="A1146" s="29"/>
      <c r="B1146" s="29"/>
      <c r="C1146" s="29"/>
      <c r="D1146" s="30"/>
      <c r="E1146" s="30"/>
      <c r="F1146" s="40"/>
      <c r="G1146" s="31"/>
      <c r="H1146" s="32"/>
      <c r="I1146" s="33"/>
      <c r="J1146" s="33"/>
      <c r="K1146" s="33"/>
    </row>
    <row r="1147" spans="1:11" s="34" customFormat="1">
      <c r="A1147" s="29"/>
      <c r="B1147" s="29"/>
      <c r="C1147" s="29"/>
      <c r="D1147" s="30"/>
      <c r="E1147" s="30"/>
      <c r="F1147" s="40"/>
      <c r="G1147" s="31"/>
      <c r="H1147" s="32"/>
      <c r="I1147" s="33"/>
      <c r="J1147" s="33"/>
      <c r="K1147" s="33"/>
    </row>
    <row r="1148" spans="1:11" s="34" customFormat="1">
      <c r="A1148" s="29"/>
      <c r="B1148" s="29"/>
      <c r="C1148" s="29"/>
      <c r="D1148" s="30"/>
      <c r="E1148" s="30"/>
      <c r="F1148" s="40"/>
      <c r="G1148" s="31"/>
      <c r="H1148" s="32"/>
      <c r="I1148" s="33"/>
      <c r="J1148" s="33"/>
      <c r="K1148" s="33"/>
    </row>
    <row r="1149" spans="1:11" s="34" customFormat="1">
      <c r="A1149" s="29"/>
      <c r="B1149" s="29"/>
      <c r="C1149" s="29"/>
      <c r="D1149" s="30"/>
      <c r="E1149" s="30"/>
      <c r="F1149" s="40"/>
      <c r="G1149" s="31"/>
      <c r="H1149" s="32"/>
      <c r="I1149" s="33"/>
      <c r="J1149" s="33"/>
      <c r="K1149" s="33"/>
    </row>
    <row r="1150" spans="1:11" s="34" customFormat="1">
      <c r="A1150" s="29"/>
      <c r="B1150" s="29"/>
      <c r="C1150" s="29"/>
      <c r="D1150" s="30"/>
      <c r="E1150" s="30"/>
      <c r="F1150" s="40"/>
      <c r="G1150" s="31"/>
      <c r="H1150" s="32"/>
      <c r="I1150" s="33"/>
      <c r="J1150" s="33"/>
      <c r="K1150" s="33"/>
    </row>
    <row r="1151" spans="1:11" s="34" customFormat="1">
      <c r="A1151" s="29"/>
      <c r="B1151" s="29"/>
      <c r="C1151" s="29"/>
      <c r="D1151" s="30"/>
      <c r="E1151" s="30"/>
      <c r="F1151" s="40"/>
      <c r="G1151" s="31"/>
      <c r="H1151" s="32"/>
      <c r="I1151" s="33"/>
      <c r="J1151" s="33"/>
      <c r="K1151" s="33"/>
    </row>
    <row r="1152" spans="1:11" s="34" customFormat="1">
      <c r="A1152" s="29"/>
      <c r="B1152" s="29"/>
      <c r="C1152" s="29"/>
      <c r="D1152" s="30"/>
      <c r="E1152" s="30"/>
      <c r="F1152" s="40"/>
      <c r="G1152" s="31"/>
      <c r="H1152" s="32"/>
      <c r="I1152" s="33"/>
      <c r="J1152" s="33"/>
      <c r="K1152" s="33"/>
    </row>
    <row r="1153" spans="1:11" s="34" customFormat="1">
      <c r="A1153" s="29"/>
      <c r="B1153" s="29"/>
      <c r="C1153" s="29"/>
      <c r="D1153" s="30"/>
      <c r="E1153" s="30"/>
      <c r="F1153" s="40"/>
      <c r="G1153" s="31"/>
      <c r="H1153" s="32"/>
      <c r="I1153" s="33"/>
      <c r="J1153" s="33"/>
      <c r="K1153" s="33"/>
    </row>
    <row r="1154" spans="1:11" s="34" customFormat="1">
      <c r="A1154" s="29"/>
      <c r="B1154" s="29"/>
      <c r="C1154" s="29"/>
      <c r="D1154" s="30"/>
      <c r="E1154" s="30"/>
      <c r="F1154" s="40"/>
      <c r="G1154" s="31"/>
      <c r="H1154" s="32"/>
      <c r="I1154" s="33"/>
      <c r="J1154" s="33"/>
      <c r="K1154" s="33"/>
    </row>
    <row r="1155" spans="1:11" s="34" customFormat="1">
      <c r="A1155" s="29"/>
      <c r="B1155" s="29"/>
      <c r="C1155" s="29"/>
      <c r="D1155" s="30"/>
      <c r="E1155" s="30"/>
      <c r="F1155" s="40"/>
      <c r="G1155" s="31"/>
      <c r="H1155" s="32"/>
      <c r="I1155" s="33"/>
      <c r="J1155" s="33"/>
      <c r="K1155" s="33"/>
    </row>
    <row r="1156" spans="1:11" s="34" customFormat="1">
      <c r="A1156" s="29"/>
      <c r="B1156" s="29"/>
      <c r="C1156" s="29"/>
      <c r="D1156" s="30"/>
      <c r="E1156" s="30"/>
      <c r="F1156" s="40"/>
      <c r="G1156" s="31"/>
      <c r="H1156" s="32"/>
      <c r="I1156" s="33"/>
      <c r="J1156" s="33"/>
      <c r="K1156" s="33"/>
    </row>
    <row r="1157" spans="1:11" s="34" customFormat="1">
      <c r="A1157" s="29"/>
      <c r="B1157" s="29"/>
      <c r="C1157" s="29"/>
      <c r="D1157" s="30"/>
      <c r="E1157" s="30"/>
      <c r="F1157" s="40"/>
      <c r="G1157" s="31"/>
      <c r="H1157" s="32"/>
      <c r="I1157" s="33"/>
      <c r="J1157" s="33"/>
      <c r="K1157" s="33"/>
    </row>
    <row r="1158" spans="1:11" s="34" customFormat="1">
      <c r="A1158" s="29"/>
      <c r="B1158" s="29"/>
      <c r="C1158" s="29"/>
      <c r="D1158" s="30"/>
      <c r="E1158" s="30"/>
      <c r="F1158" s="40"/>
      <c r="G1158" s="31"/>
      <c r="H1158" s="32"/>
      <c r="I1158" s="33"/>
      <c r="J1158" s="33"/>
      <c r="K1158" s="33"/>
    </row>
    <row r="1159" spans="1:11" s="34" customFormat="1">
      <c r="A1159" s="29"/>
      <c r="B1159" s="29"/>
      <c r="C1159" s="29"/>
      <c r="D1159" s="30"/>
      <c r="E1159" s="30"/>
      <c r="F1159" s="40"/>
      <c r="G1159" s="31"/>
      <c r="H1159" s="32"/>
      <c r="I1159" s="33"/>
      <c r="J1159" s="33"/>
      <c r="K1159" s="33"/>
    </row>
    <row r="1160" spans="1:11" s="34" customFormat="1">
      <c r="A1160" s="29"/>
      <c r="B1160" s="29"/>
      <c r="C1160" s="29"/>
      <c r="D1160" s="30"/>
      <c r="E1160" s="30"/>
      <c r="F1160" s="40"/>
      <c r="G1160" s="31"/>
      <c r="H1160" s="32"/>
      <c r="I1160" s="33"/>
      <c r="J1160" s="33"/>
      <c r="K1160" s="33"/>
    </row>
    <row r="1161" spans="1:11" s="34" customFormat="1">
      <c r="A1161" s="29"/>
      <c r="B1161" s="29"/>
      <c r="C1161" s="29"/>
      <c r="D1161" s="30"/>
      <c r="E1161" s="30"/>
      <c r="F1161" s="40"/>
      <c r="G1161" s="31"/>
      <c r="H1161" s="32"/>
      <c r="I1161" s="33"/>
      <c r="J1161" s="33"/>
      <c r="K1161" s="33"/>
    </row>
    <row r="1162" spans="1:11" s="34" customFormat="1">
      <c r="A1162" s="29"/>
      <c r="B1162" s="29"/>
      <c r="C1162" s="29"/>
      <c r="D1162" s="30"/>
      <c r="E1162" s="30"/>
      <c r="F1162" s="40"/>
      <c r="G1162" s="31"/>
      <c r="H1162" s="32"/>
      <c r="I1162" s="33"/>
      <c r="J1162" s="33"/>
      <c r="K1162" s="33"/>
    </row>
    <row r="1163" spans="1:11" s="34" customFormat="1">
      <c r="A1163" s="29"/>
      <c r="B1163" s="29"/>
      <c r="C1163" s="29"/>
      <c r="D1163" s="30"/>
      <c r="E1163" s="30"/>
      <c r="F1163" s="40"/>
      <c r="G1163" s="31"/>
      <c r="H1163" s="32"/>
      <c r="I1163" s="33"/>
      <c r="J1163" s="33"/>
      <c r="K1163" s="33"/>
    </row>
    <row r="1164" spans="1:11" s="34" customFormat="1">
      <c r="A1164" s="29"/>
      <c r="B1164" s="29"/>
      <c r="C1164" s="29"/>
      <c r="D1164" s="30"/>
      <c r="E1164" s="30"/>
      <c r="F1164" s="40"/>
      <c r="G1164" s="31"/>
      <c r="H1164" s="32"/>
      <c r="I1164" s="33"/>
      <c r="J1164" s="33"/>
      <c r="K1164" s="33"/>
    </row>
    <row r="1165" spans="1:11" s="34" customFormat="1">
      <c r="A1165" s="29"/>
      <c r="B1165" s="29"/>
      <c r="C1165" s="29"/>
      <c r="D1165" s="30"/>
      <c r="E1165" s="30"/>
      <c r="F1165" s="40"/>
      <c r="G1165" s="31"/>
      <c r="H1165" s="32"/>
      <c r="I1165" s="33"/>
      <c r="J1165" s="33"/>
      <c r="K1165" s="33"/>
    </row>
    <row r="1166" spans="1:11" s="34" customFormat="1">
      <c r="A1166" s="29"/>
      <c r="B1166" s="29"/>
      <c r="C1166" s="29"/>
      <c r="D1166" s="30"/>
      <c r="E1166" s="30"/>
      <c r="F1166" s="40"/>
      <c r="G1166" s="31"/>
      <c r="H1166" s="32"/>
      <c r="I1166" s="33"/>
      <c r="J1166" s="33"/>
      <c r="K1166" s="33"/>
    </row>
    <row r="1167" spans="1:11" s="34" customFormat="1">
      <c r="A1167" s="29"/>
      <c r="B1167" s="29"/>
      <c r="C1167" s="29"/>
      <c r="D1167" s="30"/>
      <c r="E1167" s="30"/>
      <c r="F1167" s="40"/>
      <c r="G1167" s="31"/>
      <c r="H1167" s="32"/>
      <c r="I1167" s="33"/>
      <c r="J1167" s="33"/>
      <c r="K1167" s="33"/>
    </row>
    <row r="1168" spans="1:11" s="34" customFormat="1">
      <c r="A1168" s="29"/>
      <c r="B1168" s="29"/>
      <c r="C1168" s="29"/>
      <c r="D1168" s="30"/>
      <c r="E1168" s="30"/>
      <c r="F1168" s="40"/>
      <c r="G1168" s="31"/>
      <c r="H1168" s="32"/>
      <c r="I1168" s="33"/>
      <c r="J1168" s="33"/>
      <c r="K1168" s="33"/>
    </row>
    <row r="1169" spans="1:11" s="34" customFormat="1">
      <c r="A1169" s="29"/>
      <c r="B1169" s="29"/>
      <c r="C1169" s="29"/>
      <c r="D1169" s="30"/>
      <c r="E1169" s="30"/>
      <c r="F1169" s="40"/>
      <c r="G1169" s="31"/>
      <c r="H1169" s="32"/>
      <c r="I1169" s="33"/>
      <c r="J1169" s="33"/>
      <c r="K1169" s="33"/>
    </row>
    <row r="1170" spans="1:11" s="34" customFormat="1">
      <c r="A1170" s="29"/>
      <c r="B1170" s="29"/>
      <c r="C1170" s="29"/>
      <c r="D1170" s="30"/>
      <c r="E1170" s="30"/>
      <c r="F1170" s="40"/>
      <c r="G1170" s="31"/>
      <c r="H1170" s="32"/>
      <c r="I1170" s="33"/>
      <c r="J1170" s="33"/>
      <c r="K1170" s="33"/>
    </row>
    <row r="1171" spans="1:11" s="34" customFormat="1">
      <c r="A1171" s="29"/>
      <c r="B1171" s="29"/>
      <c r="C1171" s="29"/>
      <c r="D1171" s="30"/>
      <c r="E1171" s="30"/>
      <c r="F1171" s="40"/>
      <c r="G1171" s="31"/>
      <c r="H1171" s="32"/>
      <c r="I1171" s="33"/>
      <c r="J1171" s="33"/>
      <c r="K1171" s="33"/>
    </row>
    <row r="1172" spans="1:11" s="34" customFormat="1">
      <c r="A1172" s="29"/>
      <c r="B1172" s="29"/>
      <c r="C1172" s="29"/>
      <c r="D1172" s="30"/>
      <c r="E1172" s="30"/>
      <c r="F1172" s="40"/>
      <c r="G1172" s="31"/>
      <c r="H1172" s="32"/>
      <c r="I1172" s="33"/>
      <c r="J1172" s="33"/>
      <c r="K1172" s="33"/>
    </row>
    <row r="1173" spans="1:11" s="34" customFormat="1">
      <c r="A1173" s="29"/>
      <c r="B1173" s="29"/>
      <c r="C1173" s="29"/>
      <c r="D1173" s="30"/>
      <c r="E1173" s="30"/>
      <c r="F1173" s="40"/>
      <c r="G1173" s="31"/>
      <c r="H1173" s="32"/>
      <c r="I1173" s="33"/>
      <c r="J1173" s="33"/>
      <c r="K1173" s="33"/>
    </row>
    <row r="1174" spans="1:11" s="34" customFormat="1">
      <c r="A1174" s="29"/>
      <c r="B1174" s="29"/>
      <c r="C1174" s="29"/>
      <c r="D1174" s="30"/>
      <c r="E1174" s="30"/>
      <c r="F1174" s="40"/>
      <c r="G1174" s="31"/>
      <c r="H1174" s="32"/>
      <c r="I1174" s="33"/>
      <c r="J1174" s="33"/>
      <c r="K1174" s="33"/>
    </row>
    <row r="1175" spans="1:11" s="34" customFormat="1">
      <c r="A1175" s="29"/>
      <c r="B1175" s="29"/>
      <c r="C1175" s="29"/>
      <c r="D1175" s="30"/>
      <c r="E1175" s="30"/>
      <c r="F1175" s="40"/>
      <c r="G1175" s="31"/>
      <c r="H1175" s="32"/>
      <c r="I1175" s="33"/>
      <c r="J1175" s="33"/>
      <c r="K1175" s="33"/>
    </row>
    <row r="1176" spans="1:11" s="34" customFormat="1">
      <c r="A1176" s="29"/>
      <c r="B1176" s="29"/>
      <c r="C1176" s="29"/>
      <c r="D1176" s="30"/>
      <c r="E1176" s="30"/>
      <c r="F1176" s="40"/>
      <c r="G1176" s="31"/>
      <c r="H1176" s="32"/>
      <c r="I1176" s="33"/>
      <c r="J1176" s="33"/>
      <c r="K1176" s="33"/>
    </row>
    <row r="1177" spans="1:11" s="34" customFormat="1">
      <c r="A1177" s="29"/>
      <c r="B1177" s="29"/>
      <c r="C1177" s="29"/>
      <c r="D1177" s="30"/>
      <c r="E1177" s="30"/>
      <c r="F1177" s="40"/>
      <c r="G1177" s="31"/>
      <c r="H1177" s="32"/>
      <c r="I1177" s="33"/>
      <c r="J1177" s="33"/>
      <c r="K1177" s="33"/>
    </row>
    <row r="1178" spans="1:11" s="34" customFormat="1">
      <c r="A1178" s="29"/>
      <c r="B1178" s="29"/>
      <c r="C1178" s="29"/>
      <c r="D1178" s="30"/>
      <c r="E1178" s="30"/>
      <c r="F1178" s="40"/>
      <c r="G1178" s="31"/>
      <c r="H1178" s="32"/>
      <c r="I1178" s="33"/>
      <c r="J1178" s="33"/>
      <c r="K1178" s="33"/>
    </row>
    <row r="1179" spans="1:11" s="34" customFormat="1">
      <c r="A1179" s="29"/>
      <c r="B1179" s="29"/>
      <c r="C1179" s="29"/>
      <c r="D1179" s="30"/>
      <c r="E1179" s="30"/>
      <c r="F1179" s="40"/>
      <c r="G1179" s="31"/>
      <c r="H1179" s="32"/>
      <c r="I1179" s="33"/>
      <c r="J1179" s="33"/>
      <c r="K1179" s="33"/>
    </row>
    <row r="1180" spans="1:11" s="34" customFormat="1">
      <c r="A1180" s="29"/>
      <c r="B1180" s="29"/>
      <c r="C1180" s="29"/>
      <c r="D1180" s="30"/>
      <c r="E1180" s="30"/>
      <c r="F1180" s="40"/>
      <c r="G1180" s="31"/>
      <c r="H1180" s="32"/>
      <c r="I1180" s="33"/>
      <c r="J1180" s="33"/>
      <c r="K1180" s="33"/>
    </row>
    <row r="1181" spans="1:11" s="34" customFormat="1">
      <c r="A1181" s="29"/>
      <c r="B1181" s="29"/>
      <c r="C1181" s="29"/>
      <c r="D1181" s="30"/>
      <c r="E1181" s="30"/>
      <c r="F1181" s="40"/>
      <c r="G1181" s="31"/>
      <c r="H1181" s="32"/>
      <c r="I1181" s="33"/>
      <c r="J1181" s="33"/>
      <c r="K1181" s="33"/>
    </row>
    <row r="1182" spans="1:11" s="34" customFormat="1">
      <c r="A1182" s="29"/>
      <c r="B1182" s="29"/>
      <c r="C1182" s="29"/>
      <c r="D1182" s="30"/>
      <c r="E1182" s="30"/>
      <c r="F1182" s="40"/>
      <c r="G1182" s="31"/>
      <c r="H1182" s="32"/>
      <c r="I1182" s="33"/>
      <c r="J1182" s="33"/>
      <c r="K1182" s="33"/>
    </row>
    <row r="1183" spans="1:11" s="34" customFormat="1">
      <c r="A1183" s="29"/>
      <c r="B1183" s="29"/>
      <c r="C1183" s="29"/>
      <c r="D1183" s="30"/>
      <c r="E1183" s="30"/>
      <c r="F1183" s="40"/>
      <c r="G1183" s="31"/>
      <c r="H1183" s="32"/>
      <c r="I1183" s="33"/>
      <c r="J1183" s="33"/>
      <c r="K1183" s="33"/>
    </row>
    <row r="1184" spans="1:11" s="34" customFormat="1">
      <c r="A1184" s="29"/>
      <c r="B1184" s="29"/>
      <c r="C1184" s="29"/>
      <c r="D1184" s="30"/>
      <c r="E1184" s="30"/>
      <c r="F1184" s="40"/>
      <c r="G1184" s="31"/>
      <c r="H1184" s="32"/>
      <c r="I1184" s="33"/>
      <c r="J1184" s="33"/>
      <c r="K1184" s="33"/>
    </row>
    <row r="1185" spans="1:11" s="34" customFormat="1">
      <c r="A1185" s="29"/>
      <c r="B1185" s="29"/>
      <c r="C1185" s="29"/>
      <c r="D1185" s="30"/>
      <c r="E1185" s="30"/>
      <c r="F1185" s="40"/>
      <c r="G1185" s="31"/>
      <c r="H1185" s="32"/>
      <c r="I1185" s="33"/>
      <c r="J1185" s="33"/>
      <c r="K1185" s="33"/>
    </row>
    <row r="1186" spans="1:11" s="34" customFormat="1">
      <c r="A1186" s="29"/>
      <c r="B1186" s="29"/>
      <c r="C1186" s="29"/>
      <c r="D1186" s="30"/>
      <c r="E1186" s="30"/>
      <c r="F1186" s="40"/>
      <c r="G1186" s="31"/>
      <c r="H1186" s="32"/>
      <c r="I1186" s="33"/>
      <c r="J1186" s="33"/>
      <c r="K1186" s="33"/>
    </row>
    <row r="1187" spans="1:11" s="34" customFormat="1">
      <c r="A1187" s="29"/>
      <c r="B1187" s="29"/>
      <c r="C1187" s="29"/>
      <c r="D1187" s="30"/>
      <c r="E1187" s="30"/>
      <c r="F1187" s="40"/>
      <c r="G1187" s="31"/>
      <c r="H1187" s="32"/>
      <c r="I1187" s="33"/>
      <c r="J1187" s="33"/>
      <c r="K1187" s="33"/>
    </row>
    <row r="1188" spans="1:11" s="34" customFormat="1">
      <c r="A1188" s="29"/>
      <c r="B1188" s="29"/>
      <c r="C1188" s="29"/>
      <c r="D1188" s="30"/>
      <c r="E1188" s="30"/>
      <c r="F1188" s="40"/>
      <c r="G1188" s="31"/>
      <c r="H1188" s="32"/>
      <c r="I1188" s="33"/>
      <c r="J1188" s="33"/>
      <c r="K1188" s="33"/>
    </row>
    <row r="1189" spans="1:11" s="34" customFormat="1">
      <c r="A1189" s="29"/>
      <c r="B1189" s="29"/>
      <c r="C1189" s="29"/>
      <c r="D1189" s="30"/>
      <c r="E1189" s="30"/>
      <c r="F1189" s="40"/>
      <c r="G1189" s="31"/>
      <c r="H1189" s="32"/>
      <c r="I1189" s="33"/>
      <c r="J1189" s="33"/>
      <c r="K1189" s="33"/>
    </row>
    <row r="1190" spans="1:11" s="34" customFormat="1">
      <c r="A1190" s="29"/>
      <c r="B1190" s="29"/>
      <c r="C1190" s="29"/>
      <c r="D1190" s="30"/>
      <c r="E1190" s="30"/>
      <c r="F1190" s="40"/>
      <c r="G1190" s="31"/>
      <c r="H1190" s="32"/>
      <c r="I1190" s="33"/>
      <c r="J1190" s="33"/>
      <c r="K1190" s="33"/>
    </row>
    <row r="1191" spans="1:11" s="34" customFormat="1">
      <c r="A1191" s="29"/>
      <c r="B1191" s="29"/>
      <c r="C1191" s="29"/>
      <c r="D1191" s="30"/>
      <c r="E1191" s="30"/>
      <c r="F1191" s="40"/>
      <c r="G1191" s="31"/>
      <c r="H1191" s="32"/>
      <c r="I1191" s="33"/>
      <c r="J1191" s="33"/>
      <c r="K1191" s="33"/>
    </row>
    <row r="1192" spans="1:11" s="34" customFormat="1">
      <c r="A1192" s="29"/>
      <c r="B1192" s="29"/>
      <c r="C1192" s="29"/>
      <c r="D1192" s="30"/>
      <c r="E1192" s="30"/>
      <c r="F1192" s="40"/>
      <c r="G1192" s="31"/>
      <c r="H1192" s="32"/>
      <c r="I1192" s="33"/>
      <c r="J1192" s="33"/>
      <c r="K1192" s="33"/>
    </row>
    <row r="1193" spans="1:11" s="34" customFormat="1">
      <c r="A1193" s="29"/>
      <c r="B1193" s="29"/>
      <c r="C1193" s="29"/>
      <c r="D1193" s="30"/>
      <c r="E1193" s="30"/>
      <c r="F1193" s="40"/>
      <c r="G1193" s="31"/>
      <c r="H1193" s="32"/>
      <c r="I1193" s="33"/>
      <c r="J1193" s="33"/>
      <c r="K1193" s="33"/>
    </row>
    <row r="1194" spans="1:11" s="34" customFormat="1">
      <c r="A1194" s="29"/>
      <c r="B1194" s="29"/>
      <c r="C1194" s="29"/>
      <c r="D1194" s="30"/>
      <c r="E1194" s="30"/>
      <c r="F1194" s="40"/>
      <c r="G1194" s="31"/>
      <c r="H1194" s="32"/>
      <c r="I1194" s="33"/>
      <c r="J1194" s="33"/>
      <c r="K1194" s="33"/>
    </row>
    <row r="1195" spans="1:11" s="34" customFormat="1">
      <c r="A1195" s="29"/>
      <c r="B1195" s="29"/>
      <c r="C1195" s="29"/>
      <c r="D1195" s="30"/>
      <c r="E1195" s="30"/>
      <c r="F1195" s="40"/>
      <c r="G1195" s="31"/>
      <c r="H1195" s="32"/>
      <c r="I1195" s="33"/>
      <c r="J1195" s="33"/>
      <c r="K1195" s="33"/>
    </row>
    <row r="1196" spans="1:11" s="34" customFormat="1">
      <c r="A1196" s="29"/>
      <c r="B1196" s="29"/>
      <c r="C1196" s="29"/>
      <c r="D1196" s="30"/>
      <c r="E1196" s="30"/>
      <c r="F1196" s="40"/>
      <c r="G1196" s="31"/>
      <c r="H1196" s="32"/>
      <c r="I1196" s="33"/>
      <c r="J1196" s="33"/>
      <c r="K1196" s="33"/>
    </row>
    <row r="1197" spans="1:11" s="34" customFormat="1">
      <c r="A1197" s="29"/>
      <c r="B1197" s="29"/>
      <c r="C1197" s="29"/>
      <c r="D1197" s="30"/>
      <c r="E1197" s="30"/>
      <c r="F1197" s="40"/>
      <c r="G1197" s="31"/>
      <c r="H1197" s="32"/>
      <c r="I1197" s="33"/>
      <c r="J1197" s="33"/>
      <c r="K1197" s="33"/>
    </row>
    <row r="1198" spans="1:11" s="34" customFormat="1">
      <c r="A1198" s="29"/>
      <c r="B1198" s="29"/>
      <c r="C1198" s="29"/>
      <c r="D1198" s="30"/>
      <c r="E1198" s="30"/>
      <c r="F1198" s="40"/>
      <c r="G1198" s="31"/>
      <c r="H1198" s="32"/>
      <c r="I1198" s="33"/>
      <c r="J1198" s="33"/>
      <c r="K1198" s="33"/>
    </row>
    <row r="1199" spans="1:11" s="34" customFormat="1">
      <c r="A1199" s="29"/>
      <c r="B1199" s="29"/>
      <c r="C1199" s="29"/>
      <c r="D1199" s="30"/>
      <c r="E1199" s="30"/>
      <c r="F1199" s="40"/>
      <c r="G1199" s="31"/>
      <c r="H1199" s="32"/>
      <c r="I1199" s="33"/>
      <c r="J1199" s="33"/>
      <c r="K1199" s="33"/>
    </row>
    <row r="1200" spans="1:11" s="34" customFormat="1">
      <c r="A1200" s="29"/>
      <c r="B1200" s="29"/>
      <c r="C1200" s="29"/>
      <c r="D1200" s="30"/>
      <c r="E1200" s="30"/>
      <c r="F1200" s="40"/>
      <c r="G1200" s="31"/>
      <c r="H1200" s="32"/>
      <c r="I1200" s="33"/>
      <c r="J1200" s="33"/>
      <c r="K1200" s="33"/>
    </row>
    <row r="1201" spans="1:11" s="34" customFormat="1">
      <c r="A1201" s="29"/>
      <c r="B1201" s="29"/>
      <c r="C1201" s="29"/>
      <c r="D1201" s="30"/>
      <c r="E1201" s="30"/>
      <c r="F1201" s="40"/>
      <c r="G1201" s="31"/>
      <c r="H1201" s="32"/>
      <c r="I1201" s="33"/>
      <c r="J1201" s="33"/>
      <c r="K1201" s="33"/>
    </row>
    <row r="1202" spans="1:11" s="34" customFormat="1">
      <c r="A1202" s="29"/>
      <c r="B1202" s="29"/>
      <c r="C1202" s="29"/>
      <c r="D1202" s="30"/>
      <c r="E1202" s="30"/>
      <c r="F1202" s="40"/>
      <c r="G1202" s="31"/>
      <c r="H1202" s="32"/>
      <c r="I1202" s="33"/>
      <c r="J1202" s="33"/>
      <c r="K1202" s="33"/>
    </row>
    <row r="1203" spans="1:11" s="34" customFormat="1">
      <c r="A1203" s="29"/>
      <c r="B1203" s="29"/>
      <c r="C1203" s="29"/>
      <c r="D1203" s="30"/>
      <c r="E1203" s="30"/>
      <c r="F1203" s="40"/>
      <c r="G1203" s="31"/>
      <c r="H1203" s="32"/>
      <c r="I1203" s="33"/>
      <c r="J1203" s="33"/>
      <c r="K1203" s="33"/>
    </row>
    <row r="1204" spans="1:11" s="34" customFormat="1">
      <c r="A1204" s="29"/>
      <c r="B1204" s="29"/>
      <c r="C1204" s="29"/>
      <c r="D1204" s="30"/>
      <c r="E1204" s="30"/>
      <c r="F1204" s="40"/>
      <c r="G1204" s="31"/>
      <c r="H1204" s="32"/>
      <c r="I1204" s="33"/>
      <c r="J1204" s="33"/>
      <c r="K1204" s="33"/>
    </row>
    <row r="1205" spans="1:11" s="34" customFormat="1">
      <c r="A1205" s="29"/>
      <c r="B1205" s="29"/>
      <c r="C1205" s="29"/>
      <c r="D1205" s="30"/>
      <c r="E1205" s="30"/>
      <c r="F1205" s="40"/>
      <c r="G1205" s="31"/>
      <c r="H1205" s="32"/>
      <c r="I1205" s="33"/>
      <c r="J1205" s="33"/>
      <c r="K1205" s="33"/>
    </row>
    <row r="1206" spans="1:11" s="34" customFormat="1">
      <c r="A1206" s="29"/>
      <c r="B1206" s="29"/>
      <c r="C1206" s="29"/>
      <c r="D1206" s="30"/>
      <c r="E1206" s="30"/>
      <c r="F1206" s="40"/>
      <c r="G1206" s="31"/>
      <c r="H1206" s="32"/>
      <c r="I1206" s="33"/>
      <c r="J1206" s="33"/>
      <c r="K1206" s="33"/>
    </row>
    <row r="1207" spans="1:11" s="34" customFormat="1">
      <c r="A1207" s="29"/>
      <c r="B1207" s="29"/>
      <c r="C1207" s="29"/>
      <c r="D1207" s="30"/>
      <c r="E1207" s="30"/>
      <c r="F1207" s="40"/>
      <c r="G1207" s="31"/>
      <c r="H1207" s="32"/>
      <c r="I1207" s="33"/>
      <c r="J1207" s="33"/>
      <c r="K1207" s="33"/>
    </row>
    <row r="1208" spans="1:11" s="34" customFormat="1">
      <c r="A1208" s="29"/>
      <c r="B1208" s="29"/>
      <c r="C1208" s="29"/>
      <c r="D1208" s="30"/>
      <c r="E1208" s="30"/>
      <c r="F1208" s="40"/>
      <c r="G1208" s="31"/>
      <c r="H1208" s="32"/>
      <c r="I1208" s="33"/>
      <c r="J1208" s="33"/>
      <c r="K1208" s="33"/>
    </row>
    <row r="1209" spans="1:11" s="34" customFormat="1">
      <c r="A1209" s="29"/>
      <c r="B1209" s="29"/>
      <c r="C1209" s="29"/>
      <c r="D1209" s="30"/>
      <c r="E1209" s="30"/>
      <c r="F1209" s="40"/>
      <c r="G1209" s="31"/>
      <c r="H1209" s="32"/>
      <c r="I1209" s="33"/>
      <c r="J1209" s="33"/>
      <c r="K1209" s="33"/>
    </row>
    <row r="1210" spans="1:11" s="34" customFormat="1">
      <c r="A1210" s="29"/>
      <c r="B1210" s="29"/>
      <c r="C1210" s="29"/>
      <c r="D1210" s="30"/>
      <c r="E1210" s="30"/>
      <c r="F1210" s="40"/>
      <c r="G1210" s="31"/>
      <c r="H1210" s="32"/>
      <c r="I1210" s="33"/>
      <c r="J1210" s="33"/>
      <c r="K1210" s="33"/>
    </row>
    <row r="1211" spans="1:11" s="34" customFormat="1">
      <c r="A1211" s="29"/>
      <c r="B1211" s="29"/>
      <c r="C1211" s="29"/>
      <c r="D1211" s="30"/>
      <c r="E1211" s="30"/>
      <c r="F1211" s="40"/>
      <c r="G1211" s="31"/>
      <c r="H1211" s="32"/>
      <c r="I1211" s="33"/>
      <c r="J1211" s="33"/>
      <c r="K1211" s="33"/>
    </row>
    <row r="1212" spans="1:11" s="34" customFormat="1">
      <c r="A1212" s="29"/>
      <c r="B1212" s="29"/>
      <c r="C1212" s="29"/>
      <c r="D1212" s="30"/>
      <c r="E1212" s="30"/>
      <c r="F1212" s="40"/>
      <c r="G1212" s="31"/>
      <c r="H1212" s="32"/>
      <c r="I1212" s="33"/>
      <c r="J1212" s="33"/>
      <c r="K1212" s="33"/>
    </row>
    <row r="1213" spans="1:11" s="34" customFormat="1">
      <c r="A1213" s="29"/>
      <c r="B1213" s="29"/>
      <c r="C1213" s="29"/>
      <c r="D1213" s="30"/>
      <c r="E1213" s="30"/>
      <c r="F1213" s="40"/>
      <c r="G1213" s="31"/>
      <c r="H1213" s="32"/>
      <c r="I1213" s="33"/>
      <c r="J1213" s="33"/>
      <c r="K1213" s="33"/>
    </row>
    <row r="1214" spans="1:11" s="34" customFormat="1">
      <c r="A1214" s="29"/>
      <c r="B1214" s="29"/>
      <c r="C1214" s="29"/>
      <c r="D1214" s="30"/>
      <c r="E1214" s="30"/>
      <c r="F1214" s="40"/>
      <c r="G1214" s="31"/>
      <c r="H1214" s="32"/>
      <c r="I1214" s="33"/>
      <c r="J1214" s="33"/>
      <c r="K1214" s="33"/>
    </row>
    <row r="1215" spans="1:11" s="34" customFormat="1">
      <c r="A1215" s="29"/>
      <c r="B1215" s="29"/>
      <c r="C1215" s="29"/>
      <c r="D1215" s="30"/>
      <c r="E1215" s="30"/>
      <c r="F1215" s="40"/>
      <c r="G1215" s="31"/>
      <c r="H1215" s="32"/>
      <c r="I1215" s="33"/>
      <c r="J1215" s="33"/>
      <c r="K1215" s="33"/>
    </row>
    <row r="1216" spans="1:11" s="34" customFormat="1">
      <c r="A1216" s="29"/>
      <c r="B1216" s="29"/>
      <c r="C1216" s="29"/>
      <c r="D1216" s="30"/>
      <c r="E1216" s="30"/>
      <c r="F1216" s="40"/>
      <c r="G1216" s="31"/>
      <c r="H1216" s="32"/>
      <c r="I1216" s="33"/>
      <c r="J1216" s="33"/>
      <c r="K1216" s="33"/>
    </row>
    <row r="1217" spans="1:11" s="34" customFormat="1">
      <c r="A1217" s="29"/>
      <c r="B1217" s="29"/>
      <c r="C1217" s="29"/>
      <c r="D1217" s="30"/>
      <c r="E1217" s="30"/>
      <c r="F1217" s="40"/>
      <c r="G1217" s="31"/>
      <c r="H1217" s="32"/>
      <c r="I1217" s="33"/>
      <c r="J1217" s="33"/>
      <c r="K1217" s="33"/>
    </row>
    <row r="1218" spans="1:11" s="34" customFormat="1">
      <c r="A1218" s="29"/>
      <c r="B1218" s="29"/>
      <c r="C1218" s="29"/>
      <c r="D1218" s="30"/>
      <c r="E1218" s="30"/>
      <c r="F1218" s="40"/>
      <c r="G1218" s="31"/>
      <c r="H1218" s="32"/>
      <c r="I1218" s="33"/>
      <c r="J1218" s="33"/>
      <c r="K1218" s="33"/>
    </row>
    <row r="1219" spans="1:11" s="34" customFormat="1">
      <c r="A1219" s="29"/>
      <c r="B1219" s="29"/>
      <c r="C1219" s="29"/>
      <c r="D1219" s="30"/>
      <c r="E1219" s="30"/>
      <c r="F1219" s="40"/>
      <c r="G1219" s="31"/>
      <c r="H1219" s="32"/>
      <c r="I1219" s="33"/>
      <c r="J1219" s="33"/>
      <c r="K1219" s="33"/>
    </row>
    <row r="1220" spans="1:11" s="34" customFormat="1">
      <c r="A1220" s="29"/>
      <c r="B1220" s="29"/>
      <c r="C1220" s="29"/>
      <c r="D1220" s="30"/>
      <c r="E1220" s="30"/>
      <c r="F1220" s="40"/>
      <c r="G1220" s="31"/>
      <c r="H1220" s="32"/>
      <c r="I1220" s="33"/>
      <c r="J1220" s="33"/>
      <c r="K1220" s="33"/>
    </row>
    <row r="1221" spans="1:11" s="34" customFormat="1">
      <c r="A1221" s="29"/>
      <c r="B1221" s="29"/>
      <c r="C1221" s="29"/>
      <c r="D1221" s="30"/>
      <c r="E1221" s="30"/>
      <c r="F1221" s="40"/>
      <c r="G1221" s="31"/>
      <c r="H1221" s="32"/>
      <c r="I1221" s="33"/>
      <c r="J1221" s="33"/>
      <c r="K1221" s="33"/>
    </row>
    <row r="1222" spans="1:11" s="34" customFormat="1">
      <c r="A1222" s="29"/>
      <c r="B1222" s="29"/>
      <c r="C1222" s="29"/>
      <c r="D1222" s="30"/>
      <c r="E1222" s="30"/>
      <c r="F1222" s="40"/>
      <c r="G1222" s="31"/>
      <c r="H1222" s="32"/>
      <c r="I1222" s="33"/>
      <c r="J1222" s="33"/>
      <c r="K1222" s="33"/>
    </row>
    <row r="1223" spans="1:11" s="34" customFormat="1">
      <c r="A1223" s="29"/>
      <c r="B1223" s="29"/>
      <c r="C1223" s="29"/>
      <c r="D1223" s="30"/>
      <c r="E1223" s="30"/>
      <c r="F1223" s="40"/>
      <c r="G1223" s="31"/>
      <c r="H1223" s="32"/>
      <c r="I1223" s="33"/>
      <c r="J1223" s="33"/>
      <c r="K1223" s="33"/>
    </row>
    <row r="1224" spans="1:11" s="34" customFormat="1">
      <c r="A1224" s="29"/>
      <c r="B1224" s="29"/>
      <c r="C1224" s="29"/>
      <c r="D1224" s="30"/>
      <c r="E1224" s="30"/>
      <c r="F1224" s="40"/>
      <c r="G1224" s="31"/>
      <c r="H1224" s="32"/>
      <c r="I1224" s="33"/>
      <c r="J1224" s="33"/>
      <c r="K1224" s="33"/>
    </row>
    <row r="1225" spans="1:11" s="34" customFormat="1">
      <c r="A1225" s="29"/>
      <c r="B1225" s="29"/>
      <c r="C1225" s="29"/>
      <c r="D1225" s="30"/>
      <c r="E1225" s="30"/>
      <c r="F1225" s="40"/>
      <c r="G1225" s="31"/>
      <c r="H1225" s="32"/>
      <c r="I1225" s="33"/>
      <c r="J1225" s="33"/>
      <c r="K1225" s="33"/>
    </row>
    <row r="1226" spans="1:11" s="34" customFormat="1">
      <c r="A1226" s="29"/>
      <c r="B1226" s="29"/>
      <c r="C1226" s="29"/>
      <c r="D1226" s="30"/>
      <c r="E1226" s="30"/>
      <c r="F1226" s="40"/>
      <c r="G1226" s="31"/>
      <c r="H1226" s="32"/>
      <c r="I1226" s="33"/>
      <c r="J1226" s="33"/>
      <c r="K1226" s="33"/>
    </row>
    <row r="1227" spans="1:11" s="34" customFormat="1">
      <c r="A1227" s="29"/>
      <c r="B1227" s="29"/>
      <c r="C1227" s="29"/>
      <c r="D1227" s="30"/>
      <c r="E1227" s="30"/>
      <c r="F1227" s="40"/>
      <c r="G1227" s="31"/>
      <c r="H1227" s="32"/>
      <c r="I1227" s="33"/>
      <c r="J1227" s="33"/>
      <c r="K1227" s="33"/>
    </row>
    <row r="1228" spans="1:11" s="34" customFormat="1">
      <c r="A1228" s="29"/>
      <c r="B1228" s="29"/>
      <c r="C1228" s="29"/>
      <c r="D1228" s="30"/>
      <c r="E1228" s="30"/>
      <c r="F1228" s="40"/>
      <c r="G1228" s="31"/>
      <c r="H1228" s="32"/>
      <c r="I1228" s="33"/>
      <c r="J1228" s="33"/>
      <c r="K1228" s="33"/>
    </row>
    <row r="1229" spans="1:11" s="34" customFormat="1">
      <c r="A1229" s="29"/>
      <c r="B1229" s="29"/>
      <c r="C1229" s="29"/>
      <c r="D1229" s="30"/>
      <c r="E1229" s="30"/>
      <c r="F1229" s="40"/>
      <c r="G1229" s="31"/>
      <c r="H1229" s="32"/>
      <c r="I1229" s="33"/>
      <c r="J1229" s="33"/>
      <c r="K1229" s="33"/>
    </row>
    <row r="1230" spans="1:11" s="34" customFormat="1">
      <c r="A1230" s="29"/>
      <c r="B1230" s="29"/>
      <c r="C1230" s="29"/>
      <c r="D1230" s="30"/>
      <c r="E1230" s="30"/>
      <c r="F1230" s="40"/>
      <c r="G1230" s="31"/>
      <c r="H1230" s="32"/>
      <c r="I1230" s="33"/>
      <c r="J1230" s="33"/>
      <c r="K1230" s="33"/>
    </row>
    <row r="1231" spans="1:11" s="34" customFormat="1">
      <c r="A1231" s="29"/>
      <c r="B1231" s="29"/>
      <c r="C1231" s="29"/>
      <c r="D1231" s="30"/>
      <c r="E1231" s="30"/>
      <c r="F1231" s="40"/>
      <c r="G1231" s="31"/>
      <c r="H1231" s="32"/>
      <c r="I1231" s="33"/>
      <c r="J1231" s="33"/>
      <c r="K1231" s="33"/>
    </row>
    <row r="1232" spans="1:11" s="34" customFormat="1">
      <c r="A1232" s="29"/>
      <c r="B1232" s="29"/>
      <c r="C1232" s="29"/>
      <c r="D1232" s="30"/>
      <c r="E1232" s="30"/>
      <c r="F1232" s="40"/>
      <c r="G1232" s="31"/>
      <c r="H1232" s="32"/>
      <c r="I1232" s="33"/>
      <c r="J1232" s="33"/>
      <c r="K1232" s="33"/>
    </row>
    <row r="1233" spans="1:11" s="34" customFormat="1">
      <c r="A1233" s="29"/>
      <c r="B1233" s="29"/>
      <c r="C1233" s="29"/>
      <c r="D1233" s="30"/>
      <c r="E1233" s="30"/>
      <c r="F1233" s="40"/>
      <c r="G1233" s="31"/>
      <c r="H1233" s="32"/>
      <c r="I1233" s="33"/>
      <c r="J1233" s="33"/>
      <c r="K1233" s="33"/>
    </row>
    <row r="1234" spans="1:11" s="34" customFormat="1">
      <c r="A1234" s="29"/>
      <c r="B1234" s="29"/>
      <c r="C1234" s="29"/>
      <c r="D1234" s="30"/>
      <c r="E1234" s="30"/>
      <c r="F1234" s="40"/>
      <c r="G1234" s="31"/>
      <c r="H1234" s="32"/>
      <c r="I1234" s="33"/>
      <c r="J1234" s="33"/>
      <c r="K1234" s="33"/>
    </row>
    <row r="1235" spans="1:11" s="34" customFormat="1">
      <c r="A1235" s="29"/>
      <c r="B1235" s="29"/>
      <c r="C1235" s="29"/>
      <c r="D1235" s="30"/>
      <c r="E1235" s="30"/>
      <c r="F1235" s="40"/>
      <c r="G1235" s="31"/>
      <c r="H1235" s="32"/>
      <c r="I1235" s="33"/>
      <c r="J1235" s="33"/>
      <c r="K1235" s="33"/>
    </row>
    <row r="1236" spans="1:11" s="34" customFormat="1">
      <c r="A1236" s="29"/>
      <c r="B1236" s="29"/>
      <c r="C1236" s="29"/>
      <c r="D1236" s="30"/>
      <c r="E1236" s="30"/>
      <c r="F1236" s="40"/>
      <c r="G1236" s="31"/>
      <c r="H1236" s="32"/>
      <c r="I1236" s="33"/>
      <c r="J1236" s="33"/>
      <c r="K1236" s="33"/>
    </row>
    <row r="1237" spans="1:11" s="34" customFormat="1">
      <c r="A1237" s="29"/>
      <c r="B1237" s="29"/>
      <c r="C1237" s="29"/>
      <c r="D1237" s="30"/>
      <c r="E1237" s="30"/>
      <c r="F1237" s="40"/>
      <c r="G1237" s="31"/>
      <c r="H1237" s="32"/>
      <c r="I1237" s="33"/>
      <c r="J1237" s="33"/>
      <c r="K1237" s="33"/>
    </row>
    <row r="1238" spans="1:11" s="34" customFormat="1">
      <c r="A1238" s="29"/>
      <c r="B1238" s="29"/>
      <c r="C1238" s="29"/>
      <c r="D1238" s="30"/>
      <c r="E1238" s="30"/>
      <c r="F1238" s="40"/>
      <c r="G1238" s="31"/>
      <c r="H1238" s="32"/>
      <c r="I1238" s="33"/>
      <c r="J1238" s="33"/>
      <c r="K1238" s="33"/>
    </row>
    <row r="1239" spans="1:11" s="34" customFormat="1">
      <c r="A1239" s="29"/>
      <c r="B1239" s="29"/>
      <c r="C1239" s="29"/>
      <c r="D1239" s="30"/>
      <c r="E1239" s="30"/>
      <c r="F1239" s="40"/>
      <c r="G1239" s="31"/>
      <c r="H1239" s="32"/>
      <c r="I1239" s="33"/>
      <c r="J1239" s="33"/>
      <c r="K1239" s="33"/>
    </row>
    <row r="1240" spans="1:11" s="34" customFormat="1">
      <c r="A1240" s="29"/>
      <c r="B1240" s="29"/>
      <c r="C1240" s="29"/>
      <c r="D1240" s="30"/>
      <c r="E1240" s="30"/>
      <c r="F1240" s="40"/>
      <c r="G1240" s="31"/>
      <c r="H1240" s="32"/>
      <c r="I1240" s="33"/>
      <c r="J1240" s="33"/>
      <c r="K1240" s="33"/>
    </row>
    <row r="1241" spans="1:11" s="34" customFormat="1">
      <c r="A1241" s="29"/>
      <c r="B1241" s="29"/>
      <c r="C1241" s="29"/>
      <c r="D1241" s="30"/>
      <c r="E1241" s="30"/>
      <c r="F1241" s="40"/>
      <c r="G1241" s="31"/>
      <c r="H1241" s="32"/>
      <c r="I1241" s="33"/>
      <c r="J1241" s="33"/>
      <c r="K1241" s="33"/>
    </row>
    <row r="1242" spans="1:11" s="34" customFormat="1">
      <c r="A1242" s="29"/>
      <c r="B1242" s="29"/>
      <c r="C1242" s="29"/>
      <c r="D1242" s="30"/>
      <c r="E1242" s="30"/>
      <c r="F1242" s="40"/>
      <c r="G1242" s="31"/>
      <c r="H1242" s="32"/>
      <c r="I1242" s="33"/>
      <c r="J1242" s="33"/>
      <c r="K1242" s="33"/>
    </row>
    <row r="1243" spans="1:11" s="34" customFormat="1">
      <c r="A1243" s="29"/>
      <c r="B1243" s="29"/>
      <c r="C1243" s="29"/>
      <c r="D1243" s="30"/>
      <c r="E1243" s="30"/>
      <c r="F1243" s="40"/>
      <c r="G1243" s="31"/>
      <c r="H1243" s="32"/>
      <c r="I1243" s="33"/>
      <c r="J1243" s="33"/>
      <c r="K1243" s="33"/>
    </row>
    <row r="1244" spans="1:11" s="34" customFormat="1">
      <c r="A1244" s="29"/>
      <c r="B1244" s="29"/>
      <c r="C1244" s="29"/>
      <c r="D1244" s="30"/>
      <c r="E1244" s="30"/>
      <c r="F1244" s="40"/>
      <c r="G1244" s="31"/>
      <c r="H1244" s="32"/>
      <c r="I1244" s="33"/>
      <c r="J1244" s="33"/>
      <c r="K1244" s="33"/>
    </row>
    <row r="1245" spans="1:11" s="34" customFormat="1">
      <c r="A1245" s="29"/>
      <c r="B1245" s="29"/>
      <c r="C1245" s="29"/>
      <c r="D1245" s="30"/>
      <c r="E1245" s="30"/>
      <c r="F1245" s="40"/>
      <c r="G1245" s="31"/>
      <c r="H1245" s="32"/>
      <c r="I1245" s="33"/>
      <c r="J1245" s="33"/>
      <c r="K1245" s="33"/>
    </row>
    <row r="1246" spans="1:11" s="34" customFormat="1">
      <c r="A1246" s="29"/>
      <c r="B1246" s="29"/>
      <c r="C1246" s="29"/>
      <c r="D1246" s="30"/>
      <c r="E1246" s="30"/>
      <c r="F1246" s="40"/>
      <c r="G1246" s="31"/>
      <c r="H1246" s="32"/>
      <c r="I1246" s="33"/>
      <c r="J1246" s="33"/>
      <c r="K1246" s="33"/>
    </row>
    <row r="1247" spans="1:11" s="34" customFormat="1">
      <c r="A1247" s="29"/>
      <c r="B1247" s="29"/>
      <c r="C1247" s="29"/>
      <c r="D1247" s="30"/>
      <c r="E1247" s="30"/>
      <c r="F1247" s="40"/>
      <c r="G1247" s="31"/>
      <c r="H1247" s="32"/>
      <c r="I1247" s="33"/>
      <c r="J1247" s="33"/>
      <c r="K1247" s="33"/>
    </row>
    <row r="1248" spans="1:11" s="34" customFormat="1">
      <c r="A1248" s="29"/>
      <c r="B1248" s="29"/>
      <c r="C1248" s="29"/>
      <c r="D1248" s="30"/>
      <c r="E1248" s="30"/>
      <c r="F1248" s="40"/>
      <c r="G1248" s="31"/>
      <c r="H1248" s="32"/>
      <c r="I1248" s="33"/>
      <c r="J1248" s="33"/>
      <c r="K1248" s="33"/>
    </row>
    <row r="1249" spans="1:11" s="34" customFormat="1">
      <c r="A1249" s="29"/>
      <c r="B1249" s="29"/>
      <c r="C1249" s="29"/>
      <c r="D1249" s="30"/>
      <c r="E1249" s="30"/>
      <c r="F1249" s="40"/>
      <c r="G1249" s="31"/>
      <c r="H1249" s="32"/>
      <c r="I1249" s="33"/>
      <c r="J1249" s="33"/>
      <c r="K1249" s="33"/>
    </row>
    <row r="1250" spans="1:11" s="34" customFormat="1">
      <c r="A1250" s="29"/>
      <c r="B1250" s="29"/>
      <c r="C1250" s="29"/>
      <c r="D1250" s="30"/>
      <c r="E1250" s="30"/>
      <c r="F1250" s="40"/>
      <c r="G1250" s="31"/>
      <c r="H1250" s="32"/>
      <c r="I1250" s="33"/>
      <c r="J1250" s="33"/>
      <c r="K1250" s="33"/>
    </row>
    <row r="1251" spans="1:11" s="34" customFormat="1">
      <c r="A1251" s="29"/>
      <c r="B1251" s="29"/>
      <c r="C1251" s="29"/>
      <c r="D1251" s="30"/>
      <c r="E1251" s="30"/>
      <c r="F1251" s="40"/>
      <c r="G1251" s="31"/>
      <c r="H1251" s="32"/>
      <c r="I1251" s="33"/>
      <c r="J1251" s="33"/>
      <c r="K1251" s="33"/>
    </row>
    <row r="1252" spans="1:11" s="34" customFormat="1">
      <c r="A1252" s="29"/>
      <c r="B1252" s="29"/>
      <c r="C1252" s="29"/>
      <c r="D1252" s="30"/>
      <c r="E1252" s="30"/>
      <c r="F1252" s="40"/>
      <c r="G1252" s="31"/>
      <c r="H1252" s="32"/>
      <c r="I1252" s="33"/>
      <c r="J1252" s="33"/>
      <c r="K1252" s="33"/>
    </row>
    <row r="1253" spans="1:11" s="34" customFormat="1">
      <c r="A1253" s="29"/>
      <c r="B1253" s="29"/>
      <c r="C1253" s="29"/>
      <c r="D1253" s="30"/>
      <c r="E1253" s="30"/>
      <c r="F1253" s="40"/>
      <c r="G1253" s="31"/>
      <c r="H1253" s="32"/>
      <c r="I1253" s="33"/>
      <c r="J1253" s="33"/>
      <c r="K1253" s="33"/>
    </row>
    <row r="1254" spans="1:11" s="34" customFormat="1">
      <c r="A1254" s="29"/>
      <c r="B1254" s="29"/>
      <c r="C1254" s="29"/>
      <c r="D1254" s="30"/>
      <c r="E1254" s="30"/>
      <c r="F1254" s="40"/>
      <c r="G1254" s="31"/>
      <c r="H1254" s="32"/>
      <c r="I1254" s="33"/>
      <c r="J1254" s="33"/>
      <c r="K1254" s="33"/>
    </row>
    <row r="1255" spans="1:11" s="34" customFormat="1">
      <c r="A1255" s="29"/>
      <c r="B1255" s="29"/>
      <c r="C1255" s="29"/>
      <c r="D1255" s="30"/>
      <c r="E1255" s="30"/>
      <c r="F1255" s="40"/>
      <c r="G1255" s="31"/>
      <c r="H1255" s="32"/>
      <c r="I1255" s="33"/>
      <c r="J1255" s="33"/>
      <c r="K1255" s="33"/>
    </row>
    <row r="1256" spans="1:11" s="34" customFormat="1">
      <c r="A1256" s="29"/>
      <c r="B1256" s="29"/>
      <c r="C1256" s="29"/>
      <c r="D1256" s="30"/>
      <c r="E1256" s="30"/>
      <c r="F1256" s="40"/>
      <c r="G1256" s="31"/>
      <c r="H1256" s="32"/>
      <c r="I1256" s="33"/>
      <c r="J1256" s="33"/>
      <c r="K1256" s="33"/>
    </row>
    <row r="1257" spans="1:11" s="34" customFormat="1">
      <c r="A1257" s="29"/>
      <c r="B1257" s="29"/>
      <c r="C1257" s="29"/>
      <c r="D1257" s="30"/>
      <c r="E1257" s="30"/>
      <c r="F1257" s="40"/>
      <c r="G1257" s="31"/>
      <c r="H1257" s="32"/>
      <c r="I1257" s="33"/>
      <c r="J1257" s="33"/>
      <c r="K1257" s="33"/>
    </row>
    <row r="1258" spans="1:11" s="34" customFormat="1">
      <c r="A1258" s="29"/>
      <c r="B1258" s="29"/>
      <c r="C1258" s="29"/>
      <c r="D1258" s="30"/>
      <c r="E1258" s="30"/>
      <c r="F1258" s="40"/>
      <c r="G1258" s="31"/>
      <c r="H1258" s="32"/>
      <c r="I1258" s="33"/>
      <c r="J1258" s="33"/>
      <c r="K1258" s="33"/>
    </row>
    <row r="1259" spans="1:11" s="34" customFormat="1">
      <c r="A1259" s="29"/>
      <c r="B1259" s="29"/>
      <c r="C1259" s="29"/>
      <c r="D1259" s="30"/>
      <c r="E1259" s="30"/>
      <c r="F1259" s="40"/>
      <c r="G1259" s="31"/>
      <c r="H1259" s="32"/>
      <c r="I1259" s="33"/>
      <c r="J1259" s="33"/>
      <c r="K1259" s="33"/>
    </row>
    <row r="1260" spans="1:11" s="34" customFormat="1">
      <c r="A1260" s="29"/>
      <c r="B1260" s="29"/>
      <c r="C1260" s="29"/>
      <c r="D1260" s="30"/>
      <c r="E1260" s="30"/>
      <c r="F1260" s="40"/>
      <c r="G1260" s="31"/>
      <c r="H1260" s="32"/>
      <c r="I1260" s="33"/>
      <c r="J1260" s="33"/>
      <c r="K1260" s="33"/>
    </row>
    <row r="1261" spans="1:11" s="34" customFormat="1">
      <c r="A1261" s="29"/>
      <c r="B1261" s="29"/>
      <c r="C1261" s="29"/>
      <c r="D1261" s="30"/>
      <c r="E1261" s="30"/>
      <c r="F1261" s="40"/>
      <c r="G1261" s="31"/>
      <c r="H1261" s="32"/>
      <c r="I1261" s="33"/>
      <c r="J1261" s="33"/>
      <c r="K1261" s="33"/>
    </row>
    <row r="1262" spans="1:11" s="34" customFormat="1">
      <c r="A1262" s="29"/>
      <c r="B1262" s="29"/>
      <c r="C1262" s="29"/>
      <c r="D1262" s="30"/>
      <c r="E1262" s="30"/>
      <c r="F1262" s="40"/>
      <c r="G1262" s="31"/>
      <c r="H1262" s="32"/>
      <c r="I1262" s="33"/>
      <c r="J1262" s="33"/>
      <c r="K1262" s="33"/>
    </row>
    <row r="1263" spans="1:11" s="34" customFormat="1">
      <c r="A1263" s="29"/>
      <c r="B1263" s="29"/>
      <c r="C1263" s="29"/>
      <c r="D1263" s="30"/>
      <c r="E1263" s="30"/>
      <c r="F1263" s="40"/>
      <c r="G1263" s="31"/>
      <c r="H1263" s="32"/>
      <c r="I1263" s="33"/>
      <c r="J1263" s="33"/>
      <c r="K1263" s="33"/>
    </row>
    <row r="1264" spans="1:11" s="34" customFormat="1">
      <c r="A1264" s="29"/>
      <c r="B1264" s="29"/>
      <c r="C1264" s="29"/>
      <c r="D1264" s="30"/>
      <c r="E1264" s="30"/>
      <c r="F1264" s="40"/>
      <c r="G1264" s="31"/>
      <c r="H1264" s="32"/>
      <c r="I1264" s="33"/>
      <c r="J1264" s="33"/>
      <c r="K1264" s="33"/>
    </row>
    <row r="1265" spans="1:11" s="34" customFormat="1">
      <c r="A1265" s="29"/>
      <c r="B1265" s="29"/>
      <c r="C1265" s="29"/>
      <c r="D1265" s="30"/>
      <c r="E1265" s="30"/>
      <c r="F1265" s="40"/>
      <c r="G1265" s="31"/>
      <c r="H1265" s="32"/>
      <c r="I1265" s="33"/>
      <c r="J1265" s="33"/>
      <c r="K1265" s="33"/>
    </row>
    <row r="1266" spans="1:11" s="34" customFormat="1">
      <c r="A1266" s="29"/>
      <c r="B1266" s="29"/>
      <c r="C1266" s="29"/>
      <c r="D1266" s="30"/>
      <c r="E1266" s="30"/>
      <c r="F1266" s="40"/>
      <c r="G1266" s="31"/>
      <c r="H1266" s="32"/>
      <c r="I1266" s="33"/>
      <c r="J1266" s="33"/>
      <c r="K1266" s="33"/>
    </row>
    <row r="1267" spans="1:11" s="34" customFormat="1">
      <c r="A1267" s="29"/>
      <c r="B1267" s="29"/>
      <c r="C1267" s="29"/>
      <c r="D1267" s="30"/>
      <c r="E1267" s="30"/>
      <c r="F1267" s="40"/>
      <c r="G1267" s="31"/>
      <c r="H1267" s="32"/>
      <c r="I1267" s="33"/>
      <c r="J1267" s="33"/>
      <c r="K1267" s="33"/>
    </row>
    <row r="1268" spans="1:11" s="34" customFormat="1">
      <c r="A1268" s="29"/>
      <c r="B1268" s="29"/>
      <c r="C1268" s="29"/>
      <c r="D1268" s="30"/>
      <c r="E1268" s="30"/>
      <c r="F1268" s="40"/>
      <c r="G1268" s="31"/>
      <c r="H1268" s="32"/>
      <c r="I1268" s="33"/>
      <c r="J1268" s="33"/>
      <c r="K1268" s="33"/>
    </row>
    <row r="1269" spans="1:11" s="34" customFormat="1">
      <c r="A1269" s="29"/>
      <c r="B1269" s="29"/>
      <c r="C1269" s="29"/>
      <c r="D1269" s="30"/>
      <c r="E1269" s="30"/>
      <c r="F1269" s="40"/>
      <c r="G1269" s="31"/>
      <c r="H1269" s="32"/>
      <c r="I1269" s="33"/>
      <c r="J1269" s="33"/>
      <c r="K1269" s="33"/>
    </row>
    <row r="1270" spans="1:11" s="34" customFormat="1">
      <c r="A1270" s="29"/>
      <c r="B1270" s="29"/>
      <c r="C1270" s="29"/>
      <c r="D1270" s="30"/>
      <c r="E1270" s="30"/>
      <c r="F1270" s="40"/>
      <c r="G1270" s="31"/>
      <c r="H1270" s="32"/>
      <c r="I1270" s="33"/>
      <c r="J1270" s="33"/>
      <c r="K1270" s="33"/>
    </row>
    <row r="1271" spans="1:11" s="34" customFormat="1">
      <c r="A1271" s="29"/>
      <c r="B1271" s="29"/>
      <c r="C1271" s="29"/>
      <c r="D1271" s="30"/>
      <c r="E1271" s="30"/>
      <c r="F1271" s="40"/>
      <c r="G1271" s="31"/>
      <c r="H1271" s="32"/>
      <c r="I1271" s="33"/>
      <c r="J1271" s="33"/>
      <c r="K1271" s="33"/>
    </row>
    <row r="1272" spans="1:11" s="34" customFormat="1">
      <c r="A1272" s="29"/>
      <c r="B1272" s="29"/>
      <c r="C1272" s="29"/>
      <c r="D1272" s="30"/>
      <c r="E1272" s="30"/>
      <c r="F1272" s="40"/>
      <c r="G1272" s="31"/>
      <c r="H1272" s="32"/>
      <c r="I1272" s="33"/>
      <c r="J1272" s="33"/>
      <c r="K1272" s="33"/>
    </row>
    <row r="1273" spans="1:11" s="34" customFormat="1">
      <c r="A1273" s="29"/>
      <c r="B1273" s="29"/>
      <c r="C1273" s="29"/>
      <c r="D1273" s="30"/>
      <c r="E1273" s="30"/>
      <c r="F1273" s="40"/>
      <c r="G1273" s="31"/>
      <c r="H1273" s="32"/>
      <c r="I1273" s="33"/>
      <c r="J1273" s="33"/>
      <c r="K1273" s="33"/>
    </row>
    <row r="1274" spans="1:11" s="34" customFormat="1">
      <c r="A1274" s="29"/>
      <c r="B1274" s="29"/>
      <c r="C1274" s="29"/>
      <c r="D1274" s="30"/>
      <c r="E1274" s="30"/>
      <c r="F1274" s="40"/>
      <c r="G1274" s="31"/>
      <c r="H1274" s="32"/>
      <c r="I1274" s="33"/>
      <c r="J1274" s="33"/>
      <c r="K1274" s="33"/>
    </row>
    <row r="1275" spans="1:11" s="34" customFormat="1">
      <c r="A1275" s="29"/>
      <c r="B1275" s="29"/>
      <c r="C1275" s="29"/>
      <c r="D1275" s="30"/>
      <c r="E1275" s="30"/>
      <c r="F1275" s="40"/>
      <c r="G1275" s="31"/>
      <c r="H1275" s="32"/>
      <c r="I1275" s="33"/>
      <c r="J1275" s="33"/>
      <c r="K1275" s="33"/>
    </row>
    <row r="1276" spans="1:11" s="34" customFormat="1">
      <c r="A1276" s="29"/>
      <c r="B1276" s="29"/>
      <c r="C1276" s="29"/>
      <c r="D1276" s="30"/>
      <c r="E1276" s="30"/>
      <c r="F1276" s="40"/>
      <c r="G1276" s="31"/>
      <c r="H1276" s="32"/>
      <c r="I1276" s="33"/>
      <c r="J1276" s="33"/>
      <c r="K1276" s="33"/>
    </row>
    <row r="1277" spans="1:11" s="34" customFormat="1">
      <c r="A1277" s="29"/>
      <c r="B1277" s="29"/>
      <c r="C1277" s="29"/>
      <c r="D1277" s="30"/>
      <c r="E1277" s="30"/>
      <c r="F1277" s="40"/>
      <c r="G1277" s="31"/>
      <c r="H1277" s="32"/>
      <c r="I1277" s="33"/>
      <c r="J1277" s="33"/>
      <c r="K1277" s="33"/>
    </row>
    <row r="1278" spans="1:11" s="34" customFormat="1">
      <c r="A1278" s="29"/>
      <c r="B1278" s="29"/>
      <c r="C1278" s="29"/>
      <c r="D1278" s="30"/>
      <c r="E1278" s="30"/>
      <c r="F1278" s="40"/>
      <c r="G1278" s="31"/>
      <c r="H1278" s="32"/>
      <c r="I1278" s="33"/>
      <c r="J1278" s="33"/>
      <c r="K1278" s="33"/>
    </row>
    <row r="1279" spans="1:11" s="34" customFormat="1">
      <c r="A1279" s="29"/>
      <c r="B1279" s="29"/>
      <c r="C1279" s="29"/>
      <c r="D1279" s="30"/>
      <c r="E1279" s="30"/>
      <c r="F1279" s="40"/>
      <c r="G1279" s="31"/>
      <c r="H1279" s="32"/>
      <c r="I1279" s="33"/>
      <c r="J1279" s="33"/>
      <c r="K1279" s="33"/>
    </row>
    <row r="1280" spans="1:11" s="34" customFormat="1">
      <c r="A1280" s="29"/>
      <c r="B1280" s="29"/>
      <c r="C1280" s="29"/>
      <c r="D1280" s="30"/>
      <c r="E1280" s="30"/>
      <c r="F1280" s="40"/>
      <c r="G1280" s="31"/>
      <c r="H1280" s="32"/>
      <c r="I1280" s="33"/>
      <c r="J1280" s="33"/>
      <c r="K1280" s="33"/>
    </row>
    <row r="1281" spans="1:11" s="34" customFormat="1">
      <c r="A1281" s="29"/>
      <c r="B1281" s="29"/>
      <c r="C1281" s="29"/>
      <c r="D1281" s="30"/>
      <c r="E1281" s="30"/>
      <c r="F1281" s="40"/>
      <c r="G1281" s="31"/>
      <c r="H1281" s="32"/>
      <c r="I1281" s="33"/>
      <c r="J1281" s="33"/>
      <c r="K1281" s="33"/>
    </row>
    <row r="1282" spans="1:11" s="34" customFormat="1">
      <c r="A1282" s="29"/>
      <c r="B1282" s="29"/>
      <c r="C1282" s="29"/>
      <c r="D1282" s="30"/>
      <c r="E1282" s="30"/>
      <c r="F1282" s="40"/>
      <c r="G1282" s="31"/>
      <c r="H1282" s="32"/>
      <c r="I1282" s="33"/>
      <c r="J1282" s="33"/>
      <c r="K1282" s="33"/>
    </row>
    <row r="1283" spans="1:11" s="34" customFormat="1">
      <c r="A1283" s="29"/>
      <c r="B1283" s="29"/>
      <c r="C1283" s="29"/>
      <c r="D1283" s="30"/>
      <c r="E1283" s="30"/>
      <c r="F1283" s="40"/>
      <c r="G1283" s="31"/>
      <c r="H1283" s="32"/>
      <c r="I1283" s="33"/>
      <c r="J1283" s="33"/>
      <c r="K1283" s="33"/>
    </row>
    <row r="1284" spans="1:11" s="34" customFormat="1">
      <c r="A1284" s="29"/>
      <c r="B1284" s="29"/>
      <c r="C1284" s="29"/>
      <c r="D1284" s="30"/>
      <c r="E1284" s="30"/>
      <c r="F1284" s="40"/>
      <c r="G1284" s="31"/>
      <c r="H1284" s="32"/>
      <c r="I1284" s="33"/>
      <c r="J1284" s="33"/>
      <c r="K1284" s="33"/>
    </row>
    <row r="1285" spans="1:11" s="34" customFormat="1">
      <c r="A1285" s="29"/>
      <c r="B1285" s="29"/>
      <c r="C1285" s="29"/>
      <c r="D1285" s="30"/>
      <c r="E1285" s="30"/>
      <c r="F1285" s="40"/>
      <c r="G1285" s="31"/>
      <c r="H1285" s="32"/>
      <c r="I1285" s="33"/>
      <c r="J1285" s="33"/>
      <c r="K1285" s="33"/>
    </row>
    <row r="1286" spans="1:11" s="34" customFormat="1">
      <c r="A1286" s="29"/>
      <c r="B1286" s="29"/>
      <c r="C1286" s="29"/>
      <c r="D1286" s="30"/>
      <c r="E1286" s="30"/>
      <c r="F1286" s="40"/>
      <c r="G1286" s="31"/>
      <c r="H1286" s="32"/>
      <c r="I1286" s="33"/>
      <c r="J1286" s="33"/>
      <c r="K1286" s="33"/>
    </row>
    <row r="1287" spans="1:11" s="34" customFormat="1">
      <c r="A1287" s="29"/>
      <c r="B1287" s="29"/>
      <c r="C1287" s="29"/>
      <c r="D1287" s="30"/>
      <c r="E1287" s="30"/>
      <c r="F1287" s="40"/>
      <c r="G1287" s="31"/>
      <c r="H1287" s="32"/>
      <c r="I1287" s="33"/>
      <c r="J1287" s="33"/>
      <c r="K1287" s="33"/>
    </row>
    <row r="1288" spans="1:11" s="34" customFormat="1">
      <c r="A1288" s="29"/>
      <c r="B1288" s="29"/>
      <c r="C1288" s="29"/>
      <c r="D1288" s="30"/>
      <c r="E1288" s="30"/>
      <c r="F1288" s="40"/>
      <c r="G1288" s="31"/>
      <c r="H1288" s="32"/>
      <c r="I1288" s="33"/>
      <c r="J1288" s="33"/>
      <c r="K1288" s="33"/>
    </row>
    <row r="1289" spans="1:11" s="34" customFormat="1">
      <c r="A1289" s="29"/>
      <c r="B1289" s="29"/>
      <c r="C1289" s="29"/>
      <c r="D1289" s="30"/>
      <c r="E1289" s="30"/>
      <c r="F1289" s="40"/>
      <c r="G1289" s="31"/>
      <c r="H1289" s="32"/>
      <c r="I1289" s="33"/>
      <c r="J1289" s="33"/>
      <c r="K1289" s="33"/>
    </row>
    <row r="1290" spans="1:11" s="34" customFormat="1">
      <c r="A1290" s="29"/>
      <c r="B1290" s="29"/>
      <c r="C1290" s="29"/>
      <c r="D1290" s="30"/>
      <c r="E1290" s="30"/>
      <c r="F1290" s="40"/>
      <c r="G1290" s="31"/>
      <c r="H1290" s="32"/>
      <c r="I1290" s="33"/>
      <c r="J1290" s="33"/>
      <c r="K1290" s="33"/>
    </row>
    <row r="1291" spans="1:11" s="34" customFormat="1">
      <c r="A1291" s="29"/>
      <c r="B1291" s="29"/>
      <c r="C1291" s="29"/>
      <c r="D1291" s="30"/>
      <c r="E1291" s="30"/>
      <c r="F1291" s="40"/>
      <c r="G1291" s="31"/>
      <c r="H1291" s="32"/>
      <c r="I1291" s="33"/>
      <c r="J1291" s="33"/>
      <c r="K1291" s="33"/>
    </row>
    <row r="1292" spans="1:11" s="34" customFormat="1">
      <c r="A1292" s="29"/>
      <c r="B1292" s="29"/>
      <c r="C1292" s="29"/>
      <c r="D1292" s="30"/>
      <c r="E1292" s="30"/>
      <c r="F1292" s="40"/>
      <c r="G1292" s="31"/>
      <c r="H1292" s="32"/>
      <c r="I1292" s="33"/>
      <c r="J1292" s="33"/>
      <c r="K1292" s="33"/>
    </row>
    <row r="1293" spans="1:11" s="34" customFormat="1">
      <c r="A1293" s="29"/>
      <c r="B1293" s="29"/>
      <c r="C1293" s="29"/>
      <c r="D1293" s="30"/>
      <c r="E1293" s="30"/>
      <c r="F1293" s="40"/>
      <c r="G1293" s="31"/>
      <c r="H1293" s="32"/>
      <c r="I1293" s="33"/>
      <c r="J1293" s="33"/>
      <c r="K1293" s="33"/>
    </row>
    <row r="1294" spans="1:11" s="34" customFormat="1">
      <c r="A1294" s="29"/>
      <c r="B1294" s="29"/>
      <c r="C1294" s="29"/>
      <c r="D1294" s="30"/>
      <c r="E1294" s="30"/>
      <c r="F1294" s="40"/>
      <c r="G1294" s="31"/>
      <c r="H1294" s="32"/>
      <c r="I1294" s="33"/>
      <c r="J1294" s="33"/>
      <c r="K1294" s="33"/>
    </row>
    <row r="1295" spans="1:11" s="34" customFormat="1">
      <c r="A1295" s="29"/>
      <c r="B1295" s="29"/>
      <c r="C1295" s="29"/>
      <c r="D1295" s="30"/>
      <c r="E1295" s="30"/>
      <c r="F1295" s="40"/>
      <c r="G1295" s="31"/>
      <c r="H1295" s="32"/>
      <c r="I1295" s="33"/>
      <c r="J1295" s="33"/>
      <c r="K1295" s="33"/>
    </row>
    <row r="1296" spans="1:11" s="34" customFormat="1">
      <c r="A1296" s="29"/>
      <c r="B1296" s="29"/>
      <c r="C1296" s="29"/>
      <c r="D1296" s="30"/>
      <c r="E1296" s="30"/>
      <c r="F1296" s="40"/>
      <c r="G1296" s="31"/>
      <c r="H1296" s="32"/>
      <c r="I1296" s="33"/>
      <c r="J1296" s="33"/>
      <c r="K1296" s="33"/>
    </row>
    <row r="1297" spans="1:11" s="34" customFormat="1">
      <c r="A1297" s="29"/>
      <c r="B1297" s="29"/>
      <c r="C1297" s="29"/>
      <c r="D1297" s="30"/>
      <c r="E1297" s="30"/>
      <c r="F1297" s="40"/>
      <c r="G1297" s="31"/>
      <c r="H1297" s="32"/>
      <c r="I1297" s="33"/>
      <c r="J1297" s="33"/>
      <c r="K1297" s="33"/>
    </row>
    <row r="1298" spans="1:11" s="34" customFormat="1">
      <c r="A1298" s="29"/>
      <c r="B1298" s="29"/>
      <c r="C1298" s="29"/>
      <c r="D1298" s="30"/>
      <c r="E1298" s="30"/>
      <c r="F1298" s="40"/>
      <c r="G1298" s="31"/>
      <c r="H1298" s="32"/>
      <c r="I1298" s="33"/>
      <c r="J1298" s="33"/>
      <c r="K1298" s="33"/>
    </row>
    <row r="1299" spans="1:11" s="34" customFormat="1">
      <c r="A1299" s="29"/>
      <c r="B1299" s="29"/>
      <c r="C1299" s="29"/>
      <c r="D1299" s="30"/>
      <c r="E1299" s="30"/>
      <c r="F1299" s="40"/>
      <c r="G1299" s="31"/>
      <c r="H1299" s="32"/>
      <c r="I1299" s="33"/>
      <c r="J1299" s="33"/>
      <c r="K1299" s="33"/>
    </row>
    <row r="1300" spans="1:11" s="34" customFormat="1">
      <c r="A1300" s="29"/>
      <c r="B1300" s="29"/>
      <c r="C1300" s="29"/>
      <c r="D1300" s="30"/>
      <c r="E1300" s="30"/>
      <c r="F1300" s="40"/>
      <c r="G1300" s="31"/>
      <c r="H1300" s="32"/>
      <c r="I1300" s="33"/>
      <c r="J1300" s="33"/>
      <c r="K1300" s="33"/>
    </row>
    <row r="1301" spans="1:11" s="34" customFormat="1">
      <c r="A1301" s="29"/>
      <c r="B1301" s="29"/>
      <c r="C1301" s="29"/>
      <c r="D1301" s="30"/>
      <c r="E1301" s="30"/>
      <c r="F1301" s="40"/>
      <c r="G1301" s="31"/>
      <c r="H1301" s="32"/>
      <c r="I1301" s="33"/>
      <c r="J1301" s="33"/>
      <c r="K1301" s="33"/>
    </row>
    <row r="1302" spans="1:11" s="34" customFormat="1">
      <c r="A1302" s="29"/>
      <c r="B1302" s="29"/>
      <c r="C1302" s="29"/>
      <c r="D1302" s="30"/>
      <c r="E1302" s="30"/>
      <c r="F1302" s="40"/>
      <c r="G1302" s="31"/>
      <c r="H1302" s="32"/>
      <c r="I1302" s="33"/>
      <c r="J1302" s="33"/>
      <c r="K1302" s="33"/>
    </row>
    <row r="1303" spans="1:11" s="34" customFormat="1">
      <c r="A1303" s="29"/>
      <c r="B1303" s="29"/>
      <c r="C1303" s="29"/>
      <c r="D1303" s="30"/>
      <c r="E1303" s="30"/>
      <c r="F1303" s="40"/>
      <c r="G1303" s="31"/>
      <c r="H1303" s="32"/>
      <c r="I1303" s="33"/>
      <c r="J1303" s="33"/>
      <c r="K1303" s="33"/>
    </row>
    <row r="1304" spans="1:11" s="34" customFormat="1">
      <c r="A1304" s="29"/>
      <c r="B1304" s="29"/>
      <c r="C1304" s="29"/>
      <c r="D1304" s="30"/>
      <c r="E1304" s="30"/>
      <c r="F1304" s="40"/>
      <c r="G1304" s="31"/>
      <c r="H1304" s="32"/>
      <c r="I1304" s="33"/>
      <c r="J1304" s="33"/>
      <c r="K1304" s="33"/>
    </row>
    <row r="1305" spans="1:11" s="34" customFormat="1">
      <c r="A1305" s="29"/>
      <c r="B1305" s="29"/>
      <c r="C1305" s="29"/>
      <c r="D1305" s="30"/>
      <c r="E1305" s="30"/>
      <c r="F1305" s="40"/>
      <c r="G1305" s="31"/>
      <c r="H1305" s="32"/>
      <c r="I1305" s="33"/>
      <c r="J1305" s="33"/>
      <c r="K1305" s="33"/>
    </row>
    <row r="1306" spans="1:11" s="34" customFormat="1">
      <c r="A1306" s="29"/>
      <c r="B1306" s="29"/>
      <c r="C1306" s="29"/>
      <c r="D1306" s="30"/>
      <c r="E1306" s="30"/>
      <c r="F1306" s="40"/>
      <c r="G1306" s="31"/>
      <c r="H1306" s="32"/>
      <c r="I1306" s="33"/>
      <c r="J1306" s="33"/>
      <c r="K1306" s="33"/>
    </row>
    <row r="1307" spans="1:11" s="34" customFormat="1">
      <c r="A1307" s="29"/>
      <c r="B1307" s="29"/>
      <c r="C1307" s="29"/>
      <c r="D1307" s="30"/>
      <c r="E1307" s="30"/>
      <c r="F1307" s="40"/>
      <c r="G1307" s="31"/>
      <c r="H1307" s="32"/>
      <c r="I1307" s="33"/>
      <c r="J1307" s="33"/>
      <c r="K1307" s="33"/>
    </row>
    <row r="1308" spans="1:11" s="34" customFormat="1">
      <c r="A1308" s="29"/>
      <c r="B1308" s="29"/>
      <c r="C1308" s="29"/>
      <c r="D1308" s="30"/>
      <c r="E1308" s="30"/>
      <c r="F1308" s="40"/>
      <c r="G1308" s="31"/>
      <c r="H1308" s="32"/>
      <c r="I1308" s="33"/>
      <c r="J1308" s="33"/>
      <c r="K1308" s="33"/>
    </row>
    <row r="1309" spans="1:11" s="34" customFormat="1">
      <c r="A1309" s="29"/>
      <c r="B1309" s="29"/>
      <c r="C1309" s="29"/>
      <c r="D1309" s="30"/>
      <c r="E1309" s="30"/>
      <c r="F1309" s="40"/>
      <c r="G1309" s="31"/>
      <c r="H1309" s="32"/>
      <c r="I1309" s="33"/>
      <c r="J1309" s="33"/>
      <c r="K1309" s="33"/>
    </row>
    <row r="1310" spans="1:11" s="34" customFormat="1">
      <c r="A1310" s="29"/>
      <c r="B1310" s="29"/>
      <c r="C1310" s="29"/>
      <c r="D1310" s="30"/>
      <c r="E1310" s="30"/>
      <c r="F1310" s="40"/>
      <c r="G1310" s="31"/>
      <c r="H1310" s="32"/>
      <c r="I1310" s="33"/>
      <c r="J1310" s="33"/>
      <c r="K1310" s="33"/>
    </row>
    <row r="1311" spans="1:11" s="34" customFormat="1">
      <c r="A1311" s="29"/>
      <c r="B1311" s="29"/>
      <c r="C1311" s="29"/>
      <c r="D1311" s="30"/>
      <c r="E1311" s="30"/>
      <c r="F1311" s="40"/>
      <c r="G1311" s="31"/>
      <c r="H1311" s="32"/>
      <c r="I1311" s="33"/>
      <c r="J1311" s="33"/>
      <c r="K1311" s="33"/>
    </row>
    <row r="1312" spans="1:11" s="34" customFormat="1">
      <c r="A1312" s="29"/>
      <c r="B1312" s="29"/>
      <c r="C1312" s="29"/>
      <c r="D1312" s="30"/>
      <c r="E1312" s="30"/>
      <c r="F1312" s="40"/>
      <c r="G1312" s="31"/>
      <c r="H1312" s="32"/>
      <c r="I1312" s="33"/>
      <c r="J1312" s="33"/>
      <c r="K1312" s="33"/>
    </row>
    <row r="1313" spans="1:11" s="34" customFormat="1">
      <c r="A1313" s="29"/>
      <c r="B1313" s="29"/>
      <c r="C1313" s="29"/>
      <c r="D1313" s="30"/>
      <c r="E1313" s="30"/>
      <c r="F1313" s="40"/>
      <c r="G1313" s="31"/>
      <c r="H1313" s="32"/>
      <c r="I1313" s="33"/>
      <c r="J1313" s="33"/>
      <c r="K1313" s="33"/>
    </row>
    <row r="1314" spans="1:11" s="34" customFormat="1">
      <c r="A1314" s="29"/>
      <c r="B1314" s="29"/>
      <c r="C1314" s="29"/>
      <c r="D1314" s="30"/>
      <c r="E1314" s="30"/>
      <c r="F1314" s="40"/>
      <c r="G1314" s="31"/>
      <c r="H1314" s="32"/>
      <c r="I1314" s="33"/>
      <c r="J1314" s="33"/>
      <c r="K1314" s="33"/>
    </row>
    <row r="1315" spans="1:11" s="34" customFormat="1">
      <c r="A1315" s="29"/>
      <c r="B1315" s="29"/>
      <c r="C1315" s="29"/>
      <c r="D1315" s="30"/>
      <c r="E1315" s="30"/>
      <c r="F1315" s="40"/>
      <c r="G1315" s="31"/>
      <c r="H1315" s="32"/>
      <c r="I1315" s="33"/>
      <c r="J1315" s="33"/>
      <c r="K1315" s="33"/>
    </row>
    <row r="1316" spans="1:11" s="34" customFormat="1">
      <c r="A1316" s="29"/>
      <c r="B1316" s="29"/>
      <c r="C1316" s="29"/>
      <c r="D1316" s="30"/>
      <c r="E1316" s="30"/>
      <c r="F1316" s="40"/>
      <c r="G1316" s="31"/>
      <c r="H1316" s="32"/>
      <c r="I1316" s="33"/>
      <c r="J1316" s="33"/>
      <c r="K1316" s="33"/>
    </row>
    <row r="1317" spans="1:11" s="34" customFormat="1">
      <c r="A1317" s="29"/>
      <c r="B1317" s="29"/>
      <c r="C1317" s="29"/>
      <c r="D1317" s="30"/>
      <c r="E1317" s="30"/>
      <c r="F1317" s="40"/>
      <c r="G1317" s="31"/>
      <c r="H1317" s="32"/>
      <c r="I1317" s="33"/>
      <c r="J1317" s="33"/>
      <c r="K1317" s="33"/>
    </row>
    <row r="1318" spans="1:11" s="34" customFormat="1">
      <c r="A1318" s="29"/>
      <c r="B1318" s="29"/>
      <c r="C1318" s="29"/>
      <c r="D1318" s="30"/>
      <c r="E1318" s="30"/>
      <c r="F1318" s="40"/>
      <c r="G1318" s="31"/>
      <c r="H1318" s="32"/>
      <c r="I1318" s="33"/>
      <c r="J1318" s="33"/>
      <c r="K1318" s="33"/>
    </row>
    <row r="1319" spans="1:11" s="34" customFormat="1">
      <c r="A1319" s="29"/>
      <c r="B1319" s="29"/>
      <c r="C1319" s="29"/>
      <c r="D1319" s="30"/>
      <c r="E1319" s="30"/>
      <c r="F1319" s="40"/>
      <c r="G1319" s="31"/>
      <c r="H1319" s="32"/>
      <c r="I1319" s="33"/>
      <c r="J1319" s="33"/>
      <c r="K1319" s="33"/>
    </row>
    <row r="1320" spans="1:11" s="34" customFormat="1">
      <c r="A1320" s="29"/>
      <c r="B1320" s="29"/>
      <c r="C1320" s="29"/>
      <c r="D1320" s="30"/>
      <c r="E1320" s="30"/>
      <c r="F1320" s="40"/>
      <c r="G1320" s="31"/>
      <c r="H1320" s="32"/>
      <c r="I1320" s="33"/>
      <c r="J1320" s="33"/>
      <c r="K1320" s="33"/>
    </row>
    <row r="1321" spans="1:11" s="34" customFormat="1">
      <c r="A1321" s="29"/>
      <c r="B1321" s="29"/>
      <c r="C1321" s="29"/>
      <c r="D1321" s="30"/>
      <c r="E1321" s="30"/>
      <c r="F1321" s="40"/>
      <c r="G1321" s="31"/>
      <c r="H1321" s="32"/>
      <c r="I1321" s="33"/>
      <c r="J1321" s="33"/>
      <c r="K1321" s="33"/>
    </row>
    <row r="1322" spans="1:11" s="34" customFormat="1">
      <c r="A1322" s="29"/>
      <c r="B1322" s="29"/>
      <c r="C1322" s="29"/>
      <c r="D1322" s="30"/>
      <c r="E1322" s="30"/>
      <c r="F1322" s="40"/>
      <c r="G1322" s="31"/>
      <c r="H1322" s="32"/>
      <c r="I1322" s="33"/>
      <c r="J1322" s="33"/>
      <c r="K1322" s="33"/>
    </row>
    <row r="1323" spans="1:11" s="34" customFormat="1">
      <c r="A1323" s="29"/>
      <c r="B1323" s="29"/>
      <c r="C1323" s="29"/>
      <c r="D1323" s="30"/>
      <c r="E1323" s="30"/>
      <c r="F1323" s="40"/>
      <c r="G1323" s="31"/>
      <c r="H1323" s="32"/>
      <c r="I1323" s="33"/>
      <c r="J1323" s="33"/>
      <c r="K1323" s="33"/>
    </row>
    <row r="1324" spans="1:11" s="34" customFormat="1">
      <c r="A1324" s="29"/>
      <c r="B1324" s="29"/>
      <c r="C1324" s="29"/>
      <c r="D1324" s="30"/>
      <c r="E1324" s="30"/>
      <c r="F1324" s="40"/>
      <c r="G1324" s="31"/>
      <c r="H1324" s="32"/>
      <c r="I1324" s="33"/>
      <c r="J1324" s="33"/>
      <c r="K1324" s="33"/>
    </row>
    <row r="1325" spans="1:11" s="34" customFormat="1">
      <c r="A1325" s="29"/>
      <c r="B1325" s="29"/>
      <c r="C1325" s="29"/>
      <c r="D1325" s="30"/>
      <c r="E1325" s="30"/>
      <c r="F1325" s="40"/>
      <c r="G1325" s="31"/>
      <c r="H1325" s="32"/>
      <c r="I1325" s="33"/>
      <c r="J1325" s="33"/>
      <c r="K1325" s="33"/>
    </row>
    <row r="1326" spans="1:11" s="34" customFormat="1">
      <c r="A1326" s="29"/>
      <c r="B1326" s="29"/>
      <c r="C1326" s="29"/>
      <c r="D1326" s="30"/>
      <c r="E1326" s="30"/>
      <c r="F1326" s="40"/>
      <c r="G1326" s="31"/>
      <c r="H1326" s="32"/>
      <c r="I1326" s="33"/>
      <c r="J1326" s="33"/>
      <c r="K1326" s="33"/>
    </row>
    <row r="1327" spans="1:11" s="34" customFormat="1">
      <c r="A1327" s="29"/>
      <c r="B1327" s="29"/>
      <c r="C1327" s="29"/>
      <c r="D1327" s="30"/>
      <c r="E1327" s="30"/>
      <c r="F1327" s="40"/>
      <c r="G1327" s="31"/>
      <c r="H1327" s="32"/>
      <c r="I1327" s="33"/>
      <c r="J1327" s="33"/>
      <c r="K1327" s="33"/>
    </row>
    <row r="1328" spans="1:11" s="34" customFormat="1">
      <c r="A1328" s="29"/>
      <c r="B1328" s="29"/>
      <c r="C1328" s="29"/>
      <c r="D1328" s="30"/>
      <c r="E1328" s="30"/>
      <c r="F1328" s="40"/>
      <c r="G1328" s="31"/>
      <c r="H1328" s="32"/>
      <c r="I1328" s="33"/>
      <c r="J1328" s="33"/>
      <c r="K1328" s="33"/>
    </row>
    <row r="1329" spans="1:11" s="34" customFormat="1">
      <c r="A1329" s="29"/>
      <c r="B1329" s="29"/>
      <c r="C1329" s="29"/>
      <c r="D1329" s="30"/>
      <c r="E1329" s="30"/>
      <c r="F1329" s="40"/>
      <c r="G1329" s="31"/>
      <c r="H1329" s="32"/>
      <c r="I1329" s="33"/>
      <c r="J1329" s="33"/>
      <c r="K1329" s="33"/>
    </row>
    <row r="1330" spans="1:11" s="34" customFormat="1">
      <c r="A1330" s="29"/>
      <c r="B1330" s="29"/>
      <c r="C1330" s="29"/>
      <c r="D1330" s="30"/>
      <c r="E1330" s="30"/>
      <c r="F1330" s="40"/>
      <c r="G1330" s="31"/>
      <c r="H1330" s="32"/>
      <c r="I1330" s="33"/>
      <c r="J1330" s="33"/>
      <c r="K1330" s="33"/>
    </row>
    <row r="1331" spans="1:11" s="34" customFormat="1">
      <c r="A1331" s="29"/>
      <c r="B1331" s="29"/>
      <c r="C1331" s="29"/>
      <c r="D1331" s="30"/>
      <c r="E1331" s="30"/>
      <c r="F1331" s="40"/>
      <c r="G1331" s="31"/>
      <c r="H1331" s="32"/>
      <c r="I1331" s="33"/>
      <c r="J1331" s="33"/>
      <c r="K1331" s="33"/>
    </row>
    <row r="1332" spans="1:11" s="34" customFormat="1">
      <c r="A1332" s="29"/>
      <c r="B1332" s="29"/>
      <c r="C1332" s="29"/>
      <c r="D1332" s="30"/>
      <c r="E1332" s="30"/>
      <c r="F1332" s="40"/>
      <c r="G1332" s="31"/>
      <c r="H1332" s="32"/>
      <c r="I1332" s="33"/>
      <c r="J1332" s="33"/>
      <c r="K1332" s="33"/>
    </row>
    <row r="1333" spans="1:11" s="34" customFormat="1">
      <c r="A1333" s="29"/>
      <c r="B1333" s="29"/>
      <c r="C1333" s="29"/>
      <c r="D1333" s="30"/>
      <c r="E1333" s="30"/>
      <c r="F1333" s="40"/>
      <c r="G1333" s="31"/>
      <c r="H1333" s="32"/>
      <c r="I1333" s="33"/>
      <c r="J1333" s="33"/>
      <c r="K1333" s="33"/>
    </row>
    <row r="1334" spans="1:11" s="34" customFormat="1">
      <c r="A1334" s="29"/>
      <c r="B1334" s="29"/>
      <c r="C1334" s="29"/>
      <c r="D1334" s="30"/>
      <c r="E1334" s="30"/>
      <c r="F1334" s="40"/>
      <c r="G1334" s="31"/>
      <c r="H1334" s="32"/>
      <c r="I1334" s="33"/>
      <c r="J1334" s="33"/>
      <c r="K1334" s="33"/>
    </row>
    <row r="1335" spans="1:11" s="34" customFormat="1">
      <c r="A1335" s="29"/>
      <c r="B1335" s="29"/>
      <c r="C1335" s="29"/>
      <c r="D1335" s="30"/>
      <c r="E1335" s="30"/>
      <c r="F1335" s="40"/>
      <c r="G1335" s="31"/>
      <c r="H1335" s="32"/>
      <c r="I1335" s="33"/>
      <c r="J1335" s="33"/>
      <c r="K1335" s="33"/>
    </row>
    <row r="1336" spans="1:11" s="34" customFormat="1">
      <c r="A1336" s="29"/>
      <c r="B1336" s="29"/>
      <c r="C1336" s="29"/>
      <c r="D1336" s="30"/>
      <c r="E1336" s="30"/>
      <c r="F1336" s="40"/>
      <c r="G1336" s="31"/>
      <c r="H1336" s="32"/>
      <c r="I1336" s="33"/>
      <c r="J1336" s="33"/>
      <c r="K1336" s="33"/>
    </row>
    <row r="1337" spans="1:11" s="34" customFormat="1">
      <c r="A1337" s="29"/>
      <c r="B1337" s="29"/>
      <c r="C1337" s="29"/>
      <c r="D1337" s="30"/>
      <c r="E1337" s="30"/>
      <c r="F1337" s="40"/>
      <c r="G1337" s="31"/>
      <c r="H1337" s="32"/>
      <c r="I1337" s="33"/>
      <c r="J1337" s="33"/>
      <c r="K1337" s="33"/>
    </row>
    <row r="1338" spans="1:11" s="34" customFormat="1">
      <c r="A1338" s="29"/>
      <c r="B1338" s="29"/>
      <c r="C1338" s="29"/>
      <c r="D1338" s="30"/>
      <c r="E1338" s="30"/>
      <c r="F1338" s="40"/>
      <c r="G1338" s="31"/>
      <c r="H1338" s="32"/>
      <c r="I1338" s="33"/>
      <c r="J1338" s="33"/>
      <c r="K1338" s="33"/>
    </row>
    <row r="1339" spans="1:11" s="34" customFormat="1">
      <c r="A1339" s="29"/>
      <c r="B1339" s="29"/>
      <c r="C1339" s="29"/>
      <c r="D1339" s="30"/>
      <c r="E1339" s="30"/>
      <c r="F1339" s="40"/>
      <c r="G1339" s="31"/>
      <c r="H1339" s="32"/>
      <c r="I1339" s="33"/>
      <c r="J1339" s="33"/>
      <c r="K1339" s="33"/>
    </row>
    <row r="1340" spans="1:11" s="34" customFormat="1">
      <c r="A1340" s="29"/>
      <c r="B1340" s="29"/>
      <c r="C1340" s="29"/>
      <c r="D1340" s="30"/>
      <c r="E1340" s="30"/>
      <c r="F1340" s="40"/>
      <c r="G1340" s="31"/>
      <c r="H1340" s="32"/>
      <c r="I1340" s="33"/>
      <c r="J1340" s="33"/>
      <c r="K1340" s="33"/>
    </row>
    <row r="1341" spans="1:11" s="34" customFormat="1">
      <c r="A1341" s="29"/>
      <c r="B1341" s="29"/>
      <c r="C1341" s="29"/>
      <c r="D1341" s="30"/>
      <c r="E1341" s="30"/>
      <c r="F1341" s="40"/>
      <c r="G1341" s="31"/>
      <c r="H1341" s="32"/>
      <c r="I1341" s="33"/>
      <c r="J1341" s="33"/>
      <c r="K1341" s="33"/>
    </row>
    <row r="1342" spans="1:11" s="34" customFormat="1">
      <c r="A1342" s="29"/>
      <c r="B1342" s="29"/>
      <c r="C1342" s="29"/>
      <c r="D1342" s="30"/>
      <c r="E1342" s="30"/>
      <c r="F1342" s="40"/>
      <c r="G1342" s="31"/>
      <c r="H1342" s="32"/>
      <c r="I1342" s="33"/>
      <c r="J1342" s="33"/>
      <c r="K1342" s="33"/>
    </row>
    <row r="1343" spans="1:11" s="34" customFormat="1">
      <c r="A1343" s="29"/>
      <c r="B1343" s="29"/>
      <c r="C1343" s="29"/>
      <c r="D1343" s="30"/>
      <c r="E1343" s="30"/>
      <c r="F1343" s="40"/>
      <c r="G1343" s="31"/>
      <c r="H1343" s="32"/>
      <c r="I1343" s="33"/>
      <c r="J1343" s="33"/>
      <c r="K1343" s="33"/>
    </row>
    <row r="1344" spans="1:11" s="34" customFormat="1">
      <c r="A1344" s="29"/>
      <c r="B1344" s="29"/>
      <c r="C1344" s="29"/>
      <c r="D1344" s="30"/>
      <c r="E1344" s="30"/>
      <c r="F1344" s="40"/>
      <c r="G1344" s="31"/>
      <c r="H1344" s="32"/>
      <c r="I1344" s="33"/>
      <c r="J1344" s="33"/>
      <c r="K1344" s="33"/>
    </row>
    <row r="1345" spans="1:11" s="34" customFormat="1">
      <c r="A1345" s="29"/>
      <c r="B1345" s="29"/>
      <c r="C1345" s="29"/>
      <c r="D1345" s="30"/>
      <c r="E1345" s="30"/>
      <c r="F1345" s="40"/>
      <c r="G1345" s="31"/>
      <c r="H1345" s="32"/>
      <c r="I1345" s="33"/>
      <c r="J1345" s="33"/>
      <c r="K1345" s="33"/>
    </row>
    <row r="1346" spans="1:11" s="34" customFormat="1">
      <c r="A1346" s="29"/>
      <c r="B1346" s="29"/>
      <c r="C1346" s="29"/>
      <c r="D1346" s="30"/>
      <c r="E1346" s="30"/>
      <c r="F1346" s="40"/>
      <c r="G1346" s="31"/>
      <c r="H1346" s="32"/>
      <c r="I1346" s="33"/>
      <c r="J1346" s="33"/>
      <c r="K1346" s="33"/>
    </row>
    <row r="1347" spans="1:11" s="34" customFormat="1">
      <c r="A1347" s="29"/>
      <c r="B1347" s="29"/>
      <c r="C1347" s="29"/>
      <c r="D1347" s="30"/>
      <c r="E1347" s="30"/>
      <c r="F1347" s="40"/>
      <c r="G1347" s="31"/>
      <c r="H1347" s="32"/>
      <c r="I1347" s="33"/>
      <c r="J1347" s="33"/>
      <c r="K1347" s="33"/>
    </row>
    <row r="1348" spans="1:11" s="34" customFormat="1">
      <c r="A1348" s="29"/>
      <c r="B1348" s="29"/>
      <c r="C1348" s="29"/>
      <c r="D1348" s="30"/>
      <c r="E1348" s="30"/>
      <c r="F1348" s="40"/>
      <c r="G1348" s="31"/>
      <c r="H1348" s="32"/>
      <c r="I1348" s="33"/>
      <c r="J1348" s="33"/>
      <c r="K1348" s="33"/>
    </row>
    <row r="1349" spans="1:11" s="34" customFormat="1">
      <c r="A1349" s="29"/>
      <c r="B1349" s="29"/>
      <c r="C1349" s="29"/>
      <c r="D1349" s="30"/>
      <c r="E1349" s="30"/>
      <c r="F1349" s="40"/>
      <c r="G1349" s="31"/>
      <c r="H1349" s="32"/>
      <c r="I1349" s="33"/>
      <c r="J1349" s="33"/>
      <c r="K1349" s="33"/>
    </row>
    <row r="1350" spans="1:11" s="34" customFormat="1">
      <c r="A1350" s="29"/>
      <c r="B1350" s="29"/>
      <c r="C1350" s="29"/>
      <c r="D1350" s="30"/>
      <c r="E1350" s="30"/>
      <c r="F1350" s="40"/>
      <c r="G1350" s="31"/>
      <c r="H1350" s="32"/>
      <c r="I1350" s="33"/>
      <c r="J1350" s="33"/>
      <c r="K1350" s="33"/>
    </row>
    <row r="1351" spans="1:11" s="34" customFormat="1">
      <c r="A1351" s="29"/>
      <c r="B1351" s="29"/>
      <c r="C1351" s="29"/>
      <c r="D1351" s="30"/>
      <c r="E1351" s="30"/>
      <c r="F1351" s="40"/>
      <c r="G1351" s="31"/>
      <c r="H1351" s="32"/>
      <c r="I1351" s="33"/>
      <c r="J1351" s="33"/>
      <c r="K1351" s="33"/>
    </row>
    <row r="1352" spans="1:11" s="34" customFormat="1">
      <c r="A1352" s="29"/>
      <c r="B1352" s="29"/>
      <c r="C1352" s="29"/>
      <c r="D1352" s="30"/>
      <c r="E1352" s="30"/>
      <c r="F1352" s="40"/>
      <c r="G1352" s="31"/>
      <c r="H1352" s="32"/>
      <c r="I1352" s="33"/>
      <c r="J1352" s="33"/>
      <c r="K1352" s="33"/>
    </row>
    <row r="1353" spans="1:11" s="34" customFormat="1">
      <c r="A1353" s="29"/>
      <c r="B1353" s="29"/>
      <c r="C1353" s="29"/>
      <c r="D1353" s="30"/>
      <c r="E1353" s="30"/>
      <c r="F1353" s="40"/>
      <c r="G1353" s="31"/>
      <c r="H1353" s="32"/>
      <c r="I1353" s="33"/>
      <c r="J1353" s="33"/>
      <c r="K1353" s="33"/>
    </row>
    <row r="1354" spans="1:11" s="34" customFormat="1">
      <c r="A1354" s="29"/>
      <c r="B1354" s="29"/>
      <c r="C1354" s="29"/>
      <c r="D1354" s="30"/>
      <c r="E1354" s="30"/>
      <c r="F1354" s="40"/>
      <c r="G1354" s="31"/>
      <c r="H1354" s="32"/>
      <c r="I1354" s="33"/>
      <c r="J1354" s="33"/>
      <c r="K1354" s="33"/>
    </row>
    <row r="1355" spans="1:11" s="34" customFormat="1">
      <c r="A1355" s="29"/>
      <c r="B1355" s="29"/>
      <c r="C1355" s="29"/>
      <c r="D1355" s="30"/>
      <c r="E1355" s="30"/>
      <c r="F1355" s="40"/>
      <c r="G1355" s="31"/>
      <c r="H1355" s="32"/>
      <c r="I1355" s="33"/>
      <c r="J1355" s="33"/>
      <c r="K1355" s="33"/>
    </row>
    <row r="1356" spans="1:11" s="34" customFormat="1">
      <c r="A1356" s="29"/>
      <c r="B1356" s="29"/>
      <c r="C1356" s="29"/>
      <c r="D1356" s="30"/>
      <c r="E1356" s="30"/>
      <c r="F1356" s="40"/>
      <c r="G1356" s="31"/>
      <c r="H1356" s="32"/>
      <c r="I1356" s="33"/>
      <c r="J1356" s="33"/>
      <c r="K1356" s="33"/>
    </row>
    <row r="1357" spans="1:11" s="34" customFormat="1">
      <c r="A1357" s="29"/>
      <c r="B1357" s="29"/>
      <c r="C1357" s="29"/>
      <c r="D1357" s="30"/>
      <c r="E1357" s="30"/>
      <c r="F1357" s="40"/>
      <c r="G1357" s="31"/>
      <c r="H1357" s="32"/>
      <c r="I1357" s="33"/>
      <c r="J1357" s="33"/>
      <c r="K1357" s="33"/>
    </row>
    <row r="1358" spans="1:11" s="34" customFormat="1">
      <c r="A1358" s="29"/>
      <c r="B1358" s="29"/>
      <c r="C1358" s="29"/>
      <c r="D1358" s="30"/>
      <c r="E1358" s="30"/>
      <c r="F1358" s="40"/>
      <c r="G1358" s="31"/>
      <c r="H1358" s="32"/>
      <c r="I1358" s="33"/>
      <c r="J1358" s="33"/>
      <c r="K1358" s="33"/>
    </row>
    <row r="1359" spans="1:11" s="34" customFormat="1">
      <c r="A1359" s="29"/>
      <c r="B1359" s="29"/>
      <c r="C1359" s="29"/>
      <c r="D1359" s="30"/>
      <c r="E1359" s="30"/>
      <c r="F1359" s="40"/>
      <c r="G1359" s="31"/>
      <c r="H1359" s="32"/>
      <c r="I1359" s="33"/>
      <c r="J1359" s="33"/>
      <c r="K1359" s="33"/>
    </row>
    <row r="1360" spans="1:11" s="34" customFormat="1">
      <c r="A1360" s="29"/>
      <c r="B1360" s="29"/>
      <c r="C1360" s="29"/>
      <c r="D1360" s="30"/>
      <c r="E1360" s="30"/>
      <c r="F1360" s="40"/>
      <c r="G1360" s="31"/>
      <c r="H1360" s="32"/>
      <c r="I1360" s="33"/>
      <c r="J1360" s="33"/>
      <c r="K1360" s="33"/>
    </row>
    <row r="1361" spans="1:11" s="34" customFormat="1">
      <c r="A1361" s="29"/>
      <c r="B1361" s="29"/>
      <c r="C1361" s="29"/>
      <c r="D1361" s="30"/>
      <c r="E1361" s="30"/>
      <c r="F1361" s="40"/>
      <c r="G1361" s="31"/>
      <c r="H1361" s="32"/>
      <c r="I1361" s="33"/>
      <c r="J1361" s="33"/>
      <c r="K1361" s="33"/>
    </row>
    <row r="1362" spans="1:11" s="34" customFormat="1">
      <c r="A1362" s="29"/>
      <c r="B1362" s="29"/>
      <c r="C1362" s="29"/>
      <c r="D1362" s="30"/>
      <c r="E1362" s="30"/>
      <c r="F1362" s="40"/>
      <c r="G1362" s="31"/>
      <c r="H1362" s="32"/>
      <c r="I1362" s="33"/>
      <c r="J1362" s="33"/>
      <c r="K1362" s="33"/>
    </row>
    <row r="1363" spans="1:11" s="34" customFormat="1">
      <c r="A1363" s="29"/>
      <c r="B1363" s="29"/>
      <c r="C1363" s="29"/>
      <c r="D1363" s="30"/>
      <c r="E1363" s="30"/>
      <c r="F1363" s="40"/>
      <c r="G1363" s="31"/>
      <c r="H1363" s="32"/>
      <c r="I1363" s="33"/>
      <c r="J1363" s="33"/>
      <c r="K1363" s="33"/>
    </row>
    <row r="1364" spans="1:11" s="34" customFormat="1">
      <c r="A1364" s="29"/>
      <c r="B1364" s="29"/>
      <c r="C1364" s="29"/>
      <c r="D1364" s="30"/>
      <c r="E1364" s="30"/>
      <c r="F1364" s="40"/>
      <c r="G1364" s="31"/>
      <c r="H1364" s="32"/>
      <c r="I1364" s="33"/>
      <c r="J1364" s="33"/>
      <c r="K1364" s="33"/>
    </row>
    <row r="1365" spans="1:11" s="34" customFormat="1">
      <c r="A1365" s="29"/>
      <c r="B1365" s="29"/>
      <c r="C1365" s="29"/>
      <c r="D1365" s="30"/>
      <c r="E1365" s="30"/>
      <c r="F1365" s="40"/>
      <c r="G1365" s="31"/>
      <c r="H1365" s="32"/>
      <c r="I1365" s="33"/>
      <c r="J1365" s="33"/>
      <c r="K1365" s="33"/>
    </row>
    <row r="1366" spans="1:11" s="34" customFormat="1">
      <c r="A1366" s="29"/>
      <c r="B1366" s="29"/>
      <c r="C1366" s="29"/>
      <c r="D1366" s="30"/>
      <c r="E1366" s="30"/>
      <c r="F1366" s="40"/>
      <c r="G1366" s="31"/>
      <c r="H1366" s="32"/>
      <c r="I1366" s="33"/>
      <c r="J1366" s="33"/>
      <c r="K1366" s="33"/>
    </row>
    <row r="1367" spans="1:11" s="34" customFormat="1">
      <c r="A1367" s="29"/>
      <c r="B1367" s="29"/>
      <c r="C1367" s="29"/>
      <c r="D1367" s="30"/>
      <c r="E1367" s="30"/>
      <c r="F1367" s="40"/>
      <c r="G1367" s="31"/>
      <c r="H1367" s="32"/>
      <c r="I1367" s="33"/>
      <c r="J1367" s="33"/>
      <c r="K1367" s="33"/>
    </row>
    <row r="1368" spans="1:11" s="34" customFormat="1">
      <c r="A1368" s="29"/>
      <c r="B1368" s="29"/>
      <c r="C1368" s="29"/>
      <c r="D1368" s="30"/>
      <c r="E1368" s="30"/>
      <c r="F1368" s="40"/>
      <c r="G1368" s="31"/>
      <c r="H1368" s="32"/>
      <c r="I1368" s="33"/>
      <c r="J1368" s="33"/>
      <c r="K1368" s="33"/>
    </row>
    <row r="1369" spans="1:11" s="34" customFormat="1">
      <c r="A1369" s="29"/>
      <c r="B1369" s="29"/>
      <c r="C1369" s="29"/>
      <c r="D1369" s="30"/>
      <c r="E1369" s="30"/>
      <c r="F1369" s="40"/>
      <c r="G1369" s="31"/>
      <c r="H1369" s="32"/>
      <c r="I1369" s="33"/>
      <c r="J1369" s="33"/>
      <c r="K1369" s="33"/>
    </row>
    <row r="1370" spans="1:11" s="34" customFormat="1">
      <c r="A1370" s="29"/>
      <c r="B1370" s="29"/>
      <c r="C1370" s="29"/>
      <c r="D1370" s="30"/>
      <c r="E1370" s="30"/>
      <c r="F1370" s="40"/>
      <c r="G1370" s="31"/>
      <c r="H1370" s="32"/>
      <c r="I1370" s="33"/>
      <c r="J1370" s="33"/>
      <c r="K1370" s="33"/>
    </row>
    <row r="1371" spans="1:11" s="34" customFormat="1">
      <c r="A1371" s="29"/>
      <c r="B1371" s="29"/>
      <c r="C1371" s="29"/>
      <c r="D1371" s="30"/>
      <c r="E1371" s="30"/>
      <c r="F1371" s="40"/>
      <c r="G1371" s="31"/>
      <c r="H1371" s="32"/>
      <c r="I1371" s="33"/>
      <c r="J1371" s="33"/>
      <c r="K1371" s="33"/>
    </row>
    <row r="1372" spans="1:11" s="34" customFormat="1">
      <c r="A1372" s="29"/>
      <c r="B1372" s="29"/>
      <c r="C1372" s="29"/>
      <c r="D1372" s="30"/>
      <c r="E1372" s="30"/>
      <c r="F1372" s="40"/>
      <c r="G1372" s="31"/>
      <c r="H1372" s="32"/>
      <c r="I1372" s="33"/>
      <c r="J1372" s="33"/>
      <c r="K1372" s="33"/>
    </row>
    <row r="1373" spans="1:11" s="34" customFormat="1">
      <c r="A1373" s="29"/>
      <c r="B1373" s="29"/>
      <c r="C1373" s="29"/>
      <c r="D1373" s="30"/>
      <c r="E1373" s="30"/>
      <c r="F1373" s="40"/>
      <c r="G1373" s="31"/>
      <c r="H1373" s="32"/>
      <c r="I1373" s="33"/>
      <c r="J1373" s="33"/>
      <c r="K1373" s="33"/>
    </row>
    <row r="1374" spans="1:11" s="34" customFormat="1">
      <c r="A1374" s="29"/>
      <c r="B1374" s="29"/>
      <c r="C1374" s="29"/>
      <c r="D1374" s="30"/>
      <c r="E1374" s="30"/>
      <c r="F1374" s="40"/>
      <c r="G1374" s="31"/>
      <c r="H1374" s="32"/>
      <c r="I1374" s="33"/>
      <c r="J1374" s="33"/>
      <c r="K1374" s="33"/>
    </row>
    <row r="1375" spans="1:11" s="34" customFormat="1">
      <c r="A1375" s="29"/>
      <c r="B1375" s="29"/>
      <c r="C1375" s="29"/>
      <c r="D1375" s="30"/>
      <c r="E1375" s="30"/>
      <c r="F1375" s="40"/>
      <c r="G1375" s="31"/>
      <c r="H1375" s="32"/>
      <c r="I1375" s="33"/>
      <c r="J1375" s="33"/>
      <c r="K1375" s="33"/>
    </row>
    <row r="1376" spans="1:11" s="34" customFormat="1">
      <c r="A1376" s="29"/>
      <c r="B1376" s="29"/>
      <c r="C1376" s="29"/>
      <c r="D1376" s="30"/>
      <c r="E1376" s="30"/>
      <c r="F1376" s="40"/>
      <c r="G1376" s="31"/>
      <c r="H1376" s="32"/>
      <c r="I1376" s="33"/>
      <c r="J1376" s="33"/>
      <c r="K1376" s="33"/>
    </row>
    <row r="1377" spans="1:11" s="34" customFormat="1">
      <c r="A1377" s="29"/>
      <c r="B1377" s="29"/>
      <c r="C1377" s="29"/>
      <c r="D1377" s="30"/>
      <c r="E1377" s="30"/>
      <c r="F1377" s="40"/>
      <c r="G1377" s="31"/>
      <c r="H1377" s="32"/>
      <c r="I1377" s="33"/>
      <c r="J1377" s="33"/>
      <c r="K1377" s="33"/>
    </row>
    <row r="1378" spans="1:11" s="34" customFormat="1">
      <c r="A1378" s="29"/>
      <c r="B1378" s="29"/>
      <c r="C1378" s="29"/>
      <c r="D1378" s="30"/>
      <c r="E1378" s="30"/>
      <c r="F1378" s="40"/>
      <c r="G1378" s="31"/>
      <c r="H1378" s="32"/>
      <c r="I1378" s="33"/>
      <c r="J1378" s="33"/>
      <c r="K1378" s="33"/>
    </row>
    <row r="1379" spans="1:11" s="34" customFormat="1">
      <c r="A1379" s="29"/>
      <c r="B1379" s="29"/>
      <c r="C1379" s="29"/>
      <c r="D1379" s="30"/>
      <c r="E1379" s="30"/>
      <c r="F1379" s="40"/>
      <c r="G1379" s="31"/>
      <c r="H1379" s="32"/>
      <c r="I1379" s="33"/>
      <c r="J1379" s="33"/>
      <c r="K1379" s="33"/>
    </row>
    <row r="1380" spans="1:11" s="34" customFormat="1">
      <c r="A1380" s="29"/>
      <c r="B1380" s="29"/>
      <c r="C1380" s="29"/>
      <c r="D1380" s="30"/>
      <c r="E1380" s="30"/>
      <c r="F1380" s="40"/>
      <c r="G1380" s="31"/>
      <c r="H1380" s="32"/>
      <c r="I1380" s="33"/>
      <c r="J1380" s="33"/>
      <c r="K1380" s="33"/>
    </row>
    <row r="1381" spans="1:11" s="34" customFormat="1">
      <c r="A1381" s="29"/>
      <c r="B1381" s="29"/>
      <c r="C1381" s="29"/>
      <c r="D1381" s="30"/>
      <c r="E1381" s="30"/>
      <c r="F1381" s="40"/>
      <c r="G1381" s="31"/>
      <c r="H1381" s="32"/>
      <c r="I1381" s="33"/>
      <c r="J1381" s="33"/>
      <c r="K1381" s="33"/>
    </row>
    <row r="1382" spans="1:11" s="34" customFormat="1">
      <c r="A1382" s="29"/>
      <c r="B1382" s="29"/>
      <c r="C1382" s="29"/>
      <c r="D1382" s="30"/>
      <c r="E1382" s="30"/>
      <c r="F1382" s="40"/>
      <c r="G1382" s="31"/>
      <c r="H1382" s="32"/>
      <c r="I1382" s="33"/>
      <c r="J1382" s="33"/>
      <c r="K1382" s="33"/>
    </row>
    <row r="1383" spans="1:11" s="34" customFormat="1">
      <c r="A1383" s="29"/>
      <c r="B1383" s="29"/>
      <c r="C1383" s="29"/>
      <c r="D1383" s="30"/>
      <c r="E1383" s="30"/>
      <c r="F1383" s="40"/>
      <c r="G1383" s="31"/>
      <c r="H1383" s="32"/>
      <c r="I1383" s="33"/>
      <c r="J1383" s="33"/>
      <c r="K1383" s="33"/>
    </row>
    <row r="1384" spans="1:11" s="34" customFormat="1">
      <c r="A1384" s="29"/>
      <c r="B1384" s="29"/>
      <c r="C1384" s="29"/>
      <c r="D1384" s="30"/>
      <c r="E1384" s="30"/>
      <c r="F1384" s="40"/>
      <c r="G1384" s="31"/>
      <c r="H1384" s="32"/>
      <c r="I1384" s="33"/>
      <c r="J1384" s="33"/>
      <c r="K1384" s="33"/>
    </row>
    <row r="1385" spans="1:11" s="34" customFormat="1">
      <c r="A1385" s="29"/>
      <c r="B1385" s="29"/>
      <c r="C1385" s="29"/>
      <c r="D1385" s="30"/>
      <c r="E1385" s="30"/>
      <c r="F1385" s="40"/>
      <c r="G1385" s="31"/>
      <c r="H1385" s="32"/>
      <c r="I1385" s="33"/>
      <c r="J1385" s="33"/>
      <c r="K1385" s="33"/>
    </row>
    <row r="1386" spans="1:11" s="34" customFormat="1">
      <c r="A1386" s="29"/>
      <c r="B1386" s="29"/>
      <c r="C1386" s="29"/>
      <c r="D1386" s="30"/>
      <c r="E1386" s="30"/>
      <c r="F1386" s="40"/>
      <c r="G1386" s="31"/>
      <c r="H1386" s="32"/>
      <c r="I1386" s="33"/>
      <c r="J1386" s="33"/>
      <c r="K1386" s="33"/>
    </row>
    <row r="1387" spans="1:11" s="34" customFormat="1">
      <c r="A1387" s="29"/>
      <c r="B1387" s="29"/>
      <c r="C1387" s="29"/>
      <c r="D1387" s="30"/>
      <c r="E1387" s="30"/>
      <c r="F1387" s="40"/>
      <c r="G1387" s="31"/>
      <c r="H1387" s="32"/>
      <c r="I1387" s="33"/>
      <c r="J1387" s="33"/>
      <c r="K1387" s="33"/>
    </row>
    <row r="1388" spans="1:11" s="34" customFormat="1">
      <c r="A1388" s="29"/>
      <c r="B1388" s="29"/>
      <c r="C1388" s="29"/>
      <c r="D1388" s="30"/>
      <c r="E1388" s="30"/>
      <c r="F1388" s="40"/>
      <c r="G1388" s="31"/>
      <c r="H1388" s="32"/>
      <c r="I1388" s="33"/>
      <c r="J1388" s="33"/>
      <c r="K1388" s="33"/>
    </row>
    <row r="1389" spans="1:11" s="34" customFormat="1">
      <c r="A1389" s="29"/>
      <c r="B1389" s="29"/>
      <c r="C1389" s="29"/>
      <c r="D1389" s="30"/>
      <c r="E1389" s="30"/>
      <c r="F1389" s="40"/>
      <c r="G1389" s="31"/>
      <c r="H1389" s="32"/>
      <c r="I1389" s="33"/>
      <c r="J1389" s="33"/>
      <c r="K1389" s="33"/>
    </row>
    <row r="1390" spans="1:11" s="34" customFormat="1">
      <c r="A1390" s="29"/>
      <c r="B1390" s="29"/>
      <c r="C1390" s="29"/>
      <c r="D1390" s="30"/>
      <c r="E1390" s="30"/>
      <c r="F1390" s="40"/>
      <c r="G1390" s="31"/>
      <c r="H1390" s="32"/>
      <c r="I1390" s="33"/>
      <c r="J1390" s="33"/>
      <c r="K1390" s="33"/>
    </row>
    <row r="1391" spans="1:11" s="34" customFormat="1">
      <c r="A1391" s="29"/>
      <c r="B1391" s="29"/>
      <c r="C1391" s="29"/>
      <c r="D1391" s="30"/>
      <c r="E1391" s="30"/>
      <c r="F1391" s="40"/>
      <c r="G1391" s="31"/>
      <c r="H1391" s="32"/>
      <c r="I1391" s="33"/>
      <c r="J1391" s="33"/>
      <c r="K1391" s="33"/>
    </row>
    <row r="1392" spans="1:11" s="34" customFormat="1">
      <c r="A1392" s="29"/>
      <c r="B1392" s="29"/>
      <c r="C1392" s="29"/>
      <c r="D1392" s="30"/>
      <c r="E1392" s="30"/>
      <c r="F1392" s="40"/>
      <c r="G1392" s="31"/>
      <c r="H1392" s="32"/>
      <c r="I1392" s="33"/>
      <c r="J1392" s="33"/>
      <c r="K1392" s="33"/>
    </row>
    <row r="1393" spans="1:11" s="34" customFormat="1">
      <c r="A1393" s="29"/>
      <c r="B1393" s="29"/>
      <c r="C1393" s="29"/>
      <c r="D1393" s="30"/>
      <c r="E1393" s="30"/>
      <c r="F1393" s="40"/>
      <c r="G1393" s="31"/>
      <c r="H1393" s="32"/>
      <c r="I1393" s="33"/>
      <c r="J1393" s="33"/>
      <c r="K1393" s="33"/>
    </row>
    <row r="1394" spans="1:11" s="34" customFormat="1">
      <c r="A1394" s="29"/>
      <c r="B1394" s="29"/>
      <c r="C1394" s="29"/>
      <c r="D1394" s="30"/>
      <c r="E1394" s="30"/>
      <c r="F1394" s="40"/>
      <c r="G1394" s="31"/>
      <c r="H1394" s="32"/>
      <c r="I1394" s="33"/>
      <c r="J1394" s="33"/>
      <c r="K1394" s="33"/>
    </row>
    <row r="1395" spans="1:11" s="34" customFormat="1">
      <c r="A1395" s="29"/>
      <c r="B1395" s="29"/>
      <c r="C1395" s="29"/>
      <c r="D1395" s="30"/>
      <c r="E1395" s="30"/>
      <c r="F1395" s="40"/>
      <c r="G1395" s="31"/>
      <c r="H1395" s="32"/>
      <c r="I1395" s="33"/>
      <c r="J1395" s="33"/>
      <c r="K1395" s="33"/>
    </row>
    <row r="1396" spans="1:11" s="34" customFormat="1">
      <c r="A1396" s="29"/>
      <c r="B1396" s="29"/>
      <c r="C1396" s="29"/>
      <c r="D1396" s="30"/>
      <c r="E1396" s="30"/>
      <c r="F1396" s="40"/>
      <c r="G1396" s="31"/>
      <c r="H1396" s="32"/>
      <c r="I1396" s="33"/>
      <c r="J1396" s="33"/>
      <c r="K1396" s="33"/>
    </row>
    <row r="1397" spans="1:11" s="34" customFormat="1">
      <c r="A1397" s="29"/>
      <c r="B1397" s="29"/>
      <c r="C1397" s="29"/>
      <c r="D1397" s="30"/>
      <c r="E1397" s="30"/>
      <c r="F1397" s="40"/>
      <c r="G1397" s="31"/>
      <c r="H1397" s="32"/>
      <c r="I1397" s="33"/>
      <c r="J1397" s="33"/>
      <c r="K1397" s="33"/>
    </row>
    <row r="1398" spans="1:11" s="34" customFormat="1">
      <c r="A1398" s="29"/>
      <c r="B1398" s="29"/>
      <c r="C1398" s="29"/>
      <c r="D1398" s="30"/>
      <c r="E1398" s="30"/>
      <c r="F1398" s="40"/>
      <c r="G1398" s="31"/>
      <c r="H1398" s="32"/>
      <c r="I1398" s="33"/>
      <c r="J1398" s="33"/>
      <c r="K1398" s="33"/>
    </row>
    <row r="1399" spans="1:11" s="34" customFormat="1">
      <c r="A1399" s="29"/>
      <c r="B1399" s="29"/>
      <c r="C1399" s="29"/>
      <c r="D1399" s="30"/>
      <c r="E1399" s="30"/>
      <c r="F1399" s="40"/>
      <c r="G1399" s="31"/>
      <c r="H1399" s="32"/>
      <c r="I1399" s="33"/>
      <c r="J1399" s="33"/>
      <c r="K1399" s="33"/>
    </row>
    <row r="1400" spans="1:11" s="34" customFormat="1">
      <c r="A1400" s="29"/>
      <c r="B1400" s="29"/>
      <c r="C1400" s="29"/>
      <c r="D1400" s="30"/>
      <c r="E1400" s="30"/>
      <c r="F1400" s="40"/>
      <c r="G1400" s="31"/>
      <c r="H1400" s="32"/>
      <c r="I1400" s="33"/>
      <c r="J1400" s="33"/>
      <c r="K1400" s="33"/>
    </row>
    <row r="1401" spans="1:11" s="34" customFormat="1">
      <c r="A1401" s="29"/>
      <c r="B1401" s="29"/>
      <c r="C1401" s="29"/>
      <c r="D1401" s="30"/>
      <c r="E1401" s="30"/>
      <c r="F1401" s="40"/>
      <c r="G1401" s="31"/>
      <c r="H1401" s="32"/>
      <c r="I1401" s="33"/>
      <c r="J1401" s="33"/>
      <c r="K1401" s="33"/>
    </row>
    <row r="1402" spans="1:11" s="34" customFormat="1">
      <c r="A1402" s="29"/>
      <c r="B1402" s="29"/>
      <c r="C1402" s="29"/>
      <c r="D1402" s="30"/>
      <c r="E1402" s="30"/>
      <c r="F1402" s="40"/>
      <c r="G1402" s="31"/>
      <c r="H1402" s="32"/>
      <c r="I1402" s="33"/>
      <c r="J1402" s="33"/>
      <c r="K1402" s="33"/>
    </row>
    <row r="1403" spans="1:11" s="34" customFormat="1">
      <c r="A1403" s="29"/>
      <c r="B1403" s="29"/>
      <c r="C1403" s="29"/>
      <c r="D1403" s="30"/>
      <c r="E1403" s="30"/>
      <c r="F1403" s="40"/>
      <c r="G1403" s="31"/>
      <c r="H1403" s="32"/>
      <c r="I1403" s="33"/>
      <c r="J1403" s="33"/>
      <c r="K1403" s="33"/>
    </row>
    <row r="1404" spans="1:11" s="34" customFormat="1">
      <c r="A1404" s="29"/>
      <c r="B1404" s="29"/>
      <c r="C1404" s="29"/>
      <c r="D1404" s="30"/>
      <c r="E1404" s="30"/>
      <c r="F1404" s="40"/>
      <c r="G1404" s="31"/>
      <c r="H1404" s="32"/>
      <c r="I1404" s="33"/>
      <c r="J1404" s="33"/>
      <c r="K1404" s="33"/>
    </row>
    <row r="1405" spans="1:11" s="34" customFormat="1">
      <c r="A1405" s="29"/>
      <c r="B1405" s="29"/>
      <c r="C1405" s="29"/>
      <c r="D1405" s="30"/>
      <c r="E1405" s="30"/>
      <c r="F1405" s="40"/>
      <c r="G1405" s="31"/>
      <c r="H1405" s="32"/>
      <c r="I1405" s="33"/>
      <c r="J1405" s="33"/>
      <c r="K1405" s="33"/>
    </row>
    <row r="1406" spans="1:11" s="34" customFormat="1">
      <c r="A1406" s="29"/>
      <c r="B1406" s="29"/>
      <c r="C1406" s="29"/>
      <c r="D1406" s="30"/>
      <c r="E1406" s="30"/>
      <c r="F1406" s="40"/>
      <c r="G1406" s="31"/>
      <c r="H1406" s="32"/>
      <c r="I1406" s="33"/>
      <c r="J1406" s="33"/>
      <c r="K1406" s="33"/>
    </row>
    <row r="1407" spans="1:11" s="34" customFormat="1">
      <c r="A1407" s="29"/>
      <c r="B1407" s="29"/>
      <c r="C1407" s="29"/>
      <c r="D1407" s="30"/>
      <c r="E1407" s="30"/>
      <c r="F1407" s="40"/>
      <c r="G1407" s="31"/>
      <c r="H1407" s="32"/>
      <c r="I1407" s="33"/>
      <c r="J1407" s="33"/>
      <c r="K1407" s="33"/>
    </row>
    <row r="1408" spans="1:11" s="34" customFormat="1">
      <c r="A1408" s="29"/>
      <c r="B1408" s="29"/>
      <c r="C1408" s="29"/>
      <c r="D1408" s="30"/>
      <c r="E1408" s="30"/>
      <c r="F1408" s="40"/>
      <c r="G1408" s="31"/>
      <c r="H1408" s="32"/>
      <c r="I1408" s="33"/>
      <c r="J1408" s="33"/>
      <c r="K1408" s="33"/>
    </row>
    <row r="1409" spans="1:11" s="34" customFormat="1">
      <c r="A1409" s="29"/>
      <c r="B1409" s="29"/>
      <c r="C1409" s="29"/>
      <c r="D1409" s="30"/>
      <c r="E1409" s="30"/>
      <c r="F1409" s="40"/>
      <c r="G1409" s="31"/>
      <c r="H1409" s="32"/>
      <c r="I1409" s="33"/>
      <c r="J1409" s="33"/>
      <c r="K1409" s="33"/>
    </row>
    <row r="1410" spans="1:11" s="34" customFormat="1">
      <c r="A1410" s="29"/>
      <c r="B1410" s="29"/>
      <c r="C1410" s="29"/>
      <c r="D1410" s="30"/>
      <c r="E1410" s="30"/>
      <c r="F1410" s="40"/>
      <c r="G1410" s="31"/>
      <c r="H1410" s="32"/>
      <c r="I1410" s="33"/>
      <c r="J1410" s="33"/>
      <c r="K1410" s="33"/>
    </row>
    <row r="1411" spans="1:11" s="34" customFormat="1">
      <c r="A1411" s="29"/>
      <c r="B1411" s="29"/>
      <c r="C1411" s="29"/>
      <c r="D1411" s="30"/>
      <c r="E1411" s="30"/>
      <c r="F1411" s="40"/>
      <c r="G1411" s="31"/>
      <c r="H1411" s="32"/>
      <c r="I1411" s="33"/>
      <c r="J1411" s="33"/>
      <c r="K1411" s="33"/>
    </row>
    <row r="1412" spans="1:11" s="34" customFormat="1">
      <c r="A1412" s="29"/>
      <c r="B1412" s="29"/>
      <c r="C1412" s="29"/>
      <c r="D1412" s="30"/>
      <c r="E1412" s="30"/>
      <c r="F1412" s="40"/>
      <c r="G1412" s="31"/>
      <c r="H1412" s="32"/>
      <c r="I1412" s="33"/>
      <c r="J1412" s="33"/>
      <c r="K1412" s="33"/>
    </row>
    <row r="1413" spans="1:11" s="34" customFormat="1">
      <c r="A1413" s="29"/>
      <c r="B1413" s="29"/>
      <c r="C1413" s="29"/>
      <c r="D1413" s="30"/>
      <c r="E1413" s="30"/>
      <c r="F1413" s="40"/>
      <c r="G1413" s="31"/>
      <c r="H1413" s="32"/>
      <c r="I1413" s="33"/>
      <c r="J1413" s="33"/>
      <c r="K1413" s="33"/>
    </row>
    <row r="1414" spans="1:11" s="34" customFormat="1">
      <c r="A1414" s="29"/>
      <c r="B1414" s="29"/>
      <c r="C1414" s="29"/>
      <c r="D1414" s="30"/>
      <c r="E1414" s="30"/>
      <c r="F1414" s="40"/>
      <c r="G1414" s="31"/>
      <c r="H1414" s="32"/>
      <c r="I1414" s="33"/>
      <c r="J1414" s="33"/>
      <c r="K1414" s="33"/>
    </row>
    <row r="1415" spans="1:11" s="34" customFormat="1">
      <c r="A1415" s="29"/>
      <c r="B1415" s="29"/>
      <c r="C1415" s="29"/>
      <c r="D1415" s="30"/>
      <c r="E1415" s="30"/>
      <c r="F1415" s="40"/>
      <c r="G1415" s="31"/>
      <c r="H1415" s="32"/>
      <c r="I1415" s="33"/>
      <c r="J1415" s="33"/>
      <c r="K1415" s="33"/>
    </row>
    <row r="1416" spans="1:11" s="34" customFormat="1">
      <c r="A1416" s="29"/>
      <c r="B1416" s="29"/>
      <c r="C1416" s="29"/>
      <c r="D1416" s="30"/>
      <c r="E1416" s="30"/>
      <c r="F1416" s="40"/>
      <c r="G1416" s="31"/>
      <c r="H1416" s="32"/>
      <c r="I1416" s="33"/>
      <c r="J1416" s="33"/>
      <c r="K1416" s="33"/>
    </row>
    <row r="1417" spans="1:11" s="34" customFormat="1">
      <c r="A1417" s="29"/>
      <c r="B1417" s="29"/>
      <c r="C1417" s="29"/>
      <c r="D1417" s="30"/>
      <c r="E1417" s="30"/>
      <c r="F1417" s="40"/>
      <c r="G1417" s="31"/>
      <c r="H1417" s="32"/>
      <c r="I1417" s="33"/>
      <c r="J1417" s="33"/>
      <c r="K1417" s="33"/>
    </row>
    <row r="1418" spans="1:11" s="34" customFormat="1">
      <c r="A1418" s="29"/>
      <c r="B1418" s="29"/>
      <c r="C1418" s="29"/>
      <c r="D1418" s="30"/>
      <c r="E1418" s="30"/>
      <c r="F1418" s="40"/>
      <c r="G1418" s="31"/>
      <c r="H1418" s="32"/>
      <c r="I1418" s="33"/>
      <c r="J1418" s="33"/>
      <c r="K1418" s="33"/>
    </row>
    <row r="1419" spans="1:11" s="34" customFormat="1">
      <c r="A1419" s="29"/>
      <c r="B1419" s="29"/>
      <c r="C1419" s="29"/>
      <c r="D1419" s="30"/>
      <c r="E1419" s="30"/>
      <c r="F1419" s="40"/>
      <c r="G1419" s="31"/>
      <c r="H1419" s="32"/>
      <c r="I1419" s="33"/>
      <c r="J1419" s="33"/>
      <c r="K1419" s="33"/>
    </row>
    <row r="1420" spans="1:11" s="34" customFormat="1">
      <c r="A1420" s="29"/>
      <c r="B1420" s="29"/>
      <c r="C1420" s="29"/>
      <c r="D1420" s="30"/>
      <c r="E1420" s="30"/>
      <c r="F1420" s="40"/>
      <c r="G1420" s="31"/>
      <c r="H1420" s="32"/>
      <c r="I1420" s="33"/>
      <c r="J1420" s="33"/>
      <c r="K1420" s="33"/>
    </row>
    <row r="1421" spans="1:11" s="34" customFormat="1">
      <c r="A1421" s="29"/>
      <c r="B1421" s="29"/>
      <c r="C1421" s="29"/>
      <c r="D1421" s="30"/>
      <c r="E1421" s="30"/>
      <c r="F1421" s="40"/>
      <c r="G1421" s="31"/>
      <c r="H1421" s="32"/>
      <c r="I1421" s="33"/>
      <c r="J1421" s="33"/>
      <c r="K1421" s="33"/>
    </row>
    <row r="1422" spans="1:11" s="34" customFormat="1">
      <c r="A1422" s="29"/>
      <c r="B1422" s="29"/>
      <c r="C1422" s="29"/>
      <c r="D1422" s="30"/>
      <c r="E1422" s="30"/>
      <c r="F1422" s="40"/>
      <c r="G1422" s="31"/>
      <c r="H1422" s="32"/>
      <c r="I1422" s="33"/>
      <c r="J1422" s="33"/>
      <c r="K1422" s="33"/>
    </row>
    <row r="1423" spans="1:11" s="34" customFormat="1">
      <c r="A1423" s="29"/>
      <c r="B1423" s="29"/>
      <c r="C1423" s="29"/>
      <c r="D1423" s="30"/>
      <c r="E1423" s="30"/>
      <c r="F1423" s="40"/>
      <c r="G1423" s="31"/>
      <c r="H1423" s="32"/>
      <c r="I1423" s="33"/>
      <c r="J1423" s="33"/>
      <c r="K1423" s="33"/>
    </row>
    <row r="1424" spans="1:11" s="34" customFormat="1">
      <c r="A1424" s="29"/>
      <c r="B1424" s="29"/>
      <c r="C1424" s="29"/>
      <c r="D1424" s="30"/>
      <c r="E1424" s="30"/>
      <c r="F1424" s="40"/>
      <c r="G1424" s="31"/>
      <c r="H1424" s="32"/>
      <c r="I1424" s="33"/>
      <c r="J1424" s="33"/>
      <c r="K1424" s="33"/>
    </row>
    <row r="1425" spans="1:11" s="34" customFormat="1">
      <c r="A1425" s="29"/>
      <c r="B1425" s="29"/>
      <c r="C1425" s="29"/>
      <c r="D1425" s="30"/>
      <c r="E1425" s="30"/>
      <c r="F1425" s="40"/>
      <c r="G1425" s="31"/>
      <c r="H1425" s="32"/>
      <c r="I1425" s="33"/>
      <c r="J1425" s="33"/>
      <c r="K1425" s="33"/>
    </row>
    <row r="1426" spans="1:11" s="34" customFormat="1">
      <c r="A1426" s="29"/>
      <c r="B1426" s="29"/>
      <c r="C1426" s="29"/>
      <c r="D1426" s="30"/>
      <c r="E1426" s="30"/>
      <c r="F1426" s="40"/>
      <c r="G1426" s="31"/>
      <c r="H1426" s="32"/>
      <c r="I1426" s="33"/>
      <c r="J1426" s="33"/>
      <c r="K1426" s="33"/>
    </row>
    <row r="1427" spans="1:11" s="34" customFormat="1">
      <c r="A1427" s="29"/>
      <c r="B1427" s="29"/>
      <c r="C1427" s="29"/>
      <c r="D1427" s="30"/>
      <c r="E1427" s="30"/>
      <c r="F1427" s="40"/>
      <c r="G1427" s="31"/>
      <c r="H1427" s="32"/>
      <c r="I1427" s="33"/>
      <c r="J1427" s="33"/>
      <c r="K1427" s="33"/>
    </row>
    <row r="1428" spans="1:11" s="34" customFormat="1">
      <c r="A1428" s="29"/>
      <c r="B1428" s="29"/>
      <c r="C1428" s="29"/>
      <c r="D1428" s="30"/>
      <c r="E1428" s="30"/>
      <c r="F1428" s="40"/>
      <c r="G1428" s="31"/>
      <c r="H1428" s="32"/>
      <c r="I1428" s="33"/>
      <c r="J1428" s="33"/>
      <c r="K1428" s="33"/>
    </row>
    <row r="1429" spans="1:11" s="34" customFormat="1">
      <c r="A1429" s="29"/>
      <c r="B1429" s="29"/>
      <c r="C1429" s="29"/>
      <c r="D1429" s="30"/>
      <c r="E1429" s="30"/>
      <c r="F1429" s="40"/>
      <c r="G1429" s="31"/>
      <c r="H1429" s="32"/>
      <c r="I1429" s="33"/>
      <c r="J1429" s="33"/>
      <c r="K1429" s="33"/>
    </row>
    <row r="1430" spans="1:11" s="34" customFormat="1">
      <c r="A1430" s="29"/>
      <c r="B1430" s="29"/>
      <c r="C1430" s="29"/>
      <c r="D1430" s="30"/>
      <c r="E1430" s="30"/>
      <c r="F1430" s="40"/>
      <c r="G1430" s="31"/>
      <c r="H1430" s="32"/>
      <c r="I1430" s="33"/>
      <c r="J1430" s="33"/>
      <c r="K1430" s="33"/>
    </row>
    <row r="1431" spans="1:11" s="34" customFormat="1">
      <c r="A1431" s="29"/>
      <c r="B1431" s="29"/>
      <c r="C1431" s="29"/>
      <c r="D1431" s="30"/>
      <c r="E1431" s="30"/>
      <c r="F1431" s="40"/>
      <c r="G1431" s="31"/>
      <c r="H1431" s="32"/>
      <c r="I1431" s="33"/>
      <c r="J1431" s="33"/>
      <c r="K1431" s="33"/>
    </row>
    <row r="1432" spans="1:11" s="34" customFormat="1">
      <c r="A1432" s="29"/>
      <c r="B1432" s="29"/>
      <c r="C1432" s="29"/>
      <c r="D1432" s="30"/>
      <c r="E1432" s="30"/>
      <c r="F1432" s="40"/>
      <c r="G1432" s="31"/>
      <c r="H1432" s="32"/>
      <c r="I1432" s="33"/>
      <c r="J1432" s="33"/>
      <c r="K1432" s="33"/>
    </row>
    <row r="1433" spans="1:11" s="34" customFormat="1">
      <c r="A1433" s="29"/>
      <c r="B1433" s="29"/>
      <c r="C1433" s="29"/>
      <c r="D1433" s="30"/>
      <c r="E1433" s="30"/>
      <c r="F1433" s="40"/>
      <c r="G1433" s="31"/>
      <c r="H1433" s="32"/>
      <c r="I1433" s="33"/>
      <c r="J1433" s="33"/>
      <c r="K1433" s="33"/>
    </row>
    <row r="1434" spans="1:11" s="34" customFormat="1">
      <c r="A1434" s="29"/>
      <c r="B1434" s="29"/>
      <c r="C1434" s="29"/>
      <c r="D1434" s="30"/>
      <c r="E1434" s="30"/>
      <c r="F1434" s="40"/>
      <c r="G1434" s="31"/>
      <c r="H1434" s="32"/>
      <c r="I1434" s="33"/>
      <c r="J1434" s="33"/>
      <c r="K1434" s="33"/>
    </row>
    <row r="1435" spans="1:11" s="34" customFormat="1">
      <c r="A1435" s="29"/>
      <c r="B1435" s="29"/>
      <c r="C1435" s="29"/>
      <c r="D1435" s="30"/>
      <c r="E1435" s="30"/>
      <c r="F1435" s="40"/>
      <c r="G1435" s="31"/>
      <c r="H1435" s="32"/>
      <c r="I1435" s="33"/>
      <c r="J1435" s="33"/>
      <c r="K1435" s="33"/>
    </row>
    <row r="1436" spans="1:11" s="34" customFormat="1">
      <c r="A1436" s="29"/>
      <c r="B1436" s="29"/>
      <c r="C1436" s="29"/>
      <c r="D1436" s="30"/>
      <c r="E1436" s="30"/>
      <c r="F1436" s="40"/>
      <c r="G1436" s="31"/>
      <c r="H1436" s="32"/>
      <c r="I1436" s="33"/>
      <c r="J1436" s="33"/>
      <c r="K1436" s="33"/>
    </row>
    <row r="1437" spans="1:11" s="34" customFormat="1">
      <c r="A1437" s="29"/>
      <c r="B1437" s="29"/>
      <c r="C1437" s="29"/>
      <c r="D1437" s="30"/>
      <c r="E1437" s="30"/>
      <c r="F1437" s="40"/>
      <c r="G1437" s="31"/>
      <c r="H1437" s="32"/>
      <c r="I1437" s="33"/>
      <c r="J1437" s="33"/>
      <c r="K1437" s="33"/>
    </row>
    <row r="1438" spans="1:11" s="34" customFormat="1">
      <c r="A1438" s="29"/>
      <c r="B1438" s="29"/>
      <c r="C1438" s="29"/>
      <c r="D1438" s="30"/>
      <c r="E1438" s="30"/>
      <c r="F1438" s="40"/>
      <c r="G1438" s="31"/>
      <c r="H1438" s="32"/>
      <c r="I1438" s="33"/>
      <c r="J1438" s="33"/>
      <c r="K1438" s="33"/>
    </row>
    <row r="1439" spans="1:11" s="34" customFormat="1">
      <c r="A1439" s="29"/>
      <c r="B1439" s="29"/>
      <c r="C1439" s="29"/>
      <c r="D1439" s="30"/>
      <c r="E1439" s="30"/>
      <c r="F1439" s="40"/>
      <c r="G1439" s="31"/>
      <c r="H1439" s="32"/>
      <c r="I1439" s="33"/>
      <c r="J1439" s="33"/>
      <c r="K1439" s="33"/>
    </row>
    <row r="1440" spans="1:11" s="34" customFormat="1">
      <c r="A1440" s="29"/>
      <c r="B1440" s="29"/>
      <c r="C1440" s="29"/>
      <c r="D1440" s="30"/>
      <c r="E1440" s="30"/>
      <c r="F1440" s="40"/>
      <c r="G1440" s="31"/>
      <c r="H1440" s="32"/>
      <c r="I1440" s="33"/>
      <c r="J1440" s="33"/>
      <c r="K1440" s="33"/>
    </row>
    <row r="1441" spans="1:11" s="34" customFormat="1">
      <c r="A1441" s="29"/>
      <c r="B1441" s="29"/>
      <c r="C1441" s="29"/>
      <c r="D1441" s="30"/>
      <c r="E1441" s="30"/>
      <c r="F1441" s="40"/>
      <c r="G1441" s="31"/>
      <c r="H1441" s="32"/>
      <c r="I1441" s="33"/>
      <c r="J1441" s="33"/>
      <c r="K1441" s="33"/>
    </row>
    <row r="1442" spans="1:11" s="34" customFormat="1">
      <c r="A1442" s="29"/>
      <c r="B1442" s="29"/>
      <c r="C1442" s="29"/>
      <c r="D1442" s="30"/>
      <c r="E1442" s="30"/>
      <c r="F1442" s="40"/>
      <c r="G1442" s="31"/>
      <c r="H1442" s="32"/>
      <c r="I1442" s="33"/>
      <c r="J1442" s="33"/>
      <c r="K1442" s="33"/>
    </row>
    <row r="1443" spans="1:11" s="34" customFormat="1">
      <c r="A1443" s="29"/>
      <c r="B1443" s="29"/>
      <c r="C1443" s="29"/>
      <c r="D1443" s="30"/>
      <c r="E1443" s="30"/>
      <c r="F1443" s="40"/>
      <c r="G1443" s="31"/>
      <c r="H1443" s="32"/>
      <c r="I1443" s="33"/>
      <c r="J1443" s="33"/>
      <c r="K1443" s="33"/>
    </row>
    <row r="1444" spans="1:11" s="34" customFormat="1">
      <c r="A1444" s="29"/>
      <c r="B1444" s="29"/>
      <c r="C1444" s="29"/>
      <c r="D1444" s="30"/>
      <c r="E1444" s="30"/>
      <c r="F1444" s="40"/>
      <c r="G1444" s="31"/>
      <c r="H1444" s="32"/>
      <c r="I1444" s="33"/>
      <c r="J1444" s="33"/>
      <c r="K1444" s="33"/>
    </row>
    <row r="1445" spans="1:11" s="34" customFormat="1">
      <c r="A1445" s="29"/>
      <c r="B1445" s="29"/>
      <c r="C1445" s="29"/>
      <c r="D1445" s="30"/>
      <c r="E1445" s="30"/>
      <c r="F1445" s="40"/>
      <c r="G1445" s="31"/>
      <c r="H1445" s="32"/>
      <c r="I1445" s="33"/>
      <c r="J1445" s="33"/>
      <c r="K1445" s="33"/>
    </row>
    <row r="1446" spans="1:11" s="34" customFormat="1">
      <c r="A1446" s="29"/>
      <c r="B1446" s="29"/>
      <c r="C1446" s="29"/>
      <c r="D1446" s="30"/>
      <c r="E1446" s="30"/>
      <c r="F1446" s="40"/>
      <c r="G1446" s="31"/>
      <c r="H1446" s="32"/>
      <c r="I1446" s="33"/>
      <c r="J1446" s="33"/>
      <c r="K1446" s="33"/>
    </row>
    <row r="1447" spans="1:11" s="34" customFormat="1">
      <c r="A1447" s="29"/>
      <c r="B1447" s="29"/>
      <c r="C1447" s="29"/>
      <c r="D1447" s="30"/>
      <c r="E1447" s="30"/>
      <c r="F1447" s="40"/>
      <c r="G1447" s="31"/>
      <c r="H1447" s="32"/>
      <c r="I1447" s="33"/>
      <c r="J1447" s="33"/>
      <c r="K1447" s="33"/>
    </row>
    <row r="1448" spans="1:11" s="34" customFormat="1">
      <c r="A1448" s="29"/>
      <c r="B1448" s="29"/>
      <c r="C1448" s="29"/>
      <c r="D1448" s="30"/>
      <c r="E1448" s="30"/>
      <c r="F1448" s="40"/>
      <c r="G1448" s="31"/>
      <c r="H1448" s="32"/>
      <c r="I1448" s="33"/>
      <c r="J1448" s="33"/>
      <c r="K1448" s="33"/>
    </row>
    <row r="1449" spans="1:11" s="34" customFormat="1">
      <c r="A1449" s="29"/>
      <c r="B1449" s="29"/>
      <c r="C1449" s="29"/>
      <c r="D1449" s="30"/>
      <c r="E1449" s="30"/>
      <c r="F1449" s="40"/>
      <c r="G1449" s="31"/>
      <c r="H1449" s="32"/>
      <c r="I1449" s="33"/>
      <c r="J1449" s="33"/>
      <c r="K1449" s="33"/>
    </row>
    <row r="1450" spans="1:11" s="34" customFormat="1">
      <c r="A1450" s="29"/>
      <c r="B1450" s="29"/>
      <c r="C1450" s="29"/>
      <c r="D1450" s="30"/>
      <c r="E1450" s="30"/>
      <c r="F1450" s="40"/>
      <c r="G1450" s="31"/>
      <c r="H1450" s="32"/>
      <c r="I1450" s="33"/>
      <c r="J1450" s="33"/>
      <c r="K1450" s="33"/>
    </row>
    <row r="1451" spans="1:11" s="34" customFormat="1">
      <c r="A1451" s="29"/>
      <c r="B1451" s="29"/>
      <c r="C1451" s="29"/>
      <c r="D1451" s="30"/>
      <c r="E1451" s="30"/>
      <c r="F1451" s="40"/>
      <c r="G1451" s="31"/>
      <c r="H1451" s="32"/>
      <c r="I1451" s="33"/>
      <c r="J1451" s="33"/>
      <c r="K1451" s="33"/>
    </row>
    <row r="1452" spans="1:11" s="34" customFormat="1">
      <c r="A1452" s="29"/>
      <c r="B1452" s="29"/>
      <c r="C1452" s="29"/>
      <c r="D1452" s="30"/>
      <c r="E1452" s="30"/>
      <c r="F1452" s="40"/>
      <c r="G1452" s="31"/>
      <c r="H1452" s="32"/>
      <c r="I1452" s="33"/>
      <c r="J1452" s="33"/>
      <c r="K1452" s="33"/>
    </row>
    <row r="1453" spans="1:11" s="34" customFormat="1">
      <c r="A1453" s="29"/>
      <c r="B1453" s="29"/>
      <c r="C1453" s="29"/>
      <c r="D1453" s="30"/>
      <c r="E1453" s="30"/>
      <c r="F1453" s="40"/>
      <c r="G1453" s="31"/>
      <c r="H1453" s="32"/>
      <c r="I1453" s="33"/>
      <c r="J1453" s="33"/>
      <c r="K1453" s="33"/>
    </row>
    <row r="1454" spans="1:11" s="34" customFormat="1">
      <c r="A1454" s="29"/>
      <c r="B1454" s="29"/>
      <c r="C1454" s="29"/>
      <c r="D1454" s="30"/>
      <c r="E1454" s="30"/>
      <c r="F1454" s="40"/>
      <c r="G1454" s="31"/>
      <c r="H1454" s="32"/>
      <c r="I1454" s="33"/>
      <c r="J1454" s="33"/>
      <c r="K1454" s="33"/>
    </row>
    <row r="1455" spans="1:11" s="34" customFormat="1">
      <c r="A1455" s="29"/>
      <c r="B1455" s="29"/>
      <c r="C1455" s="29"/>
      <c r="D1455" s="30"/>
      <c r="E1455" s="30"/>
      <c r="F1455" s="40"/>
      <c r="G1455" s="31"/>
      <c r="H1455" s="32"/>
      <c r="I1455" s="33"/>
      <c r="J1455" s="33"/>
      <c r="K1455" s="33"/>
    </row>
    <row r="1456" spans="1:11" s="34" customFormat="1">
      <c r="A1456" s="29"/>
      <c r="B1456" s="29"/>
      <c r="C1456" s="29"/>
      <c r="D1456" s="30"/>
      <c r="E1456" s="30"/>
      <c r="F1456" s="40"/>
      <c r="G1456" s="31"/>
      <c r="H1456" s="32"/>
      <c r="I1456" s="33"/>
      <c r="J1456" s="33"/>
      <c r="K1456" s="33"/>
    </row>
  </sheetData>
  <autoFilter ref="A7:AD58"/>
  <mergeCells count="56">
    <mergeCell ref="A57:A58"/>
    <mergeCell ref="B57:B58"/>
    <mergeCell ref="A53:A54"/>
    <mergeCell ref="B53:B54"/>
    <mergeCell ref="A55:A56"/>
    <mergeCell ref="B55:B56"/>
    <mergeCell ref="A51:A52"/>
    <mergeCell ref="B51:B52"/>
    <mergeCell ref="A47:A48"/>
    <mergeCell ref="B47:B48"/>
    <mergeCell ref="A49:A50"/>
    <mergeCell ref="B49:B50"/>
    <mergeCell ref="A43:A44"/>
    <mergeCell ref="B43:B44"/>
    <mergeCell ref="A45:A46"/>
    <mergeCell ref="B45:B46"/>
    <mergeCell ref="A37:A38"/>
    <mergeCell ref="B37:B38"/>
    <mergeCell ref="A39:A40"/>
    <mergeCell ref="B39:B40"/>
    <mergeCell ref="A41:A42"/>
    <mergeCell ref="B41:B42"/>
    <mergeCell ref="A33:A34"/>
    <mergeCell ref="B33:B34"/>
    <mergeCell ref="A35:A36"/>
    <mergeCell ref="B35:B36"/>
    <mergeCell ref="A27:A28"/>
    <mergeCell ref="B27:B28"/>
    <mergeCell ref="A29:A30"/>
    <mergeCell ref="B29:B30"/>
    <mergeCell ref="A31:A32"/>
    <mergeCell ref="B31:B32"/>
    <mergeCell ref="A21:A22"/>
    <mergeCell ref="B21:B22"/>
    <mergeCell ref="A23:A24"/>
    <mergeCell ref="B23:B24"/>
    <mergeCell ref="A25:A26"/>
    <mergeCell ref="B25:B26"/>
    <mergeCell ref="A15:A16"/>
    <mergeCell ref="B15:B16"/>
    <mergeCell ref="A17:A18"/>
    <mergeCell ref="B17:B18"/>
    <mergeCell ref="A19:A20"/>
    <mergeCell ref="B19:B20"/>
    <mergeCell ref="A8:B10"/>
    <mergeCell ref="A11:A12"/>
    <mergeCell ref="B11:B12"/>
    <mergeCell ref="A13:A14"/>
    <mergeCell ref="B13:B14"/>
    <mergeCell ref="A1:C1"/>
    <mergeCell ref="A2:C2"/>
    <mergeCell ref="A4:AD4"/>
    <mergeCell ref="A5:V5"/>
    <mergeCell ref="A6:A7"/>
    <mergeCell ref="B6:B7"/>
    <mergeCell ref="C6:C7"/>
  </mergeCells>
  <pageMargins left="0.38593749999999999" right="9.4791666666666663E-2" top="0.29791666666666666" bottom="0.52" header="0.31496062992126" footer="0.31496062992126"/>
  <pageSetup paperSize="9" scale="60" orientation="landscape" r:id="rId1"/>
  <headerFooter>
    <oddFooter>&amp;C&amp;P</oddFooter>
  </headerFooter>
</worksheet>
</file>

<file path=xl/worksheets/sheet42.xml><?xml version="1.0" encoding="utf-8"?>
<worksheet xmlns="http://schemas.openxmlformats.org/spreadsheetml/2006/main" xmlns:r="http://schemas.openxmlformats.org/officeDocument/2006/relationships">
  <dimension ref="A1:P1411"/>
  <sheetViews>
    <sheetView showZeros="0" view="pageLayout" topLeftCell="A2" workbookViewId="0">
      <selection activeCell="A8" sqref="A8:B14"/>
    </sheetView>
  </sheetViews>
  <sheetFormatPr defaultRowHeight="15.75"/>
  <cols>
    <col min="1" max="1" width="4" style="35" bestFit="1" customWidth="1"/>
    <col min="2" max="2" width="36.140625" style="35" bestFit="1" customWidth="1"/>
    <col min="3" max="3" width="12.140625" style="35" bestFit="1" customWidth="1"/>
    <col min="4" max="5" width="13" style="36" customWidth="1"/>
    <col min="6" max="6" width="13" style="41" customWidth="1"/>
    <col min="7" max="7" width="13" style="37" customWidth="1"/>
    <col min="8" max="8" width="13" style="38" customWidth="1"/>
    <col min="9" max="11" width="13" style="24" customWidth="1"/>
    <col min="12" max="15" width="13" style="14" customWidth="1"/>
    <col min="16" max="16" width="12" style="14" customWidth="1"/>
    <col min="17" max="16384" width="9.140625" style="14"/>
  </cols>
  <sheetData>
    <row r="1" spans="1:16">
      <c r="A1" s="438" t="s">
        <v>83</v>
      </c>
      <c r="B1" s="438"/>
      <c r="C1" s="438"/>
    </row>
    <row r="2" spans="1:16">
      <c r="A2" s="439" t="s">
        <v>84</v>
      </c>
      <c r="B2" s="439"/>
      <c r="C2" s="439"/>
    </row>
    <row r="3" spans="1:16" s="8" customFormat="1">
      <c r="A3" s="17"/>
      <c r="B3" s="17"/>
      <c r="C3" s="17"/>
      <c r="D3" s="17"/>
      <c r="E3" s="17"/>
      <c r="F3" s="18"/>
      <c r="G3" s="17"/>
      <c r="H3" s="17"/>
      <c r="I3" s="19"/>
      <c r="J3" s="19"/>
      <c r="K3" s="19"/>
      <c r="L3" s="19"/>
      <c r="O3" s="20"/>
    </row>
    <row r="4" spans="1:16" s="8" customFormat="1" ht="32.25" customHeight="1">
      <c r="A4" s="421" t="s">
        <v>235</v>
      </c>
      <c r="B4" s="421"/>
      <c r="C4" s="421"/>
      <c r="D4" s="421"/>
      <c r="E4" s="421"/>
      <c r="F4" s="421"/>
      <c r="G4" s="421"/>
      <c r="H4" s="421"/>
      <c r="I4" s="421"/>
      <c r="J4" s="421"/>
      <c r="K4" s="421"/>
      <c r="L4" s="421"/>
      <c r="M4" s="421"/>
      <c r="N4" s="421"/>
      <c r="O4" s="421"/>
    </row>
    <row r="5" spans="1:16" s="8" customFormat="1" ht="22.5" customHeight="1">
      <c r="A5" s="440" t="s">
        <v>139</v>
      </c>
      <c r="B5" s="440"/>
      <c r="C5" s="440"/>
      <c r="D5" s="440"/>
      <c r="E5" s="440"/>
      <c r="F5" s="440"/>
      <c r="G5" s="440"/>
      <c r="H5" s="440"/>
      <c r="I5" s="440"/>
      <c r="J5" s="440"/>
      <c r="K5" s="440"/>
      <c r="L5" s="440"/>
      <c r="M5" s="440"/>
      <c r="N5" s="170"/>
      <c r="O5" s="170"/>
    </row>
    <row r="6" spans="1:16" ht="51">
      <c r="A6" s="441" t="s">
        <v>10</v>
      </c>
      <c r="B6" s="432" t="s">
        <v>77</v>
      </c>
      <c r="C6" s="425" t="s">
        <v>164</v>
      </c>
      <c r="D6" s="65" t="s">
        <v>78</v>
      </c>
      <c r="E6" s="65" t="s">
        <v>30</v>
      </c>
      <c r="F6" s="65" t="s">
        <v>4</v>
      </c>
      <c r="G6" s="66" t="s">
        <v>37</v>
      </c>
      <c r="H6" s="66" t="s">
        <v>31</v>
      </c>
      <c r="I6" s="65" t="s">
        <v>61</v>
      </c>
      <c r="J6" s="65" t="s">
        <v>44</v>
      </c>
      <c r="K6" s="65" t="s">
        <v>45</v>
      </c>
      <c r="L6" s="65" t="s">
        <v>32</v>
      </c>
      <c r="M6" s="67" t="s">
        <v>33</v>
      </c>
      <c r="N6" s="67" t="s">
        <v>34</v>
      </c>
      <c r="O6" s="67" t="s">
        <v>35</v>
      </c>
      <c r="P6" s="68" t="s">
        <v>52</v>
      </c>
    </row>
    <row r="7" spans="1:16" ht="20.100000000000001" customHeight="1">
      <c r="A7" s="442"/>
      <c r="B7" s="443"/>
      <c r="C7" s="441"/>
      <c r="D7" s="69" t="s">
        <v>15</v>
      </c>
      <c r="E7" s="69" t="s">
        <v>15</v>
      </c>
      <c r="F7" s="70" t="s">
        <v>15</v>
      </c>
      <c r="G7" s="71" t="s">
        <v>20</v>
      </c>
      <c r="H7" s="70" t="s">
        <v>15</v>
      </c>
      <c r="I7" s="70" t="s">
        <v>15</v>
      </c>
      <c r="J7" s="70" t="s">
        <v>15</v>
      </c>
      <c r="K7" s="72" t="s">
        <v>15</v>
      </c>
      <c r="L7" s="70" t="s">
        <v>36</v>
      </c>
      <c r="M7" s="70" t="s">
        <v>36</v>
      </c>
      <c r="N7" s="70" t="s">
        <v>36</v>
      </c>
      <c r="O7" s="70" t="s">
        <v>36</v>
      </c>
      <c r="P7" s="70" t="s">
        <v>20</v>
      </c>
    </row>
    <row r="8" spans="1:16" ht="20.25" customHeight="1">
      <c r="A8" s="432" t="s">
        <v>166</v>
      </c>
      <c r="B8" s="433"/>
      <c r="C8" s="171" t="s">
        <v>80</v>
      </c>
      <c r="D8" s="159">
        <f>D10+D12</f>
        <v>0</v>
      </c>
      <c r="E8" s="159">
        <f>E10+E12</f>
        <v>289</v>
      </c>
      <c r="F8" s="159">
        <f t="shared" ref="F8:P8" si="0">F10+F12</f>
        <v>20</v>
      </c>
      <c r="G8" s="159">
        <f t="shared" si="0"/>
        <v>20</v>
      </c>
      <c r="H8" s="159">
        <f t="shared" si="0"/>
        <v>0</v>
      </c>
      <c r="I8" s="159">
        <f t="shared" si="0"/>
        <v>0</v>
      </c>
      <c r="J8" s="159">
        <f t="shared" si="0"/>
        <v>41</v>
      </c>
      <c r="K8" s="159">
        <f t="shared" si="0"/>
        <v>3</v>
      </c>
      <c r="L8" s="159">
        <f t="shared" si="0"/>
        <v>2</v>
      </c>
      <c r="M8" s="159">
        <f t="shared" si="0"/>
        <v>2</v>
      </c>
      <c r="N8" s="159">
        <f t="shared" si="0"/>
        <v>0</v>
      </c>
      <c r="O8" s="159">
        <f t="shared" si="0"/>
        <v>0</v>
      </c>
      <c r="P8" s="159">
        <f t="shared" si="0"/>
        <v>8</v>
      </c>
    </row>
    <row r="9" spans="1:16" ht="20.25" customHeight="1">
      <c r="A9" s="434"/>
      <c r="B9" s="435"/>
      <c r="C9" s="171" t="s">
        <v>81</v>
      </c>
      <c r="D9" s="159">
        <f>D11+D13</f>
        <v>0</v>
      </c>
      <c r="E9" s="159">
        <f>E11+E13</f>
        <v>140</v>
      </c>
      <c r="F9" s="159">
        <f t="shared" ref="F9:P9" si="1">F11+F13</f>
        <v>10</v>
      </c>
      <c r="G9" s="159">
        <f t="shared" si="1"/>
        <v>10</v>
      </c>
      <c r="H9" s="159">
        <f t="shared" si="1"/>
        <v>0</v>
      </c>
      <c r="I9" s="159">
        <f t="shared" si="1"/>
        <v>30</v>
      </c>
      <c r="J9" s="159">
        <f t="shared" si="1"/>
        <v>91</v>
      </c>
      <c r="K9" s="159">
        <f t="shared" si="1"/>
        <v>2</v>
      </c>
      <c r="L9" s="159">
        <f t="shared" si="1"/>
        <v>2</v>
      </c>
      <c r="M9" s="159">
        <f t="shared" si="1"/>
        <v>2</v>
      </c>
      <c r="N9" s="159">
        <f t="shared" si="1"/>
        <v>3</v>
      </c>
      <c r="O9" s="159">
        <f t="shared" si="1"/>
        <v>3</v>
      </c>
      <c r="P9" s="159">
        <f t="shared" si="1"/>
        <v>6</v>
      </c>
    </row>
    <row r="10" spans="1:16" s="102" customFormat="1" ht="20.25" customHeight="1">
      <c r="A10" s="474">
        <v>1</v>
      </c>
      <c r="B10" s="647" t="s">
        <v>236</v>
      </c>
      <c r="C10" s="13" t="s">
        <v>80</v>
      </c>
      <c r="D10" s="47">
        <v>0</v>
      </c>
      <c r="E10" s="47">
        <v>184</v>
      </c>
      <c r="F10" s="57">
        <v>8</v>
      </c>
      <c r="G10" s="184">
        <v>8</v>
      </c>
      <c r="H10" s="57"/>
      <c r="I10" s="57">
        <v>0</v>
      </c>
      <c r="J10" s="57">
        <v>20</v>
      </c>
      <c r="K10" s="183">
        <v>2</v>
      </c>
      <c r="L10" s="57">
        <v>1</v>
      </c>
      <c r="M10" s="57">
        <v>1</v>
      </c>
      <c r="N10" s="186">
        <v>0</v>
      </c>
      <c r="O10" s="186">
        <v>0</v>
      </c>
      <c r="P10" s="13">
        <v>8</v>
      </c>
    </row>
    <row r="11" spans="1:16" s="102" customFormat="1" ht="20.25" customHeight="1">
      <c r="A11" s="474"/>
      <c r="B11" s="647"/>
      <c r="C11" s="13" t="s">
        <v>81</v>
      </c>
      <c r="D11" s="47"/>
      <c r="E11" s="47">
        <v>105</v>
      </c>
      <c r="F11" s="57">
        <v>6</v>
      </c>
      <c r="G11" s="182">
        <v>6</v>
      </c>
      <c r="H11" s="57"/>
      <c r="I11" s="57">
        <v>14</v>
      </c>
      <c r="J11" s="57">
        <v>70</v>
      </c>
      <c r="K11" s="183">
        <v>1</v>
      </c>
      <c r="L11" s="57">
        <v>2</v>
      </c>
      <c r="M11" s="57">
        <v>2</v>
      </c>
      <c r="N11" s="99">
        <v>2</v>
      </c>
      <c r="O11" s="99">
        <v>2</v>
      </c>
      <c r="P11" s="99">
        <v>6</v>
      </c>
    </row>
    <row r="12" spans="1:16" s="111" customFormat="1" ht="20.25" customHeight="1">
      <c r="A12" s="474">
        <v>1</v>
      </c>
      <c r="B12" s="647" t="s">
        <v>237</v>
      </c>
      <c r="C12" s="13" t="s">
        <v>80</v>
      </c>
      <c r="D12" s="47">
        <v>0</v>
      </c>
      <c r="E12" s="47">
        <v>105</v>
      </c>
      <c r="F12" s="57">
        <v>12</v>
      </c>
      <c r="G12" s="184">
        <v>12</v>
      </c>
      <c r="H12" s="57">
        <v>0</v>
      </c>
      <c r="I12" s="57">
        <v>0</v>
      </c>
      <c r="J12" s="57">
        <v>21</v>
      </c>
      <c r="K12" s="183">
        <v>1</v>
      </c>
      <c r="L12" s="185">
        <v>1</v>
      </c>
      <c r="M12" s="185">
        <v>1</v>
      </c>
      <c r="N12" s="187"/>
      <c r="O12" s="188"/>
      <c r="P12" s="110"/>
    </row>
    <row r="13" spans="1:16" s="111" customFormat="1" ht="20.25" customHeight="1">
      <c r="A13" s="474"/>
      <c r="B13" s="647"/>
      <c r="C13" s="13" t="s">
        <v>81</v>
      </c>
      <c r="D13" s="47">
        <v>0</v>
      </c>
      <c r="E13" s="47">
        <v>35</v>
      </c>
      <c r="F13" s="57">
        <v>4</v>
      </c>
      <c r="G13" s="184">
        <v>4</v>
      </c>
      <c r="H13" s="57">
        <v>0</v>
      </c>
      <c r="I13" s="57">
        <v>16</v>
      </c>
      <c r="J13" s="57">
        <v>21</v>
      </c>
      <c r="K13" s="183">
        <v>1</v>
      </c>
      <c r="L13" s="189"/>
      <c r="M13" s="190"/>
      <c r="N13" s="112">
        <v>1</v>
      </c>
      <c r="O13" s="112">
        <v>1</v>
      </c>
      <c r="P13" s="112"/>
    </row>
    <row r="206" spans="1:11" s="34" customFormat="1">
      <c r="A206" s="29"/>
      <c r="B206" s="29"/>
      <c r="C206" s="29"/>
      <c r="D206" s="30"/>
      <c r="E206" s="30"/>
      <c r="F206" s="40"/>
      <c r="G206" s="31"/>
      <c r="H206" s="32"/>
      <c r="I206" s="33"/>
      <c r="J206" s="33"/>
      <c r="K206" s="33"/>
    </row>
    <row r="207" spans="1:11" s="34" customFormat="1">
      <c r="A207" s="29"/>
      <c r="B207" s="29"/>
      <c r="C207" s="29"/>
      <c r="D207" s="30"/>
      <c r="E207" s="30"/>
      <c r="F207" s="40"/>
      <c r="G207" s="31"/>
      <c r="H207" s="32"/>
      <c r="I207" s="33"/>
      <c r="J207" s="33"/>
      <c r="K207" s="33"/>
    </row>
    <row r="208" spans="1:11" s="34" customFormat="1">
      <c r="A208" s="29"/>
      <c r="B208" s="29"/>
      <c r="C208" s="29"/>
      <c r="D208" s="30"/>
      <c r="E208" s="30"/>
      <c r="F208" s="40"/>
      <c r="G208" s="31"/>
      <c r="H208" s="32"/>
      <c r="I208" s="33"/>
      <c r="J208" s="33"/>
      <c r="K208" s="33"/>
    </row>
    <row r="209" spans="1:11" s="34" customFormat="1">
      <c r="A209" s="29"/>
      <c r="B209" s="29"/>
      <c r="C209" s="29"/>
      <c r="D209" s="30"/>
      <c r="E209" s="30"/>
      <c r="F209" s="40"/>
      <c r="G209" s="31"/>
      <c r="H209" s="32"/>
      <c r="I209" s="33"/>
      <c r="J209" s="33"/>
      <c r="K209" s="33"/>
    </row>
    <row r="210" spans="1:11" s="34" customFormat="1">
      <c r="A210" s="29"/>
      <c r="B210" s="29"/>
      <c r="C210" s="29"/>
      <c r="D210" s="30"/>
      <c r="E210" s="30"/>
      <c r="F210" s="40"/>
      <c r="G210" s="31"/>
      <c r="H210" s="32"/>
      <c r="I210" s="33"/>
      <c r="J210" s="33"/>
      <c r="K210" s="33"/>
    </row>
    <row r="211" spans="1:11" s="34" customFormat="1">
      <c r="A211" s="29"/>
      <c r="B211" s="29"/>
      <c r="C211" s="29"/>
      <c r="D211" s="30"/>
      <c r="E211" s="30"/>
      <c r="F211" s="40"/>
      <c r="G211" s="31"/>
      <c r="H211" s="32"/>
      <c r="I211" s="33"/>
      <c r="J211" s="33"/>
      <c r="K211" s="33"/>
    </row>
    <row r="212" spans="1:11" s="34" customFormat="1">
      <c r="A212" s="29"/>
      <c r="B212" s="29"/>
      <c r="C212" s="29"/>
      <c r="D212" s="30"/>
      <c r="E212" s="30"/>
      <c r="F212" s="40"/>
      <c r="G212" s="31"/>
      <c r="H212" s="32"/>
      <c r="I212" s="33"/>
      <c r="J212" s="33"/>
      <c r="K212" s="33"/>
    </row>
    <row r="213" spans="1:11" s="34" customFormat="1">
      <c r="A213" s="29"/>
      <c r="B213" s="29"/>
      <c r="C213" s="29"/>
      <c r="D213" s="30"/>
      <c r="E213" s="30"/>
      <c r="F213" s="40"/>
      <c r="G213" s="31"/>
      <c r="H213" s="32"/>
      <c r="I213" s="33"/>
      <c r="J213" s="33"/>
      <c r="K213" s="33"/>
    </row>
    <row r="214" spans="1:11" s="34" customFormat="1">
      <c r="A214" s="29"/>
      <c r="B214" s="29"/>
      <c r="C214" s="29"/>
      <c r="D214" s="30"/>
      <c r="E214" s="30"/>
      <c r="F214" s="40"/>
      <c r="G214" s="31"/>
      <c r="H214" s="32"/>
      <c r="I214" s="33"/>
      <c r="J214" s="33"/>
      <c r="K214" s="33"/>
    </row>
    <row r="215" spans="1:11" s="34" customFormat="1">
      <c r="A215" s="29"/>
      <c r="B215" s="29"/>
      <c r="C215" s="29"/>
      <c r="D215" s="30"/>
      <c r="E215" s="30"/>
      <c r="F215" s="40"/>
      <c r="G215" s="31"/>
      <c r="H215" s="32"/>
      <c r="I215" s="33"/>
      <c r="J215" s="33"/>
      <c r="K215" s="33"/>
    </row>
    <row r="216" spans="1:11" s="34" customFormat="1">
      <c r="A216" s="29"/>
      <c r="B216" s="29"/>
      <c r="C216" s="29"/>
      <c r="D216" s="30"/>
      <c r="E216" s="30"/>
      <c r="F216" s="40"/>
      <c r="G216" s="31"/>
      <c r="H216" s="32"/>
      <c r="I216" s="33"/>
      <c r="J216" s="33"/>
      <c r="K216" s="33"/>
    </row>
    <row r="217" spans="1:11" s="34" customFormat="1">
      <c r="A217" s="29"/>
      <c r="B217" s="29"/>
      <c r="C217" s="29"/>
      <c r="D217" s="30"/>
      <c r="E217" s="30"/>
      <c r="F217" s="40"/>
      <c r="G217" s="31"/>
      <c r="H217" s="32"/>
      <c r="I217" s="33"/>
      <c r="J217" s="33"/>
      <c r="K217" s="33"/>
    </row>
    <row r="218" spans="1:11" s="34" customFormat="1">
      <c r="A218" s="29"/>
      <c r="B218" s="29"/>
      <c r="C218" s="29"/>
      <c r="D218" s="30"/>
      <c r="E218" s="30"/>
      <c r="F218" s="40"/>
      <c r="G218" s="31"/>
      <c r="H218" s="32"/>
      <c r="I218" s="33"/>
      <c r="J218" s="33"/>
      <c r="K218" s="33"/>
    </row>
    <row r="219" spans="1:11" s="34" customFormat="1">
      <c r="A219" s="29"/>
      <c r="B219" s="29"/>
      <c r="C219" s="29"/>
      <c r="D219" s="30"/>
      <c r="E219" s="30"/>
      <c r="F219" s="40"/>
      <c r="G219" s="31"/>
      <c r="H219" s="32"/>
      <c r="I219" s="33"/>
      <c r="J219" s="33"/>
      <c r="K219" s="33"/>
    </row>
    <row r="220" spans="1:11" s="34" customFormat="1">
      <c r="A220" s="29"/>
      <c r="B220" s="29"/>
      <c r="C220" s="29"/>
      <c r="D220" s="30"/>
      <c r="E220" s="30"/>
      <c r="F220" s="40"/>
      <c r="G220" s="31"/>
      <c r="H220" s="32"/>
      <c r="I220" s="33"/>
      <c r="J220" s="33"/>
      <c r="K220" s="33"/>
    </row>
    <row r="221" spans="1:11" s="34" customFormat="1">
      <c r="A221" s="29"/>
      <c r="B221" s="29"/>
      <c r="C221" s="29"/>
      <c r="D221" s="30"/>
      <c r="E221" s="30"/>
      <c r="F221" s="40"/>
      <c r="G221" s="31"/>
      <c r="H221" s="32"/>
      <c r="I221" s="33"/>
      <c r="J221" s="33"/>
      <c r="K221" s="33"/>
    </row>
    <row r="222" spans="1:11" s="34" customFormat="1">
      <c r="A222" s="29"/>
      <c r="B222" s="29"/>
      <c r="C222" s="29"/>
      <c r="D222" s="30"/>
      <c r="E222" s="30"/>
      <c r="F222" s="40"/>
      <c r="G222" s="31"/>
      <c r="H222" s="32"/>
      <c r="I222" s="33"/>
      <c r="J222" s="33"/>
      <c r="K222" s="33"/>
    </row>
    <row r="223" spans="1:11" s="34" customFormat="1">
      <c r="A223" s="29"/>
      <c r="B223" s="29"/>
      <c r="C223" s="29"/>
      <c r="D223" s="30"/>
      <c r="E223" s="30"/>
      <c r="F223" s="40"/>
      <c r="G223" s="31"/>
      <c r="H223" s="32"/>
      <c r="I223" s="33"/>
      <c r="J223" s="33"/>
      <c r="K223" s="33"/>
    </row>
    <row r="224" spans="1:11" s="34" customFormat="1">
      <c r="A224" s="29"/>
      <c r="B224" s="29"/>
      <c r="C224" s="29"/>
      <c r="D224" s="30"/>
      <c r="E224" s="30"/>
      <c r="F224" s="40"/>
      <c r="G224" s="31"/>
      <c r="H224" s="32"/>
      <c r="I224" s="33"/>
      <c r="J224" s="33"/>
      <c r="K224" s="33"/>
    </row>
    <row r="225" spans="1:11" s="34" customFormat="1">
      <c r="A225" s="29"/>
      <c r="B225" s="29"/>
      <c r="C225" s="29"/>
      <c r="D225" s="30"/>
      <c r="E225" s="30"/>
      <c r="F225" s="40"/>
      <c r="G225" s="31"/>
      <c r="H225" s="32"/>
      <c r="I225" s="33"/>
      <c r="J225" s="33"/>
      <c r="K225" s="33"/>
    </row>
    <row r="226" spans="1:11" s="34" customFormat="1">
      <c r="A226" s="29"/>
      <c r="B226" s="29"/>
      <c r="C226" s="29"/>
      <c r="D226" s="30"/>
      <c r="E226" s="30"/>
      <c r="F226" s="40"/>
      <c r="G226" s="31"/>
      <c r="H226" s="32"/>
      <c r="I226" s="33"/>
      <c r="J226" s="33"/>
      <c r="K226" s="33"/>
    </row>
    <row r="227" spans="1:11" s="34" customFormat="1">
      <c r="A227" s="29"/>
      <c r="B227" s="29"/>
      <c r="C227" s="29"/>
      <c r="D227" s="30"/>
      <c r="E227" s="30"/>
      <c r="F227" s="40"/>
      <c r="G227" s="31"/>
      <c r="H227" s="32"/>
      <c r="I227" s="33"/>
      <c r="J227" s="33"/>
      <c r="K227" s="33"/>
    </row>
    <row r="228" spans="1:11" s="34" customFormat="1">
      <c r="A228" s="29"/>
      <c r="B228" s="29"/>
      <c r="C228" s="29"/>
      <c r="D228" s="30"/>
      <c r="E228" s="30"/>
      <c r="F228" s="40"/>
      <c r="G228" s="31"/>
      <c r="H228" s="32"/>
      <c r="I228" s="33"/>
      <c r="J228" s="33"/>
      <c r="K228" s="33"/>
    </row>
    <row r="229" spans="1:11" s="34" customFormat="1">
      <c r="A229" s="29"/>
      <c r="B229" s="29"/>
      <c r="C229" s="29"/>
      <c r="D229" s="30"/>
      <c r="E229" s="30"/>
      <c r="F229" s="40"/>
      <c r="G229" s="31"/>
      <c r="H229" s="32"/>
      <c r="I229" s="33"/>
      <c r="J229" s="33"/>
      <c r="K229" s="33"/>
    </row>
    <row r="230" spans="1:11" s="34" customFormat="1">
      <c r="A230" s="29"/>
      <c r="B230" s="29"/>
      <c r="C230" s="29"/>
      <c r="D230" s="30"/>
      <c r="E230" s="30"/>
      <c r="F230" s="40"/>
      <c r="G230" s="31"/>
      <c r="H230" s="32"/>
      <c r="I230" s="33"/>
      <c r="J230" s="33"/>
      <c r="K230" s="33"/>
    </row>
    <row r="231" spans="1:11" s="34" customFormat="1">
      <c r="A231" s="29"/>
      <c r="B231" s="29"/>
      <c r="C231" s="29"/>
      <c r="D231" s="30"/>
      <c r="E231" s="30"/>
      <c r="F231" s="40"/>
      <c r="G231" s="31"/>
      <c r="H231" s="32"/>
      <c r="I231" s="33"/>
      <c r="J231" s="33"/>
      <c r="K231" s="33"/>
    </row>
    <row r="232" spans="1:11" s="34" customFormat="1">
      <c r="A232" s="29"/>
      <c r="B232" s="29"/>
      <c r="C232" s="29"/>
      <c r="D232" s="30"/>
      <c r="E232" s="30"/>
      <c r="F232" s="40"/>
      <c r="G232" s="31"/>
      <c r="H232" s="32"/>
      <c r="I232" s="33"/>
      <c r="J232" s="33"/>
      <c r="K232" s="33"/>
    </row>
    <row r="233" spans="1:11" s="34" customFormat="1">
      <c r="A233" s="29"/>
      <c r="B233" s="29"/>
      <c r="C233" s="29"/>
      <c r="D233" s="30"/>
      <c r="E233" s="30"/>
      <c r="F233" s="40"/>
      <c r="G233" s="31"/>
      <c r="H233" s="32"/>
      <c r="I233" s="33"/>
      <c r="J233" s="33"/>
      <c r="K233" s="33"/>
    </row>
    <row r="234" spans="1:11" s="34" customFormat="1">
      <c r="A234" s="29"/>
      <c r="B234" s="29"/>
      <c r="C234" s="29"/>
      <c r="D234" s="30"/>
      <c r="E234" s="30"/>
      <c r="F234" s="40"/>
      <c r="G234" s="31"/>
      <c r="H234" s="32"/>
      <c r="I234" s="33"/>
      <c r="J234" s="33"/>
      <c r="K234" s="33"/>
    </row>
    <row r="235" spans="1:11" s="34" customFormat="1">
      <c r="A235" s="29"/>
      <c r="B235" s="29"/>
      <c r="C235" s="29"/>
      <c r="D235" s="30"/>
      <c r="E235" s="30"/>
      <c r="F235" s="40"/>
      <c r="G235" s="31"/>
      <c r="H235" s="32"/>
      <c r="I235" s="33"/>
      <c r="J235" s="33"/>
      <c r="K235" s="33"/>
    </row>
    <row r="236" spans="1:11" s="34" customFormat="1">
      <c r="A236" s="29"/>
      <c r="B236" s="29"/>
      <c r="C236" s="29"/>
      <c r="D236" s="30"/>
      <c r="E236" s="30"/>
      <c r="F236" s="40"/>
      <c r="G236" s="31"/>
      <c r="H236" s="32"/>
      <c r="I236" s="33"/>
      <c r="J236" s="33"/>
      <c r="K236" s="33"/>
    </row>
    <row r="237" spans="1:11" s="34" customFormat="1">
      <c r="A237" s="29"/>
      <c r="B237" s="29"/>
      <c r="C237" s="29"/>
      <c r="D237" s="30"/>
      <c r="E237" s="30"/>
      <c r="F237" s="40"/>
      <c r="G237" s="31"/>
      <c r="H237" s="32"/>
      <c r="I237" s="33"/>
      <c r="J237" s="33"/>
      <c r="K237" s="33"/>
    </row>
    <row r="238" spans="1:11" s="34" customFormat="1">
      <c r="A238" s="29"/>
      <c r="B238" s="29"/>
      <c r="C238" s="29"/>
      <c r="D238" s="30"/>
      <c r="E238" s="30"/>
      <c r="F238" s="40"/>
      <c r="G238" s="31"/>
      <c r="H238" s="32"/>
      <c r="I238" s="33"/>
      <c r="J238" s="33"/>
      <c r="K238" s="33"/>
    </row>
    <row r="239" spans="1:11" s="34" customFormat="1">
      <c r="A239" s="29"/>
      <c r="B239" s="29"/>
      <c r="C239" s="29"/>
      <c r="D239" s="30"/>
      <c r="E239" s="30"/>
      <c r="F239" s="40"/>
      <c r="G239" s="31"/>
      <c r="H239" s="32"/>
      <c r="I239" s="33"/>
      <c r="J239" s="33"/>
      <c r="K239" s="33"/>
    </row>
    <row r="240" spans="1:11" s="34" customFormat="1">
      <c r="A240" s="29"/>
      <c r="B240" s="29"/>
      <c r="C240" s="29"/>
      <c r="D240" s="30"/>
      <c r="E240" s="30"/>
      <c r="F240" s="40"/>
      <c r="G240" s="31"/>
      <c r="H240" s="32"/>
      <c r="I240" s="33"/>
      <c r="J240" s="33"/>
      <c r="K240" s="33"/>
    </row>
    <row r="241" spans="1:11" s="34" customFormat="1">
      <c r="A241" s="29"/>
      <c r="B241" s="29"/>
      <c r="C241" s="29"/>
      <c r="D241" s="30"/>
      <c r="E241" s="30"/>
      <c r="F241" s="40"/>
      <c r="G241" s="31"/>
      <c r="H241" s="32"/>
      <c r="I241" s="33"/>
      <c r="J241" s="33"/>
      <c r="K241" s="33"/>
    </row>
    <row r="242" spans="1:11" s="34" customFormat="1">
      <c r="A242" s="29"/>
      <c r="B242" s="29"/>
      <c r="C242" s="29"/>
      <c r="D242" s="30"/>
      <c r="E242" s="30"/>
      <c r="F242" s="40"/>
      <c r="G242" s="31"/>
      <c r="H242" s="32"/>
      <c r="I242" s="33"/>
      <c r="J242" s="33"/>
      <c r="K242" s="33"/>
    </row>
    <row r="243" spans="1:11" s="34" customFormat="1">
      <c r="A243" s="29"/>
      <c r="B243" s="29"/>
      <c r="C243" s="29"/>
      <c r="D243" s="30"/>
      <c r="E243" s="30"/>
      <c r="F243" s="40"/>
      <c r="G243" s="31"/>
      <c r="H243" s="32"/>
      <c r="I243" s="33"/>
      <c r="J243" s="33"/>
      <c r="K243" s="33"/>
    </row>
    <row r="244" spans="1:11" s="34" customFormat="1">
      <c r="A244" s="29"/>
      <c r="B244" s="29"/>
      <c r="C244" s="29"/>
      <c r="D244" s="30"/>
      <c r="E244" s="30"/>
      <c r="F244" s="40"/>
      <c r="G244" s="31"/>
      <c r="H244" s="32"/>
      <c r="I244" s="33"/>
      <c r="J244" s="33"/>
      <c r="K244" s="33"/>
    </row>
    <row r="245" spans="1:11" s="34" customFormat="1">
      <c r="A245" s="29"/>
      <c r="B245" s="29"/>
      <c r="C245" s="29"/>
      <c r="D245" s="30"/>
      <c r="E245" s="30"/>
      <c r="F245" s="40"/>
      <c r="G245" s="31"/>
      <c r="H245" s="32"/>
      <c r="I245" s="33"/>
      <c r="J245" s="33"/>
      <c r="K245" s="33"/>
    </row>
    <row r="246" spans="1:11" s="34" customFormat="1">
      <c r="A246" s="29"/>
      <c r="B246" s="29"/>
      <c r="C246" s="29"/>
      <c r="D246" s="30"/>
      <c r="E246" s="30"/>
      <c r="F246" s="40"/>
      <c r="G246" s="31"/>
      <c r="H246" s="32"/>
      <c r="I246" s="33"/>
      <c r="J246" s="33"/>
      <c r="K246" s="33"/>
    </row>
    <row r="247" spans="1:11" s="34" customFormat="1">
      <c r="A247" s="29"/>
      <c r="B247" s="29"/>
      <c r="C247" s="29"/>
      <c r="D247" s="30"/>
      <c r="E247" s="30"/>
      <c r="F247" s="40"/>
      <c r="G247" s="31"/>
      <c r="H247" s="32"/>
      <c r="I247" s="33"/>
      <c r="J247" s="33"/>
      <c r="K247" s="33"/>
    </row>
    <row r="248" spans="1:11" s="34" customFormat="1">
      <c r="A248" s="29"/>
      <c r="B248" s="29"/>
      <c r="C248" s="29"/>
      <c r="D248" s="30"/>
      <c r="E248" s="30"/>
      <c r="F248" s="40"/>
      <c r="G248" s="31"/>
      <c r="H248" s="32"/>
      <c r="I248" s="33"/>
      <c r="J248" s="33"/>
      <c r="K248" s="33"/>
    </row>
    <row r="249" spans="1:11" s="34" customFormat="1">
      <c r="A249" s="29"/>
      <c r="B249" s="29"/>
      <c r="C249" s="29"/>
      <c r="D249" s="30"/>
      <c r="E249" s="30"/>
      <c r="F249" s="40"/>
      <c r="G249" s="31"/>
      <c r="H249" s="32"/>
      <c r="I249" s="33"/>
      <c r="J249" s="33"/>
      <c r="K249" s="33"/>
    </row>
    <row r="250" spans="1:11" s="34" customFormat="1">
      <c r="A250" s="29"/>
      <c r="B250" s="29"/>
      <c r="C250" s="29"/>
      <c r="D250" s="30"/>
      <c r="E250" s="30"/>
      <c r="F250" s="40"/>
      <c r="G250" s="31"/>
      <c r="H250" s="32"/>
      <c r="I250" s="33"/>
      <c r="J250" s="33"/>
      <c r="K250" s="33"/>
    </row>
    <row r="251" spans="1:11" s="34" customFormat="1">
      <c r="A251" s="29"/>
      <c r="B251" s="29"/>
      <c r="C251" s="29"/>
      <c r="D251" s="30"/>
      <c r="E251" s="30"/>
      <c r="F251" s="40"/>
      <c r="G251" s="31"/>
      <c r="H251" s="32"/>
      <c r="I251" s="33"/>
      <c r="J251" s="33"/>
      <c r="K251" s="33"/>
    </row>
    <row r="252" spans="1:11" s="34" customFormat="1">
      <c r="A252" s="29"/>
      <c r="B252" s="29"/>
      <c r="C252" s="29"/>
      <c r="D252" s="30"/>
      <c r="E252" s="30"/>
      <c r="F252" s="40"/>
      <c r="G252" s="31"/>
      <c r="H252" s="32"/>
      <c r="I252" s="33"/>
      <c r="J252" s="33"/>
      <c r="K252" s="33"/>
    </row>
    <row r="253" spans="1:11" s="34" customFormat="1">
      <c r="A253" s="29"/>
      <c r="B253" s="29"/>
      <c r="C253" s="29"/>
      <c r="D253" s="30"/>
      <c r="E253" s="30"/>
      <c r="F253" s="40"/>
      <c r="G253" s="31"/>
      <c r="H253" s="32"/>
      <c r="I253" s="33"/>
      <c r="J253" s="33"/>
      <c r="K253" s="33"/>
    </row>
    <row r="254" spans="1:11" s="34" customFormat="1">
      <c r="A254" s="29"/>
      <c r="B254" s="29"/>
      <c r="C254" s="29"/>
      <c r="D254" s="30"/>
      <c r="E254" s="30"/>
      <c r="F254" s="40"/>
      <c r="G254" s="31"/>
      <c r="H254" s="32"/>
      <c r="I254" s="33"/>
      <c r="J254" s="33"/>
      <c r="K254" s="33"/>
    </row>
    <row r="255" spans="1:11" s="34" customFormat="1">
      <c r="A255" s="29"/>
      <c r="B255" s="29"/>
      <c r="C255" s="29"/>
      <c r="D255" s="30"/>
      <c r="E255" s="30"/>
      <c r="F255" s="40"/>
      <c r="G255" s="31"/>
      <c r="H255" s="32"/>
      <c r="I255" s="33"/>
      <c r="J255" s="33"/>
      <c r="K255" s="33"/>
    </row>
    <row r="256" spans="1:11" s="34" customFormat="1">
      <c r="A256" s="29"/>
      <c r="B256" s="29"/>
      <c r="C256" s="29"/>
      <c r="D256" s="30"/>
      <c r="E256" s="30"/>
      <c r="F256" s="40"/>
      <c r="G256" s="31"/>
      <c r="H256" s="32"/>
      <c r="I256" s="33"/>
      <c r="J256" s="33"/>
      <c r="K256" s="33"/>
    </row>
    <row r="257" spans="1:11" s="34" customFormat="1">
      <c r="A257" s="29"/>
      <c r="B257" s="29"/>
      <c r="C257" s="29"/>
      <c r="D257" s="30"/>
      <c r="E257" s="30"/>
      <c r="F257" s="40"/>
      <c r="G257" s="31"/>
      <c r="H257" s="32"/>
      <c r="I257" s="33"/>
      <c r="J257" s="33"/>
      <c r="K257" s="33"/>
    </row>
    <row r="258" spans="1:11" s="34" customFormat="1">
      <c r="A258" s="29"/>
      <c r="B258" s="29"/>
      <c r="C258" s="29"/>
      <c r="D258" s="30"/>
      <c r="E258" s="30"/>
      <c r="F258" s="40"/>
      <c r="G258" s="31"/>
      <c r="H258" s="32"/>
      <c r="I258" s="33"/>
      <c r="J258" s="33"/>
      <c r="K258" s="33"/>
    </row>
    <row r="259" spans="1:11" s="34" customFormat="1">
      <c r="A259" s="29"/>
      <c r="B259" s="29"/>
      <c r="C259" s="29"/>
      <c r="D259" s="30"/>
      <c r="E259" s="30"/>
      <c r="F259" s="40"/>
      <c r="G259" s="31"/>
      <c r="H259" s="32"/>
      <c r="I259" s="33"/>
      <c r="J259" s="33"/>
      <c r="K259" s="33"/>
    </row>
    <row r="260" spans="1:11" s="34" customFormat="1">
      <c r="A260" s="29"/>
      <c r="B260" s="29"/>
      <c r="C260" s="29"/>
      <c r="D260" s="30"/>
      <c r="E260" s="30"/>
      <c r="F260" s="40"/>
      <c r="G260" s="31"/>
      <c r="H260" s="32"/>
      <c r="I260" s="33"/>
      <c r="J260" s="33"/>
      <c r="K260" s="33"/>
    </row>
    <row r="261" spans="1:11" s="34" customFormat="1">
      <c r="A261" s="29"/>
      <c r="B261" s="29"/>
      <c r="C261" s="29"/>
      <c r="D261" s="30"/>
      <c r="E261" s="30"/>
      <c r="F261" s="40"/>
      <c r="G261" s="31"/>
      <c r="H261" s="32"/>
      <c r="I261" s="33"/>
      <c r="J261" s="33"/>
      <c r="K261" s="33"/>
    </row>
    <row r="262" spans="1:11" s="34" customFormat="1">
      <c r="A262" s="29"/>
      <c r="B262" s="29"/>
      <c r="C262" s="29"/>
      <c r="D262" s="30"/>
      <c r="E262" s="30"/>
      <c r="F262" s="40"/>
      <c r="G262" s="31"/>
      <c r="H262" s="32"/>
      <c r="I262" s="33"/>
      <c r="J262" s="33"/>
      <c r="K262" s="33"/>
    </row>
    <row r="263" spans="1:11" s="34" customFormat="1">
      <c r="A263" s="29"/>
      <c r="B263" s="29"/>
      <c r="C263" s="29"/>
      <c r="D263" s="30"/>
      <c r="E263" s="30"/>
      <c r="F263" s="40"/>
      <c r="G263" s="31"/>
      <c r="H263" s="32"/>
      <c r="I263" s="33"/>
      <c r="J263" s="33"/>
      <c r="K263" s="33"/>
    </row>
    <row r="264" spans="1:11" s="34" customFormat="1">
      <c r="A264" s="29"/>
      <c r="B264" s="29"/>
      <c r="C264" s="29"/>
      <c r="D264" s="30"/>
      <c r="E264" s="30"/>
      <c r="F264" s="40"/>
      <c r="G264" s="31"/>
      <c r="H264" s="32"/>
      <c r="I264" s="33"/>
      <c r="J264" s="33"/>
      <c r="K264" s="33"/>
    </row>
    <row r="265" spans="1:11" s="34" customFormat="1">
      <c r="A265" s="29"/>
      <c r="B265" s="29"/>
      <c r="C265" s="29"/>
      <c r="D265" s="30"/>
      <c r="E265" s="30"/>
      <c r="F265" s="40"/>
      <c r="G265" s="31"/>
      <c r="H265" s="32"/>
      <c r="I265" s="33"/>
      <c r="J265" s="33"/>
      <c r="K265" s="33"/>
    </row>
    <row r="266" spans="1:11" s="34" customFormat="1">
      <c r="A266" s="29"/>
      <c r="B266" s="29"/>
      <c r="C266" s="29"/>
      <c r="D266" s="30"/>
      <c r="E266" s="30"/>
      <c r="F266" s="40"/>
      <c r="G266" s="31"/>
      <c r="H266" s="32"/>
      <c r="I266" s="33"/>
      <c r="J266" s="33"/>
      <c r="K266" s="33"/>
    </row>
    <row r="267" spans="1:11" s="34" customFormat="1">
      <c r="A267" s="29"/>
      <c r="B267" s="29"/>
      <c r="C267" s="29"/>
      <c r="D267" s="30"/>
      <c r="E267" s="30"/>
      <c r="F267" s="40"/>
      <c r="G267" s="31"/>
      <c r="H267" s="32"/>
      <c r="I267" s="33"/>
      <c r="J267" s="33"/>
      <c r="K267" s="33"/>
    </row>
    <row r="268" spans="1:11" s="34" customFormat="1">
      <c r="A268" s="29"/>
      <c r="B268" s="29"/>
      <c r="C268" s="29"/>
      <c r="D268" s="30"/>
      <c r="E268" s="30"/>
      <c r="F268" s="40"/>
      <c r="G268" s="31"/>
      <c r="H268" s="32"/>
      <c r="I268" s="33"/>
      <c r="J268" s="33"/>
      <c r="K268" s="33"/>
    </row>
    <row r="269" spans="1:11" s="34" customFormat="1">
      <c r="A269" s="29"/>
      <c r="B269" s="29"/>
      <c r="C269" s="29"/>
      <c r="D269" s="30"/>
      <c r="E269" s="30"/>
      <c r="F269" s="40"/>
      <c r="G269" s="31"/>
      <c r="H269" s="32"/>
      <c r="I269" s="33"/>
      <c r="J269" s="33"/>
      <c r="K269" s="33"/>
    </row>
    <row r="270" spans="1:11" s="34" customFormat="1">
      <c r="A270" s="29"/>
      <c r="B270" s="29"/>
      <c r="C270" s="29"/>
      <c r="D270" s="30"/>
      <c r="E270" s="30"/>
      <c r="F270" s="40"/>
      <c r="G270" s="31"/>
      <c r="H270" s="32"/>
      <c r="I270" s="33"/>
      <c r="J270" s="33"/>
      <c r="K270" s="33"/>
    </row>
    <row r="271" spans="1:11" s="34" customFormat="1">
      <c r="A271" s="29"/>
      <c r="B271" s="29"/>
      <c r="C271" s="29"/>
      <c r="D271" s="30"/>
      <c r="E271" s="30"/>
      <c r="F271" s="40"/>
      <c r="G271" s="31"/>
      <c r="H271" s="32"/>
      <c r="I271" s="33"/>
      <c r="J271" s="33"/>
      <c r="K271" s="33"/>
    </row>
    <row r="272" spans="1:11" s="34" customFormat="1">
      <c r="A272" s="29"/>
      <c r="B272" s="29"/>
      <c r="C272" s="29"/>
      <c r="D272" s="30"/>
      <c r="E272" s="30"/>
      <c r="F272" s="40"/>
      <c r="G272" s="31"/>
      <c r="H272" s="32"/>
      <c r="I272" s="33"/>
      <c r="J272" s="33"/>
      <c r="K272" s="33"/>
    </row>
    <row r="273" spans="1:11" s="34" customFormat="1">
      <c r="A273" s="29"/>
      <c r="B273" s="29"/>
      <c r="C273" s="29"/>
      <c r="D273" s="30"/>
      <c r="E273" s="30"/>
      <c r="F273" s="40"/>
      <c r="G273" s="31"/>
      <c r="H273" s="32"/>
      <c r="I273" s="33"/>
      <c r="J273" s="33"/>
      <c r="K273" s="33"/>
    </row>
    <row r="274" spans="1:11" s="34" customFormat="1">
      <c r="A274" s="29"/>
      <c r="B274" s="29"/>
      <c r="C274" s="29"/>
      <c r="D274" s="30"/>
      <c r="E274" s="30"/>
      <c r="F274" s="40"/>
      <c r="G274" s="31"/>
      <c r="H274" s="32"/>
      <c r="I274" s="33"/>
      <c r="J274" s="33"/>
      <c r="K274" s="33"/>
    </row>
    <row r="275" spans="1:11" s="34" customFormat="1">
      <c r="A275" s="29"/>
      <c r="B275" s="29"/>
      <c r="C275" s="29"/>
      <c r="D275" s="30"/>
      <c r="E275" s="30"/>
      <c r="F275" s="40"/>
      <c r="G275" s="31"/>
      <c r="H275" s="32"/>
      <c r="I275" s="33"/>
      <c r="J275" s="33"/>
      <c r="K275" s="33"/>
    </row>
    <row r="276" spans="1:11" s="34" customFormat="1">
      <c r="A276" s="29"/>
      <c r="B276" s="29"/>
      <c r="C276" s="29"/>
      <c r="D276" s="30"/>
      <c r="E276" s="30"/>
      <c r="F276" s="40"/>
      <c r="G276" s="31"/>
      <c r="H276" s="32"/>
      <c r="I276" s="33"/>
      <c r="J276" s="33"/>
      <c r="K276" s="33"/>
    </row>
    <row r="277" spans="1:11" s="34" customFormat="1">
      <c r="A277" s="29"/>
      <c r="B277" s="29"/>
      <c r="C277" s="29"/>
      <c r="D277" s="30"/>
      <c r="E277" s="30"/>
      <c r="F277" s="40"/>
      <c r="G277" s="31"/>
      <c r="H277" s="32"/>
      <c r="I277" s="33"/>
      <c r="J277" s="33"/>
      <c r="K277" s="33"/>
    </row>
    <row r="278" spans="1:11" s="34" customFormat="1">
      <c r="A278" s="29"/>
      <c r="B278" s="29"/>
      <c r="C278" s="29"/>
      <c r="D278" s="30"/>
      <c r="E278" s="30"/>
      <c r="F278" s="40"/>
      <c r="G278" s="31"/>
      <c r="H278" s="32"/>
      <c r="I278" s="33"/>
      <c r="J278" s="33"/>
      <c r="K278" s="33"/>
    </row>
    <row r="279" spans="1:11" s="34" customFormat="1">
      <c r="A279" s="29"/>
      <c r="B279" s="29"/>
      <c r="C279" s="29"/>
      <c r="D279" s="30"/>
      <c r="E279" s="30"/>
      <c r="F279" s="40"/>
      <c r="G279" s="31"/>
      <c r="H279" s="32"/>
      <c r="I279" s="33"/>
      <c r="J279" s="33"/>
      <c r="K279" s="33"/>
    </row>
    <row r="280" spans="1:11" s="34" customFormat="1">
      <c r="A280" s="29"/>
      <c r="B280" s="29"/>
      <c r="C280" s="29"/>
      <c r="D280" s="30"/>
      <c r="E280" s="30"/>
      <c r="F280" s="40"/>
      <c r="G280" s="31"/>
      <c r="H280" s="32"/>
      <c r="I280" s="33"/>
      <c r="J280" s="33"/>
      <c r="K280" s="33"/>
    </row>
    <row r="281" spans="1:11" s="34" customFormat="1">
      <c r="A281" s="29"/>
      <c r="B281" s="29"/>
      <c r="C281" s="29"/>
      <c r="D281" s="30"/>
      <c r="E281" s="30"/>
      <c r="F281" s="40"/>
      <c r="G281" s="31"/>
      <c r="H281" s="32"/>
      <c r="I281" s="33"/>
      <c r="J281" s="33"/>
      <c r="K281" s="33"/>
    </row>
    <row r="282" spans="1:11" s="34" customFormat="1">
      <c r="A282" s="29"/>
      <c r="B282" s="29"/>
      <c r="C282" s="29"/>
      <c r="D282" s="30"/>
      <c r="E282" s="30"/>
      <c r="F282" s="40"/>
      <c r="G282" s="31"/>
      <c r="H282" s="32"/>
      <c r="I282" s="33"/>
      <c r="J282" s="33"/>
      <c r="K282" s="33"/>
    </row>
    <row r="283" spans="1:11" s="34" customFormat="1">
      <c r="A283" s="29"/>
      <c r="B283" s="29"/>
      <c r="C283" s="29"/>
      <c r="D283" s="30"/>
      <c r="E283" s="30"/>
      <c r="F283" s="40"/>
      <c r="G283" s="31"/>
      <c r="H283" s="32"/>
      <c r="I283" s="33"/>
      <c r="J283" s="33"/>
      <c r="K283" s="33"/>
    </row>
    <row r="284" spans="1:11" s="34" customFormat="1">
      <c r="A284" s="29"/>
      <c r="B284" s="29"/>
      <c r="C284" s="29"/>
      <c r="D284" s="30"/>
      <c r="E284" s="30"/>
      <c r="F284" s="40"/>
      <c r="G284" s="31"/>
      <c r="H284" s="32"/>
      <c r="I284" s="33"/>
      <c r="J284" s="33"/>
      <c r="K284" s="33"/>
    </row>
    <row r="285" spans="1:11" s="34" customFormat="1">
      <c r="A285" s="29"/>
      <c r="B285" s="29"/>
      <c r="C285" s="29"/>
      <c r="D285" s="30"/>
      <c r="E285" s="30"/>
      <c r="F285" s="40"/>
      <c r="G285" s="31"/>
      <c r="H285" s="32"/>
      <c r="I285" s="33"/>
      <c r="J285" s="33"/>
      <c r="K285" s="33"/>
    </row>
    <row r="286" spans="1:11" s="34" customFormat="1">
      <c r="A286" s="29"/>
      <c r="B286" s="29"/>
      <c r="C286" s="29"/>
      <c r="D286" s="30"/>
      <c r="E286" s="30"/>
      <c r="F286" s="40"/>
      <c r="G286" s="31"/>
      <c r="H286" s="32"/>
      <c r="I286" s="33"/>
      <c r="J286" s="33"/>
      <c r="K286" s="33"/>
    </row>
    <row r="287" spans="1:11" s="34" customFormat="1">
      <c r="A287" s="29"/>
      <c r="B287" s="29"/>
      <c r="C287" s="29"/>
      <c r="D287" s="30"/>
      <c r="E287" s="30"/>
      <c r="F287" s="40"/>
      <c r="G287" s="31"/>
      <c r="H287" s="32"/>
      <c r="I287" s="33"/>
      <c r="J287" s="33"/>
      <c r="K287" s="33"/>
    </row>
    <row r="288" spans="1:11" s="34" customFormat="1">
      <c r="A288" s="29"/>
      <c r="B288" s="29"/>
      <c r="C288" s="29"/>
      <c r="D288" s="30"/>
      <c r="E288" s="30"/>
      <c r="F288" s="40"/>
      <c r="G288" s="31"/>
      <c r="H288" s="32"/>
      <c r="I288" s="33"/>
      <c r="J288" s="33"/>
      <c r="K288" s="33"/>
    </row>
    <row r="289" spans="1:11" s="34" customFormat="1">
      <c r="A289" s="29"/>
      <c r="B289" s="29"/>
      <c r="C289" s="29"/>
      <c r="D289" s="30"/>
      <c r="E289" s="30"/>
      <c r="F289" s="40"/>
      <c r="G289" s="31"/>
      <c r="H289" s="32"/>
      <c r="I289" s="33"/>
      <c r="J289" s="33"/>
      <c r="K289" s="33"/>
    </row>
    <row r="290" spans="1:11" s="34" customFormat="1">
      <c r="A290" s="29"/>
      <c r="B290" s="29"/>
      <c r="C290" s="29"/>
      <c r="D290" s="30"/>
      <c r="E290" s="30"/>
      <c r="F290" s="40"/>
      <c r="G290" s="31"/>
      <c r="H290" s="32"/>
      <c r="I290" s="33"/>
      <c r="J290" s="33"/>
      <c r="K290" s="33"/>
    </row>
    <row r="291" spans="1:11" s="34" customFormat="1">
      <c r="A291" s="29"/>
      <c r="B291" s="29"/>
      <c r="C291" s="29"/>
      <c r="D291" s="30"/>
      <c r="E291" s="30"/>
      <c r="F291" s="40"/>
      <c r="G291" s="31"/>
      <c r="H291" s="32"/>
      <c r="I291" s="33"/>
      <c r="J291" s="33"/>
      <c r="K291" s="33"/>
    </row>
    <row r="292" spans="1:11" s="34" customFormat="1">
      <c r="A292" s="29"/>
      <c r="B292" s="29"/>
      <c r="C292" s="29"/>
      <c r="D292" s="30"/>
      <c r="E292" s="30"/>
      <c r="F292" s="40"/>
      <c r="G292" s="31"/>
      <c r="H292" s="32"/>
      <c r="I292" s="33"/>
      <c r="J292" s="33"/>
      <c r="K292" s="33"/>
    </row>
    <row r="293" spans="1:11" s="34" customFormat="1">
      <c r="A293" s="29"/>
      <c r="B293" s="29"/>
      <c r="C293" s="29"/>
      <c r="D293" s="30"/>
      <c r="E293" s="30"/>
      <c r="F293" s="40"/>
      <c r="G293" s="31"/>
      <c r="H293" s="32"/>
      <c r="I293" s="33"/>
      <c r="J293" s="33"/>
      <c r="K293" s="33"/>
    </row>
    <row r="294" spans="1:11" s="34" customFormat="1">
      <c r="A294" s="29"/>
      <c r="B294" s="29"/>
      <c r="C294" s="29"/>
      <c r="D294" s="30"/>
      <c r="E294" s="30"/>
      <c r="F294" s="40"/>
      <c r="G294" s="31"/>
      <c r="H294" s="32"/>
      <c r="I294" s="33"/>
      <c r="J294" s="33"/>
      <c r="K294" s="33"/>
    </row>
    <row r="295" spans="1:11" s="34" customFormat="1">
      <c r="A295" s="29"/>
      <c r="B295" s="29"/>
      <c r="C295" s="29"/>
      <c r="D295" s="30"/>
      <c r="E295" s="30"/>
      <c r="F295" s="40"/>
      <c r="G295" s="31"/>
      <c r="H295" s="32"/>
      <c r="I295" s="33"/>
      <c r="J295" s="33"/>
      <c r="K295" s="33"/>
    </row>
    <row r="296" spans="1:11" s="34" customFormat="1">
      <c r="A296" s="29"/>
      <c r="B296" s="29"/>
      <c r="C296" s="29"/>
      <c r="D296" s="30"/>
      <c r="E296" s="30"/>
      <c r="F296" s="40"/>
      <c r="G296" s="31"/>
      <c r="H296" s="32"/>
      <c r="I296" s="33"/>
      <c r="J296" s="33"/>
      <c r="K296" s="33"/>
    </row>
    <row r="297" spans="1:11" s="34" customFormat="1">
      <c r="A297" s="29"/>
      <c r="B297" s="29"/>
      <c r="C297" s="29"/>
      <c r="D297" s="30"/>
      <c r="E297" s="30"/>
      <c r="F297" s="40"/>
      <c r="G297" s="31"/>
      <c r="H297" s="32"/>
      <c r="I297" s="33"/>
      <c r="J297" s="33"/>
      <c r="K297" s="33"/>
    </row>
    <row r="298" spans="1:11" s="34" customFormat="1">
      <c r="A298" s="29"/>
      <c r="B298" s="29"/>
      <c r="C298" s="29"/>
      <c r="D298" s="30"/>
      <c r="E298" s="30"/>
      <c r="F298" s="40"/>
      <c r="G298" s="31"/>
      <c r="H298" s="32"/>
      <c r="I298" s="33"/>
      <c r="J298" s="33"/>
      <c r="K298" s="33"/>
    </row>
    <row r="299" spans="1:11" s="34" customFormat="1">
      <c r="A299" s="29"/>
      <c r="B299" s="29"/>
      <c r="C299" s="29"/>
      <c r="D299" s="30"/>
      <c r="E299" s="30"/>
      <c r="F299" s="40"/>
      <c r="G299" s="31"/>
      <c r="H299" s="32"/>
      <c r="I299" s="33"/>
      <c r="J299" s="33"/>
      <c r="K299" s="33"/>
    </row>
    <row r="300" spans="1:11" s="34" customFormat="1">
      <c r="A300" s="29"/>
      <c r="B300" s="29"/>
      <c r="C300" s="29"/>
      <c r="D300" s="30"/>
      <c r="E300" s="30"/>
      <c r="F300" s="40"/>
      <c r="G300" s="31"/>
      <c r="H300" s="32"/>
      <c r="I300" s="33"/>
      <c r="J300" s="33"/>
      <c r="K300" s="33"/>
    </row>
    <row r="301" spans="1:11" s="34" customFormat="1">
      <c r="A301" s="29"/>
      <c r="B301" s="29"/>
      <c r="C301" s="29"/>
      <c r="D301" s="30"/>
      <c r="E301" s="30"/>
      <c r="F301" s="40"/>
      <c r="G301" s="31"/>
      <c r="H301" s="32"/>
      <c r="I301" s="33"/>
      <c r="J301" s="33"/>
      <c r="K301" s="33"/>
    </row>
    <row r="302" spans="1:11" s="34" customFormat="1">
      <c r="A302" s="29"/>
      <c r="B302" s="29"/>
      <c r="C302" s="29"/>
      <c r="D302" s="30"/>
      <c r="E302" s="30"/>
      <c r="F302" s="40"/>
      <c r="G302" s="31"/>
      <c r="H302" s="32"/>
      <c r="I302" s="33"/>
      <c r="J302" s="33"/>
      <c r="K302" s="33"/>
    </row>
    <row r="303" spans="1:11" s="34" customFormat="1">
      <c r="A303" s="29"/>
      <c r="B303" s="29"/>
      <c r="C303" s="29"/>
      <c r="D303" s="30"/>
      <c r="E303" s="30"/>
      <c r="F303" s="40"/>
      <c r="G303" s="31"/>
      <c r="H303" s="32"/>
      <c r="I303" s="33"/>
      <c r="J303" s="33"/>
      <c r="K303" s="33"/>
    </row>
    <row r="304" spans="1:11" s="34" customFormat="1">
      <c r="A304" s="29"/>
      <c r="B304" s="29"/>
      <c r="C304" s="29"/>
      <c r="D304" s="30"/>
      <c r="E304" s="30"/>
      <c r="F304" s="40"/>
      <c r="G304" s="31"/>
      <c r="H304" s="32"/>
      <c r="I304" s="33"/>
      <c r="J304" s="33"/>
      <c r="K304" s="33"/>
    </row>
    <row r="305" spans="1:11" s="34" customFormat="1">
      <c r="A305" s="29"/>
      <c r="B305" s="29"/>
      <c r="C305" s="29"/>
      <c r="D305" s="30"/>
      <c r="E305" s="30"/>
      <c r="F305" s="40"/>
      <c r="G305" s="31"/>
      <c r="H305" s="32"/>
      <c r="I305" s="33"/>
      <c r="J305" s="33"/>
      <c r="K305" s="33"/>
    </row>
    <row r="306" spans="1:11" s="34" customFormat="1">
      <c r="A306" s="29"/>
      <c r="B306" s="29"/>
      <c r="C306" s="29"/>
      <c r="D306" s="30"/>
      <c r="E306" s="30"/>
      <c r="F306" s="40"/>
      <c r="G306" s="31"/>
      <c r="H306" s="32"/>
      <c r="I306" s="33"/>
      <c r="J306" s="33"/>
      <c r="K306" s="33"/>
    </row>
    <row r="307" spans="1:11" s="34" customFormat="1">
      <c r="A307" s="29"/>
      <c r="B307" s="29"/>
      <c r="C307" s="29"/>
      <c r="D307" s="30"/>
      <c r="E307" s="30"/>
      <c r="F307" s="40"/>
      <c r="G307" s="31"/>
      <c r="H307" s="32"/>
      <c r="I307" s="33"/>
      <c r="J307" s="33"/>
      <c r="K307" s="33"/>
    </row>
    <row r="308" spans="1:11" s="34" customFormat="1">
      <c r="A308" s="29"/>
      <c r="B308" s="29"/>
      <c r="C308" s="29"/>
      <c r="D308" s="30"/>
      <c r="E308" s="30"/>
      <c r="F308" s="40"/>
      <c r="G308" s="31"/>
      <c r="H308" s="32"/>
      <c r="I308" s="33"/>
      <c r="J308" s="33"/>
      <c r="K308" s="33"/>
    </row>
    <row r="309" spans="1:11" s="34" customFormat="1">
      <c r="A309" s="29"/>
      <c r="B309" s="29"/>
      <c r="C309" s="29"/>
      <c r="D309" s="30"/>
      <c r="E309" s="30"/>
      <c r="F309" s="40"/>
      <c r="G309" s="31"/>
      <c r="H309" s="32"/>
      <c r="I309" s="33"/>
      <c r="J309" s="33"/>
      <c r="K309" s="33"/>
    </row>
    <row r="310" spans="1:11" s="34" customFormat="1">
      <c r="A310" s="29"/>
      <c r="B310" s="29"/>
      <c r="C310" s="29"/>
      <c r="D310" s="30"/>
      <c r="E310" s="30"/>
      <c r="F310" s="40"/>
      <c r="G310" s="31"/>
      <c r="H310" s="32"/>
      <c r="I310" s="33"/>
      <c r="J310" s="33"/>
      <c r="K310" s="33"/>
    </row>
    <row r="311" spans="1:11" s="34" customFormat="1">
      <c r="A311" s="29"/>
      <c r="B311" s="29"/>
      <c r="C311" s="29"/>
      <c r="D311" s="30"/>
      <c r="E311" s="30"/>
      <c r="F311" s="40"/>
      <c r="G311" s="31"/>
      <c r="H311" s="32"/>
      <c r="I311" s="33"/>
      <c r="J311" s="33"/>
      <c r="K311" s="33"/>
    </row>
    <row r="312" spans="1:11" s="34" customFormat="1">
      <c r="A312" s="29"/>
      <c r="B312" s="29"/>
      <c r="C312" s="29"/>
      <c r="D312" s="30"/>
      <c r="E312" s="30"/>
      <c r="F312" s="40"/>
      <c r="G312" s="31"/>
      <c r="H312" s="32"/>
      <c r="I312" s="33"/>
      <c r="J312" s="33"/>
      <c r="K312" s="33"/>
    </row>
    <row r="313" spans="1:11" s="34" customFormat="1">
      <c r="A313" s="29"/>
      <c r="B313" s="29"/>
      <c r="C313" s="29"/>
      <c r="D313" s="30"/>
      <c r="E313" s="30"/>
      <c r="F313" s="40"/>
      <c r="G313" s="31"/>
      <c r="H313" s="32"/>
      <c r="I313" s="33"/>
      <c r="J313" s="33"/>
      <c r="K313" s="33"/>
    </row>
    <row r="314" spans="1:11" s="34" customFormat="1">
      <c r="A314" s="29"/>
      <c r="B314" s="29"/>
      <c r="C314" s="29"/>
      <c r="D314" s="30"/>
      <c r="E314" s="30"/>
      <c r="F314" s="40"/>
      <c r="G314" s="31"/>
      <c r="H314" s="32"/>
      <c r="I314" s="33"/>
      <c r="J314" s="33"/>
      <c r="K314" s="33"/>
    </row>
    <row r="315" spans="1:11" s="34" customFormat="1">
      <c r="A315" s="29"/>
      <c r="B315" s="29"/>
      <c r="C315" s="29"/>
      <c r="D315" s="30"/>
      <c r="E315" s="30"/>
      <c r="F315" s="40"/>
      <c r="G315" s="31"/>
      <c r="H315" s="32"/>
      <c r="I315" s="33"/>
      <c r="J315" s="33"/>
      <c r="K315" s="33"/>
    </row>
    <row r="316" spans="1:11" s="34" customFormat="1">
      <c r="A316" s="29"/>
      <c r="B316" s="29"/>
      <c r="C316" s="29"/>
      <c r="D316" s="30"/>
      <c r="E316" s="30"/>
      <c r="F316" s="40"/>
      <c r="G316" s="31"/>
      <c r="H316" s="32"/>
      <c r="I316" s="33"/>
      <c r="J316" s="33"/>
      <c r="K316" s="33"/>
    </row>
    <row r="317" spans="1:11" s="34" customFormat="1">
      <c r="A317" s="29"/>
      <c r="B317" s="29"/>
      <c r="C317" s="29"/>
      <c r="D317" s="30"/>
      <c r="E317" s="30"/>
      <c r="F317" s="40"/>
      <c r="G317" s="31"/>
      <c r="H317" s="32"/>
      <c r="I317" s="33"/>
      <c r="J317" s="33"/>
      <c r="K317" s="33"/>
    </row>
    <row r="318" spans="1:11" s="34" customFormat="1">
      <c r="A318" s="29"/>
      <c r="B318" s="29"/>
      <c r="C318" s="29"/>
      <c r="D318" s="30"/>
      <c r="E318" s="30"/>
      <c r="F318" s="40"/>
      <c r="G318" s="31"/>
      <c r="H318" s="32"/>
      <c r="I318" s="33"/>
      <c r="J318" s="33"/>
      <c r="K318" s="33"/>
    </row>
    <row r="319" spans="1:11" s="34" customFormat="1">
      <c r="A319" s="29"/>
      <c r="B319" s="29"/>
      <c r="C319" s="29"/>
      <c r="D319" s="30"/>
      <c r="E319" s="30"/>
      <c r="F319" s="40"/>
      <c r="G319" s="31"/>
      <c r="H319" s="32"/>
      <c r="I319" s="33"/>
      <c r="J319" s="33"/>
      <c r="K319" s="33"/>
    </row>
    <row r="320" spans="1:11" s="34" customFormat="1">
      <c r="A320" s="29"/>
      <c r="B320" s="29"/>
      <c r="C320" s="29"/>
      <c r="D320" s="30"/>
      <c r="E320" s="30"/>
      <c r="F320" s="40"/>
      <c r="G320" s="31"/>
      <c r="H320" s="32"/>
      <c r="I320" s="33"/>
      <c r="J320" s="33"/>
      <c r="K320" s="33"/>
    </row>
    <row r="321" spans="1:11" s="34" customFormat="1">
      <c r="A321" s="29"/>
      <c r="B321" s="29"/>
      <c r="C321" s="29"/>
      <c r="D321" s="30"/>
      <c r="E321" s="30"/>
      <c r="F321" s="40"/>
      <c r="G321" s="31"/>
      <c r="H321" s="32"/>
      <c r="I321" s="33"/>
      <c r="J321" s="33"/>
      <c r="K321" s="33"/>
    </row>
    <row r="322" spans="1:11" s="34" customFormat="1">
      <c r="A322" s="29"/>
      <c r="B322" s="29"/>
      <c r="C322" s="29"/>
      <c r="D322" s="30"/>
      <c r="E322" s="30"/>
      <c r="F322" s="40"/>
      <c r="G322" s="31"/>
      <c r="H322" s="32"/>
      <c r="I322" s="33"/>
      <c r="J322" s="33"/>
      <c r="K322" s="33"/>
    </row>
    <row r="323" spans="1:11" s="34" customFormat="1">
      <c r="A323" s="29"/>
      <c r="B323" s="29"/>
      <c r="C323" s="29"/>
      <c r="D323" s="30"/>
      <c r="E323" s="30"/>
      <c r="F323" s="40"/>
      <c r="G323" s="31"/>
      <c r="H323" s="32"/>
      <c r="I323" s="33"/>
      <c r="J323" s="33"/>
      <c r="K323" s="33"/>
    </row>
    <row r="324" spans="1:11" s="34" customFormat="1">
      <c r="A324" s="29"/>
      <c r="B324" s="29"/>
      <c r="C324" s="29"/>
      <c r="D324" s="30"/>
      <c r="E324" s="30"/>
      <c r="F324" s="40"/>
      <c r="G324" s="31"/>
      <c r="H324" s="32"/>
      <c r="I324" s="33"/>
      <c r="J324" s="33"/>
      <c r="K324" s="33"/>
    </row>
    <row r="325" spans="1:11" s="34" customFormat="1">
      <c r="A325" s="29"/>
      <c r="B325" s="29"/>
      <c r="C325" s="29"/>
      <c r="D325" s="30"/>
      <c r="E325" s="30"/>
      <c r="F325" s="40"/>
      <c r="G325" s="31"/>
      <c r="H325" s="32"/>
      <c r="I325" s="33"/>
      <c r="J325" s="33"/>
      <c r="K325" s="33"/>
    </row>
    <row r="326" spans="1:11" s="34" customFormat="1">
      <c r="A326" s="29"/>
      <c r="B326" s="29"/>
      <c r="C326" s="29"/>
      <c r="D326" s="30"/>
      <c r="E326" s="30"/>
      <c r="F326" s="40"/>
      <c r="G326" s="31"/>
      <c r="H326" s="32"/>
      <c r="I326" s="33"/>
      <c r="J326" s="33"/>
      <c r="K326" s="33"/>
    </row>
    <row r="327" spans="1:11" s="34" customFormat="1">
      <c r="A327" s="29"/>
      <c r="B327" s="29"/>
      <c r="C327" s="29"/>
      <c r="D327" s="30"/>
      <c r="E327" s="30"/>
      <c r="F327" s="40"/>
      <c r="G327" s="31"/>
      <c r="H327" s="32"/>
      <c r="I327" s="33"/>
      <c r="J327" s="33"/>
      <c r="K327" s="33"/>
    </row>
    <row r="328" spans="1:11" s="34" customFormat="1">
      <c r="A328" s="29"/>
      <c r="B328" s="29"/>
      <c r="C328" s="29"/>
      <c r="D328" s="30"/>
      <c r="E328" s="30"/>
      <c r="F328" s="40"/>
      <c r="G328" s="31"/>
      <c r="H328" s="32"/>
      <c r="I328" s="33"/>
      <c r="J328" s="33"/>
      <c r="K328" s="33"/>
    </row>
    <row r="329" spans="1:11" s="34" customFormat="1">
      <c r="A329" s="29"/>
      <c r="B329" s="29"/>
      <c r="C329" s="29"/>
      <c r="D329" s="30"/>
      <c r="E329" s="30"/>
      <c r="F329" s="40"/>
      <c r="G329" s="31"/>
      <c r="H329" s="32"/>
      <c r="I329" s="33"/>
      <c r="J329" s="33"/>
      <c r="K329" s="33"/>
    </row>
    <row r="330" spans="1:11" s="34" customFormat="1">
      <c r="A330" s="29"/>
      <c r="B330" s="29"/>
      <c r="C330" s="29"/>
      <c r="D330" s="30"/>
      <c r="E330" s="30"/>
      <c r="F330" s="40"/>
      <c r="G330" s="31"/>
      <c r="H330" s="32"/>
      <c r="I330" s="33"/>
      <c r="J330" s="33"/>
      <c r="K330" s="33"/>
    </row>
    <row r="331" spans="1:11" s="34" customFormat="1">
      <c r="A331" s="29"/>
      <c r="B331" s="29"/>
      <c r="C331" s="29"/>
      <c r="D331" s="30"/>
      <c r="E331" s="30"/>
      <c r="F331" s="40"/>
      <c r="G331" s="31"/>
      <c r="H331" s="32"/>
      <c r="I331" s="33"/>
      <c r="J331" s="33"/>
      <c r="K331" s="33"/>
    </row>
    <row r="332" spans="1:11" s="34" customFormat="1">
      <c r="A332" s="29"/>
      <c r="B332" s="29"/>
      <c r="C332" s="29"/>
      <c r="D332" s="30"/>
      <c r="E332" s="30"/>
      <c r="F332" s="40"/>
      <c r="G332" s="31"/>
      <c r="H332" s="32"/>
      <c r="I332" s="33"/>
      <c r="J332" s="33"/>
      <c r="K332" s="33"/>
    </row>
    <row r="333" spans="1:11" s="34" customFormat="1">
      <c r="A333" s="29"/>
      <c r="B333" s="29"/>
      <c r="C333" s="29"/>
      <c r="D333" s="30"/>
      <c r="E333" s="30"/>
      <c r="F333" s="40"/>
      <c r="G333" s="31"/>
      <c r="H333" s="32"/>
      <c r="I333" s="33"/>
      <c r="J333" s="33"/>
      <c r="K333" s="33"/>
    </row>
    <row r="334" spans="1:11" s="34" customFormat="1">
      <c r="A334" s="29"/>
      <c r="B334" s="29"/>
      <c r="C334" s="29"/>
      <c r="D334" s="30"/>
      <c r="E334" s="30"/>
      <c r="F334" s="40"/>
      <c r="G334" s="31"/>
      <c r="H334" s="32"/>
      <c r="I334" s="33"/>
      <c r="J334" s="33"/>
      <c r="K334" s="33"/>
    </row>
    <row r="335" spans="1:11" s="34" customFormat="1">
      <c r="A335" s="29"/>
      <c r="B335" s="29"/>
      <c r="C335" s="29"/>
      <c r="D335" s="30"/>
      <c r="E335" s="30"/>
      <c r="F335" s="40"/>
      <c r="G335" s="31"/>
      <c r="H335" s="32"/>
      <c r="I335" s="33"/>
      <c r="J335" s="33"/>
      <c r="K335" s="33"/>
    </row>
    <row r="336" spans="1:11" s="34" customFormat="1">
      <c r="A336" s="29"/>
      <c r="B336" s="29"/>
      <c r="C336" s="29"/>
      <c r="D336" s="30"/>
      <c r="E336" s="30"/>
      <c r="F336" s="40"/>
      <c r="G336" s="31"/>
      <c r="H336" s="32"/>
      <c r="I336" s="33"/>
      <c r="J336" s="33"/>
      <c r="K336" s="33"/>
    </row>
    <row r="337" spans="1:11" s="34" customFormat="1">
      <c r="A337" s="29"/>
      <c r="B337" s="29"/>
      <c r="C337" s="29"/>
      <c r="D337" s="30"/>
      <c r="E337" s="30"/>
      <c r="F337" s="40"/>
      <c r="G337" s="31"/>
      <c r="H337" s="32"/>
      <c r="I337" s="33"/>
      <c r="J337" s="33"/>
      <c r="K337" s="33"/>
    </row>
    <row r="338" spans="1:11" s="34" customFormat="1">
      <c r="A338" s="29"/>
      <c r="B338" s="29"/>
      <c r="C338" s="29"/>
      <c r="D338" s="30"/>
      <c r="E338" s="30"/>
      <c r="F338" s="40"/>
      <c r="G338" s="31"/>
      <c r="H338" s="32"/>
      <c r="I338" s="33"/>
      <c r="J338" s="33"/>
      <c r="K338" s="33"/>
    </row>
    <row r="339" spans="1:11" s="34" customFormat="1">
      <c r="A339" s="29"/>
      <c r="B339" s="29"/>
      <c r="C339" s="29"/>
      <c r="D339" s="30"/>
      <c r="E339" s="30"/>
      <c r="F339" s="40"/>
      <c r="G339" s="31"/>
      <c r="H339" s="32"/>
      <c r="I339" s="33"/>
      <c r="J339" s="33"/>
      <c r="K339" s="33"/>
    </row>
    <row r="340" spans="1:11" s="34" customFormat="1">
      <c r="A340" s="29"/>
      <c r="B340" s="29"/>
      <c r="C340" s="29"/>
      <c r="D340" s="30"/>
      <c r="E340" s="30"/>
      <c r="F340" s="40"/>
      <c r="G340" s="31"/>
      <c r="H340" s="32"/>
      <c r="I340" s="33"/>
      <c r="J340" s="33"/>
      <c r="K340" s="33"/>
    </row>
    <row r="341" spans="1:11" s="34" customFormat="1">
      <c r="A341" s="29"/>
      <c r="B341" s="29"/>
      <c r="C341" s="29"/>
      <c r="D341" s="30"/>
      <c r="E341" s="30"/>
      <c r="F341" s="40"/>
      <c r="G341" s="31"/>
      <c r="H341" s="32"/>
      <c r="I341" s="33"/>
      <c r="J341" s="33"/>
      <c r="K341" s="33"/>
    </row>
    <row r="342" spans="1:11" s="34" customFormat="1">
      <c r="A342" s="29"/>
      <c r="B342" s="29"/>
      <c r="C342" s="29"/>
      <c r="D342" s="30"/>
      <c r="E342" s="30"/>
      <c r="F342" s="40"/>
      <c r="G342" s="31"/>
      <c r="H342" s="32"/>
      <c r="I342" s="33"/>
      <c r="J342" s="33"/>
      <c r="K342" s="33"/>
    </row>
    <row r="343" spans="1:11" s="34" customFormat="1">
      <c r="A343" s="29"/>
      <c r="B343" s="29"/>
      <c r="C343" s="29"/>
      <c r="D343" s="30"/>
      <c r="E343" s="30"/>
      <c r="F343" s="40"/>
      <c r="G343" s="31"/>
      <c r="H343" s="32"/>
      <c r="I343" s="33"/>
      <c r="J343" s="33"/>
      <c r="K343" s="33"/>
    </row>
    <row r="344" spans="1:11" s="34" customFormat="1">
      <c r="A344" s="29"/>
      <c r="B344" s="29"/>
      <c r="C344" s="29"/>
      <c r="D344" s="30"/>
      <c r="E344" s="30"/>
      <c r="F344" s="40"/>
      <c r="G344" s="31"/>
      <c r="H344" s="32"/>
      <c r="I344" s="33"/>
      <c r="J344" s="33"/>
      <c r="K344" s="33"/>
    </row>
    <row r="345" spans="1:11" s="34" customFormat="1">
      <c r="A345" s="29"/>
      <c r="B345" s="29"/>
      <c r="C345" s="29"/>
      <c r="D345" s="30"/>
      <c r="E345" s="30"/>
      <c r="F345" s="40"/>
      <c r="G345" s="31"/>
      <c r="H345" s="32"/>
      <c r="I345" s="33"/>
      <c r="J345" s="33"/>
      <c r="K345" s="33"/>
    </row>
    <row r="346" spans="1:11" s="34" customFormat="1">
      <c r="A346" s="29"/>
      <c r="B346" s="29"/>
      <c r="C346" s="29"/>
      <c r="D346" s="30"/>
      <c r="E346" s="30"/>
      <c r="F346" s="40"/>
      <c r="G346" s="31"/>
      <c r="H346" s="32"/>
      <c r="I346" s="33"/>
      <c r="J346" s="33"/>
      <c r="K346" s="33"/>
    </row>
    <row r="347" spans="1:11" s="34" customFormat="1">
      <c r="A347" s="29"/>
      <c r="B347" s="29"/>
      <c r="C347" s="29"/>
      <c r="D347" s="30"/>
      <c r="E347" s="30"/>
      <c r="F347" s="40"/>
      <c r="G347" s="31"/>
      <c r="H347" s="32"/>
      <c r="I347" s="33"/>
      <c r="J347" s="33"/>
      <c r="K347" s="33"/>
    </row>
    <row r="348" spans="1:11" s="34" customFormat="1">
      <c r="A348" s="29"/>
      <c r="B348" s="29"/>
      <c r="C348" s="29"/>
      <c r="D348" s="30"/>
      <c r="E348" s="30"/>
      <c r="F348" s="40"/>
      <c r="G348" s="31"/>
      <c r="H348" s="32"/>
      <c r="I348" s="33"/>
      <c r="J348" s="33"/>
      <c r="K348" s="33"/>
    </row>
    <row r="349" spans="1:11" s="34" customFormat="1">
      <c r="A349" s="29"/>
      <c r="B349" s="29"/>
      <c r="C349" s="29"/>
      <c r="D349" s="30"/>
      <c r="E349" s="30"/>
      <c r="F349" s="40"/>
      <c r="G349" s="31"/>
      <c r="H349" s="32"/>
      <c r="I349" s="33"/>
      <c r="J349" s="33"/>
      <c r="K349" s="33"/>
    </row>
    <row r="350" spans="1:11" s="34" customFormat="1">
      <c r="A350" s="29"/>
      <c r="B350" s="29"/>
      <c r="C350" s="29"/>
      <c r="D350" s="30"/>
      <c r="E350" s="30"/>
      <c r="F350" s="40"/>
      <c r="G350" s="31"/>
      <c r="H350" s="32"/>
      <c r="I350" s="33"/>
      <c r="J350" s="33"/>
      <c r="K350" s="33"/>
    </row>
    <row r="351" spans="1:11" s="34" customFormat="1">
      <c r="A351" s="29"/>
      <c r="B351" s="29"/>
      <c r="C351" s="29"/>
      <c r="D351" s="30"/>
      <c r="E351" s="30"/>
      <c r="F351" s="40"/>
      <c r="G351" s="31"/>
      <c r="H351" s="32"/>
      <c r="I351" s="33"/>
      <c r="J351" s="33"/>
      <c r="K351" s="33"/>
    </row>
    <row r="352" spans="1:11" s="34" customFormat="1">
      <c r="A352" s="29"/>
      <c r="B352" s="29"/>
      <c r="C352" s="29"/>
      <c r="D352" s="30"/>
      <c r="E352" s="30"/>
      <c r="F352" s="40"/>
      <c r="G352" s="31"/>
      <c r="H352" s="32"/>
      <c r="I352" s="33"/>
      <c r="J352" s="33"/>
      <c r="K352" s="33"/>
    </row>
    <row r="353" spans="1:11" s="34" customFormat="1">
      <c r="A353" s="29"/>
      <c r="B353" s="29"/>
      <c r="C353" s="29"/>
      <c r="D353" s="30"/>
      <c r="E353" s="30"/>
      <c r="F353" s="40"/>
      <c r="G353" s="31"/>
      <c r="H353" s="32"/>
      <c r="I353" s="33"/>
      <c r="J353" s="33"/>
      <c r="K353" s="33"/>
    </row>
    <row r="354" spans="1:11" s="34" customFormat="1">
      <c r="A354" s="29"/>
      <c r="B354" s="29"/>
      <c r="C354" s="29"/>
      <c r="D354" s="30"/>
      <c r="E354" s="30"/>
      <c r="F354" s="40"/>
      <c r="G354" s="31"/>
      <c r="H354" s="32"/>
      <c r="I354" s="33"/>
      <c r="J354" s="33"/>
      <c r="K354" s="33"/>
    </row>
    <row r="355" spans="1:11" s="34" customFormat="1">
      <c r="A355" s="29"/>
      <c r="B355" s="29"/>
      <c r="C355" s="29"/>
      <c r="D355" s="30"/>
      <c r="E355" s="30"/>
      <c r="F355" s="40"/>
      <c r="G355" s="31"/>
      <c r="H355" s="32"/>
      <c r="I355" s="33"/>
      <c r="J355" s="33"/>
      <c r="K355" s="33"/>
    </row>
    <row r="356" spans="1:11" s="34" customFormat="1">
      <c r="A356" s="29"/>
      <c r="B356" s="29"/>
      <c r="C356" s="29"/>
      <c r="D356" s="30"/>
      <c r="E356" s="30"/>
      <c r="F356" s="40"/>
      <c r="G356" s="31"/>
      <c r="H356" s="32"/>
      <c r="I356" s="33"/>
      <c r="J356" s="33"/>
      <c r="K356" s="33"/>
    </row>
    <row r="357" spans="1:11" s="34" customFormat="1">
      <c r="A357" s="29"/>
      <c r="B357" s="29"/>
      <c r="C357" s="29"/>
      <c r="D357" s="30"/>
      <c r="E357" s="30"/>
      <c r="F357" s="40"/>
      <c r="G357" s="31"/>
      <c r="H357" s="32"/>
      <c r="I357" s="33"/>
      <c r="J357" s="33"/>
      <c r="K357" s="33"/>
    </row>
    <row r="358" spans="1:11" s="34" customFormat="1">
      <c r="A358" s="29"/>
      <c r="B358" s="29"/>
      <c r="C358" s="29"/>
      <c r="D358" s="30"/>
      <c r="E358" s="30"/>
      <c r="F358" s="40"/>
      <c r="G358" s="31"/>
      <c r="H358" s="32"/>
      <c r="I358" s="33"/>
      <c r="J358" s="33"/>
      <c r="K358" s="33"/>
    </row>
    <row r="359" spans="1:11" s="34" customFormat="1">
      <c r="A359" s="29"/>
      <c r="B359" s="29"/>
      <c r="C359" s="29"/>
      <c r="D359" s="30"/>
      <c r="E359" s="30"/>
      <c r="F359" s="40"/>
      <c r="G359" s="31"/>
      <c r="H359" s="32"/>
      <c r="I359" s="33"/>
      <c r="J359" s="33"/>
      <c r="K359" s="33"/>
    </row>
    <row r="360" spans="1:11" s="34" customFormat="1">
      <c r="A360" s="29"/>
      <c r="B360" s="29"/>
      <c r="C360" s="29"/>
      <c r="D360" s="30"/>
      <c r="E360" s="30"/>
      <c r="F360" s="40"/>
      <c r="G360" s="31"/>
      <c r="H360" s="32"/>
      <c r="I360" s="33"/>
      <c r="J360" s="33"/>
      <c r="K360" s="33"/>
    </row>
    <row r="361" spans="1:11" s="34" customFormat="1">
      <c r="A361" s="29"/>
      <c r="B361" s="29"/>
      <c r="C361" s="29"/>
      <c r="D361" s="30"/>
      <c r="E361" s="30"/>
      <c r="F361" s="40"/>
      <c r="G361" s="31"/>
      <c r="H361" s="32"/>
      <c r="I361" s="33"/>
      <c r="J361" s="33"/>
      <c r="K361" s="33"/>
    </row>
    <row r="362" spans="1:11" s="34" customFormat="1">
      <c r="A362" s="29"/>
      <c r="B362" s="29"/>
      <c r="C362" s="29"/>
      <c r="D362" s="30"/>
      <c r="E362" s="30"/>
      <c r="F362" s="40"/>
      <c r="G362" s="31"/>
      <c r="H362" s="32"/>
      <c r="I362" s="33"/>
      <c r="J362" s="33"/>
      <c r="K362" s="33"/>
    </row>
    <row r="363" spans="1:11" s="34" customFormat="1">
      <c r="A363" s="29"/>
      <c r="B363" s="29"/>
      <c r="C363" s="29"/>
      <c r="D363" s="30"/>
      <c r="E363" s="30"/>
      <c r="F363" s="40"/>
      <c r="G363" s="31"/>
      <c r="H363" s="32"/>
      <c r="I363" s="33"/>
      <c r="J363" s="33"/>
      <c r="K363" s="33"/>
    </row>
    <row r="364" spans="1:11" s="34" customFormat="1">
      <c r="A364" s="29"/>
      <c r="B364" s="29"/>
      <c r="C364" s="29"/>
      <c r="D364" s="30"/>
      <c r="E364" s="30"/>
      <c r="F364" s="40"/>
      <c r="G364" s="31"/>
      <c r="H364" s="32"/>
      <c r="I364" s="33"/>
      <c r="J364" s="33"/>
      <c r="K364" s="33"/>
    </row>
    <row r="365" spans="1:11" s="34" customFormat="1">
      <c r="A365" s="29"/>
      <c r="B365" s="29"/>
      <c r="C365" s="29"/>
      <c r="D365" s="30"/>
      <c r="E365" s="30"/>
      <c r="F365" s="40"/>
      <c r="G365" s="31"/>
      <c r="H365" s="32"/>
      <c r="I365" s="33"/>
      <c r="J365" s="33"/>
      <c r="K365" s="33"/>
    </row>
    <row r="366" spans="1:11" s="34" customFormat="1">
      <c r="A366" s="29"/>
      <c r="B366" s="29"/>
      <c r="C366" s="29"/>
      <c r="D366" s="30"/>
      <c r="E366" s="30"/>
      <c r="F366" s="40"/>
      <c r="G366" s="31"/>
      <c r="H366" s="32"/>
      <c r="I366" s="33"/>
      <c r="J366" s="33"/>
      <c r="K366" s="33"/>
    </row>
    <row r="367" spans="1:11" s="34" customFormat="1">
      <c r="A367" s="29"/>
      <c r="B367" s="29"/>
      <c r="C367" s="29"/>
      <c r="D367" s="30"/>
      <c r="E367" s="30"/>
      <c r="F367" s="40"/>
      <c r="G367" s="31"/>
      <c r="H367" s="32"/>
      <c r="I367" s="33"/>
      <c r="J367" s="33"/>
      <c r="K367" s="33"/>
    </row>
    <row r="368" spans="1:11" s="34" customFormat="1">
      <c r="A368" s="29"/>
      <c r="B368" s="29"/>
      <c r="C368" s="29"/>
      <c r="D368" s="30"/>
      <c r="E368" s="30"/>
      <c r="F368" s="40"/>
      <c r="G368" s="31"/>
      <c r="H368" s="32"/>
      <c r="I368" s="33"/>
      <c r="J368" s="33"/>
      <c r="K368" s="33"/>
    </row>
    <row r="369" spans="1:11" s="34" customFormat="1">
      <c r="A369" s="29"/>
      <c r="B369" s="29"/>
      <c r="C369" s="29"/>
      <c r="D369" s="30"/>
      <c r="E369" s="30"/>
      <c r="F369" s="40"/>
      <c r="G369" s="31"/>
      <c r="H369" s="32"/>
      <c r="I369" s="33"/>
      <c r="J369" s="33"/>
      <c r="K369" s="33"/>
    </row>
    <row r="370" spans="1:11" s="34" customFormat="1">
      <c r="A370" s="29"/>
      <c r="B370" s="29"/>
      <c r="C370" s="29"/>
      <c r="D370" s="30"/>
      <c r="E370" s="30"/>
      <c r="F370" s="40"/>
      <c r="G370" s="31"/>
      <c r="H370" s="32"/>
      <c r="I370" s="33"/>
      <c r="J370" s="33"/>
      <c r="K370" s="33"/>
    </row>
    <row r="371" spans="1:11" s="34" customFormat="1">
      <c r="A371" s="29"/>
      <c r="B371" s="29"/>
      <c r="C371" s="29"/>
      <c r="D371" s="30"/>
      <c r="E371" s="30"/>
      <c r="F371" s="40"/>
      <c r="G371" s="31"/>
      <c r="H371" s="32"/>
      <c r="I371" s="33"/>
      <c r="J371" s="33"/>
      <c r="K371" s="33"/>
    </row>
    <row r="372" spans="1:11" s="34" customFormat="1">
      <c r="A372" s="29"/>
      <c r="B372" s="29"/>
      <c r="C372" s="29"/>
      <c r="D372" s="30"/>
      <c r="E372" s="30"/>
      <c r="F372" s="40"/>
      <c r="G372" s="31"/>
      <c r="H372" s="32"/>
      <c r="I372" s="33"/>
      <c r="J372" s="33"/>
      <c r="K372" s="33"/>
    </row>
    <row r="373" spans="1:11" s="34" customFormat="1">
      <c r="A373" s="29"/>
      <c r="B373" s="29"/>
      <c r="C373" s="29"/>
      <c r="D373" s="30"/>
      <c r="E373" s="30"/>
      <c r="F373" s="40"/>
      <c r="G373" s="31"/>
      <c r="H373" s="32"/>
      <c r="I373" s="33"/>
      <c r="J373" s="33"/>
      <c r="K373" s="33"/>
    </row>
    <row r="374" spans="1:11" s="34" customFormat="1">
      <c r="A374" s="29"/>
      <c r="B374" s="29"/>
      <c r="C374" s="29"/>
      <c r="D374" s="30"/>
      <c r="E374" s="30"/>
      <c r="F374" s="40"/>
      <c r="G374" s="31"/>
      <c r="H374" s="32"/>
      <c r="I374" s="33"/>
      <c r="J374" s="33"/>
      <c r="K374" s="33"/>
    </row>
    <row r="375" spans="1:11" s="34" customFormat="1">
      <c r="A375" s="29"/>
      <c r="B375" s="29"/>
      <c r="C375" s="29"/>
      <c r="D375" s="30"/>
      <c r="E375" s="30"/>
      <c r="F375" s="40"/>
      <c r="G375" s="31"/>
      <c r="H375" s="32"/>
      <c r="I375" s="33"/>
      <c r="J375" s="33"/>
      <c r="K375" s="33"/>
    </row>
    <row r="376" spans="1:11" s="34" customFormat="1">
      <c r="A376" s="29"/>
      <c r="B376" s="29"/>
      <c r="C376" s="29"/>
      <c r="D376" s="30"/>
      <c r="E376" s="30"/>
      <c r="F376" s="40"/>
      <c r="G376" s="31"/>
      <c r="H376" s="32"/>
      <c r="I376" s="33"/>
      <c r="J376" s="33"/>
      <c r="K376" s="33"/>
    </row>
    <row r="377" spans="1:11" s="34" customFormat="1">
      <c r="A377" s="29"/>
      <c r="B377" s="29"/>
      <c r="C377" s="29"/>
      <c r="D377" s="30"/>
      <c r="E377" s="30"/>
      <c r="F377" s="40"/>
      <c r="G377" s="31"/>
      <c r="H377" s="32"/>
      <c r="I377" s="33"/>
      <c r="J377" s="33"/>
      <c r="K377" s="33"/>
    </row>
    <row r="378" spans="1:11" s="34" customFormat="1">
      <c r="A378" s="29"/>
      <c r="B378" s="29"/>
      <c r="C378" s="29"/>
      <c r="D378" s="30"/>
      <c r="E378" s="30"/>
      <c r="F378" s="40"/>
      <c r="G378" s="31"/>
      <c r="H378" s="32"/>
      <c r="I378" s="33"/>
      <c r="J378" s="33"/>
      <c r="K378" s="33"/>
    </row>
    <row r="379" spans="1:11" s="34" customFormat="1">
      <c r="A379" s="29"/>
      <c r="B379" s="29"/>
      <c r="C379" s="29"/>
      <c r="D379" s="30"/>
      <c r="E379" s="30"/>
      <c r="F379" s="40"/>
      <c r="G379" s="31"/>
      <c r="H379" s="32"/>
      <c r="I379" s="33"/>
      <c r="J379" s="33"/>
      <c r="K379" s="33"/>
    </row>
    <row r="380" spans="1:11" s="34" customFormat="1">
      <c r="A380" s="29"/>
      <c r="B380" s="29"/>
      <c r="C380" s="29"/>
      <c r="D380" s="30"/>
      <c r="E380" s="30"/>
      <c r="F380" s="40"/>
      <c r="G380" s="31"/>
      <c r="H380" s="32"/>
      <c r="I380" s="33"/>
      <c r="J380" s="33"/>
      <c r="K380" s="33"/>
    </row>
    <row r="381" spans="1:11" s="34" customFormat="1">
      <c r="A381" s="29"/>
      <c r="B381" s="29"/>
      <c r="C381" s="29"/>
      <c r="D381" s="30"/>
      <c r="E381" s="30"/>
      <c r="F381" s="40"/>
      <c r="G381" s="31"/>
      <c r="H381" s="32"/>
      <c r="I381" s="33"/>
      <c r="J381" s="33"/>
      <c r="K381" s="33"/>
    </row>
    <row r="382" spans="1:11" s="34" customFormat="1">
      <c r="A382" s="29"/>
      <c r="B382" s="29"/>
      <c r="C382" s="29"/>
      <c r="D382" s="30"/>
      <c r="E382" s="30"/>
      <c r="F382" s="40"/>
      <c r="G382" s="31"/>
      <c r="H382" s="32"/>
      <c r="I382" s="33"/>
      <c r="J382" s="33"/>
      <c r="K382" s="33"/>
    </row>
    <row r="383" spans="1:11" s="34" customFormat="1">
      <c r="A383" s="29"/>
      <c r="B383" s="29"/>
      <c r="C383" s="29"/>
      <c r="D383" s="30"/>
      <c r="E383" s="30"/>
      <c r="F383" s="40"/>
      <c r="G383" s="31"/>
      <c r="H383" s="32"/>
      <c r="I383" s="33"/>
      <c r="J383" s="33"/>
      <c r="K383" s="33"/>
    </row>
    <row r="384" spans="1:11" s="34" customFormat="1">
      <c r="A384" s="29"/>
      <c r="B384" s="29"/>
      <c r="C384" s="29"/>
      <c r="D384" s="30"/>
      <c r="E384" s="30"/>
      <c r="F384" s="40"/>
      <c r="G384" s="31"/>
      <c r="H384" s="32"/>
      <c r="I384" s="33"/>
      <c r="J384" s="33"/>
      <c r="K384" s="33"/>
    </row>
    <row r="385" spans="1:11" s="34" customFormat="1">
      <c r="A385" s="29"/>
      <c r="B385" s="29"/>
      <c r="C385" s="29"/>
      <c r="D385" s="30"/>
      <c r="E385" s="30"/>
      <c r="F385" s="40"/>
      <c r="G385" s="31"/>
      <c r="H385" s="32"/>
      <c r="I385" s="33"/>
      <c r="J385" s="33"/>
      <c r="K385" s="33"/>
    </row>
    <row r="386" spans="1:11" s="34" customFormat="1">
      <c r="A386" s="29"/>
      <c r="B386" s="29"/>
      <c r="C386" s="29"/>
      <c r="D386" s="30"/>
      <c r="E386" s="30"/>
      <c r="F386" s="40"/>
      <c r="G386" s="31"/>
      <c r="H386" s="32"/>
      <c r="I386" s="33"/>
      <c r="J386" s="33"/>
      <c r="K386" s="33"/>
    </row>
    <row r="387" spans="1:11" s="34" customFormat="1">
      <c r="A387" s="29"/>
      <c r="B387" s="29"/>
      <c r="C387" s="29"/>
      <c r="D387" s="30"/>
      <c r="E387" s="30"/>
      <c r="F387" s="40"/>
      <c r="G387" s="31"/>
      <c r="H387" s="32"/>
      <c r="I387" s="33"/>
      <c r="J387" s="33"/>
      <c r="K387" s="33"/>
    </row>
    <row r="388" spans="1:11" s="34" customFormat="1">
      <c r="A388" s="29"/>
      <c r="B388" s="29"/>
      <c r="C388" s="29"/>
      <c r="D388" s="30"/>
      <c r="E388" s="30"/>
      <c r="F388" s="40"/>
      <c r="G388" s="31"/>
      <c r="H388" s="32"/>
      <c r="I388" s="33"/>
      <c r="J388" s="33"/>
      <c r="K388" s="33"/>
    </row>
    <row r="389" spans="1:11" s="34" customFormat="1">
      <c r="A389" s="29"/>
      <c r="B389" s="29"/>
      <c r="C389" s="29"/>
      <c r="D389" s="30"/>
      <c r="E389" s="30"/>
      <c r="F389" s="40"/>
      <c r="G389" s="31"/>
      <c r="H389" s="32"/>
      <c r="I389" s="33"/>
      <c r="J389" s="33"/>
      <c r="K389" s="33"/>
    </row>
    <row r="390" spans="1:11" s="34" customFormat="1">
      <c r="A390" s="29"/>
      <c r="B390" s="29"/>
      <c r="C390" s="29"/>
      <c r="D390" s="30"/>
      <c r="E390" s="30"/>
      <c r="F390" s="40"/>
      <c r="G390" s="31"/>
      <c r="H390" s="32"/>
      <c r="I390" s="33"/>
      <c r="J390" s="33"/>
      <c r="K390" s="33"/>
    </row>
    <row r="391" spans="1:11" s="34" customFormat="1">
      <c r="A391" s="29"/>
      <c r="B391" s="29"/>
      <c r="C391" s="29"/>
      <c r="D391" s="30"/>
      <c r="E391" s="30"/>
      <c r="F391" s="40"/>
      <c r="G391" s="31"/>
      <c r="H391" s="32"/>
      <c r="I391" s="33"/>
      <c r="J391" s="33"/>
      <c r="K391" s="33"/>
    </row>
    <row r="392" spans="1:11" s="34" customFormat="1">
      <c r="A392" s="29"/>
      <c r="B392" s="29"/>
      <c r="C392" s="29"/>
      <c r="D392" s="30"/>
      <c r="E392" s="30"/>
      <c r="F392" s="40"/>
      <c r="G392" s="31"/>
      <c r="H392" s="32"/>
      <c r="I392" s="33"/>
      <c r="J392" s="33"/>
      <c r="K392" s="33"/>
    </row>
    <row r="393" spans="1:11" s="34" customFormat="1">
      <c r="A393" s="29"/>
      <c r="B393" s="29"/>
      <c r="C393" s="29"/>
      <c r="D393" s="30"/>
      <c r="E393" s="30"/>
      <c r="F393" s="40"/>
      <c r="G393" s="31"/>
      <c r="H393" s="32"/>
      <c r="I393" s="33"/>
      <c r="J393" s="33"/>
      <c r="K393" s="33"/>
    </row>
    <row r="394" spans="1:11" s="34" customFormat="1">
      <c r="A394" s="29"/>
      <c r="B394" s="29"/>
      <c r="C394" s="29"/>
      <c r="D394" s="30"/>
      <c r="E394" s="30"/>
      <c r="F394" s="40"/>
      <c r="G394" s="31"/>
      <c r="H394" s="32"/>
      <c r="I394" s="33"/>
      <c r="J394" s="33"/>
      <c r="K394" s="33"/>
    </row>
    <row r="395" spans="1:11" s="34" customFormat="1">
      <c r="A395" s="29"/>
      <c r="B395" s="29"/>
      <c r="C395" s="29"/>
      <c r="D395" s="30"/>
      <c r="E395" s="30"/>
      <c r="F395" s="40"/>
      <c r="G395" s="31"/>
      <c r="H395" s="32"/>
      <c r="I395" s="33"/>
      <c r="J395" s="33"/>
      <c r="K395" s="33"/>
    </row>
    <row r="396" spans="1:11" s="34" customFormat="1">
      <c r="A396" s="29"/>
      <c r="B396" s="29"/>
      <c r="C396" s="29"/>
      <c r="D396" s="30"/>
      <c r="E396" s="30"/>
      <c r="F396" s="40"/>
      <c r="G396" s="31"/>
      <c r="H396" s="32"/>
      <c r="I396" s="33"/>
      <c r="J396" s="33"/>
      <c r="K396" s="33"/>
    </row>
    <row r="397" spans="1:11" s="34" customFormat="1">
      <c r="A397" s="29"/>
      <c r="B397" s="29"/>
      <c r="C397" s="29"/>
      <c r="D397" s="30"/>
      <c r="E397" s="30"/>
      <c r="F397" s="40"/>
      <c r="G397" s="31"/>
      <c r="H397" s="32"/>
      <c r="I397" s="33"/>
      <c r="J397" s="33"/>
      <c r="K397" s="33"/>
    </row>
    <row r="398" spans="1:11" s="34" customFormat="1">
      <c r="A398" s="29"/>
      <c r="B398" s="29"/>
      <c r="C398" s="29"/>
      <c r="D398" s="30"/>
      <c r="E398" s="30"/>
      <c r="F398" s="40"/>
      <c r="G398" s="31"/>
      <c r="H398" s="32"/>
      <c r="I398" s="33"/>
      <c r="J398" s="33"/>
      <c r="K398" s="33"/>
    </row>
    <row r="399" spans="1:11" s="34" customFormat="1">
      <c r="A399" s="29"/>
      <c r="B399" s="29"/>
      <c r="C399" s="29"/>
      <c r="D399" s="30"/>
      <c r="E399" s="30"/>
      <c r="F399" s="40"/>
      <c r="G399" s="31"/>
      <c r="H399" s="32"/>
      <c r="I399" s="33"/>
      <c r="J399" s="33"/>
      <c r="K399" s="33"/>
    </row>
    <row r="400" spans="1:11" s="34" customFormat="1">
      <c r="A400" s="29"/>
      <c r="B400" s="29"/>
      <c r="C400" s="29"/>
      <c r="D400" s="30"/>
      <c r="E400" s="30"/>
      <c r="F400" s="40"/>
      <c r="G400" s="31"/>
      <c r="H400" s="32"/>
      <c r="I400" s="33"/>
      <c r="J400" s="33"/>
      <c r="K400" s="33"/>
    </row>
    <row r="401" spans="1:11" s="34" customFormat="1">
      <c r="A401" s="29"/>
      <c r="B401" s="29"/>
      <c r="C401" s="29"/>
      <c r="D401" s="30"/>
      <c r="E401" s="30"/>
      <c r="F401" s="40"/>
      <c r="G401" s="31"/>
      <c r="H401" s="32"/>
      <c r="I401" s="33"/>
      <c r="J401" s="33"/>
      <c r="K401" s="33"/>
    </row>
    <row r="402" spans="1:11" s="34" customFormat="1">
      <c r="A402" s="29"/>
      <c r="B402" s="29"/>
      <c r="C402" s="29"/>
      <c r="D402" s="30"/>
      <c r="E402" s="30"/>
      <c r="F402" s="40"/>
      <c r="G402" s="31"/>
      <c r="H402" s="32"/>
      <c r="I402" s="33"/>
      <c r="J402" s="33"/>
      <c r="K402" s="33"/>
    </row>
    <row r="403" spans="1:11" s="34" customFormat="1">
      <c r="A403" s="29"/>
      <c r="B403" s="29"/>
      <c r="C403" s="29"/>
      <c r="D403" s="30"/>
      <c r="E403" s="30"/>
      <c r="F403" s="40"/>
      <c r="G403" s="31"/>
      <c r="H403" s="32"/>
      <c r="I403" s="33"/>
      <c r="J403" s="33"/>
      <c r="K403" s="33"/>
    </row>
    <row r="404" spans="1:11" s="34" customFormat="1">
      <c r="A404" s="29"/>
      <c r="B404" s="29"/>
      <c r="C404" s="29"/>
      <c r="D404" s="30"/>
      <c r="E404" s="30"/>
      <c r="F404" s="40"/>
      <c r="G404" s="31"/>
      <c r="H404" s="32"/>
      <c r="I404" s="33"/>
      <c r="J404" s="33"/>
      <c r="K404" s="33"/>
    </row>
    <row r="405" spans="1:11" s="34" customFormat="1">
      <c r="A405" s="29"/>
      <c r="B405" s="29"/>
      <c r="C405" s="29"/>
      <c r="D405" s="30"/>
      <c r="E405" s="30"/>
      <c r="F405" s="40"/>
      <c r="G405" s="31"/>
      <c r="H405" s="32"/>
      <c r="I405" s="33"/>
      <c r="J405" s="33"/>
      <c r="K405" s="33"/>
    </row>
    <row r="406" spans="1:11" s="34" customFormat="1">
      <c r="A406" s="29"/>
      <c r="B406" s="29"/>
      <c r="C406" s="29"/>
      <c r="D406" s="30"/>
      <c r="E406" s="30"/>
      <c r="F406" s="40"/>
      <c r="G406" s="31"/>
      <c r="H406" s="32"/>
      <c r="I406" s="33"/>
      <c r="J406" s="33"/>
      <c r="K406" s="33"/>
    </row>
    <row r="407" spans="1:11" s="34" customFormat="1">
      <c r="A407" s="29"/>
      <c r="B407" s="29"/>
      <c r="C407" s="29"/>
      <c r="D407" s="30"/>
      <c r="E407" s="30"/>
      <c r="F407" s="40"/>
      <c r="G407" s="31"/>
      <c r="H407" s="32"/>
      <c r="I407" s="33"/>
      <c r="J407" s="33"/>
      <c r="K407" s="33"/>
    </row>
    <row r="408" spans="1:11" s="34" customFormat="1">
      <c r="A408" s="29"/>
      <c r="B408" s="29"/>
      <c r="C408" s="29"/>
      <c r="D408" s="30"/>
      <c r="E408" s="30"/>
      <c r="F408" s="40"/>
      <c r="G408" s="31"/>
      <c r="H408" s="32"/>
      <c r="I408" s="33"/>
      <c r="J408" s="33"/>
      <c r="K408" s="33"/>
    </row>
    <row r="409" spans="1:11" s="34" customFormat="1">
      <c r="A409" s="29"/>
      <c r="B409" s="29"/>
      <c r="C409" s="29"/>
      <c r="D409" s="30"/>
      <c r="E409" s="30"/>
      <c r="F409" s="40"/>
      <c r="G409" s="31"/>
      <c r="H409" s="32"/>
      <c r="I409" s="33"/>
      <c r="J409" s="33"/>
      <c r="K409" s="33"/>
    </row>
    <row r="410" spans="1:11" s="34" customFormat="1">
      <c r="A410" s="29"/>
      <c r="B410" s="29"/>
      <c r="C410" s="29"/>
      <c r="D410" s="30"/>
      <c r="E410" s="30"/>
      <c r="F410" s="40"/>
      <c r="G410" s="31"/>
      <c r="H410" s="32"/>
      <c r="I410" s="33"/>
      <c r="J410" s="33"/>
      <c r="K410" s="33"/>
    </row>
    <row r="411" spans="1:11" s="34" customFormat="1">
      <c r="A411" s="29"/>
      <c r="B411" s="29"/>
      <c r="C411" s="29"/>
      <c r="D411" s="30"/>
      <c r="E411" s="30"/>
      <c r="F411" s="40"/>
      <c r="G411" s="31"/>
      <c r="H411" s="32"/>
      <c r="I411" s="33"/>
      <c r="J411" s="33"/>
      <c r="K411" s="33"/>
    </row>
    <row r="412" spans="1:11" s="34" customFormat="1">
      <c r="A412" s="29"/>
      <c r="B412" s="29"/>
      <c r="C412" s="29"/>
      <c r="D412" s="30"/>
      <c r="E412" s="30"/>
      <c r="F412" s="40"/>
      <c r="G412" s="31"/>
      <c r="H412" s="32"/>
      <c r="I412" s="33"/>
      <c r="J412" s="33"/>
      <c r="K412" s="33"/>
    </row>
    <row r="413" spans="1:11" s="34" customFormat="1">
      <c r="A413" s="29"/>
      <c r="B413" s="29"/>
      <c r="C413" s="29"/>
      <c r="D413" s="30"/>
      <c r="E413" s="30"/>
      <c r="F413" s="40"/>
      <c r="G413" s="31"/>
      <c r="H413" s="32"/>
      <c r="I413" s="33"/>
      <c r="J413" s="33"/>
      <c r="K413" s="33"/>
    </row>
    <row r="414" spans="1:11" s="34" customFormat="1">
      <c r="A414" s="29"/>
      <c r="B414" s="29"/>
      <c r="C414" s="29"/>
      <c r="D414" s="30"/>
      <c r="E414" s="30"/>
      <c r="F414" s="40"/>
      <c r="G414" s="31"/>
      <c r="H414" s="32"/>
      <c r="I414" s="33"/>
      <c r="J414" s="33"/>
      <c r="K414" s="33"/>
    </row>
    <row r="415" spans="1:11" s="34" customFormat="1">
      <c r="A415" s="29"/>
      <c r="B415" s="29"/>
      <c r="C415" s="29"/>
      <c r="D415" s="30"/>
      <c r="E415" s="30"/>
      <c r="F415" s="40"/>
      <c r="G415" s="31"/>
      <c r="H415" s="32"/>
      <c r="I415" s="33"/>
      <c r="J415" s="33"/>
      <c r="K415" s="33"/>
    </row>
    <row r="416" spans="1:11" s="34" customFormat="1">
      <c r="A416" s="29"/>
      <c r="B416" s="29"/>
      <c r="C416" s="29"/>
      <c r="D416" s="30"/>
      <c r="E416" s="30"/>
      <c r="F416" s="40"/>
      <c r="G416" s="31"/>
      <c r="H416" s="32"/>
      <c r="I416" s="33"/>
      <c r="J416" s="33"/>
      <c r="K416" s="33"/>
    </row>
    <row r="417" spans="1:11" s="34" customFormat="1">
      <c r="A417" s="29"/>
      <c r="B417" s="29"/>
      <c r="C417" s="29"/>
      <c r="D417" s="30"/>
      <c r="E417" s="30"/>
      <c r="F417" s="40"/>
      <c r="G417" s="31"/>
      <c r="H417" s="32"/>
      <c r="I417" s="33"/>
      <c r="J417" s="33"/>
      <c r="K417" s="33"/>
    </row>
    <row r="418" spans="1:11" s="34" customFormat="1">
      <c r="A418" s="29"/>
      <c r="B418" s="29"/>
      <c r="C418" s="29"/>
      <c r="D418" s="30"/>
      <c r="E418" s="30"/>
      <c r="F418" s="40"/>
      <c r="G418" s="31"/>
      <c r="H418" s="32"/>
      <c r="I418" s="33"/>
      <c r="J418" s="33"/>
      <c r="K418" s="33"/>
    </row>
    <row r="419" spans="1:11" s="34" customFormat="1">
      <c r="A419" s="29"/>
      <c r="B419" s="29"/>
      <c r="C419" s="29"/>
      <c r="D419" s="30"/>
      <c r="E419" s="30"/>
      <c r="F419" s="40"/>
      <c r="G419" s="31"/>
      <c r="H419" s="32"/>
      <c r="I419" s="33"/>
      <c r="J419" s="33"/>
      <c r="K419" s="33"/>
    </row>
    <row r="420" spans="1:11" s="34" customFormat="1">
      <c r="A420" s="29"/>
      <c r="B420" s="29"/>
      <c r="C420" s="29"/>
      <c r="D420" s="30"/>
      <c r="E420" s="30"/>
      <c r="F420" s="40"/>
      <c r="G420" s="31"/>
      <c r="H420" s="32"/>
      <c r="I420" s="33"/>
      <c r="J420" s="33"/>
      <c r="K420" s="33"/>
    </row>
    <row r="421" spans="1:11" s="34" customFormat="1">
      <c r="A421" s="29"/>
      <c r="B421" s="29"/>
      <c r="C421" s="29"/>
      <c r="D421" s="30"/>
      <c r="E421" s="30"/>
      <c r="F421" s="40"/>
      <c r="G421" s="31"/>
      <c r="H421" s="32"/>
      <c r="I421" s="33"/>
      <c r="J421" s="33"/>
      <c r="K421" s="33"/>
    </row>
    <row r="422" spans="1:11" s="34" customFormat="1">
      <c r="A422" s="29"/>
      <c r="B422" s="29"/>
      <c r="C422" s="29"/>
      <c r="D422" s="30"/>
      <c r="E422" s="30"/>
      <c r="F422" s="40"/>
      <c r="G422" s="31"/>
      <c r="H422" s="32"/>
      <c r="I422" s="33"/>
      <c r="J422" s="33"/>
      <c r="K422" s="33"/>
    </row>
    <row r="423" spans="1:11" s="34" customFormat="1">
      <c r="A423" s="29"/>
      <c r="B423" s="29"/>
      <c r="C423" s="29"/>
      <c r="D423" s="30"/>
      <c r="E423" s="30"/>
      <c r="F423" s="40"/>
      <c r="G423" s="31"/>
      <c r="H423" s="32"/>
      <c r="I423" s="33"/>
      <c r="J423" s="33"/>
      <c r="K423" s="33"/>
    </row>
    <row r="424" spans="1:11" s="34" customFormat="1">
      <c r="A424" s="29"/>
      <c r="B424" s="29"/>
      <c r="C424" s="29"/>
      <c r="D424" s="30"/>
      <c r="E424" s="30"/>
      <c r="F424" s="40"/>
      <c r="G424" s="31"/>
      <c r="H424" s="32"/>
      <c r="I424" s="33"/>
      <c r="J424" s="33"/>
      <c r="K424" s="33"/>
    </row>
    <row r="425" spans="1:11" s="34" customFormat="1">
      <c r="A425" s="29"/>
      <c r="B425" s="29"/>
      <c r="C425" s="29"/>
      <c r="D425" s="30"/>
      <c r="E425" s="30"/>
      <c r="F425" s="40"/>
      <c r="G425" s="31"/>
      <c r="H425" s="32"/>
      <c r="I425" s="33"/>
      <c r="J425" s="33"/>
      <c r="K425" s="33"/>
    </row>
    <row r="426" spans="1:11" s="34" customFormat="1">
      <c r="A426" s="29"/>
      <c r="B426" s="29"/>
      <c r="C426" s="29"/>
      <c r="D426" s="30"/>
      <c r="E426" s="30"/>
      <c r="F426" s="40"/>
      <c r="G426" s="31"/>
      <c r="H426" s="32"/>
      <c r="I426" s="33"/>
      <c r="J426" s="33"/>
      <c r="K426" s="33"/>
    </row>
    <row r="427" spans="1:11" s="34" customFormat="1">
      <c r="A427" s="29"/>
      <c r="B427" s="29"/>
      <c r="C427" s="29"/>
      <c r="D427" s="30"/>
      <c r="E427" s="30"/>
      <c r="F427" s="40"/>
      <c r="G427" s="31"/>
      <c r="H427" s="32"/>
      <c r="I427" s="33"/>
      <c r="J427" s="33"/>
      <c r="K427" s="33"/>
    </row>
    <row r="428" spans="1:11" s="34" customFormat="1">
      <c r="A428" s="29"/>
      <c r="B428" s="29"/>
      <c r="C428" s="29"/>
      <c r="D428" s="30"/>
      <c r="E428" s="30"/>
      <c r="F428" s="40"/>
      <c r="G428" s="31"/>
      <c r="H428" s="32"/>
      <c r="I428" s="33"/>
      <c r="J428" s="33"/>
      <c r="K428" s="33"/>
    </row>
    <row r="429" spans="1:11" s="34" customFormat="1">
      <c r="A429" s="29"/>
      <c r="B429" s="29"/>
      <c r="C429" s="29"/>
      <c r="D429" s="30"/>
      <c r="E429" s="30"/>
      <c r="F429" s="40"/>
      <c r="G429" s="31"/>
      <c r="H429" s="32"/>
      <c r="I429" s="33"/>
      <c r="J429" s="33"/>
      <c r="K429" s="33"/>
    </row>
    <row r="430" spans="1:11" s="34" customFormat="1">
      <c r="A430" s="29"/>
      <c r="B430" s="29"/>
      <c r="C430" s="29"/>
      <c r="D430" s="30"/>
      <c r="E430" s="30"/>
      <c r="F430" s="40"/>
      <c r="G430" s="31"/>
      <c r="H430" s="32"/>
      <c r="I430" s="33"/>
      <c r="J430" s="33"/>
      <c r="K430" s="33"/>
    </row>
    <row r="431" spans="1:11" s="34" customFormat="1">
      <c r="A431" s="29"/>
      <c r="B431" s="29"/>
      <c r="C431" s="29"/>
      <c r="D431" s="30"/>
      <c r="E431" s="30"/>
      <c r="F431" s="40"/>
      <c r="G431" s="31"/>
      <c r="H431" s="32"/>
      <c r="I431" s="33"/>
      <c r="J431" s="33"/>
      <c r="K431" s="33"/>
    </row>
    <row r="432" spans="1:11" s="34" customFormat="1">
      <c r="A432" s="29"/>
      <c r="B432" s="29"/>
      <c r="C432" s="29"/>
      <c r="D432" s="30"/>
      <c r="E432" s="30"/>
      <c r="F432" s="40"/>
      <c r="G432" s="31"/>
      <c r="H432" s="32"/>
      <c r="I432" s="33"/>
      <c r="J432" s="33"/>
      <c r="K432" s="33"/>
    </row>
    <row r="433" spans="1:11" s="34" customFormat="1">
      <c r="A433" s="29"/>
      <c r="B433" s="29"/>
      <c r="C433" s="29"/>
      <c r="D433" s="30"/>
      <c r="E433" s="30"/>
      <c r="F433" s="40"/>
      <c r="G433" s="31"/>
      <c r="H433" s="32"/>
      <c r="I433" s="33"/>
      <c r="J433" s="33"/>
      <c r="K433" s="33"/>
    </row>
    <row r="434" spans="1:11" s="34" customFormat="1">
      <c r="A434" s="29"/>
      <c r="B434" s="29"/>
      <c r="C434" s="29"/>
      <c r="D434" s="30"/>
      <c r="E434" s="30"/>
      <c r="F434" s="40"/>
      <c r="G434" s="31"/>
      <c r="H434" s="32"/>
      <c r="I434" s="33"/>
      <c r="J434" s="33"/>
      <c r="K434" s="33"/>
    </row>
    <row r="435" spans="1:11" s="34" customFormat="1">
      <c r="A435" s="29"/>
      <c r="B435" s="29"/>
      <c r="C435" s="29"/>
      <c r="D435" s="30"/>
      <c r="E435" s="30"/>
      <c r="F435" s="40"/>
      <c r="G435" s="31"/>
      <c r="H435" s="32"/>
      <c r="I435" s="33"/>
      <c r="J435" s="33"/>
      <c r="K435" s="33"/>
    </row>
    <row r="436" spans="1:11" s="34" customFormat="1">
      <c r="A436" s="29"/>
      <c r="B436" s="29"/>
      <c r="C436" s="29"/>
      <c r="D436" s="30"/>
      <c r="E436" s="30"/>
      <c r="F436" s="40"/>
      <c r="G436" s="31"/>
      <c r="H436" s="32"/>
      <c r="I436" s="33"/>
      <c r="J436" s="33"/>
      <c r="K436" s="33"/>
    </row>
    <row r="437" spans="1:11" s="34" customFormat="1">
      <c r="A437" s="29"/>
      <c r="B437" s="29"/>
      <c r="C437" s="29"/>
      <c r="D437" s="30"/>
      <c r="E437" s="30"/>
      <c r="F437" s="40"/>
      <c r="G437" s="31"/>
      <c r="H437" s="32"/>
      <c r="I437" s="33"/>
      <c r="J437" s="33"/>
      <c r="K437" s="33"/>
    </row>
    <row r="438" spans="1:11" s="34" customFormat="1">
      <c r="A438" s="29"/>
      <c r="B438" s="29"/>
      <c r="C438" s="29"/>
      <c r="D438" s="30"/>
      <c r="E438" s="30"/>
      <c r="F438" s="40"/>
      <c r="G438" s="31"/>
      <c r="H438" s="32"/>
      <c r="I438" s="33"/>
      <c r="J438" s="33"/>
      <c r="K438" s="33"/>
    </row>
    <row r="439" spans="1:11" s="34" customFormat="1">
      <c r="A439" s="29"/>
      <c r="B439" s="29"/>
      <c r="C439" s="29"/>
      <c r="D439" s="30"/>
      <c r="E439" s="30"/>
      <c r="F439" s="40"/>
      <c r="G439" s="31"/>
      <c r="H439" s="32"/>
      <c r="I439" s="33"/>
      <c r="J439" s="33"/>
      <c r="K439" s="33"/>
    </row>
    <row r="440" spans="1:11" s="34" customFormat="1">
      <c r="A440" s="29"/>
      <c r="B440" s="29"/>
      <c r="C440" s="29"/>
      <c r="D440" s="30"/>
      <c r="E440" s="30"/>
      <c r="F440" s="40"/>
      <c r="G440" s="31"/>
      <c r="H440" s="32"/>
      <c r="I440" s="33"/>
      <c r="J440" s="33"/>
      <c r="K440" s="33"/>
    </row>
    <row r="441" spans="1:11" s="34" customFormat="1">
      <c r="A441" s="29"/>
      <c r="B441" s="29"/>
      <c r="C441" s="29"/>
      <c r="D441" s="30"/>
      <c r="E441" s="30"/>
      <c r="F441" s="40"/>
      <c r="G441" s="31"/>
      <c r="H441" s="32"/>
      <c r="I441" s="33"/>
      <c r="J441" s="33"/>
      <c r="K441" s="33"/>
    </row>
    <row r="442" spans="1:11" s="34" customFormat="1">
      <c r="A442" s="29"/>
      <c r="B442" s="29"/>
      <c r="C442" s="29"/>
      <c r="D442" s="30"/>
      <c r="E442" s="30"/>
      <c r="F442" s="40"/>
      <c r="G442" s="31"/>
      <c r="H442" s="32"/>
      <c r="I442" s="33"/>
      <c r="J442" s="33"/>
      <c r="K442" s="33"/>
    </row>
    <row r="443" spans="1:11" s="34" customFormat="1">
      <c r="A443" s="29"/>
      <c r="B443" s="29"/>
      <c r="C443" s="29"/>
      <c r="D443" s="30"/>
      <c r="E443" s="30"/>
      <c r="F443" s="40"/>
      <c r="G443" s="31"/>
      <c r="H443" s="32"/>
      <c r="I443" s="33"/>
      <c r="J443" s="33"/>
      <c r="K443" s="33"/>
    </row>
    <row r="444" spans="1:11" s="34" customFormat="1">
      <c r="A444" s="29"/>
      <c r="B444" s="29"/>
      <c r="C444" s="29"/>
      <c r="D444" s="30"/>
      <c r="E444" s="30"/>
      <c r="F444" s="40"/>
      <c r="G444" s="31"/>
      <c r="H444" s="32"/>
      <c r="I444" s="33"/>
      <c r="J444" s="33"/>
      <c r="K444" s="33"/>
    </row>
    <row r="445" spans="1:11" s="34" customFormat="1">
      <c r="A445" s="29"/>
      <c r="B445" s="29"/>
      <c r="C445" s="29"/>
      <c r="D445" s="30"/>
      <c r="E445" s="30"/>
      <c r="F445" s="40"/>
      <c r="G445" s="31"/>
      <c r="H445" s="32"/>
      <c r="I445" s="33"/>
      <c r="J445" s="33"/>
      <c r="K445" s="33"/>
    </row>
    <row r="446" spans="1:11" s="34" customFormat="1">
      <c r="A446" s="29"/>
      <c r="B446" s="29"/>
      <c r="C446" s="29"/>
      <c r="D446" s="30"/>
      <c r="E446" s="30"/>
      <c r="F446" s="40"/>
      <c r="G446" s="31"/>
      <c r="H446" s="32"/>
      <c r="I446" s="33"/>
      <c r="J446" s="33"/>
      <c r="K446" s="33"/>
    </row>
    <row r="447" spans="1:11" s="34" customFormat="1">
      <c r="A447" s="29"/>
      <c r="B447" s="29"/>
      <c r="C447" s="29"/>
      <c r="D447" s="30"/>
      <c r="E447" s="30"/>
      <c r="F447" s="40"/>
      <c r="G447" s="31"/>
      <c r="H447" s="32"/>
      <c r="I447" s="33"/>
      <c r="J447" s="33"/>
      <c r="K447" s="33"/>
    </row>
    <row r="448" spans="1:11" s="34" customFormat="1">
      <c r="A448" s="29"/>
      <c r="B448" s="29"/>
      <c r="C448" s="29"/>
      <c r="D448" s="30"/>
      <c r="E448" s="30"/>
      <c r="F448" s="40"/>
      <c r="G448" s="31"/>
      <c r="H448" s="32"/>
      <c r="I448" s="33"/>
      <c r="J448" s="33"/>
      <c r="K448" s="33"/>
    </row>
    <row r="449" spans="1:11" s="34" customFormat="1">
      <c r="A449" s="29"/>
      <c r="B449" s="29"/>
      <c r="C449" s="29"/>
      <c r="D449" s="30"/>
      <c r="E449" s="30"/>
      <c r="F449" s="40"/>
      <c r="G449" s="31"/>
      <c r="H449" s="32"/>
      <c r="I449" s="33"/>
      <c r="J449" s="33"/>
      <c r="K449" s="33"/>
    </row>
    <row r="450" spans="1:11" s="34" customFormat="1">
      <c r="A450" s="29"/>
      <c r="B450" s="29"/>
      <c r="C450" s="29"/>
      <c r="D450" s="30"/>
      <c r="E450" s="30"/>
      <c r="F450" s="40"/>
      <c r="G450" s="31"/>
      <c r="H450" s="32"/>
      <c r="I450" s="33"/>
      <c r="J450" s="33"/>
      <c r="K450" s="33"/>
    </row>
    <row r="451" spans="1:11" s="34" customFormat="1">
      <c r="A451" s="29"/>
      <c r="B451" s="29"/>
      <c r="C451" s="29"/>
      <c r="D451" s="30"/>
      <c r="E451" s="30"/>
      <c r="F451" s="40"/>
      <c r="G451" s="31"/>
      <c r="H451" s="32"/>
      <c r="I451" s="33"/>
      <c r="J451" s="33"/>
      <c r="K451" s="33"/>
    </row>
    <row r="452" spans="1:11" s="34" customFormat="1">
      <c r="A452" s="29"/>
      <c r="B452" s="29"/>
      <c r="C452" s="29"/>
      <c r="D452" s="30"/>
      <c r="E452" s="30"/>
      <c r="F452" s="40"/>
      <c r="G452" s="31"/>
      <c r="H452" s="32"/>
      <c r="I452" s="33"/>
      <c r="J452" s="33"/>
      <c r="K452" s="33"/>
    </row>
    <row r="453" spans="1:11" s="34" customFormat="1">
      <c r="A453" s="29"/>
      <c r="B453" s="29"/>
      <c r="C453" s="29"/>
      <c r="D453" s="30"/>
      <c r="E453" s="30"/>
      <c r="F453" s="40"/>
      <c r="G453" s="31"/>
      <c r="H453" s="32"/>
      <c r="I453" s="33"/>
      <c r="J453" s="33"/>
      <c r="K453" s="33"/>
    </row>
    <row r="454" spans="1:11" s="34" customFormat="1">
      <c r="A454" s="29"/>
      <c r="B454" s="29"/>
      <c r="C454" s="29"/>
      <c r="D454" s="30"/>
      <c r="E454" s="30"/>
      <c r="F454" s="40"/>
      <c r="G454" s="31"/>
      <c r="H454" s="32"/>
      <c r="I454" s="33"/>
      <c r="J454" s="33"/>
      <c r="K454" s="33"/>
    </row>
    <row r="455" spans="1:11" s="34" customFormat="1">
      <c r="A455" s="29"/>
      <c r="B455" s="29"/>
      <c r="C455" s="29"/>
      <c r="D455" s="30"/>
      <c r="E455" s="30"/>
      <c r="F455" s="40"/>
      <c r="G455" s="31"/>
      <c r="H455" s="32"/>
      <c r="I455" s="33"/>
      <c r="J455" s="33"/>
      <c r="K455" s="33"/>
    </row>
    <row r="456" spans="1:11" s="34" customFormat="1">
      <c r="A456" s="29"/>
      <c r="B456" s="29"/>
      <c r="C456" s="29"/>
      <c r="D456" s="30"/>
      <c r="E456" s="30"/>
      <c r="F456" s="40"/>
      <c r="G456" s="31"/>
      <c r="H456" s="32"/>
      <c r="I456" s="33"/>
      <c r="J456" s="33"/>
      <c r="K456" s="33"/>
    </row>
    <row r="457" spans="1:11" s="34" customFormat="1">
      <c r="A457" s="29"/>
      <c r="B457" s="29"/>
      <c r="C457" s="29"/>
      <c r="D457" s="30"/>
      <c r="E457" s="30"/>
      <c r="F457" s="40"/>
      <c r="G457" s="31"/>
      <c r="H457" s="32"/>
      <c r="I457" s="33"/>
      <c r="J457" s="33"/>
      <c r="K457" s="33"/>
    </row>
    <row r="458" spans="1:11" s="34" customFormat="1">
      <c r="A458" s="29"/>
      <c r="B458" s="29"/>
      <c r="C458" s="29"/>
      <c r="D458" s="30"/>
      <c r="E458" s="30"/>
      <c r="F458" s="40"/>
      <c r="G458" s="31"/>
      <c r="H458" s="32"/>
      <c r="I458" s="33"/>
      <c r="J458" s="33"/>
      <c r="K458" s="33"/>
    </row>
    <row r="459" spans="1:11" s="34" customFormat="1">
      <c r="A459" s="29"/>
      <c r="B459" s="29"/>
      <c r="C459" s="29"/>
      <c r="D459" s="30"/>
      <c r="E459" s="30"/>
      <c r="F459" s="40"/>
      <c r="G459" s="31"/>
      <c r="H459" s="32"/>
      <c r="I459" s="33"/>
      <c r="J459" s="33"/>
      <c r="K459" s="33"/>
    </row>
    <row r="460" spans="1:11" s="34" customFormat="1">
      <c r="A460" s="29"/>
      <c r="B460" s="29"/>
      <c r="C460" s="29"/>
      <c r="D460" s="30"/>
      <c r="E460" s="30"/>
      <c r="F460" s="40"/>
      <c r="G460" s="31"/>
      <c r="H460" s="32"/>
      <c r="I460" s="33"/>
      <c r="J460" s="33"/>
      <c r="K460" s="33"/>
    </row>
    <row r="461" spans="1:11" s="34" customFormat="1">
      <c r="A461" s="29"/>
      <c r="B461" s="29"/>
      <c r="C461" s="29"/>
      <c r="D461" s="30"/>
      <c r="E461" s="30"/>
      <c r="F461" s="40"/>
      <c r="G461" s="31"/>
      <c r="H461" s="32"/>
      <c r="I461" s="33"/>
      <c r="J461" s="33"/>
      <c r="K461" s="33"/>
    </row>
    <row r="462" spans="1:11" s="34" customFormat="1">
      <c r="A462" s="29"/>
      <c r="B462" s="29"/>
      <c r="C462" s="29"/>
      <c r="D462" s="30"/>
      <c r="E462" s="30"/>
      <c r="F462" s="40"/>
      <c r="G462" s="31"/>
      <c r="H462" s="32"/>
      <c r="I462" s="33"/>
      <c r="J462" s="33"/>
      <c r="K462" s="33"/>
    </row>
    <row r="463" spans="1:11" s="34" customFormat="1">
      <c r="A463" s="29"/>
      <c r="B463" s="29"/>
      <c r="C463" s="29"/>
      <c r="D463" s="30"/>
      <c r="E463" s="30"/>
      <c r="F463" s="40"/>
      <c r="G463" s="31"/>
      <c r="H463" s="32"/>
      <c r="I463" s="33"/>
      <c r="J463" s="33"/>
      <c r="K463" s="33"/>
    </row>
    <row r="464" spans="1:11" s="34" customFormat="1">
      <c r="A464" s="29"/>
      <c r="B464" s="29"/>
      <c r="C464" s="29"/>
      <c r="D464" s="30"/>
      <c r="E464" s="30"/>
      <c r="F464" s="40"/>
      <c r="G464" s="31"/>
      <c r="H464" s="32"/>
      <c r="I464" s="33"/>
      <c r="J464" s="33"/>
      <c r="K464" s="33"/>
    </row>
    <row r="465" spans="1:11" s="34" customFormat="1">
      <c r="A465" s="29"/>
      <c r="B465" s="29"/>
      <c r="C465" s="29"/>
      <c r="D465" s="30"/>
      <c r="E465" s="30"/>
      <c r="F465" s="40"/>
      <c r="G465" s="31"/>
      <c r="H465" s="32"/>
      <c r="I465" s="33"/>
      <c r="J465" s="33"/>
      <c r="K465" s="33"/>
    </row>
    <row r="466" spans="1:11" s="34" customFormat="1">
      <c r="A466" s="29"/>
      <c r="B466" s="29"/>
      <c r="C466" s="29"/>
      <c r="D466" s="30"/>
      <c r="E466" s="30"/>
      <c r="F466" s="40"/>
      <c r="G466" s="31"/>
      <c r="H466" s="32"/>
      <c r="I466" s="33"/>
      <c r="J466" s="33"/>
      <c r="K466" s="33"/>
    </row>
    <row r="467" spans="1:11" s="34" customFormat="1">
      <c r="A467" s="29"/>
      <c r="B467" s="29"/>
      <c r="C467" s="29"/>
      <c r="D467" s="30"/>
      <c r="E467" s="30"/>
      <c r="F467" s="40"/>
      <c r="G467" s="31"/>
      <c r="H467" s="32"/>
      <c r="I467" s="33"/>
      <c r="J467" s="33"/>
      <c r="K467" s="33"/>
    </row>
    <row r="468" spans="1:11" s="34" customFormat="1">
      <c r="A468" s="29"/>
      <c r="B468" s="29"/>
      <c r="C468" s="29"/>
      <c r="D468" s="30"/>
      <c r="E468" s="30"/>
      <c r="F468" s="40"/>
      <c r="G468" s="31"/>
      <c r="H468" s="32"/>
      <c r="I468" s="33"/>
      <c r="J468" s="33"/>
      <c r="K468" s="33"/>
    </row>
    <row r="469" spans="1:11" s="34" customFormat="1">
      <c r="A469" s="29"/>
      <c r="B469" s="29"/>
      <c r="C469" s="29"/>
      <c r="D469" s="30"/>
      <c r="E469" s="30"/>
      <c r="F469" s="40"/>
      <c r="G469" s="31"/>
      <c r="H469" s="32"/>
      <c r="I469" s="33"/>
      <c r="J469" s="33"/>
      <c r="K469" s="33"/>
    </row>
    <row r="470" spans="1:11" s="34" customFormat="1">
      <c r="A470" s="29"/>
      <c r="B470" s="29"/>
      <c r="C470" s="29"/>
      <c r="D470" s="30"/>
      <c r="E470" s="30"/>
      <c r="F470" s="40"/>
      <c r="G470" s="31"/>
      <c r="H470" s="32"/>
      <c r="I470" s="33"/>
      <c r="J470" s="33"/>
      <c r="K470" s="33"/>
    </row>
    <row r="471" spans="1:11" s="34" customFormat="1">
      <c r="A471" s="29"/>
      <c r="B471" s="29"/>
      <c r="C471" s="29"/>
      <c r="D471" s="30"/>
      <c r="E471" s="30"/>
      <c r="F471" s="40"/>
      <c r="G471" s="31"/>
      <c r="H471" s="32"/>
      <c r="I471" s="33"/>
      <c r="J471" s="33"/>
      <c r="K471" s="33"/>
    </row>
    <row r="472" spans="1:11" s="34" customFormat="1">
      <c r="A472" s="29"/>
      <c r="B472" s="29"/>
      <c r="C472" s="29"/>
      <c r="D472" s="30"/>
      <c r="E472" s="30"/>
      <c r="F472" s="40"/>
      <c r="G472" s="31"/>
      <c r="H472" s="32"/>
      <c r="I472" s="33"/>
      <c r="J472" s="33"/>
      <c r="K472" s="33"/>
    </row>
    <row r="473" spans="1:11" s="34" customFormat="1">
      <c r="A473" s="29"/>
      <c r="B473" s="29"/>
      <c r="C473" s="29"/>
      <c r="D473" s="30"/>
      <c r="E473" s="30"/>
      <c r="F473" s="40"/>
      <c r="G473" s="31"/>
      <c r="H473" s="32"/>
      <c r="I473" s="33"/>
      <c r="J473" s="33"/>
      <c r="K473" s="33"/>
    </row>
    <row r="474" spans="1:11" s="34" customFormat="1">
      <c r="A474" s="29"/>
      <c r="B474" s="29"/>
      <c r="C474" s="29"/>
      <c r="D474" s="30"/>
      <c r="E474" s="30"/>
      <c r="F474" s="40"/>
      <c r="G474" s="31"/>
      <c r="H474" s="32"/>
      <c r="I474" s="33"/>
      <c r="J474" s="33"/>
      <c r="K474" s="33"/>
    </row>
    <row r="475" spans="1:11" s="34" customFormat="1">
      <c r="A475" s="29"/>
      <c r="B475" s="29"/>
      <c r="C475" s="29"/>
      <c r="D475" s="30"/>
      <c r="E475" s="30"/>
      <c r="F475" s="40"/>
      <c r="G475" s="31"/>
      <c r="H475" s="32"/>
      <c r="I475" s="33"/>
      <c r="J475" s="33"/>
      <c r="K475" s="33"/>
    </row>
    <row r="476" spans="1:11" s="34" customFormat="1">
      <c r="A476" s="29"/>
      <c r="B476" s="29"/>
      <c r="C476" s="29"/>
      <c r="D476" s="30"/>
      <c r="E476" s="30"/>
      <c r="F476" s="40"/>
      <c r="G476" s="31"/>
      <c r="H476" s="32"/>
      <c r="I476" s="33"/>
      <c r="J476" s="33"/>
      <c r="K476" s="33"/>
    </row>
    <row r="477" spans="1:11" s="34" customFormat="1">
      <c r="A477" s="29"/>
      <c r="B477" s="29"/>
      <c r="C477" s="29"/>
      <c r="D477" s="30"/>
      <c r="E477" s="30"/>
      <c r="F477" s="40"/>
      <c r="G477" s="31"/>
      <c r="H477" s="32"/>
      <c r="I477" s="33"/>
      <c r="J477" s="33"/>
      <c r="K477" s="33"/>
    </row>
    <row r="478" spans="1:11" s="34" customFormat="1">
      <c r="A478" s="29"/>
      <c r="B478" s="29"/>
      <c r="C478" s="29"/>
      <c r="D478" s="30"/>
      <c r="E478" s="30"/>
      <c r="F478" s="40"/>
      <c r="G478" s="31"/>
      <c r="H478" s="32"/>
      <c r="I478" s="33"/>
      <c r="J478" s="33"/>
      <c r="K478" s="33"/>
    </row>
    <row r="479" spans="1:11" s="34" customFormat="1">
      <c r="A479" s="29"/>
      <c r="B479" s="29"/>
      <c r="C479" s="29"/>
      <c r="D479" s="30"/>
      <c r="E479" s="30"/>
      <c r="F479" s="40"/>
      <c r="G479" s="31"/>
      <c r="H479" s="32"/>
      <c r="I479" s="33"/>
      <c r="J479" s="33"/>
      <c r="K479" s="33"/>
    </row>
    <row r="480" spans="1:11" s="34" customFormat="1">
      <c r="A480" s="29"/>
      <c r="B480" s="29"/>
      <c r="C480" s="29"/>
      <c r="D480" s="30"/>
      <c r="E480" s="30"/>
      <c r="F480" s="40"/>
      <c r="G480" s="31"/>
      <c r="H480" s="32"/>
      <c r="I480" s="33"/>
      <c r="J480" s="33"/>
      <c r="K480" s="33"/>
    </row>
    <row r="481" spans="1:11" s="34" customFormat="1">
      <c r="A481" s="29"/>
      <c r="B481" s="29"/>
      <c r="C481" s="29"/>
      <c r="D481" s="30"/>
      <c r="E481" s="30"/>
      <c r="F481" s="40"/>
      <c r="G481" s="31"/>
      <c r="H481" s="32"/>
      <c r="I481" s="33"/>
      <c r="J481" s="33"/>
      <c r="K481" s="33"/>
    </row>
    <row r="482" spans="1:11" s="34" customFormat="1">
      <c r="A482" s="29"/>
      <c r="B482" s="29"/>
      <c r="C482" s="29"/>
      <c r="D482" s="30"/>
      <c r="E482" s="30"/>
      <c r="F482" s="40"/>
      <c r="G482" s="31"/>
      <c r="H482" s="32"/>
      <c r="I482" s="33"/>
      <c r="J482" s="33"/>
      <c r="K482" s="33"/>
    </row>
    <row r="483" spans="1:11" s="34" customFormat="1">
      <c r="A483" s="29"/>
      <c r="B483" s="29"/>
      <c r="C483" s="29"/>
      <c r="D483" s="30"/>
      <c r="E483" s="30"/>
      <c r="F483" s="40"/>
      <c r="G483" s="31"/>
      <c r="H483" s="32"/>
      <c r="I483" s="33"/>
      <c r="J483" s="33"/>
      <c r="K483" s="33"/>
    </row>
    <row r="484" spans="1:11" s="34" customFormat="1">
      <c r="A484" s="29"/>
      <c r="B484" s="29"/>
      <c r="C484" s="29"/>
      <c r="D484" s="30"/>
      <c r="E484" s="30"/>
      <c r="F484" s="40"/>
      <c r="G484" s="31"/>
      <c r="H484" s="32"/>
      <c r="I484" s="33"/>
      <c r="J484" s="33"/>
      <c r="K484" s="33"/>
    </row>
    <row r="485" spans="1:11" s="34" customFormat="1">
      <c r="A485" s="29"/>
      <c r="B485" s="29"/>
      <c r="C485" s="29"/>
      <c r="D485" s="30"/>
      <c r="E485" s="30"/>
      <c r="F485" s="40"/>
      <c r="G485" s="31"/>
      <c r="H485" s="32"/>
      <c r="I485" s="33"/>
      <c r="J485" s="33"/>
      <c r="K485" s="33"/>
    </row>
    <row r="486" spans="1:11" s="34" customFormat="1">
      <c r="A486" s="29"/>
      <c r="B486" s="29"/>
      <c r="C486" s="29"/>
      <c r="D486" s="30"/>
      <c r="E486" s="30"/>
      <c r="F486" s="40"/>
      <c r="G486" s="31"/>
      <c r="H486" s="32"/>
      <c r="I486" s="33"/>
      <c r="J486" s="33"/>
      <c r="K486" s="33"/>
    </row>
    <row r="487" spans="1:11" s="34" customFormat="1">
      <c r="A487" s="29"/>
      <c r="B487" s="29"/>
      <c r="C487" s="29"/>
      <c r="D487" s="30"/>
      <c r="E487" s="30"/>
      <c r="F487" s="40"/>
      <c r="G487" s="31"/>
      <c r="H487" s="32"/>
      <c r="I487" s="33"/>
      <c r="J487" s="33"/>
      <c r="K487" s="33"/>
    </row>
    <row r="488" spans="1:11" s="34" customFormat="1">
      <c r="A488" s="29"/>
      <c r="B488" s="29"/>
      <c r="C488" s="29"/>
      <c r="D488" s="30"/>
      <c r="E488" s="30"/>
      <c r="F488" s="40"/>
      <c r="G488" s="31"/>
      <c r="H488" s="32"/>
      <c r="I488" s="33"/>
      <c r="J488" s="33"/>
      <c r="K488" s="33"/>
    </row>
    <row r="489" spans="1:11" s="34" customFormat="1">
      <c r="A489" s="29"/>
      <c r="B489" s="29"/>
      <c r="C489" s="29"/>
      <c r="D489" s="30"/>
      <c r="E489" s="30"/>
      <c r="F489" s="40"/>
      <c r="G489" s="31"/>
      <c r="H489" s="32"/>
      <c r="I489" s="33"/>
      <c r="J489" s="33"/>
      <c r="K489" s="33"/>
    </row>
    <row r="490" spans="1:11" s="34" customFormat="1">
      <c r="A490" s="29"/>
      <c r="B490" s="29"/>
      <c r="C490" s="29"/>
      <c r="D490" s="30"/>
      <c r="E490" s="30"/>
      <c r="F490" s="40"/>
      <c r="G490" s="31"/>
      <c r="H490" s="32"/>
      <c r="I490" s="33"/>
      <c r="J490" s="33"/>
      <c r="K490" s="33"/>
    </row>
    <row r="491" spans="1:11" s="34" customFormat="1">
      <c r="A491" s="29"/>
      <c r="B491" s="29"/>
      <c r="C491" s="29"/>
      <c r="D491" s="30"/>
      <c r="E491" s="30"/>
      <c r="F491" s="40"/>
      <c r="G491" s="31"/>
      <c r="H491" s="32"/>
      <c r="I491" s="33"/>
      <c r="J491" s="33"/>
      <c r="K491" s="33"/>
    </row>
    <row r="492" spans="1:11" s="34" customFormat="1">
      <c r="A492" s="29"/>
      <c r="B492" s="29"/>
      <c r="C492" s="29"/>
      <c r="D492" s="30"/>
      <c r="E492" s="30"/>
      <c r="F492" s="40"/>
      <c r="G492" s="31"/>
      <c r="H492" s="32"/>
      <c r="I492" s="33"/>
      <c r="J492" s="33"/>
      <c r="K492" s="33"/>
    </row>
    <row r="493" spans="1:11" s="34" customFormat="1">
      <c r="A493" s="29"/>
      <c r="B493" s="29"/>
      <c r="C493" s="29"/>
      <c r="D493" s="30"/>
      <c r="E493" s="30"/>
      <c r="F493" s="40"/>
      <c r="G493" s="31"/>
      <c r="H493" s="32"/>
      <c r="I493" s="33"/>
      <c r="J493" s="33"/>
      <c r="K493" s="33"/>
    </row>
    <row r="494" spans="1:11" s="34" customFormat="1">
      <c r="A494" s="29"/>
      <c r="B494" s="29"/>
      <c r="C494" s="29"/>
      <c r="D494" s="30"/>
      <c r="E494" s="30"/>
      <c r="F494" s="40"/>
      <c r="G494" s="31"/>
      <c r="H494" s="32"/>
      <c r="I494" s="33"/>
      <c r="J494" s="33"/>
      <c r="K494" s="33"/>
    </row>
    <row r="495" spans="1:11" s="34" customFormat="1">
      <c r="A495" s="29"/>
      <c r="B495" s="29"/>
      <c r="C495" s="29"/>
      <c r="D495" s="30"/>
      <c r="E495" s="30"/>
      <c r="F495" s="40"/>
      <c r="G495" s="31"/>
      <c r="H495" s="32"/>
      <c r="I495" s="33"/>
      <c r="J495" s="33"/>
      <c r="K495" s="33"/>
    </row>
    <row r="496" spans="1:11" s="34" customFormat="1">
      <c r="A496" s="29"/>
      <c r="B496" s="29"/>
      <c r="C496" s="29"/>
      <c r="D496" s="30"/>
      <c r="E496" s="30"/>
      <c r="F496" s="40"/>
      <c r="G496" s="31"/>
      <c r="H496" s="32"/>
      <c r="I496" s="33"/>
      <c r="J496" s="33"/>
      <c r="K496" s="33"/>
    </row>
    <row r="497" spans="1:11" s="34" customFormat="1">
      <c r="A497" s="29"/>
      <c r="B497" s="29"/>
      <c r="C497" s="29"/>
      <c r="D497" s="30"/>
      <c r="E497" s="30"/>
      <c r="F497" s="40"/>
      <c r="G497" s="31"/>
      <c r="H497" s="32"/>
      <c r="I497" s="33"/>
      <c r="J497" s="33"/>
      <c r="K497" s="33"/>
    </row>
    <row r="498" spans="1:11" s="34" customFormat="1">
      <c r="A498" s="29"/>
      <c r="B498" s="29"/>
      <c r="C498" s="29"/>
      <c r="D498" s="30"/>
      <c r="E498" s="30"/>
      <c r="F498" s="40"/>
      <c r="G498" s="31"/>
      <c r="H498" s="32"/>
      <c r="I498" s="33"/>
      <c r="J498" s="33"/>
      <c r="K498" s="33"/>
    </row>
    <row r="499" spans="1:11" s="34" customFormat="1">
      <c r="A499" s="29"/>
      <c r="B499" s="29"/>
      <c r="C499" s="29"/>
      <c r="D499" s="30"/>
      <c r="E499" s="30"/>
      <c r="F499" s="40"/>
      <c r="G499" s="31"/>
      <c r="H499" s="32"/>
      <c r="I499" s="33"/>
      <c r="J499" s="33"/>
      <c r="K499" s="33"/>
    </row>
    <row r="500" spans="1:11" s="34" customFormat="1">
      <c r="A500" s="29"/>
      <c r="B500" s="29"/>
      <c r="C500" s="29"/>
      <c r="D500" s="30"/>
      <c r="E500" s="30"/>
      <c r="F500" s="40"/>
      <c r="G500" s="31"/>
      <c r="H500" s="32"/>
      <c r="I500" s="33"/>
      <c r="J500" s="33"/>
      <c r="K500" s="33"/>
    </row>
    <row r="501" spans="1:11" s="34" customFormat="1">
      <c r="A501" s="29"/>
      <c r="B501" s="29"/>
      <c r="C501" s="29"/>
      <c r="D501" s="30"/>
      <c r="E501" s="30"/>
      <c r="F501" s="40"/>
      <c r="G501" s="31"/>
      <c r="H501" s="32"/>
      <c r="I501" s="33"/>
      <c r="J501" s="33"/>
      <c r="K501" s="33"/>
    </row>
    <row r="502" spans="1:11" s="34" customFormat="1">
      <c r="A502" s="29"/>
      <c r="B502" s="29"/>
      <c r="C502" s="29"/>
      <c r="D502" s="30"/>
      <c r="E502" s="30"/>
      <c r="F502" s="40"/>
      <c r="G502" s="31"/>
      <c r="H502" s="32"/>
      <c r="I502" s="33"/>
      <c r="J502" s="33"/>
      <c r="K502" s="33"/>
    </row>
    <row r="503" spans="1:11" s="34" customFormat="1">
      <c r="A503" s="29"/>
      <c r="B503" s="29"/>
      <c r="C503" s="29"/>
      <c r="D503" s="30"/>
      <c r="E503" s="30"/>
      <c r="F503" s="40"/>
      <c r="G503" s="31"/>
      <c r="H503" s="32"/>
      <c r="I503" s="33"/>
      <c r="J503" s="33"/>
      <c r="K503" s="33"/>
    </row>
    <row r="504" spans="1:11" s="34" customFormat="1">
      <c r="A504" s="29"/>
      <c r="B504" s="29"/>
      <c r="C504" s="29"/>
      <c r="D504" s="30"/>
      <c r="E504" s="30"/>
      <c r="F504" s="40"/>
      <c r="G504" s="31"/>
      <c r="H504" s="32"/>
      <c r="I504" s="33"/>
      <c r="J504" s="33"/>
      <c r="K504" s="33"/>
    </row>
    <row r="505" spans="1:11" s="34" customFormat="1">
      <c r="A505" s="29"/>
      <c r="B505" s="29"/>
      <c r="C505" s="29"/>
      <c r="D505" s="30"/>
      <c r="E505" s="30"/>
      <c r="F505" s="40"/>
      <c r="G505" s="31"/>
      <c r="H505" s="32"/>
      <c r="I505" s="33"/>
      <c r="J505" s="33"/>
      <c r="K505" s="33"/>
    </row>
    <row r="506" spans="1:11" s="34" customFormat="1">
      <c r="A506" s="29"/>
      <c r="B506" s="29"/>
      <c r="C506" s="29"/>
      <c r="D506" s="30"/>
      <c r="E506" s="30"/>
      <c r="F506" s="40"/>
      <c r="G506" s="31"/>
      <c r="H506" s="32"/>
      <c r="I506" s="33"/>
      <c r="J506" s="33"/>
      <c r="K506" s="33"/>
    </row>
    <row r="507" spans="1:11" s="34" customFormat="1">
      <c r="A507" s="29"/>
      <c r="B507" s="29"/>
      <c r="C507" s="29"/>
      <c r="D507" s="30"/>
      <c r="E507" s="30"/>
      <c r="F507" s="40"/>
      <c r="G507" s="31"/>
      <c r="H507" s="32"/>
      <c r="I507" s="33"/>
      <c r="J507" s="33"/>
      <c r="K507" s="33"/>
    </row>
    <row r="508" spans="1:11" s="34" customFormat="1">
      <c r="A508" s="29"/>
      <c r="B508" s="29"/>
      <c r="C508" s="29"/>
      <c r="D508" s="30"/>
      <c r="E508" s="30"/>
      <c r="F508" s="40"/>
      <c r="G508" s="31"/>
      <c r="H508" s="32"/>
      <c r="I508" s="33"/>
      <c r="J508" s="33"/>
      <c r="K508" s="33"/>
    </row>
    <row r="509" spans="1:11" s="34" customFormat="1">
      <c r="A509" s="29"/>
      <c r="B509" s="29"/>
      <c r="C509" s="29"/>
      <c r="D509" s="30"/>
      <c r="E509" s="30"/>
      <c r="F509" s="40"/>
      <c r="G509" s="31"/>
      <c r="H509" s="32"/>
      <c r="I509" s="33"/>
      <c r="J509" s="33"/>
      <c r="K509" s="33"/>
    </row>
    <row r="510" spans="1:11" s="34" customFormat="1">
      <c r="A510" s="29"/>
      <c r="B510" s="29"/>
      <c r="C510" s="29"/>
      <c r="D510" s="30"/>
      <c r="E510" s="30"/>
      <c r="F510" s="40"/>
      <c r="G510" s="31"/>
      <c r="H510" s="32"/>
      <c r="I510" s="33"/>
      <c r="J510" s="33"/>
      <c r="K510" s="33"/>
    </row>
    <row r="511" spans="1:11" s="34" customFormat="1">
      <c r="A511" s="29"/>
      <c r="B511" s="29"/>
      <c r="C511" s="29"/>
      <c r="D511" s="30"/>
      <c r="E511" s="30"/>
      <c r="F511" s="40"/>
      <c r="G511" s="31"/>
      <c r="H511" s="32"/>
      <c r="I511" s="33"/>
      <c r="J511" s="33"/>
      <c r="K511" s="33"/>
    </row>
    <row r="512" spans="1:11" s="34" customFormat="1">
      <c r="A512" s="29"/>
      <c r="B512" s="29"/>
      <c r="C512" s="29"/>
      <c r="D512" s="30"/>
      <c r="E512" s="30"/>
      <c r="F512" s="40"/>
      <c r="G512" s="31"/>
      <c r="H512" s="32"/>
      <c r="I512" s="33"/>
      <c r="J512" s="33"/>
      <c r="K512" s="33"/>
    </row>
    <row r="513" spans="1:11" s="34" customFormat="1">
      <c r="A513" s="29"/>
      <c r="B513" s="29"/>
      <c r="C513" s="29"/>
      <c r="D513" s="30"/>
      <c r="E513" s="30"/>
      <c r="F513" s="40"/>
      <c r="G513" s="31"/>
      <c r="H513" s="32"/>
      <c r="I513" s="33"/>
      <c r="J513" s="33"/>
      <c r="K513" s="33"/>
    </row>
    <row r="514" spans="1:11" s="34" customFormat="1">
      <c r="A514" s="29"/>
      <c r="B514" s="29"/>
      <c r="C514" s="29"/>
      <c r="D514" s="30"/>
      <c r="E514" s="30"/>
      <c r="F514" s="40"/>
      <c r="G514" s="31"/>
      <c r="H514" s="32"/>
      <c r="I514" s="33"/>
      <c r="J514" s="33"/>
      <c r="K514" s="33"/>
    </row>
    <row r="515" spans="1:11" s="34" customFormat="1">
      <c r="A515" s="29"/>
      <c r="B515" s="29"/>
      <c r="C515" s="29"/>
      <c r="D515" s="30"/>
      <c r="E515" s="30"/>
      <c r="F515" s="40"/>
      <c r="G515" s="31"/>
      <c r="H515" s="32"/>
      <c r="I515" s="33"/>
      <c r="J515" s="33"/>
      <c r="K515" s="33"/>
    </row>
    <row r="516" spans="1:11" s="34" customFormat="1">
      <c r="A516" s="29"/>
      <c r="B516" s="29"/>
      <c r="C516" s="29"/>
      <c r="D516" s="30"/>
      <c r="E516" s="30"/>
      <c r="F516" s="40"/>
      <c r="G516" s="31"/>
      <c r="H516" s="32"/>
      <c r="I516" s="33"/>
      <c r="J516" s="33"/>
      <c r="K516" s="33"/>
    </row>
    <row r="517" spans="1:11" s="34" customFormat="1">
      <c r="A517" s="29"/>
      <c r="B517" s="29"/>
      <c r="C517" s="29"/>
      <c r="D517" s="30"/>
      <c r="E517" s="30"/>
      <c r="F517" s="40"/>
      <c r="G517" s="31"/>
      <c r="H517" s="32"/>
      <c r="I517" s="33"/>
      <c r="J517" s="33"/>
      <c r="K517" s="33"/>
    </row>
    <row r="518" spans="1:11" s="34" customFormat="1">
      <c r="A518" s="29"/>
      <c r="B518" s="29"/>
      <c r="C518" s="29"/>
      <c r="D518" s="30"/>
      <c r="E518" s="30"/>
      <c r="F518" s="40"/>
      <c r="G518" s="31"/>
      <c r="H518" s="32"/>
      <c r="I518" s="33"/>
      <c r="J518" s="33"/>
      <c r="K518" s="33"/>
    </row>
    <row r="519" spans="1:11" s="34" customFormat="1">
      <c r="A519" s="29"/>
      <c r="B519" s="29"/>
      <c r="C519" s="29"/>
      <c r="D519" s="30"/>
      <c r="E519" s="30"/>
      <c r="F519" s="40"/>
      <c r="G519" s="31"/>
      <c r="H519" s="32"/>
      <c r="I519" s="33"/>
      <c r="J519" s="33"/>
      <c r="K519" s="33"/>
    </row>
    <row r="520" spans="1:11" s="34" customFormat="1">
      <c r="A520" s="29"/>
      <c r="B520" s="29"/>
      <c r="C520" s="29"/>
      <c r="D520" s="30"/>
      <c r="E520" s="30"/>
      <c r="F520" s="40"/>
      <c r="G520" s="31"/>
      <c r="H520" s="32"/>
      <c r="I520" s="33"/>
      <c r="J520" s="33"/>
      <c r="K520" s="33"/>
    </row>
    <row r="521" spans="1:11" s="34" customFormat="1">
      <c r="A521" s="29"/>
      <c r="B521" s="29"/>
      <c r="C521" s="29"/>
      <c r="D521" s="30"/>
      <c r="E521" s="30"/>
      <c r="F521" s="40"/>
      <c r="G521" s="31"/>
      <c r="H521" s="32"/>
      <c r="I521" s="33"/>
      <c r="J521" s="33"/>
      <c r="K521" s="33"/>
    </row>
    <row r="522" spans="1:11" s="34" customFormat="1">
      <c r="A522" s="29"/>
      <c r="B522" s="29"/>
      <c r="C522" s="29"/>
      <c r="D522" s="30"/>
      <c r="E522" s="30"/>
      <c r="F522" s="40"/>
      <c r="G522" s="31"/>
      <c r="H522" s="32"/>
      <c r="I522" s="33"/>
      <c r="J522" s="33"/>
      <c r="K522" s="33"/>
    </row>
    <row r="523" spans="1:11" s="34" customFormat="1">
      <c r="A523" s="29"/>
      <c r="B523" s="29"/>
      <c r="C523" s="29"/>
      <c r="D523" s="30"/>
      <c r="E523" s="30"/>
      <c r="F523" s="40"/>
      <c r="G523" s="31"/>
      <c r="H523" s="32"/>
      <c r="I523" s="33"/>
      <c r="J523" s="33"/>
      <c r="K523" s="33"/>
    </row>
    <row r="524" spans="1:11" s="34" customFormat="1">
      <c r="A524" s="29"/>
      <c r="B524" s="29"/>
      <c r="C524" s="29"/>
      <c r="D524" s="30"/>
      <c r="E524" s="30"/>
      <c r="F524" s="40"/>
      <c r="G524" s="31"/>
      <c r="H524" s="32"/>
      <c r="I524" s="33"/>
      <c r="J524" s="33"/>
      <c r="K524" s="33"/>
    </row>
    <row r="525" spans="1:11" s="34" customFormat="1">
      <c r="A525" s="29"/>
      <c r="B525" s="29"/>
      <c r="C525" s="29"/>
      <c r="D525" s="30"/>
      <c r="E525" s="30"/>
      <c r="F525" s="40"/>
      <c r="G525" s="31"/>
      <c r="H525" s="32"/>
      <c r="I525" s="33"/>
      <c r="J525" s="33"/>
      <c r="K525" s="33"/>
    </row>
    <row r="526" spans="1:11" s="34" customFormat="1">
      <c r="A526" s="29"/>
      <c r="B526" s="29"/>
      <c r="C526" s="29"/>
      <c r="D526" s="30"/>
      <c r="E526" s="30"/>
      <c r="F526" s="40"/>
      <c r="G526" s="31"/>
      <c r="H526" s="32"/>
      <c r="I526" s="33"/>
      <c r="J526" s="33"/>
      <c r="K526" s="33"/>
    </row>
    <row r="527" spans="1:11" s="34" customFormat="1">
      <c r="A527" s="29"/>
      <c r="B527" s="29"/>
      <c r="C527" s="29"/>
      <c r="D527" s="30"/>
      <c r="E527" s="30"/>
      <c r="F527" s="40"/>
      <c r="G527" s="31"/>
      <c r="H527" s="32"/>
      <c r="I527" s="33"/>
      <c r="J527" s="33"/>
      <c r="K527" s="33"/>
    </row>
    <row r="528" spans="1:11" s="34" customFormat="1">
      <c r="A528" s="29"/>
      <c r="B528" s="29"/>
      <c r="C528" s="29"/>
      <c r="D528" s="30"/>
      <c r="E528" s="30"/>
      <c r="F528" s="40"/>
      <c r="G528" s="31"/>
      <c r="H528" s="32"/>
      <c r="I528" s="33"/>
      <c r="J528" s="33"/>
      <c r="K528" s="33"/>
    </row>
    <row r="529" spans="1:11" s="34" customFormat="1">
      <c r="A529" s="29"/>
      <c r="B529" s="29"/>
      <c r="C529" s="29"/>
      <c r="D529" s="30"/>
      <c r="E529" s="30"/>
      <c r="F529" s="40"/>
      <c r="G529" s="31"/>
      <c r="H529" s="32"/>
      <c r="I529" s="33"/>
      <c r="J529" s="33"/>
      <c r="K529" s="33"/>
    </row>
    <row r="530" spans="1:11" s="34" customFormat="1">
      <c r="A530" s="29"/>
      <c r="B530" s="29"/>
      <c r="C530" s="29"/>
      <c r="D530" s="30"/>
      <c r="E530" s="30"/>
      <c r="F530" s="40"/>
      <c r="G530" s="31"/>
      <c r="H530" s="32"/>
      <c r="I530" s="33"/>
      <c r="J530" s="33"/>
      <c r="K530" s="33"/>
    </row>
    <row r="531" spans="1:11" s="34" customFormat="1">
      <c r="A531" s="29"/>
      <c r="B531" s="29"/>
      <c r="C531" s="29"/>
      <c r="D531" s="30"/>
      <c r="E531" s="30"/>
      <c r="F531" s="40"/>
      <c r="G531" s="31"/>
      <c r="H531" s="32"/>
      <c r="I531" s="33"/>
      <c r="J531" s="33"/>
      <c r="K531" s="33"/>
    </row>
    <row r="532" spans="1:11" s="34" customFormat="1">
      <c r="A532" s="29"/>
      <c r="B532" s="29"/>
      <c r="C532" s="29"/>
      <c r="D532" s="30"/>
      <c r="E532" s="30"/>
      <c r="F532" s="40"/>
      <c r="G532" s="31"/>
      <c r="H532" s="32"/>
      <c r="I532" s="33"/>
      <c r="J532" s="33"/>
      <c r="K532" s="33"/>
    </row>
    <row r="533" spans="1:11" s="34" customFormat="1">
      <c r="A533" s="29"/>
      <c r="B533" s="29"/>
      <c r="C533" s="29"/>
      <c r="D533" s="30"/>
      <c r="E533" s="30"/>
      <c r="F533" s="40"/>
      <c r="G533" s="31"/>
      <c r="H533" s="32"/>
      <c r="I533" s="33"/>
      <c r="J533" s="33"/>
      <c r="K533" s="33"/>
    </row>
    <row r="534" spans="1:11" s="34" customFormat="1">
      <c r="A534" s="29"/>
      <c r="B534" s="29"/>
      <c r="C534" s="29"/>
      <c r="D534" s="30"/>
      <c r="E534" s="30"/>
      <c r="F534" s="40"/>
      <c r="G534" s="31"/>
      <c r="H534" s="32"/>
      <c r="I534" s="33"/>
      <c r="J534" s="33"/>
      <c r="K534" s="33"/>
    </row>
    <row r="535" spans="1:11" s="34" customFormat="1">
      <c r="A535" s="29"/>
      <c r="B535" s="29"/>
      <c r="C535" s="29"/>
      <c r="D535" s="30"/>
      <c r="E535" s="30"/>
      <c r="F535" s="40"/>
      <c r="G535" s="31"/>
      <c r="H535" s="32"/>
      <c r="I535" s="33"/>
      <c r="J535" s="33"/>
      <c r="K535" s="33"/>
    </row>
    <row r="536" spans="1:11" s="34" customFormat="1">
      <c r="A536" s="29"/>
      <c r="B536" s="29"/>
      <c r="C536" s="29"/>
      <c r="D536" s="30"/>
      <c r="E536" s="30"/>
      <c r="F536" s="40"/>
      <c r="G536" s="31"/>
      <c r="H536" s="32"/>
      <c r="I536" s="33"/>
      <c r="J536" s="33"/>
      <c r="K536" s="33"/>
    </row>
    <row r="537" spans="1:11" s="34" customFormat="1">
      <c r="A537" s="29"/>
      <c r="B537" s="29"/>
      <c r="C537" s="29"/>
      <c r="D537" s="30"/>
      <c r="E537" s="30"/>
      <c r="F537" s="40"/>
      <c r="G537" s="31"/>
      <c r="H537" s="32"/>
      <c r="I537" s="33"/>
      <c r="J537" s="33"/>
      <c r="K537" s="33"/>
    </row>
    <row r="538" spans="1:11" s="34" customFormat="1">
      <c r="A538" s="29"/>
      <c r="B538" s="29"/>
      <c r="C538" s="29"/>
      <c r="D538" s="30"/>
      <c r="E538" s="30"/>
      <c r="F538" s="40"/>
      <c r="G538" s="31"/>
      <c r="H538" s="32"/>
      <c r="I538" s="33"/>
      <c r="J538" s="33"/>
      <c r="K538" s="33"/>
    </row>
    <row r="539" spans="1:11" s="34" customFormat="1">
      <c r="A539" s="29"/>
      <c r="B539" s="29"/>
      <c r="C539" s="29"/>
      <c r="D539" s="30"/>
      <c r="E539" s="30"/>
      <c r="F539" s="40"/>
      <c r="G539" s="31"/>
      <c r="H539" s="32"/>
      <c r="I539" s="33"/>
      <c r="J539" s="33"/>
      <c r="K539" s="33"/>
    </row>
    <row r="540" spans="1:11" s="34" customFormat="1">
      <c r="A540" s="29"/>
      <c r="B540" s="29"/>
      <c r="C540" s="29"/>
      <c r="D540" s="30"/>
      <c r="E540" s="30"/>
      <c r="F540" s="40"/>
      <c r="G540" s="31"/>
      <c r="H540" s="32"/>
      <c r="I540" s="33"/>
      <c r="J540" s="33"/>
      <c r="K540" s="33"/>
    </row>
    <row r="541" spans="1:11" s="34" customFormat="1">
      <c r="A541" s="29"/>
      <c r="B541" s="29"/>
      <c r="C541" s="29"/>
      <c r="D541" s="30"/>
      <c r="E541" s="30"/>
      <c r="F541" s="40"/>
      <c r="G541" s="31"/>
      <c r="H541" s="32"/>
      <c r="I541" s="33"/>
      <c r="J541" s="33"/>
      <c r="K541" s="33"/>
    </row>
    <row r="542" spans="1:11" s="34" customFormat="1">
      <c r="A542" s="29"/>
      <c r="B542" s="29"/>
      <c r="C542" s="29"/>
      <c r="D542" s="30"/>
      <c r="E542" s="30"/>
      <c r="F542" s="40"/>
      <c r="G542" s="31"/>
      <c r="H542" s="32"/>
      <c r="I542" s="33"/>
      <c r="J542" s="33"/>
      <c r="K542" s="33"/>
    </row>
    <row r="543" spans="1:11" s="34" customFormat="1">
      <c r="A543" s="29"/>
      <c r="B543" s="29"/>
      <c r="C543" s="29"/>
      <c r="D543" s="30"/>
      <c r="E543" s="30"/>
      <c r="F543" s="40"/>
      <c r="G543" s="31"/>
      <c r="H543" s="32"/>
      <c r="I543" s="33"/>
      <c r="J543" s="33"/>
      <c r="K543" s="33"/>
    </row>
    <row r="544" spans="1:11" s="34" customFormat="1">
      <c r="A544" s="29"/>
      <c r="B544" s="29"/>
      <c r="C544" s="29"/>
      <c r="D544" s="30"/>
      <c r="E544" s="30"/>
      <c r="F544" s="40"/>
      <c r="G544" s="31"/>
      <c r="H544" s="32"/>
      <c r="I544" s="33"/>
      <c r="J544" s="33"/>
      <c r="K544" s="33"/>
    </row>
    <row r="545" spans="1:11" s="34" customFormat="1">
      <c r="A545" s="29"/>
      <c r="B545" s="29"/>
      <c r="C545" s="29"/>
      <c r="D545" s="30"/>
      <c r="E545" s="30"/>
      <c r="F545" s="40"/>
      <c r="G545" s="31"/>
      <c r="H545" s="32"/>
      <c r="I545" s="33"/>
      <c r="J545" s="33"/>
      <c r="K545" s="33"/>
    </row>
    <row r="546" spans="1:11" s="34" customFormat="1">
      <c r="A546" s="29"/>
      <c r="B546" s="29"/>
      <c r="C546" s="29"/>
      <c r="D546" s="30"/>
      <c r="E546" s="30"/>
      <c r="F546" s="40"/>
      <c r="G546" s="31"/>
      <c r="H546" s="32"/>
      <c r="I546" s="33"/>
      <c r="J546" s="33"/>
      <c r="K546" s="33"/>
    </row>
    <row r="547" spans="1:11" s="34" customFormat="1">
      <c r="A547" s="29"/>
      <c r="B547" s="29"/>
      <c r="C547" s="29"/>
      <c r="D547" s="30"/>
      <c r="E547" s="30"/>
      <c r="F547" s="40"/>
      <c r="G547" s="31"/>
      <c r="H547" s="32"/>
      <c r="I547" s="33"/>
      <c r="J547" s="33"/>
      <c r="K547" s="33"/>
    </row>
    <row r="548" spans="1:11" s="34" customFormat="1">
      <c r="A548" s="29"/>
      <c r="B548" s="29"/>
      <c r="C548" s="29"/>
      <c r="D548" s="30"/>
      <c r="E548" s="30"/>
      <c r="F548" s="40"/>
      <c r="G548" s="31"/>
      <c r="H548" s="32"/>
      <c r="I548" s="33"/>
      <c r="J548" s="33"/>
      <c r="K548" s="33"/>
    </row>
    <row r="549" spans="1:11" s="34" customFormat="1">
      <c r="A549" s="29"/>
      <c r="B549" s="29"/>
      <c r="C549" s="29"/>
      <c r="D549" s="30"/>
      <c r="E549" s="30"/>
      <c r="F549" s="40"/>
      <c r="G549" s="31"/>
      <c r="H549" s="32"/>
      <c r="I549" s="33"/>
      <c r="J549" s="33"/>
      <c r="K549" s="33"/>
    </row>
    <row r="550" spans="1:11" s="34" customFormat="1">
      <c r="A550" s="29"/>
      <c r="B550" s="29"/>
      <c r="C550" s="29"/>
      <c r="D550" s="30"/>
      <c r="E550" s="30"/>
      <c r="F550" s="40"/>
      <c r="G550" s="31"/>
      <c r="H550" s="32"/>
      <c r="I550" s="33"/>
      <c r="J550" s="33"/>
      <c r="K550" s="33"/>
    </row>
    <row r="551" spans="1:11" s="34" customFormat="1">
      <c r="A551" s="29"/>
      <c r="B551" s="29"/>
      <c r="C551" s="29"/>
      <c r="D551" s="30"/>
      <c r="E551" s="30"/>
      <c r="F551" s="40"/>
      <c r="G551" s="31"/>
      <c r="H551" s="32"/>
      <c r="I551" s="33"/>
      <c r="J551" s="33"/>
      <c r="K551" s="33"/>
    </row>
    <row r="552" spans="1:11" s="34" customFormat="1">
      <c r="A552" s="29"/>
      <c r="B552" s="29"/>
      <c r="C552" s="29"/>
      <c r="D552" s="30"/>
      <c r="E552" s="30"/>
      <c r="F552" s="40"/>
      <c r="G552" s="31"/>
      <c r="H552" s="32"/>
      <c r="I552" s="33"/>
      <c r="J552" s="33"/>
      <c r="K552" s="33"/>
    </row>
    <row r="553" spans="1:11" s="34" customFormat="1">
      <c r="A553" s="29"/>
      <c r="B553" s="29"/>
      <c r="C553" s="29"/>
      <c r="D553" s="30"/>
      <c r="E553" s="30"/>
      <c r="F553" s="40"/>
      <c r="G553" s="31"/>
      <c r="H553" s="32"/>
      <c r="I553" s="33"/>
      <c r="J553" s="33"/>
      <c r="K553" s="33"/>
    </row>
    <row r="554" spans="1:11" s="34" customFormat="1">
      <c r="A554" s="29"/>
      <c r="B554" s="29"/>
      <c r="C554" s="29"/>
      <c r="D554" s="30"/>
      <c r="E554" s="30"/>
      <c r="F554" s="40"/>
      <c r="G554" s="31"/>
      <c r="H554" s="32"/>
      <c r="I554" s="33"/>
      <c r="J554" s="33"/>
      <c r="K554" s="33"/>
    </row>
    <row r="555" spans="1:11" s="34" customFormat="1">
      <c r="A555" s="29"/>
      <c r="B555" s="29"/>
      <c r="C555" s="29"/>
      <c r="D555" s="30"/>
      <c r="E555" s="30"/>
      <c r="F555" s="40"/>
      <c r="G555" s="31"/>
      <c r="H555" s="32"/>
      <c r="I555" s="33"/>
      <c r="J555" s="33"/>
      <c r="K555" s="33"/>
    </row>
    <row r="556" spans="1:11" s="34" customFormat="1">
      <c r="A556" s="29"/>
      <c r="B556" s="29"/>
      <c r="C556" s="29"/>
      <c r="D556" s="30"/>
      <c r="E556" s="30"/>
      <c r="F556" s="40"/>
      <c r="G556" s="31"/>
      <c r="H556" s="32"/>
      <c r="I556" s="33"/>
      <c r="J556" s="33"/>
      <c r="K556" s="33"/>
    </row>
    <row r="557" spans="1:11" s="34" customFormat="1">
      <c r="A557" s="29"/>
      <c r="B557" s="29"/>
      <c r="C557" s="29"/>
      <c r="D557" s="30"/>
      <c r="E557" s="30"/>
      <c r="F557" s="40"/>
      <c r="G557" s="31"/>
      <c r="H557" s="32"/>
      <c r="I557" s="33"/>
      <c r="J557" s="33"/>
      <c r="K557" s="33"/>
    </row>
    <row r="558" spans="1:11" s="34" customFormat="1">
      <c r="A558" s="29"/>
      <c r="B558" s="29"/>
      <c r="C558" s="29"/>
      <c r="D558" s="30"/>
      <c r="E558" s="30"/>
      <c r="F558" s="40"/>
      <c r="G558" s="31"/>
      <c r="H558" s="32"/>
      <c r="I558" s="33"/>
      <c r="J558" s="33"/>
      <c r="K558" s="33"/>
    </row>
    <row r="559" spans="1:11" s="34" customFormat="1">
      <c r="A559" s="29"/>
      <c r="B559" s="29"/>
      <c r="C559" s="29"/>
      <c r="D559" s="30"/>
      <c r="E559" s="30"/>
      <c r="F559" s="40"/>
      <c r="G559" s="31"/>
      <c r="H559" s="32"/>
      <c r="I559" s="33"/>
      <c r="J559" s="33"/>
      <c r="K559" s="33"/>
    </row>
    <row r="560" spans="1:11" s="34" customFormat="1">
      <c r="A560" s="29"/>
      <c r="B560" s="29"/>
      <c r="C560" s="29"/>
      <c r="D560" s="30"/>
      <c r="E560" s="30"/>
      <c r="F560" s="40"/>
      <c r="G560" s="31"/>
      <c r="H560" s="32"/>
      <c r="I560" s="33"/>
      <c r="J560" s="33"/>
      <c r="K560" s="33"/>
    </row>
    <row r="561" spans="1:11" s="34" customFormat="1">
      <c r="A561" s="29"/>
      <c r="B561" s="29"/>
      <c r="C561" s="29"/>
      <c r="D561" s="30"/>
      <c r="E561" s="30"/>
      <c r="F561" s="40"/>
      <c r="G561" s="31"/>
      <c r="H561" s="32"/>
      <c r="I561" s="33"/>
      <c r="J561" s="33"/>
      <c r="K561" s="33"/>
    </row>
    <row r="562" spans="1:11" s="34" customFormat="1">
      <c r="A562" s="29"/>
      <c r="B562" s="29"/>
      <c r="C562" s="29"/>
      <c r="D562" s="30"/>
      <c r="E562" s="30"/>
      <c r="F562" s="40"/>
      <c r="G562" s="31"/>
      <c r="H562" s="32"/>
      <c r="I562" s="33"/>
      <c r="J562" s="33"/>
      <c r="K562" s="33"/>
    </row>
    <row r="563" spans="1:11" s="34" customFormat="1">
      <c r="A563" s="29"/>
      <c r="B563" s="29"/>
      <c r="C563" s="29"/>
      <c r="D563" s="30"/>
      <c r="E563" s="30"/>
      <c r="F563" s="40"/>
      <c r="G563" s="31"/>
      <c r="H563" s="32"/>
      <c r="I563" s="33"/>
      <c r="J563" s="33"/>
      <c r="K563" s="33"/>
    </row>
    <row r="564" spans="1:11" s="34" customFormat="1">
      <c r="A564" s="29"/>
      <c r="B564" s="29"/>
      <c r="C564" s="29"/>
      <c r="D564" s="30"/>
      <c r="E564" s="30"/>
      <c r="F564" s="40"/>
      <c r="G564" s="31"/>
      <c r="H564" s="32"/>
      <c r="I564" s="33"/>
      <c r="J564" s="33"/>
      <c r="K564" s="33"/>
    </row>
    <row r="565" spans="1:11" s="34" customFormat="1">
      <c r="A565" s="29"/>
      <c r="B565" s="29"/>
      <c r="C565" s="29"/>
      <c r="D565" s="30"/>
      <c r="E565" s="30"/>
      <c r="F565" s="40"/>
      <c r="G565" s="31"/>
      <c r="H565" s="32"/>
      <c r="I565" s="33"/>
      <c r="J565" s="33"/>
      <c r="K565" s="33"/>
    </row>
    <row r="566" spans="1:11" s="34" customFormat="1">
      <c r="A566" s="29"/>
      <c r="B566" s="29"/>
      <c r="C566" s="29"/>
      <c r="D566" s="30"/>
      <c r="E566" s="30"/>
      <c r="F566" s="40"/>
      <c r="G566" s="31"/>
      <c r="H566" s="32"/>
      <c r="I566" s="33"/>
      <c r="J566" s="33"/>
      <c r="K566" s="33"/>
    </row>
    <row r="567" spans="1:11" s="34" customFormat="1">
      <c r="A567" s="29"/>
      <c r="B567" s="29"/>
      <c r="C567" s="29"/>
      <c r="D567" s="30"/>
      <c r="E567" s="30"/>
      <c r="F567" s="40"/>
      <c r="G567" s="31"/>
      <c r="H567" s="32"/>
      <c r="I567" s="33"/>
      <c r="J567" s="33"/>
      <c r="K567" s="33"/>
    </row>
    <row r="568" spans="1:11" s="34" customFormat="1">
      <c r="A568" s="29"/>
      <c r="B568" s="29"/>
      <c r="C568" s="29"/>
      <c r="D568" s="30"/>
      <c r="E568" s="30"/>
      <c r="F568" s="40"/>
      <c r="G568" s="31"/>
      <c r="H568" s="32"/>
      <c r="I568" s="33"/>
      <c r="J568" s="33"/>
      <c r="K568" s="33"/>
    </row>
    <row r="569" spans="1:11" s="34" customFormat="1">
      <c r="A569" s="29"/>
      <c r="B569" s="29"/>
      <c r="C569" s="29"/>
      <c r="D569" s="30"/>
      <c r="E569" s="30"/>
      <c r="F569" s="40"/>
      <c r="G569" s="31"/>
      <c r="H569" s="32"/>
      <c r="I569" s="33"/>
      <c r="J569" s="33"/>
      <c r="K569" s="33"/>
    </row>
    <row r="570" spans="1:11" s="34" customFormat="1">
      <c r="A570" s="29"/>
      <c r="B570" s="29"/>
      <c r="C570" s="29"/>
      <c r="D570" s="30"/>
      <c r="E570" s="30"/>
      <c r="F570" s="40"/>
      <c r="G570" s="31"/>
      <c r="H570" s="32"/>
      <c r="I570" s="33"/>
      <c r="J570" s="33"/>
      <c r="K570" s="33"/>
    </row>
    <row r="571" spans="1:11" s="34" customFormat="1">
      <c r="A571" s="29"/>
      <c r="B571" s="29"/>
      <c r="C571" s="29"/>
      <c r="D571" s="30"/>
      <c r="E571" s="30"/>
      <c r="F571" s="40"/>
      <c r="G571" s="31"/>
      <c r="H571" s="32"/>
      <c r="I571" s="33"/>
      <c r="J571" s="33"/>
      <c r="K571" s="33"/>
    </row>
    <row r="572" spans="1:11" s="34" customFormat="1">
      <c r="A572" s="29"/>
      <c r="B572" s="29"/>
      <c r="C572" s="29"/>
      <c r="D572" s="30"/>
      <c r="E572" s="30"/>
      <c r="F572" s="40"/>
      <c r="G572" s="31"/>
      <c r="H572" s="32"/>
      <c r="I572" s="33"/>
      <c r="J572" s="33"/>
      <c r="K572" s="33"/>
    </row>
    <row r="573" spans="1:11" s="34" customFormat="1">
      <c r="A573" s="29"/>
      <c r="B573" s="29"/>
      <c r="C573" s="29"/>
      <c r="D573" s="30"/>
      <c r="E573" s="30"/>
      <c r="F573" s="40"/>
      <c r="G573" s="31"/>
      <c r="H573" s="32"/>
      <c r="I573" s="33"/>
      <c r="J573" s="33"/>
      <c r="K573" s="33"/>
    </row>
    <row r="574" spans="1:11" s="34" customFormat="1">
      <c r="A574" s="29"/>
      <c r="B574" s="29"/>
      <c r="C574" s="29"/>
      <c r="D574" s="30"/>
      <c r="E574" s="30"/>
      <c r="F574" s="40"/>
      <c r="G574" s="31"/>
      <c r="H574" s="32"/>
      <c r="I574" s="33"/>
      <c r="J574" s="33"/>
      <c r="K574" s="33"/>
    </row>
    <row r="575" spans="1:11" s="34" customFormat="1">
      <c r="A575" s="29"/>
      <c r="B575" s="29"/>
      <c r="C575" s="29"/>
      <c r="D575" s="30"/>
      <c r="E575" s="30"/>
      <c r="F575" s="40"/>
      <c r="G575" s="31"/>
      <c r="H575" s="32"/>
      <c r="I575" s="33"/>
      <c r="J575" s="33"/>
      <c r="K575" s="33"/>
    </row>
    <row r="576" spans="1:11" s="34" customFormat="1">
      <c r="A576" s="29"/>
      <c r="B576" s="29"/>
      <c r="C576" s="29"/>
      <c r="D576" s="30"/>
      <c r="E576" s="30"/>
      <c r="F576" s="40"/>
      <c r="G576" s="31"/>
      <c r="H576" s="32"/>
      <c r="I576" s="33"/>
      <c r="J576" s="33"/>
      <c r="K576" s="33"/>
    </row>
    <row r="577" spans="1:11" s="34" customFormat="1">
      <c r="A577" s="29"/>
      <c r="B577" s="29"/>
      <c r="C577" s="29"/>
      <c r="D577" s="30"/>
      <c r="E577" s="30"/>
      <c r="F577" s="40"/>
      <c r="G577" s="31"/>
      <c r="H577" s="32"/>
      <c r="I577" s="33"/>
      <c r="J577" s="33"/>
      <c r="K577" s="33"/>
    </row>
    <row r="578" spans="1:11" s="34" customFormat="1">
      <c r="A578" s="29"/>
      <c r="B578" s="29"/>
      <c r="C578" s="29"/>
      <c r="D578" s="30"/>
      <c r="E578" s="30"/>
      <c r="F578" s="40"/>
      <c r="G578" s="31"/>
      <c r="H578" s="32"/>
      <c r="I578" s="33"/>
      <c r="J578" s="33"/>
      <c r="K578" s="33"/>
    </row>
    <row r="579" spans="1:11" s="34" customFormat="1">
      <c r="A579" s="29"/>
      <c r="B579" s="29"/>
      <c r="C579" s="29"/>
      <c r="D579" s="30"/>
      <c r="E579" s="30"/>
      <c r="F579" s="40"/>
      <c r="G579" s="31"/>
      <c r="H579" s="32"/>
      <c r="I579" s="33"/>
      <c r="J579" s="33"/>
      <c r="K579" s="33"/>
    </row>
    <row r="580" spans="1:11" s="34" customFormat="1">
      <c r="A580" s="29"/>
      <c r="B580" s="29"/>
      <c r="C580" s="29"/>
      <c r="D580" s="30"/>
      <c r="E580" s="30"/>
      <c r="F580" s="40"/>
      <c r="G580" s="31"/>
      <c r="H580" s="32"/>
      <c r="I580" s="33"/>
      <c r="J580" s="33"/>
      <c r="K580" s="33"/>
    </row>
    <row r="581" spans="1:11" s="34" customFormat="1">
      <c r="A581" s="29"/>
      <c r="B581" s="29"/>
      <c r="C581" s="29"/>
      <c r="D581" s="30"/>
      <c r="E581" s="30"/>
      <c r="F581" s="40"/>
      <c r="G581" s="31"/>
      <c r="H581" s="32"/>
      <c r="I581" s="33"/>
      <c r="J581" s="33"/>
      <c r="K581" s="33"/>
    </row>
    <row r="582" spans="1:11" s="34" customFormat="1">
      <c r="A582" s="29"/>
      <c r="B582" s="29"/>
      <c r="C582" s="29"/>
      <c r="D582" s="30"/>
      <c r="E582" s="30"/>
      <c r="F582" s="40"/>
      <c r="G582" s="31"/>
      <c r="H582" s="32"/>
      <c r="I582" s="33"/>
      <c r="J582" s="33"/>
      <c r="K582" s="33"/>
    </row>
    <row r="583" spans="1:11" s="34" customFormat="1">
      <c r="A583" s="29"/>
      <c r="B583" s="29"/>
      <c r="C583" s="29"/>
      <c r="D583" s="30"/>
      <c r="E583" s="30"/>
      <c r="F583" s="40"/>
      <c r="G583" s="31"/>
      <c r="H583" s="32"/>
      <c r="I583" s="33"/>
      <c r="J583" s="33"/>
      <c r="K583" s="33"/>
    </row>
    <row r="584" spans="1:11" s="34" customFormat="1">
      <c r="A584" s="29"/>
      <c r="B584" s="29"/>
      <c r="C584" s="29"/>
      <c r="D584" s="30"/>
      <c r="E584" s="30"/>
      <c r="F584" s="40"/>
      <c r="G584" s="31"/>
      <c r="H584" s="32"/>
      <c r="I584" s="33"/>
      <c r="J584" s="33"/>
      <c r="K584" s="33"/>
    </row>
    <row r="585" spans="1:11" s="34" customFormat="1">
      <c r="A585" s="29"/>
      <c r="B585" s="29"/>
      <c r="C585" s="29"/>
      <c r="D585" s="30"/>
      <c r="E585" s="30"/>
      <c r="F585" s="40"/>
      <c r="G585" s="31"/>
      <c r="H585" s="32"/>
      <c r="I585" s="33"/>
      <c r="J585" s="33"/>
      <c r="K585" s="33"/>
    </row>
    <row r="586" spans="1:11" s="34" customFormat="1">
      <c r="A586" s="29"/>
      <c r="B586" s="29"/>
      <c r="C586" s="29"/>
      <c r="D586" s="30"/>
      <c r="E586" s="30"/>
      <c r="F586" s="40"/>
      <c r="G586" s="31"/>
      <c r="H586" s="32"/>
      <c r="I586" s="33"/>
      <c r="J586" s="33"/>
      <c r="K586" s="33"/>
    </row>
    <row r="587" spans="1:11" s="34" customFormat="1">
      <c r="A587" s="29"/>
      <c r="B587" s="29"/>
      <c r="C587" s="29"/>
      <c r="D587" s="30"/>
      <c r="E587" s="30"/>
      <c r="F587" s="40"/>
      <c r="G587" s="31"/>
      <c r="H587" s="32"/>
      <c r="I587" s="33"/>
      <c r="J587" s="33"/>
      <c r="K587" s="33"/>
    </row>
    <row r="588" spans="1:11" s="34" customFormat="1">
      <c r="A588" s="29"/>
      <c r="B588" s="29"/>
      <c r="C588" s="29"/>
      <c r="D588" s="30"/>
      <c r="E588" s="30"/>
      <c r="F588" s="40"/>
      <c r="G588" s="31"/>
      <c r="H588" s="32"/>
      <c r="I588" s="33"/>
      <c r="J588" s="33"/>
      <c r="K588" s="33"/>
    </row>
    <row r="589" spans="1:11" s="34" customFormat="1">
      <c r="A589" s="29"/>
      <c r="B589" s="29"/>
      <c r="C589" s="29"/>
      <c r="D589" s="30"/>
      <c r="E589" s="30"/>
      <c r="F589" s="40"/>
      <c r="G589" s="31"/>
      <c r="H589" s="32"/>
      <c r="I589" s="33"/>
      <c r="J589" s="33"/>
      <c r="K589" s="33"/>
    </row>
    <row r="590" spans="1:11" s="34" customFormat="1">
      <c r="A590" s="29"/>
      <c r="B590" s="29"/>
      <c r="C590" s="29"/>
      <c r="D590" s="30"/>
      <c r="E590" s="30"/>
      <c r="F590" s="40"/>
      <c r="G590" s="31"/>
      <c r="H590" s="32"/>
      <c r="I590" s="33"/>
      <c r="J590" s="33"/>
      <c r="K590" s="33"/>
    </row>
    <row r="591" spans="1:11" s="34" customFormat="1">
      <c r="A591" s="29"/>
      <c r="B591" s="29"/>
      <c r="C591" s="29"/>
      <c r="D591" s="30"/>
      <c r="E591" s="30"/>
      <c r="F591" s="40"/>
      <c r="G591" s="31"/>
      <c r="H591" s="32"/>
      <c r="I591" s="33"/>
      <c r="J591" s="33"/>
      <c r="K591" s="33"/>
    </row>
    <row r="592" spans="1:11" s="34" customFormat="1">
      <c r="A592" s="29"/>
      <c r="B592" s="29"/>
      <c r="C592" s="29"/>
      <c r="D592" s="30"/>
      <c r="E592" s="30"/>
      <c r="F592" s="40"/>
      <c r="G592" s="31"/>
      <c r="H592" s="32"/>
      <c r="I592" s="33"/>
      <c r="J592" s="33"/>
      <c r="K592" s="33"/>
    </row>
    <row r="593" spans="1:11" s="34" customFormat="1">
      <c r="A593" s="29"/>
      <c r="B593" s="29"/>
      <c r="C593" s="29"/>
      <c r="D593" s="30"/>
      <c r="E593" s="30"/>
      <c r="F593" s="40"/>
      <c r="G593" s="31"/>
      <c r="H593" s="32"/>
      <c r="I593" s="33"/>
      <c r="J593" s="33"/>
      <c r="K593" s="33"/>
    </row>
    <row r="594" spans="1:11" s="34" customFormat="1">
      <c r="A594" s="29"/>
      <c r="B594" s="29"/>
      <c r="C594" s="29"/>
      <c r="D594" s="30"/>
      <c r="E594" s="30"/>
      <c r="F594" s="40"/>
      <c r="G594" s="31"/>
      <c r="H594" s="32"/>
      <c r="I594" s="33"/>
      <c r="J594" s="33"/>
      <c r="K594" s="33"/>
    </row>
    <row r="595" spans="1:11" s="34" customFormat="1">
      <c r="A595" s="29"/>
      <c r="B595" s="29"/>
      <c r="C595" s="29"/>
      <c r="D595" s="30"/>
      <c r="E595" s="30"/>
      <c r="F595" s="40"/>
      <c r="G595" s="31"/>
      <c r="H595" s="32"/>
      <c r="I595" s="33"/>
      <c r="J595" s="33"/>
      <c r="K595" s="33"/>
    </row>
    <row r="596" spans="1:11" s="34" customFormat="1">
      <c r="A596" s="29"/>
      <c r="B596" s="29"/>
      <c r="C596" s="29"/>
      <c r="D596" s="30"/>
      <c r="E596" s="30"/>
      <c r="F596" s="40"/>
      <c r="G596" s="31"/>
      <c r="H596" s="32"/>
      <c r="I596" s="33"/>
      <c r="J596" s="33"/>
      <c r="K596" s="33"/>
    </row>
    <row r="597" spans="1:11" s="34" customFormat="1">
      <c r="A597" s="29"/>
      <c r="B597" s="29"/>
      <c r="C597" s="29"/>
      <c r="D597" s="30"/>
      <c r="E597" s="30"/>
      <c r="F597" s="40"/>
      <c r="G597" s="31"/>
      <c r="H597" s="32"/>
      <c r="I597" s="33"/>
      <c r="J597" s="33"/>
      <c r="K597" s="33"/>
    </row>
    <row r="598" spans="1:11" s="34" customFormat="1">
      <c r="A598" s="29"/>
      <c r="B598" s="29"/>
      <c r="C598" s="29"/>
      <c r="D598" s="30"/>
      <c r="E598" s="30"/>
      <c r="F598" s="40"/>
      <c r="G598" s="31"/>
      <c r="H598" s="32"/>
      <c r="I598" s="33"/>
      <c r="J598" s="33"/>
      <c r="K598" s="33"/>
    </row>
    <row r="599" spans="1:11" s="34" customFormat="1">
      <c r="A599" s="29"/>
      <c r="B599" s="29"/>
      <c r="C599" s="29"/>
      <c r="D599" s="30"/>
      <c r="E599" s="30"/>
      <c r="F599" s="40"/>
      <c r="G599" s="31"/>
      <c r="H599" s="32"/>
      <c r="I599" s="33"/>
      <c r="J599" s="33"/>
      <c r="K599" s="33"/>
    </row>
    <row r="600" spans="1:11" s="34" customFormat="1">
      <c r="A600" s="29"/>
      <c r="B600" s="29"/>
      <c r="C600" s="29"/>
      <c r="D600" s="30"/>
      <c r="E600" s="30"/>
      <c r="F600" s="40"/>
      <c r="G600" s="31"/>
      <c r="H600" s="32"/>
      <c r="I600" s="33"/>
      <c r="J600" s="33"/>
      <c r="K600" s="33"/>
    </row>
    <row r="601" spans="1:11" s="34" customFormat="1">
      <c r="A601" s="29"/>
      <c r="B601" s="29"/>
      <c r="C601" s="29"/>
      <c r="D601" s="30"/>
      <c r="E601" s="30"/>
      <c r="F601" s="40"/>
      <c r="G601" s="31"/>
      <c r="H601" s="32"/>
      <c r="I601" s="33"/>
      <c r="J601" s="33"/>
      <c r="K601" s="33"/>
    </row>
    <row r="602" spans="1:11" s="34" customFormat="1">
      <c r="A602" s="29"/>
      <c r="B602" s="29"/>
      <c r="C602" s="29"/>
      <c r="D602" s="30"/>
      <c r="E602" s="30"/>
      <c r="F602" s="40"/>
      <c r="G602" s="31"/>
      <c r="H602" s="32"/>
      <c r="I602" s="33"/>
      <c r="J602" s="33"/>
      <c r="K602" s="33"/>
    </row>
    <row r="603" spans="1:11" s="34" customFormat="1">
      <c r="A603" s="29"/>
      <c r="B603" s="29"/>
      <c r="C603" s="29"/>
      <c r="D603" s="30"/>
      <c r="E603" s="30"/>
      <c r="F603" s="40"/>
      <c r="G603" s="31"/>
      <c r="H603" s="32"/>
      <c r="I603" s="33"/>
      <c r="J603" s="33"/>
      <c r="K603" s="33"/>
    </row>
    <row r="604" spans="1:11" s="34" customFormat="1">
      <c r="A604" s="29"/>
      <c r="B604" s="29"/>
      <c r="C604" s="29"/>
      <c r="D604" s="30"/>
      <c r="E604" s="30"/>
      <c r="F604" s="40"/>
      <c r="G604" s="31"/>
      <c r="H604" s="32"/>
      <c r="I604" s="33"/>
      <c r="J604" s="33"/>
      <c r="K604" s="33"/>
    </row>
    <row r="605" spans="1:11" s="34" customFormat="1">
      <c r="A605" s="29"/>
      <c r="B605" s="29"/>
      <c r="C605" s="29"/>
      <c r="D605" s="30"/>
      <c r="E605" s="30"/>
      <c r="F605" s="40"/>
      <c r="G605" s="31"/>
      <c r="H605" s="32"/>
      <c r="I605" s="33"/>
      <c r="J605" s="33"/>
      <c r="K605" s="33"/>
    </row>
    <row r="606" spans="1:11" s="34" customFormat="1">
      <c r="A606" s="29"/>
      <c r="B606" s="29"/>
      <c r="C606" s="29"/>
      <c r="D606" s="30"/>
      <c r="E606" s="30"/>
      <c r="F606" s="40"/>
      <c r="G606" s="31"/>
      <c r="H606" s="32"/>
      <c r="I606" s="33"/>
      <c r="J606" s="33"/>
      <c r="K606" s="33"/>
    </row>
    <row r="607" spans="1:11" s="34" customFormat="1">
      <c r="A607" s="29"/>
      <c r="B607" s="29"/>
      <c r="C607" s="29"/>
      <c r="D607" s="30"/>
      <c r="E607" s="30"/>
      <c r="F607" s="40"/>
      <c r="G607" s="31"/>
      <c r="H607" s="32"/>
      <c r="I607" s="33"/>
      <c r="J607" s="33"/>
      <c r="K607" s="33"/>
    </row>
    <row r="608" spans="1:11" s="34" customFormat="1">
      <c r="A608" s="29"/>
      <c r="B608" s="29"/>
      <c r="C608" s="29"/>
      <c r="D608" s="30"/>
      <c r="E608" s="30"/>
      <c r="F608" s="40"/>
      <c r="G608" s="31"/>
      <c r="H608" s="32"/>
      <c r="I608" s="33"/>
      <c r="J608" s="33"/>
      <c r="K608" s="33"/>
    </row>
    <row r="609" spans="1:11" s="34" customFormat="1">
      <c r="A609" s="29"/>
      <c r="B609" s="29"/>
      <c r="C609" s="29"/>
      <c r="D609" s="30"/>
      <c r="E609" s="30"/>
      <c r="F609" s="40"/>
      <c r="G609" s="31"/>
      <c r="H609" s="32"/>
      <c r="I609" s="33"/>
      <c r="J609" s="33"/>
      <c r="K609" s="33"/>
    </row>
    <row r="610" spans="1:11" s="34" customFormat="1">
      <c r="A610" s="29"/>
      <c r="B610" s="29"/>
      <c r="C610" s="29"/>
      <c r="D610" s="30"/>
      <c r="E610" s="30"/>
      <c r="F610" s="40"/>
      <c r="G610" s="31"/>
      <c r="H610" s="32"/>
      <c r="I610" s="33"/>
      <c r="J610" s="33"/>
      <c r="K610" s="33"/>
    </row>
    <row r="611" spans="1:11" s="34" customFormat="1">
      <c r="A611" s="29"/>
      <c r="B611" s="29"/>
      <c r="C611" s="29"/>
      <c r="D611" s="30"/>
      <c r="E611" s="30"/>
      <c r="F611" s="40"/>
      <c r="G611" s="31"/>
      <c r="H611" s="32"/>
      <c r="I611" s="33"/>
      <c r="J611" s="33"/>
      <c r="K611" s="33"/>
    </row>
    <row r="612" spans="1:11" s="34" customFormat="1">
      <c r="A612" s="29"/>
      <c r="B612" s="29"/>
      <c r="C612" s="29"/>
      <c r="D612" s="30"/>
      <c r="E612" s="30"/>
      <c r="F612" s="40"/>
      <c r="G612" s="31"/>
      <c r="H612" s="32"/>
      <c r="I612" s="33"/>
      <c r="J612" s="33"/>
      <c r="K612" s="33"/>
    </row>
    <row r="613" spans="1:11" s="34" customFormat="1">
      <c r="A613" s="29"/>
      <c r="B613" s="29"/>
      <c r="C613" s="29"/>
      <c r="D613" s="30"/>
      <c r="E613" s="30"/>
      <c r="F613" s="40"/>
      <c r="G613" s="31"/>
      <c r="H613" s="32"/>
      <c r="I613" s="33"/>
      <c r="J613" s="33"/>
      <c r="K613" s="33"/>
    </row>
    <row r="614" spans="1:11" s="34" customFormat="1">
      <c r="A614" s="29"/>
      <c r="B614" s="29"/>
      <c r="C614" s="29"/>
      <c r="D614" s="30"/>
      <c r="E614" s="30"/>
      <c r="F614" s="40"/>
      <c r="G614" s="31"/>
      <c r="H614" s="32"/>
      <c r="I614" s="33"/>
      <c r="J614" s="33"/>
      <c r="K614" s="33"/>
    </row>
    <row r="615" spans="1:11" s="34" customFormat="1">
      <c r="A615" s="29"/>
      <c r="B615" s="29"/>
      <c r="C615" s="29"/>
      <c r="D615" s="30"/>
      <c r="E615" s="30"/>
      <c r="F615" s="40"/>
      <c r="G615" s="31"/>
      <c r="H615" s="32"/>
      <c r="I615" s="33"/>
      <c r="J615" s="33"/>
      <c r="K615" s="33"/>
    </row>
    <row r="616" spans="1:11" s="34" customFormat="1">
      <c r="A616" s="29"/>
      <c r="B616" s="29"/>
      <c r="C616" s="29"/>
      <c r="D616" s="30"/>
      <c r="E616" s="30"/>
      <c r="F616" s="40"/>
      <c r="G616" s="31"/>
      <c r="H616" s="32"/>
      <c r="I616" s="33"/>
      <c r="J616" s="33"/>
      <c r="K616" s="33"/>
    </row>
    <row r="617" spans="1:11" s="34" customFormat="1">
      <c r="A617" s="29"/>
      <c r="B617" s="29"/>
      <c r="C617" s="29"/>
      <c r="D617" s="30"/>
      <c r="E617" s="30"/>
      <c r="F617" s="40"/>
      <c r="G617" s="31"/>
      <c r="H617" s="32"/>
      <c r="I617" s="33"/>
      <c r="J617" s="33"/>
      <c r="K617" s="33"/>
    </row>
    <row r="618" spans="1:11" s="34" customFormat="1">
      <c r="A618" s="29"/>
      <c r="B618" s="29"/>
      <c r="C618" s="29"/>
      <c r="D618" s="30"/>
      <c r="E618" s="30"/>
      <c r="F618" s="40"/>
      <c r="G618" s="31"/>
      <c r="H618" s="32"/>
      <c r="I618" s="33"/>
      <c r="J618" s="33"/>
      <c r="K618" s="33"/>
    </row>
    <row r="619" spans="1:11" s="34" customFormat="1">
      <c r="A619" s="29"/>
      <c r="B619" s="29"/>
      <c r="C619" s="29"/>
      <c r="D619" s="30"/>
      <c r="E619" s="30"/>
      <c r="F619" s="40"/>
      <c r="G619" s="31"/>
      <c r="H619" s="32"/>
      <c r="I619" s="33"/>
      <c r="J619" s="33"/>
      <c r="K619" s="33"/>
    </row>
    <row r="620" spans="1:11" s="34" customFormat="1">
      <c r="A620" s="29"/>
      <c r="B620" s="29"/>
      <c r="C620" s="29"/>
      <c r="D620" s="30"/>
      <c r="E620" s="30"/>
      <c r="F620" s="40"/>
      <c r="G620" s="31"/>
      <c r="H620" s="32"/>
      <c r="I620" s="33"/>
      <c r="J620" s="33"/>
      <c r="K620" s="33"/>
    </row>
    <row r="621" spans="1:11" s="34" customFormat="1">
      <c r="A621" s="29"/>
      <c r="B621" s="29"/>
      <c r="C621" s="29"/>
      <c r="D621" s="30"/>
      <c r="E621" s="30"/>
      <c r="F621" s="40"/>
      <c r="G621" s="31"/>
      <c r="H621" s="32"/>
      <c r="I621" s="33"/>
      <c r="J621" s="33"/>
      <c r="K621" s="33"/>
    </row>
    <row r="622" spans="1:11" s="34" customFormat="1">
      <c r="A622" s="29"/>
      <c r="B622" s="29"/>
      <c r="C622" s="29"/>
      <c r="D622" s="30"/>
      <c r="E622" s="30"/>
      <c r="F622" s="40"/>
      <c r="G622" s="31"/>
      <c r="H622" s="32"/>
      <c r="I622" s="33"/>
      <c r="J622" s="33"/>
      <c r="K622" s="33"/>
    </row>
    <row r="623" spans="1:11" s="34" customFormat="1">
      <c r="A623" s="29"/>
      <c r="B623" s="29"/>
      <c r="C623" s="29"/>
      <c r="D623" s="30"/>
      <c r="E623" s="30"/>
      <c r="F623" s="40"/>
      <c r="G623" s="31"/>
      <c r="H623" s="32"/>
      <c r="I623" s="33"/>
      <c r="J623" s="33"/>
      <c r="K623" s="33"/>
    </row>
    <row r="624" spans="1:11" s="34" customFormat="1">
      <c r="A624" s="29"/>
      <c r="B624" s="29"/>
      <c r="C624" s="29"/>
      <c r="D624" s="30"/>
      <c r="E624" s="30"/>
      <c r="F624" s="40"/>
      <c r="G624" s="31"/>
      <c r="H624" s="32"/>
      <c r="I624" s="33"/>
      <c r="J624" s="33"/>
      <c r="K624" s="33"/>
    </row>
    <row r="625" spans="1:11" s="34" customFormat="1">
      <c r="A625" s="29"/>
      <c r="B625" s="29"/>
      <c r="C625" s="29"/>
      <c r="D625" s="30"/>
      <c r="E625" s="30"/>
      <c r="F625" s="40"/>
      <c r="G625" s="31"/>
      <c r="H625" s="32"/>
      <c r="I625" s="33"/>
      <c r="J625" s="33"/>
      <c r="K625" s="33"/>
    </row>
    <row r="626" spans="1:11" s="34" customFormat="1">
      <c r="A626" s="29"/>
      <c r="B626" s="29"/>
      <c r="C626" s="29"/>
      <c r="D626" s="30"/>
      <c r="E626" s="30"/>
      <c r="F626" s="40"/>
      <c r="G626" s="31"/>
      <c r="H626" s="32"/>
      <c r="I626" s="33"/>
      <c r="J626" s="33"/>
      <c r="K626" s="33"/>
    </row>
    <row r="627" spans="1:11" s="34" customFormat="1">
      <c r="A627" s="29"/>
      <c r="B627" s="29"/>
      <c r="C627" s="29"/>
      <c r="D627" s="30"/>
      <c r="E627" s="30"/>
      <c r="F627" s="40"/>
      <c r="G627" s="31"/>
      <c r="H627" s="32"/>
      <c r="I627" s="33"/>
      <c r="J627" s="33"/>
      <c r="K627" s="33"/>
    </row>
    <row r="628" spans="1:11" s="34" customFormat="1">
      <c r="A628" s="29"/>
      <c r="B628" s="29"/>
      <c r="C628" s="29"/>
      <c r="D628" s="30"/>
      <c r="E628" s="30"/>
      <c r="F628" s="40"/>
      <c r="G628" s="31"/>
      <c r="H628" s="32"/>
      <c r="I628" s="33"/>
      <c r="J628" s="33"/>
      <c r="K628" s="33"/>
    </row>
    <row r="629" spans="1:11" s="34" customFormat="1">
      <c r="A629" s="29"/>
      <c r="B629" s="29"/>
      <c r="C629" s="29"/>
      <c r="D629" s="30"/>
      <c r="E629" s="30"/>
      <c r="F629" s="40"/>
      <c r="G629" s="31"/>
      <c r="H629" s="32"/>
      <c r="I629" s="33"/>
      <c r="J629" s="33"/>
      <c r="K629" s="33"/>
    </row>
    <row r="630" spans="1:11" s="34" customFormat="1">
      <c r="A630" s="29"/>
      <c r="B630" s="29"/>
      <c r="C630" s="29"/>
      <c r="D630" s="30"/>
      <c r="E630" s="30"/>
      <c r="F630" s="40"/>
      <c r="G630" s="31"/>
      <c r="H630" s="32"/>
      <c r="I630" s="33"/>
      <c r="J630" s="33"/>
      <c r="K630" s="33"/>
    </row>
    <row r="631" spans="1:11" s="34" customFormat="1">
      <c r="A631" s="29"/>
      <c r="B631" s="29"/>
      <c r="C631" s="29"/>
      <c r="D631" s="30"/>
      <c r="E631" s="30"/>
      <c r="F631" s="40"/>
      <c r="G631" s="31"/>
      <c r="H631" s="32"/>
      <c r="I631" s="33"/>
      <c r="J631" s="33"/>
      <c r="K631" s="33"/>
    </row>
    <row r="632" spans="1:11" s="34" customFormat="1">
      <c r="A632" s="29"/>
      <c r="B632" s="29"/>
      <c r="C632" s="29"/>
      <c r="D632" s="30"/>
      <c r="E632" s="30"/>
      <c r="F632" s="40"/>
      <c r="G632" s="31"/>
      <c r="H632" s="32"/>
      <c r="I632" s="33"/>
      <c r="J632" s="33"/>
      <c r="K632" s="33"/>
    </row>
    <row r="633" spans="1:11" s="34" customFormat="1">
      <c r="A633" s="29"/>
      <c r="B633" s="29"/>
      <c r="C633" s="29"/>
      <c r="D633" s="30"/>
      <c r="E633" s="30"/>
      <c r="F633" s="40"/>
      <c r="G633" s="31"/>
      <c r="H633" s="32"/>
      <c r="I633" s="33"/>
      <c r="J633" s="33"/>
      <c r="K633" s="33"/>
    </row>
    <row r="634" spans="1:11" s="34" customFormat="1">
      <c r="A634" s="29"/>
      <c r="B634" s="29"/>
      <c r="C634" s="29"/>
      <c r="D634" s="30"/>
      <c r="E634" s="30"/>
      <c r="F634" s="40"/>
      <c r="G634" s="31"/>
      <c r="H634" s="32"/>
      <c r="I634" s="33"/>
      <c r="J634" s="33"/>
      <c r="K634" s="33"/>
    </row>
    <row r="635" spans="1:11" s="34" customFormat="1">
      <c r="A635" s="29"/>
      <c r="B635" s="29"/>
      <c r="C635" s="29"/>
      <c r="D635" s="30"/>
      <c r="E635" s="30"/>
      <c r="F635" s="40"/>
      <c r="G635" s="31"/>
      <c r="H635" s="32"/>
      <c r="I635" s="33"/>
      <c r="J635" s="33"/>
      <c r="K635" s="33"/>
    </row>
    <row r="636" spans="1:11" s="34" customFormat="1">
      <c r="A636" s="29"/>
      <c r="B636" s="29"/>
      <c r="C636" s="29"/>
      <c r="D636" s="30"/>
      <c r="E636" s="30"/>
      <c r="F636" s="40"/>
      <c r="G636" s="31"/>
      <c r="H636" s="32"/>
      <c r="I636" s="33"/>
      <c r="J636" s="33"/>
      <c r="K636" s="33"/>
    </row>
    <row r="637" spans="1:11" s="34" customFormat="1">
      <c r="A637" s="29"/>
      <c r="B637" s="29"/>
      <c r="C637" s="29"/>
      <c r="D637" s="30"/>
      <c r="E637" s="30"/>
      <c r="F637" s="40"/>
      <c r="G637" s="31"/>
      <c r="H637" s="32"/>
      <c r="I637" s="33"/>
      <c r="J637" s="33"/>
      <c r="K637" s="33"/>
    </row>
    <row r="638" spans="1:11" s="34" customFormat="1">
      <c r="A638" s="29"/>
      <c r="B638" s="29"/>
      <c r="C638" s="29"/>
      <c r="D638" s="30"/>
      <c r="E638" s="30"/>
      <c r="F638" s="40"/>
      <c r="G638" s="31"/>
      <c r="H638" s="32"/>
      <c r="I638" s="33"/>
      <c r="J638" s="33"/>
      <c r="K638" s="33"/>
    </row>
    <row r="639" spans="1:11" s="34" customFormat="1">
      <c r="A639" s="29"/>
      <c r="B639" s="29"/>
      <c r="C639" s="29"/>
      <c r="D639" s="30"/>
      <c r="E639" s="30"/>
      <c r="F639" s="40"/>
      <c r="G639" s="31"/>
      <c r="H639" s="32"/>
      <c r="I639" s="33"/>
      <c r="J639" s="33"/>
      <c r="K639" s="33"/>
    </row>
    <row r="640" spans="1:11" s="34" customFormat="1">
      <c r="A640" s="29"/>
      <c r="B640" s="29"/>
      <c r="C640" s="29"/>
      <c r="D640" s="30"/>
      <c r="E640" s="30"/>
      <c r="F640" s="40"/>
      <c r="G640" s="31"/>
      <c r="H640" s="32"/>
      <c r="I640" s="33"/>
      <c r="J640" s="33"/>
      <c r="K640" s="33"/>
    </row>
    <row r="641" spans="1:11" s="34" customFormat="1">
      <c r="A641" s="29"/>
      <c r="B641" s="29"/>
      <c r="C641" s="29"/>
      <c r="D641" s="30"/>
      <c r="E641" s="30"/>
      <c r="F641" s="40"/>
      <c r="G641" s="31"/>
      <c r="H641" s="32"/>
      <c r="I641" s="33"/>
      <c r="J641" s="33"/>
      <c r="K641" s="33"/>
    </row>
    <row r="642" spans="1:11" s="34" customFormat="1">
      <c r="A642" s="29"/>
      <c r="B642" s="29"/>
      <c r="C642" s="29"/>
      <c r="D642" s="30"/>
      <c r="E642" s="30"/>
      <c r="F642" s="40"/>
      <c r="G642" s="31"/>
      <c r="H642" s="32"/>
      <c r="I642" s="33"/>
      <c r="J642" s="33"/>
      <c r="K642" s="33"/>
    </row>
    <row r="643" spans="1:11" s="34" customFormat="1">
      <c r="A643" s="29"/>
      <c r="B643" s="29"/>
      <c r="C643" s="29"/>
      <c r="D643" s="30"/>
      <c r="E643" s="30"/>
      <c r="F643" s="40"/>
      <c r="G643" s="31"/>
      <c r="H643" s="32"/>
      <c r="I643" s="33"/>
      <c r="J643" s="33"/>
      <c r="K643" s="33"/>
    </row>
    <row r="644" spans="1:11" s="34" customFormat="1">
      <c r="A644" s="29"/>
      <c r="B644" s="29"/>
      <c r="C644" s="29"/>
      <c r="D644" s="30"/>
      <c r="E644" s="30"/>
      <c r="F644" s="40"/>
      <c r="G644" s="31"/>
      <c r="H644" s="32"/>
      <c r="I644" s="33"/>
      <c r="J644" s="33"/>
      <c r="K644" s="33"/>
    </row>
    <row r="645" spans="1:11" s="34" customFormat="1">
      <c r="A645" s="29"/>
      <c r="B645" s="29"/>
      <c r="C645" s="29"/>
      <c r="D645" s="30"/>
      <c r="E645" s="30"/>
      <c r="F645" s="40"/>
      <c r="G645" s="31"/>
      <c r="H645" s="32"/>
      <c r="I645" s="33"/>
      <c r="J645" s="33"/>
      <c r="K645" s="33"/>
    </row>
    <row r="646" spans="1:11" s="34" customFormat="1">
      <c r="A646" s="29"/>
      <c r="B646" s="29"/>
      <c r="C646" s="29"/>
      <c r="D646" s="30"/>
      <c r="E646" s="30"/>
      <c r="F646" s="40"/>
      <c r="G646" s="31"/>
      <c r="H646" s="32"/>
      <c r="I646" s="33"/>
      <c r="J646" s="33"/>
      <c r="K646" s="33"/>
    </row>
    <row r="647" spans="1:11" s="34" customFormat="1">
      <c r="A647" s="29"/>
      <c r="B647" s="29"/>
      <c r="C647" s="29"/>
      <c r="D647" s="30"/>
      <c r="E647" s="30"/>
      <c r="F647" s="40"/>
      <c r="G647" s="31"/>
      <c r="H647" s="32"/>
      <c r="I647" s="33"/>
      <c r="J647" s="33"/>
      <c r="K647" s="33"/>
    </row>
    <row r="648" spans="1:11" s="34" customFormat="1">
      <c r="A648" s="29"/>
      <c r="B648" s="29"/>
      <c r="C648" s="29"/>
      <c r="D648" s="30"/>
      <c r="E648" s="30"/>
      <c r="F648" s="40"/>
      <c r="G648" s="31"/>
      <c r="H648" s="32"/>
      <c r="I648" s="33"/>
      <c r="J648" s="33"/>
      <c r="K648" s="33"/>
    </row>
    <row r="649" spans="1:11" s="34" customFormat="1">
      <c r="A649" s="29"/>
      <c r="B649" s="29"/>
      <c r="C649" s="29"/>
      <c r="D649" s="30"/>
      <c r="E649" s="30"/>
      <c r="F649" s="40"/>
      <c r="G649" s="31"/>
      <c r="H649" s="32"/>
      <c r="I649" s="33"/>
      <c r="J649" s="33"/>
      <c r="K649" s="33"/>
    </row>
    <row r="650" spans="1:11" s="34" customFormat="1">
      <c r="A650" s="29"/>
      <c r="B650" s="29"/>
      <c r="C650" s="29"/>
      <c r="D650" s="30"/>
      <c r="E650" s="30"/>
      <c r="F650" s="40"/>
      <c r="G650" s="31"/>
      <c r="H650" s="32"/>
      <c r="I650" s="33"/>
      <c r="J650" s="33"/>
      <c r="K650" s="33"/>
    </row>
    <row r="651" spans="1:11" s="34" customFormat="1">
      <c r="A651" s="29"/>
      <c r="B651" s="29"/>
      <c r="C651" s="29"/>
      <c r="D651" s="30"/>
      <c r="E651" s="30"/>
      <c r="F651" s="40"/>
      <c r="G651" s="31"/>
      <c r="H651" s="32"/>
      <c r="I651" s="33"/>
      <c r="J651" s="33"/>
      <c r="K651" s="33"/>
    </row>
    <row r="652" spans="1:11" s="34" customFormat="1">
      <c r="A652" s="29"/>
      <c r="B652" s="29"/>
      <c r="C652" s="29"/>
      <c r="D652" s="30"/>
      <c r="E652" s="30"/>
      <c r="F652" s="40"/>
      <c r="G652" s="31"/>
      <c r="H652" s="32"/>
      <c r="I652" s="33"/>
      <c r="J652" s="33"/>
      <c r="K652" s="33"/>
    </row>
    <row r="653" spans="1:11" s="34" customFormat="1">
      <c r="A653" s="29"/>
      <c r="B653" s="29"/>
      <c r="C653" s="29"/>
      <c r="D653" s="30"/>
      <c r="E653" s="30"/>
      <c r="F653" s="40"/>
      <c r="G653" s="31"/>
      <c r="H653" s="32"/>
      <c r="I653" s="33"/>
      <c r="J653" s="33"/>
      <c r="K653" s="33"/>
    </row>
    <row r="654" spans="1:11" s="34" customFormat="1">
      <c r="A654" s="29"/>
      <c r="B654" s="29"/>
      <c r="C654" s="29"/>
      <c r="D654" s="30"/>
      <c r="E654" s="30"/>
      <c r="F654" s="40"/>
      <c r="G654" s="31"/>
      <c r="H654" s="32"/>
      <c r="I654" s="33"/>
      <c r="J654" s="33"/>
      <c r="K654" s="33"/>
    </row>
    <row r="655" spans="1:11" s="34" customFormat="1">
      <c r="A655" s="29"/>
      <c r="B655" s="29"/>
      <c r="C655" s="29"/>
      <c r="D655" s="30"/>
      <c r="E655" s="30"/>
      <c r="F655" s="40"/>
      <c r="G655" s="31"/>
      <c r="H655" s="32"/>
      <c r="I655" s="33"/>
      <c r="J655" s="33"/>
      <c r="K655" s="33"/>
    </row>
    <row r="656" spans="1:11" s="34" customFormat="1">
      <c r="A656" s="29"/>
      <c r="B656" s="29"/>
      <c r="C656" s="29"/>
      <c r="D656" s="30"/>
      <c r="E656" s="30"/>
      <c r="F656" s="40"/>
      <c r="G656" s="31"/>
      <c r="H656" s="32"/>
      <c r="I656" s="33"/>
      <c r="J656" s="33"/>
      <c r="K656" s="33"/>
    </row>
    <row r="657" spans="1:11" s="34" customFormat="1">
      <c r="A657" s="29"/>
      <c r="B657" s="29"/>
      <c r="C657" s="29"/>
      <c r="D657" s="30"/>
      <c r="E657" s="30"/>
      <c r="F657" s="40"/>
      <c r="G657" s="31"/>
      <c r="H657" s="32"/>
      <c r="I657" s="33"/>
      <c r="J657" s="33"/>
      <c r="K657" s="33"/>
    </row>
    <row r="658" spans="1:11" s="34" customFormat="1">
      <c r="A658" s="29"/>
      <c r="B658" s="29"/>
      <c r="C658" s="29"/>
      <c r="D658" s="30"/>
      <c r="E658" s="30"/>
      <c r="F658" s="40"/>
      <c r="G658" s="31"/>
      <c r="H658" s="32"/>
      <c r="I658" s="33"/>
      <c r="J658" s="33"/>
      <c r="K658" s="33"/>
    </row>
    <row r="659" spans="1:11" s="34" customFormat="1">
      <c r="A659" s="29"/>
      <c r="B659" s="29"/>
      <c r="C659" s="29"/>
      <c r="D659" s="30"/>
      <c r="E659" s="30"/>
      <c r="F659" s="40"/>
      <c r="G659" s="31"/>
      <c r="H659" s="32"/>
      <c r="I659" s="33"/>
      <c r="J659" s="33"/>
      <c r="K659" s="33"/>
    </row>
    <row r="660" spans="1:11" s="34" customFormat="1">
      <c r="A660" s="29"/>
      <c r="B660" s="29"/>
      <c r="C660" s="29"/>
      <c r="D660" s="30"/>
      <c r="E660" s="30"/>
      <c r="F660" s="40"/>
      <c r="G660" s="31"/>
      <c r="H660" s="32"/>
      <c r="I660" s="33"/>
      <c r="J660" s="33"/>
      <c r="K660" s="33"/>
    </row>
    <row r="661" spans="1:11" s="34" customFormat="1">
      <c r="A661" s="29"/>
      <c r="B661" s="29"/>
      <c r="C661" s="29"/>
      <c r="D661" s="30"/>
      <c r="E661" s="30"/>
      <c r="F661" s="40"/>
      <c r="G661" s="31"/>
      <c r="H661" s="32"/>
      <c r="I661" s="33"/>
      <c r="J661" s="33"/>
      <c r="K661" s="33"/>
    </row>
    <row r="662" spans="1:11" s="34" customFormat="1">
      <c r="A662" s="29"/>
      <c r="B662" s="29"/>
      <c r="C662" s="29"/>
      <c r="D662" s="30"/>
      <c r="E662" s="30"/>
      <c r="F662" s="40"/>
      <c r="G662" s="31"/>
      <c r="H662" s="32"/>
      <c r="I662" s="33"/>
      <c r="J662" s="33"/>
      <c r="K662" s="33"/>
    </row>
    <row r="663" spans="1:11" s="34" customFormat="1">
      <c r="A663" s="29"/>
      <c r="B663" s="29"/>
      <c r="C663" s="29"/>
      <c r="D663" s="30"/>
      <c r="E663" s="30"/>
      <c r="F663" s="40"/>
      <c r="G663" s="31"/>
      <c r="H663" s="32"/>
      <c r="I663" s="33"/>
      <c r="J663" s="33"/>
      <c r="K663" s="33"/>
    </row>
    <row r="664" spans="1:11" s="34" customFormat="1">
      <c r="A664" s="29"/>
      <c r="B664" s="29"/>
      <c r="C664" s="29"/>
      <c r="D664" s="30"/>
      <c r="E664" s="30"/>
      <c r="F664" s="40"/>
      <c r="G664" s="31"/>
      <c r="H664" s="32"/>
      <c r="I664" s="33"/>
      <c r="J664" s="33"/>
      <c r="K664" s="33"/>
    </row>
    <row r="665" spans="1:11" s="34" customFormat="1">
      <c r="A665" s="29"/>
      <c r="B665" s="29"/>
      <c r="C665" s="29"/>
      <c r="D665" s="30"/>
      <c r="E665" s="30"/>
      <c r="F665" s="40"/>
      <c r="G665" s="31"/>
      <c r="H665" s="32"/>
      <c r="I665" s="33"/>
      <c r="J665" s="33"/>
      <c r="K665" s="33"/>
    </row>
    <row r="666" spans="1:11" s="34" customFormat="1">
      <c r="A666" s="29"/>
      <c r="B666" s="29"/>
      <c r="C666" s="29"/>
      <c r="D666" s="30"/>
      <c r="E666" s="30"/>
      <c r="F666" s="40"/>
      <c r="G666" s="31"/>
      <c r="H666" s="32"/>
      <c r="I666" s="33"/>
      <c r="J666" s="33"/>
      <c r="K666" s="33"/>
    </row>
    <row r="667" spans="1:11" s="34" customFormat="1">
      <c r="A667" s="29"/>
      <c r="B667" s="29"/>
      <c r="C667" s="29"/>
      <c r="D667" s="30"/>
      <c r="E667" s="30"/>
      <c r="F667" s="40"/>
      <c r="G667" s="31"/>
      <c r="H667" s="32"/>
      <c r="I667" s="33"/>
      <c r="J667" s="33"/>
      <c r="K667" s="33"/>
    </row>
    <row r="668" spans="1:11" s="34" customFormat="1">
      <c r="A668" s="29"/>
      <c r="B668" s="29"/>
      <c r="C668" s="29"/>
      <c r="D668" s="30"/>
      <c r="E668" s="30"/>
      <c r="F668" s="40"/>
      <c r="G668" s="31"/>
      <c r="H668" s="32"/>
      <c r="I668" s="33"/>
      <c r="J668" s="33"/>
      <c r="K668" s="33"/>
    </row>
    <row r="669" spans="1:11" s="34" customFormat="1">
      <c r="A669" s="29"/>
      <c r="B669" s="29"/>
      <c r="C669" s="29"/>
      <c r="D669" s="30"/>
      <c r="E669" s="30"/>
      <c r="F669" s="40"/>
      <c r="G669" s="31"/>
      <c r="H669" s="32"/>
      <c r="I669" s="33"/>
      <c r="J669" s="33"/>
      <c r="K669" s="33"/>
    </row>
    <row r="670" spans="1:11" s="34" customFormat="1">
      <c r="A670" s="29"/>
      <c r="B670" s="29"/>
      <c r="C670" s="29"/>
      <c r="D670" s="30"/>
      <c r="E670" s="30"/>
      <c r="F670" s="40"/>
      <c r="G670" s="31"/>
      <c r="H670" s="32"/>
      <c r="I670" s="33"/>
      <c r="J670" s="33"/>
      <c r="K670" s="33"/>
    </row>
    <row r="671" spans="1:11" s="34" customFormat="1">
      <c r="A671" s="29"/>
      <c r="B671" s="29"/>
      <c r="C671" s="29"/>
      <c r="D671" s="30"/>
      <c r="E671" s="30"/>
      <c r="F671" s="40"/>
      <c r="G671" s="31"/>
      <c r="H671" s="32"/>
      <c r="I671" s="33"/>
      <c r="J671" s="33"/>
      <c r="K671" s="33"/>
    </row>
    <row r="672" spans="1:11" s="34" customFormat="1">
      <c r="A672" s="29"/>
      <c r="B672" s="29"/>
      <c r="C672" s="29"/>
      <c r="D672" s="30"/>
      <c r="E672" s="30"/>
      <c r="F672" s="40"/>
      <c r="G672" s="31"/>
      <c r="H672" s="32"/>
      <c r="I672" s="33"/>
      <c r="J672" s="33"/>
      <c r="K672" s="33"/>
    </row>
    <row r="673" spans="1:11" s="34" customFormat="1">
      <c r="A673" s="29"/>
      <c r="B673" s="29"/>
      <c r="C673" s="29"/>
      <c r="D673" s="30"/>
      <c r="E673" s="30"/>
      <c r="F673" s="40"/>
      <c r="G673" s="31"/>
      <c r="H673" s="32"/>
      <c r="I673" s="33"/>
      <c r="J673" s="33"/>
      <c r="K673" s="33"/>
    </row>
    <row r="674" spans="1:11" s="34" customFormat="1">
      <c r="A674" s="29"/>
      <c r="B674" s="29"/>
      <c r="C674" s="29"/>
      <c r="D674" s="30"/>
      <c r="E674" s="30"/>
      <c r="F674" s="40"/>
      <c r="G674" s="31"/>
      <c r="H674" s="32"/>
      <c r="I674" s="33"/>
      <c r="J674" s="33"/>
      <c r="K674" s="33"/>
    </row>
    <row r="675" spans="1:11" s="34" customFormat="1">
      <c r="A675" s="29"/>
      <c r="B675" s="29"/>
      <c r="C675" s="29"/>
      <c r="D675" s="30"/>
      <c r="E675" s="30"/>
      <c r="F675" s="40"/>
      <c r="G675" s="31"/>
      <c r="H675" s="32"/>
      <c r="I675" s="33"/>
      <c r="J675" s="33"/>
      <c r="K675" s="33"/>
    </row>
    <row r="676" spans="1:11" s="34" customFormat="1">
      <c r="A676" s="29"/>
      <c r="B676" s="29"/>
      <c r="C676" s="29"/>
      <c r="D676" s="30"/>
      <c r="E676" s="30"/>
      <c r="F676" s="40"/>
      <c r="G676" s="31"/>
      <c r="H676" s="32"/>
      <c r="I676" s="33"/>
      <c r="J676" s="33"/>
      <c r="K676" s="33"/>
    </row>
    <row r="677" spans="1:11" s="34" customFormat="1">
      <c r="A677" s="29"/>
      <c r="B677" s="29"/>
      <c r="C677" s="29"/>
      <c r="D677" s="30"/>
      <c r="E677" s="30"/>
      <c r="F677" s="40"/>
      <c r="G677" s="31"/>
      <c r="H677" s="32"/>
      <c r="I677" s="33"/>
      <c r="J677" s="33"/>
      <c r="K677" s="33"/>
    </row>
    <row r="678" spans="1:11" s="34" customFormat="1">
      <c r="A678" s="29"/>
      <c r="B678" s="29"/>
      <c r="C678" s="29"/>
      <c r="D678" s="30"/>
      <c r="E678" s="30"/>
      <c r="F678" s="40"/>
      <c r="G678" s="31"/>
      <c r="H678" s="32"/>
      <c r="I678" s="33"/>
      <c r="J678" s="33"/>
      <c r="K678" s="33"/>
    </row>
    <row r="679" spans="1:11" s="34" customFormat="1">
      <c r="A679" s="29"/>
      <c r="B679" s="29"/>
      <c r="C679" s="29"/>
      <c r="D679" s="30"/>
      <c r="E679" s="30"/>
      <c r="F679" s="40"/>
      <c r="G679" s="31"/>
      <c r="H679" s="32"/>
      <c r="I679" s="33"/>
      <c r="J679" s="33"/>
      <c r="K679" s="33"/>
    </row>
    <row r="680" spans="1:11" s="34" customFormat="1">
      <c r="A680" s="29"/>
      <c r="B680" s="29"/>
      <c r="C680" s="29"/>
      <c r="D680" s="30"/>
      <c r="E680" s="30"/>
      <c r="F680" s="40"/>
      <c r="G680" s="31"/>
      <c r="H680" s="32"/>
      <c r="I680" s="33"/>
      <c r="J680" s="33"/>
      <c r="K680" s="33"/>
    </row>
    <row r="681" spans="1:11" s="34" customFormat="1">
      <c r="A681" s="29"/>
      <c r="B681" s="29"/>
      <c r="C681" s="29"/>
      <c r="D681" s="30"/>
      <c r="E681" s="30"/>
      <c r="F681" s="40"/>
      <c r="G681" s="31"/>
      <c r="H681" s="32"/>
      <c r="I681" s="33"/>
      <c r="J681" s="33"/>
      <c r="K681" s="33"/>
    </row>
    <row r="682" spans="1:11" s="34" customFormat="1">
      <c r="A682" s="29"/>
      <c r="B682" s="29"/>
      <c r="C682" s="29"/>
      <c r="D682" s="30"/>
      <c r="E682" s="30"/>
      <c r="F682" s="40"/>
      <c r="G682" s="31"/>
      <c r="H682" s="32"/>
      <c r="I682" s="33"/>
      <c r="J682" s="33"/>
      <c r="K682" s="33"/>
    </row>
    <row r="683" spans="1:11" s="34" customFormat="1">
      <c r="A683" s="29"/>
      <c r="B683" s="29"/>
      <c r="C683" s="29"/>
      <c r="D683" s="30"/>
      <c r="E683" s="30"/>
      <c r="F683" s="40"/>
      <c r="G683" s="31"/>
      <c r="H683" s="32"/>
      <c r="I683" s="33"/>
      <c r="J683" s="33"/>
      <c r="K683" s="33"/>
    </row>
    <row r="684" spans="1:11" s="34" customFormat="1">
      <c r="A684" s="29"/>
      <c r="B684" s="29"/>
      <c r="C684" s="29"/>
      <c r="D684" s="30"/>
      <c r="E684" s="30"/>
      <c r="F684" s="40"/>
      <c r="G684" s="31"/>
      <c r="H684" s="32"/>
      <c r="I684" s="33"/>
      <c r="J684" s="33"/>
      <c r="K684" s="33"/>
    </row>
    <row r="685" spans="1:11" s="34" customFormat="1">
      <c r="A685" s="29"/>
      <c r="B685" s="29"/>
      <c r="C685" s="29"/>
      <c r="D685" s="30"/>
      <c r="E685" s="30"/>
      <c r="F685" s="40"/>
      <c r="G685" s="31"/>
      <c r="H685" s="32"/>
      <c r="I685" s="33"/>
      <c r="J685" s="33"/>
      <c r="K685" s="33"/>
    </row>
    <row r="686" spans="1:11" s="34" customFormat="1">
      <c r="A686" s="29"/>
      <c r="B686" s="29"/>
      <c r="C686" s="29"/>
      <c r="D686" s="30"/>
      <c r="E686" s="30"/>
      <c r="F686" s="40"/>
      <c r="G686" s="31"/>
      <c r="H686" s="32"/>
      <c r="I686" s="33"/>
      <c r="J686" s="33"/>
      <c r="K686" s="33"/>
    </row>
    <row r="687" spans="1:11" s="34" customFormat="1">
      <c r="A687" s="29"/>
      <c r="B687" s="29"/>
      <c r="C687" s="29"/>
      <c r="D687" s="30"/>
      <c r="E687" s="30"/>
      <c r="F687" s="40"/>
      <c r="G687" s="31"/>
      <c r="H687" s="32"/>
      <c r="I687" s="33"/>
      <c r="J687" s="33"/>
      <c r="K687" s="33"/>
    </row>
    <row r="688" spans="1:11" s="34" customFormat="1">
      <c r="A688" s="29"/>
      <c r="B688" s="29"/>
      <c r="C688" s="29"/>
      <c r="D688" s="30"/>
      <c r="E688" s="30"/>
      <c r="F688" s="40"/>
      <c r="G688" s="31"/>
      <c r="H688" s="32"/>
      <c r="I688" s="33"/>
      <c r="J688" s="33"/>
      <c r="K688" s="33"/>
    </row>
    <row r="689" spans="1:11" s="34" customFormat="1">
      <c r="A689" s="29"/>
      <c r="B689" s="29"/>
      <c r="C689" s="29"/>
      <c r="D689" s="30"/>
      <c r="E689" s="30"/>
      <c r="F689" s="40"/>
      <c r="G689" s="31"/>
      <c r="H689" s="32"/>
      <c r="I689" s="33"/>
      <c r="J689" s="33"/>
      <c r="K689" s="33"/>
    </row>
    <row r="690" spans="1:11" s="34" customFormat="1">
      <c r="A690" s="29"/>
      <c r="B690" s="29"/>
      <c r="C690" s="29"/>
      <c r="D690" s="30"/>
      <c r="E690" s="30"/>
      <c r="F690" s="40"/>
      <c r="G690" s="31"/>
      <c r="H690" s="32"/>
      <c r="I690" s="33"/>
      <c r="J690" s="33"/>
      <c r="K690" s="33"/>
    </row>
    <row r="691" spans="1:11" s="34" customFormat="1">
      <c r="A691" s="29"/>
      <c r="B691" s="29"/>
      <c r="C691" s="29"/>
      <c r="D691" s="30"/>
      <c r="E691" s="30"/>
      <c r="F691" s="40"/>
      <c r="G691" s="31"/>
      <c r="H691" s="32"/>
      <c r="I691" s="33"/>
      <c r="J691" s="33"/>
      <c r="K691" s="33"/>
    </row>
    <row r="692" spans="1:11" s="34" customFormat="1">
      <c r="A692" s="29"/>
      <c r="B692" s="29"/>
      <c r="C692" s="29"/>
      <c r="D692" s="30"/>
      <c r="E692" s="30"/>
      <c r="F692" s="40"/>
      <c r="G692" s="31"/>
      <c r="H692" s="32"/>
      <c r="I692" s="33"/>
      <c r="J692" s="33"/>
      <c r="K692" s="33"/>
    </row>
    <row r="693" spans="1:11" s="34" customFormat="1">
      <c r="A693" s="29"/>
      <c r="B693" s="29"/>
      <c r="C693" s="29"/>
      <c r="D693" s="30"/>
      <c r="E693" s="30"/>
      <c r="F693" s="40"/>
      <c r="G693" s="31"/>
      <c r="H693" s="32"/>
      <c r="I693" s="33"/>
      <c r="J693" s="33"/>
      <c r="K693" s="33"/>
    </row>
    <row r="694" spans="1:11" s="34" customFormat="1">
      <c r="A694" s="29"/>
      <c r="B694" s="29"/>
      <c r="C694" s="29"/>
      <c r="D694" s="30"/>
      <c r="E694" s="30"/>
      <c r="F694" s="40"/>
      <c r="G694" s="31"/>
      <c r="H694" s="32"/>
      <c r="I694" s="33"/>
      <c r="J694" s="33"/>
      <c r="K694" s="33"/>
    </row>
    <row r="695" spans="1:11" s="34" customFormat="1">
      <c r="A695" s="29"/>
      <c r="B695" s="29"/>
      <c r="C695" s="29"/>
      <c r="D695" s="30"/>
      <c r="E695" s="30"/>
      <c r="F695" s="40"/>
      <c r="G695" s="31"/>
      <c r="H695" s="32"/>
      <c r="I695" s="33"/>
      <c r="J695" s="33"/>
      <c r="K695" s="33"/>
    </row>
    <row r="696" spans="1:11" s="34" customFormat="1">
      <c r="A696" s="29"/>
      <c r="B696" s="29"/>
      <c r="C696" s="29"/>
      <c r="D696" s="30"/>
      <c r="E696" s="30"/>
      <c r="F696" s="40"/>
      <c r="G696" s="31"/>
      <c r="H696" s="32"/>
      <c r="I696" s="33"/>
      <c r="J696" s="33"/>
      <c r="K696" s="33"/>
    </row>
    <row r="697" spans="1:11" s="34" customFormat="1">
      <c r="A697" s="29"/>
      <c r="B697" s="29"/>
      <c r="C697" s="29"/>
      <c r="D697" s="30"/>
      <c r="E697" s="30"/>
      <c r="F697" s="40"/>
      <c r="G697" s="31"/>
      <c r="H697" s="32"/>
      <c r="I697" s="33"/>
      <c r="J697" s="33"/>
      <c r="K697" s="33"/>
    </row>
    <row r="698" spans="1:11" s="34" customFormat="1">
      <c r="A698" s="29"/>
      <c r="B698" s="29"/>
      <c r="C698" s="29"/>
      <c r="D698" s="30"/>
      <c r="E698" s="30"/>
      <c r="F698" s="40"/>
      <c r="G698" s="31"/>
      <c r="H698" s="32"/>
      <c r="I698" s="33"/>
      <c r="J698" s="33"/>
      <c r="K698" s="33"/>
    </row>
    <row r="699" spans="1:11" s="34" customFormat="1">
      <c r="A699" s="29"/>
      <c r="B699" s="29"/>
      <c r="C699" s="29"/>
      <c r="D699" s="30"/>
      <c r="E699" s="30"/>
      <c r="F699" s="40"/>
      <c r="G699" s="31"/>
      <c r="H699" s="32"/>
      <c r="I699" s="33"/>
      <c r="J699" s="33"/>
      <c r="K699" s="33"/>
    </row>
    <row r="700" spans="1:11" s="34" customFormat="1">
      <c r="A700" s="29"/>
      <c r="B700" s="29"/>
      <c r="C700" s="29"/>
      <c r="D700" s="30"/>
      <c r="E700" s="30"/>
      <c r="F700" s="40"/>
      <c r="G700" s="31"/>
      <c r="H700" s="32"/>
      <c r="I700" s="33"/>
      <c r="J700" s="33"/>
      <c r="K700" s="33"/>
    </row>
    <row r="701" spans="1:11" s="34" customFormat="1">
      <c r="A701" s="29"/>
      <c r="B701" s="29"/>
      <c r="C701" s="29"/>
      <c r="D701" s="30"/>
      <c r="E701" s="30"/>
      <c r="F701" s="40"/>
      <c r="G701" s="31"/>
      <c r="H701" s="32"/>
      <c r="I701" s="33"/>
      <c r="J701" s="33"/>
      <c r="K701" s="33"/>
    </row>
    <row r="702" spans="1:11" s="34" customFormat="1">
      <c r="A702" s="29"/>
      <c r="B702" s="29"/>
      <c r="C702" s="29"/>
      <c r="D702" s="30"/>
      <c r="E702" s="30"/>
      <c r="F702" s="40"/>
      <c r="G702" s="31"/>
      <c r="H702" s="32"/>
      <c r="I702" s="33"/>
      <c r="J702" s="33"/>
      <c r="K702" s="33"/>
    </row>
    <row r="703" spans="1:11" s="34" customFormat="1">
      <c r="A703" s="29"/>
      <c r="B703" s="29"/>
      <c r="C703" s="29"/>
      <c r="D703" s="30"/>
      <c r="E703" s="30"/>
      <c r="F703" s="40"/>
      <c r="G703" s="31"/>
      <c r="H703" s="32"/>
      <c r="I703" s="33"/>
      <c r="J703" s="33"/>
      <c r="K703" s="33"/>
    </row>
    <row r="704" spans="1:11" s="34" customFormat="1">
      <c r="A704" s="29"/>
      <c r="B704" s="29"/>
      <c r="C704" s="29"/>
      <c r="D704" s="30"/>
      <c r="E704" s="30"/>
      <c r="F704" s="40"/>
      <c r="G704" s="31"/>
      <c r="H704" s="32"/>
      <c r="I704" s="33"/>
      <c r="J704" s="33"/>
      <c r="K704" s="33"/>
    </row>
    <row r="705" spans="1:11" s="34" customFormat="1">
      <c r="A705" s="29"/>
      <c r="B705" s="29"/>
      <c r="C705" s="29"/>
      <c r="D705" s="30"/>
      <c r="E705" s="30"/>
      <c r="F705" s="40"/>
      <c r="G705" s="31"/>
      <c r="H705" s="32"/>
      <c r="I705" s="33"/>
      <c r="J705" s="33"/>
      <c r="K705" s="33"/>
    </row>
    <row r="706" spans="1:11" s="34" customFormat="1">
      <c r="A706" s="29"/>
      <c r="B706" s="29"/>
      <c r="C706" s="29"/>
      <c r="D706" s="30"/>
      <c r="E706" s="30"/>
      <c r="F706" s="40"/>
      <c r="G706" s="31"/>
      <c r="H706" s="32"/>
      <c r="I706" s="33"/>
      <c r="J706" s="33"/>
      <c r="K706" s="33"/>
    </row>
    <row r="707" spans="1:11" s="34" customFormat="1">
      <c r="A707" s="29"/>
      <c r="B707" s="29"/>
      <c r="C707" s="29"/>
      <c r="D707" s="30"/>
      <c r="E707" s="30"/>
      <c r="F707" s="40"/>
      <c r="G707" s="31"/>
      <c r="H707" s="32"/>
      <c r="I707" s="33"/>
      <c r="J707" s="33"/>
      <c r="K707" s="33"/>
    </row>
    <row r="708" spans="1:11" s="34" customFormat="1">
      <c r="A708" s="29"/>
      <c r="B708" s="29"/>
      <c r="C708" s="29"/>
      <c r="D708" s="30"/>
      <c r="E708" s="30"/>
      <c r="F708" s="40"/>
      <c r="G708" s="31"/>
      <c r="H708" s="32"/>
      <c r="I708" s="33"/>
      <c r="J708" s="33"/>
      <c r="K708" s="33"/>
    </row>
    <row r="709" spans="1:11" s="34" customFormat="1">
      <c r="A709" s="29"/>
      <c r="B709" s="29"/>
      <c r="C709" s="29"/>
      <c r="D709" s="30"/>
      <c r="E709" s="30"/>
      <c r="F709" s="40"/>
      <c r="G709" s="31"/>
      <c r="H709" s="32"/>
      <c r="I709" s="33"/>
      <c r="J709" s="33"/>
      <c r="K709" s="33"/>
    </row>
    <row r="710" spans="1:11" s="34" customFormat="1">
      <c r="A710" s="29"/>
      <c r="B710" s="29"/>
      <c r="C710" s="29"/>
      <c r="D710" s="30"/>
      <c r="E710" s="30"/>
      <c r="F710" s="40"/>
      <c r="G710" s="31"/>
      <c r="H710" s="32"/>
      <c r="I710" s="33"/>
      <c r="J710" s="33"/>
      <c r="K710" s="33"/>
    </row>
    <row r="711" spans="1:11" s="34" customFormat="1">
      <c r="A711" s="29"/>
      <c r="B711" s="29"/>
      <c r="C711" s="29"/>
      <c r="D711" s="30"/>
      <c r="E711" s="30"/>
      <c r="F711" s="40"/>
      <c r="G711" s="31"/>
      <c r="H711" s="32"/>
      <c r="I711" s="33"/>
      <c r="J711" s="33"/>
      <c r="K711" s="33"/>
    </row>
    <row r="712" spans="1:11" s="34" customFormat="1">
      <c r="A712" s="29"/>
      <c r="B712" s="29"/>
      <c r="C712" s="29"/>
      <c r="D712" s="30"/>
      <c r="E712" s="30"/>
      <c r="F712" s="40"/>
      <c r="G712" s="31"/>
      <c r="H712" s="32"/>
      <c r="I712" s="33"/>
      <c r="J712" s="33"/>
      <c r="K712" s="33"/>
    </row>
    <row r="713" spans="1:11" s="34" customFormat="1">
      <c r="A713" s="29"/>
      <c r="B713" s="29"/>
      <c r="C713" s="29"/>
      <c r="D713" s="30"/>
      <c r="E713" s="30"/>
      <c r="F713" s="40"/>
      <c r="G713" s="31"/>
      <c r="H713" s="32"/>
      <c r="I713" s="33"/>
      <c r="J713" s="33"/>
      <c r="K713" s="33"/>
    </row>
    <row r="714" spans="1:11" s="34" customFormat="1">
      <c r="A714" s="29"/>
      <c r="B714" s="29"/>
      <c r="C714" s="29"/>
      <c r="D714" s="30"/>
      <c r="E714" s="30"/>
      <c r="F714" s="40"/>
      <c r="G714" s="31"/>
      <c r="H714" s="32"/>
      <c r="I714" s="33"/>
      <c r="J714" s="33"/>
      <c r="K714" s="33"/>
    </row>
    <row r="715" spans="1:11" s="34" customFormat="1">
      <c r="A715" s="29"/>
      <c r="B715" s="29"/>
      <c r="C715" s="29"/>
      <c r="D715" s="30"/>
      <c r="E715" s="30"/>
      <c r="F715" s="40"/>
      <c r="G715" s="31"/>
      <c r="H715" s="32"/>
      <c r="I715" s="33"/>
      <c r="J715" s="33"/>
      <c r="K715" s="33"/>
    </row>
    <row r="716" spans="1:11" s="34" customFormat="1">
      <c r="A716" s="29"/>
      <c r="B716" s="29"/>
      <c r="C716" s="29"/>
      <c r="D716" s="30"/>
      <c r="E716" s="30"/>
      <c r="F716" s="40"/>
      <c r="G716" s="31"/>
      <c r="H716" s="32"/>
      <c r="I716" s="33"/>
      <c r="J716" s="33"/>
      <c r="K716" s="33"/>
    </row>
    <row r="717" spans="1:11" s="34" customFormat="1">
      <c r="A717" s="29"/>
      <c r="B717" s="29"/>
      <c r="C717" s="29"/>
      <c r="D717" s="30"/>
      <c r="E717" s="30"/>
      <c r="F717" s="40"/>
      <c r="G717" s="31"/>
      <c r="H717" s="32"/>
      <c r="I717" s="33"/>
      <c r="J717" s="33"/>
      <c r="K717" s="33"/>
    </row>
    <row r="718" spans="1:11" s="34" customFormat="1">
      <c r="A718" s="29"/>
      <c r="B718" s="29"/>
      <c r="C718" s="29"/>
      <c r="D718" s="30"/>
      <c r="E718" s="30"/>
      <c r="F718" s="40"/>
      <c r="G718" s="31"/>
      <c r="H718" s="32"/>
      <c r="I718" s="33"/>
      <c r="J718" s="33"/>
      <c r="K718" s="33"/>
    </row>
    <row r="719" spans="1:11" s="34" customFormat="1">
      <c r="A719" s="29"/>
      <c r="B719" s="29"/>
      <c r="C719" s="29"/>
      <c r="D719" s="30"/>
      <c r="E719" s="30"/>
      <c r="F719" s="40"/>
      <c r="G719" s="31"/>
      <c r="H719" s="32"/>
      <c r="I719" s="33"/>
      <c r="J719" s="33"/>
      <c r="K719" s="33"/>
    </row>
    <row r="720" spans="1:11" s="34" customFormat="1">
      <c r="A720" s="29"/>
      <c r="B720" s="29"/>
      <c r="C720" s="29"/>
      <c r="D720" s="30"/>
      <c r="E720" s="30"/>
      <c r="F720" s="40"/>
      <c r="G720" s="31"/>
      <c r="H720" s="32"/>
      <c r="I720" s="33"/>
      <c r="J720" s="33"/>
      <c r="K720" s="33"/>
    </row>
    <row r="721" spans="1:11" s="34" customFormat="1">
      <c r="A721" s="29"/>
      <c r="B721" s="29"/>
      <c r="C721" s="29"/>
      <c r="D721" s="30"/>
      <c r="E721" s="30"/>
      <c r="F721" s="40"/>
      <c r="G721" s="31"/>
      <c r="H721" s="32"/>
      <c r="I721" s="33"/>
      <c r="J721" s="33"/>
      <c r="K721" s="33"/>
    </row>
    <row r="722" spans="1:11" s="34" customFormat="1">
      <c r="A722" s="29"/>
      <c r="B722" s="29"/>
      <c r="C722" s="29"/>
      <c r="D722" s="30"/>
      <c r="E722" s="30"/>
      <c r="F722" s="40"/>
      <c r="G722" s="31"/>
      <c r="H722" s="32"/>
      <c r="I722" s="33"/>
      <c r="J722" s="33"/>
      <c r="K722" s="33"/>
    </row>
    <row r="723" spans="1:11" s="34" customFormat="1">
      <c r="A723" s="29"/>
      <c r="B723" s="29"/>
      <c r="C723" s="29"/>
      <c r="D723" s="30"/>
      <c r="E723" s="30"/>
      <c r="F723" s="40"/>
      <c r="G723" s="31"/>
      <c r="H723" s="32"/>
      <c r="I723" s="33"/>
      <c r="J723" s="33"/>
      <c r="K723" s="33"/>
    </row>
    <row r="724" spans="1:11" s="34" customFormat="1">
      <c r="A724" s="29"/>
      <c r="B724" s="29"/>
      <c r="C724" s="29"/>
      <c r="D724" s="30"/>
      <c r="E724" s="30"/>
      <c r="F724" s="40"/>
      <c r="G724" s="31"/>
      <c r="H724" s="32"/>
      <c r="I724" s="33"/>
      <c r="J724" s="33"/>
      <c r="K724" s="33"/>
    </row>
    <row r="725" spans="1:11" s="34" customFormat="1">
      <c r="A725" s="29"/>
      <c r="B725" s="29"/>
      <c r="C725" s="29"/>
      <c r="D725" s="30"/>
      <c r="E725" s="30"/>
      <c r="F725" s="40"/>
      <c r="G725" s="31"/>
      <c r="H725" s="32"/>
      <c r="I725" s="33"/>
      <c r="J725" s="33"/>
      <c r="K725" s="33"/>
    </row>
    <row r="726" spans="1:11" s="34" customFormat="1">
      <c r="A726" s="29"/>
      <c r="B726" s="29"/>
      <c r="C726" s="29"/>
      <c r="D726" s="30"/>
      <c r="E726" s="30"/>
      <c r="F726" s="40"/>
      <c r="G726" s="31"/>
      <c r="H726" s="32"/>
      <c r="I726" s="33"/>
      <c r="J726" s="33"/>
      <c r="K726" s="33"/>
    </row>
    <row r="727" spans="1:11" s="34" customFormat="1">
      <c r="A727" s="29"/>
      <c r="B727" s="29"/>
      <c r="C727" s="29"/>
      <c r="D727" s="30"/>
      <c r="E727" s="30"/>
      <c r="F727" s="40"/>
      <c r="G727" s="31"/>
      <c r="H727" s="32"/>
      <c r="I727" s="33"/>
      <c r="J727" s="33"/>
      <c r="K727" s="33"/>
    </row>
    <row r="728" spans="1:11" s="34" customFormat="1">
      <c r="A728" s="29"/>
      <c r="B728" s="29"/>
      <c r="C728" s="29"/>
      <c r="D728" s="30"/>
      <c r="E728" s="30"/>
      <c r="F728" s="40"/>
      <c r="G728" s="31"/>
      <c r="H728" s="32"/>
      <c r="I728" s="33"/>
      <c r="J728" s="33"/>
      <c r="K728" s="33"/>
    </row>
    <row r="729" spans="1:11" s="34" customFormat="1">
      <c r="A729" s="29"/>
      <c r="B729" s="29"/>
      <c r="C729" s="29"/>
      <c r="D729" s="30"/>
      <c r="E729" s="30"/>
      <c r="F729" s="40"/>
      <c r="G729" s="31"/>
      <c r="H729" s="32"/>
      <c r="I729" s="33"/>
      <c r="J729" s="33"/>
      <c r="K729" s="33"/>
    </row>
    <row r="730" spans="1:11" s="34" customFormat="1">
      <c r="A730" s="29"/>
      <c r="B730" s="29"/>
      <c r="C730" s="29"/>
      <c r="D730" s="30"/>
      <c r="E730" s="30"/>
      <c r="F730" s="40"/>
      <c r="G730" s="31"/>
      <c r="H730" s="32"/>
      <c r="I730" s="33"/>
      <c r="J730" s="33"/>
      <c r="K730" s="33"/>
    </row>
    <row r="731" spans="1:11" s="34" customFormat="1">
      <c r="A731" s="29"/>
      <c r="B731" s="29"/>
      <c r="C731" s="29"/>
      <c r="D731" s="30"/>
      <c r="E731" s="30"/>
      <c r="F731" s="40"/>
      <c r="G731" s="31"/>
      <c r="H731" s="32"/>
      <c r="I731" s="33"/>
      <c r="J731" s="33"/>
      <c r="K731" s="33"/>
    </row>
    <row r="732" spans="1:11" s="34" customFormat="1">
      <c r="A732" s="29"/>
      <c r="B732" s="29"/>
      <c r="C732" s="29"/>
      <c r="D732" s="30"/>
      <c r="E732" s="30"/>
      <c r="F732" s="40"/>
      <c r="G732" s="31"/>
      <c r="H732" s="32"/>
      <c r="I732" s="33"/>
      <c r="J732" s="33"/>
      <c r="K732" s="33"/>
    </row>
    <row r="733" spans="1:11" s="34" customFormat="1">
      <c r="A733" s="29"/>
      <c r="B733" s="29"/>
      <c r="C733" s="29"/>
      <c r="D733" s="30"/>
      <c r="E733" s="30"/>
      <c r="F733" s="40"/>
      <c r="G733" s="31"/>
      <c r="H733" s="32"/>
      <c r="I733" s="33"/>
      <c r="J733" s="33"/>
      <c r="K733" s="33"/>
    </row>
    <row r="734" spans="1:11" s="34" customFormat="1">
      <c r="A734" s="29"/>
      <c r="B734" s="29"/>
      <c r="C734" s="29"/>
      <c r="D734" s="30"/>
      <c r="E734" s="30"/>
      <c r="F734" s="40"/>
      <c r="G734" s="31"/>
      <c r="H734" s="32"/>
      <c r="I734" s="33"/>
      <c r="J734" s="33"/>
      <c r="K734" s="33"/>
    </row>
    <row r="735" spans="1:11" s="34" customFormat="1">
      <c r="A735" s="29"/>
      <c r="B735" s="29"/>
      <c r="C735" s="29"/>
      <c r="D735" s="30"/>
      <c r="E735" s="30"/>
      <c r="F735" s="40"/>
      <c r="G735" s="31"/>
      <c r="H735" s="32"/>
      <c r="I735" s="33"/>
      <c r="J735" s="33"/>
      <c r="K735" s="33"/>
    </row>
    <row r="736" spans="1:11" s="34" customFormat="1">
      <c r="A736" s="29"/>
      <c r="B736" s="29"/>
      <c r="C736" s="29"/>
      <c r="D736" s="30"/>
      <c r="E736" s="30"/>
      <c r="F736" s="40"/>
      <c r="G736" s="31"/>
      <c r="H736" s="32"/>
      <c r="I736" s="33"/>
      <c r="J736" s="33"/>
      <c r="K736" s="33"/>
    </row>
    <row r="737" spans="1:11" s="34" customFormat="1">
      <c r="A737" s="29"/>
      <c r="B737" s="29"/>
      <c r="C737" s="29"/>
      <c r="D737" s="30"/>
      <c r="E737" s="30"/>
      <c r="F737" s="40"/>
      <c r="G737" s="31"/>
      <c r="H737" s="32"/>
      <c r="I737" s="33"/>
      <c r="J737" s="33"/>
      <c r="K737" s="33"/>
    </row>
    <row r="738" spans="1:11" s="34" customFormat="1">
      <c r="A738" s="29"/>
      <c r="B738" s="29"/>
      <c r="C738" s="29"/>
      <c r="D738" s="30"/>
      <c r="E738" s="30"/>
      <c r="F738" s="40"/>
      <c r="G738" s="31"/>
      <c r="H738" s="32"/>
      <c r="I738" s="33"/>
      <c r="J738" s="33"/>
      <c r="K738" s="33"/>
    </row>
    <row r="739" spans="1:11" s="34" customFormat="1">
      <c r="A739" s="29"/>
      <c r="B739" s="29"/>
      <c r="C739" s="29"/>
      <c r="D739" s="30"/>
      <c r="E739" s="30"/>
      <c r="F739" s="40"/>
      <c r="G739" s="31"/>
      <c r="H739" s="32"/>
      <c r="I739" s="33"/>
      <c r="J739" s="33"/>
      <c r="K739" s="33"/>
    </row>
    <row r="740" spans="1:11" s="34" customFormat="1">
      <c r="A740" s="29"/>
      <c r="B740" s="29"/>
      <c r="C740" s="29"/>
      <c r="D740" s="30"/>
      <c r="E740" s="30"/>
      <c r="F740" s="40"/>
      <c r="G740" s="31"/>
      <c r="H740" s="32"/>
      <c r="I740" s="33"/>
      <c r="J740" s="33"/>
      <c r="K740" s="33"/>
    </row>
    <row r="741" spans="1:11" s="34" customFormat="1">
      <c r="A741" s="29"/>
      <c r="B741" s="29"/>
      <c r="C741" s="29"/>
      <c r="D741" s="30"/>
      <c r="E741" s="30"/>
      <c r="F741" s="40"/>
      <c r="G741" s="31"/>
      <c r="H741" s="32"/>
      <c r="I741" s="33"/>
      <c r="J741" s="33"/>
      <c r="K741" s="33"/>
    </row>
    <row r="742" spans="1:11" s="34" customFormat="1">
      <c r="A742" s="29"/>
      <c r="B742" s="29"/>
      <c r="C742" s="29"/>
      <c r="D742" s="30"/>
      <c r="E742" s="30"/>
      <c r="F742" s="40"/>
      <c r="G742" s="31"/>
      <c r="H742" s="32"/>
      <c r="I742" s="33"/>
      <c r="J742" s="33"/>
      <c r="K742" s="33"/>
    </row>
    <row r="743" spans="1:11" s="34" customFormat="1">
      <c r="A743" s="29"/>
      <c r="B743" s="29"/>
      <c r="C743" s="29"/>
      <c r="D743" s="30"/>
      <c r="E743" s="30"/>
      <c r="F743" s="40"/>
      <c r="G743" s="31"/>
      <c r="H743" s="32"/>
      <c r="I743" s="33"/>
      <c r="J743" s="33"/>
      <c r="K743" s="33"/>
    </row>
    <row r="744" spans="1:11" s="34" customFormat="1">
      <c r="A744" s="29"/>
      <c r="B744" s="29"/>
      <c r="C744" s="29"/>
      <c r="D744" s="30"/>
      <c r="E744" s="30"/>
      <c r="F744" s="40"/>
      <c r="G744" s="31"/>
      <c r="H744" s="32"/>
      <c r="I744" s="33"/>
      <c r="J744" s="33"/>
      <c r="K744" s="33"/>
    </row>
    <row r="745" spans="1:11" s="34" customFormat="1">
      <c r="A745" s="29"/>
      <c r="B745" s="29"/>
      <c r="C745" s="29"/>
      <c r="D745" s="30"/>
      <c r="E745" s="30"/>
      <c r="F745" s="40"/>
      <c r="G745" s="31"/>
      <c r="H745" s="32"/>
      <c r="I745" s="33"/>
      <c r="J745" s="33"/>
      <c r="K745" s="33"/>
    </row>
    <row r="746" spans="1:11" s="34" customFormat="1">
      <c r="A746" s="29"/>
      <c r="B746" s="29"/>
      <c r="C746" s="29"/>
      <c r="D746" s="30"/>
      <c r="E746" s="30"/>
      <c r="F746" s="40"/>
      <c r="G746" s="31"/>
      <c r="H746" s="32"/>
      <c r="I746" s="33"/>
      <c r="J746" s="33"/>
      <c r="K746" s="33"/>
    </row>
    <row r="747" spans="1:11" s="34" customFormat="1">
      <c r="A747" s="29"/>
      <c r="B747" s="29"/>
      <c r="C747" s="29"/>
      <c r="D747" s="30"/>
      <c r="E747" s="30"/>
      <c r="F747" s="40"/>
      <c r="G747" s="31"/>
      <c r="H747" s="32"/>
      <c r="I747" s="33"/>
      <c r="J747" s="33"/>
      <c r="K747" s="33"/>
    </row>
    <row r="748" spans="1:11" s="34" customFormat="1">
      <c r="A748" s="29"/>
      <c r="B748" s="29"/>
      <c r="C748" s="29"/>
      <c r="D748" s="30"/>
      <c r="E748" s="30"/>
      <c r="F748" s="40"/>
      <c r="G748" s="31"/>
      <c r="H748" s="32"/>
      <c r="I748" s="33"/>
      <c r="J748" s="33"/>
      <c r="K748" s="33"/>
    </row>
    <row r="749" spans="1:11" s="34" customFormat="1">
      <c r="A749" s="29"/>
      <c r="B749" s="29"/>
      <c r="C749" s="29"/>
      <c r="D749" s="30"/>
      <c r="E749" s="30"/>
      <c r="F749" s="40"/>
      <c r="G749" s="31"/>
      <c r="H749" s="32"/>
      <c r="I749" s="33"/>
      <c r="J749" s="33"/>
      <c r="K749" s="33"/>
    </row>
    <row r="750" spans="1:11" s="34" customFormat="1">
      <c r="A750" s="29"/>
      <c r="B750" s="29"/>
      <c r="C750" s="29"/>
      <c r="D750" s="30"/>
      <c r="E750" s="30"/>
      <c r="F750" s="40"/>
      <c r="G750" s="31"/>
      <c r="H750" s="32"/>
      <c r="I750" s="33"/>
      <c r="J750" s="33"/>
      <c r="K750" s="33"/>
    </row>
    <row r="751" spans="1:11" s="34" customFormat="1">
      <c r="A751" s="29"/>
      <c r="B751" s="29"/>
      <c r="C751" s="29"/>
      <c r="D751" s="30"/>
      <c r="E751" s="30"/>
      <c r="F751" s="40"/>
      <c r="G751" s="31"/>
      <c r="H751" s="32"/>
      <c r="I751" s="33"/>
      <c r="J751" s="33"/>
      <c r="K751" s="33"/>
    </row>
    <row r="752" spans="1:11" s="34" customFormat="1">
      <c r="A752" s="29"/>
      <c r="B752" s="29"/>
      <c r="C752" s="29"/>
      <c r="D752" s="30"/>
      <c r="E752" s="30"/>
      <c r="F752" s="40"/>
      <c r="G752" s="31"/>
      <c r="H752" s="32"/>
      <c r="I752" s="33"/>
      <c r="J752" s="33"/>
      <c r="K752" s="33"/>
    </row>
    <row r="753" spans="1:11" s="34" customFormat="1">
      <c r="A753" s="29"/>
      <c r="B753" s="29"/>
      <c r="C753" s="29"/>
      <c r="D753" s="30"/>
      <c r="E753" s="30"/>
      <c r="F753" s="40"/>
      <c r="G753" s="31"/>
      <c r="H753" s="32"/>
      <c r="I753" s="33"/>
      <c r="J753" s="33"/>
      <c r="K753" s="33"/>
    </row>
    <row r="754" spans="1:11" s="34" customFormat="1">
      <c r="A754" s="29"/>
      <c r="B754" s="29"/>
      <c r="C754" s="29"/>
      <c r="D754" s="30"/>
      <c r="E754" s="30"/>
      <c r="F754" s="40"/>
      <c r="G754" s="31"/>
      <c r="H754" s="32"/>
      <c r="I754" s="33"/>
      <c r="J754" s="33"/>
      <c r="K754" s="33"/>
    </row>
    <row r="755" spans="1:11" s="34" customFormat="1">
      <c r="A755" s="29"/>
      <c r="B755" s="29"/>
      <c r="C755" s="29"/>
      <c r="D755" s="30"/>
      <c r="E755" s="30"/>
      <c r="F755" s="40"/>
      <c r="G755" s="31"/>
      <c r="H755" s="32"/>
      <c r="I755" s="33"/>
      <c r="J755" s="33"/>
      <c r="K755" s="33"/>
    </row>
    <row r="756" spans="1:11" s="34" customFormat="1">
      <c r="A756" s="29"/>
      <c r="B756" s="29"/>
      <c r="C756" s="29"/>
      <c r="D756" s="30"/>
      <c r="E756" s="30"/>
      <c r="F756" s="40"/>
      <c r="G756" s="31"/>
      <c r="H756" s="32"/>
      <c r="I756" s="33"/>
      <c r="J756" s="33"/>
      <c r="K756" s="33"/>
    </row>
    <row r="757" spans="1:11" s="34" customFormat="1">
      <c r="A757" s="29"/>
      <c r="B757" s="29"/>
      <c r="C757" s="29"/>
      <c r="D757" s="30"/>
      <c r="E757" s="30"/>
      <c r="F757" s="40"/>
      <c r="G757" s="31"/>
      <c r="H757" s="32"/>
      <c r="I757" s="33"/>
      <c r="J757" s="33"/>
      <c r="K757" s="33"/>
    </row>
    <row r="758" spans="1:11" s="34" customFormat="1">
      <c r="A758" s="29"/>
      <c r="B758" s="29"/>
      <c r="C758" s="29"/>
      <c r="D758" s="30"/>
      <c r="E758" s="30"/>
      <c r="F758" s="40"/>
      <c r="G758" s="31"/>
      <c r="H758" s="32"/>
      <c r="I758" s="33"/>
      <c r="J758" s="33"/>
      <c r="K758" s="33"/>
    </row>
    <row r="759" spans="1:11" s="34" customFormat="1">
      <c r="A759" s="29"/>
      <c r="B759" s="29"/>
      <c r="C759" s="29"/>
      <c r="D759" s="30"/>
      <c r="E759" s="30"/>
      <c r="F759" s="40"/>
      <c r="G759" s="31"/>
      <c r="H759" s="32"/>
      <c r="I759" s="33"/>
      <c r="J759" s="33"/>
      <c r="K759" s="33"/>
    </row>
    <row r="760" spans="1:11" s="34" customFormat="1">
      <c r="A760" s="29"/>
      <c r="B760" s="29"/>
      <c r="C760" s="29"/>
      <c r="D760" s="30"/>
      <c r="E760" s="30"/>
      <c r="F760" s="40"/>
      <c r="G760" s="31"/>
      <c r="H760" s="32"/>
      <c r="I760" s="33"/>
      <c r="J760" s="33"/>
      <c r="K760" s="33"/>
    </row>
    <row r="761" spans="1:11" s="34" customFormat="1">
      <c r="A761" s="29"/>
      <c r="B761" s="29"/>
      <c r="C761" s="29"/>
      <c r="D761" s="30"/>
      <c r="E761" s="30"/>
      <c r="F761" s="40"/>
      <c r="G761" s="31"/>
      <c r="H761" s="32"/>
      <c r="I761" s="33"/>
      <c r="J761" s="33"/>
      <c r="K761" s="33"/>
    </row>
    <row r="762" spans="1:11" s="34" customFormat="1">
      <c r="A762" s="29"/>
      <c r="B762" s="29"/>
      <c r="C762" s="29"/>
      <c r="D762" s="30"/>
      <c r="E762" s="30"/>
      <c r="F762" s="40"/>
      <c r="G762" s="31"/>
      <c r="H762" s="32"/>
      <c r="I762" s="33"/>
      <c r="J762" s="33"/>
      <c r="K762" s="33"/>
    </row>
    <row r="763" spans="1:11" s="34" customFormat="1">
      <c r="A763" s="29"/>
      <c r="B763" s="29"/>
      <c r="C763" s="29"/>
      <c r="D763" s="30"/>
      <c r="E763" s="30"/>
      <c r="F763" s="40"/>
      <c r="G763" s="31"/>
      <c r="H763" s="32"/>
      <c r="I763" s="33"/>
      <c r="J763" s="33"/>
      <c r="K763" s="33"/>
    </row>
    <row r="764" spans="1:11" s="34" customFormat="1">
      <c r="A764" s="29"/>
      <c r="B764" s="29"/>
      <c r="C764" s="29"/>
      <c r="D764" s="30"/>
      <c r="E764" s="30"/>
      <c r="F764" s="40"/>
      <c r="G764" s="31"/>
      <c r="H764" s="32"/>
      <c r="I764" s="33"/>
      <c r="J764" s="33"/>
      <c r="K764" s="33"/>
    </row>
    <row r="765" spans="1:11" s="34" customFormat="1">
      <c r="A765" s="29"/>
      <c r="B765" s="29"/>
      <c r="C765" s="29"/>
      <c r="D765" s="30"/>
      <c r="E765" s="30"/>
      <c r="F765" s="40"/>
      <c r="G765" s="31"/>
      <c r="H765" s="32"/>
      <c r="I765" s="33"/>
      <c r="J765" s="33"/>
      <c r="K765" s="33"/>
    </row>
    <row r="766" spans="1:11" s="34" customFormat="1">
      <c r="A766" s="29"/>
      <c r="B766" s="29"/>
      <c r="C766" s="29"/>
      <c r="D766" s="30"/>
      <c r="E766" s="30"/>
      <c r="F766" s="40"/>
      <c r="G766" s="31"/>
      <c r="H766" s="32"/>
      <c r="I766" s="33"/>
      <c r="J766" s="33"/>
      <c r="K766" s="33"/>
    </row>
    <row r="767" spans="1:11" s="34" customFormat="1">
      <c r="A767" s="29"/>
      <c r="B767" s="29"/>
      <c r="C767" s="29"/>
      <c r="D767" s="30"/>
      <c r="E767" s="30"/>
      <c r="F767" s="40"/>
      <c r="G767" s="31"/>
      <c r="H767" s="32"/>
      <c r="I767" s="33"/>
      <c r="J767" s="33"/>
      <c r="K767" s="33"/>
    </row>
    <row r="768" spans="1:11" s="34" customFormat="1">
      <c r="A768" s="29"/>
      <c r="B768" s="29"/>
      <c r="C768" s="29"/>
      <c r="D768" s="30"/>
      <c r="E768" s="30"/>
      <c r="F768" s="40"/>
      <c r="G768" s="31"/>
      <c r="H768" s="32"/>
      <c r="I768" s="33"/>
      <c r="J768" s="33"/>
      <c r="K768" s="33"/>
    </row>
    <row r="769" spans="1:11" s="34" customFormat="1">
      <c r="A769" s="29"/>
      <c r="B769" s="29"/>
      <c r="C769" s="29"/>
      <c r="D769" s="30"/>
      <c r="E769" s="30"/>
      <c r="F769" s="40"/>
      <c r="G769" s="31"/>
      <c r="H769" s="32"/>
      <c r="I769" s="33"/>
      <c r="J769" s="33"/>
      <c r="K769" s="33"/>
    </row>
    <row r="770" spans="1:11" s="34" customFormat="1">
      <c r="A770" s="29"/>
      <c r="B770" s="29"/>
      <c r="C770" s="29"/>
      <c r="D770" s="30"/>
      <c r="E770" s="30"/>
      <c r="F770" s="40"/>
      <c r="G770" s="31"/>
      <c r="H770" s="32"/>
      <c r="I770" s="33"/>
      <c r="J770" s="33"/>
      <c r="K770" s="33"/>
    </row>
    <row r="771" spans="1:11" s="34" customFormat="1">
      <c r="A771" s="29"/>
      <c r="B771" s="29"/>
      <c r="C771" s="29"/>
      <c r="D771" s="30"/>
      <c r="E771" s="30"/>
      <c r="F771" s="40"/>
      <c r="G771" s="31"/>
      <c r="H771" s="32"/>
      <c r="I771" s="33"/>
      <c r="J771" s="33"/>
      <c r="K771" s="33"/>
    </row>
    <row r="772" spans="1:11" s="34" customFormat="1">
      <c r="A772" s="29"/>
      <c r="B772" s="29"/>
      <c r="C772" s="29"/>
      <c r="D772" s="30"/>
      <c r="E772" s="30"/>
      <c r="F772" s="40"/>
      <c r="G772" s="31"/>
      <c r="H772" s="32"/>
      <c r="I772" s="33"/>
      <c r="J772" s="33"/>
      <c r="K772" s="33"/>
    </row>
    <row r="773" spans="1:11" s="34" customFormat="1">
      <c r="A773" s="29"/>
      <c r="B773" s="29"/>
      <c r="C773" s="29"/>
      <c r="D773" s="30"/>
      <c r="E773" s="30"/>
      <c r="F773" s="40"/>
      <c r="G773" s="31"/>
      <c r="H773" s="32"/>
      <c r="I773" s="33"/>
      <c r="J773" s="33"/>
      <c r="K773" s="33"/>
    </row>
    <row r="774" spans="1:11" s="34" customFormat="1">
      <c r="A774" s="29"/>
      <c r="B774" s="29"/>
      <c r="C774" s="29"/>
      <c r="D774" s="30"/>
      <c r="E774" s="30"/>
      <c r="F774" s="40"/>
      <c r="G774" s="31"/>
      <c r="H774" s="32"/>
      <c r="I774" s="33"/>
      <c r="J774" s="33"/>
      <c r="K774" s="33"/>
    </row>
    <row r="775" spans="1:11" s="34" customFormat="1">
      <c r="A775" s="29"/>
      <c r="B775" s="29"/>
      <c r="C775" s="29"/>
      <c r="D775" s="30"/>
      <c r="E775" s="30"/>
      <c r="F775" s="40"/>
      <c r="G775" s="31"/>
      <c r="H775" s="32"/>
      <c r="I775" s="33"/>
      <c r="J775" s="33"/>
      <c r="K775" s="33"/>
    </row>
    <row r="776" spans="1:11" s="34" customFormat="1">
      <c r="A776" s="29"/>
      <c r="B776" s="29"/>
      <c r="C776" s="29"/>
      <c r="D776" s="30"/>
      <c r="E776" s="30"/>
      <c r="F776" s="40"/>
      <c r="G776" s="31"/>
      <c r="H776" s="32"/>
      <c r="I776" s="33"/>
      <c r="J776" s="33"/>
      <c r="K776" s="33"/>
    </row>
    <row r="777" spans="1:11" s="34" customFormat="1">
      <c r="A777" s="29"/>
      <c r="B777" s="29"/>
      <c r="C777" s="29"/>
      <c r="D777" s="30"/>
      <c r="E777" s="30"/>
      <c r="F777" s="40"/>
      <c r="G777" s="31"/>
      <c r="H777" s="32"/>
      <c r="I777" s="33"/>
      <c r="J777" s="33"/>
      <c r="K777" s="33"/>
    </row>
    <row r="778" spans="1:11" s="34" customFormat="1">
      <c r="A778" s="29"/>
      <c r="B778" s="29"/>
      <c r="C778" s="29"/>
      <c r="D778" s="30"/>
      <c r="E778" s="30"/>
      <c r="F778" s="40"/>
      <c r="G778" s="31"/>
      <c r="H778" s="32"/>
      <c r="I778" s="33"/>
      <c r="J778" s="33"/>
      <c r="K778" s="33"/>
    </row>
    <row r="779" spans="1:11" s="34" customFormat="1">
      <c r="A779" s="29"/>
      <c r="B779" s="29"/>
      <c r="C779" s="29"/>
      <c r="D779" s="30"/>
      <c r="E779" s="30"/>
      <c r="F779" s="40"/>
      <c r="G779" s="31"/>
      <c r="H779" s="32"/>
      <c r="I779" s="33"/>
      <c r="J779" s="33"/>
      <c r="K779" s="33"/>
    </row>
    <row r="780" spans="1:11" s="34" customFormat="1">
      <c r="A780" s="29"/>
      <c r="B780" s="29"/>
      <c r="C780" s="29"/>
      <c r="D780" s="30"/>
      <c r="E780" s="30"/>
      <c r="F780" s="40"/>
      <c r="G780" s="31"/>
      <c r="H780" s="32"/>
      <c r="I780" s="33"/>
      <c r="J780" s="33"/>
      <c r="K780" s="33"/>
    </row>
    <row r="781" spans="1:11" s="34" customFormat="1">
      <c r="A781" s="29"/>
      <c r="B781" s="29"/>
      <c r="C781" s="29"/>
      <c r="D781" s="30"/>
      <c r="E781" s="30"/>
      <c r="F781" s="40"/>
      <c r="G781" s="31"/>
      <c r="H781" s="32"/>
      <c r="I781" s="33"/>
      <c r="J781" s="33"/>
      <c r="K781" s="33"/>
    </row>
    <row r="782" spans="1:11" s="34" customFormat="1">
      <c r="A782" s="29"/>
      <c r="B782" s="29"/>
      <c r="C782" s="29"/>
      <c r="D782" s="30"/>
      <c r="E782" s="30"/>
      <c r="F782" s="40"/>
      <c r="G782" s="31"/>
      <c r="H782" s="32"/>
      <c r="I782" s="33"/>
      <c r="J782" s="33"/>
      <c r="K782" s="33"/>
    </row>
    <row r="783" spans="1:11" s="34" customFormat="1">
      <c r="A783" s="29"/>
      <c r="B783" s="29"/>
      <c r="C783" s="29"/>
      <c r="D783" s="30"/>
      <c r="E783" s="30"/>
      <c r="F783" s="40"/>
      <c r="G783" s="31"/>
      <c r="H783" s="32"/>
      <c r="I783" s="33"/>
      <c r="J783" s="33"/>
      <c r="K783" s="33"/>
    </row>
    <row r="784" spans="1:11" s="34" customFormat="1">
      <c r="A784" s="29"/>
      <c r="B784" s="29"/>
      <c r="C784" s="29"/>
      <c r="D784" s="30"/>
      <c r="E784" s="30"/>
      <c r="F784" s="40"/>
      <c r="G784" s="31"/>
      <c r="H784" s="32"/>
      <c r="I784" s="33"/>
      <c r="J784" s="33"/>
      <c r="K784" s="33"/>
    </row>
    <row r="785" spans="1:11" s="34" customFormat="1">
      <c r="A785" s="29"/>
      <c r="B785" s="29"/>
      <c r="C785" s="29"/>
      <c r="D785" s="30"/>
      <c r="E785" s="30"/>
      <c r="F785" s="40"/>
      <c r="G785" s="31"/>
      <c r="H785" s="32"/>
      <c r="I785" s="33"/>
      <c r="J785" s="33"/>
      <c r="K785" s="33"/>
    </row>
    <row r="786" spans="1:11" s="34" customFormat="1">
      <c r="A786" s="29"/>
      <c r="B786" s="29"/>
      <c r="C786" s="29"/>
      <c r="D786" s="30"/>
      <c r="E786" s="30"/>
      <c r="F786" s="40"/>
      <c r="G786" s="31"/>
      <c r="H786" s="32"/>
      <c r="I786" s="33"/>
      <c r="J786" s="33"/>
      <c r="K786" s="33"/>
    </row>
    <row r="787" spans="1:11" s="34" customFormat="1">
      <c r="A787" s="29"/>
      <c r="B787" s="29"/>
      <c r="C787" s="29"/>
      <c r="D787" s="30"/>
      <c r="E787" s="30"/>
      <c r="F787" s="40"/>
      <c r="G787" s="31"/>
      <c r="H787" s="32"/>
      <c r="I787" s="33"/>
      <c r="J787" s="33"/>
      <c r="K787" s="33"/>
    </row>
    <row r="788" spans="1:11" s="34" customFormat="1">
      <c r="A788" s="29"/>
      <c r="B788" s="29"/>
      <c r="C788" s="29"/>
      <c r="D788" s="30"/>
      <c r="E788" s="30"/>
      <c r="F788" s="40"/>
      <c r="G788" s="31"/>
      <c r="H788" s="32"/>
      <c r="I788" s="33"/>
      <c r="J788" s="33"/>
      <c r="K788" s="33"/>
    </row>
    <row r="789" spans="1:11" s="34" customFormat="1">
      <c r="A789" s="29"/>
      <c r="B789" s="29"/>
      <c r="C789" s="29"/>
      <c r="D789" s="30"/>
      <c r="E789" s="30"/>
      <c r="F789" s="40"/>
      <c r="G789" s="31"/>
      <c r="H789" s="32"/>
      <c r="I789" s="33"/>
      <c r="J789" s="33"/>
      <c r="K789" s="33"/>
    </row>
    <row r="790" spans="1:11" s="34" customFormat="1">
      <c r="A790" s="29"/>
      <c r="B790" s="29"/>
      <c r="C790" s="29"/>
      <c r="D790" s="30"/>
      <c r="E790" s="30"/>
      <c r="F790" s="40"/>
      <c r="G790" s="31"/>
      <c r="H790" s="32"/>
      <c r="I790" s="33"/>
      <c r="J790" s="33"/>
      <c r="K790" s="33"/>
    </row>
    <row r="791" spans="1:11" s="34" customFormat="1">
      <c r="A791" s="29"/>
      <c r="B791" s="29"/>
      <c r="C791" s="29"/>
      <c r="D791" s="30"/>
      <c r="E791" s="30"/>
      <c r="F791" s="40"/>
      <c r="G791" s="31"/>
      <c r="H791" s="32"/>
      <c r="I791" s="33"/>
      <c r="J791" s="33"/>
      <c r="K791" s="33"/>
    </row>
    <row r="792" spans="1:11" s="34" customFormat="1">
      <c r="A792" s="29"/>
      <c r="B792" s="29"/>
      <c r="C792" s="29"/>
      <c r="D792" s="30"/>
      <c r="E792" s="30"/>
      <c r="F792" s="40"/>
      <c r="G792" s="31"/>
      <c r="H792" s="32"/>
      <c r="I792" s="33"/>
      <c r="J792" s="33"/>
      <c r="K792" s="33"/>
    </row>
    <row r="793" spans="1:11" s="34" customFormat="1">
      <c r="A793" s="29"/>
      <c r="B793" s="29"/>
      <c r="C793" s="29"/>
      <c r="D793" s="30"/>
      <c r="E793" s="30"/>
      <c r="F793" s="40"/>
      <c r="G793" s="31"/>
      <c r="H793" s="32"/>
      <c r="I793" s="33"/>
      <c r="J793" s="33"/>
      <c r="K793" s="33"/>
    </row>
    <row r="794" spans="1:11" s="34" customFormat="1">
      <c r="A794" s="29"/>
      <c r="B794" s="29"/>
      <c r="C794" s="29"/>
      <c r="D794" s="30"/>
      <c r="E794" s="30"/>
      <c r="F794" s="40"/>
      <c r="G794" s="31"/>
      <c r="H794" s="32"/>
      <c r="I794" s="33"/>
      <c r="J794" s="33"/>
      <c r="K794" s="33"/>
    </row>
    <row r="795" spans="1:11" s="34" customFormat="1">
      <c r="A795" s="29"/>
      <c r="B795" s="29"/>
      <c r="C795" s="29"/>
      <c r="D795" s="30"/>
      <c r="E795" s="30"/>
      <c r="F795" s="40"/>
      <c r="G795" s="31"/>
      <c r="H795" s="32"/>
      <c r="I795" s="33"/>
      <c r="J795" s="33"/>
      <c r="K795" s="33"/>
    </row>
    <row r="796" spans="1:11" s="34" customFormat="1">
      <c r="A796" s="29"/>
      <c r="B796" s="29"/>
      <c r="C796" s="29"/>
      <c r="D796" s="30"/>
      <c r="E796" s="30"/>
      <c r="F796" s="40"/>
      <c r="G796" s="31"/>
      <c r="H796" s="32"/>
      <c r="I796" s="33"/>
      <c r="J796" s="33"/>
      <c r="K796" s="33"/>
    </row>
    <row r="797" spans="1:11" s="34" customFormat="1">
      <c r="A797" s="29"/>
      <c r="B797" s="29"/>
      <c r="C797" s="29"/>
      <c r="D797" s="30"/>
      <c r="E797" s="30"/>
      <c r="F797" s="40"/>
      <c r="G797" s="31"/>
      <c r="H797" s="32"/>
      <c r="I797" s="33"/>
      <c r="J797" s="33"/>
      <c r="K797" s="33"/>
    </row>
    <row r="798" spans="1:11" s="34" customFormat="1">
      <c r="A798" s="29"/>
      <c r="B798" s="29"/>
      <c r="C798" s="29"/>
      <c r="D798" s="30"/>
      <c r="E798" s="30"/>
      <c r="F798" s="40"/>
      <c r="G798" s="31"/>
      <c r="H798" s="32"/>
      <c r="I798" s="33"/>
      <c r="J798" s="33"/>
      <c r="K798" s="33"/>
    </row>
    <row r="799" spans="1:11" s="34" customFormat="1">
      <c r="A799" s="29"/>
      <c r="B799" s="29"/>
      <c r="C799" s="29"/>
      <c r="D799" s="30"/>
      <c r="E799" s="30"/>
      <c r="F799" s="40"/>
      <c r="G799" s="31"/>
      <c r="H799" s="32"/>
      <c r="I799" s="33"/>
      <c r="J799" s="33"/>
      <c r="K799" s="33"/>
    </row>
    <row r="800" spans="1:11" s="34" customFormat="1">
      <c r="A800" s="29"/>
      <c r="B800" s="29"/>
      <c r="C800" s="29"/>
      <c r="D800" s="30"/>
      <c r="E800" s="30"/>
      <c r="F800" s="40"/>
      <c r="G800" s="31"/>
      <c r="H800" s="32"/>
      <c r="I800" s="33"/>
      <c r="J800" s="33"/>
      <c r="K800" s="33"/>
    </row>
    <row r="801" spans="1:11" s="34" customFormat="1">
      <c r="A801" s="29"/>
      <c r="B801" s="29"/>
      <c r="C801" s="29"/>
      <c r="D801" s="30"/>
      <c r="E801" s="30"/>
      <c r="F801" s="40"/>
      <c r="G801" s="31"/>
      <c r="H801" s="32"/>
      <c r="I801" s="33"/>
      <c r="J801" s="33"/>
      <c r="K801" s="33"/>
    </row>
    <row r="802" spans="1:11" s="34" customFormat="1">
      <c r="A802" s="29"/>
      <c r="B802" s="29"/>
      <c r="C802" s="29"/>
      <c r="D802" s="30"/>
      <c r="E802" s="30"/>
      <c r="F802" s="40"/>
      <c r="G802" s="31"/>
      <c r="H802" s="32"/>
      <c r="I802" s="33"/>
      <c r="J802" s="33"/>
      <c r="K802" s="33"/>
    </row>
    <row r="803" spans="1:11" s="34" customFormat="1">
      <c r="A803" s="29"/>
      <c r="B803" s="29"/>
      <c r="C803" s="29"/>
      <c r="D803" s="30"/>
      <c r="E803" s="30"/>
      <c r="F803" s="40"/>
      <c r="G803" s="31"/>
      <c r="H803" s="32"/>
      <c r="I803" s="33"/>
      <c r="J803" s="33"/>
      <c r="K803" s="33"/>
    </row>
    <row r="804" spans="1:11" s="34" customFormat="1">
      <c r="A804" s="29"/>
      <c r="B804" s="29"/>
      <c r="C804" s="29"/>
      <c r="D804" s="30"/>
      <c r="E804" s="30"/>
      <c r="F804" s="40"/>
      <c r="G804" s="31"/>
      <c r="H804" s="32"/>
      <c r="I804" s="33"/>
      <c r="J804" s="33"/>
      <c r="K804" s="33"/>
    </row>
    <row r="805" spans="1:11" s="34" customFormat="1">
      <c r="A805" s="29"/>
      <c r="B805" s="29"/>
      <c r="C805" s="29"/>
      <c r="D805" s="30"/>
      <c r="E805" s="30"/>
      <c r="F805" s="40"/>
      <c r="G805" s="31"/>
      <c r="H805" s="32"/>
      <c r="I805" s="33"/>
      <c r="J805" s="33"/>
      <c r="K805" s="33"/>
    </row>
    <row r="806" spans="1:11" s="34" customFormat="1">
      <c r="A806" s="29"/>
      <c r="B806" s="29"/>
      <c r="C806" s="29"/>
      <c r="D806" s="30"/>
      <c r="E806" s="30"/>
      <c r="F806" s="40"/>
      <c r="G806" s="31"/>
      <c r="H806" s="32"/>
      <c r="I806" s="33"/>
      <c r="J806" s="33"/>
      <c r="K806" s="33"/>
    </row>
    <row r="807" spans="1:11" s="34" customFormat="1">
      <c r="A807" s="29"/>
      <c r="B807" s="29"/>
      <c r="C807" s="29"/>
      <c r="D807" s="30"/>
      <c r="E807" s="30"/>
      <c r="F807" s="40"/>
      <c r="G807" s="31"/>
      <c r="H807" s="32"/>
      <c r="I807" s="33"/>
      <c r="J807" s="33"/>
      <c r="K807" s="33"/>
    </row>
    <row r="808" spans="1:11" s="34" customFormat="1">
      <c r="A808" s="29"/>
      <c r="B808" s="29"/>
      <c r="C808" s="29"/>
      <c r="D808" s="30"/>
      <c r="E808" s="30"/>
      <c r="F808" s="40"/>
      <c r="G808" s="31"/>
      <c r="H808" s="32"/>
      <c r="I808" s="33"/>
      <c r="J808" s="33"/>
      <c r="K808" s="33"/>
    </row>
    <row r="809" spans="1:11" s="34" customFormat="1">
      <c r="A809" s="29"/>
      <c r="B809" s="29"/>
      <c r="C809" s="29"/>
      <c r="D809" s="30"/>
      <c r="E809" s="30"/>
      <c r="F809" s="40"/>
      <c r="G809" s="31"/>
      <c r="H809" s="32"/>
      <c r="I809" s="33"/>
      <c r="J809" s="33"/>
      <c r="K809" s="33"/>
    </row>
    <row r="810" spans="1:11" s="34" customFormat="1">
      <c r="A810" s="29"/>
      <c r="B810" s="29"/>
      <c r="C810" s="29"/>
      <c r="D810" s="30"/>
      <c r="E810" s="30"/>
      <c r="F810" s="40"/>
      <c r="G810" s="31"/>
      <c r="H810" s="32"/>
      <c r="I810" s="33"/>
      <c r="J810" s="33"/>
      <c r="K810" s="33"/>
    </row>
    <row r="811" spans="1:11" s="34" customFormat="1">
      <c r="A811" s="29"/>
      <c r="B811" s="29"/>
      <c r="C811" s="29"/>
      <c r="D811" s="30"/>
      <c r="E811" s="30"/>
      <c r="F811" s="40"/>
      <c r="G811" s="31"/>
      <c r="H811" s="32"/>
      <c r="I811" s="33"/>
      <c r="J811" s="33"/>
      <c r="K811" s="33"/>
    </row>
    <row r="812" spans="1:11" s="34" customFormat="1">
      <c r="A812" s="29"/>
      <c r="B812" s="29"/>
      <c r="C812" s="29"/>
      <c r="D812" s="30"/>
      <c r="E812" s="30"/>
      <c r="F812" s="40"/>
      <c r="G812" s="31"/>
      <c r="H812" s="32"/>
      <c r="I812" s="33"/>
      <c r="J812" s="33"/>
      <c r="K812" s="33"/>
    </row>
    <row r="813" spans="1:11" s="34" customFormat="1">
      <c r="A813" s="29"/>
      <c r="B813" s="29"/>
      <c r="C813" s="29"/>
      <c r="D813" s="30"/>
      <c r="E813" s="30"/>
      <c r="F813" s="40"/>
      <c r="G813" s="31"/>
      <c r="H813" s="32"/>
      <c r="I813" s="33"/>
      <c r="J813" s="33"/>
      <c r="K813" s="33"/>
    </row>
    <row r="814" spans="1:11" s="34" customFormat="1">
      <c r="A814" s="29"/>
      <c r="B814" s="29"/>
      <c r="C814" s="29"/>
      <c r="D814" s="30"/>
      <c r="E814" s="30"/>
      <c r="F814" s="40"/>
      <c r="G814" s="31"/>
      <c r="H814" s="32"/>
      <c r="I814" s="33"/>
      <c r="J814" s="33"/>
      <c r="K814" s="33"/>
    </row>
    <row r="815" spans="1:11" s="34" customFormat="1">
      <c r="A815" s="29"/>
      <c r="B815" s="29"/>
      <c r="C815" s="29"/>
      <c r="D815" s="30"/>
      <c r="E815" s="30"/>
      <c r="F815" s="40"/>
      <c r="G815" s="31"/>
      <c r="H815" s="32"/>
      <c r="I815" s="33"/>
      <c r="J815" s="33"/>
      <c r="K815" s="33"/>
    </row>
    <row r="816" spans="1:11" s="34" customFormat="1">
      <c r="A816" s="29"/>
      <c r="B816" s="29"/>
      <c r="C816" s="29"/>
      <c r="D816" s="30"/>
      <c r="E816" s="30"/>
      <c r="F816" s="40"/>
      <c r="G816" s="31"/>
      <c r="H816" s="32"/>
      <c r="I816" s="33"/>
      <c r="J816" s="33"/>
      <c r="K816" s="33"/>
    </row>
    <row r="817" spans="1:11" s="34" customFormat="1">
      <c r="A817" s="29"/>
      <c r="B817" s="29"/>
      <c r="C817" s="29"/>
      <c r="D817" s="30"/>
      <c r="E817" s="30"/>
      <c r="F817" s="40"/>
      <c r="G817" s="31"/>
      <c r="H817" s="32"/>
      <c r="I817" s="33"/>
      <c r="J817" s="33"/>
      <c r="K817" s="33"/>
    </row>
    <row r="818" spans="1:11" s="34" customFormat="1">
      <c r="A818" s="29"/>
      <c r="B818" s="29"/>
      <c r="C818" s="29"/>
      <c r="D818" s="30"/>
      <c r="E818" s="30"/>
      <c r="F818" s="40"/>
      <c r="G818" s="31"/>
      <c r="H818" s="32"/>
      <c r="I818" s="33"/>
      <c r="J818" s="33"/>
      <c r="K818" s="33"/>
    </row>
    <row r="819" spans="1:11" s="34" customFormat="1">
      <c r="A819" s="29"/>
      <c r="B819" s="29"/>
      <c r="C819" s="29"/>
      <c r="D819" s="30"/>
      <c r="E819" s="30"/>
      <c r="F819" s="40"/>
      <c r="G819" s="31"/>
      <c r="H819" s="32"/>
      <c r="I819" s="33"/>
      <c r="J819" s="33"/>
      <c r="K819" s="33"/>
    </row>
    <row r="820" spans="1:11" s="34" customFormat="1">
      <c r="A820" s="29"/>
      <c r="B820" s="29"/>
      <c r="C820" s="29"/>
      <c r="D820" s="30"/>
      <c r="E820" s="30"/>
      <c r="F820" s="40"/>
      <c r="G820" s="31"/>
      <c r="H820" s="32"/>
      <c r="I820" s="33"/>
      <c r="J820" s="33"/>
      <c r="K820" s="33"/>
    </row>
    <row r="821" spans="1:11" s="34" customFormat="1">
      <c r="A821" s="29"/>
      <c r="B821" s="29"/>
      <c r="C821" s="29"/>
      <c r="D821" s="30"/>
      <c r="E821" s="30"/>
      <c r="F821" s="40"/>
      <c r="G821" s="31"/>
      <c r="H821" s="32"/>
      <c r="I821" s="33"/>
      <c r="J821" s="33"/>
      <c r="K821" s="33"/>
    </row>
    <row r="822" spans="1:11" s="34" customFormat="1">
      <c r="A822" s="29"/>
      <c r="B822" s="29"/>
      <c r="C822" s="29"/>
      <c r="D822" s="30"/>
      <c r="E822" s="30"/>
      <c r="F822" s="40"/>
      <c r="G822" s="31"/>
      <c r="H822" s="32"/>
      <c r="I822" s="33"/>
      <c r="J822" s="33"/>
      <c r="K822" s="33"/>
    </row>
    <row r="823" spans="1:11" s="34" customFormat="1">
      <c r="A823" s="29"/>
      <c r="B823" s="29"/>
      <c r="C823" s="29"/>
      <c r="D823" s="30"/>
      <c r="E823" s="30"/>
      <c r="F823" s="40"/>
      <c r="G823" s="31"/>
      <c r="H823" s="32"/>
      <c r="I823" s="33"/>
      <c r="J823" s="33"/>
      <c r="K823" s="33"/>
    </row>
    <row r="824" spans="1:11" s="34" customFormat="1">
      <c r="A824" s="29"/>
      <c r="B824" s="29"/>
      <c r="C824" s="29"/>
      <c r="D824" s="30"/>
      <c r="E824" s="30"/>
      <c r="F824" s="40"/>
      <c r="G824" s="31"/>
      <c r="H824" s="32"/>
      <c r="I824" s="33"/>
      <c r="J824" s="33"/>
      <c r="K824" s="33"/>
    </row>
    <row r="825" spans="1:11" s="34" customFormat="1">
      <c r="A825" s="29"/>
      <c r="B825" s="29"/>
      <c r="C825" s="29"/>
      <c r="D825" s="30"/>
      <c r="E825" s="30"/>
      <c r="F825" s="40"/>
      <c r="G825" s="31"/>
      <c r="H825" s="32"/>
      <c r="I825" s="33"/>
      <c r="J825" s="33"/>
      <c r="K825" s="33"/>
    </row>
    <row r="826" spans="1:11" s="34" customFormat="1">
      <c r="A826" s="29"/>
      <c r="B826" s="29"/>
      <c r="C826" s="29"/>
      <c r="D826" s="30"/>
      <c r="E826" s="30"/>
      <c r="F826" s="40"/>
      <c r="G826" s="31"/>
      <c r="H826" s="32"/>
      <c r="I826" s="33"/>
      <c r="J826" s="33"/>
      <c r="K826" s="33"/>
    </row>
    <row r="827" spans="1:11" s="34" customFormat="1">
      <c r="A827" s="29"/>
      <c r="B827" s="29"/>
      <c r="C827" s="29"/>
      <c r="D827" s="30"/>
      <c r="E827" s="30"/>
      <c r="F827" s="40"/>
      <c r="G827" s="31"/>
      <c r="H827" s="32"/>
      <c r="I827" s="33"/>
      <c r="J827" s="33"/>
      <c r="K827" s="33"/>
    </row>
    <row r="828" spans="1:11" s="34" customFormat="1">
      <c r="A828" s="29"/>
      <c r="B828" s="29"/>
      <c r="C828" s="29"/>
      <c r="D828" s="30"/>
      <c r="E828" s="30"/>
      <c r="F828" s="40"/>
      <c r="G828" s="31"/>
      <c r="H828" s="32"/>
      <c r="I828" s="33"/>
      <c r="J828" s="33"/>
      <c r="K828" s="33"/>
    </row>
    <row r="829" spans="1:11" s="34" customFormat="1">
      <c r="A829" s="29"/>
      <c r="B829" s="29"/>
      <c r="C829" s="29"/>
      <c r="D829" s="30"/>
      <c r="E829" s="30"/>
      <c r="F829" s="40"/>
      <c r="G829" s="31"/>
      <c r="H829" s="32"/>
      <c r="I829" s="33"/>
      <c r="J829" s="33"/>
      <c r="K829" s="33"/>
    </row>
    <row r="830" spans="1:11" s="34" customFormat="1">
      <c r="A830" s="29"/>
      <c r="B830" s="29"/>
      <c r="C830" s="29"/>
      <c r="D830" s="30"/>
      <c r="E830" s="30"/>
      <c r="F830" s="40"/>
      <c r="G830" s="31"/>
      <c r="H830" s="32"/>
      <c r="I830" s="33"/>
      <c r="J830" s="33"/>
      <c r="K830" s="33"/>
    </row>
    <row r="831" spans="1:11" s="34" customFormat="1">
      <c r="A831" s="29"/>
      <c r="B831" s="29"/>
      <c r="C831" s="29"/>
      <c r="D831" s="30"/>
      <c r="E831" s="30"/>
      <c r="F831" s="40"/>
      <c r="G831" s="31"/>
      <c r="H831" s="32"/>
      <c r="I831" s="33"/>
      <c r="J831" s="33"/>
      <c r="K831" s="33"/>
    </row>
    <row r="832" spans="1:11" s="34" customFormat="1">
      <c r="A832" s="29"/>
      <c r="B832" s="29"/>
      <c r="C832" s="29"/>
      <c r="D832" s="30"/>
      <c r="E832" s="30"/>
      <c r="F832" s="40"/>
      <c r="G832" s="31"/>
      <c r="H832" s="32"/>
      <c r="I832" s="33"/>
      <c r="J832" s="33"/>
      <c r="K832" s="33"/>
    </row>
    <row r="833" spans="1:11" s="34" customFormat="1">
      <c r="A833" s="29"/>
      <c r="B833" s="29"/>
      <c r="C833" s="29"/>
      <c r="D833" s="30"/>
      <c r="E833" s="30"/>
      <c r="F833" s="40"/>
      <c r="G833" s="31"/>
      <c r="H833" s="32"/>
      <c r="I833" s="33"/>
      <c r="J833" s="33"/>
      <c r="K833" s="33"/>
    </row>
    <row r="834" spans="1:11" s="34" customFormat="1">
      <c r="A834" s="29"/>
      <c r="B834" s="29"/>
      <c r="C834" s="29"/>
      <c r="D834" s="30"/>
      <c r="E834" s="30"/>
      <c r="F834" s="40"/>
      <c r="G834" s="31"/>
      <c r="H834" s="32"/>
      <c r="I834" s="33"/>
      <c r="J834" s="33"/>
      <c r="K834" s="33"/>
    </row>
    <row r="835" spans="1:11" s="34" customFormat="1">
      <c r="A835" s="29"/>
      <c r="B835" s="29"/>
      <c r="C835" s="29"/>
      <c r="D835" s="30"/>
      <c r="E835" s="30"/>
      <c r="F835" s="40"/>
      <c r="G835" s="31"/>
      <c r="H835" s="32"/>
      <c r="I835" s="33"/>
      <c r="J835" s="33"/>
      <c r="K835" s="33"/>
    </row>
    <row r="836" spans="1:11" s="34" customFormat="1">
      <c r="A836" s="29"/>
      <c r="B836" s="29"/>
      <c r="C836" s="29"/>
      <c r="D836" s="30"/>
      <c r="E836" s="30"/>
      <c r="F836" s="40"/>
      <c r="G836" s="31"/>
      <c r="H836" s="32"/>
      <c r="I836" s="33"/>
      <c r="J836" s="33"/>
      <c r="K836" s="33"/>
    </row>
    <row r="837" spans="1:11" s="34" customFormat="1">
      <c r="A837" s="29"/>
      <c r="B837" s="29"/>
      <c r="C837" s="29"/>
      <c r="D837" s="30"/>
      <c r="E837" s="30"/>
      <c r="F837" s="40"/>
      <c r="G837" s="31"/>
      <c r="H837" s="32"/>
      <c r="I837" s="33"/>
      <c r="J837" s="33"/>
      <c r="K837" s="33"/>
    </row>
    <row r="838" spans="1:11" s="34" customFormat="1">
      <c r="A838" s="29"/>
      <c r="B838" s="29"/>
      <c r="C838" s="29"/>
      <c r="D838" s="30"/>
      <c r="E838" s="30"/>
      <c r="F838" s="40"/>
      <c r="G838" s="31"/>
      <c r="H838" s="32"/>
      <c r="I838" s="33"/>
      <c r="J838" s="33"/>
      <c r="K838" s="33"/>
    </row>
    <row r="839" spans="1:11" s="34" customFormat="1">
      <c r="A839" s="29"/>
      <c r="B839" s="29"/>
      <c r="C839" s="29"/>
      <c r="D839" s="30"/>
      <c r="E839" s="30"/>
      <c r="F839" s="40"/>
      <c r="G839" s="31"/>
      <c r="H839" s="32"/>
      <c r="I839" s="33"/>
      <c r="J839" s="33"/>
      <c r="K839" s="33"/>
    </row>
    <row r="840" spans="1:11" s="34" customFormat="1">
      <c r="A840" s="29"/>
      <c r="B840" s="29"/>
      <c r="C840" s="29"/>
      <c r="D840" s="30"/>
      <c r="E840" s="30"/>
      <c r="F840" s="40"/>
      <c r="G840" s="31"/>
      <c r="H840" s="32"/>
      <c r="I840" s="33"/>
      <c r="J840" s="33"/>
      <c r="K840" s="33"/>
    </row>
    <row r="841" spans="1:11" s="34" customFormat="1">
      <c r="A841" s="29"/>
      <c r="B841" s="29"/>
      <c r="C841" s="29"/>
      <c r="D841" s="30"/>
      <c r="E841" s="30"/>
      <c r="F841" s="40"/>
      <c r="G841" s="31"/>
      <c r="H841" s="32"/>
      <c r="I841" s="33"/>
      <c r="J841" s="33"/>
      <c r="K841" s="33"/>
    </row>
    <row r="842" spans="1:11" s="34" customFormat="1">
      <c r="A842" s="29"/>
      <c r="B842" s="29"/>
      <c r="C842" s="29"/>
      <c r="D842" s="30"/>
      <c r="E842" s="30"/>
      <c r="F842" s="40"/>
      <c r="G842" s="31"/>
      <c r="H842" s="32"/>
      <c r="I842" s="33"/>
      <c r="J842" s="33"/>
      <c r="K842" s="33"/>
    </row>
    <row r="843" spans="1:11" s="34" customFormat="1">
      <c r="A843" s="29"/>
      <c r="B843" s="29"/>
      <c r="C843" s="29"/>
      <c r="D843" s="30"/>
      <c r="E843" s="30"/>
      <c r="F843" s="40"/>
      <c r="G843" s="31"/>
      <c r="H843" s="32"/>
      <c r="I843" s="33"/>
      <c r="J843" s="33"/>
      <c r="K843" s="33"/>
    </row>
    <row r="844" spans="1:11" s="34" customFormat="1">
      <c r="A844" s="29"/>
      <c r="B844" s="29"/>
      <c r="C844" s="29"/>
      <c r="D844" s="30"/>
      <c r="E844" s="30"/>
      <c r="F844" s="40"/>
      <c r="G844" s="31"/>
      <c r="H844" s="32"/>
      <c r="I844" s="33"/>
      <c r="J844" s="33"/>
      <c r="K844" s="33"/>
    </row>
    <row r="845" spans="1:11" s="34" customFormat="1">
      <c r="A845" s="29"/>
      <c r="B845" s="29"/>
      <c r="C845" s="29"/>
      <c r="D845" s="30"/>
      <c r="E845" s="30"/>
      <c r="F845" s="40"/>
      <c r="G845" s="31"/>
      <c r="H845" s="32"/>
      <c r="I845" s="33"/>
      <c r="J845" s="33"/>
      <c r="K845" s="33"/>
    </row>
    <row r="846" spans="1:11" s="34" customFormat="1">
      <c r="A846" s="29"/>
      <c r="B846" s="29"/>
      <c r="C846" s="29"/>
      <c r="D846" s="30"/>
      <c r="E846" s="30"/>
      <c r="F846" s="40"/>
      <c r="G846" s="31"/>
      <c r="H846" s="32"/>
      <c r="I846" s="33"/>
      <c r="J846" s="33"/>
      <c r="K846" s="33"/>
    </row>
    <row r="847" spans="1:11" s="34" customFormat="1">
      <c r="A847" s="29"/>
      <c r="B847" s="29"/>
      <c r="C847" s="29"/>
      <c r="D847" s="30"/>
      <c r="E847" s="30"/>
      <c r="F847" s="40"/>
      <c r="G847" s="31"/>
      <c r="H847" s="32"/>
      <c r="I847" s="33"/>
      <c r="J847" s="33"/>
      <c r="K847" s="33"/>
    </row>
    <row r="848" spans="1:11" s="34" customFormat="1">
      <c r="A848" s="29"/>
      <c r="B848" s="29"/>
      <c r="C848" s="29"/>
      <c r="D848" s="30"/>
      <c r="E848" s="30"/>
      <c r="F848" s="40"/>
      <c r="G848" s="31"/>
      <c r="H848" s="32"/>
      <c r="I848" s="33"/>
      <c r="J848" s="33"/>
      <c r="K848" s="33"/>
    </row>
    <row r="849" spans="1:11" s="34" customFormat="1">
      <c r="A849" s="29"/>
      <c r="B849" s="29"/>
      <c r="C849" s="29"/>
      <c r="D849" s="30"/>
      <c r="E849" s="30"/>
      <c r="F849" s="40"/>
      <c r="G849" s="31"/>
      <c r="H849" s="32"/>
      <c r="I849" s="33"/>
      <c r="J849" s="33"/>
      <c r="K849" s="33"/>
    </row>
    <row r="850" spans="1:11" s="34" customFormat="1">
      <c r="A850" s="29"/>
      <c r="B850" s="29"/>
      <c r="C850" s="29"/>
      <c r="D850" s="30"/>
      <c r="E850" s="30"/>
      <c r="F850" s="40"/>
      <c r="G850" s="31"/>
      <c r="H850" s="32"/>
      <c r="I850" s="33"/>
      <c r="J850" s="33"/>
      <c r="K850" s="33"/>
    </row>
    <row r="851" spans="1:11" s="34" customFormat="1">
      <c r="A851" s="29"/>
      <c r="B851" s="29"/>
      <c r="C851" s="29"/>
      <c r="D851" s="30"/>
      <c r="E851" s="30"/>
      <c r="F851" s="40"/>
      <c r="G851" s="31"/>
      <c r="H851" s="32"/>
      <c r="I851" s="33"/>
      <c r="J851" s="33"/>
      <c r="K851" s="33"/>
    </row>
    <row r="852" spans="1:11" s="34" customFormat="1">
      <c r="A852" s="29"/>
      <c r="B852" s="29"/>
      <c r="C852" s="29"/>
      <c r="D852" s="30"/>
      <c r="E852" s="30"/>
      <c r="F852" s="40"/>
      <c r="G852" s="31"/>
      <c r="H852" s="32"/>
      <c r="I852" s="33"/>
      <c r="J852" s="33"/>
      <c r="K852" s="33"/>
    </row>
    <row r="853" spans="1:11" s="34" customFormat="1">
      <c r="A853" s="29"/>
      <c r="B853" s="29"/>
      <c r="C853" s="29"/>
      <c r="D853" s="30"/>
      <c r="E853" s="30"/>
      <c r="F853" s="40"/>
      <c r="G853" s="31"/>
      <c r="H853" s="32"/>
      <c r="I853" s="33"/>
      <c r="J853" s="33"/>
      <c r="K853" s="33"/>
    </row>
    <row r="854" spans="1:11" s="34" customFormat="1">
      <c r="A854" s="29"/>
      <c r="B854" s="29"/>
      <c r="C854" s="29"/>
      <c r="D854" s="30"/>
      <c r="E854" s="30"/>
      <c r="F854" s="40"/>
      <c r="G854" s="31"/>
      <c r="H854" s="32"/>
      <c r="I854" s="33"/>
      <c r="J854" s="33"/>
      <c r="K854" s="33"/>
    </row>
    <row r="855" spans="1:11" s="34" customFormat="1">
      <c r="A855" s="29"/>
      <c r="B855" s="29"/>
      <c r="C855" s="29"/>
      <c r="D855" s="30"/>
      <c r="E855" s="30"/>
      <c r="F855" s="40"/>
      <c r="G855" s="31"/>
      <c r="H855" s="32"/>
      <c r="I855" s="33"/>
      <c r="J855" s="33"/>
      <c r="K855" s="33"/>
    </row>
    <row r="856" spans="1:11" s="34" customFormat="1">
      <c r="A856" s="29"/>
      <c r="B856" s="29"/>
      <c r="C856" s="29"/>
      <c r="D856" s="30"/>
      <c r="E856" s="30"/>
      <c r="F856" s="40"/>
      <c r="G856" s="31"/>
      <c r="H856" s="32"/>
      <c r="I856" s="33"/>
      <c r="J856" s="33"/>
      <c r="K856" s="33"/>
    </row>
    <row r="857" spans="1:11" s="34" customFormat="1">
      <c r="A857" s="29"/>
      <c r="B857" s="29"/>
      <c r="C857" s="29"/>
      <c r="D857" s="30"/>
      <c r="E857" s="30"/>
      <c r="F857" s="40"/>
      <c r="G857" s="31"/>
      <c r="H857" s="32"/>
      <c r="I857" s="33"/>
      <c r="J857" s="33"/>
      <c r="K857" s="33"/>
    </row>
    <row r="858" spans="1:11" s="34" customFormat="1">
      <c r="A858" s="29"/>
      <c r="B858" s="29"/>
      <c r="C858" s="29"/>
      <c r="D858" s="30"/>
      <c r="E858" s="30"/>
      <c r="F858" s="40"/>
      <c r="G858" s="31"/>
      <c r="H858" s="32"/>
      <c r="I858" s="33"/>
      <c r="J858" s="33"/>
      <c r="K858" s="33"/>
    </row>
    <row r="859" spans="1:11" s="34" customFormat="1">
      <c r="A859" s="29"/>
      <c r="B859" s="29"/>
      <c r="C859" s="29"/>
      <c r="D859" s="30"/>
      <c r="E859" s="30"/>
      <c r="F859" s="40"/>
      <c r="G859" s="31"/>
      <c r="H859" s="32"/>
      <c r="I859" s="33"/>
      <c r="J859" s="33"/>
      <c r="K859" s="33"/>
    </row>
    <row r="860" spans="1:11" s="34" customFormat="1">
      <c r="A860" s="29"/>
      <c r="B860" s="29"/>
      <c r="C860" s="29"/>
      <c r="D860" s="30"/>
      <c r="E860" s="30"/>
      <c r="F860" s="40"/>
      <c r="G860" s="31"/>
      <c r="H860" s="32"/>
      <c r="I860" s="33"/>
      <c r="J860" s="33"/>
      <c r="K860" s="33"/>
    </row>
    <row r="861" spans="1:11" s="34" customFormat="1">
      <c r="A861" s="29"/>
      <c r="B861" s="29"/>
      <c r="C861" s="29"/>
      <c r="D861" s="30"/>
      <c r="E861" s="30"/>
      <c r="F861" s="40"/>
      <c r="G861" s="31"/>
      <c r="H861" s="32"/>
      <c r="I861" s="33"/>
      <c r="J861" s="33"/>
      <c r="K861" s="33"/>
    </row>
    <row r="862" spans="1:11" s="34" customFormat="1">
      <c r="A862" s="29"/>
      <c r="B862" s="29"/>
      <c r="C862" s="29"/>
      <c r="D862" s="30"/>
      <c r="E862" s="30"/>
      <c r="F862" s="40"/>
      <c r="G862" s="31"/>
      <c r="H862" s="32"/>
      <c r="I862" s="33"/>
      <c r="J862" s="33"/>
      <c r="K862" s="33"/>
    </row>
    <row r="863" spans="1:11" s="34" customFormat="1">
      <c r="A863" s="29"/>
      <c r="B863" s="29"/>
      <c r="C863" s="29"/>
      <c r="D863" s="30"/>
      <c r="E863" s="30"/>
      <c r="F863" s="40"/>
      <c r="G863" s="31"/>
      <c r="H863" s="32"/>
      <c r="I863" s="33"/>
      <c r="J863" s="33"/>
      <c r="K863" s="33"/>
    </row>
    <row r="864" spans="1:11" s="34" customFormat="1">
      <c r="A864" s="29"/>
      <c r="B864" s="29"/>
      <c r="C864" s="29"/>
      <c r="D864" s="30"/>
      <c r="E864" s="30"/>
      <c r="F864" s="40"/>
      <c r="G864" s="31"/>
      <c r="H864" s="32"/>
      <c r="I864" s="33"/>
      <c r="J864" s="33"/>
      <c r="K864" s="33"/>
    </row>
    <row r="865" spans="1:11" s="34" customFormat="1">
      <c r="A865" s="29"/>
      <c r="B865" s="29"/>
      <c r="C865" s="29"/>
      <c r="D865" s="30"/>
      <c r="E865" s="30"/>
      <c r="F865" s="40"/>
      <c r="G865" s="31"/>
      <c r="H865" s="32"/>
      <c r="I865" s="33"/>
      <c r="J865" s="33"/>
      <c r="K865" s="33"/>
    </row>
    <row r="866" spans="1:11" s="34" customFormat="1">
      <c r="A866" s="29"/>
      <c r="B866" s="29"/>
      <c r="C866" s="29"/>
      <c r="D866" s="30"/>
      <c r="E866" s="30"/>
      <c r="F866" s="40"/>
      <c r="G866" s="31"/>
      <c r="H866" s="32"/>
      <c r="I866" s="33"/>
      <c r="J866" s="33"/>
      <c r="K866" s="33"/>
    </row>
    <row r="867" spans="1:11" s="34" customFormat="1">
      <c r="A867" s="29"/>
      <c r="B867" s="29"/>
      <c r="C867" s="29"/>
      <c r="D867" s="30"/>
      <c r="E867" s="30"/>
      <c r="F867" s="40"/>
      <c r="G867" s="31"/>
      <c r="H867" s="32"/>
      <c r="I867" s="33"/>
      <c r="J867" s="33"/>
      <c r="K867" s="33"/>
    </row>
    <row r="868" spans="1:11" s="34" customFormat="1">
      <c r="A868" s="29"/>
      <c r="B868" s="29"/>
      <c r="C868" s="29"/>
      <c r="D868" s="30"/>
      <c r="E868" s="30"/>
      <c r="F868" s="40"/>
      <c r="G868" s="31"/>
      <c r="H868" s="32"/>
      <c r="I868" s="33"/>
      <c r="J868" s="33"/>
      <c r="K868" s="33"/>
    </row>
    <row r="869" spans="1:11" s="34" customFormat="1">
      <c r="A869" s="29"/>
      <c r="B869" s="29"/>
      <c r="C869" s="29"/>
      <c r="D869" s="30"/>
      <c r="E869" s="30"/>
      <c r="F869" s="40"/>
      <c r="G869" s="31"/>
      <c r="H869" s="32"/>
      <c r="I869" s="33"/>
      <c r="J869" s="33"/>
      <c r="K869" s="33"/>
    </row>
    <row r="870" spans="1:11" s="34" customFormat="1">
      <c r="A870" s="29"/>
      <c r="B870" s="29"/>
      <c r="C870" s="29"/>
      <c r="D870" s="30"/>
      <c r="E870" s="30"/>
      <c r="F870" s="40"/>
      <c r="G870" s="31"/>
      <c r="H870" s="32"/>
      <c r="I870" s="33"/>
      <c r="J870" s="33"/>
      <c r="K870" s="33"/>
    </row>
    <row r="871" spans="1:11" s="34" customFormat="1">
      <c r="A871" s="29"/>
      <c r="B871" s="29"/>
      <c r="C871" s="29"/>
      <c r="D871" s="30"/>
      <c r="E871" s="30"/>
      <c r="F871" s="40"/>
      <c r="G871" s="31"/>
      <c r="H871" s="32"/>
      <c r="I871" s="33"/>
      <c r="J871" s="33"/>
      <c r="K871" s="33"/>
    </row>
    <row r="872" spans="1:11" s="34" customFormat="1">
      <c r="A872" s="29"/>
      <c r="B872" s="29"/>
      <c r="C872" s="29"/>
      <c r="D872" s="30"/>
      <c r="E872" s="30"/>
      <c r="F872" s="40"/>
      <c r="G872" s="31"/>
      <c r="H872" s="32"/>
      <c r="I872" s="33"/>
      <c r="J872" s="33"/>
      <c r="K872" s="33"/>
    </row>
    <row r="873" spans="1:11" s="34" customFormat="1">
      <c r="A873" s="29"/>
      <c r="B873" s="29"/>
      <c r="C873" s="29"/>
      <c r="D873" s="30"/>
      <c r="E873" s="30"/>
      <c r="F873" s="40"/>
      <c r="G873" s="31"/>
      <c r="H873" s="32"/>
      <c r="I873" s="33"/>
      <c r="J873" s="33"/>
      <c r="K873" s="33"/>
    </row>
    <row r="874" spans="1:11" s="34" customFormat="1">
      <c r="A874" s="29"/>
      <c r="B874" s="29"/>
      <c r="C874" s="29"/>
      <c r="D874" s="30"/>
      <c r="E874" s="30"/>
      <c r="F874" s="40"/>
      <c r="G874" s="31"/>
      <c r="H874" s="32"/>
      <c r="I874" s="33"/>
      <c r="J874" s="33"/>
      <c r="K874" s="33"/>
    </row>
    <row r="875" spans="1:11" s="34" customFormat="1">
      <c r="A875" s="29"/>
      <c r="B875" s="29"/>
      <c r="C875" s="29"/>
      <c r="D875" s="30"/>
      <c r="E875" s="30"/>
      <c r="F875" s="40"/>
      <c r="G875" s="31"/>
      <c r="H875" s="32"/>
      <c r="I875" s="33"/>
      <c r="J875" s="33"/>
      <c r="K875" s="33"/>
    </row>
    <row r="876" spans="1:11" s="34" customFormat="1">
      <c r="A876" s="29"/>
      <c r="B876" s="29"/>
      <c r="C876" s="29"/>
      <c r="D876" s="30"/>
      <c r="E876" s="30"/>
      <c r="F876" s="40"/>
      <c r="G876" s="31"/>
      <c r="H876" s="32"/>
      <c r="I876" s="33"/>
      <c r="J876" s="33"/>
      <c r="K876" s="33"/>
    </row>
    <row r="877" spans="1:11" s="34" customFormat="1">
      <c r="A877" s="29"/>
      <c r="B877" s="29"/>
      <c r="C877" s="29"/>
      <c r="D877" s="30"/>
      <c r="E877" s="30"/>
      <c r="F877" s="40"/>
      <c r="G877" s="31"/>
      <c r="H877" s="32"/>
      <c r="I877" s="33"/>
      <c r="J877" s="33"/>
      <c r="K877" s="33"/>
    </row>
    <row r="878" spans="1:11" s="34" customFormat="1">
      <c r="A878" s="29"/>
      <c r="B878" s="29"/>
      <c r="C878" s="29"/>
      <c r="D878" s="30"/>
      <c r="E878" s="30"/>
      <c r="F878" s="40"/>
      <c r="G878" s="31"/>
      <c r="H878" s="32"/>
      <c r="I878" s="33"/>
      <c r="J878" s="33"/>
      <c r="K878" s="33"/>
    </row>
    <row r="879" spans="1:11" s="34" customFormat="1">
      <c r="A879" s="29"/>
      <c r="B879" s="29"/>
      <c r="C879" s="29"/>
      <c r="D879" s="30"/>
      <c r="E879" s="30"/>
      <c r="F879" s="40"/>
      <c r="G879" s="31"/>
      <c r="H879" s="32"/>
      <c r="I879" s="33"/>
      <c r="J879" s="33"/>
      <c r="K879" s="33"/>
    </row>
    <row r="880" spans="1:11" s="34" customFormat="1">
      <c r="A880" s="29"/>
      <c r="B880" s="29"/>
      <c r="C880" s="29"/>
      <c r="D880" s="30"/>
      <c r="E880" s="30"/>
      <c r="F880" s="40"/>
      <c r="G880" s="31"/>
      <c r="H880" s="32"/>
      <c r="I880" s="33"/>
      <c r="J880" s="33"/>
      <c r="K880" s="33"/>
    </row>
    <row r="881" spans="1:11" s="34" customFormat="1">
      <c r="A881" s="29"/>
      <c r="B881" s="29"/>
      <c r="C881" s="29"/>
      <c r="D881" s="30"/>
      <c r="E881" s="30"/>
      <c r="F881" s="40"/>
      <c r="G881" s="31"/>
      <c r="H881" s="32"/>
      <c r="I881" s="33"/>
      <c r="J881" s="33"/>
      <c r="K881" s="33"/>
    </row>
    <row r="882" spans="1:11" s="34" customFormat="1">
      <c r="A882" s="29"/>
      <c r="B882" s="29"/>
      <c r="C882" s="29"/>
      <c r="D882" s="30"/>
      <c r="E882" s="30"/>
      <c r="F882" s="40"/>
      <c r="G882" s="31"/>
      <c r="H882" s="32"/>
      <c r="I882" s="33"/>
      <c r="J882" s="33"/>
      <c r="K882" s="33"/>
    </row>
    <row r="883" spans="1:11" s="34" customFormat="1">
      <c r="A883" s="29"/>
      <c r="B883" s="29"/>
      <c r="C883" s="29"/>
      <c r="D883" s="30"/>
      <c r="E883" s="30"/>
      <c r="F883" s="40"/>
      <c r="G883" s="31"/>
      <c r="H883" s="32"/>
      <c r="I883" s="33"/>
      <c r="J883" s="33"/>
      <c r="K883" s="33"/>
    </row>
    <row r="884" spans="1:11" s="34" customFormat="1">
      <c r="A884" s="29"/>
      <c r="B884" s="29"/>
      <c r="C884" s="29"/>
      <c r="D884" s="30"/>
      <c r="E884" s="30"/>
      <c r="F884" s="40"/>
      <c r="G884" s="31"/>
      <c r="H884" s="32"/>
      <c r="I884" s="33"/>
      <c r="J884" s="33"/>
      <c r="K884" s="33"/>
    </row>
    <row r="885" spans="1:11" s="34" customFormat="1">
      <c r="A885" s="29"/>
      <c r="B885" s="29"/>
      <c r="C885" s="29"/>
      <c r="D885" s="30"/>
      <c r="E885" s="30"/>
      <c r="F885" s="40"/>
      <c r="G885" s="31"/>
      <c r="H885" s="32"/>
      <c r="I885" s="33"/>
      <c r="J885" s="33"/>
      <c r="K885" s="33"/>
    </row>
    <row r="886" spans="1:11" s="34" customFormat="1">
      <c r="A886" s="29"/>
      <c r="B886" s="29"/>
      <c r="C886" s="29"/>
      <c r="D886" s="30"/>
      <c r="E886" s="30"/>
      <c r="F886" s="40"/>
      <c r="G886" s="31"/>
      <c r="H886" s="32"/>
      <c r="I886" s="33"/>
      <c r="J886" s="33"/>
      <c r="K886" s="33"/>
    </row>
    <row r="887" spans="1:11" s="34" customFormat="1">
      <c r="A887" s="29"/>
      <c r="B887" s="29"/>
      <c r="C887" s="29"/>
      <c r="D887" s="30"/>
      <c r="E887" s="30"/>
      <c r="F887" s="40"/>
      <c r="G887" s="31"/>
      <c r="H887" s="32"/>
      <c r="I887" s="33"/>
      <c r="J887" s="33"/>
      <c r="K887" s="33"/>
    </row>
    <row r="888" spans="1:11" s="34" customFormat="1">
      <c r="A888" s="29"/>
      <c r="B888" s="29"/>
      <c r="C888" s="29"/>
      <c r="D888" s="30"/>
      <c r="E888" s="30"/>
      <c r="F888" s="40"/>
      <c r="G888" s="31"/>
      <c r="H888" s="32"/>
      <c r="I888" s="33"/>
      <c r="J888" s="33"/>
      <c r="K888" s="33"/>
    </row>
    <row r="889" spans="1:11" s="34" customFormat="1">
      <c r="A889" s="29"/>
      <c r="B889" s="29"/>
      <c r="C889" s="29"/>
      <c r="D889" s="30"/>
      <c r="E889" s="30"/>
      <c r="F889" s="40"/>
      <c r="G889" s="31"/>
      <c r="H889" s="32"/>
      <c r="I889" s="33"/>
      <c r="J889" s="33"/>
      <c r="K889" s="33"/>
    </row>
    <row r="890" spans="1:11" s="34" customFormat="1">
      <c r="A890" s="29"/>
      <c r="B890" s="29"/>
      <c r="C890" s="29"/>
      <c r="D890" s="30"/>
      <c r="E890" s="30"/>
      <c r="F890" s="40"/>
      <c r="G890" s="31"/>
      <c r="H890" s="32"/>
      <c r="I890" s="33"/>
      <c r="J890" s="33"/>
      <c r="K890" s="33"/>
    </row>
    <row r="891" spans="1:11" s="34" customFormat="1">
      <c r="A891" s="29"/>
      <c r="B891" s="29"/>
      <c r="C891" s="29"/>
      <c r="D891" s="30"/>
      <c r="E891" s="30"/>
      <c r="F891" s="40"/>
      <c r="G891" s="31"/>
      <c r="H891" s="32"/>
      <c r="I891" s="33"/>
      <c r="J891" s="33"/>
      <c r="K891" s="33"/>
    </row>
    <row r="892" spans="1:11" s="34" customFormat="1">
      <c r="A892" s="29"/>
      <c r="B892" s="29"/>
      <c r="C892" s="29"/>
      <c r="D892" s="30"/>
      <c r="E892" s="30"/>
      <c r="F892" s="40"/>
      <c r="G892" s="31"/>
      <c r="H892" s="32"/>
      <c r="I892" s="33"/>
      <c r="J892" s="33"/>
      <c r="K892" s="33"/>
    </row>
    <row r="893" spans="1:11" s="34" customFormat="1">
      <c r="A893" s="29"/>
      <c r="B893" s="29"/>
      <c r="C893" s="29"/>
      <c r="D893" s="30"/>
      <c r="E893" s="30"/>
      <c r="F893" s="40"/>
      <c r="G893" s="31"/>
      <c r="H893" s="32"/>
      <c r="I893" s="33"/>
      <c r="J893" s="33"/>
      <c r="K893" s="33"/>
    </row>
    <row r="894" spans="1:11" s="34" customFormat="1">
      <c r="A894" s="29"/>
      <c r="B894" s="29"/>
      <c r="C894" s="29"/>
      <c r="D894" s="30"/>
      <c r="E894" s="30"/>
      <c r="F894" s="40"/>
      <c r="G894" s="31"/>
      <c r="H894" s="32"/>
      <c r="I894" s="33"/>
      <c r="J894" s="33"/>
      <c r="K894" s="33"/>
    </row>
    <row r="895" spans="1:11" s="34" customFormat="1">
      <c r="A895" s="29"/>
      <c r="B895" s="29"/>
      <c r="C895" s="29"/>
      <c r="D895" s="30"/>
      <c r="E895" s="30"/>
      <c r="F895" s="40"/>
      <c r="G895" s="31"/>
      <c r="H895" s="32"/>
      <c r="I895" s="33"/>
      <c r="J895" s="33"/>
      <c r="K895" s="33"/>
    </row>
    <row r="896" spans="1:11" s="34" customFormat="1">
      <c r="A896" s="29"/>
      <c r="B896" s="29"/>
      <c r="C896" s="29"/>
      <c r="D896" s="30"/>
      <c r="E896" s="30"/>
      <c r="F896" s="40"/>
      <c r="G896" s="31"/>
      <c r="H896" s="32"/>
      <c r="I896" s="33"/>
      <c r="J896" s="33"/>
      <c r="K896" s="33"/>
    </row>
    <row r="897" spans="1:11" s="34" customFormat="1">
      <c r="A897" s="29"/>
      <c r="B897" s="29"/>
      <c r="C897" s="29"/>
      <c r="D897" s="30"/>
      <c r="E897" s="30"/>
      <c r="F897" s="40"/>
      <c r="G897" s="31"/>
      <c r="H897" s="32"/>
      <c r="I897" s="33"/>
      <c r="J897" s="33"/>
      <c r="K897" s="33"/>
    </row>
    <row r="898" spans="1:11" s="34" customFormat="1">
      <c r="A898" s="29"/>
      <c r="B898" s="29"/>
      <c r="C898" s="29"/>
      <c r="D898" s="30"/>
      <c r="E898" s="30"/>
      <c r="F898" s="40"/>
      <c r="G898" s="31"/>
      <c r="H898" s="32"/>
      <c r="I898" s="33"/>
      <c r="J898" s="33"/>
      <c r="K898" s="33"/>
    </row>
    <row r="899" spans="1:11" s="34" customFormat="1">
      <c r="A899" s="29"/>
      <c r="B899" s="29"/>
      <c r="C899" s="29"/>
      <c r="D899" s="30"/>
      <c r="E899" s="30"/>
      <c r="F899" s="40"/>
      <c r="G899" s="31"/>
      <c r="H899" s="32"/>
      <c r="I899" s="33"/>
      <c r="J899" s="33"/>
      <c r="K899" s="33"/>
    </row>
    <row r="900" spans="1:11" s="34" customFormat="1">
      <c r="A900" s="29"/>
      <c r="B900" s="29"/>
      <c r="C900" s="29"/>
      <c r="D900" s="30"/>
      <c r="E900" s="30"/>
      <c r="F900" s="40"/>
      <c r="G900" s="31"/>
      <c r="H900" s="32"/>
      <c r="I900" s="33"/>
      <c r="J900" s="33"/>
      <c r="K900" s="33"/>
    </row>
    <row r="901" spans="1:11" s="34" customFormat="1">
      <c r="A901" s="29"/>
      <c r="B901" s="29"/>
      <c r="C901" s="29"/>
      <c r="D901" s="30"/>
      <c r="E901" s="30"/>
      <c r="F901" s="40"/>
      <c r="G901" s="31"/>
      <c r="H901" s="32"/>
      <c r="I901" s="33"/>
      <c r="J901" s="33"/>
      <c r="K901" s="33"/>
    </row>
    <row r="902" spans="1:11" s="34" customFormat="1">
      <c r="A902" s="29"/>
      <c r="B902" s="29"/>
      <c r="C902" s="29"/>
      <c r="D902" s="30"/>
      <c r="E902" s="30"/>
      <c r="F902" s="40"/>
      <c r="G902" s="31"/>
      <c r="H902" s="32"/>
      <c r="I902" s="33"/>
      <c r="J902" s="33"/>
      <c r="K902" s="33"/>
    </row>
    <row r="903" spans="1:11" s="34" customFormat="1">
      <c r="A903" s="29"/>
      <c r="B903" s="29"/>
      <c r="C903" s="29"/>
      <c r="D903" s="30"/>
      <c r="E903" s="30"/>
      <c r="F903" s="40"/>
      <c r="G903" s="31"/>
      <c r="H903" s="32"/>
      <c r="I903" s="33"/>
      <c r="J903" s="33"/>
      <c r="K903" s="33"/>
    </row>
    <row r="904" spans="1:11" s="34" customFormat="1">
      <c r="A904" s="29"/>
      <c r="B904" s="29"/>
      <c r="C904" s="29"/>
      <c r="D904" s="30"/>
      <c r="E904" s="30"/>
      <c r="F904" s="40"/>
      <c r="G904" s="31"/>
      <c r="H904" s="32"/>
      <c r="I904" s="33"/>
      <c r="J904" s="33"/>
      <c r="K904" s="33"/>
    </row>
    <row r="905" spans="1:11" s="34" customFormat="1">
      <c r="A905" s="29"/>
      <c r="B905" s="29"/>
      <c r="C905" s="29"/>
      <c r="D905" s="30"/>
      <c r="E905" s="30"/>
      <c r="F905" s="40"/>
      <c r="G905" s="31"/>
      <c r="H905" s="32"/>
      <c r="I905" s="33"/>
      <c r="J905" s="33"/>
      <c r="K905" s="33"/>
    </row>
    <row r="906" spans="1:11" s="34" customFormat="1">
      <c r="A906" s="29"/>
      <c r="B906" s="29"/>
      <c r="C906" s="29"/>
      <c r="D906" s="30"/>
      <c r="E906" s="30"/>
      <c r="F906" s="40"/>
      <c r="G906" s="31"/>
      <c r="H906" s="32"/>
      <c r="I906" s="33"/>
      <c r="J906" s="33"/>
      <c r="K906" s="33"/>
    </row>
    <row r="907" spans="1:11" s="34" customFormat="1">
      <c r="A907" s="29"/>
      <c r="B907" s="29"/>
      <c r="C907" s="29"/>
      <c r="D907" s="30"/>
      <c r="E907" s="30"/>
      <c r="F907" s="40"/>
      <c r="G907" s="31"/>
      <c r="H907" s="32"/>
      <c r="I907" s="33"/>
      <c r="J907" s="33"/>
      <c r="K907" s="33"/>
    </row>
    <row r="908" spans="1:11" s="34" customFormat="1">
      <c r="A908" s="29"/>
      <c r="B908" s="29"/>
      <c r="C908" s="29"/>
      <c r="D908" s="30"/>
      <c r="E908" s="30"/>
      <c r="F908" s="40"/>
      <c r="G908" s="31"/>
      <c r="H908" s="32"/>
      <c r="I908" s="33"/>
      <c r="J908" s="33"/>
      <c r="K908" s="33"/>
    </row>
    <row r="909" spans="1:11" s="34" customFormat="1">
      <c r="A909" s="29"/>
      <c r="B909" s="29"/>
      <c r="C909" s="29"/>
      <c r="D909" s="30"/>
      <c r="E909" s="30"/>
      <c r="F909" s="40"/>
      <c r="G909" s="31"/>
      <c r="H909" s="32"/>
      <c r="I909" s="33"/>
      <c r="J909" s="33"/>
      <c r="K909" s="33"/>
    </row>
    <row r="910" spans="1:11" s="34" customFormat="1">
      <c r="A910" s="29"/>
      <c r="B910" s="29"/>
      <c r="C910" s="29"/>
      <c r="D910" s="30"/>
      <c r="E910" s="30"/>
      <c r="F910" s="40"/>
      <c r="G910" s="31"/>
      <c r="H910" s="32"/>
      <c r="I910" s="33"/>
      <c r="J910" s="33"/>
      <c r="K910" s="33"/>
    </row>
    <row r="911" spans="1:11" s="34" customFormat="1">
      <c r="A911" s="29"/>
      <c r="B911" s="29"/>
      <c r="C911" s="29"/>
      <c r="D911" s="30"/>
      <c r="E911" s="30"/>
      <c r="F911" s="40"/>
      <c r="G911" s="31"/>
      <c r="H911" s="32"/>
      <c r="I911" s="33"/>
      <c r="J911" s="33"/>
      <c r="K911" s="33"/>
    </row>
    <row r="912" spans="1:11" s="34" customFormat="1">
      <c r="A912" s="29"/>
      <c r="B912" s="29"/>
      <c r="C912" s="29"/>
      <c r="D912" s="30"/>
      <c r="E912" s="30"/>
      <c r="F912" s="40"/>
      <c r="G912" s="31"/>
      <c r="H912" s="32"/>
      <c r="I912" s="33"/>
      <c r="J912" s="33"/>
      <c r="K912" s="33"/>
    </row>
    <row r="913" spans="1:11" s="34" customFormat="1">
      <c r="A913" s="29"/>
      <c r="B913" s="29"/>
      <c r="C913" s="29"/>
      <c r="D913" s="30"/>
      <c r="E913" s="30"/>
      <c r="F913" s="40"/>
      <c r="G913" s="31"/>
      <c r="H913" s="32"/>
      <c r="I913" s="33"/>
      <c r="J913" s="33"/>
      <c r="K913" s="33"/>
    </row>
    <row r="914" spans="1:11" s="34" customFormat="1">
      <c r="A914" s="29"/>
      <c r="B914" s="29"/>
      <c r="C914" s="29"/>
      <c r="D914" s="30"/>
      <c r="E914" s="30"/>
      <c r="F914" s="40"/>
      <c r="G914" s="31"/>
      <c r="H914" s="32"/>
      <c r="I914" s="33"/>
      <c r="J914" s="33"/>
      <c r="K914" s="33"/>
    </row>
    <row r="915" spans="1:11" s="34" customFormat="1">
      <c r="A915" s="29"/>
      <c r="B915" s="29"/>
      <c r="C915" s="29"/>
      <c r="D915" s="30"/>
      <c r="E915" s="30"/>
      <c r="F915" s="40"/>
      <c r="G915" s="31"/>
      <c r="H915" s="32"/>
      <c r="I915" s="33"/>
      <c r="J915" s="33"/>
      <c r="K915" s="33"/>
    </row>
    <row r="916" spans="1:11" s="34" customFormat="1">
      <c r="A916" s="29"/>
      <c r="B916" s="29"/>
      <c r="C916" s="29"/>
      <c r="D916" s="30"/>
      <c r="E916" s="30"/>
      <c r="F916" s="40"/>
      <c r="G916" s="31"/>
      <c r="H916" s="32"/>
      <c r="I916" s="33"/>
      <c r="J916" s="33"/>
      <c r="K916" s="33"/>
    </row>
    <row r="917" spans="1:11" s="34" customFormat="1">
      <c r="A917" s="29"/>
      <c r="B917" s="29"/>
      <c r="C917" s="29"/>
      <c r="D917" s="30"/>
      <c r="E917" s="30"/>
      <c r="F917" s="40"/>
      <c r="G917" s="31"/>
      <c r="H917" s="32"/>
      <c r="I917" s="33"/>
      <c r="J917" s="33"/>
      <c r="K917" s="33"/>
    </row>
    <row r="918" spans="1:11" s="34" customFormat="1">
      <c r="A918" s="29"/>
      <c r="B918" s="29"/>
      <c r="C918" s="29"/>
      <c r="D918" s="30"/>
      <c r="E918" s="30"/>
      <c r="F918" s="40"/>
      <c r="G918" s="31"/>
      <c r="H918" s="32"/>
      <c r="I918" s="33"/>
      <c r="J918" s="33"/>
      <c r="K918" s="33"/>
    </row>
    <row r="919" spans="1:11" s="34" customFormat="1">
      <c r="A919" s="29"/>
      <c r="B919" s="29"/>
      <c r="C919" s="29"/>
      <c r="D919" s="30"/>
      <c r="E919" s="30"/>
      <c r="F919" s="40"/>
      <c r="G919" s="31"/>
      <c r="H919" s="32"/>
      <c r="I919" s="33"/>
      <c r="J919" s="33"/>
      <c r="K919" s="33"/>
    </row>
    <row r="920" spans="1:11" s="34" customFormat="1">
      <c r="A920" s="29"/>
      <c r="B920" s="29"/>
      <c r="C920" s="29"/>
      <c r="D920" s="30"/>
      <c r="E920" s="30"/>
      <c r="F920" s="40"/>
      <c r="G920" s="31"/>
      <c r="H920" s="32"/>
      <c r="I920" s="33"/>
      <c r="J920" s="33"/>
      <c r="K920" s="33"/>
    </row>
    <row r="921" spans="1:11" s="34" customFormat="1">
      <c r="A921" s="29"/>
      <c r="B921" s="29"/>
      <c r="C921" s="29"/>
      <c r="D921" s="30"/>
      <c r="E921" s="30"/>
      <c r="F921" s="40"/>
      <c r="G921" s="31"/>
      <c r="H921" s="32"/>
      <c r="I921" s="33"/>
      <c r="J921" s="33"/>
      <c r="K921" s="33"/>
    </row>
    <row r="922" spans="1:11" s="34" customFormat="1">
      <c r="A922" s="29"/>
      <c r="B922" s="29"/>
      <c r="C922" s="29"/>
      <c r="D922" s="30"/>
      <c r="E922" s="30"/>
      <c r="F922" s="40"/>
      <c r="G922" s="31"/>
      <c r="H922" s="32"/>
      <c r="I922" s="33"/>
      <c r="J922" s="33"/>
      <c r="K922" s="33"/>
    </row>
    <row r="923" spans="1:11" s="34" customFormat="1">
      <c r="A923" s="29"/>
      <c r="B923" s="29"/>
      <c r="C923" s="29"/>
      <c r="D923" s="30"/>
      <c r="E923" s="30"/>
      <c r="F923" s="40"/>
      <c r="G923" s="31"/>
      <c r="H923" s="32"/>
      <c r="I923" s="33"/>
      <c r="J923" s="33"/>
      <c r="K923" s="33"/>
    </row>
    <row r="924" spans="1:11" s="34" customFormat="1">
      <c r="A924" s="29"/>
      <c r="B924" s="29"/>
      <c r="C924" s="29"/>
      <c r="D924" s="30"/>
      <c r="E924" s="30"/>
      <c r="F924" s="40"/>
      <c r="G924" s="31"/>
      <c r="H924" s="32"/>
      <c r="I924" s="33"/>
      <c r="J924" s="33"/>
      <c r="K924" s="33"/>
    </row>
    <row r="925" spans="1:11" s="34" customFormat="1">
      <c r="A925" s="29"/>
      <c r="B925" s="29"/>
      <c r="C925" s="29"/>
      <c r="D925" s="30"/>
      <c r="E925" s="30"/>
      <c r="F925" s="40"/>
      <c r="G925" s="31"/>
      <c r="H925" s="32"/>
      <c r="I925" s="33"/>
      <c r="J925" s="33"/>
      <c r="K925" s="33"/>
    </row>
    <row r="926" spans="1:11" s="34" customFormat="1">
      <c r="A926" s="29"/>
      <c r="B926" s="29"/>
      <c r="C926" s="29"/>
      <c r="D926" s="30"/>
      <c r="E926" s="30"/>
      <c r="F926" s="40"/>
      <c r="G926" s="31"/>
      <c r="H926" s="32"/>
      <c r="I926" s="33"/>
      <c r="J926" s="33"/>
      <c r="K926" s="33"/>
    </row>
    <row r="927" spans="1:11" s="34" customFormat="1">
      <c r="A927" s="29"/>
      <c r="B927" s="29"/>
      <c r="C927" s="29"/>
      <c r="D927" s="30"/>
      <c r="E927" s="30"/>
      <c r="F927" s="40"/>
      <c r="G927" s="31"/>
      <c r="H927" s="32"/>
      <c r="I927" s="33"/>
      <c r="J927" s="33"/>
      <c r="K927" s="33"/>
    </row>
    <row r="928" spans="1:11" s="34" customFormat="1">
      <c r="A928" s="29"/>
      <c r="B928" s="29"/>
      <c r="C928" s="29"/>
      <c r="D928" s="30"/>
      <c r="E928" s="30"/>
      <c r="F928" s="40"/>
      <c r="G928" s="31"/>
      <c r="H928" s="32"/>
      <c r="I928" s="33"/>
      <c r="J928" s="33"/>
      <c r="K928" s="33"/>
    </row>
    <row r="929" spans="1:11" s="34" customFormat="1">
      <c r="A929" s="29"/>
      <c r="B929" s="29"/>
      <c r="C929" s="29"/>
      <c r="D929" s="30"/>
      <c r="E929" s="30"/>
      <c r="F929" s="40"/>
      <c r="G929" s="31"/>
      <c r="H929" s="32"/>
      <c r="I929" s="33"/>
      <c r="J929" s="33"/>
      <c r="K929" s="33"/>
    </row>
    <row r="930" spans="1:11" s="34" customFormat="1">
      <c r="A930" s="29"/>
      <c r="B930" s="29"/>
      <c r="C930" s="29"/>
      <c r="D930" s="30"/>
      <c r="E930" s="30"/>
      <c r="F930" s="40"/>
      <c r="G930" s="31"/>
      <c r="H930" s="32"/>
      <c r="I930" s="33"/>
      <c r="J930" s="33"/>
      <c r="K930" s="33"/>
    </row>
    <row r="931" spans="1:11" s="34" customFormat="1">
      <c r="A931" s="29"/>
      <c r="B931" s="29"/>
      <c r="C931" s="29"/>
      <c r="D931" s="30"/>
      <c r="E931" s="30"/>
      <c r="F931" s="40"/>
      <c r="G931" s="31"/>
      <c r="H931" s="32"/>
      <c r="I931" s="33"/>
      <c r="J931" s="33"/>
      <c r="K931" s="33"/>
    </row>
    <row r="932" spans="1:11" s="34" customFormat="1">
      <c r="A932" s="29"/>
      <c r="B932" s="29"/>
      <c r="C932" s="29"/>
      <c r="D932" s="30"/>
      <c r="E932" s="30"/>
      <c r="F932" s="40"/>
      <c r="G932" s="31"/>
      <c r="H932" s="32"/>
      <c r="I932" s="33"/>
      <c r="J932" s="33"/>
      <c r="K932" s="33"/>
    </row>
    <row r="933" spans="1:11" s="34" customFormat="1">
      <c r="A933" s="29"/>
      <c r="B933" s="29"/>
      <c r="C933" s="29"/>
      <c r="D933" s="30"/>
      <c r="E933" s="30"/>
      <c r="F933" s="40"/>
      <c r="G933" s="31"/>
      <c r="H933" s="32"/>
      <c r="I933" s="33"/>
      <c r="J933" s="33"/>
      <c r="K933" s="33"/>
    </row>
    <row r="934" spans="1:11" s="34" customFormat="1">
      <c r="A934" s="29"/>
      <c r="B934" s="29"/>
      <c r="C934" s="29"/>
      <c r="D934" s="30"/>
      <c r="E934" s="30"/>
      <c r="F934" s="40"/>
      <c r="G934" s="31"/>
      <c r="H934" s="32"/>
      <c r="I934" s="33"/>
      <c r="J934" s="33"/>
      <c r="K934" s="33"/>
    </row>
    <row r="935" spans="1:11" s="34" customFormat="1">
      <c r="A935" s="29"/>
      <c r="B935" s="29"/>
      <c r="C935" s="29"/>
      <c r="D935" s="30"/>
      <c r="E935" s="30"/>
      <c r="F935" s="40"/>
      <c r="G935" s="31"/>
      <c r="H935" s="32"/>
      <c r="I935" s="33"/>
      <c r="J935" s="33"/>
      <c r="K935" s="33"/>
    </row>
    <row r="936" spans="1:11" s="34" customFormat="1">
      <c r="A936" s="29"/>
      <c r="B936" s="29"/>
      <c r="C936" s="29"/>
      <c r="D936" s="30"/>
      <c r="E936" s="30"/>
      <c r="F936" s="40"/>
      <c r="G936" s="31"/>
      <c r="H936" s="32"/>
      <c r="I936" s="33"/>
      <c r="J936" s="33"/>
      <c r="K936" s="33"/>
    </row>
    <row r="937" spans="1:11" s="34" customFormat="1">
      <c r="A937" s="29"/>
      <c r="B937" s="29"/>
      <c r="C937" s="29"/>
      <c r="D937" s="30"/>
      <c r="E937" s="30"/>
      <c r="F937" s="40"/>
      <c r="G937" s="31"/>
      <c r="H937" s="32"/>
      <c r="I937" s="33"/>
      <c r="J937" s="33"/>
      <c r="K937" s="33"/>
    </row>
    <row r="938" spans="1:11" s="34" customFormat="1">
      <c r="A938" s="29"/>
      <c r="B938" s="29"/>
      <c r="C938" s="29"/>
      <c r="D938" s="30"/>
      <c r="E938" s="30"/>
      <c r="F938" s="40"/>
      <c r="G938" s="31"/>
      <c r="H938" s="32"/>
      <c r="I938" s="33"/>
      <c r="J938" s="33"/>
      <c r="K938" s="33"/>
    </row>
    <row r="939" spans="1:11" s="34" customFormat="1">
      <c r="A939" s="29"/>
      <c r="B939" s="29"/>
      <c r="C939" s="29"/>
      <c r="D939" s="30"/>
      <c r="E939" s="30"/>
      <c r="F939" s="40"/>
      <c r="G939" s="31"/>
      <c r="H939" s="32"/>
      <c r="I939" s="33"/>
      <c r="J939" s="33"/>
      <c r="K939" s="33"/>
    </row>
    <row r="940" spans="1:11" s="34" customFormat="1">
      <c r="A940" s="29"/>
      <c r="B940" s="29"/>
      <c r="C940" s="29"/>
      <c r="D940" s="30"/>
      <c r="E940" s="30"/>
      <c r="F940" s="40"/>
      <c r="G940" s="31"/>
      <c r="H940" s="32"/>
      <c r="I940" s="33"/>
      <c r="J940" s="33"/>
      <c r="K940" s="33"/>
    </row>
    <row r="941" spans="1:11" s="34" customFormat="1">
      <c r="A941" s="29"/>
      <c r="B941" s="29"/>
      <c r="C941" s="29"/>
      <c r="D941" s="30"/>
      <c r="E941" s="30"/>
      <c r="F941" s="40"/>
      <c r="G941" s="31"/>
      <c r="H941" s="32"/>
      <c r="I941" s="33"/>
      <c r="J941" s="33"/>
      <c r="K941" s="33"/>
    </row>
    <row r="942" spans="1:11" s="34" customFormat="1">
      <c r="A942" s="29"/>
      <c r="B942" s="29"/>
      <c r="C942" s="29"/>
      <c r="D942" s="30"/>
      <c r="E942" s="30"/>
      <c r="F942" s="40"/>
      <c r="G942" s="31"/>
      <c r="H942" s="32"/>
      <c r="I942" s="33"/>
      <c r="J942" s="33"/>
      <c r="K942" s="33"/>
    </row>
    <row r="943" spans="1:11" s="34" customFormat="1">
      <c r="A943" s="29"/>
      <c r="B943" s="29"/>
      <c r="C943" s="29"/>
      <c r="D943" s="30"/>
      <c r="E943" s="30"/>
      <c r="F943" s="40"/>
      <c r="G943" s="31"/>
      <c r="H943" s="32"/>
      <c r="I943" s="33"/>
      <c r="J943" s="33"/>
      <c r="K943" s="33"/>
    </row>
    <row r="944" spans="1:11" s="34" customFormat="1">
      <c r="A944" s="29"/>
      <c r="B944" s="29"/>
      <c r="C944" s="29"/>
      <c r="D944" s="30"/>
      <c r="E944" s="30"/>
      <c r="F944" s="40"/>
      <c r="G944" s="31"/>
      <c r="H944" s="32"/>
      <c r="I944" s="33"/>
      <c r="J944" s="33"/>
      <c r="K944" s="33"/>
    </row>
    <row r="945" spans="1:11" s="34" customFormat="1">
      <c r="A945" s="29"/>
      <c r="B945" s="29"/>
      <c r="C945" s="29"/>
      <c r="D945" s="30"/>
      <c r="E945" s="30"/>
      <c r="F945" s="40"/>
      <c r="G945" s="31"/>
      <c r="H945" s="32"/>
      <c r="I945" s="33"/>
      <c r="J945" s="33"/>
      <c r="K945" s="33"/>
    </row>
    <row r="946" spans="1:11" s="34" customFormat="1">
      <c r="A946" s="29"/>
      <c r="B946" s="29"/>
      <c r="C946" s="29"/>
      <c r="D946" s="30"/>
      <c r="E946" s="30"/>
      <c r="F946" s="40"/>
      <c r="G946" s="31"/>
      <c r="H946" s="32"/>
      <c r="I946" s="33"/>
      <c r="J946" s="33"/>
      <c r="K946" s="33"/>
    </row>
    <row r="947" spans="1:11" s="34" customFormat="1">
      <c r="A947" s="29"/>
      <c r="B947" s="29"/>
      <c r="C947" s="29"/>
      <c r="D947" s="30"/>
      <c r="E947" s="30"/>
      <c r="F947" s="40"/>
      <c r="G947" s="31"/>
      <c r="H947" s="32"/>
      <c r="I947" s="33"/>
      <c r="J947" s="33"/>
      <c r="K947" s="33"/>
    </row>
    <row r="948" spans="1:11" s="34" customFormat="1">
      <c r="A948" s="29"/>
      <c r="B948" s="29"/>
      <c r="C948" s="29"/>
      <c r="D948" s="30"/>
      <c r="E948" s="30"/>
      <c r="F948" s="40"/>
      <c r="G948" s="31"/>
      <c r="H948" s="32"/>
      <c r="I948" s="33"/>
      <c r="J948" s="33"/>
      <c r="K948" s="33"/>
    </row>
    <row r="949" spans="1:11" s="34" customFormat="1">
      <c r="A949" s="29"/>
      <c r="B949" s="29"/>
      <c r="C949" s="29"/>
      <c r="D949" s="30"/>
      <c r="E949" s="30"/>
      <c r="F949" s="40"/>
      <c r="G949" s="31"/>
      <c r="H949" s="32"/>
      <c r="I949" s="33"/>
      <c r="J949" s="33"/>
      <c r="K949" s="33"/>
    </row>
    <row r="950" spans="1:11" s="34" customFormat="1">
      <c r="A950" s="29"/>
      <c r="B950" s="29"/>
      <c r="C950" s="29"/>
      <c r="D950" s="30"/>
      <c r="E950" s="30"/>
      <c r="F950" s="40"/>
      <c r="G950" s="31"/>
      <c r="H950" s="32"/>
      <c r="I950" s="33"/>
      <c r="J950" s="33"/>
      <c r="K950" s="33"/>
    </row>
    <row r="951" spans="1:11" s="34" customFormat="1">
      <c r="A951" s="29"/>
      <c r="B951" s="29"/>
      <c r="C951" s="29"/>
      <c r="D951" s="30"/>
      <c r="E951" s="30"/>
      <c r="F951" s="40"/>
      <c r="G951" s="31"/>
      <c r="H951" s="32"/>
      <c r="I951" s="33"/>
      <c r="J951" s="33"/>
      <c r="K951" s="33"/>
    </row>
    <row r="952" spans="1:11" s="34" customFormat="1">
      <c r="A952" s="29"/>
      <c r="B952" s="29"/>
      <c r="C952" s="29"/>
      <c r="D952" s="30"/>
      <c r="E952" s="30"/>
      <c r="F952" s="40"/>
      <c r="G952" s="31"/>
      <c r="H952" s="32"/>
      <c r="I952" s="33"/>
      <c r="J952" s="33"/>
      <c r="K952" s="33"/>
    </row>
    <row r="953" spans="1:11" s="34" customFormat="1">
      <c r="A953" s="29"/>
      <c r="B953" s="29"/>
      <c r="C953" s="29"/>
      <c r="D953" s="30"/>
      <c r="E953" s="30"/>
      <c r="F953" s="40"/>
      <c r="G953" s="31"/>
      <c r="H953" s="32"/>
      <c r="I953" s="33"/>
      <c r="J953" s="33"/>
      <c r="K953" s="33"/>
    </row>
    <row r="954" spans="1:11" s="34" customFormat="1">
      <c r="A954" s="29"/>
      <c r="B954" s="29"/>
      <c r="C954" s="29"/>
      <c r="D954" s="30"/>
      <c r="E954" s="30"/>
      <c r="F954" s="40"/>
      <c r="G954" s="31"/>
      <c r="H954" s="32"/>
      <c r="I954" s="33"/>
      <c r="J954" s="33"/>
      <c r="K954" s="33"/>
    </row>
    <row r="955" spans="1:11" s="34" customFormat="1">
      <c r="A955" s="29"/>
      <c r="B955" s="29"/>
      <c r="C955" s="29"/>
      <c r="D955" s="30"/>
      <c r="E955" s="30"/>
      <c r="F955" s="40"/>
      <c r="G955" s="31"/>
      <c r="H955" s="32"/>
      <c r="I955" s="33"/>
      <c r="J955" s="33"/>
      <c r="K955" s="33"/>
    </row>
    <row r="956" spans="1:11" s="34" customFormat="1">
      <c r="A956" s="29"/>
      <c r="B956" s="29"/>
      <c r="C956" s="29"/>
      <c r="D956" s="30"/>
      <c r="E956" s="30"/>
      <c r="F956" s="40"/>
      <c r="G956" s="31"/>
      <c r="H956" s="32"/>
      <c r="I956" s="33"/>
      <c r="J956" s="33"/>
      <c r="K956" s="33"/>
    </row>
    <row r="957" spans="1:11" s="34" customFormat="1">
      <c r="A957" s="29"/>
      <c r="B957" s="29"/>
      <c r="C957" s="29"/>
      <c r="D957" s="30"/>
      <c r="E957" s="30"/>
      <c r="F957" s="40"/>
      <c r="G957" s="31"/>
      <c r="H957" s="32"/>
      <c r="I957" s="33"/>
      <c r="J957" s="33"/>
      <c r="K957" s="33"/>
    </row>
    <row r="958" spans="1:11" s="34" customFormat="1">
      <c r="A958" s="29"/>
      <c r="B958" s="29"/>
      <c r="C958" s="29"/>
      <c r="D958" s="30"/>
      <c r="E958" s="30"/>
      <c r="F958" s="40"/>
      <c r="G958" s="31"/>
      <c r="H958" s="32"/>
      <c r="I958" s="33"/>
      <c r="J958" s="33"/>
      <c r="K958" s="33"/>
    </row>
    <row r="959" spans="1:11" s="34" customFormat="1">
      <c r="A959" s="29"/>
      <c r="B959" s="29"/>
      <c r="C959" s="29"/>
      <c r="D959" s="30"/>
      <c r="E959" s="30"/>
      <c r="F959" s="40"/>
      <c r="G959" s="31"/>
      <c r="H959" s="32"/>
      <c r="I959" s="33"/>
      <c r="J959" s="33"/>
      <c r="K959" s="33"/>
    </row>
    <row r="960" spans="1:11" s="34" customFormat="1">
      <c r="A960" s="29"/>
      <c r="B960" s="29"/>
      <c r="C960" s="29"/>
      <c r="D960" s="30"/>
      <c r="E960" s="30"/>
      <c r="F960" s="40"/>
      <c r="G960" s="31"/>
      <c r="H960" s="32"/>
      <c r="I960" s="33"/>
      <c r="J960" s="33"/>
      <c r="K960" s="33"/>
    </row>
    <row r="961" spans="1:11" s="34" customFormat="1">
      <c r="A961" s="29"/>
      <c r="B961" s="29"/>
      <c r="C961" s="29"/>
      <c r="D961" s="30"/>
      <c r="E961" s="30"/>
      <c r="F961" s="40"/>
      <c r="G961" s="31"/>
      <c r="H961" s="32"/>
      <c r="I961" s="33"/>
      <c r="J961" s="33"/>
      <c r="K961" s="33"/>
    </row>
    <row r="962" spans="1:11" s="34" customFormat="1">
      <c r="A962" s="29"/>
      <c r="B962" s="29"/>
      <c r="C962" s="29"/>
      <c r="D962" s="30"/>
      <c r="E962" s="30"/>
      <c r="F962" s="40"/>
      <c r="G962" s="31"/>
      <c r="H962" s="32"/>
      <c r="I962" s="33"/>
      <c r="J962" s="33"/>
      <c r="K962" s="33"/>
    </row>
    <row r="963" spans="1:11" s="34" customFormat="1">
      <c r="A963" s="29"/>
      <c r="B963" s="29"/>
      <c r="C963" s="29"/>
      <c r="D963" s="30"/>
      <c r="E963" s="30"/>
      <c r="F963" s="40"/>
      <c r="G963" s="31"/>
      <c r="H963" s="32"/>
      <c r="I963" s="33"/>
      <c r="J963" s="33"/>
      <c r="K963" s="33"/>
    </row>
    <row r="964" spans="1:11" s="34" customFormat="1">
      <c r="A964" s="29"/>
      <c r="B964" s="29"/>
      <c r="C964" s="29"/>
      <c r="D964" s="30"/>
      <c r="E964" s="30"/>
      <c r="F964" s="40"/>
      <c r="G964" s="31"/>
      <c r="H964" s="32"/>
      <c r="I964" s="33"/>
      <c r="J964" s="33"/>
      <c r="K964" s="33"/>
    </row>
    <row r="965" spans="1:11" s="34" customFormat="1">
      <c r="A965" s="29"/>
      <c r="B965" s="29"/>
      <c r="C965" s="29"/>
      <c r="D965" s="30"/>
      <c r="E965" s="30"/>
      <c r="F965" s="40"/>
      <c r="G965" s="31"/>
      <c r="H965" s="32"/>
      <c r="I965" s="33"/>
      <c r="J965" s="33"/>
      <c r="K965" s="33"/>
    </row>
    <row r="966" spans="1:11" s="34" customFormat="1">
      <c r="A966" s="29"/>
      <c r="B966" s="29"/>
      <c r="C966" s="29"/>
      <c r="D966" s="30"/>
      <c r="E966" s="30"/>
      <c r="F966" s="40"/>
      <c r="G966" s="31"/>
      <c r="H966" s="32"/>
      <c r="I966" s="33"/>
      <c r="J966" s="33"/>
      <c r="K966" s="33"/>
    </row>
    <row r="967" spans="1:11" s="34" customFormat="1">
      <c r="A967" s="29"/>
      <c r="B967" s="29"/>
      <c r="C967" s="29"/>
      <c r="D967" s="30"/>
      <c r="E967" s="30"/>
      <c r="F967" s="40"/>
      <c r="G967" s="31"/>
      <c r="H967" s="32"/>
      <c r="I967" s="33"/>
      <c r="J967" s="33"/>
      <c r="K967" s="33"/>
    </row>
    <row r="968" spans="1:11" s="34" customFormat="1">
      <c r="A968" s="29"/>
      <c r="B968" s="29"/>
      <c r="C968" s="29"/>
      <c r="D968" s="30"/>
      <c r="E968" s="30"/>
      <c r="F968" s="40"/>
      <c r="G968" s="31"/>
      <c r="H968" s="32"/>
      <c r="I968" s="33"/>
      <c r="J968" s="33"/>
      <c r="K968" s="33"/>
    </row>
    <row r="969" spans="1:11" s="34" customFormat="1">
      <c r="A969" s="29"/>
      <c r="B969" s="29"/>
      <c r="C969" s="29"/>
      <c r="D969" s="30"/>
      <c r="E969" s="30"/>
      <c r="F969" s="40"/>
      <c r="G969" s="31"/>
      <c r="H969" s="32"/>
      <c r="I969" s="33"/>
      <c r="J969" s="33"/>
      <c r="K969" s="33"/>
    </row>
    <row r="970" spans="1:11" s="34" customFormat="1">
      <c r="A970" s="29"/>
      <c r="B970" s="29"/>
      <c r="C970" s="29"/>
      <c r="D970" s="30"/>
      <c r="E970" s="30"/>
      <c r="F970" s="40"/>
      <c r="G970" s="31"/>
      <c r="H970" s="32"/>
      <c r="I970" s="33"/>
      <c r="J970" s="33"/>
      <c r="K970" s="33"/>
    </row>
    <row r="971" spans="1:11" s="34" customFormat="1">
      <c r="A971" s="29"/>
      <c r="B971" s="29"/>
      <c r="C971" s="29"/>
      <c r="D971" s="30"/>
      <c r="E971" s="30"/>
      <c r="F971" s="40"/>
      <c r="G971" s="31"/>
      <c r="H971" s="32"/>
      <c r="I971" s="33"/>
      <c r="J971" s="33"/>
      <c r="K971" s="33"/>
    </row>
    <row r="972" spans="1:11" s="34" customFormat="1">
      <c r="A972" s="29"/>
      <c r="B972" s="29"/>
      <c r="C972" s="29"/>
      <c r="D972" s="30"/>
      <c r="E972" s="30"/>
      <c r="F972" s="40"/>
      <c r="G972" s="31"/>
      <c r="H972" s="32"/>
      <c r="I972" s="33"/>
      <c r="J972" s="33"/>
      <c r="K972" s="33"/>
    </row>
    <row r="973" spans="1:11" s="34" customFormat="1">
      <c r="A973" s="29"/>
      <c r="B973" s="29"/>
      <c r="C973" s="29"/>
      <c r="D973" s="30"/>
      <c r="E973" s="30"/>
      <c r="F973" s="40"/>
      <c r="G973" s="31"/>
      <c r="H973" s="32"/>
      <c r="I973" s="33"/>
      <c r="J973" s="33"/>
      <c r="K973" s="33"/>
    </row>
    <row r="974" spans="1:11" s="34" customFormat="1">
      <c r="A974" s="29"/>
      <c r="B974" s="29"/>
      <c r="C974" s="29"/>
      <c r="D974" s="30"/>
      <c r="E974" s="30"/>
      <c r="F974" s="40"/>
      <c r="G974" s="31"/>
      <c r="H974" s="32"/>
      <c r="I974" s="33"/>
      <c r="J974" s="33"/>
      <c r="K974" s="33"/>
    </row>
    <row r="975" spans="1:11" s="34" customFormat="1">
      <c r="A975" s="29"/>
      <c r="B975" s="29"/>
      <c r="C975" s="29"/>
      <c r="D975" s="30"/>
      <c r="E975" s="30"/>
      <c r="F975" s="40"/>
      <c r="G975" s="31"/>
      <c r="H975" s="32"/>
      <c r="I975" s="33"/>
      <c r="J975" s="33"/>
      <c r="K975" s="33"/>
    </row>
    <row r="976" spans="1:11" s="34" customFormat="1">
      <c r="A976" s="29"/>
      <c r="B976" s="29"/>
      <c r="C976" s="29"/>
      <c r="D976" s="30"/>
      <c r="E976" s="30"/>
      <c r="F976" s="40"/>
      <c r="G976" s="31"/>
      <c r="H976" s="32"/>
      <c r="I976" s="33"/>
      <c r="J976" s="33"/>
      <c r="K976" s="33"/>
    </row>
    <row r="977" spans="1:11" s="34" customFormat="1">
      <c r="A977" s="29"/>
      <c r="B977" s="29"/>
      <c r="C977" s="29"/>
      <c r="D977" s="30"/>
      <c r="E977" s="30"/>
      <c r="F977" s="40"/>
      <c r="G977" s="31"/>
      <c r="H977" s="32"/>
      <c r="I977" s="33"/>
      <c r="J977" s="33"/>
      <c r="K977" s="33"/>
    </row>
    <row r="978" spans="1:11" s="34" customFormat="1">
      <c r="A978" s="29"/>
      <c r="B978" s="29"/>
      <c r="C978" s="29"/>
      <c r="D978" s="30"/>
      <c r="E978" s="30"/>
      <c r="F978" s="40"/>
      <c r="G978" s="31"/>
      <c r="H978" s="32"/>
      <c r="I978" s="33"/>
      <c r="J978" s="33"/>
      <c r="K978" s="33"/>
    </row>
    <row r="979" spans="1:11" s="34" customFormat="1">
      <c r="A979" s="29"/>
      <c r="B979" s="29"/>
      <c r="C979" s="29"/>
      <c r="D979" s="30"/>
      <c r="E979" s="30"/>
      <c r="F979" s="40"/>
      <c r="G979" s="31"/>
      <c r="H979" s="32"/>
      <c r="I979" s="33"/>
      <c r="J979" s="33"/>
      <c r="K979" s="33"/>
    </row>
    <row r="980" spans="1:11" s="34" customFormat="1">
      <c r="A980" s="29"/>
      <c r="B980" s="29"/>
      <c r="C980" s="29"/>
      <c r="D980" s="30"/>
      <c r="E980" s="30"/>
      <c r="F980" s="40"/>
      <c r="G980" s="31"/>
      <c r="H980" s="32"/>
      <c r="I980" s="33"/>
      <c r="J980" s="33"/>
      <c r="K980" s="33"/>
    </row>
    <row r="981" spans="1:11" s="34" customFormat="1">
      <c r="A981" s="29"/>
      <c r="B981" s="29"/>
      <c r="C981" s="29"/>
      <c r="D981" s="30"/>
      <c r="E981" s="30"/>
      <c r="F981" s="40"/>
      <c r="G981" s="31"/>
      <c r="H981" s="32"/>
      <c r="I981" s="33"/>
      <c r="J981" s="33"/>
      <c r="K981" s="33"/>
    </row>
    <row r="982" spans="1:11" s="34" customFormat="1">
      <c r="A982" s="29"/>
      <c r="B982" s="29"/>
      <c r="C982" s="29"/>
      <c r="D982" s="30"/>
      <c r="E982" s="30"/>
      <c r="F982" s="40"/>
      <c r="G982" s="31"/>
      <c r="H982" s="32"/>
      <c r="I982" s="33"/>
      <c r="J982" s="33"/>
      <c r="K982" s="33"/>
    </row>
    <row r="983" spans="1:11" s="34" customFormat="1">
      <c r="A983" s="29"/>
      <c r="B983" s="29"/>
      <c r="C983" s="29"/>
      <c r="D983" s="30"/>
      <c r="E983" s="30"/>
      <c r="F983" s="40"/>
      <c r="G983" s="31"/>
      <c r="H983" s="32"/>
      <c r="I983" s="33"/>
      <c r="J983" s="33"/>
      <c r="K983" s="33"/>
    </row>
    <row r="984" spans="1:11" s="34" customFormat="1">
      <c r="A984" s="29"/>
      <c r="B984" s="29"/>
      <c r="C984" s="29"/>
      <c r="D984" s="30"/>
      <c r="E984" s="30"/>
      <c r="F984" s="40"/>
      <c r="G984" s="31"/>
      <c r="H984" s="32"/>
      <c r="I984" s="33"/>
      <c r="J984" s="33"/>
      <c r="K984" s="33"/>
    </row>
    <row r="985" spans="1:11" s="34" customFormat="1">
      <c r="A985" s="29"/>
      <c r="B985" s="29"/>
      <c r="C985" s="29"/>
      <c r="D985" s="30"/>
      <c r="E985" s="30"/>
      <c r="F985" s="40"/>
      <c r="G985" s="31"/>
      <c r="H985" s="32"/>
      <c r="I985" s="33"/>
      <c r="J985" s="33"/>
      <c r="K985" s="33"/>
    </row>
    <row r="986" spans="1:11" s="34" customFormat="1">
      <c r="A986" s="29"/>
      <c r="B986" s="29"/>
      <c r="C986" s="29"/>
      <c r="D986" s="30"/>
      <c r="E986" s="30"/>
      <c r="F986" s="40"/>
      <c r="G986" s="31"/>
      <c r="H986" s="32"/>
      <c r="I986" s="33"/>
      <c r="J986" s="33"/>
      <c r="K986" s="33"/>
    </row>
    <row r="987" spans="1:11" s="34" customFormat="1">
      <c r="A987" s="29"/>
      <c r="B987" s="29"/>
      <c r="C987" s="29"/>
      <c r="D987" s="30"/>
      <c r="E987" s="30"/>
      <c r="F987" s="40"/>
      <c r="G987" s="31"/>
      <c r="H987" s="32"/>
      <c r="I987" s="33"/>
      <c r="J987" s="33"/>
      <c r="K987" s="33"/>
    </row>
    <row r="988" spans="1:11" s="34" customFormat="1">
      <c r="A988" s="29"/>
      <c r="B988" s="29"/>
      <c r="C988" s="29"/>
      <c r="D988" s="30"/>
      <c r="E988" s="30"/>
      <c r="F988" s="40"/>
      <c r="G988" s="31"/>
      <c r="H988" s="32"/>
      <c r="I988" s="33"/>
      <c r="J988" s="33"/>
      <c r="K988" s="33"/>
    </row>
    <row r="989" spans="1:11" s="34" customFormat="1">
      <c r="A989" s="29"/>
      <c r="B989" s="29"/>
      <c r="C989" s="29"/>
      <c r="D989" s="30"/>
      <c r="E989" s="30"/>
      <c r="F989" s="40"/>
      <c r="G989" s="31"/>
      <c r="H989" s="32"/>
      <c r="I989" s="33"/>
      <c r="J989" s="33"/>
      <c r="K989" s="33"/>
    </row>
    <row r="990" spans="1:11" s="34" customFormat="1">
      <c r="A990" s="29"/>
      <c r="B990" s="29"/>
      <c r="C990" s="29"/>
      <c r="D990" s="30"/>
      <c r="E990" s="30"/>
      <c r="F990" s="40"/>
      <c r="G990" s="31"/>
      <c r="H990" s="32"/>
      <c r="I990" s="33"/>
      <c r="J990" s="33"/>
      <c r="K990" s="33"/>
    </row>
    <row r="991" spans="1:11" s="34" customFormat="1">
      <c r="A991" s="29"/>
      <c r="B991" s="29"/>
      <c r="C991" s="29"/>
      <c r="D991" s="30"/>
      <c r="E991" s="30"/>
      <c r="F991" s="40"/>
      <c r="G991" s="31"/>
      <c r="H991" s="32"/>
      <c r="I991" s="33"/>
      <c r="J991" s="33"/>
      <c r="K991" s="33"/>
    </row>
    <row r="992" spans="1:11" s="34" customFormat="1">
      <c r="A992" s="29"/>
      <c r="B992" s="29"/>
      <c r="C992" s="29"/>
      <c r="D992" s="30"/>
      <c r="E992" s="30"/>
      <c r="F992" s="40"/>
      <c r="G992" s="31"/>
      <c r="H992" s="32"/>
      <c r="I992" s="33"/>
      <c r="J992" s="33"/>
      <c r="K992" s="33"/>
    </row>
    <row r="993" spans="1:11" s="34" customFormat="1">
      <c r="A993" s="29"/>
      <c r="B993" s="29"/>
      <c r="C993" s="29"/>
      <c r="D993" s="30"/>
      <c r="E993" s="30"/>
      <c r="F993" s="40"/>
      <c r="G993" s="31"/>
      <c r="H993" s="32"/>
      <c r="I993" s="33"/>
      <c r="J993" s="33"/>
      <c r="K993" s="33"/>
    </row>
    <row r="994" spans="1:11" s="34" customFormat="1">
      <c r="A994" s="29"/>
      <c r="B994" s="29"/>
      <c r="C994" s="29"/>
      <c r="D994" s="30"/>
      <c r="E994" s="30"/>
      <c r="F994" s="40"/>
      <c r="G994" s="31"/>
      <c r="H994" s="32"/>
      <c r="I994" s="33"/>
      <c r="J994" s="33"/>
      <c r="K994" s="33"/>
    </row>
    <row r="995" spans="1:11" s="34" customFormat="1">
      <c r="A995" s="29"/>
      <c r="B995" s="29"/>
      <c r="C995" s="29"/>
      <c r="D995" s="30"/>
      <c r="E995" s="30"/>
      <c r="F995" s="40"/>
      <c r="G995" s="31"/>
      <c r="H995" s="32"/>
      <c r="I995" s="33"/>
      <c r="J995" s="33"/>
      <c r="K995" s="33"/>
    </row>
    <row r="996" spans="1:11" s="34" customFormat="1">
      <c r="A996" s="29"/>
      <c r="B996" s="29"/>
      <c r="C996" s="29"/>
      <c r="D996" s="30"/>
      <c r="E996" s="30"/>
      <c r="F996" s="40"/>
      <c r="G996" s="31"/>
      <c r="H996" s="32"/>
      <c r="I996" s="33"/>
      <c r="J996" s="33"/>
      <c r="K996" s="33"/>
    </row>
    <row r="997" spans="1:11" s="34" customFormat="1">
      <c r="A997" s="29"/>
      <c r="B997" s="29"/>
      <c r="C997" s="29"/>
      <c r="D997" s="30"/>
      <c r="E997" s="30"/>
      <c r="F997" s="40"/>
      <c r="G997" s="31"/>
      <c r="H997" s="32"/>
      <c r="I997" s="33"/>
      <c r="J997" s="33"/>
      <c r="K997" s="33"/>
    </row>
    <row r="998" spans="1:11" s="34" customFormat="1">
      <c r="A998" s="29"/>
      <c r="B998" s="29"/>
      <c r="C998" s="29"/>
      <c r="D998" s="30"/>
      <c r="E998" s="30"/>
      <c r="F998" s="40"/>
      <c r="G998" s="31"/>
      <c r="H998" s="32"/>
      <c r="I998" s="33"/>
      <c r="J998" s="33"/>
      <c r="K998" s="33"/>
    </row>
    <row r="999" spans="1:11" s="34" customFormat="1">
      <c r="A999" s="29"/>
      <c r="B999" s="29"/>
      <c r="C999" s="29"/>
      <c r="D999" s="30"/>
      <c r="E999" s="30"/>
      <c r="F999" s="40"/>
      <c r="G999" s="31"/>
      <c r="H999" s="32"/>
      <c r="I999" s="33"/>
      <c r="J999" s="33"/>
      <c r="K999" s="33"/>
    </row>
    <row r="1000" spans="1:11" s="34" customFormat="1">
      <c r="A1000" s="29"/>
      <c r="B1000" s="29"/>
      <c r="C1000" s="29"/>
      <c r="D1000" s="30"/>
      <c r="E1000" s="30"/>
      <c r="F1000" s="40"/>
      <c r="G1000" s="31"/>
      <c r="H1000" s="32"/>
      <c r="I1000" s="33"/>
      <c r="J1000" s="33"/>
      <c r="K1000" s="33"/>
    </row>
    <row r="1001" spans="1:11" s="34" customFormat="1">
      <c r="A1001" s="29"/>
      <c r="B1001" s="29"/>
      <c r="C1001" s="29"/>
      <c r="D1001" s="30"/>
      <c r="E1001" s="30"/>
      <c r="F1001" s="40"/>
      <c r="G1001" s="31"/>
      <c r="H1001" s="32"/>
      <c r="I1001" s="33"/>
      <c r="J1001" s="33"/>
      <c r="K1001" s="33"/>
    </row>
    <row r="1002" spans="1:11" s="34" customFormat="1">
      <c r="A1002" s="29"/>
      <c r="B1002" s="29"/>
      <c r="C1002" s="29"/>
      <c r="D1002" s="30"/>
      <c r="E1002" s="30"/>
      <c r="F1002" s="40"/>
      <c r="G1002" s="31"/>
      <c r="H1002" s="32"/>
      <c r="I1002" s="33"/>
      <c r="J1002" s="33"/>
      <c r="K1002" s="33"/>
    </row>
    <row r="1003" spans="1:11" s="34" customFormat="1">
      <c r="A1003" s="29"/>
      <c r="B1003" s="29"/>
      <c r="C1003" s="29"/>
      <c r="D1003" s="30"/>
      <c r="E1003" s="30"/>
      <c r="F1003" s="40"/>
      <c r="G1003" s="31"/>
      <c r="H1003" s="32"/>
      <c r="I1003" s="33"/>
      <c r="J1003" s="33"/>
      <c r="K1003" s="33"/>
    </row>
    <row r="1004" spans="1:11" s="34" customFormat="1">
      <c r="A1004" s="29"/>
      <c r="B1004" s="29"/>
      <c r="C1004" s="29"/>
      <c r="D1004" s="30"/>
      <c r="E1004" s="30"/>
      <c r="F1004" s="40"/>
      <c r="G1004" s="31"/>
      <c r="H1004" s="32"/>
      <c r="I1004" s="33"/>
      <c r="J1004" s="33"/>
      <c r="K1004" s="33"/>
    </row>
    <row r="1005" spans="1:11" s="34" customFormat="1">
      <c r="A1005" s="29"/>
      <c r="B1005" s="29"/>
      <c r="C1005" s="29"/>
      <c r="D1005" s="30"/>
      <c r="E1005" s="30"/>
      <c r="F1005" s="40"/>
      <c r="G1005" s="31"/>
      <c r="H1005" s="32"/>
      <c r="I1005" s="33"/>
      <c r="J1005" s="33"/>
      <c r="K1005" s="33"/>
    </row>
    <row r="1006" spans="1:11" s="34" customFormat="1">
      <c r="A1006" s="29"/>
      <c r="B1006" s="29"/>
      <c r="C1006" s="29"/>
      <c r="D1006" s="30"/>
      <c r="E1006" s="30"/>
      <c r="F1006" s="40"/>
      <c r="G1006" s="31"/>
      <c r="H1006" s="32"/>
      <c r="I1006" s="33"/>
      <c r="J1006" s="33"/>
      <c r="K1006" s="33"/>
    </row>
    <row r="1007" spans="1:11" s="34" customFormat="1">
      <c r="A1007" s="29"/>
      <c r="B1007" s="29"/>
      <c r="C1007" s="29"/>
      <c r="D1007" s="30"/>
      <c r="E1007" s="30"/>
      <c r="F1007" s="40"/>
      <c r="G1007" s="31"/>
      <c r="H1007" s="32"/>
      <c r="I1007" s="33"/>
      <c r="J1007" s="33"/>
      <c r="K1007" s="33"/>
    </row>
    <row r="1008" spans="1:11" s="34" customFormat="1">
      <c r="A1008" s="29"/>
      <c r="B1008" s="29"/>
      <c r="C1008" s="29"/>
      <c r="D1008" s="30"/>
      <c r="E1008" s="30"/>
      <c r="F1008" s="40"/>
      <c r="G1008" s="31"/>
      <c r="H1008" s="32"/>
      <c r="I1008" s="33"/>
      <c r="J1008" s="33"/>
      <c r="K1008" s="33"/>
    </row>
    <row r="1009" spans="1:11" s="34" customFormat="1">
      <c r="A1009" s="29"/>
      <c r="B1009" s="29"/>
      <c r="C1009" s="29"/>
      <c r="D1009" s="30"/>
      <c r="E1009" s="30"/>
      <c r="F1009" s="40"/>
      <c r="G1009" s="31"/>
      <c r="H1009" s="32"/>
      <c r="I1009" s="33"/>
      <c r="J1009" s="33"/>
      <c r="K1009" s="33"/>
    </row>
    <row r="1010" spans="1:11" s="34" customFormat="1">
      <c r="A1010" s="29"/>
      <c r="B1010" s="29"/>
      <c r="C1010" s="29"/>
      <c r="D1010" s="30"/>
      <c r="E1010" s="30"/>
      <c r="F1010" s="40"/>
      <c r="G1010" s="31"/>
      <c r="H1010" s="32"/>
      <c r="I1010" s="33"/>
      <c r="J1010" s="33"/>
      <c r="K1010" s="33"/>
    </row>
    <row r="1011" spans="1:11" s="34" customFormat="1">
      <c r="A1011" s="29"/>
      <c r="B1011" s="29"/>
      <c r="C1011" s="29"/>
      <c r="D1011" s="30"/>
      <c r="E1011" s="30"/>
      <c r="F1011" s="40"/>
      <c r="G1011" s="31"/>
      <c r="H1011" s="32"/>
      <c r="I1011" s="33"/>
      <c r="J1011" s="33"/>
      <c r="K1011" s="33"/>
    </row>
    <row r="1012" spans="1:11" s="34" customFormat="1">
      <c r="A1012" s="29"/>
      <c r="B1012" s="29"/>
      <c r="C1012" s="29"/>
      <c r="D1012" s="30"/>
      <c r="E1012" s="30"/>
      <c r="F1012" s="40"/>
      <c r="G1012" s="31"/>
      <c r="H1012" s="32"/>
      <c r="I1012" s="33"/>
      <c r="J1012" s="33"/>
      <c r="K1012" s="33"/>
    </row>
    <row r="1013" spans="1:11" s="34" customFormat="1">
      <c r="A1013" s="29"/>
      <c r="B1013" s="29"/>
      <c r="C1013" s="29"/>
      <c r="D1013" s="30"/>
      <c r="E1013" s="30"/>
      <c r="F1013" s="40"/>
      <c r="G1013" s="31"/>
      <c r="H1013" s="32"/>
      <c r="I1013" s="33"/>
      <c r="J1013" s="33"/>
      <c r="K1013" s="33"/>
    </row>
    <row r="1014" spans="1:11" s="34" customFormat="1">
      <c r="A1014" s="29"/>
      <c r="B1014" s="29"/>
      <c r="C1014" s="29"/>
      <c r="D1014" s="30"/>
      <c r="E1014" s="30"/>
      <c r="F1014" s="40"/>
      <c r="G1014" s="31"/>
      <c r="H1014" s="32"/>
      <c r="I1014" s="33"/>
      <c r="J1014" s="33"/>
      <c r="K1014" s="33"/>
    </row>
    <row r="1015" spans="1:11" s="34" customFormat="1">
      <c r="A1015" s="29"/>
      <c r="B1015" s="29"/>
      <c r="C1015" s="29"/>
      <c r="D1015" s="30"/>
      <c r="E1015" s="30"/>
      <c r="F1015" s="40"/>
      <c r="G1015" s="31"/>
      <c r="H1015" s="32"/>
      <c r="I1015" s="33"/>
      <c r="J1015" s="33"/>
      <c r="K1015" s="33"/>
    </row>
    <row r="1016" spans="1:11" s="34" customFormat="1">
      <c r="A1016" s="29"/>
      <c r="B1016" s="29"/>
      <c r="C1016" s="29"/>
      <c r="D1016" s="30"/>
      <c r="E1016" s="30"/>
      <c r="F1016" s="40"/>
      <c r="G1016" s="31"/>
      <c r="H1016" s="32"/>
      <c r="I1016" s="33"/>
      <c r="J1016" s="33"/>
      <c r="K1016" s="33"/>
    </row>
    <row r="1017" spans="1:11" s="34" customFormat="1">
      <c r="A1017" s="29"/>
      <c r="B1017" s="29"/>
      <c r="C1017" s="29"/>
      <c r="D1017" s="30"/>
      <c r="E1017" s="30"/>
      <c r="F1017" s="40"/>
      <c r="G1017" s="31"/>
      <c r="H1017" s="32"/>
      <c r="I1017" s="33"/>
      <c r="J1017" s="33"/>
      <c r="K1017" s="33"/>
    </row>
    <row r="1018" spans="1:11" s="34" customFormat="1">
      <c r="A1018" s="29"/>
      <c r="B1018" s="29"/>
      <c r="C1018" s="29"/>
      <c r="D1018" s="30"/>
      <c r="E1018" s="30"/>
      <c r="F1018" s="40"/>
      <c r="G1018" s="31"/>
      <c r="H1018" s="32"/>
      <c r="I1018" s="33"/>
      <c r="J1018" s="33"/>
      <c r="K1018" s="33"/>
    </row>
    <row r="1019" spans="1:11" s="34" customFormat="1">
      <c r="A1019" s="29"/>
      <c r="B1019" s="29"/>
      <c r="C1019" s="29"/>
      <c r="D1019" s="30"/>
      <c r="E1019" s="30"/>
      <c r="F1019" s="40"/>
      <c r="G1019" s="31"/>
      <c r="H1019" s="32"/>
      <c r="I1019" s="33"/>
      <c r="J1019" s="33"/>
      <c r="K1019" s="33"/>
    </row>
    <row r="1020" spans="1:11" s="34" customFormat="1">
      <c r="A1020" s="29"/>
      <c r="B1020" s="29"/>
      <c r="C1020" s="29"/>
      <c r="D1020" s="30"/>
      <c r="E1020" s="30"/>
      <c r="F1020" s="40"/>
      <c r="G1020" s="31"/>
      <c r="H1020" s="32"/>
      <c r="I1020" s="33"/>
      <c r="J1020" s="33"/>
      <c r="K1020" s="33"/>
    </row>
    <row r="1021" spans="1:11" s="34" customFormat="1">
      <c r="A1021" s="29"/>
      <c r="B1021" s="29"/>
      <c r="C1021" s="29"/>
      <c r="D1021" s="30"/>
      <c r="E1021" s="30"/>
      <c r="F1021" s="40"/>
      <c r="G1021" s="31"/>
      <c r="H1021" s="32"/>
      <c r="I1021" s="33"/>
      <c r="J1021" s="33"/>
      <c r="K1021" s="33"/>
    </row>
    <row r="1022" spans="1:11" s="34" customFormat="1">
      <c r="A1022" s="29"/>
      <c r="B1022" s="29"/>
      <c r="C1022" s="29"/>
      <c r="D1022" s="30"/>
      <c r="E1022" s="30"/>
      <c r="F1022" s="40"/>
      <c r="G1022" s="31"/>
      <c r="H1022" s="32"/>
      <c r="I1022" s="33"/>
      <c r="J1022" s="33"/>
      <c r="K1022" s="33"/>
    </row>
    <row r="1023" spans="1:11" s="34" customFormat="1">
      <c r="A1023" s="29"/>
      <c r="B1023" s="29"/>
      <c r="C1023" s="29"/>
      <c r="D1023" s="30"/>
      <c r="E1023" s="30"/>
      <c r="F1023" s="40"/>
      <c r="G1023" s="31"/>
      <c r="H1023" s="32"/>
      <c r="I1023" s="33"/>
      <c r="J1023" s="33"/>
      <c r="K1023" s="33"/>
    </row>
    <row r="1024" spans="1:11" s="34" customFormat="1">
      <c r="A1024" s="29"/>
      <c r="B1024" s="29"/>
      <c r="C1024" s="29"/>
      <c r="D1024" s="30"/>
      <c r="E1024" s="30"/>
      <c r="F1024" s="40"/>
      <c r="G1024" s="31"/>
      <c r="H1024" s="32"/>
      <c r="I1024" s="33"/>
      <c r="J1024" s="33"/>
      <c r="K1024" s="33"/>
    </row>
    <row r="1025" spans="1:11" s="34" customFormat="1">
      <c r="A1025" s="29"/>
      <c r="B1025" s="29"/>
      <c r="C1025" s="29"/>
      <c r="D1025" s="30"/>
      <c r="E1025" s="30"/>
      <c r="F1025" s="40"/>
      <c r="G1025" s="31"/>
      <c r="H1025" s="32"/>
      <c r="I1025" s="33"/>
      <c r="J1025" s="33"/>
      <c r="K1025" s="33"/>
    </row>
    <row r="1026" spans="1:11" s="34" customFormat="1">
      <c r="A1026" s="29"/>
      <c r="B1026" s="29"/>
      <c r="C1026" s="29"/>
      <c r="D1026" s="30"/>
      <c r="E1026" s="30"/>
      <c r="F1026" s="40"/>
      <c r="G1026" s="31"/>
      <c r="H1026" s="32"/>
      <c r="I1026" s="33"/>
      <c r="J1026" s="33"/>
      <c r="K1026" s="33"/>
    </row>
    <row r="1027" spans="1:11" s="34" customFormat="1">
      <c r="A1027" s="29"/>
      <c r="B1027" s="29"/>
      <c r="C1027" s="29"/>
      <c r="D1027" s="30"/>
      <c r="E1027" s="30"/>
      <c r="F1027" s="40"/>
      <c r="G1027" s="31"/>
      <c r="H1027" s="32"/>
      <c r="I1027" s="33"/>
      <c r="J1027" s="33"/>
      <c r="K1027" s="33"/>
    </row>
    <row r="1028" spans="1:11" s="34" customFormat="1">
      <c r="A1028" s="29"/>
      <c r="B1028" s="29"/>
      <c r="C1028" s="29"/>
      <c r="D1028" s="30"/>
      <c r="E1028" s="30"/>
      <c r="F1028" s="40"/>
      <c r="G1028" s="31"/>
      <c r="H1028" s="32"/>
      <c r="I1028" s="33"/>
      <c r="J1028" s="33"/>
      <c r="K1028" s="33"/>
    </row>
    <row r="1029" spans="1:11" s="34" customFormat="1">
      <c r="A1029" s="29"/>
      <c r="B1029" s="29"/>
      <c r="C1029" s="29"/>
      <c r="D1029" s="30"/>
      <c r="E1029" s="30"/>
      <c r="F1029" s="40"/>
      <c r="G1029" s="31"/>
      <c r="H1029" s="32"/>
      <c r="I1029" s="33"/>
      <c r="J1029" s="33"/>
      <c r="K1029" s="33"/>
    </row>
    <row r="1030" spans="1:11" s="34" customFormat="1">
      <c r="A1030" s="29"/>
      <c r="B1030" s="29"/>
      <c r="C1030" s="29"/>
      <c r="D1030" s="30"/>
      <c r="E1030" s="30"/>
      <c r="F1030" s="40"/>
      <c r="G1030" s="31"/>
      <c r="H1030" s="32"/>
      <c r="I1030" s="33"/>
      <c r="J1030" s="33"/>
      <c r="K1030" s="33"/>
    </row>
    <row r="1031" spans="1:11" s="34" customFormat="1">
      <c r="A1031" s="29"/>
      <c r="B1031" s="29"/>
      <c r="C1031" s="29"/>
      <c r="D1031" s="30"/>
      <c r="E1031" s="30"/>
      <c r="F1031" s="40"/>
      <c r="G1031" s="31"/>
      <c r="H1031" s="32"/>
      <c r="I1031" s="33"/>
      <c r="J1031" s="33"/>
      <c r="K1031" s="33"/>
    </row>
    <row r="1032" spans="1:11" s="34" customFormat="1">
      <c r="A1032" s="29"/>
      <c r="B1032" s="29"/>
      <c r="C1032" s="29"/>
      <c r="D1032" s="30"/>
      <c r="E1032" s="30"/>
      <c r="F1032" s="40"/>
      <c r="G1032" s="31"/>
      <c r="H1032" s="32"/>
      <c r="I1032" s="33"/>
      <c r="J1032" s="33"/>
      <c r="K1032" s="33"/>
    </row>
    <row r="1033" spans="1:11" s="34" customFormat="1">
      <c r="A1033" s="29"/>
      <c r="B1033" s="29"/>
      <c r="C1033" s="29"/>
      <c r="D1033" s="30"/>
      <c r="E1033" s="30"/>
      <c r="F1033" s="40"/>
      <c r="G1033" s="31"/>
      <c r="H1033" s="32"/>
      <c r="I1033" s="33"/>
      <c r="J1033" s="33"/>
      <c r="K1033" s="33"/>
    </row>
    <row r="1034" spans="1:11" s="34" customFormat="1">
      <c r="A1034" s="29"/>
      <c r="B1034" s="29"/>
      <c r="C1034" s="29"/>
      <c r="D1034" s="30"/>
      <c r="E1034" s="30"/>
      <c r="F1034" s="40"/>
      <c r="G1034" s="31"/>
      <c r="H1034" s="32"/>
      <c r="I1034" s="33"/>
      <c r="J1034" s="33"/>
      <c r="K1034" s="33"/>
    </row>
    <row r="1035" spans="1:11" s="34" customFormat="1">
      <c r="A1035" s="29"/>
      <c r="B1035" s="29"/>
      <c r="C1035" s="29"/>
      <c r="D1035" s="30"/>
      <c r="E1035" s="30"/>
      <c r="F1035" s="40"/>
      <c r="G1035" s="31"/>
      <c r="H1035" s="32"/>
      <c r="I1035" s="33"/>
      <c r="J1035" s="33"/>
      <c r="K1035" s="33"/>
    </row>
    <row r="1036" spans="1:11" s="34" customFormat="1">
      <c r="A1036" s="29"/>
      <c r="B1036" s="29"/>
      <c r="C1036" s="29"/>
      <c r="D1036" s="30"/>
      <c r="E1036" s="30"/>
      <c r="F1036" s="40"/>
      <c r="G1036" s="31"/>
      <c r="H1036" s="32"/>
      <c r="I1036" s="33"/>
      <c r="J1036" s="33"/>
      <c r="K1036" s="33"/>
    </row>
    <row r="1037" spans="1:11" s="34" customFormat="1">
      <c r="A1037" s="29"/>
      <c r="B1037" s="29"/>
      <c r="C1037" s="29"/>
      <c r="D1037" s="30"/>
      <c r="E1037" s="30"/>
      <c r="F1037" s="40"/>
      <c r="G1037" s="31"/>
      <c r="H1037" s="32"/>
      <c r="I1037" s="33"/>
      <c r="J1037" s="33"/>
      <c r="K1037" s="33"/>
    </row>
    <row r="1038" spans="1:11" s="34" customFormat="1">
      <c r="A1038" s="29"/>
      <c r="B1038" s="29"/>
      <c r="C1038" s="29"/>
      <c r="D1038" s="30"/>
      <c r="E1038" s="30"/>
      <c r="F1038" s="40"/>
      <c r="G1038" s="31"/>
      <c r="H1038" s="32"/>
      <c r="I1038" s="33"/>
      <c r="J1038" s="33"/>
      <c r="K1038" s="33"/>
    </row>
    <row r="1039" spans="1:11" s="34" customFormat="1">
      <c r="A1039" s="29"/>
      <c r="B1039" s="29"/>
      <c r="C1039" s="29"/>
      <c r="D1039" s="30"/>
      <c r="E1039" s="30"/>
      <c r="F1039" s="40"/>
      <c r="G1039" s="31"/>
      <c r="H1039" s="32"/>
      <c r="I1039" s="33"/>
      <c r="J1039" s="33"/>
      <c r="K1039" s="33"/>
    </row>
    <row r="1040" spans="1:11" s="34" customFormat="1">
      <c r="A1040" s="29"/>
      <c r="B1040" s="29"/>
      <c r="C1040" s="29"/>
      <c r="D1040" s="30"/>
      <c r="E1040" s="30"/>
      <c r="F1040" s="40"/>
      <c r="G1040" s="31"/>
      <c r="H1040" s="32"/>
      <c r="I1040" s="33"/>
      <c r="J1040" s="33"/>
      <c r="K1040" s="33"/>
    </row>
    <row r="1041" spans="1:11" s="34" customFormat="1">
      <c r="A1041" s="29"/>
      <c r="B1041" s="29"/>
      <c r="C1041" s="29"/>
      <c r="D1041" s="30"/>
      <c r="E1041" s="30"/>
      <c r="F1041" s="40"/>
      <c r="G1041" s="31"/>
      <c r="H1041" s="32"/>
      <c r="I1041" s="33"/>
      <c r="J1041" s="33"/>
      <c r="K1041" s="33"/>
    </row>
    <row r="1042" spans="1:11" s="34" customFormat="1">
      <c r="A1042" s="29"/>
      <c r="B1042" s="29"/>
      <c r="C1042" s="29"/>
      <c r="D1042" s="30"/>
      <c r="E1042" s="30"/>
      <c r="F1042" s="40"/>
      <c r="G1042" s="31"/>
      <c r="H1042" s="32"/>
      <c r="I1042" s="33"/>
      <c r="J1042" s="33"/>
      <c r="K1042" s="33"/>
    </row>
    <row r="1043" spans="1:11" s="34" customFormat="1">
      <c r="A1043" s="29"/>
      <c r="B1043" s="29"/>
      <c r="C1043" s="29"/>
      <c r="D1043" s="30"/>
      <c r="E1043" s="30"/>
      <c r="F1043" s="40"/>
      <c r="G1043" s="31"/>
      <c r="H1043" s="32"/>
      <c r="I1043" s="33"/>
      <c r="J1043" s="33"/>
      <c r="K1043" s="33"/>
    </row>
    <row r="1044" spans="1:11" s="34" customFormat="1">
      <c r="A1044" s="29"/>
      <c r="B1044" s="29"/>
      <c r="C1044" s="29"/>
      <c r="D1044" s="30"/>
      <c r="E1044" s="30"/>
      <c r="F1044" s="40"/>
      <c r="G1044" s="31"/>
      <c r="H1044" s="32"/>
      <c r="I1044" s="33"/>
      <c r="J1044" s="33"/>
      <c r="K1044" s="33"/>
    </row>
    <row r="1045" spans="1:11" s="34" customFormat="1">
      <c r="A1045" s="29"/>
      <c r="B1045" s="29"/>
      <c r="C1045" s="29"/>
      <c r="D1045" s="30"/>
      <c r="E1045" s="30"/>
      <c r="F1045" s="40"/>
      <c r="G1045" s="31"/>
      <c r="H1045" s="32"/>
      <c r="I1045" s="33"/>
      <c r="J1045" s="33"/>
      <c r="K1045" s="33"/>
    </row>
    <row r="1046" spans="1:11" s="34" customFormat="1">
      <c r="A1046" s="29"/>
      <c r="B1046" s="29"/>
      <c r="C1046" s="29"/>
      <c r="D1046" s="30"/>
      <c r="E1046" s="30"/>
      <c r="F1046" s="40"/>
      <c r="G1046" s="31"/>
      <c r="H1046" s="32"/>
      <c r="I1046" s="33"/>
      <c r="J1046" s="33"/>
      <c r="K1046" s="33"/>
    </row>
    <row r="1047" spans="1:11" s="34" customFormat="1">
      <c r="A1047" s="29"/>
      <c r="B1047" s="29"/>
      <c r="C1047" s="29"/>
      <c r="D1047" s="30"/>
      <c r="E1047" s="30"/>
      <c r="F1047" s="40"/>
      <c r="G1047" s="31"/>
      <c r="H1047" s="32"/>
      <c r="I1047" s="33"/>
      <c r="J1047" s="33"/>
      <c r="K1047" s="33"/>
    </row>
    <row r="1048" spans="1:11" s="34" customFormat="1">
      <c r="A1048" s="29"/>
      <c r="B1048" s="29"/>
      <c r="C1048" s="29"/>
      <c r="D1048" s="30"/>
      <c r="E1048" s="30"/>
      <c r="F1048" s="40"/>
      <c r="G1048" s="31"/>
      <c r="H1048" s="32"/>
      <c r="I1048" s="33"/>
      <c r="J1048" s="33"/>
      <c r="K1048" s="33"/>
    </row>
    <row r="1049" spans="1:11" s="34" customFormat="1">
      <c r="A1049" s="29"/>
      <c r="B1049" s="29"/>
      <c r="C1049" s="29"/>
      <c r="D1049" s="30"/>
      <c r="E1049" s="30"/>
      <c r="F1049" s="40"/>
      <c r="G1049" s="31"/>
      <c r="H1049" s="32"/>
      <c r="I1049" s="33"/>
      <c r="J1049" s="33"/>
      <c r="K1049" s="33"/>
    </row>
    <row r="1050" spans="1:11" s="34" customFormat="1">
      <c r="A1050" s="29"/>
      <c r="B1050" s="29"/>
      <c r="C1050" s="29"/>
      <c r="D1050" s="30"/>
      <c r="E1050" s="30"/>
      <c r="F1050" s="40"/>
      <c r="G1050" s="31"/>
      <c r="H1050" s="32"/>
      <c r="I1050" s="33"/>
      <c r="J1050" s="33"/>
      <c r="K1050" s="33"/>
    </row>
    <row r="1051" spans="1:11" s="34" customFormat="1">
      <c r="A1051" s="29"/>
      <c r="B1051" s="29"/>
      <c r="C1051" s="29"/>
      <c r="D1051" s="30"/>
      <c r="E1051" s="30"/>
      <c r="F1051" s="40"/>
      <c r="G1051" s="31"/>
      <c r="H1051" s="32"/>
      <c r="I1051" s="33"/>
      <c r="J1051" s="33"/>
      <c r="K1051" s="33"/>
    </row>
    <row r="1052" spans="1:11" s="34" customFormat="1">
      <c r="A1052" s="29"/>
      <c r="B1052" s="29"/>
      <c r="C1052" s="29"/>
      <c r="D1052" s="30"/>
      <c r="E1052" s="30"/>
      <c r="F1052" s="40"/>
      <c r="G1052" s="31"/>
      <c r="H1052" s="32"/>
      <c r="I1052" s="33"/>
      <c r="J1052" s="33"/>
      <c r="K1052" s="33"/>
    </row>
    <row r="1053" spans="1:11" s="34" customFormat="1">
      <c r="A1053" s="29"/>
      <c r="B1053" s="29"/>
      <c r="C1053" s="29"/>
      <c r="D1053" s="30"/>
      <c r="E1053" s="30"/>
      <c r="F1053" s="40"/>
      <c r="G1053" s="31"/>
      <c r="H1053" s="32"/>
      <c r="I1053" s="33"/>
      <c r="J1053" s="33"/>
      <c r="K1053" s="33"/>
    </row>
    <row r="1054" spans="1:11" s="34" customFormat="1">
      <c r="A1054" s="29"/>
      <c r="B1054" s="29"/>
      <c r="C1054" s="29"/>
      <c r="D1054" s="30"/>
      <c r="E1054" s="30"/>
      <c r="F1054" s="40"/>
      <c r="G1054" s="31"/>
      <c r="H1054" s="32"/>
      <c r="I1054" s="33"/>
      <c r="J1054" s="33"/>
      <c r="K1054" s="33"/>
    </row>
    <row r="1055" spans="1:11" s="34" customFormat="1">
      <c r="A1055" s="29"/>
      <c r="B1055" s="29"/>
      <c r="C1055" s="29"/>
      <c r="D1055" s="30"/>
      <c r="E1055" s="30"/>
      <c r="F1055" s="40"/>
      <c r="G1055" s="31"/>
      <c r="H1055" s="32"/>
      <c r="I1055" s="33"/>
      <c r="J1055" s="33"/>
      <c r="K1055" s="33"/>
    </row>
    <row r="1056" spans="1:11" s="34" customFormat="1">
      <c r="A1056" s="29"/>
      <c r="B1056" s="29"/>
      <c r="C1056" s="29"/>
      <c r="D1056" s="30"/>
      <c r="E1056" s="30"/>
      <c r="F1056" s="40"/>
      <c r="G1056" s="31"/>
      <c r="H1056" s="32"/>
      <c r="I1056" s="33"/>
      <c r="J1056" s="33"/>
      <c r="K1056" s="33"/>
    </row>
    <row r="1057" spans="1:11" s="34" customFormat="1">
      <c r="A1057" s="29"/>
      <c r="B1057" s="29"/>
      <c r="C1057" s="29"/>
      <c r="D1057" s="30"/>
      <c r="E1057" s="30"/>
      <c r="F1057" s="40"/>
      <c r="G1057" s="31"/>
      <c r="H1057" s="32"/>
      <c r="I1057" s="33"/>
      <c r="J1057" s="33"/>
      <c r="K1057" s="33"/>
    </row>
    <row r="1058" spans="1:11" s="34" customFormat="1">
      <c r="A1058" s="29"/>
      <c r="B1058" s="29"/>
      <c r="C1058" s="29"/>
      <c r="D1058" s="30"/>
      <c r="E1058" s="30"/>
      <c r="F1058" s="40"/>
      <c r="G1058" s="31"/>
      <c r="H1058" s="32"/>
      <c r="I1058" s="33"/>
      <c r="J1058" s="33"/>
      <c r="K1058" s="33"/>
    </row>
    <row r="1059" spans="1:11" s="34" customFormat="1">
      <c r="A1059" s="29"/>
      <c r="B1059" s="29"/>
      <c r="C1059" s="29"/>
      <c r="D1059" s="30"/>
      <c r="E1059" s="30"/>
      <c r="F1059" s="40"/>
      <c r="G1059" s="31"/>
      <c r="H1059" s="32"/>
      <c r="I1059" s="33"/>
      <c r="J1059" s="33"/>
      <c r="K1059" s="33"/>
    </row>
    <row r="1060" spans="1:11" s="34" customFormat="1">
      <c r="A1060" s="29"/>
      <c r="B1060" s="29"/>
      <c r="C1060" s="29"/>
      <c r="D1060" s="30"/>
      <c r="E1060" s="30"/>
      <c r="F1060" s="40"/>
      <c r="G1060" s="31"/>
      <c r="H1060" s="32"/>
      <c r="I1060" s="33"/>
      <c r="J1060" s="33"/>
      <c r="K1060" s="33"/>
    </row>
    <row r="1061" spans="1:11" s="34" customFormat="1">
      <c r="A1061" s="29"/>
      <c r="B1061" s="29"/>
      <c r="C1061" s="29"/>
      <c r="D1061" s="30"/>
      <c r="E1061" s="30"/>
      <c r="F1061" s="40"/>
      <c r="G1061" s="31"/>
      <c r="H1061" s="32"/>
      <c r="I1061" s="33"/>
      <c r="J1061" s="33"/>
      <c r="K1061" s="33"/>
    </row>
    <row r="1062" spans="1:11" s="34" customFormat="1">
      <c r="A1062" s="29"/>
      <c r="B1062" s="29"/>
      <c r="C1062" s="29"/>
      <c r="D1062" s="30"/>
      <c r="E1062" s="30"/>
      <c r="F1062" s="40"/>
      <c r="G1062" s="31"/>
      <c r="H1062" s="32"/>
      <c r="I1062" s="33"/>
      <c r="J1062" s="33"/>
      <c r="K1062" s="33"/>
    </row>
    <row r="1063" spans="1:11" s="34" customFormat="1">
      <c r="A1063" s="29"/>
      <c r="B1063" s="29"/>
      <c r="C1063" s="29"/>
      <c r="D1063" s="30"/>
      <c r="E1063" s="30"/>
      <c r="F1063" s="40"/>
      <c r="G1063" s="31"/>
      <c r="H1063" s="32"/>
      <c r="I1063" s="33"/>
      <c r="J1063" s="33"/>
      <c r="K1063" s="33"/>
    </row>
    <row r="1064" spans="1:11" s="34" customFormat="1">
      <c r="A1064" s="29"/>
      <c r="B1064" s="29"/>
      <c r="C1064" s="29"/>
      <c r="D1064" s="30"/>
      <c r="E1064" s="30"/>
      <c r="F1064" s="40"/>
      <c r="G1064" s="31"/>
      <c r="H1064" s="32"/>
      <c r="I1064" s="33"/>
      <c r="J1064" s="33"/>
      <c r="K1064" s="33"/>
    </row>
    <row r="1065" spans="1:11" s="34" customFormat="1">
      <c r="A1065" s="29"/>
      <c r="B1065" s="29"/>
      <c r="C1065" s="29"/>
      <c r="D1065" s="30"/>
      <c r="E1065" s="30"/>
      <c r="F1065" s="40"/>
      <c r="G1065" s="31"/>
      <c r="H1065" s="32"/>
      <c r="I1065" s="33"/>
      <c r="J1065" s="33"/>
      <c r="K1065" s="33"/>
    </row>
    <row r="1066" spans="1:11" s="34" customFormat="1">
      <c r="A1066" s="29"/>
      <c r="B1066" s="29"/>
      <c r="C1066" s="29"/>
      <c r="D1066" s="30"/>
      <c r="E1066" s="30"/>
      <c r="F1066" s="40"/>
      <c r="G1066" s="31"/>
      <c r="H1066" s="32"/>
      <c r="I1066" s="33"/>
      <c r="J1066" s="33"/>
      <c r="K1066" s="33"/>
    </row>
    <row r="1067" spans="1:11" s="34" customFormat="1">
      <c r="A1067" s="29"/>
      <c r="B1067" s="29"/>
      <c r="C1067" s="29"/>
      <c r="D1067" s="30"/>
      <c r="E1067" s="30"/>
      <c r="F1067" s="40"/>
      <c r="G1067" s="31"/>
      <c r="H1067" s="32"/>
      <c r="I1067" s="33"/>
      <c r="J1067" s="33"/>
      <c r="K1067" s="33"/>
    </row>
    <row r="1068" spans="1:11" s="34" customFormat="1">
      <c r="A1068" s="29"/>
      <c r="B1068" s="29"/>
      <c r="C1068" s="29"/>
      <c r="D1068" s="30"/>
      <c r="E1068" s="30"/>
      <c r="F1068" s="40"/>
      <c r="G1068" s="31"/>
      <c r="H1068" s="32"/>
      <c r="I1068" s="33"/>
      <c r="J1068" s="33"/>
      <c r="K1068" s="33"/>
    </row>
    <row r="1069" spans="1:11" s="34" customFormat="1">
      <c r="A1069" s="29"/>
      <c r="B1069" s="29"/>
      <c r="C1069" s="29"/>
      <c r="D1069" s="30"/>
      <c r="E1069" s="30"/>
      <c r="F1069" s="40"/>
      <c r="G1069" s="31"/>
      <c r="H1069" s="32"/>
      <c r="I1069" s="33"/>
      <c r="J1069" s="33"/>
      <c r="K1069" s="33"/>
    </row>
    <row r="1070" spans="1:11" s="34" customFormat="1">
      <c r="A1070" s="29"/>
      <c r="B1070" s="29"/>
      <c r="C1070" s="29"/>
      <c r="D1070" s="30"/>
      <c r="E1070" s="30"/>
      <c r="F1070" s="40"/>
      <c r="G1070" s="31"/>
      <c r="H1070" s="32"/>
      <c r="I1070" s="33"/>
      <c r="J1070" s="33"/>
      <c r="K1070" s="33"/>
    </row>
    <row r="1071" spans="1:11" s="34" customFormat="1">
      <c r="A1071" s="29"/>
      <c r="B1071" s="29"/>
      <c r="C1071" s="29"/>
      <c r="D1071" s="30"/>
      <c r="E1071" s="30"/>
      <c r="F1071" s="40"/>
      <c r="G1071" s="31"/>
      <c r="H1071" s="32"/>
      <c r="I1071" s="33"/>
      <c r="J1071" s="33"/>
      <c r="K1071" s="33"/>
    </row>
    <row r="1072" spans="1:11" s="34" customFormat="1">
      <c r="A1072" s="29"/>
      <c r="B1072" s="29"/>
      <c r="C1072" s="29"/>
      <c r="D1072" s="30"/>
      <c r="E1072" s="30"/>
      <c r="F1072" s="40"/>
      <c r="G1072" s="31"/>
      <c r="H1072" s="32"/>
      <c r="I1072" s="33"/>
      <c r="J1072" s="33"/>
      <c r="K1072" s="33"/>
    </row>
    <row r="1073" spans="1:11" s="34" customFormat="1">
      <c r="A1073" s="29"/>
      <c r="B1073" s="29"/>
      <c r="C1073" s="29"/>
      <c r="D1073" s="30"/>
      <c r="E1073" s="30"/>
      <c r="F1073" s="40"/>
      <c r="G1073" s="31"/>
      <c r="H1073" s="32"/>
      <c r="I1073" s="33"/>
      <c r="J1073" s="33"/>
      <c r="K1073" s="33"/>
    </row>
    <row r="1074" spans="1:11" s="34" customFormat="1">
      <c r="A1074" s="29"/>
      <c r="B1074" s="29"/>
      <c r="C1074" s="29"/>
      <c r="D1074" s="30"/>
      <c r="E1074" s="30"/>
      <c r="F1074" s="40"/>
      <c r="G1074" s="31"/>
      <c r="H1074" s="32"/>
      <c r="I1074" s="33"/>
      <c r="J1074" s="33"/>
      <c r="K1074" s="33"/>
    </row>
    <row r="1075" spans="1:11" s="34" customFormat="1">
      <c r="A1075" s="29"/>
      <c r="B1075" s="29"/>
      <c r="C1075" s="29"/>
      <c r="D1075" s="30"/>
      <c r="E1075" s="30"/>
      <c r="F1075" s="40"/>
      <c r="G1075" s="31"/>
      <c r="H1075" s="32"/>
      <c r="I1075" s="33"/>
      <c r="J1075" s="33"/>
      <c r="K1075" s="33"/>
    </row>
    <row r="1076" spans="1:11" s="34" customFormat="1">
      <c r="A1076" s="29"/>
      <c r="B1076" s="29"/>
      <c r="C1076" s="29"/>
      <c r="D1076" s="30"/>
      <c r="E1076" s="30"/>
      <c r="F1076" s="40"/>
      <c r="G1076" s="31"/>
      <c r="H1076" s="32"/>
      <c r="I1076" s="33"/>
      <c r="J1076" s="33"/>
      <c r="K1076" s="33"/>
    </row>
    <row r="1077" spans="1:11" s="34" customFormat="1">
      <c r="A1077" s="29"/>
      <c r="B1077" s="29"/>
      <c r="C1077" s="29"/>
      <c r="D1077" s="30"/>
      <c r="E1077" s="30"/>
      <c r="F1077" s="40"/>
      <c r="G1077" s="31"/>
      <c r="H1077" s="32"/>
      <c r="I1077" s="33"/>
      <c r="J1077" s="33"/>
      <c r="K1077" s="33"/>
    </row>
    <row r="1078" spans="1:11" s="34" customFormat="1">
      <c r="A1078" s="29"/>
      <c r="B1078" s="29"/>
      <c r="C1078" s="29"/>
      <c r="D1078" s="30"/>
      <c r="E1078" s="30"/>
      <c r="F1078" s="40"/>
      <c r="G1078" s="31"/>
      <c r="H1078" s="32"/>
      <c r="I1078" s="33"/>
      <c r="J1078" s="33"/>
      <c r="K1078" s="33"/>
    </row>
    <row r="1079" spans="1:11" s="34" customFormat="1">
      <c r="A1079" s="29"/>
      <c r="B1079" s="29"/>
      <c r="C1079" s="29"/>
      <c r="D1079" s="30"/>
      <c r="E1079" s="30"/>
      <c r="F1079" s="40"/>
      <c r="G1079" s="31"/>
      <c r="H1079" s="32"/>
      <c r="I1079" s="33"/>
      <c r="J1079" s="33"/>
      <c r="K1079" s="33"/>
    </row>
    <row r="1080" spans="1:11" s="34" customFormat="1">
      <c r="A1080" s="29"/>
      <c r="B1080" s="29"/>
      <c r="C1080" s="29"/>
      <c r="D1080" s="30"/>
      <c r="E1080" s="30"/>
      <c r="F1080" s="40"/>
      <c r="G1080" s="31"/>
      <c r="H1080" s="32"/>
      <c r="I1080" s="33"/>
      <c r="J1080" s="33"/>
      <c r="K1080" s="33"/>
    </row>
    <row r="1081" spans="1:11" s="34" customFormat="1">
      <c r="A1081" s="29"/>
      <c r="B1081" s="29"/>
      <c r="C1081" s="29"/>
      <c r="D1081" s="30"/>
      <c r="E1081" s="30"/>
      <c r="F1081" s="40"/>
      <c r="G1081" s="31"/>
      <c r="H1081" s="32"/>
      <c r="I1081" s="33"/>
      <c r="J1081" s="33"/>
      <c r="K1081" s="33"/>
    </row>
    <row r="1082" spans="1:11" s="34" customFormat="1">
      <c r="A1082" s="29"/>
      <c r="B1082" s="29"/>
      <c r="C1082" s="29"/>
      <c r="D1082" s="30"/>
      <c r="E1082" s="30"/>
      <c r="F1082" s="40"/>
      <c r="G1082" s="31"/>
      <c r="H1082" s="32"/>
      <c r="I1082" s="33"/>
      <c r="J1082" s="33"/>
      <c r="K1082" s="33"/>
    </row>
    <row r="1083" spans="1:11" s="34" customFormat="1">
      <c r="A1083" s="29"/>
      <c r="B1083" s="29"/>
      <c r="C1083" s="29"/>
      <c r="D1083" s="30"/>
      <c r="E1083" s="30"/>
      <c r="F1083" s="40"/>
      <c r="G1083" s="31"/>
      <c r="H1083" s="32"/>
      <c r="I1083" s="33"/>
      <c r="J1083" s="33"/>
      <c r="K1083" s="33"/>
    </row>
    <row r="1084" spans="1:11" s="34" customFormat="1">
      <c r="A1084" s="29"/>
      <c r="B1084" s="29"/>
      <c r="C1084" s="29"/>
      <c r="D1084" s="30"/>
      <c r="E1084" s="30"/>
      <c r="F1084" s="40"/>
      <c r="G1084" s="31"/>
      <c r="H1084" s="32"/>
      <c r="I1084" s="33"/>
      <c r="J1084" s="33"/>
      <c r="K1084" s="33"/>
    </row>
    <row r="1085" spans="1:11" s="34" customFormat="1">
      <c r="A1085" s="29"/>
      <c r="B1085" s="29"/>
      <c r="C1085" s="29"/>
      <c r="D1085" s="30"/>
      <c r="E1085" s="30"/>
      <c r="F1085" s="40"/>
      <c r="G1085" s="31"/>
      <c r="H1085" s="32"/>
      <c r="I1085" s="33"/>
      <c r="J1085" s="33"/>
      <c r="K1085" s="33"/>
    </row>
    <row r="1086" spans="1:11" s="34" customFormat="1">
      <c r="A1086" s="29"/>
      <c r="B1086" s="29"/>
      <c r="C1086" s="29"/>
      <c r="D1086" s="30"/>
      <c r="E1086" s="30"/>
      <c r="F1086" s="40"/>
      <c r="G1086" s="31"/>
      <c r="H1086" s="32"/>
      <c r="I1086" s="33"/>
      <c r="J1086" s="33"/>
      <c r="K1086" s="33"/>
    </row>
    <row r="1087" spans="1:11" s="34" customFormat="1">
      <c r="A1087" s="29"/>
      <c r="B1087" s="29"/>
      <c r="C1087" s="29"/>
      <c r="D1087" s="30"/>
      <c r="E1087" s="30"/>
      <c r="F1087" s="40"/>
      <c r="G1087" s="31"/>
      <c r="H1087" s="32"/>
      <c r="I1087" s="33"/>
      <c r="J1087" s="33"/>
      <c r="K1087" s="33"/>
    </row>
    <row r="1088" spans="1:11" s="34" customFormat="1">
      <c r="A1088" s="29"/>
      <c r="B1088" s="29"/>
      <c r="C1088" s="29"/>
      <c r="D1088" s="30"/>
      <c r="E1088" s="30"/>
      <c r="F1088" s="40"/>
      <c r="G1088" s="31"/>
      <c r="H1088" s="32"/>
      <c r="I1088" s="33"/>
      <c r="J1088" s="33"/>
      <c r="K1088" s="33"/>
    </row>
    <row r="1089" spans="1:11" s="34" customFormat="1">
      <c r="A1089" s="29"/>
      <c r="B1089" s="29"/>
      <c r="C1089" s="29"/>
      <c r="D1089" s="30"/>
      <c r="E1089" s="30"/>
      <c r="F1089" s="40"/>
      <c r="G1089" s="31"/>
      <c r="H1089" s="32"/>
      <c r="I1089" s="33"/>
      <c r="J1089" s="33"/>
      <c r="K1089" s="33"/>
    </row>
    <row r="1090" spans="1:11" s="34" customFormat="1">
      <c r="A1090" s="29"/>
      <c r="B1090" s="29"/>
      <c r="C1090" s="29"/>
      <c r="D1090" s="30"/>
      <c r="E1090" s="30"/>
      <c r="F1090" s="40"/>
      <c r="G1090" s="31"/>
      <c r="H1090" s="32"/>
      <c r="I1090" s="33"/>
      <c r="J1090" s="33"/>
      <c r="K1090" s="33"/>
    </row>
    <row r="1091" spans="1:11" s="34" customFormat="1">
      <c r="A1091" s="29"/>
      <c r="B1091" s="29"/>
      <c r="C1091" s="29"/>
      <c r="D1091" s="30"/>
      <c r="E1091" s="30"/>
      <c r="F1091" s="40"/>
      <c r="G1091" s="31"/>
      <c r="H1091" s="32"/>
      <c r="I1091" s="33"/>
      <c r="J1091" s="33"/>
      <c r="K1091" s="33"/>
    </row>
    <row r="1092" spans="1:11" s="34" customFormat="1">
      <c r="A1092" s="29"/>
      <c r="B1092" s="29"/>
      <c r="C1092" s="29"/>
      <c r="D1092" s="30"/>
      <c r="E1092" s="30"/>
      <c r="F1092" s="40"/>
      <c r="G1092" s="31"/>
      <c r="H1092" s="32"/>
      <c r="I1092" s="33"/>
      <c r="J1092" s="33"/>
      <c r="K1092" s="33"/>
    </row>
    <row r="1093" spans="1:11" s="34" customFormat="1">
      <c r="A1093" s="29"/>
      <c r="B1093" s="29"/>
      <c r="C1093" s="29"/>
      <c r="D1093" s="30"/>
      <c r="E1093" s="30"/>
      <c r="F1093" s="40"/>
      <c r="G1093" s="31"/>
      <c r="H1093" s="32"/>
      <c r="I1093" s="33"/>
      <c r="J1093" s="33"/>
      <c r="K1093" s="33"/>
    </row>
    <row r="1094" spans="1:11" s="34" customFormat="1">
      <c r="A1094" s="29"/>
      <c r="B1094" s="29"/>
      <c r="C1094" s="29"/>
      <c r="D1094" s="30"/>
      <c r="E1094" s="30"/>
      <c r="F1094" s="40"/>
      <c r="G1094" s="31"/>
      <c r="H1094" s="32"/>
      <c r="I1094" s="33"/>
      <c r="J1094" s="33"/>
      <c r="K1094" s="33"/>
    </row>
    <row r="1095" spans="1:11" s="34" customFormat="1">
      <c r="A1095" s="29"/>
      <c r="B1095" s="29"/>
      <c r="C1095" s="29"/>
      <c r="D1095" s="30"/>
      <c r="E1095" s="30"/>
      <c r="F1095" s="40"/>
      <c r="G1095" s="31"/>
      <c r="H1095" s="32"/>
      <c r="I1095" s="33"/>
      <c r="J1095" s="33"/>
      <c r="K1095" s="33"/>
    </row>
    <row r="1096" spans="1:11" s="34" customFormat="1">
      <c r="A1096" s="29"/>
      <c r="B1096" s="29"/>
      <c r="C1096" s="29"/>
      <c r="D1096" s="30"/>
      <c r="E1096" s="30"/>
      <c r="F1096" s="40"/>
      <c r="G1096" s="31"/>
      <c r="H1096" s="32"/>
      <c r="I1096" s="33"/>
      <c r="J1096" s="33"/>
      <c r="K1096" s="33"/>
    </row>
    <row r="1097" spans="1:11" s="34" customFormat="1">
      <c r="A1097" s="29"/>
      <c r="B1097" s="29"/>
      <c r="C1097" s="29"/>
      <c r="D1097" s="30"/>
      <c r="E1097" s="30"/>
      <c r="F1097" s="40"/>
      <c r="G1097" s="31"/>
      <c r="H1097" s="32"/>
      <c r="I1097" s="33"/>
      <c r="J1097" s="33"/>
      <c r="K1097" s="33"/>
    </row>
    <row r="1098" spans="1:11" s="34" customFormat="1">
      <c r="A1098" s="29"/>
      <c r="B1098" s="29"/>
      <c r="C1098" s="29"/>
      <c r="D1098" s="30"/>
      <c r="E1098" s="30"/>
      <c r="F1098" s="40"/>
      <c r="G1098" s="31"/>
      <c r="H1098" s="32"/>
      <c r="I1098" s="33"/>
      <c r="J1098" s="33"/>
      <c r="K1098" s="33"/>
    </row>
    <row r="1099" spans="1:11" s="34" customFormat="1">
      <c r="A1099" s="29"/>
      <c r="B1099" s="29"/>
      <c r="C1099" s="29"/>
      <c r="D1099" s="30"/>
      <c r="E1099" s="30"/>
      <c r="F1099" s="40"/>
      <c r="G1099" s="31"/>
      <c r="H1099" s="32"/>
      <c r="I1099" s="33"/>
      <c r="J1099" s="33"/>
      <c r="K1099" s="33"/>
    </row>
    <row r="1100" spans="1:11" s="34" customFormat="1">
      <c r="A1100" s="29"/>
      <c r="B1100" s="29"/>
      <c r="C1100" s="29"/>
      <c r="D1100" s="30"/>
      <c r="E1100" s="30"/>
      <c r="F1100" s="40"/>
      <c r="G1100" s="31"/>
      <c r="H1100" s="32"/>
      <c r="I1100" s="33"/>
      <c r="J1100" s="33"/>
      <c r="K1100" s="33"/>
    </row>
    <row r="1101" spans="1:11" s="34" customFormat="1">
      <c r="A1101" s="29"/>
      <c r="B1101" s="29"/>
      <c r="C1101" s="29"/>
      <c r="D1101" s="30"/>
      <c r="E1101" s="30"/>
      <c r="F1101" s="40"/>
      <c r="G1101" s="31"/>
      <c r="H1101" s="32"/>
      <c r="I1101" s="33"/>
      <c r="J1101" s="33"/>
      <c r="K1101" s="33"/>
    </row>
    <row r="1102" spans="1:11" s="34" customFormat="1">
      <c r="A1102" s="29"/>
      <c r="B1102" s="29"/>
      <c r="C1102" s="29"/>
      <c r="D1102" s="30"/>
      <c r="E1102" s="30"/>
      <c r="F1102" s="40"/>
      <c r="G1102" s="31"/>
      <c r="H1102" s="32"/>
      <c r="I1102" s="33"/>
      <c r="J1102" s="33"/>
      <c r="K1102" s="33"/>
    </row>
    <row r="1103" spans="1:11" s="34" customFormat="1">
      <c r="A1103" s="29"/>
      <c r="B1103" s="29"/>
      <c r="C1103" s="29"/>
      <c r="D1103" s="30"/>
      <c r="E1103" s="30"/>
      <c r="F1103" s="40"/>
      <c r="G1103" s="31"/>
      <c r="H1103" s="32"/>
      <c r="I1103" s="33"/>
      <c r="J1103" s="33"/>
      <c r="K1103" s="33"/>
    </row>
    <row r="1104" spans="1:11" s="34" customFormat="1">
      <c r="A1104" s="29"/>
      <c r="B1104" s="29"/>
      <c r="C1104" s="29"/>
      <c r="D1104" s="30"/>
      <c r="E1104" s="30"/>
      <c r="F1104" s="40"/>
      <c r="G1104" s="31"/>
      <c r="H1104" s="32"/>
      <c r="I1104" s="33"/>
      <c r="J1104" s="33"/>
      <c r="K1104" s="33"/>
    </row>
    <row r="1105" spans="1:11" s="34" customFormat="1">
      <c r="A1105" s="29"/>
      <c r="B1105" s="29"/>
      <c r="C1105" s="29"/>
      <c r="D1105" s="30"/>
      <c r="E1105" s="30"/>
      <c r="F1105" s="40"/>
      <c r="G1105" s="31"/>
      <c r="H1105" s="32"/>
      <c r="I1105" s="33"/>
      <c r="J1105" s="33"/>
      <c r="K1105" s="33"/>
    </row>
    <row r="1106" spans="1:11" s="34" customFormat="1">
      <c r="A1106" s="29"/>
      <c r="B1106" s="29"/>
      <c r="C1106" s="29"/>
      <c r="D1106" s="30"/>
      <c r="E1106" s="30"/>
      <c r="F1106" s="40"/>
      <c r="G1106" s="31"/>
      <c r="H1106" s="32"/>
      <c r="I1106" s="33"/>
      <c r="J1106" s="33"/>
      <c r="K1106" s="33"/>
    </row>
    <row r="1107" spans="1:11" s="34" customFormat="1">
      <c r="A1107" s="29"/>
      <c r="B1107" s="29"/>
      <c r="C1107" s="29"/>
      <c r="D1107" s="30"/>
      <c r="E1107" s="30"/>
      <c r="F1107" s="40"/>
      <c r="G1107" s="31"/>
      <c r="H1107" s="32"/>
      <c r="I1107" s="33"/>
      <c r="J1107" s="33"/>
      <c r="K1107" s="33"/>
    </row>
    <row r="1108" spans="1:11" s="34" customFormat="1">
      <c r="A1108" s="29"/>
      <c r="B1108" s="29"/>
      <c r="C1108" s="29"/>
      <c r="D1108" s="30"/>
      <c r="E1108" s="30"/>
      <c r="F1108" s="40"/>
      <c r="G1108" s="31"/>
      <c r="H1108" s="32"/>
      <c r="I1108" s="33"/>
      <c r="J1108" s="33"/>
      <c r="K1108" s="33"/>
    </row>
    <row r="1109" spans="1:11" s="34" customFormat="1">
      <c r="A1109" s="29"/>
      <c r="B1109" s="29"/>
      <c r="C1109" s="29"/>
      <c r="D1109" s="30"/>
      <c r="E1109" s="30"/>
      <c r="F1109" s="40"/>
      <c r="G1109" s="31"/>
      <c r="H1109" s="32"/>
      <c r="I1109" s="33"/>
      <c r="J1109" s="33"/>
      <c r="K1109" s="33"/>
    </row>
    <row r="1110" spans="1:11" s="34" customFormat="1">
      <c r="A1110" s="29"/>
      <c r="B1110" s="29"/>
      <c r="C1110" s="29"/>
      <c r="D1110" s="30"/>
      <c r="E1110" s="30"/>
      <c r="F1110" s="40"/>
      <c r="G1110" s="31"/>
      <c r="H1110" s="32"/>
      <c r="I1110" s="33"/>
      <c r="J1110" s="33"/>
      <c r="K1110" s="33"/>
    </row>
    <row r="1111" spans="1:11" s="34" customFormat="1">
      <c r="A1111" s="29"/>
      <c r="B1111" s="29"/>
      <c r="C1111" s="29"/>
      <c r="D1111" s="30"/>
      <c r="E1111" s="30"/>
      <c r="F1111" s="40"/>
      <c r="G1111" s="31"/>
      <c r="H1111" s="32"/>
      <c r="I1111" s="33"/>
      <c r="J1111" s="33"/>
      <c r="K1111" s="33"/>
    </row>
    <row r="1112" spans="1:11" s="34" customFormat="1">
      <c r="A1112" s="29"/>
      <c r="B1112" s="29"/>
      <c r="C1112" s="29"/>
      <c r="D1112" s="30"/>
      <c r="E1112" s="30"/>
      <c r="F1112" s="40"/>
      <c r="G1112" s="31"/>
      <c r="H1112" s="32"/>
      <c r="I1112" s="33"/>
      <c r="J1112" s="33"/>
      <c r="K1112" s="33"/>
    </row>
    <row r="1113" spans="1:11" s="34" customFormat="1">
      <c r="A1113" s="29"/>
      <c r="B1113" s="29"/>
      <c r="C1113" s="29"/>
      <c r="D1113" s="30"/>
      <c r="E1113" s="30"/>
      <c r="F1113" s="40"/>
      <c r="G1113" s="31"/>
      <c r="H1113" s="32"/>
      <c r="I1113" s="33"/>
      <c r="J1113" s="33"/>
      <c r="K1113" s="33"/>
    </row>
    <row r="1114" spans="1:11" s="34" customFormat="1">
      <c r="A1114" s="29"/>
      <c r="B1114" s="29"/>
      <c r="C1114" s="29"/>
      <c r="D1114" s="30"/>
      <c r="E1114" s="30"/>
      <c r="F1114" s="40"/>
      <c r="G1114" s="31"/>
      <c r="H1114" s="32"/>
      <c r="I1114" s="33"/>
      <c r="J1114" s="33"/>
      <c r="K1114" s="33"/>
    </row>
    <row r="1115" spans="1:11" s="34" customFormat="1">
      <c r="A1115" s="29"/>
      <c r="B1115" s="29"/>
      <c r="C1115" s="29"/>
      <c r="D1115" s="30"/>
      <c r="E1115" s="30"/>
      <c r="F1115" s="40"/>
      <c r="G1115" s="31"/>
      <c r="H1115" s="32"/>
      <c r="I1115" s="33"/>
      <c r="J1115" s="33"/>
      <c r="K1115" s="33"/>
    </row>
    <row r="1116" spans="1:11" s="34" customFormat="1">
      <c r="A1116" s="29"/>
      <c r="B1116" s="29"/>
      <c r="C1116" s="29"/>
      <c r="D1116" s="30"/>
      <c r="E1116" s="30"/>
      <c r="F1116" s="40"/>
      <c r="G1116" s="31"/>
      <c r="H1116" s="32"/>
      <c r="I1116" s="33"/>
      <c r="J1116" s="33"/>
      <c r="K1116" s="33"/>
    </row>
    <row r="1117" spans="1:11" s="34" customFormat="1">
      <c r="A1117" s="29"/>
      <c r="B1117" s="29"/>
      <c r="C1117" s="29"/>
      <c r="D1117" s="30"/>
      <c r="E1117" s="30"/>
      <c r="F1117" s="40"/>
      <c r="G1117" s="31"/>
      <c r="H1117" s="32"/>
      <c r="I1117" s="33"/>
      <c r="J1117" s="33"/>
      <c r="K1117" s="33"/>
    </row>
    <row r="1118" spans="1:11" s="34" customFormat="1">
      <c r="A1118" s="29"/>
      <c r="B1118" s="29"/>
      <c r="C1118" s="29"/>
      <c r="D1118" s="30"/>
      <c r="E1118" s="30"/>
      <c r="F1118" s="40"/>
      <c r="G1118" s="31"/>
      <c r="H1118" s="32"/>
      <c r="I1118" s="33"/>
      <c r="J1118" s="33"/>
      <c r="K1118" s="33"/>
    </row>
    <row r="1119" spans="1:11" s="34" customFormat="1">
      <c r="A1119" s="29"/>
      <c r="B1119" s="29"/>
      <c r="C1119" s="29"/>
      <c r="D1119" s="30"/>
      <c r="E1119" s="30"/>
      <c r="F1119" s="40"/>
      <c r="G1119" s="31"/>
      <c r="H1119" s="32"/>
      <c r="I1119" s="33"/>
      <c r="J1119" s="33"/>
      <c r="K1119" s="33"/>
    </row>
    <row r="1120" spans="1:11" s="34" customFormat="1">
      <c r="A1120" s="29"/>
      <c r="B1120" s="29"/>
      <c r="C1120" s="29"/>
      <c r="D1120" s="30"/>
      <c r="E1120" s="30"/>
      <c r="F1120" s="40"/>
      <c r="G1120" s="31"/>
      <c r="H1120" s="32"/>
      <c r="I1120" s="33"/>
      <c r="J1120" s="33"/>
      <c r="K1120" s="33"/>
    </row>
    <row r="1121" spans="1:11" s="34" customFormat="1">
      <c r="A1121" s="29"/>
      <c r="B1121" s="29"/>
      <c r="C1121" s="29"/>
      <c r="D1121" s="30"/>
      <c r="E1121" s="30"/>
      <c r="F1121" s="40"/>
      <c r="G1121" s="31"/>
      <c r="H1121" s="32"/>
      <c r="I1121" s="33"/>
      <c r="J1121" s="33"/>
      <c r="K1121" s="33"/>
    </row>
    <row r="1122" spans="1:11" s="34" customFormat="1">
      <c r="A1122" s="29"/>
      <c r="B1122" s="29"/>
      <c r="C1122" s="29"/>
      <c r="D1122" s="30"/>
      <c r="E1122" s="30"/>
      <c r="F1122" s="40"/>
      <c r="G1122" s="31"/>
      <c r="H1122" s="32"/>
      <c r="I1122" s="33"/>
      <c r="J1122" s="33"/>
      <c r="K1122" s="33"/>
    </row>
    <row r="1123" spans="1:11" s="34" customFormat="1">
      <c r="A1123" s="29"/>
      <c r="B1123" s="29"/>
      <c r="C1123" s="29"/>
      <c r="D1123" s="30"/>
      <c r="E1123" s="30"/>
      <c r="F1123" s="40"/>
      <c r="G1123" s="31"/>
      <c r="H1123" s="32"/>
      <c r="I1123" s="33"/>
      <c r="J1123" s="33"/>
      <c r="K1123" s="33"/>
    </row>
    <row r="1124" spans="1:11" s="34" customFormat="1">
      <c r="A1124" s="29"/>
      <c r="B1124" s="29"/>
      <c r="C1124" s="29"/>
      <c r="D1124" s="30"/>
      <c r="E1124" s="30"/>
      <c r="F1124" s="40"/>
      <c r="G1124" s="31"/>
      <c r="H1124" s="32"/>
      <c r="I1124" s="33"/>
      <c r="J1124" s="33"/>
      <c r="K1124" s="33"/>
    </row>
    <row r="1125" spans="1:11" s="34" customFormat="1">
      <c r="A1125" s="29"/>
      <c r="B1125" s="29"/>
      <c r="C1125" s="29"/>
      <c r="D1125" s="30"/>
      <c r="E1125" s="30"/>
      <c r="F1125" s="40"/>
      <c r="G1125" s="31"/>
      <c r="H1125" s="32"/>
      <c r="I1125" s="33"/>
      <c r="J1125" s="33"/>
      <c r="K1125" s="33"/>
    </row>
    <row r="1126" spans="1:11" s="34" customFormat="1">
      <c r="A1126" s="29"/>
      <c r="B1126" s="29"/>
      <c r="C1126" s="29"/>
      <c r="D1126" s="30"/>
      <c r="E1126" s="30"/>
      <c r="F1126" s="40"/>
      <c r="G1126" s="31"/>
      <c r="H1126" s="32"/>
      <c r="I1126" s="33"/>
      <c r="J1126" s="33"/>
      <c r="K1126" s="33"/>
    </row>
    <row r="1127" spans="1:11" s="34" customFormat="1">
      <c r="A1127" s="29"/>
      <c r="B1127" s="29"/>
      <c r="C1127" s="29"/>
      <c r="D1127" s="30"/>
      <c r="E1127" s="30"/>
      <c r="F1127" s="40"/>
      <c r="G1127" s="31"/>
      <c r="H1127" s="32"/>
      <c r="I1127" s="33"/>
      <c r="J1127" s="33"/>
      <c r="K1127" s="33"/>
    </row>
    <row r="1128" spans="1:11" s="34" customFormat="1">
      <c r="A1128" s="29"/>
      <c r="B1128" s="29"/>
      <c r="C1128" s="29"/>
      <c r="D1128" s="30"/>
      <c r="E1128" s="30"/>
      <c r="F1128" s="40"/>
      <c r="G1128" s="31"/>
      <c r="H1128" s="32"/>
      <c r="I1128" s="33"/>
      <c r="J1128" s="33"/>
      <c r="K1128" s="33"/>
    </row>
    <row r="1129" spans="1:11" s="34" customFormat="1">
      <c r="A1129" s="29"/>
      <c r="B1129" s="29"/>
      <c r="C1129" s="29"/>
      <c r="D1129" s="30"/>
      <c r="E1129" s="30"/>
      <c r="F1129" s="40"/>
      <c r="G1129" s="31"/>
      <c r="H1129" s="32"/>
      <c r="I1129" s="33"/>
      <c r="J1129" s="33"/>
      <c r="K1129" s="33"/>
    </row>
    <row r="1130" spans="1:11" s="34" customFormat="1">
      <c r="A1130" s="29"/>
      <c r="B1130" s="29"/>
      <c r="C1130" s="29"/>
      <c r="D1130" s="30"/>
      <c r="E1130" s="30"/>
      <c r="F1130" s="40"/>
      <c r="G1130" s="31"/>
      <c r="H1130" s="32"/>
      <c r="I1130" s="33"/>
      <c r="J1130" s="33"/>
      <c r="K1130" s="33"/>
    </row>
    <row r="1131" spans="1:11" s="34" customFormat="1">
      <c r="A1131" s="29"/>
      <c r="B1131" s="29"/>
      <c r="C1131" s="29"/>
      <c r="D1131" s="30"/>
      <c r="E1131" s="30"/>
      <c r="F1131" s="40"/>
      <c r="G1131" s="31"/>
      <c r="H1131" s="32"/>
      <c r="I1131" s="33"/>
      <c r="J1131" s="33"/>
      <c r="K1131" s="33"/>
    </row>
    <row r="1132" spans="1:11" s="34" customFormat="1">
      <c r="A1132" s="29"/>
      <c r="B1132" s="29"/>
      <c r="C1132" s="29"/>
      <c r="D1132" s="30"/>
      <c r="E1132" s="30"/>
      <c r="F1132" s="40"/>
      <c r="G1132" s="31"/>
      <c r="H1132" s="32"/>
      <c r="I1132" s="33"/>
      <c r="J1132" s="33"/>
      <c r="K1132" s="33"/>
    </row>
    <row r="1133" spans="1:11" s="34" customFormat="1">
      <c r="A1133" s="29"/>
      <c r="B1133" s="29"/>
      <c r="C1133" s="29"/>
      <c r="D1133" s="30"/>
      <c r="E1133" s="30"/>
      <c r="F1133" s="40"/>
      <c r="G1133" s="31"/>
      <c r="H1133" s="32"/>
      <c r="I1133" s="33"/>
      <c r="J1133" s="33"/>
      <c r="K1133" s="33"/>
    </row>
    <row r="1134" spans="1:11" s="34" customFormat="1">
      <c r="A1134" s="29"/>
      <c r="B1134" s="29"/>
      <c r="C1134" s="29"/>
      <c r="D1134" s="30"/>
      <c r="E1134" s="30"/>
      <c r="F1134" s="40"/>
      <c r="G1134" s="31"/>
      <c r="H1134" s="32"/>
      <c r="I1134" s="33"/>
      <c r="J1134" s="33"/>
      <c r="K1134" s="33"/>
    </row>
    <row r="1135" spans="1:11" s="34" customFormat="1">
      <c r="A1135" s="29"/>
      <c r="B1135" s="29"/>
      <c r="C1135" s="29"/>
      <c r="D1135" s="30"/>
      <c r="E1135" s="30"/>
      <c r="F1135" s="40"/>
      <c r="G1135" s="31"/>
      <c r="H1135" s="32"/>
      <c r="I1135" s="33"/>
      <c r="J1135" s="33"/>
      <c r="K1135" s="33"/>
    </row>
    <row r="1136" spans="1:11" s="34" customFormat="1">
      <c r="A1136" s="29"/>
      <c r="B1136" s="29"/>
      <c r="C1136" s="29"/>
      <c r="D1136" s="30"/>
      <c r="E1136" s="30"/>
      <c r="F1136" s="40"/>
      <c r="G1136" s="31"/>
      <c r="H1136" s="32"/>
      <c r="I1136" s="33"/>
      <c r="J1136" s="33"/>
      <c r="K1136" s="33"/>
    </row>
    <row r="1137" spans="1:11" s="34" customFormat="1">
      <c r="A1137" s="29"/>
      <c r="B1137" s="29"/>
      <c r="C1137" s="29"/>
      <c r="D1137" s="30"/>
      <c r="E1137" s="30"/>
      <c r="F1137" s="40"/>
      <c r="G1137" s="31"/>
      <c r="H1137" s="32"/>
      <c r="I1137" s="33"/>
      <c r="J1137" s="33"/>
      <c r="K1137" s="33"/>
    </row>
    <row r="1138" spans="1:11" s="34" customFormat="1">
      <c r="A1138" s="29"/>
      <c r="B1138" s="29"/>
      <c r="C1138" s="29"/>
      <c r="D1138" s="30"/>
      <c r="E1138" s="30"/>
      <c r="F1138" s="40"/>
      <c r="G1138" s="31"/>
      <c r="H1138" s="32"/>
      <c r="I1138" s="33"/>
      <c r="J1138" s="33"/>
      <c r="K1138" s="33"/>
    </row>
    <row r="1139" spans="1:11" s="34" customFormat="1">
      <c r="A1139" s="29"/>
      <c r="B1139" s="29"/>
      <c r="C1139" s="29"/>
      <c r="D1139" s="30"/>
      <c r="E1139" s="30"/>
      <c r="F1139" s="40"/>
      <c r="G1139" s="31"/>
      <c r="H1139" s="32"/>
      <c r="I1139" s="33"/>
      <c r="J1139" s="33"/>
      <c r="K1139" s="33"/>
    </row>
    <row r="1140" spans="1:11" s="34" customFormat="1">
      <c r="A1140" s="29"/>
      <c r="B1140" s="29"/>
      <c r="C1140" s="29"/>
      <c r="D1140" s="30"/>
      <c r="E1140" s="30"/>
      <c r="F1140" s="40"/>
      <c r="G1140" s="31"/>
      <c r="H1140" s="32"/>
      <c r="I1140" s="33"/>
      <c r="J1140" s="33"/>
      <c r="K1140" s="33"/>
    </row>
    <row r="1141" spans="1:11" s="34" customFormat="1">
      <c r="A1141" s="29"/>
      <c r="B1141" s="29"/>
      <c r="C1141" s="29"/>
      <c r="D1141" s="30"/>
      <c r="E1141" s="30"/>
      <c r="F1141" s="40"/>
      <c r="G1141" s="31"/>
      <c r="H1141" s="32"/>
      <c r="I1141" s="33"/>
      <c r="J1141" s="33"/>
      <c r="K1141" s="33"/>
    </row>
    <row r="1142" spans="1:11" s="34" customFormat="1">
      <c r="A1142" s="29"/>
      <c r="B1142" s="29"/>
      <c r="C1142" s="29"/>
      <c r="D1142" s="30"/>
      <c r="E1142" s="30"/>
      <c r="F1142" s="40"/>
      <c r="G1142" s="31"/>
      <c r="H1142" s="32"/>
      <c r="I1142" s="33"/>
      <c r="J1142" s="33"/>
      <c r="K1142" s="33"/>
    </row>
    <row r="1143" spans="1:11" s="34" customFormat="1">
      <c r="A1143" s="29"/>
      <c r="B1143" s="29"/>
      <c r="C1143" s="29"/>
      <c r="D1143" s="30"/>
      <c r="E1143" s="30"/>
      <c r="F1143" s="40"/>
      <c r="G1143" s="31"/>
      <c r="H1143" s="32"/>
      <c r="I1143" s="33"/>
      <c r="J1143" s="33"/>
      <c r="K1143" s="33"/>
    </row>
    <row r="1144" spans="1:11" s="34" customFormat="1">
      <c r="A1144" s="29"/>
      <c r="B1144" s="29"/>
      <c r="C1144" s="29"/>
      <c r="D1144" s="30"/>
      <c r="E1144" s="30"/>
      <c r="F1144" s="40"/>
      <c r="G1144" s="31"/>
      <c r="H1144" s="32"/>
      <c r="I1144" s="33"/>
      <c r="J1144" s="33"/>
      <c r="K1144" s="33"/>
    </row>
    <row r="1145" spans="1:11" s="34" customFormat="1">
      <c r="A1145" s="29"/>
      <c r="B1145" s="29"/>
      <c r="C1145" s="29"/>
      <c r="D1145" s="30"/>
      <c r="E1145" s="30"/>
      <c r="F1145" s="40"/>
      <c r="G1145" s="31"/>
      <c r="H1145" s="32"/>
      <c r="I1145" s="33"/>
      <c r="J1145" s="33"/>
      <c r="K1145" s="33"/>
    </row>
    <row r="1146" spans="1:11" s="34" customFormat="1">
      <c r="A1146" s="29"/>
      <c r="B1146" s="29"/>
      <c r="C1146" s="29"/>
      <c r="D1146" s="30"/>
      <c r="E1146" s="30"/>
      <c r="F1146" s="40"/>
      <c r="G1146" s="31"/>
      <c r="H1146" s="32"/>
      <c r="I1146" s="33"/>
      <c r="J1146" s="33"/>
      <c r="K1146" s="33"/>
    </row>
    <row r="1147" spans="1:11" s="34" customFormat="1">
      <c r="A1147" s="29"/>
      <c r="B1147" s="29"/>
      <c r="C1147" s="29"/>
      <c r="D1147" s="30"/>
      <c r="E1147" s="30"/>
      <c r="F1147" s="40"/>
      <c r="G1147" s="31"/>
      <c r="H1147" s="32"/>
      <c r="I1147" s="33"/>
      <c r="J1147" s="33"/>
      <c r="K1147" s="33"/>
    </row>
    <row r="1148" spans="1:11" s="34" customFormat="1">
      <c r="A1148" s="29"/>
      <c r="B1148" s="29"/>
      <c r="C1148" s="29"/>
      <c r="D1148" s="30"/>
      <c r="E1148" s="30"/>
      <c r="F1148" s="40"/>
      <c r="G1148" s="31"/>
      <c r="H1148" s="32"/>
      <c r="I1148" s="33"/>
      <c r="J1148" s="33"/>
      <c r="K1148" s="33"/>
    </row>
    <row r="1149" spans="1:11" s="34" customFormat="1">
      <c r="A1149" s="29"/>
      <c r="B1149" s="29"/>
      <c r="C1149" s="29"/>
      <c r="D1149" s="30"/>
      <c r="E1149" s="30"/>
      <c r="F1149" s="40"/>
      <c r="G1149" s="31"/>
      <c r="H1149" s="32"/>
      <c r="I1149" s="33"/>
      <c r="J1149" s="33"/>
      <c r="K1149" s="33"/>
    </row>
    <row r="1150" spans="1:11" s="34" customFormat="1">
      <c r="A1150" s="29"/>
      <c r="B1150" s="29"/>
      <c r="C1150" s="29"/>
      <c r="D1150" s="30"/>
      <c r="E1150" s="30"/>
      <c r="F1150" s="40"/>
      <c r="G1150" s="31"/>
      <c r="H1150" s="32"/>
      <c r="I1150" s="33"/>
      <c r="J1150" s="33"/>
      <c r="K1150" s="33"/>
    </row>
    <row r="1151" spans="1:11" s="34" customFormat="1">
      <c r="A1151" s="29"/>
      <c r="B1151" s="29"/>
      <c r="C1151" s="29"/>
      <c r="D1151" s="30"/>
      <c r="E1151" s="30"/>
      <c r="F1151" s="40"/>
      <c r="G1151" s="31"/>
      <c r="H1151" s="32"/>
      <c r="I1151" s="33"/>
      <c r="J1151" s="33"/>
      <c r="K1151" s="33"/>
    </row>
    <row r="1152" spans="1:11" s="34" customFormat="1">
      <c r="A1152" s="29"/>
      <c r="B1152" s="29"/>
      <c r="C1152" s="29"/>
      <c r="D1152" s="30"/>
      <c r="E1152" s="30"/>
      <c r="F1152" s="40"/>
      <c r="G1152" s="31"/>
      <c r="H1152" s="32"/>
      <c r="I1152" s="33"/>
      <c r="J1152" s="33"/>
      <c r="K1152" s="33"/>
    </row>
    <row r="1153" spans="1:11" s="34" customFormat="1">
      <c r="A1153" s="29"/>
      <c r="B1153" s="29"/>
      <c r="C1153" s="29"/>
      <c r="D1153" s="30"/>
      <c r="E1153" s="30"/>
      <c r="F1153" s="40"/>
      <c r="G1153" s="31"/>
      <c r="H1153" s="32"/>
      <c r="I1153" s="33"/>
      <c r="J1153" s="33"/>
      <c r="K1153" s="33"/>
    </row>
    <row r="1154" spans="1:11" s="34" customFormat="1">
      <c r="A1154" s="29"/>
      <c r="B1154" s="29"/>
      <c r="C1154" s="29"/>
      <c r="D1154" s="30"/>
      <c r="E1154" s="30"/>
      <c r="F1154" s="40"/>
      <c r="G1154" s="31"/>
      <c r="H1154" s="32"/>
      <c r="I1154" s="33"/>
      <c r="J1154" s="33"/>
      <c r="K1154" s="33"/>
    </row>
    <row r="1155" spans="1:11" s="34" customFormat="1">
      <c r="A1155" s="29"/>
      <c r="B1155" s="29"/>
      <c r="C1155" s="29"/>
      <c r="D1155" s="30"/>
      <c r="E1155" s="30"/>
      <c r="F1155" s="40"/>
      <c r="G1155" s="31"/>
      <c r="H1155" s="32"/>
      <c r="I1155" s="33"/>
      <c r="J1155" s="33"/>
      <c r="K1155" s="33"/>
    </row>
    <row r="1156" spans="1:11" s="34" customFormat="1">
      <c r="A1156" s="29"/>
      <c r="B1156" s="29"/>
      <c r="C1156" s="29"/>
      <c r="D1156" s="30"/>
      <c r="E1156" s="30"/>
      <c r="F1156" s="40"/>
      <c r="G1156" s="31"/>
      <c r="H1156" s="32"/>
      <c r="I1156" s="33"/>
      <c r="J1156" s="33"/>
      <c r="K1156" s="33"/>
    </row>
    <row r="1157" spans="1:11" s="34" customFormat="1">
      <c r="A1157" s="29"/>
      <c r="B1157" s="29"/>
      <c r="C1157" s="29"/>
      <c r="D1157" s="30"/>
      <c r="E1157" s="30"/>
      <c r="F1157" s="40"/>
      <c r="G1157" s="31"/>
      <c r="H1157" s="32"/>
      <c r="I1157" s="33"/>
      <c r="J1157" s="33"/>
      <c r="K1157" s="33"/>
    </row>
    <row r="1158" spans="1:11" s="34" customFormat="1">
      <c r="A1158" s="29"/>
      <c r="B1158" s="29"/>
      <c r="C1158" s="29"/>
      <c r="D1158" s="30"/>
      <c r="E1158" s="30"/>
      <c r="F1158" s="40"/>
      <c r="G1158" s="31"/>
      <c r="H1158" s="32"/>
      <c r="I1158" s="33"/>
      <c r="J1158" s="33"/>
      <c r="K1158" s="33"/>
    </row>
    <row r="1159" spans="1:11" s="34" customFormat="1">
      <c r="A1159" s="29"/>
      <c r="B1159" s="29"/>
      <c r="C1159" s="29"/>
      <c r="D1159" s="30"/>
      <c r="E1159" s="30"/>
      <c r="F1159" s="40"/>
      <c r="G1159" s="31"/>
      <c r="H1159" s="32"/>
      <c r="I1159" s="33"/>
      <c r="J1159" s="33"/>
      <c r="K1159" s="33"/>
    </row>
    <row r="1160" spans="1:11" s="34" customFormat="1">
      <c r="A1160" s="29"/>
      <c r="B1160" s="29"/>
      <c r="C1160" s="29"/>
      <c r="D1160" s="30"/>
      <c r="E1160" s="30"/>
      <c r="F1160" s="40"/>
      <c r="G1160" s="31"/>
      <c r="H1160" s="32"/>
      <c r="I1160" s="33"/>
      <c r="J1160" s="33"/>
      <c r="K1160" s="33"/>
    </row>
    <row r="1161" spans="1:11" s="34" customFormat="1">
      <c r="A1161" s="29"/>
      <c r="B1161" s="29"/>
      <c r="C1161" s="29"/>
      <c r="D1161" s="30"/>
      <c r="E1161" s="30"/>
      <c r="F1161" s="40"/>
      <c r="G1161" s="31"/>
      <c r="H1161" s="32"/>
      <c r="I1161" s="33"/>
      <c r="J1161" s="33"/>
      <c r="K1161" s="33"/>
    </row>
    <row r="1162" spans="1:11" s="34" customFormat="1">
      <c r="A1162" s="29"/>
      <c r="B1162" s="29"/>
      <c r="C1162" s="29"/>
      <c r="D1162" s="30"/>
      <c r="E1162" s="30"/>
      <c r="F1162" s="40"/>
      <c r="G1162" s="31"/>
      <c r="H1162" s="32"/>
      <c r="I1162" s="33"/>
      <c r="J1162" s="33"/>
      <c r="K1162" s="33"/>
    </row>
    <row r="1163" spans="1:11" s="34" customFormat="1">
      <c r="A1163" s="29"/>
      <c r="B1163" s="29"/>
      <c r="C1163" s="29"/>
      <c r="D1163" s="30"/>
      <c r="E1163" s="30"/>
      <c r="F1163" s="40"/>
      <c r="G1163" s="31"/>
      <c r="H1163" s="32"/>
      <c r="I1163" s="33"/>
      <c r="J1163" s="33"/>
      <c r="K1163" s="33"/>
    </row>
    <row r="1164" spans="1:11" s="34" customFormat="1">
      <c r="A1164" s="29"/>
      <c r="B1164" s="29"/>
      <c r="C1164" s="29"/>
      <c r="D1164" s="30"/>
      <c r="E1164" s="30"/>
      <c r="F1164" s="40"/>
      <c r="G1164" s="31"/>
      <c r="H1164" s="32"/>
      <c r="I1164" s="33"/>
      <c r="J1164" s="33"/>
      <c r="K1164" s="33"/>
    </row>
    <row r="1165" spans="1:11" s="34" customFormat="1">
      <c r="A1165" s="29"/>
      <c r="B1165" s="29"/>
      <c r="C1165" s="29"/>
      <c r="D1165" s="30"/>
      <c r="E1165" s="30"/>
      <c r="F1165" s="40"/>
      <c r="G1165" s="31"/>
      <c r="H1165" s="32"/>
      <c r="I1165" s="33"/>
      <c r="J1165" s="33"/>
      <c r="K1165" s="33"/>
    </row>
    <row r="1166" spans="1:11" s="34" customFormat="1">
      <c r="A1166" s="29"/>
      <c r="B1166" s="29"/>
      <c r="C1166" s="29"/>
      <c r="D1166" s="30"/>
      <c r="E1166" s="30"/>
      <c r="F1166" s="40"/>
      <c r="G1166" s="31"/>
      <c r="H1166" s="32"/>
      <c r="I1166" s="33"/>
      <c r="J1166" s="33"/>
      <c r="K1166" s="33"/>
    </row>
    <row r="1167" spans="1:11" s="34" customFormat="1">
      <c r="A1167" s="29"/>
      <c r="B1167" s="29"/>
      <c r="C1167" s="29"/>
      <c r="D1167" s="30"/>
      <c r="E1167" s="30"/>
      <c r="F1167" s="40"/>
      <c r="G1167" s="31"/>
      <c r="H1167" s="32"/>
      <c r="I1167" s="33"/>
      <c r="J1167" s="33"/>
      <c r="K1167" s="33"/>
    </row>
    <row r="1168" spans="1:11" s="34" customFormat="1">
      <c r="A1168" s="29"/>
      <c r="B1168" s="29"/>
      <c r="C1168" s="29"/>
      <c r="D1168" s="30"/>
      <c r="E1168" s="30"/>
      <c r="F1168" s="40"/>
      <c r="G1168" s="31"/>
      <c r="H1168" s="32"/>
      <c r="I1168" s="33"/>
      <c r="J1168" s="33"/>
      <c r="K1168" s="33"/>
    </row>
    <row r="1169" spans="1:11" s="34" customFormat="1">
      <c r="A1169" s="29"/>
      <c r="B1169" s="29"/>
      <c r="C1169" s="29"/>
      <c r="D1169" s="30"/>
      <c r="E1169" s="30"/>
      <c r="F1169" s="40"/>
      <c r="G1169" s="31"/>
      <c r="H1169" s="32"/>
      <c r="I1169" s="33"/>
      <c r="J1169" s="33"/>
      <c r="K1169" s="33"/>
    </row>
    <row r="1170" spans="1:11" s="34" customFormat="1">
      <c r="A1170" s="29"/>
      <c r="B1170" s="29"/>
      <c r="C1170" s="29"/>
      <c r="D1170" s="30"/>
      <c r="E1170" s="30"/>
      <c r="F1170" s="40"/>
      <c r="G1170" s="31"/>
      <c r="H1170" s="32"/>
      <c r="I1170" s="33"/>
      <c r="J1170" s="33"/>
      <c r="K1170" s="33"/>
    </row>
    <row r="1171" spans="1:11" s="34" customFormat="1">
      <c r="A1171" s="29"/>
      <c r="B1171" s="29"/>
      <c r="C1171" s="29"/>
      <c r="D1171" s="30"/>
      <c r="E1171" s="30"/>
      <c r="F1171" s="40"/>
      <c r="G1171" s="31"/>
      <c r="H1171" s="32"/>
      <c r="I1171" s="33"/>
      <c r="J1171" s="33"/>
      <c r="K1171" s="33"/>
    </row>
    <row r="1172" spans="1:11" s="34" customFormat="1">
      <c r="A1172" s="29"/>
      <c r="B1172" s="29"/>
      <c r="C1172" s="29"/>
      <c r="D1172" s="30"/>
      <c r="E1172" s="30"/>
      <c r="F1172" s="40"/>
      <c r="G1172" s="31"/>
      <c r="H1172" s="32"/>
      <c r="I1172" s="33"/>
      <c r="J1172" s="33"/>
      <c r="K1172" s="33"/>
    </row>
    <row r="1173" spans="1:11" s="34" customFormat="1">
      <c r="A1173" s="29"/>
      <c r="B1173" s="29"/>
      <c r="C1173" s="29"/>
      <c r="D1173" s="30"/>
      <c r="E1173" s="30"/>
      <c r="F1173" s="40"/>
      <c r="G1173" s="31"/>
      <c r="H1173" s="32"/>
      <c r="I1173" s="33"/>
      <c r="J1173" s="33"/>
      <c r="K1173" s="33"/>
    </row>
    <row r="1174" spans="1:11" s="34" customFormat="1">
      <c r="A1174" s="29"/>
      <c r="B1174" s="29"/>
      <c r="C1174" s="29"/>
      <c r="D1174" s="30"/>
      <c r="E1174" s="30"/>
      <c r="F1174" s="40"/>
      <c r="G1174" s="31"/>
      <c r="H1174" s="32"/>
      <c r="I1174" s="33"/>
      <c r="J1174" s="33"/>
      <c r="K1174" s="33"/>
    </row>
    <row r="1175" spans="1:11" s="34" customFormat="1">
      <c r="A1175" s="29"/>
      <c r="B1175" s="29"/>
      <c r="C1175" s="29"/>
      <c r="D1175" s="30"/>
      <c r="E1175" s="30"/>
      <c r="F1175" s="40"/>
      <c r="G1175" s="31"/>
      <c r="H1175" s="32"/>
      <c r="I1175" s="33"/>
      <c r="J1175" s="33"/>
      <c r="K1175" s="33"/>
    </row>
    <row r="1176" spans="1:11" s="34" customFormat="1">
      <c r="A1176" s="29"/>
      <c r="B1176" s="29"/>
      <c r="C1176" s="29"/>
      <c r="D1176" s="30"/>
      <c r="E1176" s="30"/>
      <c r="F1176" s="40"/>
      <c r="G1176" s="31"/>
      <c r="H1176" s="32"/>
      <c r="I1176" s="33"/>
      <c r="J1176" s="33"/>
      <c r="K1176" s="33"/>
    </row>
    <row r="1177" spans="1:11" s="34" customFormat="1">
      <c r="A1177" s="29"/>
      <c r="B1177" s="29"/>
      <c r="C1177" s="29"/>
      <c r="D1177" s="30"/>
      <c r="E1177" s="30"/>
      <c r="F1177" s="40"/>
      <c r="G1177" s="31"/>
      <c r="H1177" s="32"/>
      <c r="I1177" s="33"/>
      <c r="J1177" s="33"/>
      <c r="K1177" s="33"/>
    </row>
    <row r="1178" spans="1:11" s="34" customFormat="1">
      <c r="A1178" s="29"/>
      <c r="B1178" s="29"/>
      <c r="C1178" s="29"/>
      <c r="D1178" s="30"/>
      <c r="E1178" s="30"/>
      <c r="F1178" s="40"/>
      <c r="G1178" s="31"/>
      <c r="H1178" s="32"/>
      <c r="I1178" s="33"/>
      <c r="J1178" s="33"/>
      <c r="K1178" s="33"/>
    </row>
    <row r="1179" spans="1:11" s="34" customFormat="1">
      <c r="A1179" s="29"/>
      <c r="B1179" s="29"/>
      <c r="C1179" s="29"/>
      <c r="D1179" s="30"/>
      <c r="E1179" s="30"/>
      <c r="F1179" s="40"/>
      <c r="G1179" s="31"/>
      <c r="H1179" s="32"/>
      <c r="I1179" s="33"/>
      <c r="J1179" s="33"/>
      <c r="K1179" s="33"/>
    </row>
    <row r="1180" spans="1:11" s="34" customFormat="1">
      <c r="A1180" s="29"/>
      <c r="B1180" s="29"/>
      <c r="C1180" s="29"/>
      <c r="D1180" s="30"/>
      <c r="E1180" s="30"/>
      <c r="F1180" s="40"/>
      <c r="G1180" s="31"/>
      <c r="H1180" s="32"/>
      <c r="I1180" s="33"/>
      <c r="J1180" s="33"/>
      <c r="K1180" s="33"/>
    </row>
    <row r="1181" spans="1:11" s="34" customFormat="1">
      <c r="A1181" s="29"/>
      <c r="B1181" s="29"/>
      <c r="C1181" s="29"/>
      <c r="D1181" s="30"/>
      <c r="E1181" s="30"/>
      <c r="F1181" s="40"/>
      <c r="G1181" s="31"/>
      <c r="H1181" s="32"/>
      <c r="I1181" s="33"/>
      <c r="J1181" s="33"/>
      <c r="K1181" s="33"/>
    </row>
    <row r="1182" spans="1:11" s="34" customFormat="1">
      <c r="A1182" s="29"/>
      <c r="B1182" s="29"/>
      <c r="C1182" s="29"/>
      <c r="D1182" s="30"/>
      <c r="E1182" s="30"/>
      <c r="F1182" s="40"/>
      <c r="G1182" s="31"/>
      <c r="H1182" s="32"/>
      <c r="I1182" s="33"/>
      <c r="J1182" s="33"/>
      <c r="K1182" s="33"/>
    </row>
    <row r="1183" spans="1:11" s="34" customFormat="1">
      <c r="A1183" s="29"/>
      <c r="B1183" s="29"/>
      <c r="C1183" s="29"/>
      <c r="D1183" s="30"/>
      <c r="E1183" s="30"/>
      <c r="F1183" s="40"/>
      <c r="G1183" s="31"/>
      <c r="H1183" s="32"/>
      <c r="I1183" s="33"/>
      <c r="J1183" s="33"/>
      <c r="K1183" s="33"/>
    </row>
    <row r="1184" spans="1:11" s="34" customFormat="1">
      <c r="A1184" s="29"/>
      <c r="B1184" s="29"/>
      <c r="C1184" s="29"/>
      <c r="D1184" s="30"/>
      <c r="E1184" s="30"/>
      <c r="F1184" s="40"/>
      <c r="G1184" s="31"/>
      <c r="H1184" s="32"/>
      <c r="I1184" s="33"/>
      <c r="J1184" s="33"/>
      <c r="K1184" s="33"/>
    </row>
    <row r="1185" spans="1:11" s="34" customFormat="1">
      <c r="A1185" s="29"/>
      <c r="B1185" s="29"/>
      <c r="C1185" s="29"/>
      <c r="D1185" s="30"/>
      <c r="E1185" s="30"/>
      <c r="F1185" s="40"/>
      <c r="G1185" s="31"/>
      <c r="H1185" s="32"/>
      <c r="I1185" s="33"/>
      <c r="J1185" s="33"/>
      <c r="K1185" s="33"/>
    </row>
    <row r="1186" spans="1:11" s="34" customFormat="1">
      <c r="A1186" s="29"/>
      <c r="B1186" s="29"/>
      <c r="C1186" s="29"/>
      <c r="D1186" s="30"/>
      <c r="E1186" s="30"/>
      <c r="F1186" s="40"/>
      <c r="G1186" s="31"/>
      <c r="H1186" s="32"/>
      <c r="I1186" s="33"/>
      <c r="J1186" s="33"/>
      <c r="K1186" s="33"/>
    </row>
    <row r="1187" spans="1:11" s="34" customFormat="1">
      <c r="A1187" s="29"/>
      <c r="B1187" s="29"/>
      <c r="C1187" s="29"/>
      <c r="D1187" s="30"/>
      <c r="E1187" s="30"/>
      <c r="F1187" s="40"/>
      <c r="G1187" s="31"/>
      <c r="H1187" s="32"/>
      <c r="I1187" s="33"/>
      <c r="J1187" s="33"/>
      <c r="K1187" s="33"/>
    </row>
    <row r="1188" spans="1:11" s="34" customFormat="1">
      <c r="A1188" s="29"/>
      <c r="B1188" s="29"/>
      <c r="C1188" s="29"/>
      <c r="D1188" s="30"/>
      <c r="E1188" s="30"/>
      <c r="F1188" s="40"/>
      <c r="G1188" s="31"/>
      <c r="H1188" s="32"/>
      <c r="I1188" s="33"/>
      <c r="J1188" s="33"/>
      <c r="K1188" s="33"/>
    </row>
    <row r="1189" spans="1:11" s="34" customFormat="1">
      <c r="A1189" s="29"/>
      <c r="B1189" s="29"/>
      <c r="C1189" s="29"/>
      <c r="D1189" s="30"/>
      <c r="E1189" s="30"/>
      <c r="F1189" s="40"/>
      <c r="G1189" s="31"/>
      <c r="H1189" s="32"/>
      <c r="I1189" s="33"/>
      <c r="J1189" s="33"/>
      <c r="K1189" s="33"/>
    </row>
    <row r="1190" spans="1:11" s="34" customFormat="1">
      <c r="A1190" s="29"/>
      <c r="B1190" s="29"/>
      <c r="C1190" s="29"/>
      <c r="D1190" s="30"/>
      <c r="E1190" s="30"/>
      <c r="F1190" s="40"/>
      <c r="G1190" s="31"/>
      <c r="H1190" s="32"/>
      <c r="I1190" s="33"/>
      <c r="J1190" s="33"/>
      <c r="K1190" s="33"/>
    </row>
    <row r="1191" spans="1:11" s="34" customFormat="1">
      <c r="A1191" s="29"/>
      <c r="B1191" s="29"/>
      <c r="C1191" s="29"/>
      <c r="D1191" s="30"/>
      <c r="E1191" s="30"/>
      <c r="F1191" s="40"/>
      <c r="G1191" s="31"/>
      <c r="H1191" s="32"/>
      <c r="I1191" s="33"/>
      <c r="J1191" s="33"/>
      <c r="K1191" s="33"/>
    </row>
    <row r="1192" spans="1:11" s="34" customFormat="1">
      <c r="A1192" s="29"/>
      <c r="B1192" s="29"/>
      <c r="C1192" s="29"/>
      <c r="D1192" s="30"/>
      <c r="E1192" s="30"/>
      <c r="F1192" s="40"/>
      <c r="G1192" s="31"/>
      <c r="H1192" s="32"/>
      <c r="I1192" s="33"/>
      <c r="J1192" s="33"/>
      <c r="K1192" s="33"/>
    </row>
    <row r="1193" spans="1:11" s="34" customFormat="1">
      <c r="A1193" s="29"/>
      <c r="B1193" s="29"/>
      <c r="C1193" s="29"/>
      <c r="D1193" s="30"/>
      <c r="E1193" s="30"/>
      <c r="F1193" s="40"/>
      <c r="G1193" s="31"/>
      <c r="H1193" s="32"/>
      <c r="I1193" s="33"/>
      <c r="J1193" s="33"/>
      <c r="K1193" s="33"/>
    </row>
    <row r="1194" spans="1:11" s="34" customFormat="1">
      <c r="A1194" s="29"/>
      <c r="B1194" s="29"/>
      <c r="C1194" s="29"/>
      <c r="D1194" s="30"/>
      <c r="E1194" s="30"/>
      <c r="F1194" s="40"/>
      <c r="G1194" s="31"/>
      <c r="H1194" s="32"/>
      <c r="I1194" s="33"/>
      <c r="J1194" s="33"/>
      <c r="K1194" s="33"/>
    </row>
    <row r="1195" spans="1:11" s="34" customFormat="1">
      <c r="A1195" s="29"/>
      <c r="B1195" s="29"/>
      <c r="C1195" s="29"/>
      <c r="D1195" s="30"/>
      <c r="E1195" s="30"/>
      <c r="F1195" s="40"/>
      <c r="G1195" s="31"/>
      <c r="H1195" s="32"/>
      <c r="I1195" s="33"/>
      <c r="J1195" s="33"/>
      <c r="K1195" s="33"/>
    </row>
    <row r="1196" spans="1:11" s="34" customFormat="1">
      <c r="A1196" s="29"/>
      <c r="B1196" s="29"/>
      <c r="C1196" s="29"/>
      <c r="D1196" s="30"/>
      <c r="E1196" s="30"/>
      <c r="F1196" s="40"/>
      <c r="G1196" s="31"/>
      <c r="H1196" s="32"/>
      <c r="I1196" s="33"/>
      <c r="J1196" s="33"/>
      <c r="K1196" s="33"/>
    </row>
    <row r="1197" spans="1:11" s="34" customFormat="1">
      <c r="A1197" s="29"/>
      <c r="B1197" s="29"/>
      <c r="C1197" s="29"/>
      <c r="D1197" s="30"/>
      <c r="E1197" s="30"/>
      <c r="F1197" s="40"/>
      <c r="G1197" s="31"/>
      <c r="H1197" s="32"/>
      <c r="I1197" s="33"/>
      <c r="J1197" s="33"/>
      <c r="K1197" s="33"/>
    </row>
    <row r="1198" spans="1:11" s="34" customFormat="1">
      <c r="A1198" s="29"/>
      <c r="B1198" s="29"/>
      <c r="C1198" s="29"/>
      <c r="D1198" s="30"/>
      <c r="E1198" s="30"/>
      <c r="F1198" s="40"/>
      <c r="G1198" s="31"/>
      <c r="H1198" s="32"/>
      <c r="I1198" s="33"/>
      <c r="J1198" s="33"/>
      <c r="K1198" s="33"/>
    </row>
    <row r="1199" spans="1:11" s="34" customFormat="1">
      <c r="A1199" s="29"/>
      <c r="B1199" s="29"/>
      <c r="C1199" s="29"/>
      <c r="D1199" s="30"/>
      <c r="E1199" s="30"/>
      <c r="F1199" s="40"/>
      <c r="G1199" s="31"/>
      <c r="H1199" s="32"/>
      <c r="I1199" s="33"/>
      <c r="J1199" s="33"/>
      <c r="K1199" s="33"/>
    </row>
    <row r="1200" spans="1:11" s="34" customFormat="1">
      <c r="A1200" s="29"/>
      <c r="B1200" s="29"/>
      <c r="C1200" s="29"/>
      <c r="D1200" s="30"/>
      <c r="E1200" s="30"/>
      <c r="F1200" s="40"/>
      <c r="G1200" s="31"/>
      <c r="H1200" s="32"/>
      <c r="I1200" s="33"/>
      <c r="J1200" s="33"/>
      <c r="K1200" s="33"/>
    </row>
    <row r="1201" spans="1:11" s="34" customFormat="1">
      <c r="A1201" s="29"/>
      <c r="B1201" s="29"/>
      <c r="C1201" s="29"/>
      <c r="D1201" s="30"/>
      <c r="E1201" s="30"/>
      <c r="F1201" s="40"/>
      <c r="G1201" s="31"/>
      <c r="H1201" s="32"/>
      <c r="I1201" s="33"/>
      <c r="J1201" s="33"/>
      <c r="K1201" s="33"/>
    </row>
    <row r="1202" spans="1:11" s="34" customFormat="1">
      <c r="A1202" s="29"/>
      <c r="B1202" s="29"/>
      <c r="C1202" s="29"/>
      <c r="D1202" s="30"/>
      <c r="E1202" s="30"/>
      <c r="F1202" s="40"/>
      <c r="G1202" s="31"/>
      <c r="H1202" s="32"/>
      <c r="I1202" s="33"/>
      <c r="J1202" s="33"/>
      <c r="K1202" s="33"/>
    </row>
    <row r="1203" spans="1:11" s="34" customFormat="1">
      <c r="A1203" s="29"/>
      <c r="B1203" s="29"/>
      <c r="C1203" s="29"/>
      <c r="D1203" s="30"/>
      <c r="E1203" s="30"/>
      <c r="F1203" s="40"/>
      <c r="G1203" s="31"/>
      <c r="H1203" s="32"/>
      <c r="I1203" s="33"/>
      <c r="J1203" s="33"/>
      <c r="K1203" s="33"/>
    </row>
    <row r="1204" spans="1:11" s="34" customFormat="1">
      <c r="A1204" s="29"/>
      <c r="B1204" s="29"/>
      <c r="C1204" s="29"/>
      <c r="D1204" s="30"/>
      <c r="E1204" s="30"/>
      <c r="F1204" s="40"/>
      <c r="G1204" s="31"/>
      <c r="H1204" s="32"/>
      <c r="I1204" s="33"/>
      <c r="J1204" s="33"/>
      <c r="K1204" s="33"/>
    </row>
    <row r="1205" spans="1:11" s="34" customFormat="1">
      <c r="A1205" s="29"/>
      <c r="B1205" s="29"/>
      <c r="C1205" s="29"/>
      <c r="D1205" s="30"/>
      <c r="E1205" s="30"/>
      <c r="F1205" s="40"/>
      <c r="G1205" s="31"/>
      <c r="H1205" s="32"/>
      <c r="I1205" s="33"/>
      <c r="J1205" s="33"/>
      <c r="K1205" s="33"/>
    </row>
    <row r="1206" spans="1:11" s="34" customFormat="1">
      <c r="A1206" s="29"/>
      <c r="B1206" s="29"/>
      <c r="C1206" s="29"/>
      <c r="D1206" s="30"/>
      <c r="E1206" s="30"/>
      <c r="F1206" s="40"/>
      <c r="G1206" s="31"/>
      <c r="H1206" s="32"/>
      <c r="I1206" s="33"/>
      <c r="J1206" s="33"/>
      <c r="K1206" s="33"/>
    </row>
    <row r="1207" spans="1:11" s="34" customFormat="1">
      <c r="A1207" s="29"/>
      <c r="B1207" s="29"/>
      <c r="C1207" s="29"/>
      <c r="D1207" s="30"/>
      <c r="E1207" s="30"/>
      <c r="F1207" s="40"/>
      <c r="G1207" s="31"/>
      <c r="H1207" s="32"/>
      <c r="I1207" s="33"/>
      <c r="J1207" s="33"/>
      <c r="K1207" s="33"/>
    </row>
    <row r="1208" spans="1:11" s="34" customFormat="1">
      <c r="A1208" s="29"/>
      <c r="B1208" s="29"/>
      <c r="C1208" s="29"/>
      <c r="D1208" s="30"/>
      <c r="E1208" s="30"/>
      <c r="F1208" s="40"/>
      <c r="G1208" s="31"/>
      <c r="H1208" s="32"/>
      <c r="I1208" s="33"/>
      <c r="J1208" s="33"/>
      <c r="K1208" s="33"/>
    </row>
    <row r="1209" spans="1:11" s="34" customFormat="1">
      <c r="A1209" s="29"/>
      <c r="B1209" s="29"/>
      <c r="C1209" s="29"/>
      <c r="D1209" s="30"/>
      <c r="E1209" s="30"/>
      <c r="F1209" s="40"/>
      <c r="G1209" s="31"/>
      <c r="H1209" s="32"/>
      <c r="I1209" s="33"/>
      <c r="J1209" s="33"/>
      <c r="K1209" s="33"/>
    </row>
    <row r="1210" spans="1:11" s="34" customFormat="1">
      <c r="A1210" s="29"/>
      <c r="B1210" s="29"/>
      <c r="C1210" s="29"/>
      <c r="D1210" s="30"/>
      <c r="E1210" s="30"/>
      <c r="F1210" s="40"/>
      <c r="G1210" s="31"/>
      <c r="H1210" s="32"/>
      <c r="I1210" s="33"/>
      <c r="J1210" s="33"/>
      <c r="K1210" s="33"/>
    </row>
    <row r="1211" spans="1:11" s="34" customFormat="1">
      <c r="A1211" s="29"/>
      <c r="B1211" s="29"/>
      <c r="C1211" s="29"/>
      <c r="D1211" s="30"/>
      <c r="E1211" s="30"/>
      <c r="F1211" s="40"/>
      <c r="G1211" s="31"/>
      <c r="H1211" s="32"/>
      <c r="I1211" s="33"/>
      <c r="J1211" s="33"/>
      <c r="K1211" s="33"/>
    </row>
    <row r="1212" spans="1:11" s="34" customFormat="1">
      <c r="A1212" s="29"/>
      <c r="B1212" s="29"/>
      <c r="C1212" s="29"/>
      <c r="D1212" s="30"/>
      <c r="E1212" s="30"/>
      <c r="F1212" s="40"/>
      <c r="G1212" s="31"/>
      <c r="H1212" s="32"/>
      <c r="I1212" s="33"/>
      <c r="J1212" s="33"/>
      <c r="K1212" s="33"/>
    </row>
    <row r="1213" spans="1:11" s="34" customFormat="1">
      <c r="A1213" s="29"/>
      <c r="B1213" s="29"/>
      <c r="C1213" s="29"/>
      <c r="D1213" s="30"/>
      <c r="E1213" s="30"/>
      <c r="F1213" s="40"/>
      <c r="G1213" s="31"/>
      <c r="H1213" s="32"/>
      <c r="I1213" s="33"/>
      <c r="J1213" s="33"/>
      <c r="K1213" s="33"/>
    </row>
    <row r="1214" spans="1:11" s="34" customFormat="1">
      <c r="A1214" s="29"/>
      <c r="B1214" s="29"/>
      <c r="C1214" s="29"/>
      <c r="D1214" s="30"/>
      <c r="E1214" s="30"/>
      <c r="F1214" s="40"/>
      <c r="G1214" s="31"/>
      <c r="H1214" s="32"/>
      <c r="I1214" s="33"/>
      <c r="J1214" s="33"/>
      <c r="K1214" s="33"/>
    </row>
    <row r="1215" spans="1:11" s="34" customFormat="1">
      <c r="A1215" s="29"/>
      <c r="B1215" s="29"/>
      <c r="C1215" s="29"/>
      <c r="D1215" s="30"/>
      <c r="E1215" s="30"/>
      <c r="F1215" s="40"/>
      <c r="G1215" s="31"/>
      <c r="H1215" s="32"/>
      <c r="I1215" s="33"/>
      <c r="J1215" s="33"/>
      <c r="K1215" s="33"/>
    </row>
    <row r="1216" spans="1:11" s="34" customFormat="1">
      <c r="A1216" s="29"/>
      <c r="B1216" s="29"/>
      <c r="C1216" s="29"/>
      <c r="D1216" s="30"/>
      <c r="E1216" s="30"/>
      <c r="F1216" s="40"/>
      <c r="G1216" s="31"/>
      <c r="H1216" s="32"/>
      <c r="I1216" s="33"/>
      <c r="J1216" s="33"/>
      <c r="K1216" s="33"/>
    </row>
    <row r="1217" spans="1:11" s="34" customFormat="1">
      <c r="A1217" s="29"/>
      <c r="B1217" s="29"/>
      <c r="C1217" s="29"/>
      <c r="D1217" s="30"/>
      <c r="E1217" s="30"/>
      <c r="F1217" s="40"/>
      <c r="G1217" s="31"/>
      <c r="H1217" s="32"/>
      <c r="I1217" s="33"/>
      <c r="J1217" s="33"/>
      <c r="K1217" s="33"/>
    </row>
    <row r="1218" spans="1:11" s="34" customFormat="1">
      <c r="A1218" s="29"/>
      <c r="B1218" s="29"/>
      <c r="C1218" s="29"/>
      <c r="D1218" s="30"/>
      <c r="E1218" s="30"/>
      <c r="F1218" s="40"/>
      <c r="G1218" s="31"/>
      <c r="H1218" s="32"/>
      <c r="I1218" s="33"/>
      <c r="J1218" s="33"/>
      <c r="K1218" s="33"/>
    </row>
    <row r="1219" spans="1:11" s="34" customFormat="1">
      <c r="A1219" s="29"/>
      <c r="B1219" s="29"/>
      <c r="C1219" s="29"/>
      <c r="D1219" s="30"/>
      <c r="E1219" s="30"/>
      <c r="F1219" s="40"/>
      <c r="G1219" s="31"/>
      <c r="H1219" s="32"/>
      <c r="I1219" s="33"/>
      <c r="J1219" s="33"/>
      <c r="K1219" s="33"/>
    </row>
    <row r="1220" spans="1:11" s="34" customFormat="1">
      <c r="A1220" s="29"/>
      <c r="B1220" s="29"/>
      <c r="C1220" s="29"/>
      <c r="D1220" s="30"/>
      <c r="E1220" s="30"/>
      <c r="F1220" s="40"/>
      <c r="G1220" s="31"/>
      <c r="H1220" s="32"/>
      <c r="I1220" s="33"/>
      <c r="J1220" s="33"/>
      <c r="K1220" s="33"/>
    </row>
    <row r="1221" spans="1:11" s="34" customFormat="1">
      <c r="A1221" s="29"/>
      <c r="B1221" s="29"/>
      <c r="C1221" s="29"/>
      <c r="D1221" s="30"/>
      <c r="E1221" s="30"/>
      <c r="F1221" s="40"/>
      <c r="G1221" s="31"/>
      <c r="H1221" s="32"/>
      <c r="I1221" s="33"/>
      <c r="J1221" s="33"/>
      <c r="K1221" s="33"/>
    </row>
    <row r="1222" spans="1:11" s="34" customFormat="1">
      <c r="A1222" s="29"/>
      <c r="B1222" s="29"/>
      <c r="C1222" s="29"/>
      <c r="D1222" s="30"/>
      <c r="E1222" s="30"/>
      <c r="F1222" s="40"/>
      <c r="G1222" s="31"/>
      <c r="H1222" s="32"/>
      <c r="I1222" s="33"/>
      <c r="J1222" s="33"/>
      <c r="K1222" s="33"/>
    </row>
    <row r="1223" spans="1:11" s="34" customFormat="1">
      <c r="A1223" s="29"/>
      <c r="B1223" s="29"/>
      <c r="C1223" s="29"/>
      <c r="D1223" s="30"/>
      <c r="E1223" s="30"/>
      <c r="F1223" s="40"/>
      <c r="G1223" s="31"/>
      <c r="H1223" s="32"/>
      <c r="I1223" s="33"/>
      <c r="J1223" s="33"/>
      <c r="K1223" s="33"/>
    </row>
    <row r="1224" spans="1:11" s="34" customFormat="1">
      <c r="A1224" s="29"/>
      <c r="B1224" s="29"/>
      <c r="C1224" s="29"/>
      <c r="D1224" s="30"/>
      <c r="E1224" s="30"/>
      <c r="F1224" s="40"/>
      <c r="G1224" s="31"/>
      <c r="H1224" s="32"/>
      <c r="I1224" s="33"/>
      <c r="J1224" s="33"/>
      <c r="K1224" s="33"/>
    </row>
    <row r="1225" spans="1:11" s="34" customFormat="1">
      <c r="A1225" s="29"/>
      <c r="B1225" s="29"/>
      <c r="C1225" s="29"/>
      <c r="D1225" s="30"/>
      <c r="E1225" s="30"/>
      <c r="F1225" s="40"/>
      <c r="G1225" s="31"/>
      <c r="H1225" s="32"/>
      <c r="I1225" s="33"/>
      <c r="J1225" s="33"/>
      <c r="K1225" s="33"/>
    </row>
    <row r="1226" spans="1:11" s="34" customFormat="1">
      <c r="A1226" s="29"/>
      <c r="B1226" s="29"/>
      <c r="C1226" s="29"/>
      <c r="D1226" s="30"/>
      <c r="E1226" s="30"/>
      <c r="F1226" s="40"/>
      <c r="G1226" s="31"/>
      <c r="H1226" s="32"/>
      <c r="I1226" s="33"/>
      <c r="J1226" s="33"/>
      <c r="K1226" s="33"/>
    </row>
    <row r="1227" spans="1:11" s="34" customFormat="1">
      <c r="A1227" s="29"/>
      <c r="B1227" s="29"/>
      <c r="C1227" s="29"/>
      <c r="D1227" s="30"/>
      <c r="E1227" s="30"/>
      <c r="F1227" s="40"/>
      <c r="G1227" s="31"/>
      <c r="H1227" s="32"/>
      <c r="I1227" s="33"/>
      <c r="J1227" s="33"/>
      <c r="K1227" s="33"/>
    </row>
    <row r="1228" spans="1:11" s="34" customFormat="1">
      <c r="A1228" s="29"/>
      <c r="B1228" s="29"/>
      <c r="C1228" s="29"/>
      <c r="D1228" s="30"/>
      <c r="E1228" s="30"/>
      <c r="F1228" s="40"/>
      <c r="G1228" s="31"/>
      <c r="H1228" s="32"/>
      <c r="I1228" s="33"/>
      <c r="J1228" s="33"/>
      <c r="K1228" s="33"/>
    </row>
    <row r="1229" spans="1:11" s="34" customFormat="1">
      <c r="A1229" s="29"/>
      <c r="B1229" s="29"/>
      <c r="C1229" s="29"/>
      <c r="D1229" s="30"/>
      <c r="E1229" s="30"/>
      <c r="F1229" s="40"/>
      <c r="G1229" s="31"/>
      <c r="H1229" s="32"/>
      <c r="I1229" s="33"/>
      <c r="J1229" s="33"/>
      <c r="K1229" s="33"/>
    </row>
    <row r="1230" spans="1:11" s="34" customFormat="1">
      <c r="A1230" s="29"/>
      <c r="B1230" s="29"/>
      <c r="C1230" s="29"/>
      <c r="D1230" s="30"/>
      <c r="E1230" s="30"/>
      <c r="F1230" s="40"/>
      <c r="G1230" s="31"/>
      <c r="H1230" s="32"/>
      <c r="I1230" s="33"/>
      <c r="J1230" s="33"/>
      <c r="K1230" s="33"/>
    </row>
    <row r="1231" spans="1:11" s="34" customFormat="1">
      <c r="A1231" s="29"/>
      <c r="B1231" s="29"/>
      <c r="C1231" s="29"/>
      <c r="D1231" s="30"/>
      <c r="E1231" s="30"/>
      <c r="F1231" s="40"/>
      <c r="G1231" s="31"/>
      <c r="H1231" s="32"/>
      <c r="I1231" s="33"/>
      <c r="J1231" s="33"/>
      <c r="K1231" s="33"/>
    </row>
    <row r="1232" spans="1:11" s="34" customFormat="1">
      <c r="A1232" s="29"/>
      <c r="B1232" s="29"/>
      <c r="C1232" s="29"/>
      <c r="D1232" s="30"/>
      <c r="E1232" s="30"/>
      <c r="F1232" s="40"/>
      <c r="G1232" s="31"/>
      <c r="H1232" s="32"/>
      <c r="I1232" s="33"/>
      <c r="J1232" s="33"/>
      <c r="K1232" s="33"/>
    </row>
    <row r="1233" spans="1:11" s="34" customFormat="1">
      <c r="A1233" s="29"/>
      <c r="B1233" s="29"/>
      <c r="C1233" s="29"/>
      <c r="D1233" s="30"/>
      <c r="E1233" s="30"/>
      <c r="F1233" s="40"/>
      <c r="G1233" s="31"/>
      <c r="H1233" s="32"/>
      <c r="I1233" s="33"/>
      <c r="J1233" s="33"/>
      <c r="K1233" s="33"/>
    </row>
    <row r="1234" spans="1:11" s="34" customFormat="1">
      <c r="A1234" s="29"/>
      <c r="B1234" s="29"/>
      <c r="C1234" s="29"/>
      <c r="D1234" s="30"/>
      <c r="E1234" s="30"/>
      <c r="F1234" s="40"/>
      <c r="G1234" s="31"/>
      <c r="H1234" s="32"/>
      <c r="I1234" s="33"/>
      <c r="J1234" s="33"/>
      <c r="K1234" s="33"/>
    </row>
    <row r="1235" spans="1:11" s="34" customFormat="1">
      <c r="A1235" s="29"/>
      <c r="B1235" s="29"/>
      <c r="C1235" s="29"/>
      <c r="D1235" s="30"/>
      <c r="E1235" s="30"/>
      <c r="F1235" s="40"/>
      <c r="G1235" s="31"/>
      <c r="H1235" s="32"/>
      <c r="I1235" s="33"/>
      <c r="J1235" s="33"/>
      <c r="K1235" s="33"/>
    </row>
    <row r="1236" spans="1:11" s="34" customFormat="1">
      <c r="A1236" s="29"/>
      <c r="B1236" s="29"/>
      <c r="C1236" s="29"/>
      <c r="D1236" s="30"/>
      <c r="E1236" s="30"/>
      <c r="F1236" s="40"/>
      <c r="G1236" s="31"/>
      <c r="H1236" s="32"/>
      <c r="I1236" s="33"/>
      <c r="J1236" s="33"/>
      <c r="K1236" s="33"/>
    </row>
    <row r="1237" spans="1:11" s="34" customFormat="1">
      <c r="A1237" s="29"/>
      <c r="B1237" s="29"/>
      <c r="C1237" s="29"/>
      <c r="D1237" s="30"/>
      <c r="E1237" s="30"/>
      <c r="F1237" s="40"/>
      <c r="G1237" s="31"/>
      <c r="H1237" s="32"/>
      <c r="I1237" s="33"/>
      <c r="J1237" s="33"/>
      <c r="K1237" s="33"/>
    </row>
    <row r="1238" spans="1:11" s="34" customFormat="1">
      <c r="A1238" s="29"/>
      <c r="B1238" s="29"/>
      <c r="C1238" s="29"/>
      <c r="D1238" s="30"/>
      <c r="E1238" s="30"/>
      <c r="F1238" s="40"/>
      <c r="G1238" s="31"/>
      <c r="H1238" s="32"/>
      <c r="I1238" s="33"/>
      <c r="J1238" s="33"/>
      <c r="K1238" s="33"/>
    </row>
    <row r="1239" spans="1:11" s="34" customFormat="1">
      <c r="A1239" s="29"/>
      <c r="B1239" s="29"/>
      <c r="C1239" s="29"/>
      <c r="D1239" s="30"/>
      <c r="E1239" s="30"/>
      <c r="F1239" s="40"/>
      <c r="G1239" s="31"/>
      <c r="H1239" s="32"/>
      <c r="I1239" s="33"/>
      <c r="J1239" s="33"/>
      <c r="K1239" s="33"/>
    </row>
    <row r="1240" spans="1:11" s="34" customFormat="1">
      <c r="A1240" s="29"/>
      <c r="B1240" s="29"/>
      <c r="C1240" s="29"/>
      <c r="D1240" s="30"/>
      <c r="E1240" s="30"/>
      <c r="F1240" s="40"/>
      <c r="G1240" s="31"/>
      <c r="H1240" s="32"/>
      <c r="I1240" s="33"/>
      <c r="J1240" s="33"/>
      <c r="K1240" s="33"/>
    </row>
    <row r="1241" spans="1:11" s="34" customFormat="1">
      <c r="A1241" s="29"/>
      <c r="B1241" s="29"/>
      <c r="C1241" s="29"/>
      <c r="D1241" s="30"/>
      <c r="E1241" s="30"/>
      <c r="F1241" s="40"/>
      <c r="G1241" s="31"/>
      <c r="H1241" s="32"/>
      <c r="I1241" s="33"/>
      <c r="J1241" s="33"/>
      <c r="K1241" s="33"/>
    </row>
    <row r="1242" spans="1:11" s="34" customFormat="1">
      <c r="A1242" s="29"/>
      <c r="B1242" s="29"/>
      <c r="C1242" s="29"/>
      <c r="D1242" s="30"/>
      <c r="E1242" s="30"/>
      <c r="F1242" s="40"/>
      <c r="G1242" s="31"/>
      <c r="H1242" s="32"/>
      <c r="I1242" s="33"/>
      <c r="J1242" s="33"/>
      <c r="K1242" s="33"/>
    </row>
    <row r="1243" spans="1:11" s="34" customFormat="1">
      <c r="A1243" s="29"/>
      <c r="B1243" s="29"/>
      <c r="C1243" s="29"/>
      <c r="D1243" s="30"/>
      <c r="E1243" s="30"/>
      <c r="F1243" s="40"/>
      <c r="G1243" s="31"/>
      <c r="H1243" s="32"/>
      <c r="I1243" s="33"/>
      <c r="J1243" s="33"/>
      <c r="K1243" s="33"/>
    </row>
    <row r="1244" spans="1:11" s="34" customFormat="1">
      <c r="A1244" s="29"/>
      <c r="B1244" s="29"/>
      <c r="C1244" s="29"/>
      <c r="D1244" s="30"/>
      <c r="E1244" s="30"/>
      <c r="F1244" s="40"/>
      <c r="G1244" s="31"/>
      <c r="H1244" s="32"/>
      <c r="I1244" s="33"/>
      <c r="J1244" s="33"/>
      <c r="K1244" s="33"/>
    </row>
    <row r="1245" spans="1:11" s="34" customFormat="1">
      <c r="A1245" s="29"/>
      <c r="B1245" s="29"/>
      <c r="C1245" s="29"/>
      <c r="D1245" s="30"/>
      <c r="E1245" s="30"/>
      <c r="F1245" s="40"/>
      <c r="G1245" s="31"/>
      <c r="H1245" s="32"/>
      <c r="I1245" s="33"/>
      <c r="J1245" s="33"/>
      <c r="K1245" s="33"/>
    </row>
    <row r="1246" spans="1:11" s="34" customFormat="1">
      <c r="A1246" s="29"/>
      <c r="B1246" s="29"/>
      <c r="C1246" s="29"/>
      <c r="D1246" s="30"/>
      <c r="E1246" s="30"/>
      <c r="F1246" s="40"/>
      <c r="G1246" s="31"/>
      <c r="H1246" s="32"/>
      <c r="I1246" s="33"/>
      <c r="J1246" s="33"/>
      <c r="K1246" s="33"/>
    </row>
    <row r="1247" spans="1:11" s="34" customFormat="1">
      <c r="A1247" s="29"/>
      <c r="B1247" s="29"/>
      <c r="C1247" s="29"/>
      <c r="D1247" s="30"/>
      <c r="E1247" s="30"/>
      <c r="F1247" s="40"/>
      <c r="G1247" s="31"/>
      <c r="H1247" s="32"/>
      <c r="I1247" s="33"/>
      <c r="J1247" s="33"/>
      <c r="K1247" s="33"/>
    </row>
    <row r="1248" spans="1:11" s="34" customFormat="1">
      <c r="A1248" s="29"/>
      <c r="B1248" s="29"/>
      <c r="C1248" s="29"/>
      <c r="D1248" s="30"/>
      <c r="E1248" s="30"/>
      <c r="F1248" s="40"/>
      <c r="G1248" s="31"/>
      <c r="H1248" s="32"/>
      <c r="I1248" s="33"/>
      <c r="J1248" s="33"/>
      <c r="K1248" s="33"/>
    </row>
    <row r="1249" spans="1:11" s="34" customFormat="1">
      <c r="A1249" s="29"/>
      <c r="B1249" s="29"/>
      <c r="C1249" s="29"/>
      <c r="D1249" s="30"/>
      <c r="E1249" s="30"/>
      <c r="F1249" s="40"/>
      <c r="G1249" s="31"/>
      <c r="H1249" s="32"/>
      <c r="I1249" s="33"/>
      <c r="J1249" s="33"/>
      <c r="K1249" s="33"/>
    </row>
    <row r="1250" spans="1:11" s="34" customFormat="1">
      <c r="A1250" s="29"/>
      <c r="B1250" s="29"/>
      <c r="C1250" s="29"/>
      <c r="D1250" s="30"/>
      <c r="E1250" s="30"/>
      <c r="F1250" s="40"/>
      <c r="G1250" s="31"/>
      <c r="H1250" s="32"/>
      <c r="I1250" s="33"/>
      <c r="J1250" s="33"/>
      <c r="K1250" s="33"/>
    </row>
    <row r="1251" spans="1:11" s="34" customFormat="1">
      <c r="A1251" s="29"/>
      <c r="B1251" s="29"/>
      <c r="C1251" s="29"/>
      <c r="D1251" s="30"/>
      <c r="E1251" s="30"/>
      <c r="F1251" s="40"/>
      <c r="G1251" s="31"/>
      <c r="H1251" s="32"/>
      <c r="I1251" s="33"/>
      <c r="J1251" s="33"/>
      <c r="K1251" s="33"/>
    </row>
    <row r="1252" spans="1:11" s="34" customFormat="1">
      <c r="A1252" s="29"/>
      <c r="B1252" s="29"/>
      <c r="C1252" s="29"/>
      <c r="D1252" s="30"/>
      <c r="E1252" s="30"/>
      <c r="F1252" s="40"/>
      <c r="G1252" s="31"/>
      <c r="H1252" s="32"/>
      <c r="I1252" s="33"/>
      <c r="J1252" s="33"/>
      <c r="K1252" s="33"/>
    </row>
    <row r="1253" spans="1:11" s="34" customFormat="1">
      <c r="A1253" s="29"/>
      <c r="B1253" s="29"/>
      <c r="C1253" s="29"/>
      <c r="D1253" s="30"/>
      <c r="E1253" s="30"/>
      <c r="F1253" s="40"/>
      <c r="G1253" s="31"/>
      <c r="H1253" s="32"/>
      <c r="I1253" s="33"/>
      <c r="J1253" s="33"/>
      <c r="K1253" s="33"/>
    </row>
    <row r="1254" spans="1:11" s="34" customFormat="1">
      <c r="A1254" s="29"/>
      <c r="B1254" s="29"/>
      <c r="C1254" s="29"/>
      <c r="D1254" s="30"/>
      <c r="E1254" s="30"/>
      <c r="F1254" s="40"/>
      <c r="G1254" s="31"/>
      <c r="H1254" s="32"/>
      <c r="I1254" s="33"/>
      <c r="J1254" s="33"/>
      <c r="K1254" s="33"/>
    </row>
    <row r="1255" spans="1:11" s="34" customFormat="1">
      <c r="A1255" s="29"/>
      <c r="B1255" s="29"/>
      <c r="C1255" s="29"/>
      <c r="D1255" s="30"/>
      <c r="E1255" s="30"/>
      <c r="F1255" s="40"/>
      <c r="G1255" s="31"/>
      <c r="H1255" s="32"/>
      <c r="I1255" s="33"/>
      <c r="J1255" s="33"/>
      <c r="K1255" s="33"/>
    </row>
    <row r="1256" spans="1:11" s="34" customFormat="1">
      <c r="A1256" s="29"/>
      <c r="B1256" s="29"/>
      <c r="C1256" s="29"/>
      <c r="D1256" s="30"/>
      <c r="E1256" s="30"/>
      <c r="F1256" s="40"/>
      <c r="G1256" s="31"/>
      <c r="H1256" s="32"/>
      <c r="I1256" s="33"/>
      <c r="J1256" s="33"/>
      <c r="K1256" s="33"/>
    </row>
    <row r="1257" spans="1:11" s="34" customFormat="1">
      <c r="A1257" s="29"/>
      <c r="B1257" s="29"/>
      <c r="C1257" s="29"/>
      <c r="D1257" s="30"/>
      <c r="E1257" s="30"/>
      <c r="F1257" s="40"/>
      <c r="G1257" s="31"/>
      <c r="H1257" s="32"/>
      <c r="I1257" s="33"/>
      <c r="J1257" s="33"/>
      <c r="K1257" s="33"/>
    </row>
    <row r="1258" spans="1:11" s="34" customFormat="1">
      <c r="A1258" s="29"/>
      <c r="B1258" s="29"/>
      <c r="C1258" s="29"/>
      <c r="D1258" s="30"/>
      <c r="E1258" s="30"/>
      <c r="F1258" s="40"/>
      <c r="G1258" s="31"/>
      <c r="H1258" s="32"/>
      <c r="I1258" s="33"/>
      <c r="J1258" s="33"/>
      <c r="K1258" s="33"/>
    </row>
    <row r="1259" spans="1:11" s="34" customFormat="1">
      <c r="A1259" s="29"/>
      <c r="B1259" s="29"/>
      <c r="C1259" s="29"/>
      <c r="D1259" s="30"/>
      <c r="E1259" s="30"/>
      <c r="F1259" s="40"/>
      <c r="G1259" s="31"/>
      <c r="H1259" s="32"/>
      <c r="I1259" s="33"/>
      <c r="J1259" s="33"/>
      <c r="K1259" s="33"/>
    </row>
    <row r="1260" spans="1:11" s="34" customFormat="1">
      <c r="A1260" s="29"/>
      <c r="B1260" s="29"/>
      <c r="C1260" s="29"/>
      <c r="D1260" s="30"/>
      <c r="E1260" s="30"/>
      <c r="F1260" s="40"/>
      <c r="G1260" s="31"/>
      <c r="H1260" s="32"/>
      <c r="I1260" s="33"/>
      <c r="J1260" s="33"/>
      <c r="K1260" s="33"/>
    </row>
    <row r="1261" spans="1:11" s="34" customFormat="1">
      <c r="A1261" s="29"/>
      <c r="B1261" s="29"/>
      <c r="C1261" s="29"/>
      <c r="D1261" s="30"/>
      <c r="E1261" s="30"/>
      <c r="F1261" s="40"/>
      <c r="G1261" s="31"/>
      <c r="H1261" s="32"/>
      <c r="I1261" s="33"/>
      <c r="J1261" s="33"/>
      <c r="K1261" s="33"/>
    </row>
    <row r="1262" spans="1:11" s="34" customFormat="1">
      <c r="A1262" s="29"/>
      <c r="B1262" s="29"/>
      <c r="C1262" s="29"/>
      <c r="D1262" s="30"/>
      <c r="E1262" s="30"/>
      <c r="F1262" s="40"/>
      <c r="G1262" s="31"/>
      <c r="H1262" s="32"/>
      <c r="I1262" s="33"/>
      <c r="J1262" s="33"/>
      <c r="K1262" s="33"/>
    </row>
    <row r="1263" spans="1:11" s="34" customFormat="1">
      <c r="A1263" s="29"/>
      <c r="B1263" s="29"/>
      <c r="C1263" s="29"/>
      <c r="D1263" s="30"/>
      <c r="E1263" s="30"/>
      <c r="F1263" s="40"/>
      <c r="G1263" s="31"/>
      <c r="H1263" s="32"/>
      <c r="I1263" s="33"/>
      <c r="J1263" s="33"/>
      <c r="K1263" s="33"/>
    </row>
    <row r="1264" spans="1:11" s="34" customFormat="1">
      <c r="A1264" s="29"/>
      <c r="B1264" s="29"/>
      <c r="C1264" s="29"/>
      <c r="D1264" s="30"/>
      <c r="E1264" s="30"/>
      <c r="F1264" s="40"/>
      <c r="G1264" s="31"/>
      <c r="H1264" s="32"/>
      <c r="I1264" s="33"/>
      <c r="J1264" s="33"/>
      <c r="K1264" s="33"/>
    </row>
    <row r="1265" spans="1:11" s="34" customFormat="1">
      <c r="A1265" s="29"/>
      <c r="B1265" s="29"/>
      <c r="C1265" s="29"/>
      <c r="D1265" s="30"/>
      <c r="E1265" s="30"/>
      <c r="F1265" s="40"/>
      <c r="G1265" s="31"/>
      <c r="H1265" s="32"/>
      <c r="I1265" s="33"/>
      <c r="J1265" s="33"/>
      <c r="K1265" s="33"/>
    </row>
    <row r="1266" spans="1:11" s="34" customFormat="1">
      <c r="A1266" s="29"/>
      <c r="B1266" s="29"/>
      <c r="C1266" s="29"/>
      <c r="D1266" s="30"/>
      <c r="E1266" s="30"/>
      <c r="F1266" s="40"/>
      <c r="G1266" s="31"/>
      <c r="H1266" s="32"/>
      <c r="I1266" s="33"/>
      <c r="J1266" s="33"/>
      <c r="K1266" s="33"/>
    </row>
    <row r="1267" spans="1:11" s="34" customFormat="1">
      <c r="A1267" s="29"/>
      <c r="B1267" s="29"/>
      <c r="C1267" s="29"/>
      <c r="D1267" s="30"/>
      <c r="E1267" s="30"/>
      <c r="F1267" s="40"/>
      <c r="G1267" s="31"/>
      <c r="H1267" s="32"/>
      <c r="I1267" s="33"/>
      <c r="J1267" s="33"/>
      <c r="K1267" s="33"/>
    </row>
    <row r="1268" spans="1:11" s="34" customFormat="1">
      <c r="A1268" s="29"/>
      <c r="B1268" s="29"/>
      <c r="C1268" s="29"/>
      <c r="D1268" s="30"/>
      <c r="E1268" s="30"/>
      <c r="F1268" s="40"/>
      <c r="G1268" s="31"/>
      <c r="H1268" s="32"/>
      <c r="I1268" s="33"/>
      <c r="J1268" s="33"/>
      <c r="K1268" s="33"/>
    </row>
    <row r="1269" spans="1:11" s="34" customFormat="1">
      <c r="A1269" s="29"/>
      <c r="B1269" s="29"/>
      <c r="C1269" s="29"/>
      <c r="D1269" s="30"/>
      <c r="E1269" s="30"/>
      <c r="F1269" s="40"/>
      <c r="G1269" s="31"/>
      <c r="H1269" s="32"/>
      <c r="I1269" s="33"/>
      <c r="J1269" s="33"/>
      <c r="K1269" s="33"/>
    </row>
    <row r="1270" spans="1:11" s="34" customFormat="1">
      <c r="A1270" s="29"/>
      <c r="B1270" s="29"/>
      <c r="C1270" s="29"/>
      <c r="D1270" s="30"/>
      <c r="E1270" s="30"/>
      <c r="F1270" s="40"/>
      <c r="G1270" s="31"/>
      <c r="H1270" s="32"/>
      <c r="I1270" s="33"/>
      <c r="J1270" s="33"/>
      <c r="K1270" s="33"/>
    </row>
    <row r="1271" spans="1:11" s="34" customFormat="1">
      <c r="A1271" s="29"/>
      <c r="B1271" s="29"/>
      <c r="C1271" s="29"/>
      <c r="D1271" s="30"/>
      <c r="E1271" s="30"/>
      <c r="F1271" s="40"/>
      <c r="G1271" s="31"/>
      <c r="H1271" s="32"/>
      <c r="I1271" s="33"/>
      <c r="J1271" s="33"/>
      <c r="K1271" s="33"/>
    </row>
    <row r="1272" spans="1:11" s="34" customFormat="1">
      <c r="A1272" s="29"/>
      <c r="B1272" s="29"/>
      <c r="C1272" s="29"/>
      <c r="D1272" s="30"/>
      <c r="E1272" s="30"/>
      <c r="F1272" s="40"/>
      <c r="G1272" s="31"/>
      <c r="H1272" s="32"/>
      <c r="I1272" s="33"/>
      <c r="J1272" s="33"/>
      <c r="K1272" s="33"/>
    </row>
    <row r="1273" spans="1:11" s="34" customFormat="1">
      <c r="A1273" s="29"/>
      <c r="B1273" s="29"/>
      <c r="C1273" s="29"/>
      <c r="D1273" s="30"/>
      <c r="E1273" s="30"/>
      <c r="F1273" s="40"/>
      <c r="G1273" s="31"/>
      <c r="H1273" s="32"/>
      <c r="I1273" s="33"/>
      <c r="J1273" s="33"/>
      <c r="K1273" s="33"/>
    </row>
    <row r="1274" spans="1:11" s="34" customFormat="1">
      <c r="A1274" s="29"/>
      <c r="B1274" s="29"/>
      <c r="C1274" s="29"/>
      <c r="D1274" s="30"/>
      <c r="E1274" s="30"/>
      <c r="F1274" s="40"/>
      <c r="G1274" s="31"/>
      <c r="H1274" s="32"/>
      <c r="I1274" s="33"/>
      <c r="J1274" s="33"/>
      <c r="K1274" s="33"/>
    </row>
    <row r="1275" spans="1:11" s="34" customFormat="1">
      <c r="A1275" s="29"/>
      <c r="B1275" s="29"/>
      <c r="C1275" s="29"/>
      <c r="D1275" s="30"/>
      <c r="E1275" s="30"/>
      <c r="F1275" s="40"/>
      <c r="G1275" s="31"/>
      <c r="H1275" s="32"/>
      <c r="I1275" s="33"/>
      <c r="J1275" s="33"/>
      <c r="K1275" s="33"/>
    </row>
    <row r="1276" spans="1:11" s="34" customFormat="1">
      <c r="A1276" s="29"/>
      <c r="B1276" s="29"/>
      <c r="C1276" s="29"/>
      <c r="D1276" s="30"/>
      <c r="E1276" s="30"/>
      <c r="F1276" s="40"/>
      <c r="G1276" s="31"/>
      <c r="H1276" s="32"/>
      <c r="I1276" s="33"/>
      <c r="J1276" s="33"/>
      <c r="K1276" s="33"/>
    </row>
    <row r="1277" spans="1:11" s="34" customFormat="1">
      <c r="A1277" s="29"/>
      <c r="B1277" s="29"/>
      <c r="C1277" s="29"/>
      <c r="D1277" s="30"/>
      <c r="E1277" s="30"/>
      <c r="F1277" s="40"/>
      <c r="G1277" s="31"/>
      <c r="H1277" s="32"/>
      <c r="I1277" s="33"/>
      <c r="J1277" s="33"/>
      <c r="K1277" s="33"/>
    </row>
    <row r="1278" spans="1:11" s="34" customFormat="1">
      <c r="A1278" s="29"/>
      <c r="B1278" s="29"/>
      <c r="C1278" s="29"/>
      <c r="D1278" s="30"/>
      <c r="E1278" s="30"/>
      <c r="F1278" s="40"/>
      <c r="G1278" s="31"/>
      <c r="H1278" s="32"/>
      <c r="I1278" s="33"/>
      <c r="J1278" s="33"/>
      <c r="K1278" s="33"/>
    </row>
    <row r="1279" spans="1:11" s="34" customFormat="1">
      <c r="A1279" s="29"/>
      <c r="B1279" s="29"/>
      <c r="C1279" s="29"/>
      <c r="D1279" s="30"/>
      <c r="E1279" s="30"/>
      <c r="F1279" s="40"/>
      <c r="G1279" s="31"/>
      <c r="H1279" s="32"/>
      <c r="I1279" s="33"/>
      <c r="J1279" s="33"/>
      <c r="K1279" s="33"/>
    </row>
    <row r="1280" spans="1:11" s="34" customFormat="1">
      <c r="A1280" s="29"/>
      <c r="B1280" s="29"/>
      <c r="C1280" s="29"/>
      <c r="D1280" s="30"/>
      <c r="E1280" s="30"/>
      <c r="F1280" s="40"/>
      <c r="G1280" s="31"/>
      <c r="H1280" s="32"/>
      <c r="I1280" s="33"/>
      <c r="J1280" s="33"/>
      <c r="K1280" s="33"/>
    </row>
    <row r="1281" spans="1:11" s="34" customFormat="1">
      <c r="A1281" s="29"/>
      <c r="B1281" s="29"/>
      <c r="C1281" s="29"/>
      <c r="D1281" s="30"/>
      <c r="E1281" s="30"/>
      <c r="F1281" s="40"/>
      <c r="G1281" s="31"/>
      <c r="H1281" s="32"/>
      <c r="I1281" s="33"/>
      <c r="J1281" s="33"/>
      <c r="K1281" s="33"/>
    </row>
    <row r="1282" spans="1:11" s="34" customFormat="1">
      <c r="A1282" s="29"/>
      <c r="B1282" s="29"/>
      <c r="C1282" s="29"/>
      <c r="D1282" s="30"/>
      <c r="E1282" s="30"/>
      <c r="F1282" s="40"/>
      <c r="G1282" s="31"/>
      <c r="H1282" s="32"/>
      <c r="I1282" s="33"/>
      <c r="J1282" s="33"/>
      <c r="K1282" s="33"/>
    </row>
    <row r="1283" spans="1:11" s="34" customFormat="1">
      <c r="A1283" s="29"/>
      <c r="B1283" s="29"/>
      <c r="C1283" s="29"/>
      <c r="D1283" s="30"/>
      <c r="E1283" s="30"/>
      <c r="F1283" s="40"/>
      <c r="G1283" s="31"/>
      <c r="H1283" s="32"/>
      <c r="I1283" s="33"/>
      <c r="J1283" s="33"/>
      <c r="K1283" s="33"/>
    </row>
    <row r="1284" spans="1:11" s="34" customFormat="1">
      <c r="A1284" s="29"/>
      <c r="B1284" s="29"/>
      <c r="C1284" s="29"/>
      <c r="D1284" s="30"/>
      <c r="E1284" s="30"/>
      <c r="F1284" s="40"/>
      <c r="G1284" s="31"/>
      <c r="H1284" s="32"/>
      <c r="I1284" s="33"/>
      <c r="J1284" s="33"/>
      <c r="K1284" s="33"/>
    </row>
    <row r="1285" spans="1:11" s="34" customFormat="1">
      <c r="A1285" s="29"/>
      <c r="B1285" s="29"/>
      <c r="C1285" s="29"/>
      <c r="D1285" s="30"/>
      <c r="E1285" s="30"/>
      <c r="F1285" s="40"/>
      <c r="G1285" s="31"/>
      <c r="H1285" s="32"/>
      <c r="I1285" s="33"/>
      <c r="J1285" s="33"/>
      <c r="K1285" s="33"/>
    </row>
    <row r="1286" spans="1:11" s="34" customFormat="1">
      <c r="A1286" s="29"/>
      <c r="B1286" s="29"/>
      <c r="C1286" s="29"/>
      <c r="D1286" s="30"/>
      <c r="E1286" s="30"/>
      <c r="F1286" s="40"/>
      <c r="G1286" s="31"/>
      <c r="H1286" s="32"/>
      <c r="I1286" s="33"/>
      <c r="J1286" s="33"/>
      <c r="K1286" s="33"/>
    </row>
    <row r="1287" spans="1:11" s="34" customFormat="1">
      <c r="A1287" s="29"/>
      <c r="B1287" s="29"/>
      <c r="C1287" s="29"/>
      <c r="D1287" s="30"/>
      <c r="E1287" s="30"/>
      <c r="F1287" s="40"/>
      <c r="G1287" s="31"/>
      <c r="H1287" s="32"/>
      <c r="I1287" s="33"/>
      <c r="J1287" s="33"/>
      <c r="K1287" s="33"/>
    </row>
    <row r="1288" spans="1:11" s="34" customFormat="1">
      <c r="A1288" s="29"/>
      <c r="B1288" s="29"/>
      <c r="C1288" s="29"/>
      <c r="D1288" s="30"/>
      <c r="E1288" s="30"/>
      <c r="F1288" s="40"/>
      <c r="G1288" s="31"/>
      <c r="H1288" s="32"/>
      <c r="I1288" s="33"/>
      <c r="J1288" s="33"/>
      <c r="K1288" s="33"/>
    </row>
    <row r="1289" spans="1:11" s="34" customFormat="1">
      <c r="A1289" s="29"/>
      <c r="B1289" s="29"/>
      <c r="C1289" s="29"/>
      <c r="D1289" s="30"/>
      <c r="E1289" s="30"/>
      <c r="F1289" s="40"/>
      <c r="G1289" s="31"/>
      <c r="H1289" s="32"/>
      <c r="I1289" s="33"/>
      <c r="J1289" s="33"/>
      <c r="K1289" s="33"/>
    </row>
    <row r="1290" spans="1:11" s="34" customFormat="1">
      <c r="A1290" s="29"/>
      <c r="B1290" s="29"/>
      <c r="C1290" s="29"/>
      <c r="D1290" s="30"/>
      <c r="E1290" s="30"/>
      <c r="F1290" s="40"/>
      <c r="G1290" s="31"/>
      <c r="H1290" s="32"/>
      <c r="I1290" s="33"/>
      <c r="J1290" s="33"/>
      <c r="K1290" s="33"/>
    </row>
    <row r="1291" spans="1:11" s="34" customFormat="1">
      <c r="A1291" s="29"/>
      <c r="B1291" s="29"/>
      <c r="C1291" s="29"/>
      <c r="D1291" s="30"/>
      <c r="E1291" s="30"/>
      <c r="F1291" s="40"/>
      <c r="G1291" s="31"/>
      <c r="H1291" s="32"/>
      <c r="I1291" s="33"/>
      <c r="J1291" s="33"/>
      <c r="K1291" s="33"/>
    </row>
    <row r="1292" spans="1:11" s="34" customFormat="1">
      <c r="A1292" s="29"/>
      <c r="B1292" s="29"/>
      <c r="C1292" s="29"/>
      <c r="D1292" s="30"/>
      <c r="E1292" s="30"/>
      <c r="F1292" s="40"/>
      <c r="G1292" s="31"/>
      <c r="H1292" s="32"/>
      <c r="I1292" s="33"/>
      <c r="J1292" s="33"/>
      <c r="K1292" s="33"/>
    </row>
    <row r="1293" spans="1:11" s="34" customFormat="1">
      <c r="A1293" s="29"/>
      <c r="B1293" s="29"/>
      <c r="C1293" s="29"/>
      <c r="D1293" s="30"/>
      <c r="E1293" s="30"/>
      <c r="F1293" s="40"/>
      <c r="G1293" s="31"/>
      <c r="H1293" s="32"/>
      <c r="I1293" s="33"/>
      <c r="J1293" s="33"/>
      <c r="K1293" s="33"/>
    </row>
    <row r="1294" spans="1:11" s="34" customFormat="1">
      <c r="A1294" s="29"/>
      <c r="B1294" s="29"/>
      <c r="C1294" s="29"/>
      <c r="D1294" s="30"/>
      <c r="E1294" s="30"/>
      <c r="F1294" s="40"/>
      <c r="G1294" s="31"/>
      <c r="H1294" s="32"/>
      <c r="I1294" s="33"/>
      <c r="J1294" s="33"/>
      <c r="K1294" s="33"/>
    </row>
    <row r="1295" spans="1:11" s="34" customFormat="1">
      <c r="A1295" s="29"/>
      <c r="B1295" s="29"/>
      <c r="C1295" s="29"/>
      <c r="D1295" s="30"/>
      <c r="E1295" s="30"/>
      <c r="F1295" s="40"/>
      <c r="G1295" s="31"/>
      <c r="H1295" s="32"/>
      <c r="I1295" s="33"/>
      <c r="J1295" s="33"/>
      <c r="K1295" s="33"/>
    </row>
    <row r="1296" spans="1:11" s="34" customFormat="1">
      <c r="A1296" s="29"/>
      <c r="B1296" s="29"/>
      <c r="C1296" s="29"/>
      <c r="D1296" s="30"/>
      <c r="E1296" s="30"/>
      <c r="F1296" s="40"/>
      <c r="G1296" s="31"/>
      <c r="H1296" s="32"/>
      <c r="I1296" s="33"/>
      <c r="J1296" s="33"/>
      <c r="K1296" s="33"/>
    </row>
    <row r="1297" spans="1:11" s="34" customFormat="1">
      <c r="A1297" s="29"/>
      <c r="B1297" s="29"/>
      <c r="C1297" s="29"/>
      <c r="D1297" s="30"/>
      <c r="E1297" s="30"/>
      <c r="F1297" s="40"/>
      <c r="G1297" s="31"/>
      <c r="H1297" s="32"/>
      <c r="I1297" s="33"/>
      <c r="J1297" s="33"/>
      <c r="K1297" s="33"/>
    </row>
    <row r="1298" spans="1:11" s="34" customFormat="1">
      <c r="A1298" s="29"/>
      <c r="B1298" s="29"/>
      <c r="C1298" s="29"/>
      <c r="D1298" s="30"/>
      <c r="E1298" s="30"/>
      <c r="F1298" s="40"/>
      <c r="G1298" s="31"/>
      <c r="H1298" s="32"/>
      <c r="I1298" s="33"/>
      <c r="J1298" s="33"/>
      <c r="K1298" s="33"/>
    </row>
    <row r="1299" spans="1:11" s="34" customFormat="1">
      <c r="A1299" s="29"/>
      <c r="B1299" s="29"/>
      <c r="C1299" s="29"/>
      <c r="D1299" s="30"/>
      <c r="E1299" s="30"/>
      <c r="F1299" s="40"/>
      <c r="G1299" s="31"/>
      <c r="H1299" s="32"/>
      <c r="I1299" s="33"/>
      <c r="J1299" s="33"/>
      <c r="K1299" s="33"/>
    </row>
    <row r="1300" spans="1:11" s="34" customFormat="1">
      <c r="A1300" s="29"/>
      <c r="B1300" s="29"/>
      <c r="C1300" s="29"/>
      <c r="D1300" s="30"/>
      <c r="E1300" s="30"/>
      <c r="F1300" s="40"/>
      <c r="G1300" s="31"/>
      <c r="H1300" s="32"/>
      <c r="I1300" s="33"/>
      <c r="J1300" s="33"/>
      <c r="K1300" s="33"/>
    </row>
    <row r="1301" spans="1:11" s="34" customFormat="1">
      <c r="A1301" s="29"/>
      <c r="B1301" s="29"/>
      <c r="C1301" s="29"/>
      <c r="D1301" s="30"/>
      <c r="E1301" s="30"/>
      <c r="F1301" s="40"/>
      <c r="G1301" s="31"/>
      <c r="H1301" s="32"/>
      <c r="I1301" s="33"/>
      <c r="J1301" s="33"/>
      <c r="K1301" s="33"/>
    </row>
    <row r="1302" spans="1:11" s="34" customFormat="1">
      <c r="A1302" s="29"/>
      <c r="B1302" s="29"/>
      <c r="C1302" s="29"/>
      <c r="D1302" s="30"/>
      <c r="E1302" s="30"/>
      <c r="F1302" s="40"/>
      <c r="G1302" s="31"/>
      <c r="H1302" s="32"/>
      <c r="I1302" s="33"/>
      <c r="J1302" s="33"/>
      <c r="K1302" s="33"/>
    </row>
    <row r="1303" spans="1:11" s="34" customFormat="1">
      <c r="A1303" s="29"/>
      <c r="B1303" s="29"/>
      <c r="C1303" s="29"/>
      <c r="D1303" s="30"/>
      <c r="E1303" s="30"/>
      <c r="F1303" s="40"/>
      <c r="G1303" s="31"/>
      <c r="H1303" s="32"/>
      <c r="I1303" s="33"/>
      <c r="J1303" s="33"/>
      <c r="K1303" s="33"/>
    </row>
    <row r="1304" spans="1:11" s="34" customFormat="1">
      <c r="A1304" s="29"/>
      <c r="B1304" s="29"/>
      <c r="C1304" s="29"/>
      <c r="D1304" s="30"/>
      <c r="E1304" s="30"/>
      <c r="F1304" s="40"/>
      <c r="G1304" s="31"/>
      <c r="H1304" s="32"/>
      <c r="I1304" s="33"/>
      <c r="J1304" s="33"/>
      <c r="K1304" s="33"/>
    </row>
    <row r="1305" spans="1:11" s="34" customFormat="1">
      <c r="A1305" s="29"/>
      <c r="B1305" s="29"/>
      <c r="C1305" s="29"/>
      <c r="D1305" s="30"/>
      <c r="E1305" s="30"/>
      <c r="F1305" s="40"/>
      <c r="G1305" s="31"/>
      <c r="H1305" s="32"/>
      <c r="I1305" s="33"/>
      <c r="J1305" s="33"/>
      <c r="K1305" s="33"/>
    </row>
    <row r="1306" spans="1:11" s="34" customFormat="1">
      <c r="A1306" s="29"/>
      <c r="B1306" s="29"/>
      <c r="C1306" s="29"/>
      <c r="D1306" s="30"/>
      <c r="E1306" s="30"/>
      <c r="F1306" s="40"/>
      <c r="G1306" s="31"/>
      <c r="H1306" s="32"/>
      <c r="I1306" s="33"/>
      <c r="J1306" s="33"/>
      <c r="K1306" s="33"/>
    </row>
    <row r="1307" spans="1:11" s="34" customFormat="1">
      <c r="A1307" s="29"/>
      <c r="B1307" s="29"/>
      <c r="C1307" s="29"/>
      <c r="D1307" s="30"/>
      <c r="E1307" s="30"/>
      <c r="F1307" s="40"/>
      <c r="G1307" s="31"/>
      <c r="H1307" s="32"/>
      <c r="I1307" s="33"/>
      <c r="J1307" s="33"/>
      <c r="K1307" s="33"/>
    </row>
    <row r="1308" spans="1:11" s="34" customFormat="1">
      <c r="A1308" s="29"/>
      <c r="B1308" s="29"/>
      <c r="C1308" s="29"/>
      <c r="D1308" s="30"/>
      <c r="E1308" s="30"/>
      <c r="F1308" s="40"/>
      <c r="G1308" s="31"/>
      <c r="H1308" s="32"/>
      <c r="I1308" s="33"/>
      <c r="J1308" s="33"/>
      <c r="K1308" s="33"/>
    </row>
    <row r="1309" spans="1:11" s="34" customFormat="1">
      <c r="A1309" s="29"/>
      <c r="B1309" s="29"/>
      <c r="C1309" s="29"/>
      <c r="D1309" s="30"/>
      <c r="E1309" s="30"/>
      <c r="F1309" s="40"/>
      <c r="G1309" s="31"/>
      <c r="H1309" s="32"/>
      <c r="I1309" s="33"/>
      <c r="J1309" s="33"/>
      <c r="K1309" s="33"/>
    </row>
    <row r="1310" spans="1:11" s="34" customFormat="1">
      <c r="A1310" s="29"/>
      <c r="B1310" s="29"/>
      <c r="C1310" s="29"/>
      <c r="D1310" s="30"/>
      <c r="E1310" s="30"/>
      <c r="F1310" s="40"/>
      <c r="G1310" s="31"/>
      <c r="H1310" s="32"/>
      <c r="I1310" s="33"/>
      <c r="J1310" s="33"/>
      <c r="K1310" s="33"/>
    </row>
    <row r="1311" spans="1:11" s="34" customFormat="1">
      <c r="A1311" s="29"/>
      <c r="B1311" s="29"/>
      <c r="C1311" s="29"/>
      <c r="D1311" s="30"/>
      <c r="E1311" s="30"/>
      <c r="F1311" s="40"/>
      <c r="G1311" s="31"/>
      <c r="H1311" s="32"/>
      <c r="I1311" s="33"/>
      <c r="J1311" s="33"/>
      <c r="K1311" s="33"/>
    </row>
    <row r="1312" spans="1:11" s="34" customFormat="1">
      <c r="A1312" s="29"/>
      <c r="B1312" s="29"/>
      <c r="C1312" s="29"/>
      <c r="D1312" s="30"/>
      <c r="E1312" s="30"/>
      <c r="F1312" s="40"/>
      <c r="G1312" s="31"/>
      <c r="H1312" s="32"/>
      <c r="I1312" s="33"/>
      <c r="J1312" s="33"/>
      <c r="K1312" s="33"/>
    </row>
    <row r="1313" spans="1:11" s="34" customFormat="1">
      <c r="A1313" s="29"/>
      <c r="B1313" s="29"/>
      <c r="C1313" s="29"/>
      <c r="D1313" s="30"/>
      <c r="E1313" s="30"/>
      <c r="F1313" s="40"/>
      <c r="G1313" s="31"/>
      <c r="H1313" s="32"/>
      <c r="I1313" s="33"/>
      <c r="J1313" s="33"/>
      <c r="K1313" s="33"/>
    </row>
    <row r="1314" spans="1:11" s="34" customFormat="1">
      <c r="A1314" s="29"/>
      <c r="B1314" s="29"/>
      <c r="C1314" s="29"/>
      <c r="D1314" s="30"/>
      <c r="E1314" s="30"/>
      <c r="F1314" s="40"/>
      <c r="G1314" s="31"/>
      <c r="H1314" s="32"/>
      <c r="I1314" s="33"/>
      <c r="J1314" s="33"/>
      <c r="K1314" s="33"/>
    </row>
    <row r="1315" spans="1:11" s="34" customFormat="1">
      <c r="A1315" s="29"/>
      <c r="B1315" s="29"/>
      <c r="C1315" s="29"/>
      <c r="D1315" s="30"/>
      <c r="E1315" s="30"/>
      <c r="F1315" s="40"/>
      <c r="G1315" s="31"/>
      <c r="H1315" s="32"/>
      <c r="I1315" s="33"/>
      <c r="J1315" s="33"/>
      <c r="K1315" s="33"/>
    </row>
    <row r="1316" spans="1:11" s="34" customFormat="1">
      <c r="A1316" s="29"/>
      <c r="B1316" s="29"/>
      <c r="C1316" s="29"/>
      <c r="D1316" s="30"/>
      <c r="E1316" s="30"/>
      <c r="F1316" s="40"/>
      <c r="G1316" s="31"/>
      <c r="H1316" s="32"/>
      <c r="I1316" s="33"/>
      <c r="J1316" s="33"/>
      <c r="K1316" s="33"/>
    </row>
    <row r="1317" spans="1:11" s="34" customFormat="1">
      <c r="A1317" s="29"/>
      <c r="B1317" s="29"/>
      <c r="C1317" s="29"/>
      <c r="D1317" s="30"/>
      <c r="E1317" s="30"/>
      <c r="F1317" s="40"/>
      <c r="G1317" s="31"/>
      <c r="H1317" s="32"/>
      <c r="I1317" s="33"/>
      <c r="J1317" s="33"/>
      <c r="K1317" s="33"/>
    </row>
    <row r="1318" spans="1:11" s="34" customFormat="1">
      <c r="A1318" s="29"/>
      <c r="B1318" s="29"/>
      <c r="C1318" s="29"/>
      <c r="D1318" s="30"/>
      <c r="E1318" s="30"/>
      <c r="F1318" s="40"/>
      <c r="G1318" s="31"/>
      <c r="H1318" s="32"/>
      <c r="I1318" s="33"/>
      <c r="J1318" s="33"/>
      <c r="K1318" s="33"/>
    </row>
    <row r="1319" spans="1:11" s="34" customFormat="1">
      <c r="A1319" s="29"/>
      <c r="B1319" s="29"/>
      <c r="C1319" s="29"/>
      <c r="D1319" s="30"/>
      <c r="E1319" s="30"/>
      <c r="F1319" s="40"/>
      <c r="G1319" s="31"/>
      <c r="H1319" s="32"/>
      <c r="I1319" s="33"/>
      <c r="J1319" s="33"/>
      <c r="K1319" s="33"/>
    </row>
    <row r="1320" spans="1:11" s="34" customFormat="1">
      <c r="A1320" s="29"/>
      <c r="B1320" s="29"/>
      <c r="C1320" s="29"/>
      <c r="D1320" s="30"/>
      <c r="E1320" s="30"/>
      <c r="F1320" s="40"/>
      <c r="G1320" s="31"/>
      <c r="H1320" s="32"/>
      <c r="I1320" s="33"/>
      <c r="J1320" s="33"/>
      <c r="K1320" s="33"/>
    </row>
    <row r="1321" spans="1:11" s="34" customFormat="1">
      <c r="A1321" s="29"/>
      <c r="B1321" s="29"/>
      <c r="C1321" s="29"/>
      <c r="D1321" s="30"/>
      <c r="E1321" s="30"/>
      <c r="F1321" s="40"/>
      <c r="G1321" s="31"/>
      <c r="H1321" s="32"/>
      <c r="I1321" s="33"/>
      <c r="J1321" s="33"/>
      <c r="K1321" s="33"/>
    </row>
    <row r="1322" spans="1:11" s="34" customFormat="1">
      <c r="A1322" s="29"/>
      <c r="B1322" s="29"/>
      <c r="C1322" s="29"/>
      <c r="D1322" s="30"/>
      <c r="E1322" s="30"/>
      <c r="F1322" s="40"/>
      <c r="G1322" s="31"/>
      <c r="H1322" s="32"/>
      <c r="I1322" s="33"/>
      <c r="J1322" s="33"/>
      <c r="K1322" s="33"/>
    </row>
    <row r="1323" spans="1:11" s="34" customFormat="1">
      <c r="A1323" s="29"/>
      <c r="B1323" s="29"/>
      <c r="C1323" s="29"/>
      <c r="D1323" s="30"/>
      <c r="E1323" s="30"/>
      <c r="F1323" s="40"/>
      <c r="G1323" s="31"/>
      <c r="H1323" s="32"/>
      <c r="I1323" s="33"/>
      <c r="J1323" s="33"/>
      <c r="K1323" s="33"/>
    </row>
    <row r="1324" spans="1:11" s="34" customFormat="1">
      <c r="A1324" s="29"/>
      <c r="B1324" s="29"/>
      <c r="C1324" s="29"/>
      <c r="D1324" s="30"/>
      <c r="E1324" s="30"/>
      <c r="F1324" s="40"/>
      <c r="G1324" s="31"/>
      <c r="H1324" s="32"/>
      <c r="I1324" s="33"/>
      <c r="J1324" s="33"/>
      <c r="K1324" s="33"/>
    </row>
    <row r="1325" spans="1:11" s="34" customFormat="1">
      <c r="A1325" s="29"/>
      <c r="B1325" s="29"/>
      <c r="C1325" s="29"/>
      <c r="D1325" s="30"/>
      <c r="E1325" s="30"/>
      <c r="F1325" s="40"/>
      <c r="G1325" s="31"/>
      <c r="H1325" s="32"/>
      <c r="I1325" s="33"/>
      <c r="J1325" s="33"/>
      <c r="K1325" s="33"/>
    </row>
    <row r="1326" spans="1:11" s="34" customFormat="1">
      <c r="A1326" s="29"/>
      <c r="B1326" s="29"/>
      <c r="C1326" s="29"/>
      <c r="D1326" s="30"/>
      <c r="E1326" s="30"/>
      <c r="F1326" s="40"/>
      <c r="G1326" s="31"/>
      <c r="H1326" s="32"/>
      <c r="I1326" s="33"/>
      <c r="J1326" s="33"/>
      <c r="K1326" s="33"/>
    </row>
    <row r="1327" spans="1:11" s="34" customFormat="1">
      <c r="A1327" s="29"/>
      <c r="B1327" s="29"/>
      <c r="C1327" s="29"/>
      <c r="D1327" s="30"/>
      <c r="E1327" s="30"/>
      <c r="F1327" s="40"/>
      <c r="G1327" s="31"/>
      <c r="H1327" s="32"/>
      <c r="I1327" s="33"/>
      <c r="J1327" s="33"/>
      <c r="K1327" s="33"/>
    </row>
    <row r="1328" spans="1:11" s="34" customFormat="1">
      <c r="A1328" s="29"/>
      <c r="B1328" s="29"/>
      <c r="C1328" s="29"/>
      <c r="D1328" s="30"/>
      <c r="E1328" s="30"/>
      <c r="F1328" s="40"/>
      <c r="G1328" s="31"/>
      <c r="H1328" s="32"/>
      <c r="I1328" s="33"/>
      <c r="J1328" s="33"/>
      <c r="K1328" s="33"/>
    </row>
    <row r="1329" spans="1:11" s="34" customFormat="1">
      <c r="A1329" s="29"/>
      <c r="B1329" s="29"/>
      <c r="C1329" s="29"/>
      <c r="D1329" s="30"/>
      <c r="E1329" s="30"/>
      <c r="F1329" s="40"/>
      <c r="G1329" s="31"/>
      <c r="H1329" s="32"/>
      <c r="I1329" s="33"/>
      <c r="J1329" s="33"/>
      <c r="K1329" s="33"/>
    </row>
    <row r="1330" spans="1:11" s="34" customFormat="1">
      <c r="A1330" s="29"/>
      <c r="B1330" s="29"/>
      <c r="C1330" s="29"/>
      <c r="D1330" s="30"/>
      <c r="E1330" s="30"/>
      <c r="F1330" s="40"/>
      <c r="G1330" s="31"/>
      <c r="H1330" s="32"/>
      <c r="I1330" s="33"/>
      <c r="J1330" s="33"/>
      <c r="K1330" s="33"/>
    </row>
    <row r="1331" spans="1:11" s="34" customFormat="1">
      <c r="A1331" s="29"/>
      <c r="B1331" s="29"/>
      <c r="C1331" s="29"/>
      <c r="D1331" s="30"/>
      <c r="E1331" s="30"/>
      <c r="F1331" s="40"/>
      <c r="G1331" s="31"/>
      <c r="H1331" s="32"/>
      <c r="I1331" s="33"/>
      <c r="J1331" s="33"/>
      <c r="K1331" s="33"/>
    </row>
    <row r="1332" spans="1:11" s="34" customFormat="1">
      <c r="A1332" s="29"/>
      <c r="B1332" s="29"/>
      <c r="C1332" s="29"/>
      <c r="D1332" s="30"/>
      <c r="E1332" s="30"/>
      <c r="F1332" s="40"/>
      <c r="G1332" s="31"/>
      <c r="H1332" s="32"/>
      <c r="I1332" s="33"/>
      <c r="J1332" s="33"/>
      <c r="K1332" s="33"/>
    </row>
    <row r="1333" spans="1:11" s="34" customFormat="1">
      <c r="A1333" s="29"/>
      <c r="B1333" s="29"/>
      <c r="C1333" s="29"/>
      <c r="D1333" s="30"/>
      <c r="E1333" s="30"/>
      <c r="F1333" s="40"/>
      <c r="G1333" s="31"/>
      <c r="H1333" s="32"/>
      <c r="I1333" s="33"/>
      <c r="J1333" s="33"/>
      <c r="K1333" s="33"/>
    </row>
    <row r="1334" spans="1:11" s="34" customFormat="1">
      <c r="A1334" s="29"/>
      <c r="B1334" s="29"/>
      <c r="C1334" s="29"/>
      <c r="D1334" s="30"/>
      <c r="E1334" s="30"/>
      <c r="F1334" s="40"/>
      <c r="G1334" s="31"/>
      <c r="H1334" s="32"/>
      <c r="I1334" s="33"/>
      <c r="J1334" s="33"/>
      <c r="K1334" s="33"/>
    </row>
    <row r="1335" spans="1:11" s="34" customFormat="1">
      <c r="A1335" s="29"/>
      <c r="B1335" s="29"/>
      <c r="C1335" s="29"/>
      <c r="D1335" s="30"/>
      <c r="E1335" s="30"/>
      <c r="F1335" s="40"/>
      <c r="G1335" s="31"/>
      <c r="H1335" s="32"/>
      <c r="I1335" s="33"/>
      <c r="J1335" s="33"/>
      <c r="K1335" s="33"/>
    </row>
    <row r="1336" spans="1:11" s="34" customFormat="1">
      <c r="A1336" s="29"/>
      <c r="B1336" s="29"/>
      <c r="C1336" s="29"/>
      <c r="D1336" s="30"/>
      <c r="E1336" s="30"/>
      <c r="F1336" s="40"/>
      <c r="G1336" s="31"/>
      <c r="H1336" s="32"/>
      <c r="I1336" s="33"/>
      <c r="J1336" s="33"/>
      <c r="K1336" s="33"/>
    </row>
    <row r="1337" spans="1:11" s="34" customFormat="1">
      <c r="A1337" s="29"/>
      <c r="B1337" s="29"/>
      <c r="C1337" s="29"/>
      <c r="D1337" s="30"/>
      <c r="E1337" s="30"/>
      <c r="F1337" s="40"/>
      <c r="G1337" s="31"/>
      <c r="H1337" s="32"/>
      <c r="I1337" s="33"/>
      <c r="J1337" s="33"/>
      <c r="K1337" s="33"/>
    </row>
    <row r="1338" spans="1:11" s="34" customFormat="1">
      <c r="A1338" s="29"/>
      <c r="B1338" s="29"/>
      <c r="C1338" s="29"/>
      <c r="D1338" s="30"/>
      <c r="E1338" s="30"/>
      <c r="F1338" s="40"/>
      <c r="G1338" s="31"/>
      <c r="H1338" s="32"/>
      <c r="I1338" s="33"/>
      <c r="J1338" s="33"/>
      <c r="K1338" s="33"/>
    </row>
    <row r="1339" spans="1:11" s="34" customFormat="1">
      <c r="A1339" s="29"/>
      <c r="B1339" s="29"/>
      <c r="C1339" s="29"/>
      <c r="D1339" s="30"/>
      <c r="E1339" s="30"/>
      <c r="F1339" s="40"/>
      <c r="G1339" s="31"/>
      <c r="H1339" s="32"/>
      <c r="I1339" s="33"/>
      <c r="J1339" s="33"/>
      <c r="K1339" s="33"/>
    </row>
    <row r="1340" spans="1:11" s="34" customFormat="1">
      <c r="A1340" s="29"/>
      <c r="B1340" s="29"/>
      <c r="C1340" s="29"/>
      <c r="D1340" s="30"/>
      <c r="E1340" s="30"/>
      <c r="F1340" s="40"/>
      <c r="G1340" s="31"/>
      <c r="H1340" s="32"/>
      <c r="I1340" s="33"/>
      <c r="J1340" s="33"/>
      <c r="K1340" s="33"/>
    </row>
    <row r="1341" spans="1:11" s="34" customFormat="1">
      <c r="A1341" s="29"/>
      <c r="B1341" s="29"/>
      <c r="C1341" s="29"/>
      <c r="D1341" s="30"/>
      <c r="E1341" s="30"/>
      <c r="F1341" s="40"/>
      <c r="G1341" s="31"/>
      <c r="H1341" s="32"/>
      <c r="I1341" s="33"/>
      <c r="J1341" s="33"/>
      <c r="K1341" s="33"/>
    </row>
    <row r="1342" spans="1:11" s="34" customFormat="1">
      <c r="A1342" s="29"/>
      <c r="B1342" s="29"/>
      <c r="C1342" s="29"/>
      <c r="D1342" s="30"/>
      <c r="E1342" s="30"/>
      <c r="F1342" s="40"/>
      <c r="G1342" s="31"/>
      <c r="H1342" s="32"/>
      <c r="I1342" s="33"/>
      <c r="J1342" s="33"/>
      <c r="K1342" s="33"/>
    </row>
    <row r="1343" spans="1:11" s="34" customFormat="1">
      <c r="A1343" s="29"/>
      <c r="B1343" s="29"/>
      <c r="C1343" s="29"/>
      <c r="D1343" s="30"/>
      <c r="E1343" s="30"/>
      <c r="F1343" s="40"/>
      <c r="G1343" s="31"/>
      <c r="H1343" s="32"/>
      <c r="I1343" s="33"/>
      <c r="J1343" s="33"/>
      <c r="K1343" s="33"/>
    </row>
    <row r="1344" spans="1:11" s="34" customFormat="1">
      <c r="A1344" s="29"/>
      <c r="B1344" s="29"/>
      <c r="C1344" s="29"/>
      <c r="D1344" s="30"/>
      <c r="E1344" s="30"/>
      <c r="F1344" s="40"/>
      <c r="G1344" s="31"/>
      <c r="H1344" s="32"/>
      <c r="I1344" s="33"/>
      <c r="J1344" s="33"/>
      <c r="K1344" s="33"/>
    </row>
    <row r="1345" spans="1:11" s="34" customFormat="1">
      <c r="A1345" s="29"/>
      <c r="B1345" s="29"/>
      <c r="C1345" s="29"/>
      <c r="D1345" s="30"/>
      <c r="E1345" s="30"/>
      <c r="F1345" s="40"/>
      <c r="G1345" s="31"/>
      <c r="H1345" s="32"/>
      <c r="I1345" s="33"/>
      <c r="J1345" s="33"/>
      <c r="K1345" s="33"/>
    </row>
    <row r="1346" spans="1:11" s="34" customFormat="1">
      <c r="A1346" s="29"/>
      <c r="B1346" s="29"/>
      <c r="C1346" s="29"/>
      <c r="D1346" s="30"/>
      <c r="E1346" s="30"/>
      <c r="F1346" s="40"/>
      <c r="G1346" s="31"/>
      <c r="H1346" s="32"/>
      <c r="I1346" s="33"/>
      <c r="J1346" s="33"/>
      <c r="K1346" s="33"/>
    </row>
    <row r="1347" spans="1:11" s="34" customFormat="1">
      <c r="A1347" s="29"/>
      <c r="B1347" s="29"/>
      <c r="C1347" s="29"/>
      <c r="D1347" s="30"/>
      <c r="E1347" s="30"/>
      <c r="F1347" s="40"/>
      <c r="G1347" s="31"/>
      <c r="H1347" s="32"/>
      <c r="I1347" s="33"/>
      <c r="J1347" s="33"/>
      <c r="K1347" s="33"/>
    </row>
    <row r="1348" spans="1:11" s="34" customFormat="1">
      <c r="A1348" s="29"/>
      <c r="B1348" s="29"/>
      <c r="C1348" s="29"/>
      <c r="D1348" s="30"/>
      <c r="E1348" s="30"/>
      <c r="F1348" s="40"/>
      <c r="G1348" s="31"/>
      <c r="H1348" s="32"/>
      <c r="I1348" s="33"/>
      <c r="J1348" s="33"/>
      <c r="K1348" s="33"/>
    </row>
    <row r="1349" spans="1:11" s="34" customFormat="1">
      <c r="A1349" s="29"/>
      <c r="B1349" s="29"/>
      <c r="C1349" s="29"/>
      <c r="D1349" s="30"/>
      <c r="E1349" s="30"/>
      <c r="F1349" s="40"/>
      <c r="G1349" s="31"/>
      <c r="H1349" s="32"/>
      <c r="I1349" s="33"/>
      <c r="J1349" s="33"/>
      <c r="K1349" s="33"/>
    </row>
    <row r="1350" spans="1:11" s="34" customFormat="1">
      <c r="A1350" s="29"/>
      <c r="B1350" s="29"/>
      <c r="C1350" s="29"/>
      <c r="D1350" s="30"/>
      <c r="E1350" s="30"/>
      <c r="F1350" s="40"/>
      <c r="G1350" s="31"/>
      <c r="H1350" s="32"/>
      <c r="I1350" s="33"/>
      <c r="J1350" s="33"/>
      <c r="K1350" s="33"/>
    </row>
    <row r="1351" spans="1:11" s="34" customFormat="1">
      <c r="A1351" s="29"/>
      <c r="B1351" s="29"/>
      <c r="C1351" s="29"/>
      <c r="D1351" s="30"/>
      <c r="E1351" s="30"/>
      <c r="F1351" s="40"/>
      <c r="G1351" s="31"/>
      <c r="H1351" s="32"/>
      <c r="I1351" s="33"/>
      <c r="J1351" s="33"/>
      <c r="K1351" s="33"/>
    </row>
    <row r="1352" spans="1:11" s="34" customFormat="1">
      <c r="A1352" s="29"/>
      <c r="B1352" s="29"/>
      <c r="C1352" s="29"/>
      <c r="D1352" s="30"/>
      <c r="E1352" s="30"/>
      <c r="F1352" s="40"/>
      <c r="G1352" s="31"/>
      <c r="H1352" s="32"/>
      <c r="I1352" s="33"/>
      <c r="J1352" s="33"/>
      <c r="K1352" s="33"/>
    </row>
    <row r="1353" spans="1:11" s="34" customFormat="1">
      <c r="A1353" s="29"/>
      <c r="B1353" s="29"/>
      <c r="C1353" s="29"/>
      <c r="D1353" s="30"/>
      <c r="E1353" s="30"/>
      <c r="F1353" s="40"/>
      <c r="G1353" s="31"/>
      <c r="H1353" s="32"/>
      <c r="I1353" s="33"/>
      <c r="J1353" s="33"/>
      <c r="K1353" s="33"/>
    </row>
    <row r="1354" spans="1:11" s="34" customFormat="1">
      <c r="A1354" s="29"/>
      <c r="B1354" s="29"/>
      <c r="C1354" s="29"/>
      <c r="D1354" s="30"/>
      <c r="E1354" s="30"/>
      <c r="F1354" s="40"/>
      <c r="G1354" s="31"/>
      <c r="H1354" s="32"/>
      <c r="I1354" s="33"/>
      <c r="J1354" s="33"/>
      <c r="K1354" s="33"/>
    </row>
    <row r="1355" spans="1:11" s="34" customFormat="1">
      <c r="A1355" s="29"/>
      <c r="B1355" s="29"/>
      <c r="C1355" s="29"/>
      <c r="D1355" s="30"/>
      <c r="E1355" s="30"/>
      <c r="F1355" s="40"/>
      <c r="G1355" s="31"/>
      <c r="H1355" s="32"/>
      <c r="I1355" s="33"/>
      <c r="J1355" s="33"/>
      <c r="K1355" s="33"/>
    </row>
    <row r="1356" spans="1:11" s="34" customFormat="1">
      <c r="A1356" s="29"/>
      <c r="B1356" s="29"/>
      <c r="C1356" s="29"/>
      <c r="D1356" s="30"/>
      <c r="E1356" s="30"/>
      <c r="F1356" s="40"/>
      <c r="G1356" s="31"/>
      <c r="H1356" s="32"/>
      <c r="I1356" s="33"/>
      <c r="J1356" s="33"/>
      <c r="K1356" s="33"/>
    </row>
    <row r="1357" spans="1:11" s="34" customFormat="1">
      <c r="A1357" s="29"/>
      <c r="B1357" s="29"/>
      <c r="C1357" s="29"/>
      <c r="D1357" s="30"/>
      <c r="E1357" s="30"/>
      <c r="F1357" s="40"/>
      <c r="G1357" s="31"/>
      <c r="H1357" s="32"/>
      <c r="I1357" s="33"/>
      <c r="J1357" s="33"/>
      <c r="K1357" s="33"/>
    </row>
    <row r="1358" spans="1:11" s="34" customFormat="1">
      <c r="A1358" s="29"/>
      <c r="B1358" s="29"/>
      <c r="C1358" s="29"/>
      <c r="D1358" s="30"/>
      <c r="E1358" s="30"/>
      <c r="F1358" s="40"/>
      <c r="G1358" s="31"/>
      <c r="H1358" s="32"/>
      <c r="I1358" s="33"/>
      <c r="J1358" s="33"/>
      <c r="K1358" s="33"/>
    </row>
    <row r="1359" spans="1:11" s="34" customFormat="1">
      <c r="A1359" s="29"/>
      <c r="B1359" s="29"/>
      <c r="C1359" s="29"/>
      <c r="D1359" s="30"/>
      <c r="E1359" s="30"/>
      <c r="F1359" s="40"/>
      <c r="G1359" s="31"/>
      <c r="H1359" s="32"/>
      <c r="I1359" s="33"/>
      <c r="J1359" s="33"/>
      <c r="K1359" s="33"/>
    </row>
    <row r="1360" spans="1:11" s="34" customFormat="1">
      <c r="A1360" s="29"/>
      <c r="B1360" s="29"/>
      <c r="C1360" s="29"/>
      <c r="D1360" s="30"/>
      <c r="E1360" s="30"/>
      <c r="F1360" s="40"/>
      <c r="G1360" s="31"/>
      <c r="H1360" s="32"/>
      <c r="I1360" s="33"/>
      <c r="J1360" s="33"/>
      <c r="K1360" s="33"/>
    </row>
    <row r="1361" spans="1:11" s="34" customFormat="1">
      <c r="A1361" s="29"/>
      <c r="B1361" s="29"/>
      <c r="C1361" s="29"/>
      <c r="D1361" s="30"/>
      <c r="E1361" s="30"/>
      <c r="F1361" s="40"/>
      <c r="G1361" s="31"/>
      <c r="H1361" s="32"/>
      <c r="I1361" s="33"/>
      <c r="J1361" s="33"/>
      <c r="K1361" s="33"/>
    </row>
    <row r="1362" spans="1:11" s="34" customFormat="1">
      <c r="A1362" s="29"/>
      <c r="B1362" s="29"/>
      <c r="C1362" s="29"/>
      <c r="D1362" s="30"/>
      <c r="E1362" s="30"/>
      <c r="F1362" s="40"/>
      <c r="G1362" s="31"/>
      <c r="H1362" s="32"/>
      <c r="I1362" s="33"/>
      <c r="J1362" s="33"/>
      <c r="K1362" s="33"/>
    </row>
    <row r="1363" spans="1:11" s="34" customFormat="1">
      <c r="A1363" s="29"/>
      <c r="B1363" s="29"/>
      <c r="C1363" s="29"/>
      <c r="D1363" s="30"/>
      <c r="E1363" s="30"/>
      <c r="F1363" s="40"/>
      <c r="G1363" s="31"/>
      <c r="H1363" s="32"/>
      <c r="I1363" s="33"/>
      <c r="J1363" s="33"/>
      <c r="K1363" s="33"/>
    </row>
    <row r="1364" spans="1:11" s="34" customFormat="1">
      <c r="A1364" s="29"/>
      <c r="B1364" s="29"/>
      <c r="C1364" s="29"/>
      <c r="D1364" s="30"/>
      <c r="E1364" s="30"/>
      <c r="F1364" s="40"/>
      <c r="G1364" s="31"/>
      <c r="H1364" s="32"/>
      <c r="I1364" s="33"/>
      <c r="J1364" s="33"/>
      <c r="K1364" s="33"/>
    </row>
    <row r="1365" spans="1:11" s="34" customFormat="1">
      <c r="A1365" s="29"/>
      <c r="B1365" s="29"/>
      <c r="C1365" s="29"/>
      <c r="D1365" s="30"/>
      <c r="E1365" s="30"/>
      <c r="F1365" s="40"/>
      <c r="G1365" s="31"/>
      <c r="H1365" s="32"/>
      <c r="I1365" s="33"/>
      <c r="J1365" s="33"/>
      <c r="K1365" s="33"/>
    </row>
    <row r="1366" spans="1:11" s="34" customFormat="1">
      <c r="A1366" s="29"/>
      <c r="B1366" s="29"/>
      <c r="C1366" s="29"/>
      <c r="D1366" s="30"/>
      <c r="E1366" s="30"/>
      <c r="F1366" s="40"/>
      <c r="G1366" s="31"/>
      <c r="H1366" s="32"/>
      <c r="I1366" s="33"/>
      <c r="J1366" s="33"/>
      <c r="K1366" s="33"/>
    </row>
    <row r="1367" spans="1:11" s="34" customFormat="1">
      <c r="A1367" s="29"/>
      <c r="B1367" s="29"/>
      <c r="C1367" s="29"/>
      <c r="D1367" s="30"/>
      <c r="E1367" s="30"/>
      <c r="F1367" s="40"/>
      <c r="G1367" s="31"/>
      <c r="H1367" s="32"/>
      <c r="I1367" s="33"/>
      <c r="J1367" s="33"/>
      <c r="K1367" s="33"/>
    </row>
    <row r="1368" spans="1:11" s="34" customFormat="1">
      <c r="A1368" s="29"/>
      <c r="B1368" s="29"/>
      <c r="C1368" s="29"/>
      <c r="D1368" s="30"/>
      <c r="E1368" s="30"/>
      <c r="F1368" s="40"/>
      <c r="G1368" s="31"/>
      <c r="H1368" s="32"/>
      <c r="I1368" s="33"/>
      <c r="J1368" s="33"/>
      <c r="K1368" s="33"/>
    </row>
    <row r="1369" spans="1:11" s="34" customFormat="1">
      <c r="A1369" s="29"/>
      <c r="B1369" s="29"/>
      <c r="C1369" s="29"/>
      <c r="D1369" s="30"/>
      <c r="E1369" s="30"/>
      <c r="F1369" s="40"/>
      <c r="G1369" s="31"/>
      <c r="H1369" s="32"/>
      <c r="I1369" s="33"/>
      <c r="J1369" s="33"/>
      <c r="K1369" s="33"/>
    </row>
    <row r="1370" spans="1:11" s="34" customFormat="1">
      <c r="A1370" s="29"/>
      <c r="B1370" s="29"/>
      <c r="C1370" s="29"/>
      <c r="D1370" s="30"/>
      <c r="E1370" s="30"/>
      <c r="F1370" s="40"/>
      <c r="G1370" s="31"/>
      <c r="H1370" s="32"/>
      <c r="I1370" s="33"/>
      <c r="J1370" s="33"/>
      <c r="K1370" s="33"/>
    </row>
    <row r="1371" spans="1:11" s="34" customFormat="1">
      <c r="A1371" s="29"/>
      <c r="B1371" s="29"/>
      <c r="C1371" s="29"/>
      <c r="D1371" s="30"/>
      <c r="E1371" s="30"/>
      <c r="F1371" s="40"/>
      <c r="G1371" s="31"/>
      <c r="H1371" s="32"/>
      <c r="I1371" s="33"/>
      <c r="J1371" s="33"/>
      <c r="K1371" s="33"/>
    </row>
    <row r="1372" spans="1:11" s="34" customFormat="1">
      <c r="A1372" s="29"/>
      <c r="B1372" s="29"/>
      <c r="C1372" s="29"/>
      <c r="D1372" s="30"/>
      <c r="E1372" s="30"/>
      <c r="F1372" s="40"/>
      <c r="G1372" s="31"/>
      <c r="H1372" s="32"/>
      <c r="I1372" s="33"/>
      <c r="J1372" s="33"/>
      <c r="K1372" s="33"/>
    </row>
    <row r="1373" spans="1:11" s="34" customFormat="1">
      <c r="A1373" s="29"/>
      <c r="B1373" s="29"/>
      <c r="C1373" s="29"/>
      <c r="D1373" s="30"/>
      <c r="E1373" s="30"/>
      <c r="F1373" s="40"/>
      <c r="G1373" s="31"/>
      <c r="H1373" s="32"/>
      <c r="I1373" s="33"/>
      <c r="J1373" s="33"/>
      <c r="K1373" s="33"/>
    </row>
    <row r="1374" spans="1:11" s="34" customFormat="1">
      <c r="A1374" s="29"/>
      <c r="B1374" s="29"/>
      <c r="C1374" s="29"/>
      <c r="D1374" s="30"/>
      <c r="E1374" s="30"/>
      <c r="F1374" s="40"/>
      <c r="G1374" s="31"/>
      <c r="H1374" s="32"/>
      <c r="I1374" s="33"/>
      <c r="J1374" s="33"/>
      <c r="K1374" s="33"/>
    </row>
    <row r="1375" spans="1:11" s="34" customFormat="1">
      <c r="A1375" s="29"/>
      <c r="B1375" s="29"/>
      <c r="C1375" s="29"/>
      <c r="D1375" s="30"/>
      <c r="E1375" s="30"/>
      <c r="F1375" s="40"/>
      <c r="G1375" s="31"/>
      <c r="H1375" s="32"/>
      <c r="I1375" s="33"/>
      <c r="J1375" s="33"/>
      <c r="K1375" s="33"/>
    </row>
    <row r="1376" spans="1:11" s="34" customFormat="1">
      <c r="A1376" s="29"/>
      <c r="B1376" s="29"/>
      <c r="C1376" s="29"/>
      <c r="D1376" s="30"/>
      <c r="E1376" s="30"/>
      <c r="F1376" s="40"/>
      <c r="G1376" s="31"/>
      <c r="H1376" s="32"/>
      <c r="I1376" s="33"/>
      <c r="J1376" s="33"/>
      <c r="K1376" s="33"/>
    </row>
    <row r="1377" spans="1:11" s="34" customFormat="1">
      <c r="A1377" s="29"/>
      <c r="B1377" s="29"/>
      <c r="C1377" s="29"/>
      <c r="D1377" s="30"/>
      <c r="E1377" s="30"/>
      <c r="F1377" s="40"/>
      <c r="G1377" s="31"/>
      <c r="H1377" s="32"/>
      <c r="I1377" s="33"/>
      <c r="J1377" s="33"/>
      <c r="K1377" s="33"/>
    </row>
    <row r="1378" spans="1:11" s="34" customFormat="1">
      <c r="A1378" s="29"/>
      <c r="B1378" s="29"/>
      <c r="C1378" s="29"/>
      <c r="D1378" s="30"/>
      <c r="E1378" s="30"/>
      <c r="F1378" s="40"/>
      <c r="G1378" s="31"/>
      <c r="H1378" s="32"/>
      <c r="I1378" s="33"/>
      <c r="J1378" s="33"/>
      <c r="K1378" s="33"/>
    </row>
    <row r="1379" spans="1:11" s="34" customFormat="1">
      <c r="A1379" s="29"/>
      <c r="B1379" s="29"/>
      <c r="C1379" s="29"/>
      <c r="D1379" s="30"/>
      <c r="E1379" s="30"/>
      <c r="F1379" s="40"/>
      <c r="G1379" s="31"/>
      <c r="H1379" s="32"/>
      <c r="I1379" s="33"/>
      <c r="J1379" s="33"/>
      <c r="K1379" s="33"/>
    </row>
    <row r="1380" spans="1:11" s="34" customFormat="1">
      <c r="A1380" s="29"/>
      <c r="B1380" s="29"/>
      <c r="C1380" s="29"/>
      <c r="D1380" s="30"/>
      <c r="E1380" s="30"/>
      <c r="F1380" s="40"/>
      <c r="G1380" s="31"/>
      <c r="H1380" s="32"/>
      <c r="I1380" s="33"/>
      <c r="J1380" s="33"/>
      <c r="K1380" s="33"/>
    </row>
    <row r="1381" spans="1:11" s="34" customFormat="1">
      <c r="A1381" s="29"/>
      <c r="B1381" s="29"/>
      <c r="C1381" s="29"/>
      <c r="D1381" s="30"/>
      <c r="E1381" s="30"/>
      <c r="F1381" s="40"/>
      <c r="G1381" s="31"/>
      <c r="H1381" s="32"/>
      <c r="I1381" s="33"/>
      <c r="J1381" s="33"/>
      <c r="K1381" s="33"/>
    </row>
    <row r="1382" spans="1:11" s="34" customFormat="1">
      <c r="A1382" s="29"/>
      <c r="B1382" s="29"/>
      <c r="C1382" s="29"/>
      <c r="D1382" s="30"/>
      <c r="E1382" s="30"/>
      <c r="F1382" s="40"/>
      <c r="G1382" s="31"/>
      <c r="H1382" s="32"/>
      <c r="I1382" s="33"/>
      <c r="J1382" s="33"/>
      <c r="K1382" s="33"/>
    </row>
    <row r="1383" spans="1:11" s="34" customFormat="1">
      <c r="A1383" s="29"/>
      <c r="B1383" s="29"/>
      <c r="C1383" s="29"/>
      <c r="D1383" s="30"/>
      <c r="E1383" s="30"/>
      <c r="F1383" s="40"/>
      <c r="G1383" s="31"/>
      <c r="H1383" s="32"/>
      <c r="I1383" s="33"/>
      <c r="J1383" s="33"/>
      <c r="K1383" s="33"/>
    </row>
    <row r="1384" spans="1:11" s="34" customFormat="1">
      <c r="A1384" s="29"/>
      <c r="B1384" s="29"/>
      <c r="C1384" s="29"/>
      <c r="D1384" s="30"/>
      <c r="E1384" s="30"/>
      <c r="F1384" s="40"/>
      <c r="G1384" s="31"/>
      <c r="H1384" s="32"/>
      <c r="I1384" s="33"/>
      <c r="J1384" s="33"/>
      <c r="K1384" s="33"/>
    </row>
    <row r="1385" spans="1:11" s="34" customFormat="1">
      <c r="A1385" s="29"/>
      <c r="B1385" s="29"/>
      <c r="C1385" s="29"/>
      <c r="D1385" s="30"/>
      <c r="E1385" s="30"/>
      <c r="F1385" s="40"/>
      <c r="G1385" s="31"/>
      <c r="H1385" s="32"/>
      <c r="I1385" s="33"/>
      <c r="J1385" s="33"/>
      <c r="K1385" s="33"/>
    </row>
    <row r="1386" spans="1:11" s="34" customFormat="1">
      <c r="A1386" s="29"/>
      <c r="B1386" s="29"/>
      <c r="C1386" s="29"/>
      <c r="D1386" s="30"/>
      <c r="E1386" s="30"/>
      <c r="F1386" s="40"/>
      <c r="G1386" s="31"/>
      <c r="H1386" s="32"/>
      <c r="I1386" s="33"/>
      <c r="J1386" s="33"/>
      <c r="K1386" s="33"/>
    </row>
    <row r="1387" spans="1:11" s="34" customFormat="1">
      <c r="A1387" s="29"/>
      <c r="B1387" s="29"/>
      <c r="C1387" s="29"/>
      <c r="D1387" s="30"/>
      <c r="E1387" s="30"/>
      <c r="F1387" s="40"/>
      <c r="G1387" s="31"/>
      <c r="H1387" s="32"/>
      <c r="I1387" s="33"/>
      <c r="J1387" s="33"/>
      <c r="K1387" s="33"/>
    </row>
    <row r="1388" spans="1:11" s="34" customFormat="1">
      <c r="A1388" s="29"/>
      <c r="B1388" s="29"/>
      <c r="C1388" s="29"/>
      <c r="D1388" s="30"/>
      <c r="E1388" s="30"/>
      <c r="F1388" s="40"/>
      <c r="G1388" s="31"/>
      <c r="H1388" s="32"/>
      <c r="I1388" s="33"/>
      <c r="J1388" s="33"/>
      <c r="K1388" s="33"/>
    </row>
    <row r="1389" spans="1:11" s="34" customFormat="1">
      <c r="A1389" s="29"/>
      <c r="B1389" s="29"/>
      <c r="C1389" s="29"/>
      <c r="D1389" s="30"/>
      <c r="E1389" s="30"/>
      <c r="F1389" s="40"/>
      <c r="G1389" s="31"/>
      <c r="H1389" s="32"/>
      <c r="I1389" s="33"/>
      <c r="J1389" s="33"/>
      <c r="K1389" s="33"/>
    </row>
    <row r="1390" spans="1:11" s="34" customFormat="1">
      <c r="A1390" s="29"/>
      <c r="B1390" s="29"/>
      <c r="C1390" s="29"/>
      <c r="D1390" s="30"/>
      <c r="E1390" s="30"/>
      <c r="F1390" s="40"/>
      <c r="G1390" s="31"/>
      <c r="H1390" s="32"/>
      <c r="I1390" s="33"/>
      <c r="J1390" s="33"/>
      <c r="K1390" s="33"/>
    </row>
    <row r="1391" spans="1:11" s="34" customFormat="1">
      <c r="A1391" s="29"/>
      <c r="B1391" s="29"/>
      <c r="C1391" s="29"/>
      <c r="D1391" s="30"/>
      <c r="E1391" s="30"/>
      <c r="F1391" s="40"/>
      <c r="G1391" s="31"/>
      <c r="H1391" s="32"/>
      <c r="I1391" s="33"/>
      <c r="J1391" s="33"/>
      <c r="K1391" s="33"/>
    </row>
    <row r="1392" spans="1:11" s="34" customFormat="1">
      <c r="A1392" s="29"/>
      <c r="B1392" s="29"/>
      <c r="C1392" s="29"/>
      <c r="D1392" s="30"/>
      <c r="E1392" s="30"/>
      <c r="F1392" s="40"/>
      <c r="G1392" s="31"/>
      <c r="H1392" s="32"/>
      <c r="I1392" s="33"/>
      <c r="J1392" s="33"/>
      <c r="K1392" s="33"/>
    </row>
    <row r="1393" spans="1:11" s="34" customFormat="1">
      <c r="A1393" s="29"/>
      <c r="B1393" s="29"/>
      <c r="C1393" s="29"/>
      <c r="D1393" s="30"/>
      <c r="E1393" s="30"/>
      <c r="F1393" s="40"/>
      <c r="G1393" s="31"/>
      <c r="H1393" s="32"/>
      <c r="I1393" s="33"/>
      <c r="J1393" s="33"/>
      <c r="K1393" s="33"/>
    </row>
    <row r="1394" spans="1:11" s="34" customFormat="1">
      <c r="A1394" s="29"/>
      <c r="B1394" s="29"/>
      <c r="C1394" s="29"/>
      <c r="D1394" s="30"/>
      <c r="E1394" s="30"/>
      <c r="F1394" s="40"/>
      <c r="G1394" s="31"/>
      <c r="H1394" s="32"/>
      <c r="I1394" s="33"/>
      <c r="J1394" s="33"/>
      <c r="K1394" s="33"/>
    </row>
    <row r="1395" spans="1:11" s="34" customFormat="1">
      <c r="A1395" s="29"/>
      <c r="B1395" s="29"/>
      <c r="C1395" s="29"/>
      <c r="D1395" s="30"/>
      <c r="E1395" s="30"/>
      <c r="F1395" s="40"/>
      <c r="G1395" s="31"/>
      <c r="H1395" s="32"/>
      <c r="I1395" s="33"/>
      <c r="J1395" s="33"/>
      <c r="K1395" s="33"/>
    </row>
    <row r="1396" spans="1:11" s="34" customFormat="1">
      <c r="A1396" s="29"/>
      <c r="B1396" s="29"/>
      <c r="C1396" s="29"/>
      <c r="D1396" s="30"/>
      <c r="E1396" s="30"/>
      <c r="F1396" s="40"/>
      <c r="G1396" s="31"/>
      <c r="H1396" s="32"/>
      <c r="I1396" s="33"/>
      <c r="J1396" s="33"/>
      <c r="K1396" s="33"/>
    </row>
    <row r="1397" spans="1:11" s="34" customFormat="1">
      <c r="A1397" s="29"/>
      <c r="B1397" s="29"/>
      <c r="C1397" s="29"/>
      <c r="D1397" s="30"/>
      <c r="E1397" s="30"/>
      <c r="F1397" s="40"/>
      <c r="G1397" s="31"/>
      <c r="H1397" s="32"/>
      <c r="I1397" s="33"/>
      <c r="J1397" s="33"/>
      <c r="K1397" s="33"/>
    </row>
    <row r="1398" spans="1:11" s="34" customFormat="1">
      <c r="A1398" s="29"/>
      <c r="B1398" s="29"/>
      <c r="C1398" s="29"/>
      <c r="D1398" s="30"/>
      <c r="E1398" s="30"/>
      <c r="F1398" s="40"/>
      <c r="G1398" s="31"/>
      <c r="H1398" s="32"/>
      <c r="I1398" s="33"/>
      <c r="J1398" s="33"/>
      <c r="K1398" s="33"/>
    </row>
    <row r="1399" spans="1:11" s="34" customFormat="1">
      <c r="A1399" s="29"/>
      <c r="B1399" s="29"/>
      <c r="C1399" s="29"/>
      <c r="D1399" s="30"/>
      <c r="E1399" s="30"/>
      <c r="F1399" s="40"/>
      <c r="G1399" s="31"/>
      <c r="H1399" s="32"/>
      <c r="I1399" s="33"/>
      <c r="J1399" s="33"/>
      <c r="K1399" s="33"/>
    </row>
    <row r="1400" spans="1:11" s="34" customFormat="1">
      <c r="A1400" s="29"/>
      <c r="B1400" s="29"/>
      <c r="C1400" s="29"/>
      <c r="D1400" s="30"/>
      <c r="E1400" s="30"/>
      <c r="F1400" s="40"/>
      <c r="G1400" s="31"/>
      <c r="H1400" s="32"/>
      <c r="I1400" s="33"/>
      <c r="J1400" s="33"/>
      <c r="K1400" s="33"/>
    </row>
    <row r="1401" spans="1:11" s="34" customFormat="1">
      <c r="A1401" s="29"/>
      <c r="B1401" s="29"/>
      <c r="C1401" s="29"/>
      <c r="D1401" s="30"/>
      <c r="E1401" s="30"/>
      <c r="F1401" s="40"/>
      <c r="G1401" s="31"/>
      <c r="H1401" s="32"/>
      <c r="I1401" s="33"/>
      <c r="J1401" s="33"/>
      <c r="K1401" s="33"/>
    </row>
    <row r="1402" spans="1:11" s="34" customFormat="1">
      <c r="A1402" s="29"/>
      <c r="B1402" s="29"/>
      <c r="C1402" s="29"/>
      <c r="D1402" s="30"/>
      <c r="E1402" s="30"/>
      <c r="F1402" s="40"/>
      <c r="G1402" s="31"/>
      <c r="H1402" s="32"/>
      <c r="I1402" s="33"/>
      <c r="J1402" s="33"/>
      <c r="K1402" s="33"/>
    </row>
    <row r="1403" spans="1:11" s="34" customFormat="1">
      <c r="A1403" s="29"/>
      <c r="B1403" s="29"/>
      <c r="C1403" s="29"/>
      <c r="D1403" s="30"/>
      <c r="E1403" s="30"/>
      <c r="F1403" s="40"/>
      <c r="G1403" s="31"/>
      <c r="H1403" s="32"/>
      <c r="I1403" s="33"/>
      <c r="J1403" s="33"/>
      <c r="K1403" s="33"/>
    </row>
    <row r="1404" spans="1:11" s="34" customFormat="1">
      <c r="A1404" s="29"/>
      <c r="B1404" s="29"/>
      <c r="C1404" s="29"/>
      <c r="D1404" s="30"/>
      <c r="E1404" s="30"/>
      <c r="F1404" s="40"/>
      <c r="G1404" s="31"/>
      <c r="H1404" s="32"/>
      <c r="I1404" s="33"/>
      <c r="J1404" s="33"/>
      <c r="K1404" s="33"/>
    </row>
    <row r="1405" spans="1:11" s="34" customFormat="1">
      <c r="A1405" s="29"/>
      <c r="B1405" s="29"/>
      <c r="C1405" s="29"/>
      <c r="D1405" s="30"/>
      <c r="E1405" s="30"/>
      <c r="F1405" s="40"/>
      <c r="G1405" s="31"/>
      <c r="H1405" s="32"/>
      <c r="I1405" s="33"/>
      <c r="J1405" s="33"/>
      <c r="K1405" s="33"/>
    </row>
    <row r="1406" spans="1:11" s="34" customFormat="1">
      <c r="A1406" s="29"/>
      <c r="B1406" s="29"/>
      <c r="C1406" s="29"/>
      <c r="D1406" s="30"/>
      <c r="E1406" s="30"/>
      <c r="F1406" s="40"/>
      <c r="G1406" s="31"/>
      <c r="H1406" s="32"/>
      <c r="I1406" s="33"/>
      <c r="J1406" s="33"/>
      <c r="K1406" s="33"/>
    </row>
    <row r="1407" spans="1:11" s="34" customFormat="1">
      <c r="A1407" s="29"/>
      <c r="B1407" s="29"/>
      <c r="C1407" s="29"/>
      <c r="D1407" s="30"/>
      <c r="E1407" s="30"/>
      <c r="F1407" s="40"/>
      <c r="G1407" s="31"/>
      <c r="H1407" s="32"/>
      <c r="I1407" s="33"/>
      <c r="J1407" s="33"/>
      <c r="K1407" s="33"/>
    </row>
    <row r="1408" spans="1:11" s="34" customFormat="1">
      <c r="A1408" s="29"/>
      <c r="B1408" s="29"/>
      <c r="C1408" s="29"/>
      <c r="D1408" s="30"/>
      <c r="E1408" s="30"/>
      <c r="F1408" s="40"/>
      <c r="G1408" s="31"/>
      <c r="H1408" s="32"/>
      <c r="I1408" s="33"/>
      <c r="J1408" s="33"/>
      <c r="K1408" s="33"/>
    </row>
    <row r="1409" spans="1:11" s="34" customFormat="1">
      <c r="A1409" s="29"/>
      <c r="B1409" s="29"/>
      <c r="C1409" s="29"/>
      <c r="D1409" s="30"/>
      <c r="E1409" s="30"/>
      <c r="F1409" s="40"/>
      <c r="G1409" s="31"/>
      <c r="H1409" s="32"/>
      <c r="I1409" s="33"/>
      <c r="J1409" s="33"/>
      <c r="K1409" s="33"/>
    </row>
    <row r="1410" spans="1:11" s="34" customFormat="1">
      <c r="A1410" s="29"/>
      <c r="B1410" s="29"/>
      <c r="C1410" s="29"/>
      <c r="D1410" s="30"/>
      <c r="E1410" s="30"/>
      <c r="F1410" s="40"/>
      <c r="G1410" s="31"/>
      <c r="H1410" s="32"/>
      <c r="I1410" s="33"/>
      <c r="J1410" s="33"/>
      <c r="K1410" s="33"/>
    </row>
    <row r="1411" spans="1:11" s="34" customFormat="1">
      <c r="A1411" s="29"/>
      <c r="B1411" s="29"/>
      <c r="C1411" s="29"/>
      <c r="D1411" s="30"/>
      <c r="E1411" s="30"/>
      <c r="F1411" s="40"/>
      <c r="G1411" s="31"/>
      <c r="H1411" s="32"/>
      <c r="I1411" s="33"/>
      <c r="J1411" s="33"/>
      <c r="K1411" s="33"/>
    </row>
  </sheetData>
  <autoFilter ref="A7:P13"/>
  <mergeCells count="12">
    <mergeCell ref="A1:C1"/>
    <mergeCell ref="A2:C2"/>
    <mergeCell ref="A4:O4"/>
    <mergeCell ref="A5:M5"/>
    <mergeCell ref="A6:A7"/>
    <mergeCell ref="B6:B7"/>
    <mergeCell ref="C6:C7"/>
    <mergeCell ref="A8:B9"/>
    <mergeCell ref="A10:A11"/>
    <mergeCell ref="B10:B11"/>
    <mergeCell ref="A12:A13"/>
    <mergeCell ref="B12:B13"/>
  </mergeCells>
  <pageMargins left="0.38593749999999999" right="9.4791666666666705E-2" top="0.297916666666667" bottom="0.52" header="0.31496062992126" footer="0.31496062992126"/>
  <pageSetup paperSize="9" scale="65" orientation="landscape" r:id="rId1"/>
  <headerFooter>
    <oddFooter>&amp;C&amp;P</oddFooter>
  </headerFooter>
</worksheet>
</file>

<file path=xl/worksheets/sheet43.xml><?xml version="1.0" encoding="utf-8"?>
<worksheet xmlns="http://schemas.openxmlformats.org/spreadsheetml/2006/main" xmlns:r="http://schemas.openxmlformats.org/officeDocument/2006/relationships">
  <dimension ref="A1:AD1412"/>
  <sheetViews>
    <sheetView showZeros="0" view="pageLayout" topLeftCell="D1" workbookViewId="0">
      <selection activeCell="A8" sqref="A8:B14"/>
    </sheetView>
  </sheetViews>
  <sheetFormatPr defaultRowHeight="15.75"/>
  <cols>
    <col min="1" max="1" width="4" style="35" bestFit="1" customWidth="1"/>
    <col min="2" max="2" width="33.5703125" style="35" bestFit="1" customWidth="1"/>
    <col min="3" max="3" width="12.42578125" style="35" bestFit="1" customWidth="1"/>
    <col min="4" max="4" width="10" style="36" bestFit="1" customWidth="1"/>
    <col min="5" max="5" width="7" style="36" customWidth="1"/>
    <col min="6" max="6" width="7" style="41" customWidth="1"/>
    <col min="7" max="7" width="7" style="37" customWidth="1"/>
    <col min="8" max="8" width="7" style="38" customWidth="1"/>
    <col min="9" max="11" width="7" style="24" customWidth="1"/>
    <col min="12" max="30" width="7" style="14" customWidth="1"/>
    <col min="31" max="16384" width="9.140625" style="14"/>
  </cols>
  <sheetData>
    <row r="1" spans="1:30">
      <c r="A1" s="438" t="s">
        <v>83</v>
      </c>
      <c r="B1" s="438"/>
      <c r="C1" s="438"/>
    </row>
    <row r="2" spans="1:30">
      <c r="A2" s="439" t="s">
        <v>84</v>
      </c>
      <c r="B2" s="439"/>
      <c r="C2" s="439"/>
    </row>
    <row r="3" spans="1:30" s="8" customFormat="1">
      <c r="A3" s="17"/>
      <c r="B3" s="17"/>
      <c r="C3" s="17"/>
      <c r="D3" s="17"/>
      <c r="E3" s="17"/>
      <c r="F3" s="18"/>
      <c r="G3" s="17"/>
      <c r="H3" s="17"/>
      <c r="I3" s="19"/>
      <c r="J3" s="19"/>
      <c r="K3" s="19"/>
      <c r="L3" s="19"/>
      <c r="O3" s="20"/>
    </row>
    <row r="4" spans="1:30" s="8" customFormat="1" ht="36" customHeight="1">
      <c r="A4" s="627" t="s">
        <v>238</v>
      </c>
      <c r="B4" s="627"/>
      <c r="C4" s="627"/>
      <c r="D4" s="627"/>
      <c r="E4" s="627"/>
      <c r="F4" s="627"/>
      <c r="G4" s="627"/>
      <c r="H4" s="627"/>
      <c r="I4" s="627"/>
      <c r="J4" s="627"/>
      <c r="K4" s="627"/>
      <c r="L4" s="627"/>
      <c r="M4" s="627"/>
      <c r="N4" s="627"/>
      <c r="O4" s="627"/>
      <c r="P4" s="627"/>
      <c r="Q4" s="627"/>
      <c r="R4" s="627"/>
      <c r="S4" s="627"/>
      <c r="T4" s="627"/>
      <c r="U4" s="627"/>
      <c r="V4" s="627"/>
      <c r="W4" s="627"/>
      <c r="X4" s="627"/>
      <c r="Y4" s="627"/>
      <c r="Z4" s="627"/>
      <c r="AA4" s="627"/>
      <c r="AB4" s="627"/>
      <c r="AC4" s="627"/>
      <c r="AD4" s="627"/>
    </row>
    <row r="5" spans="1:30" s="8" customFormat="1" ht="24.75" customHeight="1">
      <c r="A5" s="440" t="s">
        <v>139</v>
      </c>
      <c r="B5" s="440"/>
      <c r="C5" s="440"/>
      <c r="D5" s="440"/>
      <c r="E5" s="440"/>
      <c r="F5" s="440"/>
      <c r="G5" s="440"/>
      <c r="H5" s="440"/>
      <c r="I5" s="440"/>
      <c r="J5" s="440"/>
      <c r="K5" s="440"/>
      <c r="L5" s="440"/>
      <c r="M5" s="440"/>
      <c r="N5" s="440"/>
      <c r="O5" s="440"/>
      <c r="P5" s="440"/>
      <c r="Q5" s="440"/>
      <c r="R5" s="440"/>
      <c r="S5" s="440"/>
      <c r="T5" s="440"/>
      <c r="U5" s="440"/>
      <c r="V5" s="440"/>
      <c r="W5" s="176"/>
      <c r="X5" s="176"/>
      <c r="Y5" s="176"/>
      <c r="Z5" s="176"/>
      <c r="AA5" s="176"/>
      <c r="AB5" s="176"/>
      <c r="AC5" s="176"/>
      <c r="AD5" s="176"/>
    </row>
    <row r="6" spans="1:30" ht="85.5" customHeight="1">
      <c r="A6" s="425" t="s">
        <v>10</v>
      </c>
      <c r="B6" s="425" t="s">
        <v>77</v>
      </c>
      <c r="C6" s="425" t="s">
        <v>164</v>
      </c>
      <c r="D6" s="65" t="s">
        <v>14</v>
      </c>
      <c r="E6" s="65" t="s">
        <v>63</v>
      </c>
      <c r="F6" s="65" t="s">
        <v>28</v>
      </c>
      <c r="G6" s="66" t="s">
        <v>17</v>
      </c>
      <c r="H6" s="66" t="s">
        <v>18</v>
      </c>
      <c r="I6" s="65" t="s">
        <v>27</v>
      </c>
      <c r="J6" s="65" t="s">
        <v>71</v>
      </c>
      <c r="K6" s="65" t="s">
        <v>19</v>
      </c>
      <c r="L6" s="65" t="s">
        <v>0</v>
      </c>
      <c r="M6" s="67" t="s">
        <v>67</v>
      </c>
      <c r="N6" s="67" t="s">
        <v>68</v>
      </c>
      <c r="O6" s="67" t="s">
        <v>2</v>
      </c>
      <c r="P6" s="68" t="s">
        <v>1</v>
      </c>
      <c r="Q6" s="68" t="s">
        <v>3</v>
      </c>
      <c r="R6" s="68" t="s">
        <v>8</v>
      </c>
      <c r="S6" s="68" t="s">
        <v>9</v>
      </c>
      <c r="T6" s="68" t="s">
        <v>21</v>
      </c>
      <c r="U6" s="68" t="s">
        <v>73</v>
      </c>
      <c r="V6" s="68" t="s">
        <v>72</v>
      </c>
      <c r="W6" s="68" t="s">
        <v>23</v>
      </c>
      <c r="X6" s="68" t="s">
        <v>29</v>
      </c>
      <c r="Y6" s="68" t="s">
        <v>6</v>
      </c>
      <c r="Z6" s="68" t="s">
        <v>70</v>
      </c>
      <c r="AA6" s="68" t="s">
        <v>24</v>
      </c>
      <c r="AB6" s="68" t="s">
        <v>69</v>
      </c>
      <c r="AC6" s="68" t="s">
        <v>25</v>
      </c>
      <c r="AD6" s="68" t="s">
        <v>26</v>
      </c>
    </row>
    <row r="7" spans="1:30" ht="20.100000000000001" customHeight="1">
      <c r="A7" s="425"/>
      <c r="B7" s="425"/>
      <c r="C7" s="441"/>
      <c r="D7" s="69" t="s">
        <v>20</v>
      </c>
      <c r="E7" s="69" t="s">
        <v>20</v>
      </c>
      <c r="F7" s="70" t="s">
        <v>20</v>
      </c>
      <c r="G7" s="71" t="s">
        <v>15</v>
      </c>
      <c r="H7" s="70" t="s">
        <v>15</v>
      </c>
      <c r="I7" s="70" t="s">
        <v>15</v>
      </c>
      <c r="J7" s="70" t="s">
        <v>11</v>
      </c>
      <c r="K7" s="72" t="s">
        <v>20</v>
      </c>
      <c r="L7" s="70" t="s">
        <v>20</v>
      </c>
      <c r="M7" s="70" t="s">
        <v>20</v>
      </c>
      <c r="N7" s="70" t="s">
        <v>20</v>
      </c>
      <c r="O7" s="70" t="s">
        <v>20</v>
      </c>
      <c r="P7" s="70" t="s">
        <v>20</v>
      </c>
      <c r="Q7" s="148" t="s">
        <v>20</v>
      </c>
      <c r="R7" s="148" t="s">
        <v>20</v>
      </c>
      <c r="S7" s="148" t="s">
        <v>20</v>
      </c>
      <c r="T7" s="148" t="s">
        <v>20</v>
      </c>
      <c r="U7" s="148" t="s">
        <v>20</v>
      </c>
      <c r="V7" s="148" t="s">
        <v>20</v>
      </c>
      <c r="W7" s="148" t="s">
        <v>20</v>
      </c>
      <c r="X7" s="148" t="s">
        <v>20</v>
      </c>
      <c r="Y7" s="148" t="s">
        <v>20</v>
      </c>
      <c r="Z7" s="148" t="s">
        <v>20</v>
      </c>
      <c r="AA7" s="148" t="s">
        <v>20</v>
      </c>
      <c r="AB7" s="148" t="s">
        <v>20</v>
      </c>
      <c r="AC7" s="148" t="s">
        <v>20</v>
      </c>
      <c r="AD7" s="148" t="s">
        <v>20</v>
      </c>
    </row>
    <row r="8" spans="1:30" ht="20.100000000000001" hidden="1" customHeight="1">
      <c r="A8" s="425" t="s">
        <v>166</v>
      </c>
      <c r="B8" s="425"/>
      <c r="C8" s="171" t="s">
        <v>167</v>
      </c>
      <c r="D8" s="149"/>
      <c r="E8" s="149"/>
      <c r="F8" s="150"/>
      <c r="G8" s="151"/>
      <c r="H8" s="150"/>
      <c r="I8" s="150"/>
      <c r="J8" s="150"/>
      <c r="K8" s="152"/>
      <c r="L8" s="150"/>
      <c r="M8" s="150"/>
      <c r="N8" s="150"/>
      <c r="O8" s="150"/>
      <c r="P8" s="150"/>
      <c r="Q8" s="153"/>
      <c r="R8" s="153"/>
      <c r="S8" s="153"/>
      <c r="T8" s="153"/>
      <c r="U8" s="153"/>
      <c r="V8" s="153"/>
      <c r="W8" s="153"/>
      <c r="X8" s="153"/>
      <c r="Y8" s="153"/>
      <c r="Z8" s="153"/>
      <c r="AA8" s="153"/>
      <c r="AB8" s="153"/>
      <c r="AC8" s="153"/>
      <c r="AD8" s="153"/>
    </row>
    <row r="9" spans="1:30" ht="20.100000000000001" customHeight="1">
      <c r="A9" s="425"/>
      <c r="B9" s="425"/>
      <c r="C9" s="171" t="s">
        <v>80</v>
      </c>
      <c r="D9" s="158">
        <f>D11+D13</f>
        <v>240</v>
      </c>
      <c r="E9" s="158">
        <f t="shared" ref="E9:AD9" si="0">E11+E13</f>
        <v>74</v>
      </c>
      <c r="F9" s="158">
        <f t="shared" si="0"/>
        <v>18</v>
      </c>
      <c r="G9" s="158">
        <f t="shared" si="0"/>
        <v>96</v>
      </c>
      <c r="H9" s="158">
        <f t="shared" si="0"/>
        <v>270</v>
      </c>
      <c r="I9" s="158">
        <f t="shared" si="0"/>
        <v>3</v>
      </c>
      <c r="J9" s="158">
        <f t="shared" si="0"/>
        <v>2</v>
      </c>
      <c r="K9" s="158">
        <f t="shared" si="0"/>
        <v>1</v>
      </c>
      <c r="L9" s="158">
        <f t="shared" si="0"/>
        <v>2</v>
      </c>
      <c r="M9" s="158">
        <f t="shared" si="0"/>
        <v>0</v>
      </c>
      <c r="N9" s="158">
        <f t="shared" si="0"/>
        <v>4</v>
      </c>
      <c r="O9" s="158">
        <f t="shared" si="0"/>
        <v>3</v>
      </c>
      <c r="P9" s="158">
        <f t="shared" si="0"/>
        <v>8</v>
      </c>
      <c r="Q9" s="158">
        <f t="shared" si="0"/>
        <v>0</v>
      </c>
      <c r="R9" s="158">
        <f t="shared" si="0"/>
        <v>0</v>
      </c>
      <c r="S9" s="158">
        <f t="shared" si="0"/>
        <v>0</v>
      </c>
      <c r="T9" s="158">
        <f t="shared" si="0"/>
        <v>0</v>
      </c>
      <c r="U9" s="158">
        <f t="shared" si="0"/>
        <v>7</v>
      </c>
      <c r="V9" s="158">
        <f t="shared" si="0"/>
        <v>0</v>
      </c>
      <c r="W9" s="158">
        <f t="shared" si="0"/>
        <v>2</v>
      </c>
      <c r="X9" s="158">
        <f t="shared" si="0"/>
        <v>1</v>
      </c>
      <c r="Y9" s="158">
        <f t="shared" si="0"/>
        <v>2</v>
      </c>
      <c r="Z9" s="158">
        <f t="shared" si="0"/>
        <v>1</v>
      </c>
      <c r="AA9" s="158">
        <f t="shared" si="0"/>
        <v>0</v>
      </c>
      <c r="AB9" s="158">
        <f t="shared" si="0"/>
        <v>0</v>
      </c>
      <c r="AC9" s="158">
        <f t="shared" si="0"/>
        <v>0</v>
      </c>
      <c r="AD9" s="158">
        <f t="shared" si="0"/>
        <v>0</v>
      </c>
    </row>
    <row r="10" spans="1:30" ht="20.100000000000001" customHeight="1">
      <c r="A10" s="425"/>
      <c r="B10" s="425"/>
      <c r="C10" s="171" t="s">
        <v>81</v>
      </c>
      <c r="D10" s="158">
        <f>D12+D14</f>
        <v>145</v>
      </c>
      <c r="E10" s="158">
        <f t="shared" ref="E10:AD10" si="1">E12+E14</f>
        <v>42</v>
      </c>
      <c r="F10" s="158">
        <f t="shared" si="1"/>
        <v>15</v>
      </c>
      <c r="G10" s="158">
        <f t="shared" si="1"/>
        <v>47</v>
      </c>
      <c r="H10" s="158">
        <f t="shared" si="1"/>
        <v>10</v>
      </c>
      <c r="I10" s="158">
        <f t="shared" si="1"/>
        <v>3</v>
      </c>
      <c r="J10" s="158">
        <f t="shared" si="1"/>
        <v>3</v>
      </c>
      <c r="K10" s="158">
        <f t="shared" si="1"/>
        <v>1</v>
      </c>
      <c r="L10" s="158">
        <f t="shared" si="1"/>
        <v>1</v>
      </c>
      <c r="M10" s="158">
        <f t="shared" si="1"/>
        <v>20</v>
      </c>
      <c r="N10" s="158">
        <f t="shared" si="1"/>
        <v>6</v>
      </c>
      <c r="O10" s="158">
        <f t="shared" si="1"/>
        <v>3</v>
      </c>
      <c r="P10" s="158">
        <f t="shared" si="1"/>
        <v>3</v>
      </c>
      <c r="Q10" s="158">
        <f t="shared" si="1"/>
        <v>3</v>
      </c>
      <c r="R10" s="158">
        <f t="shared" si="1"/>
        <v>20</v>
      </c>
      <c r="S10" s="158">
        <f t="shared" si="1"/>
        <v>15</v>
      </c>
      <c r="T10" s="158">
        <f t="shared" si="1"/>
        <v>4</v>
      </c>
      <c r="U10" s="158">
        <f t="shared" si="1"/>
        <v>4</v>
      </c>
      <c r="V10" s="158">
        <f t="shared" si="1"/>
        <v>6</v>
      </c>
      <c r="W10" s="158">
        <f t="shared" si="1"/>
        <v>6</v>
      </c>
      <c r="X10" s="158">
        <f t="shared" si="1"/>
        <v>2</v>
      </c>
      <c r="Y10" s="158">
        <f t="shared" si="1"/>
        <v>4</v>
      </c>
      <c r="Z10" s="158">
        <f t="shared" si="1"/>
        <v>1</v>
      </c>
      <c r="AA10" s="158">
        <f t="shared" si="1"/>
        <v>2</v>
      </c>
      <c r="AB10" s="158">
        <f t="shared" si="1"/>
        <v>4</v>
      </c>
      <c r="AC10" s="158">
        <f t="shared" si="1"/>
        <v>3</v>
      </c>
      <c r="AD10" s="158">
        <f t="shared" si="1"/>
        <v>7</v>
      </c>
    </row>
    <row r="11" spans="1:30" s="34" customFormat="1" ht="20.25" customHeight="1">
      <c r="A11" s="436">
        <v>1</v>
      </c>
      <c r="B11" s="647" t="s">
        <v>236</v>
      </c>
      <c r="C11" s="13" t="s">
        <v>80</v>
      </c>
      <c r="D11" s="47">
        <v>140</v>
      </c>
      <c r="E11" s="47">
        <v>54</v>
      </c>
      <c r="F11" s="57">
        <v>5</v>
      </c>
      <c r="G11" s="182">
        <v>48</v>
      </c>
      <c r="H11" s="57">
        <v>0</v>
      </c>
      <c r="I11" s="57">
        <v>2</v>
      </c>
      <c r="J11" s="57">
        <v>1</v>
      </c>
      <c r="K11" s="183">
        <v>0</v>
      </c>
      <c r="L11" s="57">
        <v>1</v>
      </c>
      <c r="M11" s="99">
        <v>0</v>
      </c>
      <c r="N11" s="99">
        <v>4</v>
      </c>
      <c r="O11" s="99">
        <v>2</v>
      </c>
      <c r="P11" s="172">
        <v>3</v>
      </c>
      <c r="Q11" s="106">
        <v>0</v>
      </c>
      <c r="R11" s="106">
        <v>0</v>
      </c>
      <c r="S11" s="106">
        <v>0</v>
      </c>
      <c r="T11" s="106">
        <v>0</v>
      </c>
      <c r="U11" s="106">
        <v>2</v>
      </c>
      <c r="V11" s="106">
        <v>0</v>
      </c>
      <c r="W11" s="106">
        <v>0</v>
      </c>
      <c r="X11" s="106">
        <v>0</v>
      </c>
      <c r="Y11" s="106">
        <v>1</v>
      </c>
      <c r="Z11" s="106">
        <v>0</v>
      </c>
      <c r="AA11" s="106">
        <v>0</v>
      </c>
      <c r="AB11" s="106">
        <v>0</v>
      </c>
      <c r="AC11" s="106">
        <v>0</v>
      </c>
      <c r="AD11" s="106"/>
    </row>
    <row r="12" spans="1:30" s="34" customFormat="1" ht="20.25" customHeight="1">
      <c r="A12" s="436"/>
      <c r="B12" s="647"/>
      <c r="C12" s="13" t="s">
        <v>81</v>
      </c>
      <c r="D12" s="47">
        <v>105</v>
      </c>
      <c r="E12" s="47">
        <v>27</v>
      </c>
      <c r="F12" s="57">
        <v>10</v>
      </c>
      <c r="G12" s="184">
        <v>35</v>
      </c>
      <c r="H12" s="57">
        <v>0</v>
      </c>
      <c r="I12" s="57">
        <v>2</v>
      </c>
      <c r="J12" s="57">
        <v>2</v>
      </c>
      <c r="K12" s="183">
        <v>1</v>
      </c>
      <c r="L12" s="185">
        <v>1</v>
      </c>
      <c r="M12" s="185">
        <v>20</v>
      </c>
      <c r="N12" s="112">
        <v>4</v>
      </c>
      <c r="O12" s="112">
        <v>2</v>
      </c>
      <c r="P12" s="110">
        <v>3</v>
      </c>
      <c r="Q12" s="123"/>
      <c r="R12" s="123">
        <v>15</v>
      </c>
      <c r="S12" s="123">
        <v>10</v>
      </c>
      <c r="T12" s="123">
        <v>2</v>
      </c>
      <c r="U12" s="123">
        <v>4</v>
      </c>
      <c r="V12" s="123">
        <v>2</v>
      </c>
      <c r="W12" s="123">
        <v>4</v>
      </c>
      <c r="X12" s="123">
        <v>1</v>
      </c>
      <c r="Y12" s="123">
        <v>3</v>
      </c>
      <c r="Z12" s="123"/>
      <c r="AA12" s="123"/>
      <c r="AB12" s="123">
        <v>2</v>
      </c>
      <c r="AC12" s="123"/>
      <c r="AD12" s="123">
        <v>5</v>
      </c>
    </row>
    <row r="13" spans="1:30" ht="20.25" customHeight="1">
      <c r="A13" s="436">
        <v>2</v>
      </c>
      <c r="B13" s="647" t="s">
        <v>237</v>
      </c>
      <c r="C13" s="13" t="s">
        <v>80</v>
      </c>
      <c r="D13" s="47">
        <v>100</v>
      </c>
      <c r="E13" s="47">
        <v>20</v>
      </c>
      <c r="F13" s="57">
        <v>13</v>
      </c>
      <c r="G13" s="184">
        <v>48</v>
      </c>
      <c r="H13" s="57">
        <v>270</v>
      </c>
      <c r="I13" s="57">
        <v>1</v>
      </c>
      <c r="J13" s="57">
        <v>1</v>
      </c>
      <c r="K13" s="183">
        <v>1</v>
      </c>
      <c r="L13" s="185">
        <v>1</v>
      </c>
      <c r="M13" s="112">
        <v>0</v>
      </c>
      <c r="N13" s="112">
        <v>0</v>
      </c>
      <c r="O13" s="109">
        <v>1</v>
      </c>
      <c r="P13" s="110">
        <v>5</v>
      </c>
      <c r="Q13" s="123">
        <v>0</v>
      </c>
      <c r="R13" s="123">
        <v>0</v>
      </c>
      <c r="S13" s="123">
        <v>0</v>
      </c>
      <c r="T13" s="123">
        <v>0</v>
      </c>
      <c r="U13" s="123">
        <v>5</v>
      </c>
      <c r="V13" s="123">
        <v>0</v>
      </c>
      <c r="W13" s="123">
        <v>2</v>
      </c>
      <c r="X13" s="123">
        <v>1</v>
      </c>
      <c r="Y13" s="123">
        <v>1</v>
      </c>
      <c r="Z13" s="123">
        <v>1</v>
      </c>
      <c r="AA13" s="123">
        <v>0</v>
      </c>
      <c r="AB13" s="123">
        <v>0</v>
      </c>
      <c r="AC13" s="123">
        <v>0</v>
      </c>
      <c r="AD13" s="123">
        <v>0</v>
      </c>
    </row>
    <row r="14" spans="1:30" ht="20.25" customHeight="1">
      <c r="A14" s="436"/>
      <c r="B14" s="647"/>
      <c r="C14" s="13" t="s">
        <v>81</v>
      </c>
      <c r="D14" s="47">
        <v>40</v>
      </c>
      <c r="E14" s="47">
        <v>15</v>
      </c>
      <c r="F14" s="57">
        <v>5</v>
      </c>
      <c r="G14" s="184">
        <v>12</v>
      </c>
      <c r="H14" s="57">
        <v>10</v>
      </c>
      <c r="I14" s="57">
        <v>1</v>
      </c>
      <c r="J14" s="57">
        <v>1</v>
      </c>
      <c r="K14" s="183">
        <v>0</v>
      </c>
      <c r="L14" s="185">
        <v>0</v>
      </c>
      <c r="M14" s="112">
        <v>0</v>
      </c>
      <c r="N14" s="112">
        <v>2</v>
      </c>
      <c r="O14" s="109">
        <v>1</v>
      </c>
      <c r="P14" s="110">
        <v>0</v>
      </c>
      <c r="Q14" s="123">
        <v>3</v>
      </c>
      <c r="R14" s="123">
        <v>5</v>
      </c>
      <c r="S14" s="123">
        <v>5</v>
      </c>
      <c r="T14" s="123">
        <v>2</v>
      </c>
      <c r="U14" s="123">
        <v>0</v>
      </c>
      <c r="V14" s="123">
        <v>4</v>
      </c>
      <c r="W14" s="123">
        <v>2</v>
      </c>
      <c r="X14" s="123">
        <v>1</v>
      </c>
      <c r="Y14" s="123">
        <v>1</v>
      </c>
      <c r="Z14" s="123">
        <v>1</v>
      </c>
      <c r="AA14" s="123">
        <v>2</v>
      </c>
      <c r="AB14" s="123">
        <v>2</v>
      </c>
      <c r="AC14" s="123">
        <v>3</v>
      </c>
      <c r="AD14" s="123">
        <v>2</v>
      </c>
    </row>
    <row r="207" spans="1:11" s="34" customFormat="1">
      <c r="A207" s="29"/>
      <c r="B207" s="29"/>
      <c r="C207" s="29"/>
      <c r="D207" s="30"/>
      <c r="E207" s="30"/>
      <c r="F207" s="40"/>
      <c r="G207" s="31"/>
      <c r="H207" s="32"/>
      <c r="I207" s="33"/>
      <c r="J207" s="33"/>
      <c r="K207" s="33"/>
    </row>
    <row r="208" spans="1:11" s="34" customFormat="1">
      <c r="A208" s="29"/>
      <c r="B208" s="29"/>
      <c r="C208" s="29"/>
      <c r="D208" s="30"/>
      <c r="E208" s="30"/>
      <c r="F208" s="40"/>
      <c r="G208" s="31"/>
      <c r="H208" s="32"/>
      <c r="I208" s="33"/>
      <c r="J208" s="33"/>
      <c r="K208" s="33"/>
    </row>
    <row r="209" spans="1:11" s="34" customFormat="1">
      <c r="A209" s="29"/>
      <c r="B209" s="29"/>
      <c r="C209" s="29"/>
      <c r="D209" s="30"/>
      <c r="E209" s="30"/>
      <c r="F209" s="40"/>
      <c r="G209" s="31"/>
      <c r="H209" s="32"/>
      <c r="I209" s="33"/>
      <c r="J209" s="33"/>
      <c r="K209" s="33"/>
    </row>
    <row r="210" spans="1:11" s="34" customFormat="1">
      <c r="A210" s="29"/>
      <c r="B210" s="29"/>
      <c r="C210" s="29"/>
      <c r="D210" s="30"/>
      <c r="E210" s="30"/>
      <c r="F210" s="40"/>
      <c r="G210" s="31"/>
      <c r="H210" s="32"/>
      <c r="I210" s="33"/>
      <c r="J210" s="33"/>
      <c r="K210" s="33"/>
    </row>
    <row r="211" spans="1:11" s="34" customFormat="1">
      <c r="A211" s="29"/>
      <c r="B211" s="29"/>
      <c r="C211" s="29"/>
      <c r="D211" s="30"/>
      <c r="E211" s="30"/>
      <c r="F211" s="40"/>
      <c r="G211" s="31"/>
      <c r="H211" s="32"/>
      <c r="I211" s="33"/>
      <c r="J211" s="33"/>
      <c r="K211" s="33"/>
    </row>
    <row r="212" spans="1:11" s="34" customFormat="1">
      <c r="A212" s="29"/>
      <c r="B212" s="29"/>
      <c r="C212" s="29"/>
      <c r="D212" s="30"/>
      <c r="E212" s="30"/>
      <c r="F212" s="40"/>
      <c r="G212" s="31"/>
      <c r="H212" s="32"/>
      <c r="I212" s="33"/>
      <c r="J212" s="33"/>
      <c r="K212" s="33"/>
    </row>
    <row r="213" spans="1:11" s="34" customFormat="1">
      <c r="A213" s="29"/>
      <c r="B213" s="29"/>
      <c r="C213" s="29"/>
      <c r="D213" s="30"/>
      <c r="E213" s="30"/>
      <c r="F213" s="40"/>
      <c r="G213" s="31"/>
      <c r="H213" s="32"/>
      <c r="I213" s="33"/>
      <c r="J213" s="33"/>
      <c r="K213" s="33"/>
    </row>
    <row r="214" spans="1:11" s="34" customFormat="1">
      <c r="A214" s="29"/>
      <c r="B214" s="29"/>
      <c r="C214" s="29"/>
      <c r="D214" s="30"/>
      <c r="E214" s="30"/>
      <c r="F214" s="40"/>
      <c r="G214" s="31"/>
      <c r="H214" s="32"/>
      <c r="I214" s="33"/>
      <c r="J214" s="33"/>
      <c r="K214" s="33"/>
    </row>
    <row r="215" spans="1:11" s="34" customFormat="1">
      <c r="A215" s="29"/>
      <c r="B215" s="29"/>
      <c r="C215" s="29"/>
      <c r="D215" s="30"/>
      <c r="E215" s="30"/>
      <c r="F215" s="40"/>
      <c r="G215" s="31"/>
      <c r="H215" s="32"/>
      <c r="I215" s="33"/>
      <c r="J215" s="33"/>
      <c r="K215" s="33"/>
    </row>
    <row r="216" spans="1:11" s="34" customFormat="1">
      <c r="A216" s="29"/>
      <c r="B216" s="29"/>
      <c r="C216" s="29"/>
      <c r="D216" s="30"/>
      <c r="E216" s="30"/>
      <c r="F216" s="40"/>
      <c r="G216" s="31"/>
      <c r="H216" s="32"/>
      <c r="I216" s="33"/>
      <c r="J216" s="33"/>
      <c r="K216" s="33"/>
    </row>
    <row r="217" spans="1:11" s="34" customFormat="1">
      <c r="A217" s="29"/>
      <c r="B217" s="29"/>
      <c r="C217" s="29"/>
      <c r="D217" s="30"/>
      <c r="E217" s="30"/>
      <c r="F217" s="40"/>
      <c r="G217" s="31"/>
      <c r="H217" s="32"/>
      <c r="I217" s="33"/>
      <c r="J217" s="33"/>
      <c r="K217" s="33"/>
    </row>
    <row r="218" spans="1:11" s="34" customFormat="1">
      <c r="A218" s="29"/>
      <c r="B218" s="29"/>
      <c r="C218" s="29"/>
      <c r="D218" s="30"/>
      <c r="E218" s="30"/>
      <c r="F218" s="40"/>
      <c r="G218" s="31"/>
      <c r="H218" s="32"/>
      <c r="I218" s="33"/>
      <c r="J218" s="33"/>
      <c r="K218" s="33"/>
    </row>
    <row r="219" spans="1:11" s="34" customFormat="1">
      <c r="A219" s="29"/>
      <c r="B219" s="29"/>
      <c r="C219" s="29"/>
      <c r="D219" s="30"/>
      <c r="E219" s="30"/>
      <c r="F219" s="40"/>
      <c r="G219" s="31"/>
      <c r="H219" s="32"/>
      <c r="I219" s="33"/>
      <c r="J219" s="33"/>
      <c r="K219" s="33"/>
    </row>
    <row r="220" spans="1:11" s="34" customFormat="1">
      <c r="A220" s="29"/>
      <c r="B220" s="29"/>
      <c r="C220" s="29"/>
      <c r="D220" s="30"/>
      <c r="E220" s="30"/>
      <c r="F220" s="40"/>
      <c r="G220" s="31"/>
      <c r="H220" s="32"/>
      <c r="I220" s="33"/>
      <c r="J220" s="33"/>
      <c r="K220" s="33"/>
    </row>
    <row r="221" spans="1:11" s="34" customFormat="1">
      <c r="A221" s="29"/>
      <c r="B221" s="29"/>
      <c r="C221" s="29"/>
      <c r="D221" s="30"/>
      <c r="E221" s="30"/>
      <c r="F221" s="40"/>
      <c r="G221" s="31"/>
      <c r="H221" s="32"/>
      <c r="I221" s="33"/>
      <c r="J221" s="33"/>
      <c r="K221" s="33"/>
    </row>
    <row r="222" spans="1:11" s="34" customFormat="1">
      <c r="A222" s="29"/>
      <c r="B222" s="29"/>
      <c r="C222" s="29"/>
      <c r="D222" s="30"/>
      <c r="E222" s="30"/>
      <c r="F222" s="40"/>
      <c r="G222" s="31"/>
      <c r="H222" s="32"/>
      <c r="I222" s="33"/>
      <c r="J222" s="33"/>
      <c r="K222" s="33"/>
    </row>
    <row r="223" spans="1:11" s="34" customFormat="1">
      <c r="A223" s="29"/>
      <c r="B223" s="29"/>
      <c r="C223" s="29"/>
      <c r="D223" s="30"/>
      <c r="E223" s="30"/>
      <c r="F223" s="40"/>
      <c r="G223" s="31"/>
      <c r="H223" s="32"/>
      <c r="I223" s="33"/>
      <c r="J223" s="33"/>
      <c r="K223" s="33"/>
    </row>
    <row r="224" spans="1:11" s="34" customFormat="1">
      <c r="A224" s="29"/>
      <c r="B224" s="29"/>
      <c r="C224" s="29"/>
      <c r="D224" s="30"/>
      <c r="E224" s="30"/>
      <c r="F224" s="40"/>
      <c r="G224" s="31"/>
      <c r="H224" s="32"/>
      <c r="I224" s="33"/>
      <c r="J224" s="33"/>
      <c r="K224" s="33"/>
    </row>
    <row r="225" spans="1:11" s="34" customFormat="1">
      <c r="A225" s="29"/>
      <c r="B225" s="29"/>
      <c r="C225" s="29"/>
      <c r="D225" s="30"/>
      <c r="E225" s="30"/>
      <c r="F225" s="40"/>
      <c r="G225" s="31"/>
      <c r="H225" s="32"/>
      <c r="I225" s="33"/>
      <c r="J225" s="33"/>
      <c r="K225" s="33"/>
    </row>
    <row r="226" spans="1:11" s="34" customFormat="1">
      <c r="A226" s="29"/>
      <c r="B226" s="29"/>
      <c r="C226" s="29"/>
      <c r="D226" s="30"/>
      <c r="E226" s="30"/>
      <c r="F226" s="40"/>
      <c r="G226" s="31"/>
      <c r="H226" s="32"/>
      <c r="I226" s="33"/>
      <c r="J226" s="33"/>
      <c r="K226" s="33"/>
    </row>
    <row r="227" spans="1:11" s="34" customFormat="1">
      <c r="A227" s="29"/>
      <c r="B227" s="29"/>
      <c r="C227" s="29"/>
      <c r="D227" s="30"/>
      <c r="E227" s="30"/>
      <c r="F227" s="40"/>
      <c r="G227" s="31"/>
      <c r="H227" s="32"/>
      <c r="I227" s="33"/>
      <c r="J227" s="33"/>
      <c r="K227" s="33"/>
    </row>
    <row r="228" spans="1:11" s="34" customFormat="1">
      <c r="A228" s="29"/>
      <c r="B228" s="29"/>
      <c r="C228" s="29"/>
      <c r="D228" s="30"/>
      <c r="E228" s="30"/>
      <c r="F228" s="40"/>
      <c r="G228" s="31"/>
      <c r="H228" s="32"/>
      <c r="I228" s="33"/>
      <c r="J228" s="33"/>
      <c r="K228" s="33"/>
    </row>
    <row r="229" spans="1:11" s="34" customFormat="1">
      <c r="A229" s="29"/>
      <c r="B229" s="29"/>
      <c r="C229" s="29"/>
      <c r="D229" s="30"/>
      <c r="E229" s="30"/>
      <c r="F229" s="40"/>
      <c r="G229" s="31"/>
      <c r="H229" s="32"/>
      <c r="I229" s="33"/>
      <c r="J229" s="33"/>
      <c r="K229" s="33"/>
    </row>
    <row r="230" spans="1:11" s="34" customFormat="1">
      <c r="A230" s="29"/>
      <c r="B230" s="29"/>
      <c r="C230" s="29"/>
      <c r="D230" s="30"/>
      <c r="E230" s="30"/>
      <c r="F230" s="40"/>
      <c r="G230" s="31"/>
      <c r="H230" s="32"/>
      <c r="I230" s="33"/>
      <c r="J230" s="33"/>
      <c r="K230" s="33"/>
    </row>
    <row r="231" spans="1:11" s="34" customFormat="1">
      <c r="A231" s="29"/>
      <c r="B231" s="29"/>
      <c r="C231" s="29"/>
      <c r="D231" s="30"/>
      <c r="E231" s="30"/>
      <c r="F231" s="40"/>
      <c r="G231" s="31"/>
      <c r="H231" s="32"/>
      <c r="I231" s="33"/>
      <c r="J231" s="33"/>
      <c r="K231" s="33"/>
    </row>
    <row r="232" spans="1:11" s="34" customFormat="1">
      <c r="A232" s="29"/>
      <c r="B232" s="29"/>
      <c r="C232" s="29"/>
      <c r="D232" s="30"/>
      <c r="E232" s="30"/>
      <c r="F232" s="40"/>
      <c r="G232" s="31"/>
      <c r="H232" s="32"/>
      <c r="I232" s="33"/>
      <c r="J232" s="33"/>
      <c r="K232" s="33"/>
    </row>
    <row r="233" spans="1:11" s="34" customFormat="1">
      <c r="A233" s="29"/>
      <c r="B233" s="29"/>
      <c r="C233" s="29"/>
      <c r="D233" s="30"/>
      <c r="E233" s="30"/>
      <c r="F233" s="40"/>
      <c r="G233" s="31"/>
      <c r="H233" s="32"/>
      <c r="I233" s="33"/>
      <c r="J233" s="33"/>
      <c r="K233" s="33"/>
    </row>
    <row r="234" spans="1:11" s="34" customFormat="1">
      <c r="A234" s="29"/>
      <c r="B234" s="29"/>
      <c r="C234" s="29"/>
      <c r="D234" s="30"/>
      <c r="E234" s="30"/>
      <c r="F234" s="40"/>
      <c r="G234" s="31"/>
      <c r="H234" s="32"/>
      <c r="I234" s="33"/>
      <c r="J234" s="33"/>
      <c r="K234" s="33"/>
    </row>
    <row r="235" spans="1:11" s="34" customFormat="1">
      <c r="A235" s="29"/>
      <c r="B235" s="29"/>
      <c r="C235" s="29"/>
      <c r="D235" s="30"/>
      <c r="E235" s="30"/>
      <c r="F235" s="40"/>
      <c r="G235" s="31"/>
      <c r="H235" s="32"/>
      <c r="I235" s="33"/>
      <c r="J235" s="33"/>
      <c r="K235" s="33"/>
    </row>
    <row r="236" spans="1:11" s="34" customFormat="1">
      <c r="A236" s="29"/>
      <c r="B236" s="29"/>
      <c r="C236" s="29"/>
      <c r="D236" s="30"/>
      <c r="E236" s="30"/>
      <c r="F236" s="40"/>
      <c r="G236" s="31"/>
      <c r="H236" s="32"/>
      <c r="I236" s="33"/>
      <c r="J236" s="33"/>
      <c r="K236" s="33"/>
    </row>
    <row r="237" spans="1:11" s="34" customFormat="1">
      <c r="A237" s="29"/>
      <c r="B237" s="29"/>
      <c r="C237" s="29"/>
      <c r="D237" s="30"/>
      <c r="E237" s="30"/>
      <c r="F237" s="40"/>
      <c r="G237" s="31"/>
      <c r="H237" s="32"/>
      <c r="I237" s="33"/>
      <c r="J237" s="33"/>
      <c r="K237" s="33"/>
    </row>
    <row r="238" spans="1:11" s="34" customFormat="1">
      <c r="A238" s="29"/>
      <c r="B238" s="29"/>
      <c r="C238" s="29"/>
      <c r="D238" s="30"/>
      <c r="E238" s="30"/>
      <c r="F238" s="40"/>
      <c r="G238" s="31"/>
      <c r="H238" s="32"/>
      <c r="I238" s="33"/>
      <c r="J238" s="33"/>
      <c r="K238" s="33"/>
    </row>
    <row r="239" spans="1:11" s="34" customFormat="1">
      <c r="A239" s="29"/>
      <c r="B239" s="29"/>
      <c r="C239" s="29"/>
      <c r="D239" s="30"/>
      <c r="E239" s="30"/>
      <c r="F239" s="40"/>
      <c r="G239" s="31"/>
      <c r="H239" s="32"/>
      <c r="I239" s="33"/>
      <c r="J239" s="33"/>
      <c r="K239" s="33"/>
    </row>
    <row r="240" spans="1:11" s="34" customFormat="1">
      <c r="A240" s="29"/>
      <c r="B240" s="29"/>
      <c r="C240" s="29"/>
      <c r="D240" s="30"/>
      <c r="E240" s="30"/>
      <c r="F240" s="40"/>
      <c r="G240" s="31"/>
      <c r="H240" s="32"/>
      <c r="I240" s="33"/>
      <c r="J240" s="33"/>
      <c r="K240" s="33"/>
    </row>
    <row r="241" spans="1:11" s="34" customFormat="1">
      <c r="A241" s="29"/>
      <c r="B241" s="29"/>
      <c r="C241" s="29"/>
      <c r="D241" s="30"/>
      <c r="E241" s="30"/>
      <c r="F241" s="40"/>
      <c r="G241" s="31"/>
      <c r="H241" s="32"/>
      <c r="I241" s="33"/>
      <c r="J241" s="33"/>
      <c r="K241" s="33"/>
    </row>
    <row r="242" spans="1:11" s="34" customFormat="1">
      <c r="A242" s="29"/>
      <c r="B242" s="29"/>
      <c r="C242" s="29"/>
      <c r="D242" s="30"/>
      <c r="E242" s="30"/>
      <c r="F242" s="40"/>
      <c r="G242" s="31"/>
      <c r="H242" s="32"/>
      <c r="I242" s="33"/>
      <c r="J242" s="33"/>
      <c r="K242" s="33"/>
    </row>
    <row r="243" spans="1:11" s="34" customFormat="1">
      <c r="A243" s="29"/>
      <c r="B243" s="29"/>
      <c r="C243" s="29"/>
      <c r="D243" s="30"/>
      <c r="E243" s="30"/>
      <c r="F243" s="40"/>
      <c r="G243" s="31"/>
      <c r="H243" s="32"/>
      <c r="I243" s="33"/>
      <c r="J243" s="33"/>
      <c r="K243" s="33"/>
    </row>
    <row r="244" spans="1:11" s="34" customFormat="1">
      <c r="A244" s="29"/>
      <c r="B244" s="29"/>
      <c r="C244" s="29"/>
      <c r="D244" s="30"/>
      <c r="E244" s="30"/>
      <c r="F244" s="40"/>
      <c r="G244" s="31"/>
      <c r="H244" s="32"/>
      <c r="I244" s="33"/>
      <c r="J244" s="33"/>
      <c r="K244" s="33"/>
    </row>
    <row r="245" spans="1:11" s="34" customFormat="1">
      <c r="A245" s="29"/>
      <c r="B245" s="29"/>
      <c r="C245" s="29"/>
      <c r="D245" s="30"/>
      <c r="E245" s="30"/>
      <c r="F245" s="40"/>
      <c r="G245" s="31"/>
      <c r="H245" s="32"/>
      <c r="I245" s="33"/>
      <c r="J245" s="33"/>
      <c r="K245" s="33"/>
    </row>
    <row r="246" spans="1:11" s="34" customFormat="1">
      <c r="A246" s="29"/>
      <c r="B246" s="29"/>
      <c r="C246" s="29"/>
      <c r="D246" s="30"/>
      <c r="E246" s="30"/>
      <c r="F246" s="40"/>
      <c r="G246" s="31"/>
      <c r="H246" s="32"/>
      <c r="I246" s="33"/>
      <c r="J246" s="33"/>
      <c r="K246" s="33"/>
    </row>
    <row r="247" spans="1:11" s="34" customFormat="1">
      <c r="A247" s="29"/>
      <c r="B247" s="29"/>
      <c r="C247" s="29"/>
      <c r="D247" s="30"/>
      <c r="E247" s="30"/>
      <c r="F247" s="40"/>
      <c r="G247" s="31"/>
      <c r="H247" s="32"/>
      <c r="I247" s="33"/>
      <c r="J247" s="33"/>
      <c r="K247" s="33"/>
    </row>
    <row r="248" spans="1:11" s="34" customFormat="1">
      <c r="A248" s="29"/>
      <c r="B248" s="29"/>
      <c r="C248" s="29"/>
      <c r="D248" s="30"/>
      <c r="E248" s="30"/>
      <c r="F248" s="40"/>
      <c r="G248" s="31"/>
      <c r="H248" s="32"/>
      <c r="I248" s="33"/>
      <c r="J248" s="33"/>
      <c r="K248" s="33"/>
    </row>
    <row r="249" spans="1:11" s="34" customFormat="1">
      <c r="A249" s="29"/>
      <c r="B249" s="29"/>
      <c r="C249" s="29"/>
      <c r="D249" s="30"/>
      <c r="E249" s="30"/>
      <c r="F249" s="40"/>
      <c r="G249" s="31"/>
      <c r="H249" s="32"/>
      <c r="I249" s="33"/>
      <c r="J249" s="33"/>
      <c r="K249" s="33"/>
    </row>
    <row r="250" spans="1:11" s="34" customFormat="1">
      <c r="A250" s="29"/>
      <c r="B250" s="29"/>
      <c r="C250" s="29"/>
      <c r="D250" s="30"/>
      <c r="E250" s="30"/>
      <c r="F250" s="40"/>
      <c r="G250" s="31"/>
      <c r="H250" s="32"/>
      <c r="I250" s="33"/>
      <c r="J250" s="33"/>
      <c r="K250" s="33"/>
    </row>
    <row r="251" spans="1:11" s="34" customFormat="1">
      <c r="A251" s="29"/>
      <c r="B251" s="29"/>
      <c r="C251" s="29"/>
      <c r="D251" s="30"/>
      <c r="E251" s="30"/>
      <c r="F251" s="40"/>
      <c r="G251" s="31"/>
      <c r="H251" s="32"/>
      <c r="I251" s="33"/>
      <c r="J251" s="33"/>
      <c r="K251" s="33"/>
    </row>
    <row r="252" spans="1:11" s="34" customFormat="1">
      <c r="A252" s="29"/>
      <c r="B252" s="29"/>
      <c r="C252" s="29"/>
      <c r="D252" s="30"/>
      <c r="E252" s="30"/>
      <c r="F252" s="40"/>
      <c r="G252" s="31"/>
      <c r="H252" s="32"/>
      <c r="I252" s="33"/>
      <c r="J252" s="33"/>
      <c r="K252" s="33"/>
    </row>
    <row r="253" spans="1:11" s="34" customFormat="1">
      <c r="A253" s="29"/>
      <c r="B253" s="29"/>
      <c r="C253" s="29"/>
      <c r="D253" s="30"/>
      <c r="E253" s="30"/>
      <c r="F253" s="40"/>
      <c r="G253" s="31"/>
      <c r="H253" s="32"/>
      <c r="I253" s="33"/>
      <c r="J253" s="33"/>
      <c r="K253" s="33"/>
    </row>
    <row r="254" spans="1:11" s="34" customFormat="1">
      <c r="A254" s="29"/>
      <c r="B254" s="29"/>
      <c r="C254" s="29"/>
      <c r="D254" s="30"/>
      <c r="E254" s="30"/>
      <c r="F254" s="40"/>
      <c r="G254" s="31"/>
      <c r="H254" s="32"/>
      <c r="I254" s="33"/>
      <c r="J254" s="33"/>
      <c r="K254" s="33"/>
    </row>
    <row r="255" spans="1:11" s="34" customFormat="1">
      <c r="A255" s="29"/>
      <c r="B255" s="29"/>
      <c r="C255" s="29"/>
      <c r="D255" s="30"/>
      <c r="E255" s="30"/>
      <c r="F255" s="40"/>
      <c r="G255" s="31"/>
      <c r="H255" s="32"/>
      <c r="I255" s="33"/>
      <c r="J255" s="33"/>
      <c r="K255" s="33"/>
    </row>
    <row r="256" spans="1:11" s="34" customFormat="1">
      <c r="A256" s="29"/>
      <c r="B256" s="29"/>
      <c r="C256" s="29"/>
      <c r="D256" s="30"/>
      <c r="E256" s="30"/>
      <c r="F256" s="40"/>
      <c r="G256" s="31"/>
      <c r="H256" s="32"/>
      <c r="I256" s="33"/>
      <c r="J256" s="33"/>
      <c r="K256" s="33"/>
    </row>
    <row r="257" spans="1:11" s="34" customFormat="1">
      <c r="A257" s="29"/>
      <c r="B257" s="29"/>
      <c r="C257" s="29"/>
      <c r="D257" s="30"/>
      <c r="E257" s="30"/>
      <c r="F257" s="40"/>
      <c r="G257" s="31"/>
      <c r="H257" s="32"/>
      <c r="I257" s="33"/>
      <c r="J257" s="33"/>
      <c r="K257" s="33"/>
    </row>
    <row r="258" spans="1:11" s="34" customFormat="1">
      <c r="A258" s="29"/>
      <c r="B258" s="29"/>
      <c r="C258" s="29"/>
      <c r="D258" s="30"/>
      <c r="E258" s="30"/>
      <c r="F258" s="40"/>
      <c r="G258" s="31"/>
      <c r="H258" s="32"/>
      <c r="I258" s="33"/>
      <c r="J258" s="33"/>
      <c r="K258" s="33"/>
    </row>
    <row r="259" spans="1:11" s="34" customFormat="1">
      <c r="A259" s="29"/>
      <c r="B259" s="29"/>
      <c r="C259" s="29"/>
      <c r="D259" s="30"/>
      <c r="E259" s="30"/>
      <c r="F259" s="40"/>
      <c r="G259" s="31"/>
      <c r="H259" s="32"/>
      <c r="I259" s="33"/>
      <c r="J259" s="33"/>
      <c r="K259" s="33"/>
    </row>
    <row r="260" spans="1:11" s="34" customFormat="1">
      <c r="A260" s="29"/>
      <c r="B260" s="29"/>
      <c r="C260" s="29"/>
      <c r="D260" s="30"/>
      <c r="E260" s="30"/>
      <c r="F260" s="40"/>
      <c r="G260" s="31"/>
      <c r="H260" s="32"/>
      <c r="I260" s="33"/>
      <c r="J260" s="33"/>
      <c r="K260" s="33"/>
    </row>
    <row r="261" spans="1:11" s="34" customFormat="1">
      <c r="A261" s="29"/>
      <c r="B261" s="29"/>
      <c r="C261" s="29"/>
      <c r="D261" s="30"/>
      <c r="E261" s="30"/>
      <c r="F261" s="40"/>
      <c r="G261" s="31"/>
      <c r="H261" s="32"/>
      <c r="I261" s="33"/>
      <c r="J261" s="33"/>
      <c r="K261" s="33"/>
    </row>
    <row r="262" spans="1:11" s="34" customFormat="1">
      <c r="A262" s="29"/>
      <c r="B262" s="29"/>
      <c r="C262" s="29"/>
      <c r="D262" s="30"/>
      <c r="E262" s="30"/>
      <c r="F262" s="40"/>
      <c r="G262" s="31"/>
      <c r="H262" s="32"/>
      <c r="I262" s="33"/>
      <c r="J262" s="33"/>
      <c r="K262" s="33"/>
    </row>
    <row r="263" spans="1:11" s="34" customFormat="1">
      <c r="A263" s="29"/>
      <c r="B263" s="29"/>
      <c r="C263" s="29"/>
      <c r="D263" s="30"/>
      <c r="E263" s="30"/>
      <c r="F263" s="40"/>
      <c r="G263" s="31"/>
      <c r="H263" s="32"/>
      <c r="I263" s="33"/>
      <c r="J263" s="33"/>
      <c r="K263" s="33"/>
    </row>
    <row r="264" spans="1:11" s="34" customFormat="1">
      <c r="A264" s="29"/>
      <c r="B264" s="29"/>
      <c r="C264" s="29"/>
      <c r="D264" s="30"/>
      <c r="E264" s="30"/>
      <c r="F264" s="40"/>
      <c r="G264" s="31"/>
      <c r="H264" s="32"/>
      <c r="I264" s="33"/>
      <c r="J264" s="33"/>
      <c r="K264" s="33"/>
    </row>
    <row r="265" spans="1:11" s="34" customFormat="1">
      <c r="A265" s="29"/>
      <c r="B265" s="29"/>
      <c r="C265" s="29"/>
      <c r="D265" s="30"/>
      <c r="E265" s="30"/>
      <c r="F265" s="40"/>
      <c r="G265" s="31"/>
      <c r="H265" s="32"/>
      <c r="I265" s="33"/>
      <c r="J265" s="33"/>
      <c r="K265" s="33"/>
    </row>
    <row r="266" spans="1:11" s="34" customFormat="1">
      <c r="A266" s="29"/>
      <c r="B266" s="29"/>
      <c r="C266" s="29"/>
      <c r="D266" s="30"/>
      <c r="E266" s="30"/>
      <c r="F266" s="40"/>
      <c r="G266" s="31"/>
      <c r="H266" s="32"/>
      <c r="I266" s="33"/>
      <c r="J266" s="33"/>
      <c r="K266" s="33"/>
    </row>
    <row r="267" spans="1:11" s="34" customFormat="1">
      <c r="A267" s="29"/>
      <c r="B267" s="29"/>
      <c r="C267" s="29"/>
      <c r="D267" s="30"/>
      <c r="E267" s="30"/>
      <c r="F267" s="40"/>
      <c r="G267" s="31"/>
      <c r="H267" s="32"/>
      <c r="I267" s="33"/>
      <c r="J267" s="33"/>
      <c r="K267" s="33"/>
    </row>
    <row r="268" spans="1:11" s="34" customFormat="1">
      <c r="A268" s="29"/>
      <c r="B268" s="29"/>
      <c r="C268" s="29"/>
      <c r="D268" s="30"/>
      <c r="E268" s="30"/>
      <c r="F268" s="40"/>
      <c r="G268" s="31"/>
      <c r="H268" s="32"/>
      <c r="I268" s="33"/>
      <c r="J268" s="33"/>
      <c r="K268" s="33"/>
    </row>
    <row r="269" spans="1:11" s="34" customFormat="1">
      <c r="A269" s="29"/>
      <c r="B269" s="29"/>
      <c r="C269" s="29"/>
      <c r="D269" s="30"/>
      <c r="E269" s="30"/>
      <c r="F269" s="40"/>
      <c r="G269" s="31"/>
      <c r="H269" s="32"/>
      <c r="I269" s="33"/>
      <c r="J269" s="33"/>
      <c r="K269" s="33"/>
    </row>
    <row r="270" spans="1:11" s="34" customFormat="1">
      <c r="A270" s="29"/>
      <c r="B270" s="29"/>
      <c r="C270" s="29"/>
      <c r="D270" s="30"/>
      <c r="E270" s="30"/>
      <c r="F270" s="40"/>
      <c r="G270" s="31"/>
      <c r="H270" s="32"/>
      <c r="I270" s="33"/>
      <c r="J270" s="33"/>
      <c r="K270" s="33"/>
    </row>
    <row r="271" spans="1:11" s="34" customFormat="1">
      <c r="A271" s="29"/>
      <c r="B271" s="29"/>
      <c r="C271" s="29"/>
      <c r="D271" s="30"/>
      <c r="E271" s="30"/>
      <c r="F271" s="40"/>
      <c r="G271" s="31"/>
      <c r="H271" s="32"/>
      <c r="I271" s="33"/>
      <c r="J271" s="33"/>
      <c r="K271" s="33"/>
    </row>
    <row r="272" spans="1:11" s="34" customFormat="1">
      <c r="A272" s="29"/>
      <c r="B272" s="29"/>
      <c r="C272" s="29"/>
      <c r="D272" s="30"/>
      <c r="E272" s="30"/>
      <c r="F272" s="40"/>
      <c r="G272" s="31"/>
      <c r="H272" s="32"/>
      <c r="I272" s="33"/>
      <c r="J272" s="33"/>
      <c r="K272" s="33"/>
    </row>
    <row r="273" spans="1:11" s="34" customFormat="1">
      <c r="A273" s="29"/>
      <c r="B273" s="29"/>
      <c r="C273" s="29"/>
      <c r="D273" s="30"/>
      <c r="E273" s="30"/>
      <c r="F273" s="40"/>
      <c r="G273" s="31"/>
      <c r="H273" s="32"/>
      <c r="I273" s="33"/>
      <c r="J273" s="33"/>
      <c r="K273" s="33"/>
    </row>
    <row r="274" spans="1:11" s="34" customFormat="1">
      <c r="A274" s="29"/>
      <c r="B274" s="29"/>
      <c r="C274" s="29"/>
      <c r="D274" s="30"/>
      <c r="E274" s="30"/>
      <c r="F274" s="40"/>
      <c r="G274" s="31"/>
      <c r="H274" s="32"/>
      <c r="I274" s="33"/>
      <c r="J274" s="33"/>
      <c r="K274" s="33"/>
    </row>
    <row r="275" spans="1:11" s="34" customFormat="1">
      <c r="A275" s="29"/>
      <c r="B275" s="29"/>
      <c r="C275" s="29"/>
      <c r="D275" s="30"/>
      <c r="E275" s="30"/>
      <c r="F275" s="40"/>
      <c r="G275" s="31"/>
      <c r="H275" s="32"/>
      <c r="I275" s="33"/>
      <c r="J275" s="33"/>
      <c r="K275" s="33"/>
    </row>
    <row r="276" spans="1:11" s="34" customFormat="1">
      <c r="A276" s="29"/>
      <c r="B276" s="29"/>
      <c r="C276" s="29"/>
      <c r="D276" s="30"/>
      <c r="E276" s="30"/>
      <c r="F276" s="40"/>
      <c r="G276" s="31"/>
      <c r="H276" s="32"/>
      <c r="I276" s="33"/>
      <c r="J276" s="33"/>
      <c r="K276" s="33"/>
    </row>
    <row r="277" spans="1:11" s="34" customFormat="1">
      <c r="A277" s="29"/>
      <c r="B277" s="29"/>
      <c r="C277" s="29"/>
      <c r="D277" s="30"/>
      <c r="E277" s="30"/>
      <c r="F277" s="40"/>
      <c r="G277" s="31"/>
      <c r="H277" s="32"/>
      <c r="I277" s="33"/>
      <c r="J277" s="33"/>
      <c r="K277" s="33"/>
    </row>
    <row r="278" spans="1:11" s="34" customFormat="1">
      <c r="A278" s="29"/>
      <c r="B278" s="29"/>
      <c r="C278" s="29"/>
      <c r="D278" s="30"/>
      <c r="E278" s="30"/>
      <c r="F278" s="40"/>
      <c r="G278" s="31"/>
      <c r="H278" s="32"/>
      <c r="I278" s="33"/>
      <c r="J278" s="33"/>
      <c r="K278" s="33"/>
    </row>
    <row r="279" spans="1:11" s="34" customFormat="1">
      <c r="A279" s="29"/>
      <c r="B279" s="29"/>
      <c r="C279" s="29"/>
      <c r="D279" s="30"/>
      <c r="E279" s="30"/>
      <c r="F279" s="40"/>
      <c r="G279" s="31"/>
      <c r="H279" s="32"/>
      <c r="I279" s="33"/>
      <c r="J279" s="33"/>
      <c r="K279" s="33"/>
    </row>
    <row r="280" spans="1:11" s="34" customFormat="1">
      <c r="A280" s="29"/>
      <c r="B280" s="29"/>
      <c r="C280" s="29"/>
      <c r="D280" s="30"/>
      <c r="E280" s="30"/>
      <c r="F280" s="40"/>
      <c r="G280" s="31"/>
      <c r="H280" s="32"/>
      <c r="I280" s="33"/>
      <c r="J280" s="33"/>
      <c r="K280" s="33"/>
    </row>
    <row r="281" spans="1:11" s="34" customFormat="1">
      <c r="A281" s="29"/>
      <c r="B281" s="29"/>
      <c r="C281" s="29"/>
      <c r="D281" s="30"/>
      <c r="E281" s="30"/>
      <c r="F281" s="40"/>
      <c r="G281" s="31"/>
      <c r="H281" s="32"/>
      <c r="I281" s="33"/>
      <c r="J281" s="33"/>
      <c r="K281" s="33"/>
    </row>
    <row r="282" spans="1:11" s="34" customFormat="1">
      <c r="A282" s="29"/>
      <c r="B282" s="29"/>
      <c r="C282" s="29"/>
      <c r="D282" s="30"/>
      <c r="E282" s="30"/>
      <c r="F282" s="40"/>
      <c r="G282" s="31"/>
      <c r="H282" s="32"/>
      <c r="I282" s="33"/>
      <c r="J282" s="33"/>
      <c r="K282" s="33"/>
    </row>
    <row r="283" spans="1:11" s="34" customFormat="1">
      <c r="A283" s="29"/>
      <c r="B283" s="29"/>
      <c r="C283" s="29"/>
      <c r="D283" s="30"/>
      <c r="E283" s="30"/>
      <c r="F283" s="40"/>
      <c r="G283" s="31"/>
      <c r="H283" s="32"/>
      <c r="I283" s="33"/>
      <c r="J283" s="33"/>
      <c r="K283" s="33"/>
    </row>
    <row r="284" spans="1:11" s="34" customFormat="1">
      <c r="A284" s="29"/>
      <c r="B284" s="29"/>
      <c r="C284" s="29"/>
      <c r="D284" s="30"/>
      <c r="E284" s="30"/>
      <c r="F284" s="40"/>
      <c r="G284" s="31"/>
      <c r="H284" s="32"/>
      <c r="I284" s="33"/>
      <c r="J284" s="33"/>
      <c r="K284" s="33"/>
    </row>
    <row r="285" spans="1:11" s="34" customFormat="1">
      <c r="A285" s="29"/>
      <c r="B285" s="29"/>
      <c r="C285" s="29"/>
      <c r="D285" s="30"/>
      <c r="E285" s="30"/>
      <c r="F285" s="40"/>
      <c r="G285" s="31"/>
      <c r="H285" s="32"/>
      <c r="I285" s="33"/>
      <c r="J285" s="33"/>
      <c r="K285" s="33"/>
    </row>
    <row r="286" spans="1:11" s="34" customFormat="1">
      <c r="A286" s="29"/>
      <c r="B286" s="29"/>
      <c r="C286" s="29"/>
      <c r="D286" s="30"/>
      <c r="E286" s="30"/>
      <c r="F286" s="40"/>
      <c r="G286" s="31"/>
      <c r="H286" s="32"/>
      <c r="I286" s="33"/>
      <c r="J286" s="33"/>
      <c r="K286" s="33"/>
    </row>
    <row r="287" spans="1:11" s="34" customFormat="1">
      <c r="A287" s="29"/>
      <c r="B287" s="29"/>
      <c r="C287" s="29"/>
      <c r="D287" s="30"/>
      <c r="E287" s="30"/>
      <c r="F287" s="40"/>
      <c r="G287" s="31"/>
      <c r="H287" s="32"/>
      <c r="I287" s="33"/>
      <c r="J287" s="33"/>
      <c r="K287" s="33"/>
    </row>
    <row r="288" spans="1:11" s="34" customFormat="1">
      <c r="A288" s="29"/>
      <c r="B288" s="29"/>
      <c r="C288" s="29"/>
      <c r="D288" s="30"/>
      <c r="E288" s="30"/>
      <c r="F288" s="40"/>
      <c r="G288" s="31"/>
      <c r="H288" s="32"/>
      <c r="I288" s="33"/>
      <c r="J288" s="33"/>
      <c r="K288" s="33"/>
    </row>
    <row r="289" spans="1:11" s="34" customFormat="1">
      <c r="A289" s="29"/>
      <c r="B289" s="29"/>
      <c r="C289" s="29"/>
      <c r="D289" s="30"/>
      <c r="E289" s="30"/>
      <c r="F289" s="40"/>
      <c r="G289" s="31"/>
      <c r="H289" s="32"/>
      <c r="I289" s="33"/>
      <c r="J289" s="33"/>
      <c r="K289" s="33"/>
    </row>
    <row r="290" spans="1:11" s="34" customFormat="1">
      <c r="A290" s="29"/>
      <c r="B290" s="29"/>
      <c r="C290" s="29"/>
      <c r="D290" s="30"/>
      <c r="E290" s="30"/>
      <c r="F290" s="40"/>
      <c r="G290" s="31"/>
      <c r="H290" s="32"/>
      <c r="I290" s="33"/>
      <c r="J290" s="33"/>
      <c r="K290" s="33"/>
    </row>
    <row r="291" spans="1:11" s="34" customFormat="1">
      <c r="A291" s="29"/>
      <c r="B291" s="29"/>
      <c r="C291" s="29"/>
      <c r="D291" s="30"/>
      <c r="E291" s="30"/>
      <c r="F291" s="40"/>
      <c r="G291" s="31"/>
      <c r="H291" s="32"/>
      <c r="I291" s="33"/>
      <c r="J291" s="33"/>
      <c r="K291" s="33"/>
    </row>
    <row r="292" spans="1:11" s="34" customFormat="1">
      <c r="A292" s="29"/>
      <c r="B292" s="29"/>
      <c r="C292" s="29"/>
      <c r="D292" s="30"/>
      <c r="E292" s="30"/>
      <c r="F292" s="40"/>
      <c r="G292" s="31"/>
      <c r="H292" s="32"/>
      <c r="I292" s="33"/>
      <c r="J292" s="33"/>
      <c r="K292" s="33"/>
    </row>
    <row r="293" spans="1:11" s="34" customFormat="1">
      <c r="A293" s="29"/>
      <c r="B293" s="29"/>
      <c r="C293" s="29"/>
      <c r="D293" s="30"/>
      <c r="E293" s="30"/>
      <c r="F293" s="40"/>
      <c r="G293" s="31"/>
      <c r="H293" s="32"/>
      <c r="I293" s="33"/>
      <c r="J293" s="33"/>
      <c r="K293" s="33"/>
    </row>
    <row r="294" spans="1:11" s="34" customFormat="1">
      <c r="A294" s="29"/>
      <c r="B294" s="29"/>
      <c r="C294" s="29"/>
      <c r="D294" s="30"/>
      <c r="E294" s="30"/>
      <c r="F294" s="40"/>
      <c r="G294" s="31"/>
      <c r="H294" s="32"/>
      <c r="I294" s="33"/>
      <c r="J294" s="33"/>
      <c r="K294" s="33"/>
    </row>
    <row r="295" spans="1:11" s="34" customFormat="1">
      <c r="A295" s="29"/>
      <c r="B295" s="29"/>
      <c r="C295" s="29"/>
      <c r="D295" s="30"/>
      <c r="E295" s="30"/>
      <c r="F295" s="40"/>
      <c r="G295" s="31"/>
      <c r="H295" s="32"/>
      <c r="I295" s="33"/>
      <c r="J295" s="33"/>
      <c r="K295" s="33"/>
    </row>
    <row r="296" spans="1:11" s="34" customFormat="1">
      <c r="A296" s="29"/>
      <c r="B296" s="29"/>
      <c r="C296" s="29"/>
      <c r="D296" s="30"/>
      <c r="E296" s="30"/>
      <c r="F296" s="40"/>
      <c r="G296" s="31"/>
      <c r="H296" s="32"/>
      <c r="I296" s="33"/>
      <c r="J296" s="33"/>
      <c r="K296" s="33"/>
    </row>
    <row r="297" spans="1:11" s="34" customFormat="1">
      <c r="A297" s="29"/>
      <c r="B297" s="29"/>
      <c r="C297" s="29"/>
      <c r="D297" s="30"/>
      <c r="E297" s="30"/>
      <c r="F297" s="40"/>
      <c r="G297" s="31"/>
      <c r="H297" s="32"/>
      <c r="I297" s="33"/>
      <c r="J297" s="33"/>
      <c r="K297" s="33"/>
    </row>
    <row r="298" spans="1:11" s="34" customFormat="1">
      <c r="A298" s="29"/>
      <c r="B298" s="29"/>
      <c r="C298" s="29"/>
      <c r="D298" s="30"/>
      <c r="E298" s="30"/>
      <c r="F298" s="40"/>
      <c r="G298" s="31"/>
      <c r="H298" s="32"/>
      <c r="I298" s="33"/>
      <c r="J298" s="33"/>
      <c r="K298" s="33"/>
    </row>
    <row r="299" spans="1:11" s="34" customFormat="1">
      <c r="A299" s="29"/>
      <c r="B299" s="29"/>
      <c r="C299" s="29"/>
      <c r="D299" s="30"/>
      <c r="E299" s="30"/>
      <c r="F299" s="40"/>
      <c r="G299" s="31"/>
      <c r="H299" s="32"/>
      <c r="I299" s="33"/>
      <c r="J299" s="33"/>
      <c r="K299" s="33"/>
    </row>
    <row r="300" spans="1:11" s="34" customFormat="1">
      <c r="A300" s="29"/>
      <c r="B300" s="29"/>
      <c r="C300" s="29"/>
      <c r="D300" s="30"/>
      <c r="E300" s="30"/>
      <c r="F300" s="40"/>
      <c r="G300" s="31"/>
      <c r="H300" s="32"/>
      <c r="I300" s="33"/>
      <c r="J300" s="33"/>
      <c r="K300" s="33"/>
    </row>
    <row r="301" spans="1:11" s="34" customFormat="1">
      <c r="A301" s="29"/>
      <c r="B301" s="29"/>
      <c r="C301" s="29"/>
      <c r="D301" s="30"/>
      <c r="E301" s="30"/>
      <c r="F301" s="40"/>
      <c r="G301" s="31"/>
      <c r="H301" s="32"/>
      <c r="I301" s="33"/>
      <c r="J301" s="33"/>
      <c r="K301" s="33"/>
    </row>
    <row r="302" spans="1:11" s="34" customFormat="1">
      <c r="A302" s="29"/>
      <c r="B302" s="29"/>
      <c r="C302" s="29"/>
      <c r="D302" s="30"/>
      <c r="E302" s="30"/>
      <c r="F302" s="40"/>
      <c r="G302" s="31"/>
      <c r="H302" s="32"/>
      <c r="I302" s="33"/>
      <c r="J302" s="33"/>
      <c r="K302" s="33"/>
    </row>
    <row r="303" spans="1:11" s="34" customFormat="1">
      <c r="A303" s="29"/>
      <c r="B303" s="29"/>
      <c r="C303" s="29"/>
      <c r="D303" s="30"/>
      <c r="E303" s="30"/>
      <c r="F303" s="40"/>
      <c r="G303" s="31"/>
      <c r="H303" s="32"/>
      <c r="I303" s="33"/>
      <c r="J303" s="33"/>
      <c r="K303" s="33"/>
    </row>
    <row r="304" spans="1:11" s="34" customFormat="1">
      <c r="A304" s="29"/>
      <c r="B304" s="29"/>
      <c r="C304" s="29"/>
      <c r="D304" s="30"/>
      <c r="E304" s="30"/>
      <c r="F304" s="40"/>
      <c r="G304" s="31"/>
      <c r="H304" s="32"/>
      <c r="I304" s="33"/>
      <c r="J304" s="33"/>
      <c r="K304" s="33"/>
    </row>
    <row r="305" spans="1:11" s="34" customFormat="1">
      <c r="A305" s="29"/>
      <c r="B305" s="29"/>
      <c r="C305" s="29"/>
      <c r="D305" s="30"/>
      <c r="E305" s="30"/>
      <c r="F305" s="40"/>
      <c r="G305" s="31"/>
      <c r="H305" s="32"/>
      <c r="I305" s="33"/>
      <c r="J305" s="33"/>
      <c r="K305" s="33"/>
    </row>
    <row r="306" spans="1:11" s="34" customFormat="1">
      <c r="A306" s="29"/>
      <c r="B306" s="29"/>
      <c r="C306" s="29"/>
      <c r="D306" s="30"/>
      <c r="E306" s="30"/>
      <c r="F306" s="40"/>
      <c r="G306" s="31"/>
      <c r="H306" s="32"/>
      <c r="I306" s="33"/>
      <c r="J306" s="33"/>
      <c r="K306" s="33"/>
    </row>
    <row r="307" spans="1:11" s="34" customFormat="1">
      <c r="A307" s="29"/>
      <c r="B307" s="29"/>
      <c r="C307" s="29"/>
      <c r="D307" s="30"/>
      <c r="E307" s="30"/>
      <c r="F307" s="40"/>
      <c r="G307" s="31"/>
      <c r="H307" s="32"/>
      <c r="I307" s="33"/>
      <c r="J307" s="33"/>
      <c r="K307" s="33"/>
    </row>
    <row r="308" spans="1:11" s="34" customFormat="1">
      <c r="A308" s="29"/>
      <c r="B308" s="29"/>
      <c r="C308" s="29"/>
      <c r="D308" s="30"/>
      <c r="E308" s="30"/>
      <c r="F308" s="40"/>
      <c r="G308" s="31"/>
      <c r="H308" s="32"/>
      <c r="I308" s="33"/>
      <c r="J308" s="33"/>
      <c r="K308" s="33"/>
    </row>
    <row r="309" spans="1:11" s="34" customFormat="1">
      <c r="A309" s="29"/>
      <c r="B309" s="29"/>
      <c r="C309" s="29"/>
      <c r="D309" s="30"/>
      <c r="E309" s="30"/>
      <c r="F309" s="40"/>
      <c r="G309" s="31"/>
      <c r="H309" s="32"/>
      <c r="I309" s="33"/>
      <c r="J309" s="33"/>
      <c r="K309" s="33"/>
    </row>
    <row r="310" spans="1:11" s="34" customFormat="1">
      <c r="A310" s="29"/>
      <c r="B310" s="29"/>
      <c r="C310" s="29"/>
      <c r="D310" s="30"/>
      <c r="E310" s="30"/>
      <c r="F310" s="40"/>
      <c r="G310" s="31"/>
      <c r="H310" s="32"/>
      <c r="I310" s="33"/>
      <c r="J310" s="33"/>
      <c r="K310" s="33"/>
    </row>
    <row r="311" spans="1:11" s="34" customFormat="1">
      <c r="A311" s="29"/>
      <c r="B311" s="29"/>
      <c r="C311" s="29"/>
      <c r="D311" s="30"/>
      <c r="E311" s="30"/>
      <c r="F311" s="40"/>
      <c r="G311" s="31"/>
      <c r="H311" s="32"/>
      <c r="I311" s="33"/>
      <c r="J311" s="33"/>
      <c r="K311" s="33"/>
    </row>
    <row r="312" spans="1:11" s="34" customFormat="1">
      <c r="A312" s="29"/>
      <c r="B312" s="29"/>
      <c r="C312" s="29"/>
      <c r="D312" s="30"/>
      <c r="E312" s="30"/>
      <c r="F312" s="40"/>
      <c r="G312" s="31"/>
      <c r="H312" s="32"/>
      <c r="I312" s="33"/>
      <c r="J312" s="33"/>
      <c r="K312" s="33"/>
    </row>
    <row r="313" spans="1:11" s="34" customFormat="1">
      <c r="A313" s="29"/>
      <c r="B313" s="29"/>
      <c r="C313" s="29"/>
      <c r="D313" s="30"/>
      <c r="E313" s="30"/>
      <c r="F313" s="40"/>
      <c r="G313" s="31"/>
      <c r="H313" s="32"/>
      <c r="I313" s="33"/>
      <c r="J313" s="33"/>
      <c r="K313" s="33"/>
    </row>
    <row r="314" spans="1:11" s="34" customFormat="1">
      <c r="A314" s="29"/>
      <c r="B314" s="29"/>
      <c r="C314" s="29"/>
      <c r="D314" s="30"/>
      <c r="E314" s="30"/>
      <c r="F314" s="40"/>
      <c r="G314" s="31"/>
      <c r="H314" s="32"/>
      <c r="I314" s="33"/>
      <c r="J314" s="33"/>
      <c r="K314" s="33"/>
    </row>
    <row r="315" spans="1:11" s="34" customFormat="1">
      <c r="A315" s="29"/>
      <c r="B315" s="29"/>
      <c r="C315" s="29"/>
      <c r="D315" s="30"/>
      <c r="E315" s="30"/>
      <c r="F315" s="40"/>
      <c r="G315" s="31"/>
      <c r="H315" s="32"/>
      <c r="I315" s="33"/>
      <c r="J315" s="33"/>
      <c r="K315" s="33"/>
    </row>
    <row r="316" spans="1:11" s="34" customFormat="1">
      <c r="A316" s="29"/>
      <c r="B316" s="29"/>
      <c r="C316" s="29"/>
      <c r="D316" s="30"/>
      <c r="E316" s="30"/>
      <c r="F316" s="40"/>
      <c r="G316" s="31"/>
      <c r="H316" s="32"/>
      <c r="I316" s="33"/>
      <c r="J316" s="33"/>
      <c r="K316" s="33"/>
    </row>
    <row r="317" spans="1:11" s="34" customFormat="1">
      <c r="A317" s="29"/>
      <c r="B317" s="29"/>
      <c r="C317" s="29"/>
      <c r="D317" s="30"/>
      <c r="E317" s="30"/>
      <c r="F317" s="40"/>
      <c r="G317" s="31"/>
      <c r="H317" s="32"/>
      <c r="I317" s="33"/>
      <c r="J317" s="33"/>
      <c r="K317" s="33"/>
    </row>
    <row r="318" spans="1:11" s="34" customFormat="1">
      <c r="A318" s="29"/>
      <c r="B318" s="29"/>
      <c r="C318" s="29"/>
      <c r="D318" s="30"/>
      <c r="E318" s="30"/>
      <c r="F318" s="40"/>
      <c r="G318" s="31"/>
      <c r="H318" s="32"/>
      <c r="I318" s="33"/>
      <c r="J318" s="33"/>
      <c r="K318" s="33"/>
    </row>
    <row r="319" spans="1:11" s="34" customFormat="1">
      <c r="A319" s="29"/>
      <c r="B319" s="29"/>
      <c r="C319" s="29"/>
      <c r="D319" s="30"/>
      <c r="E319" s="30"/>
      <c r="F319" s="40"/>
      <c r="G319" s="31"/>
      <c r="H319" s="32"/>
      <c r="I319" s="33"/>
      <c r="J319" s="33"/>
      <c r="K319" s="33"/>
    </row>
    <row r="320" spans="1:11" s="34" customFormat="1">
      <c r="A320" s="29"/>
      <c r="B320" s="29"/>
      <c r="C320" s="29"/>
      <c r="D320" s="30"/>
      <c r="E320" s="30"/>
      <c r="F320" s="40"/>
      <c r="G320" s="31"/>
      <c r="H320" s="32"/>
      <c r="I320" s="33"/>
      <c r="J320" s="33"/>
      <c r="K320" s="33"/>
    </row>
    <row r="321" spans="1:11" s="34" customFormat="1">
      <c r="A321" s="29"/>
      <c r="B321" s="29"/>
      <c r="C321" s="29"/>
      <c r="D321" s="30"/>
      <c r="E321" s="30"/>
      <c r="F321" s="40"/>
      <c r="G321" s="31"/>
      <c r="H321" s="32"/>
      <c r="I321" s="33"/>
      <c r="J321" s="33"/>
      <c r="K321" s="33"/>
    </row>
    <row r="322" spans="1:11" s="34" customFormat="1">
      <c r="A322" s="29"/>
      <c r="B322" s="29"/>
      <c r="C322" s="29"/>
      <c r="D322" s="30"/>
      <c r="E322" s="30"/>
      <c r="F322" s="40"/>
      <c r="G322" s="31"/>
      <c r="H322" s="32"/>
      <c r="I322" s="33"/>
      <c r="J322" s="33"/>
      <c r="K322" s="33"/>
    </row>
    <row r="323" spans="1:11" s="34" customFormat="1">
      <c r="A323" s="29"/>
      <c r="B323" s="29"/>
      <c r="C323" s="29"/>
      <c r="D323" s="30"/>
      <c r="E323" s="30"/>
      <c r="F323" s="40"/>
      <c r="G323" s="31"/>
      <c r="H323" s="32"/>
      <c r="I323" s="33"/>
      <c r="J323" s="33"/>
      <c r="K323" s="33"/>
    </row>
    <row r="324" spans="1:11" s="34" customFormat="1">
      <c r="A324" s="29"/>
      <c r="B324" s="29"/>
      <c r="C324" s="29"/>
      <c r="D324" s="30"/>
      <c r="E324" s="30"/>
      <c r="F324" s="40"/>
      <c r="G324" s="31"/>
      <c r="H324" s="32"/>
      <c r="I324" s="33"/>
      <c r="J324" s="33"/>
      <c r="K324" s="33"/>
    </row>
    <row r="325" spans="1:11" s="34" customFormat="1">
      <c r="A325" s="29"/>
      <c r="B325" s="29"/>
      <c r="C325" s="29"/>
      <c r="D325" s="30"/>
      <c r="E325" s="30"/>
      <c r="F325" s="40"/>
      <c r="G325" s="31"/>
      <c r="H325" s="32"/>
      <c r="I325" s="33"/>
      <c r="J325" s="33"/>
      <c r="K325" s="33"/>
    </row>
    <row r="326" spans="1:11" s="34" customFormat="1">
      <c r="A326" s="29"/>
      <c r="B326" s="29"/>
      <c r="C326" s="29"/>
      <c r="D326" s="30"/>
      <c r="E326" s="30"/>
      <c r="F326" s="40"/>
      <c r="G326" s="31"/>
      <c r="H326" s="32"/>
      <c r="I326" s="33"/>
      <c r="J326" s="33"/>
      <c r="K326" s="33"/>
    </row>
    <row r="327" spans="1:11" s="34" customFormat="1">
      <c r="A327" s="29"/>
      <c r="B327" s="29"/>
      <c r="C327" s="29"/>
      <c r="D327" s="30"/>
      <c r="E327" s="30"/>
      <c r="F327" s="40"/>
      <c r="G327" s="31"/>
      <c r="H327" s="32"/>
      <c r="I327" s="33"/>
      <c r="J327" s="33"/>
      <c r="K327" s="33"/>
    </row>
    <row r="328" spans="1:11" s="34" customFormat="1">
      <c r="A328" s="29"/>
      <c r="B328" s="29"/>
      <c r="C328" s="29"/>
      <c r="D328" s="30"/>
      <c r="E328" s="30"/>
      <c r="F328" s="40"/>
      <c r="G328" s="31"/>
      <c r="H328" s="32"/>
      <c r="I328" s="33"/>
      <c r="J328" s="33"/>
      <c r="K328" s="33"/>
    </row>
    <row r="329" spans="1:11" s="34" customFormat="1">
      <c r="A329" s="29"/>
      <c r="B329" s="29"/>
      <c r="C329" s="29"/>
      <c r="D329" s="30"/>
      <c r="E329" s="30"/>
      <c r="F329" s="40"/>
      <c r="G329" s="31"/>
      <c r="H329" s="32"/>
      <c r="I329" s="33"/>
      <c r="J329" s="33"/>
      <c r="K329" s="33"/>
    </row>
    <row r="330" spans="1:11" s="34" customFormat="1">
      <c r="A330" s="29"/>
      <c r="B330" s="29"/>
      <c r="C330" s="29"/>
      <c r="D330" s="30"/>
      <c r="E330" s="30"/>
      <c r="F330" s="40"/>
      <c r="G330" s="31"/>
      <c r="H330" s="32"/>
      <c r="I330" s="33"/>
      <c r="J330" s="33"/>
      <c r="K330" s="33"/>
    </row>
    <row r="331" spans="1:11" s="34" customFormat="1">
      <c r="A331" s="29"/>
      <c r="B331" s="29"/>
      <c r="C331" s="29"/>
      <c r="D331" s="30"/>
      <c r="E331" s="30"/>
      <c r="F331" s="40"/>
      <c r="G331" s="31"/>
      <c r="H331" s="32"/>
      <c r="I331" s="33"/>
      <c r="J331" s="33"/>
      <c r="K331" s="33"/>
    </row>
    <row r="332" spans="1:11" s="34" customFormat="1">
      <c r="A332" s="29"/>
      <c r="B332" s="29"/>
      <c r="C332" s="29"/>
      <c r="D332" s="30"/>
      <c r="E332" s="30"/>
      <c r="F332" s="40"/>
      <c r="G332" s="31"/>
      <c r="H332" s="32"/>
      <c r="I332" s="33"/>
      <c r="J332" s="33"/>
      <c r="K332" s="33"/>
    </row>
    <row r="333" spans="1:11" s="34" customFormat="1">
      <c r="A333" s="29"/>
      <c r="B333" s="29"/>
      <c r="C333" s="29"/>
      <c r="D333" s="30"/>
      <c r="E333" s="30"/>
      <c r="F333" s="40"/>
      <c r="G333" s="31"/>
      <c r="H333" s="32"/>
      <c r="I333" s="33"/>
      <c r="J333" s="33"/>
      <c r="K333" s="33"/>
    </row>
    <row r="334" spans="1:11" s="34" customFormat="1">
      <c r="A334" s="29"/>
      <c r="B334" s="29"/>
      <c r="C334" s="29"/>
      <c r="D334" s="30"/>
      <c r="E334" s="30"/>
      <c r="F334" s="40"/>
      <c r="G334" s="31"/>
      <c r="H334" s="32"/>
      <c r="I334" s="33"/>
      <c r="J334" s="33"/>
      <c r="K334" s="33"/>
    </row>
    <row r="335" spans="1:11" s="34" customFormat="1">
      <c r="A335" s="29"/>
      <c r="B335" s="29"/>
      <c r="C335" s="29"/>
      <c r="D335" s="30"/>
      <c r="E335" s="30"/>
      <c r="F335" s="40"/>
      <c r="G335" s="31"/>
      <c r="H335" s="32"/>
      <c r="I335" s="33"/>
      <c r="J335" s="33"/>
      <c r="K335" s="33"/>
    </row>
    <row r="336" spans="1:11" s="34" customFormat="1">
      <c r="A336" s="29"/>
      <c r="B336" s="29"/>
      <c r="C336" s="29"/>
      <c r="D336" s="30"/>
      <c r="E336" s="30"/>
      <c r="F336" s="40"/>
      <c r="G336" s="31"/>
      <c r="H336" s="32"/>
      <c r="I336" s="33"/>
      <c r="J336" s="33"/>
      <c r="K336" s="33"/>
    </row>
    <row r="337" spans="1:11" s="34" customFormat="1">
      <c r="A337" s="29"/>
      <c r="B337" s="29"/>
      <c r="C337" s="29"/>
      <c r="D337" s="30"/>
      <c r="E337" s="30"/>
      <c r="F337" s="40"/>
      <c r="G337" s="31"/>
      <c r="H337" s="32"/>
      <c r="I337" s="33"/>
      <c r="J337" s="33"/>
      <c r="K337" s="33"/>
    </row>
    <row r="338" spans="1:11" s="34" customFormat="1">
      <c r="A338" s="29"/>
      <c r="B338" s="29"/>
      <c r="C338" s="29"/>
      <c r="D338" s="30"/>
      <c r="E338" s="30"/>
      <c r="F338" s="40"/>
      <c r="G338" s="31"/>
      <c r="H338" s="32"/>
      <c r="I338" s="33"/>
      <c r="J338" s="33"/>
      <c r="K338" s="33"/>
    </row>
    <row r="339" spans="1:11" s="34" customFormat="1">
      <c r="A339" s="29"/>
      <c r="B339" s="29"/>
      <c r="C339" s="29"/>
      <c r="D339" s="30"/>
      <c r="E339" s="30"/>
      <c r="F339" s="40"/>
      <c r="G339" s="31"/>
      <c r="H339" s="32"/>
      <c r="I339" s="33"/>
      <c r="J339" s="33"/>
      <c r="K339" s="33"/>
    </row>
    <row r="340" spans="1:11" s="34" customFormat="1">
      <c r="A340" s="29"/>
      <c r="B340" s="29"/>
      <c r="C340" s="29"/>
      <c r="D340" s="30"/>
      <c r="E340" s="30"/>
      <c r="F340" s="40"/>
      <c r="G340" s="31"/>
      <c r="H340" s="32"/>
      <c r="I340" s="33"/>
      <c r="J340" s="33"/>
      <c r="K340" s="33"/>
    </row>
    <row r="341" spans="1:11" s="34" customFormat="1">
      <c r="A341" s="29"/>
      <c r="B341" s="29"/>
      <c r="C341" s="29"/>
      <c r="D341" s="30"/>
      <c r="E341" s="30"/>
      <c r="F341" s="40"/>
      <c r="G341" s="31"/>
      <c r="H341" s="32"/>
      <c r="I341" s="33"/>
      <c r="J341" s="33"/>
      <c r="K341" s="33"/>
    </row>
    <row r="342" spans="1:11" s="34" customFormat="1">
      <c r="A342" s="29"/>
      <c r="B342" s="29"/>
      <c r="C342" s="29"/>
      <c r="D342" s="30"/>
      <c r="E342" s="30"/>
      <c r="F342" s="40"/>
      <c r="G342" s="31"/>
      <c r="H342" s="32"/>
      <c r="I342" s="33"/>
      <c r="J342" s="33"/>
      <c r="K342" s="33"/>
    </row>
    <row r="343" spans="1:11" s="34" customFormat="1">
      <c r="A343" s="29"/>
      <c r="B343" s="29"/>
      <c r="C343" s="29"/>
      <c r="D343" s="30"/>
      <c r="E343" s="30"/>
      <c r="F343" s="40"/>
      <c r="G343" s="31"/>
      <c r="H343" s="32"/>
      <c r="I343" s="33"/>
      <c r="J343" s="33"/>
      <c r="K343" s="33"/>
    </row>
    <row r="344" spans="1:11" s="34" customFormat="1">
      <c r="A344" s="29"/>
      <c r="B344" s="29"/>
      <c r="C344" s="29"/>
      <c r="D344" s="30"/>
      <c r="E344" s="30"/>
      <c r="F344" s="40"/>
      <c r="G344" s="31"/>
      <c r="H344" s="32"/>
      <c r="I344" s="33"/>
      <c r="J344" s="33"/>
      <c r="K344" s="33"/>
    </row>
    <row r="345" spans="1:11" s="34" customFormat="1">
      <c r="A345" s="29"/>
      <c r="B345" s="29"/>
      <c r="C345" s="29"/>
      <c r="D345" s="30"/>
      <c r="E345" s="30"/>
      <c r="F345" s="40"/>
      <c r="G345" s="31"/>
      <c r="H345" s="32"/>
      <c r="I345" s="33"/>
      <c r="J345" s="33"/>
      <c r="K345" s="33"/>
    </row>
    <row r="346" spans="1:11" s="34" customFormat="1">
      <c r="A346" s="29"/>
      <c r="B346" s="29"/>
      <c r="C346" s="29"/>
      <c r="D346" s="30"/>
      <c r="E346" s="30"/>
      <c r="F346" s="40"/>
      <c r="G346" s="31"/>
      <c r="H346" s="32"/>
      <c r="I346" s="33"/>
      <c r="J346" s="33"/>
      <c r="K346" s="33"/>
    </row>
    <row r="347" spans="1:11" s="34" customFormat="1">
      <c r="A347" s="29"/>
      <c r="B347" s="29"/>
      <c r="C347" s="29"/>
      <c r="D347" s="30"/>
      <c r="E347" s="30"/>
      <c r="F347" s="40"/>
      <c r="G347" s="31"/>
      <c r="H347" s="32"/>
      <c r="I347" s="33"/>
      <c r="J347" s="33"/>
      <c r="K347" s="33"/>
    </row>
    <row r="348" spans="1:11" s="34" customFormat="1">
      <c r="A348" s="29"/>
      <c r="B348" s="29"/>
      <c r="C348" s="29"/>
      <c r="D348" s="30"/>
      <c r="E348" s="30"/>
      <c r="F348" s="40"/>
      <c r="G348" s="31"/>
      <c r="H348" s="32"/>
      <c r="I348" s="33"/>
      <c r="J348" s="33"/>
      <c r="K348" s="33"/>
    </row>
    <row r="349" spans="1:11" s="34" customFormat="1">
      <c r="A349" s="29"/>
      <c r="B349" s="29"/>
      <c r="C349" s="29"/>
      <c r="D349" s="30"/>
      <c r="E349" s="30"/>
      <c r="F349" s="40"/>
      <c r="G349" s="31"/>
      <c r="H349" s="32"/>
      <c r="I349" s="33"/>
      <c r="J349" s="33"/>
      <c r="K349" s="33"/>
    </row>
    <row r="350" spans="1:11" s="34" customFormat="1">
      <c r="A350" s="29"/>
      <c r="B350" s="29"/>
      <c r="C350" s="29"/>
      <c r="D350" s="30"/>
      <c r="E350" s="30"/>
      <c r="F350" s="40"/>
      <c r="G350" s="31"/>
      <c r="H350" s="32"/>
      <c r="I350" s="33"/>
      <c r="J350" s="33"/>
      <c r="K350" s="33"/>
    </row>
    <row r="351" spans="1:11" s="34" customFormat="1">
      <c r="A351" s="29"/>
      <c r="B351" s="29"/>
      <c r="C351" s="29"/>
      <c r="D351" s="30"/>
      <c r="E351" s="30"/>
      <c r="F351" s="40"/>
      <c r="G351" s="31"/>
      <c r="H351" s="32"/>
      <c r="I351" s="33"/>
      <c r="J351" s="33"/>
      <c r="K351" s="33"/>
    </row>
    <row r="352" spans="1:11" s="34" customFormat="1">
      <c r="A352" s="29"/>
      <c r="B352" s="29"/>
      <c r="C352" s="29"/>
      <c r="D352" s="30"/>
      <c r="E352" s="30"/>
      <c r="F352" s="40"/>
      <c r="G352" s="31"/>
      <c r="H352" s="32"/>
      <c r="I352" s="33"/>
      <c r="J352" s="33"/>
      <c r="K352" s="33"/>
    </row>
    <row r="353" spans="1:11" s="34" customFormat="1">
      <c r="A353" s="29"/>
      <c r="B353" s="29"/>
      <c r="C353" s="29"/>
      <c r="D353" s="30"/>
      <c r="E353" s="30"/>
      <c r="F353" s="40"/>
      <c r="G353" s="31"/>
      <c r="H353" s="32"/>
      <c r="I353" s="33"/>
      <c r="J353" s="33"/>
      <c r="K353" s="33"/>
    </row>
    <row r="354" spans="1:11" s="34" customFormat="1">
      <c r="A354" s="29"/>
      <c r="B354" s="29"/>
      <c r="C354" s="29"/>
      <c r="D354" s="30"/>
      <c r="E354" s="30"/>
      <c r="F354" s="40"/>
      <c r="G354" s="31"/>
      <c r="H354" s="32"/>
      <c r="I354" s="33"/>
      <c r="J354" s="33"/>
      <c r="K354" s="33"/>
    </row>
    <row r="355" spans="1:11" s="34" customFormat="1">
      <c r="A355" s="29"/>
      <c r="B355" s="29"/>
      <c r="C355" s="29"/>
      <c r="D355" s="30"/>
      <c r="E355" s="30"/>
      <c r="F355" s="40"/>
      <c r="G355" s="31"/>
      <c r="H355" s="32"/>
      <c r="I355" s="33"/>
      <c r="J355" s="33"/>
      <c r="K355" s="33"/>
    </row>
    <row r="356" spans="1:11" s="34" customFormat="1">
      <c r="A356" s="29"/>
      <c r="B356" s="29"/>
      <c r="C356" s="29"/>
      <c r="D356" s="30"/>
      <c r="E356" s="30"/>
      <c r="F356" s="40"/>
      <c r="G356" s="31"/>
      <c r="H356" s="32"/>
      <c r="I356" s="33"/>
      <c r="J356" s="33"/>
      <c r="K356" s="33"/>
    </row>
    <row r="357" spans="1:11" s="34" customFormat="1">
      <c r="A357" s="29"/>
      <c r="B357" s="29"/>
      <c r="C357" s="29"/>
      <c r="D357" s="30"/>
      <c r="E357" s="30"/>
      <c r="F357" s="40"/>
      <c r="G357" s="31"/>
      <c r="H357" s="32"/>
      <c r="I357" s="33"/>
      <c r="J357" s="33"/>
      <c r="K357" s="33"/>
    </row>
    <row r="358" spans="1:11" s="34" customFormat="1">
      <c r="A358" s="29"/>
      <c r="B358" s="29"/>
      <c r="C358" s="29"/>
      <c r="D358" s="30"/>
      <c r="E358" s="30"/>
      <c r="F358" s="40"/>
      <c r="G358" s="31"/>
      <c r="H358" s="32"/>
      <c r="I358" s="33"/>
      <c r="J358" s="33"/>
      <c r="K358" s="33"/>
    </row>
    <row r="359" spans="1:11" s="34" customFormat="1">
      <c r="A359" s="29"/>
      <c r="B359" s="29"/>
      <c r="C359" s="29"/>
      <c r="D359" s="30"/>
      <c r="E359" s="30"/>
      <c r="F359" s="40"/>
      <c r="G359" s="31"/>
      <c r="H359" s="32"/>
      <c r="I359" s="33"/>
      <c r="J359" s="33"/>
      <c r="K359" s="33"/>
    </row>
    <row r="360" spans="1:11" s="34" customFormat="1">
      <c r="A360" s="29"/>
      <c r="B360" s="29"/>
      <c r="C360" s="29"/>
      <c r="D360" s="30"/>
      <c r="E360" s="30"/>
      <c r="F360" s="40"/>
      <c r="G360" s="31"/>
      <c r="H360" s="32"/>
      <c r="I360" s="33"/>
      <c r="J360" s="33"/>
      <c r="K360" s="33"/>
    </row>
    <row r="361" spans="1:11" s="34" customFormat="1">
      <c r="A361" s="29"/>
      <c r="B361" s="29"/>
      <c r="C361" s="29"/>
      <c r="D361" s="30"/>
      <c r="E361" s="30"/>
      <c r="F361" s="40"/>
      <c r="G361" s="31"/>
      <c r="H361" s="32"/>
      <c r="I361" s="33"/>
      <c r="J361" s="33"/>
      <c r="K361" s="33"/>
    </row>
    <row r="362" spans="1:11" s="34" customFormat="1">
      <c r="A362" s="29"/>
      <c r="B362" s="29"/>
      <c r="C362" s="29"/>
      <c r="D362" s="30"/>
      <c r="E362" s="30"/>
      <c r="F362" s="40"/>
      <c r="G362" s="31"/>
      <c r="H362" s="32"/>
      <c r="I362" s="33"/>
      <c r="J362" s="33"/>
      <c r="K362" s="33"/>
    </row>
    <row r="363" spans="1:11" s="34" customFormat="1">
      <c r="A363" s="29"/>
      <c r="B363" s="29"/>
      <c r="C363" s="29"/>
      <c r="D363" s="30"/>
      <c r="E363" s="30"/>
      <c r="F363" s="40"/>
      <c r="G363" s="31"/>
      <c r="H363" s="32"/>
      <c r="I363" s="33"/>
      <c r="J363" s="33"/>
      <c r="K363" s="33"/>
    </row>
    <row r="364" spans="1:11" s="34" customFormat="1">
      <c r="A364" s="29"/>
      <c r="B364" s="29"/>
      <c r="C364" s="29"/>
      <c r="D364" s="30"/>
      <c r="E364" s="30"/>
      <c r="F364" s="40"/>
      <c r="G364" s="31"/>
      <c r="H364" s="32"/>
      <c r="I364" s="33"/>
      <c r="J364" s="33"/>
      <c r="K364" s="33"/>
    </row>
    <row r="365" spans="1:11" s="34" customFormat="1">
      <c r="A365" s="29"/>
      <c r="B365" s="29"/>
      <c r="C365" s="29"/>
      <c r="D365" s="30"/>
      <c r="E365" s="30"/>
      <c r="F365" s="40"/>
      <c r="G365" s="31"/>
      <c r="H365" s="32"/>
      <c r="I365" s="33"/>
      <c r="J365" s="33"/>
      <c r="K365" s="33"/>
    </row>
    <row r="366" spans="1:11" s="34" customFormat="1">
      <c r="A366" s="29"/>
      <c r="B366" s="29"/>
      <c r="C366" s="29"/>
      <c r="D366" s="30"/>
      <c r="E366" s="30"/>
      <c r="F366" s="40"/>
      <c r="G366" s="31"/>
      <c r="H366" s="32"/>
      <c r="I366" s="33"/>
      <c r="J366" s="33"/>
      <c r="K366" s="33"/>
    </row>
    <row r="367" spans="1:11" s="34" customFormat="1">
      <c r="A367" s="29"/>
      <c r="B367" s="29"/>
      <c r="C367" s="29"/>
      <c r="D367" s="30"/>
      <c r="E367" s="30"/>
      <c r="F367" s="40"/>
      <c r="G367" s="31"/>
      <c r="H367" s="32"/>
      <c r="I367" s="33"/>
      <c r="J367" s="33"/>
      <c r="K367" s="33"/>
    </row>
    <row r="368" spans="1:11" s="34" customFormat="1">
      <c r="A368" s="29"/>
      <c r="B368" s="29"/>
      <c r="C368" s="29"/>
      <c r="D368" s="30"/>
      <c r="E368" s="30"/>
      <c r="F368" s="40"/>
      <c r="G368" s="31"/>
      <c r="H368" s="32"/>
      <c r="I368" s="33"/>
      <c r="J368" s="33"/>
      <c r="K368" s="33"/>
    </row>
    <row r="369" spans="1:11" s="34" customFormat="1">
      <c r="A369" s="29"/>
      <c r="B369" s="29"/>
      <c r="C369" s="29"/>
      <c r="D369" s="30"/>
      <c r="E369" s="30"/>
      <c r="F369" s="40"/>
      <c r="G369" s="31"/>
      <c r="H369" s="32"/>
      <c r="I369" s="33"/>
      <c r="J369" s="33"/>
      <c r="K369" s="33"/>
    </row>
    <row r="370" spans="1:11" s="34" customFormat="1">
      <c r="A370" s="29"/>
      <c r="B370" s="29"/>
      <c r="C370" s="29"/>
      <c r="D370" s="30"/>
      <c r="E370" s="30"/>
      <c r="F370" s="40"/>
      <c r="G370" s="31"/>
      <c r="H370" s="32"/>
      <c r="I370" s="33"/>
      <c r="J370" s="33"/>
      <c r="K370" s="33"/>
    </row>
    <row r="371" spans="1:11" s="34" customFormat="1">
      <c r="A371" s="29"/>
      <c r="B371" s="29"/>
      <c r="C371" s="29"/>
      <c r="D371" s="30"/>
      <c r="E371" s="30"/>
      <c r="F371" s="40"/>
      <c r="G371" s="31"/>
      <c r="H371" s="32"/>
      <c r="I371" s="33"/>
      <c r="J371" s="33"/>
      <c r="K371" s="33"/>
    </row>
    <row r="372" spans="1:11" s="34" customFormat="1">
      <c r="A372" s="29"/>
      <c r="B372" s="29"/>
      <c r="C372" s="29"/>
      <c r="D372" s="30"/>
      <c r="E372" s="30"/>
      <c r="F372" s="40"/>
      <c r="G372" s="31"/>
      <c r="H372" s="32"/>
      <c r="I372" s="33"/>
      <c r="J372" s="33"/>
      <c r="K372" s="33"/>
    </row>
    <row r="373" spans="1:11" s="34" customFormat="1">
      <c r="A373" s="29"/>
      <c r="B373" s="29"/>
      <c r="C373" s="29"/>
      <c r="D373" s="30"/>
      <c r="E373" s="30"/>
      <c r="F373" s="40"/>
      <c r="G373" s="31"/>
      <c r="H373" s="32"/>
      <c r="I373" s="33"/>
      <c r="J373" s="33"/>
      <c r="K373" s="33"/>
    </row>
    <row r="374" spans="1:11" s="34" customFormat="1">
      <c r="A374" s="29"/>
      <c r="B374" s="29"/>
      <c r="C374" s="29"/>
      <c r="D374" s="30"/>
      <c r="E374" s="30"/>
      <c r="F374" s="40"/>
      <c r="G374" s="31"/>
      <c r="H374" s="32"/>
      <c r="I374" s="33"/>
      <c r="J374" s="33"/>
      <c r="K374" s="33"/>
    </row>
    <row r="375" spans="1:11" s="34" customFormat="1">
      <c r="A375" s="29"/>
      <c r="B375" s="29"/>
      <c r="C375" s="29"/>
      <c r="D375" s="30"/>
      <c r="E375" s="30"/>
      <c r="F375" s="40"/>
      <c r="G375" s="31"/>
      <c r="H375" s="32"/>
      <c r="I375" s="33"/>
      <c r="J375" s="33"/>
      <c r="K375" s="33"/>
    </row>
    <row r="376" spans="1:11" s="34" customFormat="1">
      <c r="A376" s="29"/>
      <c r="B376" s="29"/>
      <c r="C376" s="29"/>
      <c r="D376" s="30"/>
      <c r="E376" s="30"/>
      <c r="F376" s="40"/>
      <c r="G376" s="31"/>
      <c r="H376" s="32"/>
      <c r="I376" s="33"/>
      <c r="J376" s="33"/>
      <c r="K376" s="33"/>
    </row>
    <row r="377" spans="1:11" s="34" customFormat="1">
      <c r="A377" s="29"/>
      <c r="B377" s="29"/>
      <c r="C377" s="29"/>
      <c r="D377" s="30"/>
      <c r="E377" s="30"/>
      <c r="F377" s="40"/>
      <c r="G377" s="31"/>
      <c r="H377" s="32"/>
      <c r="I377" s="33"/>
      <c r="J377" s="33"/>
      <c r="K377" s="33"/>
    </row>
    <row r="378" spans="1:11" s="34" customFormat="1">
      <c r="A378" s="29"/>
      <c r="B378" s="29"/>
      <c r="C378" s="29"/>
      <c r="D378" s="30"/>
      <c r="E378" s="30"/>
      <c r="F378" s="40"/>
      <c r="G378" s="31"/>
      <c r="H378" s="32"/>
      <c r="I378" s="33"/>
      <c r="J378" s="33"/>
      <c r="K378" s="33"/>
    </row>
    <row r="379" spans="1:11" s="34" customFormat="1">
      <c r="A379" s="29"/>
      <c r="B379" s="29"/>
      <c r="C379" s="29"/>
      <c r="D379" s="30"/>
      <c r="E379" s="30"/>
      <c r="F379" s="40"/>
      <c r="G379" s="31"/>
      <c r="H379" s="32"/>
      <c r="I379" s="33"/>
      <c r="J379" s="33"/>
      <c r="K379" s="33"/>
    </row>
    <row r="380" spans="1:11" s="34" customFormat="1">
      <c r="A380" s="29"/>
      <c r="B380" s="29"/>
      <c r="C380" s="29"/>
      <c r="D380" s="30"/>
      <c r="E380" s="30"/>
      <c r="F380" s="40"/>
      <c r="G380" s="31"/>
      <c r="H380" s="32"/>
      <c r="I380" s="33"/>
      <c r="J380" s="33"/>
      <c r="K380" s="33"/>
    </row>
    <row r="381" spans="1:11" s="34" customFormat="1">
      <c r="A381" s="29"/>
      <c r="B381" s="29"/>
      <c r="C381" s="29"/>
      <c r="D381" s="30"/>
      <c r="E381" s="30"/>
      <c r="F381" s="40"/>
      <c r="G381" s="31"/>
      <c r="H381" s="32"/>
      <c r="I381" s="33"/>
      <c r="J381" s="33"/>
      <c r="K381" s="33"/>
    </row>
    <row r="382" spans="1:11" s="34" customFormat="1">
      <c r="A382" s="29"/>
      <c r="B382" s="29"/>
      <c r="C382" s="29"/>
      <c r="D382" s="30"/>
      <c r="E382" s="30"/>
      <c r="F382" s="40"/>
      <c r="G382" s="31"/>
      <c r="H382" s="32"/>
      <c r="I382" s="33"/>
      <c r="J382" s="33"/>
      <c r="K382" s="33"/>
    </row>
    <row r="383" spans="1:11" s="34" customFormat="1">
      <c r="A383" s="29"/>
      <c r="B383" s="29"/>
      <c r="C383" s="29"/>
      <c r="D383" s="30"/>
      <c r="E383" s="30"/>
      <c r="F383" s="40"/>
      <c r="G383" s="31"/>
      <c r="H383" s="32"/>
      <c r="I383" s="33"/>
      <c r="J383" s="33"/>
      <c r="K383" s="33"/>
    </row>
    <row r="384" spans="1:11" s="34" customFormat="1">
      <c r="A384" s="29"/>
      <c r="B384" s="29"/>
      <c r="C384" s="29"/>
      <c r="D384" s="30"/>
      <c r="E384" s="30"/>
      <c r="F384" s="40"/>
      <c r="G384" s="31"/>
      <c r="H384" s="32"/>
      <c r="I384" s="33"/>
      <c r="J384" s="33"/>
      <c r="K384" s="33"/>
    </row>
    <row r="385" spans="1:11" s="34" customFormat="1">
      <c r="A385" s="29"/>
      <c r="B385" s="29"/>
      <c r="C385" s="29"/>
      <c r="D385" s="30"/>
      <c r="E385" s="30"/>
      <c r="F385" s="40"/>
      <c r="G385" s="31"/>
      <c r="H385" s="32"/>
      <c r="I385" s="33"/>
      <c r="J385" s="33"/>
      <c r="K385" s="33"/>
    </row>
    <row r="386" spans="1:11" s="34" customFormat="1">
      <c r="A386" s="29"/>
      <c r="B386" s="29"/>
      <c r="C386" s="29"/>
      <c r="D386" s="30"/>
      <c r="E386" s="30"/>
      <c r="F386" s="40"/>
      <c r="G386" s="31"/>
      <c r="H386" s="32"/>
      <c r="I386" s="33"/>
      <c r="J386" s="33"/>
      <c r="K386" s="33"/>
    </row>
    <row r="387" spans="1:11" s="34" customFormat="1">
      <c r="A387" s="29"/>
      <c r="B387" s="29"/>
      <c r="C387" s="29"/>
      <c r="D387" s="30"/>
      <c r="E387" s="30"/>
      <c r="F387" s="40"/>
      <c r="G387" s="31"/>
      <c r="H387" s="32"/>
      <c r="I387" s="33"/>
      <c r="J387" s="33"/>
      <c r="K387" s="33"/>
    </row>
    <row r="388" spans="1:11" s="34" customFormat="1">
      <c r="A388" s="29"/>
      <c r="B388" s="29"/>
      <c r="C388" s="29"/>
      <c r="D388" s="30"/>
      <c r="E388" s="30"/>
      <c r="F388" s="40"/>
      <c r="G388" s="31"/>
      <c r="H388" s="32"/>
      <c r="I388" s="33"/>
      <c r="J388" s="33"/>
      <c r="K388" s="33"/>
    </row>
    <row r="389" spans="1:11" s="34" customFormat="1">
      <c r="A389" s="29"/>
      <c r="B389" s="29"/>
      <c r="C389" s="29"/>
      <c r="D389" s="30"/>
      <c r="E389" s="30"/>
      <c r="F389" s="40"/>
      <c r="G389" s="31"/>
      <c r="H389" s="32"/>
      <c r="I389" s="33"/>
      <c r="J389" s="33"/>
      <c r="K389" s="33"/>
    </row>
    <row r="390" spans="1:11" s="34" customFormat="1">
      <c r="A390" s="29"/>
      <c r="B390" s="29"/>
      <c r="C390" s="29"/>
      <c r="D390" s="30"/>
      <c r="E390" s="30"/>
      <c r="F390" s="40"/>
      <c r="G390" s="31"/>
      <c r="H390" s="32"/>
      <c r="I390" s="33"/>
      <c r="J390" s="33"/>
      <c r="K390" s="33"/>
    </row>
    <row r="391" spans="1:11" s="34" customFormat="1">
      <c r="A391" s="29"/>
      <c r="B391" s="29"/>
      <c r="C391" s="29"/>
      <c r="D391" s="30"/>
      <c r="E391" s="30"/>
      <c r="F391" s="40"/>
      <c r="G391" s="31"/>
      <c r="H391" s="32"/>
      <c r="I391" s="33"/>
      <c r="J391" s="33"/>
      <c r="K391" s="33"/>
    </row>
    <row r="392" spans="1:11" s="34" customFormat="1">
      <c r="A392" s="29"/>
      <c r="B392" s="29"/>
      <c r="C392" s="29"/>
      <c r="D392" s="30"/>
      <c r="E392" s="30"/>
      <c r="F392" s="40"/>
      <c r="G392" s="31"/>
      <c r="H392" s="32"/>
      <c r="I392" s="33"/>
      <c r="J392" s="33"/>
      <c r="K392" s="33"/>
    </row>
    <row r="393" spans="1:11" s="34" customFormat="1">
      <c r="A393" s="29"/>
      <c r="B393" s="29"/>
      <c r="C393" s="29"/>
      <c r="D393" s="30"/>
      <c r="E393" s="30"/>
      <c r="F393" s="40"/>
      <c r="G393" s="31"/>
      <c r="H393" s="32"/>
      <c r="I393" s="33"/>
      <c r="J393" s="33"/>
      <c r="K393" s="33"/>
    </row>
    <row r="394" spans="1:11" s="34" customFormat="1">
      <c r="A394" s="29"/>
      <c r="B394" s="29"/>
      <c r="C394" s="29"/>
      <c r="D394" s="30"/>
      <c r="E394" s="30"/>
      <c r="F394" s="40"/>
      <c r="G394" s="31"/>
      <c r="H394" s="32"/>
      <c r="I394" s="33"/>
      <c r="J394" s="33"/>
      <c r="K394" s="33"/>
    </row>
    <row r="395" spans="1:11" s="34" customFormat="1">
      <c r="A395" s="29"/>
      <c r="B395" s="29"/>
      <c r="C395" s="29"/>
      <c r="D395" s="30"/>
      <c r="E395" s="30"/>
      <c r="F395" s="40"/>
      <c r="G395" s="31"/>
      <c r="H395" s="32"/>
      <c r="I395" s="33"/>
      <c r="J395" s="33"/>
      <c r="K395" s="33"/>
    </row>
    <row r="396" spans="1:11" s="34" customFormat="1">
      <c r="A396" s="29"/>
      <c r="B396" s="29"/>
      <c r="C396" s="29"/>
      <c r="D396" s="30"/>
      <c r="E396" s="30"/>
      <c r="F396" s="40"/>
      <c r="G396" s="31"/>
      <c r="H396" s="32"/>
      <c r="I396" s="33"/>
      <c r="J396" s="33"/>
      <c r="K396" s="33"/>
    </row>
    <row r="397" spans="1:11" s="34" customFormat="1">
      <c r="A397" s="29"/>
      <c r="B397" s="29"/>
      <c r="C397" s="29"/>
      <c r="D397" s="30"/>
      <c r="E397" s="30"/>
      <c r="F397" s="40"/>
      <c r="G397" s="31"/>
      <c r="H397" s="32"/>
      <c r="I397" s="33"/>
      <c r="J397" s="33"/>
      <c r="K397" s="33"/>
    </row>
    <row r="398" spans="1:11" s="34" customFormat="1">
      <c r="A398" s="29"/>
      <c r="B398" s="29"/>
      <c r="C398" s="29"/>
      <c r="D398" s="30"/>
      <c r="E398" s="30"/>
      <c r="F398" s="40"/>
      <c r="G398" s="31"/>
      <c r="H398" s="32"/>
      <c r="I398" s="33"/>
      <c r="J398" s="33"/>
      <c r="K398" s="33"/>
    </row>
    <row r="399" spans="1:11" s="34" customFormat="1">
      <c r="A399" s="29"/>
      <c r="B399" s="29"/>
      <c r="C399" s="29"/>
      <c r="D399" s="30"/>
      <c r="E399" s="30"/>
      <c r="F399" s="40"/>
      <c r="G399" s="31"/>
      <c r="H399" s="32"/>
      <c r="I399" s="33"/>
      <c r="J399" s="33"/>
      <c r="K399" s="33"/>
    </row>
    <row r="400" spans="1:11" s="34" customFormat="1">
      <c r="A400" s="29"/>
      <c r="B400" s="29"/>
      <c r="C400" s="29"/>
      <c r="D400" s="30"/>
      <c r="E400" s="30"/>
      <c r="F400" s="40"/>
      <c r="G400" s="31"/>
      <c r="H400" s="32"/>
      <c r="I400" s="33"/>
      <c r="J400" s="33"/>
      <c r="K400" s="33"/>
    </row>
    <row r="401" spans="1:11" s="34" customFormat="1">
      <c r="A401" s="29"/>
      <c r="B401" s="29"/>
      <c r="C401" s="29"/>
      <c r="D401" s="30"/>
      <c r="E401" s="30"/>
      <c r="F401" s="40"/>
      <c r="G401" s="31"/>
      <c r="H401" s="32"/>
      <c r="I401" s="33"/>
      <c r="J401" s="33"/>
      <c r="K401" s="33"/>
    </row>
    <row r="402" spans="1:11" s="34" customFormat="1">
      <c r="A402" s="29"/>
      <c r="B402" s="29"/>
      <c r="C402" s="29"/>
      <c r="D402" s="30"/>
      <c r="E402" s="30"/>
      <c r="F402" s="40"/>
      <c r="G402" s="31"/>
      <c r="H402" s="32"/>
      <c r="I402" s="33"/>
      <c r="J402" s="33"/>
      <c r="K402" s="33"/>
    </row>
    <row r="403" spans="1:11" s="34" customFormat="1">
      <c r="A403" s="29"/>
      <c r="B403" s="29"/>
      <c r="C403" s="29"/>
      <c r="D403" s="30"/>
      <c r="E403" s="30"/>
      <c r="F403" s="40"/>
      <c r="G403" s="31"/>
      <c r="H403" s="32"/>
      <c r="I403" s="33"/>
      <c r="J403" s="33"/>
      <c r="K403" s="33"/>
    </row>
    <row r="404" spans="1:11" s="34" customFormat="1">
      <c r="A404" s="29"/>
      <c r="B404" s="29"/>
      <c r="C404" s="29"/>
      <c r="D404" s="30"/>
      <c r="E404" s="30"/>
      <c r="F404" s="40"/>
      <c r="G404" s="31"/>
      <c r="H404" s="32"/>
      <c r="I404" s="33"/>
      <c r="J404" s="33"/>
      <c r="K404" s="33"/>
    </row>
    <row r="405" spans="1:11" s="34" customFormat="1">
      <c r="A405" s="29"/>
      <c r="B405" s="29"/>
      <c r="C405" s="29"/>
      <c r="D405" s="30"/>
      <c r="E405" s="30"/>
      <c r="F405" s="40"/>
      <c r="G405" s="31"/>
      <c r="H405" s="32"/>
      <c r="I405" s="33"/>
      <c r="J405" s="33"/>
      <c r="K405" s="33"/>
    </row>
    <row r="406" spans="1:11" s="34" customFormat="1">
      <c r="A406" s="29"/>
      <c r="B406" s="29"/>
      <c r="C406" s="29"/>
      <c r="D406" s="30"/>
      <c r="E406" s="30"/>
      <c r="F406" s="40"/>
      <c r="G406" s="31"/>
      <c r="H406" s="32"/>
      <c r="I406" s="33"/>
      <c r="J406" s="33"/>
      <c r="K406" s="33"/>
    </row>
    <row r="407" spans="1:11" s="34" customFormat="1">
      <c r="A407" s="29"/>
      <c r="B407" s="29"/>
      <c r="C407" s="29"/>
      <c r="D407" s="30"/>
      <c r="E407" s="30"/>
      <c r="F407" s="40"/>
      <c r="G407" s="31"/>
      <c r="H407" s="32"/>
      <c r="I407" s="33"/>
      <c r="J407" s="33"/>
      <c r="K407" s="33"/>
    </row>
    <row r="408" spans="1:11" s="34" customFormat="1">
      <c r="A408" s="29"/>
      <c r="B408" s="29"/>
      <c r="C408" s="29"/>
      <c r="D408" s="30"/>
      <c r="E408" s="30"/>
      <c r="F408" s="40"/>
      <c r="G408" s="31"/>
      <c r="H408" s="32"/>
      <c r="I408" s="33"/>
      <c r="J408" s="33"/>
      <c r="K408" s="33"/>
    </row>
    <row r="409" spans="1:11" s="34" customFormat="1">
      <c r="A409" s="29"/>
      <c r="B409" s="29"/>
      <c r="C409" s="29"/>
      <c r="D409" s="30"/>
      <c r="E409" s="30"/>
      <c r="F409" s="40"/>
      <c r="G409" s="31"/>
      <c r="H409" s="32"/>
      <c r="I409" s="33"/>
      <c r="J409" s="33"/>
      <c r="K409" s="33"/>
    </row>
    <row r="410" spans="1:11" s="34" customFormat="1">
      <c r="A410" s="29"/>
      <c r="B410" s="29"/>
      <c r="C410" s="29"/>
      <c r="D410" s="30"/>
      <c r="E410" s="30"/>
      <c r="F410" s="40"/>
      <c r="G410" s="31"/>
      <c r="H410" s="32"/>
      <c r="I410" s="33"/>
      <c r="J410" s="33"/>
      <c r="K410" s="33"/>
    </row>
    <row r="411" spans="1:11" s="34" customFormat="1">
      <c r="A411" s="29"/>
      <c r="B411" s="29"/>
      <c r="C411" s="29"/>
      <c r="D411" s="30"/>
      <c r="E411" s="30"/>
      <c r="F411" s="40"/>
      <c r="G411" s="31"/>
      <c r="H411" s="32"/>
      <c r="I411" s="33"/>
      <c r="J411" s="33"/>
      <c r="K411" s="33"/>
    </row>
    <row r="412" spans="1:11" s="34" customFormat="1">
      <c r="A412" s="29"/>
      <c r="B412" s="29"/>
      <c r="C412" s="29"/>
      <c r="D412" s="30"/>
      <c r="E412" s="30"/>
      <c r="F412" s="40"/>
      <c r="G412" s="31"/>
      <c r="H412" s="32"/>
      <c r="I412" s="33"/>
      <c r="J412" s="33"/>
      <c r="K412" s="33"/>
    </row>
    <row r="413" spans="1:11" s="34" customFormat="1">
      <c r="A413" s="29"/>
      <c r="B413" s="29"/>
      <c r="C413" s="29"/>
      <c r="D413" s="30"/>
      <c r="E413" s="30"/>
      <c r="F413" s="40"/>
      <c r="G413" s="31"/>
      <c r="H413" s="32"/>
      <c r="I413" s="33"/>
      <c r="J413" s="33"/>
      <c r="K413" s="33"/>
    </row>
    <row r="414" spans="1:11" s="34" customFormat="1">
      <c r="A414" s="29"/>
      <c r="B414" s="29"/>
      <c r="C414" s="29"/>
      <c r="D414" s="30"/>
      <c r="E414" s="30"/>
      <c r="F414" s="40"/>
      <c r="G414" s="31"/>
      <c r="H414" s="32"/>
      <c r="I414" s="33"/>
      <c r="J414" s="33"/>
      <c r="K414" s="33"/>
    </row>
    <row r="415" spans="1:11" s="34" customFormat="1">
      <c r="A415" s="29"/>
      <c r="B415" s="29"/>
      <c r="C415" s="29"/>
      <c r="D415" s="30"/>
      <c r="E415" s="30"/>
      <c r="F415" s="40"/>
      <c r="G415" s="31"/>
      <c r="H415" s="32"/>
      <c r="I415" s="33"/>
      <c r="J415" s="33"/>
      <c r="K415" s="33"/>
    </row>
    <row r="416" spans="1:11" s="34" customFormat="1">
      <c r="A416" s="29"/>
      <c r="B416" s="29"/>
      <c r="C416" s="29"/>
      <c r="D416" s="30"/>
      <c r="E416" s="30"/>
      <c r="F416" s="40"/>
      <c r="G416" s="31"/>
      <c r="H416" s="32"/>
      <c r="I416" s="33"/>
      <c r="J416" s="33"/>
      <c r="K416" s="33"/>
    </row>
    <row r="417" spans="1:11" s="34" customFormat="1">
      <c r="A417" s="29"/>
      <c r="B417" s="29"/>
      <c r="C417" s="29"/>
      <c r="D417" s="30"/>
      <c r="E417" s="30"/>
      <c r="F417" s="40"/>
      <c r="G417" s="31"/>
      <c r="H417" s="32"/>
      <c r="I417" s="33"/>
      <c r="J417" s="33"/>
      <c r="K417" s="33"/>
    </row>
    <row r="418" spans="1:11" s="34" customFormat="1">
      <c r="A418" s="29"/>
      <c r="B418" s="29"/>
      <c r="C418" s="29"/>
      <c r="D418" s="30"/>
      <c r="E418" s="30"/>
      <c r="F418" s="40"/>
      <c r="G418" s="31"/>
      <c r="H418" s="32"/>
      <c r="I418" s="33"/>
      <c r="J418" s="33"/>
      <c r="K418" s="33"/>
    </row>
    <row r="419" spans="1:11" s="34" customFormat="1">
      <c r="A419" s="29"/>
      <c r="B419" s="29"/>
      <c r="C419" s="29"/>
      <c r="D419" s="30"/>
      <c r="E419" s="30"/>
      <c r="F419" s="40"/>
      <c r="G419" s="31"/>
      <c r="H419" s="32"/>
      <c r="I419" s="33"/>
      <c r="J419" s="33"/>
      <c r="K419" s="33"/>
    </row>
    <row r="420" spans="1:11" s="34" customFormat="1">
      <c r="A420" s="29"/>
      <c r="B420" s="29"/>
      <c r="C420" s="29"/>
      <c r="D420" s="30"/>
      <c r="E420" s="30"/>
      <c r="F420" s="40"/>
      <c r="G420" s="31"/>
      <c r="H420" s="32"/>
      <c r="I420" s="33"/>
      <c r="J420" s="33"/>
      <c r="K420" s="33"/>
    </row>
    <row r="421" spans="1:11" s="34" customFormat="1">
      <c r="A421" s="29"/>
      <c r="B421" s="29"/>
      <c r="C421" s="29"/>
      <c r="D421" s="30"/>
      <c r="E421" s="30"/>
      <c r="F421" s="40"/>
      <c r="G421" s="31"/>
      <c r="H421" s="32"/>
      <c r="I421" s="33"/>
      <c r="J421" s="33"/>
      <c r="K421" s="33"/>
    </row>
    <row r="422" spans="1:11" s="34" customFormat="1">
      <c r="A422" s="29"/>
      <c r="B422" s="29"/>
      <c r="C422" s="29"/>
      <c r="D422" s="30"/>
      <c r="E422" s="30"/>
      <c r="F422" s="40"/>
      <c r="G422" s="31"/>
      <c r="H422" s="32"/>
      <c r="I422" s="33"/>
      <c r="J422" s="33"/>
      <c r="K422" s="33"/>
    </row>
    <row r="423" spans="1:11" s="34" customFormat="1">
      <c r="A423" s="29"/>
      <c r="B423" s="29"/>
      <c r="C423" s="29"/>
      <c r="D423" s="30"/>
      <c r="E423" s="30"/>
      <c r="F423" s="40"/>
      <c r="G423" s="31"/>
      <c r="H423" s="32"/>
      <c r="I423" s="33"/>
      <c r="J423" s="33"/>
      <c r="K423" s="33"/>
    </row>
    <row r="424" spans="1:11" s="34" customFormat="1">
      <c r="A424" s="29"/>
      <c r="B424" s="29"/>
      <c r="C424" s="29"/>
      <c r="D424" s="30"/>
      <c r="E424" s="30"/>
      <c r="F424" s="40"/>
      <c r="G424" s="31"/>
      <c r="H424" s="32"/>
      <c r="I424" s="33"/>
      <c r="J424" s="33"/>
      <c r="K424" s="33"/>
    </row>
    <row r="425" spans="1:11" s="34" customFormat="1">
      <c r="A425" s="29"/>
      <c r="B425" s="29"/>
      <c r="C425" s="29"/>
      <c r="D425" s="30"/>
      <c r="E425" s="30"/>
      <c r="F425" s="40"/>
      <c r="G425" s="31"/>
      <c r="H425" s="32"/>
      <c r="I425" s="33"/>
      <c r="J425" s="33"/>
      <c r="K425" s="33"/>
    </row>
    <row r="426" spans="1:11" s="34" customFormat="1">
      <c r="A426" s="29"/>
      <c r="B426" s="29"/>
      <c r="C426" s="29"/>
      <c r="D426" s="30"/>
      <c r="E426" s="30"/>
      <c r="F426" s="40"/>
      <c r="G426" s="31"/>
      <c r="H426" s="32"/>
      <c r="I426" s="33"/>
      <c r="J426" s="33"/>
      <c r="K426" s="33"/>
    </row>
    <row r="427" spans="1:11" s="34" customFormat="1">
      <c r="A427" s="29"/>
      <c r="B427" s="29"/>
      <c r="C427" s="29"/>
      <c r="D427" s="30"/>
      <c r="E427" s="30"/>
      <c r="F427" s="40"/>
      <c r="G427" s="31"/>
      <c r="H427" s="32"/>
      <c r="I427" s="33"/>
      <c r="J427" s="33"/>
      <c r="K427" s="33"/>
    </row>
    <row r="428" spans="1:11" s="34" customFormat="1">
      <c r="A428" s="29"/>
      <c r="B428" s="29"/>
      <c r="C428" s="29"/>
      <c r="D428" s="30"/>
      <c r="E428" s="30"/>
      <c r="F428" s="40"/>
      <c r="G428" s="31"/>
      <c r="H428" s="32"/>
      <c r="I428" s="33"/>
      <c r="J428" s="33"/>
      <c r="K428" s="33"/>
    </row>
    <row r="429" spans="1:11" s="34" customFormat="1">
      <c r="A429" s="29"/>
      <c r="B429" s="29"/>
      <c r="C429" s="29"/>
      <c r="D429" s="30"/>
      <c r="E429" s="30"/>
      <c r="F429" s="40"/>
      <c r="G429" s="31"/>
      <c r="H429" s="32"/>
      <c r="I429" s="33"/>
      <c r="J429" s="33"/>
      <c r="K429" s="33"/>
    </row>
    <row r="430" spans="1:11" s="34" customFormat="1">
      <c r="A430" s="29"/>
      <c r="B430" s="29"/>
      <c r="C430" s="29"/>
      <c r="D430" s="30"/>
      <c r="E430" s="30"/>
      <c r="F430" s="40"/>
      <c r="G430" s="31"/>
      <c r="H430" s="32"/>
      <c r="I430" s="33"/>
      <c r="J430" s="33"/>
      <c r="K430" s="33"/>
    </row>
    <row r="431" spans="1:11" s="34" customFormat="1">
      <c r="A431" s="29"/>
      <c r="B431" s="29"/>
      <c r="C431" s="29"/>
      <c r="D431" s="30"/>
      <c r="E431" s="30"/>
      <c r="F431" s="40"/>
      <c r="G431" s="31"/>
      <c r="H431" s="32"/>
      <c r="I431" s="33"/>
      <c r="J431" s="33"/>
      <c r="K431" s="33"/>
    </row>
    <row r="432" spans="1:11" s="34" customFormat="1">
      <c r="A432" s="29"/>
      <c r="B432" s="29"/>
      <c r="C432" s="29"/>
      <c r="D432" s="30"/>
      <c r="E432" s="30"/>
      <c r="F432" s="40"/>
      <c r="G432" s="31"/>
      <c r="H432" s="32"/>
      <c r="I432" s="33"/>
      <c r="J432" s="33"/>
      <c r="K432" s="33"/>
    </row>
    <row r="433" spans="1:11" s="34" customFormat="1">
      <c r="A433" s="29"/>
      <c r="B433" s="29"/>
      <c r="C433" s="29"/>
      <c r="D433" s="30"/>
      <c r="E433" s="30"/>
      <c r="F433" s="40"/>
      <c r="G433" s="31"/>
      <c r="H433" s="32"/>
      <c r="I433" s="33"/>
      <c r="J433" s="33"/>
      <c r="K433" s="33"/>
    </row>
    <row r="434" spans="1:11" s="34" customFormat="1">
      <c r="A434" s="29"/>
      <c r="B434" s="29"/>
      <c r="C434" s="29"/>
      <c r="D434" s="30"/>
      <c r="E434" s="30"/>
      <c r="F434" s="40"/>
      <c r="G434" s="31"/>
      <c r="H434" s="32"/>
      <c r="I434" s="33"/>
      <c r="J434" s="33"/>
      <c r="K434" s="33"/>
    </row>
    <row r="435" spans="1:11" s="34" customFormat="1">
      <c r="A435" s="29"/>
      <c r="B435" s="29"/>
      <c r="C435" s="29"/>
      <c r="D435" s="30"/>
      <c r="E435" s="30"/>
      <c r="F435" s="40"/>
      <c r="G435" s="31"/>
      <c r="H435" s="32"/>
      <c r="I435" s="33"/>
      <c r="J435" s="33"/>
      <c r="K435" s="33"/>
    </row>
    <row r="436" spans="1:11" s="34" customFormat="1">
      <c r="A436" s="29"/>
      <c r="B436" s="29"/>
      <c r="C436" s="29"/>
      <c r="D436" s="30"/>
      <c r="E436" s="30"/>
      <c r="F436" s="40"/>
      <c r="G436" s="31"/>
      <c r="H436" s="32"/>
      <c r="I436" s="33"/>
      <c r="J436" s="33"/>
      <c r="K436" s="33"/>
    </row>
    <row r="437" spans="1:11" s="34" customFormat="1">
      <c r="A437" s="29"/>
      <c r="B437" s="29"/>
      <c r="C437" s="29"/>
      <c r="D437" s="30"/>
      <c r="E437" s="30"/>
      <c r="F437" s="40"/>
      <c r="G437" s="31"/>
      <c r="H437" s="32"/>
      <c r="I437" s="33"/>
      <c r="J437" s="33"/>
      <c r="K437" s="33"/>
    </row>
    <row r="438" spans="1:11" s="34" customFormat="1">
      <c r="A438" s="29"/>
      <c r="B438" s="29"/>
      <c r="C438" s="29"/>
      <c r="D438" s="30"/>
      <c r="E438" s="30"/>
      <c r="F438" s="40"/>
      <c r="G438" s="31"/>
      <c r="H438" s="32"/>
      <c r="I438" s="33"/>
      <c r="J438" s="33"/>
      <c r="K438" s="33"/>
    </row>
    <row r="439" spans="1:11" s="34" customFormat="1">
      <c r="A439" s="29"/>
      <c r="B439" s="29"/>
      <c r="C439" s="29"/>
      <c r="D439" s="30"/>
      <c r="E439" s="30"/>
      <c r="F439" s="40"/>
      <c r="G439" s="31"/>
      <c r="H439" s="32"/>
      <c r="I439" s="33"/>
      <c r="J439" s="33"/>
      <c r="K439" s="33"/>
    </row>
    <row r="440" spans="1:11" s="34" customFormat="1">
      <c r="A440" s="29"/>
      <c r="B440" s="29"/>
      <c r="C440" s="29"/>
      <c r="D440" s="30"/>
      <c r="E440" s="30"/>
      <c r="F440" s="40"/>
      <c r="G440" s="31"/>
      <c r="H440" s="32"/>
      <c r="I440" s="33"/>
      <c r="J440" s="33"/>
      <c r="K440" s="33"/>
    </row>
    <row r="441" spans="1:11" s="34" customFormat="1">
      <c r="A441" s="29"/>
      <c r="B441" s="29"/>
      <c r="C441" s="29"/>
      <c r="D441" s="30"/>
      <c r="E441" s="30"/>
      <c r="F441" s="40"/>
      <c r="G441" s="31"/>
      <c r="H441" s="32"/>
      <c r="I441" s="33"/>
      <c r="J441" s="33"/>
      <c r="K441" s="33"/>
    </row>
    <row r="442" spans="1:11" s="34" customFormat="1">
      <c r="A442" s="29"/>
      <c r="B442" s="29"/>
      <c r="C442" s="29"/>
      <c r="D442" s="30"/>
      <c r="E442" s="30"/>
      <c r="F442" s="40"/>
      <c r="G442" s="31"/>
      <c r="H442" s="32"/>
      <c r="I442" s="33"/>
      <c r="J442" s="33"/>
      <c r="K442" s="33"/>
    </row>
    <row r="443" spans="1:11" s="34" customFormat="1">
      <c r="A443" s="29"/>
      <c r="B443" s="29"/>
      <c r="C443" s="29"/>
      <c r="D443" s="30"/>
      <c r="E443" s="30"/>
      <c r="F443" s="40"/>
      <c r="G443" s="31"/>
      <c r="H443" s="32"/>
      <c r="I443" s="33"/>
      <c r="J443" s="33"/>
      <c r="K443" s="33"/>
    </row>
    <row r="444" spans="1:11" s="34" customFormat="1">
      <c r="A444" s="29"/>
      <c r="B444" s="29"/>
      <c r="C444" s="29"/>
      <c r="D444" s="30"/>
      <c r="E444" s="30"/>
      <c r="F444" s="40"/>
      <c r="G444" s="31"/>
      <c r="H444" s="32"/>
      <c r="I444" s="33"/>
      <c r="J444" s="33"/>
      <c r="K444" s="33"/>
    </row>
    <row r="445" spans="1:11" s="34" customFormat="1">
      <c r="A445" s="29"/>
      <c r="B445" s="29"/>
      <c r="C445" s="29"/>
      <c r="D445" s="30"/>
      <c r="E445" s="30"/>
      <c r="F445" s="40"/>
      <c r="G445" s="31"/>
      <c r="H445" s="32"/>
      <c r="I445" s="33"/>
      <c r="J445" s="33"/>
      <c r="K445" s="33"/>
    </row>
    <row r="446" spans="1:11" s="34" customFormat="1">
      <c r="A446" s="29"/>
      <c r="B446" s="29"/>
      <c r="C446" s="29"/>
      <c r="D446" s="30"/>
      <c r="E446" s="30"/>
      <c r="F446" s="40"/>
      <c r="G446" s="31"/>
      <c r="H446" s="32"/>
      <c r="I446" s="33"/>
      <c r="J446" s="33"/>
      <c r="K446" s="33"/>
    </row>
    <row r="447" spans="1:11" s="34" customFormat="1">
      <c r="A447" s="29"/>
      <c r="B447" s="29"/>
      <c r="C447" s="29"/>
      <c r="D447" s="30"/>
      <c r="E447" s="30"/>
      <c r="F447" s="40"/>
      <c r="G447" s="31"/>
      <c r="H447" s="32"/>
      <c r="I447" s="33"/>
      <c r="J447" s="33"/>
      <c r="K447" s="33"/>
    </row>
    <row r="448" spans="1:11" s="34" customFormat="1">
      <c r="A448" s="29"/>
      <c r="B448" s="29"/>
      <c r="C448" s="29"/>
      <c r="D448" s="30"/>
      <c r="E448" s="30"/>
      <c r="F448" s="40"/>
      <c r="G448" s="31"/>
      <c r="H448" s="32"/>
      <c r="I448" s="33"/>
      <c r="J448" s="33"/>
      <c r="K448" s="33"/>
    </row>
    <row r="449" spans="1:11" s="34" customFormat="1">
      <c r="A449" s="29"/>
      <c r="B449" s="29"/>
      <c r="C449" s="29"/>
      <c r="D449" s="30"/>
      <c r="E449" s="30"/>
      <c r="F449" s="40"/>
      <c r="G449" s="31"/>
      <c r="H449" s="32"/>
      <c r="I449" s="33"/>
      <c r="J449" s="33"/>
      <c r="K449" s="33"/>
    </row>
    <row r="450" spans="1:11" s="34" customFormat="1">
      <c r="A450" s="29"/>
      <c r="B450" s="29"/>
      <c r="C450" s="29"/>
      <c r="D450" s="30"/>
      <c r="E450" s="30"/>
      <c r="F450" s="40"/>
      <c r="G450" s="31"/>
      <c r="H450" s="32"/>
      <c r="I450" s="33"/>
      <c r="J450" s="33"/>
      <c r="K450" s="33"/>
    </row>
    <row r="451" spans="1:11" s="34" customFormat="1">
      <c r="A451" s="29"/>
      <c r="B451" s="29"/>
      <c r="C451" s="29"/>
      <c r="D451" s="30"/>
      <c r="E451" s="30"/>
      <c r="F451" s="40"/>
      <c r="G451" s="31"/>
      <c r="H451" s="32"/>
      <c r="I451" s="33"/>
      <c r="J451" s="33"/>
      <c r="K451" s="33"/>
    </row>
    <row r="452" spans="1:11" s="34" customFormat="1">
      <c r="A452" s="29"/>
      <c r="B452" s="29"/>
      <c r="C452" s="29"/>
      <c r="D452" s="30"/>
      <c r="E452" s="30"/>
      <c r="F452" s="40"/>
      <c r="G452" s="31"/>
      <c r="H452" s="32"/>
      <c r="I452" s="33"/>
      <c r="J452" s="33"/>
      <c r="K452" s="33"/>
    </row>
    <row r="453" spans="1:11" s="34" customFormat="1">
      <c r="A453" s="29"/>
      <c r="B453" s="29"/>
      <c r="C453" s="29"/>
      <c r="D453" s="30"/>
      <c r="E453" s="30"/>
      <c r="F453" s="40"/>
      <c r="G453" s="31"/>
      <c r="H453" s="32"/>
      <c r="I453" s="33"/>
      <c r="J453" s="33"/>
      <c r="K453" s="33"/>
    </row>
    <row r="454" spans="1:11" s="34" customFormat="1">
      <c r="A454" s="29"/>
      <c r="B454" s="29"/>
      <c r="C454" s="29"/>
      <c r="D454" s="30"/>
      <c r="E454" s="30"/>
      <c r="F454" s="40"/>
      <c r="G454" s="31"/>
      <c r="H454" s="32"/>
      <c r="I454" s="33"/>
      <c r="J454" s="33"/>
      <c r="K454" s="33"/>
    </row>
    <row r="455" spans="1:11" s="34" customFormat="1">
      <c r="A455" s="29"/>
      <c r="B455" s="29"/>
      <c r="C455" s="29"/>
      <c r="D455" s="30"/>
      <c r="E455" s="30"/>
      <c r="F455" s="40"/>
      <c r="G455" s="31"/>
      <c r="H455" s="32"/>
      <c r="I455" s="33"/>
      <c r="J455" s="33"/>
      <c r="K455" s="33"/>
    </row>
    <row r="456" spans="1:11" s="34" customFormat="1">
      <c r="A456" s="29"/>
      <c r="B456" s="29"/>
      <c r="C456" s="29"/>
      <c r="D456" s="30"/>
      <c r="E456" s="30"/>
      <c r="F456" s="40"/>
      <c r="G456" s="31"/>
      <c r="H456" s="32"/>
      <c r="I456" s="33"/>
      <c r="J456" s="33"/>
      <c r="K456" s="33"/>
    </row>
    <row r="457" spans="1:11" s="34" customFormat="1">
      <c r="A457" s="29"/>
      <c r="B457" s="29"/>
      <c r="C457" s="29"/>
      <c r="D457" s="30"/>
      <c r="E457" s="30"/>
      <c r="F457" s="40"/>
      <c r="G457" s="31"/>
      <c r="H457" s="32"/>
      <c r="I457" s="33"/>
      <c r="J457" s="33"/>
      <c r="K457" s="33"/>
    </row>
    <row r="458" spans="1:11" s="34" customFormat="1">
      <c r="A458" s="29"/>
      <c r="B458" s="29"/>
      <c r="C458" s="29"/>
      <c r="D458" s="30"/>
      <c r="E458" s="30"/>
      <c r="F458" s="40"/>
      <c r="G458" s="31"/>
      <c r="H458" s="32"/>
      <c r="I458" s="33"/>
      <c r="J458" s="33"/>
      <c r="K458" s="33"/>
    </row>
    <row r="459" spans="1:11" s="34" customFormat="1">
      <c r="A459" s="29"/>
      <c r="B459" s="29"/>
      <c r="C459" s="29"/>
      <c r="D459" s="30"/>
      <c r="E459" s="30"/>
      <c r="F459" s="40"/>
      <c r="G459" s="31"/>
      <c r="H459" s="32"/>
      <c r="I459" s="33"/>
      <c r="J459" s="33"/>
      <c r="K459" s="33"/>
    </row>
    <row r="460" spans="1:11" s="34" customFormat="1">
      <c r="A460" s="29"/>
      <c r="B460" s="29"/>
      <c r="C460" s="29"/>
      <c r="D460" s="30"/>
      <c r="E460" s="30"/>
      <c r="F460" s="40"/>
      <c r="G460" s="31"/>
      <c r="H460" s="32"/>
      <c r="I460" s="33"/>
      <c r="J460" s="33"/>
      <c r="K460" s="33"/>
    </row>
    <row r="461" spans="1:11" s="34" customFormat="1">
      <c r="A461" s="29"/>
      <c r="B461" s="29"/>
      <c r="C461" s="29"/>
      <c r="D461" s="30"/>
      <c r="E461" s="30"/>
      <c r="F461" s="40"/>
      <c r="G461" s="31"/>
      <c r="H461" s="32"/>
      <c r="I461" s="33"/>
      <c r="J461" s="33"/>
      <c r="K461" s="33"/>
    </row>
    <row r="462" spans="1:11" s="34" customFormat="1">
      <c r="A462" s="29"/>
      <c r="B462" s="29"/>
      <c r="C462" s="29"/>
      <c r="D462" s="30"/>
      <c r="E462" s="30"/>
      <c r="F462" s="40"/>
      <c r="G462" s="31"/>
      <c r="H462" s="32"/>
      <c r="I462" s="33"/>
      <c r="J462" s="33"/>
      <c r="K462" s="33"/>
    </row>
    <row r="463" spans="1:11" s="34" customFormat="1">
      <c r="A463" s="29"/>
      <c r="B463" s="29"/>
      <c r="C463" s="29"/>
      <c r="D463" s="30"/>
      <c r="E463" s="30"/>
      <c r="F463" s="40"/>
      <c r="G463" s="31"/>
      <c r="H463" s="32"/>
      <c r="I463" s="33"/>
      <c r="J463" s="33"/>
      <c r="K463" s="33"/>
    </row>
    <row r="464" spans="1:11" s="34" customFormat="1">
      <c r="A464" s="29"/>
      <c r="B464" s="29"/>
      <c r="C464" s="29"/>
      <c r="D464" s="30"/>
      <c r="E464" s="30"/>
      <c r="F464" s="40"/>
      <c r="G464" s="31"/>
      <c r="H464" s="32"/>
      <c r="I464" s="33"/>
      <c r="J464" s="33"/>
      <c r="K464" s="33"/>
    </row>
    <row r="465" spans="1:11" s="34" customFormat="1">
      <c r="A465" s="29"/>
      <c r="B465" s="29"/>
      <c r="C465" s="29"/>
      <c r="D465" s="30"/>
      <c r="E465" s="30"/>
      <c r="F465" s="40"/>
      <c r="G465" s="31"/>
      <c r="H465" s="32"/>
      <c r="I465" s="33"/>
      <c r="J465" s="33"/>
      <c r="K465" s="33"/>
    </row>
    <row r="466" spans="1:11" s="34" customFormat="1">
      <c r="A466" s="29"/>
      <c r="B466" s="29"/>
      <c r="C466" s="29"/>
      <c r="D466" s="30"/>
      <c r="E466" s="30"/>
      <c r="F466" s="40"/>
      <c r="G466" s="31"/>
      <c r="H466" s="32"/>
      <c r="I466" s="33"/>
      <c r="J466" s="33"/>
      <c r="K466" s="33"/>
    </row>
    <row r="467" spans="1:11" s="34" customFormat="1">
      <c r="A467" s="29"/>
      <c r="B467" s="29"/>
      <c r="C467" s="29"/>
      <c r="D467" s="30"/>
      <c r="E467" s="30"/>
      <c r="F467" s="40"/>
      <c r="G467" s="31"/>
      <c r="H467" s="32"/>
      <c r="I467" s="33"/>
      <c r="J467" s="33"/>
      <c r="K467" s="33"/>
    </row>
    <row r="468" spans="1:11" s="34" customFormat="1">
      <c r="A468" s="29"/>
      <c r="B468" s="29"/>
      <c r="C468" s="29"/>
      <c r="D468" s="30"/>
      <c r="E468" s="30"/>
      <c r="F468" s="40"/>
      <c r="G468" s="31"/>
      <c r="H468" s="32"/>
      <c r="I468" s="33"/>
      <c r="J468" s="33"/>
      <c r="K468" s="33"/>
    </row>
    <row r="469" spans="1:11" s="34" customFormat="1">
      <c r="A469" s="29"/>
      <c r="B469" s="29"/>
      <c r="C469" s="29"/>
      <c r="D469" s="30"/>
      <c r="E469" s="30"/>
      <c r="F469" s="40"/>
      <c r="G469" s="31"/>
      <c r="H469" s="32"/>
      <c r="I469" s="33"/>
      <c r="J469" s="33"/>
      <c r="K469" s="33"/>
    </row>
    <row r="470" spans="1:11" s="34" customFormat="1">
      <c r="A470" s="29"/>
      <c r="B470" s="29"/>
      <c r="C470" s="29"/>
      <c r="D470" s="30"/>
      <c r="E470" s="30"/>
      <c r="F470" s="40"/>
      <c r="G470" s="31"/>
      <c r="H470" s="32"/>
      <c r="I470" s="33"/>
      <c r="J470" s="33"/>
      <c r="K470" s="33"/>
    </row>
    <row r="471" spans="1:11" s="34" customFormat="1">
      <c r="A471" s="29"/>
      <c r="B471" s="29"/>
      <c r="C471" s="29"/>
      <c r="D471" s="30"/>
      <c r="E471" s="30"/>
      <c r="F471" s="40"/>
      <c r="G471" s="31"/>
      <c r="H471" s="32"/>
      <c r="I471" s="33"/>
      <c r="J471" s="33"/>
      <c r="K471" s="33"/>
    </row>
    <row r="472" spans="1:11" s="34" customFormat="1">
      <c r="A472" s="29"/>
      <c r="B472" s="29"/>
      <c r="C472" s="29"/>
      <c r="D472" s="30"/>
      <c r="E472" s="30"/>
      <c r="F472" s="40"/>
      <c r="G472" s="31"/>
      <c r="H472" s="32"/>
      <c r="I472" s="33"/>
      <c r="J472" s="33"/>
      <c r="K472" s="33"/>
    </row>
    <row r="473" spans="1:11" s="34" customFormat="1">
      <c r="A473" s="29"/>
      <c r="B473" s="29"/>
      <c r="C473" s="29"/>
      <c r="D473" s="30"/>
      <c r="E473" s="30"/>
      <c r="F473" s="40"/>
      <c r="G473" s="31"/>
      <c r="H473" s="32"/>
      <c r="I473" s="33"/>
      <c r="J473" s="33"/>
      <c r="K473" s="33"/>
    </row>
    <row r="474" spans="1:11" s="34" customFormat="1">
      <c r="A474" s="29"/>
      <c r="B474" s="29"/>
      <c r="C474" s="29"/>
      <c r="D474" s="30"/>
      <c r="E474" s="30"/>
      <c r="F474" s="40"/>
      <c r="G474" s="31"/>
      <c r="H474" s="32"/>
      <c r="I474" s="33"/>
      <c r="J474" s="33"/>
      <c r="K474" s="33"/>
    </row>
    <row r="475" spans="1:11" s="34" customFormat="1">
      <c r="A475" s="29"/>
      <c r="B475" s="29"/>
      <c r="C475" s="29"/>
      <c r="D475" s="30"/>
      <c r="E475" s="30"/>
      <c r="F475" s="40"/>
      <c r="G475" s="31"/>
      <c r="H475" s="32"/>
      <c r="I475" s="33"/>
      <c r="J475" s="33"/>
      <c r="K475" s="33"/>
    </row>
    <row r="476" spans="1:11" s="34" customFormat="1">
      <c r="A476" s="29"/>
      <c r="B476" s="29"/>
      <c r="C476" s="29"/>
      <c r="D476" s="30"/>
      <c r="E476" s="30"/>
      <c r="F476" s="40"/>
      <c r="G476" s="31"/>
      <c r="H476" s="32"/>
      <c r="I476" s="33"/>
      <c r="J476" s="33"/>
      <c r="K476" s="33"/>
    </row>
    <row r="477" spans="1:11" s="34" customFormat="1">
      <c r="A477" s="29"/>
      <c r="B477" s="29"/>
      <c r="C477" s="29"/>
      <c r="D477" s="30"/>
      <c r="E477" s="30"/>
      <c r="F477" s="40"/>
      <c r="G477" s="31"/>
      <c r="H477" s="32"/>
      <c r="I477" s="33"/>
      <c r="J477" s="33"/>
      <c r="K477" s="33"/>
    </row>
    <row r="478" spans="1:11" s="34" customFormat="1">
      <c r="A478" s="29"/>
      <c r="B478" s="29"/>
      <c r="C478" s="29"/>
      <c r="D478" s="30"/>
      <c r="E478" s="30"/>
      <c r="F478" s="40"/>
      <c r="G478" s="31"/>
      <c r="H478" s="32"/>
      <c r="I478" s="33"/>
      <c r="J478" s="33"/>
      <c r="K478" s="33"/>
    </row>
    <row r="479" spans="1:11" s="34" customFormat="1">
      <c r="A479" s="29"/>
      <c r="B479" s="29"/>
      <c r="C479" s="29"/>
      <c r="D479" s="30"/>
      <c r="E479" s="30"/>
      <c r="F479" s="40"/>
      <c r="G479" s="31"/>
      <c r="H479" s="32"/>
      <c r="I479" s="33"/>
      <c r="J479" s="33"/>
      <c r="K479" s="33"/>
    </row>
    <row r="480" spans="1:11" s="34" customFormat="1">
      <c r="A480" s="29"/>
      <c r="B480" s="29"/>
      <c r="C480" s="29"/>
      <c r="D480" s="30"/>
      <c r="E480" s="30"/>
      <c r="F480" s="40"/>
      <c r="G480" s="31"/>
      <c r="H480" s="32"/>
      <c r="I480" s="33"/>
      <c r="J480" s="33"/>
      <c r="K480" s="33"/>
    </row>
    <row r="481" spans="1:11" s="34" customFormat="1">
      <c r="A481" s="29"/>
      <c r="B481" s="29"/>
      <c r="C481" s="29"/>
      <c r="D481" s="30"/>
      <c r="E481" s="30"/>
      <c r="F481" s="40"/>
      <c r="G481" s="31"/>
      <c r="H481" s="32"/>
      <c r="I481" s="33"/>
      <c r="J481" s="33"/>
      <c r="K481" s="33"/>
    </row>
    <row r="482" spans="1:11" s="34" customFormat="1">
      <c r="A482" s="29"/>
      <c r="B482" s="29"/>
      <c r="C482" s="29"/>
      <c r="D482" s="30"/>
      <c r="E482" s="30"/>
      <c r="F482" s="40"/>
      <c r="G482" s="31"/>
      <c r="H482" s="32"/>
      <c r="I482" s="33"/>
      <c r="J482" s="33"/>
      <c r="K482" s="33"/>
    </row>
    <row r="483" spans="1:11" s="34" customFormat="1">
      <c r="A483" s="29"/>
      <c r="B483" s="29"/>
      <c r="C483" s="29"/>
      <c r="D483" s="30"/>
      <c r="E483" s="30"/>
      <c r="F483" s="40"/>
      <c r="G483" s="31"/>
      <c r="H483" s="32"/>
      <c r="I483" s="33"/>
      <c r="J483" s="33"/>
      <c r="K483" s="33"/>
    </row>
    <row r="484" spans="1:11" s="34" customFormat="1">
      <c r="A484" s="29"/>
      <c r="B484" s="29"/>
      <c r="C484" s="29"/>
      <c r="D484" s="30"/>
      <c r="E484" s="30"/>
      <c r="F484" s="40"/>
      <c r="G484" s="31"/>
      <c r="H484" s="32"/>
      <c r="I484" s="33"/>
      <c r="J484" s="33"/>
      <c r="K484" s="33"/>
    </row>
    <row r="485" spans="1:11" s="34" customFormat="1">
      <c r="A485" s="29"/>
      <c r="B485" s="29"/>
      <c r="C485" s="29"/>
      <c r="D485" s="30"/>
      <c r="E485" s="30"/>
      <c r="F485" s="40"/>
      <c r="G485" s="31"/>
      <c r="H485" s="32"/>
      <c r="I485" s="33"/>
      <c r="J485" s="33"/>
      <c r="K485" s="33"/>
    </row>
    <row r="486" spans="1:11" s="34" customFormat="1">
      <c r="A486" s="29"/>
      <c r="B486" s="29"/>
      <c r="C486" s="29"/>
      <c r="D486" s="30"/>
      <c r="E486" s="30"/>
      <c r="F486" s="40"/>
      <c r="G486" s="31"/>
      <c r="H486" s="32"/>
      <c r="I486" s="33"/>
      <c r="J486" s="33"/>
      <c r="K486" s="33"/>
    </row>
    <row r="487" spans="1:11" s="34" customFormat="1">
      <c r="A487" s="29"/>
      <c r="B487" s="29"/>
      <c r="C487" s="29"/>
      <c r="D487" s="30"/>
      <c r="E487" s="30"/>
      <c r="F487" s="40"/>
      <c r="G487" s="31"/>
      <c r="H487" s="32"/>
      <c r="I487" s="33"/>
      <c r="J487" s="33"/>
      <c r="K487" s="33"/>
    </row>
    <row r="488" spans="1:11" s="34" customFormat="1">
      <c r="A488" s="29"/>
      <c r="B488" s="29"/>
      <c r="C488" s="29"/>
      <c r="D488" s="30"/>
      <c r="E488" s="30"/>
      <c r="F488" s="40"/>
      <c r="G488" s="31"/>
      <c r="H488" s="32"/>
      <c r="I488" s="33"/>
      <c r="J488" s="33"/>
      <c r="K488" s="33"/>
    </row>
    <row r="489" spans="1:11" s="34" customFormat="1">
      <c r="A489" s="29"/>
      <c r="B489" s="29"/>
      <c r="C489" s="29"/>
      <c r="D489" s="30"/>
      <c r="E489" s="30"/>
      <c r="F489" s="40"/>
      <c r="G489" s="31"/>
      <c r="H489" s="32"/>
      <c r="I489" s="33"/>
      <c r="J489" s="33"/>
      <c r="K489" s="33"/>
    </row>
    <row r="490" spans="1:11" s="34" customFormat="1">
      <c r="A490" s="29"/>
      <c r="B490" s="29"/>
      <c r="C490" s="29"/>
      <c r="D490" s="30"/>
      <c r="E490" s="30"/>
      <c r="F490" s="40"/>
      <c r="G490" s="31"/>
      <c r="H490" s="32"/>
      <c r="I490" s="33"/>
      <c r="J490" s="33"/>
      <c r="K490" s="33"/>
    </row>
    <row r="491" spans="1:11" s="34" customFormat="1">
      <c r="A491" s="29"/>
      <c r="B491" s="29"/>
      <c r="C491" s="29"/>
      <c r="D491" s="30"/>
      <c r="E491" s="30"/>
      <c r="F491" s="40"/>
      <c r="G491" s="31"/>
      <c r="H491" s="32"/>
      <c r="I491" s="33"/>
      <c r="J491" s="33"/>
      <c r="K491" s="33"/>
    </row>
    <row r="492" spans="1:11" s="34" customFormat="1">
      <c r="A492" s="29"/>
      <c r="B492" s="29"/>
      <c r="C492" s="29"/>
      <c r="D492" s="30"/>
      <c r="E492" s="30"/>
      <c r="F492" s="40"/>
      <c r="G492" s="31"/>
      <c r="H492" s="32"/>
      <c r="I492" s="33"/>
      <c r="J492" s="33"/>
      <c r="K492" s="33"/>
    </row>
    <row r="493" spans="1:11" s="34" customFormat="1">
      <c r="A493" s="29"/>
      <c r="B493" s="29"/>
      <c r="C493" s="29"/>
      <c r="D493" s="30"/>
      <c r="E493" s="30"/>
      <c r="F493" s="40"/>
      <c r="G493" s="31"/>
      <c r="H493" s="32"/>
      <c r="I493" s="33"/>
      <c r="J493" s="33"/>
      <c r="K493" s="33"/>
    </row>
    <row r="494" spans="1:11" s="34" customFormat="1">
      <c r="A494" s="29"/>
      <c r="B494" s="29"/>
      <c r="C494" s="29"/>
      <c r="D494" s="30"/>
      <c r="E494" s="30"/>
      <c r="F494" s="40"/>
      <c r="G494" s="31"/>
      <c r="H494" s="32"/>
      <c r="I494" s="33"/>
      <c r="J494" s="33"/>
      <c r="K494" s="33"/>
    </row>
    <row r="495" spans="1:11" s="34" customFormat="1">
      <c r="A495" s="29"/>
      <c r="B495" s="29"/>
      <c r="C495" s="29"/>
      <c r="D495" s="30"/>
      <c r="E495" s="30"/>
      <c r="F495" s="40"/>
      <c r="G495" s="31"/>
      <c r="H495" s="32"/>
      <c r="I495" s="33"/>
      <c r="J495" s="33"/>
      <c r="K495" s="33"/>
    </row>
    <row r="496" spans="1:11" s="34" customFormat="1">
      <c r="A496" s="29"/>
      <c r="B496" s="29"/>
      <c r="C496" s="29"/>
      <c r="D496" s="30"/>
      <c r="E496" s="30"/>
      <c r="F496" s="40"/>
      <c r="G496" s="31"/>
      <c r="H496" s="32"/>
      <c r="I496" s="33"/>
      <c r="J496" s="33"/>
      <c r="K496" s="33"/>
    </row>
    <row r="497" spans="1:11" s="34" customFormat="1">
      <c r="A497" s="29"/>
      <c r="B497" s="29"/>
      <c r="C497" s="29"/>
      <c r="D497" s="30"/>
      <c r="E497" s="30"/>
      <c r="F497" s="40"/>
      <c r="G497" s="31"/>
      <c r="H497" s="32"/>
      <c r="I497" s="33"/>
      <c r="J497" s="33"/>
      <c r="K497" s="33"/>
    </row>
    <row r="498" spans="1:11" s="34" customFormat="1">
      <c r="A498" s="29"/>
      <c r="B498" s="29"/>
      <c r="C498" s="29"/>
      <c r="D498" s="30"/>
      <c r="E498" s="30"/>
      <c r="F498" s="40"/>
      <c r="G498" s="31"/>
      <c r="H498" s="32"/>
      <c r="I498" s="33"/>
      <c r="J498" s="33"/>
      <c r="K498" s="33"/>
    </row>
    <row r="499" spans="1:11" s="34" customFormat="1">
      <c r="A499" s="29"/>
      <c r="B499" s="29"/>
      <c r="C499" s="29"/>
      <c r="D499" s="30"/>
      <c r="E499" s="30"/>
      <c r="F499" s="40"/>
      <c r="G499" s="31"/>
      <c r="H499" s="32"/>
      <c r="I499" s="33"/>
      <c r="J499" s="33"/>
      <c r="K499" s="33"/>
    </row>
    <row r="500" spans="1:11" s="34" customFormat="1">
      <c r="A500" s="29"/>
      <c r="B500" s="29"/>
      <c r="C500" s="29"/>
      <c r="D500" s="30"/>
      <c r="E500" s="30"/>
      <c r="F500" s="40"/>
      <c r="G500" s="31"/>
      <c r="H500" s="32"/>
      <c r="I500" s="33"/>
      <c r="J500" s="33"/>
      <c r="K500" s="33"/>
    </row>
    <row r="501" spans="1:11" s="34" customFormat="1">
      <c r="A501" s="29"/>
      <c r="B501" s="29"/>
      <c r="C501" s="29"/>
      <c r="D501" s="30"/>
      <c r="E501" s="30"/>
      <c r="F501" s="40"/>
      <c r="G501" s="31"/>
      <c r="H501" s="32"/>
      <c r="I501" s="33"/>
      <c r="J501" s="33"/>
      <c r="K501" s="33"/>
    </row>
    <row r="502" spans="1:11" s="34" customFormat="1">
      <c r="A502" s="29"/>
      <c r="B502" s="29"/>
      <c r="C502" s="29"/>
      <c r="D502" s="30"/>
      <c r="E502" s="30"/>
      <c r="F502" s="40"/>
      <c r="G502" s="31"/>
      <c r="H502" s="32"/>
      <c r="I502" s="33"/>
      <c r="J502" s="33"/>
      <c r="K502" s="33"/>
    </row>
    <row r="503" spans="1:11" s="34" customFormat="1">
      <c r="A503" s="29"/>
      <c r="B503" s="29"/>
      <c r="C503" s="29"/>
      <c r="D503" s="30"/>
      <c r="E503" s="30"/>
      <c r="F503" s="40"/>
      <c r="G503" s="31"/>
      <c r="H503" s="32"/>
      <c r="I503" s="33"/>
      <c r="J503" s="33"/>
      <c r="K503" s="33"/>
    </row>
    <row r="504" spans="1:11" s="34" customFormat="1">
      <c r="A504" s="29"/>
      <c r="B504" s="29"/>
      <c r="C504" s="29"/>
      <c r="D504" s="30"/>
      <c r="E504" s="30"/>
      <c r="F504" s="40"/>
      <c r="G504" s="31"/>
      <c r="H504" s="32"/>
      <c r="I504" s="33"/>
      <c r="J504" s="33"/>
      <c r="K504" s="33"/>
    </row>
    <row r="505" spans="1:11" s="34" customFormat="1">
      <c r="A505" s="29"/>
      <c r="B505" s="29"/>
      <c r="C505" s="29"/>
      <c r="D505" s="30"/>
      <c r="E505" s="30"/>
      <c r="F505" s="40"/>
      <c r="G505" s="31"/>
      <c r="H505" s="32"/>
      <c r="I505" s="33"/>
      <c r="J505" s="33"/>
      <c r="K505" s="33"/>
    </row>
    <row r="506" spans="1:11" s="34" customFormat="1">
      <c r="A506" s="29"/>
      <c r="B506" s="29"/>
      <c r="C506" s="29"/>
      <c r="D506" s="30"/>
      <c r="E506" s="30"/>
      <c r="F506" s="40"/>
      <c r="G506" s="31"/>
      <c r="H506" s="32"/>
      <c r="I506" s="33"/>
      <c r="J506" s="33"/>
      <c r="K506" s="33"/>
    </row>
    <row r="507" spans="1:11" s="34" customFormat="1">
      <c r="A507" s="29"/>
      <c r="B507" s="29"/>
      <c r="C507" s="29"/>
      <c r="D507" s="30"/>
      <c r="E507" s="30"/>
      <c r="F507" s="40"/>
      <c r="G507" s="31"/>
      <c r="H507" s="32"/>
      <c r="I507" s="33"/>
      <c r="J507" s="33"/>
      <c r="K507" s="33"/>
    </row>
    <row r="508" spans="1:11" s="34" customFormat="1">
      <c r="A508" s="29"/>
      <c r="B508" s="29"/>
      <c r="C508" s="29"/>
      <c r="D508" s="30"/>
      <c r="E508" s="30"/>
      <c r="F508" s="40"/>
      <c r="G508" s="31"/>
      <c r="H508" s="32"/>
      <c r="I508" s="33"/>
      <c r="J508" s="33"/>
      <c r="K508" s="33"/>
    </row>
    <row r="509" spans="1:11" s="34" customFormat="1">
      <c r="A509" s="29"/>
      <c r="B509" s="29"/>
      <c r="C509" s="29"/>
      <c r="D509" s="30"/>
      <c r="E509" s="30"/>
      <c r="F509" s="40"/>
      <c r="G509" s="31"/>
      <c r="H509" s="32"/>
      <c r="I509" s="33"/>
      <c r="J509" s="33"/>
      <c r="K509" s="33"/>
    </row>
    <row r="510" spans="1:11" s="34" customFormat="1">
      <c r="A510" s="29"/>
      <c r="B510" s="29"/>
      <c r="C510" s="29"/>
      <c r="D510" s="30"/>
      <c r="E510" s="30"/>
      <c r="F510" s="40"/>
      <c r="G510" s="31"/>
      <c r="H510" s="32"/>
      <c r="I510" s="33"/>
      <c r="J510" s="33"/>
      <c r="K510" s="33"/>
    </row>
    <row r="511" spans="1:11" s="34" customFormat="1">
      <c r="A511" s="29"/>
      <c r="B511" s="29"/>
      <c r="C511" s="29"/>
      <c r="D511" s="30"/>
      <c r="E511" s="30"/>
      <c r="F511" s="40"/>
      <c r="G511" s="31"/>
      <c r="H511" s="32"/>
      <c r="I511" s="33"/>
      <c r="J511" s="33"/>
      <c r="K511" s="33"/>
    </row>
    <row r="512" spans="1:11" s="34" customFormat="1">
      <c r="A512" s="29"/>
      <c r="B512" s="29"/>
      <c r="C512" s="29"/>
      <c r="D512" s="30"/>
      <c r="E512" s="30"/>
      <c r="F512" s="40"/>
      <c r="G512" s="31"/>
      <c r="H512" s="32"/>
      <c r="I512" s="33"/>
      <c r="J512" s="33"/>
      <c r="K512" s="33"/>
    </row>
    <row r="513" spans="1:11" s="34" customFormat="1">
      <c r="A513" s="29"/>
      <c r="B513" s="29"/>
      <c r="C513" s="29"/>
      <c r="D513" s="30"/>
      <c r="E513" s="30"/>
      <c r="F513" s="40"/>
      <c r="G513" s="31"/>
      <c r="H513" s="32"/>
      <c r="I513" s="33"/>
      <c r="J513" s="33"/>
      <c r="K513" s="33"/>
    </row>
    <row r="514" spans="1:11" s="34" customFormat="1">
      <c r="A514" s="29"/>
      <c r="B514" s="29"/>
      <c r="C514" s="29"/>
      <c r="D514" s="30"/>
      <c r="E514" s="30"/>
      <c r="F514" s="40"/>
      <c r="G514" s="31"/>
      <c r="H514" s="32"/>
      <c r="I514" s="33"/>
      <c r="J514" s="33"/>
      <c r="K514" s="33"/>
    </row>
    <row r="515" spans="1:11" s="34" customFormat="1">
      <c r="A515" s="29"/>
      <c r="B515" s="29"/>
      <c r="C515" s="29"/>
      <c r="D515" s="30"/>
      <c r="E515" s="30"/>
      <c r="F515" s="40"/>
      <c r="G515" s="31"/>
      <c r="H515" s="32"/>
      <c r="I515" s="33"/>
      <c r="J515" s="33"/>
      <c r="K515" s="33"/>
    </row>
    <row r="516" spans="1:11" s="34" customFormat="1">
      <c r="A516" s="29"/>
      <c r="B516" s="29"/>
      <c r="C516" s="29"/>
      <c r="D516" s="30"/>
      <c r="E516" s="30"/>
      <c r="F516" s="40"/>
      <c r="G516" s="31"/>
      <c r="H516" s="32"/>
      <c r="I516" s="33"/>
      <c r="J516" s="33"/>
      <c r="K516" s="33"/>
    </row>
    <row r="517" spans="1:11" s="34" customFormat="1">
      <c r="A517" s="29"/>
      <c r="B517" s="29"/>
      <c r="C517" s="29"/>
      <c r="D517" s="30"/>
      <c r="E517" s="30"/>
      <c r="F517" s="40"/>
      <c r="G517" s="31"/>
      <c r="H517" s="32"/>
      <c r="I517" s="33"/>
      <c r="J517" s="33"/>
      <c r="K517" s="33"/>
    </row>
    <row r="518" spans="1:11" s="34" customFormat="1">
      <c r="A518" s="29"/>
      <c r="B518" s="29"/>
      <c r="C518" s="29"/>
      <c r="D518" s="30"/>
      <c r="E518" s="30"/>
      <c r="F518" s="40"/>
      <c r="G518" s="31"/>
      <c r="H518" s="32"/>
      <c r="I518" s="33"/>
      <c r="J518" s="33"/>
      <c r="K518" s="33"/>
    </row>
    <row r="519" spans="1:11" s="34" customFormat="1">
      <c r="A519" s="29"/>
      <c r="B519" s="29"/>
      <c r="C519" s="29"/>
      <c r="D519" s="30"/>
      <c r="E519" s="30"/>
      <c r="F519" s="40"/>
      <c r="G519" s="31"/>
      <c r="H519" s="32"/>
      <c r="I519" s="33"/>
      <c r="J519" s="33"/>
      <c r="K519" s="33"/>
    </row>
    <row r="520" spans="1:11" s="34" customFormat="1">
      <c r="A520" s="29"/>
      <c r="B520" s="29"/>
      <c r="C520" s="29"/>
      <c r="D520" s="30"/>
      <c r="E520" s="30"/>
      <c r="F520" s="40"/>
      <c r="G520" s="31"/>
      <c r="H520" s="32"/>
      <c r="I520" s="33"/>
      <c r="J520" s="33"/>
      <c r="K520" s="33"/>
    </row>
    <row r="521" spans="1:11" s="34" customFormat="1">
      <c r="A521" s="29"/>
      <c r="B521" s="29"/>
      <c r="C521" s="29"/>
      <c r="D521" s="30"/>
      <c r="E521" s="30"/>
      <c r="F521" s="40"/>
      <c r="G521" s="31"/>
      <c r="H521" s="32"/>
      <c r="I521" s="33"/>
      <c r="J521" s="33"/>
      <c r="K521" s="33"/>
    </row>
    <row r="522" spans="1:11" s="34" customFormat="1">
      <c r="A522" s="29"/>
      <c r="B522" s="29"/>
      <c r="C522" s="29"/>
      <c r="D522" s="30"/>
      <c r="E522" s="30"/>
      <c r="F522" s="40"/>
      <c r="G522" s="31"/>
      <c r="H522" s="32"/>
      <c r="I522" s="33"/>
      <c r="J522" s="33"/>
      <c r="K522" s="33"/>
    </row>
    <row r="523" spans="1:11" s="34" customFormat="1">
      <c r="A523" s="29"/>
      <c r="B523" s="29"/>
      <c r="C523" s="29"/>
      <c r="D523" s="30"/>
      <c r="E523" s="30"/>
      <c r="F523" s="40"/>
      <c r="G523" s="31"/>
      <c r="H523" s="32"/>
      <c r="I523" s="33"/>
      <c r="J523" s="33"/>
      <c r="K523" s="33"/>
    </row>
    <row r="524" spans="1:11" s="34" customFormat="1">
      <c r="A524" s="29"/>
      <c r="B524" s="29"/>
      <c r="C524" s="29"/>
      <c r="D524" s="30"/>
      <c r="E524" s="30"/>
      <c r="F524" s="40"/>
      <c r="G524" s="31"/>
      <c r="H524" s="32"/>
      <c r="I524" s="33"/>
      <c r="J524" s="33"/>
      <c r="K524" s="33"/>
    </row>
    <row r="525" spans="1:11" s="34" customFormat="1">
      <c r="A525" s="29"/>
      <c r="B525" s="29"/>
      <c r="C525" s="29"/>
      <c r="D525" s="30"/>
      <c r="E525" s="30"/>
      <c r="F525" s="40"/>
      <c r="G525" s="31"/>
      <c r="H525" s="32"/>
      <c r="I525" s="33"/>
      <c r="J525" s="33"/>
      <c r="K525" s="33"/>
    </row>
    <row r="526" spans="1:11" s="34" customFormat="1">
      <c r="A526" s="29"/>
      <c r="B526" s="29"/>
      <c r="C526" s="29"/>
      <c r="D526" s="30"/>
      <c r="E526" s="30"/>
      <c r="F526" s="40"/>
      <c r="G526" s="31"/>
      <c r="H526" s="32"/>
      <c r="I526" s="33"/>
      <c r="J526" s="33"/>
      <c r="K526" s="33"/>
    </row>
    <row r="527" spans="1:11" s="34" customFormat="1">
      <c r="A527" s="29"/>
      <c r="B527" s="29"/>
      <c r="C527" s="29"/>
      <c r="D527" s="30"/>
      <c r="E527" s="30"/>
      <c r="F527" s="40"/>
      <c r="G527" s="31"/>
      <c r="H527" s="32"/>
      <c r="I527" s="33"/>
      <c r="J527" s="33"/>
      <c r="K527" s="33"/>
    </row>
    <row r="528" spans="1:11" s="34" customFormat="1">
      <c r="A528" s="29"/>
      <c r="B528" s="29"/>
      <c r="C528" s="29"/>
      <c r="D528" s="30"/>
      <c r="E528" s="30"/>
      <c r="F528" s="40"/>
      <c r="G528" s="31"/>
      <c r="H528" s="32"/>
      <c r="I528" s="33"/>
      <c r="J528" s="33"/>
      <c r="K528" s="33"/>
    </row>
    <row r="529" spans="1:11" s="34" customFormat="1">
      <c r="A529" s="29"/>
      <c r="B529" s="29"/>
      <c r="C529" s="29"/>
      <c r="D529" s="30"/>
      <c r="E529" s="30"/>
      <c r="F529" s="40"/>
      <c r="G529" s="31"/>
      <c r="H529" s="32"/>
      <c r="I529" s="33"/>
      <c r="J529" s="33"/>
      <c r="K529" s="33"/>
    </row>
    <row r="530" spans="1:11" s="34" customFormat="1">
      <c r="A530" s="29"/>
      <c r="B530" s="29"/>
      <c r="C530" s="29"/>
      <c r="D530" s="30"/>
      <c r="E530" s="30"/>
      <c r="F530" s="40"/>
      <c r="G530" s="31"/>
      <c r="H530" s="32"/>
      <c r="I530" s="33"/>
      <c r="J530" s="33"/>
      <c r="K530" s="33"/>
    </row>
    <row r="531" spans="1:11" s="34" customFormat="1">
      <c r="A531" s="29"/>
      <c r="B531" s="29"/>
      <c r="C531" s="29"/>
      <c r="D531" s="30"/>
      <c r="E531" s="30"/>
      <c r="F531" s="40"/>
      <c r="G531" s="31"/>
      <c r="H531" s="32"/>
      <c r="I531" s="33"/>
      <c r="J531" s="33"/>
      <c r="K531" s="33"/>
    </row>
    <row r="532" spans="1:11" s="34" customFormat="1">
      <c r="A532" s="29"/>
      <c r="B532" s="29"/>
      <c r="C532" s="29"/>
      <c r="D532" s="30"/>
      <c r="E532" s="30"/>
      <c r="F532" s="40"/>
      <c r="G532" s="31"/>
      <c r="H532" s="32"/>
      <c r="I532" s="33"/>
      <c r="J532" s="33"/>
      <c r="K532" s="33"/>
    </row>
    <row r="533" spans="1:11" s="34" customFormat="1">
      <c r="A533" s="29"/>
      <c r="B533" s="29"/>
      <c r="C533" s="29"/>
      <c r="D533" s="30"/>
      <c r="E533" s="30"/>
      <c r="F533" s="40"/>
      <c r="G533" s="31"/>
      <c r="H533" s="32"/>
      <c r="I533" s="33"/>
      <c r="J533" s="33"/>
      <c r="K533" s="33"/>
    </row>
    <row r="534" spans="1:11" s="34" customFormat="1">
      <c r="A534" s="29"/>
      <c r="B534" s="29"/>
      <c r="C534" s="29"/>
      <c r="D534" s="30"/>
      <c r="E534" s="30"/>
      <c r="F534" s="40"/>
      <c r="G534" s="31"/>
      <c r="H534" s="32"/>
      <c r="I534" s="33"/>
      <c r="J534" s="33"/>
      <c r="K534" s="33"/>
    </row>
    <row r="535" spans="1:11" s="34" customFormat="1">
      <c r="A535" s="29"/>
      <c r="B535" s="29"/>
      <c r="C535" s="29"/>
      <c r="D535" s="30"/>
      <c r="E535" s="30"/>
      <c r="F535" s="40"/>
      <c r="G535" s="31"/>
      <c r="H535" s="32"/>
      <c r="I535" s="33"/>
      <c r="J535" s="33"/>
      <c r="K535" s="33"/>
    </row>
    <row r="536" spans="1:11" s="34" customFormat="1">
      <c r="A536" s="29"/>
      <c r="B536" s="29"/>
      <c r="C536" s="29"/>
      <c r="D536" s="30"/>
      <c r="E536" s="30"/>
      <c r="F536" s="40"/>
      <c r="G536" s="31"/>
      <c r="H536" s="32"/>
      <c r="I536" s="33"/>
      <c r="J536" s="33"/>
      <c r="K536" s="33"/>
    </row>
    <row r="537" spans="1:11" s="34" customFormat="1">
      <c r="A537" s="29"/>
      <c r="B537" s="29"/>
      <c r="C537" s="29"/>
      <c r="D537" s="30"/>
      <c r="E537" s="30"/>
      <c r="F537" s="40"/>
      <c r="G537" s="31"/>
      <c r="H537" s="32"/>
      <c r="I537" s="33"/>
      <c r="J537" s="33"/>
      <c r="K537" s="33"/>
    </row>
    <row r="538" spans="1:11" s="34" customFormat="1">
      <c r="A538" s="29"/>
      <c r="B538" s="29"/>
      <c r="C538" s="29"/>
      <c r="D538" s="30"/>
      <c r="E538" s="30"/>
      <c r="F538" s="40"/>
      <c r="G538" s="31"/>
      <c r="H538" s="32"/>
      <c r="I538" s="33"/>
      <c r="J538" s="33"/>
      <c r="K538" s="33"/>
    </row>
    <row r="539" spans="1:11" s="34" customFormat="1">
      <c r="A539" s="29"/>
      <c r="B539" s="29"/>
      <c r="C539" s="29"/>
      <c r="D539" s="30"/>
      <c r="E539" s="30"/>
      <c r="F539" s="40"/>
      <c r="G539" s="31"/>
      <c r="H539" s="32"/>
      <c r="I539" s="33"/>
      <c r="J539" s="33"/>
      <c r="K539" s="33"/>
    </row>
    <row r="540" spans="1:11" s="34" customFormat="1">
      <c r="A540" s="29"/>
      <c r="B540" s="29"/>
      <c r="C540" s="29"/>
      <c r="D540" s="30"/>
      <c r="E540" s="30"/>
      <c r="F540" s="40"/>
      <c r="G540" s="31"/>
      <c r="H540" s="32"/>
      <c r="I540" s="33"/>
      <c r="J540" s="33"/>
      <c r="K540" s="33"/>
    </row>
    <row r="541" spans="1:11" s="34" customFormat="1">
      <c r="A541" s="29"/>
      <c r="B541" s="29"/>
      <c r="C541" s="29"/>
      <c r="D541" s="30"/>
      <c r="E541" s="30"/>
      <c r="F541" s="40"/>
      <c r="G541" s="31"/>
      <c r="H541" s="32"/>
      <c r="I541" s="33"/>
      <c r="J541" s="33"/>
      <c r="K541" s="33"/>
    </row>
    <row r="542" spans="1:11" s="34" customFormat="1">
      <c r="A542" s="29"/>
      <c r="B542" s="29"/>
      <c r="C542" s="29"/>
      <c r="D542" s="30"/>
      <c r="E542" s="30"/>
      <c r="F542" s="40"/>
      <c r="G542" s="31"/>
      <c r="H542" s="32"/>
      <c r="I542" s="33"/>
      <c r="J542" s="33"/>
      <c r="K542" s="33"/>
    </row>
    <row r="543" spans="1:11" s="34" customFormat="1">
      <c r="A543" s="29"/>
      <c r="B543" s="29"/>
      <c r="C543" s="29"/>
      <c r="D543" s="30"/>
      <c r="E543" s="30"/>
      <c r="F543" s="40"/>
      <c r="G543" s="31"/>
      <c r="H543" s="32"/>
      <c r="I543" s="33"/>
      <c r="J543" s="33"/>
      <c r="K543" s="33"/>
    </row>
    <row r="544" spans="1:11" s="34" customFormat="1">
      <c r="A544" s="29"/>
      <c r="B544" s="29"/>
      <c r="C544" s="29"/>
      <c r="D544" s="30"/>
      <c r="E544" s="30"/>
      <c r="F544" s="40"/>
      <c r="G544" s="31"/>
      <c r="H544" s="32"/>
      <c r="I544" s="33"/>
      <c r="J544" s="33"/>
      <c r="K544" s="33"/>
    </row>
    <row r="545" spans="1:11" s="34" customFormat="1">
      <c r="A545" s="29"/>
      <c r="B545" s="29"/>
      <c r="C545" s="29"/>
      <c r="D545" s="30"/>
      <c r="E545" s="30"/>
      <c r="F545" s="40"/>
      <c r="G545" s="31"/>
      <c r="H545" s="32"/>
      <c r="I545" s="33"/>
      <c r="J545" s="33"/>
      <c r="K545" s="33"/>
    </row>
    <row r="546" spans="1:11" s="34" customFormat="1">
      <c r="A546" s="29"/>
      <c r="B546" s="29"/>
      <c r="C546" s="29"/>
      <c r="D546" s="30"/>
      <c r="E546" s="30"/>
      <c r="F546" s="40"/>
      <c r="G546" s="31"/>
      <c r="H546" s="32"/>
      <c r="I546" s="33"/>
      <c r="J546" s="33"/>
      <c r="K546" s="33"/>
    </row>
    <row r="547" spans="1:11" s="34" customFormat="1">
      <c r="A547" s="29"/>
      <c r="B547" s="29"/>
      <c r="C547" s="29"/>
      <c r="D547" s="30"/>
      <c r="E547" s="30"/>
      <c r="F547" s="40"/>
      <c r="G547" s="31"/>
      <c r="H547" s="32"/>
      <c r="I547" s="33"/>
      <c r="J547" s="33"/>
      <c r="K547" s="33"/>
    </row>
    <row r="548" spans="1:11" s="34" customFormat="1">
      <c r="A548" s="29"/>
      <c r="B548" s="29"/>
      <c r="C548" s="29"/>
      <c r="D548" s="30"/>
      <c r="E548" s="30"/>
      <c r="F548" s="40"/>
      <c r="G548" s="31"/>
      <c r="H548" s="32"/>
      <c r="I548" s="33"/>
      <c r="J548" s="33"/>
      <c r="K548" s="33"/>
    </row>
    <row r="549" spans="1:11" s="34" customFormat="1">
      <c r="A549" s="29"/>
      <c r="B549" s="29"/>
      <c r="C549" s="29"/>
      <c r="D549" s="30"/>
      <c r="E549" s="30"/>
      <c r="F549" s="40"/>
      <c r="G549" s="31"/>
      <c r="H549" s="32"/>
      <c r="I549" s="33"/>
      <c r="J549" s="33"/>
      <c r="K549" s="33"/>
    </row>
    <row r="550" spans="1:11" s="34" customFormat="1">
      <c r="A550" s="29"/>
      <c r="B550" s="29"/>
      <c r="C550" s="29"/>
      <c r="D550" s="30"/>
      <c r="E550" s="30"/>
      <c r="F550" s="40"/>
      <c r="G550" s="31"/>
      <c r="H550" s="32"/>
      <c r="I550" s="33"/>
      <c r="J550" s="33"/>
      <c r="K550" s="33"/>
    </row>
    <row r="551" spans="1:11" s="34" customFormat="1">
      <c r="A551" s="29"/>
      <c r="B551" s="29"/>
      <c r="C551" s="29"/>
      <c r="D551" s="30"/>
      <c r="E551" s="30"/>
      <c r="F551" s="40"/>
      <c r="G551" s="31"/>
      <c r="H551" s="32"/>
      <c r="I551" s="33"/>
      <c r="J551" s="33"/>
      <c r="K551" s="33"/>
    </row>
    <row r="552" spans="1:11" s="34" customFormat="1">
      <c r="A552" s="29"/>
      <c r="B552" s="29"/>
      <c r="C552" s="29"/>
      <c r="D552" s="30"/>
      <c r="E552" s="30"/>
      <c r="F552" s="40"/>
      <c r="G552" s="31"/>
      <c r="H552" s="32"/>
      <c r="I552" s="33"/>
      <c r="J552" s="33"/>
      <c r="K552" s="33"/>
    </row>
    <row r="553" spans="1:11" s="34" customFormat="1">
      <c r="A553" s="29"/>
      <c r="B553" s="29"/>
      <c r="C553" s="29"/>
      <c r="D553" s="30"/>
      <c r="E553" s="30"/>
      <c r="F553" s="40"/>
      <c r="G553" s="31"/>
      <c r="H553" s="32"/>
      <c r="I553" s="33"/>
      <c r="J553" s="33"/>
      <c r="K553" s="33"/>
    </row>
    <row r="554" spans="1:11" s="34" customFormat="1">
      <c r="A554" s="29"/>
      <c r="B554" s="29"/>
      <c r="C554" s="29"/>
      <c r="D554" s="30"/>
      <c r="E554" s="30"/>
      <c r="F554" s="40"/>
      <c r="G554" s="31"/>
      <c r="H554" s="32"/>
      <c r="I554" s="33"/>
      <c r="J554" s="33"/>
      <c r="K554" s="33"/>
    </row>
    <row r="555" spans="1:11" s="34" customFormat="1">
      <c r="A555" s="29"/>
      <c r="B555" s="29"/>
      <c r="C555" s="29"/>
      <c r="D555" s="30"/>
      <c r="E555" s="30"/>
      <c r="F555" s="40"/>
      <c r="G555" s="31"/>
      <c r="H555" s="32"/>
      <c r="I555" s="33"/>
      <c r="J555" s="33"/>
      <c r="K555" s="33"/>
    </row>
    <row r="556" spans="1:11" s="34" customFormat="1">
      <c r="A556" s="29"/>
      <c r="B556" s="29"/>
      <c r="C556" s="29"/>
      <c r="D556" s="30"/>
      <c r="E556" s="30"/>
      <c r="F556" s="40"/>
      <c r="G556" s="31"/>
      <c r="H556" s="32"/>
      <c r="I556" s="33"/>
      <c r="J556" s="33"/>
      <c r="K556" s="33"/>
    </row>
    <row r="557" spans="1:11" s="34" customFormat="1">
      <c r="A557" s="29"/>
      <c r="B557" s="29"/>
      <c r="C557" s="29"/>
      <c r="D557" s="30"/>
      <c r="E557" s="30"/>
      <c r="F557" s="40"/>
      <c r="G557" s="31"/>
      <c r="H557" s="32"/>
      <c r="I557" s="33"/>
      <c r="J557" s="33"/>
      <c r="K557" s="33"/>
    </row>
    <row r="558" spans="1:11" s="34" customFormat="1">
      <c r="A558" s="29"/>
      <c r="B558" s="29"/>
      <c r="C558" s="29"/>
      <c r="D558" s="30"/>
      <c r="E558" s="30"/>
      <c r="F558" s="40"/>
      <c r="G558" s="31"/>
      <c r="H558" s="32"/>
      <c r="I558" s="33"/>
      <c r="J558" s="33"/>
      <c r="K558" s="33"/>
    </row>
    <row r="559" spans="1:11" s="34" customFormat="1">
      <c r="A559" s="29"/>
      <c r="B559" s="29"/>
      <c r="C559" s="29"/>
      <c r="D559" s="30"/>
      <c r="E559" s="30"/>
      <c r="F559" s="40"/>
      <c r="G559" s="31"/>
      <c r="H559" s="32"/>
      <c r="I559" s="33"/>
      <c r="J559" s="33"/>
      <c r="K559" s="33"/>
    </row>
    <row r="560" spans="1:11" s="34" customFormat="1">
      <c r="A560" s="29"/>
      <c r="B560" s="29"/>
      <c r="C560" s="29"/>
      <c r="D560" s="30"/>
      <c r="E560" s="30"/>
      <c r="F560" s="40"/>
      <c r="G560" s="31"/>
      <c r="H560" s="32"/>
      <c r="I560" s="33"/>
      <c r="J560" s="33"/>
      <c r="K560" s="33"/>
    </row>
    <row r="561" spans="1:11" s="34" customFormat="1">
      <c r="A561" s="29"/>
      <c r="B561" s="29"/>
      <c r="C561" s="29"/>
      <c r="D561" s="30"/>
      <c r="E561" s="30"/>
      <c r="F561" s="40"/>
      <c r="G561" s="31"/>
      <c r="H561" s="32"/>
      <c r="I561" s="33"/>
      <c r="J561" s="33"/>
      <c r="K561" s="33"/>
    </row>
    <row r="562" spans="1:11" s="34" customFormat="1">
      <c r="A562" s="29"/>
      <c r="B562" s="29"/>
      <c r="C562" s="29"/>
      <c r="D562" s="30"/>
      <c r="E562" s="30"/>
      <c r="F562" s="40"/>
      <c r="G562" s="31"/>
      <c r="H562" s="32"/>
      <c r="I562" s="33"/>
      <c r="J562" s="33"/>
      <c r="K562" s="33"/>
    </row>
    <row r="563" spans="1:11" s="34" customFormat="1">
      <c r="A563" s="29"/>
      <c r="B563" s="29"/>
      <c r="C563" s="29"/>
      <c r="D563" s="30"/>
      <c r="E563" s="30"/>
      <c r="F563" s="40"/>
      <c r="G563" s="31"/>
      <c r="H563" s="32"/>
      <c r="I563" s="33"/>
      <c r="J563" s="33"/>
      <c r="K563" s="33"/>
    </row>
    <row r="564" spans="1:11" s="34" customFormat="1">
      <c r="A564" s="29"/>
      <c r="B564" s="29"/>
      <c r="C564" s="29"/>
      <c r="D564" s="30"/>
      <c r="E564" s="30"/>
      <c r="F564" s="40"/>
      <c r="G564" s="31"/>
      <c r="H564" s="32"/>
      <c r="I564" s="33"/>
      <c r="J564" s="33"/>
      <c r="K564" s="33"/>
    </row>
    <row r="565" spans="1:11" s="34" customFormat="1">
      <c r="A565" s="29"/>
      <c r="B565" s="29"/>
      <c r="C565" s="29"/>
      <c r="D565" s="30"/>
      <c r="E565" s="30"/>
      <c r="F565" s="40"/>
      <c r="G565" s="31"/>
      <c r="H565" s="32"/>
      <c r="I565" s="33"/>
      <c r="J565" s="33"/>
      <c r="K565" s="33"/>
    </row>
    <row r="566" spans="1:11" s="34" customFormat="1">
      <c r="A566" s="29"/>
      <c r="B566" s="29"/>
      <c r="C566" s="29"/>
      <c r="D566" s="30"/>
      <c r="E566" s="30"/>
      <c r="F566" s="40"/>
      <c r="G566" s="31"/>
      <c r="H566" s="32"/>
      <c r="I566" s="33"/>
      <c r="J566" s="33"/>
      <c r="K566" s="33"/>
    </row>
    <row r="567" spans="1:11" s="34" customFormat="1">
      <c r="A567" s="29"/>
      <c r="B567" s="29"/>
      <c r="C567" s="29"/>
      <c r="D567" s="30"/>
      <c r="E567" s="30"/>
      <c r="F567" s="40"/>
      <c r="G567" s="31"/>
      <c r="H567" s="32"/>
      <c r="I567" s="33"/>
      <c r="J567" s="33"/>
      <c r="K567" s="33"/>
    </row>
    <row r="568" spans="1:11" s="34" customFormat="1">
      <c r="A568" s="29"/>
      <c r="B568" s="29"/>
      <c r="C568" s="29"/>
      <c r="D568" s="30"/>
      <c r="E568" s="30"/>
      <c r="F568" s="40"/>
      <c r="G568" s="31"/>
      <c r="H568" s="32"/>
      <c r="I568" s="33"/>
      <c r="J568" s="33"/>
      <c r="K568" s="33"/>
    </row>
    <row r="569" spans="1:11" s="34" customFormat="1">
      <c r="A569" s="29"/>
      <c r="B569" s="29"/>
      <c r="C569" s="29"/>
      <c r="D569" s="30"/>
      <c r="E569" s="30"/>
      <c r="F569" s="40"/>
      <c r="G569" s="31"/>
      <c r="H569" s="32"/>
      <c r="I569" s="33"/>
      <c r="J569" s="33"/>
      <c r="K569" s="33"/>
    </row>
    <row r="570" spans="1:11" s="34" customFormat="1">
      <c r="A570" s="29"/>
      <c r="B570" s="29"/>
      <c r="C570" s="29"/>
      <c r="D570" s="30"/>
      <c r="E570" s="30"/>
      <c r="F570" s="40"/>
      <c r="G570" s="31"/>
      <c r="H570" s="32"/>
      <c r="I570" s="33"/>
      <c r="J570" s="33"/>
      <c r="K570" s="33"/>
    </row>
    <row r="571" spans="1:11" s="34" customFormat="1">
      <c r="A571" s="29"/>
      <c r="B571" s="29"/>
      <c r="C571" s="29"/>
      <c r="D571" s="30"/>
      <c r="E571" s="30"/>
      <c r="F571" s="40"/>
      <c r="G571" s="31"/>
      <c r="H571" s="32"/>
      <c r="I571" s="33"/>
      <c r="J571" s="33"/>
      <c r="K571" s="33"/>
    </row>
    <row r="572" spans="1:11" s="34" customFormat="1">
      <c r="A572" s="29"/>
      <c r="B572" s="29"/>
      <c r="C572" s="29"/>
      <c r="D572" s="30"/>
      <c r="E572" s="30"/>
      <c r="F572" s="40"/>
      <c r="G572" s="31"/>
      <c r="H572" s="32"/>
      <c r="I572" s="33"/>
      <c r="J572" s="33"/>
      <c r="K572" s="33"/>
    </row>
    <row r="573" spans="1:11" s="34" customFormat="1">
      <c r="A573" s="29"/>
      <c r="B573" s="29"/>
      <c r="C573" s="29"/>
      <c r="D573" s="30"/>
      <c r="E573" s="30"/>
      <c r="F573" s="40"/>
      <c r="G573" s="31"/>
      <c r="H573" s="32"/>
      <c r="I573" s="33"/>
      <c r="J573" s="33"/>
      <c r="K573" s="33"/>
    </row>
    <row r="574" spans="1:11" s="34" customFormat="1">
      <c r="A574" s="29"/>
      <c r="B574" s="29"/>
      <c r="C574" s="29"/>
      <c r="D574" s="30"/>
      <c r="E574" s="30"/>
      <c r="F574" s="40"/>
      <c r="G574" s="31"/>
      <c r="H574" s="32"/>
      <c r="I574" s="33"/>
      <c r="J574" s="33"/>
      <c r="K574" s="33"/>
    </row>
    <row r="575" spans="1:11" s="34" customFormat="1">
      <c r="A575" s="29"/>
      <c r="B575" s="29"/>
      <c r="C575" s="29"/>
      <c r="D575" s="30"/>
      <c r="E575" s="30"/>
      <c r="F575" s="40"/>
      <c r="G575" s="31"/>
      <c r="H575" s="32"/>
      <c r="I575" s="33"/>
      <c r="J575" s="33"/>
      <c r="K575" s="33"/>
    </row>
    <row r="576" spans="1:11" s="34" customFormat="1">
      <c r="A576" s="29"/>
      <c r="B576" s="29"/>
      <c r="C576" s="29"/>
      <c r="D576" s="30"/>
      <c r="E576" s="30"/>
      <c r="F576" s="40"/>
      <c r="G576" s="31"/>
      <c r="H576" s="32"/>
      <c r="I576" s="33"/>
      <c r="J576" s="33"/>
      <c r="K576" s="33"/>
    </row>
    <row r="577" spans="1:11" s="34" customFormat="1">
      <c r="A577" s="29"/>
      <c r="B577" s="29"/>
      <c r="C577" s="29"/>
      <c r="D577" s="30"/>
      <c r="E577" s="30"/>
      <c r="F577" s="40"/>
      <c r="G577" s="31"/>
      <c r="H577" s="32"/>
      <c r="I577" s="33"/>
      <c r="J577" s="33"/>
      <c r="K577" s="33"/>
    </row>
    <row r="578" spans="1:11" s="34" customFormat="1">
      <c r="A578" s="29"/>
      <c r="B578" s="29"/>
      <c r="C578" s="29"/>
      <c r="D578" s="30"/>
      <c r="E578" s="30"/>
      <c r="F578" s="40"/>
      <c r="G578" s="31"/>
      <c r="H578" s="32"/>
      <c r="I578" s="33"/>
      <c r="J578" s="33"/>
      <c r="K578" s="33"/>
    </row>
    <row r="579" spans="1:11" s="34" customFormat="1">
      <c r="A579" s="29"/>
      <c r="B579" s="29"/>
      <c r="C579" s="29"/>
      <c r="D579" s="30"/>
      <c r="E579" s="30"/>
      <c r="F579" s="40"/>
      <c r="G579" s="31"/>
      <c r="H579" s="32"/>
      <c r="I579" s="33"/>
      <c r="J579" s="33"/>
      <c r="K579" s="33"/>
    </row>
    <row r="580" spans="1:11" s="34" customFormat="1">
      <c r="A580" s="29"/>
      <c r="B580" s="29"/>
      <c r="C580" s="29"/>
      <c r="D580" s="30"/>
      <c r="E580" s="30"/>
      <c r="F580" s="40"/>
      <c r="G580" s="31"/>
      <c r="H580" s="32"/>
      <c r="I580" s="33"/>
      <c r="J580" s="33"/>
      <c r="K580" s="33"/>
    </row>
    <row r="581" spans="1:11" s="34" customFormat="1">
      <c r="A581" s="29"/>
      <c r="B581" s="29"/>
      <c r="C581" s="29"/>
      <c r="D581" s="30"/>
      <c r="E581" s="30"/>
      <c r="F581" s="40"/>
      <c r="G581" s="31"/>
      <c r="H581" s="32"/>
      <c r="I581" s="33"/>
      <c r="J581" s="33"/>
      <c r="K581" s="33"/>
    </row>
    <row r="582" spans="1:11" s="34" customFormat="1">
      <c r="A582" s="29"/>
      <c r="B582" s="29"/>
      <c r="C582" s="29"/>
      <c r="D582" s="30"/>
      <c r="E582" s="30"/>
      <c r="F582" s="40"/>
      <c r="G582" s="31"/>
      <c r="H582" s="32"/>
      <c r="I582" s="33"/>
      <c r="J582" s="33"/>
      <c r="K582" s="33"/>
    </row>
    <row r="583" spans="1:11" s="34" customFormat="1">
      <c r="A583" s="29"/>
      <c r="B583" s="29"/>
      <c r="C583" s="29"/>
      <c r="D583" s="30"/>
      <c r="E583" s="30"/>
      <c r="F583" s="40"/>
      <c r="G583" s="31"/>
      <c r="H583" s="32"/>
      <c r="I583" s="33"/>
      <c r="J583" s="33"/>
      <c r="K583" s="33"/>
    </row>
    <row r="584" spans="1:11" s="34" customFormat="1">
      <c r="A584" s="29"/>
      <c r="B584" s="29"/>
      <c r="C584" s="29"/>
      <c r="D584" s="30"/>
      <c r="E584" s="30"/>
      <c r="F584" s="40"/>
      <c r="G584" s="31"/>
      <c r="H584" s="32"/>
      <c r="I584" s="33"/>
      <c r="J584" s="33"/>
      <c r="K584" s="33"/>
    </row>
    <row r="585" spans="1:11" s="34" customFormat="1">
      <c r="A585" s="29"/>
      <c r="B585" s="29"/>
      <c r="C585" s="29"/>
      <c r="D585" s="30"/>
      <c r="E585" s="30"/>
      <c r="F585" s="40"/>
      <c r="G585" s="31"/>
      <c r="H585" s="32"/>
      <c r="I585" s="33"/>
      <c r="J585" s="33"/>
      <c r="K585" s="33"/>
    </row>
    <row r="586" spans="1:11" s="34" customFormat="1">
      <c r="A586" s="29"/>
      <c r="B586" s="29"/>
      <c r="C586" s="29"/>
      <c r="D586" s="30"/>
      <c r="E586" s="30"/>
      <c r="F586" s="40"/>
      <c r="G586" s="31"/>
      <c r="H586" s="32"/>
      <c r="I586" s="33"/>
      <c r="J586" s="33"/>
      <c r="K586" s="33"/>
    </row>
    <row r="587" spans="1:11" s="34" customFormat="1">
      <c r="A587" s="29"/>
      <c r="B587" s="29"/>
      <c r="C587" s="29"/>
      <c r="D587" s="30"/>
      <c r="E587" s="30"/>
      <c r="F587" s="40"/>
      <c r="G587" s="31"/>
      <c r="H587" s="32"/>
      <c r="I587" s="33"/>
      <c r="J587" s="33"/>
      <c r="K587" s="33"/>
    </row>
    <row r="588" spans="1:11" s="34" customFormat="1">
      <c r="A588" s="29"/>
      <c r="B588" s="29"/>
      <c r="C588" s="29"/>
      <c r="D588" s="30"/>
      <c r="E588" s="30"/>
      <c r="F588" s="40"/>
      <c r="G588" s="31"/>
      <c r="H588" s="32"/>
      <c r="I588" s="33"/>
      <c r="J588" s="33"/>
      <c r="K588" s="33"/>
    </row>
    <row r="589" spans="1:11" s="34" customFormat="1">
      <c r="A589" s="29"/>
      <c r="B589" s="29"/>
      <c r="C589" s="29"/>
      <c r="D589" s="30"/>
      <c r="E589" s="30"/>
      <c r="F589" s="40"/>
      <c r="G589" s="31"/>
      <c r="H589" s="32"/>
      <c r="I589" s="33"/>
      <c r="J589" s="33"/>
      <c r="K589" s="33"/>
    </row>
    <row r="590" spans="1:11" s="34" customFormat="1">
      <c r="A590" s="29"/>
      <c r="B590" s="29"/>
      <c r="C590" s="29"/>
      <c r="D590" s="30"/>
      <c r="E590" s="30"/>
      <c r="F590" s="40"/>
      <c r="G590" s="31"/>
      <c r="H590" s="32"/>
      <c r="I590" s="33"/>
      <c r="J590" s="33"/>
      <c r="K590" s="33"/>
    </row>
    <row r="591" spans="1:11" s="34" customFormat="1">
      <c r="A591" s="29"/>
      <c r="B591" s="29"/>
      <c r="C591" s="29"/>
      <c r="D591" s="30"/>
      <c r="E591" s="30"/>
      <c r="F591" s="40"/>
      <c r="G591" s="31"/>
      <c r="H591" s="32"/>
      <c r="I591" s="33"/>
      <c r="J591" s="33"/>
      <c r="K591" s="33"/>
    </row>
    <row r="592" spans="1:11" s="34" customFormat="1">
      <c r="A592" s="29"/>
      <c r="B592" s="29"/>
      <c r="C592" s="29"/>
      <c r="D592" s="30"/>
      <c r="E592" s="30"/>
      <c r="F592" s="40"/>
      <c r="G592" s="31"/>
      <c r="H592" s="32"/>
      <c r="I592" s="33"/>
      <c r="J592" s="33"/>
      <c r="K592" s="33"/>
    </row>
    <row r="593" spans="1:11" s="34" customFormat="1">
      <c r="A593" s="29"/>
      <c r="B593" s="29"/>
      <c r="C593" s="29"/>
      <c r="D593" s="30"/>
      <c r="E593" s="30"/>
      <c r="F593" s="40"/>
      <c r="G593" s="31"/>
      <c r="H593" s="32"/>
      <c r="I593" s="33"/>
      <c r="J593" s="33"/>
      <c r="K593" s="33"/>
    </row>
    <row r="594" spans="1:11" s="34" customFormat="1">
      <c r="A594" s="29"/>
      <c r="B594" s="29"/>
      <c r="C594" s="29"/>
      <c r="D594" s="30"/>
      <c r="E594" s="30"/>
      <c r="F594" s="40"/>
      <c r="G594" s="31"/>
      <c r="H594" s="32"/>
      <c r="I594" s="33"/>
      <c r="J594" s="33"/>
      <c r="K594" s="33"/>
    </row>
    <row r="595" spans="1:11" s="34" customFormat="1">
      <c r="A595" s="29"/>
      <c r="B595" s="29"/>
      <c r="C595" s="29"/>
      <c r="D595" s="30"/>
      <c r="E595" s="30"/>
      <c r="F595" s="40"/>
      <c r="G595" s="31"/>
      <c r="H595" s="32"/>
      <c r="I595" s="33"/>
      <c r="J595" s="33"/>
      <c r="K595" s="33"/>
    </row>
    <row r="596" spans="1:11" s="34" customFormat="1">
      <c r="A596" s="29"/>
      <c r="B596" s="29"/>
      <c r="C596" s="29"/>
      <c r="D596" s="30"/>
      <c r="E596" s="30"/>
      <c r="F596" s="40"/>
      <c r="G596" s="31"/>
      <c r="H596" s="32"/>
      <c r="I596" s="33"/>
      <c r="J596" s="33"/>
      <c r="K596" s="33"/>
    </row>
    <row r="597" spans="1:11" s="34" customFormat="1">
      <c r="A597" s="29"/>
      <c r="B597" s="29"/>
      <c r="C597" s="29"/>
      <c r="D597" s="30"/>
      <c r="E597" s="30"/>
      <c r="F597" s="40"/>
      <c r="G597" s="31"/>
      <c r="H597" s="32"/>
      <c r="I597" s="33"/>
      <c r="J597" s="33"/>
      <c r="K597" s="33"/>
    </row>
    <row r="598" spans="1:11" s="34" customFormat="1">
      <c r="A598" s="29"/>
      <c r="B598" s="29"/>
      <c r="C598" s="29"/>
      <c r="D598" s="30"/>
      <c r="E598" s="30"/>
      <c r="F598" s="40"/>
      <c r="G598" s="31"/>
      <c r="H598" s="32"/>
      <c r="I598" s="33"/>
      <c r="J598" s="33"/>
      <c r="K598" s="33"/>
    </row>
    <row r="599" spans="1:11" s="34" customFormat="1">
      <c r="A599" s="29"/>
      <c r="B599" s="29"/>
      <c r="C599" s="29"/>
      <c r="D599" s="30"/>
      <c r="E599" s="30"/>
      <c r="F599" s="40"/>
      <c r="G599" s="31"/>
      <c r="H599" s="32"/>
      <c r="I599" s="33"/>
      <c r="J599" s="33"/>
      <c r="K599" s="33"/>
    </row>
    <row r="600" spans="1:11" s="34" customFormat="1">
      <c r="A600" s="29"/>
      <c r="B600" s="29"/>
      <c r="C600" s="29"/>
      <c r="D600" s="30"/>
      <c r="E600" s="30"/>
      <c r="F600" s="40"/>
      <c r="G600" s="31"/>
      <c r="H600" s="32"/>
      <c r="I600" s="33"/>
      <c r="J600" s="33"/>
      <c r="K600" s="33"/>
    </row>
    <row r="601" spans="1:11" s="34" customFormat="1">
      <c r="A601" s="29"/>
      <c r="B601" s="29"/>
      <c r="C601" s="29"/>
      <c r="D601" s="30"/>
      <c r="E601" s="30"/>
      <c r="F601" s="40"/>
      <c r="G601" s="31"/>
      <c r="H601" s="32"/>
      <c r="I601" s="33"/>
      <c r="J601" s="33"/>
      <c r="K601" s="33"/>
    </row>
    <row r="602" spans="1:11" s="34" customFormat="1">
      <c r="A602" s="29"/>
      <c r="B602" s="29"/>
      <c r="C602" s="29"/>
      <c r="D602" s="30"/>
      <c r="E602" s="30"/>
      <c r="F602" s="40"/>
      <c r="G602" s="31"/>
      <c r="H602" s="32"/>
      <c r="I602" s="33"/>
      <c r="J602" s="33"/>
      <c r="K602" s="33"/>
    </row>
    <row r="603" spans="1:11" s="34" customFormat="1">
      <c r="A603" s="29"/>
      <c r="B603" s="29"/>
      <c r="C603" s="29"/>
      <c r="D603" s="30"/>
      <c r="E603" s="30"/>
      <c r="F603" s="40"/>
      <c r="G603" s="31"/>
      <c r="H603" s="32"/>
      <c r="I603" s="33"/>
      <c r="J603" s="33"/>
      <c r="K603" s="33"/>
    </row>
    <row r="604" spans="1:11" s="34" customFormat="1">
      <c r="A604" s="29"/>
      <c r="B604" s="29"/>
      <c r="C604" s="29"/>
      <c r="D604" s="30"/>
      <c r="E604" s="30"/>
      <c r="F604" s="40"/>
      <c r="G604" s="31"/>
      <c r="H604" s="32"/>
      <c r="I604" s="33"/>
      <c r="J604" s="33"/>
      <c r="K604" s="33"/>
    </row>
    <row r="605" spans="1:11" s="34" customFormat="1">
      <c r="A605" s="29"/>
      <c r="B605" s="29"/>
      <c r="C605" s="29"/>
      <c r="D605" s="30"/>
      <c r="E605" s="30"/>
      <c r="F605" s="40"/>
      <c r="G605" s="31"/>
      <c r="H605" s="32"/>
      <c r="I605" s="33"/>
      <c r="J605" s="33"/>
      <c r="K605" s="33"/>
    </row>
    <row r="606" spans="1:11" s="34" customFormat="1">
      <c r="A606" s="29"/>
      <c r="B606" s="29"/>
      <c r="C606" s="29"/>
      <c r="D606" s="30"/>
      <c r="E606" s="30"/>
      <c r="F606" s="40"/>
      <c r="G606" s="31"/>
      <c r="H606" s="32"/>
      <c r="I606" s="33"/>
      <c r="J606" s="33"/>
      <c r="K606" s="33"/>
    </row>
    <row r="607" spans="1:11" s="34" customFormat="1">
      <c r="A607" s="29"/>
      <c r="B607" s="29"/>
      <c r="C607" s="29"/>
      <c r="D607" s="30"/>
      <c r="E607" s="30"/>
      <c r="F607" s="40"/>
      <c r="G607" s="31"/>
      <c r="H607" s="32"/>
      <c r="I607" s="33"/>
      <c r="J607" s="33"/>
      <c r="K607" s="33"/>
    </row>
    <row r="608" spans="1:11" s="34" customFormat="1">
      <c r="A608" s="29"/>
      <c r="B608" s="29"/>
      <c r="C608" s="29"/>
      <c r="D608" s="30"/>
      <c r="E608" s="30"/>
      <c r="F608" s="40"/>
      <c r="G608" s="31"/>
      <c r="H608" s="32"/>
      <c r="I608" s="33"/>
      <c r="J608" s="33"/>
      <c r="K608" s="33"/>
    </row>
    <row r="609" spans="1:11" s="34" customFormat="1">
      <c r="A609" s="29"/>
      <c r="B609" s="29"/>
      <c r="C609" s="29"/>
      <c r="D609" s="30"/>
      <c r="E609" s="30"/>
      <c r="F609" s="40"/>
      <c r="G609" s="31"/>
      <c r="H609" s="32"/>
      <c r="I609" s="33"/>
      <c r="J609" s="33"/>
      <c r="K609" s="33"/>
    </row>
    <row r="610" spans="1:11" s="34" customFormat="1">
      <c r="A610" s="29"/>
      <c r="B610" s="29"/>
      <c r="C610" s="29"/>
      <c r="D610" s="30"/>
      <c r="E610" s="30"/>
      <c r="F610" s="40"/>
      <c r="G610" s="31"/>
      <c r="H610" s="32"/>
      <c r="I610" s="33"/>
      <c r="J610" s="33"/>
      <c r="K610" s="33"/>
    </row>
    <row r="611" spans="1:11" s="34" customFormat="1">
      <c r="A611" s="29"/>
      <c r="B611" s="29"/>
      <c r="C611" s="29"/>
      <c r="D611" s="30"/>
      <c r="E611" s="30"/>
      <c r="F611" s="40"/>
      <c r="G611" s="31"/>
      <c r="H611" s="32"/>
      <c r="I611" s="33"/>
      <c r="J611" s="33"/>
      <c r="K611" s="33"/>
    </row>
    <row r="612" spans="1:11" s="34" customFormat="1">
      <c r="A612" s="29"/>
      <c r="B612" s="29"/>
      <c r="C612" s="29"/>
      <c r="D612" s="30"/>
      <c r="E612" s="30"/>
      <c r="F612" s="40"/>
      <c r="G612" s="31"/>
      <c r="H612" s="32"/>
      <c r="I612" s="33"/>
      <c r="J612" s="33"/>
      <c r="K612" s="33"/>
    </row>
    <row r="613" spans="1:11" s="34" customFormat="1">
      <c r="A613" s="29"/>
      <c r="B613" s="29"/>
      <c r="C613" s="29"/>
      <c r="D613" s="30"/>
      <c r="E613" s="30"/>
      <c r="F613" s="40"/>
      <c r="G613" s="31"/>
      <c r="H613" s="32"/>
      <c r="I613" s="33"/>
      <c r="J613" s="33"/>
      <c r="K613" s="33"/>
    </row>
    <row r="614" spans="1:11" s="34" customFormat="1">
      <c r="A614" s="29"/>
      <c r="B614" s="29"/>
      <c r="C614" s="29"/>
      <c r="D614" s="30"/>
      <c r="E614" s="30"/>
      <c r="F614" s="40"/>
      <c r="G614" s="31"/>
      <c r="H614" s="32"/>
      <c r="I614" s="33"/>
      <c r="J614" s="33"/>
      <c r="K614" s="33"/>
    </row>
    <row r="615" spans="1:11" s="34" customFormat="1">
      <c r="A615" s="29"/>
      <c r="B615" s="29"/>
      <c r="C615" s="29"/>
      <c r="D615" s="30"/>
      <c r="E615" s="30"/>
      <c r="F615" s="40"/>
      <c r="G615" s="31"/>
      <c r="H615" s="32"/>
      <c r="I615" s="33"/>
      <c r="J615" s="33"/>
      <c r="K615" s="33"/>
    </row>
    <row r="616" spans="1:11" s="34" customFormat="1">
      <c r="A616" s="29"/>
      <c r="B616" s="29"/>
      <c r="C616" s="29"/>
      <c r="D616" s="30"/>
      <c r="E616" s="30"/>
      <c r="F616" s="40"/>
      <c r="G616" s="31"/>
      <c r="H616" s="32"/>
      <c r="I616" s="33"/>
      <c r="J616" s="33"/>
      <c r="K616" s="33"/>
    </row>
    <row r="617" spans="1:11" s="34" customFormat="1">
      <c r="A617" s="29"/>
      <c r="B617" s="29"/>
      <c r="C617" s="29"/>
      <c r="D617" s="30"/>
      <c r="E617" s="30"/>
      <c r="F617" s="40"/>
      <c r="G617" s="31"/>
      <c r="H617" s="32"/>
      <c r="I617" s="33"/>
      <c r="J617" s="33"/>
      <c r="K617" s="33"/>
    </row>
    <row r="618" spans="1:11" s="34" customFormat="1">
      <c r="A618" s="29"/>
      <c r="B618" s="29"/>
      <c r="C618" s="29"/>
      <c r="D618" s="30"/>
      <c r="E618" s="30"/>
      <c r="F618" s="40"/>
      <c r="G618" s="31"/>
      <c r="H618" s="32"/>
      <c r="I618" s="33"/>
      <c r="J618" s="33"/>
      <c r="K618" s="33"/>
    </row>
    <row r="619" spans="1:11" s="34" customFormat="1">
      <c r="A619" s="29"/>
      <c r="B619" s="29"/>
      <c r="C619" s="29"/>
      <c r="D619" s="30"/>
      <c r="E619" s="30"/>
      <c r="F619" s="40"/>
      <c r="G619" s="31"/>
      <c r="H619" s="32"/>
      <c r="I619" s="33"/>
      <c r="J619" s="33"/>
      <c r="K619" s="33"/>
    </row>
    <row r="620" spans="1:11" s="34" customFormat="1">
      <c r="A620" s="29"/>
      <c r="B620" s="29"/>
      <c r="C620" s="29"/>
      <c r="D620" s="30"/>
      <c r="E620" s="30"/>
      <c r="F620" s="40"/>
      <c r="G620" s="31"/>
      <c r="H620" s="32"/>
      <c r="I620" s="33"/>
      <c r="J620" s="33"/>
      <c r="K620" s="33"/>
    </row>
    <row r="621" spans="1:11" s="34" customFormat="1">
      <c r="A621" s="29"/>
      <c r="B621" s="29"/>
      <c r="C621" s="29"/>
      <c r="D621" s="30"/>
      <c r="E621" s="30"/>
      <c r="F621" s="40"/>
      <c r="G621" s="31"/>
      <c r="H621" s="32"/>
      <c r="I621" s="33"/>
      <c r="J621" s="33"/>
      <c r="K621" s="33"/>
    </row>
    <row r="622" spans="1:11" s="34" customFormat="1">
      <c r="A622" s="29"/>
      <c r="B622" s="29"/>
      <c r="C622" s="29"/>
      <c r="D622" s="30"/>
      <c r="E622" s="30"/>
      <c r="F622" s="40"/>
      <c r="G622" s="31"/>
      <c r="H622" s="32"/>
      <c r="I622" s="33"/>
      <c r="J622" s="33"/>
      <c r="K622" s="33"/>
    </row>
    <row r="623" spans="1:11" s="34" customFormat="1">
      <c r="A623" s="29"/>
      <c r="B623" s="29"/>
      <c r="C623" s="29"/>
      <c r="D623" s="30"/>
      <c r="E623" s="30"/>
      <c r="F623" s="40"/>
      <c r="G623" s="31"/>
      <c r="H623" s="32"/>
      <c r="I623" s="33"/>
      <c r="J623" s="33"/>
      <c r="K623" s="33"/>
    </row>
    <row r="624" spans="1:11" s="34" customFormat="1">
      <c r="A624" s="29"/>
      <c r="B624" s="29"/>
      <c r="C624" s="29"/>
      <c r="D624" s="30"/>
      <c r="E624" s="30"/>
      <c r="F624" s="40"/>
      <c r="G624" s="31"/>
      <c r="H624" s="32"/>
      <c r="I624" s="33"/>
      <c r="J624" s="33"/>
      <c r="K624" s="33"/>
    </row>
    <row r="625" spans="1:11" s="34" customFormat="1">
      <c r="A625" s="29"/>
      <c r="B625" s="29"/>
      <c r="C625" s="29"/>
      <c r="D625" s="30"/>
      <c r="E625" s="30"/>
      <c r="F625" s="40"/>
      <c r="G625" s="31"/>
      <c r="H625" s="32"/>
      <c r="I625" s="33"/>
      <c r="J625" s="33"/>
      <c r="K625" s="33"/>
    </row>
    <row r="626" spans="1:11" s="34" customFormat="1">
      <c r="A626" s="29"/>
      <c r="B626" s="29"/>
      <c r="C626" s="29"/>
      <c r="D626" s="30"/>
      <c r="E626" s="30"/>
      <c r="F626" s="40"/>
      <c r="G626" s="31"/>
      <c r="H626" s="32"/>
      <c r="I626" s="33"/>
      <c r="J626" s="33"/>
      <c r="K626" s="33"/>
    </row>
    <row r="627" spans="1:11" s="34" customFormat="1">
      <c r="A627" s="29"/>
      <c r="B627" s="29"/>
      <c r="C627" s="29"/>
      <c r="D627" s="30"/>
      <c r="E627" s="30"/>
      <c r="F627" s="40"/>
      <c r="G627" s="31"/>
      <c r="H627" s="32"/>
      <c r="I627" s="33"/>
      <c r="J627" s="33"/>
      <c r="K627" s="33"/>
    </row>
    <row r="628" spans="1:11" s="34" customFormat="1">
      <c r="A628" s="29"/>
      <c r="B628" s="29"/>
      <c r="C628" s="29"/>
      <c r="D628" s="30"/>
      <c r="E628" s="30"/>
      <c r="F628" s="40"/>
      <c r="G628" s="31"/>
      <c r="H628" s="32"/>
      <c r="I628" s="33"/>
      <c r="J628" s="33"/>
      <c r="K628" s="33"/>
    </row>
    <row r="629" spans="1:11" s="34" customFormat="1">
      <c r="A629" s="29"/>
      <c r="B629" s="29"/>
      <c r="C629" s="29"/>
      <c r="D629" s="30"/>
      <c r="E629" s="30"/>
      <c r="F629" s="40"/>
      <c r="G629" s="31"/>
      <c r="H629" s="32"/>
      <c r="I629" s="33"/>
      <c r="J629" s="33"/>
      <c r="K629" s="33"/>
    </row>
    <row r="630" spans="1:11" s="34" customFormat="1">
      <c r="A630" s="29"/>
      <c r="B630" s="29"/>
      <c r="C630" s="29"/>
      <c r="D630" s="30"/>
      <c r="E630" s="30"/>
      <c r="F630" s="40"/>
      <c r="G630" s="31"/>
      <c r="H630" s="32"/>
      <c r="I630" s="33"/>
      <c r="J630" s="33"/>
      <c r="K630" s="33"/>
    </row>
    <row r="631" spans="1:11" s="34" customFormat="1">
      <c r="A631" s="29"/>
      <c r="B631" s="29"/>
      <c r="C631" s="29"/>
      <c r="D631" s="30"/>
      <c r="E631" s="30"/>
      <c r="F631" s="40"/>
      <c r="G631" s="31"/>
      <c r="H631" s="32"/>
      <c r="I631" s="33"/>
      <c r="J631" s="33"/>
      <c r="K631" s="33"/>
    </row>
    <row r="632" spans="1:11" s="34" customFormat="1">
      <c r="A632" s="29"/>
      <c r="B632" s="29"/>
      <c r="C632" s="29"/>
      <c r="D632" s="30"/>
      <c r="E632" s="30"/>
      <c r="F632" s="40"/>
      <c r="G632" s="31"/>
      <c r="H632" s="32"/>
      <c r="I632" s="33"/>
      <c r="J632" s="33"/>
      <c r="K632" s="33"/>
    </row>
    <row r="633" spans="1:11" s="34" customFormat="1">
      <c r="A633" s="29"/>
      <c r="B633" s="29"/>
      <c r="C633" s="29"/>
      <c r="D633" s="30"/>
      <c r="E633" s="30"/>
      <c r="F633" s="40"/>
      <c r="G633" s="31"/>
      <c r="H633" s="32"/>
      <c r="I633" s="33"/>
      <c r="J633" s="33"/>
      <c r="K633" s="33"/>
    </row>
    <row r="634" spans="1:11" s="34" customFormat="1">
      <c r="A634" s="29"/>
      <c r="B634" s="29"/>
      <c r="C634" s="29"/>
      <c r="D634" s="30"/>
      <c r="E634" s="30"/>
      <c r="F634" s="40"/>
      <c r="G634" s="31"/>
      <c r="H634" s="32"/>
      <c r="I634" s="33"/>
      <c r="J634" s="33"/>
      <c r="K634" s="33"/>
    </row>
    <row r="635" spans="1:11" s="34" customFormat="1">
      <c r="A635" s="29"/>
      <c r="B635" s="29"/>
      <c r="C635" s="29"/>
      <c r="D635" s="30"/>
      <c r="E635" s="30"/>
      <c r="F635" s="40"/>
      <c r="G635" s="31"/>
      <c r="H635" s="32"/>
      <c r="I635" s="33"/>
      <c r="J635" s="33"/>
      <c r="K635" s="33"/>
    </row>
    <row r="636" spans="1:11" s="34" customFormat="1">
      <c r="A636" s="29"/>
      <c r="B636" s="29"/>
      <c r="C636" s="29"/>
      <c r="D636" s="30"/>
      <c r="E636" s="30"/>
      <c r="F636" s="40"/>
      <c r="G636" s="31"/>
      <c r="H636" s="32"/>
      <c r="I636" s="33"/>
      <c r="J636" s="33"/>
      <c r="K636" s="33"/>
    </row>
    <row r="637" spans="1:11" s="34" customFormat="1">
      <c r="A637" s="29"/>
      <c r="B637" s="29"/>
      <c r="C637" s="29"/>
      <c r="D637" s="30"/>
      <c r="E637" s="30"/>
      <c r="F637" s="40"/>
      <c r="G637" s="31"/>
      <c r="H637" s="32"/>
      <c r="I637" s="33"/>
      <c r="J637" s="33"/>
      <c r="K637" s="33"/>
    </row>
    <row r="638" spans="1:11" s="34" customFormat="1">
      <c r="A638" s="29"/>
      <c r="B638" s="29"/>
      <c r="C638" s="29"/>
      <c r="D638" s="30"/>
      <c r="E638" s="30"/>
      <c r="F638" s="40"/>
      <c r="G638" s="31"/>
      <c r="H638" s="32"/>
      <c r="I638" s="33"/>
      <c r="J638" s="33"/>
      <c r="K638" s="33"/>
    </row>
    <row r="639" spans="1:11" s="34" customFormat="1">
      <c r="A639" s="29"/>
      <c r="B639" s="29"/>
      <c r="C639" s="29"/>
      <c r="D639" s="30"/>
      <c r="E639" s="30"/>
      <c r="F639" s="40"/>
      <c r="G639" s="31"/>
      <c r="H639" s="32"/>
      <c r="I639" s="33"/>
      <c r="J639" s="33"/>
      <c r="K639" s="33"/>
    </row>
    <row r="640" spans="1:11" s="34" customFormat="1">
      <c r="A640" s="29"/>
      <c r="B640" s="29"/>
      <c r="C640" s="29"/>
      <c r="D640" s="30"/>
      <c r="E640" s="30"/>
      <c r="F640" s="40"/>
      <c r="G640" s="31"/>
      <c r="H640" s="32"/>
      <c r="I640" s="33"/>
      <c r="J640" s="33"/>
      <c r="K640" s="33"/>
    </row>
    <row r="641" spans="1:11" s="34" customFormat="1">
      <c r="A641" s="29"/>
      <c r="B641" s="29"/>
      <c r="C641" s="29"/>
      <c r="D641" s="30"/>
      <c r="E641" s="30"/>
      <c r="F641" s="40"/>
      <c r="G641" s="31"/>
      <c r="H641" s="32"/>
      <c r="I641" s="33"/>
      <c r="J641" s="33"/>
      <c r="K641" s="33"/>
    </row>
    <row r="642" spans="1:11" s="34" customFormat="1">
      <c r="A642" s="29"/>
      <c r="B642" s="29"/>
      <c r="C642" s="29"/>
      <c r="D642" s="30"/>
      <c r="E642" s="30"/>
      <c r="F642" s="40"/>
      <c r="G642" s="31"/>
      <c r="H642" s="32"/>
      <c r="I642" s="33"/>
      <c r="J642" s="33"/>
      <c r="K642" s="33"/>
    </row>
    <row r="643" spans="1:11" s="34" customFormat="1">
      <c r="A643" s="29"/>
      <c r="B643" s="29"/>
      <c r="C643" s="29"/>
      <c r="D643" s="30"/>
      <c r="E643" s="30"/>
      <c r="F643" s="40"/>
      <c r="G643" s="31"/>
      <c r="H643" s="32"/>
      <c r="I643" s="33"/>
      <c r="J643" s="33"/>
      <c r="K643" s="33"/>
    </row>
    <row r="644" spans="1:11" s="34" customFormat="1">
      <c r="A644" s="29"/>
      <c r="B644" s="29"/>
      <c r="C644" s="29"/>
      <c r="D644" s="30"/>
      <c r="E644" s="30"/>
      <c r="F644" s="40"/>
      <c r="G644" s="31"/>
      <c r="H644" s="32"/>
      <c r="I644" s="33"/>
      <c r="J644" s="33"/>
      <c r="K644" s="33"/>
    </row>
    <row r="645" spans="1:11" s="34" customFormat="1">
      <c r="A645" s="29"/>
      <c r="B645" s="29"/>
      <c r="C645" s="29"/>
      <c r="D645" s="30"/>
      <c r="E645" s="30"/>
      <c r="F645" s="40"/>
      <c r="G645" s="31"/>
      <c r="H645" s="32"/>
      <c r="I645" s="33"/>
      <c r="J645" s="33"/>
      <c r="K645" s="33"/>
    </row>
    <row r="646" spans="1:11" s="34" customFormat="1">
      <c r="A646" s="29"/>
      <c r="B646" s="29"/>
      <c r="C646" s="29"/>
      <c r="D646" s="30"/>
      <c r="E646" s="30"/>
      <c r="F646" s="40"/>
      <c r="G646" s="31"/>
      <c r="H646" s="32"/>
      <c r="I646" s="33"/>
      <c r="J646" s="33"/>
      <c r="K646" s="33"/>
    </row>
    <row r="647" spans="1:11" s="34" customFormat="1">
      <c r="A647" s="29"/>
      <c r="B647" s="29"/>
      <c r="C647" s="29"/>
      <c r="D647" s="30"/>
      <c r="E647" s="30"/>
      <c r="F647" s="40"/>
      <c r="G647" s="31"/>
      <c r="H647" s="32"/>
      <c r="I647" s="33"/>
      <c r="J647" s="33"/>
      <c r="K647" s="33"/>
    </row>
    <row r="648" spans="1:11" s="34" customFormat="1">
      <c r="A648" s="29"/>
      <c r="B648" s="29"/>
      <c r="C648" s="29"/>
      <c r="D648" s="30"/>
      <c r="E648" s="30"/>
      <c r="F648" s="40"/>
      <c r="G648" s="31"/>
      <c r="H648" s="32"/>
      <c r="I648" s="33"/>
      <c r="J648" s="33"/>
      <c r="K648" s="33"/>
    </row>
    <row r="649" spans="1:11" s="34" customFormat="1">
      <c r="A649" s="29"/>
      <c r="B649" s="29"/>
      <c r="C649" s="29"/>
      <c r="D649" s="30"/>
      <c r="E649" s="30"/>
      <c r="F649" s="40"/>
      <c r="G649" s="31"/>
      <c r="H649" s="32"/>
      <c r="I649" s="33"/>
      <c r="J649" s="33"/>
      <c r="K649" s="33"/>
    </row>
    <row r="650" spans="1:11" s="34" customFormat="1">
      <c r="A650" s="29"/>
      <c r="B650" s="29"/>
      <c r="C650" s="29"/>
      <c r="D650" s="30"/>
      <c r="E650" s="30"/>
      <c r="F650" s="40"/>
      <c r="G650" s="31"/>
      <c r="H650" s="32"/>
      <c r="I650" s="33"/>
      <c r="J650" s="33"/>
      <c r="K650" s="33"/>
    </row>
    <row r="651" spans="1:11" s="34" customFormat="1">
      <c r="A651" s="29"/>
      <c r="B651" s="29"/>
      <c r="C651" s="29"/>
      <c r="D651" s="30"/>
      <c r="E651" s="30"/>
      <c r="F651" s="40"/>
      <c r="G651" s="31"/>
      <c r="H651" s="32"/>
      <c r="I651" s="33"/>
      <c r="J651" s="33"/>
      <c r="K651" s="33"/>
    </row>
    <row r="652" spans="1:11" s="34" customFormat="1">
      <c r="A652" s="29"/>
      <c r="B652" s="29"/>
      <c r="C652" s="29"/>
      <c r="D652" s="30"/>
      <c r="E652" s="30"/>
      <c r="F652" s="40"/>
      <c r="G652" s="31"/>
      <c r="H652" s="32"/>
      <c r="I652" s="33"/>
      <c r="J652" s="33"/>
      <c r="K652" s="33"/>
    </row>
    <row r="653" spans="1:11" s="34" customFormat="1">
      <c r="A653" s="29"/>
      <c r="B653" s="29"/>
      <c r="C653" s="29"/>
      <c r="D653" s="30"/>
      <c r="E653" s="30"/>
      <c r="F653" s="40"/>
      <c r="G653" s="31"/>
      <c r="H653" s="32"/>
      <c r="I653" s="33"/>
      <c r="J653" s="33"/>
      <c r="K653" s="33"/>
    </row>
    <row r="654" spans="1:11" s="34" customFormat="1">
      <c r="A654" s="29"/>
      <c r="B654" s="29"/>
      <c r="C654" s="29"/>
      <c r="D654" s="30"/>
      <c r="E654" s="30"/>
      <c r="F654" s="40"/>
      <c r="G654" s="31"/>
      <c r="H654" s="32"/>
      <c r="I654" s="33"/>
      <c r="J654" s="33"/>
      <c r="K654" s="33"/>
    </row>
    <row r="655" spans="1:11" s="34" customFormat="1">
      <c r="A655" s="29"/>
      <c r="B655" s="29"/>
      <c r="C655" s="29"/>
      <c r="D655" s="30"/>
      <c r="E655" s="30"/>
      <c r="F655" s="40"/>
      <c r="G655" s="31"/>
      <c r="H655" s="32"/>
      <c r="I655" s="33"/>
      <c r="J655" s="33"/>
      <c r="K655" s="33"/>
    </row>
    <row r="656" spans="1:11" s="34" customFormat="1">
      <c r="A656" s="29"/>
      <c r="B656" s="29"/>
      <c r="C656" s="29"/>
      <c r="D656" s="30"/>
      <c r="E656" s="30"/>
      <c r="F656" s="40"/>
      <c r="G656" s="31"/>
      <c r="H656" s="32"/>
      <c r="I656" s="33"/>
      <c r="J656" s="33"/>
      <c r="K656" s="33"/>
    </row>
    <row r="657" spans="1:11" s="34" customFormat="1">
      <c r="A657" s="29"/>
      <c r="B657" s="29"/>
      <c r="C657" s="29"/>
      <c r="D657" s="30"/>
      <c r="E657" s="30"/>
      <c r="F657" s="40"/>
      <c r="G657" s="31"/>
      <c r="H657" s="32"/>
      <c r="I657" s="33"/>
      <c r="J657" s="33"/>
      <c r="K657" s="33"/>
    </row>
    <row r="658" spans="1:11" s="34" customFormat="1">
      <c r="A658" s="29"/>
      <c r="B658" s="29"/>
      <c r="C658" s="29"/>
      <c r="D658" s="30"/>
      <c r="E658" s="30"/>
      <c r="F658" s="40"/>
      <c r="G658" s="31"/>
      <c r="H658" s="32"/>
      <c r="I658" s="33"/>
      <c r="J658" s="33"/>
      <c r="K658" s="33"/>
    </row>
    <row r="659" spans="1:11" s="34" customFormat="1">
      <c r="A659" s="29"/>
      <c r="B659" s="29"/>
      <c r="C659" s="29"/>
      <c r="D659" s="30"/>
      <c r="E659" s="30"/>
      <c r="F659" s="40"/>
      <c r="G659" s="31"/>
      <c r="H659" s="32"/>
      <c r="I659" s="33"/>
      <c r="J659" s="33"/>
      <c r="K659" s="33"/>
    </row>
    <row r="660" spans="1:11" s="34" customFormat="1">
      <c r="A660" s="29"/>
      <c r="B660" s="29"/>
      <c r="C660" s="29"/>
      <c r="D660" s="30"/>
      <c r="E660" s="30"/>
      <c r="F660" s="40"/>
      <c r="G660" s="31"/>
      <c r="H660" s="32"/>
      <c r="I660" s="33"/>
      <c r="J660" s="33"/>
      <c r="K660" s="33"/>
    </row>
    <row r="661" spans="1:11" s="34" customFormat="1">
      <c r="A661" s="29"/>
      <c r="B661" s="29"/>
      <c r="C661" s="29"/>
      <c r="D661" s="30"/>
      <c r="E661" s="30"/>
      <c r="F661" s="40"/>
      <c r="G661" s="31"/>
      <c r="H661" s="32"/>
      <c r="I661" s="33"/>
      <c r="J661" s="33"/>
      <c r="K661" s="33"/>
    </row>
    <row r="662" spans="1:11" s="34" customFormat="1">
      <c r="A662" s="29"/>
      <c r="B662" s="29"/>
      <c r="C662" s="29"/>
      <c r="D662" s="30"/>
      <c r="E662" s="30"/>
      <c r="F662" s="40"/>
      <c r="G662" s="31"/>
      <c r="H662" s="32"/>
      <c r="I662" s="33"/>
      <c r="J662" s="33"/>
      <c r="K662" s="33"/>
    </row>
    <row r="663" spans="1:11" s="34" customFormat="1">
      <c r="A663" s="29"/>
      <c r="B663" s="29"/>
      <c r="C663" s="29"/>
      <c r="D663" s="30"/>
      <c r="E663" s="30"/>
      <c r="F663" s="40"/>
      <c r="G663" s="31"/>
      <c r="H663" s="32"/>
      <c r="I663" s="33"/>
      <c r="J663" s="33"/>
      <c r="K663" s="33"/>
    </row>
    <row r="664" spans="1:11" s="34" customFormat="1">
      <c r="A664" s="29"/>
      <c r="B664" s="29"/>
      <c r="C664" s="29"/>
      <c r="D664" s="30"/>
      <c r="E664" s="30"/>
      <c r="F664" s="40"/>
      <c r="G664" s="31"/>
      <c r="H664" s="32"/>
      <c r="I664" s="33"/>
      <c r="J664" s="33"/>
      <c r="K664" s="33"/>
    </row>
    <row r="665" spans="1:11" s="34" customFormat="1">
      <c r="A665" s="29"/>
      <c r="B665" s="29"/>
      <c r="C665" s="29"/>
      <c r="D665" s="30"/>
      <c r="E665" s="30"/>
      <c r="F665" s="40"/>
      <c r="G665" s="31"/>
      <c r="H665" s="32"/>
      <c r="I665" s="33"/>
      <c r="J665" s="33"/>
      <c r="K665" s="33"/>
    </row>
    <row r="666" spans="1:11" s="34" customFormat="1">
      <c r="A666" s="29"/>
      <c r="B666" s="29"/>
      <c r="C666" s="29"/>
      <c r="D666" s="30"/>
      <c r="E666" s="30"/>
      <c r="F666" s="40"/>
      <c r="G666" s="31"/>
      <c r="H666" s="32"/>
      <c r="I666" s="33"/>
      <c r="J666" s="33"/>
      <c r="K666" s="33"/>
    </row>
    <row r="667" spans="1:11" s="34" customFormat="1">
      <c r="A667" s="29"/>
      <c r="B667" s="29"/>
      <c r="C667" s="29"/>
      <c r="D667" s="30"/>
      <c r="E667" s="30"/>
      <c r="F667" s="40"/>
      <c r="G667" s="31"/>
      <c r="H667" s="32"/>
      <c r="I667" s="33"/>
      <c r="J667" s="33"/>
      <c r="K667" s="33"/>
    </row>
    <row r="668" spans="1:11" s="34" customFormat="1">
      <c r="A668" s="29"/>
      <c r="B668" s="29"/>
      <c r="C668" s="29"/>
      <c r="D668" s="30"/>
      <c r="E668" s="30"/>
      <c r="F668" s="40"/>
      <c r="G668" s="31"/>
      <c r="H668" s="32"/>
      <c r="I668" s="33"/>
      <c r="J668" s="33"/>
      <c r="K668" s="33"/>
    </row>
    <row r="669" spans="1:11" s="34" customFormat="1">
      <c r="A669" s="29"/>
      <c r="B669" s="29"/>
      <c r="C669" s="29"/>
      <c r="D669" s="30"/>
      <c r="E669" s="30"/>
      <c r="F669" s="40"/>
      <c r="G669" s="31"/>
      <c r="H669" s="32"/>
      <c r="I669" s="33"/>
      <c r="J669" s="33"/>
      <c r="K669" s="33"/>
    </row>
    <row r="670" spans="1:11" s="34" customFormat="1">
      <c r="A670" s="29"/>
      <c r="B670" s="29"/>
      <c r="C670" s="29"/>
      <c r="D670" s="30"/>
      <c r="E670" s="30"/>
      <c r="F670" s="40"/>
      <c r="G670" s="31"/>
      <c r="H670" s="32"/>
      <c r="I670" s="33"/>
      <c r="J670" s="33"/>
      <c r="K670" s="33"/>
    </row>
    <row r="671" spans="1:11" s="34" customFormat="1">
      <c r="A671" s="29"/>
      <c r="B671" s="29"/>
      <c r="C671" s="29"/>
      <c r="D671" s="30"/>
      <c r="E671" s="30"/>
      <c r="F671" s="40"/>
      <c r="G671" s="31"/>
      <c r="H671" s="32"/>
      <c r="I671" s="33"/>
      <c r="J671" s="33"/>
      <c r="K671" s="33"/>
    </row>
    <row r="672" spans="1:11" s="34" customFormat="1">
      <c r="A672" s="29"/>
      <c r="B672" s="29"/>
      <c r="C672" s="29"/>
      <c r="D672" s="30"/>
      <c r="E672" s="30"/>
      <c r="F672" s="40"/>
      <c r="G672" s="31"/>
      <c r="H672" s="32"/>
      <c r="I672" s="33"/>
      <c r="J672" s="33"/>
      <c r="K672" s="33"/>
    </row>
    <row r="673" spans="1:11" s="34" customFormat="1">
      <c r="A673" s="29"/>
      <c r="B673" s="29"/>
      <c r="C673" s="29"/>
      <c r="D673" s="30"/>
      <c r="E673" s="30"/>
      <c r="F673" s="40"/>
      <c r="G673" s="31"/>
      <c r="H673" s="32"/>
      <c r="I673" s="33"/>
      <c r="J673" s="33"/>
      <c r="K673" s="33"/>
    </row>
    <row r="674" spans="1:11" s="34" customFormat="1">
      <c r="A674" s="29"/>
      <c r="B674" s="29"/>
      <c r="C674" s="29"/>
      <c r="D674" s="30"/>
      <c r="E674" s="30"/>
      <c r="F674" s="40"/>
      <c r="G674" s="31"/>
      <c r="H674" s="32"/>
      <c r="I674" s="33"/>
      <c r="J674" s="33"/>
      <c r="K674" s="33"/>
    </row>
    <row r="675" spans="1:11" s="34" customFormat="1">
      <c r="A675" s="29"/>
      <c r="B675" s="29"/>
      <c r="C675" s="29"/>
      <c r="D675" s="30"/>
      <c r="E675" s="30"/>
      <c r="F675" s="40"/>
      <c r="G675" s="31"/>
      <c r="H675" s="32"/>
      <c r="I675" s="33"/>
      <c r="J675" s="33"/>
      <c r="K675" s="33"/>
    </row>
    <row r="676" spans="1:11" s="34" customFormat="1">
      <c r="A676" s="29"/>
      <c r="B676" s="29"/>
      <c r="C676" s="29"/>
      <c r="D676" s="30"/>
      <c r="E676" s="30"/>
      <c r="F676" s="40"/>
      <c r="G676" s="31"/>
      <c r="H676" s="32"/>
      <c r="I676" s="33"/>
      <c r="J676" s="33"/>
      <c r="K676" s="33"/>
    </row>
    <row r="677" spans="1:11" s="34" customFormat="1">
      <c r="A677" s="29"/>
      <c r="B677" s="29"/>
      <c r="C677" s="29"/>
      <c r="D677" s="30"/>
      <c r="E677" s="30"/>
      <c r="F677" s="40"/>
      <c r="G677" s="31"/>
      <c r="H677" s="32"/>
      <c r="I677" s="33"/>
      <c r="J677" s="33"/>
      <c r="K677" s="33"/>
    </row>
    <row r="678" spans="1:11" s="34" customFormat="1">
      <c r="A678" s="29"/>
      <c r="B678" s="29"/>
      <c r="C678" s="29"/>
      <c r="D678" s="30"/>
      <c r="E678" s="30"/>
      <c r="F678" s="40"/>
      <c r="G678" s="31"/>
      <c r="H678" s="32"/>
      <c r="I678" s="33"/>
      <c r="J678" s="33"/>
      <c r="K678" s="33"/>
    </row>
    <row r="679" spans="1:11" s="34" customFormat="1">
      <c r="A679" s="29"/>
      <c r="B679" s="29"/>
      <c r="C679" s="29"/>
      <c r="D679" s="30"/>
      <c r="E679" s="30"/>
      <c r="F679" s="40"/>
      <c r="G679" s="31"/>
      <c r="H679" s="32"/>
      <c r="I679" s="33"/>
      <c r="J679" s="33"/>
      <c r="K679" s="33"/>
    </row>
    <row r="680" spans="1:11" s="34" customFormat="1">
      <c r="A680" s="29"/>
      <c r="B680" s="29"/>
      <c r="C680" s="29"/>
      <c r="D680" s="30"/>
      <c r="E680" s="30"/>
      <c r="F680" s="40"/>
      <c r="G680" s="31"/>
      <c r="H680" s="32"/>
      <c r="I680" s="33"/>
      <c r="J680" s="33"/>
      <c r="K680" s="33"/>
    </row>
    <row r="681" spans="1:11" s="34" customFormat="1">
      <c r="A681" s="29"/>
      <c r="B681" s="29"/>
      <c r="C681" s="29"/>
      <c r="D681" s="30"/>
      <c r="E681" s="30"/>
      <c r="F681" s="40"/>
      <c r="G681" s="31"/>
      <c r="H681" s="32"/>
      <c r="I681" s="33"/>
      <c r="J681" s="33"/>
      <c r="K681" s="33"/>
    </row>
    <row r="682" spans="1:11" s="34" customFormat="1">
      <c r="A682" s="29"/>
      <c r="B682" s="29"/>
      <c r="C682" s="29"/>
      <c r="D682" s="30"/>
      <c r="E682" s="30"/>
      <c r="F682" s="40"/>
      <c r="G682" s="31"/>
      <c r="H682" s="32"/>
      <c r="I682" s="33"/>
      <c r="J682" s="33"/>
      <c r="K682" s="33"/>
    </row>
    <row r="683" spans="1:11" s="34" customFormat="1">
      <c r="A683" s="29"/>
      <c r="B683" s="29"/>
      <c r="C683" s="29"/>
      <c r="D683" s="30"/>
      <c r="E683" s="30"/>
      <c r="F683" s="40"/>
      <c r="G683" s="31"/>
      <c r="H683" s="32"/>
      <c r="I683" s="33"/>
      <c r="J683" s="33"/>
      <c r="K683" s="33"/>
    </row>
    <row r="684" spans="1:11" s="34" customFormat="1">
      <c r="A684" s="29"/>
      <c r="B684" s="29"/>
      <c r="C684" s="29"/>
      <c r="D684" s="30"/>
      <c r="E684" s="30"/>
      <c r="F684" s="40"/>
      <c r="G684" s="31"/>
      <c r="H684" s="32"/>
      <c r="I684" s="33"/>
      <c r="J684" s="33"/>
      <c r="K684" s="33"/>
    </row>
    <row r="685" spans="1:11" s="34" customFormat="1">
      <c r="A685" s="29"/>
      <c r="B685" s="29"/>
      <c r="C685" s="29"/>
      <c r="D685" s="30"/>
      <c r="E685" s="30"/>
      <c r="F685" s="40"/>
      <c r="G685" s="31"/>
      <c r="H685" s="32"/>
      <c r="I685" s="33"/>
      <c r="J685" s="33"/>
      <c r="K685" s="33"/>
    </row>
    <row r="686" spans="1:11" s="34" customFormat="1">
      <c r="A686" s="29"/>
      <c r="B686" s="29"/>
      <c r="C686" s="29"/>
      <c r="D686" s="30"/>
      <c r="E686" s="30"/>
      <c r="F686" s="40"/>
      <c r="G686" s="31"/>
      <c r="H686" s="32"/>
      <c r="I686" s="33"/>
      <c r="J686" s="33"/>
      <c r="K686" s="33"/>
    </row>
    <row r="687" spans="1:11" s="34" customFormat="1">
      <c r="A687" s="29"/>
      <c r="B687" s="29"/>
      <c r="C687" s="29"/>
      <c r="D687" s="30"/>
      <c r="E687" s="30"/>
      <c r="F687" s="40"/>
      <c r="G687" s="31"/>
      <c r="H687" s="32"/>
      <c r="I687" s="33"/>
      <c r="J687" s="33"/>
      <c r="K687" s="33"/>
    </row>
    <row r="688" spans="1:11" s="34" customFormat="1">
      <c r="A688" s="29"/>
      <c r="B688" s="29"/>
      <c r="C688" s="29"/>
      <c r="D688" s="30"/>
      <c r="E688" s="30"/>
      <c r="F688" s="40"/>
      <c r="G688" s="31"/>
      <c r="H688" s="32"/>
      <c r="I688" s="33"/>
      <c r="J688" s="33"/>
      <c r="K688" s="33"/>
    </row>
    <row r="689" spans="1:11" s="34" customFormat="1">
      <c r="A689" s="29"/>
      <c r="B689" s="29"/>
      <c r="C689" s="29"/>
      <c r="D689" s="30"/>
      <c r="E689" s="30"/>
      <c r="F689" s="40"/>
      <c r="G689" s="31"/>
      <c r="H689" s="32"/>
      <c r="I689" s="33"/>
      <c r="J689" s="33"/>
      <c r="K689" s="33"/>
    </row>
    <row r="690" spans="1:11" s="34" customFormat="1">
      <c r="A690" s="29"/>
      <c r="B690" s="29"/>
      <c r="C690" s="29"/>
      <c r="D690" s="30"/>
      <c r="E690" s="30"/>
      <c r="F690" s="40"/>
      <c r="G690" s="31"/>
      <c r="H690" s="32"/>
      <c r="I690" s="33"/>
      <c r="J690" s="33"/>
      <c r="K690" s="33"/>
    </row>
    <row r="691" spans="1:11" s="34" customFormat="1">
      <c r="A691" s="29"/>
      <c r="B691" s="29"/>
      <c r="C691" s="29"/>
      <c r="D691" s="30"/>
      <c r="E691" s="30"/>
      <c r="F691" s="40"/>
      <c r="G691" s="31"/>
      <c r="H691" s="32"/>
      <c r="I691" s="33"/>
      <c r="J691" s="33"/>
      <c r="K691" s="33"/>
    </row>
    <row r="692" spans="1:11" s="34" customFormat="1">
      <c r="A692" s="29"/>
      <c r="B692" s="29"/>
      <c r="C692" s="29"/>
      <c r="D692" s="30"/>
      <c r="E692" s="30"/>
      <c r="F692" s="40"/>
      <c r="G692" s="31"/>
      <c r="H692" s="32"/>
      <c r="I692" s="33"/>
      <c r="J692" s="33"/>
      <c r="K692" s="33"/>
    </row>
    <row r="693" spans="1:11" s="34" customFormat="1">
      <c r="A693" s="29"/>
      <c r="B693" s="29"/>
      <c r="C693" s="29"/>
      <c r="D693" s="30"/>
      <c r="E693" s="30"/>
      <c r="F693" s="40"/>
      <c r="G693" s="31"/>
      <c r="H693" s="32"/>
      <c r="I693" s="33"/>
      <c r="J693" s="33"/>
      <c r="K693" s="33"/>
    </row>
    <row r="694" spans="1:11" s="34" customFormat="1">
      <c r="A694" s="29"/>
      <c r="B694" s="29"/>
      <c r="C694" s="29"/>
      <c r="D694" s="30"/>
      <c r="E694" s="30"/>
      <c r="F694" s="40"/>
      <c r="G694" s="31"/>
      <c r="H694" s="32"/>
      <c r="I694" s="33"/>
      <c r="J694" s="33"/>
      <c r="K694" s="33"/>
    </row>
    <row r="695" spans="1:11" s="34" customFormat="1">
      <c r="A695" s="29"/>
      <c r="B695" s="29"/>
      <c r="C695" s="29"/>
      <c r="D695" s="30"/>
      <c r="E695" s="30"/>
      <c r="F695" s="40"/>
      <c r="G695" s="31"/>
      <c r="H695" s="32"/>
      <c r="I695" s="33"/>
      <c r="J695" s="33"/>
      <c r="K695" s="33"/>
    </row>
    <row r="696" spans="1:11" s="34" customFormat="1">
      <c r="A696" s="29"/>
      <c r="B696" s="29"/>
      <c r="C696" s="29"/>
      <c r="D696" s="30"/>
      <c r="E696" s="30"/>
      <c r="F696" s="40"/>
      <c r="G696" s="31"/>
      <c r="H696" s="32"/>
      <c r="I696" s="33"/>
      <c r="J696" s="33"/>
      <c r="K696" s="33"/>
    </row>
    <row r="697" spans="1:11" s="34" customFormat="1">
      <c r="A697" s="29"/>
      <c r="B697" s="29"/>
      <c r="C697" s="29"/>
      <c r="D697" s="30"/>
      <c r="E697" s="30"/>
      <c r="F697" s="40"/>
      <c r="G697" s="31"/>
      <c r="H697" s="32"/>
      <c r="I697" s="33"/>
      <c r="J697" s="33"/>
      <c r="K697" s="33"/>
    </row>
    <row r="698" spans="1:11" s="34" customFormat="1">
      <c r="A698" s="29"/>
      <c r="B698" s="29"/>
      <c r="C698" s="29"/>
      <c r="D698" s="30"/>
      <c r="E698" s="30"/>
      <c r="F698" s="40"/>
      <c r="G698" s="31"/>
      <c r="H698" s="32"/>
      <c r="I698" s="33"/>
      <c r="J698" s="33"/>
      <c r="K698" s="33"/>
    </row>
    <row r="699" spans="1:11" s="34" customFormat="1">
      <c r="A699" s="29"/>
      <c r="B699" s="29"/>
      <c r="C699" s="29"/>
      <c r="D699" s="30"/>
      <c r="E699" s="30"/>
      <c r="F699" s="40"/>
      <c r="G699" s="31"/>
      <c r="H699" s="32"/>
      <c r="I699" s="33"/>
      <c r="J699" s="33"/>
      <c r="K699" s="33"/>
    </row>
    <row r="700" spans="1:11" s="34" customFormat="1">
      <c r="A700" s="29"/>
      <c r="B700" s="29"/>
      <c r="C700" s="29"/>
      <c r="D700" s="30"/>
      <c r="E700" s="30"/>
      <c r="F700" s="40"/>
      <c r="G700" s="31"/>
      <c r="H700" s="32"/>
      <c r="I700" s="33"/>
      <c r="J700" s="33"/>
      <c r="K700" s="33"/>
    </row>
    <row r="701" spans="1:11" s="34" customFormat="1">
      <c r="A701" s="29"/>
      <c r="B701" s="29"/>
      <c r="C701" s="29"/>
      <c r="D701" s="30"/>
      <c r="E701" s="30"/>
      <c r="F701" s="40"/>
      <c r="G701" s="31"/>
      <c r="H701" s="32"/>
      <c r="I701" s="33"/>
      <c r="J701" s="33"/>
      <c r="K701" s="33"/>
    </row>
    <row r="702" spans="1:11" s="34" customFormat="1">
      <c r="A702" s="29"/>
      <c r="B702" s="29"/>
      <c r="C702" s="29"/>
      <c r="D702" s="30"/>
      <c r="E702" s="30"/>
      <c r="F702" s="40"/>
      <c r="G702" s="31"/>
      <c r="H702" s="32"/>
      <c r="I702" s="33"/>
      <c r="J702" s="33"/>
      <c r="K702" s="33"/>
    </row>
    <row r="703" spans="1:11" s="34" customFormat="1">
      <c r="A703" s="29"/>
      <c r="B703" s="29"/>
      <c r="C703" s="29"/>
      <c r="D703" s="30"/>
      <c r="E703" s="30"/>
      <c r="F703" s="40"/>
      <c r="G703" s="31"/>
      <c r="H703" s="32"/>
      <c r="I703" s="33"/>
      <c r="J703" s="33"/>
      <c r="K703" s="33"/>
    </row>
    <row r="704" spans="1:11" s="34" customFormat="1">
      <c r="A704" s="29"/>
      <c r="B704" s="29"/>
      <c r="C704" s="29"/>
      <c r="D704" s="30"/>
      <c r="E704" s="30"/>
      <c r="F704" s="40"/>
      <c r="G704" s="31"/>
      <c r="H704" s="32"/>
      <c r="I704" s="33"/>
      <c r="J704" s="33"/>
      <c r="K704" s="33"/>
    </row>
    <row r="705" spans="1:11" s="34" customFormat="1">
      <c r="A705" s="29"/>
      <c r="B705" s="29"/>
      <c r="C705" s="29"/>
      <c r="D705" s="30"/>
      <c r="E705" s="30"/>
      <c r="F705" s="40"/>
      <c r="G705" s="31"/>
      <c r="H705" s="32"/>
      <c r="I705" s="33"/>
      <c r="J705" s="33"/>
      <c r="K705" s="33"/>
    </row>
    <row r="706" spans="1:11" s="34" customFormat="1">
      <c r="A706" s="29"/>
      <c r="B706" s="29"/>
      <c r="C706" s="29"/>
      <c r="D706" s="30"/>
      <c r="E706" s="30"/>
      <c r="F706" s="40"/>
      <c r="G706" s="31"/>
      <c r="H706" s="32"/>
      <c r="I706" s="33"/>
      <c r="J706" s="33"/>
      <c r="K706" s="33"/>
    </row>
    <row r="707" spans="1:11" s="34" customFormat="1">
      <c r="A707" s="29"/>
      <c r="B707" s="29"/>
      <c r="C707" s="29"/>
      <c r="D707" s="30"/>
      <c r="E707" s="30"/>
      <c r="F707" s="40"/>
      <c r="G707" s="31"/>
      <c r="H707" s="32"/>
      <c r="I707" s="33"/>
      <c r="J707" s="33"/>
      <c r="K707" s="33"/>
    </row>
    <row r="708" spans="1:11" s="34" customFormat="1">
      <c r="A708" s="29"/>
      <c r="B708" s="29"/>
      <c r="C708" s="29"/>
      <c r="D708" s="30"/>
      <c r="E708" s="30"/>
      <c r="F708" s="40"/>
      <c r="G708" s="31"/>
      <c r="H708" s="32"/>
      <c r="I708" s="33"/>
      <c r="J708" s="33"/>
      <c r="K708" s="33"/>
    </row>
    <row r="709" spans="1:11" s="34" customFormat="1">
      <c r="A709" s="29"/>
      <c r="B709" s="29"/>
      <c r="C709" s="29"/>
      <c r="D709" s="30"/>
      <c r="E709" s="30"/>
      <c r="F709" s="40"/>
      <c r="G709" s="31"/>
      <c r="H709" s="32"/>
      <c r="I709" s="33"/>
      <c r="J709" s="33"/>
      <c r="K709" s="33"/>
    </row>
    <row r="710" spans="1:11" s="34" customFormat="1">
      <c r="A710" s="29"/>
      <c r="B710" s="29"/>
      <c r="C710" s="29"/>
      <c r="D710" s="30"/>
      <c r="E710" s="30"/>
      <c r="F710" s="40"/>
      <c r="G710" s="31"/>
      <c r="H710" s="32"/>
      <c r="I710" s="33"/>
      <c r="J710" s="33"/>
      <c r="K710" s="33"/>
    </row>
    <row r="711" spans="1:11" s="34" customFormat="1">
      <c r="A711" s="29"/>
      <c r="B711" s="29"/>
      <c r="C711" s="29"/>
      <c r="D711" s="30"/>
      <c r="E711" s="30"/>
      <c r="F711" s="40"/>
      <c r="G711" s="31"/>
      <c r="H711" s="32"/>
      <c r="I711" s="33"/>
      <c r="J711" s="33"/>
      <c r="K711" s="33"/>
    </row>
    <row r="712" spans="1:11" s="34" customFormat="1">
      <c r="A712" s="29"/>
      <c r="B712" s="29"/>
      <c r="C712" s="29"/>
      <c r="D712" s="30"/>
      <c r="E712" s="30"/>
      <c r="F712" s="40"/>
      <c r="G712" s="31"/>
      <c r="H712" s="32"/>
      <c r="I712" s="33"/>
      <c r="J712" s="33"/>
      <c r="K712" s="33"/>
    </row>
    <row r="713" spans="1:11" s="34" customFormat="1">
      <c r="A713" s="29"/>
      <c r="B713" s="29"/>
      <c r="C713" s="29"/>
      <c r="D713" s="30"/>
      <c r="E713" s="30"/>
      <c r="F713" s="40"/>
      <c r="G713" s="31"/>
      <c r="H713" s="32"/>
      <c r="I713" s="33"/>
      <c r="J713" s="33"/>
      <c r="K713" s="33"/>
    </row>
    <row r="714" spans="1:11" s="34" customFormat="1">
      <c r="A714" s="29"/>
      <c r="B714" s="29"/>
      <c r="C714" s="29"/>
      <c r="D714" s="30"/>
      <c r="E714" s="30"/>
      <c r="F714" s="40"/>
      <c r="G714" s="31"/>
      <c r="H714" s="32"/>
      <c r="I714" s="33"/>
      <c r="J714" s="33"/>
      <c r="K714" s="33"/>
    </row>
    <row r="715" spans="1:11" s="34" customFormat="1">
      <c r="A715" s="29"/>
      <c r="B715" s="29"/>
      <c r="C715" s="29"/>
      <c r="D715" s="30"/>
      <c r="E715" s="30"/>
      <c r="F715" s="40"/>
      <c r="G715" s="31"/>
      <c r="H715" s="32"/>
      <c r="I715" s="33"/>
      <c r="J715" s="33"/>
      <c r="K715" s="33"/>
    </row>
    <row r="716" spans="1:11" s="34" customFormat="1">
      <c r="A716" s="29"/>
      <c r="B716" s="29"/>
      <c r="C716" s="29"/>
      <c r="D716" s="30"/>
      <c r="E716" s="30"/>
      <c r="F716" s="40"/>
      <c r="G716" s="31"/>
      <c r="H716" s="32"/>
      <c r="I716" s="33"/>
      <c r="J716" s="33"/>
      <c r="K716" s="33"/>
    </row>
    <row r="717" spans="1:11" s="34" customFormat="1">
      <c r="A717" s="29"/>
      <c r="B717" s="29"/>
      <c r="C717" s="29"/>
      <c r="D717" s="30"/>
      <c r="E717" s="30"/>
      <c r="F717" s="40"/>
      <c r="G717" s="31"/>
      <c r="H717" s="32"/>
      <c r="I717" s="33"/>
      <c r="J717" s="33"/>
      <c r="K717" s="33"/>
    </row>
    <row r="718" spans="1:11" s="34" customFormat="1">
      <c r="A718" s="29"/>
      <c r="B718" s="29"/>
      <c r="C718" s="29"/>
      <c r="D718" s="30"/>
      <c r="E718" s="30"/>
      <c r="F718" s="40"/>
      <c r="G718" s="31"/>
      <c r="H718" s="32"/>
      <c r="I718" s="33"/>
      <c r="J718" s="33"/>
      <c r="K718" s="33"/>
    </row>
    <row r="719" spans="1:11" s="34" customFormat="1">
      <c r="A719" s="29"/>
      <c r="B719" s="29"/>
      <c r="C719" s="29"/>
      <c r="D719" s="30"/>
      <c r="E719" s="30"/>
      <c r="F719" s="40"/>
      <c r="G719" s="31"/>
      <c r="H719" s="32"/>
      <c r="I719" s="33"/>
      <c r="J719" s="33"/>
      <c r="K719" s="33"/>
    </row>
    <row r="720" spans="1:11" s="34" customFormat="1">
      <c r="A720" s="29"/>
      <c r="B720" s="29"/>
      <c r="C720" s="29"/>
      <c r="D720" s="30"/>
      <c r="E720" s="30"/>
      <c r="F720" s="40"/>
      <c r="G720" s="31"/>
      <c r="H720" s="32"/>
      <c r="I720" s="33"/>
      <c r="J720" s="33"/>
      <c r="K720" s="33"/>
    </row>
    <row r="721" spans="1:11" s="34" customFormat="1">
      <c r="A721" s="29"/>
      <c r="B721" s="29"/>
      <c r="C721" s="29"/>
      <c r="D721" s="30"/>
      <c r="E721" s="30"/>
      <c r="F721" s="40"/>
      <c r="G721" s="31"/>
      <c r="H721" s="32"/>
      <c r="I721" s="33"/>
      <c r="J721" s="33"/>
      <c r="K721" s="33"/>
    </row>
    <row r="722" spans="1:11" s="34" customFormat="1">
      <c r="A722" s="29"/>
      <c r="B722" s="29"/>
      <c r="C722" s="29"/>
      <c r="D722" s="30"/>
      <c r="E722" s="30"/>
      <c r="F722" s="40"/>
      <c r="G722" s="31"/>
      <c r="H722" s="32"/>
      <c r="I722" s="33"/>
      <c r="J722" s="33"/>
      <c r="K722" s="33"/>
    </row>
    <row r="723" spans="1:11" s="34" customFormat="1">
      <c r="A723" s="29"/>
      <c r="B723" s="29"/>
      <c r="C723" s="29"/>
      <c r="D723" s="30"/>
      <c r="E723" s="30"/>
      <c r="F723" s="40"/>
      <c r="G723" s="31"/>
      <c r="H723" s="32"/>
      <c r="I723" s="33"/>
      <c r="J723" s="33"/>
      <c r="K723" s="33"/>
    </row>
    <row r="724" spans="1:11" s="34" customFormat="1">
      <c r="A724" s="29"/>
      <c r="B724" s="29"/>
      <c r="C724" s="29"/>
      <c r="D724" s="30"/>
      <c r="E724" s="30"/>
      <c r="F724" s="40"/>
      <c r="G724" s="31"/>
      <c r="H724" s="32"/>
      <c r="I724" s="33"/>
      <c r="J724" s="33"/>
      <c r="K724" s="33"/>
    </row>
    <row r="725" spans="1:11" s="34" customFormat="1">
      <c r="A725" s="29"/>
      <c r="B725" s="29"/>
      <c r="C725" s="29"/>
      <c r="D725" s="30"/>
      <c r="E725" s="30"/>
      <c r="F725" s="40"/>
      <c r="G725" s="31"/>
      <c r="H725" s="32"/>
      <c r="I725" s="33"/>
      <c r="J725" s="33"/>
      <c r="K725" s="33"/>
    </row>
    <row r="726" spans="1:11" s="34" customFormat="1">
      <c r="A726" s="29"/>
      <c r="B726" s="29"/>
      <c r="C726" s="29"/>
      <c r="D726" s="30"/>
      <c r="E726" s="30"/>
      <c r="F726" s="40"/>
      <c r="G726" s="31"/>
      <c r="H726" s="32"/>
      <c r="I726" s="33"/>
      <c r="J726" s="33"/>
      <c r="K726" s="33"/>
    </row>
    <row r="727" spans="1:11" s="34" customFormat="1">
      <c r="A727" s="29"/>
      <c r="B727" s="29"/>
      <c r="C727" s="29"/>
      <c r="D727" s="30"/>
      <c r="E727" s="30"/>
      <c r="F727" s="40"/>
      <c r="G727" s="31"/>
      <c r="H727" s="32"/>
      <c r="I727" s="33"/>
      <c r="J727" s="33"/>
      <c r="K727" s="33"/>
    </row>
    <row r="728" spans="1:11" s="34" customFormat="1">
      <c r="A728" s="29"/>
      <c r="B728" s="29"/>
      <c r="C728" s="29"/>
      <c r="D728" s="30"/>
      <c r="E728" s="30"/>
      <c r="F728" s="40"/>
      <c r="G728" s="31"/>
      <c r="H728" s="32"/>
      <c r="I728" s="33"/>
      <c r="J728" s="33"/>
      <c r="K728" s="33"/>
    </row>
    <row r="729" spans="1:11" s="34" customFormat="1">
      <c r="A729" s="29"/>
      <c r="B729" s="29"/>
      <c r="C729" s="29"/>
      <c r="D729" s="30"/>
      <c r="E729" s="30"/>
      <c r="F729" s="40"/>
      <c r="G729" s="31"/>
      <c r="H729" s="32"/>
      <c r="I729" s="33"/>
      <c r="J729" s="33"/>
      <c r="K729" s="33"/>
    </row>
    <row r="730" spans="1:11" s="34" customFormat="1">
      <c r="A730" s="29"/>
      <c r="B730" s="29"/>
      <c r="C730" s="29"/>
      <c r="D730" s="30"/>
      <c r="E730" s="30"/>
      <c r="F730" s="40"/>
      <c r="G730" s="31"/>
      <c r="H730" s="32"/>
      <c r="I730" s="33"/>
      <c r="J730" s="33"/>
      <c r="K730" s="33"/>
    </row>
    <row r="731" spans="1:11" s="34" customFormat="1">
      <c r="A731" s="29"/>
      <c r="B731" s="29"/>
      <c r="C731" s="29"/>
      <c r="D731" s="30"/>
      <c r="E731" s="30"/>
      <c r="F731" s="40"/>
      <c r="G731" s="31"/>
      <c r="H731" s="32"/>
      <c r="I731" s="33"/>
      <c r="J731" s="33"/>
      <c r="K731" s="33"/>
    </row>
    <row r="732" spans="1:11" s="34" customFormat="1">
      <c r="A732" s="29"/>
      <c r="B732" s="29"/>
      <c r="C732" s="29"/>
      <c r="D732" s="30"/>
      <c r="E732" s="30"/>
      <c r="F732" s="40"/>
      <c r="G732" s="31"/>
      <c r="H732" s="32"/>
      <c r="I732" s="33"/>
      <c r="J732" s="33"/>
      <c r="K732" s="33"/>
    </row>
    <row r="733" spans="1:11" s="34" customFormat="1">
      <c r="A733" s="29"/>
      <c r="B733" s="29"/>
      <c r="C733" s="29"/>
      <c r="D733" s="30"/>
      <c r="E733" s="30"/>
      <c r="F733" s="40"/>
      <c r="G733" s="31"/>
      <c r="H733" s="32"/>
      <c r="I733" s="33"/>
      <c r="J733" s="33"/>
      <c r="K733" s="33"/>
    </row>
    <row r="734" spans="1:11" s="34" customFormat="1">
      <c r="A734" s="29"/>
      <c r="B734" s="29"/>
      <c r="C734" s="29"/>
      <c r="D734" s="30"/>
      <c r="E734" s="30"/>
      <c r="F734" s="40"/>
      <c r="G734" s="31"/>
      <c r="H734" s="32"/>
      <c r="I734" s="33"/>
      <c r="J734" s="33"/>
      <c r="K734" s="33"/>
    </row>
    <row r="735" spans="1:11" s="34" customFormat="1">
      <c r="A735" s="29"/>
      <c r="B735" s="29"/>
      <c r="C735" s="29"/>
      <c r="D735" s="30"/>
      <c r="E735" s="30"/>
      <c r="F735" s="40"/>
      <c r="G735" s="31"/>
      <c r="H735" s="32"/>
      <c r="I735" s="33"/>
      <c r="J735" s="33"/>
      <c r="K735" s="33"/>
    </row>
    <row r="736" spans="1:11" s="34" customFormat="1">
      <c r="A736" s="29"/>
      <c r="B736" s="29"/>
      <c r="C736" s="29"/>
      <c r="D736" s="30"/>
      <c r="E736" s="30"/>
      <c r="F736" s="40"/>
      <c r="G736" s="31"/>
      <c r="H736" s="32"/>
      <c r="I736" s="33"/>
      <c r="J736" s="33"/>
      <c r="K736" s="33"/>
    </row>
    <row r="737" spans="1:11" s="34" customFormat="1">
      <c r="A737" s="29"/>
      <c r="B737" s="29"/>
      <c r="C737" s="29"/>
      <c r="D737" s="30"/>
      <c r="E737" s="30"/>
      <c r="F737" s="40"/>
      <c r="G737" s="31"/>
      <c r="H737" s="32"/>
      <c r="I737" s="33"/>
      <c r="J737" s="33"/>
      <c r="K737" s="33"/>
    </row>
    <row r="738" spans="1:11" s="34" customFormat="1">
      <c r="A738" s="29"/>
      <c r="B738" s="29"/>
      <c r="C738" s="29"/>
      <c r="D738" s="30"/>
      <c r="E738" s="30"/>
      <c r="F738" s="40"/>
      <c r="G738" s="31"/>
      <c r="H738" s="32"/>
      <c r="I738" s="33"/>
      <c r="J738" s="33"/>
      <c r="K738" s="33"/>
    </row>
    <row r="739" spans="1:11" s="34" customFormat="1">
      <c r="A739" s="29"/>
      <c r="B739" s="29"/>
      <c r="C739" s="29"/>
      <c r="D739" s="30"/>
      <c r="E739" s="30"/>
      <c r="F739" s="40"/>
      <c r="G739" s="31"/>
      <c r="H739" s="32"/>
      <c r="I739" s="33"/>
      <c r="J739" s="33"/>
      <c r="K739" s="33"/>
    </row>
    <row r="740" spans="1:11" s="34" customFormat="1">
      <c r="A740" s="29"/>
      <c r="B740" s="29"/>
      <c r="C740" s="29"/>
      <c r="D740" s="30"/>
      <c r="E740" s="30"/>
      <c r="F740" s="40"/>
      <c r="G740" s="31"/>
      <c r="H740" s="32"/>
      <c r="I740" s="33"/>
      <c r="J740" s="33"/>
      <c r="K740" s="33"/>
    </row>
    <row r="741" spans="1:11" s="34" customFormat="1">
      <c r="A741" s="29"/>
      <c r="B741" s="29"/>
      <c r="C741" s="29"/>
      <c r="D741" s="30"/>
      <c r="E741" s="30"/>
      <c r="F741" s="40"/>
      <c r="G741" s="31"/>
      <c r="H741" s="32"/>
      <c r="I741" s="33"/>
      <c r="J741" s="33"/>
      <c r="K741" s="33"/>
    </row>
    <row r="742" spans="1:11" s="34" customFormat="1">
      <c r="A742" s="29"/>
      <c r="B742" s="29"/>
      <c r="C742" s="29"/>
      <c r="D742" s="30"/>
      <c r="E742" s="30"/>
      <c r="F742" s="40"/>
      <c r="G742" s="31"/>
      <c r="H742" s="32"/>
      <c r="I742" s="33"/>
      <c r="J742" s="33"/>
      <c r="K742" s="33"/>
    </row>
    <row r="743" spans="1:11" s="34" customFormat="1">
      <c r="A743" s="29"/>
      <c r="B743" s="29"/>
      <c r="C743" s="29"/>
      <c r="D743" s="30"/>
      <c r="E743" s="30"/>
      <c r="F743" s="40"/>
      <c r="G743" s="31"/>
      <c r="H743" s="32"/>
      <c r="I743" s="33"/>
      <c r="J743" s="33"/>
      <c r="K743" s="33"/>
    </row>
    <row r="744" spans="1:11" s="34" customFormat="1">
      <c r="A744" s="29"/>
      <c r="B744" s="29"/>
      <c r="C744" s="29"/>
      <c r="D744" s="30"/>
      <c r="E744" s="30"/>
      <c r="F744" s="40"/>
      <c r="G744" s="31"/>
      <c r="H744" s="32"/>
      <c r="I744" s="33"/>
      <c r="J744" s="33"/>
      <c r="K744" s="33"/>
    </row>
    <row r="745" spans="1:11" s="34" customFormat="1">
      <c r="A745" s="29"/>
      <c r="B745" s="29"/>
      <c r="C745" s="29"/>
      <c r="D745" s="30"/>
      <c r="E745" s="30"/>
      <c r="F745" s="40"/>
      <c r="G745" s="31"/>
      <c r="H745" s="32"/>
      <c r="I745" s="33"/>
      <c r="J745" s="33"/>
      <c r="K745" s="33"/>
    </row>
    <row r="746" spans="1:11" s="34" customFormat="1">
      <c r="A746" s="29"/>
      <c r="B746" s="29"/>
      <c r="C746" s="29"/>
      <c r="D746" s="30"/>
      <c r="E746" s="30"/>
      <c r="F746" s="40"/>
      <c r="G746" s="31"/>
      <c r="H746" s="32"/>
      <c r="I746" s="33"/>
      <c r="J746" s="33"/>
      <c r="K746" s="33"/>
    </row>
    <row r="747" spans="1:11" s="34" customFormat="1">
      <c r="A747" s="29"/>
      <c r="B747" s="29"/>
      <c r="C747" s="29"/>
      <c r="D747" s="30"/>
      <c r="E747" s="30"/>
      <c r="F747" s="40"/>
      <c r="G747" s="31"/>
      <c r="H747" s="32"/>
      <c r="I747" s="33"/>
      <c r="J747" s="33"/>
      <c r="K747" s="33"/>
    </row>
    <row r="748" spans="1:11" s="34" customFormat="1">
      <c r="A748" s="29"/>
      <c r="B748" s="29"/>
      <c r="C748" s="29"/>
      <c r="D748" s="30"/>
      <c r="E748" s="30"/>
      <c r="F748" s="40"/>
      <c r="G748" s="31"/>
      <c r="H748" s="32"/>
      <c r="I748" s="33"/>
      <c r="J748" s="33"/>
      <c r="K748" s="33"/>
    </row>
    <row r="749" spans="1:11" s="34" customFormat="1">
      <c r="A749" s="29"/>
      <c r="B749" s="29"/>
      <c r="C749" s="29"/>
      <c r="D749" s="30"/>
      <c r="E749" s="30"/>
      <c r="F749" s="40"/>
      <c r="G749" s="31"/>
      <c r="H749" s="32"/>
      <c r="I749" s="33"/>
      <c r="J749" s="33"/>
      <c r="K749" s="33"/>
    </row>
    <row r="750" spans="1:11" s="34" customFormat="1">
      <c r="A750" s="29"/>
      <c r="B750" s="29"/>
      <c r="C750" s="29"/>
      <c r="D750" s="30"/>
      <c r="E750" s="30"/>
      <c r="F750" s="40"/>
      <c r="G750" s="31"/>
      <c r="H750" s="32"/>
      <c r="I750" s="33"/>
      <c r="J750" s="33"/>
      <c r="K750" s="33"/>
    </row>
    <row r="751" spans="1:11" s="34" customFormat="1">
      <c r="A751" s="29"/>
      <c r="B751" s="29"/>
      <c r="C751" s="29"/>
      <c r="D751" s="30"/>
      <c r="E751" s="30"/>
      <c r="F751" s="40"/>
      <c r="G751" s="31"/>
      <c r="H751" s="32"/>
      <c r="I751" s="33"/>
      <c r="J751" s="33"/>
      <c r="K751" s="33"/>
    </row>
    <row r="752" spans="1:11" s="34" customFormat="1">
      <c r="A752" s="29"/>
      <c r="B752" s="29"/>
      <c r="C752" s="29"/>
      <c r="D752" s="30"/>
      <c r="E752" s="30"/>
      <c r="F752" s="40"/>
      <c r="G752" s="31"/>
      <c r="H752" s="32"/>
      <c r="I752" s="33"/>
      <c r="J752" s="33"/>
      <c r="K752" s="33"/>
    </row>
    <row r="753" spans="1:11" s="34" customFormat="1">
      <c r="A753" s="29"/>
      <c r="B753" s="29"/>
      <c r="C753" s="29"/>
      <c r="D753" s="30"/>
      <c r="E753" s="30"/>
      <c r="F753" s="40"/>
      <c r="G753" s="31"/>
      <c r="H753" s="32"/>
      <c r="I753" s="33"/>
      <c r="J753" s="33"/>
      <c r="K753" s="33"/>
    </row>
    <row r="754" spans="1:11" s="34" customFormat="1">
      <c r="A754" s="29"/>
      <c r="B754" s="29"/>
      <c r="C754" s="29"/>
      <c r="D754" s="30"/>
      <c r="E754" s="30"/>
      <c r="F754" s="40"/>
      <c r="G754" s="31"/>
      <c r="H754" s="32"/>
      <c r="I754" s="33"/>
      <c r="J754" s="33"/>
      <c r="K754" s="33"/>
    </row>
    <row r="755" spans="1:11" s="34" customFormat="1">
      <c r="A755" s="29"/>
      <c r="B755" s="29"/>
      <c r="C755" s="29"/>
      <c r="D755" s="30"/>
      <c r="E755" s="30"/>
      <c r="F755" s="40"/>
      <c r="G755" s="31"/>
      <c r="H755" s="32"/>
      <c r="I755" s="33"/>
      <c r="J755" s="33"/>
      <c r="K755" s="33"/>
    </row>
    <row r="756" spans="1:11" s="34" customFormat="1">
      <c r="A756" s="29"/>
      <c r="B756" s="29"/>
      <c r="C756" s="29"/>
      <c r="D756" s="30"/>
      <c r="E756" s="30"/>
      <c r="F756" s="40"/>
      <c r="G756" s="31"/>
      <c r="H756" s="32"/>
      <c r="I756" s="33"/>
      <c r="J756" s="33"/>
      <c r="K756" s="33"/>
    </row>
    <row r="757" spans="1:11" s="34" customFormat="1">
      <c r="A757" s="29"/>
      <c r="B757" s="29"/>
      <c r="C757" s="29"/>
      <c r="D757" s="30"/>
      <c r="E757" s="30"/>
      <c r="F757" s="40"/>
      <c r="G757" s="31"/>
      <c r="H757" s="32"/>
      <c r="I757" s="33"/>
      <c r="J757" s="33"/>
      <c r="K757" s="33"/>
    </row>
    <row r="758" spans="1:11" s="34" customFormat="1">
      <c r="A758" s="29"/>
      <c r="B758" s="29"/>
      <c r="C758" s="29"/>
      <c r="D758" s="30"/>
      <c r="E758" s="30"/>
      <c r="F758" s="40"/>
      <c r="G758" s="31"/>
      <c r="H758" s="32"/>
      <c r="I758" s="33"/>
      <c r="J758" s="33"/>
      <c r="K758" s="33"/>
    </row>
    <row r="759" spans="1:11" s="34" customFormat="1">
      <c r="A759" s="29"/>
      <c r="B759" s="29"/>
      <c r="C759" s="29"/>
      <c r="D759" s="30"/>
      <c r="E759" s="30"/>
      <c r="F759" s="40"/>
      <c r="G759" s="31"/>
      <c r="H759" s="32"/>
      <c r="I759" s="33"/>
      <c r="J759" s="33"/>
      <c r="K759" s="33"/>
    </row>
    <row r="760" spans="1:11" s="34" customFormat="1">
      <c r="A760" s="29"/>
      <c r="B760" s="29"/>
      <c r="C760" s="29"/>
      <c r="D760" s="30"/>
      <c r="E760" s="30"/>
      <c r="F760" s="40"/>
      <c r="G760" s="31"/>
      <c r="H760" s="32"/>
      <c r="I760" s="33"/>
      <c r="J760" s="33"/>
      <c r="K760" s="33"/>
    </row>
    <row r="761" spans="1:11" s="34" customFormat="1">
      <c r="A761" s="29"/>
      <c r="B761" s="29"/>
      <c r="C761" s="29"/>
      <c r="D761" s="30"/>
      <c r="E761" s="30"/>
      <c r="F761" s="40"/>
      <c r="G761" s="31"/>
      <c r="H761" s="32"/>
      <c r="I761" s="33"/>
      <c r="J761" s="33"/>
      <c r="K761" s="33"/>
    </row>
    <row r="762" spans="1:11" s="34" customFormat="1">
      <c r="A762" s="29"/>
      <c r="B762" s="29"/>
      <c r="C762" s="29"/>
      <c r="D762" s="30"/>
      <c r="E762" s="30"/>
      <c r="F762" s="40"/>
      <c r="G762" s="31"/>
      <c r="H762" s="32"/>
      <c r="I762" s="33"/>
      <c r="J762" s="33"/>
      <c r="K762" s="33"/>
    </row>
    <row r="763" spans="1:11" s="34" customFormat="1">
      <c r="A763" s="29"/>
      <c r="B763" s="29"/>
      <c r="C763" s="29"/>
      <c r="D763" s="30"/>
      <c r="E763" s="30"/>
      <c r="F763" s="40"/>
      <c r="G763" s="31"/>
      <c r="H763" s="32"/>
      <c r="I763" s="33"/>
      <c r="J763" s="33"/>
      <c r="K763" s="33"/>
    </row>
    <row r="764" spans="1:11" s="34" customFormat="1">
      <c r="A764" s="29"/>
      <c r="B764" s="29"/>
      <c r="C764" s="29"/>
      <c r="D764" s="30"/>
      <c r="E764" s="30"/>
      <c r="F764" s="40"/>
      <c r="G764" s="31"/>
      <c r="H764" s="32"/>
      <c r="I764" s="33"/>
      <c r="J764" s="33"/>
      <c r="K764" s="33"/>
    </row>
    <row r="765" spans="1:11" s="34" customFormat="1">
      <c r="A765" s="29"/>
      <c r="B765" s="29"/>
      <c r="C765" s="29"/>
      <c r="D765" s="30"/>
      <c r="E765" s="30"/>
      <c r="F765" s="40"/>
      <c r="G765" s="31"/>
      <c r="H765" s="32"/>
      <c r="I765" s="33"/>
      <c r="J765" s="33"/>
      <c r="K765" s="33"/>
    </row>
    <row r="766" spans="1:11" s="34" customFormat="1">
      <c r="A766" s="29"/>
      <c r="B766" s="29"/>
      <c r="C766" s="29"/>
      <c r="D766" s="30"/>
      <c r="E766" s="30"/>
      <c r="F766" s="40"/>
      <c r="G766" s="31"/>
      <c r="H766" s="32"/>
      <c r="I766" s="33"/>
      <c r="J766" s="33"/>
      <c r="K766" s="33"/>
    </row>
    <row r="767" spans="1:11" s="34" customFormat="1">
      <c r="A767" s="29"/>
      <c r="B767" s="29"/>
      <c r="C767" s="29"/>
      <c r="D767" s="30"/>
      <c r="E767" s="30"/>
      <c r="F767" s="40"/>
      <c r="G767" s="31"/>
      <c r="H767" s="32"/>
      <c r="I767" s="33"/>
      <c r="J767" s="33"/>
      <c r="K767" s="33"/>
    </row>
    <row r="768" spans="1:11" s="34" customFormat="1">
      <c r="A768" s="29"/>
      <c r="B768" s="29"/>
      <c r="C768" s="29"/>
      <c r="D768" s="30"/>
      <c r="E768" s="30"/>
      <c r="F768" s="40"/>
      <c r="G768" s="31"/>
      <c r="H768" s="32"/>
      <c r="I768" s="33"/>
      <c r="J768" s="33"/>
      <c r="K768" s="33"/>
    </row>
    <row r="769" spans="1:11" s="34" customFormat="1">
      <c r="A769" s="29"/>
      <c r="B769" s="29"/>
      <c r="C769" s="29"/>
      <c r="D769" s="30"/>
      <c r="E769" s="30"/>
      <c r="F769" s="40"/>
      <c r="G769" s="31"/>
      <c r="H769" s="32"/>
      <c r="I769" s="33"/>
      <c r="J769" s="33"/>
      <c r="K769" s="33"/>
    </row>
    <row r="770" spans="1:11" s="34" customFormat="1">
      <c r="A770" s="29"/>
      <c r="B770" s="29"/>
      <c r="C770" s="29"/>
      <c r="D770" s="30"/>
      <c r="E770" s="30"/>
      <c r="F770" s="40"/>
      <c r="G770" s="31"/>
      <c r="H770" s="32"/>
      <c r="I770" s="33"/>
      <c r="J770" s="33"/>
      <c r="K770" s="33"/>
    </row>
    <row r="771" spans="1:11" s="34" customFormat="1">
      <c r="A771" s="29"/>
      <c r="B771" s="29"/>
      <c r="C771" s="29"/>
      <c r="D771" s="30"/>
      <c r="E771" s="30"/>
      <c r="F771" s="40"/>
      <c r="G771" s="31"/>
      <c r="H771" s="32"/>
      <c r="I771" s="33"/>
      <c r="J771" s="33"/>
      <c r="K771" s="33"/>
    </row>
    <row r="772" spans="1:11" s="34" customFormat="1">
      <c r="A772" s="29"/>
      <c r="B772" s="29"/>
      <c r="C772" s="29"/>
      <c r="D772" s="30"/>
      <c r="E772" s="30"/>
      <c r="F772" s="40"/>
      <c r="G772" s="31"/>
      <c r="H772" s="32"/>
      <c r="I772" s="33"/>
      <c r="J772" s="33"/>
      <c r="K772" s="33"/>
    </row>
    <row r="773" spans="1:11" s="34" customFormat="1">
      <c r="A773" s="29"/>
      <c r="B773" s="29"/>
      <c r="C773" s="29"/>
      <c r="D773" s="30"/>
      <c r="E773" s="30"/>
      <c r="F773" s="40"/>
      <c r="G773" s="31"/>
      <c r="H773" s="32"/>
      <c r="I773" s="33"/>
      <c r="J773" s="33"/>
      <c r="K773" s="33"/>
    </row>
    <row r="774" spans="1:11" s="34" customFormat="1">
      <c r="A774" s="29"/>
      <c r="B774" s="29"/>
      <c r="C774" s="29"/>
      <c r="D774" s="30"/>
      <c r="E774" s="30"/>
      <c r="F774" s="40"/>
      <c r="G774" s="31"/>
      <c r="H774" s="32"/>
      <c r="I774" s="33"/>
      <c r="J774" s="33"/>
      <c r="K774" s="33"/>
    </row>
    <row r="775" spans="1:11" s="34" customFormat="1">
      <c r="A775" s="29"/>
      <c r="B775" s="29"/>
      <c r="C775" s="29"/>
      <c r="D775" s="30"/>
      <c r="E775" s="30"/>
      <c r="F775" s="40"/>
      <c r="G775" s="31"/>
      <c r="H775" s="32"/>
      <c r="I775" s="33"/>
      <c r="J775" s="33"/>
      <c r="K775" s="33"/>
    </row>
    <row r="776" spans="1:11" s="34" customFormat="1">
      <c r="A776" s="29"/>
      <c r="B776" s="29"/>
      <c r="C776" s="29"/>
      <c r="D776" s="30"/>
      <c r="E776" s="30"/>
      <c r="F776" s="40"/>
      <c r="G776" s="31"/>
      <c r="H776" s="32"/>
      <c r="I776" s="33"/>
      <c r="J776" s="33"/>
      <c r="K776" s="33"/>
    </row>
    <row r="777" spans="1:11" s="34" customFormat="1">
      <c r="A777" s="29"/>
      <c r="B777" s="29"/>
      <c r="C777" s="29"/>
      <c r="D777" s="30"/>
      <c r="E777" s="30"/>
      <c r="F777" s="40"/>
      <c r="G777" s="31"/>
      <c r="H777" s="32"/>
      <c r="I777" s="33"/>
      <c r="J777" s="33"/>
      <c r="K777" s="33"/>
    </row>
    <row r="778" spans="1:11" s="34" customFormat="1">
      <c r="A778" s="29"/>
      <c r="B778" s="29"/>
      <c r="C778" s="29"/>
      <c r="D778" s="30"/>
      <c r="E778" s="30"/>
      <c r="F778" s="40"/>
      <c r="G778" s="31"/>
      <c r="H778" s="32"/>
      <c r="I778" s="33"/>
      <c r="J778" s="33"/>
      <c r="K778" s="33"/>
    </row>
    <row r="779" spans="1:11" s="34" customFormat="1">
      <c r="A779" s="29"/>
      <c r="B779" s="29"/>
      <c r="C779" s="29"/>
      <c r="D779" s="30"/>
      <c r="E779" s="30"/>
      <c r="F779" s="40"/>
      <c r="G779" s="31"/>
      <c r="H779" s="32"/>
      <c r="I779" s="33"/>
      <c r="J779" s="33"/>
      <c r="K779" s="33"/>
    </row>
    <row r="780" spans="1:11" s="34" customFormat="1">
      <c r="A780" s="29"/>
      <c r="B780" s="29"/>
      <c r="C780" s="29"/>
      <c r="D780" s="30"/>
      <c r="E780" s="30"/>
      <c r="F780" s="40"/>
      <c r="G780" s="31"/>
      <c r="H780" s="32"/>
      <c r="I780" s="33"/>
      <c r="J780" s="33"/>
      <c r="K780" s="33"/>
    </row>
    <row r="781" spans="1:11" s="34" customFormat="1">
      <c r="A781" s="29"/>
      <c r="B781" s="29"/>
      <c r="C781" s="29"/>
      <c r="D781" s="30"/>
      <c r="E781" s="30"/>
      <c r="F781" s="40"/>
      <c r="G781" s="31"/>
      <c r="H781" s="32"/>
      <c r="I781" s="33"/>
      <c r="J781" s="33"/>
      <c r="K781" s="33"/>
    </row>
    <row r="782" spans="1:11" s="34" customFormat="1">
      <c r="A782" s="29"/>
      <c r="B782" s="29"/>
      <c r="C782" s="29"/>
      <c r="D782" s="30"/>
      <c r="E782" s="30"/>
      <c r="F782" s="40"/>
      <c r="G782" s="31"/>
      <c r="H782" s="32"/>
      <c r="I782" s="33"/>
      <c r="J782" s="33"/>
      <c r="K782" s="33"/>
    </row>
    <row r="783" spans="1:11" s="34" customFormat="1">
      <c r="A783" s="29"/>
      <c r="B783" s="29"/>
      <c r="C783" s="29"/>
      <c r="D783" s="30"/>
      <c r="E783" s="30"/>
      <c r="F783" s="40"/>
      <c r="G783" s="31"/>
      <c r="H783" s="32"/>
      <c r="I783" s="33"/>
      <c r="J783" s="33"/>
      <c r="K783" s="33"/>
    </row>
    <row r="784" spans="1:11" s="34" customFormat="1">
      <c r="A784" s="29"/>
      <c r="B784" s="29"/>
      <c r="C784" s="29"/>
      <c r="D784" s="30"/>
      <c r="E784" s="30"/>
      <c r="F784" s="40"/>
      <c r="G784" s="31"/>
      <c r="H784" s="32"/>
      <c r="I784" s="33"/>
      <c r="J784" s="33"/>
      <c r="K784" s="33"/>
    </row>
    <row r="785" spans="1:11" s="34" customFormat="1">
      <c r="A785" s="29"/>
      <c r="B785" s="29"/>
      <c r="C785" s="29"/>
      <c r="D785" s="30"/>
      <c r="E785" s="30"/>
      <c r="F785" s="40"/>
      <c r="G785" s="31"/>
      <c r="H785" s="32"/>
      <c r="I785" s="33"/>
      <c r="J785" s="33"/>
      <c r="K785" s="33"/>
    </row>
    <row r="786" spans="1:11" s="34" customFormat="1">
      <c r="A786" s="29"/>
      <c r="B786" s="29"/>
      <c r="C786" s="29"/>
      <c r="D786" s="30"/>
      <c r="E786" s="30"/>
      <c r="F786" s="40"/>
      <c r="G786" s="31"/>
      <c r="H786" s="32"/>
      <c r="I786" s="33"/>
      <c r="J786" s="33"/>
      <c r="K786" s="33"/>
    </row>
    <row r="787" spans="1:11" s="34" customFormat="1">
      <c r="A787" s="29"/>
      <c r="B787" s="29"/>
      <c r="C787" s="29"/>
      <c r="D787" s="30"/>
      <c r="E787" s="30"/>
      <c r="F787" s="40"/>
      <c r="G787" s="31"/>
      <c r="H787" s="32"/>
      <c r="I787" s="33"/>
      <c r="J787" s="33"/>
      <c r="K787" s="33"/>
    </row>
    <row r="788" spans="1:11" s="34" customFormat="1">
      <c r="A788" s="29"/>
      <c r="B788" s="29"/>
      <c r="C788" s="29"/>
      <c r="D788" s="30"/>
      <c r="E788" s="30"/>
      <c r="F788" s="40"/>
      <c r="G788" s="31"/>
      <c r="H788" s="32"/>
      <c r="I788" s="33"/>
      <c r="J788" s="33"/>
      <c r="K788" s="33"/>
    </row>
    <row r="789" spans="1:11" s="34" customFormat="1">
      <c r="A789" s="29"/>
      <c r="B789" s="29"/>
      <c r="C789" s="29"/>
      <c r="D789" s="30"/>
      <c r="E789" s="30"/>
      <c r="F789" s="40"/>
      <c r="G789" s="31"/>
      <c r="H789" s="32"/>
      <c r="I789" s="33"/>
      <c r="J789" s="33"/>
      <c r="K789" s="33"/>
    </row>
    <row r="790" spans="1:11" s="34" customFormat="1">
      <c r="A790" s="29"/>
      <c r="B790" s="29"/>
      <c r="C790" s="29"/>
      <c r="D790" s="30"/>
      <c r="E790" s="30"/>
      <c r="F790" s="40"/>
      <c r="G790" s="31"/>
      <c r="H790" s="32"/>
      <c r="I790" s="33"/>
      <c r="J790" s="33"/>
      <c r="K790" s="33"/>
    </row>
    <row r="791" spans="1:11" s="34" customFormat="1">
      <c r="A791" s="29"/>
      <c r="B791" s="29"/>
      <c r="C791" s="29"/>
      <c r="D791" s="30"/>
      <c r="E791" s="30"/>
      <c r="F791" s="40"/>
      <c r="G791" s="31"/>
      <c r="H791" s="32"/>
      <c r="I791" s="33"/>
      <c r="J791" s="33"/>
      <c r="K791" s="33"/>
    </row>
    <row r="792" spans="1:11" s="34" customFormat="1">
      <c r="A792" s="29"/>
      <c r="B792" s="29"/>
      <c r="C792" s="29"/>
      <c r="D792" s="30"/>
      <c r="E792" s="30"/>
      <c r="F792" s="40"/>
      <c r="G792" s="31"/>
      <c r="H792" s="32"/>
      <c r="I792" s="33"/>
      <c r="J792" s="33"/>
      <c r="K792" s="33"/>
    </row>
    <row r="793" spans="1:11" s="34" customFormat="1">
      <c r="A793" s="29"/>
      <c r="B793" s="29"/>
      <c r="C793" s="29"/>
      <c r="D793" s="30"/>
      <c r="E793" s="30"/>
      <c r="F793" s="40"/>
      <c r="G793" s="31"/>
      <c r="H793" s="32"/>
      <c r="I793" s="33"/>
      <c r="J793" s="33"/>
      <c r="K793" s="33"/>
    </row>
    <row r="794" spans="1:11" s="34" customFormat="1">
      <c r="A794" s="29"/>
      <c r="B794" s="29"/>
      <c r="C794" s="29"/>
      <c r="D794" s="30"/>
      <c r="E794" s="30"/>
      <c r="F794" s="40"/>
      <c r="G794" s="31"/>
      <c r="H794" s="32"/>
      <c r="I794" s="33"/>
      <c r="J794" s="33"/>
      <c r="K794" s="33"/>
    </row>
    <row r="795" spans="1:11" s="34" customFormat="1">
      <c r="A795" s="29"/>
      <c r="B795" s="29"/>
      <c r="C795" s="29"/>
      <c r="D795" s="30"/>
      <c r="E795" s="30"/>
      <c r="F795" s="40"/>
      <c r="G795" s="31"/>
      <c r="H795" s="32"/>
      <c r="I795" s="33"/>
      <c r="J795" s="33"/>
      <c r="K795" s="33"/>
    </row>
    <row r="796" spans="1:11" s="34" customFormat="1">
      <c r="A796" s="29"/>
      <c r="B796" s="29"/>
      <c r="C796" s="29"/>
      <c r="D796" s="30"/>
      <c r="E796" s="30"/>
      <c r="F796" s="40"/>
      <c r="G796" s="31"/>
      <c r="H796" s="32"/>
      <c r="I796" s="33"/>
      <c r="J796" s="33"/>
      <c r="K796" s="33"/>
    </row>
    <row r="797" spans="1:11" s="34" customFormat="1">
      <c r="A797" s="29"/>
      <c r="B797" s="29"/>
      <c r="C797" s="29"/>
      <c r="D797" s="30"/>
      <c r="E797" s="30"/>
      <c r="F797" s="40"/>
      <c r="G797" s="31"/>
      <c r="H797" s="32"/>
      <c r="I797" s="33"/>
      <c r="J797" s="33"/>
      <c r="K797" s="33"/>
    </row>
    <row r="798" spans="1:11" s="34" customFormat="1">
      <c r="A798" s="29"/>
      <c r="B798" s="29"/>
      <c r="C798" s="29"/>
      <c r="D798" s="30"/>
      <c r="E798" s="30"/>
      <c r="F798" s="40"/>
      <c r="G798" s="31"/>
      <c r="H798" s="32"/>
      <c r="I798" s="33"/>
      <c r="J798" s="33"/>
      <c r="K798" s="33"/>
    </row>
    <row r="799" spans="1:11" s="34" customFormat="1">
      <c r="A799" s="29"/>
      <c r="B799" s="29"/>
      <c r="C799" s="29"/>
      <c r="D799" s="30"/>
      <c r="E799" s="30"/>
      <c r="F799" s="40"/>
      <c r="G799" s="31"/>
      <c r="H799" s="32"/>
      <c r="I799" s="33"/>
      <c r="J799" s="33"/>
      <c r="K799" s="33"/>
    </row>
    <row r="800" spans="1:11" s="34" customFormat="1">
      <c r="A800" s="29"/>
      <c r="B800" s="29"/>
      <c r="C800" s="29"/>
      <c r="D800" s="30"/>
      <c r="E800" s="30"/>
      <c r="F800" s="40"/>
      <c r="G800" s="31"/>
      <c r="H800" s="32"/>
      <c r="I800" s="33"/>
      <c r="J800" s="33"/>
      <c r="K800" s="33"/>
    </row>
    <row r="801" spans="1:11" s="34" customFormat="1">
      <c r="A801" s="29"/>
      <c r="B801" s="29"/>
      <c r="C801" s="29"/>
      <c r="D801" s="30"/>
      <c r="E801" s="30"/>
      <c r="F801" s="40"/>
      <c r="G801" s="31"/>
      <c r="H801" s="32"/>
      <c r="I801" s="33"/>
      <c r="J801" s="33"/>
      <c r="K801" s="33"/>
    </row>
    <row r="802" spans="1:11" s="34" customFormat="1">
      <c r="A802" s="29"/>
      <c r="B802" s="29"/>
      <c r="C802" s="29"/>
      <c r="D802" s="30"/>
      <c r="E802" s="30"/>
      <c r="F802" s="40"/>
      <c r="G802" s="31"/>
      <c r="H802" s="32"/>
      <c r="I802" s="33"/>
      <c r="J802" s="33"/>
      <c r="K802" s="33"/>
    </row>
    <row r="803" spans="1:11" s="34" customFormat="1">
      <c r="A803" s="29"/>
      <c r="B803" s="29"/>
      <c r="C803" s="29"/>
      <c r="D803" s="30"/>
      <c r="E803" s="30"/>
      <c r="F803" s="40"/>
      <c r="G803" s="31"/>
      <c r="H803" s="32"/>
      <c r="I803" s="33"/>
      <c r="J803" s="33"/>
      <c r="K803" s="33"/>
    </row>
    <row r="804" spans="1:11" s="34" customFormat="1">
      <c r="A804" s="29"/>
      <c r="B804" s="29"/>
      <c r="C804" s="29"/>
      <c r="D804" s="30"/>
      <c r="E804" s="30"/>
      <c r="F804" s="40"/>
      <c r="G804" s="31"/>
      <c r="H804" s="32"/>
      <c r="I804" s="33"/>
      <c r="J804" s="33"/>
      <c r="K804" s="33"/>
    </row>
    <row r="805" spans="1:11" s="34" customFormat="1">
      <c r="A805" s="29"/>
      <c r="B805" s="29"/>
      <c r="C805" s="29"/>
      <c r="D805" s="30"/>
      <c r="E805" s="30"/>
      <c r="F805" s="40"/>
      <c r="G805" s="31"/>
      <c r="H805" s="32"/>
      <c r="I805" s="33"/>
      <c r="J805" s="33"/>
      <c r="K805" s="33"/>
    </row>
    <row r="806" spans="1:11" s="34" customFormat="1">
      <c r="A806" s="29"/>
      <c r="B806" s="29"/>
      <c r="C806" s="29"/>
      <c r="D806" s="30"/>
      <c r="E806" s="30"/>
      <c r="F806" s="40"/>
      <c r="G806" s="31"/>
      <c r="H806" s="32"/>
      <c r="I806" s="33"/>
      <c r="J806" s="33"/>
      <c r="K806" s="33"/>
    </row>
    <row r="807" spans="1:11" s="34" customFormat="1">
      <c r="A807" s="29"/>
      <c r="B807" s="29"/>
      <c r="C807" s="29"/>
      <c r="D807" s="30"/>
      <c r="E807" s="30"/>
      <c r="F807" s="40"/>
      <c r="G807" s="31"/>
      <c r="H807" s="32"/>
      <c r="I807" s="33"/>
      <c r="J807" s="33"/>
      <c r="K807" s="33"/>
    </row>
    <row r="808" spans="1:11" s="34" customFormat="1">
      <c r="A808" s="29"/>
      <c r="B808" s="29"/>
      <c r="C808" s="29"/>
      <c r="D808" s="30"/>
      <c r="E808" s="30"/>
      <c r="F808" s="40"/>
      <c r="G808" s="31"/>
      <c r="H808" s="32"/>
      <c r="I808" s="33"/>
      <c r="J808" s="33"/>
      <c r="K808" s="33"/>
    </row>
    <row r="809" spans="1:11" s="34" customFormat="1">
      <c r="A809" s="29"/>
      <c r="B809" s="29"/>
      <c r="C809" s="29"/>
      <c r="D809" s="30"/>
      <c r="E809" s="30"/>
      <c r="F809" s="40"/>
      <c r="G809" s="31"/>
      <c r="H809" s="32"/>
      <c r="I809" s="33"/>
      <c r="J809" s="33"/>
      <c r="K809" s="33"/>
    </row>
    <row r="810" spans="1:11" s="34" customFormat="1">
      <c r="A810" s="29"/>
      <c r="B810" s="29"/>
      <c r="C810" s="29"/>
      <c r="D810" s="30"/>
      <c r="E810" s="30"/>
      <c r="F810" s="40"/>
      <c r="G810" s="31"/>
      <c r="H810" s="32"/>
      <c r="I810" s="33"/>
      <c r="J810" s="33"/>
      <c r="K810" s="33"/>
    </row>
    <row r="811" spans="1:11" s="34" customFormat="1">
      <c r="A811" s="29"/>
      <c r="B811" s="29"/>
      <c r="C811" s="29"/>
      <c r="D811" s="30"/>
      <c r="E811" s="30"/>
      <c r="F811" s="40"/>
      <c r="G811" s="31"/>
      <c r="H811" s="32"/>
      <c r="I811" s="33"/>
      <c r="J811" s="33"/>
      <c r="K811" s="33"/>
    </row>
    <row r="812" spans="1:11" s="34" customFormat="1">
      <c r="A812" s="29"/>
      <c r="B812" s="29"/>
      <c r="C812" s="29"/>
      <c r="D812" s="30"/>
      <c r="E812" s="30"/>
      <c r="F812" s="40"/>
      <c r="G812" s="31"/>
      <c r="H812" s="32"/>
      <c r="I812" s="33"/>
      <c r="J812" s="33"/>
      <c r="K812" s="33"/>
    </row>
    <row r="813" spans="1:11" s="34" customFormat="1">
      <c r="A813" s="29"/>
      <c r="B813" s="29"/>
      <c r="C813" s="29"/>
      <c r="D813" s="30"/>
      <c r="E813" s="30"/>
      <c r="F813" s="40"/>
      <c r="G813" s="31"/>
      <c r="H813" s="32"/>
      <c r="I813" s="33"/>
      <c r="J813" s="33"/>
      <c r="K813" s="33"/>
    </row>
    <row r="814" spans="1:11" s="34" customFormat="1">
      <c r="A814" s="29"/>
      <c r="B814" s="29"/>
      <c r="C814" s="29"/>
      <c r="D814" s="30"/>
      <c r="E814" s="30"/>
      <c r="F814" s="40"/>
      <c r="G814" s="31"/>
      <c r="H814" s="32"/>
      <c r="I814" s="33"/>
      <c r="J814" s="33"/>
      <c r="K814" s="33"/>
    </row>
    <row r="815" spans="1:11" s="34" customFormat="1">
      <c r="A815" s="29"/>
      <c r="B815" s="29"/>
      <c r="C815" s="29"/>
      <c r="D815" s="30"/>
      <c r="E815" s="30"/>
      <c r="F815" s="40"/>
      <c r="G815" s="31"/>
      <c r="H815" s="32"/>
      <c r="I815" s="33"/>
      <c r="J815" s="33"/>
      <c r="K815" s="33"/>
    </row>
    <row r="816" spans="1:11" s="34" customFormat="1">
      <c r="A816" s="29"/>
      <c r="B816" s="29"/>
      <c r="C816" s="29"/>
      <c r="D816" s="30"/>
      <c r="E816" s="30"/>
      <c r="F816" s="40"/>
      <c r="G816" s="31"/>
      <c r="H816" s="32"/>
      <c r="I816" s="33"/>
      <c r="J816" s="33"/>
      <c r="K816" s="33"/>
    </row>
    <row r="817" spans="1:11" s="34" customFormat="1">
      <c r="A817" s="29"/>
      <c r="B817" s="29"/>
      <c r="C817" s="29"/>
      <c r="D817" s="30"/>
      <c r="E817" s="30"/>
      <c r="F817" s="40"/>
      <c r="G817" s="31"/>
      <c r="H817" s="32"/>
      <c r="I817" s="33"/>
      <c r="J817" s="33"/>
      <c r="K817" s="33"/>
    </row>
    <row r="818" spans="1:11" s="34" customFormat="1">
      <c r="A818" s="29"/>
      <c r="B818" s="29"/>
      <c r="C818" s="29"/>
      <c r="D818" s="30"/>
      <c r="E818" s="30"/>
      <c r="F818" s="40"/>
      <c r="G818" s="31"/>
      <c r="H818" s="32"/>
      <c r="I818" s="33"/>
      <c r="J818" s="33"/>
      <c r="K818" s="33"/>
    </row>
    <row r="819" spans="1:11" s="34" customFormat="1">
      <c r="A819" s="29"/>
      <c r="B819" s="29"/>
      <c r="C819" s="29"/>
      <c r="D819" s="30"/>
      <c r="E819" s="30"/>
      <c r="F819" s="40"/>
      <c r="G819" s="31"/>
      <c r="H819" s="32"/>
      <c r="I819" s="33"/>
      <c r="J819" s="33"/>
      <c r="K819" s="33"/>
    </row>
    <row r="820" spans="1:11" s="34" customFormat="1">
      <c r="A820" s="29"/>
      <c r="B820" s="29"/>
      <c r="C820" s="29"/>
      <c r="D820" s="30"/>
      <c r="E820" s="30"/>
      <c r="F820" s="40"/>
      <c r="G820" s="31"/>
      <c r="H820" s="32"/>
      <c r="I820" s="33"/>
      <c r="J820" s="33"/>
      <c r="K820" s="33"/>
    </row>
    <row r="821" spans="1:11" s="34" customFormat="1">
      <c r="A821" s="29"/>
      <c r="B821" s="29"/>
      <c r="C821" s="29"/>
      <c r="D821" s="30"/>
      <c r="E821" s="30"/>
      <c r="F821" s="40"/>
      <c r="G821" s="31"/>
      <c r="H821" s="32"/>
      <c r="I821" s="33"/>
      <c r="J821" s="33"/>
      <c r="K821" s="33"/>
    </row>
    <row r="822" spans="1:11" s="34" customFormat="1">
      <c r="A822" s="29"/>
      <c r="B822" s="29"/>
      <c r="C822" s="29"/>
      <c r="D822" s="30"/>
      <c r="E822" s="30"/>
      <c r="F822" s="40"/>
      <c r="G822" s="31"/>
      <c r="H822" s="32"/>
      <c r="I822" s="33"/>
      <c r="J822" s="33"/>
      <c r="K822" s="33"/>
    </row>
    <row r="823" spans="1:11" s="34" customFormat="1">
      <c r="A823" s="29"/>
      <c r="B823" s="29"/>
      <c r="C823" s="29"/>
      <c r="D823" s="30"/>
      <c r="E823" s="30"/>
      <c r="F823" s="40"/>
      <c r="G823" s="31"/>
      <c r="H823" s="32"/>
      <c r="I823" s="33"/>
      <c r="J823" s="33"/>
      <c r="K823" s="33"/>
    </row>
    <row r="824" spans="1:11" s="34" customFormat="1">
      <c r="A824" s="29"/>
      <c r="B824" s="29"/>
      <c r="C824" s="29"/>
      <c r="D824" s="30"/>
      <c r="E824" s="30"/>
      <c r="F824" s="40"/>
      <c r="G824" s="31"/>
      <c r="H824" s="32"/>
      <c r="I824" s="33"/>
      <c r="J824" s="33"/>
      <c r="K824" s="33"/>
    </row>
    <row r="825" spans="1:11" s="34" customFormat="1">
      <c r="A825" s="29"/>
      <c r="B825" s="29"/>
      <c r="C825" s="29"/>
      <c r="D825" s="30"/>
      <c r="E825" s="30"/>
      <c r="F825" s="40"/>
      <c r="G825" s="31"/>
      <c r="H825" s="32"/>
      <c r="I825" s="33"/>
      <c r="J825" s="33"/>
      <c r="K825" s="33"/>
    </row>
    <row r="826" spans="1:11" s="34" customFormat="1">
      <c r="A826" s="29"/>
      <c r="B826" s="29"/>
      <c r="C826" s="29"/>
      <c r="D826" s="30"/>
      <c r="E826" s="30"/>
      <c r="F826" s="40"/>
      <c r="G826" s="31"/>
      <c r="H826" s="32"/>
      <c r="I826" s="33"/>
      <c r="J826" s="33"/>
      <c r="K826" s="33"/>
    </row>
    <row r="827" spans="1:11" s="34" customFormat="1">
      <c r="A827" s="29"/>
      <c r="B827" s="29"/>
      <c r="C827" s="29"/>
      <c r="D827" s="30"/>
      <c r="E827" s="30"/>
      <c r="F827" s="40"/>
      <c r="G827" s="31"/>
      <c r="H827" s="32"/>
      <c r="I827" s="33"/>
      <c r="J827" s="33"/>
      <c r="K827" s="33"/>
    </row>
    <row r="828" spans="1:11" s="34" customFormat="1">
      <c r="A828" s="29"/>
      <c r="B828" s="29"/>
      <c r="C828" s="29"/>
      <c r="D828" s="30"/>
      <c r="E828" s="30"/>
      <c r="F828" s="40"/>
      <c r="G828" s="31"/>
      <c r="H828" s="32"/>
      <c r="I828" s="33"/>
      <c r="J828" s="33"/>
      <c r="K828" s="33"/>
    </row>
    <row r="829" spans="1:11" s="34" customFormat="1">
      <c r="A829" s="29"/>
      <c r="B829" s="29"/>
      <c r="C829" s="29"/>
      <c r="D829" s="30"/>
      <c r="E829" s="30"/>
      <c r="F829" s="40"/>
      <c r="G829" s="31"/>
      <c r="H829" s="32"/>
      <c r="I829" s="33"/>
      <c r="J829" s="33"/>
      <c r="K829" s="33"/>
    </row>
    <row r="830" spans="1:11" s="34" customFormat="1">
      <c r="A830" s="29"/>
      <c r="B830" s="29"/>
      <c r="C830" s="29"/>
      <c r="D830" s="30"/>
      <c r="E830" s="30"/>
      <c r="F830" s="40"/>
      <c r="G830" s="31"/>
      <c r="H830" s="32"/>
      <c r="I830" s="33"/>
      <c r="J830" s="33"/>
      <c r="K830" s="33"/>
    </row>
    <row r="831" spans="1:11" s="34" customFormat="1">
      <c r="A831" s="29"/>
      <c r="B831" s="29"/>
      <c r="C831" s="29"/>
      <c r="D831" s="30"/>
      <c r="E831" s="30"/>
      <c r="F831" s="40"/>
      <c r="G831" s="31"/>
      <c r="H831" s="32"/>
      <c r="I831" s="33"/>
      <c r="J831" s="33"/>
      <c r="K831" s="33"/>
    </row>
    <row r="832" spans="1:11" s="34" customFormat="1">
      <c r="A832" s="29"/>
      <c r="B832" s="29"/>
      <c r="C832" s="29"/>
      <c r="D832" s="30"/>
      <c r="E832" s="30"/>
      <c r="F832" s="40"/>
      <c r="G832" s="31"/>
      <c r="H832" s="32"/>
      <c r="I832" s="33"/>
      <c r="J832" s="33"/>
      <c r="K832" s="33"/>
    </row>
    <row r="833" spans="1:11" s="34" customFormat="1">
      <c r="A833" s="29"/>
      <c r="B833" s="29"/>
      <c r="C833" s="29"/>
      <c r="D833" s="30"/>
      <c r="E833" s="30"/>
      <c r="F833" s="40"/>
      <c r="G833" s="31"/>
      <c r="H833" s="32"/>
      <c r="I833" s="33"/>
      <c r="J833" s="33"/>
      <c r="K833" s="33"/>
    </row>
    <row r="834" spans="1:11" s="34" customFormat="1">
      <c r="A834" s="29"/>
      <c r="B834" s="29"/>
      <c r="C834" s="29"/>
      <c r="D834" s="30"/>
      <c r="E834" s="30"/>
      <c r="F834" s="40"/>
      <c r="G834" s="31"/>
      <c r="H834" s="32"/>
      <c r="I834" s="33"/>
      <c r="J834" s="33"/>
      <c r="K834" s="33"/>
    </row>
    <row r="835" spans="1:11" s="34" customFormat="1">
      <c r="A835" s="29"/>
      <c r="B835" s="29"/>
      <c r="C835" s="29"/>
      <c r="D835" s="30"/>
      <c r="E835" s="30"/>
      <c r="F835" s="40"/>
      <c r="G835" s="31"/>
      <c r="H835" s="32"/>
      <c r="I835" s="33"/>
      <c r="J835" s="33"/>
      <c r="K835" s="33"/>
    </row>
    <row r="836" spans="1:11" s="34" customFormat="1">
      <c r="A836" s="29"/>
      <c r="B836" s="29"/>
      <c r="C836" s="29"/>
      <c r="D836" s="30"/>
      <c r="E836" s="30"/>
      <c r="F836" s="40"/>
      <c r="G836" s="31"/>
      <c r="H836" s="32"/>
      <c r="I836" s="33"/>
      <c r="J836" s="33"/>
      <c r="K836" s="33"/>
    </row>
    <row r="837" spans="1:11" s="34" customFormat="1">
      <c r="A837" s="29"/>
      <c r="B837" s="29"/>
      <c r="C837" s="29"/>
      <c r="D837" s="30"/>
      <c r="E837" s="30"/>
      <c r="F837" s="40"/>
      <c r="G837" s="31"/>
      <c r="H837" s="32"/>
      <c r="I837" s="33"/>
      <c r="J837" s="33"/>
      <c r="K837" s="33"/>
    </row>
    <row r="838" spans="1:11" s="34" customFormat="1">
      <c r="A838" s="29"/>
      <c r="B838" s="29"/>
      <c r="C838" s="29"/>
      <c r="D838" s="30"/>
      <c r="E838" s="30"/>
      <c r="F838" s="40"/>
      <c r="G838" s="31"/>
      <c r="H838" s="32"/>
      <c r="I838" s="33"/>
      <c r="J838" s="33"/>
      <c r="K838" s="33"/>
    </row>
    <row r="839" spans="1:11" s="34" customFormat="1">
      <c r="A839" s="29"/>
      <c r="B839" s="29"/>
      <c r="C839" s="29"/>
      <c r="D839" s="30"/>
      <c r="E839" s="30"/>
      <c r="F839" s="40"/>
      <c r="G839" s="31"/>
      <c r="H839" s="32"/>
      <c r="I839" s="33"/>
      <c r="J839" s="33"/>
      <c r="K839" s="33"/>
    </row>
    <row r="840" spans="1:11" s="34" customFormat="1">
      <c r="A840" s="29"/>
      <c r="B840" s="29"/>
      <c r="C840" s="29"/>
      <c r="D840" s="30"/>
      <c r="E840" s="30"/>
      <c r="F840" s="40"/>
      <c r="G840" s="31"/>
      <c r="H840" s="32"/>
      <c r="I840" s="33"/>
      <c r="J840" s="33"/>
      <c r="K840" s="33"/>
    </row>
    <row r="841" spans="1:11" s="34" customFormat="1">
      <c r="A841" s="29"/>
      <c r="B841" s="29"/>
      <c r="C841" s="29"/>
      <c r="D841" s="30"/>
      <c r="E841" s="30"/>
      <c r="F841" s="40"/>
      <c r="G841" s="31"/>
      <c r="H841" s="32"/>
      <c r="I841" s="33"/>
      <c r="J841" s="33"/>
      <c r="K841" s="33"/>
    </row>
    <row r="842" spans="1:11" s="34" customFormat="1">
      <c r="A842" s="29"/>
      <c r="B842" s="29"/>
      <c r="C842" s="29"/>
      <c r="D842" s="30"/>
      <c r="E842" s="30"/>
      <c r="F842" s="40"/>
      <c r="G842" s="31"/>
      <c r="H842" s="32"/>
      <c r="I842" s="33"/>
      <c r="J842" s="33"/>
      <c r="K842" s="33"/>
    </row>
    <row r="843" spans="1:11" s="34" customFormat="1">
      <c r="A843" s="29"/>
      <c r="B843" s="29"/>
      <c r="C843" s="29"/>
      <c r="D843" s="30"/>
      <c r="E843" s="30"/>
      <c r="F843" s="40"/>
      <c r="G843" s="31"/>
      <c r="H843" s="32"/>
      <c r="I843" s="33"/>
      <c r="J843" s="33"/>
      <c r="K843" s="33"/>
    </row>
    <row r="844" spans="1:11" s="34" customFormat="1">
      <c r="A844" s="29"/>
      <c r="B844" s="29"/>
      <c r="C844" s="29"/>
      <c r="D844" s="30"/>
      <c r="E844" s="30"/>
      <c r="F844" s="40"/>
      <c r="G844" s="31"/>
      <c r="H844" s="32"/>
      <c r="I844" s="33"/>
      <c r="J844" s="33"/>
      <c r="K844" s="33"/>
    </row>
    <row r="845" spans="1:11" s="34" customFormat="1">
      <c r="A845" s="29"/>
      <c r="B845" s="29"/>
      <c r="C845" s="29"/>
      <c r="D845" s="30"/>
      <c r="E845" s="30"/>
      <c r="F845" s="40"/>
      <c r="G845" s="31"/>
      <c r="H845" s="32"/>
      <c r="I845" s="33"/>
      <c r="J845" s="33"/>
      <c r="K845" s="33"/>
    </row>
    <row r="846" spans="1:11" s="34" customFormat="1">
      <c r="A846" s="29"/>
      <c r="B846" s="29"/>
      <c r="C846" s="29"/>
      <c r="D846" s="30"/>
      <c r="E846" s="30"/>
      <c r="F846" s="40"/>
      <c r="G846" s="31"/>
      <c r="H846" s="32"/>
      <c r="I846" s="33"/>
      <c r="J846" s="33"/>
      <c r="K846" s="33"/>
    </row>
    <row r="847" spans="1:11" s="34" customFormat="1">
      <c r="A847" s="29"/>
      <c r="B847" s="29"/>
      <c r="C847" s="29"/>
      <c r="D847" s="30"/>
      <c r="E847" s="30"/>
      <c r="F847" s="40"/>
      <c r="G847" s="31"/>
      <c r="H847" s="32"/>
      <c r="I847" s="33"/>
      <c r="J847" s="33"/>
      <c r="K847" s="33"/>
    </row>
    <row r="848" spans="1:11" s="34" customFormat="1">
      <c r="A848" s="29"/>
      <c r="B848" s="29"/>
      <c r="C848" s="29"/>
      <c r="D848" s="30"/>
      <c r="E848" s="30"/>
      <c r="F848" s="40"/>
      <c r="G848" s="31"/>
      <c r="H848" s="32"/>
      <c r="I848" s="33"/>
      <c r="J848" s="33"/>
      <c r="K848" s="33"/>
    </row>
    <row r="849" spans="1:11" s="34" customFormat="1">
      <c r="A849" s="29"/>
      <c r="B849" s="29"/>
      <c r="C849" s="29"/>
      <c r="D849" s="30"/>
      <c r="E849" s="30"/>
      <c r="F849" s="40"/>
      <c r="G849" s="31"/>
      <c r="H849" s="32"/>
      <c r="I849" s="33"/>
      <c r="J849" s="33"/>
      <c r="K849" s="33"/>
    </row>
    <row r="850" spans="1:11" s="34" customFormat="1">
      <c r="A850" s="29"/>
      <c r="B850" s="29"/>
      <c r="C850" s="29"/>
      <c r="D850" s="30"/>
      <c r="E850" s="30"/>
      <c r="F850" s="40"/>
      <c r="G850" s="31"/>
      <c r="H850" s="32"/>
      <c r="I850" s="33"/>
      <c r="J850" s="33"/>
      <c r="K850" s="33"/>
    </row>
    <row r="851" spans="1:11" s="34" customFormat="1">
      <c r="A851" s="29"/>
      <c r="B851" s="29"/>
      <c r="C851" s="29"/>
      <c r="D851" s="30"/>
      <c r="E851" s="30"/>
      <c r="F851" s="40"/>
      <c r="G851" s="31"/>
      <c r="H851" s="32"/>
      <c r="I851" s="33"/>
      <c r="J851" s="33"/>
      <c r="K851" s="33"/>
    </row>
    <row r="852" spans="1:11" s="34" customFormat="1">
      <c r="A852" s="29"/>
      <c r="B852" s="29"/>
      <c r="C852" s="29"/>
      <c r="D852" s="30"/>
      <c r="E852" s="30"/>
      <c r="F852" s="40"/>
      <c r="G852" s="31"/>
      <c r="H852" s="32"/>
      <c r="I852" s="33"/>
      <c r="J852" s="33"/>
      <c r="K852" s="33"/>
    </row>
    <row r="853" spans="1:11" s="34" customFormat="1">
      <c r="A853" s="29"/>
      <c r="B853" s="29"/>
      <c r="C853" s="29"/>
      <c r="D853" s="30"/>
      <c r="E853" s="30"/>
      <c r="F853" s="40"/>
      <c r="G853" s="31"/>
      <c r="H853" s="32"/>
      <c r="I853" s="33"/>
      <c r="J853" s="33"/>
      <c r="K853" s="33"/>
    </row>
    <row r="854" spans="1:11" s="34" customFormat="1">
      <c r="A854" s="29"/>
      <c r="B854" s="29"/>
      <c r="C854" s="29"/>
      <c r="D854" s="30"/>
      <c r="E854" s="30"/>
      <c r="F854" s="40"/>
      <c r="G854" s="31"/>
      <c r="H854" s="32"/>
      <c r="I854" s="33"/>
      <c r="J854" s="33"/>
      <c r="K854" s="33"/>
    </row>
    <row r="855" spans="1:11" s="34" customFormat="1">
      <c r="A855" s="29"/>
      <c r="B855" s="29"/>
      <c r="C855" s="29"/>
      <c r="D855" s="30"/>
      <c r="E855" s="30"/>
      <c r="F855" s="40"/>
      <c r="G855" s="31"/>
      <c r="H855" s="32"/>
      <c r="I855" s="33"/>
      <c r="J855" s="33"/>
      <c r="K855" s="33"/>
    </row>
    <row r="856" spans="1:11" s="34" customFormat="1">
      <c r="A856" s="29"/>
      <c r="B856" s="29"/>
      <c r="C856" s="29"/>
      <c r="D856" s="30"/>
      <c r="E856" s="30"/>
      <c r="F856" s="40"/>
      <c r="G856" s="31"/>
      <c r="H856" s="32"/>
      <c r="I856" s="33"/>
      <c r="J856" s="33"/>
      <c r="K856" s="33"/>
    </row>
    <row r="857" spans="1:11" s="34" customFormat="1">
      <c r="A857" s="29"/>
      <c r="B857" s="29"/>
      <c r="C857" s="29"/>
      <c r="D857" s="30"/>
      <c r="E857" s="30"/>
      <c r="F857" s="40"/>
      <c r="G857" s="31"/>
      <c r="H857" s="32"/>
      <c r="I857" s="33"/>
      <c r="J857" s="33"/>
      <c r="K857" s="33"/>
    </row>
    <row r="858" spans="1:11" s="34" customFormat="1">
      <c r="A858" s="29"/>
      <c r="B858" s="29"/>
      <c r="C858" s="29"/>
      <c r="D858" s="30"/>
      <c r="E858" s="30"/>
      <c r="F858" s="40"/>
      <c r="G858" s="31"/>
      <c r="H858" s="32"/>
      <c r="I858" s="33"/>
      <c r="J858" s="33"/>
      <c r="K858" s="33"/>
    </row>
    <row r="859" spans="1:11" s="34" customFormat="1">
      <c r="A859" s="29"/>
      <c r="B859" s="29"/>
      <c r="C859" s="29"/>
      <c r="D859" s="30"/>
      <c r="E859" s="30"/>
      <c r="F859" s="40"/>
      <c r="G859" s="31"/>
      <c r="H859" s="32"/>
      <c r="I859" s="33"/>
      <c r="J859" s="33"/>
      <c r="K859" s="33"/>
    </row>
    <row r="860" spans="1:11" s="34" customFormat="1">
      <c r="A860" s="29"/>
      <c r="B860" s="29"/>
      <c r="C860" s="29"/>
      <c r="D860" s="30"/>
      <c r="E860" s="30"/>
      <c r="F860" s="40"/>
      <c r="G860" s="31"/>
      <c r="H860" s="32"/>
      <c r="I860" s="33"/>
      <c r="J860" s="33"/>
      <c r="K860" s="33"/>
    </row>
    <row r="861" spans="1:11" s="34" customFormat="1">
      <c r="A861" s="29"/>
      <c r="B861" s="29"/>
      <c r="C861" s="29"/>
      <c r="D861" s="30"/>
      <c r="E861" s="30"/>
      <c r="F861" s="40"/>
      <c r="G861" s="31"/>
      <c r="H861" s="32"/>
      <c r="I861" s="33"/>
      <c r="J861" s="33"/>
      <c r="K861" s="33"/>
    </row>
    <row r="862" spans="1:11" s="34" customFormat="1">
      <c r="A862" s="29"/>
      <c r="B862" s="29"/>
      <c r="C862" s="29"/>
      <c r="D862" s="30"/>
      <c r="E862" s="30"/>
      <c r="F862" s="40"/>
      <c r="G862" s="31"/>
      <c r="H862" s="32"/>
      <c r="I862" s="33"/>
      <c r="J862" s="33"/>
      <c r="K862" s="33"/>
    </row>
    <row r="863" spans="1:11" s="34" customFormat="1">
      <c r="A863" s="29"/>
      <c r="B863" s="29"/>
      <c r="C863" s="29"/>
      <c r="D863" s="30"/>
      <c r="E863" s="30"/>
      <c r="F863" s="40"/>
      <c r="G863" s="31"/>
      <c r="H863" s="32"/>
      <c r="I863" s="33"/>
      <c r="J863" s="33"/>
      <c r="K863" s="33"/>
    </row>
    <row r="864" spans="1:11" s="34" customFormat="1">
      <c r="A864" s="29"/>
      <c r="B864" s="29"/>
      <c r="C864" s="29"/>
      <c r="D864" s="30"/>
      <c r="E864" s="30"/>
      <c r="F864" s="40"/>
      <c r="G864" s="31"/>
      <c r="H864" s="32"/>
      <c r="I864" s="33"/>
      <c r="J864" s="33"/>
      <c r="K864" s="33"/>
    </row>
    <row r="865" spans="1:11" s="34" customFormat="1">
      <c r="A865" s="29"/>
      <c r="B865" s="29"/>
      <c r="C865" s="29"/>
      <c r="D865" s="30"/>
      <c r="E865" s="30"/>
      <c r="F865" s="40"/>
      <c r="G865" s="31"/>
      <c r="H865" s="32"/>
      <c r="I865" s="33"/>
      <c r="J865" s="33"/>
      <c r="K865" s="33"/>
    </row>
    <row r="866" spans="1:11" s="34" customFormat="1">
      <c r="A866" s="29"/>
      <c r="B866" s="29"/>
      <c r="C866" s="29"/>
      <c r="D866" s="30"/>
      <c r="E866" s="30"/>
      <c r="F866" s="40"/>
      <c r="G866" s="31"/>
      <c r="H866" s="32"/>
      <c r="I866" s="33"/>
      <c r="J866" s="33"/>
      <c r="K866" s="33"/>
    </row>
    <row r="867" spans="1:11" s="34" customFormat="1">
      <c r="A867" s="29"/>
      <c r="B867" s="29"/>
      <c r="C867" s="29"/>
      <c r="D867" s="30"/>
      <c r="E867" s="30"/>
      <c r="F867" s="40"/>
      <c r="G867" s="31"/>
      <c r="H867" s="32"/>
      <c r="I867" s="33"/>
      <c r="J867" s="33"/>
      <c r="K867" s="33"/>
    </row>
    <row r="868" spans="1:11" s="34" customFormat="1">
      <c r="A868" s="29"/>
      <c r="B868" s="29"/>
      <c r="C868" s="29"/>
      <c r="D868" s="30"/>
      <c r="E868" s="30"/>
      <c r="F868" s="40"/>
      <c r="G868" s="31"/>
      <c r="H868" s="32"/>
      <c r="I868" s="33"/>
      <c r="J868" s="33"/>
      <c r="K868" s="33"/>
    </row>
    <row r="869" spans="1:11" s="34" customFormat="1">
      <c r="A869" s="29"/>
      <c r="B869" s="29"/>
      <c r="C869" s="29"/>
      <c r="D869" s="30"/>
      <c r="E869" s="30"/>
      <c r="F869" s="40"/>
      <c r="G869" s="31"/>
      <c r="H869" s="32"/>
      <c r="I869" s="33"/>
      <c r="J869" s="33"/>
      <c r="K869" s="33"/>
    </row>
    <row r="870" spans="1:11" s="34" customFormat="1">
      <c r="A870" s="29"/>
      <c r="B870" s="29"/>
      <c r="C870" s="29"/>
      <c r="D870" s="30"/>
      <c r="E870" s="30"/>
      <c r="F870" s="40"/>
      <c r="G870" s="31"/>
      <c r="H870" s="32"/>
      <c r="I870" s="33"/>
      <c r="J870" s="33"/>
      <c r="K870" s="33"/>
    </row>
    <row r="871" spans="1:11" s="34" customFormat="1">
      <c r="A871" s="29"/>
      <c r="B871" s="29"/>
      <c r="C871" s="29"/>
      <c r="D871" s="30"/>
      <c r="E871" s="30"/>
      <c r="F871" s="40"/>
      <c r="G871" s="31"/>
      <c r="H871" s="32"/>
      <c r="I871" s="33"/>
      <c r="J871" s="33"/>
      <c r="K871" s="33"/>
    </row>
    <row r="872" spans="1:11" s="34" customFormat="1">
      <c r="A872" s="29"/>
      <c r="B872" s="29"/>
      <c r="C872" s="29"/>
      <c r="D872" s="30"/>
      <c r="E872" s="30"/>
      <c r="F872" s="40"/>
      <c r="G872" s="31"/>
      <c r="H872" s="32"/>
      <c r="I872" s="33"/>
      <c r="J872" s="33"/>
      <c r="K872" s="33"/>
    </row>
    <row r="873" spans="1:11" s="34" customFormat="1">
      <c r="A873" s="29"/>
      <c r="B873" s="29"/>
      <c r="C873" s="29"/>
      <c r="D873" s="30"/>
      <c r="E873" s="30"/>
      <c r="F873" s="40"/>
      <c r="G873" s="31"/>
      <c r="H873" s="32"/>
      <c r="I873" s="33"/>
      <c r="J873" s="33"/>
      <c r="K873" s="33"/>
    </row>
    <row r="874" spans="1:11" s="34" customFormat="1">
      <c r="A874" s="29"/>
      <c r="B874" s="29"/>
      <c r="C874" s="29"/>
      <c r="D874" s="30"/>
      <c r="E874" s="30"/>
      <c r="F874" s="40"/>
      <c r="G874" s="31"/>
      <c r="H874" s="32"/>
      <c r="I874" s="33"/>
      <c r="J874" s="33"/>
      <c r="K874" s="33"/>
    </row>
    <row r="875" spans="1:11" s="34" customFormat="1">
      <c r="A875" s="29"/>
      <c r="B875" s="29"/>
      <c r="C875" s="29"/>
      <c r="D875" s="30"/>
      <c r="E875" s="30"/>
      <c r="F875" s="40"/>
      <c r="G875" s="31"/>
      <c r="H875" s="32"/>
      <c r="I875" s="33"/>
      <c r="J875" s="33"/>
      <c r="K875" s="33"/>
    </row>
    <row r="876" spans="1:11" s="34" customFormat="1">
      <c r="A876" s="29"/>
      <c r="B876" s="29"/>
      <c r="C876" s="29"/>
      <c r="D876" s="30"/>
      <c r="E876" s="30"/>
      <c r="F876" s="40"/>
      <c r="G876" s="31"/>
      <c r="H876" s="32"/>
      <c r="I876" s="33"/>
      <c r="J876" s="33"/>
      <c r="K876" s="33"/>
    </row>
    <row r="877" spans="1:11" s="34" customFormat="1">
      <c r="A877" s="29"/>
      <c r="B877" s="29"/>
      <c r="C877" s="29"/>
      <c r="D877" s="30"/>
      <c r="E877" s="30"/>
      <c r="F877" s="40"/>
      <c r="G877" s="31"/>
      <c r="H877" s="32"/>
      <c r="I877" s="33"/>
      <c r="J877" s="33"/>
      <c r="K877" s="33"/>
    </row>
    <row r="878" spans="1:11" s="34" customFormat="1">
      <c r="A878" s="29"/>
      <c r="B878" s="29"/>
      <c r="C878" s="29"/>
      <c r="D878" s="30"/>
      <c r="E878" s="30"/>
      <c r="F878" s="40"/>
      <c r="G878" s="31"/>
      <c r="H878" s="32"/>
      <c r="I878" s="33"/>
      <c r="J878" s="33"/>
      <c r="K878" s="33"/>
    </row>
    <row r="879" spans="1:11" s="34" customFormat="1">
      <c r="A879" s="29"/>
      <c r="B879" s="29"/>
      <c r="C879" s="29"/>
      <c r="D879" s="30"/>
      <c r="E879" s="30"/>
      <c r="F879" s="40"/>
      <c r="G879" s="31"/>
      <c r="H879" s="32"/>
      <c r="I879" s="33"/>
      <c r="J879" s="33"/>
      <c r="K879" s="33"/>
    </row>
    <row r="880" spans="1:11" s="34" customFormat="1">
      <c r="A880" s="29"/>
      <c r="B880" s="29"/>
      <c r="C880" s="29"/>
      <c r="D880" s="30"/>
      <c r="E880" s="30"/>
      <c r="F880" s="40"/>
      <c r="G880" s="31"/>
      <c r="H880" s="32"/>
      <c r="I880" s="33"/>
      <c r="J880" s="33"/>
      <c r="K880" s="33"/>
    </row>
    <row r="881" spans="1:11" s="34" customFormat="1">
      <c r="A881" s="29"/>
      <c r="B881" s="29"/>
      <c r="C881" s="29"/>
      <c r="D881" s="30"/>
      <c r="E881" s="30"/>
      <c r="F881" s="40"/>
      <c r="G881" s="31"/>
      <c r="H881" s="32"/>
      <c r="I881" s="33"/>
      <c r="J881" s="33"/>
      <c r="K881" s="33"/>
    </row>
    <row r="882" spans="1:11" s="34" customFormat="1">
      <c r="A882" s="29"/>
      <c r="B882" s="29"/>
      <c r="C882" s="29"/>
      <c r="D882" s="30"/>
      <c r="E882" s="30"/>
      <c r="F882" s="40"/>
      <c r="G882" s="31"/>
      <c r="H882" s="32"/>
      <c r="I882" s="33"/>
      <c r="J882" s="33"/>
      <c r="K882" s="33"/>
    </row>
    <row r="883" spans="1:11" s="34" customFormat="1">
      <c r="A883" s="29"/>
      <c r="B883" s="29"/>
      <c r="C883" s="29"/>
      <c r="D883" s="30"/>
      <c r="E883" s="30"/>
      <c r="F883" s="40"/>
      <c r="G883" s="31"/>
      <c r="H883" s="32"/>
      <c r="I883" s="33"/>
      <c r="J883" s="33"/>
      <c r="K883" s="33"/>
    </row>
    <row r="884" spans="1:11" s="34" customFormat="1">
      <c r="A884" s="29"/>
      <c r="B884" s="29"/>
      <c r="C884" s="29"/>
      <c r="D884" s="30"/>
      <c r="E884" s="30"/>
      <c r="F884" s="40"/>
      <c r="G884" s="31"/>
      <c r="H884" s="32"/>
      <c r="I884" s="33"/>
      <c r="J884" s="33"/>
      <c r="K884" s="33"/>
    </row>
    <row r="885" spans="1:11" s="34" customFormat="1">
      <c r="A885" s="29"/>
      <c r="B885" s="29"/>
      <c r="C885" s="29"/>
      <c r="D885" s="30"/>
      <c r="E885" s="30"/>
      <c r="F885" s="40"/>
      <c r="G885" s="31"/>
      <c r="H885" s="32"/>
      <c r="I885" s="33"/>
      <c r="J885" s="33"/>
      <c r="K885" s="33"/>
    </row>
    <row r="886" spans="1:11" s="34" customFormat="1">
      <c r="A886" s="29"/>
      <c r="B886" s="29"/>
      <c r="C886" s="29"/>
      <c r="D886" s="30"/>
      <c r="E886" s="30"/>
      <c r="F886" s="40"/>
      <c r="G886" s="31"/>
      <c r="H886" s="32"/>
      <c r="I886" s="33"/>
      <c r="J886" s="33"/>
      <c r="K886" s="33"/>
    </row>
    <row r="887" spans="1:11" s="34" customFormat="1">
      <c r="A887" s="29"/>
      <c r="B887" s="29"/>
      <c r="C887" s="29"/>
      <c r="D887" s="30"/>
      <c r="E887" s="30"/>
      <c r="F887" s="40"/>
      <c r="G887" s="31"/>
      <c r="H887" s="32"/>
      <c r="I887" s="33"/>
      <c r="J887" s="33"/>
      <c r="K887" s="33"/>
    </row>
    <row r="888" spans="1:11" s="34" customFormat="1">
      <c r="A888" s="29"/>
      <c r="B888" s="29"/>
      <c r="C888" s="29"/>
      <c r="D888" s="30"/>
      <c r="E888" s="30"/>
      <c r="F888" s="40"/>
      <c r="G888" s="31"/>
      <c r="H888" s="32"/>
      <c r="I888" s="33"/>
      <c r="J888" s="33"/>
      <c r="K888" s="33"/>
    </row>
    <row r="889" spans="1:11" s="34" customFormat="1">
      <c r="A889" s="29"/>
      <c r="B889" s="29"/>
      <c r="C889" s="29"/>
      <c r="D889" s="30"/>
      <c r="E889" s="30"/>
      <c r="F889" s="40"/>
      <c r="G889" s="31"/>
      <c r="H889" s="32"/>
      <c r="I889" s="33"/>
      <c r="J889" s="33"/>
      <c r="K889" s="33"/>
    </row>
    <row r="890" spans="1:11" s="34" customFormat="1">
      <c r="A890" s="29"/>
      <c r="B890" s="29"/>
      <c r="C890" s="29"/>
      <c r="D890" s="30"/>
      <c r="E890" s="30"/>
      <c r="F890" s="40"/>
      <c r="G890" s="31"/>
      <c r="H890" s="32"/>
      <c r="I890" s="33"/>
      <c r="J890" s="33"/>
      <c r="K890" s="33"/>
    </row>
    <row r="891" spans="1:11" s="34" customFormat="1">
      <c r="A891" s="29"/>
      <c r="B891" s="29"/>
      <c r="C891" s="29"/>
      <c r="D891" s="30"/>
      <c r="E891" s="30"/>
      <c r="F891" s="40"/>
      <c r="G891" s="31"/>
      <c r="H891" s="32"/>
      <c r="I891" s="33"/>
      <c r="J891" s="33"/>
      <c r="K891" s="33"/>
    </row>
    <row r="892" spans="1:11" s="34" customFormat="1">
      <c r="A892" s="29"/>
      <c r="B892" s="29"/>
      <c r="C892" s="29"/>
      <c r="D892" s="30"/>
      <c r="E892" s="30"/>
      <c r="F892" s="40"/>
      <c r="G892" s="31"/>
      <c r="H892" s="32"/>
      <c r="I892" s="33"/>
      <c r="J892" s="33"/>
      <c r="K892" s="33"/>
    </row>
    <row r="893" spans="1:11" s="34" customFormat="1">
      <c r="A893" s="29"/>
      <c r="B893" s="29"/>
      <c r="C893" s="29"/>
      <c r="D893" s="30"/>
      <c r="E893" s="30"/>
      <c r="F893" s="40"/>
      <c r="G893" s="31"/>
      <c r="H893" s="32"/>
      <c r="I893" s="33"/>
      <c r="J893" s="33"/>
      <c r="K893" s="33"/>
    </row>
    <row r="894" spans="1:11" s="34" customFormat="1">
      <c r="A894" s="29"/>
      <c r="B894" s="29"/>
      <c r="C894" s="29"/>
      <c r="D894" s="30"/>
      <c r="E894" s="30"/>
      <c r="F894" s="40"/>
      <c r="G894" s="31"/>
      <c r="H894" s="32"/>
      <c r="I894" s="33"/>
      <c r="J894" s="33"/>
      <c r="K894" s="33"/>
    </row>
    <row r="895" spans="1:11" s="34" customFormat="1">
      <c r="A895" s="29"/>
      <c r="B895" s="29"/>
      <c r="C895" s="29"/>
      <c r="D895" s="30"/>
      <c r="E895" s="30"/>
      <c r="F895" s="40"/>
      <c r="G895" s="31"/>
      <c r="H895" s="32"/>
      <c r="I895" s="33"/>
      <c r="J895" s="33"/>
      <c r="K895" s="33"/>
    </row>
    <row r="896" spans="1:11" s="34" customFormat="1">
      <c r="A896" s="29"/>
      <c r="B896" s="29"/>
      <c r="C896" s="29"/>
      <c r="D896" s="30"/>
      <c r="E896" s="30"/>
      <c r="F896" s="40"/>
      <c r="G896" s="31"/>
      <c r="H896" s="32"/>
      <c r="I896" s="33"/>
      <c r="J896" s="33"/>
      <c r="K896" s="33"/>
    </row>
    <row r="897" spans="1:11" s="34" customFormat="1">
      <c r="A897" s="29"/>
      <c r="B897" s="29"/>
      <c r="C897" s="29"/>
      <c r="D897" s="30"/>
      <c r="E897" s="30"/>
      <c r="F897" s="40"/>
      <c r="G897" s="31"/>
      <c r="H897" s="32"/>
      <c r="I897" s="33"/>
      <c r="J897" s="33"/>
      <c r="K897" s="33"/>
    </row>
    <row r="898" spans="1:11" s="34" customFormat="1">
      <c r="A898" s="29"/>
      <c r="B898" s="29"/>
      <c r="C898" s="29"/>
      <c r="D898" s="30"/>
      <c r="E898" s="30"/>
      <c r="F898" s="40"/>
      <c r="G898" s="31"/>
      <c r="H898" s="32"/>
      <c r="I898" s="33"/>
      <c r="J898" s="33"/>
      <c r="K898" s="33"/>
    </row>
    <row r="899" spans="1:11" s="34" customFormat="1">
      <c r="A899" s="29"/>
      <c r="B899" s="29"/>
      <c r="C899" s="29"/>
      <c r="D899" s="30"/>
      <c r="E899" s="30"/>
      <c r="F899" s="40"/>
      <c r="G899" s="31"/>
      <c r="H899" s="32"/>
      <c r="I899" s="33"/>
      <c r="J899" s="33"/>
      <c r="K899" s="33"/>
    </row>
    <row r="900" spans="1:11" s="34" customFormat="1">
      <c r="A900" s="29"/>
      <c r="B900" s="29"/>
      <c r="C900" s="29"/>
      <c r="D900" s="30"/>
      <c r="E900" s="30"/>
      <c r="F900" s="40"/>
      <c r="G900" s="31"/>
      <c r="H900" s="32"/>
      <c r="I900" s="33"/>
      <c r="J900" s="33"/>
      <c r="K900" s="33"/>
    </row>
    <row r="901" spans="1:11" s="34" customFormat="1">
      <c r="A901" s="29"/>
      <c r="B901" s="29"/>
      <c r="C901" s="29"/>
      <c r="D901" s="30"/>
      <c r="E901" s="30"/>
      <c r="F901" s="40"/>
      <c r="G901" s="31"/>
      <c r="H901" s="32"/>
      <c r="I901" s="33"/>
      <c r="J901" s="33"/>
      <c r="K901" s="33"/>
    </row>
    <row r="902" spans="1:11" s="34" customFormat="1">
      <c r="A902" s="29"/>
      <c r="B902" s="29"/>
      <c r="C902" s="29"/>
      <c r="D902" s="30"/>
      <c r="E902" s="30"/>
      <c r="F902" s="40"/>
      <c r="G902" s="31"/>
      <c r="H902" s="32"/>
      <c r="I902" s="33"/>
      <c r="J902" s="33"/>
      <c r="K902" s="33"/>
    </row>
    <row r="903" spans="1:11" s="34" customFormat="1">
      <c r="A903" s="29"/>
      <c r="B903" s="29"/>
      <c r="C903" s="29"/>
      <c r="D903" s="30"/>
      <c r="E903" s="30"/>
      <c r="F903" s="40"/>
      <c r="G903" s="31"/>
      <c r="H903" s="32"/>
      <c r="I903" s="33"/>
      <c r="J903" s="33"/>
      <c r="K903" s="33"/>
    </row>
    <row r="904" spans="1:11" s="34" customFormat="1">
      <c r="A904" s="29"/>
      <c r="B904" s="29"/>
      <c r="C904" s="29"/>
      <c r="D904" s="30"/>
      <c r="E904" s="30"/>
      <c r="F904" s="40"/>
      <c r="G904" s="31"/>
      <c r="H904" s="32"/>
      <c r="I904" s="33"/>
      <c r="J904" s="33"/>
      <c r="K904" s="33"/>
    </row>
    <row r="905" spans="1:11" s="34" customFormat="1">
      <c r="A905" s="29"/>
      <c r="B905" s="29"/>
      <c r="C905" s="29"/>
      <c r="D905" s="30"/>
      <c r="E905" s="30"/>
      <c r="F905" s="40"/>
      <c r="G905" s="31"/>
      <c r="H905" s="32"/>
      <c r="I905" s="33"/>
      <c r="J905" s="33"/>
      <c r="K905" s="33"/>
    </row>
    <row r="906" spans="1:11" s="34" customFormat="1">
      <c r="A906" s="29"/>
      <c r="B906" s="29"/>
      <c r="C906" s="29"/>
      <c r="D906" s="30"/>
      <c r="E906" s="30"/>
      <c r="F906" s="40"/>
      <c r="G906" s="31"/>
      <c r="H906" s="32"/>
      <c r="I906" s="33"/>
      <c r="J906" s="33"/>
      <c r="K906" s="33"/>
    </row>
    <row r="907" spans="1:11" s="34" customFormat="1">
      <c r="A907" s="29"/>
      <c r="B907" s="29"/>
      <c r="C907" s="29"/>
      <c r="D907" s="30"/>
      <c r="E907" s="30"/>
      <c r="F907" s="40"/>
      <c r="G907" s="31"/>
      <c r="H907" s="32"/>
      <c r="I907" s="33"/>
      <c r="J907" s="33"/>
      <c r="K907" s="33"/>
    </row>
    <row r="908" spans="1:11" s="34" customFormat="1">
      <c r="A908" s="29"/>
      <c r="B908" s="29"/>
      <c r="C908" s="29"/>
      <c r="D908" s="30"/>
      <c r="E908" s="30"/>
      <c r="F908" s="40"/>
      <c r="G908" s="31"/>
      <c r="H908" s="32"/>
      <c r="I908" s="33"/>
      <c r="J908" s="33"/>
      <c r="K908" s="33"/>
    </row>
    <row r="909" spans="1:11" s="34" customFormat="1">
      <c r="A909" s="29"/>
      <c r="B909" s="29"/>
      <c r="C909" s="29"/>
      <c r="D909" s="30"/>
      <c r="E909" s="30"/>
      <c r="F909" s="40"/>
      <c r="G909" s="31"/>
      <c r="H909" s="32"/>
      <c r="I909" s="33"/>
      <c r="J909" s="33"/>
      <c r="K909" s="33"/>
    </row>
    <row r="910" spans="1:11" s="34" customFormat="1">
      <c r="A910" s="29"/>
      <c r="B910" s="29"/>
      <c r="C910" s="29"/>
      <c r="D910" s="30"/>
      <c r="E910" s="30"/>
      <c r="F910" s="40"/>
      <c r="G910" s="31"/>
      <c r="H910" s="32"/>
      <c r="I910" s="33"/>
      <c r="J910" s="33"/>
      <c r="K910" s="33"/>
    </row>
    <row r="911" spans="1:11" s="34" customFormat="1">
      <c r="A911" s="29"/>
      <c r="B911" s="29"/>
      <c r="C911" s="29"/>
      <c r="D911" s="30"/>
      <c r="E911" s="30"/>
      <c r="F911" s="40"/>
      <c r="G911" s="31"/>
      <c r="H911" s="32"/>
      <c r="I911" s="33"/>
      <c r="J911" s="33"/>
      <c r="K911" s="33"/>
    </row>
    <row r="912" spans="1:11" s="34" customFormat="1">
      <c r="A912" s="29"/>
      <c r="B912" s="29"/>
      <c r="C912" s="29"/>
      <c r="D912" s="30"/>
      <c r="E912" s="30"/>
      <c r="F912" s="40"/>
      <c r="G912" s="31"/>
      <c r="H912" s="32"/>
      <c r="I912" s="33"/>
      <c r="J912" s="33"/>
      <c r="K912" s="33"/>
    </row>
    <row r="913" spans="1:11" s="34" customFormat="1">
      <c r="A913" s="29"/>
      <c r="B913" s="29"/>
      <c r="C913" s="29"/>
      <c r="D913" s="30"/>
      <c r="E913" s="30"/>
      <c r="F913" s="40"/>
      <c r="G913" s="31"/>
      <c r="H913" s="32"/>
      <c r="I913" s="33"/>
      <c r="J913" s="33"/>
      <c r="K913" s="33"/>
    </row>
    <row r="914" spans="1:11" s="34" customFormat="1">
      <c r="A914" s="29"/>
      <c r="B914" s="29"/>
      <c r="C914" s="29"/>
      <c r="D914" s="30"/>
      <c r="E914" s="30"/>
      <c r="F914" s="40"/>
      <c r="G914" s="31"/>
      <c r="H914" s="32"/>
      <c r="I914" s="33"/>
      <c r="J914" s="33"/>
      <c r="K914" s="33"/>
    </row>
    <row r="915" spans="1:11" s="34" customFormat="1">
      <c r="A915" s="29"/>
      <c r="B915" s="29"/>
      <c r="C915" s="29"/>
      <c r="D915" s="30"/>
      <c r="E915" s="30"/>
      <c r="F915" s="40"/>
      <c r="G915" s="31"/>
      <c r="H915" s="32"/>
      <c r="I915" s="33"/>
      <c r="J915" s="33"/>
      <c r="K915" s="33"/>
    </row>
    <row r="916" spans="1:11" s="34" customFormat="1">
      <c r="A916" s="29"/>
      <c r="B916" s="29"/>
      <c r="C916" s="29"/>
      <c r="D916" s="30"/>
      <c r="E916" s="30"/>
      <c r="F916" s="40"/>
      <c r="G916" s="31"/>
      <c r="H916" s="32"/>
      <c r="I916" s="33"/>
      <c r="J916" s="33"/>
      <c r="K916" s="33"/>
    </row>
    <row r="917" spans="1:11" s="34" customFormat="1">
      <c r="A917" s="29"/>
      <c r="B917" s="29"/>
      <c r="C917" s="29"/>
      <c r="D917" s="30"/>
      <c r="E917" s="30"/>
      <c r="F917" s="40"/>
      <c r="G917" s="31"/>
      <c r="H917" s="32"/>
      <c r="I917" s="33"/>
      <c r="J917" s="33"/>
      <c r="K917" s="33"/>
    </row>
    <row r="918" spans="1:11" s="34" customFormat="1">
      <c r="A918" s="29"/>
      <c r="B918" s="29"/>
      <c r="C918" s="29"/>
      <c r="D918" s="30"/>
      <c r="E918" s="30"/>
      <c r="F918" s="40"/>
      <c r="G918" s="31"/>
      <c r="H918" s="32"/>
      <c r="I918" s="33"/>
      <c r="J918" s="33"/>
      <c r="K918" s="33"/>
    </row>
    <row r="919" spans="1:11" s="34" customFormat="1">
      <c r="A919" s="29"/>
      <c r="B919" s="29"/>
      <c r="C919" s="29"/>
      <c r="D919" s="30"/>
      <c r="E919" s="30"/>
      <c r="F919" s="40"/>
      <c r="G919" s="31"/>
      <c r="H919" s="32"/>
      <c r="I919" s="33"/>
      <c r="J919" s="33"/>
      <c r="K919" s="33"/>
    </row>
    <row r="920" spans="1:11" s="34" customFormat="1">
      <c r="A920" s="29"/>
      <c r="B920" s="29"/>
      <c r="C920" s="29"/>
      <c r="D920" s="30"/>
      <c r="E920" s="30"/>
      <c r="F920" s="40"/>
      <c r="G920" s="31"/>
      <c r="H920" s="32"/>
      <c r="I920" s="33"/>
      <c r="J920" s="33"/>
      <c r="K920" s="33"/>
    </row>
    <row r="921" spans="1:11" s="34" customFormat="1">
      <c r="A921" s="29"/>
      <c r="B921" s="29"/>
      <c r="C921" s="29"/>
      <c r="D921" s="30"/>
      <c r="E921" s="30"/>
      <c r="F921" s="40"/>
      <c r="G921" s="31"/>
      <c r="H921" s="32"/>
      <c r="I921" s="33"/>
      <c r="J921" s="33"/>
      <c r="K921" s="33"/>
    </row>
    <row r="922" spans="1:11" s="34" customFormat="1">
      <c r="A922" s="29"/>
      <c r="B922" s="29"/>
      <c r="C922" s="29"/>
      <c r="D922" s="30"/>
      <c r="E922" s="30"/>
      <c r="F922" s="40"/>
      <c r="G922" s="31"/>
      <c r="H922" s="32"/>
      <c r="I922" s="33"/>
      <c r="J922" s="33"/>
      <c r="K922" s="33"/>
    </row>
    <row r="923" spans="1:11" s="34" customFormat="1">
      <c r="A923" s="29"/>
      <c r="B923" s="29"/>
      <c r="C923" s="29"/>
      <c r="D923" s="30"/>
      <c r="E923" s="30"/>
      <c r="F923" s="40"/>
      <c r="G923" s="31"/>
      <c r="H923" s="32"/>
      <c r="I923" s="33"/>
      <c r="J923" s="33"/>
      <c r="K923" s="33"/>
    </row>
    <row r="924" spans="1:11" s="34" customFormat="1">
      <c r="A924" s="29"/>
      <c r="B924" s="29"/>
      <c r="C924" s="29"/>
      <c r="D924" s="30"/>
      <c r="E924" s="30"/>
      <c r="F924" s="40"/>
      <c r="G924" s="31"/>
      <c r="H924" s="32"/>
      <c r="I924" s="33"/>
      <c r="J924" s="33"/>
      <c r="K924" s="33"/>
    </row>
    <row r="925" spans="1:11" s="34" customFormat="1">
      <c r="A925" s="29"/>
      <c r="B925" s="29"/>
      <c r="C925" s="29"/>
      <c r="D925" s="30"/>
      <c r="E925" s="30"/>
      <c r="F925" s="40"/>
      <c r="G925" s="31"/>
      <c r="H925" s="32"/>
      <c r="I925" s="33"/>
      <c r="J925" s="33"/>
      <c r="K925" s="33"/>
    </row>
    <row r="926" spans="1:11" s="34" customFormat="1">
      <c r="A926" s="29"/>
      <c r="B926" s="29"/>
      <c r="C926" s="29"/>
      <c r="D926" s="30"/>
      <c r="E926" s="30"/>
      <c r="F926" s="40"/>
      <c r="G926" s="31"/>
      <c r="H926" s="32"/>
      <c r="I926" s="33"/>
      <c r="J926" s="33"/>
      <c r="K926" s="33"/>
    </row>
    <row r="927" spans="1:11" s="34" customFormat="1">
      <c r="A927" s="29"/>
      <c r="B927" s="29"/>
      <c r="C927" s="29"/>
      <c r="D927" s="30"/>
      <c r="E927" s="30"/>
      <c r="F927" s="40"/>
      <c r="G927" s="31"/>
      <c r="H927" s="32"/>
      <c r="I927" s="33"/>
      <c r="J927" s="33"/>
      <c r="K927" s="33"/>
    </row>
    <row r="928" spans="1:11" s="34" customFormat="1">
      <c r="A928" s="29"/>
      <c r="B928" s="29"/>
      <c r="C928" s="29"/>
      <c r="D928" s="30"/>
      <c r="E928" s="30"/>
      <c r="F928" s="40"/>
      <c r="G928" s="31"/>
      <c r="H928" s="32"/>
      <c r="I928" s="33"/>
      <c r="J928" s="33"/>
      <c r="K928" s="33"/>
    </row>
    <row r="929" spans="1:11" s="34" customFormat="1">
      <c r="A929" s="29"/>
      <c r="B929" s="29"/>
      <c r="C929" s="29"/>
      <c r="D929" s="30"/>
      <c r="E929" s="30"/>
      <c r="F929" s="40"/>
      <c r="G929" s="31"/>
      <c r="H929" s="32"/>
      <c r="I929" s="33"/>
      <c r="J929" s="33"/>
      <c r="K929" s="33"/>
    </row>
    <row r="930" spans="1:11" s="34" customFormat="1">
      <c r="A930" s="29"/>
      <c r="B930" s="29"/>
      <c r="C930" s="29"/>
      <c r="D930" s="30"/>
      <c r="E930" s="30"/>
      <c r="F930" s="40"/>
      <c r="G930" s="31"/>
      <c r="H930" s="32"/>
      <c r="I930" s="33"/>
      <c r="J930" s="33"/>
      <c r="K930" s="33"/>
    </row>
    <row r="931" spans="1:11" s="34" customFormat="1">
      <c r="A931" s="29"/>
      <c r="B931" s="29"/>
      <c r="C931" s="29"/>
      <c r="D931" s="30"/>
      <c r="E931" s="30"/>
      <c r="F931" s="40"/>
      <c r="G931" s="31"/>
      <c r="H931" s="32"/>
      <c r="I931" s="33"/>
      <c r="J931" s="33"/>
      <c r="K931" s="33"/>
    </row>
    <row r="932" spans="1:11" s="34" customFormat="1">
      <c r="A932" s="29"/>
      <c r="B932" s="29"/>
      <c r="C932" s="29"/>
      <c r="D932" s="30"/>
      <c r="E932" s="30"/>
      <c r="F932" s="40"/>
      <c r="G932" s="31"/>
      <c r="H932" s="32"/>
      <c r="I932" s="33"/>
      <c r="J932" s="33"/>
      <c r="K932" s="33"/>
    </row>
    <row r="933" spans="1:11" s="34" customFormat="1">
      <c r="A933" s="29"/>
      <c r="B933" s="29"/>
      <c r="C933" s="29"/>
      <c r="D933" s="30"/>
      <c r="E933" s="30"/>
      <c r="F933" s="40"/>
      <c r="G933" s="31"/>
      <c r="H933" s="32"/>
      <c r="I933" s="33"/>
      <c r="J933" s="33"/>
      <c r="K933" s="33"/>
    </row>
    <row r="934" spans="1:11" s="34" customFormat="1">
      <c r="A934" s="29"/>
      <c r="B934" s="29"/>
      <c r="C934" s="29"/>
      <c r="D934" s="30"/>
      <c r="E934" s="30"/>
      <c r="F934" s="40"/>
      <c r="G934" s="31"/>
      <c r="H934" s="32"/>
      <c r="I934" s="33"/>
      <c r="J934" s="33"/>
      <c r="K934" s="33"/>
    </row>
    <row r="935" spans="1:11" s="34" customFormat="1">
      <c r="A935" s="29"/>
      <c r="B935" s="29"/>
      <c r="C935" s="29"/>
      <c r="D935" s="30"/>
      <c r="E935" s="30"/>
      <c r="F935" s="40"/>
      <c r="G935" s="31"/>
      <c r="H935" s="32"/>
      <c r="I935" s="33"/>
      <c r="J935" s="33"/>
      <c r="K935" s="33"/>
    </row>
    <row r="936" spans="1:11" s="34" customFormat="1">
      <c r="A936" s="29"/>
      <c r="B936" s="29"/>
      <c r="C936" s="29"/>
      <c r="D936" s="30"/>
      <c r="E936" s="30"/>
      <c r="F936" s="40"/>
      <c r="G936" s="31"/>
      <c r="H936" s="32"/>
      <c r="I936" s="33"/>
      <c r="J936" s="33"/>
      <c r="K936" s="33"/>
    </row>
    <row r="937" spans="1:11" s="34" customFormat="1">
      <c r="A937" s="29"/>
      <c r="B937" s="29"/>
      <c r="C937" s="29"/>
      <c r="D937" s="30"/>
      <c r="E937" s="30"/>
      <c r="F937" s="40"/>
      <c r="G937" s="31"/>
      <c r="H937" s="32"/>
      <c r="I937" s="33"/>
      <c r="J937" s="33"/>
      <c r="K937" s="33"/>
    </row>
    <row r="938" spans="1:11" s="34" customFormat="1">
      <c r="A938" s="29"/>
      <c r="B938" s="29"/>
      <c r="C938" s="29"/>
      <c r="D938" s="30"/>
      <c r="E938" s="30"/>
      <c r="F938" s="40"/>
      <c r="G938" s="31"/>
      <c r="H938" s="32"/>
      <c r="I938" s="33"/>
      <c r="J938" s="33"/>
      <c r="K938" s="33"/>
    </row>
    <row r="939" spans="1:11" s="34" customFormat="1">
      <c r="A939" s="29"/>
      <c r="B939" s="29"/>
      <c r="C939" s="29"/>
      <c r="D939" s="30"/>
      <c r="E939" s="30"/>
      <c r="F939" s="40"/>
      <c r="G939" s="31"/>
      <c r="H939" s="32"/>
      <c r="I939" s="33"/>
      <c r="J939" s="33"/>
      <c r="K939" s="33"/>
    </row>
    <row r="940" spans="1:11" s="34" customFormat="1">
      <c r="A940" s="29"/>
      <c r="B940" s="29"/>
      <c r="C940" s="29"/>
      <c r="D940" s="30"/>
      <c r="E940" s="30"/>
      <c r="F940" s="40"/>
      <c r="G940" s="31"/>
      <c r="H940" s="32"/>
      <c r="I940" s="33"/>
      <c r="J940" s="33"/>
      <c r="K940" s="33"/>
    </row>
    <row r="941" spans="1:11" s="34" customFormat="1">
      <c r="A941" s="29"/>
      <c r="B941" s="29"/>
      <c r="C941" s="29"/>
      <c r="D941" s="30"/>
      <c r="E941" s="30"/>
      <c r="F941" s="40"/>
      <c r="G941" s="31"/>
      <c r="H941" s="32"/>
      <c r="I941" s="33"/>
      <c r="J941" s="33"/>
      <c r="K941" s="33"/>
    </row>
    <row r="942" spans="1:11" s="34" customFormat="1">
      <c r="A942" s="29"/>
      <c r="B942" s="29"/>
      <c r="C942" s="29"/>
      <c r="D942" s="30"/>
      <c r="E942" s="30"/>
      <c r="F942" s="40"/>
      <c r="G942" s="31"/>
      <c r="H942" s="32"/>
      <c r="I942" s="33"/>
      <c r="J942" s="33"/>
      <c r="K942" s="33"/>
    </row>
    <row r="943" spans="1:11" s="34" customFormat="1">
      <c r="A943" s="29"/>
      <c r="B943" s="29"/>
      <c r="C943" s="29"/>
      <c r="D943" s="30"/>
      <c r="E943" s="30"/>
      <c r="F943" s="40"/>
      <c r="G943" s="31"/>
      <c r="H943" s="32"/>
      <c r="I943" s="33"/>
      <c r="J943" s="33"/>
      <c r="K943" s="33"/>
    </row>
    <row r="944" spans="1:11" s="34" customFormat="1">
      <c r="A944" s="29"/>
      <c r="B944" s="29"/>
      <c r="C944" s="29"/>
      <c r="D944" s="30"/>
      <c r="E944" s="30"/>
      <c r="F944" s="40"/>
      <c r="G944" s="31"/>
      <c r="H944" s="32"/>
      <c r="I944" s="33"/>
      <c r="J944" s="33"/>
      <c r="K944" s="33"/>
    </row>
    <row r="945" spans="1:11" s="34" customFormat="1">
      <c r="A945" s="29"/>
      <c r="B945" s="29"/>
      <c r="C945" s="29"/>
      <c r="D945" s="30"/>
      <c r="E945" s="30"/>
      <c r="F945" s="40"/>
      <c r="G945" s="31"/>
      <c r="H945" s="32"/>
      <c r="I945" s="33"/>
      <c r="J945" s="33"/>
      <c r="K945" s="33"/>
    </row>
    <row r="946" spans="1:11" s="34" customFormat="1">
      <c r="A946" s="29"/>
      <c r="B946" s="29"/>
      <c r="C946" s="29"/>
      <c r="D946" s="30"/>
      <c r="E946" s="30"/>
      <c r="F946" s="40"/>
      <c r="G946" s="31"/>
      <c r="H946" s="32"/>
      <c r="I946" s="33"/>
      <c r="J946" s="33"/>
      <c r="K946" s="33"/>
    </row>
    <row r="947" spans="1:11" s="34" customFormat="1">
      <c r="A947" s="29"/>
      <c r="B947" s="29"/>
      <c r="C947" s="29"/>
      <c r="D947" s="30"/>
      <c r="E947" s="30"/>
      <c r="F947" s="40"/>
      <c r="G947" s="31"/>
      <c r="H947" s="32"/>
      <c r="I947" s="33"/>
      <c r="J947" s="33"/>
      <c r="K947" s="33"/>
    </row>
    <row r="948" spans="1:11" s="34" customFormat="1">
      <c r="A948" s="29"/>
      <c r="B948" s="29"/>
      <c r="C948" s="29"/>
      <c r="D948" s="30"/>
      <c r="E948" s="30"/>
      <c r="F948" s="40"/>
      <c r="G948" s="31"/>
      <c r="H948" s="32"/>
      <c r="I948" s="33"/>
      <c r="J948" s="33"/>
      <c r="K948" s="33"/>
    </row>
    <row r="949" spans="1:11" s="34" customFormat="1">
      <c r="A949" s="29"/>
      <c r="B949" s="29"/>
      <c r="C949" s="29"/>
      <c r="D949" s="30"/>
      <c r="E949" s="30"/>
      <c r="F949" s="40"/>
      <c r="G949" s="31"/>
      <c r="H949" s="32"/>
      <c r="I949" s="33"/>
      <c r="J949" s="33"/>
      <c r="K949" s="33"/>
    </row>
    <row r="950" spans="1:11" s="34" customFormat="1">
      <c r="A950" s="29"/>
      <c r="B950" s="29"/>
      <c r="C950" s="29"/>
      <c r="D950" s="30"/>
      <c r="E950" s="30"/>
      <c r="F950" s="40"/>
      <c r="G950" s="31"/>
      <c r="H950" s="32"/>
      <c r="I950" s="33"/>
      <c r="J950" s="33"/>
      <c r="K950" s="33"/>
    </row>
    <row r="951" spans="1:11" s="34" customFormat="1">
      <c r="A951" s="29"/>
      <c r="B951" s="29"/>
      <c r="C951" s="29"/>
      <c r="D951" s="30"/>
      <c r="E951" s="30"/>
      <c r="F951" s="40"/>
      <c r="G951" s="31"/>
      <c r="H951" s="32"/>
      <c r="I951" s="33"/>
      <c r="J951" s="33"/>
      <c r="K951" s="33"/>
    </row>
    <row r="952" spans="1:11" s="34" customFormat="1">
      <c r="A952" s="29"/>
      <c r="B952" s="29"/>
      <c r="C952" s="29"/>
      <c r="D952" s="30"/>
      <c r="E952" s="30"/>
      <c r="F952" s="40"/>
      <c r="G952" s="31"/>
      <c r="H952" s="32"/>
      <c r="I952" s="33"/>
      <c r="J952" s="33"/>
      <c r="K952" s="33"/>
    </row>
    <row r="953" spans="1:11" s="34" customFormat="1">
      <c r="A953" s="29"/>
      <c r="B953" s="29"/>
      <c r="C953" s="29"/>
      <c r="D953" s="30"/>
      <c r="E953" s="30"/>
      <c r="F953" s="40"/>
      <c r="G953" s="31"/>
      <c r="H953" s="32"/>
      <c r="I953" s="33"/>
      <c r="J953" s="33"/>
      <c r="K953" s="33"/>
    </row>
    <row r="954" spans="1:11" s="34" customFormat="1">
      <c r="A954" s="29"/>
      <c r="B954" s="29"/>
      <c r="C954" s="29"/>
      <c r="D954" s="30"/>
      <c r="E954" s="30"/>
      <c r="F954" s="40"/>
      <c r="G954" s="31"/>
      <c r="H954" s="32"/>
      <c r="I954" s="33"/>
      <c r="J954" s="33"/>
      <c r="K954" s="33"/>
    </row>
    <row r="955" spans="1:11" s="34" customFormat="1">
      <c r="A955" s="29"/>
      <c r="B955" s="29"/>
      <c r="C955" s="29"/>
      <c r="D955" s="30"/>
      <c r="E955" s="30"/>
      <c r="F955" s="40"/>
      <c r="G955" s="31"/>
      <c r="H955" s="32"/>
      <c r="I955" s="33"/>
      <c r="J955" s="33"/>
      <c r="K955" s="33"/>
    </row>
    <row r="956" spans="1:11" s="34" customFormat="1">
      <c r="A956" s="29"/>
      <c r="B956" s="29"/>
      <c r="C956" s="29"/>
      <c r="D956" s="30"/>
      <c r="E956" s="30"/>
      <c r="F956" s="40"/>
      <c r="G956" s="31"/>
      <c r="H956" s="32"/>
      <c r="I956" s="33"/>
      <c r="J956" s="33"/>
      <c r="K956" s="33"/>
    </row>
    <row r="957" spans="1:11" s="34" customFormat="1">
      <c r="A957" s="29"/>
      <c r="B957" s="29"/>
      <c r="C957" s="29"/>
      <c r="D957" s="30"/>
      <c r="E957" s="30"/>
      <c r="F957" s="40"/>
      <c r="G957" s="31"/>
      <c r="H957" s="32"/>
      <c r="I957" s="33"/>
      <c r="J957" s="33"/>
      <c r="K957" s="33"/>
    </row>
    <row r="958" spans="1:11" s="34" customFormat="1">
      <c r="A958" s="29"/>
      <c r="B958" s="29"/>
      <c r="C958" s="29"/>
      <c r="D958" s="30"/>
      <c r="E958" s="30"/>
      <c r="F958" s="40"/>
      <c r="G958" s="31"/>
      <c r="H958" s="32"/>
      <c r="I958" s="33"/>
      <c r="J958" s="33"/>
      <c r="K958" s="33"/>
    </row>
    <row r="959" spans="1:11" s="34" customFormat="1">
      <c r="A959" s="29"/>
      <c r="B959" s="29"/>
      <c r="C959" s="29"/>
      <c r="D959" s="30"/>
      <c r="E959" s="30"/>
      <c r="F959" s="40"/>
      <c r="G959" s="31"/>
      <c r="H959" s="32"/>
      <c r="I959" s="33"/>
      <c r="J959" s="33"/>
      <c r="K959" s="33"/>
    </row>
    <row r="960" spans="1:11" s="34" customFormat="1">
      <c r="A960" s="29"/>
      <c r="B960" s="29"/>
      <c r="C960" s="29"/>
      <c r="D960" s="30"/>
      <c r="E960" s="30"/>
      <c r="F960" s="40"/>
      <c r="G960" s="31"/>
      <c r="H960" s="32"/>
      <c r="I960" s="33"/>
      <c r="J960" s="33"/>
      <c r="K960" s="33"/>
    </row>
    <row r="961" spans="1:11" s="34" customFormat="1">
      <c r="A961" s="29"/>
      <c r="B961" s="29"/>
      <c r="C961" s="29"/>
      <c r="D961" s="30"/>
      <c r="E961" s="30"/>
      <c r="F961" s="40"/>
      <c r="G961" s="31"/>
      <c r="H961" s="32"/>
      <c r="I961" s="33"/>
      <c r="J961" s="33"/>
      <c r="K961" s="33"/>
    </row>
    <row r="962" spans="1:11" s="34" customFormat="1">
      <c r="A962" s="29"/>
      <c r="B962" s="29"/>
      <c r="C962" s="29"/>
      <c r="D962" s="30"/>
      <c r="E962" s="30"/>
      <c r="F962" s="40"/>
      <c r="G962" s="31"/>
      <c r="H962" s="32"/>
      <c r="I962" s="33"/>
      <c r="J962" s="33"/>
      <c r="K962" s="33"/>
    </row>
    <row r="963" spans="1:11" s="34" customFormat="1">
      <c r="A963" s="29"/>
      <c r="B963" s="29"/>
      <c r="C963" s="29"/>
      <c r="D963" s="30"/>
      <c r="E963" s="30"/>
      <c r="F963" s="40"/>
      <c r="G963" s="31"/>
      <c r="H963" s="32"/>
      <c r="I963" s="33"/>
      <c r="J963" s="33"/>
      <c r="K963" s="33"/>
    </row>
    <row r="964" spans="1:11" s="34" customFormat="1">
      <c r="A964" s="29"/>
      <c r="B964" s="29"/>
      <c r="C964" s="29"/>
      <c r="D964" s="30"/>
      <c r="E964" s="30"/>
      <c r="F964" s="40"/>
      <c r="G964" s="31"/>
      <c r="H964" s="32"/>
      <c r="I964" s="33"/>
      <c r="J964" s="33"/>
      <c r="K964" s="33"/>
    </row>
    <row r="965" spans="1:11" s="34" customFormat="1">
      <c r="A965" s="29"/>
      <c r="B965" s="29"/>
      <c r="C965" s="29"/>
      <c r="D965" s="30"/>
      <c r="E965" s="30"/>
      <c r="F965" s="40"/>
      <c r="G965" s="31"/>
      <c r="H965" s="32"/>
      <c r="I965" s="33"/>
      <c r="J965" s="33"/>
      <c r="K965" s="33"/>
    </row>
    <row r="966" spans="1:11" s="34" customFormat="1">
      <c r="A966" s="29"/>
      <c r="B966" s="29"/>
      <c r="C966" s="29"/>
      <c r="D966" s="30"/>
      <c r="E966" s="30"/>
      <c r="F966" s="40"/>
      <c r="G966" s="31"/>
      <c r="H966" s="32"/>
      <c r="I966" s="33"/>
      <c r="J966" s="33"/>
      <c r="K966" s="33"/>
    </row>
    <row r="967" spans="1:11" s="34" customFormat="1">
      <c r="A967" s="29"/>
      <c r="B967" s="29"/>
      <c r="C967" s="29"/>
      <c r="D967" s="30"/>
      <c r="E967" s="30"/>
      <c r="F967" s="40"/>
      <c r="G967" s="31"/>
      <c r="H967" s="32"/>
      <c r="I967" s="33"/>
      <c r="J967" s="33"/>
      <c r="K967" s="33"/>
    </row>
    <row r="968" spans="1:11" s="34" customFormat="1">
      <c r="A968" s="29"/>
      <c r="B968" s="29"/>
      <c r="C968" s="29"/>
      <c r="D968" s="30"/>
      <c r="E968" s="30"/>
      <c r="F968" s="40"/>
      <c r="G968" s="31"/>
      <c r="H968" s="32"/>
      <c r="I968" s="33"/>
      <c r="J968" s="33"/>
      <c r="K968" s="33"/>
    </row>
    <row r="969" spans="1:11" s="34" customFormat="1">
      <c r="A969" s="29"/>
      <c r="B969" s="29"/>
      <c r="C969" s="29"/>
      <c r="D969" s="30"/>
      <c r="E969" s="30"/>
      <c r="F969" s="40"/>
      <c r="G969" s="31"/>
      <c r="H969" s="32"/>
      <c r="I969" s="33"/>
      <c r="J969" s="33"/>
      <c r="K969" s="33"/>
    </row>
    <row r="970" spans="1:11" s="34" customFormat="1">
      <c r="A970" s="29"/>
      <c r="B970" s="29"/>
      <c r="C970" s="29"/>
      <c r="D970" s="30"/>
      <c r="E970" s="30"/>
      <c r="F970" s="40"/>
      <c r="G970" s="31"/>
      <c r="H970" s="32"/>
      <c r="I970" s="33"/>
      <c r="J970" s="33"/>
      <c r="K970" s="33"/>
    </row>
    <row r="971" spans="1:11" s="34" customFormat="1">
      <c r="A971" s="29"/>
      <c r="B971" s="29"/>
      <c r="C971" s="29"/>
      <c r="D971" s="30"/>
      <c r="E971" s="30"/>
      <c r="F971" s="40"/>
      <c r="G971" s="31"/>
      <c r="H971" s="32"/>
      <c r="I971" s="33"/>
      <c r="J971" s="33"/>
      <c r="K971" s="33"/>
    </row>
    <row r="972" spans="1:11" s="34" customFormat="1">
      <c r="A972" s="29"/>
      <c r="B972" s="29"/>
      <c r="C972" s="29"/>
      <c r="D972" s="30"/>
      <c r="E972" s="30"/>
      <c r="F972" s="40"/>
      <c r="G972" s="31"/>
      <c r="H972" s="32"/>
      <c r="I972" s="33"/>
      <c r="J972" s="33"/>
      <c r="K972" s="33"/>
    </row>
    <row r="973" spans="1:11" s="34" customFormat="1">
      <c r="A973" s="29"/>
      <c r="B973" s="29"/>
      <c r="C973" s="29"/>
      <c r="D973" s="30"/>
      <c r="E973" s="30"/>
      <c r="F973" s="40"/>
      <c r="G973" s="31"/>
      <c r="H973" s="32"/>
      <c r="I973" s="33"/>
      <c r="J973" s="33"/>
      <c r="K973" s="33"/>
    </row>
    <row r="974" spans="1:11" s="34" customFormat="1">
      <c r="A974" s="29"/>
      <c r="B974" s="29"/>
      <c r="C974" s="29"/>
      <c r="D974" s="30"/>
      <c r="E974" s="30"/>
      <c r="F974" s="40"/>
      <c r="G974" s="31"/>
      <c r="H974" s="32"/>
      <c r="I974" s="33"/>
      <c r="J974" s="33"/>
      <c r="K974" s="33"/>
    </row>
    <row r="975" spans="1:11" s="34" customFormat="1">
      <c r="A975" s="29"/>
      <c r="B975" s="29"/>
      <c r="C975" s="29"/>
      <c r="D975" s="30"/>
      <c r="E975" s="30"/>
      <c r="F975" s="40"/>
      <c r="G975" s="31"/>
      <c r="H975" s="32"/>
      <c r="I975" s="33"/>
      <c r="J975" s="33"/>
      <c r="K975" s="33"/>
    </row>
    <row r="976" spans="1:11" s="34" customFormat="1">
      <c r="A976" s="29"/>
      <c r="B976" s="29"/>
      <c r="C976" s="29"/>
      <c r="D976" s="30"/>
      <c r="E976" s="30"/>
      <c r="F976" s="40"/>
      <c r="G976" s="31"/>
      <c r="H976" s="32"/>
      <c r="I976" s="33"/>
      <c r="J976" s="33"/>
      <c r="K976" s="33"/>
    </row>
    <row r="977" spans="1:11" s="34" customFormat="1">
      <c r="A977" s="29"/>
      <c r="B977" s="29"/>
      <c r="C977" s="29"/>
      <c r="D977" s="30"/>
      <c r="E977" s="30"/>
      <c r="F977" s="40"/>
      <c r="G977" s="31"/>
      <c r="H977" s="32"/>
      <c r="I977" s="33"/>
      <c r="J977" s="33"/>
      <c r="K977" s="33"/>
    </row>
    <row r="978" spans="1:11" s="34" customFormat="1">
      <c r="A978" s="29"/>
      <c r="B978" s="29"/>
      <c r="C978" s="29"/>
      <c r="D978" s="30"/>
      <c r="E978" s="30"/>
      <c r="F978" s="40"/>
      <c r="G978" s="31"/>
      <c r="H978" s="32"/>
      <c r="I978" s="33"/>
      <c r="J978" s="33"/>
      <c r="K978" s="33"/>
    </row>
    <row r="979" spans="1:11" s="34" customFormat="1">
      <c r="A979" s="29"/>
      <c r="B979" s="29"/>
      <c r="C979" s="29"/>
      <c r="D979" s="30"/>
      <c r="E979" s="30"/>
      <c r="F979" s="40"/>
      <c r="G979" s="31"/>
      <c r="H979" s="32"/>
      <c r="I979" s="33"/>
      <c r="J979" s="33"/>
      <c r="K979" s="33"/>
    </row>
    <row r="980" spans="1:11" s="34" customFormat="1">
      <c r="A980" s="29"/>
      <c r="B980" s="29"/>
      <c r="C980" s="29"/>
      <c r="D980" s="30"/>
      <c r="E980" s="30"/>
      <c r="F980" s="40"/>
      <c r="G980" s="31"/>
      <c r="H980" s="32"/>
      <c r="I980" s="33"/>
      <c r="J980" s="33"/>
      <c r="K980" s="33"/>
    </row>
    <row r="981" spans="1:11" s="34" customFormat="1">
      <c r="A981" s="29"/>
      <c r="B981" s="29"/>
      <c r="C981" s="29"/>
      <c r="D981" s="30"/>
      <c r="E981" s="30"/>
      <c r="F981" s="40"/>
      <c r="G981" s="31"/>
      <c r="H981" s="32"/>
      <c r="I981" s="33"/>
      <c r="J981" s="33"/>
      <c r="K981" s="33"/>
    </row>
    <row r="982" spans="1:11" s="34" customFormat="1">
      <c r="A982" s="29"/>
      <c r="B982" s="29"/>
      <c r="C982" s="29"/>
      <c r="D982" s="30"/>
      <c r="E982" s="30"/>
      <c r="F982" s="40"/>
      <c r="G982" s="31"/>
      <c r="H982" s="32"/>
      <c r="I982" s="33"/>
      <c r="J982" s="33"/>
      <c r="K982" s="33"/>
    </row>
    <row r="983" spans="1:11" s="34" customFormat="1">
      <c r="A983" s="29"/>
      <c r="B983" s="29"/>
      <c r="C983" s="29"/>
      <c r="D983" s="30"/>
      <c r="E983" s="30"/>
      <c r="F983" s="40"/>
      <c r="G983" s="31"/>
      <c r="H983" s="32"/>
      <c r="I983" s="33"/>
      <c r="J983" s="33"/>
      <c r="K983" s="33"/>
    </row>
    <row r="984" spans="1:11" s="34" customFormat="1">
      <c r="A984" s="29"/>
      <c r="B984" s="29"/>
      <c r="C984" s="29"/>
      <c r="D984" s="30"/>
      <c r="E984" s="30"/>
      <c r="F984" s="40"/>
      <c r="G984" s="31"/>
      <c r="H984" s="32"/>
      <c r="I984" s="33"/>
      <c r="J984" s="33"/>
      <c r="K984" s="33"/>
    </row>
    <row r="985" spans="1:11" s="34" customFormat="1">
      <c r="A985" s="29"/>
      <c r="B985" s="29"/>
      <c r="C985" s="29"/>
      <c r="D985" s="30"/>
      <c r="E985" s="30"/>
      <c r="F985" s="40"/>
      <c r="G985" s="31"/>
      <c r="H985" s="32"/>
      <c r="I985" s="33"/>
      <c r="J985" s="33"/>
      <c r="K985" s="33"/>
    </row>
    <row r="986" spans="1:11" s="34" customFormat="1">
      <c r="A986" s="29"/>
      <c r="B986" s="29"/>
      <c r="C986" s="29"/>
      <c r="D986" s="30"/>
      <c r="E986" s="30"/>
      <c r="F986" s="40"/>
      <c r="G986" s="31"/>
      <c r="H986" s="32"/>
      <c r="I986" s="33"/>
      <c r="J986" s="33"/>
      <c r="K986" s="33"/>
    </row>
    <row r="987" spans="1:11" s="34" customFormat="1">
      <c r="A987" s="29"/>
      <c r="B987" s="29"/>
      <c r="C987" s="29"/>
      <c r="D987" s="30"/>
      <c r="E987" s="30"/>
      <c r="F987" s="40"/>
      <c r="G987" s="31"/>
      <c r="H987" s="32"/>
      <c r="I987" s="33"/>
      <c r="J987" s="33"/>
      <c r="K987" s="33"/>
    </row>
    <row r="988" spans="1:11" s="34" customFormat="1">
      <c r="A988" s="29"/>
      <c r="B988" s="29"/>
      <c r="C988" s="29"/>
      <c r="D988" s="30"/>
      <c r="E988" s="30"/>
      <c r="F988" s="40"/>
      <c r="G988" s="31"/>
      <c r="H988" s="32"/>
      <c r="I988" s="33"/>
      <c r="J988" s="33"/>
      <c r="K988" s="33"/>
    </row>
    <row r="989" spans="1:11" s="34" customFormat="1">
      <c r="A989" s="29"/>
      <c r="B989" s="29"/>
      <c r="C989" s="29"/>
      <c r="D989" s="30"/>
      <c r="E989" s="30"/>
      <c r="F989" s="40"/>
      <c r="G989" s="31"/>
      <c r="H989" s="32"/>
      <c r="I989" s="33"/>
      <c r="J989" s="33"/>
      <c r="K989" s="33"/>
    </row>
    <row r="990" spans="1:11" s="34" customFormat="1">
      <c r="A990" s="29"/>
      <c r="B990" s="29"/>
      <c r="C990" s="29"/>
      <c r="D990" s="30"/>
      <c r="E990" s="30"/>
      <c r="F990" s="40"/>
      <c r="G990" s="31"/>
      <c r="H990" s="32"/>
      <c r="I990" s="33"/>
      <c r="J990" s="33"/>
      <c r="K990" s="33"/>
    </row>
    <row r="991" spans="1:11" s="34" customFormat="1">
      <c r="A991" s="29"/>
      <c r="B991" s="29"/>
      <c r="C991" s="29"/>
      <c r="D991" s="30"/>
      <c r="E991" s="30"/>
      <c r="F991" s="40"/>
      <c r="G991" s="31"/>
      <c r="H991" s="32"/>
      <c r="I991" s="33"/>
      <c r="J991" s="33"/>
      <c r="K991" s="33"/>
    </row>
    <row r="992" spans="1:11" s="34" customFormat="1">
      <c r="A992" s="29"/>
      <c r="B992" s="29"/>
      <c r="C992" s="29"/>
      <c r="D992" s="30"/>
      <c r="E992" s="30"/>
      <c r="F992" s="40"/>
      <c r="G992" s="31"/>
      <c r="H992" s="32"/>
      <c r="I992" s="33"/>
      <c r="J992" s="33"/>
      <c r="K992" s="33"/>
    </row>
    <row r="993" spans="1:11" s="34" customFormat="1">
      <c r="A993" s="29"/>
      <c r="B993" s="29"/>
      <c r="C993" s="29"/>
      <c r="D993" s="30"/>
      <c r="E993" s="30"/>
      <c r="F993" s="40"/>
      <c r="G993" s="31"/>
      <c r="H993" s="32"/>
      <c r="I993" s="33"/>
      <c r="J993" s="33"/>
      <c r="K993" s="33"/>
    </row>
    <row r="994" spans="1:11" s="34" customFormat="1">
      <c r="A994" s="29"/>
      <c r="B994" s="29"/>
      <c r="C994" s="29"/>
      <c r="D994" s="30"/>
      <c r="E994" s="30"/>
      <c r="F994" s="40"/>
      <c r="G994" s="31"/>
      <c r="H994" s="32"/>
      <c r="I994" s="33"/>
      <c r="J994" s="33"/>
      <c r="K994" s="33"/>
    </row>
    <row r="995" spans="1:11" s="34" customFormat="1">
      <c r="A995" s="29"/>
      <c r="B995" s="29"/>
      <c r="C995" s="29"/>
      <c r="D995" s="30"/>
      <c r="E995" s="30"/>
      <c r="F995" s="40"/>
      <c r="G995" s="31"/>
      <c r="H995" s="32"/>
      <c r="I995" s="33"/>
      <c r="J995" s="33"/>
      <c r="K995" s="33"/>
    </row>
    <row r="996" spans="1:11" s="34" customFormat="1">
      <c r="A996" s="29"/>
      <c r="B996" s="29"/>
      <c r="C996" s="29"/>
      <c r="D996" s="30"/>
      <c r="E996" s="30"/>
      <c r="F996" s="40"/>
      <c r="G996" s="31"/>
      <c r="H996" s="32"/>
      <c r="I996" s="33"/>
      <c r="J996" s="33"/>
      <c r="K996" s="33"/>
    </row>
    <row r="997" spans="1:11" s="34" customFormat="1">
      <c r="A997" s="29"/>
      <c r="B997" s="29"/>
      <c r="C997" s="29"/>
      <c r="D997" s="30"/>
      <c r="E997" s="30"/>
      <c r="F997" s="40"/>
      <c r="G997" s="31"/>
      <c r="H997" s="32"/>
      <c r="I997" s="33"/>
      <c r="J997" s="33"/>
      <c r="K997" s="33"/>
    </row>
    <row r="998" spans="1:11" s="34" customFormat="1">
      <c r="A998" s="29"/>
      <c r="B998" s="29"/>
      <c r="C998" s="29"/>
      <c r="D998" s="30"/>
      <c r="E998" s="30"/>
      <c r="F998" s="40"/>
      <c r="G998" s="31"/>
      <c r="H998" s="32"/>
      <c r="I998" s="33"/>
      <c r="J998" s="33"/>
      <c r="K998" s="33"/>
    </row>
    <row r="999" spans="1:11" s="34" customFormat="1">
      <c r="A999" s="29"/>
      <c r="B999" s="29"/>
      <c r="C999" s="29"/>
      <c r="D999" s="30"/>
      <c r="E999" s="30"/>
      <c r="F999" s="40"/>
      <c r="G999" s="31"/>
      <c r="H999" s="32"/>
      <c r="I999" s="33"/>
      <c r="J999" s="33"/>
      <c r="K999" s="33"/>
    </row>
    <row r="1000" spans="1:11" s="34" customFormat="1">
      <c r="A1000" s="29"/>
      <c r="B1000" s="29"/>
      <c r="C1000" s="29"/>
      <c r="D1000" s="30"/>
      <c r="E1000" s="30"/>
      <c r="F1000" s="40"/>
      <c r="G1000" s="31"/>
      <c r="H1000" s="32"/>
      <c r="I1000" s="33"/>
      <c r="J1000" s="33"/>
      <c r="K1000" s="33"/>
    </row>
    <row r="1001" spans="1:11" s="34" customFormat="1">
      <c r="A1001" s="29"/>
      <c r="B1001" s="29"/>
      <c r="C1001" s="29"/>
      <c r="D1001" s="30"/>
      <c r="E1001" s="30"/>
      <c r="F1001" s="40"/>
      <c r="G1001" s="31"/>
      <c r="H1001" s="32"/>
      <c r="I1001" s="33"/>
      <c r="J1001" s="33"/>
      <c r="K1001" s="33"/>
    </row>
    <row r="1002" spans="1:11" s="34" customFormat="1">
      <c r="A1002" s="29"/>
      <c r="B1002" s="29"/>
      <c r="C1002" s="29"/>
      <c r="D1002" s="30"/>
      <c r="E1002" s="30"/>
      <c r="F1002" s="40"/>
      <c r="G1002" s="31"/>
      <c r="H1002" s="32"/>
      <c r="I1002" s="33"/>
      <c r="J1002" s="33"/>
      <c r="K1002" s="33"/>
    </row>
    <row r="1003" spans="1:11" s="34" customFormat="1">
      <c r="A1003" s="29"/>
      <c r="B1003" s="29"/>
      <c r="C1003" s="29"/>
      <c r="D1003" s="30"/>
      <c r="E1003" s="30"/>
      <c r="F1003" s="40"/>
      <c r="G1003" s="31"/>
      <c r="H1003" s="32"/>
      <c r="I1003" s="33"/>
      <c r="J1003" s="33"/>
      <c r="K1003" s="33"/>
    </row>
    <row r="1004" spans="1:11" s="34" customFormat="1">
      <c r="A1004" s="29"/>
      <c r="B1004" s="29"/>
      <c r="C1004" s="29"/>
      <c r="D1004" s="30"/>
      <c r="E1004" s="30"/>
      <c r="F1004" s="40"/>
      <c r="G1004" s="31"/>
      <c r="H1004" s="32"/>
      <c r="I1004" s="33"/>
      <c r="J1004" s="33"/>
      <c r="K1004" s="33"/>
    </row>
    <row r="1005" spans="1:11" s="34" customFormat="1">
      <c r="A1005" s="29"/>
      <c r="B1005" s="29"/>
      <c r="C1005" s="29"/>
      <c r="D1005" s="30"/>
      <c r="E1005" s="30"/>
      <c r="F1005" s="40"/>
      <c r="G1005" s="31"/>
      <c r="H1005" s="32"/>
      <c r="I1005" s="33"/>
      <c r="J1005" s="33"/>
      <c r="K1005" s="33"/>
    </row>
    <row r="1006" spans="1:11" s="34" customFormat="1">
      <c r="A1006" s="29"/>
      <c r="B1006" s="29"/>
      <c r="C1006" s="29"/>
      <c r="D1006" s="30"/>
      <c r="E1006" s="30"/>
      <c r="F1006" s="40"/>
      <c r="G1006" s="31"/>
      <c r="H1006" s="32"/>
      <c r="I1006" s="33"/>
      <c r="J1006" s="33"/>
      <c r="K1006" s="33"/>
    </row>
    <row r="1007" spans="1:11" s="34" customFormat="1">
      <c r="A1007" s="29"/>
      <c r="B1007" s="29"/>
      <c r="C1007" s="29"/>
      <c r="D1007" s="30"/>
      <c r="E1007" s="30"/>
      <c r="F1007" s="40"/>
      <c r="G1007" s="31"/>
      <c r="H1007" s="32"/>
      <c r="I1007" s="33"/>
      <c r="J1007" s="33"/>
      <c r="K1007" s="33"/>
    </row>
    <row r="1008" spans="1:11" s="34" customFormat="1">
      <c r="A1008" s="29"/>
      <c r="B1008" s="29"/>
      <c r="C1008" s="29"/>
      <c r="D1008" s="30"/>
      <c r="E1008" s="30"/>
      <c r="F1008" s="40"/>
      <c r="G1008" s="31"/>
      <c r="H1008" s="32"/>
      <c r="I1008" s="33"/>
      <c r="J1008" s="33"/>
      <c r="K1008" s="33"/>
    </row>
    <row r="1009" spans="1:11" s="34" customFormat="1">
      <c r="A1009" s="29"/>
      <c r="B1009" s="29"/>
      <c r="C1009" s="29"/>
      <c r="D1009" s="30"/>
      <c r="E1009" s="30"/>
      <c r="F1009" s="40"/>
      <c r="G1009" s="31"/>
      <c r="H1009" s="32"/>
      <c r="I1009" s="33"/>
      <c r="J1009" s="33"/>
      <c r="K1009" s="33"/>
    </row>
    <row r="1010" spans="1:11" s="34" customFormat="1">
      <c r="A1010" s="29"/>
      <c r="B1010" s="29"/>
      <c r="C1010" s="29"/>
      <c r="D1010" s="30"/>
      <c r="E1010" s="30"/>
      <c r="F1010" s="40"/>
      <c r="G1010" s="31"/>
      <c r="H1010" s="32"/>
      <c r="I1010" s="33"/>
      <c r="J1010" s="33"/>
      <c r="K1010" s="33"/>
    </row>
    <row r="1011" spans="1:11" s="34" customFormat="1">
      <c r="A1011" s="29"/>
      <c r="B1011" s="29"/>
      <c r="C1011" s="29"/>
      <c r="D1011" s="30"/>
      <c r="E1011" s="30"/>
      <c r="F1011" s="40"/>
      <c r="G1011" s="31"/>
      <c r="H1011" s="32"/>
      <c r="I1011" s="33"/>
      <c r="J1011" s="33"/>
      <c r="K1011" s="33"/>
    </row>
    <row r="1012" spans="1:11" s="34" customFormat="1">
      <c r="A1012" s="29"/>
      <c r="B1012" s="29"/>
      <c r="C1012" s="29"/>
      <c r="D1012" s="30"/>
      <c r="E1012" s="30"/>
      <c r="F1012" s="40"/>
      <c r="G1012" s="31"/>
      <c r="H1012" s="32"/>
      <c r="I1012" s="33"/>
      <c r="J1012" s="33"/>
      <c r="K1012" s="33"/>
    </row>
    <row r="1013" spans="1:11" s="34" customFormat="1">
      <c r="A1013" s="29"/>
      <c r="B1013" s="29"/>
      <c r="C1013" s="29"/>
      <c r="D1013" s="30"/>
      <c r="E1013" s="30"/>
      <c r="F1013" s="40"/>
      <c r="G1013" s="31"/>
      <c r="H1013" s="32"/>
      <c r="I1013" s="33"/>
      <c r="J1013" s="33"/>
      <c r="K1013" s="33"/>
    </row>
    <row r="1014" spans="1:11" s="34" customFormat="1">
      <c r="A1014" s="29"/>
      <c r="B1014" s="29"/>
      <c r="C1014" s="29"/>
      <c r="D1014" s="30"/>
      <c r="E1014" s="30"/>
      <c r="F1014" s="40"/>
      <c r="G1014" s="31"/>
      <c r="H1014" s="32"/>
      <c r="I1014" s="33"/>
      <c r="J1014" s="33"/>
      <c r="K1014" s="33"/>
    </row>
    <row r="1015" spans="1:11" s="34" customFormat="1">
      <c r="A1015" s="29"/>
      <c r="B1015" s="29"/>
      <c r="C1015" s="29"/>
      <c r="D1015" s="30"/>
      <c r="E1015" s="30"/>
      <c r="F1015" s="40"/>
      <c r="G1015" s="31"/>
      <c r="H1015" s="32"/>
      <c r="I1015" s="33"/>
      <c r="J1015" s="33"/>
      <c r="K1015" s="33"/>
    </row>
    <row r="1016" spans="1:11" s="34" customFormat="1">
      <c r="A1016" s="29"/>
      <c r="B1016" s="29"/>
      <c r="C1016" s="29"/>
      <c r="D1016" s="30"/>
      <c r="E1016" s="30"/>
      <c r="F1016" s="40"/>
      <c r="G1016" s="31"/>
      <c r="H1016" s="32"/>
      <c r="I1016" s="33"/>
      <c r="J1016" s="33"/>
      <c r="K1016" s="33"/>
    </row>
    <row r="1017" spans="1:11" s="34" customFormat="1">
      <c r="A1017" s="29"/>
      <c r="B1017" s="29"/>
      <c r="C1017" s="29"/>
      <c r="D1017" s="30"/>
      <c r="E1017" s="30"/>
      <c r="F1017" s="40"/>
      <c r="G1017" s="31"/>
      <c r="H1017" s="32"/>
      <c r="I1017" s="33"/>
      <c r="J1017" s="33"/>
      <c r="K1017" s="33"/>
    </row>
    <row r="1018" spans="1:11" s="34" customFormat="1">
      <c r="A1018" s="29"/>
      <c r="B1018" s="29"/>
      <c r="C1018" s="29"/>
      <c r="D1018" s="30"/>
      <c r="E1018" s="30"/>
      <c r="F1018" s="40"/>
      <c r="G1018" s="31"/>
      <c r="H1018" s="32"/>
      <c r="I1018" s="33"/>
      <c r="J1018" s="33"/>
      <c r="K1018" s="33"/>
    </row>
    <row r="1019" spans="1:11" s="34" customFormat="1">
      <c r="A1019" s="29"/>
      <c r="B1019" s="29"/>
      <c r="C1019" s="29"/>
      <c r="D1019" s="30"/>
      <c r="E1019" s="30"/>
      <c r="F1019" s="40"/>
      <c r="G1019" s="31"/>
      <c r="H1019" s="32"/>
      <c r="I1019" s="33"/>
      <c r="J1019" s="33"/>
      <c r="K1019" s="33"/>
    </row>
    <row r="1020" spans="1:11" s="34" customFormat="1">
      <c r="A1020" s="29"/>
      <c r="B1020" s="29"/>
      <c r="C1020" s="29"/>
      <c r="D1020" s="30"/>
      <c r="E1020" s="30"/>
      <c r="F1020" s="40"/>
      <c r="G1020" s="31"/>
      <c r="H1020" s="32"/>
      <c r="I1020" s="33"/>
      <c r="J1020" s="33"/>
      <c r="K1020" s="33"/>
    </row>
    <row r="1021" spans="1:11" s="34" customFormat="1">
      <c r="A1021" s="29"/>
      <c r="B1021" s="29"/>
      <c r="C1021" s="29"/>
      <c r="D1021" s="30"/>
      <c r="E1021" s="30"/>
      <c r="F1021" s="40"/>
      <c r="G1021" s="31"/>
      <c r="H1021" s="32"/>
      <c r="I1021" s="33"/>
      <c r="J1021" s="33"/>
      <c r="K1021" s="33"/>
    </row>
    <row r="1022" spans="1:11" s="34" customFormat="1">
      <c r="A1022" s="29"/>
      <c r="B1022" s="29"/>
      <c r="C1022" s="29"/>
      <c r="D1022" s="30"/>
      <c r="E1022" s="30"/>
      <c r="F1022" s="40"/>
      <c r="G1022" s="31"/>
      <c r="H1022" s="32"/>
      <c r="I1022" s="33"/>
      <c r="J1022" s="33"/>
      <c r="K1022" s="33"/>
    </row>
    <row r="1023" spans="1:11" s="34" customFormat="1">
      <c r="A1023" s="29"/>
      <c r="B1023" s="29"/>
      <c r="C1023" s="29"/>
      <c r="D1023" s="30"/>
      <c r="E1023" s="30"/>
      <c r="F1023" s="40"/>
      <c r="G1023" s="31"/>
      <c r="H1023" s="32"/>
      <c r="I1023" s="33"/>
      <c r="J1023" s="33"/>
      <c r="K1023" s="33"/>
    </row>
    <row r="1024" spans="1:11" s="34" customFormat="1">
      <c r="A1024" s="29"/>
      <c r="B1024" s="29"/>
      <c r="C1024" s="29"/>
      <c r="D1024" s="30"/>
      <c r="E1024" s="30"/>
      <c r="F1024" s="40"/>
      <c r="G1024" s="31"/>
      <c r="H1024" s="32"/>
      <c r="I1024" s="33"/>
      <c r="J1024" s="33"/>
      <c r="K1024" s="33"/>
    </row>
    <row r="1025" spans="1:11" s="34" customFormat="1">
      <c r="A1025" s="29"/>
      <c r="B1025" s="29"/>
      <c r="C1025" s="29"/>
      <c r="D1025" s="30"/>
      <c r="E1025" s="30"/>
      <c r="F1025" s="40"/>
      <c r="G1025" s="31"/>
      <c r="H1025" s="32"/>
      <c r="I1025" s="33"/>
      <c r="J1025" s="33"/>
      <c r="K1025" s="33"/>
    </row>
    <row r="1026" spans="1:11" s="34" customFormat="1">
      <c r="A1026" s="29"/>
      <c r="B1026" s="29"/>
      <c r="C1026" s="29"/>
      <c r="D1026" s="30"/>
      <c r="E1026" s="30"/>
      <c r="F1026" s="40"/>
      <c r="G1026" s="31"/>
      <c r="H1026" s="32"/>
      <c r="I1026" s="33"/>
      <c r="J1026" s="33"/>
      <c r="K1026" s="33"/>
    </row>
    <row r="1027" spans="1:11" s="34" customFormat="1">
      <c r="A1027" s="29"/>
      <c r="B1027" s="29"/>
      <c r="C1027" s="29"/>
      <c r="D1027" s="30"/>
      <c r="E1027" s="30"/>
      <c r="F1027" s="40"/>
      <c r="G1027" s="31"/>
      <c r="H1027" s="32"/>
      <c r="I1027" s="33"/>
      <c r="J1027" s="33"/>
      <c r="K1027" s="33"/>
    </row>
    <row r="1028" spans="1:11" s="34" customFormat="1">
      <c r="A1028" s="29"/>
      <c r="B1028" s="29"/>
      <c r="C1028" s="29"/>
      <c r="D1028" s="30"/>
      <c r="E1028" s="30"/>
      <c r="F1028" s="40"/>
      <c r="G1028" s="31"/>
      <c r="H1028" s="32"/>
      <c r="I1028" s="33"/>
      <c r="J1028" s="33"/>
      <c r="K1028" s="33"/>
    </row>
    <row r="1029" spans="1:11" s="34" customFormat="1">
      <c r="A1029" s="29"/>
      <c r="B1029" s="29"/>
      <c r="C1029" s="29"/>
      <c r="D1029" s="30"/>
      <c r="E1029" s="30"/>
      <c r="F1029" s="40"/>
      <c r="G1029" s="31"/>
      <c r="H1029" s="32"/>
      <c r="I1029" s="33"/>
      <c r="J1029" s="33"/>
      <c r="K1029" s="33"/>
    </row>
    <row r="1030" spans="1:11" s="34" customFormat="1">
      <c r="A1030" s="29"/>
      <c r="B1030" s="29"/>
      <c r="C1030" s="29"/>
      <c r="D1030" s="30"/>
      <c r="E1030" s="30"/>
      <c r="F1030" s="40"/>
      <c r="G1030" s="31"/>
      <c r="H1030" s="32"/>
      <c r="I1030" s="33"/>
      <c r="J1030" s="33"/>
      <c r="K1030" s="33"/>
    </row>
    <row r="1031" spans="1:11" s="34" customFormat="1">
      <c r="A1031" s="29"/>
      <c r="B1031" s="29"/>
      <c r="C1031" s="29"/>
      <c r="D1031" s="30"/>
      <c r="E1031" s="30"/>
      <c r="F1031" s="40"/>
      <c r="G1031" s="31"/>
      <c r="H1031" s="32"/>
      <c r="I1031" s="33"/>
      <c r="J1031" s="33"/>
      <c r="K1031" s="33"/>
    </row>
    <row r="1032" spans="1:11" s="34" customFormat="1">
      <c r="A1032" s="29"/>
      <c r="B1032" s="29"/>
      <c r="C1032" s="29"/>
      <c r="D1032" s="30"/>
      <c r="E1032" s="30"/>
      <c r="F1032" s="40"/>
      <c r="G1032" s="31"/>
      <c r="H1032" s="32"/>
      <c r="I1032" s="33"/>
      <c r="J1032" s="33"/>
      <c r="K1032" s="33"/>
    </row>
    <row r="1033" spans="1:11" s="34" customFormat="1">
      <c r="A1033" s="29"/>
      <c r="B1033" s="29"/>
      <c r="C1033" s="29"/>
      <c r="D1033" s="30"/>
      <c r="E1033" s="30"/>
      <c r="F1033" s="40"/>
      <c r="G1033" s="31"/>
      <c r="H1033" s="32"/>
      <c r="I1033" s="33"/>
      <c r="J1033" s="33"/>
      <c r="K1033" s="33"/>
    </row>
    <row r="1034" spans="1:11" s="34" customFormat="1">
      <c r="A1034" s="29"/>
      <c r="B1034" s="29"/>
      <c r="C1034" s="29"/>
      <c r="D1034" s="30"/>
      <c r="E1034" s="30"/>
      <c r="F1034" s="40"/>
      <c r="G1034" s="31"/>
      <c r="H1034" s="32"/>
      <c r="I1034" s="33"/>
      <c r="J1034" s="33"/>
      <c r="K1034" s="33"/>
    </row>
    <row r="1035" spans="1:11" s="34" customFormat="1">
      <c r="A1035" s="29"/>
      <c r="B1035" s="29"/>
      <c r="C1035" s="29"/>
      <c r="D1035" s="30"/>
      <c r="E1035" s="30"/>
      <c r="F1035" s="40"/>
      <c r="G1035" s="31"/>
      <c r="H1035" s="32"/>
      <c r="I1035" s="33"/>
      <c r="J1035" s="33"/>
      <c r="K1035" s="33"/>
    </row>
    <row r="1036" spans="1:11" s="34" customFormat="1">
      <c r="A1036" s="29"/>
      <c r="B1036" s="29"/>
      <c r="C1036" s="29"/>
      <c r="D1036" s="30"/>
      <c r="E1036" s="30"/>
      <c r="F1036" s="40"/>
      <c r="G1036" s="31"/>
      <c r="H1036" s="32"/>
      <c r="I1036" s="33"/>
      <c r="J1036" s="33"/>
      <c r="K1036" s="33"/>
    </row>
    <row r="1037" spans="1:11" s="34" customFormat="1">
      <c r="A1037" s="29"/>
      <c r="B1037" s="29"/>
      <c r="C1037" s="29"/>
      <c r="D1037" s="30"/>
      <c r="E1037" s="30"/>
      <c r="F1037" s="40"/>
      <c r="G1037" s="31"/>
      <c r="H1037" s="32"/>
      <c r="I1037" s="33"/>
      <c r="J1037" s="33"/>
      <c r="K1037" s="33"/>
    </row>
    <row r="1038" spans="1:11" s="34" customFormat="1">
      <c r="A1038" s="29"/>
      <c r="B1038" s="29"/>
      <c r="C1038" s="29"/>
      <c r="D1038" s="30"/>
      <c r="E1038" s="30"/>
      <c r="F1038" s="40"/>
      <c r="G1038" s="31"/>
      <c r="H1038" s="32"/>
      <c r="I1038" s="33"/>
      <c r="J1038" s="33"/>
      <c r="K1038" s="33"/>
    </row>
    <row r="1039" spans="1:11" s="34" customFormat="1">
      <c r="A1039" s="29"/>
      <c r="B1039" s="29"/>
      <c r="C1039" s="29"/>
      <c r="D1039" s="30"/>
      <c r="E1039" s="30"/>
      <c r="F1039" s="40"/>
      <c r="G1039" s="31"/>
      <c r="H1039" s="32"/>
      <c r="I1039" s="33"/>
      <c r="J1039" s="33"/>
      <c r="K1039" s="33"/>
    </row>
    <row r="1040" spans="1:11" s="34" customFormat="1">
      <c r="A1040" s="29"/>
      <c r="B1040" s="29"/>
      <c r="C1040" s="29"/>
      <c r="D1040" s="30"/>
      <c r="E1040" s="30"/>
      <c r="F1040" s="40"/>
      <c r="G1040" s="31"/>
      <c r="H1040" s="32"/>
      <c r="I1040" s="33"/>
      <c r="J1040" s="33"/>
      <c r="K1040" s="33"/>
    </row>
    <row r="1041" spans="1:11" s="34" customFormat="1">
      <c r="A1041" s="29"/>
      <c r="B1041" s="29"/>
      <c r="C1041" s="29"/>
      <c r="D1041" s="30"/>
      <c r="E1041" s="30"/>
      <c r="F1041" s="40"/>
      <c r="G1041" s="31"/>
      <c r="H1041" s="32"/>
      <c r="I1041" s="33"/>
      <c r="J1041" s="33"/>
      <c r="K1041" s="33"/>
    </row>
    <row r="1042" spans="1:11" s="34" customFormat="1">
      <c r="A1042" s="29"/>
      <c r="B1042" s="29"/>
      <c r="C1042" s="29"/>
      <c r="D1042" s="30"/>
      <c r="E1042" s="30"/>
      <c r="F1042" s="40"/>
      <c r="G1042" s="31"/>
      <c r="H1042" s="32"/>
      <c r="I1042" s="33"/>
      <c r="J1042" s="33"/>
      <c r="K1042" s="33"/>
    </row>
    <row r="1043" spans="1:11" s="34" customFormat="1">
      <c r="A1043" s="29"/>
      <c r="B1043" s="29"/>
      <c r="C1043" s="29"/>
      <c r="D1043" s="30"/>
      <c r="E1043" s="30"/>
      <c r="F1043" s="40"/>
      <c r="G1043" s="31"/>
      <c r="H1043" s="32"/>
      <c r="I1043" s="33"/>
      <c r="J1043" s="33"/>
      <c r="K1043" s="33"/>
    </row>
    <row r="1044" spans="1:11" s="34" customFormat="1">
      <c r="A1044" s="29"/>
      <c r="B1044" s="29"/>
      <c r="C1044" s="29"/>
      <c r="D1044" s="30"/>
      <c r="E1044" s="30"/>
      <c r="F1044" s="40"/>
      <c r="G1044" s="31"/>
      <c r="H1044" s="32"/>
      <c r="I1044" s="33"/>
      <c r="J1044" s="33"/>
      <c r="K1044" s="33"/>
    </row>
    <row r="1045" spans="1:11" s="34" customFormat="1">
      <c r="A1045" s="29"/>
      <c r="B1045" s="29"/>
      <c r="C1045" s="29"/>
      <c r="D1045" s="30"/>
      <c r="E1045" s="30"/>
      <c r="F1045" s="40"/>
      <c r="G1045" s="31"/>
      <c r="H1045" s="32"/>
      <c r="I1045" s="33"/>
      <c r="J1045" s="33"/>
      <c r="K1045" s="33"/>
    </row>
    <row r="1046" spans="1:11" s="34" customFormat="1">
      <c r="A1046" s="29"/>
      <c r="B1046" s="29"/>
      <c r="C1046" s="29"/>
      <c r="D1046" s="30"/>
      <c r="E1046" s="30"/>
      <c r="F1046" s="40"/>
      <c r="G1046" s="31"/>
      <c r="H1046" s="32"/>
      <c r="I1046" s="33"/>
      <c r="J1046" s="33"/>
      <c r="K1046" s="33"/>
    </row>
    <row r="1047" spans="1:11" s="34" customFormat="1">
      <c r="A1047" s="29"/>
      <c r="B1047" s="29"/>
      <c r="C1047" s="29"/>
      <c r="D1047" s="30"/>
      <c r="E1047" s="30"/>
      <c r="F1047" s="40"/>
      <c r="G1047" s="31"/>
      <c r="H1047" s="32"/>
      <c r="I1047" s="33"/>
      <c r="J1047" s="33"/>
      <c r="K1047" s="33"/>
    </row>
    <row r="1048" spans="1:11" s="34" customFormat="1">
      <c r="A1048" s="29"/>
      <c r="B1048" s="29"/>
      <c r="C1048" s="29"/>
      <c r="D1048" s="30"/>
      <c r="E1048" s="30"/>
      <c r="F1048" s="40"/>
      <c r="G1048" s="31"/>
      <c r="H1048" s="32"/>
      <c r="I1048" s="33"/>
      <c r="J1048" s="33"/>
      <c r="K1048" s="33"/>
    </row>
    <row r="1049" spans="1:11" s="34" customFormat="1">
      <c r="A1049" s="29"/>
      <c r="B1049" s="29"/>
      <c r="C1049" s="29"/>
      <c r="D1049" s="30"/>
      <c r="E1049" s="30"/>
      <c r="F1049" s="40"/>
      <c r="G1049" s="31"/>
      <c r="H1049" s="32"/>
      <c r="I1049" s="33"/>
      <c r="J1049" s="33"/>
      <c r="K1049" s="33"/>
    </row>
    <row r="1050" spans="1:11" s="34" customFormat="1">
      <c r="A1050" s="29"/>
      <c r="B1050" s="29"/>
      <c r="C1050" s="29"/>
      <c r="D1050" s="30"/>
      <c r="E1050" s="30"/>
      <c r="F1050" s="40"/>
      <c r="G1050" s="31"/>
      <c r="H1050" s="32"/>
      <c r="I1050" s="33"/>
      <c r="J1050" s="33"/>
      <c r="K1050" s="33"/>
    </row>
    <row r="1051" spans="1:11" s="34" customFormat="1">
      <c r="A1051" s="29"/>
      <c r="B1051" s="29"/>
      <c r="C1051" s="29"/>
      <c r="D1051" s="30"/>
      <c r="E1051" s="30"/>
      <c r="F1051" s="40"/>
      <c r="G1051" s="31"/>
      <c r="H1051" s="32"/>
      <c r="I1051" s="33"/>
      <c r="J1051" s="33"/>
      <c r="K1051" s="33"/>
    </row>
    <row r="1052" spans="1:11" s="34" customFormat="1">
      <c r="A1052" s="29"/>
      <c r="B1052" s="29"/>
      <c r="C1052" s="29"/>
      <c r="D1052" s="30"/>
      <c r="E1052" s="30"/>
      <c r="F1052" s="40"/>
      <c r="G1052" s="31"/>
      <c r="H1052" s="32"/>
      <c r="I1052" s="33"/>
      <c r="J1052" s="33"/>
      <c r="K1052" s="33"/>
    </row>
    <row r="1053" spans="1:11" s="34" customFormat="1">
      <c r="A1053" s="29"/>
      <c r="B1053" s="29"/>
      <c r="C1053" s="29"/>
      <c r="D1053" s="30"/>
      <c r="E1053" s="30"/>
      <c r="F1053" s="40"/>
      <c r="G1053" s="31"/>
      <c r="H1053" s="32"/>
      <c r="I1053" s="33"/>
      <c r="J1053" s="33"/>
      <c r="K1053" s="33"/>
    </row>
    <row r="1054" spans="1:11" s="34" customFormat="1">
      <c r="A1054" s="29"/>
      <c r="B1054" s="29"/>
      <c r="C1054" s="29"/>
      <c r="D1054" s="30"/>
      <c r="E1054" s="30"/>
      <c r="F1054" s="40"/>
      <c r="G1054" s="31"/>
      <c r="H1054" s="32"/>
      <c r="I1054" s="33"/>
      <c r="J1054" s="33"/>
      <c r="K1054" s="33"/>
    </row>
    <row r="1055" spans="1:11" s="34" customFormat="1">
      <c r="A1055" s="29"/>
      <c r="B1055" s="29"/>
      <c r="C1055" s="29"/>
      <c r="D1055" s="30"/>
      <c r="E1055" s="30"/>
      <c r="F1055" s="40"/>
      <c r="G1055" s="31"/>
      <c r="H1055" s="32"/>
      <c r="I1055" s="33"/>
      <c r="J1055" s="33"/>
      <c r="K1055" s="33"/>
    </row>
    <row r="1056" spans="1:11" s="34" customFormat="1">
      <c r="A1056" s="29"/>
      <c r="B1056" s="29"/>
      <c r="C1056" s="29"/>
      <c r="D1056" s="30"/>
      <c r="E1056" s="30"/>
      <c r="F1056" s="40"/>
      <c r="G1056" s="31"/>
      <c r="H1056" s="32"/>
      <c r="I1056" s="33"/>
      <c r="J1056" s="33"/>
      <c r="K1056" s="33"/>
    </row>
    <row r="1057" spans="1:11" s="34" customFormat="1">
      <c r="A1057" s="29"/>
      <c r="B1057" s="29"/>
      <c r="C1057" s="29"/>
      <c r="D1057" s="30"/>
      <c r="E1057" s="30"/>
      <c r="F1057" s="40"/>
      <c r="G1057" s="31"/>
      <c r="H1057" s="32"/>
      <c r="I1057" s="33"/>
      <c r="J1057" s="33"/>
      <c r="K1057" s="33"/>
    </row>
    <row r="1058" spans="1:11" s="34" customFormat="1">
      <c r="A1058" s="29"/>
      <c r="B1058" s="29"/>
      <c r="C1058" s="29"/>
      <c r="D1058" s="30"/>
      <c r="E1058" s="30"/>
      <c r="F1058" s="40"/>
      <c r="G1058" s="31"/>
      <c r="H1058" s="32"/>
      <c r="I1058" s="33"/>
      <c r="J1058" s="33"/>
      <c r="K1058" s="33"/>
    </row>
    <row r="1059" spans="1:11" s="34" customFormat="1">
      <c r="A1059" s="29"/>
      <c r="B1059" s="29"/>
      <c r="C1059" s="29"/>
      <c r="D1059" s="30"/>
      <c r="E1059" s="30"/>
      <c r="F1059" s="40"/>
      <c r="G1059" s="31"/>
      <c r="H1059" s="32"/>
      <c r="I1059" s="33"/>
      <c r="J1059" s="33"/>
      <c r="K1059" s="33"/>
    </row>
    <row r="1060" spans="1:11" s="34" customFormat="1">
      <c r="A1060" s="29"/>
      <c r="B1060" s="29"/>
      <c r="C1060" s="29"/>
      <c r="D1060" s="30"/>
      <c r="E1060" s="30"/>
      <c r="F1060" s="40"/>
      <c r="G1060" s="31"/>
      <c r="H1060" s="32"/>
      <c r="I1060" s="33"/>
      <c r="J1060" s="33"/>
      <c r="K1060" s="33"/>
    </row>
    <row r="1061" spans="1:11" s="34" customFormat="1">
      <c r="A1061" s="29"/>
      <c r="B1061" s="29"/>
      <c r="C1061" s="29"/>
      <c r="D1061" s="30"/>
      <c r="E1061" s="30"/>
      <c r="F1061" s="40"/>
      <c r="G1061" s="31"/>
      <c r="H1061" s="32"/>
      <c r="I1061" s="33"/>
      <c r="J1061" s="33"/>
      <c r="K1061" s="33"/>
    </row>
    <row r="1062" spans="1:11" s="34" customFormat="1">
      <c r="A1062" s="29"/>
      <c r="B1062" s="29"/>
      <c r="C1062" s="29"/>
      <c r="D1062" s="30"/>
      <c r="E1062" s="30"/>
      <c r="F1062" s="40"/>
      <c r="G1062" s="31"/>
      <c r="H1062" s="32"/>
      <c r="I1062" s="33"/>
      <c r="J1062" s="33"/>
      <c r="K1062" s="33"/>
    </row>
    <row r="1063" spans="1:11" s="34" customFormat="1">
      <c r="A1063" s="29"/>
      <c r="B1063" s="29"/>
      <c r="C1063" s="29"/>
      <c r="D1063" s="30"/>
      <c r="E1063" s="30"/>
      <c r="F1063" s="40"/>
      <c r="G1063" s="31"/>
      <c r="H1063" s="32"/>
      <c r="I1063" s="33"/>
      <c r="J1063" s="33"/>
      <c r="K1063" s="33"/>
    </row>
    <row r="1064" spans="1:11" s="34" customFormat="1">
      <c r="A1064" s="29"/>
      <c r="B1064" s="29"/>
      <c r="C1064" s="29"/>
      <c r="D1064" s="30"/>
      <c r="E1064" s="30"/>
      <c r="F1064" s="40"/>
      <c r="G1064" s="31"/>
      <c r="H1064" s="32"/>
      <c r="I1064" s="33"/>
      <c r="J1064" s="33"/>
      <c r="K1064" s="33"/>
    </row>
    <row r="1065" spans="1:11" s="34" customFormat="1">
      <c r="A1065" s="29"/>
      <c r="B1065" s="29"/>
      <c r="C1065" s="29"/>
      <c r="D1065" s="30"/>
      <c r="E1065" s="30"/>
      <c r="F1065" s="40"/>
      <c r="G1065" s="31"/>
      <c r="H1065" s="32"/>
      <c r="I1065" s="33"/>
      <c r="J1065" s="33"/>
      <c r="K1065" s="33"/>
    </row>
    <row r="1066" spans="1:11" s="34" customFormat="1">
      <c r="A1066" s="29"/>
      <c r="B1066" s="29"/>
      <c r="C1066" s="29"/>
      <c r="D1066" s="30"/>
      <c r="E1066" s="30"/>
      <c r="F1066" s="40"/>
      <c r="G1066" s="31"/>
      <c r="H1066" s="32"/>
      <c r="I1066" s="33"/>
      <c r="J1066" s="33"/>
      <c r="K1066" s="33"/>
    </row>
    <row r="1067" spans="1:11" s="34" customFormat="1">
      <c r="A1067" s="29"/>
      <c r="B1067" s="29"/>
      <c r="C1067" s="29"/>
      <c r="D1067" s="30"/>
      <c r="E1067" s="30"/>
      <c r="F1067" s="40"/>
      <c r="G1067" s="31"/>
      <c r="H1067" s="32"/>
      <c r="I1067" s="33"/>
      <c r="J1067" s="33"/>
      <c r="K1067" s="33"/>
    </row>
    <row r="1068" spans="1:11" s="34" customFormat="1">
      <c r="A1068" s="29"/>
      <c r="B1068" s="29"/>
      <c r="C1068" s="29"/>
      <c r="D1068" s="30"/>
      <c r="E1068" s="30"/>
      <c r="F1068" s="40"/>
      <c r="G1068" s="31"/>
      <c r="H1068" s="32"/>
      <c r="I1068" s="33"/>
      <c r="J1068" s="33"/>
      <c r="K1068" s="33"/>
    </row>
    <row r="1069" spans="1:11" s="34" customFormat="1">
      <c r="A1069" s="29"/>
      <c r="B1069" s="29"/>
      <c r="C1069" s="29"/>
      <c r="D1069" s="30"/>
      <c r="E1069" s="30"/>
      <c r="F1069" s="40"/>
      <c r="G1069" s="31"/>
      <c r="H1069" s="32"/>
      <c r="I1069" s="33"/>
      <c r="J1069" s="33"/>
      <c r="K1069" s="33"/>
    </row>
    <row r="1070" spans="1:11" s="34" customFormat="1">
      <c r="A1070" s="29"/>
      <c r="B1070" s="29"/>
      <c r="C1070" s="29"/>
      <c r="D1070" s="30"/>
      <c r="E1070" s="30"/>
      <c r="F1070" s="40"/>
      <c r="G1070" s="31"/>
      <c r="H1070" s="32"/>
      <c r="I1070" s="33"/>
      <c r="J1070" s="33"/>
      <c r="K1070" s="33"/>
    </row>
    <row r="1071" spans="1:11" s="34" customFormat="1">
      <c r="A1071" s="29"/>
      <c r="B1071" s="29"/>
      <c r="C1071" s="29"/>
      <c r="D1071" s="30"/>
      <c r="E1071" s="30"/>
      <c r="F1071" s="40"/>
      <c r="G1071" s="31"/>
      <c r="H1071" s="32"/>
      <c r="I1071" s="33"/>
      <c r="J1071" s="33"/>
      <c r="K1071" s="33"/>
    </row>
    <row r="1072" spans="1:11" s="34" customFormat="1">
      <c r="A1072" s="29"/>
      <c r="B1072" s="29"/>
      <c r="C1072" s="29"/>
      <c r="D1072" s="30"/>
      <c r="E1072" s="30"/>
      <c r="F1072" s="40"/>
      <c r="G1072" s="31"/>
      <c r="H1072" s="32"/>
      <c r="I1072" s="33"/>
      <c r="J1072" s="33"/>
      <c r="K1072" s="33"/>
    </row>
    <row r="1073" spans="1:11" s="34" customFormat="1">
      <c r="A1073" s="29"/>
      <c r="B1073" s="29"/>
      <c r="C1073" s="29"/>
      <c r="D1073" s="30"/>
      <c r="E1073" s="30"/>
      <c r="F1073" s="40"/>
      <c r="G1073" s="31"/>
      <c r="H1073" s="32"/>
      <c r="I1073" s="33"/>
      <c r="J1073" s="33"/>
      <c r="K1073" s="33"/>
    </row>
    <row r="1074" spans="1:11" s="34" customFormat="1">
      <c r="A1074" s="29"/>
      <c r="B1074" s="29"/>
      <c r="C1074" s="29"/>
      <c r="D1074" s="30"/>
      <c r="E1074" s="30"/>
      <c r="F1074" s="40"/>
      <c r="G1074" s="31"/>
      <c r="H1074" s="32"/>
      <c r="I1074" s="33"/>
      <c r="J1074" s="33"/>
      <c r="K1074" s="33"/>
    </row>
    <row r="1075" spans="1:11" s="34" customFormat="1">
      <c r="A1075" s="29"/>
      <c r="B1075" s="29"/>
      <c r="C1075" s="29"/>
      <c r="D1075" s="30"/>
      <c r="E1075" s="30"/>
      <c r="F1075" s="40"/>
      <c r="G1075" s="31"/>
      <c r="H1075" s="32"/>
      <c r="I1075" s="33"/>
      <c r="J1075" s="33"/>
      <c r="K1075" s="33"/>
    </row>
    <row r="1076" spans="1:11" s="34" customFormat="1">
      <c r="A1076" s="29"/>
      <c r="B1076" s="29"/>
      <c r="C1076" s="29"/>
      <c r="D1076" s="30"/>
      <c r="E1076" s="30"/>
      <c r="F1076" s="40"/>
      <c r="G1076" s="31"/>
      <c r="H1076" s="32"/>
      <c r="I1076" s="33"/>
      <c r="J1076" s="33"/>
      <c r="K1076" s="33"/>
    </row>
    <row r="1077" spans="1:11" s="34" customFormat="1">
      <c r="A1077" s="29"/>
      <c r="B1077" s="29"/>
      <c r="C1077" s="29"/>
      <c r="D1077" s="30"/>
      <c r="E1077" s="30"/>
      <c r="F1077" s="40"/>
      <c r="G1077" s="31"/>
      <c r="H1077" s="32"/>
      <c r="I1077" s="33"/>
      <c r="J1077" s="33"/>
      <c r="K1077" s="33"/>
    </row>
    <row r="1078" spans="1:11" s="34" customFormat="1">
      <c r="A1078" s="29"/>
      <c r="B1078" s="29"/>
      <c r="C1078" s="29"/>
      <c r="D1078" s="30"/>
      <c r="E1078" s="30"/>
      <c r="F1078" s="40"/>
      <c r="G1078" s="31"/>
      <c r="H1078" s="32"/>
      <c r="I1078" s="33"/>
      <c r="J1078" s="33"/>
      <c r="K1078" s="33"/>
    </row>
    <row r="1079" spans="1:11" s="34" customFormat="1">
      <c r="A1079" s="29"/>
      <c r="B1079" s="29"/>
      <c r="C1079" s="29"/>
      <c r="D1079" s="30"/>
      <c r="E1079" s="30"/>
      <c r="F1079" s="40"/>
      <c r="G1079" s="31"/>
      <c r="H1079" s="32"/>
      <c r="I1079" s="33"/>
      <c r="J1079" s="33"/>
      <c r="K1079" s="33"/>
    </row>
    <row r="1080" spans="1:11" s="34" customFormat="1">
      <c r="A1080" s="29"/>
      <c r="B1080" s="29"/>
      <c r="C1080" s="29"/>
      <c r="D1080" s="30"/>
      <c r="E1080" s="30"/>
      <c r="F1080" s="40"/>
      <c r="G1080" s="31"/>
      <c r="H1080" s="32"/>
      <c r="I1080" s="33"/>
      <c r="J1080" s="33"/>
      <c r="K1080" s="33"/>
    </row>
    <row r="1081" spans="1:11" s="34" customFormat="1">
      <c r="A1081" s="29"/>
      <c r="B1081" s="29"/>
      <c r="C1081" s="29"/>
      <c r="D1081" s="30"/>
      <c r="E1081" s="30"/>
      <c r="F1081" s="40"/>
      <c r="G1081" s="31"/>
      <c r="H1081" s="32"/>
      <c r="I1081" s="33"/>
      <c r="J1081" s="33"/>
      <c r="K1081" s="33"/>
    </row>
    <row r="1082" spans="1:11" s="34" customFormat="1">
      <c r="A1082" s="29"/>
      <c r="B1082" s="29"/>
      <c r="C1082" s="29"/>
      <c r="D1082" s="30"/>
      <c r="E1082" s="30"/>
      <c r="F1082" s="40"/>
      <c r="G1082" s="31"/>
      <c r="H1082" s="32"/>
      <c r="I1082" s="33"/>
      <c r="J1082" s="33"/>
      <c r="K1082" s="33"/>
    </row>
    <row r="1083" spans="1:11" s="34" customFormat="1">
      <c r="A1083" s="29"/>
      <c r="B1083" s="29"/>
      <c r="C1083" s="29"/>
      <c r="D1083" s="30"/>
      <c r="E1083" s="30"/>
      <c r="F1083" s="40"/>
      <c r="G1083" s="31"/>
      <c r="H1083" s="32"/>
      <c r="I1083" s="33"/>
      <c r="J1083" s="33"/>
      <c r="K1083" s="33"/>
    </row>
    <row r="1084" spans="1:11" s="34" customFormat="1">
      <c r="A1084" s="29"/>
      <c r="B1084" s="29"/>
      <c r="C1084" s="29"/>
      <c r="D1084" s="30"/>
      <c r="E1084" s="30"/>
      <c r="F1084" s="40"/>
      <c r="G1084" s="31"/>
      <c r="H1084" s="32"/>
      <c r="I1084" s="33"/>
      <c r="J1084" s="33"/>
      <c r="K1084" s="33"/>
    </row>
    <row r="1085" spans="1:11" s="34" customFormat="1">
      <c r="A1085" s="29"/>
      <c r="B1085" s="29"/>
      <c r="C1085" s="29"/>
      <c r="D1085" s="30"/>
      <c r="E1085" s="30"/>
      <c r="F1085" s="40"/>
      <c r="G1085" s="31"/>
      <c r="H1085" s="32"/>
      <c r="I1085" s="33"/>
      <c r="J1085" s="33"/>
      <c r="K1085" s="33"/>
    </row>
    <row r="1086" spans="1:11" s="34" customFormat="1">
      <c r="A1086" s="29"/>
      <c r="B1086" s="29"/>
      <c r="C1086" s="29"/>
      <c r="D1086" s="30"/>
      <c r="E1086" s="30"/>
      <c r="F1086" s="40"/>
      <c r="G1086" s="31"/>
      <c r="H1086" s="32"/>
      <c r="I1086" s="33"/>
      <c r="J1086" s="33"/>
      <c r="K1086" s="33"/>
    </row>
    <row r="1087" spans="1:11" s="34" customFormat="1">
      <c r="A1087" s="29"/>
      <c r="B1087" s="29"/>
      <c r="C1087" s="29"/>
      <c r="D1087" s="30"/>
      <c r="E1087" s="30"/>
      <c r="F1087" s="40"/>
      <c r="G1087" s="31"/>
      <c r="H1087" s="32"/>
      <c r="I1087" s="33"/>
      <c r="J1087" s="33"/>
      <c r="K1087" s="33"/>
    </row>
    <row r="1088" spans="1:11" s="34" customFormat="1">
      <c r="A1088" s="29"/>
      <c r="B1088" s="29"/>
      <c r="C1088" s="29"/>
      <c r="D1088" s="30"/>
      <c r="E1088" s="30"/>
      <c r="F1088" s="40"/>
      <c r="G1088" s="31"/>
      <c r="H1088" s="32"/>
      <c r="I1088" s="33"/>
      <c r="J1088" s="33"/>
      <c r="K1088" s="33"/>
    </row>
    <row r="1089" spans="1:11" s="34" customFormat="1">
      <c r="A1089" s="29"/>
      <c r="B1089" s="29"/>
      <c r="C1089" s="29"/>
      <c r="D1089" s="30"/>
      <c r="E1089" s="30"/>
      <c r="F1089" s="40"/>
      <c r="G1089" s="31"/>
      <c r="H1089" s="32"/>
      <c r="I1089" s="33"/>
      <c r="J1089" s="33"/>
      <c r="K1089" s="33"/>
    </row>
    <row r="1090" spans="1:11" s="34" customFormat="1">
      <c r="A1090" s="29"/>
      <c r="B1090" s="29"/>
      <c r="C1090" s="29"/>
      <c r="D1090" s="30"/>
      <c r="E1090" s="30"/>
      <c r="F1090" s="40"/>
      <c r="G1090" s="31"/>
      <c r="H1090" s="32"/>
      <c r="I1090" s="33"/>
      <c r="J1090" s="33"/>
      <c r="K1090" s="33"/>
    </row>
    <row r="1091" spans="1:11" s="34" customFormat="1">
      <c r="A1091" s="29"/>
      <c r="B1091" s="29"/>
      <c r="C1091" s="29"/>
      <c r="D1091" s="30"/>
      <c r="E1091" s="30"/>
      <c r="F1091" s="40"/>
      <c r="G1091" s="31"/>
      <c r="H1091" s="32"/>
      <c r="I1091" s="33"/>
      <c r="J1091" s="33"/>
      <c r="K1091" s="33"/>
    </row>
    <row r="1092" spans="1:11" s="34" customFormat="1">
      <c r="A1092" s="29"/>
      <c r="B1092" s="29"/>
      <c r="C1092" s="29"/>
      <c r="D1092" s="30"/>
      <c r="E1092" s="30"/>
      <c r="F1092" s="40"/>
      <c r="G1092" s="31"/>
      <c r="H1092" s="32"/>
      <c r="I1092" s="33"/>
      <c r="J1092" s="33"/>
      <c r="K1092" s="33"/>
    </row>
    <row r="1093" spans="1:11" s="34" customFormat="1">
      <c r="A1093" s="29"/>
      <c r="B1093" s="29"/>
      <c r="C1093" s="29"/>
      <c r="D1093" s="30"/>
      <c r="E1093" s="30"/>
      <c r="F1093" s="40"/>
      <c r="G1093" s="31"/>
      <c r="H1093" s="32"/>
      <c r="I1093" s="33"/>
      <c r="J1093" s="33"/>
      <c r="K1093" s="33"/>
    </row>
    <row r="1094" spans="1:11" s="34" customFormat="1">
      <c r="A1094" s="29"/>
      <c r="B1094" s="29"/>
      <c r="C1094" s="29"/>
      <c r="D1094" s="30"/>
      <c r="E1094" s="30"/>
      <c r="F1094" s="40"/>
      <c r="G1094" s="31"/>
      <c r="H1094" s="32"/>
      <c r="I1094" s="33"/>
      <c r="J1094" s="33"/>
      <c r="K1094" s="33"/>
    </row>
    <row r="1095" spans="1:11" s="34" customFormat="1">
      <c r="A1095" s="29"/>
      <c r="B1095" s="29"/>
      <c r="C1095" s="29"/>
      <c r="D1095" s="30"/>
      <c r="E1095" s="30"/>
      <c r="F1095" s="40"/>
      <c r="G1095" s="31"/>
      <c r="H1095" s="32"/>
      <c r="I1095" s="33"/>
      <c r="J1095" s="33"/>
      <c r="K1095" s="33"/>
    </row>
    <row r="1096" spans="1:11" s="34" customFormat="1">
      <c r="A1096" s="29"/>
      <c r="B1096" s="29"/>
      <c r="C1096" s="29"/>
      <c r="D1096" s="30"/>
      <c r="E1096" s="30"/>
      <c r="F1096" s="40"/>
      <c r="G1096" s="31"/>
      <c r="H1096" s="32"/>
      <c r="I1096" s="33"/>
      <c r="J1096" s="33"/>
      <c r="K1096" s="33"/>
    </row>
    <row r="1097" spans="1:11" s="34" customFormat="1">
      <c r="A1097" s="29"/>
      <c r="B1097" s="29"/>
      <c r="C1097" s="29"/>
      <c r="D1097" s="30"/>
      <c r="E1097" s="30"/>
      <c r="F1097" s="40"/>
      <c r="G1097" s="31"/>
      <c r="H1097" s="32"/>
      <c r="I1097" s="33"/>
      <c r="J1097" s="33"/>
      <c r="K1097" s="33"/>
    </row>
    <row r="1098" spans="1:11" s="34" customFormat="1">
      <c r="A1098" s="29"/>
      <c r="B1098" s="29"/>
      <c r="C1098" s="29"/>
      <c r="D1098" s="30"/>
      <c r="E1098" s="30"/>
      <c r="F1098" s="40"/>
      <c r="G1098" s="31"/>
      <c r="H1098" s="32"/>
      <c r="I1098" s="33"/>
      <c r="J1098" s="33"/>
      <c r="K1098" s="33"/>
    </row>
    <row r="1099" spans="1:11" s="34" customFormat="1">
      <c r="A1099" s="29"/>
      <c r="B1099" s="29"/>
      <c r="C1099" s="29"/>
      <c r="D1099" s="30"/>
      <c r="E1099" s="30"/>
      <c r="F1099" s="40"/>
      <c r="G1099" s="31"/>
      <c r="H1099" s="32"/>
      <c r="I1099" s="33"/>
      <c r="J1099" s="33"/>
      <c r="K1099" s="33"/>
    </row>
    <row r="1100" spans="1:11" s="34" customFormat="1">
      <c r="A1100" s="29"/>
      <c r="B1100" s="29"/>
      <c r="C1100" s="29"/>
      <c r="D1100" s="30"/>
      <c r="E1100" s="30"/>
      <c r="F1100" s="40"/>
      <c r="G1100" s="31"/>
      <c r="H1100" s="32"/>
      <c r="I1100" s="33"/>
      <c r="J1100" s="33"/>
      <c r="K1100" s="33"/>
    </row>
    <row r="1101" spans="1:11" s="34" customFormat="1">
      <c r="A1101" s="29"/>
      <c r="B1101" s="29"/>
      <c r="C1101" s="29"/>
      <c r="D1101" s="30"/>
      <c r="E1101" s="30"/>
      <c r="F1101" s="40"/>
      <c r="G1101" s="31"/>
      <c r="H1101" s="32"/>
      <c r="I1101" s="33"/>
      <c r="J1101" s="33"/>
      <c r="K1101" s="33"/>
    </row>
    <row r="1102" spans="1:11" s="34" customFormat="1">
      <c r="A1102" s="29"/>
      <c r="B1102" s="29"/>
      <c r="C1102" s="29"/>
      <c r="D1102" s="30"/>
      <c r="E1102" s="30"/>
      <c r="F1102" s="40"/>
      <c r="G1102" s="31"/>
      <c r="H1102" s="32"/>
      <c r="I1102" s="33"/>
      <c r="J1102" s="33"/>
      <c r="K1102" s="33"/>
    </row>
    <row r="1103" spans="1:11" s="34" customFormat="1">
      <c r="A1103" s="29"/>
      <c r="B1103" s="29"/>
      <c r="C1103" s="29"/>
      <c r="D1103" s="30"/>
      <c r="E1103" s="30"/>
      <c r="F1103" s="40"/>
      <c r="G1103" s="31"/>
      <c r="H1103" s="32"/>
      <c r="I1103" s="33"/>
      <c r="J1103" s="33"/>
      <c r="K1103" s="33"/>
    </row>
    <row r="1104" spans="1:11" s="34" customFormat="1">
      <c r="A1104" s="29"/>
      <c r="B1104" s="29"/>
      <c r="C1104" s="29"/>
      <c r="D1104" s="30"/>
      <c r="E1104" s="30"/>
      <c r="F1104" s="40"/>
      <c r="G1104" s="31"/>
      <c r="H1104" s="32"/>
      <c r="I1104" s="33"/>
      <c r="J1104" s="33"/>
      <c r="K1104" s="33"/>
    </row>
    <row r="1105" spans="1:11" s="34" customFormat="1">
      <c r="A1105" s="29"/>
      <c r="B1105" s="29"/>
      <c r="C1105" s="29"/>
      <c r="D1105" s="30"/>
      <c r="E1105" s="30"/>
      <c r="F1105" s="40"/>
      <c r="G1105" s="31"/>
      <c r="H1105" s="32"/>
      <c r="I1105" s="33"/>
      <c r="J1105" s="33"/>
      <c r="K1105" s="33"/>
    </row>
    <row r="1106" spans="1:11" s="34" customFormat="1">
      <c r="A1106" s="29"/>
      <c r="B1106" s="29"/>
      <c r="C1106" s="29"/>
      <c r="D1106" s="30"/>
      <c r="E1106" s="30"/>
      <c r="F1106" s="40"/>
      <c r="G1106" s="31"/>
      <c r="H1106" s="32"/>
      <c r="I1106" s="33"/>
      <c r="J1106" s="33"/>
      <c r="K1106" s="33"/>
    </row>
    <row r="1107" spans="1:11" s="34" customFormat="1">
      <c r="A1107" s="29"/>
      <c r="B1107" s="29"/>
      <c r="C1107" s="29"/>
      <c r="D1107" s="30"/>
      <c r="E1107" s="30"/>
      <c r="F1107" s="40"/>
      <c r="G1107" s="31"/>
      <c r="H1107" s="32"/>
      <c r="I1107" s="33"/>
      <c r="J1107" s="33"/>
      <c r="K1107" s="33"/>
    </row>
    <row r="1108" spans="1:11" s="34" customFormat="1">
      <c r="A1108" s="29"/>
      <c r="B1108" s="29"/>
      <c r="C1108" s="29"/>
      <c r="D1108" s="30"/>
      <c r="E1108" s="30"/>
      <c r="F1108" s="40"/>
      <c r="G1108" s="31"/>
      <c r="H1108" s="32"/>
      <c r="I1108" s="33"/>
      <c r="J1108" s="33"/>
      <c r="K1108" s="33"/>
    </row>
    <row r="1109" spans="1:11" s="34" customFormat="1">
      <c r="A1109" s="29"/>
      <c r="B1109" s="29"/>
      <c r="C1109" s="29"/>
      <c r="D1109" s="30"/>
      <c r="E1109" s="30"/>
      <c r="F1109" s="40"/>
      <c r="G1109" s="31"/>
      <c r="H1109" s="32"/>
      <c r="I1109" s="33"/>
      <c r="J1109" s="33"/>
      <c r="K1109" s="33"/>
    </row>
    <row r="1110" spans="1:11" s="34" customFormat="1">
      <c r="A1110" s="29"/>
      <c r="B1110" s="29"/>
      <c r="C1110" s="29"/>
      <c r="D1110" s="30"/>
      <c r="E1110" s="30"/>
      <c r="F1110" s="40"/>
      <c r="G1110" s="31"/>
      <c r="H1110" s="32"/>
      <c r="I1110" s="33"/>
      <c r="J1110" s="33"/>
      <c r="K1110" s="33"/>
    </row>
    <row r="1111" spans="1:11" s="34" customFormat="1">
      <c r="A1111" s="29"/>
      <c r="B1111" s="29"/>
      <c r="C1111" s="29"/>
      <c r="D1111" s="30"/>
      <c r="E1111" s="30"/>
      <c r="F1111" s="40"/>
      <c r="G1111" s="31"/>
      <c r="H1111" s="32"/>
      <c r="I1111" s="33"/>
      <c r="J1111" s="33"/>
      <c r="K1111" s="33"/>
    </row>
    <row r="1112" spans="1:11" s="34" customFormat="1">
      <c r="A1112" s="29"/>
      <c r="B1112" s="29"/>
      <c r="C1112" s="29"/>
      <c r="D1112" s="30"/>
      <c r="E1112" s="30"/>
      <c r="F1112" s="40"/>
      <c r="G1112" s="31"/>
      <c r="H1112" s="32"/>
      <c r="I1112" s="33"/>
      <c r="J1112" s="33"/>
      <c r="K1112" s="33"/>
    </row>
    <row r="1113" spans="1:11" s="34" customFormat="1">
      <c r="A1113" s="29"/>
      <c r="B1113" s="29"/>
      <c r="C1113" s="29"/>
      <c r="D1113" s="30"/>
      <c r="E1113" s="30"/>
      <c r="F1113" s="40"/>
      <c r="G1113" s="31"/>
      <c r="H1113" s="32"/>
      <c r="I1113" s="33"/>
      <c r="J1113" s="33"/>
      <c r="K1113" s="33"/>
    </row>
    <row r="1114" spans="1:11" s="34" customFormat="1">
      <c r="A1114" s="29"/>
      <c r="B1114" s="29"/>
      <c r="C1114" s="29"/>
      <c r="D1114" s="30"/>
      <c r="E1114" s="30"/>
      <c r="F1114" s="40"/>
      <c r="G1114" s="31"/>
      <c r="H1114" s="32"/>
      <c r="I1114" s="33"/>
      <c r="J1114" s="33"/>
      <c r="K1114" s="33"/>
    </row>
    <row r="1115" spans="1:11" s="34" customFormat="1">
      <c r="A1115" s="29"/>
      <c r="B1115" s="29"/>
      <c r="C1115" s="29"/>
      <c r="D1115" s="30"/>
      <c r="E1115" s="30"/>
      <c r="F1115" s="40"/>
      <c r="G1115" s="31"/>
      <c r="H1115" s="32"/>
      <c r="I1115" s="33"/>
      <c r="J1115" s="33"/>
      <c r="K1115" s="33"/>
    </row>
    <row r="1116" spans="1:11" s="34" customFormat="1">
      <c r="A1116" s="29"/>
      <c r="B1116" s="29"/>
      <c r="C1116" s="29"/>
      <c r="D1116" s="30"/>
      <c r="E1116" s="30"/>
      <c r="F1116" s="40"/>
      <c r="G1116" s="31"/>
      <c r="H1116" s="32"/>
      <c r="I1116" s="33"/>
      <c r="J1116" s="33"/>
      <c r="K1116" s="33"/>
    </row>
    <row r="1117" spans="1:11" s="34" customFormat="1">
      <c r="A1117" s="29"/>
      <c r="B1117" s="29"/>
      <c r="C1117" s="29"/>
      <c r="D1117" s="30"/>
      <c r="E1117" s="30"/>
      <c r="F1117" s="40"/>
      <c r="G1117" s="31"/>
      <c r="H1117" s="32"/>
      <c r="I1117" s="33"/>
      <c r="J1117" s="33"/>
      <c r="K1117" s="33"/>
    </row>
    <row r="1118" spans="1:11" s="34" customFormat="1">
      <c r="A1118" s="29"/>
      <c r="B1118" s="29"/>
      <c r="C1118" s="29"/>
      <c r="D1118" s="30"/>
      <c r="E1118" s="30"/>
      <c r="F1118" s="40"/>
      <c r="G1118" s="31"/>
      <c r="H1118" s="32"/>
      <c r="I1118" s="33"/>
      <c r="J1118" s="33"/>
      <c r="K1118" s="33"/>
    </row>
    <row r="1119" spans="1:11" s="34" customFormat="1">
      <c r="A1119" s="29"/>
      <c r="B1119" s="29"/>
      <c r="C1119" s="29"/>
      <c r="D1119" s="30"/>
      <c r="E1119" s="30"/>
      <c r="F1119" s="40"/>
      <c r="G1119" s="31"/>
      <c r="H1119" s="32"/>
      <c r="I1119" s="33"/>
      <c r="J1119" s="33"/>
      <c r="K1119" s="33"/>
    </row>
    <row r="1120" spans="1:11" s="34" customFormat="1">
      <c r="A1120" s="29"/>
      <c r="B1120" s="29"/>
      <c r="C1120" s="29"/>
      <c r="D1120" s="30"/>
      <c r="E1120" s="30"/>
      <c r="F1120" s="40"/>
      <c r="G1120" s="31"/>
      <c r="H1120" s="32"/>
      <c r="I1120" s="33"/>
      <c r="J1120" s="33"/>
      <c r="K1120" s="33"/>
    </row>
    <row r="1121" spans="1:11" s="34" customFormat="1">
      <c r="A1121" s="29"/>
      <c r="B1121" s="29"/>
      <c r="C1121" s="29"/>
      <c r="D1121" s="30"/>
      <c r="E1121" s="30"/>
      <c r="F1121" s="40"/>
      <c r="G1121" s="31"/>
      <c r="H1121" s="32"/>
      <c r="I1121" s="33"/>
      <c r="J1121" s="33"/>
      <c r="K1121" s="33"/>
    </row>
    <row r="1122" spans="1:11" s="34" customFormat="1">
      <c r="A1122" s="29"/>
      <c r="B1122" s="29"/>
      <c r="C1122" s="29"/>
      <c r="D1122" s="30"/>
      <c r="E1122" s="30"/>
      <c r="F1122" s="40"/>
      <c r="G1122" s="31"/>
      <c r="H1122" s="32"/>
      <c r="I1122" s="33"/>
      <c r="J1122" s="33"/>
      <c r="K1122" s="33"/>
    </row>
    <row r="1123" spans="1:11" s="34" customFormat="1">
      <c r="A1123" s="29"/>
      <c r="B1123" s="29"/>
      <c r="C1123" s="29"/>
      <c r="D1123" s="30"/>
      <c r="E1123" s="30"/>
      <c r="F1123" s="40"/>
      <c r="G1123" s="31"/>
      <c r="H1123" s="32"/>
      <c r="I1123" s="33"/>
      <c r="J1123" s="33"/>
      <c r="K1123" s="33"/>
    </row>
    <row r="1124" spans="1:11" s="34" customFormat="1">
      <c r="A1124" s="29"/>
      <c r="B1124" s="29"/>
      <c r="C1124" s="29"/>
      <c r="D1124" s="30"/>
      <c r="E1124" s="30"/>
      <c r="F1124" s="40"/>
      <c r="G1124" s="31"/>
      <c r="H1124" s="32"/>
      <c r="I1124" s="33"/>
      <c r="J1124" s="33"/>
      <c r="K1124" s="33"/>
    </row>
    <row r="1125" spans="1:11" s="34" customFormat="1">
      <c r="A1125" s="29"/>
      <c r="B1125" s="29"/>
      <c r="C1125" s="29"/>
      <c r="D1125" s="30"/>
      <c r="E1125" s="30"/>
      <c r="F1125" s="40"/>
      <c r="G1125" s="31"/>
      <c r="H1125" s="32"/>
      <c r="I1125" s="33"/>
      <c r="J1125" s="33"/>
      <c r="K1125" s="33"/>
    </row>
    <row r="1126" spans="1:11" s="34" customFormat="1">
      <c r="A1126" s="29"/>
      <c r="B1126" s="29"/>
      <c r="C1126" s="29"/>
      <c r="D1126" s="30"/>
      <c r="E1126" s="30"/>
      <c r="F1126" s="40"/>
      <c r="G1126" s="31"/>
      <c r="H1126" s="32"/>
      <c r="I1126" s="33"/>
      <c r="J1126" s="33"/>
      <c r="K1126" s="33"/>
    </row>
    <row r="1127" spans="1:11" s="34" customFormat="1">
      <c r="A1127" s="29"/>
      <c r="B1127" s="29"/>
      <c r="C1127" s="29"/>
      <c r="D1127" s="30"/>
      <c r="E1127" s="30"/>
      <c r="F1127" s="40"/>
      <c r="G1127" s="31"/>
      <c r="H1127" s="32"/>
      <c r="I1127" s="33"/>
      <c r="J1127" s="33"/>
      <c r="K1127" s="33"/>
    </row>
    <row r="1128" spans="1:11" s="34" customFormat="1">
      <c r="A1128" s="29"/>
      <c r="B1128" s="29"/>
      <c r="C1128" s="29"/>
      <c r="D1128" s="30"/>
      <c r="E1128" s="30"/>
      <c r="F1128" s="40"/>
      <c r="G1128" s="31"/>
      <c r="H1128" s="32"/>
      <c r="I1128" s="33"/>
      <c r="J1128" s="33"/>
      <c r="K1128" s="33"/>
    </row>
    <row r="1129" spans="1:11" s="34" customFormat="1">
      <c r="A1129" s="29"/>
      <c r="B1129" s="29"/>
      <c r="C1129" s="29"/>
      <c r="D1129" s="30"/>
      <c r="E1129" s="30"/>
      <c r="F1129" s="40"/>
      <c r="G1129" s="31"/>
      <c r="H1129" s="32"/>
      <c r="I1129" s="33"/>
      <c r="J1129" s="33"/>
      <c r="K1129" s="33"/>
    </row>
    <row r="1130" spans="1:11" s="34" customFormat="1">
      <c r="A1130" s="29"/>
      <c r="B1130" s="29"/>
      <c r="C1130" s="29"/>
      <c r="D1130" s="30"/>
      <c r="E1130" s="30"/>
      <c r="F1130" s="40"/>
      <c r="G1130" s="31"/>
      <c r="H1130" s="32"/>
      <c r="I1130" s="33"/>
      <c r="J1130" s="33"/>
      <c r="K1130" s="33"/>
    </row>
    <row r="1131" spans="1:11" s="34" customFormat="1">
      <c r="A1131" s="29"/>
      <c r="B1131" s="29"/>
      <c r="C1131" s="29"/>
      <c r="D1131" s="30"/>
      <c r="E1131" s="30"/>
      <c r="F1131" s="40"/>
      <c r="G1131" s="31"/>
      <c r="H1131" s="32"/>
      <c r="I1131" s="33"/>
      <c r="J1131" s="33"/>
      <c r="K1131" s="33"/>
    </row>
    <row r="1132" spans="1:11" s="34" customFormat="1">
      <c r="A1132" s="29"/>
      <c r="B1132" s="29"/>
      <c r="C1132" s="29"/>
      <c r="D1132" s="30"/>
      <c r="E1132" s="30"/>
      <c r="F1132" s="40"/>
      <c r="G1132" s="31"/>
      <c r="H1132" s="32"/>
      <c r="I1132" s="33"/>
      <c r="J1132" s="33"/>
      <c r="K1132" s="33"/>
    </row>
    <row r="1133" spans="1:11" s="34" customFormat="1">
      <c r="A1133" s="29"/>
      <c r="B1133" s="29"/>
      <c r="C1133" s="29"/>
      <c r="D1133" s="30"/>
      <c r="E1133" s="30"/>
      <c r="F1133" s="40"/>
      <c r="G1133" s="31"/>
      <c r="H1133" s="32"/>
      <c r="I1133" s="33"/>
      <c r="J1133" s="33"/>
      <c r="K1133" s="33"/>
    </row>
    <row r="1134" spans="1:11" s="34" customFormat="1">
      <c r="A1134" s="29"/>
      <c r="B1134" s="29"/>
      <c r="C1134" s="29"/>
      <c r="D1134" s="30"/>
      <c r="E1134" s="30"/>
      <c r="F1134" s="40"/>
      <c r="G1134" s="31"/>
      <c r="H1134" s="32"/>
      <c r="I1134" s="33"/>
      <c r="J1134" s="33"/>
      <c r="K1134" s="33"/>
    </row>
    <row r="1135" spans="1:11" s="34" customFormat="1">
      <c r="A1135" s="29"/>
      <c r="B1135" s="29"/>
      <c r="C1135" s="29"/>
      <c r="D1135" s="30"/>
      <c r="E1135" s="30"/>
      <c r="F1135" s="40"/>
      <c r="G1135" s="31"/>
      <c r="H1135" s="32"/>
      <c r="I1135" s="33"/>
      <c r="J1135" s="33"/>
      <c r="K1135" s="33"/>
    </row>
    <row r="1136" spans="1:11" s="34" customFormat="1">
      <c r="A1136" s="29"/>
      <c r="B1136" s="29"/>
      <c r="C1136" s="29"/>
      <c r="D1136" s="30"/>
      <c r="E1136" s="30"/>
      <c r="F1136" s="40"/>
      <c r="G1136" s="31"/>
      <c r="H1136" s="32"/>
      <c r="I1136" s="33"/>
      <c r="J1136" s="33"/>
      <c r="K1136" s="33"/>
    </row>
    <row r="1137" spans="1:11" s="34" customFormat="1">
      <c r="A1137" s="29"/>
      <c r="B1137" s="29"/>
      <c r="C1137" s="29"/>
      <c r="D1137" s="30"/>
      <c r="E1137" s="30"/>
      <c r="F1137" s="40"/>
      <c r="G1137" s="31"/>
      <c r="H1137" s="32"/>
      <c r="I1137" s="33"/>
      <c r="J1137" s="33"/>
      <c r="K1137" s="33"/>
    </row>
    <row r="1138" spans="1:11" s="34" customFormat="1">
      <c r="A1138" s="29"/>
      <c r="B1138" s="29"/>
      <c r="C1138" s="29"/>
      <c r="D1138" s="30"/>
      <c r="E1138" s="30"/>
      <c r="F1138" s="40"/>
      <c r="G1138" s="31"/>
      <c r="H1138" s="32"/>
      <c r="I1138" s="33"/>
      <c r="J1138" s="33"/>
      <c r="K1138" s="33"/>
    </row>
    <row r="1139" spans="1:11" s="34" customFormat="1">
      <c r="A1139" s="29"/>
      <c r="B1139" s="29"/>
      <c r="C1139" s="29"/>
      <c r="D1139" s="30"/>
      <c r="E1139" s="30"/>
      <c r="F1139" s="40"/>
      <c r="G1139" s="31"/>
      <c r="H1139" s="32"/>
      <c r="I1139" s="33"/>
      <c r="J1139" s="33"/>
      <c r="K1139" s="33"/>
    </row>
    <row r="1140" spans="1:11" s="34" customFormat="1">
      <c r="A1140" s="29"/>
      <c r="B1140" s="29"/>
      <c r="C1140" s="29"/>
      <c r="D1140" s="30"/>
      <c r="E1140" s="30"/>
      <c r="F1140" s="40"/>
      <c r="G1140" s="31"/>
      <c r="H1140" s="32"/>
      <c r="I1140" s="33"/>
      <c r="J1140" s="33"/>
      <c r="K1140" s="33"/>
    </row>
    <row r="1141" spans="1:11" s="34" customFormat="1">
      <c r="A1141" s="29"/>
      <c r="B1141" s="29"/>
      <c r="C1141" s="29"/>
      <c r="D1141" s="30"/>
      <c r="E1141" s="30"/>
      <c r="F1141" s="40"/>
      <c r="G1141" s="31"/>
      <c r="H1141" s="32"/>
      <c r="I1141" s="33"/>
      <c r="J1141" s="33"/>
      <c r="K1141" s="33"/>
    </row>
    <row r="1142" spans="1:11" s="34" customFormat="1">
      <c r="A1142" s="29"/>
      <c r="B1142" s="29"/>
      <c r="C1142" s="29"/>
      <c r="D1142" s="30"/>
      <c r="E1142" s="30"/>
      <c r="F1142" s="40"/>
      <c r="G1142" s="31"/>
      <c r="H1142" s="32"/>
      <c r="I1142" s="33"/>
      <c r="J1142" s="33"/>
      <c r="K1142" s="33"/>
    </row>
    <row r="1143" spans="1:11" s="34" customFormat="1">
      <c r="A1143" s="29"/>
      <c r="B1143" s="29"/>
      <c r="C1143" s="29"/>
      <c r="D1143" s="30"/>
      <c r="E1143" s="30"/>
      <c r="F1143" s="40"/>
      <c r="G1143" s="31"/>
      <c r="H1143" s="32"/>
      <c r="I1143" s="33"/>
      <c r="J1143" s="33"/>
      <c r="K1143" s="33"/>
    </row>
    <row r="1144" spans="1:11" s="34" customFormat="1">
      <c r="A1144" s="29"/>
      <c r="B1144" s="29"/>
      <c r="C1144" s="29"/>
      <c r="D1144" s="30"/>
      <c r="E1144" s="30"/>
      <c r="F1144" s="40"/>
      <c r="G1144" s="31"/>
      <c r="H1144" s="32"/>
      <c r="I1144" s="33"/>
      <c r="J1144" s="33"/>
      <c r="K1144" s="33"/>
    </row>
    <row r="1145" spans="1:11" s="34" customFormat="1">
      <c r="A1145" s="29"/>
      <c r="B1145" s="29"/>
      <c r="C1145" s="29"/>
      <c r="D1145" s="30"/>
      <c r="E1145" s="30"/>
      <c r="F1145" s="40"/>
      <c r="G1145" s="31"/>
      <c r="H1145" s="32"/>
      <c r="I1145" s="33"/>
      <c r="J1145" s="33"/>
      <c r="K1145" s="33"/>
    </row>
    <row r="1146" spans="1:11" s="34" customFormat="1">
      <c r="A1146" s="29"/>
      <c r="B1146" s="29"/>
      <c r="C1146" s="29"/>
      <c r="D1146" s="30"/>
      <c r="E1146" s="30"/>
      <c r="F1146" s="40"/>
      <c r="G1146" s="31"/>
      <c r="H1146" s="32"/>
      <c r="I1146" s="33"/>
      <c r="J1146" s="33"/>
      <c r="K1146" s="33"/>
    </row>
    <row r="1147" spans="1:11" s="34" customFormat="1">
      <c r="A1147" s="29"/>
      <c r="B1147" s="29"/>
      <c r="C1147" s="29"/>
      <c r="D1147" s="30"/>
      <c r="E1147" s="30"/>
      <c r="F1147" s="40"/>
      <c r="G1147" s="31"/>
      <c r="H1147" s="32"/>
      <c r="I1147" s="33"/>
      <c r="J1147" s="33"/>
      <c r="K1147" s="33"/>
    </row>
    <row r="1148" spans="1:11" s="34" customFormat="1">
      <c r="A1148" s="29"/>
      <c r="B1148" s="29"/>
      <c r="C1148" s="29"/>
      <c r="D1148" s="30"/>
      <c r="E1148" s="30"/>
      <c r="F1148" s="40"/>
      <c r="G1148" s="31"/>
      <c r="H1148" s="32"/>
      <c r="I1148" s="33"/>
      <c r="J1148" s="33"/>
      <c r="K1148" s="33"/>
    </row>
    <row r="1149" spans="1:11" s="34" customFormat="1">
      <c r="A1149" s="29"/>
      <c r="B1149" s="29"/>
      <c r="C1149" s="29"/>
      <c r="D1149" s="30"/>
      <c r="E1149" s="30"/>
      <c r="F1149" s="40"/>
      <c r="G1149" s="31"/>
      <c r="H1149" s="32"/>
      <c r="I1149" s="33"/>
      <c r="J1149" s="33"/>
      <c r="K1149" s="33"/>
    </row>
    <row r="1150" spans="1:11" s="34" customFormat="1">
      <c r="A1150" s="29"/>
      <c r="B1150" s="29"/>
      <c r="C1150" s="29"/>
      <c r="D1150" s="30"/>
      <c r="E1150" s="30"/>
      <c r="F1150" s="40"/>
      <c r="G1150" s="31"/>
      <c r="H1150" s="32"/>
      <c r="I1150" s="33"/>
      <c r="J1150" s="33"/>
      <c r="K1150" s="33"/>
    </row>
    <row r="1151" spans="1:11" s="34" customFormat="1">
      <c r="A1151" s="29"/>
      <c r="B1151" s="29"/>
      <c r="C1151" s="29"/>
      <c r="D1151" s="30"/>
      <c r="E1151" s="30"/>
      <c r="F1151" s="40"/>
      <c r="G1151" s="31"/>
      <c r="H1151" s="32"/>
      <c r="I1151" s="33"/>
      <c r="J1151" s="33"/>
      <c r="K1151" s="33"/>
    </row>
    <row r="1152" spans="1:11" s="34" customFormat="1">
      <c r="A1152" s="29"/>
      <c r="B1152" s="29"/>
      <c r="C1152" s="29"/>
      <c r="D1152" s="30"/>
      <c r="E1152" s="30"/>
      <c r="F1152" s="40"/>
      <c r="G1152" s="31"/>
      <c r="H1152" s="32"/>
      <c r="I1152" s="33"/>
      <c r="J1152" s="33"/>
      <c r="K1152" s="33"/>
    </row>
    <row r="1153" spans="1:11" s="34" customFormat="1">
      <c r="A1153" s="29"/>
      <c r="B1153" s="29"/>
      <c r="C1153" s="29"/>
      <c r="D1153" s="30"/>
      <c r="E1153" s="30"/>
      <c r="F1153" s="40"/>
      <c r="G1153" s="31"/>
      <c r="H1153" s="32"/>
      <c r="I1153" s="33"/>
      <c r="J1153" s="33"/>
      <c r="K1153" s="33"/>
    </row>
    <row r="1154" spans="1:11" s="34" customFormat="1">
      <c r="A1154" s="29"/>
      <c r="B1154" s="29"/>
      <c r="C1154" s="29"/>
      <c r="D1154" s="30"/>
      <c r="E1154" s="30"/>
      <c r="F1154" s="40"/>
      <c r="G1154" s="31"/>
      <c r="H1154" s="32"/>
      <c r="I1154" s="33"/>
      <c r="J1154" s="33"/>
      <c r="K1154" s="33"/>
    </row>
    <row r="1155" spans="1:11" s="34" customFormat="1">
      <c r="A1155" s="29"/>
      <c r="B1155" s="29"/>
      <c r="C1155" s="29"/>
      <c r="D1155" s="30"/>
      <c r="E1155" s="30"/>
      <c r="F1155" s="40"/>
      <c r="G1155" s="31"/>
      <c r="H1155" s="32"/>
      <c r="I1155" s="33"/>
      <c r="J1155" s="33"/>
      <c r="K1155" s="33"/>
    </row>
    <row r="1156" spans="1:11" s="34" customFormat="1">
      <c r="A1156" s="29"/>
      <c r="B1156" s="29"/>
      <c r="C1156" s="29"/>
      <c r="D1156" s="30"/>
      <c r="E1156" s="30"/>
      <c r="F1156" s="40"/>
      <c r="G1156" s="31"/>
      <c r="H1156" s="32"/>
      <c r="I1156" s="33"/>
      <c r="J1156" s="33"/>
      <c r="K1156" s="33"/>
    </row>
    <row r="1157" spans="1:11" s="34" customFormat="1">
      <c r="A1157" s="29"/>
      <c r="B1157" s="29"/>
      <c r="C1157" s="29"/>
      <c r="D1157" s="30"/>
      <c r="E1157" s="30"/>
      <c r="F1157" s="40"/>
      <c r="G1157" s="31"/>
      <c r="H1157" s="32"/>
      <c r="I1157" s="33"/>
      <c r="J1157" s="33"/>
      <c r="K1157" s="33"/>
    </row>
    <row r="1158" spans="1:11" s="34" customFormat="1">
      <c r="A1158" s="29"/>
      <c r="B1158" s="29"/>
      <c r="C1158" s="29"/>
      <c r="D1158" s="30"/>
      <c r="E1158" s="30"/>
      <c r="F1158" s="40"/>
      <c r="G1158" s="31"/>
      <c r="H1158" s="32"/>
      <c r="I1158" s="33"/>
      <c r="J1158" s="33"/>
      <c r="K1158" s="33"/>
    </row>
    <row r="1159" spans="1:11" s="34" customFormat="1">
      <c r="A1159" s="29"/>
      <c r="B1159" s="29"/>
      <c r="C1159" s="29"/>
      <c r="D1159" s="30"/>
      <c r="E1159" s="30"/>
      <c r="F1159" s="40"/>
      <c r="G1159" s="31"/>
      <c r="H1159" s="32"/>
      <c r="I1159" s="33"/>
      <c r="J1159" s="33"/>
      <c r="K1159" s="33"/>
    </row>
    <row r="1160" spans="1:11" s="34" customFormat="1">
      <c r="A1160" s="29"/>
      <c r="B1160" s="29"/>
      <c r="C1160" s="29"/>
      <c r="D1160" s="30"/>
      <c r="E1160" s="30"/>
      <c r="F1160" s="40"/>
      <c r="G1160" s="31"/>
      <c r="H1160" s="32"/>
      <c r="I1160" s="33"/>
      <c r="J1160" s="33"/>
      <c r="K1160" s="33"/>
    </row>
    <row r="1161" spans="1:11" s="34" customFormat="1">
      <c r="A1161" s="29"/>
      <c r="B1161" s="29"/>
      <c r="C1161" s="29"/>
      <c r="D1161" s="30"/>
      <c r="E1161" s="30"/>
      <c r="F1161" s="40"/>
      <c r="G1161" s="31"/>
      <c r="H1161" s="32"/>
      <c r="I1161" s="33"/>
      <c r="J1161" s="33"/>
      <c r="K1161" s="33"/>
    </row>
    <row r="1162" spans="1:11" s="34" customFormat="1">
      <c r="A1162" s="29"/>
      <c r="B1162" s="29"/>
      <c r="C1162" s="29"/>
      <c r="D1162" s="30"/>
      <c r="E1162" s="30"/>
      <c r="F1162" s="40"/>
      <c r="G1162" s="31"/>
      <c r="H1162" s="32"/>
      <c r="I1162" s="33"/>
      <c r="J1162" s="33"/>
      <c r="K1162" s="33"/>
    </row>
    <row r="1163" spans="1:11" s="34" customFormat="1">
      <c r="A1163" s="29"/>
      <c r="B1163" s="29"/>
      <c r="C1163" s="29"/>
      <c r="D1163" s="30"/>
      <c r="E1163" s="30"/>
      <c r="F1163" s="40"/>
      <c r="G1163" s="31"/>
      <c r="H1163" s="32"/>
      <c r="I1163" s="33"/>
      <c r="J1163" s="33"/>
      <c r="K1163" s="33"/>
    </row>
    <row r="1164" spans="1:11" s="34" customFormat="1">
      <c r="A1164" s="29"/>
      <c r="B1164" s="29"/>
      <c r="C1164" s="29"/>
      <c r="D1164" s="30"/>
      <c r="E1164" s="30"/>
      <c r="F1164" s="40"/>
      <c r="G1164" s="31"/>
      <c r="H1164" s="32"/>
      <c r="I1164" s="33"/>
      <c r="J1164" s="33"/>
      <c r="K1164" s="33"/>
    </row>
    <row r="1165" spans="1:11" s="34" customFormat="1">
      <c r="A1165" s="29"/>
      <c r="B1165" s="29"/>
      <c r="C1165" s="29"/>
      <c r="D1165" s="30"/>
      <c r="E1165" s="30"/>
      <c r="F1165" s="40"/>
      <c r="G1165" s="31"/>
      <c r="H1165" s="32"/>
      <c r="I1165" s="33"/>
      <c r="J1165" s="33"/>
      <c r="K1165" s="33"/>
    </row>
    <row r="1166" spans="1:11" s="34" customFormat="1">
      <c r="A1166" s="29"/>
      <c r="B1166" s="29"/>
      <c r="C1166" s="29"/>
      <c r="D1166" s="30"/>
      <c r="E1166" s="30"/>
      <c r="F1166" s="40"/>
      <c r="G1166" s="31"/>
      <c r="H1166" s="32"/>
      <c r="I1166" s="33"/>
      <c r="J1166" s="33"/>
      <c r="K1166" s="33"/>
    </row>
    <row r="1167" spans="1:11" s="34" customFormat="1">
      <c r="A1167" s="29"/>
      <c r="B1167" s="29"/>
      <c r="C1167" s="29"/>
      <c r="D1167" s="30"/>
      <c r="E1167" s="30"/>
      <c r="F1167" s="40"/>
      <c r="G1167" s="31"/>
      <c r="H1167" s="32"/>
      <c r="I1167" s="33"/>
      <c r="J1167" s="33"/>
      <c r="K1167" s="33"/>
    </row>
    <row r="1168" spans="1:11" s="34" customFormat="1">
      <c r="A1168" s="29"/>
      <c r="B1168" s="29"/>
      <c r="C1168" s="29"/>
      <c r="D1168" s="30"/>
      <c r="E1168" s="30"/>
      <c r="F1168" s="40"/>
      <c r="G1168" s="31"/>
      <c r="H1168" s="32"/>
      <c r="I1168" s="33"/>
      <c r="J1168" s="33"/>
      <c r="K1168" s="33"/>
    </row>
    <row r="1169" spans="1:11" s="34" customFormat="1">
      <c r="A1169" s="29"/>
      <c r="B1169" s="29"/>
      <c r="C1169" s="29"/>
      <c r="D1169" s="30"/>
      <c r="E1169" s="30"/>
      <c r="F1169" s="40"/>
      <c r="G1169" s="31"/>
      <c r="H1169" s="32"/>
      <c r="I1169" s="33"/>
      <c r="J1169" s="33"/>
      <c r="K1169" s="33"/>
    </row>
    <row r="1170" spans="1:11" s="34" customFormat="1">
      <c r="A1170" s="29"/>
      <c r="B1170" s="29"/>
      <c r="C1170" s="29"/>
      <c r="D1170" s="30"/>
      <c r="E1170" s="30"/>
      <c r="F1170" s="40"/>
      <c r="G1170" s="31"/>
      <c r="H1170" s="32"/>
      <c r="I1170" s="33"/>
      <c r="J1170" s="33"/>
      <c r="K1170" s="33"/>
    </row>
    <row r="1171" spans="1:11" s="34" customFormat="1">
      <c r="A1171" s="29"/>
      <c r="B1171" s="29"/>
      <c r="C1171" s="29"/>
      <c r="D1171" s="30"/>
      <c r="E1171" s="30"/>
      <c r="F1171" s="40"/>
      <c r="G1171" s="31"/>
      <c r="H1171" s="32"/>
      <c r="I1171" s="33"/>
      <c r="J1171" s="33"/>
      <c r="K1171" s="33"/>
    </row>
    <row r="1172" spans="1:11" s="34" customFormat="1">
      <c r="A1172" s="29"/>
      <c r="B1172" s="29"/>
      <c r="C1172" s="29"/>
      <c r="D1172" s="30"/>
      <c r="E1172" s="30"/>
      <c r="F1172" s="40"/>
      <c r="G1172" s="31"/>
      <c r="H1172" s="32"/>
      <c r="I1172" s="33"/>
      <c r="J1172" s="33"/>
      <c r="K1172" s="33"/>
    </row>
    <row r="1173" spans="1:11" s="34" customFormat="1">
      <c r="A1173" s="29"/>
      <c r="B1173" s="29"/>
      <c r="C1173" s="29"/>
      <c r="D1173" s="30"/>
      <c r="E1173" s="30"/>
      <c r="F1173" s="40"/>
      <c r="G1173" s="31"/>
      <c r="H1173" s="32"/>
      <c r="I1173" s="33"/>
      <c r="J1173" s="33"/>
      <c r="K1173" s="33"/>
    </row>
    <row r="1174" spans="1:11" s="34" customFormat="1">
      <c r="A1174" s="29"/>
      <c r="B1174" s="29"/>
      <c r="C1174" s="29"/>
      <c r="D1174" s="30"/>
      <c r="E1174" s="30"/>
      <c r="F1174" s="40"/>
      <c r="G1174" s="31"/>
      <c r="H1174" s="32"/>
      <c r="I1174" s="33"/>
      <c r="J1174" s="33"/>
      <c r="K1174" s="33"/>
    </row>
    <row r="1175" spans="1:11" s="34" customFormat="1">
      <c r="A1175" s="29"/>
      <c r="B1175" s="29"/>
      <c r="C1175" s="29"/>
      <c r="D1175" s="30"/>
      <c r="E1175" s="30"/>
      <c r="F1175" s="40"/>
      <c r="G1175" s="31"/>
      <c r="H1175" s="32"/>
      <c r="I1175" s="33"/>
      <c r="J1175" s="33"/>
      <c r="K1175" s="33"/>
    </row>
    <row r="1176" spans="1:11" s="34" customFormat="1">
      <c r="A1176" s="29"/>
      <c r="B1176" s="29"/>
      <c r="C1176" s="29"/>
      <c r="D1176" s="30"/>
      <c r="E1176" s="30"/>
      <c r="F1176" s="40"/>
      <c r="G1176" s="31"/>
      <c r="H1176" s="32"/>
      <c r="I1176" s="33"/>
      <c r="J1176" s="33"/>
      <c r="K1176" s="33"/>
    </row>
    <row r="1177" spans="1:11" s="34" customFormat="1">
      <c r="A1177" s="29"/>
      <c r="B1177" s="29"/>
      <c r="C1177" s="29"/>
      <c r="D1177" s="30"/>
      <c r="E1177" s="30"/>
      <c r="F1177" s="40"/>
      <c r="G1177" s="31"/>
      <c r="H1177" s="32"/>
      <c r="I1177" s="33"/>
      <c r="J1177" s="33"/>
      <c r="K1177" s="33"/>
    </row>
    <row r="1178" spans="1:11" s="34" customFormat="1">
      <c r="A1178" s="29"/>
      <c r="B1178" s="29"/>
      <c r="C1178" s="29"/>
      <c r="D1178" s="30"/>
      <c r="E1178" s="30"/>
      <c r="F1178" s="40"/>
      <c r="G1178" s="31"/>
      <c r="H1178" s="32"/>
      <c r="I1178" s="33"/>
      <c r="J1178" s="33"/>
      <c r="K1178" s="33"/>
    </row>
    <row r="1179" spans="1:11" s="34" customFormat="1">
      <c r="A1179" s="29"/>
      <c r="B1179" s="29"/>
      <c r="C1179" s="29"/>
      <c r="D1179" s="30"/>
      <c r="E1179" s="30"/>
      <c r="F1179" s="40"/>
      <c r="G1179" s="31"/>
      <c r="H1179" s="32"/>
      <c r="I1179" s="33"/>
      <c r="J1179" s="33"/>
      <c r="K1179" s="33"/>
    </row>
    <row r="1180" spans="1:11" s="34" customFormat="1">
      <c r="A1180" s="29"/>
      <c r="B1180" s="29"/>
      <c r="C1180" s="29"/>
      <c r="D1180" s="30"/>
      <c r="E1180" s="30"/>
      <c r="F1180" s="40"/>
      <c r="G1180" s="31"/>
      <c r="H1180" s="32"/>
      <c r="I1180" s="33"/>
      <c r="J1180" s="33"/>
      <c r="K1180" s="33"/>
    </row>
    <row r="1181" spans="1:11" s="34" customFormat="1">
      <c r="A1181" s="29"/>
      <c r="B1181" s="29"/>
      <c r="C1181" s="29"/>
      <c r="D1181" s="30"/>
      <c r="E1181" s="30"/>
      <c r="F1181" s="40"/>
      <c r="G1181" s="31"/>
      <c r="H1181" s="32"/>
      <c r="I1181" s="33"/>
      <c r="J1181" s="33"/>
      <c r="K1181" s="33"/>
    </row>
    <row r="1182" spans="1:11" s="34" customFormat="1">
      <c r="A1182" s="29"/>
      <c r="B1182" s="29"/>
      <c r="C1182" s="29"/>
      <c r="D1182" s="30"/>
      <c r="E1182" s="30"/>
      <c r="F1182" s="40"/>
      <c r="G1182" s="31"/>
      <c r="H1182" s="32"/>
      <c r="I1182" s="33"/>
      <c r="J1182" s="33"/>
      <c r="K1182" s="33"/>
    </row>
    <row r="1183" spans="1:11" s="34" customFormat="1">
      <c r="A1183" s="29"/>
      <c r="B1183" s="29"/>
      <c r="C1183" s="29"/>
      <c r="D1183" s="30"/>
      <c r="E1183" s="30"/>
      <c r="F1183" s="40"/>
      <c r="G1183" s="31"/>
      <c r="H1183" s="32"/>
      <c r="I1183" s="33"/>
      <c r="J1183" s="33"/>
      <c r="K1183" s="33"/>
    </row>
    <row r="1184" spans="1:11" s="34" customFormat="1">
      <c r="A1184" s="29"/>
      <c r="B1184" s="29"/>
      <c r="C1184" s="29"/>
      <c r="D1184" s="30"/>
      <c r="E1184" s="30"/>
      <c r="F1184" s="40"/>
      <c r="G1184" s="31"/>
      <c r="H1184" s="32"/>
      <c r="I1184" s="33"/>
      <c r="J1184" s="33"/>
      <c r="K1184" s="33"/>
    </row>
    <row r="1185" spans="1:11" s="34" customFormat="1">
      <c r="A1185" s="29"/>
      <c r="B1185" s="29"/>
      <c r="C1185" s="29"/>
      <c r="D1185" s="30"/>
      <c r="E1185" s="30"/>
      <c r="F1185" s="40"/>
      <c r="G1185" s="31"/>
      <c r="H1185" s="32"/>
      <c r="I1185" s="33"/>
      <c r="J1185" s="33"/>
      <c r="K1185" s="33"/>
    </row>
    <row r="1186" spans="1:11" s="34" customFormat="1">
      <c r="A1186" s="29"/>
      <c r="B1186" s="29"/>
      <c r="C1186" s="29"/>
      <c r="D1186" s="30"/>
      <c r="E1186" s="30"/>
      <c r="F1186" s="40"/>
      <c r="G1186" s="31"/>
      <c r="H1186" s="32"/>
      <c r="I1186" s="33"/>
      <c r="J1186" s="33"/>
      <c r="K1186" s="33"/>
    </row>
    <row r="1187" spans="1:11" s="34" customFormat="1">
      <c r="A1187" s="29"/>
      <c r="B1187" s="29"/>
      <c r="C1187" s="29"/>
      <c r="D1187" s="30"/>
      <c r="E1187" s="30"/>
      <c r="F1187" s="40"/>
      <c r="G1187" s="31"/>
      <c r="H1187" s="32"/>
      <c r="I1187" s="33"/>
      <c r="J1187" s="33"/>
      <c r="K1187" s="33"/>
    </row>
    <row r="1188" spans="1:11" s="34" customFormat="1">
      <c r="A1188" s="29"/>
      <c r="B1188" s="29"/>
      <c r="C1188" s="29"/>
      <c r="D1188" s="30"/>
      <c r="E1188" s="30"/>
      <c r="F1188" s="40"/>
      <c r="G1188" s="31"/>
      <c r="H1188" s="32"/>
      <c r="I1188" s="33"/>
      <c r="J1188" s="33"/>
      <c r="K1188" s="33"/>
    </row>
    <row r="1189" spans="1:11" s="34" customFormat="1">
      <c r="A1189" s="29"/>
      <c r="B1189" s="29"/>
      <c r="C1189" s="29"/>
      <c r="D1189" s="30"/>
      <c r="E1189" s="30"/>
      <c r="F1189" s="40"/>
      <c r="G1189" s="31"/>
      <c r="H1189" s="32"/>
      <c r="I1189" s="33"/>
      <c r="J1189" s="33"/>
      <c r="K1189" s="33"/>
    </row>
    <row r="1190" spans="1:11" s="34" customFormat="1">
      <c r="A1190" s="29"/>
      <c r="B1190" s="29"/>
      <c r="C1190" s="29"/>
      <c r="D1190" s="30"/>
      <c r="E1190" s="30"/>
      <c r="F1190" s="40"/>
      <c r="G1190" s="31"/>
      <c r="H1190" s="32"/>
      <c r="I1190" s="33"/>
      <c r="J1190" s="33"/>
      <c r="K1190" s="33"/>
    </row>
    <row r="1191" spans="1:11" s="34" customFormat="1">
      <c r="A1191" s="29"/>
      <c r="B1191" s="29"/>
      <c r="C1191" s="29"/>
      <c r="D1191" s="30"/>
      <c r="E1191" s="30"/>
      <c r="F1191" s="40"/>
      <c r="G1191" s="31"/>
      <c r="H1191" s="32"/>
      <c r="I1191" s="33"/>
      <c r="J1191" s="33"/>
      <c r="K1191" s="33"/>
    </row>
    <row r="1192" spans="1:11" s="34" customFormat="1">
      <c r="A1192" s="29"/>
      <c r="B1192" s="29"/>
      <c r="C1192" s="29"/>
      <c r="D1192" s="30"/>
      <c r="E1192" s="30"/>
      <c r="F1192" s="40"/>
      <c r="G1192" s="31"/>
      <c r="H1192" s="32"/>
      <c r="I1192" s="33"/>
      <c r="J1192" s="33"/>
      <c r="K1192" s="33"/>
    </row>
    <row r="1193" spans="1:11" s="34" customFormat="1">
      <c r="A1193" s="29"/>
      <c r="B1193" s="29"/>
      <c r="C1193" s="29"/>
      <c r="D1193" s="30"/>
      <c r="E1193" s="30"/>
      <c r="F1193" s="40"/>
      <c r="G1193" s="31"/>
      <c r="H1193" s="32"/>
      <c r="I1193" s="33"/>
      <c r="J1193" s="33"/>
      <c r="K1193" s="33"/>
    </row>
    <row r="1194" spans="1:11" s="34" customFormat="1">
      <c r="A1194" s="29"/>
      <c r="B1194" s="29"/>
      <c r="C1194" s="29"/>
      <c r="D1194" s="30"/>
      <c r="E1194" s="30"/>
      <c r="F1194" s="40"/>
      <c r="G1194" s="31"/>
      <c r="H1194" s="32"/>
      <c r="I1194" s="33"/>
      <c r="J1194" s="33"/>
      <c r="K1194" s="33"/>
    </row>
    <row r="1195" spans="1:11" s="34" customFormat="1">
      <c r="A1195" s="29"/>
      <c r="B1195" s="29"/>
      <c r="C1195" s="29"/>
      <c r="D1195" s="30"/>
      <c r="E1195" s="30"/>
      <c r="F1195" s="40"/>
      <c r="G1195" s="31"/>
      <c r="H1195" s="32"/>
      <c r="I1195" s="33"/>
      <c r="J1195" s="33"/>
      <c r="K1195" s="33"/>
    </row>
    <row r="1196" spans="1:11" s="34" customFormat="1">
      <c r="A1196" s="29"/>
      <c r="B1196" s="29"/>
      <c r="C1196" s="29"/>
      <c r="D1196" s="30"/>
      <c r="E1196" s="30"/>
      <c r="F1196" s="40"/>
      <c r="G1196" s="31"/>
      <c r="H1196" s="32"/>
      <c r="I1196" s="33"/>
      <c r="J1196" s="33"/>
      <c r="K1196" s="33"/>
    </row>
    <row r="1197" spans="1:11" s="34" customFormat="1">
      <c r="A1197" s="29"/>
      <c r="B1197" s="29"/>
      <c r="C1197" s="29"/>
      <c r="D1197" s="30"/>
      <c r="E1197" s="30"/>
      <c r="F1197" s="40"/>
      <c r="G1197" s="31"/>
      <c r="H1197" s="32"/>
      <c r="I1197" s="33"/>
      <c r="J1197" s="33"/>
      <c r="K1197" s="33"/>
    </row>
    <row r="1198" spans="1:11" s="34" customFormat="1">
      <c r="A1198" s="29"/>
      <c r="B1198" s="29"/>
      <c r="C1198" s="29"/>
      <c r="D1198" s="30"/>
      <c r="E1198" s="30"/>
      <c r="F1198" s="40"/>
      <c r="G1198" s="31"/>
      <c r="H1198" s="32"/>
      <c r="I1198" s="33"/>
      <c r="J1198" s="33"/>
      <c r="K1198" s="33"/>
    </row>
    <row r="1199" spans="1:11" s="34" customFormat="1">
      <c r="A1199" s="29"/>
      <c r="B1199" s="29"/>
      <c r="C1199" s="29"/>
      <c r="D1199" s="30"/>
      <c r="E1199" s="30"/>
      <c r="F1199" s="40"/>
      <c r="G1199" s="31"/>
      <c r="H1199" s="32"/>
      <c r="I1199" s="33"/>
      <c r="J1199" s="33"/>
      <c r="K1199" s="33"/>
    </row>
    <row r="1200" spans="1:11" s="34" customFormat="1">
      <c r="A1200" s="29"/>
      <c r="B1200" s="29"/>
      <c r="C1200" s="29"/>
      <c r="D1200" s="30"/>
      <c r="E1200" s="30"/>
      <c r="F1200" s="40"/>
      <c r="G1200" s="31"/>
      <c r="H1200" s="32"/>
      <c r="I1200" s="33"/>
      <c r="J1200" s="33"/>
      <c r="K1200" s="33"/>
    </row>
    <row r="1201" spans="1:11" s="34" customFormat="1">
      <c r="A1201" s="29"/>
      <c r="B1201" s="29"/>
      <c r="C1201" s="29"/>
      <c r="D1201" s="30"/>
      <c r="E1201" s="30"/>
      <c r="F1201" s="40"/>
      <c r="G1201" s="31"/>
      <c r="H1201" s="32"/>
      <c r="I1201" s="33"/>
      <c r="J1201" s="33"/>
      <c r="K1201" s="33"/>
    </row>
    <row r="1202" spans="1:11" s="34" customFormat="1">
      <c r="A1202" s="29"/>
      <c r="B1202" s="29"/>
      <c r="C1202" s="29"/>
      <c r="D1202" s="30"/>
      <c r="E1202" s="30"/>
      <c r="F1202" s="40"/>
      <c r="G1202" s="31"/>
      <c r="H1202" s="32"/>
      <c r="I1202" s="33"/>
      <c r="J1202" s="33"/>
      <c r="K1202" s="33"/>
    </row>
    <row r="1203" spans="1:11" s="34" customFormat="1">
      <c r="A1203" s="29"/>
      <c r="B1203" s="29"/>
      <c r="C1203" s="29"/>
      <c r="D1203" s="30"/>
      <c r="E1203" s="30"/>
      <c r="F1203" s="40"/>
      <c r="G1203" s="31"/>
      <c r="H1203" s="32"/>
      <c r="I1203" s="33"/>
      <c r="J1203" s="33"/>
      <c r="K1203" s="33"/>
    </row>
    <row r="1204" spans="1:11" s="34" customFormat="1">
      <c r="A1204" s="29"/>
      <c r="B1204" s="29"/>
      <c r="C1204" s="29"/>
      <c r="D1204" s="30"/>
      <c r="E1204" s="30"/>
      <c r="F1204" s="40"/>
      <c r="G1204" s="31"/>
      <c r="H1204" s="32"/>
      <c r="I1204" s="33"/>
      <c r="J1204" s="33"/>
      <c r="K1204" s="33"/>
    </row>
    <row r="1205" spans="1:11" s="34" customFormat="1">
      <c r="A1205" s="29"/>
      <c r="B1205" s="29"/>
      <c r="C1205" s="29"/>
      <c r="D1205" s="30"/>
      <c r="E1205" s="30"/>
      <c r="F1205" s="40"/>
      <c r="G1205" s="31"/>
      <c r="H1205" s="32"/>
      <c r="I1205" s="33"/>
      <c r="J1205" s="33"/>
      <c r="K1205" s="33"/>
    </row>
    <row r="1206" spans="1:11" s="34" customFormat="1">
      <c r="A1206" s="29"/>
      <c r="B1206" s="29"/>
      <c r="C1206" s="29"/>
      <c r="D1206" s="30"/>
      <c r="E1206" s="30"/>
      <c r="F1206" s="40"/>
      <c r="G1206" s="31"/>
      <c r="H1206" s="32"/>
      <c r="I1206" s="33"/>
      <c r="J1206" s="33"/>
      <c r="K1206" s="33"/>
    </row>
    <row r="1207" spans="1:11" s="34" customFormat="1">
      <c r="A1207" s="29"/>
      <c r="B1207" s="29"/>
      <c r="C1207" s="29"/>
      <c r="D1207" s="30"/>
      <c r="E1207" s="30"/>
      <c r="F1207" s="40"/>
      <c r="G1207" s="31"/>
      <c r="H1207" s="32"/>
      <c r="I1207" s="33"/>
      <c r="J1207" s="33"/>
      <c r="K1207" s="33"/>
    </row>
    <row r="1208" spans="1:11" s="34" customFormat="1">
      <c r="A1208" s="29"/>
      <c r="B1208" s="29"/>
      <c r="C1208" s="29"/>
      <c r="D1208" s="30"/>
      <c r="E1208" s="30"/>
      <c r="F1208" s="40"/>
      <c r="G1208" s="31"/>
      <c r="H1208" s="32"/>
      <c r="I1208" s="33"/>
      <c r="J1208" s="33"/>
      <c r="K1208" s="33"/>
    </row>
    <row r="1209" spans="1:11" s="34" customFormat="1">
      <c r="A1209" s="29"/>
      <c r="B1209" s="29"/>
      <c r="C1209" s="29"/>
      <c r="D1209" s="30"/>
      <c r="E1209" s="30"/>
      <c r="F1209" s="40"/>
      <c r="G1209" s="31"/>
      <c r="H1209" s="32"/>
      <c r="I1209" s="33"/>
      <c r="J1209" s="33"/>
      <c r="K1209" s="33"/>
    </row>
    <row r="1210" spans="1:11" s="34" customFormat="1">
      <c r="A1210" s="29"/>
      <c r="B1210" s="29"/>
      <c r="C1210" s="29"/>
      <c r="D1210" s="30"/>
      <c r="E1210" s="30"/>
      <c r="F1210" s="40"/>
      <c r="G1210" s="31"/>
      <c r="H1210" s="32"/>
      <c r="I1210" s="33"/>
      <c r="J1210" s="33"/>
      <c r="K1210" s="33"/>
    </row>
    <row r="1211" spans="1:11" s="34" customFormat="1">
      <c r="A1211" s="29"/>
      <c r="B1211" s="29"/>
      <c r="C1211" s="29"/>
      <c r="D1211" s="30"/>
      <c r="E1211" s="30"/>
      <c r="F1211" s="40"/>
      <c r="G1211" s="31"/>
      <c r="H1211" s="32"/>
      <c r="I1211" s="33"/>
      <c r="J1211" s="33"/>
      <c r="K1211" s="33"/>
    </row>
    <row r="1212" spans="1:11" s="34" customFormat="1">
      <c r="A1212" s="29"/>
      <c r="B1212" s="29"/>
      <c r="C1212" s="29"/>
      <c r="D1212" s="30"/>
      <c r="E1212" s="30"/>
      <c r="F1212" s="40"/>
      <c r="G1212" s="31"/>
      <c r="H1212" s="32"/>
      <c r="I1212" s="33"/>
      <c r="J1212" s="33"/>
      <c r="K1212" s="33"/>
    </row>
    <row r="1213" spans="1:11" s="34" customFormat="1">
      <c r="A1213" s="29"/>
      <c r="B1213" s="29"/>
      <c r="C1213" s="29"/>
      <c r="D1213" s="30"/>
      <c r="E1213" s="30"/>
      <c r="F1213" s="40"/>
      <c r="G1213" s="31"/>
      <c r="H1213" s="32"/>
      <c r="I1213" s="33"/>
      <c r="J1213" s="33"/>
      <c r="K1213" s="33"/>
    </row>
    <row r="1214" spans="1:11" s="34" customFormat="1">
      <c r="A1214" s="29"/>
      <c r="B1214" s="29"/>
      <c r="C1214" s="29"/>
      <c r="D1214" s="30"/>
      <c r="E1214" s="30"/>
      <c r="F1214" s="40"/>
      <c r="G1214" s="31"/>
      <c r="H1214" s="32"/>
      <c r="I1214" s="33"/>
      <c r="J1214" s="33"/>
      <c r="K1214" s="33"/>
    </row>
    <row r="1215" spans="1:11" s="34" customFormat="1">
      <c r="A1215" s="29"/>
      <c r="B1215" s="29"/>
      <c r="C1215" s="29"/>
      <c r="D1215" s="30"/>
      <c r="E1215" s="30"/>
      <c r="F1215" s="40"/>
      <c r="G1215" s="31"/>
      <c r="H1215" s="32"/>
      <c r="I1215" s="33"/>
      <c r="J1215" s="33"/>
      <c r="K1215" s="33"/>
    </row>
    <row r="1216" spans="1:11" s="34" customFormat="1">
      <c r="A1216" s="29"/>
      <c r="B1216" s="29"/>
      <c r="C1216" s="29"/>
      <c r="D1216" s="30"/>
      <c r="E1216" s="30"/>
      <c r="F1216" s="40"/>
      <c r="G1216" s="31"/>
      <c r="H1216" s="32"/>
      <c r="I1216" s="33"/>
      <c r="J1216" s="33"/>
      <c r="K1216" s="33"/>
    </row>
    <row r="1217" spans="1:11" s="34" customFormat="1">
      <c r="A1217" s="29"/>
      <c r="B1217" s="29"/>
      <c r="C1217" s="29"/>
      <c r="D1217" s="30"/>
      <c r="E1217" s="30"/>
      <c r="F1217" s="40"/>
      <c r="G1217" s="31"/>
      <c r="H1217" s="32"/>
      <c r="I1217" s="33"/>
      <c r="J1217" s="33"/>
      <c r="K1217" s="33"/>
    </row>
    <row r="1218" spans="1:11" s="34" customFormat="1">
      <c r="A1218" s="29"/>
      <c r="B1218" s="29"/>
      <c r="C1218" s="29"/>
      <c r="D1218" s="30"/>
      <c r="E1218" s="30"/>
      <c r="F1218" s="40"/>
      <c r="G1218" s="31"/>
      <c r="H1218" s="32"/>
      <c r="I1218" s="33"/>
      <c r="J1218" s="33"/>
      <c r="K1218" s="33"/>
    </row>
    <row r="1219" spans="1:11" s="34" customFormat="1">
      <c r="A1219" s="29"/>
      <c r="B1219" s="29"/>
      <c r="C1219" s="29"/>
      <c r="D1219" s="30"/>
      <c r="E1219" s="30"/>
      <c r="F1219" s="40"/>
      <c r="G1219" s="31"/>
      <c r="H1219" s="32"/>
      <c r="I1219" s="33"/>
      <c r="J1219" s="33"/>
      <c r="K1219" s="33"/>
    </row>
    <row r="1220" spans="1:11" s="34" customFormat="1">
      <c r="A1220" s="29"/>
      <c r="B1220" s="29"/>
      <c r="C1220" s="29"/>
      <c r="D1220" s="30"/>
      <c r="E1220" s="30"/>
      <c r="F1220" s="40"/>
      <c r="G1220" s="31"/>
      <c r="H1220" s="32"/>
      <c r="I1220" s="33"/>
      <c r="J1220" s="33"/>
      <c r="K1220" s="33"/>
    </row>
    <row r="1221" spans="1:11" s="34" customFormat="1">
      <c r="A1221" s="29"/>
      <c r="B1221" s="29"/>
      <c r="C1221" s="29"/>
      <c r="D1221" s="30"/>
      <c r="E1221" s="30"/>
      <c r="F1221" s="40"/>
      <c r="G1221" s="31"/>
      <c r="H1221" s="32"/>
      <c r="I1221" s="33"/>
      <c r="J1221" s="33"/>
      <c r="K1221" s="33"/>
    </row>
    <row r="1222" spans="1:11" s="34" customFormat="1">
      <c r="A1222" s="29"/>
      <c r="B1222" s="29"/>
      <c r="C1222" s="29"/>
      <c r="D1222" s="30"/>
      <c r="E1222" s="30"/>
      <c r="F1222" s="40"/>
      <c r="G1222" s="31"/>
      <c r="H1222" s="32"/>
      <c r="I1222" s="33"/>
      <c r="J1222" s="33"/>
      <c r="K1222" s="33"/>
    </row>
    <row r="1223" spans="1:11" s="34" customFormat="1">
      <c r="A1223" s="29"/>
      <c r="B1223" s="29"/>
      <c r="C1223" s="29"/>
      <c r="D1223" s="30"/>
      <c r="E1223" s="30"/>
      <c r="F1223" s="40"/>
      <c r="G1223" s="31"/>
      <c r="H1223" s="32"/>
      <c r="I1223" s="33"/>
      <c r="J1223" s="33"/>
      <c r="K1223" s="33"/>
    </row>
    <row r="1224" spans="1:11" s="34" customFormat="1">
      <c r="A1224" s="29"/>
      <c r="B1224" s="29"/>
      <c r="C1224" s="29"/>
      <c r="D1224" s="30"/>
      <c r="E1224" s="30"/>
      <c r="F1224" s="40"/>
      <c r="G1224" s="31"/>
      <c r="H1224" s="32"/>
      <c r="I1224" s="33"/>
      <c r="J1224" s="33"/>
      <c r="K1224" s="33"/>
    </row>
    <row r="1225" spans="1:11" s="34" customFormat="1">
      <c r="A1225" s="29"/>
      <c r="B1225" s="29"/>
      <c r="C1225" s="29"/>
      <c r="D1225" s="30"/>
      <c r="E1225" s="30"/>
      <c r="F1225" s="40"/>
      <c r="G1225" s="31"/>
      <c r="H1225" s="32"/>
      <c r="I1225" s="33"/>
      <c r="J1225" s="33"/>
      <c r="K1225" s="33"/>
    </row>
    <row r="1226" spans="1:11" s="34" customFormat="1">
      <c r="A1226" s="29"/>
      <c r="B1226" s="29"/>
      <c r="C1226" s="29"/>
      <c r="D1226" s="30"/>
      <c r="E1226" s="30"/>
      <c r="F1226" s="40"/>
      <c r="G1226" s="31"/>
      <c r="H1226" s="32"/>
      <c r="I1226" s="33"/>
      <c r="J1226" s="33"/>
      <c r="K1226" s="33"/>
    </row>
    <row r="1227" spans="1:11" s="34" customFormat="1">
      <c r="A1227" s="29"/>
      <c r="B1227" s="29"/>
      <c r="C1227" s="29"/>
      <c r="D1227" s="30"/>
      <c r="E1227" s="30"/>
      <c r="F1227" s="40"/>
      <c r="G1227" s="31"/>
      <c r="H1227" s="32"/>
      <c r="I1227" s="33"/>
      <c r="J1227" s="33"/>
      <c r="K1227" s="33"/>
    </row>
    <row r="1228" spans="1:11" s="34" customFormat="1">
      <c r="A1228" s="29"/>
      <c r="B1228" s="29"/>
      <c r="C1228" s="29"/>
      <c r="D1228" s="30"/>
      <c r="E1228" s="30"/>
      <c r="F1228" s="40"/>
      <c r="G1228" s="31"/>
      <c r="H1228" s="32"/>
      <c r="I1228" s="33"/>
      <c r="J1228" s="33"/>
      <c r="K1228" s="33"/>
    </row>
    <row r="1229" spans="1:11" s="34" customFormat="1">
      <c r="A1229" s="29"/>
      <c r="B1229" s="29"/>
      <c r="C1229" s="29"/>
      <c r="D1229" s="30"/>
      <c r="E1229" s="30"/>
      <c r="F1229" s="40"/>
      <c r="G1229" s="31"/>
      <c r="H1229" s="32"/>
      <c r="I1229" s="33"/>
      <c r="J1229" s="33"/>
      <c r="K1229" s="33"/>
    </row>
    <row r="1230" spans="1:11" s="34" customFormat="1">
      <c r="A1230" s="29"/>
      <c r="B1230" s="29"/>
      <c r="C1230" s="29"/>
      <c r="D1230" s="30"/>
      <c r="E1230" s="30"/>
      <c r="F1230" s="40"/>
      <c r="G1230" s="31"/>
      <c r="H1230" s="32"/>
      <c r="I1230" s="33"/>
      <c r="J1230" s="33"/>
      <c r="K1230" s="33"/>
    </row>
    <row r="1231" spans="1:11" s="34" customFormat="1">
      <c r="A1231" s="29"/>
      <c r="B1231" s="29"/>
      <c r="C1231" s="29"/>
      <c r="D1231" s="30"/>
      <c r="E1231" s="30"/>
      <c r="F1231" s="40"/>
      <c r="G1231" s="31"/>
      <c r="H1231" s="32"/>
      <c r="I1231" s="33"/>
      <c r="J1231" s="33"/>
      <c r="K1231" s="33"/>
    </row>
    <row r="1232" spans="1:11" s="34" customFormat="1">
      <c r="A1232" s="29"/>
      <c r="B1232" s="29"/>
      <c r="C1232" s="29"/>
      <c r="D1232" s="30"/>
      <c r="E1232" s="30"/>
      <c r="F1232" s="40"/>
      <c r="G1232" s="31"/>
      <c r="H1232" s="32"/>
      <c r="I1232" s="33"/>
      <c r="J1232" s="33"/>
      <c r="K1232" s="33"/>
    </row>
    <row r="1233" spans="1:11" s="34" customFormat="1">
      <c r="A1233" s="29"/>
      <c r="B1233" s="29"/>
      <c r="C1233" s="29"/>
      <c r="D1233" s="30"/>
      <c r="E1233" s="30"/>
      <c r="F1233" s="40"/>
      <c r="G1233" s="31"/>
      <c r="H1233" s="32"/>
      <c r="I1233" s="33"/>
      <c r="J1233" s="33"/>
      <c r="K1233" s="33"/>
    </row>
    <row r="1234" spans="1:11" s="34" customFormat="1">
      <c r="A1234" s="29"/>
      <c r="B1234" s="29"/>
      <c r="C1234" s="29"/>
      <c r="D1234" s="30"/>
      <c r="E1234" s="30"/>
      <c r="F1234" s="40"/>
      <c r="G1234" s="31"/>
      <c r="H1234" s="32"/>
      <c r="I1234" s="33"/>
      <c r="J1234" s="33"/>
      <c r="K1234" s="33"/>
    </row>
    <row r="1235" spans="1:11" s="34" customFormat="1">
      <c r="A1235" s="29"/>
      <c r="B1235" s="29"/>
      <c r="C1235" s="29"/>
      <c r="D1235" s="30"/>
      <c r="E1235" s="30"/>
      <c r="F1235" s="40"/>
      <c r="G1235" s="31"/>
      <c r="H1235" s="32"/>
      <c r="I1235" s="33"/>
      <c r="J1235" s="33"/>
      <c r="K1235" s="33"/>
    </row>
    <row r="1236" spans="1:11" s="34" customFormat="1">
      <c r="A1236" s="29"/>
      <c r="B1236" s="29"/>
      <c r="C1236" s="29"/>
      <c r="D1236" s="30"/>
      <c r="E1236" s="30"/>
      <c r="F1236" s="40"/>
      <c r="G1236" s="31"/>
      <c r="H1236" s="32"/>
      <c r="I1236" s="33"/>
      <c r="J1236" s="33"/>
      <c r="K1236" s="33"/>
    </row>
    <row r="1237" spans="1:11" s="34" customFormat="1">
      <c r="A1237" s="29"/>
      <c r="B1237" s="29"/>
      <c r="C1237" s="29"/>
      <c r="D1237" s="30"/>
      <c r="E1237" s="30"/>
      <c r="F1237" s="40"/>
      <c r="G1237" s="31"/>
      <c r="H1237" s="32"/>
      <c r="I1237" s="33"/>
      <c r="J1237" s="33"/>
      <c r="K1237" s="33"/>
    </row>
    <row r="1238" spans="1:11" s="34" customFormat="1">
      <c r="A1238" s="29"/>
      <c r="B1238" s="29"/>
      <c r="C1238" s="29"/>
      <c r="D1238" s="30"/>
      <c r="E1238" s="30"/>
      <c r="F1238" s="40"/>
      <c r="G1238" s="31"/>
      <c r="H1238" s="32"/>
      <c r="I1238" s="33"/>
      <c r="J1238" s="33"/>
      <c r="K1238" s="33"/>
    </row>
    <row r="1239" spans="1:11" s="34" customFormat="1">
      <c r="A1239" s="29"/>
      <c r="B1239" s="29"/>
      <c r="C1239" s="29"/>
      <c r="D1239" s="30"/>
      <c r="E1239" s="30"/>
      <c r="F1239" s="40"/>
      <c r="G1239" s="31"/>
      <c r="H1239" s="32"/>
      <c r="I1239" s="33"/>
      <c r="J1239" s="33"/>
      <c r="K1239" s="33"/>
    </row>
    <row r="1240" spans="1:11" s="34" customFormat="1">
      <c r="A1240" s="29"/>
      <c r="B1240" s="29"/>
      <c r="C1240" s="29"/>
      <c r="D1240" s="30"/>
      <c r="E1240" s="30"/>
      <c r="F1240" s="40"/>
      <c r="G1240" s="31"/>
      <c r="H1240" s="32"/>
      <c r="I1240" s="33"/>
      <c r="J1240" s="33"/>
      <c r="K1240" s="33"/>
    </row>
    <row r="1241" spans="1:11" s="34" customFormat="1">
      <c r="A1241" s="29"/>
      <c r="B1241" s="29"/>
      <c r="C1241" s="29"/>
      <c r="D1241" s="30"/>
      <c r="E1241" s="30"/>
      <c r="F1241" s="40"/>
      <c r="G1241" s="31"/>
      <c r="H1241" s="32"/>
      <c r="I1241" s="33"/>
      <c r="J1241" s="33"/>
      <c r="K1241" s="33"/>
    </row>
    <row r="1242" spans="1:11" s="34" customFormat="1">
      <c r="A1242" s="29"/>
      <c r="B1242" s="29"/>
      <c r="C1242" s="29"/>
      <c r="D1242" s="30"/>
      <c r="E1242" s="30"/>
      <c r="F1242" s="40"/>
      <c r="G1242" s="31"/>
      <c r="H1242" s="32"/>
      <c r="I1242" s="33"/>
      <c r="J1242" s="33"/>
      <c r="K1242" s="33"/>
    </row>
    <row r="1243" spans="1:11" s="34" customFormat="1">
      <c r="A1243" s="29"/>
      <c r="B1243" s="29"/>
      <c r="C1243" s="29"/>
      <c r="D1243" s="30"/>
      <c r="E1243" s="30"/>
      <c r="F1243" s="40"/>
      <c r="G1243" s="31"/>
      <c r="H1243" s="32"/>
      <c r="I1243" s="33"/>
      <c r="J1243" s="33"/>
      <c r="K1243" s="33"/>
    </row>
    <row r="1244" spans="1:11" s="34" customFormat="1">
      <c r="A1244" s="29"/>
      <c r="B1244" s="29"/>
      <c r="C1244" s="29"/>
      <c r="D1244" s="30"/>
      <c r="E1244" s="30"/>
      <c r="F1244" s="40"/>
      <c r="G1244" s="31"/>
      <c r="H1244" s="32"/>
      <c r="I1244" s="33"/>
      <c r="J1244" s="33"/>
      <c r="K1244" s="33"/>
    </row>
    <row r="1245" spans="1:11" s="34" customFormat="1">
      <c r="A1245" s="29"/>
      <c r="B1245" s="29"/>
      <c r="C1245" s="29"/>
      <c r="D1245" s="30"/>
      <c r="E1245" s="30"/>
      <c r="F1245" s="40"/>
      <c r="G1245" s="31"/>
      <c r="H1245" s="32"/>
      <c r="I1245" s="33"/>
      <c r="J1245" s="33"/>
      <c r="K1245" s="33"/>
    </row>
    <row r="1246" spans="1:11" s="34" customFormat="1">
      <c r="A1246" s="29"/>
      <c r="B1246" s="29"/>
      <c r="C1246" s="29"/>
      <c r="D1246" s="30"/>
      <c r="E1246" s="30"/>
      <c r="F1246" s="40"/>
      <c r="G1246" s="31"/>
      <c r="H1246" s="32"/>
      <c r="I1246" s="33"/>
      <c r="J1246" s="33"/>
      <c r="K1246" s="33"/>
    </row>
    <row r="1247" spans="1:11" s="34" customFormat="1">
      <c r="A1247" s="29"/>
      <c r="B1247" s="29"/>
      <c r="C1247" s="29"/>
      <c r="D1247" s="30"/>
      <c r="E1247" s="30"/>
      <c r="F1247" s="40"/>
      <c r="G1247" s="31"/>
      <c r="H1247" s="32"/>
      <c r="I1247" s="33"/>
      <c r="J1247" s="33"/>
      <c r="K1247" s="33"/>
    </row>
    <row r="1248" spans="1:11" s="34" customFormat="1">
      <c r="A1248" s="29"/>
      <c r="B1248" s="29"/>
      <c r="C1248" s="29"/>
      <c r="D1248" s="30"/>
      <c r="E1248" s="30"/>
      <c r="F1248" s="40"/>
      <c r="G1248" s="31"/>
      <c r="H1248" s="32"/>
      <c r="I1248" s="33"/>
      <c r="J1248" s="33"/>
      <c r="K1248" s="33"/>
    </row>
    <row r="1249" spans="1:11" s="34" customFormat="1">
      <c r="A1249" s="29"/>
      <c r="B1249" s="29"/>
      <c r="C1249" s="29"/>
      <c r="D1249" s="30"/>
      <c r="E1249" s="30"/>
      <c r="F1249" s="40"/>
      <c r="G1249" s="31"/>
      <c r="H1249" s="32"/>
      <c r="I1249" s="33"/>
      <c r="J1249" s="33"/>
      <c r="K1249" s="33"/>
    </row>
    <row r="1250" spans="1:11" s="34" customFormat="1">
      <c r="A1250" s="29"/>
      <c r="B1250" s="29"/>
      <c r="C1250" s="29"/>
      <c r="D1250" s="30"/>
      <c r="E1250" s="30"/>
      <c r="F1250" s="40"/>
      <c r="G1250" s="31"/>
      <c r="H1250" s="32"/>
      <c r="I1250" s="33"/>
      <c r="J1250" s="33"/>
      <c r="K1250" s="33"/>
    </row>
    <row r="1251" spans="1:11" s="34" customFormat="1">
      <c r="A1251" s="29"/>
      <c r="B1251" s="29"/>
      <c r="C1251" s="29"/>
      <c r="D1251" s="30"/>
      <c r="E1251" s="30"/>
      <c r="F1251" s="40"/>
      <c r="G1251" s="31"/>
      <c r="H1251" s="32"/>
      <c r="I1251" s="33"/>
      <c r="J1251" s="33"/>
      <c r="K1251" s="33"/>
    </row>
    <row r="1252" spans="1:11" s="34" customFormat="1">
      <c r="A1252" s="29"/>
      <c r="B1252" s="29"/>
      <c r="C1252" s="29"/>
      <c r="D1252" s="30"/>
      <c r="E1252" s="30"/>
      <c r="F1252" s="40"/>
      <c r="G1252" s="31"/>
      <c r="H1252" s="32"/>
      <c r="I1252" s="33"/>
      <c r="J1252" s="33"/>
      <c r="K1252" s="33"/>
    </row>
    <row r="1253" spans="1:11" s="34" customFormat="1">
      <c r="A1253" s="29"/>
      <c r="B1253" s="29"/>
      <c r="C1253" s="29"/>
      <c r="D1253" s="30"/>
      <c r="E1253" s="30"/>
      <c r="F1253" s="40"/>
      <c r="G1253" s="31"/>
      <c r="H1253" s="32"/>
      <c r="I1253" s="33"/>
      <c r="J1253" s="33"/>
      <c r="K1253" s="33"/>
    </row>
    <row r="1254" spans="1:11" s="34" customFormat="1">
      <c r="A1254" s="29"/>
      <c r="B1254" s="29"/>
      <c r="C1254" s="29"/>
      <c r="D1254" s="30"/>
      <c r="E1254" s="30"/>
      <c r="F1254" s="40"/>
      <c r="G1254" s="31"/>
      <c r="H1254" s="32"/>
      <c r="I1254" s="33"/>
      <c r="J1254" s="33"/>
      <c r="K1254" s="33"/>
    </row>
    <row r="1255" spans="1:11" s="34" customFormat="1">
      <c r="A1255" s="29"/>
      <c r="B1255" s="29"/>
      <c r="C1255" s="29"/>
      <c r="D1255" s="30"/>
      <c r="E1255" s="30"/>
      <c r="F1255" s="40"/>
      <c r="G1255" s="31"/>
      <c r="H1255" s="32"/>
      <c r="I1255" s="33"/>
      <c r="J1255" s="33"/>
      <c r="K1255" s="33"/>
    </row>
    <row r="1256" spans="1:11" s="34" customFormat="1">
      <c r="A1256" s="29"/>
      <c r="B1256" s="29"/>
      <c r="C1256" s="29"/>
      <c r="D1256" s="30"/>
      <c r="E1256" s="30"/>
      <c r="F1256" s="40"/>
      <c r="G1256" s="31"/>
      <c r="H1256" s="32"/>
      <c r="I1256" s="33"/>
      <c r="J1256" s="33"/>
      <c r="K1256" s="33"/>
    </row>
    <row r="1257" spans="1:11" s="34" customFormat="1">
      <c r="A1257" s="29"/>
      <c r="B1257" s="29"/>
      <c r="C1257" s="29"/>
      <c r="D1257" s="30"/>
      <c r="E1257" s="30"/>
      <c r="F1257" s="40"/>
      <c r="G1257" s="31"/>
      <c r="H1257" s="32"/>
      <c r="I1257" s="33"/>
      <c r="J1257" s="33"/>
      <c r="K1257" s="33"/>
    </row>
    <row r="1258" spans="1:11" s="34" customFormat="1">
      <c r="A1258" s="29"/>
      <c r="B1258" s="29"/>
      <c r="C1258" s="29"/>
      <c r="D1258" s="30"/>
      <c r="E1258" s="30"/>
      <c r="F1258" s="40"/>
      <c r="G1258" s="31"/>
      <c r="H1258" s="32"/>
      <c r="I1258" s="33"/>
      <c r="J1258" s="33"/>
      <c r="K1258" s="33"/>
    </row>
    <row r="1259" spans="1:11" s="34" customFormat="1">
      <c r="A1259" s="29"/>
      <c r="B1259" s="29"/>
      <c r="C1259" s="29"/>
      <c r="D1259" s="30"/>
      <c r="E1259" s="30"/>
      <c r="F1259" s="40"/>
      <c r="G1259" s="31"/>
      <c r="H1259" s="32"/>
      <c r="I1259" s="33"/>
      <c r="J1259" s="33"/>
      <c r="K1259" s="33"/>
    </row>
    <row r="1260" spans="1:11" s="34" customFormat="1">
      <c r="A1260" s="29"/>
      <c r="B1260" s="29"/>
      <c r="C1260" s="29"/>
      <c r="D1260" s="30"/>
      <c r="E1260" s="30"/>
      <c r="F1260" s="40"/>
      <c r="G1260" s="31"/>
      <c r="H1260" s="32"/>
      <c r="I1260" s="33"/>
      <c r="J1260" s="33"/>
      <c r="K1260" s="33"/>
    </row>
    <row r="1261" spans="1:11" s="34" customFormat="1">
      <c r="A1261" s="29"/>
      <c r="B1261" s="29"/>
      <c r="C1261" s="29"/>
      <c r="D1261" s="30"/>
      <c r="E1261" s="30"/>
      <c r="F1261" s="40"/>
      <c r="G1261" s="31"/>
      <c r="H1261" s="32"/>
      <c r="I1261" s="33"/>
      <c r="J1261" s="33"/>
      <c r="K1261" s="33"/>
    </row>
    <row r="1262" spans="1:11" s="34" customFormat="1">
      <c r="A1262" s="29"/>
      <c r="B1262" s="29"/>
      <c r="C1262" s="29"/>
      <c r="D1262" s="30"/>
      <c r="E1262" s="30"/>
      <c r="F1262" s="40"/>
      <c r="G1262" s="31"/>
      <c r="H1262" s="32"/>
      <c r="I1262" s="33"/>
      <c r="J1262" s="33"/>
      <c r="K1262" s="33"/>
    </row>
    <row r="1263" spans="1:11" s="34" customFormat="1">
      <c r="A1263" s="29"/>
      <c r="B1263" s="29"/>
      <c r="C1263" s="29"/>
      <c r="D1263" s="30"/>
      <c r="E1263" s="30"/>
      <c r="F1263" s="40"/>
      <c r="G1263" s="31"/>
      <c r="H1263" s="32"/>
      <c r="I1263" s="33"/>
      <c r="J1263" s="33"/>
      <c r="K1263" s="33"/>
    </row>
    <row r="1264" spans="1:11" s="34" customFormat="1">
      <c r="A1264" s="29"/>
      <c r="B1264" s="29"/>
      <c r="C1264" s="29"/>
      <c r="D1264" s="30"/>
      <c r="E1264" s="30"/>
      <c r="F1264" s="40"/>
      <c r="G1264" s="31"/>
      <c r="H1264" s="32"/>
      <c r="I1264" s="33"/>
      <c r="J1264" s="33"/>
      <c r="K1264" s="33"/>
    </row>
    <row r="1265" spans="1:11" s="34" customFormat="1">
      <c r="A1265" s="29"/>
      <c r="B1265" s="29"/>
      <c r="C1265" s="29"/>
      <c r="D1265" s="30"/>
      <c r="E1265" s="30"/>
      <c r="F1265" s="40"/>
      <c r="G1265" s="31"/>
      <c r="H1265" s="32"/>
      <c r="I1265" s="33"/>
      <c r="J1265" s="33"/>
      <c r="K1265" s="33"/>
    </row>
    <row r="1266" spans="1:11" s="34" customFormat="1">
      <c r="A1266" s="29"/>
      <c r="B1266" s="29"/>
      <c r="C1266" s="29"/>
      <c r="D1266" s="30"/>
      <c r="E1266" s="30"/>
      <c r="F1266" s="40"/>
      <c r="G1266" s="31"/>
      <c r="H1266" s="32"/>
      <c r="I1266" s="33"/>
      <c r="J1266" s="33"/>
      <c r="K1266" s="33"/>
    </row>
    <row r="1267" spans="1:11" s="34" customFormat="1">
      <c r="A1267" s="29"/>
      <c r="B1267" s="29"/>
      <c r="C1267" s="29"/>
      <c r="D1267" s="30"/>
      <c r="E1267" s="30"/>
      <c r="F1267" s="40"/>
      <c r="G1267" s="31"/>
      <c r="H1267" s="32"/>
      <c r="I1267" s="33"/>
      <c r="J1267" s="33"/>
      <c r="K1267" s="33"/>
    </row>
    <row r="1268" spans="1:11" s="34" customFormat="1">
      <c r="A1268" s="29"/>
      <c r="B1268" s="29"/>
      <c r="C1268" s="29"/>
      <c r="D1268" s="30"/>
      <c r="E1268" s="30"/>
      <c r="F1268" s="40"/>
      <c r="G1268" s="31"/>
      <c r="H1268" s="32"/>
      <c r="I1268" s="33"/>
      <c r="J1268" s="33"/>
      <c r="K1268" s="33"/>
    </row>
    <row r="1269" spans="1:11" s="34" customFormat="1">
      <c r="A1269" s="29"/>
      <c r="B1269" s="29"/>
      <c r="C1269" s="29"/>
      <c r="D1269" s="30"/>
      <c r="E1269" s="30"/>
      <c r="F1269" s="40"/>
      <c r="G1269" s="31"/>
      <c r="H1269" s="32"/>
      <c r="I1269" s="33"/>
      <c r="J1269" s="33"/>
      <c r="K1269" s="33"/>
    </row>
    <row r="1270" spans="1:11" s="34" customFormat="1">
      <c r="A1270" s="29"/>
      <c r="B1270" s="29"/>
      <c r="C1270" s="29"/>
      <c r="D1270" s="30"/>
      <c r="E1270" s="30"/>
      <c r="F1270" s="40"/>
      <c r="G1270" s="31"/>
      <c r="H1270" s="32"/>
      <c r="I1270" s="33"/>
      <c r="J1270" s="33"/>
      <c r="K1270" s="33"/>
    </row>
    <row r="1271" spans="1:11" s="34" customFormat="1">
      <c r="A1271" s="29"/>
      <c r="B1271" s="29"/>
      <c r="C1271" s="29"/>
      <c r="D1271" s="30"/>
      <c r="E1271" s="30"/>
      <c r="F1271" s="40"/>
      <c r="G1271" s="31"/>
      <c r="H1271" s="32"/>
      <c r="I1271" s="33"/>
      <c r="J1271" s="33"/>
      <c r="K1271" s="33"/>
    </row>
    <row r="1272" spans="1:11" s="34" customFormat="1">
      <c r="A1272" s="29"/>
      <c r="B1272" s="29"/>
      <c r="C1272" s="29"/>
      <c r="D1272" s="30"/>
      <c r="E1272" s="30"/>
      <c r="F1272" s="40"/>
      <c r="G1272" s="31"/>
      <c r="H1272" s="32"/>
      <c r="I1272" s="33"/>
      <c r="J1272" s="33"/>
      <c r="K1272" s="33"/>
    </row>
    <row r="1273" spans="1:11" s="34" customFormat="1">
      <c r="A1273" s="29"/>
      <c r="B1273" s="29"/>
      <c r="C1273" s="29"/>
      <c r="D1273" s="30"/>
      <c r="E1273" s="30"/>
      <c r="F1273" s="40"/>
      <c r="G1273" s="31"/>
      <c r="H1273" s="32"/>
      <c r="I1273" s="33"/>
      <c r="J1273" s="33"/>
      <c r="K1273" s="33"/>
    </row>
    <row r="1274" spans="1:11" s="34" customFormat="1">
      <c r="A1274" s="29"/>
      <c r="B1274" s="29"/>
      <c r="C1274" s="29"/>
      <c r="D1274" s="30"/>
      <c r="E1274" s="30"/>
      <c r="F1274" s="40"/>
      <c r="G1274" s="31"/>
      <c r="H1274" s="32"/>
      <c r="I1274" s="33"/>
      <c r="J1274" s="33"/>
      <c r="K1274" s="33"/>
    </row>
    <row r="1275" spans="1:11" s="34" customFormat="1">
      <c r="A1275" s="29"/>
      <c r="B1275" s="29"/>
      <c r="C1275" s="29"/>
      <c r="D1275" s="30"/>
      <c r="E1275" s="30"/>
      <c r="F1275" s="40"/>
      <c r="G1275" s="31"/>
      <c r="H1275" s="32"/>
      <c r="I1275" s="33"/>
      <c r="J1275" s="33"/>
      <c r="K1275" s="33"/>
    </row>
    <row r="1276" spans="1:11" s="34" customFormat="1">
      <c r="A1276" s="29"/>
      <c r="B1276" s="29"/>
      <c r="C1276" s="29"/>
      <c r="D1276" s="30"/>
      <c r="E1276" s="30"/>
      <c r="F1276" s="40"/>
      <c r="G1276" s="31"/>
      <c r="H1276" s="32"/>
      <c r="I1276" s="33"/>
      <c r="J1276" s="33"/>
      <c r="K1276" s="33"/>
    </row>
    <row r="1277" spans="1:11" s="34" customFormat="1">
      <c r="A1277" s="29"/>
      <c r="B1277" s="29"/>
      <c r="C1277" s="29"/>
      <c r="D1277" s="30"/>
      <c r="E1277" s="30"/>
      <c r="F1277" s="40"/>
      <c r="G1277" s="31"/>
      <c r="H1277" s="32"/>
      <c r="I1277" s="33"/>
      <c r="J1277" s="33"/>
      <c r="K1277" s="33"/>
    </row>
    <row r="1278" spans="1:11" s="34" customFormat="1">
      <c r="A1278" s="29"/>
      <c r="B1278" s="29"/>
      <c r="C1278" s="29"/>
      <c r="D1278" s="30"/>
      <c r="E1278" s="30"/>
      <c r="F1278" s="40"/>
      <c r="G1278" s="31"/>
      <c r="H1278" s="32"/>
      <c r="I1278" s="33"/>
      <c r="J1278" s="33"/>
      <c r="K1278" s="33"/>
    </row>
    <row r="1279" spans="1:11" s="34" customFormat="1">
      <c r="A1279" s="29"/>
      <c r="B1279" s="29"/>
      <c r="C1279" s="29"/>
      <c r="D1279" s="30"/>
      <c r="E1279" s="30"/>
      <c r="F1279" s="40"/>
      <c r="G1279" s="31"/>
      <c r="H1279" s="32"/>
      <c r="I1279" s="33"/>
      <c r="J1279" s="33"/>
      <c r="K1279" s="33"/>
    </row>
    <row r="1280" spans="1:11" s="34" customFormat="1">
      <c r="A1280" s="29"/>
      <c r="B1280" s="29"/>
      <c r="C1280" s="29"/>
      <c r="D1280" s="30"/>
      <c r="E1280" s="30"/>
      <c r="F1280" s="40"/>
      <c r="G1280" s="31"/>
      <c r="H1280" s="32"/>
      <c r="I1280" s="33"/>
      <c r="J1280" s="33"/>
      <c r="K1280" s="33"/>
    </row>
    <row r="1281" spans="1:11" s="34" customFormat="1">
      <c r="A1281" s="29"/>
      <c r="B1281" s="29"/>
      <c r="C1281" s="29"/>
      <c r="D1281" s="30"/>
      <c r="E1281" s="30"/>
      <c r="F1281" s="40"/>
      <c r="G1281" s="31"/>
      <c r="H1281" s="32"/>
      <c r="I1281" s="33"/>
      <c r="J1281" s="33"/>
      <c r="K1281" s="33"/>
    </row>
    <row r="1282" spans="1:11" s="34" customFormat="1">
      <c r="A1282" s="29"/>
      <c r="B1282" s="29"/>
      <c r="C1282" s="29"/>
      <c r="D1282" s="30"/>
      <c r="E1282" s="30"/>
      <c r="F1282" s="40"/>
      <c r="G1282" s="31"/>
      <c r="H1282" s="32"/>
      <c r="I1282" s="33"/>
      <c r="J1282" s="33"/>
      <c r="K1282" s="33"/>
    </row>
    <row r="1283" spans="1:11" s="34" customFormat="1">
      <c r="A1283" s="29"/>
      <c r="B1283" s="29"/>
      <c r="C1283" s="29"/>
      <c r="D1283" s="30"/>
      <c r="E1283" s="30"/>
      <c r="F1283" s="40"/>
      <c r="G1283" s="31"/>
      <c r="H1283" s="32"/>
      <c r="I1283" s="33"/>
      <c r="J1283" s="33"/>
      <c r="K1283" s="33"/>
    </row>
    <row r="1284" spans="1:11" s="34" customFormat="1">
      <c r="A1284" s="29"/>
      <c r="B1284" s="29"/>
      <c r="C1284" s="29"/>
      <c r="D1284" s="30"/>
      <c r="E1284" s="30"/>
      <c r="F1284" s="40"/>
      <c r="G1284" s="31"/>
      <c r="H1284" s="32"/>
      <c r="I1284" s="33"/>
      <c r="J1284" s="33"/>
      <c r="K1284" s="33"/>
    </row>
    <row r="1285" spans="1:11" s="34" customFormat="1">
      <c r="A1285" s="29"/>
      <c r="B1285" s="29"/>
      <c r="C1285" s="29"/>
      <c r="D1285" s="30"/>
      <c r="E1285" s="30"/>
      <c r="F1285" s="40"/>
      <c r="G1285" s="31"/>
      <c r="H1285" s="32"/>
      <c r="I1285" s="33"/>
      <c r="J1285" s="33"/>
      <c r="K1285" s="33"/>
    </row>
    <row r="1286" spans="1:11" s="34" customFormat="1">
      <c r="A1286" s="29"/>
      <c r="B1286" s="29"/>
      <c r="C1286" s="29"/>
      <c r="D1286" s="30"/>
      <c r="E1286" s="30"/>
      <c r="F1286" s="40"/>
      <c r="G1286" s="31"/>
      <c r="H1286" s="32"/>
      <c r="I1286" s="33"/>
      <c r="J1286" s="33"/>
      <c r="K1286" s="33"/>
    </row>
    <row r="1287" spans="1:11" s="34" customFormat="1">
      <c r="A1287" s="29"/>
      <c r="B1287" s="29"/>
      <c r="C1287" s="29"/>
      <c r="D1287" s="30"/>
      <c r="E1287" s="30"/>
      <c r="F1287" s="40"/>
      <c r="G1287" s="31"/>
      <c r="H1287" s="32"/>
      <c r="I1287" s="33"/>
      <c r="J1287" s="33"/>
      <c r="K1287" s="33"/>
    </row>
    <row r="1288" spans="1:11" s="34" customFormat="1">
      <c r="A1288" s="29"/>
      <c r="B1288" s="29"/>
      <c r="C1288" s="29"/>
      <c r="D1288" s="30"/>
      <c r="E1288" s="30"/>
      <c r="F1288" s="40"/>
      <c r="G1288" s="31"/>
      <c r="H1288" s="32"/>
      <c r="I1288" s="33"/>
      <c r="J1288" s="33"/>
      <c r="K1288" s="33"/>
    </row>
    <row r="1289" spans="1:11" s="34" customFormat="1">
      <c r="A1289" s="29"/>
      <c r="B1289" s="29"/>
      <c r="C1289" s="29"/>
      <c r="D1289" s="30"/>
      <c r="E1289" s="30"/>
      <c r="F1289" s="40"/>
      <c r="G1289" s="31"/>
      <c r="H1289" s="32"/>
      <c r="I1289" s="33"/>
      <c r="J1289" s="33"/>
      <c r="K1289" s="33"/>
    </row>
    <row r="1290" spans="1:11" s="34" customFormat="1">
      <c r="A1290" s="29"/>
      <c r="B1290" s="29"/>
      <c r="C1290" s="29"/>
      <c r="D1290" s="30"/>
      <c r="E1290" s="30"/>
      <c r="F1290" s="40"/>
      <c r="G1290" s="31"/>
      <c r="H1290" s="32"/>
      <c r="I1290" s="33"/>
      <c r="J1290" s="33"/>
      <c r="K1290" s="33"/>
    </row>
    <row r="1291" spans="1:11" s="34" customFormat="1">
      <c r="A1291" s="29"/>
      <c r="B1291" s="29"/>
      <c r="C1291" s="29"/>
      <c r="D1291" s="30"/>
      <c r="E1291" s="30"/>
      <c r="F1291" s="40"/>
      <c r="G1291" s="31"/>
      <c r="H1291" s="32"/>
      <c r="I1291" s="33"/>
      <c r="J1291" s="33"/>
      <c r="K1291" s="33"/>
    </row>
    <row r="1292" spans="1:11" s="34" customFormat="1">
      <c r="A1292" s="29"/>
      <c r="B1292" s="29"/>
      <c r="C1292" s="29"/>
      <c r="D1292" s="30"/>
      <c r="E1292" s="30"/>
      <c r="F1292" s="40"/>
      <c r="G1292" s="31"/>
      <c r="H1292" s="32"/>
      <c r="I1292" s="33"/>
      <c r="J1292" s="33"/>
      <c r="K1292" s="33"/>
    </row>
    <row r="1293" spans="1:11" s="34" customFormat="1">
      <c r="A1293" s="29"/>
      <c r="B1293" s="29"/>
      <c r="C1293" s="29"/>
      <c r="D1293" s="30"/>
      <c r="E1293" s="30"/>
      <c r="F1293" s="40"/>
      <c r="G1293" s="31"/>
      <c r="H1293" s="32"/>
      <c r="I1293" s="33"/>
      <c r="J1293" s="33"/>
      <c r="K1293" s="33"/>
    </row>
    <row r="1294" spans="1:11" s="34" customFormat="1">
      <c r="A1294" s="29"/>
      <c r="B1294" s="29"/>
      <c r="C1294" s="29"/>
      <c r="D1294" s="30"/>
      <c r="E1294" s="30"/>
      <c r="F1294" s="40"/>
      <c r="G1294" s="31"/>
      <c r="H1294" s="32"/>
      <c r="I1294" s="33"/>
      <c r="J1294" s="33"/>
      <c r="K1294" s="33"/>
    </row>
    <row r="1295" spans="1:11" s="34" customFormat="1">
      <c r="A1295" s="29"/>
      <c r="B1295" s="29"/>
      <c r="C1295" s="29"/>
      <c r="D1295" s="30"/>
      <c r="E1295" s="30"/>
      <c r="F1295" s="40"/>
      <c r="G1295" s="31"/>
      <c r="H1295" s="32"/>
      <c r="I1295" s="33"/>
      <c r="J1295" s="33"/>
      <c r="K1295" s="33"/>
    </row>
    <row r="1296" spans="1:11" s="34" customFormat="1">
      <c r="A1296" s="29"/>
      <c r="B1296" s="29"/>
      <c r="C1296" s="29"/>
      <c r="D1296" s="30"/>
      <c r="E1296" s="30"/>
      <c r="F1296" s="40"/>
      <c r="G1296" s="31"/>
      <c r="H1296" s="32"/>
      <c r="I1296" s="33"/>
      <c r="J1296" s="33"/>
      <c r="K1296" s="33"/>
    </row>
    <row r="1297" spans="1:11" s="34" customFormat="1">
      <c r="A1297" s="29"/>
      <c r="B1297" s="29"/>
      <c r="C1297" s="29"/>
      <c r="D1297" s="30"/>
      <c r="E1297" s="30"/>
      <c r="F1297" s="40"/>
      <c r="G1297" s="31"/>
      <c r="H1297" s="32"/>
      <c r="I1297" s="33"/>
      <c r="J1297" s="33"/>
      <c r="K1297" s="33"/>
    </row>
    <row r="1298" spans="1:11" s="34" customFormat="1">
      <c r="A1298" s="29"/>
      <c r="B1298" s="29"/>
      <c r="C1298" s="29"/>
      <c r="D1298" s="30"/>
      <c r="E1298" s="30"/>
      <c r="F1298" s="40"/>
      <c r="G1298" s="31"/>
      <c r="H1298" s="32"/>
      <c r="I1298" s="33"/>
      <c r="J1298" s="33"/>
      <c r="K1298" s="33"/>
    </row>
    <row r="1299" spans="1:11" s="34" customFormat="1">
      <c r="A1299" s="29"/>
      <c r="B1299" s="29"/>
      <c r="C1299" s="29"/>
      <c r="D1299" s="30"/>
      <c r="E1299" s="30"/>
      <c r="F1299" s="40"/>
      <c r="G1299" s="31"/>
      <c r="H1299" s="32"/>
      <c r="I1299" s="33"/>
      <c r="J1299" s="33"/>
      <c r="K1299" s="33"/>
    </row>
    <row r="1300" spans="1:11" s="34" customFormat="1">
      <c r="A1300" s="29"/>
      <c r="B1300" s="29"/>
      <c r="C1300" s="29"/>
      <c r="D1300" s="30"/>
      <c r="E1300" s="30"/>
      <c r="F1300" s="40"/>
      <c r="G1300" s="31"/>
      <c r="H1300" s="32"/>
      <c r="I1300" s="33"/>
      <c r="J1300" s="33"/>
      <c r="K1300" s="33"/>
    </row>
    <row r="1301" spans="1:11" s="34" customFormat="1">
      <c r="A1301" s="29"/>
      <c r="B1301" s="29"/>
      <c r="C1301" s="29"/>
      <c r="D1301" s="30"/>
      <c r="E1301" s="30"/>
      <c r="F1301" s="40"/>
      <c r="G1301" s="31"/>
      <c r="H1301" s="32"/>
      <c r="I1301" s="33"/>
      <c r="J1301" s="33"/>
      <c r="K1301" s="33"/>
    </row>
    <row r="1302" spans="1:11" s="34" customFormat="1">
      <c r="A1302" s="29"/>
      <c r="B1302" s="29"/>
      <c r="C1302" s="29"/>
      <c r="D1302" s="30"/>
      <c r="E1302" s="30"/>
      <c r="F1302" s="40"/>
      <c r="G1302" s="31"/>
      <c r="H1302" s="32"/>
      <c r="I1302" s="33"/>
      <c r="J1302" s="33"/>
      <c r="K1302" s="33"/>
    </row>
    <row r="1303" spans="1:11" s="34" customFormat="1">
      <c r="A1303" s="29"/>
      <c r="B1303" s="29"/>
      <c r="C1303" s="29"/>
      <c r="D1303" s="30"/>
      <c r="E1303" s="30"/>
      <c r="F1303" s="40"/>
      <c r="G1303" s="31"/>
      <c r="H1303" s="32"/>
      <c r="I1303" s="33"/>
      <c r="J1303" s="33"/>
      <c r="K1303" s="33"/>
    </row>
    <row r="1304" spans="1:11" s="34" customFormat="1">
      <c r="A1304" s="29"/>
      <c r="B1304" s="29"/>
      <c r="C1304" s="29"/>
      <c r="D1304" s="30"/>
      <c r="E1304" s="30"/>
      <c r="F1304" s="40"/>
      <c r="G1304" s="31"/>
      <c r="H1304" s="32"/>
      <c r="I1304" s="33"/>
      <c r="J1304" s="33"/>
      <c r="K1304" s="33"/>
    </row>
    <row r="1305" spans="1:11" s="34" customFormat="1">
      <c r="A1305" s="29"/>
      <c r="B1305" s="29"/>
      <c r="C1305" s="29"/>
      <c r="D1305" s="30"/>
      <c r="E1305" s="30"/>
      <c r="F1305" s="40"/>
      <c r="G1305" s="31"/>
      <c r="H1305" s="32"/>
      <c r="I1305" s="33"/>
      <c r="J1305" s="33"/>
      <c r="K1305" s="33"/>
    </row>
    <row r="1306" spans="1:11" s="34" customFormat="1">
      <c r="A1306" s="29"/>
      <c r="B1306" s="29"/>
      <c r="C1306" s="29"/>
      <c r="D1306" s="30"/>
      <c r="E1306" s="30"/>
      <c r="F1306" s="40"/>
      <c r="G1306" s="31"/>
      <c r="H1306" s="32"/>
      <c r="I1306" s="33"/>
      <c r="J1306" s="33"/>
      <c r="K1306" s="33"/>
    </row>
    <row r="1307" spans="1:11" s="34" customFormat="1">
      <c r="A1307" s="29"/>
      <c r="B1307" s="29"/>
      <c r="C1307" s="29"/>
      <c r="D1307" s="30"/>
      <c r="E1307" s="30"/>
      <c r="F1307" s="40"/>
      <c r="G1307" s="31"/>
      <c r="H1307" s="32"/>
      <c r="I1307" s="33"/>
      <c r="J1307" s="33"/>
      <c r="K1307" s="33"/>
    </row>
    <row r="1308" spans="1:11" s="34" customFormat="1">
      <c r="A1308" s="29"/>
      <c r="B1308" s="29"/>
      <c r="C1308" s="29"/>
      <c r="D1308" s="30"/>
      <c r="E1308" s="30"/>
      <c r="F1308" s="40"/>
      <c r="G1308" s="31"/>
      <c r="H1308" s="32"/>
      <c r="I1308" s="33"/>
      <c r="J1308" s="33"/>
      <c r="K1308" s="33"/>
    </row>
    <row r="1309" spans="1:11" s="34" customFormat="1">
      <c r="A1309" s="29"/>
      <c r="B1309" s="29"/>
      <c r="C1309" s="29"/>
      <c r="D1309" s="30"/>
      <c r="E1309" s="30"/>
      <c r="F1309" s="40"/>
      <c r="G1309" s="31"/>
      <c r="H1309" s="32"/>
      <c r="I1309" s="33"/>
      <c r="J1309" s="33"/>
      <c r="K1309" s="33"/>
    </row>
    <row r="1310" spans="1:11" s="34" customFormat="1">
      <c r="A1310" s="29"/>
      <c r="B1310" s="29"/>
      <c r="C1310" s="29"/>
      <c r="D1310" s="30"/>
      <c r="E1310" s="30"/>
      <c r="F1310" s="40"/>
      <c r="G1310" s="31"/>
      <c r="H1310" s="32"/>
      <c r="I1310" s="33"/>
      <c r="J1310" s="33"/>
      <c r="K1310" s="33"/>
    </row>
    <row r="1311" spans="1:11" s="34" customFormat="1">
      <c r="A1311" s="29"/>
      <c r="B1311" s="29"/>
      <c r="C1311" s="29"/>
      <c r="D1311" s="30"/>
      <c r="E1311" s="30"/>
      <c r="F1311" s="40"/>
      <c r="G1311" s="31"/>
      <c r="H1311" s="32"/>
      <c r="I1311" s="33"/>
      <c r="J1311" s="33"/>
      <c r="K1311" s="33"/>
    </row>
    <row r="1312" spans="1:11" s="34" customFormat="1">
      <c r="A1312" s="29"/>
      <c r="B1312" s="29"/>
      <c r="C1312" s="29"/>
      <c r="D1312" s="30"/>
      <c r="E1312" s="30"/>
      <c r="F1312" s="40"/>
      <c r="G1312" s="31"/>
      <c r="H1312" s="32"/>
      <c r="I1312" s="33"/>
      <c r="J1312" s="33"/>
      <c r="K1312" s="33"/>
    </row>
    <row r="1313" spans="1:11" s="34" customFormat="1">
      <c r="A1313" s="29"/>
      <c r="B1313" s="29"/>
      <c r="C1313" s="29"/>
      <c r="D1313" s="30"/>
      <c r="E1313" s="30"/>
      <c r="F1313" s="40"/>
      <c r="G1313" s="31"/>
      <c r="H1313" s="32"/>
      <c r="I1313" s="33"/>
      <c r="J1313" s="33"/>
      <c r="K1313" s="33"/>
    </row>
    <row r="1314" spans="1:11" s="34" customFormat="1">
      <c r="A1314" s="29"/>
      <c r="B1314" s="29"/>
      <c r="C1314" s="29"/>
      <c r="D1314" s="30"/>
      <c r="E1314" s="30"/>
      <c r="F1314" s="40"/>
      <c r="G1314" s="31"/>
      <c r="H1314" s="32"/>
      <c r="I1314" s="33"/>
      <c r="J1314" s="33"/>
      <c r="K1314" s="33"/>
    </row>
    <row r="1315" spans="1:11" s="34" customFormat="1">
      <c r="A1315" s="29"/>
      <c r="B1315" s="29"/>
      <c r="C1315" s="29"/>
      <c r="D1315" s="30"/>
      <c r="E1315" s="30"/>
      <c r="F1315" s="40"/>
      <c r="G1315" s="31"/>
      <c r="H1315" s="32"/>
      <c r="I1315" s="33"/>
      <c r="J1315" s="33"/>
      <c r="K1315" s="33"/>
    </row>
    <row r="1316" spans="1:11" s="34" customFormat="1">
      <c r="A1316" s="29"/>
      <c r="B1316" s="29"/>
      <c r="C1316" s="29"/>
      <c r="D1316" s="30"/>
      <c r="E1316" s="30"/>
      <c r="F1316" s="40"/>
      <c r="G1316" s="31"/>
      <c r="H1316" s="32"/>
      <c r="I1316" s="33"/>
      <c r="J1316" s="33"/>
      <c r="K1316" s="33"/>
    </row>
    <row r="1317" spans="1:11" s="34" customFormat="1">
      <c r="A1317" s="29"/>
      <c r="B1317" s="29"/>
      <c r="C1317" s="29"/>
      <c r="D1317" s="30"/>
      <c r="E1317" s="30"/>
      <c r="F1317" s="40"/>
      <c r="G1317" s="31"/>
      <c r="H1317" s="32"/>
      <c r="I1317" s="33"/>
      <c r="J1317" s="33"/>
      <c r="K1317" s="33"/>
    </row>
    <row r="1318" spans="1:11" s="34" customFormat="1">
      <c r="A1318" s="29"/>
      <c r="B1318" s="29"/>
      <c r="C1318" s="29"/>
      <c r="D1318" s="30"/>
      <c r="E1318" s="30"/>
      <c r="F1318" s="40"/>
      <c r="G1318" s="31"/>
      <c r="H1318" s="32"/>
      <c r="I1318" s="33"/>
      <c r="J1318" s="33"/>
      <c r="K1318" s="33"/>
    </row>
    <row r="1319" spans="1:11" s="34" customFormat="1">
      <c r="A1319" s="29"/>
      <c r="B1319" s="29"/>
      <c r="C1319" s="29"/>
      <c r="D1319" s="30"/>
      <c r="E1319" s="30"/>
      <c r="F1319" s="40"/>
      <c r="G1319" s="31"/>
      <c r="H1319" s="32"/>
      <c r="I1319" s="33"/>
      <c r="J1319" s="33"/>
      <c r="K1319" s="33"/>
    </row>
    <row r="1320" spans="1:11" s="34" customFormat="1">
      <c r="A1320" s="29"/>
      <c r="B1320" s="29"/>
      <c r="C1320" s="29"/>
      <c r="D1320" s="30"/>
      <c r="E1320" s="30"/>
      <c r="F1320" s="40"/>
      <c r="G1320" s="31"/>
      <c r="H1320" s="32"/>
      <c r="I1320" s="33"/>
      <c r="J1320" s="33"/>
      <c r="K1320" s="33"/>
    </row>
    <row r="1321" spans="1:11" s="34" customFormat="1">
      <c r="A1321" s="29"/>
      <c r="B1321" s="29"/>
      <c r="C1321" s="29"/>
      <c r="D1321" s="30"/>
      <c r="E1321" s="30"/>
      <c r="F1321" s="40"/>
      <c r="G1321" s="31"/>
      <c r="H1321" s="32"/>
      <c r="I1321" s="33"/>
      <c r="J1321" s="33"/>
      <c r="K1321" s="33"/>
    </row>
    <row r="1322" spans="1:11" s="34" customFormat="1">
      <c r="A1322" s="29"/>
      <c r="B1322" s="29"/>
      <c r="C1322" s="29"/>
      <c r="D1322" s="30"/>
      <c r="E1322" s="30"/>
      <c r="F1322" s="40"/>
      <c r="G1322" s="31"/>
      <c r="H1322" s="32"/>
      <c r="I1322" s="33"/>
      <c r="J1322" s="33"/>
      <c r="K1322" s="33"/>
    </row>
    <row r="1323" spans="1:11" s="34" customFormat="1">
      <c r="A1323" s="29"/>
      <c r="B1323" s="29"/>
      <c r="C1323" s="29"/>
      <c r="D1323" s="30"/>
      <c r="E1323" s="30"/>
      <c r="F1323" s="40"/>
      <c r="G1323" s="31"/>
      <c r="H1323" s="32"/>
      <c r="I1323" s="33"/>
      <c r="J1323" s="33"/>
      <c r="K1323" s="33"/>
    </row>
    <row r="1324" spans="1:11" s="34" customFormat="1">
      <c r="A1324" s="29"/>
      <c r="B1324" s="29"/>
      <c r="C1324" s="29"/>
      <c r="D1324" s="30"/>
      <c r="E1324" s="30"/>
      <c r="F1324" s="40"/>
      <c r="G1324" s="31"/>
      <c r="H1324" s="32"/>
      <c r="I1324" s="33"/>
      <c r="J1324" s="33"/>
      <c r="K1324" s="33"/>
    </row>
    <row r="1325" spans="1:11" s="34" customFormat="1">
      <c r="A1325" s="29"/>
      <c r="B1325" s="29"/>
      <c r="C1325" s="29"/>
      <c r="D1325" s="30"/>
      <c r="E1325" s="30"/>
      <c r="F1325" s="40"/>
      <c r="G1325" s="31"/>
      <c r="H1325" s="32"/>
      <c r="I1325" s="33"/>
      <c r="J1325" s="33"/>
      <c r="K1325" s="33"/>
    </row>
    <row r="1326" spans="1:11" s="34" customFormat="1">
      <c r="A1326" s="29"/>
      <c r="B1326" s="29"/>
      <c r="C1326" s="29"/>
      <c r="D1326" s="30"/>
      <c r="E1326" s="30"/>
      <c r="F1326" s="40"/>
      <c r="G1326" s="31"/>
      <c r="H1326" s="32"/>
      <c r="I1326" s="33"/>
      <c r="J1326" s="33"/>
      <c r="K1326" s="33"/>
    </row>
    <row r="1327" spans="1:11" s="34" customFormat="1">
      <c r="A1327" s="29"/>
      <c r="B1327" s="29"/>
      <c r="C1327" s="29"/>
      <c r="D1327" s="30"/>
      <c r="E1327" s="30"/>
      <c r="F1327" s="40"/>
      <c r="G1327" s="31"/>
      <c r="H1327" s="32"/>
      <c r="I1327" s="33"/>
      <c r="J1327" s="33"/>
      <c r="K1327" s="33"/>
    </row>
    <row r="1328" spans="1:11" s="34" customFormat="1">
      <c r="A1328" s="29"/>
      <c r="B1328" s="29"/>
      <c r="C1328" s="29"/>
      <c r="D1328" s="30"/>
      <c r="E1328" s="30"/>
      <c r="F1328" s="40"/>
      <c r="G1328" s="31"/>
      <c r="H1328" s="32"/>
      <c r="I1328" s="33"/>
      <c r="J1328" s="33"/>
      <c r="K1328" s="33"/>
    </row>
    <row r="1329" spans="1:11" s="34" customFormat="1">
      <c r="A1329" s="29"/>
      <c r="B1329" s="29"/>
      <c r="C1329" s="29"/>
      <c r="D1329" s="30"/>
      <c r="E1329" s="30"/>
      <c r="F1329" s="40"/>
      <c r="G1329" s="31"/>
      <c r="H1329" s="32"/>
      <c r="I1329" s="33"/>
      <c r="J1329" s="33"/>
      <c r="K1329" s="33"/>
    </row>
    <row r="1330" spans="1:11" s="34" customFormat="1">
      <c r="A1330" s="29"/>
      <c r="B1330" s="29"/>
      <c r="C1330" s="29"/>
      <c r="D1330" s="30"/>
      <c r="E1330" s="30"/>
      <c r="F1330" s="40"/>
      <c r="G1330" s="31"/>
      <c r="H1330" s="32"/>
      <c r="I1330" s="33"/>
      <c r="J1330" s="33"/>
      <c r="K1330" s="33"/>
    </row>
    <row r="1331" spans="1:11" s="34" customFormat="1">
      <c r="A1331" s="29"/>
      <c r="B1331" s="29"/>
      <c r="C1331" s="29"/>
      <c r="D1331" s="30"/>
      <c r="E1331" s="30"/>
      <c r="F1331" s="40"/>
      <c r="G1331" s="31"/>
      <c r="H1331" s="32"/>
      <c r="I1331" s="33"/>
      <c r="J1331" s="33"/>
      <c r="K1331" s="33"/>
    </row>
    <row r="1332" spans="1:11" s="34" customFormat="1">
      <c r="A1332" s="29"/>
      <c r="B1332" s="29"/>
      <c r="C1332" s="29"/>
      <c r="D1332" s="30"/>
      <c r="E1332" s="30"/>
      <c r="F1332" s="40"/>
      <c r="G1332" s="31"/>
      <c r="H1332" s="32"/>
      <c r="I1332" s="33"/>
      <c r="J1332" s="33"/>
      <c r="K1332" s="33"/>
    </row>
    <row r="1333" spans="1:11" s="34" customFormat="1">
      <c r="A1333" s="29"/>
      <c r="B1333" s="29"/>
      <c r="C1333" s="29"/>
      <c r="D1333" s="30"/>
      <c r="E1333" s="30"/>
      <c r="F1333" s="40"/>
      <c r="G1333" s="31"/>
      <c r="H1333" s="32"/>
      <c r="I1333" s="33"/>
      <c r="J1333" s="33"/>
      <c r="K1333" s="33"/>
    </row>
    <row r="1334" spans="1:11" s="34" customFormat="1">
      <c r="A1334" s="29"/>
      <c r="B1334" s="29"/>
      <c r="C1334" s="29"/>
      <c r="D1334" s="30"/>
      <c r="E1334" s="30"/>
      <c r="F1334" s="40"/>
      <c r="G1334" s="31"/>
      <c r="H1334" s="32"/>
      <c r="I1334" s="33"/>
      <c r="J1334" s="33"/>
      <c r="K1334" s="33"/>
    </row>
    <row r="1335" spans="1:11" s="34" customFormat="1">
      <c r="A1335" s="29"/>
      <c r="B1335" s="29"/>
      <c r="C1335" s="29"/>
      <c r="D1335" s="30"/>
      <c r="E1335" s="30"/>
      <c r="F1335" s="40"/>
      <c r="G1335" s="31"/>
      <c r="H1335" s="32"/>
      <c r="I1335" s="33"/>
      <c r="J1335" s="33"/>
      <c r="K1335" s="33"/>
    </row>
    <row r="1336" spans="1:11" s="34" customFormat="1">
      <c r="A1336" s="29"/>
      <c r="B1336" s="29"/>
      <c r="C1336" s="29"/>
      <c r="D1336" s="30"/>
      <c r="E1336" s="30"/>
      <c r="F1336" s="40"/>
      <c r="G1336" s="31"/>
      <c r="H1336" s="32"/>
      <c r="I1336" s="33"/>
      <c r="J1336" s="33"/>
      <c r="K1336" s="33"/>
    </row>
    <row r="1337" spans="1:11" s="34" customFormat="1">
      <c r="A1337" s="29"/>
      <c r="B1337" s="29"/>
      <c r="C1337" s="29"/>
      <c r="D1337" s="30"/>
      <c r="E1337" s="30"/>
      <c r="F1337" s="40"/>
      <c r="G1337" s="31"/>
      <c r="H1337" s="32"/>
      <c r="I1337" s="33"/>
      <c r="J1337" s="33"/>
      <c r="K1337" s="33"/>
    </row>
    <row r="1338" spans="1:11" s="34" customFormat="1">
      <c r="A1338" s="29"/>
      <c r="B1338" s="29"/>
      <c r="C1338" s="29"/>
      <c r="D1338" s="30"/>
      <c r="E1338" s="30"/>
      <c r="F1338" s="40"/>
      <c r="G1338" s="31"/>
      <c r="H1338" s="32"/>
      <c r="I1338" s="33"/>
      <c r="J1338" s="33"/>
      <c r="K1338" s="33"/>
    </row>
    <row r="1339" spans="1:11" s="34" customFormat="1">
      <c r="A1339" s="29"/>
      <c r="B1339" s="29"/>
      <c r="C1339" s="29"/>
      <c r="D1339" s="30"/>
      <c r="E1339" s="30"/>
      <c r="F1339" s="40"/>
      <c r="G1339" s="31"/>
      <c r="H1339" s="32"/>
      <c r="I1339" s="33"/>
      <c r="J1339" s="33"/>
      <c r="K1339" s="33"/>
    </row>
    <row r="1340" spans="1:11" s="34" customFormat="1">
      <c r="A1340" s="29"/>
      <c r="B1340" s="29"/>
      <c r="C1340" s="29"/>
      <c r="D1340" s="30"/>
      <c r="E1340" s="30"/>
      <c r="F1340" s="40"/>
      <c r="G1340" s="31"/>
      <c r="H1340" s="32"/>
      <c r="I1340" s="33"/>
      <c r="J1340" s="33"/>
      <c r="K1340" s="33"/>
    </row>
    <row r="1341" spans="1:11" s="34" customFormat="1">
      <c r="A1341" s="29"/>
      <c r="B1341" s="29"/>
      <c r="C1341" s="29"/>
      <c r="D1341" s="30"/>
      <c r="E1341" s="30"/>
      <c r="F1341" s="40"/>
      <c r="G1341" s="31"/>
      <c r="H1341" s="32"/>
      <c r="I1341" s="33"/>
      <c r="J1341" s="33"/>
      <c r="K1341" s="33"/>
    </row>
    <row r="1342" spans="1:11" s="34" customFormat="1">
      <c r="A1342" s="29"/>
      <c r="B1342" s="29"/>
      <c r="C1342" s="29"/>
      <c r="D1342" s="30"/>
      <c r="E1342" s="30"/>
      <c r="F1342" s="40"/>
      <c r="G1342" s="31"/>
      <c r="H1342" s="32"/>
      <c r="I1342" s="33"/>
      <c r="J1342" s="33"/>
      <c r="K1342" s="33"/>
    </row>
    <row r="1343" spans="1:11" s="34" customFormat="1">
      <c r="A1343" s="29"/>
      <c r="B1343" s="29"/>
      <c r="C1343" s="29"/>
      <c r="D1343" s="30"/>
      <c r="E1343" s="30"/>
      <c r="F1343" s="40"/>
      <c r="G1343" s="31"/>
      <c r="H1343" s="32"/>
      <c r="I1343" s="33"/>
      <c r="J1343" s="33"/>
      <c r="K1343" s="33"/>
    </row>
    <row r="1344" spans="1:11" s="34" customFormat="1">
      <c r="A1344" s="29"/>
      <c r="B1344" s="29"/>
      <c r="C1344" s="29"/>
      <c r="D1344" s="30"/>
      <c r="E1344" s="30"/>
      <c r="F1344" s="40"/>
      <c r="G1344" s="31"/>
      <c r="H1344" s="32"/>
      <c r="I1344" s="33"/>
      <c r="J1344" s="33"/>
      <c r="K1344" s="33"/>
    </row>
    <row r="1345" spans="1:11" s="34" customFormat="1">
      <c r="A1345" s="29"/>
      <c r="B1345" s="29"/>
      <c r="C1345" s="29"/>
      <c r="D1345" s="30"/>
      <c r="E1345" s="30"/>
      <c r="F1345" s="40"/>
      <c r="G1345" s="31"/>
      <c r="H1345" s="32"/>
      <c r="I1345" s="33"/>
      <c r="J1345" s="33"/>
      <c r="K1345" s="33"/>
    </row>
    <row r="1346" spans="1:11" s="34" customFormat="1">
      <c r="A1346" s="29"/>
      <c r="B1346" s="29"/>
      <c r="C1346" s="29"/>
      <c r="D1346" s="30"/>
      <c r="E1346" s="30"/>
      <c r="F1346" s="40"/>
      <c r="G1346" s="31"/>
      <c r="H1346" s="32"/>
      <c r="I1346" s="33"/>
      <c r="J1346" s="33"/>
      <c r="K1346" s="33"/>
    </row>
    <row r="1347" spans="1:11" s="34" customFormat="1">
      <c r="A1347" s="29"/>
      <c r="B1347" s="29"/>
      <c r="C1347" s="29"/>
      <c r="D1347" s="30"/>
      <c r="E1347" s="30"/>
      <c r="F1347" s="40"/>
      <c r="G1347" s="31"/>
      <c r="H1347" s="32"/>
      <c r="I1347" s="33"/>
      <c r="J1347" s="33"/>
      <c r="K1347" s="33"/>
    </row>
    <row r="1348" spans="1:11" s="34" customFormat="1">
      <c r="A1348" s="29"/>
      <c r="B1348" s="29"/>
      <c r="C1348" s="29"/>
      <c r="D1348" s="30"/>
      <c r="E1348" s="30"/>
      <c r="F1348" s="40"/>
      <c r="G1348" s="31"/>
      <c r="H1348" s="32"/>
      <c r="I1348" s="33"/>
      <c r="J1348" s="33"/>
      <c r="K1348" s="33"/>
    </row>
    <row r="1349" spans="1:11" s="34" customFormat="1">
      <c r="A1349" s="29"/>
      <c r="B1349" s="29"/>
      <c r="C1349" s="29"/>
      <c r="D1349" s="30"/>
      <c r="E1349" s="30"/>
      <c r="F1349" s="40"/>
      <c r="G1349" s="31"/>
      <c r="H1349" s="32"/>
      <c r="I1349" s="33"/>
      <c r="J1349" s="33"/>
      <c r="K1349" s="33"/>
    </row>
    <row r="1350" spans="1:11" s="34" customFormat="1">
      <c r="A1350" s="29"/>
      <c r="B1350" s="29"/>
      <c r="C1350" s="29"/>
      <c r="D1350" s="30"/>
      <c r="E1350" s="30"/>
      <c r="F1350" s="40"/>
      <c r="G1350" s="31"/>
      <c r="H1350" s="32"/>
      <c r="I1350" s="33"/>
      <c r="J1350" s="33"/>
      <c r="K1350" s="33"/>
    </row>
    <row r="1351" spans="1:11" s="34" customFormat="1">
      <c r="A1351" s="29"/>
      <c r="B1351" s="29"/>
      <c r="C1351" s="29"/>
      <c r="D1351" s="30"/>
      <c r="E1351" s="30"/>
      <c r="F1351" s="40"/>
      <c r="G1351" s="31"/>
      <c r="H1351" s="32"/>
      <c r="I1351" s="33"/>
      <c r="J1351" s="33"/>
      <c r="K1351" s="33"/>
    </row>
    <row r="1352" spans="1:11" s="34" customFormat="1">
      <c r="A1352" s="29"/>
      <c r="B1352" s="29"/>
      <c r="C1352" s="29"/>
      <c r="D1352" s="30"/>
      <c r="E1352" s="30"/>
      <c r="F1352" s="40"/>
      <c r="G1352" s="31"/>
      <c r="H1352" s="32"/>
      <c r="I1352" s="33"/>
      <c r="J1352" s="33"/>
      <c r="K1352" s="33"/>
    </row>
    <row r="1353" spans="1:11" s="34" customFormat="1">
      <c r="A1353" s="29"/>
      <c r="B1353" s="29"/>
      <c r="C1353" s="29"/>
      <c r="D1353" s="30"/>
      <c r="E1353" s="30"/>
      <c r="F1353" s="40"/>
      <c r="G1353" s="31"/>
      <c r="H1353" s="32"/>
      <c r="I1353" s="33"/>
      <c r="J1353" s="33"/>
      <c r="K1353" s="33"/>
    </row>
    <row r="1354" spans="1:11" s="34" customFormat="1">
      <c r="A1354" s="29"/>
      <c r="B1354" s="29"/>
      <c r="C1354" s="29"/>
      <c r="D1354" s="30"/>
      <c r="E1354" s="30"/>
      <c r="F1354" s="40"/>
      <c r="G1354" s="31"/>
      <c r="H1354" s="32"/>
      <c r="I1354" s="33"/>
      <c r="J1354" s="33"/>
      <c r="K1354" s="33"/>
    </row>
    <row r="1355" spans="1:11" s="34" customFormat="1">
      <c r="A1355" s="29"/>
      <c r="B1355" s="29"/>
      <c r="C1355" s="29"/>
      <c r="D1355" s="30"/>
      <c r="E1355" s="30"/>
      <c r="F1355" s="40"/>
      <c r="G1355" s="31"/>
      <c r="H1355" s="32"/>
      <c r="I1355" s="33"/>
      <c r="J1355" s="33"/>
      <c r="K1355" s="33"/>
    </row>
    <row r="1356" spans="1:11" s="34" customFormat="1">
      <c r="A1356" s="29"/>
      <c r="B1356" s="29"/>
      <c r="C1356" s="29"/>
      <c r="D1356" s="30"/>
      <c r="E1356" s="30"/>
      <c r="F1356" s="40"/>
      <c r="G1356" s="31"/>
      <c r="H1356" s="32"/>
      <c r="I1356" s="33"/>
      <c r="J1356" s="33"/>
      <c r="K1356" s="33"/>
    </row>
    <row r="1357" spans="1:11" s="34" customFormat="1">
      <c r="A1357" s="29"/>
      <c r="B1357" s="29"/>
      <c r="C1357" s="29"/>
      <c r="D1357" s="30"/>
      <c r="E1357" s="30"/>
      <c r="F1357" s="40"/>
      <c r="G1357" s="31"/>
      <c r="H1357" s="32"/>
      <c r="I1357" s="33"/>
      <c r="J1357" s="33"/>
      <c r="K1357" s="33"/>
    </row>
    <row r="1358" spans="1:11" s="34" customFormat="1">
      <c r="A1358" s="29"/>
      <c r="B1358" s="29"/>
      <c r="C1358" s="29"/>
      <c r="D1358" s="30"/>
      <c r="E1358" s="30"/>
      <c r="F1358" s="40"/>
      <c r="G1358" s="31"/>
      <c r="H1358" s="32"/>
      <c r="I1358" s="33"/>
      <c r="J1358" s="33"/>
      <c r="K1358" s="33"/>
    </row>
    <row r="1359" spans="1:11" s="34" customFormat="1">
      <c r="A1359" s="29"/>
      <c r="B1359" s="29"/>
      <c r="C1359" s="29"/>
      <c r="D1359" s="30"/>
      <c r="E1359" s="30"/>
      <c r="F1359" s="40"/>
      <c r="G1359" s="31"/>
      <c r="H1359" s="32"/>
      <c r="I1359" s="33"/>
      <c r="J1359" s="33"/>
      <c r="K1359" s="33"/>
    </row>
    <row r="1360" spans="1:11" s="34" customFormat="1">
      <c r="A1360" s="29"/>
      <c r="B1360" s="29"/>
      <c r="C1360" s="29"/>
      <c r="D1360" s="30"/>
      <c r="E1360" s="30"/>
      <c r="F1360" s="40"/>
      <c r="G1360" s="31"/>
      <c r="H1360" s="32"/>
      <c r="I1360" s="33"/>
      <c r="J1360" s="33"/>
      <c r="K1360" s="33"/>
    </row>
    <row r="1361" spans="1:11" s="34" customFormat="1">
      <c r="A1361" s="29"/>
      <c r="B1361" s="29"/>
      <c r="C1361" s="29"/>
      <c r="D1361" s="30"/>
      <c r="E1361" s="30"/>
      <c r="F1361" s="40"/>
      <c r="G1361" s="31"/>
      <c r="H1361" s="32"/>
      <c r="I1361" s="33"/>
      <c r="J1361" s="33"/>
      <c r="K1361" s="33"/>
    </row>
    <row r="1362" spans="1:11" s="34" customFormat="1">
      <c r="A1362" s="29"/>
      <c r="B1362" s="29"/>
      <c r="C1362" s="29"/>
      <c r="D1362" s="30"/>
      <c r="E1362" s="30"/>
      <c r="F1362" s="40"/>
      <c r="G1362" s="31"/>
      <c r="H1362" s="32"/>
      <c r="I1362" s="33"/>
      <c r="J1362" s="33"/>
      <c r="K1362" s="33"/>
    </row>
    <row r="1363" spans="1:11" s="34" customFormat="1">
      <c r="A1363" s="29"/>
      <c r="B1363" s="29"/>
      <c r="C1363" s="29"/>
      <c r="D1363" s="30"/>
      <c r="E1363" s="30"/>
      <c r="F1363" s="40"/>
      <c r="G1363" s="31"/>
      <c r="H1363" s="32"/>
      <c r="I1363" s="33"/>
      <c r="J1363" s="33"/>
      <c r="K1363" s="33"/>
    </row>
    <row r="1364" spans="1:11" s="34" customFormat="1">
      <c r="A1364" s="29"/>
      <c r="B1364" s="29"/>
      <c r="C1364" s="29"/>
      <c r="D1364" s="30"/>
      <c r="E1364" s="30"/>
      <c r="F1364" s="40"/>
      <c r="G1364" s="31"/>
      <c r="H1364" s="32"/>
      <c r="I1364" s="33"/>
      <c r="J1364" s="33"/>
      <c r="K1364" s="33"/>
    </row>
    <row r="1365" spans="1:11" s="34" customFormat="1">
      <c r="A1365" s="29"/>
      <c r="B1365" s="29"/>
      <c r="C1365" s="29"/>
      <c r="D1365" s="30"/>
      <c r="E1365" s="30"/>
      <c r="F1365" s="40"/>
      <c r="G1365" s="31"/>
      <c r="H1365" s="32"/>
      <c r="I1365" s="33"/>
      <c r="J1365" s="33"/>
      <c r="K1365" s="33"/>
    </row>
    <row r="1366" spans="1:11" s="34" customFormat="1">
      <c r="A1366" s="29"/>
      <c r="B1366" s="29"/>
      <c r="C1366" s="29"/>
      <c r="D1366" s="30"/>
      <c r="E1366" s="30"/>
      <c r="F1366" s="40"/>
      <c r="G1366" s="31"/>
      <c r="H1366" s="32"/>
      <c r="I1366" s="33"/>
      <c r="J1366" s="33"/>
      <c r="K1366" s="33"/>
    </row>
    <row r="1367" spans="1:11" s="34" customFormat="1">
      <c r="A1367" s="29"/>
      <c r="B1367" s="29"/>
      <c r="C1367" s="29"/>
      <c r="D1367" s="30"/>
      <c r="E1367" s="30"/>
      <c r="F1367" s="40"/>
      <c r="G1367" s="31"/>
      <c r="H1367" s="32"/>
      <c r="I1367" s="33"/>
      <c r="J1367" s="33"/>
      <c r="K1367" s="33"/>
    </row>
    <row r="1368" spans="1:11" s="34" customFormat="1">
      <c r="A1368" s="29"/>
      <c r="B1368" s="29"/>
      <c r="C1368" s="29"/>
      <c r="D1368" s="30"/>
      <c r="E1368" s="30"/>
      <c r="F1368" s="40"/>
      <c r="G1368" s="31"/>
      <c r="H1368" s="32"/>
      <c r="I1368" s="33"/>
      <c r="J1368" s="33"/>
      <c r="K1368" s="33"/>
    </row>
    <row r="1369" spans="1:11" s="34" customFormat="1">
      <c r="A1369" s="29"/>
      <c r="B1369" s="29"/>
      <c r="C1369" s="29"/>
      <c r="D1369" s="30"/>
      <c r="E1369" s="30"/>
      <c r="F1369" s="40"/>
      <c r="G1369" s="31"/>
      <c r="H1369" s="32"/>
      <c r="I1369" s="33"/>
      <c r="J1369" s="33"/>
      <c r="K1369" s="33"/>
    </row>
    <row r="1370" spans="1:11" s="34" customFormat="1">
      <c r="A1370" s="29"/>
      <c r="B1370" s="29"/>
      <c r="C1370" s="29"/>
      <c r="D1370" s="30"/>
      <c r="E1370" s="30"/>
      <c r="F1370" s="40"/>
      <c r="G1370" s="31"/>
      <c r="H1370" s="32"/>
      <c r="I1370" s="33"/>
      <c r="J1370" s="33"/>
      <c r="K1370" s="33"/>
    </row>
    <row r="1371" spans="1:11" s="34" customFormat="1">
      <c r="A1371" s="29"/>
      <c r="B1371" s="29"/>
      <c r="C1371" s="29"/>
      <c r="D1371" s="30"/>
      <c r="E1371" s="30"/>
      <c r="F1371" s="40"/>
      <c r="G1371" s="31"/>
      <c r="H1371" s="32"/>
      <c r="I1371" s="33"/>
      <c r="J1371" s="33"/>
      <c r="K1371" s="33"/>
    </row>
    <row r="1372" spans="1:11" s="34" customFormat="1">
      <c r="A1372" s="29"/>
      <c r="B1372" s="29"/>
      <c r="C1372" s="29"/>
      <c r="D1372" s="30"/>
      <c r="E1372" s="30"/>
      <c r="F1372" s="40"/>
      <c r="G1372" s="31"/>
      <c r="H1372" s="32"/>
      <c r="I1372" s="33"/>
      <c r="J1372" s="33"/>
      <c r="K1372" s="33"/>
    </row>
    <row r="1373" spans="1:11" s="34" customFormat="1">
      <c r="A1373" s="29"/>
      <c r="B1373" s="29"/>
      <c r="C1373" s="29"/>
      <c r="D1373" s="30"/>
      <c r="E1373" s="30"/>
      <c r="F1373" s="40"/>
      <c r="G1373" s="31"/>
      <c r="H1373" s="32"/>
      <c r="I1373" s="33"/>
      <c r="J1373" s="33"/>
      <c r="K1373" s="33"/>
    </row>
    <row r="1374" spans="1:11" s="34" customFormat="1">
      <c r="A1374" s="29"/>
      <c r="B1374" s="29"/>
      <c r="C1374" s="29"/>
      <c r="D1374" s="30"/>
      <c r="E1374" s="30"/>
      <c r="F1374" s="40"/>
      <c r="G1374" s="31"/>
      <c r="H1374" s="32"/>
      <c r="I1374" s="33"/>
      <c r="J1374" s="33"/>
      <c r="K1374" s="33"/>
    </row>
    <row r="1375" spans="1:11" s="34" customFormat="1">
      <c r="A1375" s="29"/>
      <c r="B1375" s="29"/>
      <c r="C1375" s="29"/>
      <c r="D1375" s="30"/>
      <c r="E1375" s="30"/>
      <c r="F1375" s="40"/>
      <c r="G1375" s="31"/>
      <c r="H1375" s="32"/>
      <c r="I1375" s="33"/>
      <c r="J1375" s="33"/>
      <c r="K1375" s="33"/>
    </row>
    <row r="1376" spans="1:11" s="34" customFormat="1">
      <c r="A1376" s="29"/>
      <c r="B1376" s="29"/>
      <c r="C1376" s="29"/>
      <c r="D1376" s="30"/>
      <c r="E1376" s="30"/>
      <c r="F1376" s="40"/>
      <c r="G1376" s="31"/>
      <c r="H1376" s="32"/>
      <c r="I1376" s="33"/>
      <c r="J1376" s="33"/>
      <c r="K1376" s="33"/>
    </row>
    <row r="1377" spans="1:11" s="34" customFormat="1">
      <c r="A1377" s="29"/>
      <c r="B1377" s="29"/>
      <c r="C1377" s="29"/>
      <c r="D1377" s="30"/>
      <c r="E1377" s="30"/>
      <c r="F1377" s="40"/>
      <c r="G1377" s="31"/>
      <c r="H1377" s="32"/>
      <c r="I1377" s="33"/>
      <c r="J1377" s="33"/>
      <c r="K1377" s="33"/>
    </row>
    <row r="1378" spans="1:11" s="34" customFormat="1">
      <c r="A1378" s="29"/>
      <c r="B1378" s="29"/>
      <c r="C1378" s="29"/>
      <c r="D1378" s="30"/>
      <c r="E1378" s="30"/>
      <c r="F1378" s="40"/>
      <c r="G1378" s="31"/>
      <c r="H1378" s="32"/>
      <c r="I1378" s="33"/>
      <c r="J1378" s="33"/>
      <c r="K1378" s="33"/>
    </row>
    <row r="1379" spans="1:11" s="34" customFormat="1">
      <c r="A1379" s="29"/>
      <c r="B1379" s="29"/>
      <c r="C1379" s="29"/>
      <c r="D1379" s="30"/>
      <c r="E1379" s="30"/>
      <c r="F1379" s="40"/>
      <c r="G1379" s="31"/>
      <c r="H1379" s="32"/>
      <c r="I1379" s="33"/>
      <c r="J1379" s="33"/>
      <c r="K1379" s="33"/>
    </row>
    <row r="1380" spans="1:11" s="34" customFormat="1">
      <c r="A1380" s="29"/>
      <c r="B1380" s="29"/>
      <c r="C1380" s="29"/>
      <c r="D1380" s="30"/>
      <c r="E1380" s="30"/>
      <c r="F1380" s="40"/>
      <c r="G1380" s="31"/>
      <c r="H1380" s="32"/>
      <c r="I1380" s="33"/>
      <c r="J1380" s="33"/>
      <c r="K1380" s="33"/>
    </row>
    <row r="1381" spans="1:11" s="34" customFormat="1">
      <c r="A1381" s="29"/>
      <c r="B1381" s="29"/>
      <c r="C1381" s="29"/>
      <c r="D1381" s="30"/>
      <c r="E1381" s="30"/>
      <c r="F1381" s="40"/>
      <c r="G1381" s="31"/>
      <c r="H1381" s="32"/>
      <c r="I1381" s="33"/>
      <c r="J1381" s="33"/>
      <c r="K1381" s="33"/>
    </row>
    <row r="1382" spans="1:11" s="34" customFormat="1">
      <c r="A1382" s="29"/>
      <c r="B1382" s="29"/>
      <c r="C1382" s="29"/>
      <c r="D1382" s="30"/>
      <c r="E1382" s="30"/>
      <c r="F1382" s="40"/>
      <c r="G1382" s="31"/>
      <c r="H1382" s="32"/>
      <c r="I1382" s="33"/>
      <c r="J1382" s="33"/>
      <c r="K1382" s="33"/>
    </row>
    <row r="1383" spans="1:11" s="34" customFormat="1">
      <c r="A1383" s="29"/>
      <c r="B1383" s="29"/>
      <c r="C1383" s="29"/>
      <c r="D1383" s="30"/>
      <c r="E1383" s="30"/>
      <c r="F1383" s="40"/>
      <c r="G1383" s="31"/>
      <c r="H1383" s="32"/>
      <c r="I1383" s="33"/>
      <c r="J1383" s="33"/>
      <c r="K1383" s="33"/>
    </row>
    <row r="1384" spans="1:11" s="34" customFormat="1">
      <c r="A1384" s="29"/>
      <c r="B1384" s="29"/>
      <c r="C1384" s="29"/>
      <c r="D1384" s="30"/>
      <c r="E1384" s="30"/>
      <c r="F1384" s="40"/>
      <c r="G1384" s="31"/>
      <c r="H1384" s="32"/>
      <c r="I1384" s="33"/>
      <c r="J1384" s="33"/>
      <c r="K1384" s="33"/>
    </row>
    <row r="1385" spans="1:11" s="34" customFormat="1">
      <c r="A1385" s="29"/>
      <c r="B1385" s="29"/>
      <c r="C1385" s="29"/>
      <c r="D1385" s="30"/>
      <c r="E1385" s="30"/>
      <c r="F1385" s="40"/>
      <c r="G1385" s="31"/>
      <c r="H1385" s="32"/>
      <c r="I1385" s="33"/>
      <c r="J1385" s="33"/>
      <c r="K1385" s="33"/>
    </row>
    <row r="1386" spans="1:11" s="34" customFormat="1">
      <c r="A1386" s="29"/>
      <c r="B1386" s="29"/>
      <c r="C1386" s="29"/>
      <c r="D1386" s="30"/>
      <c r="E1386" s="30"/>
      <c r="F1386" s="40"/>
      <c r="G1386" s="31"/>
      <c r="H1386" s="32"/>
      <c r="I1386" s="33"/>
      <c r="J1386" s="33"/>
      <c r="K1386" s="33"/>
    </row>
    <row r="1387" spans="1:11" s="34" customFormat="1">
      <c r="A1387" s="29"/>
      <c r="B1387" s="29"/>
      <c r="C1387" s="29"/>
      <c r="D1387" s="30"/>
      <c r="E1387" s="30"/>
      <c r="F1387" s="40"/>
      <c r="G1387" s="31"/>
      <c r="H1387" s="32"/>
      <c r="I1387" s="33"/>
      <c r="J1387" s="33"/>
      <c r="K1387" s="33"/>
    </row>
    <row r="1388" spans="1:11" s="34" customFormat="1">
      <c r="A1388" s="29"/>
      <c r="B1388" s="29"/>
      <c r="C1388" s="29"/>
      <c r="D1388" s="30"/>
      <c r="E1388" s="30"/>
      <c r="F1388" s="40"/>
      <c r="G1388" s="31"/>
      <c r="H1388" s="32"/>
      <c r="I1388" s="33"/>
      <c r="J1388" s="33"/>
      <c r="K1388" s="33"/>
    </row>
    <row r="1389" spans="1:11" s="34" customFormat="1">
      <c r="A1389" s="29"/>
      <c r="B1389" s="29"/>
      <c r="C1389" s="29"/>
      <c r="D1389" s="30"/>
      <c r="E1389" s="30"/>
      <c r="F1389" s="40"/>
      <c r="G1389" s="31"/>
      <c r="H1389" s="32"/>
      <c r="I1389" s="33"/>
      <c r="J1389" s="33"/>
      <c r="K1389" s="33"/>
    </row>
    <row r="1390" spans="1:11" s="34" customFormat="1">
      <c r="A1390" s="29"/>
      <c r="B1390" s="29"/>
      <c r="C1390" s="29"/>
      <c r="D1390" s="30"/>
      <c r="E1390" s="30"/>
      <c r="F1390" s="40"/>
      <c r="G1390" s="31"/>
      <c r="H1390" s="32"/>
      <c r="I1390" s="33"/>
      <c r="J1390" s="33"/>
      <c r="K1390" s="33"/>
    </row>
    <row r="1391" spans="1:11" s="34" customFormat="1">
      <c r="A1391" s="29"/>
      <c r="B1391" s="29"/>
      <c r="C1391" s="29"/>
      <c r="D1391" s="30"/>
      <c r="E1391" s="30"/>
      <c r="F1391" s="40"/>
      <c r="G1391" s="31"/>
      <c r="H1391" s="32"/>
      <c r="I1391" s="33"/>
      <c r="J1391" s="33"/>
      <c r="K1391" s="33"/>
    </row>
    <row r="1392" spans="1:11" s="34" customFormat="1">
      <c r="A1392" s="29"/>
      <c r="B1392" s="29"/>
      <c r="C1392" s="29"/>
      <c r="D1392" s="30"/>
      <c r="E1392" s="30"/>
      <c r="F1392" s="40"/>
      <c r="G1392" s="31"/>
      <c r="H1392" s="32"/>
      <c r="I1392" s="33"/>
      <c r="J1392" s="33"/>
      <c r="K1392" s="33"/>
    </row>
    <row r="1393" spans="1:11" s="34" customFormat="1">
      <c r="A1393" s="29"/>
      <c r="B1393" s="29"/>
      <c r="C1393" s="29"/>
      <c r="D1393" s="30"/>
      <c r="E1393" s="30"/>
      <c r="F1393" s="40"/>
      <c r="G1393" s="31"/>
      <c r="H1393" s="32"/>
      <c r="I1393" s="33"/>
      <c r="J1393" s="33"/>
      <c r="K1393" s="33"/>
    </row>
    <row r="1394" spans="1:11" s="34" customFormat="1">
      <c r="A1394" s="29"/>
      <c r="B1394" s="29"/>
      <c r="C1394" s="29"/>
      <c r="D1394" s="30"/>
      <c r="E1394" s="30"/>
      <c r="F1394" s="40"/>
      <c r="G1394" s="31"/>
      <c r="H1394" s="32"/>
      <c r="I1394" s="33"/>
      <c r="J1394" s="33"/>
      <c r="K1394" s="33"/>
    </row>
    <row r="1395" spans="1:11" s="34" customFormat="1">
      <c r="A1395" s="29"/>
      <c r="B1395" s="29"/>
      <c r="C1395" s="29"/>
      <c r="D1395" s="30"/>
      <c r="E1395" s="30"/>
      <c r="F1395" s="40"/>
      <c r="G1395" s="31"/>
      <c r="H1395" s="32"/>
      <c r="I1395" s="33"/>
      <c r="J1395" s="33"/>
      <c r="K1395" s="33"/>
    </row>
    <row r="1396" spans="1:11" s="34" customFormat="1">
      <c r="A1396" s="29"/>
      <c r="B1396" s="29"/>
      <c r="C1396" s="29"/>
      <c r="D1396" s="30"/>
      <c r="E1396" s="30"/>
      <c r="F1396" s="40"/>
      <c r="G1396" s="31"/>
      <c r="H1396" s="32"/>
      <c r="I1396" s="33"/>
      <c r="J1396" s="33"/>
      <c r="K1396" s="33"/>
    </row>
    <row r="1397" spans="1:11" s="34" customFormat="1">
      <c r="A1397" s="29"/>
      <c r="B1397" s="29"/>
      <c r="C1397" s="29"/>
      <c r="D1397" s="30"/>
      <c r="E1397" s="30"/>
      <c r="F1397" s="40"/>
      <c r="G1397" s="31"/>
      <c r="H1397" s="32"/>
      <c r="I1397" s="33"/>
      <c r="J1397" s="33"/>
      <c r="K1397" s="33"/>
    </row>
    <row r="1398" spans="1:11" s="34" customFormat="1">
      <c r="A1398" s="29"/>
      <c r="B1398" s="29"/>
      <c r="C1398" s="29"/>
      <c r="D1398" s="30"/>
      <c r="E1398" s="30"/>
      <c r="F1398" s="40"/>
      <c r="G1398" s="31"/>
      <c r="H1398" s="32"/>
      <c r="I1398" s="33"/>
      <c r="J1398" s="33"/>
      <c r="K1398" s="33"/>
    </row>
    <row r="1399" spans="1:11" s="34" customFormat="1">
      <c r="A1399" s="29"/>
      <c r="B1399" s="29"/>
      <c r="C1399" s="29"/>
      <c r="D1399" s="30"/>
      <c r="E1399" s="30"/>
      <c r="F1399" s="40"/>
      <c r="G1399" s="31"/>
      <c r="H1399" s="32"/>
      <c r="I1399" s="33"/>
      <c r="J1399" s="33"/>
      <c r="K1399" s="33"/>
    </row>
    <row r="1400" spans="1:11" s="34" customFormat="1">
      <c r="A1400" s="29"/>
      <c r="B1400" s="29"/>
      <c r="C1400" s="29"/>
      <c r="D1400" s="30"/>
      <c r="E1400" s="30"/>
      <c r="F1400" s="40"/>
      <c r="G1400" s="31"/>
      <c r="H1400" s="32"/>
      <c r="I1400" s="33"/>
      <c r="J1400" s="33"/>
      <c r="K1400" s="33"/>
    </row>
    <row r="1401" spans="1:11" s="34" customFormat="1">
      <c r="A1401" s="29"/>
      <c r="B1401" s="29"/>
      <c r="C1401" s="29"/>
      <c r="D1401" s="30"/>
      <c r="E1401" s="30"/>
      <c r="F1401" s="40"/>
      <c r="G1401" s="31"/>
      <c r="H1401" s="32"/>
      <c r="I1401" s="33"/>
      <c r="J1401" s="33"/>
      <c r="K1401" s="33"/>
    </row>
    <row r="1402" spans="1:11" s="34" customFormat="1">
      <c r="A1402" s="29"/>
      <c r="B1402" s="29"/>
      <c r="C1402" s="29"/>
      <c r="D1402" s="30"/>
      <c r="E1402" s="30"/>
      <c r="F1402" s="40"/>
      <c r="G1402" s="31"/>
      <c r="H1402" s="32"/>
      <c r="I1402" s="33"/>
      <c r="J1402" s="33"/>
      <c r="K1402" s="33"/>
    </row>
    <row r="1403" spans="1:11" s="34" customFormat="1">
      <c r="A1403" s="29"/>
      <c r="B1403" s="29"/>
      <c r="C1403" s="29"/>
      <c r="D1403" s="30"/>
      <c r="E1403" s="30"/>
      <c r="F1403" s="40"/>
      <c r="G1403" s="31"/>
      <c r="H1403" s="32"/>
      <c r="I1403" s="33"/>
      <c r="J1403" s="33"/>
      <c r="K1403" s="33"/>
    </row>
    <row r="1404" spans="1:11" s="34" customFormat="1">
      <c r="A1404" s="29"/>
      <c r="B1404" s="29"/>
      <c r="C1404" s="29"/>
      <c r="D1404" s="30"/>
      <c r="E1404" s="30"/>
      <c r="F1404" s="40"/>
      <c r="G1404" s="31"/>
      <c r="H1404" s="32"/>
      <c r="I1404" s="33"/>
      <c r="J1404" s="33"/>
      <c r="K1404" s="33"/>
    </row>
    <row r="1405" spans="1:11" s="34" customFormat="1">
      <c r="A1405" s="29"/>
      <c r="B1405" s="29"/>
      <c r="C1405" s="29"/>
      <c r="D1405" s="30"/>
      <c r="E1405" s="30"/>
      <c r="F1405" s="40"/>
      <c r="G1405" s="31"/>
      <c r="H1405" s="32"/>
      <c r="I1405" s="33"/>
      <c r="J1405" s="33"/>
      <c r="K1405" s="33"/>
    </row>
    <row r="1406" spans="1:11" s="34" customFormat="1">
      <c r="A1406" s="29"/>
      <c r="B1406" s="29"/>
      <c r="C1406" s="29"/>
      <c r="D1406" s="30"/>
      <c r="E1406" s="30"/>
      <c r="F1406" s="40"/>
      <c r="G1406" s="31"/>
      <c r="H1406" s="32"/>
      <c r="I1406" s="33"/>
      <c r="J1406" s="33"/>
      <c r="K1406" s="33"/>
    </row>
    <row r="1407" spans="1:11" s="34" customFormat="1">
      <c r="A1407" s="29"/>
      <c r="B1407" s="29"/>
      <c r="C1407" s="29"/>
      <c r="D1407" s="30"/>
      <c r="E1407" s="30"/>
      <c r="F1407" s="40"/>
      <c r="G1407" s="31"/>
      <c r="H1407" s="32"/>
      <c r="I1407" s="33"/>
      <c r="J1407" s="33"/>
      <c r="K1407" s="33"/>
    </row>
    <row r="1408" spans="1:11" s="34" customFormat="1">
      <c r="A1408" s="29"/>
      <c r="B1408" s="29"/>
      <c r="C1408" s="29"/>
      <c r="D1408" s="30"/>
      <c r="E1408" s="30"/>
      <c r="F1408" s="40"/>
      <c r="G1408" s="31"/>
      <c r="H1408" s="32"/>
      <c r="I1408" s="33"/>
      <c r="J1408" s="33"/>
      <c r="K1408" s="33"/>
    </row>
    <row r="1409" spans="1:11" s="34" customFormat="1">
      <c r="A1409" s="29"/>
      <c r="B1409" s="29"/>
      <c r="C1409" s="29"/>
      <c r="D1409" s="30"/>
      <c r="E1409" s="30"/>
      <c r="F1409" s="40"/>
      <c r="G1409" s="31"/>
      <c r="H1409" s="32"/>
      <c r="I1409" s="33"/>
      <c r="J1409" s="33"/>
      <c r="K1409" s="33"/>
    </row>
    <row r="1410" spans="1:11" s="34" customFormat="1">
      <c r="A1410" s="29"/>
      <c r="B1410" s="29"/>
      <c r="C1410" s="29"/>
      <c r="D1410" s="30"/>
      <c r="E1410" s="30"/>
      <c r="F1410" s="40"/>
      <c r="G1410" s="31"/>
      <c r="H1410" s="32"/>
      <c r="I1410" s="33"/>
      <c r="J1410" s="33"/>
      <c r="K1410" s="33"/>
    </row>
    <row r="1411" spans="1:11" s="34" customFormat="1">
      <c r="A1411" s="29"/>
      <c r="B1411" s="29"/>
      <c r="C1411" s="29"/>
      <c r="D1411" s="30"/>
      <c r="E1411" s="30"/>
      <c r="F1411" s="40"/>
      <c r="G1411" s="31"/>
      <c r="H1411" s="32"/>
      <c r="I1411" s="33"/>
      <c r="J1411" s="33"/>
      <c r="K1411" s="33"/>
    </row>
    <row r="1412" spans="1:11" s="34" customFormat="1">
      <c r="A1412" s="29"/>
      <c r="B1412" s="29"/>
      <c r="C1412" s="29"/>
      <c r="D1412" s="30"/>
      <c r="E1412" s="30"/>
      <c r="F1412" s="40"/>
      <c r="G1412" s="31"/>
      <c r="H1412" s="32"/>
      <c r="I1412" s="33"/>
      <c r="J1412" s="33"/>
      <c r="K1412" s="33"/>
    </row>
  </sheetData>
  <autoFilter ref="A7:AD14"/>
  <mergeCells count="12">
    <mergeCell ref="A1:C1"/>
    <mergeCell ref="A2:C2"/>
    <mergeCell ref="A4:AD4"/>
    <mergeCell ref="A5:V5"/>
    <mergeCell ref="A6:A7"/>
    <mergeCell ref="B6:B7"/>
    <mergeCell ref="C6:C7"/>
    <mergeCell ref="A8:B10"/>
    <mergeCell ref="A11:A12"/>
    <mergeCell ref="B11:B12"/>
    <mergeCell ref="A13:A14"/>
    <mergeCell ref="B13:B14"/>
  </mergeCells>
  <pageMargins left="0.38593749999999999" right="9.4791666666666705E-2" top="0.297916666666667" bottom="0.52" header="0.31496062992126" footer="0.31496062992126"/>
  <pageSetup paperSize="9" scale="60" orientation="landscape" r:id="rId1"/>
  <headerFooter>
    <oddFooter>&amp;C&amp;P</oddFooter>
  </headerFooter>
</worksheet>
</file>

<file path=xl/worksheets/sheet44.xml><?xml version="1.0" encoding="utf-8"?>
<worksheet xmlns="http://schemas.openxmlformats.org/spreadsheetml/2006/main" xmlns:r="http://schemas.openxmlformats.org/officeDocument/2006/relationships">
  <dimension ref="B3:I8"/>
  <sheetViews>
    <sheetView workbookViewId="0">
      <selection activeCell="C12" sqref="C12"/>
    </sheetView>
  </sheetViews>
  <sheetFormatPr defaultRowHeight="12.75"/>
  <cols>
    <col min="2" max="2" width="30.85546875" customWidth="1"/>
  </cols>
  <sheetData>
    <row r="3" spans="2:9" ht="15.75">
      <c r="B3" s="619" t="s">
        <v>77</v>
      </c>
      <c r="C3" s="619" t="s">
        <v>190</v>
      </c>
      <c r="D3" s="619" t="s">
        <v>191</v>
      </c>
      <c r="E3" s="648" t="s">
        <v>209</v>
      </c>
      <c r="F3" s="648"/>
      <c r="G3" s="648"/>
      <c r="H3" s="648"/>
      <c r="I3" s="619" t="s">
        <v>210</v>
      </c>
    </row>
    <row r="4" spans="2:9" ht="15.75">
      <c r="B4" s="619"/>
      <c r="C4" s="619"/>
      <c r="D4" s="619"/>
      <c r="E4" s="649" t="s">
        <v>211</v>
      </c>
      <c r="F4" s="649"/>
      <c r="G4" s="649" t="s">
        <v>212</v>
      </c>
      <c r="H4" s="649"/>
      <c r="I4" s="619"/>
    </row>
    <row r="5" spans="2:9" ht="31.5">
      <c r="B5" s="619"/>
      <c r="C5" s="619"/>
      <c r="D5" s="619"/>
      <c r="E5" s="177" t="s">
        <v>213</v>
      </c>
      <c r="F5" s="177" t="s">
        <v>214</v>
      </c>
      <c r="G5" s="177" t="s">
        <v>213</v>
      </c>
      <c r="H5" s="177" t="s">
        <v>214</v>
      </c>
      <c r="I5" s="619"/>
    </row>
    <row r="6" spans="2:9" ht="15.75">
      <c r="B6" s="178" t="s">
        <v>215</v>
      </c>
      <c r="C6" s="178">
        <v>28</v>
      </c>
      <c r="D6" s="178">
        <v>980</v>
      </c>
      <c r="E6" s="178">
        <v>16</v>
      </c>
      <c r="F6" s="178">
        <v>560</v>
      </c>
      <c r="G6" s="178">
        <v>12</v>
      </c>
      <c r="H6" s="178">
        <v>420</v>
      </c>
      <c r="I6" s="178"/>
    </row>
    <row r="7" spans="2:9" ht="31.5">
      <c r="B7" s="179" t="s">
        <v>216</v>
      </c>
      <c r="C7" s="177">
        <v>14</v>
      </c>
      <c r="D7" s="177">
        <v>490</v>
      </c>
      <c r="E7" s="177">
        <v>8</v>
      </c>
      <c r="F7" s="177">
        <v>280</v>
      </c>
      <c r="G7" s="177">
        <v>6</v>
      </c>
      <c r="H7" s="177">
        <v>210</v>
      </c>
      <c r="I7" s="177">
        <v>2022</v>
      </c>
    </row>
    <row r="8" spans="2:9" ht="31.5">
      <c r="B8" s="179" t="s">
        <v>217</v>
      </c>
      <c r="C8" s="177">
        <v>14</v>
      </c>
      <c r="D8" s="177">
        <v>490</v>
      </c>
      <c r="E8" s="177">
        <v>8</v>
      </c>
      <c r="F8" s="177">
        <v>280</v>
      </c>
      <c r="G8" s="177">
        <v>6</v>
      </c>
      <c r="H8" s="177">
        <v>210</v>
      </c>
      <c r="I8" s="177">
        <v>2023</v>
      </c>
    </row>
  </sheetData>
  <mergeCells count="7">
    <mergeCell ref="B3:B5"/>
    <mergeCell ref="C3:C5"/>
    <mergeCell ref="D3:D5"/>
    <mergeCell ref="E3:H3"/>
    <mergeCell ref="I3:I5"/>
    <mergeCell ref="E4:F4"/>
    <mergeCell ref="G4:H4"/>
  </mergeCells>
  <pageMargins left="0.7" right="0.7" top="0.75" bottom="0.75" header="0.3" footer="0.3"/>
</worksheet>
</file>

<file path=xl/worksheets/sheet45.xml><?xml version="1.0" encoding="utf-8"?>
<worksheet xmlns="http://schemas.openxmlformats.org/spreadsheetml/2006/main" xmlns:r="http://schemas.openxmlformats.org/officeDocument/2006/relationships">
  <sheetPr filterMode="1"/>
  <dimension ref="A1:AD1508"/>
  <sheetViews>
    <sheetView showZeros="0" view="pageLayout" workbookViewId="0">
      <selection activeCell="J11" sqref="J11"/>
    </sheetView>
  </sheetViews>
  <sheetFormatPr defaultRowHeight="15.75"/>
  <cols>
    <col min="1" max="1" width="4" style="35" bestFit="1" customWidth="1"/>
    <col min="2" max="2" width="33.5703125" style="35" bestFit="1" customWidth="1"/>
    <col min="3" max="3" width="12.42578125" style="35" bestFit="1" customWidth="1"/>
    <col min="4" max="4" width="10" style="36" bestFit="1" customWidth="1"/>
    <col min="5" max="5" width="7" style="36" customWidth="1"/>
    <col min="6" max="6" width="7" style="41" customWidth="1"/>
    <col min="7" max="7" width="7" style="37" customWidth="1"/>
    <col min="8" max="8" width="7" style="38" customWidth="1"/>
    <col min="9" max="11" width="7" style="24" customWidth="1"/>
    <col min="12" max="30" width="7" style="14" customWidth="1"/>
    <col min="31" max="16384" width="9.140625" style="14"/>
  </cols>
  <sheetData>
    <row r="1" spans="1:30">
      <c r="A1" s="438" t="s">
        <v>83</v>
      </c>
      <c r="B1" s="438"/>
      <c r="C1" s="438"/>
    </row>
    <row r="2" spans="1:30">
      <c r="A2" s="439" t="s">
        <v>84</v>
      </c>
      <c r="B2" s="439"/>
      <c r="C2" s="439"/>
    </row>
    <row r="3" spans="1:30" s="8" customFormat="1">
      <c r="A3" s="17"/>
      <c r="B3" s="17"/>
      <c r="C3" s="17"/>
      <c r="D3" s="17"/>
      <c r="E3" s="17"/>
      <c r="F3" s="18"/>
      <c r="G3" s="17"/>
      <c r="H3" s="17"/>
      <c r="I3" s="19"/>
      <c r="J3" s="19"/>
      <c r="K3" s="19"/>
      <c r="L3" s="19"/>
      <c r="O3" s="20"/>
    </row>
    <row r="4" spans="1:30" s="8" customFormat="1" ht="36" customHeight="1">
      <c r="A4" s="627" t="s">
        <v>85</v>
      </c>
      <c r="B4" s="627"/>
      <c r="C4" s="627"/>
      <c r="D4" s="627"/>
      <c r="E4" s="627"/>
      <c r="F4" s="627"/>
      <c r="G4" s="627"/>
      <c r="H4" s="627"/>
      <c r="I4" s="627"/>
      <c r="J4" s="627"/>
      <c r="K4" s="627"/>
      <c r="L4" s="627"/>
      <c r="M4" s="627"/>
      <c r="N4" s="627"/>
      <c r="O4" s="627"/>
      <c r="P4" s="627"/>
      <c r="Q4" s="627"/>
      <c r="R4" s="627"/>
      <c r="S4" s="627"/>
      <c r="T4" s="627"/>
      <c r="U4" s="627"/>
      <c r="V4" s="627"/>
      <c r="W4" s="627"/>
      <c r="X4" s="627"/>
      <c r="Y4" s="627"/>
      <c r="Z4" s="627"/>
      <c r="AA4" s="627"/>
      <c r="AB4" s="627"/>
      <c r="AC4" s="627"/>
      <c r="AD4" s="627"/>
    </row>
    <row r="5" spans="1:30" s="8" customFormat="1" ht="24.75" customHeight="1">
      <c r="A5" s="440" t="s">
        <v>139</v>
      </c>
      <c r="B5" s="440"/>
      <c r="C5" s="440"/>
      <c r="D5" s="440"/>
      <c r="E5" s="440"/>
      <c r="F5" s="440"/>
      <c r="G5" s="440"/>
      <c r="H5" s="440"/>
      <c r="I5" s="440"/>
      <c r="J5" s="440"/>
      <c r="K5" s="440"/>
      <c r="L5" s="440"/>
      <c r="M5" s="440"/>
      <c r="N5" s="440"/>
      <c r="O5" s="440"/>
      <c r="P5" s="440"/>
      <c r="Q5" s="440"/>
      <c r="R5" s="440"/>
      <c r="S5" s="440"/>
      <c r="T5" s="440"/>
      <c r="U5" s="440"/>
      <c r="V5" s="440"/>
      <c r="W5" s="90"/>
      <c r="X5" s="90"/>
      <c r="Y5" s="90"/>
      <c r="Z5" s="90"/>
      <c r="AA5" s="90"/>
      <c r="AB5" s="90"/>
      <c r="AC5" s="90"/>
      <c r="AD5" s="90"/>
    </row>
    <row r="6" spans="1:30" ht="85.5" customHeight="1">
      <c r="A6" s="441" t="s">
        <v>10</v>
      </c>
      <c r="B6" s="432" t="s">
        <v>77</v>
      </c>
      <c r="C6" s="425" t="s">
        <v>164</v>
      </c>
      <c r="D6" s="65" t="s">
        <v>14</v>
      </c>
      <c r="E6" s="65" t="s">
        <v>63</v>
      </c>
      <c r="F6" s="65" t="s">
        <v>28</v>
      </c>
      <c r="G6" s="66" t="s">
        <v>17</v>
      </c>
      <c r="H6" s="66" t="s">
        <v>18</v>
      </c>
      <c r="I6" s="65" t="s">
        <v>27</v>
      </c>
      <c r="J6" s="65" t="s">
        <v>71</v>
      </c>
      <c r="K6" s="65" t="s">
        <v>19</v>
      </c>
      <c r="L6" s="65" t="s">
        <v>0</v>
      </c>
      <c r="M6" s="67" t="s">
        <v>67</v>
      </c>
      <c r="N6" s="67" t="s">
        <v>68</v>
      </c>
      <c r="O6" s="67" t="s">
        <v>2</v>
      </c>
      <c r="P6" s="68" t="s">
        <v>1</v>
      </c>
      <c r="Q6" s="68" t="s">
        <v>3</v>
      </c>
      <c r="R6" s="68" t="s">
        <v>8</v>
      </c>
      <c r="S6" s="68" t="s">
        <v>9</v>
      </c>
      <c r="T6" s="68" t="s">
        <v>21</v>
      </c>
      <c r="U6" s="68" t="s">
        <v>73</v>
      </c>
      <c r="V6" s="68" t="s">
        <v>72</v>
      </c>
      <c r="W6" s="68" t="s">
        <v>23</v>
      </c>
      <c r="X6" s="68" t="s">
        <v>29</v>
      </c>
      <c r="Y6" s="68" t="s">
        <v>6</v>
      </c>
      <c r="Z6" s="68" t="s">
        <v>70</v>
      </c>
      <c r="AA6" s="68" t="s">
        <v>24</v>
      </c>
      <c r="AB6" s="68" t="s">
        <v>69</v>
      </c>
      <c r="AC6" s="68" t="s">
        <v>25</v>
      </c>
      <c r="AD6" s="68" t="s">
        <v>26</v>
      </c>
    </row>
    <row r="7" spans="1:30" ht="20.100000000000001" customHeight="1">
      <c r="A7" s="442"/>
      <c r="B7" s="443"/>
      <c r="C7" s="441"/>
      <c r="D7" s="69" t="s">
        <v>20</v>
      </c>
      <c r="E7" s="69" t="s">
        <v>20</v>
      </c>
      <c r="F7" s="70" t="s">
        <v>20</v>
      </c>
      <c r="G7" s="71" t="s">
        <v>15</v>
      </c>
      <c r="H7" s="70" t="s">
        <v>15</v>
      </c>
      <c r="I7" s="70" t="s">
        <v>15</v>
      </c>
      <c r="J7" s="70" t="s">
        <v>11</v>
      </c>
      <c r="K7" s="72" t="s">
        <v>20</v>
      </c>
      <c r="L7" s="70" t="s">
        <v>20</v>
      </c>
      <c r="M7" s="70" t="s">
        <v>20</v>
      </c>
      <c r="N7" s="70" t="s">
        <v>20</v>
      </c>
      <c r="O7" s="70" t="s">
        <v>20</v>
      </c>
      <c r="P7" s="70" t="s">
        <v>20</v>
      </c>
      <c r="Q7" s="148" t="s">
        <v>20</v>
      </c>
      <c r="R7" s="148" t="s">
        <v>20</v>
      </c>
      <c r="S7" s="148" t="s">
        <v>20</v>
      </c>
      <c r="T7" s="148" t="s">
        <v>20</v>
      </c>
      <c r="U7" s="148" t="s">
        <v>20</v>
      </c>
      <c r="V7" s="148" t="s">
        <v>20</v>
      </c>
      <c r="W7" s="148" t="s">
        <v>20</v>
      </c>
      <c r="X7" s="148" t="s">
        <v>20</v>
      </c>
      <c r="Y7" s="148" t="s">
        <v>20</v>
      </c>
      <c r="Z7" s="148" t="s">
        <v>20</v>
      </c>
      <c r="AA7" s="148" t="s">
        <v>20</v>
      </c>
      <c r="AB7" s="148" t="s">
        <v>20</v>
      </c>
      <c r="AC7" s="148" t="s">
        <v>20</v>
      </c>
      <c r="AD7" s="148" t="s">
        <v>20</v>
      </c>
    </row>
    <row r="8" spans="1:30" ht="20.100000000000001" hidden="1" customHeight="1">
      <c r="A8" s="425" t="s">
        <v>166</v>
      </c>
      <c r="B8" s="425"/>
      <c r="C8" s="88" t="s">
        <v>167</v>
      </c>
      <c r="D8" s="149"/>
      <c r="E8" s="149"/>
      <c r="F8" s="150"/>
      <c r="G8" s="151"/>
      <c r="H8" s="150"/>
      <c r="I8" s="150"/>
      <c r="J8" s="150"/>
      <c r="K8" s="152"/>
      <c r="L8" s="150"/>
      <c r="M8" s="150"/>
      <c r="N8" s="150"/>
      <c r="O8" s="150"/>
      <c r="P8" s="150"/>
      <c r="Q8" s="153"/>
      <c r="R8" s="153"/>
      <c r="S8" s="153"/>
      <c r="T8" s="153"/>
      <c r="U8" s="153"/>
      <c r="V8" s="153"/>
      <c r="W8" s="153"/>
      <c r="X8" s="153"/>
      <c r="Y8" s="153"/>
      <c r="Z8" s="153"/>
      <c r="AA8" s="153"/>
      <c r="AB8" s="153"/>
      <c r="AC8" s="153"/>
      <c r="AD8" s="153"/>
    </row>
    <row r="9" spans="1:30" ht="20.100000000000001" hidden="1" customHeight="1">
      <c r="A9" s="425"/>
      <c r="B9" s="425"/>
      <c r="C9" s="88" t="s">
        <v>80</v>
      </c>
      <c r="D9" s="158">
        <f>D11+D13+D15+D17+D19+D21+D23+D25+D27+D29+D31+D35+D37+D39+D41+D43+D45+D47+D49+D51+D53+D55+D57+D59+D61++D63+D65+D67+D69+D71+D73+D75++D77+D79+D81+D83+D85+D87+D89+D91+D93+D95+D97+D99+D101+D103+D105+D107+D109</f>
        <v>1929</v>
      </c>
      <c r="E9" s="158">
        <f t="shared" ref="E9:AD9" si="0">E11+E13+E15+E17+E19+E21+E23+E25+E27+E29+E31+E35+E37+E39+E41+E43+E45+E47+E49+E51+E53+E55+E57+E59+E61++E63+E65+E67+E69+E71+E73+E75++E77+E79+E81+E83+E85+E87+E89+E91+E93+E95+E97+E99+E101+E103+E105+E107+E109</f>
        <v>401</v>
      </c>
      <c r="F9" s="158">
        <f t="shared" si="0"/>
        <v>420</v>
      </c>
      <c r="G9" s="158">
        <f t="shared" si="0"/>
        <v>543</v>
      </c>
      <c r="H9" s="158">
        <f t="shared" si="0"/>
        <v>3185</v>
      </c>
      <c r="I9" s="158">
        <f t="shared" si="0"/>
        <v>44</v>
      </c>
      <c r="J9" s="158">
        <f t="shared" si="0"/>
        <v>63</v>
      </c>
      <c r="K9" s="158">
        <f t="shared" si="0"/>
        <v>33</v>
      </c>
      <c r="L9" s="158">
        <f t="shared" si="0"/>
        <v>28</v>
      </c>
      <c r="M9" s="158">
        <f t="shared" si="0"/>
        <v>93</v>
      </c>
      <c r="N9" s="158">
        <f t="shared" si="0"/>
        <v>68</v>
      </c>
      <c r="O9" s="158">
        <f t="shared" si="0"/>
        <v>54</v>
      </c>
      <c r="P9" s="158">
        <f t="shared" si="0"/>
        <v>49</v>
      </c>
      <c r="Q9" s="158">
        <f t="shared" si="0"/>
        <v>49</v>
      </c>
      <c r="R9" s="158">
        <f t="shared" si="0"/>
        <v>68</v>
      </c>
      <c r="S9" s="158">
        <f t="shared" si="0"/>
        <v>67</v>
      </c>
      <c r="T9" s="158">
        <f t="shared" si="0"/>
        <v>34</v>
      </c>
      <c r="U9" s="158">
        <f t="shared" si="0"/>
        <v>38</v>
      </c>
      <c r="V9" s="158">
        <f t="shared" si="0"/>
        <v>22</v>
      </c>
      <c r="W9" s="158">
        <f t="shared" si="0"/>
        <v>41</v>
      </c>
      <c r="X9" s="158">
        <f t="shared" si="0"/>
        <v>29</v>
      </c>
      <c r="Y9" s="158">
        <f t="shared" si="0"/>
        <v>54</v>
      </c>
      <c r="Z9" s="158">
        <f t="shared" si="0"/>
        <v>28</v>
      </c>
      <c r="AA9" s="158">
        <f t="shared" si="0"/>
        <v>47</v>
      </c>
      <c r="AB9" s="158">
        <f t="shared" si="0"/>
        <v>35</v>
      </c>
      <c r="AC9" s="158">
        <f t="shared" si="0"/>
        <v>24</v>
      </c>
      <c r="AD9" s="158">
        <f t="shared" si="0"/>
        <v>34</v>
      </c>
    </row>
    <row r="10" spans="1:30" ht="20.100000000000001" hidden="1" customHeight="1">
      <c r="A10" s="425"/>
      <c r="B10" s="425"/>
      <c r="C10" s="88" t="s">
        <v>81</v>
      </c>
      <c r="D10" s="158">
        <f>D12+D14+D16+D18+D20+D22+D24+D26+D28+D30+D32+D34+D36+D38+D40+D42+D44+D46+D48+D50+D52+D54+D56+D58+D60+D62+D64+D66+D68+D70+D72+D74+D76+D78+D80+D82+D84+D86+D88+D90+D92+D94+D96+D98+D100+D102+D104+D106+D108+D110</f>
        <v>2890</v>
      </c>
      <c r="E10" s="158">
        <f t="shared" ref="E10:AD10" si="1">E12+E14+E16+E18+E20+E22+E24+E26+E28+E30+E32+E34+E36+E38+E40+E42+E44+E46+E48+E50+E52+E54+E56+E58+E60+E62+E64+E66+E68+E70+E72+E74+E76+E78+E80+E82+E84+E86+E88+E90+E92+E94+E96+E98+E100+E102+E104+E106+E108+E110</f>
        <v>942</v>
      </c>
      <c r="F10" s="158">
        <f t="shared" si="1"/>
        <v>1282</v>
      </c>
      <c r="G10" s="158">
        <f t="shared" si="1"/>
        <v>1088</v>
      </c>
      <c r="H10" s="158">
        <f t="shared" si="1"/>
        <v>6306</v>
      </c>
      <c r="I10" s="158">
        <f t="shared" si="1"/>
        <v>228</v>
      </c>
      <c r="J10" s="158">
        <f t="shared" si="1"/>
        <v>212</v>
      </c>
      <c r="K10" s="158">
        <f t="shared" si="1"/>
        <v>66</v>
      </c>
      <c r="L10" s="158">
        <f t="shared" si="1"/>
        <v>38</v>
      </c>
      <c r="M10" s="158">
        <f t="shared" si="1"/>
        <v>200</v>
      </c>
      <c r="N10" s="158">
        <f t="shared" si="1"/>
        <v>141</v>
      </c>
      <c r="O10" s="158">
        <f t="shared" si="1"/>
        <v>111</v>
      </c>
      <c r="P10" s="158">
        <f t="shared" si="1"/>
        <v>120</v>
      </c>
      <c r="Q10" s="158">
        <f t="shared" si="1"/>
        <v>136</v>
      </c>
      <c r="R10" s="158">
        <f t="shared" si="1"/>
        <v>307</v>
      </c>
      <c r="S10" s="158">
        <f t="shared" si="1"/>
        <v>340</v>
      </c>
      <c r="T10" s="158">
        <f t="shared" si="1"/>
        <v>73</v>
      </c>
      <c r="U10" s="158">
        <f t="shared" si="1"/>
        <v>85</v>
      </c>
      <c r="V10" s="158">
        <f t="shared" si="1"/>
        <v>81</v>
      </c>
      <c r="W10" s="158">
        <f t="shared" si="1"/>
        <v>98</v>
      </c>
      <c r="X10" s="158">
        <f t="shared" si="1"/>
        <v>63</v>
      </c>
      <c r="Y10" s="158">
        <f t="shared" si="1"/>
        <v>201</v>
      </c>
      <c r="Z10" s="158">
        <f t="shared" si="1"/>
        <v>93</v>
      </c>
      <c r="AA10" s="158">
        <f t="shared" si="1"/>
        <v>96</v>
      </c>
      <c r="AB10" s="158">
        <f t="shared" si="1"/>
        <v>115</v>
      </c>
      <c r="AC10" s="158">
        <f t="shared" si="1"/>
        <v>162</v>
      </c>
      <c r="AD10" s="158">
        <f t="shared" si="1"/>
        <v>173</v>
      </c>
    </row>
    <row r="11" spans="1:30" s="34" customFormat="1" ht="20.25" customHeight="1">
      <c r="A11" s="436">
        <v>1</v>
      </c>
      <c r="B11" s="437" t="s">
        <v>140</v>
      </c>
      <c r="C11" s="97" t="s">
        <v>80</v>
      </c>
      <c r="D11" s="98">
        <v>100</v>
      </c>
      <c r="E11" s="98">
        <v>30</v>
      </c>
      <c r="F11" s="99">
        <v>24</v>
      </c>
      <c r="G11" s="100">
        <v>26</v>
      </c>
      <c r="H11" s="99">
        <v>150</v>
      </c>
      <c r="I11" s="99"/>
      <c r="J11" s="99">
        <v>1</v>
      </c>
      <c r="K11" s="101">
        <v>1</v>
      </c>
      <c r="L11" s="99">
        <v>1</v>
      </c>
      <c r="M11" s="99">
        <v>1</v>
      </c>
      <c r="N11" s="99">
        <v>1</v>
      </c>
      <c r="O11" s="99">
        <v>1</v>
      </c>
      <c r="P11" s="99">
        <v>1</v>
      </c>
      <c r="Q11" s="135"/>
      <c r="R11" s="135">
        <v>2</v>
      </c>
      <c r="S11" s="135">
        <v>2</v>
      </c>
      <c r="T11" s="135">
        <v>1</v>
      </c>
      <c r="U11" s="135">
        <v>1</v>
      </c>
      <c r="V11" s="135">
        <v>1</v>
      </c>
      <c r="W11" s="135">
        <v>0</v>
      </c>
      <c r="X11" s="135">
        <v>1</v>
      </c>
      <c r="Y11" s="135">
        <v>4</v>
      </c>
      <c r="Z11" s="135">
        <v>1</v>
      </c>
      <c r="AA11" s="135">
        <v>2</v>
      </c>
      <c r="AB11" s="135">
        <v>1</v>
      </c>
      <c r="AC11" s="135"/>
      <c r="AD11" s="135">
        <v>2</v>
      </c>
    </row>
    <row r="12" spans="1:30" s="34" customFormat="1" ht="20.25" hidden="1" customHeight="1">
      <c r="A12" s="436"/>
      <c r="B12" s="437"/>
      <c r="C12" s="97" t="s">
        <v>81</v>
      </c>
      <c r="D12" s="98"/>
      <c r="E12" s="98">
        <v>11</v>
      </c>
      <c r="F12" s="99">
        <v>16</v>
      </c>
      <c r="G12" s="100">
        <v>9</v>
      </c>
      <c r="H12" s="99">
        <v>60</v>
      </c>
      <c r="I12" s="99">
        <v>5</v>
      </c>
      <c r="J12" s="99">
        <v>1</v>
      </c>
      <c r="K12" s="101">
        <v>1</v>
      </c>
      <c r="L12" s="118"/>
      <c r="M12" s="99">
        <v>1</v>
      </c>
      <c r="N12" s="99">
        <v>4</v>
      </c>
      <c r="O12" s="99">
        <v>2</v>
      </c>
      <c r="P12" s="99">
        <v>1</v>
      </c>
      <c r="Q12" s="135">
        <v>4</v>
      </c>
      <c r="R12" s="135">
        <v>5</v>
      </c>
      <c r="S12" s="135">
        <v>5</v>
      </c>
      <c r="T12" s="135">
        <v>2</v>
      </c>
      <c r="U12" s="135">
        <v>2</v>
      </c>
      <c r="V12" s="135">
        <v>2</v>
      </c>
      <c r="W12" s="135">
        <v>3</v>
      </c>
      <c r="X12" s="135"/>
      <c r="Y12" s="135">
        <v>10</v>
      </c>
      <c r="Z12" s="135">
        <v>2</v>
      </c>
      <c r="AA12" s="135"/>
      <c r="AB12" s="135">
        <v>5</v>
      </c>
      <c r="AC12" s="135">
        <v>5</v>
      </c>
      <c r="AD12" s="135">
        <v>3</v>
      </c>
    </row>
    <row r="13" spans="1:30" s="34" customFormat="1" ht="20.25" hidden="1" customHeight="1">
      <c r="A13" s="436">
        <v>2</v>
      </c>
      <c r="B13" s="437" t="s">
        <v>112</v>
      </c>
      <c r="C13" s="97" t="s">
        <v>80</v>
      </c>
      <c r="D13" s="98">
        <v>24</v>
      </c>
      <c r="E13" s="98">
        <v>0</v>
      </c>
      <c r="F13" s="120"/>
      <c r="G13" s="100"/>
      <c r="H13" s="99">
        <v>49</v>
      </c>
      <c r="I13" s="99">
        <v>1</v>
      </c>
      <c r="J13" s="99"/>
      <c r="K13" s="101">
        <v>0</v>
      </c>
      <c r="L13" s="125">
        <v>0</v>
      </c>
      <c r="M13" s="99">
        <v>1</v>
      </c>
      <c r="N13" s="99">
        <v>1</v>
      </c>
      <c r="O13" s="101">
        <v>1</v>
      </c>
      <c r="P13" s="99">
        <v>1</v>
      </c>
      <c r="Q13" s="99">
        <v>0</v>
      </c>
      <c r="R13" s="101">
        <v>1</v>
      </c>
      <c r="S13" s="99">
        <v>0</v>
      </c>
      <c r="T13" s="99">
        <v>1</v>
      </c>
      <c r="U13" s="101">
        <v>0</v>
      </c>
      <c r="V13" s="99">
        <v>0</v>
      </c>
      <c r="W13" s="99"/>
      <c r="X13" s="101">
        <v>0</v>
      </c>
      <c r="Y13" s="99" t="s">
        <v>142</v>
      </c>
      <c r="Z13" s="99">
        <v>0</v>
      </c>
      <c r="AA13" s="101" t="s">
        <v>144</v>
      </c>
      <c r="AB13" s="99">
        <v>0</v>
      </c>
      <c r="AC13" s="99">
        <v>0</v>
      </c>
      <c r="AD13" s="101">
        <v>2</v>
      </c>
    </row>
    <row r="14" spans="1:30" s="34" customFormat="1" ht="20.25" hidden="1" customHeight="1">
      <c r="A14" s="436"/>
      <c r="B14" s="437"/>
      <c r="C14" s="97" t="s">
        <v>81</v>
      </c>
      <c r="D14" s="98">
        <v>30</v>
      </c>
      <c r="E14" s="98">
        <v>30</v>
      </c>
      <c r="F14" s="99">
        <v>40</v>
      </c>
      <c r="G14" s="100">
        <v>15</v>
      </c>
      <c r="H14" s="99">
        <v>100</v>
      </c>
      <c r="I14" s="99">
        <v>4</v>
      </c>
      <c r="J14" s="99">
        <v>2</v>
      </c>
      <c r="K14" s="101">
        <v>2</v>
      </c>
      <c r="L14" s="99">
        <v>1</v>
      </c>
      <c r="M14" s="125">
        <v>2</v>
      </c>
      <c r="N14" s="99">
        <v>3</v>
      </c>
      <c r="O14" s="99">
        <v>1</v>
      </c>
      <c r="P14" s="101">
        <v>1</v>
      </c>
      <c r="Q14" s="99">
        <v>4</v>
      </c>
      <c r="R14" s="125">
        <v>5</v>
      </c>
      <c r="S14" s="99">
        <v>5</v>
      </c>
      <c r="T14" s="99">
        <v>2</v>
      </c>
      <c r="U14" s="101">
        <v>2</v>
      </c>
      <c r="V14" s="99">
        <v>2</v>
      </c>
      <c r="W14" s="125">
        <v>3</v>
      </c>
      <c r="X14" s="99">
        <v>1</v>
      </c>
      <c r="Y14" s="99">
        <v>10</v>
      </c>
      <c r="Z14" s="101">
        <v>2</v>
      </c>
      <c r="AA14" s="99">
        <v>2</v>
      </c>
      <c r="AB14" s="125">
        <v>5</v>
      </c>
      <c r="AC14" s="99">
        <v>5</v>
      </c>
      <c r="AD14" s="99">
        <v>3</v>
      </c>
    </row>
    <row r="15" spans="1:30" s="34" customFormat="1" ht="20.25" customHeight="1">
      <c r="A15" s="436">
        <v>3</v>
      </c>
      <c r="B15" s="437" t="s">
        <v>165</v>
      </c>
      <c r="C15" s="97" t="s">
        <v>80</v>
      </c>
      <c r="D15" s="98">
        <v>110</v>
      </c>
      <c r="E15" s="98">
        <v>12</v>
      </c>
      <c r="F15" s="125" t="s">
        <v>144</v>
      </c>
      <c r="G15" s="100">
        <v>12</v>
      </c>
      <c r="H15" s="99"/>
      <c r="I15" s="99"/>
      <c r="J15" s="99">
        <v>1</v>
      </c>
      <c r="K15" s="101">
        <v>1</v>
      </c>
      <c r="L15" s="99">
        <v>1</v>
      </c>
      <c r="M15" s="125">
        <v>2</v>
      </c>
      <c r="N15" s="99">
        <v>3</v>
      </c>
      <c r="O15" s="99">
        <v>3</v>
      </c>
      <c r="P15" s="101">
        <v>2</v>
      </c>
      <c r="Q15" s="99"/>
      <c r="R15" s="125">
        <v>1</v>
      </c>
      <c r="S15" s="99">
        <v>2</v>
      </c>
      <c r="T15" s="99">
        <v>2</v>
      </c>
      <c r="U15" s="101">
        <v>0</v>
      </c>
      <c r="V15" s="99">
        <v>0</v>
      </c>
      <c r="W15" s="125">
        <v>1</v>
      </c>
      <c r="X15" s="99">
        <v>1</v>
      </c>
      <c r="Y15" s="99">
        <v>2</v>
      </c>
      <c r="Z15" s="101">
        <v>2</v>
      </c>
      <c r="AA15" s="99">
        <v>2</v>
      </c>
      <c r="AB15" s="125">
        <v>1</v>
      </c>
      <c r="AC15" s="99">
        <v>0</v>
      </c>
      <c r="AD15" s="99">
        <v>0</v>
      </c>
    </row>
    <row r="16" spans="1:30" s="34" customFormat="1" ht="20.25" hidden="1" customHeight="1">
      <c r="A16" s="436"/>
      <c r="B16" s="437"/>
      <c r="C16" s="97" t="s">
        <v>81</v>
      </c>
      <c r="D16" s="124">
        <v>20</v>
      </c>
      <c r="E16" s="98">
        <v>20</v>
      </c>
      <c r="F16" s="99">
        <v>12</v>
      </c>
      <c r="G16" s="100">
        <v>10</v>
      </c>
      <c r="H16" s="98"/>
      <c r="I16" s="99"/>
      <c r="J16" s="100">
        <v>4</v>
      </c>
      <c r="K16" s="98"/>
      <c r="L16" s="99">
        <v>0</v>
      </c>
      <c r="M16" s="100">
        <v>4</v>
      </c>
      <c r="N16" s="98">
        <v>2</v>
      </c>
      <c r="O16" s="99">
        <v>2</v>
      </c>
      <c r="P16" s="100">
        <v>4</v>
      </c>
      <c r="Q16" s="98">
        <v>4</v>
      </c>
      <c r="R16" s="99">
        <v>6</v>
      </c>
      <c r="S16" s="100">
        <v>5</v>
      </c>
      <c r="T16" s="98">
        <v>0</v>
      </c>
      <c r="U16" s="99">
        <v>2</v>
      </c>
      <c r="V16" s="100">
        <v>2</v>
      </c>
      <c r="W16" s="98">
        <v>0</v>
      </c>
      <c r="X16" s="99">
        <v>0</v>
      </c>
      <c r="Y16" s="100">
        <v>10</v>
      </c>
      <c r="Z16" s="98">
        <v>0</v>
      </c>
      <c r="AA16" s="99">
        <v>0</v>
      </c>
      <c r="AB16" s="100">
        <v>2</v>
      </c>
      <c r="AC16" s="98">
        <v>5</v>
      </c>
      <c r="AD16" s="99"/>
    </row>
    <row r="17" spans="1:30" s="34" customFormat="1" ht="20.25" customHeight="1">
      <c r="A17" s="436">
        <v>4</v>
      </c>
      <c r="B17" s="437" t="s">
        <v>95</v>
      </c>
      <c r="C17" s="97" t="s">
        <v>80</v>
      </c>
      <c r="D17" s="98">
        <v>72</v>
      </c>
      <c r="E17" s="98">
        <v>12</v>
      </c>
      <c r="F17" s="99">
        <v>24</v>
      </c>
      <c r="G17" s="98">
        <v>14</v>
      </c>
      <c r="H17" s="99">
        <v>135</v>
      </c>
      <c r="I17" s="101">
        <v>1</v>
      </c>
      <c r="J17" s="117">
        <v>0</v>
      </c>
      <c r="K17" s="98">
        <v>1</v>
      </c>
      <c r="L17" s="98">
        <v>1</v>
      </c>
      <c r="M17" s="98">
        <v>4</v>
      </c>
      <c r="N17" s="98">
        <v>1</v>
      </c>
      <c r="O17" s="98">
        <v>1</v>
      </c>
      <c r="P17" s="98">
        <v>1</v>
      </c>
      <c r="Q17" s="98">
        <v>1</v>
      </c>
      <c r="R17" s="98">
        <v>5</v>
      </c>
      <c r="S17" s="98">
        <v>5</v>
      </c>
      <c r="T17" s="98">
        <v>1</v>
      </c>
      <c r="U17" s="98">
        <v>1</v>
      </c>
      <c r="V17" s="98">
        <v>1</v>
      </c>
      <c r="W17" s="98">
        <v>1</v>
      </c>
      <c r="X17" s="98">
        <v>1</v>
      </c>
      <c r="Y17" s="98">
        <v>1</v>
      </c>
      <c r="Z17" s="98"/>
      <c r="AA17" s="98">
        <v>2</v>
      </c>
      <c r="AB17" s="98">
        <v>1</v>
      </c>
      <c r="AC17" s="98">
        <v>1</v>
      </c>
      <c r="AD17" s="98">
        <v>1</v>
      </c>
    </row>
    <row r="18" spans="1:30" s="34" customFormat="1" ht="20.25" hidden="1" customHeight="1">
      <c r="A18" s="436"/>
      <c r="B18" s="437"/>
      <c r="C18" s="97" t="s">
        <v>81</v>
      </c>
      <c r="D18" s="98">
        <v>30</v>
      </c>
      <c r="E18" s="98">
        <v>14</v>
      </c>
      <c r="F18" s="98">
        <v>20</v>
      </c>
      <c r="G18" s="98">
        <v>10</v>
      </c>
      <c r="H18" s="98">
        <v>100</v>
      </c>
      <c r="I18" s="98">
        <v>4</v>
      </c>
      <c r="J18" s="98">
        <v>4</v>
      </c>
      <c r="K18" s="98"/>
      <c r="L18" s="98"/>
      <c r="M18" s="98">
        <v>2</v>
      </c>
      <c r="N18" s="98">
        <v>1</v>
      </c>
      <c r="O18" s="98">
        <v>1</v>
      </c>
      <c r="P18" s="98">
        <v>1</v>
      </c>
      <c r="Q18" s="98">
        <v>2</v>
      </c>
      <c r="R18" s="98">
        <v>3</v>
      </c>
      <c r="S18" s="98">
        <v>3</v>
      </c>
      <c r="T18" s="98"/>
      <c r="U18" s="98">
        <v>1</v>
      </c>
      <c r="V18" s="98">
        <v>1</v>
      </c>
      <c r="W18" s="98"/>
      <c r="X18" s="98"/>
      <c r="Y18" s="98">
        <v>1</v>
      </c>
      <c r="Z18" s="98">
        <v>2</v>
      </c>
      <c r="AA18" s="98"/>
      <c r="AB18" s="98">
        <v>1</v>
      </c>
      <c r="AC18" s="98">
        <v>1</v>
      </c>
      <c r="AD18" s="98">
        <v>1</v>
      </c>
    </row>
    <row r="19" spans="1:30" ht="20.25" customHeight="1">
      <c r="A19" s="436">
        <v>5</v>
      </c>
      <c r="B19" s="437" t="s">
        <v>145</v>
      </c>
      <c r="C19" s="97" t="s">
        <v>80</v>
      </c>
      <c r="D19" s="98"/>
      <c r="E19" s="98"/>
      <c r="F19" s="120"/>
      <c r="G19" s="121"/>
      <c r="H19" s="113"/>
      <c r="I19" s="113"/>
      <c r="J19" s="99">
        <v>2</v>
      </c>
      <c r="K19" s="99">
        <v>1</v>
      </c>
      <c r="L19" s="99">
        <v>1</v>
      </c>
      <c r="M19" s="99">
        <v>1</v>
      </c>
      <c r="N19" s="99">
        <v>2</v>
      </c>
      <c r="O19" s="99">
        <v>2</v>
      </c>
      <c r="P19" s="99">
        <v>2</v>
      </c>
      <c r="Q19" s="99">
        <v>2</v>
      </c>
      <c r="R19" s="99">
        <v>2</v>
      </c>
      <c r="S19" s="99">
        <v>2</v>
      </c>
      <c r="T19" s="99">
        <v>1</v>
      </c>
      <c r="U19" s="99">
        <v>1</v>
      </c>
      <c r="V19" s="99">
        <v>1</v>
      </c>
      <c r="W19" s="99">
        <v>2</v>
      </c>
      <c r="X19" s="99">
        <v>1</v>
      </c>
      <c r="Y19" s="99">
        <v>1</v>
      </c>
      <c r="Z19" s="99">
        <v>2</v>
      </c>
      <c r="AA19" s="99">
        <v>1</v>
      </c>
      <c r="AB19" s="99">
        <v>1</v>
      </c>
      <c r="AC19" s="99">
        <v>1</v>
      </c>
      <c r="AD19" s="99">
        <v>2</v>
      </c>
    </row>
    <row r="20" spans="1:30" ht="20.25" hidden="1" customHeight="1">
      <c r="A20" s="436"/>
      <c r="B20" s="437"/>
      <c r="C20" s="97" t="s">
        <v>81</v>
      </c>
      <c r="D20" s="98">
        <v>20</v>
      </c>
      <c r="E20" s="98">
        <v>25</v>
      </c>
      <c r="F20" s="99">
        <v>28</v>
      </c>
      <c r="G20" s="98">
        <v>40</v>
      </c>
      <c r="H20" s="98">
        <v>240</v>
      </c>
      <c r="I20" s="98">
        <v>2</v>
      </c>
      <c r="J20" s="99">
        <v>2</v>
      </c>
      <c r="K20" s="117"/>
      <c r="L20" s="114"/>
      <c r="M20" s="112">
        <v>2</v>
      </c>
      <c r="N20" s="115"/>
      <c r="O20" s="115"/>
      <c r="P20" s="116"/>
      <c r="Q20" s="105"/>
      <c r="R20" s="123">
        <v>6</v>
      </c>
      <c r="S20" s="123"/>
      <c r="T20" s="123">
        <v>1</v>
      </c>
      <c r="U20" s="123"/>
      <c r="V20" s="123"/>
      <c r="W20" s="123">
        <v>2</v>
      </c>
      <c r="X20" s="123"/>
      <c r="Y20" s="123">
        <v>1</v>
      </c>
      <c r="Z20" s="123"/>
      <c r="AA20" s="123">
        <v>1</v>
      </c>
      <c r="AB20" s="123">
        <v>1</v>
      </c>
      <c r="AC20" s="123">
        <v>1</v>
      </c>
      <c r="AD20" s="123">
        <v>2</v>
      </c>
    </row>
    <row r="21" spans="1:30" ht="20.25" customHeight="1">
      <c r="A21" s="436">
        <v>6</v>
      </c>
      <c r="B21" s="437" t="s">
        <v>82</v>
      </c>
      <c r="C21" s="97" t="s">
        <v>80</v>
      </c>
      <c r="D21" s="98">
        <v>90</v>
      </c>
      <c r="E21" s="98">
        <v>18</v>
      </c>
      <c r="F21" s="98">
        <v>40</v>
      </c>
      <c r="G21" s="98">
        <v>20</v>
      </c>
      <c r="H21" s="98"/>
      <c r="I21" s="98"/>
      <c r="J21" s="98">
        <v>2</v>
      </c>
      <c r="K21" s="98">
        <v>2</v>
      </c>
      <c r="L21" s="98" t="s">
        <v>142</v>
      </c>
      <c r="M21" s="98" t="s">
        <v>142</v>
      </c>
      <c r="N21" s="98" t="s">
        <v>153</v>
      </c>
      <c r="O21" s="98" t="s">
        <v>142</v>
      </c>
      <c r="P21" s="98" t="s">
        <v>153</v>
      </c>
      <c r="Q21" s="98" t="s">
        <v>153</v>
      </c>
      <c r="R21" s="98">
        <v>2</v>
      </c>
      <c r="S21" s="98">
        <v>2</v>
      </c>
      <c r="T21" s="98">
        <v>2</v>
      </c>
      <c r="U21" s="98">
        <v>2</v>
      </c>
      <c r="V21" s="98" t="s">
        <v>144</v>
      </c>
      <c r="W21" s="98">
        <v>2</v>
      </c>
      <c r="X21" s="98">
        <v>1</v>
      </c>
      <c r="Y21" s="98" t="s">
        <v>154</v>
      </c>
      <c r="Z21" s="98" t="s">
        <v>144</v>
      </c>
      <c r="AA21" s="98" t="s">
        <v>142</v>
      </c>
      <c r="AB21" s="98">
        <v>2</v>
      </c>
      <c r="AC21" s="98" t="s">
        <v>144</v>
      </c>
      <c r="AD21" s="98" t="s">
        <v>142</v>
      </c>
    </row>
    <row r="22" spans="1:30" ht="20.25" hidden="1" customHeight="1">
      <c r="A22" s="436"/>
      <c r="B22" s="437"/>
      <c r="C22" s="97" t="s">
        <v>81</v>
      </c>
      <c r="D22" s="98"/>
      <c r="E22" s="98">
        <v>10</v>
      </c>
      <c r="F22" s="98">
        <v>30</v>
      </c>
      <c r="G22" s="98">
        <v>10</v>
      </c>
      <c r="H22" s="98"/>
      <c r="I22" s="98"/>
      <c r="J22" s="98"/>
      <c r="K22" s="98"/>
      <c r="L22" s="98"/>
      <c r="M22" s="98" t="s">
        <v>153</v>
      </c>
      <c r="N22" s="98"/>
      <c r="O22" s="98" t="s">
        <v>142</v>
      </c>
      <c r="P22" s="98"/>
      <c r="Q22" s="98"/>
      <c r="R22" s="98">
        <v>2</v>
      </c>
      <c r="S22" s="98">
        <v>2</v>
      </c>
      <c r="T22" s="98"/>
      <c r="U22" s="98"/>
      <c r="V22" s="98"/>
      <c r="W22" s="98"/>
      <c r="X22" s="98"/>
      <c r="Y22" s="98"/>
      <c r="Z22" s="98">
        <v>2</v>
      </c>
      <c r="AA22" s="98">
        <v>0</v>
      </c>
      <c r="AB22" s="98"/>
      <c r="AC22" s="98">
        <v>2</v>
      </c>
      <c r="AD22" s="98"/>
    </row>
    <row r="23" spans="1:30" ht="20.25" customHeight="1">
      <c r="A23" s="436">
        <v>7</v>
      </c>
      <c r="B23" s="437" t="s">
        <v>102</v>
      </c>
      <c r="C23" s="97" t="s">
        <v>80</v>
      </c>
      <c r="D23" s="98">
        <v>100</v>
      </c>
      <c r="E23" s="98">
        <v>15</v>
      </c>
      <c r="F23" s="99">
        <v>15</v>
      </c>
      <c r="G23" s="100">
        <v>35</v>
      </c>
      <c r="H23" s="99">
        <v>188</v>
      </c>
      <c r="I23" s="99">
        <v>2</v>
      </c>
      <c r="J23" s="99">
        <v>2</v>
      </c>
      <c r="K23" s="101">
        <v>1</v>
      </c>
      <c r="L23" s="101">
        <v>1</v>
      </c>
      <c r="M23" s="101">
        <v>5</v>
      </c>
      <c r="N23" s="101">
        <v>1</v>
      </c>
      <c r="O23" s="101">
        <v>1</v>
      </c>
      <c r="P23" s="101">
        <v>1</v>
      </c>
      <c r="Q23" s="101">
        <v>2</v>
      </c>
      <c r="R23" s="101">
        <v>2</v>
      </c>
      <c r="S23" s="101">
        <v>4</v>
      </c>
      <c r="T23" s="101">
        <v>1</v>
      </c>
      <c r="U23" s="101">
        <v>1</v>
      </c>
      <c r="V23" s="101">
        <v>1</v>
      </c>
      <c r="W23" s="101">
        <v>2</v>
      </c>
      <c r="X23" s="101">
        <v>1</v>
      </c>
      <c r="Y23" s="101"/>
      <c r="Z23" s="101">
        <v>1</v>
      </c>
      <c r="AA23" s="101">
        <v>1</v>
      </c>
      <c r="AB23" s="101">
        <v>1</v>
      </c>
      <c r="AC23" s="101">
        <v>1</v>
      </c>
      <c r="AD23" s="101">
        <v>1</v>
      </c>
    </row>
    <row r="24" spans="1:30" ht="20.25" hidden="1" customHeight="1">
      <c r="A24" s="436"/>
      <c r="B24" s="437"/>
      <c r="C24" s="97" t="s">
        <v>81</v>
      </c>
      <c r="D24" s="98">
        <v>10</v>
      </c>
      <c r="E24" s="98">
        <v>25</v>
      </c>
      <c r="F24" s="99">
        <v>0</v>
      </c>
      <c r="G24" s="121"/>
      <c r="H24" s="113"/>
      <c r="I24" s="113"/>
      <c r="J24" s="99">
        <v>4</v>
      </c>
      <c r="K24" s="117"/>
      <c r="L24" s="114"/>
      <c r="M24" s="115"/>
      <c r="N24" s="115"/>
      <c r="O24" s="115"/>
      <c r="P24" s="97">
        <v>1</v>
      </c>
      <c r="Q24" s="105"/>
      <c r="R24" s="106">
        <v>2</v>
      </c>
      <c r="S24" s="106">
        <v>4</v>
      </c>
      <c r="T24" s="105"/>
      <c r="U24" s="105"/>
      <c r="V24" s="105"/>
      <c r="W24" s="105"/>
      <c r="X24" s="106">
        <v>1</v>
      </c>
      <c r="Y24" s="105"/>
      <c r="Z24" s="105"/>
      <c r="AA24" s="105"/>
      <c r="AB24" s="106">
        <v>1</v>
      </c>
      <c r="AC24" s="105"/>
      <c r="AD24" s="105"/>
    </row>
    <row r="25" spans="1:30" ht="20.25" customHeight="1">
      <c r="A25" s="436">
        <v>8</v>
      </c>
      <c r="B25" s="437" t="s">
        <v>98</v>
      </c>
      <c r="C25" s="97" t="s">
        <v>80</v>
      </c>
      <c r="D25" s="98">
        <v>60</v>
      </c>
      <c r="E25" s="98">
        <v>11</v>
      </c>
      <c r="F25" s="98">
        <v>10</v>
      </c>
      <c r="G25" s="98">
        <v>25</v>
      </c>
      <c r="H25" s="98">
        <v>200</v>
      </c>
      <c r="I25" s="98"/>
      <c r="J25" s="98">
        <v>2</v>
      </c>
      <c r="K25" s="98">
        <v>1</v>
      </c>
      <c r="L25" s="98">
        <v>1</v>
      </c>
      <c r="M25" s="98">
        <v>4</v>
      </c>
      <c r="N25" s="98">
        <v>2</v>
      </c>
      <c r="O25" s="98">
        <v>1</v>
      </c>
      <c r="P25" s="98">
        <v>1</v>
      </c>
      <c r="Q25" s="98">
        <v>2</v>
      </c>
      <c r="R25" s="98">
        <v>2</v>
      </c>
      <c r="S25" s="98"/>
      <c r="T25" s="98">
        <v>1</v>
      </c>
      <c r="U25" s="98">
        <v>1</v>
      </c>
      <c r="V25" s="98">
        <v>1</v>
      </c>
      <c r="W25" s="98">
        <v>1</v>
      </c>
      <c r="X25" s="98">
        <v>1</v>
      </c>
      <c r="Y25" s="98">
        <v>3</v>
      </c>
      <c r="Z25" s="98"/>
      <c r="AA25" s="98">
        <v>1</v>
      </c>
      <c r="AB25" s="98"/>
      <c r="AC25" s="98"/>
      <c r="AD25" s="98"/>
    </row>
    <row r="26" spans="1:30" ht="20.25" hidden="1" customHeight="1">
      <c r="A26" s="436"/>
      <c r="B26" s="437"/>
      <c r="C26" s="97" t="s">
        <v>81</v>
      </c>
      <c r="D26" s="98">
        <v>200</v>
      </c>
      <c r="E26" s="98">
        <v>30</v>
      </c>
      <c r="F26" s="98">
        <v>20</v>
      </c>
      <c r="G26" s="98">
        <v>30</v>
      </c>
      <c r="H26" s="98">
        <v>250</v>
      </c>
      <c r="I26" s="98">
        <v>2</v>
      </c>
      <c r="J26" s="98">
        <v>4</v>
      </c>
      <c r="K26" s="98"/>
      <c r="L26" s="98"/>
      <c r="M26" s="98">
        <v>5</v>
      </c>
      <c r="N26" s="98">
        <v>1</v>
      </c>
      <c r="O26" s="98">
        <v>1</v>
      </c>
      <c r="P26" s="98">
        <v>1</v>
      </c>
      <c r="Q26" s="98">
        <v>2</v>
      </c>
      <c r="R26" s="98">
        <v>10</v>
      </c>
      <c r="S26" s="98">
        <v>10</v>
      </c>
      <c r="T26" s="98">
        <v>1</v>
      </c>
      <c r="U26" s="98">
        <v>1</v>
      </c>
      <c r="V26" s="98">
        <v>1</v>
      </c>
      <c r="W26" s="98">
        <v>1</v>
      </c>
      <c r="X26" s="98"/>
      <c r="Y26" s="98">
        <v>3</v>
      </c>
      <c r="Z26" s="98">
        <v>4</v>
      </c>
      <c r="AA26" s="98"/>
      <c r="AB26" s="98">
        <v>5</v>
      </c>
      <c r="AC26" s="98">
        <v>5</v>
      </c>
      <c r="AD26" s="98"/>
    </row>
    <row r="27" spans="1:30" ht="20.25" customHeight="1">
      <c r="A27" s="436">
        <v>9</v>
      </c>
      <c r="B27" s="437" t="s">
        <v>96</v>
      </c>
      <c r="C27" s="97" t="s">
        <v>80</v>
      </c>
      <c r="D27" s="98">
        <v>61</v>
      </c>
      <c r="E27" s="98">
        <v>10</v>
      </c>
      <c r="F27" s="99">
        <v>10</v>
      </c>
      <c r="G27" s="100">
        <v>28</v>
      </c>
      <c r="H27" s="99"/>
      <c r="I27" s="99">
        <v>0</v>
      </c>
      <c r="J27" s="99">
        <v>2</v>
      </c>
      <c r="K27" s="101">
        <v>1</v>
      </c>
      <c r="L27" s="99">
        <v>1</v>
      </c>
      <c r="M27" s="99">
        <v>5</v>
      </c>
      <c r="N27" s="99">
        <v>4</v>
      </c>
      <c r="O27" s="99">
        <v>0</v>
      </c>
      <c r="P27" s="99">
        <v>1</v>
      </c>
      <c r="Q27" s="135">
        <v>0</v>
      </c>
      <c r="R27" s="135">
        <v>2</v>
      </c>
      <c r="S27" s="135">
        <v>0</v>
      </c>
      <c r="T27" s="135">
        <v>1</v>
      </c>
      <c r="U27" s="135">
        <v>1</v>
      </c>
      <c r="V27" s="135">
        <v>1</v>
      </c>
      <c r="W27" s="135">
        <v>1</v>
      </c>
      <c r="X27" s="135">
        <v>1</v>
      </c>
      <c r="Y27" s="135">
        <v>2</v>
      </c>
      <c r="Z27" s="135">
        <v>0</v>
      </c>
      <c r="AA27" s="135">
        <v>0</v>
      </c>
      <c r="AB27" s="135">
        <v>1</v>
      </c>
      <c r="AC27" s="135">
        <v>0</v>
      </c>
      <c r="AD27" s="135">
        <v>1</v>
      </c>
    </row>
    <row r="28" spans="1:30" ht="20.25" hidden="1" customHeight="1">
      <c r="A28" s="436"/>
      <c r="B28" s="437"/>
      <c r="C28" s="97" t="s">
        <v>81</v>
      </c>
      <c r="D28" s="98">
        <v>80</v>
      </c>
      <c r="E28" s="98">
        <v>24</v>
      </c>
      <c r="F28" s="99">
        <v>14</v>
      </c>
      <c r="G28" s="100">
        <v>5</v>
      </c>
      <c r="H28" s="99">
        <v>160</v>
      </c>
      <c r="I28" s="99">
        <v>7</v>
      </c>
      <c r="J28" s="99">
        <v>5</v>
      </c>
      <c r="K28" s="101">
        <v>1</v>
      </c>
      <c r="L28" s="99">
        <v>1</v>
      </c>
      <c r="M28" s="99">
        <v>5</v>
      </c>
      <c r="N28" s="99">
        <v>5</v>
      </c>
      <c r="O28" s="99">
        <v>1</v>
      </c>
      <c r="P28" s="99">
        <v>1</v>
      </c>
      <c r="Q28" s="135"/>
      <c r="R28" s="135">
        <v>6</v>
      </c>
      <c r="S28" s="135">
        <v>5</v>
      </c>
      <c r="T28" s="135">
        <v>2</v>
      </c>
      <c r="U28" s="135">
        <v>1</v>
      </c>
      <c r="V28" s="135">
        <v>1</v>
      </c>
      <c r="W28" s="135">
        <v>1</v>
      </c>
      <c r="X28" s="135">
        <v>1</v>
      </c>
      <c r="Y28" s="135">
        <v>3</v>
      </c>
      <c r="Z28" s="135">
        <v>1</v>
      </c>
      <c r="AA28" s="135">
        <v>2</v>
      </c>
      <c r="AB28" s="135">
        <v>1</v>
      </c>
      <c r="AC28" s="135">
        <v>1</v>
      </c>
      <c r="AD28" s="135">
        <v>2</v>
      </c>
    </row>
    <row r="29" spans="1:30" ht="20.25" customHeight="1">
      <c r="A29" s="436">
        <v>10</v>
      </c>
      <c r="B29" s="437" t="s">
        <v>146</v>
      </c>
      <c r="C29" s="97" t="s">
        <v>80</v>
      </c>
      <c r="D29" s="98">
        <v>10</v>
      </c>
      <c r="E29" s="98"/>
      <c r="F29" s="98">
        <v>5</v>
      </c>
      <c r="G29" s="98">
        <v>5</v>
      </c>
      <c r="H29" s="98"/>
      <c r="I29" s="98"/>
      <c r="J29" s="98">
        <v>1</v>
      </c>
      <c r="K29" s="98"/>
      <c r="L29" s="98">
        <v>1</v>
      </c>
      <c r="M29" s="98">
        <v>1</v>
      </c>
      <c r="N29" s="98">
        <v>1</v>
      </c>
      <c r="O29" s="98">
        <v>1</v>
      </c>
      <c r="P29" s="98">
        <v>1</v>
      </c>
      <c r="Q29" s="98">
        <v>1</v>
      </c>
      <c r="R29" s="98"/>
      <c r="S29" s="98"/>
      <c r="T29" s="98">
        <v>1</v>
      </c>
      <c r="U29" s="98">
        <v>1</v>
      </c>
      <c r="V29" s="98">
        <v>1</v>
      </c>
      <c r="W29" s="98"/>
      <c r="X29" s="98">
        <v>1</v>
      </c>
      <c r="Y29" s="98">
        <v>1</v>
      </c>
      <c r="Z29" s="98">
        <v>1</v>
      </c>
      <c r="AA29" s="98">
        <v>1</v>
      </c>
      <c r="AB29" s="98"/>
      <c r="AC29" s="98"/>
      <c r="AD29" s="98"/>
    </row>
    <row r="30" spans="1:30" ht="20.25" hidden="1" customHeight="1">
      <c r="A30" s="436"/>
      <c r="B30" s="437"/>
      <c r="C30" s="97" t="s">
        <v>81</v>
      </c>
      <c r="D30" s="98">
        <v>35</v>
      </c>
      <c r="E30" s="98">
        <v>12</v>
      </c>
      <c r="F30" s="98">
        <v>10</v>
      </c>
      <c r="G30" s="98">
        <v>25</v>
      </c>
      <c r="H30" s="98">
        <v>150</v>
      </c>
      <c r="I30" s="98">
        <v>10</v>
      </c>
      <c r="J30" s="98">
        <v>3</v>
      </c>
      <c r="K30" s="98">
        <v>3</v>
      </c>
      <c r="L30" s="98">
        <v>1</v>
      </c>
      <c r="M30" s="98">
        <v>2</v>
      </c>
      <c r="N30" s="98">
        <v>3</v>
      </c>
      <c r="O30" s="98">
        <v>1</v>
      </c>
      <c r="P30" s="98">
        <v>2</v>
      </c>
      <c r="Q30" s="98">
        <v>2</v>
      </c>
      <c r="R30" s="98">
        <v>5</v>
      </c>
      <c r="S30" s="98">
        <v>5</v>
      </c>
      <c r="T30" s="98"/>
      <c r="U30" s="98">
        <v>1</v>
      </c>
      <c r="V30" s="98">
        <v>1</v>
      </c>
      <c r="W30" s="98">
        <v>3</v>
      </c>
      <c r="X30" s="98">
        <v>1</v>
      </c>
      <c r="Y30" s="98">
        <v>4</v>
      </c>
      <c r="Z30" s="98">
        <v>2</v>
      </c>
      <c r="AA30" s="98">
        <v>1</v>
      </c>
      <c r="AB30" s="98">
        <v>3</v>
      </c>
      <c r="AC30" s="98">
        <v>3</v>
      </c>
      <c r="AD30" s="98"/>
    </row>
    <row r="31" spans="1:30" ht="20.25" customHeight="1">
      <c r="A31" s="436">
        <v>11</v>
      </c>
      <c r="B31" s="437" t="s">
        <v>147</v>
      </c>
      <c r="C31" s="97" t="s">
        <v>80</v>
      </c>
      <c r="D31" s="98">
        <v>30</v>
      </c>
      <c r="E31" s="98"/>
      <c r="F31" s="120"/>
      <c r="G31" s="98">
        <v>10</v>
      </c>
      <c r="H31" s="98">
        <v>46</v>
      </c>
      <c r="I31" s="99">
        <v>1</v>
      </c>
      <c r="J31" s="99">
        <v>1</v>
      </c>
      <c r="K31" s="101">
        <v>1</v>
      </c>
      <c r="L31" s="101">
        <v>1</v>
      </c>
      <c r="M31" s="101">
        <v>1</v>
      </c>
      <c r="N31" s="101">
        <v>1</v>
      </c>
      <c r="O31" s="101">
        <v>1</v>
      </c>
      <c r="P31" s="101">
        <v>1</v>
      </c>
      <c r="Q31" s="101">
        <v>0</v>
      </c>
      <c r="R31" s="101">
        <v>2</v>
      </c>
      <c r="S31" s="101">
        <v>2</v>
      </c>
      <c r="T31" s="101">
        <v>1</v>
      </c>
      <c r="U31" s="101">
        <v>1</v>
      </c>
      <c r="V31" s="101">
        <v>1</v>
      </c>
      <c r="W31" s="101">
        <v>1</v>
      </c>
      <c r="X31" s="101">
        <v>1</v>
      </c>
      <c r="Y31" s="101">
        <v>1</v>
      </c>
      <c r="Z31" s="105"/>
      <c r="AA31" s="101">
        <v>1</v>
      </c>
      <c r="AB31" s="101">
        <v>1</v>
      </c>
      <c r="AC31" s="101">
        <v>1</v>
      </c>
      <c r="AD31" s="101">
        <v>1</v>
      </c>
    </row>
    <row r="32" spans="1:30" ht="20.25" hidden="1" customHeight="1">
      <c r="A32" s="436"/>
      <c r="B32" s="437"/>
      <c r="C32" s="97" t="s">
        <v>81</v>
      </c>
      <c r="D32" s="98">
        <v>50</v>
      </c>
      <c r="E32" s="98">
        <v>15</v>
      </c>
      <c r="F32" s="98">
        <v>30</v>
      </c>
      <c r="G32" s="98">
        <v>30</v>
      </c>
      <c r="H32" s="99">
        <v>150</v>
      </c>
      <c r="I32" s="99">
        <v>2</v>
      </c>
      <c r="J32" s="99">
        <v>4</v>
      </c>
      <c r="K32" s="101"/>
      <c r="L32" s="108"/>
      <c r="M32" s="101">
        <v>2</v>
      </c>
      <c r="N32" s="101">
        <v>2</v>
      </c>
      <c r="O32" s="101">
        <v>1</v>
      </c>
      <c r="P32" s="101">
        <v>2</v>
      </c>
      <c r="Q32" s="101">
        <v>3</v>
      </c>
      <c r="R32" s="101">
        <v>4</v>
      </c>
      <c r="S32" s="101">
        <v>4</v>
      </c>
      <c r="T32" s="101">
        <v>1</v>
      </c>
      <c r="U32" s="101">
        <v>2</v>
      </c>
      <c r="V32" s="101">
        <v>2</v>
      </c>
      <c r="W32" s="101">
        <v>1</v>
      </c>
      <c r="X32" s="101">
        <v>1</v>
      </c>
      <c r="Y32" s="101">
        <v>1</v>
      </c>
      <c r="Z32" s="101">
        <v>3</v>
      </c>
      <c r="AA32" s="101">
        <v>2</v>
      </c>
      <c r="AB32" s="101">
        <v>3</v>
      </c>
      <c r="AC32" s="101">
        <v>3</v>
      </c>
      <c r="AD32" s="101">
        <v>3</v>
      </c>
    </row>
    <row r="33" spans="1:30" ht="20.25" customHeight="1">
      <c r="A33" s="436">
        <v>12</v>
      </c>
      <c r="B33" s="437" t="s">
        <v>148</v>
      </c>
      <c r="C33" s="97" t="s">
        <v>80</v>
      </c>
      <c r="D33" s="98">
        <v>55</v>
      </c>
      <c r="E33" s="98">
        <v>8</v>
      </c>
      <c r="F33" s="98">
        <v>2</v>
      </c>
      <c r="G33" s="98">
        <v>10</v>
      </c>
      <c r="H33" s="98">
        <v>120</v>
      </c>
      <c r="I33" s="98">
        <v>3</v>
      </c>
      <c r="J33" s="98">
        <v>2</v>
      </c>
      <c r="K33" s="98">
        <v>1</v>
      </c>
      <c r="L33" s="98">
        <v>1</v>
      </c>
      <c r="M33" s="98">
        <v>1</v>
      </c>
      <c r="N33" s="98">
        <v>1</v>
      </c>
      <c r="O33" s="98">
        <v>1</v>
      </c>
      <c r="P33" s="98">
        <v>1</v>
      </c>
      <c r="Q33" s="98">
        <v>1</v>
      </c>
      <c r="R33" s="98">
        <v>1</v>
      </c>
      <c r="S33" s="98">
        <v>1</v>
      </c>
      <c r="T33" s="98">
        <v>1</v>
      </c>
      <c r="U33" s="98">
        <v>1</v>
      </c>
      <c r="V33" s="98">
        <v>1</v>
      </c>
      <c r="W33" s="98">
        <v>1</v>
      </c>
      <c r="X33" s="98">
        <v>1</v>
      </c>
      <c r="Y33" s="98">
        <v>2</v>
      </c>
      <c r="Z33" s="98">
        <v>1</v>
      </c>
      <c r="AA33" s="98">
        <v>1</v>
      </c>
      <c r="AB33" s="98"/>
      <c r="AC33" s="98">
        <v>1</v>
      </c>
      <c r="AD33" s="98">
        <v>1</v>
      </c>
    </row>
    <row r="34" spans="1:30" ht="20.25" hidden="1" customHeight="1">
      <c r="A34" s="436"/>
      <c r="B34" s="437"/>
      <c r="C34" s="97" t="s">
        <v>81</v>
      </c>
      <c r="D34" s="98">
        <v>45</v>
      </c>
      <c r="E34" s="98">
        <v>25</v>
      </c>
      <c r="F34" s="98">
        <v>25</v>
      </c>
      <c r="G34" s="98">
        <v>18</v>
      </c>
      <c r="H34" s="98">
        <v>80</v>
      </c>
      <c r="I34" s="98">
        <v>7</v>
      </c>
      <c r="J34" s="98">
        <v>2</v>
      </c>
      <c r="K34" s="98">
        <v>1</v>
      </c>
      <c r="L34" s="98">
        <v>1</v>
      </c>
      <c r="M34" s="98">
        <v>3</v>
      </c>
      <c r="N34" s="98">
        <v>2</v>
      </c>
      <c r="O34" s="98">
        <v>2</v>
      </c>
      <c r="P34" s="98">
        <v>2</v>
      </c>
      <c r="Q34" s="98">
        <v>2</v>
      </c>
      <c r="R34" s="98">
        <v>2</v>
      </c>
      <c r="S34" s="98">
        <v>2</v>
      </c>
      <c r="T34" s="98">
        <v>1</v>
      </c>
      <c r="U34" s="98">
        <v>1</v>
      </c>
      <c r="V34" s="98">
        <v>1</v>
      </c>
      <c r="W34" s="98">
        <v>2</v>
      </c>
      <c r="X34" s="98">
        <v>1</v>
      </c>
      <c r="Y34" s="98">
        <v>2</v>
      </c>
      <c r="Z34" s="98">
        <v>1</v>
      </c>
      <c r="AA34" s="98">
        <v>1</v>
      </c>
      <c r="AB34" s="98">
        <v>2</v>
      </c>
      <c r="AC34" s="98">
        <v>1</v>
      </c>
      <c r="AD34" s="98">
        <v>1</v>
      </c>
    </row>
    <row r="35" spans="1:30" ht="20.25" hidden="1" customHeight="1">
      <c r="A35" s="436">
        <v>13</v>
      </c>
      <c r="B35" s="437" t="s">
        <v>113</v>
      </c>
      <c r="C35" s="97" t="s">
        <v>80</v>
      </c>
      <c r="D35" s="98">
        <v>36</v>
      </c>
      <c r="E35" s="98">
        <v>0</v>
      </c>
      <c r="F35" s="120">
        <v>0</v>
      </c>
      <c r="G35" s="121">
        <v>0</v>
      </c>
      <c r="H35" s="113">
        <v>0</v>
      </c>
      <c r="I35" s="113"/>
      <c r="J35" s="113"/>
      <c r="K35" s="99">
        <v>1</v>
      </c>
      <c r="L35" s="114"/>
      <c r="M35" s="115"/>
      <c r="N35" s="99">
        <v>2</v>
      </c>
      <c r="O35" s="99">
        <v>1</v>
      </c>
      <c r="P35" s="99"/>
      <c r="Q35" s="99">
        <v>1</v>
      </c>
      <c r="R35" s="105"/>
      <c r="S35" s="105"/>
      <c r="T35" s="105"/>
      <c r="U35" s="105"/>
      <c r="V35" s="105"/>
      <c r="W35" s="105"/>
      <c r="X35" s="105"/>
      <c r="Y35" s="117"/>
      <c r="Z35" s="105"/>
      <c r="AA35" s="105"/>
      <c r="AB35" s="105"/>
      <c r="AC35" s="105"/>
      <c r="AD35" s="105"/>
    </row>
    <row r="36" spans="1:30" ht="20.25" hidden="1" customHeight="1">
      <c r="A36" s="436"/>
      <c r="B36" s="437"/>
      <c r="C36" s="97" t="s">
        <v>81</v>
      </c>
      <c r="D36" s="98">
        <v>0</v>
      </c>
      <c r="E36" s="98">
        <v>0</v>
      </c>
      <c r="F36" s="99">
        <v>22</v>
      </c>
      <c r="G36" s="100">
        <v>0</v>
      </c>
      <c r="H36" s="99">
        <v>180</v>
      </c>
      <c r="I36" s="99">
        <v>4</v>
      </c>
      <c r="J36" s="99">
        <v>8</v>
      </c>
      <c r="K36" s="101">
        <v>2</v>
      </c>
      <c r="L36" s="99">
        <v>1</v>
      </c>
      <c r="M36" s="99">
        <v>4</v>
      </c>
      <c r="N36" s="99">
        <v>2</v>
      </c>
      <c r="O36" s="99">
        <v>2</v>
      </c>
      <c r="P36" s="97">
        <v>2</v>
      </c>
      <c r="Q36" s="97">
        <v>2</v>
      </c>
      <c r="R36" s="106">
        <v>8</v>
      </c>
      <c r="S36" s="106">
        <v>8</v>
      </c>
      <c r="T36" s="106">
        <v>2</v>
      </c>
      <c r="U36" s="106">
        <v>2</v>
      </c>
      <c r="V36" s="106">
        <v>1</v>
      </c>
      <c r="W36" s="106">
        <v>2</v>
      </c>
      <c r="X36" s="106">
        <v>2</v>
      </c>
      <c r="Y36" s="106">
        <v>8</v>
      </c>
      <c r="Z36" s="106">
        <v>2</v>
      </c>
      <c r="AA36" s="106">
        <v>1</v>
      </c>
      <c r="AB36" s="106">
        <v>1</v>
      </c>
      <c r="AC36" s="106">
        <v>4</v>
      </c>
      <c r="AD36" s="106">
        <v>8</v>
      </c>
    </row>
    <row r="37" spans="1:30" ht="20.25" hidden="1" customHeight="1">
      <c r="A37" s="436">
        <v>14</v>
      </c>
      <c r="B37" s="437" t="s">
        <v>117</v>
      </c>
      <c r="C37" s="97" t="s">
        <v>80</v>
      </c>
      <c r="D37" s="98"/>
      <c r="E37" s="98"/>
      <c r="F37" s="120"/>
      <c r="G37" s="121"/>
      <c r="H37" s="113"/>
      <c r="I37" s="113"/>
      <c r="J37" s="113"/>
      <c r="K37" s="117"/>
      <c r="L37" s="114"/>
      <c r="M37" s="115"/>
      <c r="N37" s="115"/>
      <c r="O37" s="115"/>
      <c r="P37" s="116"/>
      <c r="Q37" s="105"/>
      <c r="R37" s="105"/>
      <c r="S37" s="105"/>
      <c r="T37" s="105"/>
      <c r="U37" s="105"/>
      <c r="V37" s="105"/>
      <c r="W37" s="105"/>
      <c r="X37" s="105"/>
      <c r="Y37" s="97"/>
      <c r="Z37" s="97"/>
      <c r="AA37" s="105"/>
      <c r="AB37" s="105"/>
      <c r="AC37" s="105"/>
      <c r="AD37" s="105"/>
    </row>
    <row r="38" spans="1:30" ht="20.25" hidden="1" customHeight="1">
      <c r="A38" s="436"/>
      <c r="B38" s="437"/>
      <c r="C38" s="97" t="s">
        <v>81</v>
      </c>
      <c r="D38" s="98">
        <v>95</v>
      </c>
      <c r="E38" s="98">
        <v>50</v>
      </c>
      <c r="F38" s="99">
        <v>24</v>
      </c>
      <c r="G38" s="100">
        <v>35</v>
      </c>
      <c r="H38" s="99">
        <v>190</v>
      </c>
      <c r="I38" s="99">
        <v>5</v>
      </c>
      <c r="J38" s="99">
        <v>10</v>
      </c>
      <c r="K38" s="101">
        <v>2</v>
      </c>
      <c r="L38" s="99">
        <v>1</v>
      </c>
      <c r="M38" s="101">
        <v>5</v>
      </c>
      <c r="N38" s="99">
        <v>3</v>
      </c>
      <c r="O38" s="101">
        <v>3</v>
      </c>
      <c r="P38" s="97">
        <v>3</v>
      </c>
      <c r="Q38" s="97">
        <v>3</v>
      </c>
      <c r="R38" s="97">
        <v>10</v>
      </c>
      <c r="S38" s="97">
        <v>20</v>
      </c>
      <c r="T38" s="97">
        <v>2</v>
      </c>
      <c r="U38" s="97">
        <v>2</v>
      </c>
      <c r="V38" s="97">
        <v>1</v>
      </c>
      <c r="W38" s="97">
        <v>2</v>
      </c>
      <c r="X38" s="97">
        <v>2</v>
      </c>
      <c r="Y38" s="97">
        <v>11</v>
      </c>
      <c r="Z38" s="97">
        <v>2</v>
      </c>
      <c r="AA38" s="97">
        <v>1</v>
      </c>
      <c r="AB38" s="97">
        <v>1</v>
      </c>
      <c r="AC38" s="97">
        <v>5</v>
      </c>
      <c r="AD38" s="97">
        <v>10</v>
      </c>
    </row>
    <row r="39" spans="1:30" ht="20.25" hidden="1" customHeight="1">
      <c r="A39" s="436">
        <v>15</v>
      </c>
      <c r="B39" s="437" t="s">
        <v>149</v>
      </c>
      <c r="C39" s="97" t="s">
        <v>80</v>
      </c>
      <c r="D39" s="124" t="s">
        <v>144</v>
      </c>
      <c r="E39" s="98">
        <v>0</v>
      </c>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row>
    <row r="40" spans="1:30" ht="20.25" hidden="1" customHeight="1">
      <c r="A40" s="436"/>
      <c r="B40" s="437"/>
      <c r="C40" s="97" t="s">
        <v>81</v>
      </c>
      <c r="D40" s="98">
        <v>156</v>
      </c>
      <c r="E40" s="98">
        <v>10</v>
      </c>
      <c r="F40" s="98">
        <v>10</v>
      </c>
      <c r="G40" s="98">
        <v>35</v>
      </c>
      <c r="H40" s="98">
        <v>320</v>
      </c>
      <c r="I40" s="98">
        <v>35</v>
      </c>
      <c r="J40" s="98">
        <v>4</v>
      </c>
      <c r="K40" s="98">
        <v>4</v>
      </c>
      <c r="L40" s="98" t="s">
        <v>153</v>
      </c>
      <c r="M40" s="98">
        <v>10</v>
      </c>
      <c r="N40" s="98">
        <v>10</v>
      </c>
      <c r="O40" s="98">
        <v>10</v>
      </c>
      <c r="P40" s="98">
        <v>2</v>
      </c>
      <c r="Q40" s="98">
        <v>4</v>
      </c>
      <c r="R40" s="98">
        <v>5</v>
      </c>
      <c r="S40" s="98">
        <v>10</v>
      </c>
      <c r="T40" s="98">
        <v>2</v>
      </c>
      <c r="U40" s="98">
        <v>4</v>
      </c>
      <c r="V40" s="98">
        <v>2</v>
      </c>
      <c r="W40" s="98">
        <v>4</v>
      </c>
      <c r="X40" s="98">
        <v>4</v>
      </c>
      <c r="Y40" s="98">
        <v>4</v>
      </c>
      <c r="Z40" s="98">
        <v>2</v>
      </c>
      <c r="AA40" s="98">
        <v>10</v>
      </c>
      <c r="AB40" s="98">
        <v>4</v>
      </c>
      <c r="AC40" s="98">
        <v>4</v>
      </c>
      <c r="AD40" s="98">
        <v>4</v>
      </c>
    </row>
    <row r="41" spans="1:30" ht="20.25" hidden="1" customHeight="1">
      <c r="A41" s="436">
        <v>16</v>
      </c>
      <c r="B41" s="437" t="s">
        <v>119</v>
      </c>
      <c r="C41" s="97" t="s">
        <v>80</v>
      </c>
      <c r="D41" s="98"/>
      <c r="E41" s="98"/>
      <c r="F41" s="120"/>
      <c r="G41" s="121"/>
      <c r="H41" s="113"/>
      <c r="I41" s="113"/>
      <c r="J41" s="113"/>
      <c r="K41" s="117"/>
      <c r="L41" s="114"/>
      <c r="M41" s="115"/>
      <c r="N41" s="115"/>
      <c r="O41" s="115"/>
      <c r="P41" s="116"/>
      <c r="Q41" s="105"/>
      <c r="R41" s="105"/>
      <c r="S41" s="105"/>
      <c r="T41" s="105"/>
      <c r="U41" s="105"/>
      <c r="V41" s="105"/>
      <c r="W41" s="105"/>
      <c r="X41" s="105"/>
      <c r="Y41" s="105"/>
      <c r="Z41" s="105"/>
      <c r="AA41" s="105"/>
      <c r="AB41" s="105"/>
      <c r="AC41" s="105"/>
      <c r="AD41" s="105"/>
    </row>
    <row r="42" spans="1:30" ht="20.25" hidden="1" customHeight="1">
      <c r="A42" s="436"/>
      <c r="B42" s="437"/>
      <c r="C42" s="97" t="s">
        <v>81</v>
      </c>
      <c r="D42" s="98">
        <v>100</v>
      </c>
      <c r="E42" s="98">
        <v>24</v>
      </c>
      <c r="F42" s="98">
        <v>56</v>
      </c>
      <c r="G42" s="98">
        <v>32</v>
      </c>
      <c r="H42" s="98">
        <v>190</v>
      </c>
      <c r="I42" s="98">
        <v>8</v>
      </c>
      <c r="J42" s="98">
        <v>8</v>
      </c>
      <c r="K42" s="98">
        <v>8</v>
      </c>
      <c r="L42" s="98">
        <v>2</v>
      </c>
      <c r="M42" s="98">
        <v>10</v>
      </c>
      <c r="N42" s="98">
        <v>8</v>
      </c>
      <c r="O42" s="98">
        <v>6</v>
      </c>
      <c r="P42" s="98">
        <v>4</v>
      </c>
      <c r="Q42" s="98">
        <v>8</v>
      </c>
      <c r="R42" s="98">
        <v>20</v>
      </c>
      <c r="S42" s="98">
        <v>20</v>
      </c>
      <c r="T42" s="98">
        <v>4</v>
      </c>
      <c r="U42" s="98">
        <v>4</v>
      </c>
      <c r="V42" s="98">
        <v>4</v>
      </c>
      <c r="W42" s="98">
        <v>4</v>
      </c>
      <c r="X42" s="98">
        <v>2</v>
      </c>
      <c r="Y42" s="98">
        <v>10</v>
      </c>
      <c r="Z42" s="98">
        <v>4</v>
      </c>
      <c r="AA42" s="98">
        <v>8</v>
      </c>
      <c r="AB42" s="98">
        <v>8</v>
      </c>
      <c r="AC42" s="98">
        <v>8</v>
      </c>
      <c r="AD42" s="98">
        <v>14</v>
      </c>
    </row>
    <row r="43" spans="1:30" ht="20.25" hidden="1" customHeight="1">
      <c r="A43" s="436">
        <v>17</v>
      </c>
      <c r="B43" s="437" t="s">
        <v>150</v>
      </c>
      <c r="C43" s="97" t="s">
        <v>80</v>
      </c>
      <c r="D43" s="98">
        <v>60</v>
      </c>
      <c r="E43" s="98">
        <v>11</v>
      </c>
      <c r="F43" s="98">
        <v>10</v>
      </c>
      <c r="G43" s="98">
        <v>25</v>
      </c>
      <c r="H43" s="98">
        <v>200</v>
      </c>
      <c r="I43" s="98"/>
      <c r="J43" s="98">
        <v>2</v>
      </c>
      <c r="K43" s="98">
        <v>1</v>
      </c>
      <c r="L43" s="98">
        <v>1</v>
      </c>
      <c r="M43" s="98">
        <v>4</v>
      </c>
      <c r="N43" s="98">
        <v>2</v>
      </c>
      <c r="O43" s="98">
        <v>1</v>
      </c>
      <c r="P43" s="98">
        <v>1</v>
      </c>
      <c r="Q43" s="98">
        <v>2</v>
      </c>
      <c r="R43" s="98">
        <v>2</v>
      </c>
      <c r="S43" s="98"/>
      <c r="T43" s="98">
        <v>1</v>
      </c>
      <c r="U43" s="98">
        <v>1</v>
      </c>
      <c r="V43" s="98">
        <v>1</v>
      </c>
      <c r="W43" s="98">
        <v>1</v>
      </c>
      <c r="X43" s="98">
        <v>1</v>
      </c>
      <c r="Y43" s="98">
        <v>3</v>
      </c>
      <c r="Z43" s="98"/>
      <c r="AA43" s="98">
        <v>1</v>
      </c>
      <c r="AB43" s="98"/>
      <c r="AC43" s="98"/>
      <c r="AD43" s="98"/>
    </row>
    <row r="44" spans="1:30" ht="20.25" hidden="1" customHeight="1">
      <c r="A44" s="436"/>
      <c r="B44" s="437"/>
      <c r="C44" s="97" t="s">
        <v>81</v>
      </c>
      <c r="D44" s="98">
        <v>200</v>
      </c>
      <c r="E44" s="98">
        <v>30</v>
      </c>
      <c r="F44" s="98">
        <v>20</v>
      </c>
      <c r="G44" s="98">
        <v>30</v>
      </c>
      <c r="H44" s="98">
        <v>250</v>
      </c>
      <c r="I44" s="98">
        <v>2</v>
      </c>
      <c r="J44" s="98">
        <v>4</v>
      </c>
      <c r="K44" s="98"/>
      <c r="L44" s="98"/>
      <c r="M44" s="98">
        <v>5</v>
      </c>
      <c r="N44" s="98">
        <v>1</v>
      </c>
      <c r="O44" s="98">
        <v>1</v>
      </c>
      <c r="P44" s="98">
        <v>1</v>
      </c>
      <c r="Q44" s="98">
        <v>2</v>
      </c>
      <c r="R44" s="98">
        <v>10</v>
      </c>
      <c r="S44" s="98">
        <v>10</v>
      </c>
      <c r="T44" s="98">
        <v>1</v>
      </c>
      <c r="U44" s="98">
        <v>1</v>
      </c>
      <c r="V44" s="98">
        <v>1</v>
      </c>
      <c r="W44" s="98">
        <v>1</v>
      </c>
      <c r="X44" s="98"/>
      <c r="Y44" s="98">
        <v>3</v>
      </c>
      <c r="Z44" s="98">
        <v>4</v>
      </c>
      <c r="AA44" s="98"/>
      <c r="AB44" s="98">
        <v>5</v>
      </c>
      <c r="AC44" s="98">
        <v>5</v>
      </c>
      <c r="AD44" s="98"/>
    </row>
    <row r="45" spans="1:30" ht="20.25" hidden="1" customHeight="1">
      <c r="A45" s="436">
        <v>18</v>
      </c>
      <c r="B45" s="437" t="s">
        <v>151</v>
      </c>
      <c r="C45" s="97" t="s">
        <v>80</v>
      </c>
      <c r="D45" s="98">
        <v>61</v>
      </c>
      <c r="E45" s="98">
        <v>10</v>
      </c>
      <c r="F45" s="99">
        <v>10</v>
      </c>
      <c r="G45" s="100">
        <v>28</v>
      </c>
      <c r="H45" s="99"/>
      <c r="I45" s="99">
        <v>0</v>
      </c>
      <c r="J45" s="99">
        <v>2</v>
      </c>
      <c r="K45" s="101">
        <v>1</v>
      </c>
      <c r="L45" s="99">
        <v>1</v>
      </c>
      <c r="M45" s="99">
        <v>5</v>
      </c>
      <c r="N45" s="99">
        <v>4</v>
      </c>
      <c r="O45" s="99">
        <v>0</v>
      </c>
      <c r="P45" s="99">
        <v>1</v>
      </c>
      <c r="Q45" s="135">
        <v>0</v>
      </c>
      <c r="R45" s="135">
        <v>2</v>
      </c>
      <c r="S45" s="135">
        <v>0</v>
      </c>
      <c r="T45" s="135">
        <v>1</v>
      </c>
      <c r="U45" s="135">
        <v>1</v>
      </c>
      <c r="V45" s="135">
        <v>1</v>
      </c>
      <c r="W45" s="135">
        <v>1</v>
      </c>
      <c r="X45" s="135">
        <v>1</v>
      </c>
      <c r="Y45" s="135">
        <v>2</v>
      </c>
      <c r="Z45" s="135">
        <v>0</v>
      </c>
      <c r="AA45" s="135">
        <v>0</v>
      </c>
      <c r="AB45" s="135">
        <v>1</v>
      </c>
      <c r="AC45" s="135">
        <v>0</v>
      </c>
      <c r="AD45" s="135">
        <v>1</v>
      </c>
    </row>
    <row r="46" spans="1:30" ht="20.25" hidden="1" customHeight="1">
      <c r="A46" s="436"/>
      <c r="B46" s="437"/>
      <c r="C46" s="97" t="s">
        <v>81</v>
      </c>
      <c r="D46" s="98">
        <v>80</v>
      </c>
      <c r="E46" s="98">
        <v>24</v>
      </c>
      <c r="F46" s="99">
        <v>14</v>
      </c>
      <c r="G46" s="100">
        <v>5</v>
      </c>
      <c r="H46" s="99">
        <v>160</v>
      </c>
      <c r="I46" s="99">
        <v>7</v>
      </c>
      <c r="J46" s="99">
        <v>5</v>
      </c>
      <c r="K46" s="101">
        <v>1</v>
      </c>
      <c r="L46" s="99">
        <v>1</v>
      </c>
      <c r="M46" s="99">
        <v>5</v>
      </c>
      <c r="N46" s="99">
        <v>5</v>
      </c>
      <c r="O46" s="99">
        <v>1</v>
      </c>
      <c r="P46" s="99">
        <v>1</v>
      </c>
      <c r="Q46" s="135"/>
      <c r="R46" s="135">
        <v>6</v>
      </c>
      <c r="S46" s="135">
        <v>5</v>
      </c>
      <c r="T46" s="135">
        <v>2</v>
      </c>
      <c r="U46" s="135">
        <v>1</v>
      </c>
      <c r="V46" s="135">
        <v>1</v>
      </c>
      <c r="W46" s="135">
        <v>1</v>
      </c>
      <c r="X46" s="135">
        <v>1</v>
      </c>
      <c r="Y46" s="135">
        <v>3</v>
      </c>
      <c r="Z46" s="135">
        <v>1</v>
      </c>
      <c r="AA46" s="135">
        <v>2</v>
      </c>
      <c r="AB46" s="135">
        <v>1</v>
      </c>
      <c r="AC46" s="135">
        <v>1</v>
      </c>
      <c r="AD46" s="135">
        <v>2</v>
      </c>
    </row>
    <row r="47" spans="1:30" ht="20.25" hidden="1" customHeight="1">
      <c r="A47" s="436">
        <v>19</v>
      </c>
      <c r="B47" s="437" t="s">
        <v>152</v>
      </c>
      <c r="C47" s="97" t="s">
        <v>80</v>
      </c>
      <c r="D47" s="98"/>
      <c r="E47" s="98"/>
      <c r="F47" s="120"/>
      <c r="G47" s="121"/>
      <c r="H47" s="113"/>
      <c r="I47" s="113"/>
      <c r="J47" s="99">
        <v>2</v>
      </c>
      <c r="K47" s="99">
        <v>1</v>
      </c>
      <c r="L47" s="99">
        <v>1</v>
      </c>
      <c r="M47" s="99">
        <v>1</v>
      </c>
      <c r="N47" s="99">
        <v>2</v>
      </c>
      <c r="O47" s="99">
        <v>2</v>
      </c>
      <c r="P47" s="99">
        <v>2</v>
      </c>
      <c r="Q47" s="99">
        <v>2</v>
      </c>
      <c r="R47" s="99">
        <v>2</v>
      </c>
      <c r="S47" s="99">
        <v>2</v>
      </c>
      <c r="T47" s="99">
        <v>1</v>
      </c>
      <c r="U47" s="99">
        <v>1</v>
      </c>
      <c r="V47" s="99">
        <v>1</v>
      </c>
      <c r="W47" s="99">
        <v>2</v>
      </c>
      <c r="X47" s="99">
        <v>1</v>
      </c>
      <c r="Y47" s="99">
        <v>1</v>
      </c>
      <c r="Z47" s="99">
        <v>2</v>
      </c>
      <c r="AA47" s="99">
        <v>1</v>
      </c>
      <c r="AB47" s="99">
        <v>1</v>
      </c>
      <c r="AC47" s="99">
        <v>1</v>
      </c>
      <c r="AD47" s="99">
        <v>2</v>
      </c>
    </row>
    <row r="48" spans="1:30" ht="20.25" hidden="1" customHeight="1">
      <c r="A48" s="436"/>
      <c r="B48" s="437"/>
      <c r="C48" s="97" t="s">
        <v>81</v>
      </c>
      <c r="D48" s="98">
        <v>20</v>
      </c>
      <c r="E48" s="98">
        <v>25</v>
      </c>
      <c r="F48" s="99">
        <v>28</v>
      </c>
      <c r="G48" s="98">
        <v>40</v>
      </c>
      <c r="H48" s="98">
        <v>240</v>
      </c>
      <c r="I48" s="98">
        <v>2</v>
      </c>
      <c r="J48" s="99">
        <v>2</v>
      </c>
      <c r="K48" s="117"/>
      <c r="L48" s="114"/>
      <c r="M48" s="112">
        <v>2</v>
      </c>
      <c r="N48" s="115"/>
      <c r="O48" s="115"/>
      <c r="P48" s="116"/>
      <c r="Q48" s="105"/>
      <c r="R48" s="123">
        <v>6</v>
      </c>
      <c r="S48" s="123"/>
      <c r="T48" s="123">
        <v>1</v>
      </c>
      <c r="U48" s="123"/>
      <c r="V48" s="123"/>
      <c r="W48" s="123">
        <v>2</v>
      </c>
      <c r="X48" s="123"/>
      <c r="Y48" s="123">
        <v>1</v>
      </c>
      <c r="Z48" s="123"/>
      <c r="AA48" s="123">
        <v>1</v>
      </c>
      <c r="AB48" s="123">
        <v>1</v>
      </c>
      <c r="AC48" s="123">
        <v>1</v>
      </c>
      <c r="AD48" s="123">
        <v>2</v>
      </c>
    </row>
    <row r="49" spans="1:30" ht="20.25" customHeight="1">
      <c r="A49" s="436">
        <v>20</v>
      </c>
      <c r="B49" s="625" t="s">
        <v>106</v>
      </c>
      <c r="C49" s="96" t="s">
        <v>80</v>
      </c>
      <c r="D49" s="122">
        <v>32</v>
      </c>
      <c r="E49" s="122">
        <v>16</v>
      </c>
      <c r="F49" s="122">
        <v>32</v>
      </c>
      <c r="G49" s="122">
        <v>10</v>
      </c>
      <c r="H49" s="122">
        <v>250</v>
      </c>
      <c r="I49" s="122">
        <v>2</v>
      </c>
      <c r="J49" s="122">
        <v>4</v>
      </c>
      <c r="K49" s="122">
        <v>1</v>
      </c>
      <c r="L49" s="122">
        <v>1</v>
      </c>
      <c r="M49" s="122">
        <v>8</v>
      </c>
      <c r="N49" s="122">
        <v>4</v>
      </c>
      <c r="O49" s="122">
        <v>1</v>
      </c>
      <c r="P49" s="122">
        <v>2</v>
      </c>
      <c r="Q49" s="136">
        <v>2</v>
      </c>
      <c r="R49" s="136">
        <v>4</v>
      </c>
      <c r="S49" s="136">
        <v>4</v>
      </c>
      <c r="T49" s="136">
        <v>2</v>
      </c>
      <c r="U49" s="136">
        <v>2</v>
      </c>
      <c r="V49" s="136">
        <v>2</v>
      </c>
      <c r="W49" s="136">
        <v>4</v>
      </c>
      <c r="X49" s="136">
        <v>2</v>
      </c>
      <c r="Y49" s="136">
        <v>1</v>
      </c>
      <c r="Z49" s="136">
        <v>2</v>
      </c>
      <c r="AA49" s="136">
        <v>4</v>
      </c>
      <c r="AB49" s="136">
        <v>2</v>
      </c>
      <c r="AC49" s="136">
        <v>4</v>
      </c>
      <c r="AD49" s="136">
        <v>2</v>
      </c>
    </row>
    <row r="50" spans="1:30" ht="20.25" hidden="1" customHeight="1">
      <c r="A50" s="436"/>
      <c r="B50" s="626"/>
      <c r="C50" s="96" t="s">
        <v>81</v>
      </c>
      <c r="D50" s="122">
        <v>32</v>
      </c>
      <c r="E50" s="122">
        <v>20</v>
      </c>
      <c r="F50" s="122">
        <v>26</v>
      </c>
      <c r="G50" s="122">
        <v>20</v>
      </c>
      <c r="H50" s="122">
        <v>0</v>
      </c>
      <c r="I50" s="122">
        <v>0</v>
      </c>
      <c r="J50" s="122">
        <v>6</v>
      </c>
      <c r="K50" s="122">
        <v>1</v>
      </c>
      <c r="L50" s="122">
        <v>0</v>
      </c>
      <c r="M50" s="122">
        <v>0</v>
      </c>
      <c r="N50" s="122">
        <v>0</v>
      </c>
      <c r="O50" s="122">
        <v>0</v>
      </c>
      <c r="P50" s="122">
        <v>0</v>
      </c>
      <c r="Q50" s="136">
        <v>0</v>
      </c>
      <c r="R50" s="136">
        <v>6</v>
      </c>
      <c r="S50" s="136">
        <v>6</v>
      </c>
      <c r="T50" s="136">
        <v>0</v>
      </c>
      <c r="U50" s="136">
        <v>0</v>
      </c>
      <c r="V50" s="136">
        <v>0</v>
      </c>
      <c r="W50" s="136">
        <v>0</v>
      </c>
      <c r="X50" s="136">
        <v>0</v>
      </c>
      <c r="Y50" s="136">
        <v>1</v>
      </c>
      <c r="Z50" s="136">
        <v>2</v>
      </c>
      <c r="AA50" s="136">
        <v>4</v>
      </c>
      <c r="AB50" s="136">
        <v>0</v>
      </c>
      <c r="AC50" s="136">
        <v>0</v>
      </c>
      <c r="AD50" s="136">
        <v>0</v>
      </c>
    </row>
    <row r="51" spans="1:30" ht="20.25" customHeight="1">
      <c r="A51" s="436">
        <v>21</v>
      </c>
      <c r="B51" s="625" t="s">
        <v>93</v>
      </c>
      <c r="C51" s="96" t="s">
        <v>80</v>
      </c>
      <c r="D51" s="122">
        <v>96</v>
      </c>
      <c r="E51" s="122">
        <v>26</v>
      </c>
      <c r="F51" s="122">
        <v>26</v>
      </c>
      <c r="G51" s="122">
        <v>30</v>
      </c>
      <c r="H51" s="122">
        <v>0</v>
      </c>
      <c r="I51" s="122">
        <v>4</v>
      </c>
      <c r="J51" s="122">
        <v>2</v>
      </c>
      <c r="K51" s="122">
        <v>1</v>
      </c>
      <c r="L51" s="122">
        <v>0</v>
      </c>
      <c r="M51" s="122">
        <v>0</v>
      </c>
      <c r="N51" s="122">
        <v>2</v>
      </c>
      <c r="O51" s="122">
        <v>2</v>
      </c>
      <c r="P51" s="122">
        <v>3</v>
      </c>
      <c r="Q51" s="136">
        <v>1</v>
      </c>
      <c r="R51" s="136">
        <v>3</v>
      </c>
      <c r="S51" s="136">
        <v>6</v>
      </c>
      <c r="T51" s="136">
        <v>1</v>
      </c>
      <c r="U51" s="136">
        <v>2</v>
      </c>
      <c r="V51" s="136">
        <v>0</v>
      </c>
      <c r="W51" s="136">
        <v>1</v>
      </c>
      <c r="X51" s="136">
        <v>1</v>
      </c>
      <c r="Y51" s="136">
        <v>1</v>
      </c>
      <c r="Z51" s="136">
        <v>1</v>
      </c>
      <c r="AA51" s="136">
        <v>0</v>
      </c>
      <c r="AB51" s="136">
        <v>2</v>
      </c>
      <c r="AC51" s="136">
        <v>0</v>
      </c>
      <c r="AD51" s="136">
        <v>1</v>
      </c>
    </row>
    <row r="52" spans="1:30" ht="20.25" hidden="1" customHeight="1">
      <c r="A52" s="436"/>
      <c r="B52" s="626"/>
      <c r="C52" s="96" t="s">
        <v>81</v>
      </c>
      <c r="D52" s="122">
        <v>0</v>
      </c>
      <c r="E52" s="122">
        <v>10</v>
      </c>
      <c r="F52" s="122">
        <v>10</v>
      </c>
      <c r="G52" s="122">
        <v>0</v>
      </c>
      <c r="H52" s="122">
        <v>180</v>
      </c>
      <c r="I52" s="122">
        <v>0</v>
      </c>
      <c r="J52" s="122">
        <v>4</v>
      </c>
      <c r="K52" s="122">
        <v>0</v>
      </c>
      <c r="L52" s="122">
        <v>1</v>
      </c>
      <c r="M52" s="122">
        <v>3</v>
      </c>
      <c r="N52" s="122">
        <v>2</v>
      </c>
      <c r="O52" s="122">
        <v>1</v>
      </c>
      <c r="P52" s="122">
        <v>1</v>
      </c>
      <c r="Q52" s="136">
        <v>2</v>
      </c>
      <c r="R52" s="136">
        <v>6</v>
      </c>
      <c r="S52" s="136">
        <v>4</v>
      </c>
      <c r="T52" s="136">
        <v>0</v>
      </c>
      <c r="U52" s="136">
        <v>0</v>
      </c>
      <c r="V52" s="136">
        <v>2</v>
      </c>
      <c r="W52" s="136">
        <v>1</v>
      </c>
      <c r="X52" s="136">
        <v>1</v>
      </c>
      <c r="Y52" s="136">
        <v>2</v>
      </c>
      <c r="Z52" s="136">
        <v>0</v>
      </c>
      <c r="AA52" s="136">
        <v>2</v>
      </c>
      <c r="AB52" s="136">
        <v>0</v>
      </c>
      <c r="AC52" s="136">
        <v>4</v>
      </c>
      <c r="AD52" s="136">
        <v>0</v>
      </c>
    </row>
    <row r="53" spans="1:30" ht="20.25" customHeight="1">
      <c r="A53" s="436">
        <v>22</v>
      </c>
      <c r="B53" s="625" t="s">
        <v>94</v>
      </c>
      <c r="C53" s="96" t="s">
        <v>80</v>
      </c>
      <c r="D53" s="122">
        <v>100</v>
      </c>
      <c r="E53" s="122">
        <v>20</v>
      </c>
      <c r="F53" s="122">
        <v>20</v>
      </c>
      <c r="G53" s="122">
        <v>35</v>
      </c>
      <c r="H53" s="122">
        <v>212</v>
      </c>
      <c r="I53" s="122">
        <v>4</v>
      </c>
      <c r="J53" s="122">
        <v>4</v>
      </c>
      <c r="K53" s="122">
        <v>1</v>
      </c>
      <c r="L53" s="122">
        <v>1</v>
      </c>
      <c r="M53" s="122">
        <v>2</v>
      </c>
      <c r="N53" s="122">
        <v>2</v>
      </c>
      <c r="O53" s="122">
        <v>2</v>
      </c>
      <c r="P53" s="122">
        <v>2</v>
      </c>
      <c r="Q53" s="136">
        <v>4</v>
      </c>
      <c r="R53" s="136">
        <v>2</v>
      </c>
      <c r="S53" s="136">
        <v>4</v>
      </c>
      <c r="T53" s="136">
        <v>2</v>
      </c>
      <c r="U53" s="136">
        <v>5</v>
      </c>
      <c r="V53" s="136">
        <v>0</v>
      </c>
      <c r="W53" s="136">
        <v>1</v>
      </c>
      <c r="X53" s="136">
        <v>1</v>
      </c>
      <c r="Y53" s="136">
        <v>1</v>
      </c>
      <c r="Z53" s="136">
        <v>2</v>
      </c>
      <c r="AA53" s="136">
        <v>2</v>
      </c>
      <c r="AB53" s="136">
        <v>2</v>
      </c>
      <c r="AC53" s="136">
        <v>1</v>
      </c>
      <c r="AD53" s="136">
        <v>2</v>
      </c>
    </row>
    <row r="54" spans="1:30" ht="20.25" hidden="1" customHeight="1">
      <c r="A54" s="436"/>
      <c r="B54" s="626"/>
      <c r="C54" s="96" t="s">
        <v>81</v>
      </c>
      <c r="D54" s="122">
        <v>0</v>
      </c>
      <c r="E54" s="122">
        <v>0</v>
      </c>
      <c r="F54" s="122">
        <v>20</v>
      </c>
      <c r="G54" s="122">
        <v>0</v>
      </c>
      <c r="H54" s="122">
        <v>0</v>
      </c>
      <c r="I54" s="122">
        <v>0</v>
      </c>
      <c r="J54" s="122">
        <v>0</v>
      </c>
      <c r="K54" s="122">
        <v>0</v>
      </c>
      <c r="L54" s="122">
        <v>0</v>
      </c>
      <c r="M54" s="122">
        <v>5</v>
      </c>
      <c r="N54" s="122">
        <v>5</v>
      </c>
      <c r="O54" s="122">
        <v>3</v>
      </c>
      <c r="P54" s="122">
        <v>2</v>
      </c>
      <c r="Q54" s="136">
        <v>0</v>
      </c>
      <c r="R54" s="136">
        <v>6</v>
      </c>
      <c r="S54" s="136">
        <v>6</v>
      </c>
      <c r="T54" s="136">
        <v>0</v>
      </c>
      <c r="U54" s="136">
        <v>0</v>
      </c>
      <c r="V54" s="136">
        <v>3</v>
      </c>
      <c r="W54" s="136">
        <v>1</v>
      </c>
      <c r="X54" s="136">
        <v>1</v>
      </c>
      <c r="Y54" s="136">
        <v>2</v>
      </c>
      <c r="Z54" s="136">
        <v>0</v>
      </c>
      <c r="AA54" s="136">
        <v>2</v>
      </c>
      <c r="AB54" s="136">
        <v>0</v>
      </c>
      <c r="AC54" s="136">
        <v>2</v>
      </c>
      <c r="AD54" s="136">
        <v>2</v>
      </c>
    </row>
    <row r="55" spans="1:30" ht="20.25" customHeight="1">
      <c r="A55" s="436">
        <v>23</v>
      </c>
      <c r="B55" s="625" t="s">
        <v>104</v>
      </c>
      <c r="C55" s="96" t="s">
        <v>80</v>
      </c>
      <c r="D55" s="122">
        <v>46</v>
      </c>
      <c r="E55" s="122">
        <v>6</v>
      </c>
      <c r="F55" s="122">
        <v>12</v>
      </c>
      <c r="G55" s="122">
        <v>12</v>
      </c>
      <c r="H55" s="122">
        <v>70</v>
      </c>
      <c r="I55" s="122">
        <v>4</v>
      </c>
      <c r="J55" s="122">
        <v>2</v>
      </c>
      <c r="K55" s="122">
        <v>1</v>
      </c>
      <c r="L55" s="122">
        <v>1</v>
      </c>
      <c r="M55" s="122">
        <v>4</v>
      </c>
      <c r="N55" s="122">
        <v>3</v>
      </c>
      <c r="O55" s="122">
        <v>3</v>
      </c>
      <c r="P55" s="122">
        <v>3</v>
      </c>
      <c r="Q55" s="136">
        <v>2</v>
      </c>
      <c r="R55" s="136">
        <v>4</v>
      </c>
      <c r="S55" s="136">
        <v>4</v>
      </c>
      <c r="T55" s="136">
        <v>1</v>
      </c>
      <c r="U55" s="136">
        <v>1</v>
      </c>
      <c r="V55" s="136">
        <v>1</v>
      </c>
      <c r="W55" s="136">
        <v>1</v>
      </c>
      <c r="X55" s="136">
        <v>1</v>
      </c>
      <c r="Y55" s="136">
        <v>1</v>
      </c>
      <c r="Z55" s="136">
        <v>1</v>
      </c>
      <c r="AA55" s="136">
        <v>2</v>
      </c>
      <c r="AB55" s="136">
        <v>2</v>
      </c>
      <c r="AC55" s="136">
        <v>2</v>
      </c>
      <c r="AD55" s="136">
        <v>1</v>
      </c>
    </row>
    <row r="56" spans="1:30" ht="20.25" hidden="1" customHeight="1">
      <c r="A56" s="436"/>
      <c r="B56" s="626"/>
      <c r="C56" s="96" t="s">
        <v>81</v>
      </c>
      <c r="D56" s="122">
        <v>35</v>
      </c>
      <c r="E56" s="122">
        <v>14</v>
      </c>
      <c r="F56" s="122">
        <v>20</v>
      </c>
      <c r="G56" s="122">
        <v>15</v>
      </c>
      <c r="H56" s="122">
        <v>90</v>
      </c>
      <c r="I56" s="122">
        <v>6</v>
      </c>
      <c r="J56" s="122">
        <v>6</v>
      </c>
      <c r="K56" s="122">
        <v>0</v>
      </c>
      <c r="L56" s="122">
        <v>0</v>
      </c>
      <c r="M56" s="122">
        <v>6</v>
      </c>
      <c r="N56" s="122">
        <v>4</v>
      </c>
      <c r="O56" s="122">
        <v>4</v>
      </c>
      <c r="P56" s="122">
        <v>3</v>
      </c>
      <c r="Q56" s="136">
        <v>3</v>
      </c>
      <c r="R56" s="136">
        <v>6</v>
      </c>
      <c r="S56" s="136">
        <v>6</v>
      </c>
      <c r="T56" s="136">
        <v>0</v>
      </c>
      <c r="U56" s="136">
        <v>1</v>
      </c>
      <c r="V56" s="136">
        <v>0</v>
      </c>
      <c r="W56" s="136">
        <v>1</v>
      </c>
      <c r="X56" s="136">
        <v>0</v>
      </c>
      <c r="Y56" s="136">
        <v>2</v>
      </c>
      <c r="Z56" s="136">
        <v>1</v>
      </c>
      <c r="AA56" s="136">
        <v>0</v>
      </c>
      <c r="AB56" s="136">
        <v>6</v>
      </c>
      <c r="AC56" s="136">
        <v>0</v>
      </c>
      <c r="AD56" s="136">
        <v>0</v>
      </c>
    </row>
    <row r="57" spans="1:30" ht="20.25" customHeight="1">
      <c r="A57" s="436">
        <v>24</v>
      </c>
      <c r="B57" s="625" t="s">
        <v>90</v>
      </c>
      <c r="C57" s="96" t="s">
        <v>80</v>
      </c>
      <c r="D57" s="122">
        <v>60</v>
      </c>
      <c r="E57" s="122">
        <v>5</v>
      </c>
      <c r="F57" s="122">
        <v>20</v>
      </c>
      <c r="G57" s="122">
        <v>22</v>
      </c>
      <c r="H57" s="122">
        <v>130</v>
      </c>
      <c r="I57" s="122">
        <v>2</v>
      </c>
      <c r="J57" s="122">
        <v>2</v>
      </c>
      <c r="K57" s="122">
        <v>1</v>
      </c>
      <c r="L57" s="122">
        <v>1</v>
      </c>
      <c r="M57" s="122">
        <v>5</v>
      </c>
      <c r="N57" s="122">
        <v>4</v>
      </c>
      <c r="O57" s="122">
        <v>2</v>
      </c>
      <c r="P57" s="122">
        <v>1</v>
      </c>
      <c r="Q57" s="122">
        <v>2</v>
      </c>
      <c r="R57" s="122">
        <v>5</v>
      </c>
      <c r="S57" s="122">
        <v>5</v>
      </c>
      <c r="T57" s="122">
        <v>1</v>
      </c>
      <c r="U57" s="122">
        <v>2</v>
      </c>
      <c r="V57" s="122">
        <v>2</v>
      </c>
      <c r="W57" s="122">
        <v>1</v>
      </c>
      <c r="X57" s="122">
        <v>1</v>
      </c>
      <c r="Y57" s="122">
        <v>2</v>
      </c>
      <c r="Z57" s="122">
        <v>1</v>
      </c>
      <c r="AA57" s="122">
        <v>5</v>
      </c>
      <c r="AB57" s="122">
        <v>2</v>
      </c>
      <c r="AC57" s="122">
        <v>2</v>
      </c>
      <c r="AD57" s="122">
        <v>2</v>
      </c>
    </row>
    <row r="58" spans="1:30" ht="20.25" hidden="1" customHeight="1">
      <c r="A58" s="436"/>
      <c r="B58" s="626"/>
      <c r="C58" s="96" t="s">
        <v>81</v>
      </c>
      <c r="D58" s="122">
        <v>0</v>
      </c>
      <c r="E58" s="122">
        <v>5</v>
      </c>
      <c r="F58" s="122">
        <v>0</v>
      </c>
      <c r="G58" s="122">
        <v>0</v>
      </c>
      <c r="H58" s="122">
        <v>0</v>
      </c>
      <c r="I58" s="122">
        <v>0</v>
      </c>
      <c r="J58" s="122">
        <v>0</v>
      </c>
      <c r="K58" s="122">
        <v>0</v>
      </c>
      <c r="L58" s="122">
        <v>0</v>
      </c>
      <c r="M58" s="122">
        <v>0</v>
      </c>
      <c r="N58" s="122">
        <v>0</v>
      </c>
      <c r="O58" s="122">
        <v>0</v>
      </c>
      <c r="P58" s="122">
        <v>0</v>
      </c>
      <c r="Q58" s="122">
        <v>0</v>
      </c>
      <c r="R58" s="122">
        <v>0</v>
      </c>
      <c r="S58" s="122">
        <v>0</v>
      </c>
      <c r="T58" s="122">
        <v>0</v>
      </c>
      <c r="U58" s="122">
        <v>0</v>
      </c>
      <c r="V58" s="122">
        <v>0</v>
      </c>
      <c r="W58" s="122">
        <v>0</v>
      </c>
      <c r="X58" s="122">
        <v>0</v>
      </c>
      <c r="Y58" s="122">
        <v>0</v>
      </c>
      <c r="Z58" s="122">
        <v>0</v>
      </c>
      <c r="AA58" s="122">
        <v>0</v>
      </c>
      <c r="AB58" s="122">
        <v>0</v>
      </c>
      <c r="AC58" s="122">
        <v>0</v>
      </c>
      <c r="AD58" s="122">
        <v>0</v>
      </c>
    </row>
    <row r="59" spans="1:30" ht="20.25" customHeight="1">
      <c r="A59" s="436">
        <v>25</v>
      </c>
      <c r="B59" s="625" t="s">
        <v>99</v>
      </c>
      <c r="C59" s="96" t="s">
        <v>80</v>
      </c>
      <c r="D59" s="122">
        <v>84</v>
      </c>
      <c r="E59" s="122">
        <v>0</v>
      </c>
      <c r="F59" s="122">
        <v>36</v>
      </c>
      <c r="G59" s="122">
        <v>24</v>
      </c>
      <c r="H59" s="122">
        <v>160</v>
      </c>
      <c r="I59" s="136">
        <v>0</v>
      </c>
      <c r="J59" s="136">
        <v>3</v>
      </c>
      <c r="K59" s="136">
        <v>1</v>
      </c>
      <c r="L59" s="136">
        <v>1</v>
      </c>
      <c r="M59" s="136">
        <v>4</v>
      </c>
      <c r="N59" s="136">
        <v>4</v>
      </c>
      <c r="O59" s="136">
        <v>5</v>
      </c>
      <c r="P59" s="136">
        <v>2</v>
      </c>
      <c r="Q59" s="136">
        <v>1</v>
      </c>
      <c r="R59" s="136">
        <v>5</v>
      </c>
      <c r="S59" s="136">
        <v>2</v>
      </c>
      <c r="T59" s="136">
        <v>0</v>
      </c>
      <c r="U59" s="136">
        <v>0</v>
      </c>
      <c r="V59" s="136">
        <v>0</v>
      </c>
      <c r="W59" s="136">
        <v>2</v>
      </c>
      <c r="X59" s="136">
        <v>1</v>
      </c>
      <c r="Y59" s="136">
        <v>2</v>
      </c>
      <c r="Z59" s="136">
        <v>1</v>
      </c>
      <c r="AA59" s="136">
        <v>2</v>
      </c>
      <c r="AB59" s="136">
        <v>0</v>
      </c>
      <c r="AC59" s="136">
        <v>0</v>
      </c>
      <c r="AD59" s="136">
        <v>0</v>
      </c>
    </row>
    <row r="60" spans="1:30" ht="20.25" hidden="1" customHeight="1">
      <c r="A60" s="436"/>
      <c r="B60" s="626"/>
      <c r="C60" s="96" t="s">
        <v>81</v>
      </c>
      <c r="D60" s="122">
        <v>0</v>
      </c>
      <c r="E60" s="122">
        <v>14</v>
      </c>
      <c r="F60" s="122">
        <v>0</v>
      </c>
      <c r="G60" s="122">
        <v>2</v>
      </c>
      <c r="H60" s="122">
        <v>50</v>
      </c>
      <c r="I60" s="136">
        <v>2</v>
      </c>
      <c r="J60" s="136">
        <v>0</v>
      </c>
      <c r="K60" s="136">
        <v>0</v>
      </c>
      <c r="L60" s="136">
        <v>0</v>
      </c>
      <c r="M60" s="136">
        <v>0</v>
      </c>
      <c r="N60" s="136">
        <v>2</v>
      </c>
      <c r="O60" s="136">
        <v>0</v>
      </c>
      <c r="P60" s="136">
        <v>1</v>
      </c>
      <c r="Q60" s="136">
        <v>1</v>
      </c>
      <c r="R60" s="136">
        <v>0</v>
      </c>
      <c r="S60" s="136">
        <v>0</v>
      </c>
      <c r="T60" s="136">
        <v>1</v>
      </c>
      <c r="U60" s="136">
        <v>1</v>
      </c>
      <c r="V60" s="136">
        <v>1</v>
      </c>
      <c r="W60" s="136">
        <v>0</v>
      </c>
      <c r="X60" s="136">
        <v>1</v>
      </c>
      <c r="Y60" s="136">
        <v>1</v>
      </c>
      <c r="Z60" s="136">
        <v>0</v>
      </c>
      <c r="AA60" s="136">
        <v>0</v>
      </c>
      <c r="AB60" s="136">
        <v>1</v>
      </c>
      <c r="AC60" s="136">
        <v>2</v>
      </c>
      <c r="AD60" s="136">
        <v>3</v>
      </c>
    </row>
    <row r="61" spans="1:30" ht="20.25" customHeight="1">
      <c r="A61" s="436">
        <v>26</v>
      </c>
      <c r="B61" s="625" t="s">
        <v>100</v>
      </c>
      <c r="C61" s="96" t="s">
        <v>80</v>
      </c>
      <c r="D61" s="136">
        <v>78</v>
      </c>
      <c r="E61" s="136">
        <v>10</v>
      </c>
      <c r="F61" s="136">
        <v>10</v>
      </c>
      <c r="G61" s="136">
        <v>42</v>
      </c>
      <c r="H61" s="136">
        <v>250</v>
      </c>
      <c r="I61" s="136">
        <v>5</v>
      </c>
      <c r="J61" s="136">
        <v>10</v>
      </c>
      <c r="K61" s="136">
        <v>1</v>
      </c>
      <c r="L61" s="136">
        <v>1</v>
      </c>
      <c r="M61" s="136">
        <v>10</v>
      </c>
      <c r="N61" s="136">
        <v>3</v>
      </c>
      <c r="O61" s="136">
        <v>2</v>
      </c>
      <c r="P61" s="136">
        <v>2</v>
      </c>
      <c r="Q61" s="136">
        <v>4</v>
      </c>
      <c r="R61" s="136">
        <v>5</v>
      </c>
      <c r="S61" s="136">
        <v>10</v>
      </c>
      <c r="T61" s="136">
        <v>2</v>
      </c>
      <c r="U61" s="136">
        <v>2</v>
      </c>
      <c r="V61" s="136">
        <v>0</v>
      </c>
      <c r="W61" s="136">
        <v>3</v>
      </c>
      <c r="X61" s="136">
        <v>1</v>
      </c>
      <c r="Y61" s="136">
        <v>1</v>
      </c>
      <c r="Z61" s="136">
        <v>1</v>
      </c>
      <c r="AA61" s="136">
        <v>2</v>
      </c>
      <c r="AB61" s="136">
        <v>2</v>
      </c>
      <c r="AC61" s="136">
        <v>4</v>
      </c>
      <c r="AD61" s="136">
        <v>2</v>
      </c>
    </row>
    <row r="62" spans="1:30" ht="20.25" hidden="1" customHeight="1">
      <c r="A62" s="436"/>
      <c r="B62" s="626"/>
      <c r="C62" s="96" t="s">
        <v>81</v>
      </c>
      <c r="D62" s="136">
        <v>70</v>
      </c>
      <c r="E62" s="136">
        <v>20</v>
      </c>
      <c r="F62" s="136">
        <v>50</v>
      </c>
      <c r="G62" s="136">
        <v>10</v>
      </c>
      <c r="H62" s="136">
        <v>50</v>
      </c>
      <c r="I62" s="136">
        <v>2</v>
      </c>
      <c r="J62" s="136">
        <v>5</v>
      </c>
      <c r="K62" s="136">
        <v>0</v>
      </c>
      <c r="L62" s="136">
        <v>0</v>
      </c>
      <c r="M62" s="136">
        <v>0</v>
      </c>
      <c r="N62" s="136">
        <v>3</v>
      </c>
      <c r="O62" s="136">
        <v>2</v>
      </c>
      <c r="P62" s="136">
        <v>4</v>
      </c>
      <c r="Q62" s="136">
        <v>2</v>
      </c>
      <c r="R62" s="136">
        <v>5</v>
      </c>
      <c r="S62" s="136">
        <v>10</v>
      </c>
      <c r="T62" s="136">
        <v>0</v>
      </c>
      <c r="U62" s="136">
        <v>1</v>
      </c>
      <c r="V62" s="136">
        <v>2</v>
      </c>
      <c r="W62" s="136">
        <v>1</v>
      </c>
      <c r="X62" s="136">
        <v>1</v>
      </c>
      <c r="Y62" s="136">
        <v>0</v>
      </c>
      <c r="Z62" s="136">
        <v>1</v>
      </c>
      <c r="AA62" s="136">
        <v>0</v>
      </c>
      <c r="AB62" s="136">
        <v>1</v>
      </c>
      <c r="AC62" s="136">
        <v>0</v>
      </c>
      <c r="AD62" s="136">
        <v>2</v>
      </c>
    </row>
    <row r="63" spans="1:30" ht="20.25" hidden="1" customHeight="1">
      <c r="A63" s="436">
        <v>27</v>
      </c>
      <c r="B63" s="625" t="s">
        <v>120</v>
      </c>
      <c r="C63" s="96" t="s">
        <v>80</v>
      </c>
      <c r="D63" s="122">
        <v>0</v>
      </c>
      <c r="E63" s="122">
        <v>0</v>
      </c>
      <c r="F63" s="122">
        <v>0</v>
      </c>
      <c r="G63" s="122">
        <v>0</v>
      </c>
      <c r="H63" s="122">
        <v>0</v>
      </c>
      <c r="I63" s="136">
        <v>0</v>
      </c>
      <c r="J63" s="136">
        <v>0</v>
      </c>
      <c r="K63" s="136">
        <v>0</v>
      </c>
      <c r="L63" s="136">
        <v>0</v>
      </c>
      <c r="M63" s="136">
        <v>0</v>
      </c>
      <c r="N63" s="136">
        <v>0</v>
      </c>
      <c r="O63" s="136">
        <v>0</v>
      </c>
      <c r="P63" s="136">
        <v>0</v>
      </c>
      <c r="Q63" s="136">
        <v>0</v>
      </c>
      <c r="R63" s="136">
        <v>0</v>
      </c>
      <c r="S63" s="136">
        <v>0</v>
      </c>
      <c r="T63" s="136">
        <v>0</v>
      </c>
      <c r="U63" s="136">
        <v>0</v>
      </c>
      <c r="V63" s="136">
        <v>0</v>
      </c>
      <c r="W63" s="136">
        <v>0</v>
      </c>
      <c r="X63" s="136">
        <v>0</v>
      </c>
      <c r="Y63" s="136">
        <v>1</v>
      </c>
      <c r="Z63" s="136">
        <v>0</v>
      </c>
      <c r="AA63" s="136">
        <v>0</v>
      </c>
      <c r="AB63" s="136">
        <v>0</v>
      </c>
      <c r="AC63" s="136">
        <v>0</v>
      </c>
      <c r="AD63" s="136">
        <v>0</v>
      </c>
    </row>
    <row r="64" spans="1:30" ht="20.25" hidden="1" customHeight="1">
      <c r="A64" s="436"/>
      <c r="B64" s="626"/>
      <c r="C64" s="96" t="s">
        <v>81</v>
      </c>
      <c r="D64" s="122">
        <v>72</v>
      </c>
      <c r="E64" s="122">
        <v>12</v>
      </c>
      <c r="F64" s="122"/>
      <c r="G64" s="122">
        <v>25</v>
      </c>
      <c r="H64" s="122">
        <v>150</v>
      </c>
      <c r="I64" s="136">
        <v>2</v>
      </c>
      <c r="J64" s="136">
        <v>4</v>
      </c>
      <c r="K64" s="136">
        <v>1</v>
      </c>
      <c r="L64" s="136">
        <v>1</v>
      </c>
      <c r="M64" s="136">
        <v>4</v>
      </c>
      <c r="N64" s="136">
        <v>6</v>
      </c>
      <c r="O64" s="136">
        <v>2</v>
      </c>
      <c r="P64" s="136">
        <v>2</v>
      </c>
      <c r="Q64" s="136">
        <v>2</v>
      </c>
      <c r="R64" s="136">
        <v>10</v>
      </c>
      <c r="S64" s="136">
        <v>10</v>
      </c>
      <c r="T64" s="136">
        <v>1</v>
      </c>
      <c r="U64" s="136">
        <v>2</v>
      </c>
      <c r="V64" s="136">
        <v>1</v>
      </c>
      <c r="W64" s="136">
        <v>2</v>
      </c>
      <c r="X64" s="136">
        <v>1</v>
      </c>
      <c r="Y64" s="136">
        <v>3</v>
      </c>
      <c r="Z64" s="136">
        <v>1</v>
      </c>
      <c r="AA64" s="136">
        <v>1</v>
      </c>
      <c r="AB64" s="136">
        <v>1</v>
      </c>
      <c r="AC64" s="136">
        <v>2</v>
      </c>
      <c r="AD64" s="136">
        <v>2</v>
      </c>
    </row>
    <row r="65" spans="1:30" ht="20.25" hidden="1" customHeight="1">
      <c r="A65" s="436">
        <v>28</v>
      </c>
      <c r="B65" s="625" t="s">
        <v>121</v>
      </c>
      <c r="C65" s="96" t="s">
        <v>80</v>
      </c>
      <c r="D65" s="122">
        <v>0</v>
      </c>
      <c r="E65" s="122">
        <v>0</v>
      </c>
      <c r="F65" s="122">
        <v>0</v>
      </c>
      <c r="G65" s="122">
        <v>0</v>
      </c>
      <c r="H65" s="122">
        <v>0</v>
      </c>
      <c r="I65" s="136">
        <v>0</v>
      </c>
      <c r="J65" s="136">
        <v>0</v>
      </c>
      <c r="K65" s="136">
        <v>1</v>
      </c>
      <c r="L65" s="136">
        <v>1</v>
      </c>
      <c r="M65" s="136">
        <v>1</v>
      </c>
      <c r="N65" s="136">
        <v>1</v>
      </c>
      <c r="O65" s="136">
        <v>1</v>
      </c>
      <c r="P65" s="136">
        <v>1</v>
      </c>
      <c r="Q65" s="136">
        <v>1</v>
      </c>
      <c r="R65" s="136">
        <v>0</v>
      </c>
      <c r="S65" s="136">
        <v>0</v>
      </c>
      <c r="T65" s="136">
        <v>0</v>
      </c>
      <c r="U65" s="136">
        <v>1</v>
      </c>
      <c r="V65" s="136">
        <v>0</v>
      </c>
      <c r="W65" s="136">
        <v>0</v>
      </c>
      <c r="X65" s="136">
        <v>0</v>
      </c>
      <c r="Y65" s="136">
        <v>0</v>
      </c>
      <c r="Z65" s="136">
        <v>0</v>
      </c>
      <c r="AA65" s="136">
        <v>1</v>
      </c>
      <c r="AB65" s="136">
        <v>0</v>
      </c>
      <c r="AC65" s="136">
        <v>0</v>
      </c>
      <c r="AD65" s="136">
        <v>0</v>
      </c>
    </row>
    <row r="66" spans="1:30" ht="20.25" hidden="1" customHeight="1">
      <c r="A66" s="436"/>
      <c r="B66" s="626"/>
      <c r="C66" s="96" t="s">
        <v>81</v>
      </c>
      <c r="D66" s="122">
        <v>92</v>
      </c>
      <c r="E66" s="122">
        <v>15</v>
      </c>
      <c r="F66" s="122">
        <v>15</v>
      </c>
      <c r="G66" s="122">
        <v>30</v>
      </c>
      <c r="H66" s="122">
        <v>184</v>
      </c>
      <c r="I66" s="136">
        <v>4</v>
      </c>
      <c r="J66" s="136">
        <v>6</v>
      </c>
      <c r="K66" s="136">
        <v>1</v>
      </c>
      <c r="L66" s="136">
        <v>1</v>
      </c>
      <c r="M66" s="136">
        <v>2</v>
      </c>
      <c r="N66" s="136">
        <v>4</v>
      </c>
      <c r="O66" s="136">
        <v>2</v>
      </c>
      <c r="P66" s="136">
        <v>2</v>
      </c>
      <c r="Q66" s="136">
        <v>2</v>
      </c>
      <c r="R66" s="136">
        <v>4</v>
      </c>
      <c r="S66" s="136">
        <v>8</v>
      </c>
      <c r="T66" s="136">
        <v>1</v>
      </c>
      <c r="U66" s="136">
        <v>2</v>
      </c>
      <c r="V66" s="136">
        <v>1</v>
      </c>
      <c r="W66" s="136">
        <v>2</v>
      </c>
      <c r="X66" s="136">
        <v>1</v>
      </c>
      <c r="Y66" s="136">
        <v>2</v>
      </c>
      <c r="Z66" s="136">
        <v>2</v>
      </c>
      <c r="AA66" s="136">
        <v>1</v>
      </c>
      <c r="AB66" s="136">
        <v>2</v>
      </c>
      <c r="AC66" s="136">
        <v>2</v>
      </c>
      <c r="AD66" s="136">
        <v>2</v>
      </c>
    </row>
    <row r="67" spans="1:30" ht="20.25" hidden="1" customHeight="1">
      <c r="A67" s="436">
        <v>29</v>
      </c>
      <c r="B67" s="625" t="s">
        <v>122</v>
      </c>
      <c r="C67" s="96" t="s">
        <v>80</v>
      </c>
      <c r="D67" s="122">
        <v>19</v>
      </c>
      <c r="E67" s="122">
        <v>5</v>
      </c>
      <c r="F67" s="122">
        <v>10</v>
      </c>
      <c r="G67" s="122">
        <v>5</v>
      </c>
      <c r="H67" s="122">
        <v>0</v>
      </c>
      <c r="I67" s="136">
        <v>0</v>
      </c>
      <c r="J67" s="136">
        <v>1</v>
      </c>
      <c r="K67" s="136">
        <v>1</v>
      </c>
      <c r="L67" s="136">
        <v>1</v>
      </c>
      <c r="M67" s="136">
        <v>2</v>
      </c>
      <c r="N67" s="136">
        <v>0</v>
      </c>
      <c r="O67" s="136">
        <v>2</v>
      </c>
      <c r="P67" s="136">
        <v>1</v>
      </c>
      <c r="Q67" s="136">
        <v>1</v>
      </c>
      <c r="R67" s="136">
        <v>0</v>
      </c>
      <c r="S67" s="136">
        <v>0</v>
      </c>
      <c r="T67" s="136">
        <v>0</v>
      </c>
      <c r="U67" s="136">
        <v>1</v>
      </c>
      <c r="V67" s="136">
        <v>1</v>
      </c>
      <c r="W67" s="136">
        <v>1</v>
      </c>
      <c r="X67" s="136">
        <v>1</v>
      </c>
      <c r="Y67" s="136">
        <v>2</v>
      </c>
      <c r="Z67" s="136">
        <v>0</v>
      </c>
      <c r="AA67" s="136">
        <v>1</v>
      </c>
      <c r="AB67" s="136">
        <v>1</v>
      </c>
      <c r="AC67" s="136">
        <v>0</v>
      </c>
      <c r="AD67" s="136">
        <v>0</v>
      </c>
    </row>
    <row r="68" spans="1:30" ht="20.25" hidden="1" customHeight="1">
      <c r="A68" s="436"/>
      <c r="B68" s="626"/>
      <c r="C68" s="96" t="s">
        <v>81</v>
      </c>
      <c r="D68" s="122">
        <v>50</v>
      </c>
      <c r="E68" s="122">
        <v>10</v>
      </c>
      <c r="F68" s="122">
        <v>20</v>
      </c>
      <c r="G68" s="122">
        <v>20</v>
      </c>
      <c r="H68" s="122">
        <v>140</v>
      </c>
      <c r="I68" s="136">
        <v>2</v>
      </c>
      <c r="J68" s="136">
        <v>5</v>
      </c>
      <c r="K68" s="136">
        <v>0</v>
      </c>
      <c r="L68" s="136">
        <v>0</v>
      </c>
      <c r="M68" s="136">
        <v>2</v>
      </c>
      <c r="N68" s="136">
        <v>2</v>
      </c>
      <c r="O68" s="136">
        <v>2</v>
      </c>
      <c r="P68" s="136">
        <v>2</v>
      </c>
      <c r="Q68" s="136">
        <v>1</v>
      </c>
      <c r="R68" s="136">
        <v>5</v>
      </c>
      <c r="S68" s="136">
        <v>5</v>
      </c>
      <c r="T68" s="136">
        <v>2</v>
      </c>
      <c r="U68" s="136">
        <v>0</v>
      </c>
      <c r="V68" s="136">
        <v>0</v>
      </c>
      <c r="W68" s="136">
        <v>0</v>
      </c>
      <c r="X68" s="136">
        <v>0</v>
      </c>
      <c r="Y68" s="136">
        <v>1</v>
      </c>
      <c r="Z68" s="136">
        <v>1</v>
      </c>
      <c r="AA68" s="136">
        <v>0</v>
      </c>
      <c r="AB68" s="136">
        <v>0</v>
      </c>
      <c r="AC68" s="136">
        <v>2</v>
      </c>
      <c r="AD68" s="136">
        <v>2</v>
      </c>
    </row>
    <row r="69" spans="1:30" ht="20.25" hidden="1" customHeight="1">
      <c r="A69" s="436">
        <v>30</v>
      </c>
      <c r="B69" s="625" t="s">
        <v>123</v>
      </c>
      <c r="C69" s="96" t="s">
        <v>80</v>
      </c>
      <c r="D69" s="122">
        <v>0</v>
      </c>
      <c r="E69" s="122">
        <v>0</v>
      </c>
      <c r="F69" s="122">
        <v>0</v>
      </c>
      <c r="G69" s="122">
        <v>0</v>
      </c>
      <c r="H69" s="122">
        <v>0</v>
      </c>
      <c r="I69" s="136">
        <v>0</v>
      </c>
      <c r="J69" s="136">
        <v>0</v>
      </c>
      <c r="K69" s="136">
        <v>0</v>
      </c>
      <c r="L69" s="136">
        <v>0</v>
      </c>
      <c r="M69" s="136">
        <v>0</v>
      </c>
      <c r="N69" s="136">
        <v>0</v>
      </c>
      <c r="O69" s="136">
        <v>0</v>
      </c>
      <c r="P69" s="136">
        <v>0</v>
      </c>
      <c r="Q69" s="136">
        <v>0</v>
      </c>
      <c r="R69" s="136">
        <v>0</v>
      </c>
      <c r="S69" s="136">
        <v>0</v>
      </c>
      <c r="T69" s="136">
        <v>0</v>
      </c>
      <c r="U69" s="136">
        <v>0</v>
      </c>
      <c r="V69" s="136">
        <v>0</v>
      </c>
      <c r="W69" s="136">
        <v>0</v>
      </c>
      <c r="X69" s="136">
        <v>0</v>
      </c>
      <c r="Y69" s="136">
        <v>2</v>
      </c>
      <c r="Z69" s="136">
        <v>0</v>
      </c>
      <c r="AA69" s="136">
        <v>0</v>
      </c>
      <c r="AB69" s="136">
        <v>0</v>
      </c>
      <c r="AC69" s="136">
        <v>0</v>
      </c>
      <c r="AD69" s="136">
        <v>0</v>
      </c>
    </row>
    <row r="70" spans="1:30" ht="20.25" hidden="1" customHeight="1">
      <c r="A70" s="436"/>
      <c r="B70" s="626"/>
      <c r="C70" s="96" t="s">
        <v>81</v>
      </c>
      <c r="D70" s="122">
        <v>62</v>
      </c>
      <c r="E70" s="122">
        <v>16</v>
      </c>
      <c r="F70" s="122">
        <v>32</v>
      </c>
      <c r="G70" s="122">
        <v>22</v>
      </c>
      <c r="H70" s="122">
        <v>130</v>
      </c>
      <c r="I70" s="136">
        <v>4</v>
      </c>
      <c r="J70" s="136">
        <v>6</v>
      </c>
      <c r="K70" s="136">
        <v>2</v>
      </c>
      <c r="L70" s="136">
        <v>2</v>
      </c>
      <c r="M70" s="136">
        <v>4</v>
      </c>
      <c r="N70" s="136">
        <v>2</v>
      </c>
      <c r="O70" s="136">
        <v>2</v>
      </c>
      <c r="P70" s="136">
        <v>2</v>
      </c>
      <c r="Q70" s="136">
        <v>2</v>
      </c>
      <c r="R70" s="136">
        <v>2</v>
      </c>
      <c r="S70" s="136">
        <v>2</v>
      </c>
      <c r="T70" s="136">
        <v>4</v>
      </c>
      <c r="U70" s="136">
        <v>2</v>
      </c>
      <c r="V70" s="136">
        <v>2</v>
      </c>
      <c r="W70" s="136">
        <v>4</v>
      </c>
      <c r="X70" s="136">
        <v>2</v>
      </c>
      <c r="Y70" s="136">
        <v>2</v>
      </c>
      <c r="Z70" s="136">
        <v>2</v>
      </c>
      <c r="AA70" s="136">
        <v>4</v>
      </c>
      <c r="AB70" s="136">
        <v>4</v>
      </c>
      <c r="AC70" s="136">
        <v>4</v>
      </c>
      <c r="AD70" s="136">
        <v>4</v>
      </c>
    </row>
    <row r="71" spans="1:30" ht="20.25" hidden="1" customHeight="1">
      <c r="A71" s="436">
        <v>31</v>
      </c>
      <c r="B71" s="625" t="s">
        <v>124</v>
      </c>
      <c r="C71" s="96" t="s">
        <v>80</v>
      </c>
      <c r="D71" s="122">
        <v>0</v>
      </c>
      <c r="E71" s="122">
        <v>0</v>
      </c>
      <c r="F71" s="137">
        <v>0</v>
      </c>
      <c r="G71" s="137">
        <v>0</v>
      </c>
      <c r="H71" s="137">
        <v>0</v>
      </c>
      <c r="I71" s="138">
        <v>0</v>
      </c>
      <c r="J71" s="138">
        <v>0</v>
      </c>
      <c r="K71" s="138">
        <v>0</v>
      </c>
      <c r="L71" s="138">
        <v>0</v>
      </c>
      <c r="M71" s="138">
        <v>0</v>
      </c>
      <c r="N71" s="138">
        <v>0</v>
      </c>
      <c r="O71" s="138">
        <v>0</v>
      </c>
      <c r="P71" s="138">
        <v>0</v>
      </c>
      <c r="Q71" s="138">
        <v>0</v>
      </c>
      <c r="R71" s="138">
        <v>0</v>
      </c>
      <c r="S71" s="138">
        <v>0</v>
      </c>
      <c r="T71" s="138">
        <v>0</v>
      </c>
      <c r="U71" s="138">
        <v>0</v>
      </c>
      <c r="V71" s="138">
        <v>0</v>
      </c>
      <c r="W71" s="138">
        <v>0</v>
      </c>
      <c r="X71" s="138">
        <v>0</v>
      </c>
      <c r="Y71" s="138">
        <v>0</v>
      </c>
      <c r="Z71" s="138">
        <v>0</v>
      </c>
      <c r="AA71" s="138">
        <v>0</v>
      </c>
      <c r="AB71" s="138">
        <v>0</v>
      </c>
      <c r="AC71" s="138">
        <v>0</v>
      </c>
      <c r="AD71" s="138">
        <v>0</v>
      </c>
    </row>
    <row r="72" spans="1:30" ht="20.25" hidden="1" customHeight="1">
      <c r="A72" s="436"/>
      <c r="B72" s="626"/>
      <c r="C72" s="96" t="s">
        <v>81</v>
      </c>
      <c r="D72" s="122">
        <v>105</v>
      </c>
      <c r="E72" s="122">
        <v>24</v>
      </c>
      <c r="F72" s="122">
        <v>96</v>
      </c>
      <c r="G72" s="122">
        <v>30</v>
      </c>
      <c r="H72" s="122">
        <v>210</v>
      </c>
      <c r="I72" s="136">
        <v>10</v>
      </c>
      <c r="J72" s="136">
        <v>5</v>
      </c>
      <c r="K72" s="136">
        <v>2</v>
      </c>
      <c r="L72" s="136">
        <v>1</v>
      </c>
      <c r="M72" s="136">
        <v>10</v>
      </c>
      <c r="N72" s="136">
        <v>5</v>
      </c>
      <c r="O72" s="136">
        <v>5</v>
      </c>
      <c r="P72" s="136">
        <v>5</v>
      </c>
      <c r="Q72" s="136">
        <v>5</v>
      </c>
      <c r="R72" s="136">
        <v>10</v>
      </c>
      <c r="S72" s="136">
        <v>10</v>
      </c>
      <c r="T72" s="136">
        <v>2</v>
      </c>
      <c r="U72" s="136">
        <v>2</v>
      </c>
      <c r="V72" s="136">
        <v>2</v>
      </c>
      <c r="W72" s="136">
        <v>2</v>
      </c>
      <c r="X72" s="136">
        <v>2</v>
      </c>
      <c r="Y72" s="136">
        <v>5</v>
      </c>
      <c r="Z72" s="136">
        <v>2</v>
      </c>
      <c r="AA72" s="136">
        <v>2</v>
      </c>
      <c r="AB72" s="136">
        <v>3</v>
      </c>
      <c r="AC72" s="136">
        <v>10</v>
      </c>
      <c r="AD72" s="136">
        <v>10</v>
      </c>
    </row>
    <row r="73" spans="1:30" ht="20.25" hidden="1" customHeight="1">
      <c r="A73" s="436">
        <v>32</v>
      </c>
      <c r="B73" s="625" t="s">
        <v>125</v>
      </c>
      <c r="C73" s="96" t="s">
        <v>80</v>
      </c>
      <c r="D73" s="122">
        <v>0</v>
      </c>
      <c r="E73" s="122">
        <v>0</v>
      </c>
      <c r="F73" s="122">
        <v>0</v>
      </c>
      <c r="G73" s="122">
        <v>0</v>
      </c>
      <c r="H73" s="122">
        <v>0</v>
      </c>
      <c r="I73" s="136">
        <v>0</v>
      </c>
      <c r="J73" s="136">
        <v>0</v>
      </c>
      <c r="K73" s="136">
        <v>0</v>
      </c>
      <c r="L73" s="136">
        <v>0</v>
      </c>
      <c r="M73" s="136">
        <v>0</v>
      </c>
      <c r="N73" s="136">
        <v>0</v>
      </c>
      <c r="O73" s="136">
        <v>0</v>
      </c>
      <c r="P73" s="136">
        <v>0</v>
      </c>
      <c r="Q73" s="136">
        <v>0</v>
      </c>
      <c r="R73" s="136">
        <v>0</v>
      </c>
      <c r="S73" s="136">
        <v>0</v>
      </c>
      <c r="T73" s="136">
        <v>0</v>
      </c>
      <c r="U73" s="136">
        <v>0</v>
      </c>
      <c r="V73" s="136">
        <v>0</v>
      </c>
      <c r="W73" s="136">
        <v>0</v>
      </c>
      <c r="X73" s="136">
        <v>0</v>
      </c>
      <c r="Y73" s="136">
        <v>3</v>
      </c>
      <c r="Z73" s="136">
        <v>0</v>
      </c>
      <c r="AA73" s="136">
        <v>0</v>
      </c>
      <c r="AB73" s="136">
        <v>0</v>
      </c>
      <c r="AC73" s="136">
        <v>0</v>
      </c>
      <c r="AD73" s="136">
        <v>0</v>
      </c>
    </row>
    <row r="74" spans="1:30" ht="20.25" hidden="1" customHeight="1">
      <c r="A74" s="436"/>
      <c r="B74" s="626"/>
      <c r="C74" s="96" t="s">
        <v>81</v>
      </c>
      <c r="D74" s="122">
        <v>80</v>
      </c>
      <c r="E74" s="122">
        <v>10</v>
      </c>
      <c r="F74" s="122">
        <v>20</v>
      </c>
      <c r="G74" s="122">
        <v>20</v>
      </c>
      <c r="H74" s="122">
        <v>200</v>
      </c>
      <c r="I74" s="136">
        <v>10</v>
      </c>
      <c r="J74" s="136">
        <v>10</v>
      </c>
      <c r="K74" s="136">
        <v>2</v>
      </c>
      <c r="L74" s="136">
        <v>1</v>
      </c>
      <c r="M74" s="136">
        <v>10</v>
      </c>
      <c r="N74" s="136">
        <v>5</v>
      </c>
      <c r="O74" s="136">
        <v>5</v>
      </c>
      <c r="P74" s="136">
        <v>5</v>
      </c>
      <c r="Q74" s="136">
        <v>5</v>
      </c>
      <c r="R74" s="136">
        <v>10</v>
      </c>
      <c r="S74" s="136">
        <v>10</v>
      </c>
      <c r="T74" s="136">
        <v>2</v>
      </c>
      <c r="U74" s="136">
        <v>2</v>
      </c>
      <c r="V74" s="136">
        <v>2</v>
      </c>
      <c r="W74" s="136">
        <v>2</v>
      </c>
      <c r="X74" s="136">
        <v>2</v>
      </c>
      <c r="Y74" s="136">
        <v>5</v>
      </c>
      <c r="Z74" s="136">
        <v>2</v>
      </c>
      <c r="AA74" s="136">
        <v>2</v>
      </c>
      <c r="AB74" s="136">
        <v>2</v>
      </c>
      <c r="AC74" s="136">
        <v>10</v>
      </c>
      <c r="AD74" s="136">
        <v>10</v>
      </c>
    </row>
    <row r="75" spans="1:30" ht="20.25" hidden="1" customHeight="1">
      <c r="A75" s="436">
        <v>33</v>
      </c>
      <c r="B75" s="625" t="s">
        <v>126</v>
      </c>
      <c r="C75" s="96" t="s">
        <v>80</v>
      </c>
      <c r="D75" s="122">
        <v>0</v>
      </c>
      <c r="E75" s="122">
        <v>0</v>
      </c>
      <c r="F75" s="122">
        <v>0</v>
      </c>
      <c r="G75" s="122">
        <v>0</v>
      </c>
      <c r="H75" s="122">
        <v>0</v>
      </c>
      <c r="I75" s="136">
        <v>0</v>
      </c>
      <c r="J75" s="136">
        <v>0</v>
      </c>
      <c r="K75" s="136">
        <v>0</v>
      </c>
      <c r="L75" s="136">
        <v>0</v>
      </c>
      <c r="M75" s="136">
        <v>0</v>
      </c>
      <c r="N75" s="136">
        <v>0</v>
      </c>
      <c r="O75" s="136">
        <v>0</v>
      </c>
      <c r="P75" s="136">
        <v>0</v>
      </c>
      <c r="Q75" s="136">
        <v>0</v>
      </c>
      <c r="R75" s="136">
        <v>0</v>
      </c>
      <c r="S75" s="136">
        <v>0</v>
      </c>
      <c r="T75" s="136">
        <v>0</v>
      </c>
      <c r="U75" s="136">
        <v>0</v>
      </c>
      <c r="V75" s="136">
        <v>0</v>
      </c>
      <c r="W75" s="136">
        <v>0</v>
      </c>
      <c r="X75" s="136">
        <v>0</v>
      </c>
      <c r="Y75" s="136">
        <v>0</v>
      </c>
      <c r="Z75" s="136">
        <v>0</v>
      </c>
      <c r="AA75" s="136">
        <v>0</v>
      </c>
      <c r="AB75" s="136">
        <v>0</v>
      </c>
      <c r="AC75" s="136">
        <v>0</v>
      </c>
      <c r="AD75" s="136">
        <v>0</v>
      </c>
    </row>
    <row r="76" spans="1:30" ht="20.25" hidden="1" customHeight="1">
      <c r="A76" s="436"/>
      <c r="B76" s="626"/>
      <c r="C76" s="96" t="s">
        <v>81</v>
      </c>
      <c r="D76" s="122">
        <v>90</v>
      </c>
      <c r="E76" s="122">
        <v>15</v>
      </c>
      <c r="F76" s="122">
        <v>30</v>
      </c>
      <c r="G76" s="122">
        <v>25</v>
      </c>
      <c r="H76" s="122">
        <v>180</v>
      </c>
      <c r="I76" s="136">
        <v>10</v>
      </c>
      <c r="J76" s="136">
        <v>5</v>
      </c>
      <c r="K76" s="136">
        <v>2</v>
      </c>
      <c r="L76" s="136">
        <v>1</v>
      </c>
      <c r="M76" s="136">
        <v>10</v>
      </c>
      <c r="N76" s="136">
        <v>5</v>
      </c>
      <c r="O76" s="136">
        <v>5</v>
      </c>
      <c r="P76" s="136">
        <v>5</v>
      </c>
      <c r="Q76" s="136">
        <v>5</v>
      </c>
      <c r="R76" s="136">
        <v>10</v>
      </c>
      <c r="S76" s="136">
        <v>10</v>
      </c>
      <c r="T76" s="136">
        <v>2</v>
      </c>
      <c r="U76" s="136">
        <v>2</v>
      </c>
      <c r="V76" s="136">
        <v>2</v>
      </c>
      <c r="W76" s="136">
        <v>2</v>
      </c>
      <c r="X76" s="136">
        <v>2</v>
      </c>
      <c r="Y76" s="136">
        <v>5</v>
      </c>
      <c r="Z76" s="136">
        <v>2</v>
      </c>
      <c r="AA76" s="136">
        <v>2</v>
      </c>
      <c r="AB76" s="136">
        <v>2</v>
      </c>
      <c r="AC76" s="136">
        <v>10</v>
      </c>
      <c r="AD76" s="136">
        <v>10</v>
      </c>
    </row>
    <row r="77" spans="1:30" ht="20.25" hidden="1" customHeight="1">
      <c r="A77" s="436">
        <v>34</v>
      </c>
      <c r="B77" s="625" t="s">
        <v>127</v>
      </c>
      <c r="C77" s="96" t="s">
        <v>80</v>
      </c>
      <c r="D77" s="122">
        <v>0</v>
      </c>
      <c r="E77" s="122">
        <v>0</v>
      </c>
      <c r="F77" s="122">
        <v>0</v>
      </c>
      <c r="G77" s="122">
        <v>0</v>
      </c>
      <c r="H77" s="122">
        <v>0</v>
      </c>
      <c r="I77" s="122">
        <v>0</v>
      </c>
      <c r="J77" s="122">
        <v>0</v>
      </c>
      <c r="K77" s="122">
        <v>0</v>
      </c>
      <c r="L77" s="122">
        <v>0</v>
      </c>
      <c r="M77" s="122">
        <v>0</v>
      </c>
      <c r="N77" s="122">
        <v>0</v>
      </c>
      <c r="O77" s="122">
        <v>0</v>
      </c>
      <c r="P77" s="122">
        <v>0</v>
      </c>
      <c r="Q77" s="122">
        <v>0</v>
      </c>
      <c r="R77" s="122">
        <v>0</v>
      </c>
      <c r="S77" s="122">
        <v>0</v>
      </c>
      <c r="T77" s="122">
        <v>0</v>
      </c>
      <c r="U77" s="122">
        <v>0</v>
      </c>
      <c r="V77" s="122">
        <v>0</v>
      </c>
      <c r="W77" s="122">
        <v>0</v>
      </c>
      <c r="X77" s="122">
        <v>0</v>
      </c>
      <c r="Y77" s="122">
        <v>0</v>
      </c>
      <c r="Z77" s="122">
        <v>0</v>
      </c>
      <c r="AA77" s="122">
        <v>0</v>
      </c>
      <c r="AB77" s="122">
        <v>0</v>
      </c>
      <c r="AC77" s="122">
        <v>0</v>
      </c>
      <c r="AD77" s="122">
        <v>0</v>
      </c>
    </row>
    <row r="78" spans="1:30" ht="20.25" hidden="1" customHeight="1">
      <c r="A78" s="436"/>
      <c r="B78" s="626"/>
      <c r="C78" s="96" t="s">
        <v>81</v>
      </c>
      <c r="D78" s="122">
        <v>104</v>
      </c>
      <c r="E78" s="122">
        <v>26</v>
      </c>
      <c r="F78" s="122">
        <v>52</v>
      </c>
      <c r="G78" s="122">
        <v>26</v>
      </c>
      <c r="H78" s="122">
        <v>104</v>
      </c>
      <c r="I78" s="136">
        <v>2</v>
      </c>
      <c r="J78" s="136">
        <v>4</v>
      </c>
      <c r="K78" s="136">
        <v>2</v>
      </c>
      <c r="L78" s="136">
        <v>1</v>
      </c>
      <c r="M78" s="136">
        <v>6</v>
      </c>
      <c r="N78" s="136">
        <v>3</v>
      </c>
      <c r="O78" s="136">
        <v>3</v>
      </c>
      <c r="P78" s="136">
        <v>2</v>
      </c>
      <c r="Q78" s="136">
        <v>4</v>
      </c>
      <c r="R78" s="136">
        <v>10</v>
      </c>
      <c r="S78" s="136">
        <v>10</v>
      </c>
      <c r="T78" s="136">
        <v>2</v>
      </c>
      <c r="U78" s="136">
        <v>2</v>
      </c>
      <c r="V78" s="136">
        <v>2</v>
      </c>
      <c r="W78" s="136">
        <v>2</v>
      </c>
      <c r="X78" s="136">
        <v>2</v>
      </c>
      <c r="Y78" s="136">
        <v>2</v>
      </c>
      <c r="Z78" s="136">
        <v>2</v>
      </c>
      <c r="AA78" s="136">
        <v>3</v>
      </c>
      <c r="AB78" s="136">
        <v>2</v>
      </c>
      <c r="AC78" s="136">
        <v>2</v>
      </c>
      <c r="AD78" s="136">
        <v>8</v>
      </c>
    </row>
    <row r="79" spans="1:30" ht="20.25" customHeight="1">
      <c r="A79" s="436">
        <v>35</v>
      </c>
      <c r="B79" s="437" t="s">
        <v>155</v>
      </c>
      <c r="C79" s="97" t="s">
        <v>80</v>
      </c>
      <c r="D79" s="139">
        <v>42</v>
      </c>
      <c r="E79" s="139">
        <v>7</v>
      </c>
      <c r="F79" s="134">
        <v>14</v>
      </c>
      <c r="G79" s="140">
        <v>20</v>
      </c>
      <c r="H79" s="134">
        <v>150</v>
      </c>
      <c r="I79" s="134">
        <v>4</v>
      </c>
      <c r="J79" s="134">
        <v>0</v>
      </c>
      <c r="K79" s="141">
        <v>2</v>
      </c>
      <c r="L79" s="134">
        <v>1</v>
      </c>
      <c r="M79" s="134">
        <v>0</v>
      </c>
      <c r="N79" s="134">
        <v>2</v>
      </c>
      <c r="O79" s="134">
        <v>1</v>
      </c>
      <c r="P79" s="134">
        <v>2</v>
      </c>
      <c r="Q79" s="134">
        <v>1</v>
      </c>
      <c r="R79" s="134">
        <v>2</v>
      </c>
      <c r="S79" s="134">
        <v>1</v>
      </c>
      <c r="T79" s="134">
        <v>1</v>
      </c>
      <c r="U79" s="134">
        <v>1</v>
      </c>
      <c r="V79" s="142">
        <v>0</v>
      </c>
      <c r="W79" s="142">
        <v>1</v>
      </c>
      <c r="X79" s="142">
        <v>0</v>
      </c>
      <c r="Y79" s="142">
        <v>1</v>
      </c>
      <c r="Z79" s="142">
        <v>1</v>
      </c>
      <c r="AA79" s="142">
        <v>0</v>
      </c>
      <c r="AB79" s="142">
        <v>0</v>
      </c>
      <c r="AC79" s="142">
        <v>0</v>
      </c>
      <c r="AD79" s="142">
        <v>0</v>
      </c>
    </row>
    <row r="80" spans="1:30" ht="20.25" hidden="1" customHeight="1">
      <c r="A80" s="436"/>
      <c r="B80" s="437"/>
      <c r="C80" s="97" t="s">
        <v>81</v>
      </c>
      <c r="D80" s="139">
        <v>76</v>
      </c>
      <c r="E80" s="139">
        <v>7</v>
      </c>
      <c r="F80" s="134">
        <v>14</v>
      </c>
      <c r="G80" s="140">
        <v>7</v>
      </c>
      <c r="H80" s="134">
        <v>20</v>
      </c>
      <c r="I80" s="134">
        <v>3</v>
      </c>
      <c r="J80" s="134">
        <v>4</v>
      </c>
      <c r="K80" s="141">
        <v>0</v>
      </c>
      <c r="L80" s="134">
        <v>0</v>
      </c>
      <c r="M80" s="134">
        <v>2</v>
      </c>
      <c r="N80" s="134">
        <v>0</v>
      </c>
      <c r="O80" s="134">
        <v>1</v>
      </c>
      <c r="P80" s="134">
        <v>1</v>
      </c>
      <c r="Q80" s="142">
        <v>1</v>
      </c>
      <c r="R80" s="142">
        <v>2</v>
      </c>
      <c r="S80" s="142">
        <v>2</v>
      </c>
      <c r="T80" s="142">
        <v>0</v>
      </c>
      <c r="U80" s="142">
        <v>0</v>
      </c>
      <c r="V80" s="142">
        <v>1</v>
      </c>
      <c r="W80" s="142">
        <v>1</v>
      </c>
      <c r="X80" s="142">
        <v>1</v>
      </c>
      <c r="Y80" s="142">
        <v>0</v>
      </c>
      <c r="Z80" s="142">
        <v>1</v>
      </c>
      <c r="AA80" s="142">
        <v>1</v>
      </c>
      <c r="AB80" s="142">
        <v>1</v>
      </c>
      <c r="AC80" s="142">
        <v>1</v>
      </c>
      <c r="AD80" s="142">
        <v>1</v>
      </c>
    </row>
    <row r="81" spans="1:30" ht="20.25" customHeight="1">
      <c r="A81" s="436">
        <v>36</v>
      </c>
      <c r="B81" s="437" t="s">
        <v>92</v>
      </c>
      <c r="C81" s="97" t="s">
        <v>80</v>
      </c>
      <c r="D81" s="98">
        <v>60</v>
      </c>
      <c r="E81" s="98">
        <v>10</v>
      </c>
      <c r="F81" s="99"/>
      <c r="G81" s="107"/>
      <c r="H81" s="99"/>
      <c r="I81" s="99"/>
      <c r="J81" s="99"/>
      <c r="K81" s="101"/>
      <c r="L81" s="108"/>
      <c r="M81" s="109"/>
      <c r="N81" s="109"/>
      <c r="O81" s="109"/>
      <c r="P81" s="110"/>
      <c r="Q81" s="123"/>
      <c r="R81" s="123"/>
      <c r="S81" s="123"/>
      <c r="T81" s="123"/>
      <c r="U81" s="123"/>
      <c r="V81" s="123"/>
      <c r="W81" s="123"/>
      <c r="X81" s="123"/>
      <c r="Y81" s="123"/>
      <c r="Z81" s="123"/>
      <c r="AA81" s="123"/>
      <c r="AB81" s="123"/>
      <c r="AC81" s="123"/>
      <c r="AD81" s="123"/>
    </row>
    <row r="82" spans="1:30" ht="20.25" hidden="1" customHeight="1">
      <c r="A82" s="436"/>
      <c r="B82" s="437"/>
      <c r="C82" s="97" t="s">
        <v>81</v>
      </c>
      <c r="D82" s="98"/>
      <c r="E82" s="98"/>
      <c r="F82" s="99">
        <v>40</v>
      </c>
      <c r="G82" s="107">
        <v>110</v>
      </c>
      <c r="H82" s="99">
        <v>30</v>
      </c>
      <c r="I82" s="99"/>
      <c r="J82" s="99"/>
      <c r="K82" s="101"/>
      <c r="L82" s="112">
        <v>1</v>
      </c>
      <c r="M82" s="109">
        <v>2</v>
      </c>
      <c r="N82" s="109"/>
      <c r="O82" s="109"/>
      <c r="P82" s="110">
        <v>3</v>
      </c>
      <c r="Q82" s="123">
        <v>3</v>
      </c>
      <c r="R82" s="123">
        <v>5</v>
      </c>
      <c r="S82" s="123">
        <v>5</v>
      </c>
      <c r="T82" s="123"/>
      <c r="U82" s="123">
        <v>2</v>
      </c>
      <c r="V82" s="123">
        <v>1</v>
      </c>
      <c r="W82" s="123">
        <v>2</v>
      </c>
      <c r="X82" s="123"/>
      <c r="Y82" s="123">
        <v>3</v>
      </c>
      <c r="Z82" s="123"/>
      <c r="AA82" s="123">
        <v>2</v>
      </c>
      <c r="AB82" s="123"/>
      <c r="AC82" s="123"/>
      <c r="AD82" s="123">
        <v>2</v>
      </c>
    </row>
    <row r="83" spans="1:30" ht="20.25" customHeight="1">
      <c r="A83" s="436">
        <v>37</v>
      </c>
      <c r="B83" s="437" t="s">
        <v>88</v>
      </c>
      <c r="C83" s="97" t="s">
        <v>80</v>
      </c>
      <c r="D83" s="98">
        <v>146</v>
      </c>
      <c r="E83" s="98">
        <v>12</v>
      </c>
      <c r="F83" s="120">
        <v>32</v>
      </c>
      <c r="G83" s="121">
        <v>25</v>
      </c>
      <c r="H83" s="113">
        <v>300</v>
      </c>
      <c r="I83" s="113">
        <v>2</v>
      </c>
      <c r="J83" s="113">
        <v>4</v>
      </c>
      <c r="K83" s="117">
        <v>1</v>
      </c>
      <c r="L83" s="114">
        <v>1</v>
      </c>
      <c r="M83" s="115">
        <v>4</v>
      </c>
      <c r="N83" s="115">
        <v>4</v>
      </c>
      <c r="O83" s="115">
        <v>4</v>
      </c>
      <c r="P83" s="116">
        <v>4</v>
      </c>
      <c r="Q83" s="105">
        <v>4</v>
      </c>
      <c r="R83" s="105">
        <v>2</v>
      </c>
      <c r="S83" s="105">
        <v>4</v>
      </c>
      <c r="T83" s="105">
        <v>2</v>
      </c>
      <c r="U83" s="105">
        <v>2</v>
      </c>
      <c r="V83" s="105">
        <v>2</v>
      </c>
      <c r="W83" s="105">
        <v>4</v>
      </c>
      <c r="X83" s="105">
        <v>2</v>
      </c>
      <c r="Y83" s="105">
        <v>4</v>
      </c>
      <c r="Z83" s="105">
        <v>2</v>
      </c>
      <c r="AA83" s="105">
        <v>4</v>
      </c>
      <c r="AB83" s="105">
        <v>2</v>
      </c>
      <c r="AC83" s="105">
        <v>0</v>
      </c>
      <c r="AD83" s="105">
        <v>2</v>
      </c>
    </row>
    <row r="84" spans="1:30" ht="20.25" hidden="1" customHeight="1">
      <c r="A84" s="436"/>
      <c r="B84" s="437"/>
      <c r="C84" s="97" t="s">
        <v>81</v>
      </c>
      <c r="D84" s="98">
        <v>0</v>
      </c>
      <c r="E84" s="98">
        <v>8</v>
      </c>
      <c r="F84" s="120">
        <v>8</v>
      </c>
      <c r="G84" s="121">
        <v>5</v>
      </c>
      <c r="H84" s="113">
        <v>50</v>
      </c>
      <c r="I84" s="113">
        <v>2</v>
      </c>
      <c r="J84" s="113">
        <v>6</v>
      </c>
      <c r="K84" s="117">
        <v>1</v>
      </c>
      <c r="L84" s="114">
        <v>1</v>
      </c>
      <c r="M84" s="115">
        <v>4</v>
      </c>
      <c r="N84" s="115">
        <v>4</v>
      </c>
      <c r="O84" s="115">
        <v>4</v>
      </c>
      <c r="P84" s="116">
        <v>4</v>
      </c>
      <c r="Q84" s="105">
        <v>4</v>
      </c>
      <c r="R84" s="105">
        <v>4</v>
      </c>
      <c r="S84" s="105">
        <v>4</v>
      </c>
      <c r="T84" s="105">
        <v>2</v>
      </c>
      <c r="U84" s="105">
        <v>2</v>
      </c>
      <c r="V84" s="105">
        <v>2</v>
      </c>
      <c r="W84" s="105">
        <v>2</v>
      </c>
      <c r="X84" s="105">
        <v>2</v>
      </c>
      <c r="Y84" s="105">
        <v>4</v>
      </c>
      <c r="Z84" s="105">
        <v>2</v>
      </c>
      <c r="AA84" s="105">
        <v>2</v>
      </c>
      <c r="AB84" s="105">
        <v>2</v>
      </c>
      <c r="AC84" s="105">
        <v>4</v>
      </c>
      <c r="AD84" s="105">
        <v>2</v>
      </c>
    </row>
    <row r="85" spans="1:30" ht="20.25" hidden="1" customHeight="1">
      <c r="A85" s="436">
        <v>38</v>
      </c>
      <c r="B85" s="437" t="s">
        <v>131</v>
      </c>
      <c r="C85" s="97" t="s">
        <v>80</v>
      </c>
      <c r="D85" s="98">
        <v>40</v>
      </c>
      <c r="E85" s="98">
        <v>10</v>
      </c>
      <c r="F85" s="99">
        <v>0</v>
      </c>
      <c r="G85" s="100">
        <v>12</v>
      </c>
      <c r="H85" s="99">
        <v>80</v>
      </c>
      <c r="I85" s="99">
        <v>2</v>
      </c>
      <c r="J85" s="99">
        <v>2</v>
      </c>
      <c r="K85" s="101">
        <v>1</v>
      </c>
      <c r="L85" s="101">
        <v>1</v>
      </c>
      <c r="M85" s="100">
        <v>4</v>
      </c>
      <c r="N85" s="99">
        <v>2</v>
      </c>
      <c r="O85" s="99">
        <v>2</v>
      </c>
      <c r="P85" s="99">
        <v>1</v>
      </c>
      <c r="Q85" s="99">
        <v>1</v>
      </c>
      <c r="R85" s="99">
        <v>0</v>
      </c>
      <c r="S85" s="99">
        <v>0</v>
      </c>
      <c r="T85" s="99">
        <v>2</v>
      </c>
      <c r="U85" s="99">
        <v>1</v>
      </c>
      <c r="V85" s="123"/>
      <c r="W85" s="99">
        <v>1</v>
      </c>
      <c r="X85" s="99">
        <v>1</v>
      </c>
      <c r="Y85" s="99">
        <v>1</v>
      </c>
      <c r="Z85" s="99">
        <v>1</v>
      </c>
      <c r="AA85" s="99">
        <v>2</v>
      </c>
      <c r="AB85" s="99">
        <v>1</v>
      </c>
      <c r="AC85" s="123"/>
      <c r="AD85" s="99">
        <v>1</v>
      </c>
    </row>
    <row r="86" spans="1:30" ht="20.25" hidden="1" customHeight="1">
      <c r="A86" s="436"/>
      <c r="B86" s="437"/>
      <c r="C86" s="97" t="s">
        <v>81</v>
      </c>
      <c r="D86" s="98">
        <v>40</v>
      </c>
      <c r="E86" s="98">
        <v>10</v>
      </c>
      <c r="F86" s="99">
        <v>20</v>
      </c>
      <c r="G86" s="100">
        <v>14</v>
      </c>
      <c r="H86" s="99">
        <v>80</v>
      </c>
      <c r="I86" s="99">
        <v>2</v>
      </c>
      <c r="J86" s="99">
        <v>2</v>
      </c>
      <c r="K86" s="101">
        <v>1</v>
      </c>
      <c r="L86" s="114"/>
      <c r="M86" s="100">
        <v>4</v>
      </c>
      <c r="N86" s="99">
        <v>2</v>
      </c>
      <c r="O86" s="99">
        <v>2</v>
      </c>
      <c r="P86" s="99">
        <v>1</v>
      </c>
      <c r="Q86" s="99">
        <v>1</v>
      </c>
      <c r="R86" s="123">
        <v>1</v>
      </c>
      <c r="S86" s="123">
        <v>1</v>
      </c>
      <c r="T86" s="123"/>
      <c r="U86" s="123">
        <v>1</v>
      </c>
      <c r="V86" s="123">
        <v>1</v>
      </c>
      <c r="W86" s="123">
        <v>1</v>
      </c>
      <c r="X86" s="123"/>
      <c r="Y86" s="123">
        <v>1</v>
      </c>
      <c r="Z86" s="123">
        <v>1</v>
      </c>
      <c r="AA86" s="123">
        <v>1</v>
      </c>
      <c r="AB86" s="123">
        <v>1</v>
      </c>
      <c r="AC86" s="123">
        <v>1</v>
      </c>
      <c r="AD86" s="123">
        <v>1</v>
      </c>
    </row>
    <row r="87" spans="1:30" ht="20.25" hidden="1" customHeight="1">
      <c r="A87" s="436">
        <v>39</v>
      </c>
      <c r="B87" s="437" t="s">
        <v>128</v>
      </c>
      <c r="C87" s="97" t="s">
        <v>80</v>
      </c>
      <c r="D87" s="98">
        <v>0</v>
      </c>
      <c r="E87" s="98"/>
      <c r="F87" s="120"/>
      <c r="G87" s="121"/>
      <c r="H87" s="113"/>
      <c r="I87" s="113"/>
      <c r="J87" s="113"/>
      <c r="K87" s="117"/>
      <c r="L87" s="114"/>
      <c r="M87" s="115"/>
      <c r="N87" s="115"/>
      <c r="O87" s="115"/>
      <c r="P87" s="116"/>
      <c r="Q87" s="105"/>
      <c r="R87" s="105"/>
      <c r="S87" s="105"/>
      <c r="T87" s="105"/>
      <c r="U87" s="105"/>
      <c r="V87" s="105"/>
      <c r="W87" s="105"/>
      <c r="X87" s="105"/>
      <c r="Y87" s="105"/>
      <c r="Z87" s="105"/>
      <c r="AA87" s="105"/>
      <c r="AB87" s="105"/>
      <c r="AC87" s="105"/>
      <c r="AD87" s="105"/>
    </row>
    <row r="88" spans="1:30" ht="20.25" hidden="1" customHeight="1">
      <c r="A88" s="436"/>
      <c r="B88" s="437"/>
      <c r="C88" s="97" t="s">
        <v>81</v>
      </c>
      <c r="D88" s="98">
        <v>80</v>
      </c>
      <c r="E88" s="98">
        <v>12</v>
      </c>
      <c r="F88" s="120">
        <v>24</v>
      </c>
      <c r="G88" s="143">
        <v>25</v>
      </c>
      <c r="H88" s="113">
        <v>25</v>
      </c>
      <c r="I88" s="113">
        <v>6</v>
      </c>
      <c r="J88" s="113">
        <v>2</v>
      </c>
      <c r="K88" s="117">
        <v>2</v>
      </c>
      <c r="L88" s="117">
        <v>1</v>
      </c>
      <c r="M88" s="117">
        <v>5</v>
      </c>
      <c r="N88" s="117">
        <v>2</v>
      </c>
      <c r="O88" s="117">
        <v>2</v>
      </c>
      <c r="P88" s="117">
        <v>3</v>
      </c>
      <c r="Q88" s="117">
        <v>3</v>
      </c>
      <c r="R88" s="117">
        <v>10</v>
      </c>
      <c r="S88" s="117">
        <v>10</v>
      </c>
      <c r="T88" s="117">
        <v>2</v>
      </c>
      <c r="U88" s="117">
        <v>2</v>
      </c>
      <c r="V88" s="117">
        <v>1</v>
      </c>
      <c r="W88" s="117">
        <v>2</v>
      </c>
      <c r="X88" s="117">
        <v>2</v>
      </c>
      <c r="Y88" s="117">
        <v>3</v>
      </c>
      <c r="Z88" s="117">
        <v>2</v>
      </c>
      <c r="AA88" s="117">
        <v>3</v>
      </c>
      <c r="AB88" s="117">
        <v>3</v>
      </c>
      <c r="AC88" s="117">
        <v>3</v>
      </c>
      <c r="AD88" s="117">
        <v>2</v>
      </c>
    </row>
    <row r="89" spans="1:30" ht="20.25" hidden="1" customHeight="1">
      <c r="A89" s="436">
        <v>40</v>
      </c>
      <c r="B89" s="437" t="s">
        <v>129</v>
      </c>
      <c r="C89" s="97" t="s">
        <v>80</v>
      </c>
      <c r="D89" s="98">
        <v>0</v>
      </c>
      <c r="E89" s="98"/>
      <c r="F89" s="120"/>
      <c r="G89" s="121"/>
      <c r="H89" s="113"/>
      <c r="I89" s="113"/>
      <c r="J89" s="113"/>
      <c r="K89" s="117"/>
      <c r="L89" s="114"/>
      <c r="M89" s="115"/>
      <c r="N89" s="115"/>
      <c r="O89" s="115"/>
      <c r="P89" s="116"/>
      <c r="Q89" s="105"/>
      <c r="R89" s="105"/>
      <c r="S89" s="105"/>
      <c r="T89" s="105"/>
      <c r="U89" s="105"/>
      <c r="V89" s="105"/>
      <c r="W89" s="105"/>
      <c r="X89" s="105"/>
      <c r="Y89" s="105"/>
      <c r="Z89" s="105"/>
      <c r="AA89" s="105"/>
      <c r="AB89" s="105"/>
      <c r="AC89" s="105"/>
      <c r="AD89" s="105"/>
    </row>
    <row r="90" spans="1:30" ht="20.25" hidden="1" customHeight="1">
      <c r="A90" s="436"/>
      <c r="B90" s="437"/>
      <c r="C90" s="97" t="s">
        <v>81</v>
      </c>
      <c r="D90" s="98">
        <v>115</v>
      </c>
      <c r="E90" s="98">
        <v>9</v>
      </c>
      <c r="F90" s="99">
        <v>36</v>
      </c>
      <c r="G90" s="121">
        <v>30</v>
      </c>
      <c r="H90" s="113">
        <v>230</v>
      </c>
      <c r="I90" s="113">
        <v>4</v>
      </c>
      <c r="J90" s="113">
        <v>5</v>
      </c>
      <c r="K90" s="117">
        <v>2</v>
      </c>
      <c r="L90" s="114">
        <v>1</v>
      </c>
      <c r="M90" s="115">
        <v>6</v>
      </c>
      <c r="N90" s="115"/>
      <c r="O90" s="115"/>
      <c r="P90" s="116">
        <v>7</v>
      </c>
      <c r="Q90" s="105">
        <v>7</v>
      </c>
      <c r="R90" s="105">
        <v>7</v>
      </c>
      <c r="S90" s="105">
        <v>7</v>
      </c>
      <c r="T90" s="105">
        <v>3</v>
      </c>
      <c r="U90" s="105">
        <v>3</v>
      </c>
      <c r="V90" s="105">
        <v>3</v>
      </c>
      <c r="W90" s="105">
        <v>5</v>
      </c>
      <c r="X90" s="105">
        <v>3</v>
      </c>
      <c r="Y90" s="105">
        <v>8</v>
      </c>
      <c r="Z90" s="105">
        <v>4</v>
      </c>
      <c r="AA90" s="105">
        <v>6</v>
      </c>
      <c r="AB90" s="105">
        <v>4</v>
      </c>
      <c r="AC90" s="105">
        <v>4</v>
      </c>
      <c r="AD90" s="105">
        <v>4</v>
      </c>
    </row>
    <row r="91" spans="1:30" ht="20.25" hidden="1" customHeight="1">
      <c r="A91" s="436">
        <v>41</v>
      </c>
      <c r="B91" s="437" t="s">
        <v>130</v>
      </c>
      <c r="C91" s="97" t="s">
        <v>80</v>
      </c>
      <c r="D91" s="124" t="s">
        <v>144</v>
      </c>
      <c r="E91" s="124" t="s">
        <v>144</v>
      </c>
      <c r="F91" s="124" t="s">
        <v>144</v>
      </c>
      <c r="G91" s="124" t="s">
        <v>144</v>
      </c>
      <c r="H91" s="124" t="s">
        <v>144</v>
      </c>
      <c r="I91" s="124" t="s">
        <v>144</v>
      </c>
      <c r="J91" s="124" t="s">
        <v>144</v>
      </c>
      <c r="K91" s="124" t="s">
        <v>144</v>
      </c>
      <c r="L91" s="124" t="s">
        <v>144</v>
      </c>
      <c r="M91" s="124" t="s">
        <v>144</v>
      </c>
      <c r="N91" s="124" t="s">
        <v>144</v>
      </c>
      <c r="O91" s="124" t="s">
        <v>144</v>
      </c>
      <c r="P91" s="124" t="s">
        <v>144</v>
      </c>
      <c r="Q91" s="124" t="s">
        <v>144</v>
      </c>
      <c r="R91" s="124" t="s">
        <v>144</v>
      </c>
      <c r="S91" s="124" t="s">
        <v>144</v>
      </c>
      <c r="T91" s="124" t="s">
        <v>144</v>
      </c>
      <c r="U91" s="124" t="s">
        <v>144</v>
      </c>
      <c r="V91" s="124" t="s">
        <v>144</v>
      </c>
      <c r="W91" s="124" t="s">
        <v>144</v>
      </c>
      <c r="X91" s="124" t="s">
        <v>144</v>
      </c>
      <c r="Y91" s="124" t="s">
        <v>144</v>
      </c>
      <c r="Z91" s="124" t="s">
        <v>144</v>
      </c>
      <c r="AA91" s="124" t="s">
        <v>144</v>
      </c>
      <c r="AB91" s="124" t="s">
        <v>144</v>
      </c>
      <c r="AC91" s="124" t="s">
        <v>144</v>
      </c>
      <c r="AD91" s="124" t="s">
        <v>144</v>
      </c>
    </row>
    <row r="92" spans="1:30" ht="20.25" hidden="1" customHeight="1">
      <c r="A92" s="436"/>
      <c r="B92" s="437"/>
      <c r="C92" s="97" t="s">
        <v>81</v>
      </c>
      <c r="D92" s="98">
        <v>60</v>
      </c>
      <c r="E92" s="98">
        <v>10</v>
      </c>
      <c r="F92" s="99">
        <v>10</v>
      </c>
      <c r="G92" s="100">
        <v>60</v>
      </c>
      <c r="H92" s="99">
        <v>120</v>
      </c>
      <c r="I92" s="99">
        <v>6</v>
      </c>
      <c r="J92" s="99">
        <v>2</v>
      </c>
      <c r="K92" s="101">
        <v>4</v>
      </c>
      <c r="L92" s="131" t="s">
        <v>142</v>
      </c>
      <c r="M92" s="144" t="s">
        <v>156</v>
      </c>
      <c r="N92" s="132">
        <v>4</v>
      </c>
      <c r="O92" s="119">
        <v>4</v>
      </c>
      <c r="P92" s="145">
        <v>4</v>
      </c>
      <c r="Q92" s="106">
        <v>6</v>
      </c>
      <c r="R92" s="106">
        <v>10</v>
      </c>
      <c r="S92" s="106">
        <v>20</v>
      </c>
      <c r="T92" s="106">
        <v>2</v>
      </c>
      <c r="U92" s="106">
        <v>2</v>
      </c>
      <c r="V92" s="106">
        <v>2</v>
      </c>
      <c r="W92" s="106">
        <v>4</v>
      </c>
      <c r="X92" s="106">
        <v>1</v>
      </c>
      <c r="Y92" s="106">
        <v>1</v>
      </c>
      <c r="Z92" s="106">
        <v>4</v>
      </c>
      <c r="AA92" s="106">
        <v>4</v>
      </c>
      <c r="AB92" s="106">
        <v>4</v>
      </c>
      <c r="AC92" s="106">
        <v>6</v>
      </c>
      <c r="AD92" s="106">
        <v>10</v>
      </c>
    </row>
    <row r="93" spans="1:30" ht="20.25" hidden="1" customHeight="1">
      <c r="A93" s="436">
        <v>42</v>
      </c>
      <c r="B93" s="437" t="s">
        <v>133</v>
      </c>
      <c r="C93" s="97" t="s">
        <v>80</v>
      </c>
      <c r="D93" s="98">
        <v>8</v>
      </c>
      <c r="E93" s="98" t="s">
        <v>144</v>
      </c>
      <c r="F93" s="99" t="s">
        <v>144</v>
      </c>
      <c r="G93" s="100" t="s">
        <v>144</v>
      </c>
      <c r="H93" s="99" t="s">
        <v>144</v>
      </c>
      <c r="I93" s="99" t="s">
        <v>144</v>
      </c>
      <c r="J93" s="99" t="s">
        <v>144</v>
      </c>
      <c r="K93" s="101" t="s">
        <v>144</v>
      </c>
      <c r="L93" s="99" t="s">
        <v>144</v>
      </c>
      <c r="M93" s="99" t="s">
        <v>144</v>
      </c>
      <c r="N93" s="99" t="s">
        <v>144</v>
      </c>
      <c r="O93" s="99" t="s">
        <v>144</v>
      </c>
      <c r="P93" s="99" t="s">
        <v>144</v>
      </c>
      <c r="Q93" s="135" t="s">
        <v>144</v>
      </c>
      <c r="R93" s="135" t="s">
        <v>144</v>
      </c>
      <c r="S93" s="135" t="s">
        <v>144</v>
      </c>
      <c r="T93" s="135" t="s">
        <v>144</v>
      </c>
      <c r="U93" s="135" t="s">
        <v>144</v>
      </c>
      <c r="V93" s="135" t="s">
        <v>144</v>
      </c>
      <c r="W93" s="135" t="s">
        <v>144</v>
      </c>
      <c r="X93" s="135" t="s">
        <v>144</v>
      </c>
      <c r="Y93" s="135" t="s">
        <v>144</v>
      </c>
      <c r="Z93" s="135" t="s">
        <v>144</v>
      </c>
      <c r="AA93" s="135" t="s">
        <v>144</v>
      </c>
      <c r="AB93" s="135" t="s">
        <v>144</v>
      </c>
      <c r="AC93" s="135" t="s">
        <v>144</v>
      </c>
      <c r="AD93" s="135" t="s">
        <v>144</v>
      </c>
    </row>
    <row r="94" spans="1:30" ht="20.25" hidden="1" customHeight="1">
      <c r="A94" s="436"/>
      <c r="B94" s="437"/>
      <c r="C94" s="97" t="s">
        <v>81</v>
      </c>
      <c r="D94" s="98">
        <v>80</v>
      </c>
      <c r="E94" s="98">
        <v>40</v>
      </c>
      <c r="F94" s="99">
        <v>90</v>
      </c>
      <c r="G94" s="100">
        <v>30</v>
      </c>
      <c r="H94" s="99">
        <v>180</v>
      </c>
      <c r="I94" s="99">
        <v>4</v>
      </c>
      <c r="J94" s="99">
        <v>4</v>
      </c>
      <c r="K94" s="101">
        <v>4</v>
      </c>
      <c r="L94" s="99">
        <v>2</v>
      </c>
      <c r="M94" s="99">
        <v>6</v>
      </c>
      <c r="N94" s="135" t="s">
        <v>156</v>
      </c>
      <c r="O94" s="135" t="s">
        <v>156</v>
      </c>
      <c r="P94" s="99" t="s">
        <v>161</v>
      </c>
      <c r="Q94" s="135" t="s">
        <v>161</v>
      </c>
      <c r="R94" s="135" t="s">
        <v>162</v>
      </c>
      <c r="S94" s="135" t="s">
        <v>162</v>
      </c>
      <c r="T94" s="135">
        <v>6</v>
      </c>
      <c r="U94" s="135">
        <v>6</v>
      </c>
      <c r="V94" s="135">
        <v>6</v>
      </c>
      <c r="W94" s="135">
        <v>4</v>
      </c>
      <c r="X94" s="135">
        <v>2</v>
      </c>
      <c r="Y94" s="135">
        <v>10</v>
      </c>
      <c r="Z94" s="135">
        <v>6</v>
      </c>
      <c r="AA94" s="135">
        <v>6</v>
      </c>
      <c r="AB94" s="135">
        <v>6</v>
      </c>
      <c r="AC94" s="135">
        <v>6</v>
      </c>
      <c r="AD94" s="135">
        <v>10</v>
      </c>
    </row>
    <row r="95" spans="1:30" ht="20.25" hidden="1" customHeight="1">
      <c r="A95" s="436">
        <v>43</v>
      </c>
      <c r="B95" s="437" t="s">
        <v>157</v>
      </c>
      <c r="C95" s="97" t="s">
        <v>80</v>
      </c>
      <c r="D95" s="98">
        <v>15</v>
      </c>
      <c r="E95" s="98">
        <v>100</v>
      </c>
      <c r="F95" s="99">
        <v>20</v>
      </c>
      <c r="G95" s="100"/>
      <c r="H95" s="99"/>
      <c r="I95" s="99"/>
      <c r="J95" s="99"/>
      <c r="K95" s="101"/>
      <c r="L95" s="99"/>
      <c r="M95" s="99"/>
      <c r="N95" s="99"/>
      <c r="O95" s="99"/>
      <c r="P95" s="99"/>
      <c r="Q95" s="135"/>
      <c r="R95" s="135"/>
      <c r="S95" s="135"/>
      <c r="T95" s="135"/>
      <c r="U95" s="135"/>
      <c r="V95" s="135"/>
      <c r="W95" s="135"/>
      <c r="X95" s="135"/>
      <c r="Y95" s="135"/>
      <c r="Z95" s="135"/>
      <c r="AA95" s="135"/>
      <c r="AB95" s="135"/>
      <c r="AC95" s="135"/>
      <c r="AD95" s="135"/>
    </row>
    <row r="96" spans="1:30" ht="20.25" hidden="1" customHeight="1">
      <c r="A96" s="436"/>
      <c r="B96" s="437"/>
      <c r="C96" s="97" t="s">
        <v>81</v>
      </c>
      <c r="D96" s="98">
        <v>110</v>
      </c>
      <c r="E96" s="98"/>
      <c r="F96" s="99">
        <v>60</v>
      </c>
      <c r="G96" s="100">
        <v>45</v>
      </c>
      <c r="H96" s="99">
        <v>250</v>
      </c>
      <c r="I96" s="99">
        <v>10</v>
      </c>
      <c r="J96" s="99">
        <v>10</v>
      </c>
      <c r="K96" s="101">
        <v>4</v>
      </c>
      <c r="L96" s="99">
        <v>4</v>
      </c>
      <c r="M96" s="99">
        <v>10</v>
      </c>
      <c r="N96" s="99">
        <v>4</v>
      </c>
      <c r="O96" s="99">
        <v>4</v>
      </c>
      <c r="P96" s="99">
        <v>4</v>
      </c>
      <c r="Q96" s="99">
        <v>8</v>
      </c>
      <c r="R96" s="99">
        <v>10</v>
      </c>
      <c r="S96" s="99">
        <v>20</v>
      </c>
      <c r="T96" s="99">
        <v>4</v>
      </c>
      <c r="U96" s="99">
        <v>4</v>
      </c>
      <c r="V96" s="99">
        <v>4</v>
      </c>
      <c r="W96" s="99">
        <v>4</v>
      </c>
      <c r="X96" s="99">
        <v>4</v>
      </c>
      <c r="Y96" s="99">
        <v>6</v>
      </c>
      <c r="Z96" s="99">
        <v>6</v>
      </c>
      <c r="AA96" s="135">
        <v>6</v>
      </c>
      <c r="AB96" s="135">
        <v>6</v>
      </c>
      <c r="AC96" s="99">
        <v>6</v>
      </c>
      <c r="AD96" s="135">
        <v>6</v>
      </c>
    </row>
    <row r="97" spans="1:30" ht="20.25" hidden="1" customHeight="1">
      <c r="A97" s="436">
        <v>44</v>
      </c>
      <c r="B97" s="437" t="s">
        <v>134</v>
      </c>
      <c r="C97" s="97" t="s">
        <v>80</v>
      </c>
      <c r="D97" s="98">
        <v>20</v>
      </c>
      <c r="E97" s="98">
        <v>3</v>
      </c>
      <c r="F97" s="99">
        <v>12</v>
      </c>
      <c r="G97" s="100">
        <v>8</v>
      </c>
      <c r="H97" s="99">
        <v>50</v>
      </c>
      <c r="I97" s="99">
        <v>2</v>
      </c>
      <c r="J97" s="99">
        <v>2</v>
      </c>
      <c r="K97" s="101">
        <v>1</v>
      </c>
      <c r="L97" s="101">
        <v>1</v>
      </c>
      <c r="M97" s="101">
        <v>4</v>
      </c>
      <c r="N97" s="101">
        <v>2</v>
      </c>
      <c r="O97" s="101">
        <v>2</v>
      </c>
      <c r="P97" s="101">
        <v>2</v>
      </c>
      <c r="Q97" s="101">
        <v>2</v>
      </c>
      <c r="R97" s="101">
        <v>2</v>
      </c>
      <c r="S97" s="101">
        <v>2</v>
      </c>
      <c r="T97" s="101">
        <v>1</v>
      </c>
      <c r="U97" s="101">
        <v>2</v>
      </c>
      <c r="V97" s="101">
        <v>2</v>
      </c>
      <c r="W97" s="101">
        <v>2</v>
      </c>
      <c r="X97" s="101">
        <v>1</v>
      </c>
      <c r="Y97" s="101">
        <v>1</v>
      </c>
      <c r="Z97" s="101">
        <v>1</v>
      </c>
      <c r="AA97" s="101">
        <v>2</v>
      </c>
      <c r="AB97" s="101">
        <v>2</v>
      </c>
      <c r="AC97" s="101">
        <v>2</v>
      </c>
      <c r="AD97" s="101">
        <v>2</v>
      </c>
    </row>
    <row r="98" spans="1:30" ht="20.25" hidden="1" customHeight="1">
      <c r="A98" s="436"/>
      <c r="B98" s="437"/>
      <c r="C98" s="97" t="s">
        <v>81</v>
      </c>
      <c r="D98" s="98">
        <v>30</v>
      </c>
      <c r="E98" s="98">
        <v>10</v>
      </c>
      <c r="F98" s="99">
        <v>12</v>
      </c>
      <c r="G98" s="100">
        <v>8</v>
      </c>
      <c r="H98" s="99">
        <v>70</v>
      </c>
      <c r="I98" s="99">
        <v>2</v>
      </c>
      <c r="J98" s="99">
        <v>4</v>
      </c>
      <c r="K98" s="101">
        <v>1</v>
      </c>
      <c r="L98" s="101"/>
      <c r="M98" s="101">
        <v>2</v>
      </c>
      <c r="N98" s="101">
        <v>2</v>
      </c>
      <c r="O98" s="101">
        <v>2</v>
      </c>
      <c r="P98" s="101">
        <v>2</v>
      </c>
      <c r="Q98" s="101">
        <v>2</v>
      </c>
      <c r="R98" s="101">
        <v>2</v>
      </c>
      <c r="S98" s="101">
        <v>2</v>
      </c>
      <c r="T98" s="101"/>
      <c r="U98" s="101">
        <v>2</v>
      </c>
      <c r="V98" s="101">
        <v>2</v>
      </c>
      <c r="W98" s="101">
        <v>2</v>
      </c>
      <c r="X98" s="101"/>
      <c r="Y98" s="101">
        <v>2</v>
      </c>
      <c r="Z98" s="101"/>
      <c r="AA98" s="101"/>
      <c r="AB98" s="101">
        <v>2</v>
      </c>
      <c r="AC98" s="101">
        <v>2</v>
      </c>
      <c r="AD98" s="101">
        <v>2</v>
      </c>
    </row>
    <row r="99" spans="1:30" ht="20.25" hidden="1" customHeight="1">
      <c r="A99" s="436">
        <v>45</v>
      </c>
      <c r="B99" s="437" t="s">
        <v>163</v>
      </c>
      <c r="C99" s="97" t="s">
        <v>80</v>
      </c>
      <c r="D99" s="98">
        <v>27</v>
      </c>
      <c r="E99" s="98">
        <v>6</v>
      </c>
      <c r="F99" s="99">
        <v>12</v>
      </c>
      <c r="G99" s="99">
        <v>10</v>
      </c>
      <c r="H99" s="99">
        <v>50</v>
      </c>
      <c r="I99" s="99"/>
      <c r="J99" s="99">
        <v>1</v>
      </c>
      <c r="K99" s="101">
        <v>1</v>
      </c>
      <c r="L99" s="99"/>
      <c r="M99" s="101">
        <v>2</v>
      </c>
      <c r="N99" s="101">
        <v>1</v>
      </c>
      <c r="O99" s="101">
        <v>2</v>
      </c>
      <c r="P99" s="146"/>
      <c r="Q99" s="101">
        <v>2</v>
      </c>
      <c r="R99" s="135">
        <v>2</v>
      </c>
      <c r="S99" s="135"/>
      <c r="T99" s="135"/>
      <c r="U99" s="135"/>
      <c r="V99" s="135"/>
      <c r="W99" s="135"/>
      <c r="X99" s="135"/>
      <c r="Y99" s="135">
        <v>1</v>
      </c>
      <c r="Z99" s="135"/>
      <c r="AA99" s="135"/>
      <c r="AB99" s="135"/>
      <c r="AC99" s="135"/>
      <c r="AD99" s="135"/>
    </row>
    <row r="100" spans="1:30" ht="20.25" hidden="1" customHeight="1">
      <c r="A100" s="436"/>
      <c r="B100" s="437"/>
      <c r="C100" s="97" t="s">
        <v>81</v>
      </c>
      <c r="D100" s="98">
        <v>28</v>
      </c>
      <c r="E100" s="98">
        <v>8</v>
      </c>
      <c r="F100" s="99">
        <v>16</v>
      </c>
      <c r="G100" s="99">
        <v>10</v>
      </c>
      <c r="H100" s="99">
        <v>60</v>
      </c>
      <c r="I100" s="99">
        <v>6</v>
      </c>
      <c r="J100" s="99">
        <v>10</v>
      </c>
      <c r="K100" s="101">
        <v>1</v>
      </c>
      <c r="L100" s="101">
        <v>1</v>
      </c>
      <c r="M100" s="99">
        <v>4</v>
      </c>
      <c r="N100" s="99">
        <v>4</v>
      </c>
      <c r="O100" s="99">
        <v>3</v>
      </c>
      <c r="P100" s="99">
        <v>5</v>
      </c>
      <c r="Q100" s="135">
        <v>3</v>
      </c>
      <c r="R100" s="135">
        <v>8</v>
      </c>
      <c r="S100" s="135">
        <v>10</v>
      </c>
      <c r="T100" s="135">
        <v>5</v>
      </c>
      <c r="U100" s="135">
        <v>5</v>
      </c>
      <c r="V100" s="135">
        <v>4</v>
      </c>
      <c r="W100" s="135">
        <v>5</v>
      </c>
      <c r="X100" s="135">
        <v>5</v>
      </c>
      <c r="Y100" s="135">
        <v>8</v>
      </c>
      <c r="Z100" s="135">
        <v>2</v>
      </c>
      <c r="AA100" s="135">
        <v>4</v>
      </c>
      <c r="AB100" s="135">
        <v>4</v>
      </c>
      <c r="AC100" s="135">
        <v>5</v>
      </c>
      <c r="AD100" s="135">
        <v>5</v>
      </c>
    </row>
    <row r="101" spans="1:30" ht="20.25" customHeight="1">
      <c r="A101" s="436">
        <v>46</v>
      </c>
      <c r="B101" s="437" t="s">
        <v>89</v>
      </c>
      <c r="C101" s="97" t="s">
        <v>80</v>
      </c>
      <c r="D101" s="98">
        <v>97</v>
      </c>
      <c r="E101" s="98">
        <v>19</v>
      </c>
      <c r="F101" s="99">
        <v>6</v>
      </c>
      <c r="G101" s="100">
        <v>20</v>
      </c>
      <c r="H101" s="99">
        <v>185</v>
      </c>
      <c r="I101" s="99">
        <v>4</v>
      </c>
      <c r="J101" s="99">
        <v>3</v>
      </c>
      <c r="K101" s="101">
        <v>2</v>
      </c>
      <c r="L101" s="99">
        <v>2</v>
      </c>
      <c r="M101" s="99">
        <v>2</v>
      </c>
      <c r="N101" s="99">
        <v>3</v>
      </c>
      <c r="O101" s="99">
        <v>3</v>
      </c>
      <c r="P101" s="99">
        <v>3</v>
      </c>
      <c r="Q101" s="135">
        <v>3</v>
      </c>
      <c r="R101" s="135">
        <v>3</v>
      </c>
      <c r="S101" s="135">
        <v>2</v>
      </c>
      <c r="T101" s="135">
        <v>1</v>
      </c>
      <c r="U101" s="135">
        <v>2</v>
      </c>
      <c r="V101" s="147" t="s">
        <v>144</v>
      </c>
      <c r="W101" s="135">
        <v>2</v>
      </c>
      <c r="X101" s="147" t="s">
        <v>144</v>
      </c>
      <c r="Y101" s="135">
        <v>1</v>
      </c>
      <c r="Z101" s="135">
        <v>2</v>
      </c>
      <c r="AA101" s="135">
        <v>2</v>
      </c>
      <c r="AB101" s="135">
        <v>4</v>
      </c>
      <c r="AC101" s="147" t="s">
        <v>144</v>
      </c>
      <c r="AD101" s="135">
        <v>2</v>
      </c>
    </row>
    <row r="102" spans="1:30" ht="20.25" hidden="1" customHeight="1">
      <c r="A102" s="436"/>
      <c r="B102" s="437"/>
      <c r="C102" s="97" t="s">
        <v>81</v>
      </c>
      <c r="D102" s="98">
        <v>78</v>
      </c>
      <c r="E102" s="98">
        <v>39</v>
      </c>
      <c r="F102" s="99">
        <v>34</v>
      </c>
      <c r="G102" s="100">
        <v>20</v>
      </c>
      <c r="H102" s="99">
        <v>165</v>
      </c>
      <c r="I102" s="99">
        <v>4</v>
      </c>
      <c r="J102" s="99">
        <v>3</v>
      </c>
      <c r="K102" s="101">
        <v>2</v>
      </c>
      <c r="L102" s="99">
        <v>2</v>
      </c>
      <c r="M102" s="99">
        <v>4</v>
      </c>
      <c r="N102" s="99">
        <v>3</v>
      </c>
      <c r="O102" s="99">
        <v>3</v>
      </c>
      <c r="P102" s="99">
        <v>3</v>
      </c>
      <c r="Q102" s="135">
        <v>3</v>
      </c>
      <c r="R102" s="135">
        <v>7</v>
      </c>
      <c r="S102" s="135">
        <v>6</v>
      </c>
      <c r="T102" s="135">
        <v>1</v>
      </c>
      <c r="U102" s="135">
        <v>2</v>
      </c>
      <c r="V102" s="135">
        <v>2</v>
      </c>
      <c r="W102" s="135">
        <v>2</v>
      </c>
      <c r="X102" s="135">
        <v>2</v>
      </c>
      <c r="Y102" s="135">
        <v>5</v>
      </c>
      <c r="Z102" s="135">
        <v>2</v>
      </c>
      <c r="AA102" s="147" t="s">
        <v>144</v>
      </c>
      <c r="AB102" s="147" t="s">
        <v>144</v>
      </c>
      <c r="AC102" s="135">
        <v>2</v>
      </c>
      <c r="AD102" s="135">
        <v>2</v>
      </c>
    </row>
    <row r="103" spans="1:30" ht="20.25" customHeight="1">
      <c r="A103" s="436">
        <v>47</v>
      </c>
      <c r="B103" s="609" t="s">
        <v>91</v>
      </c>
      <c r="C103" s="97" t="s">
        <v>80</v>
      </c>
      <c r="D103" s="98">
        <v>80</v>
      </c>
      <c r="E103" s="98">
        <v>15</v>
      </c>
      <c r="F103" s="99">
        <v>10</v>
      </c>
      <c r="G103" s="100">
        <v>20</v>
      </c>
      <c r="H103" s="99">
        <v>170</v>
      </c>
      <c r="I103" s="99">
        <v>2</v>
      </c>
      <c r="J103" s="99">
        <v>1</v>
      </c>
      <c r="K103" s="101">
        <v>1</v>
      </c>
      <c r="L103" s="99">
        <v>1</v>
      </c>
      <c r="M103" s="99">
        <v>5</v>
      </c>
      <c r="N103" s="99">
        <v>2</v>
      </c>
      <c r="O103" s="135">
        <v>2</v>
      </c>
      <c r="P103" s="99">
        <v>1</v>
      </c>
      <c r="Q103" s="135">
        <v>2</v>
      </c>
      <c r="R103" s="135">
        <v>2</v>
      </c>
      <c r="S103" s="135">
        <v>2</v>
      </c>
      <c r="T103" s="135">
        <v>2</v>
      </c>
      <c r="U103" s="135">
        <v>1</v>
      </c>
      <c r="V103" s="135">
        <v>1</v>
      </c>
      <c r="W103" s="135">
        <v>2</v>
      </c>
      <c r="X103" s="135">
        <v>2</v>
      </c>
      <c r="Y103" s="135">
        <v>2</v>
      </c>
      <c r="Z103" s="135">
        <v>2</v>
      </c>
      <c r="AA103" s="135">
        <v>4</v>
      </c>
      <c r="AB103" s="135">
        <v>2</v>
      </c>
      <c r="AC103" s="135">
        <v>2</v>
      </c>
      <c r="AD103" s="135">
        <v>2</v>
      </c>
    </row>
    <row r="104" spans="1:30" ht="20.25" hidden="1" customHeight="1">
      <c r="A104" s="436"/>
      <c r="B104" s="611"/>
      <c r="C104" s="97" t="s">
        <v>81</v>
      </c>
      <c r="D104" s="98">
        <v>40</v>
      </c>
      <c r="E104" s="98">
        <v>50</v>
      </c>
      <c r="F104" s="99">
        <v>30</v>
      </c>
      <c r="G104" s="100">
        <v>20</v>
      </c>
      <c r="H104" s="99">
        <v>150</v>
      </c>
      <c r="I104" s="99">
        <v>4</v>
      </c>
      <c r="J104" s="99">
        <v>4</v>
      </c>
      <c r="K104" s="101">
        <v>1</v>
      </c>
      <c r="L104" s="99">
        <v>1</v>
      </c>
      <c r="M104" s="99">
        <v>5</v>
      </c>
      <c r="N104" s="99">
        <v>3</v>
      </c>
      <c r="O104" s="135">
        <v>3</v>
      </c>
      <c r="P104" s="99">
        <v>3</v>
      </c>
      <c r="Q104" s="135">
        <v>2</v>
      </c>
      <c r="R104" s="135">
        <v>4</v>
      </c>
      <c r="S104" s="135">
        <v>5</v>
      </c>
      <c r="T104" s="135">
        <v>1</v>
      </c>
      <c r="U104" s="135">
        <v>2</v>
      </c>
      <c r="V104" s="135">
        <v>2</v>
      </c>
      <c r="W104" s="135">
        <v>4</v>
      </c>
      <c r="X104" s="135">
        <v>1</v>
      </c>
      <c r="Y104" s="135">
        <v>20</v>
      </c>
      <c r="Z104" s="135">
        <v>6</v>
      </c>
      <c r="AA104" s="135">
        <v>0</v>
      </c>
      <c r="AB104" s="135">
        <v>2</v>
      </c>
      <c r="AC104" s="135">
        <v>2</v>
      </c>
      <c r="AD104" s="135">
        <v>8</v>
      </c>
    </row>
    <row r="105" spans="1:30" ht="20.25" hidden="1" customHeight="1">
      <c r="A105" s="436">
        <v>48</v>
      </c>
      <c r="B105" s="437" t="s">
        <v>159</v>
      </c>
      <c r="C105" s="97" t="s">
        <v>80</v>
      </c>
      <c r="D105" s="98">
        <v>0</v>
      </c>
      <c r="E105" s="98"/>
      <c r="F105" s="99"/>
      <c r="G105" s="100"/>
      <c r="H105" s="99"/>
      <c r="I105" s="99"/>
      <c r="J105" s="99"/>
      <c r="K105" s="101"/>
      <c r="L105" s="99"/>
      <c r="M105" s="99"/>
      <c r="N105" s="99"/>
      <c r="O105" s="99"/>
      <c r="P105" s="99"/>
      <c r="Q105" s="135"/>
      <c r="R105" s="135"/>
      <c r="S105" s="135"/>
      <c r="T105" s="135"/>
      <c r="U105" s="135"/>
      <c r="V105" s="135"/>
      <c r="W105" s="135"/>
      <c r="X105" s="135"/>
      <c r="Y105" s="135"/>
      <c r="Z105" s="135"/>
      <c r="AA105" s="135"/>
      <c r="AB105" s="135"/>
      <c r="AC105" s="135"/>
      <c r="AD105" s="135"/>
    </row>
    <row r="106" spans="1:30" ht="20.25" hidden="1" customHeight="1">
      <c r="A106" s="436"/>
      <c r="B106" s="437"/>
      <c r="C106" s="97" t="s">
        <v>81</v>
      </c>
      <c r="D106" s="98">
        <v>75</v>
      </c>
      <c r="E106" s="98">
        <v>38</v>
      </c>
      <c r="F106" s="99">
        <v>50</v>
      </c>
      <c r="G106" s="100">
        <v>30</v>
      </c>
      <c r="H106" s="99">
        <v>148</v>
      </c>
      <c r="I106" s="99">
        <v>6</v>
      </c>
      <c r="J106" s="99">
        <v>2</v>
      </c>
      <c r="K106" s="101">
        <v>2</v>
      </c>
      <c r="L106" s="99">
        <v>1</v>
      </c>
      <c r="M106" s="99">
        <v>2</v>
      </c>
      <c r="N106" s="99">
        <v>3</v>
      </c>
      <c r="O106" s="99">
        <v>2</v>
      </c>
      <c r="P106" s="99">
        <v>3</v>
      </c>
      <c r="Q106" s="135">
        <v>5</v>
      </c>
      <c r="R106" s="135">
        <v>5</v>
      </c>
      <c r="S106" s="135">
        <v>6</v>
      </c>
      <c r="T106" s="135">
        <v>1</v>
      </c>
      <c r="U106" s="135">
        <v>2</v>
      </c>
      <c r="V106" s="135">
        <v>2</v>
      </c>
      <c r="W106" s="135">
        <v>3</v>
      </c>
      <c r="X106" s="135">
        <v>1</v>
      </c>
      <c r="Y106" s="135">
        <v>2</v>
      </c>
      <c r="Z106" s="135">
        <v>2</v>
      </c>
      <c r="AA106" s="135">
        <v>2</v>
      </c>
      <c r="AB106" s="135">
        <v>2</v>
      </c>
      <c r="AC106" s="135">
        <v>3</v>
      </c>
      <c r="AD106" s="135">
        <v>2</v>
      </c>
    </row>
    <row r="107" spans="1:30" ht="20.25" customHeight="1">
      <c r="A107" s="436">
        <v>49</v>
      </c>
      <c r="B107" s="437" t="s">
        <v>160</v>
      </c>
      <c r="C107" s="97" t="s">
        <v>80</v>
      </c>
      <c r="D107" s="98">
        <v>65</v>
      </c>
      <c r="E107" s="98">
        <v>2</v>
      </c>
      <c r="F107" s="99">
        <v>0</v>
      </c>
      <c r="G107" s="100">
        <v>20</v>
      </c>
      <c r="H107" s="99">
        <v>160</v>
      </c>
      <c r="I107" s="99">
        <v>2</v>
      </c>
      <c r="J107" s="99">
        <v>2</v>
      </c>
      <c r="K107" s="101">
        <v>1</v>
      </c>
      <c r="L107" s="99"/>
      <c r="M107" s="99"/>
      <c r="N107" s="99"/>
      <c r="O107" s="99">
        <v>1</v>
      </c>
      <c r="P107" s="99">
        <v>1</v>
      </c>
      <c r="Q107" s="135">
        <v>1</v>
      </c>
      <c r="R107" s="135"/>
      <c r="S107" s="135"/>
      <c r="T107" s="135"/>
      <c r="U107" s="135"/>
      <c r="V107" s="135"/>
      <c r="W107" s="135"/>
      <c r="X107" s="135">
        <v>1</v>
      </c>
      <c r="Y107" s="135">
        <v>1</v>
      </c>
      <c r="Z107" s="135">
        <v>1</v>
      </c>
      <c r="AA107" s="135"/>
      <c r="AB107" s="135"/>
      <c r="AC107" s="135">
        <v>2</v>
      </c>
      <c r="AD107" s="135">
        <v>1</v>
      </c>
    </row>
    <row r="108" spans="1:30" ht="20.25" hidden="1" customHeight="1">
      <c r="A108" s="436"/>
      <c r="B108" s="437"/>
      <c r="C108" s="97" t="s">
        <v>81</v>
      </c>
      <c r="D108" s="98">
        <v>35</v>
      </c>
      <c r="E108" s="98">
        <v>6</v>
      </c>
      <c r="F108" s="99">
        <v>8</v>
      </c>
      <c r="G108" s="100">
        <v>20</v>
      </c>
      <c r="H108" s="99">
        <v>80</v>
      </c>
      <c r="I108" s="99">
        <v>4</v>
      </c>
      <c r="J108" s="99">
        <v>2</v>
      </c>
      <c r="K108" s="101">
        <v>1</v>
      </c>
      <c r="L108" s="99">
        <v>1</v>
      </c>
      <c r="M108" s="99">
        <v>1</v>
      </c>
      <c r="N108" s="99">
        <v>1</v>
      </c>
      <c r="O108" s="99">
        <v>1</v>
      </c>
      <c r="P108" s="99">
        <v>1</v>
      </c>
      <c r="Q108" s="135">
        <v>1</v>
      </c>
      <c r="R108" s="135">
        <v>1</v>
      </c>
      <c r="S108" s="135">
        <v>2</v>
      </c>
      <c r="T108" s="135"/>
      <c r="U108" s="135">
        <v>1</v>
      </c>
      <c r="V108" s="135">
        <v>1</v>
      </c>
      <c r="W108" s="135"/>
      <c r="X108" s="135">
        <v>1</v>
      </c>
      <c r="Y108" s="135">
        <v>2</v>
      </c>
      <c r="Z108" s="135">
        <v>1</v>
      </c>
      <c r="AA108" s="135"/>
      <c r="AB108" s="135"/>
      <c r="AC108" s="135">
        <v>2</v>
      </c>
      <c r="AD108" s="135">
        <v>1</v>
      </c>
    </row>
    <row r="109" spans="1:30" ht="20.25" hidden="1" customHeight="1">
      <c r="A109" s="436">
        <v>50</v>
      </c>
      <c r="B109" s="437" t="s">
        <v>135</v>
      </c>
      <c r="C109" s="97" t="s">
        <v>80</v>
      </c>
      <c r="D109" s="98"/>
      <c r="E109" s="98"/>
      <c r="F109" s="99"/>
      <c r="G109" s="100"/>
      <c r="H109" s="99"/>
      <c r="I109" s="99"/>
      <c r="J109" s="99"/>
      <c r="K109" s="101"/>
      <c r="L109" s="99"/>
      <c r="M109" s="99"/>
      <c r="N109" s="99"/>
      <c r="O109" s="99"/>
      <c r="P109" s="99"/>
      <c r="Q109" s="135"/>
      <c r="R109" s="135"/>
      <c r="S109" s="135"/>
      <c r="T109" s="135"/>
      <c r="U109" s="135"/>
      <c r="V109" s="135"/>
      <c r="W109" s="135"/>
      <c r="X109" s="135"/>
      <c r="Y109" s="135"/>
      <c r="Z109" s="135"/>
      <c r="AA109" s="135"/>
      <c r="AB109" s="135"/>
      <c r="AC109" s="135"/>
      <c r="AD109" s="135"/>
    </row>
    <row r="110" spans="1:30" ht="20.25" hidden="1" customHeight="1">
      <c r="A110" s="436"/>
      <c r="B110" s="437"/>
      <c r="C110" s="97" t="s">
        <v>81</v>
      </c>
      <c r="D110" s="98">
        <v>80</v>
      </c>
      <c r="E110" s="98">
        <v>80</v>
      </c>
      <c r="F110" s="98">
        <v>20</v>
      </c>
      <c r="G110" s="98">
        <v>30</v>
      </c>
      <c r="H110" s="99">
        <v>160</v>
      </c>
      <c r="I110" s="99">
        <v>5</v>
      </c>
      <c r="J110" s="99">
        <v>10</v>
      </c>
      <c r="K110" s="98">
        <v>2</v>
      </c>
      <c r="L110" s="101">
        <v>1</v>
      </c>
      <c r="M110" s="98">
        <v>6</v>
      </c>
      <c r="N110" s="98">
        <v>5</v>
      </c>
      <c r="O110" s="98">
        <v>4</v>
      </c>
      <c r="P110" s="98">
        <v>5</v>
      </c>
      <c r="Q110" s="98">
        <v>5</v>
      </c>
      <c r="R110" s="98">
        <v>10</v>
      </c>
      <c r="S110" s="98">
        <v>10</v>
      </c>
      <c r="T110" s="98">
        <v>5</v>
      </c>
      <c r="U110" s="98">
        <v>5</v>
      </c>
      <c r="V110" s="98">
        <v>4</v>
      </c>
      <c r="W110" s="98">
        <v>5</v>
      </c>
      <c r="X110" s="98">
        <v>5</v>
      </c>
      <c r="Y110" s="98">
        <v>8</v>
      </c>
      <c r="Z110" s="98">
        <v>2</v>
      </c>
      <c r="AA110" s="98">
        <v>4</v>
      </c>
      <c r="AB110" s="98">
        <v>4</v>
      </c>
      <c r="AC110" s="98">
        <v>5</v>
      </c>
      <c r="AD110" s="98">
        <v>5</v>
      </c>
    </row>
    <row r="303" spans="1:11" s="34" customFormat="1">
      <c r="A303" s="29"/>
      <c r="B303" s="29"/>
      <c r="C303" s="29"/>
      <c r="D303" s="30"/>
      <c r="E303" s="30"/>
      <c r="F303" s="40"/>
      <c r="G303" s="31"/>
      <c r="H303" s="32"/>
      <c r="I303" s="33"/>
      <c r="J303" s="33"/>
      <c r="K303" s="33"/>
    </row>
    <row r="304" spans="1:11" s="34" customFormat="1">
      <c r="A304" s="29"/>
      <c r="B304" s="29"/>
      <c r="C304" s="29"/>
      <c r="D304" s="30"/>
      <c r="E304" s="30"/>
      <c r="F304" s="40"/>
      <c r="G304" s="31"/>
      <c r="H304" s="32"/>
      <c r="I304" s="33"/>
      <c r="J304" s="33"/>
      <c r="K304" s="33"/>
    </row>
    <row r="305" spans="1:11" s="34" customFormat="1">
      <c r="A305" s="29"/>
      <c r="B305" s="29"/>
      <c r="C305" s="29"/>
      <c r="D305" s="30"/>
      <c r="E305" s="30"/>
      <c r="F305" s="40"/>
      <c r="G305" s="31"/>
      <c r="H305" s="32"/>
      <c r="I305" s="33"/>
      <c r="J305" s="33"/>
      <c r="K305" s="33"/>
    </row>
    <row r="306" spans="1:11" s="34" customFormat="1">
      <c r="A306" s="29"/>
      <c r="B306" s="29"/>
      <c r="C306" s="29"/>
      <c r="D306" s="30"/>
      <c r="E306" s="30"/>
      <c r="F306" s="40"/>
      <c r="G306" s="31"/>
      <c r="H306" s="32"/>
      <c r="I306" s="33"/>
      <c r="J306" s="33"/>
      <c r="K306" s="33"/>
    </row>
    <row r="307" spans="1:11" s="34" customFormat="1">
      <c r="A307" s="29"/>
      <c r="B307" s="29"/>
      <c r="C307" s="29"/>
      <c r="D307" s="30"/>
      <c r="E307" s="30"/>
      <c r="F307" s="40"/>
      <c r="G307" s="31"/>
      <c r="H307" s="32"/>
      <c r="I307" s="33"/>
      <c r="J307" s="33"/>
      <c r="K307" s="33"/>
    </row>
    <row r="308" spans="1:11" s="34" customFormat="1">
      <c r="A308" s="29"/>
      <c r="B308" s="29"/>
      <c r="C308" s="29"/>
      <c r="D308" s="30"/>
      <c r="E308" s="30"/>
      <c r="F308" s="40"/>
      <c r="G308" s="31"/>
      <c r="H308" s="32"/>
      <c r="I308" s="33"/>
      <c r="J308" s="33"/>
      <c r="K308" s="33"/>
    </row>
    <row r="309" spans="1:11" s="34" customFormat="1">
      <c r="A309" s="29"/>
      <c r="B309" s="29"/>
      <c r="C309" s="29"/>
      <c r="D309" s="30"/>
      <c r="E309" s="30"/>
      <c r="F309" s="40"/>
      <c r="G309" s="31"/>
      <c r="H309" s="32"/>
      <c r="I309" s="33"/>
      <c r="J309" s="33"/>
      <c r="K309" s="33"/>
    </row>
    <row r="310" spans="1:11" s="34" customFormat="1">
      <c r="A310" s="29"/>
      <c r="B310" s="29"/>
      <c r="C310" s="29"/>
      <c r="D310" s="30"/>
      <c r="E310" s="30"/>
      <c r="F310" s="40"/>
      <c r="G310" s="31"/>
      <c r="H310" s="32"/>
      <c r="I310" s="33"/>
      <c r="J310" s="33"/>
      <c r="K310" s="33"/>
    </row>
    <row r="311" spans="1:11" s="34" customFormat="1">
      <c r="A311" s="29"/>
      <c r="B311" s="29"/>
      <c r="C311" s="29"/>
      <c r="D311" s="30"/>
      <c r="E311" s="30"/>
      <c r="F311" s="40"/>
      <c r="G311" s="31"/>
      <c r="H311" s="32"/>
      <c r="I311" s="33"/>
      <c r="J311" s="33"/>
      <c r="K311" s="33"/>
    </row>
    <row r="312" spans="1:11" s="34" customFormat="1">
      <c r="A312" s="29"/>
      <c r="B312" s="29"/>
      <c r="C312" s="29"/>
      <c r="D312" s="30"/>
      <c r="E312" s="30"/>
      <c r="F312" s="40"/>
      <c r="G312" s="31"/>
      <c r="H312" s="32"/>
      <c r="I312" s="33"/>
      <c r="J312" s="33"/>
      <c r="K312" s="33"/>
    </row>
    <row r="313" spans="1:11" s="34" customFormat="1">
      <c r="A313" s="29"/>
      <c r="B313" s="29"/>
      <c r="C313" s="29"/>
      <c r="D313" s="30"/>
      <c r="E313" s="30"/>
      <c r="F313" s="40"/>
      <c r="G313" s="31"/>
      <c r="H313" s="32"/>
      <c r="I313" s="33"/>
      <c r="J313" s="33"/>
      <c r="K313" s="33"/>
    </row>
    <row r="314" spans="1:11" s="34" customFormat="1">
      <c r="A314" s="29"/>
      <c r="B314" s="29"/>
      <c r="C314" s="29"/>
      <c r="D314" s="30"/>
      <c r="E314" s="30"/>
      <c r="F314" s="40"/>
      <c r="G314" s="31"/>
      <c r="H314" s="32"/>
      <c r="I314" s="33"/>
      <c r="J314" s="33"/>
      <c r="K314" s="33"/>
    </row>
    <row r="315" spans="1:11" s="34" customFormat="1">
      <c r="A315" s="29"/>
      <c r="B315" s="29"/>
      <c r="C315" s="29"/>
      <c r="D315" s="30"/>
      <c r="E315" s="30"/>
      <c r="F315" s="40"/>
      <c r="G315" s="31"/>
      <c r="H315" s="32"/>
      <c r="I315" s="33"/>
      <c r="J315" s="33"/>
      <c r="K315" s="33"/>
    </row>
    <row r="316" spans="1:11" s="34" customFormat="1">
      <c r="A316" s="29"/>
      <c r="B316" s="29"/>
      <c r="C316" s="29"/>
      <c r="D316" s="30"/>
      <c r="E316" s="30"/>
      <c r="F316" s="40"/>
      <c r="G316" s="31"/>
      <c r="H316" s="32"/>
      <c r="I316" s="33"/>
      <c r="J316" s="33"/>
      <c r="K316" s="33"/>
    </row>
    <row r="317" spans="1:11" s="34" customFormat="1">
      <c r="A317" s="29"/>
      <c r="B317" s="29"/>
      <c r="C317" s="29"/>
      <c r="D317" s="30"/>
      <c r="E317" s="30"/>
      <c r="F317" s="40"/>
      <c r="G317" s="31"/>
      <c r="H317" s="32"/>
      <c r="I317" s="33"/>
      <c r="J317" s="33"/>
      <c r="K317" s="33"/>
    </row>
    <row r="318" spans="1:11" s="34" customFormat="1">
      <c r="A318" s="29"/>
      <c r="B318" s="29"/>
      <c r="C318" s="29"/>
      <c r="D318" s="30"/>
      <c r="E318" s="30"/>
      <c r="F318" s="40"/>
      <c r="G318" s="31"/>
      <c r="H318" s="32"/>
      <c r="I318" s="33"/>
      <c r="J318" s="33"/>
      <c r="K318" s="33"/>
    </row>
    <row r="319" spans="1:11" s="34" customFormat="1">
      <c r="A319" s="29"/>
      <c r="B319" s="29"/>
      <c r="C319" s="29"/>
      <c r="D319" s="30"/>
      <c r="E319" s="30"/>
      <c r="F319" s="40"/>
      <c r="G319" s="31"/>
      <c r="H319" s="32"/>
      <c r="I319" s="33"/>
      <c r="J319" s="33"/>
      <c r="K319" s="33"/>
    </row>
    <row r="320" spans="1:11" s="34" customFormat="1">
      <c r="A320" s="29"/>
      <c r="B320" s="29"/>
      <c r="C320" s="29"/>
      <c r="D320" s="30"/>
      <c r="E320" s="30"/>
      <c r="F320" s="40"/>
      <c r="G320" s="31"/>
      <c r="H320" s="32"/>
      <c r="I320" s="33"/>
      <c r="J320" s="33"/>
      <c r="K320" s="33"/>
    </row>
    <row r="321" spans="1:11" s="34" customFormat="1">
      <c r="A321" s="29"/>
      <c r="B321" s="29"/>
      <c r="C321" s="29"/>
      <c r="D321" s="30"/>
      <c r="E321" s="30"/>
      <c r="F321" s="40"/>
      <c r="G321" s="31"/>
      <c r="H321" s="32"/>
      <c r="I321" s="33"/>
      <c r="J321" s="33"/>
      <c r="K321" s="33"/>
    </row>
    <row r="322" spans="1:11" s="34" customFormat="1">
      <c r="A322" s="29"/>
      <c r="B322" s="29"/>
      <c r="C322" s="29"/>
      <c r="D322" s="30"/>
      <c r="E322" s="30"/>
      <c r="F322" s="40"/>
      <c r="G322" s="31"/>
      <c r="H322" s="32"/>
      <c r="I322" s="33"/>
      <c r="J322" s="33"/>
      <c r="K322" s="33"/>
    </row>
    <row r="323" spans="1:11" s="34" customFormat="1">
      <c r="A323" s="29"/>
      <c r="B323" s="29"/>
      <c r="C323" s="29"/>
      <c r="D323" s="30"/>
      <c r="E323" s="30"/>
      <c r="F323" s="40"/>
      <c r="G323" s="31"/>
      <c r="H323" s="32"/>
      <c r="I323" s="33"/>
      <c r="J323" s="33"/>
      <c r="K323" s="33"/>
    </row>
    <row r="324" spans="1:11" s="34" customFormat="1">
      <c r="A324" s="29"/>
      <c r="B324" s="29"/>
      <c r="C324" s="29"/>
      <c r="D324" s="30"/>
      <c r="E324" s="30"/>
      <c r="F324" s="40"/>
      <c r="G324" s="31"/>
      <c r="H324" s="32"/>
      <c r="I324" s="33"/>
      <c r="J324" s="33"/>
      <c r="K324" s="33"/>
    </row>
    <row r="325" spans="1:11" s="34" customFormat="1">
      <c r="A325" s="29"/>
      <c r="B325" s="29"/>
      <c r="C325" s="29"/>
      <c r="D325" s="30"/>
      <c r="E325" s="30"/>
      <c r="F325" s="40"/>
      <c r="G325" s="31"/>
      <c r="H325" s="32"/>
      <c r="I325" s="33"/>
      <c r="J325" s="33"/>
      <c r="K325" s="33"/>
    </row>
    <row r="326" spans="1:11" s="34" customFormat="1">
      <c r="A326" s="29"/>
      <c r="B326" s="29"/>
      <c r="C326" s="29"/>
      <c r="D326" s="30"/>
      <c r="E326" s="30"/>
      <c r="F326" s="40"/>
      <c r="G326" s="31"/>
      <c r="H326" s="32"/>
      <c r="I326" s="33"/>
      <c r="J326" s="33"/>
      <c r="K326" s="33"/>
    </row>
    <row r="327" spans="1:11" s="34" customFormat="1">
      <c r="A327" s="29"/>
      <c r="B327" s="29"/>
      <c r="C327" s="29"/>
      <c r="D327" s="30"/>
      <c r="E327" s="30"/>
      <c r="F327" s="40"/>
      <c r="G327" s="31"/>
      <c r="H327" s="32"/>
      <c r="I327" s="33"/>
      <c r="J327" s="33"/>
      <c r="K327" s="33"/>
    </row>
    <row r="328" spans="1:11" s="34" customFormat="1">
      <c r="A328" s="29"/>
      <c r="B328" s="29"/>
      <c r="C328" s="29"/>
      <c r="D328" s="30"/>
      <c r="E328" s="30"/>
      <c r="F328" s="40"/>
      <c r="G328" s="31"/>
      <c r="H328" s="32"/>
      <c r="I328" s="33"/>
      <c r="J328" s="33"/>
      <c r="K328" s="33"/>
    </row>
    <row r="329" spans="1:11" s="34" customFormat="1">
      <c r="A329" s="29"/>
      <c r="B329" s="29"/>
      <c r="C329" s="29"/>
      <c r="D329" s="30"/>
      <c r="E329" s="30"/>
      <c r="F329" s="40"/>
      <c r="G329" s="31"/>
      <c r="H329" s="32"/>
      <c r="I329" s="33"/>
      <c r="J329" s="33"/>
      <c r="K329" s="33"/>
    </row>
    <row r="330" spans="1:11" s="34" customFormat="1">
      <c r="A330" s="29"/>
      <c r="B330" s="29"/>
      <c r="C330" s="29"/>
      <c r="D330" s="30"/>
      <c r="E330" s="30"/>
      <c r="F330" s="40"/>
      <c r="G330" s="31"/>
      <c r="H330" s="32"/>
      <c r="I330" s="33"/>
      <c r="J330" s="33"/>
      <c r="K330" s="33"/>
    </row>
    <row r="331" spans="1:11" s="34" customFormat="1">
      <c r="A331" s="29"/>
      <c r="B331" s="29"/>
      <c r="C331" s="29"/>
      <c r="D331" s="30"/>
      <c r="E331" s="30"/>
      <c r="F331" s="40"/>
      <c r="G331" s="31"/>
      <c r="H331" s="32"/>
      <c r="I331" s="33"/>
      <c r="J331" s="33"/>
      <c r="K331" s="33"/>
    </row>
    <row r="332" spans="1:11" s="34" customFormat="1">
      <c r="A332" s="29"/>
      <c r="B332" s="29"/>
      <c r="C332" s="29"/>
      <c r="D332" s="30"/>
      <c r="E332" s="30"/>
      <c r="F332" s="40"/>
      <c r="G332" s="31"/>
      <c r="H332" s="32"/>
      <c r="I332" s="33"/>
      <c r="J332" s="33"/>
      <c r="K332" s="33"/>
    </row>
    <row r="333" spans="1:11" s="34" customFormat="1">
      <c r="A333" s="29"/>
      <c r="B333" s="29"/>
      <c r="C333" s="29"/>
      <c r="D333" s="30"/>
      <c r="E333" s="30"/>
      <c r="F333" s="40"/>
      <c r="G333" s="31"/>
      <c r="H333" s="32"/>
      <c r="I333" s="33"/>
      <c r="J333" s="33"/>
      <c r="K333" s="33"/>
    </row>
    <row r="334" spans="1:11" s="34" customFormat="1">
      <c r="A334" s="29"/>
      <c r="B334" s="29"/>
      <c r="C334" s="29"/>
      <c r="D334" s="30"/>
      <c r="E334" s="30"/>
      <c r="F334" s="40"/>
      <c r="G334" s="31"/>
      <c r="H334" s="32"/>
      <c r="I334" s="33"/>
      <c r="J334" s="33"/>
      <c r="K334" s="33"/>
    </row>
    <row r="335" spans="1:11" s="34" customFormat="1">
      <c r="A335" s="29"/>
      <c r="B335" s="29"/>
      <c r="C335" s="29"/>
      <c r="D335" s="30"/>
      <c r="E335" s="30"/>
      <c r="F335" s="40"/>
      <c r="G335" s="31"/>
      <c r="H335" s="32"/>
      <c r="I335" s="33"/>
      <c r="J335" s="33"/>
      <c r="K335" s="33"/>
    </row>
    <row r="336" spans="1:11" s="34" customFormat="1">
      <c r="A336" s="29"/>
      <c r="B336" s="29"/>
      <c r="C336" s="29"/>
      <c r="D336" s="30"/>
      <c r="E336" s="30"/>
      <c r="F336" s="40"/>
      <c r="G336" s="31"/>
      <c r="H336" s="32"/>
      <c r="I336" s="33"/>
      <c r="J336" s="33"/>
      <c r="K336" s="33"/>
    </row>
    <row r="337" spans="1:11" s="34" customFormat="1">
      <c r="A337" s="29"/>
      <c r="B337" s="29"/>
      <c r="C337" s="29"/>
      <c r="D337" s="30"/>
      <c r="E337" s="30"/>
      <c r="F337" s="40"/>
      <c r="G337" s="31"/>
      <c r="H337" s="32"/>
      <c r="I337" s="33"/>
      <c r="J337" s="33"/>
      <c r="K337" s="33"/>
    </row>
    <row r="338" spans="1:11" s="34" customFormat="1">
      <c r="A338" s="29"/>
      <c r="B338" s="29"/>
      <c r="C338" s="29"/>
      <c r="D338" s="30"/>
      <c r="E338" s="30"/>
      <c r="F338" s="40"/>
      <c r="G338" s="31"/>
      <c r="H338" s="32"/>
      <c r="I338" s="33"/>
      <c r="J338" s="33"/>
      <c r="K338" s="33"/>
    </row>
    <row r="339" spans="1:11" s="34" customFormat="1">
      <c r="A339" s="29"/>
      <c r="B339" s="29"/>
      <c r="C339" s="29"/>
      <c r="D339" s="30"/>
      <c r="E339" s="30"/>
      <c r="F339" s="40"/>
      <c r="G339" s="31"/>
      <c r="H339" s="32"/>
      <c r="I339" s="33"/>
      <c r="J339" s="33"/>
      <c r="K339" s="33"/>
    </row>
    <row r="340" spans="1:11" s="34" customFormat="1">
      <c r="A340" s="29"/>
      <c r="B340" s="29"/>
      <c r="C340" s="29"/>
      <c r="D340" s="30"/>
      <c r="E340" s="30"/>
      <c r="F340" s="40"/>
      <c r="G340" s="31"/>
      <c r="H340" s="32"/>
      <c r="I340" s="33"/>
      <c r="J340" s="33"/>
      <c r="K340" s="33"/>
    </row>
    <row r="341" spans="1:11" s="34" customFormat="1">
      <c r="A341" s="29"/>
      <c r="B341" s="29"/>
      <c r="C341" s="29"/>
      <c r="D341" s="30"/>
      <c r="E341" s="30"/>
      <c r="F341" s="40"/>
      <c r="G341" s="31"/>
      <c r="H341" s="32"/>
      <c r="I341" s="33"/>
      <c r="J341" s="33"/>
      <c r="K341" s="33"/>
    </row>
    <row r="342" spans="1:11" s="34" customFormat="1">
      <c r="A342" s="29"/>
      <c r="B342" s="29"/>
      <c r="C342" s="29"/>
      <c r="D342" s="30"/>
      <c r="E342" s="30"/>
      <c r="F342" s="40"/>
      <c r="G342" s="31"/>
      <c r="H342" s="32"/>
      <c r="I342" s="33"/>
      <c r="J342" s="33"/>
      <c r="K342" s="33"/>
    </row>
    <row r="343" spans="1:11" s="34" customFormat="1">
      <c r="A343" s="29"/>
      <c r="B343" s="29"/>
      <c r="C343" s="29"/>
      <c r="D343" s="30"/>
      <c r="E343" s="30"/>
      <c r="F343" s="40"/>
      <c r="G343" s="31"/>
      <c r="H343" s="32"/>
      <c r="I343" s="33"/>
      <c r="J343" s="33"/>
      <c r="K343" s="33"/>
    </row>
    <row r="344" spans="1:11" s="34" customFormat="1">
      <c r="A344" s="29"/>
      <c r="B344" s="29"/>
      <c r="C344" s="29"/>
      <c r="D344" s="30"/>
      <c r="E344" s="30"/>
      <c r="F344" s="40"/>
      <c r="G344" s="31"/>
      <c r="H344" s="32"/>
      <c r="I344" s="33"/>
      <c r="J344" s="33"/>
      <c r="K344" s="33"/>
    </row>
    <row r="345" spans="1:11" s="34" customFormat="1">
      <c r="A345" s="29"/>
      <c r="B345" s="29"/>
      <c r="C345" s="29"/>
      <c r="D345" s="30"/>
      <c r="E345" s="30"/>
      <c r="F345" s="40"/>
      <c r="G345" s="31"/>
      <c r="H345" s="32"/>
      <c r="I345" s="33"/>
      <c r="J345" s="33"/>
      <c r="K345" s="33"/>
    </row>
    <row r="346" spans="1:11" s="34" customFormat="1">
      <c r="A346" s="29"/>
      <c r="B346" s="29"/>
      <c r="C346" s="29"/>
      <c r="D346" s="30"/>
      <c r="E346" s="30"/>
      <c r="F346" s="40"/>
      <c r="G346" s="31"/>
      <c r="H346" s="32"/>
      <c r="I346" s="33"/>
      <c r="J346" s="33"/>
      <c r="K346" s="33"/>
    </row>
    <row r="347" spans="1:11" s="34" customFormat="1">
      <c r="A347" s="29"/>
      <c r="B347" s="29"/>
      <c r="C347" s="29"/>
      <c r="D347" s="30"/>
      <c r="E347" s="30"/>
      <c r="F347" s="40"/>
      <c r="G347" s="31"/>
      <c r="H347" s="32"/>
      <c r="I347" s="33"/>
      <c r="J347" s="33"/>
      <c r="K347" s="33"/>
    </row>
    <row r="348" spans="1:11" s="34" customFormat="1">
      <c r="A348" s="29"/>
      <c r="B348" s="29"/>
      <c r="C348" s="29"/>
      <c r="D348" s="30"/>
      <c r="E348" s="30"/>
      <c r="F348" s="40"/>
      <c r="G348" s="31"/>
      <c r="H348" s="32"/>
      <c r="I348" s="33"/>
      <c r="J348" s="33"/>
      <c r="K348" s="33"/>
    </row>
    <row r="349" spans="1:11" s="34" customFormat="1">
      <c r="A349" s="29"/>
      <c r="B349" s="29"/>
      <c r="C349" s="29"/>
      <c r="D349" s="30"/>
      <c r="E349" s="30"/>
      <c r="F349" s="40"/>
      <c r="G349" s="31"/>
      <c r="H349" s="32"/>
      <c r="I349" s="33"/>
      <c r="J349" s="33"/>
      <c r="K349" s="33"/>
    </row>
    <row r="350" spans="1:11" s="34" customFormat="1">
      <c r="A350" s="29"/>
      <c r="B350" s="29"/>
      <c r="C350" s="29"/>
      <c r="D350" s="30"/>
      <c r="E350" s="30"/>
      <c r="F350" s="40"/>
      <c r="G350" s="31"/>
      <c r="H350" s="32"/>
      <c r="I350" s="33"/>
      <c r="J350" s="33"/>
      <c r="K350" s="33"/>
    </row>
    <row r="351" spans="1:11" s="34" customFormat="1">
      <c r="A351" s="29"/>
      <c r="B351" s="29"/>
      <c r="C351" s="29"/>
      <c r="D351" s="30"/>
      <c r="E351" s="30"/>
      <c r="F351" s="40"/>
      <c r="G351" s="31"/>
      <c r="H351" s="32"/>
      <c r="I351" s="33"/>
      <c r="J351" s="33"/>
      <c r="K351" s="33"/>
    </row>
    <row r="352" spans="1:11" s="34" customFormat="1">
      <c r="A352" s="29"/>
      <c r="B352" s="29"/>
      <c r="C352" s="29"/>
      <c r="D352" s="30"/>
      <c r="E352" s="30"/>
      <c r="F352" s="40"/>
      <c r="G352" s="31"/>
      <c r="H352" s="32"/>
      <c r="I352" s="33"/>
      <c r="J352" s="33"/>
      <c r="K352" s="33"/>
    </row>
    <row r="353" spans="1:11" s="34" customFormat="1">
      <c r="A353" s="29"/>
      <c r="B353" s="29"/>
      <c r="C353" s="29"/>
      <c r="D353" s="30"/>
      <c r="E353" s="30"/>
      <c r="F353" s="40"/>
      <c r="G353" s="31"/>
      <c r="H353" s="32"/>
      <c r="I353" s="33"/>
      <c r="J353" s="33"/>
      <c r="K353" s="33"/>
    </row>
    <row r="354" spans="1:11" s="34" customFormat="1">
      <c r="A354" s="29"/>
      <c r="B354" s="29"/>
      <c r="C354" s="29"/>
      <c r="D354" s="30"/>
      <c r="E354" s="30"/>
      <c r="F354" s="40"/>
      <c r="G354" s="31"/>
      <c r="H354" s="32"/>
      <c r="I354" s="33"/>
      <c r="J354" s="33"/>
      <c r="K354" s="33"/>
    </row>
    <row r="355" spans="1:11" s="34" customFormat="1">
      <c r="A355" s="29"/>
      <c r="B355" s="29"/>
      <c r="C355" s="29"/>
      <c r="D355" s="30"/>
      <c r="E355" s="30"/>
      <c r="F355" s="40"/>
      <c r="G355" s="31"/>
      <c r="H355" s="32"/>
      <c r="I355" s="33"/>
      <c r="J355" s="33"/>
      <c r="K355" s="33"/>
    </row>
    <row r="356" spans="1:11" s="34" customFormat="1">
      <c r="A356" s="29"/>
      <c r="B356" s="29"/>
      <c r="C356" s="29"/>
      <c r="D356" s="30"/>
      <c r="E356" s="30"/>
      <c r="F356" s="40"/>
      <c r="G356" s="31"/>
      <c r="H356" s="32"/>
      <c r="I356" s="33"/>
      <c r="J356" s="33"/>
      <c r="K356" s="33"/>
    </row>
    <row r="357" spans="1:11" s="34" customFormat="1">
      <c r="A357" s="29"/>
      <c r="B357" s="29"/>
      <c r="C357" s="29"/>
      <c r="D357" s="30"/>
      <c r="E357" s="30"/>
      <c r="F357" s="40"/>
      <c r="G357" s="31"/>
      <c r="H357" s="32"/>
      <c r="I357" s="33"/>
      <c r="J357" s="33"/>
      <c r="K357" s="33"/>
    </row>
    <row r="358" spans="1:11" s="34" customFormat="1">
      <c r="A358" s="29"/>
      <c r="B358" s="29"/>
      <c r="C358" s="29"/>
      <c r="D358" s="30"/>
      <c r="E358" s="30"/>
      <c r="F358" s="40"/>
      <c r="G358" s="31"/>
      <c r="H358" s="32"/>
      <c r="I358" s="33"/>
      <c r="J358" s="33"/>
      <c r="K358" s="33"/>
    </row>
    <row r="359" spans="1:11" s="34" customFormat="1">
      <c r="A359" s="29"/>
      <c r="B359" s="29"/>
      <c r="C359" s="29"/>
      <c r="D359" s="30"/>
      <c r="E359" s="30"/>
      <c r="F359" s="40"/>
      <c r="G359" s="31"/>
      <c r="H359" s="32"/>
      <c r="I359" s="33"/>
      <c r="J359" s="33"/>
      <c r="K359" s="33"/>
    </row>
    <row r="360" spans="1:11" s="34" customFormat="1">
      <c r="A360" s="29"/>
      <c r="B360" s="29"/>
      <c r="C360" s="29"/>
      <c r="D360" s="30"/>
      <c r="E360" s="30"/>
      <c r="F360" s="40"/>
      <c r="G360" s="31"/>
      <c r="H360" s="32"/>
      <c r="I360" s="33"/>
      <c r="J360" s="33"/>
      <c r="K360" s="33"/>
    </row>
    <row r="361" spans="1:11" s="34" customFormat="1">
      <c r="A361" s="29"/>
      <c r="B361" s="29"/>
      <c r="C361" s="29"/>
      <c r="D361" s="30"/>
      <c r="E361" s="30"/>
      <c r="F361" s="40"/>
      <c r="G361" s="31"/>
      <c r="H361" s="32"/>
      <c r="I361" s="33"/>
      <c r="J361" s="33"/>
      <c r="K361" s="33"/>
    </row>
    <row r="362" spans="1:11" s="34" customFormat="1">
      <c r="A362" s="29"/>
      <c r="B362" s="29"/>
      <c r="C362" s="29"/>
      <c r="D362" s="30"/>
      <c r="E362" s="30"/>
      <c r="F362" s="40"/>
      <c r="G362" s="31"/>
      <c r="H362" s="32"/>
      <c r="I362" s="33"/>
      <c r="J362" s="33"/>
      <c r="K362" s="33"/>
    </row>
    <row r="363" spans="1:11" s="34" customFormat="1">
      <c r="A363" s="29"/>
      <c r="B363" s="29"/>
      <c r="C363" s="29"/>
      <c r="D363" s="30"/>
      <c r="E363" s="30"/>
      <c r="F363" s="40"/>
      <c r="G363" s="31"/>
      <c r="H363" s="32"/>
      <c r="I363" s="33"/>
      <c r="J363" s="33"/>
      <c r="K363" s="33"/>
    </row>
    <row r="364" spans="1:11" s="34" customFormat="1">
      <c r="A364" s="29"/>
      <c r="B364" s="29"/>
      <c r="C364" s="29"/>
      <c r="D364" s="30"/>
      <c r="E364" s="30"/>
      <c r="F364" s="40"/>
      <c r="G364" s="31"/>
      <c r="H364" s="32"/>
      <c r="I364" s="33"/>
      <c r="J364" s="33"/>
      <c r="K364" s="33"/>
    </row>
    <row r="365" spans="1:11" s="34" customFormat="1">
      <c r="A365" s="29"/>
      <c r="B365" s="29"/>
      <c r="C365" s="29"/>
      <c r="D365" s="30"/>
      <c r="E365" s="30"/>
      <c r="F365" s="40"/>
      <c r="G365" s="31"/>
      <c r="H365" s="32"/>
      <c r="I365" s="33"/>
      <c r="J365" s="33"/>
      <c r="K365" s="33"/>
    </row>
    <row r="366" spans="1:11" s="34" customFormat="1">
      <c r="A366" s="29"/>
      <c r="B366" s="29"/>
      <c r="C366" s="29"/>
      <c r="D366" s="30"/>
      <c r="E366" s="30"/>
      <c r="F366" s="40"/>
      <c r="G366" s="31"/>
      <c r="H366" s="32"/>
      <c r="I366" s="33"/>
      <c r="J366" s="33"/>
      <c r="K366" s="33"/>
    </row>
    <row r="367" spans="1:11" s="34" customFormat="1">
      <c r="A367" s="29"/>
      <c r="B367" s="29"/>
      <c r="C367" s="29"/>
      <c r="D367" s="30"/>
      <c r="E367" s="30"/>
      <c r="F367" s="40"/>
      <c r="G367" s="31"/>
      <c r="H367" s="32"/>
      <c r="I367" s="33"/>
      <c r="J367" s="33"/>
      <c r="K367" s="33"/>
    </row>
    <row r="368" spans="1:11" s="34" customFormat="1">
      <c r="A368" s="29"/>
      <c r="B368" s="29"/>
      <c r="C368" s="29"/>
      <c r="D368" s="30"/>
      <c r="E368" s="30"/>
      <c r="F368" s="40"/>
      <c r="G368" s="31"/>
      <c r="H368" s="32"/>
      <c r="I368" s="33"/>
      <c r="J368" s="33"/>
      <c r="K368" s="33"/>
    </row>
    <row r="369" spans="1:11" s="34" customFormat="1">
      <c r="A369" s="29"/>
      <c r="B369" s="29"/>
      <c r="C369" s="29"/>
      <c r="D369" s="30"/>
      <c r="E369" s="30"/>
      <c r="F369" s="40"/>
      <c r="G369" s="31"/>
      <c r="H369" s="32"/>
      <c r="I369" s="33"/>
      <c r="J369" s="33"/>
      <c r="K369" s="33"/>
    </row>
    <row r="370" spans="1:11" s="34" customFormat="1">
      <c r="A370" s="29"/>
      <c r="B370" s="29"/>
      <c r="C370" s="29"/>
      <c r="D370" s="30"/>
      <c r="E370" s="30"/>
      <c r="F370" s="40"/>
      <c r="G370" s="31"/>
      <c r="H370" s="32"/>
      <c r="I370" s="33"/>
      <c r="J370" s="33"/>
      <c r="K370" s="33"/>
    </row>
    <row r="371" spans="1:11" s="34" customFormat="1">
      <c r="A371" s="29"/>
      <c r="B371" s="29"/>
      <c r="C371" s="29"/>
      <c r="D371" s="30"/>
      <c r="E371" s="30"/>
      <c r="F371" s="40"/>
      <c r="G371" s="31"/>
      <c r="H371" s="32"/>
      <c r="I371" s="33"/>
      <c r="J371" s="33"/>
      <c r="K371" s="33"/>
    </row>
    <row r="372" spans="1:11" s="34" customFormat="1">
      <c r="A372" s="29"/>
      <c r="B372" s="29"/>
      <c r="C372" s="29"/>
      <c r="D372" s="30"/>
      <c r="E372" s="30"/>
      <c r="F372" s="40"/>
      <c r="G372" s="31"/>
      <c r="H372" s="32"/>
      <c r="I372" s="33"/>
      <c r="J372" s="33"/>
      <c r="K372" s="33"/>
    </row>
    <row r="373" spans="1:11" s="34" customFormat="1">
      <c r="A373" s="29"/>
      <c r="B373" s="29"/>
      <c r="C373" s="29"/>
      <c r="D373" s="30"/>
      <c r="E373" s="30"/>
      <c r="F373" s="40"/>
      <c r="G373" s="31"/>
      <c r="H373" s="32"/>
      <c r="I373" s="33"/>
      <c r="J373" s="33"/>
      <c r="K373" s="33"/>
    </row>
    <row r="374" spans="1:11" s="34" customFormat="1">
      <c r="A374" s="29"/>
      <c r="B374" s="29"/>
      <c r="C374" s="29"/>
      <c r="D374" s="30"/>
      <c r="E374" s="30"/>
      <c r="F374" s="40"/>
      <c r="G374" s="31"/>
      <c r="H374" s="32"/>
      <c r="I374" s="33"/>
      <c r="J374" s="33"/>
      <c r="K374" s="33"/>
    </row>
    <row r="375" spans="1:11" s="34" customFormat="1">
      <c r="A375" s="29"/>
      <c r="B375" s="29"/>
      <c r="C375" s="29"/>
      <c r="D375" s="30"/>
      <c r="E375" s="30"/>
      <c r="F375" s="40"/>
      <c r="G375" s="31"/>
      <c r="H375" s="32"/>
      <c r="I375" s="33"/>
      <c r="J375" s="33"/>
      <c r="K375" s="33"/>
    </row>
    <row r="376" spans="1:11" s="34" customFormat="1">
      <c r="A376" s="29"/>
      <c r="B376" s="29"/>
      <c r="C376" s="29"/>
      <c r="D376" s="30"/>
      <c r="E376" s="30"/>
      <c r="F376" s="40"/>
      <c r="G376" s="31"/>
      <c r="H376" s="32"/>
      <c r="I376" s="33"/>
      <c r="J376" s="33"/>
      <c r="K376" s="33"/>
    </row>
    <row r="377" spans="1:11" s="34" customFormat="1">
      <c r="A377" s="29"/>
      <c r="B377" s="29"/>
      <c r="C377" s="29"/>
      <c r="D377" s="30"/>
      <c r="E377" s="30"/>
      <c r="F377" s="40"/>
      <c r="G377" s="31"/>
      <c r="H377" s="32"/>
      <c r="I377" s="33"/>
      <c r="J377" s="33"/>
      <c r="K377" s="33"/>
    </row>
    <row r="378" spans="1:11" s="34" customFormat="1">
      <c r="A378" s="29"/>
      <c r="B378" s="29"/>
      <c r="C378" s="29"/>
      <c r="D378" s="30"/>
      <c r="E378" s="30"/>
      <c r="F378" s="40"/>
      <c r="G378" s="31"/>
      <c r="H378" s="32"/>
      <c r="I378" s="33"/>
      <c r="J378" s="33"/>
      <c r="K378" s="33"/>
    </row>
    <row r="379" spans="1:11" s="34" customFormat="1">
      <c r="A379" s="29"/>
      <c r="B379" s="29"/>
      <c r="C379" s="29"/>
      <c r="D379" s="30"/>
      <c r="E379" s="30"/>
      <c r="F379" s="40"/>
      <c r="G379" s="31"/>
      <c r="H379" s="32"/>
      <c r="I379" s="33"/>
      <c r="J379" s="33"/>
      <c r="K379" s="33"/>
    </row>
    <row r="380" spans="1:11" s="34" customFormat="1">
      <c r="A380" s="29"/>
      <c r="B380" s="29"/>
      <c r="C380" s="29"/>
      <c r="D380" s="30"/>
      <c r="E380" s="30"/>
      <c r="F380" s="40"/>
      <c r="G380" s="31"/>
      <c r="H380" s="32"/>
      <c r="I380" s="33"/>
      <c r="J380" s="33"/>
      <c r="K380" s="33"/>
    </row>
    <row r="381" spans="1:11" s="34" customFormat="1">
      <c r="A381" s="29"/>
      <c r="B381" s="29"/>
      <c r="C381" s="29"/>
      <c r="D381" s="30"/>
      <c r="E381" s="30"/>
      <c r="F381" s="40"/>
      <c r="G381" s="31"/>
      <c r="H381" s="32"/>
      <c r="I381" s="33"/>
      <c r="J381" s="33"/>
      <c r="K381" s="33"/>
    </row>
    <row r="382" spans="1:11" s="34" customFormat="1">
      <c r="A382" s="29"/>
      <c r="B382" s="29"/>
      <c r="C382" s="29"/>
      <c r="D382" s="30"/>
      <c r="E382" s="30"/>
      <c r="F382" s="40"/>
      <c r="G382" s="31"/>
      <c r="H382" s="32"/>
      <c r="I382" s="33"/>
      <c r="J382" s="33"/>
      <c r="K382" s="33"/>
    </row>
    <row r="383" spans="1:11" s="34" customFormat="1">
      <c r="A383" s="29"/>
      <c r="B383" s="29"/>
      <c r="C383" s="29"/>
      <c r="D383" s="30"/>
      <c r="E383" s="30"/>
      <c r="F383" s="40"/>
      <c r="G383" s="31"/>
      <c r="H383" s="32"/>
      <c r="I383" s="33"/>
      <c r="J383" s="33"/>
      <c r="K383" s="33"/>
    </row>
    <row r="384" spans="1:11" s="34" customFormat="1">
      <c r="A384" s="29"/>
      <c r="B384" s="29"/>
      <c r="C384" s="29"/>
      <c r="D384" s="30"/>
      <c r="E384" s="30"/>
      <c r="F384" s="40"/>
      <c r="G384" s="31"/>
      <c r="H384" s="32"/>
      <c r="I384" s="33"/>
      <c r="J384" s="33"/>
      <c r="K384" s="33"/>
    </row>
    <row r="385" spans="1:11" s="34" customFormat="1">
      <c r="A385" s="29"/>
      <c r="B385" s="29"/>
      <c r="C385" s="29"/>
      <c r="D385" s="30"/>
      <c r="E385" s="30"/>
      <c r="F385" s="40"/>
      <c r="G385" s="31"/>
      <c r="H385" s="32"/>
      <c r="I385" s="33"/>
      <c r="J385" s="33"/>
      <c r="K385" s="33"/>
    </row>
    <row r="386" spans="1:11" s="34" customFormat="1">
      <c r="A386" s="29"/>
      <c r="B386" s="29"/>
      <c r="C386" s="29"/>
      <c r="D386" s="30"/>
      <c r="E386" s="30"/>
      <c r="F386" s="40"/>
      <c r="G386" s="31"/>
      <c r="H386" s="32"/>
      <c r="I386" s="33"/>
      <c r="J386" s="33"/>
      <c r="K386" s="33"/>
    </row>
    <row r="387" spans="1:11" s="34" customFormat="1">
      <c r="A387" s="29"/>
      <c r="B387" s="29"/>
      <c r="C387" s="29"/>
      <c r="D387" s="30"/>
      <c r="E387" s="30"/>
      <c r="F387" s="40"/>
      <c r="G387" s="31"/>
      <c r="H387" s="32"/>
      <c r="I387" s="33"/>
      <c r="J387" s="33"/>
      <c r="K387" s="33"/>
    </row>
    <row r="388" spans="1:11" s="34" customFormat="1">
      <c r="A388" s="29"/>
      <c r="B388" s="29"/>
      <c r="C388" s="29"/>
      <c r="D388" s="30"/>
      <c r="E388" s="30"/>
      <c r="F388" s="40"/>
      <c r="G388" s="31"/>
      <c r="H388" s="32"/>
      <c r="I388" s="33"/>
      <c r="J388" s="33"/>
      <c r="K388" s="33"/>
    </row>
    <row r="389" spans="1:11" s="34" customFormat="1">
      <c r="A389" s="29"/>
      <c r="B389" s="29"/>
      <c r="C389" s="29"/>
      <c r="D389" s="30"/>
      <c r="E389" s="30"/>
      <c r="F389" s="40"/>
      <c r="G389" s="31"/>
      <c r="H389" s="32"/>
      <c r="I389" s="33"/>
      <c r="J389" s="33"/>
      <c r="K389" s="33"/>
    </row>
    <row r="390" spans="1:11" s="34" customFormat="1">
      <c r="A390" s="29"/>
      <c r="B390" s="29"/>
      <c r="C390" s="29"/>
      <c r="D390" s="30"/>
      <c r="E390" s="30"/>
      <c r="F390" s="40"/>
      <c r="G390" s="31"/>
      <c r="H390" s="32"/>
      <c r="I390" s="33"/>
      <c r="J390" s="33"/>
      <c r="K390" s="33"/>
    </row>
    <row r="391" spans="1:11" s="34" customFormat="1">
      <c r="A391" s="29"/>
      <c r="B391" s="29"/>
      <c r="C391" s="29"/>
      <c r="D391" s="30"/>
      <c r="E391" s="30"/>
      <c r="F391" s="40"/>
      <c r="G391" s="31"/>
      <c r="H391" s="32"/>
      <c r="I391" s="33"/>
      <c r="J391" s="33"/>
      <c r="K391" s="33"/>
    </row>
    <row r="392" spans="1:11" s="34" customFormat="1">
      <c r="A392" s="29"/>
      <c r="B392" s="29"/>
      <c r="C392" s="29"/>
      <c r="D392" s="30"/>
      <c r="E392" s="30"/>
      <c r="F392" s="40"/>
      <c r="G392" s="31"/>
      <c r="H392" s="32"/>
      <c r="I392" s="33"/>
      <c r="J392" s="33"/>
      <c r="K392" s="33"/>
    </row>
    <row r="393" spans="1:11" s="34" customFormat="1">
      <c r="A393" s="29"/>
      <c r="B393" s="29"/>
      <c r="C393" s="29"/>
      <c r="D393" s="30"/>
      <c r="E393" s="30"/>
      <c r="F393" s="40"/>
      <c r="G393" s="31"/>
      <c r="H393" s="32"/>
      <c r="I393" s="33"/>
      <c r="J393" s="33"/>
      <c r="K393" s="33"/>
    </row>
    <row r="394" spans="1:11" s="34" customFormat="1">
      <c r="A394" s="29"/>
      <c r="B394" s="29"/>
      <c r="C394" s="29"/>
      <c r="D394" s="30"/>
      <c r="E394" s="30"/>
      <c r="F394" s="40"/>
      <c r="G394" s="31"/>
      <c r="H394" s="32"/>
      <c r="I394" s="33"/>
      <c r="J394" s="33"/>
      <c r="K394" s="33"/>
    </row>
    <row r="395" spans="1:11" s="34" customFormat="1">
      <c r="A395" s="29"/>
      <c r="B395" s="29"/>
      <c r="C395" s="29"/>
      <c r="D395" s="30"/>
      <c r="E395" s="30"/>
      <c r="F395" s="40"/>
      <c r="G395" s="31"/>
      <c r="H395" s="32"/>
      <c r="I395" s="33"/>
      <c r="J395" s="33"/>
      <c r="K395" s="33"/>
    </row>
    <row r="396" spans="1:11" s="34" customFormat="1">
      <c r="A396" s="29"/>
      <c r="B396" s="29"/>
      <c r="C396" s="29"/>
      <c r="D396" s="30"/>
      <c r="E396" s="30"/>
      <c r="F396" s="40"/>
      <c r="G396" s="31"/>
      <c r="H396" s="32"/>
      <c r="I396" s="33"/>
      <c r="J396" s="33"/>
      <c r="K396" s="33"/>
    </row>
    <row r="397" spans="1:11" s="34" customFormat="1">
      <c r="A397" s="29"/>
      <c r="B397" s="29"/>
      <c r="C397" s="29"/>
      <c r="D397" s="30"/>
      <c r="E397" s="30"/>
      <c r="F397" s="40"/>
      <c r="G397" s="31"/>
      <c r="H397" s="32"/>
      <c r="I397" s="33"/>
      <c r="J397" s="33"/>
      <c r="K397" s="33"/>
    </row>
    <row r="398" spans="1:11" s="34" customFormat="1">
      <c r="A398" s="29"/>
      <c r="B398" s="29"/>
      <c r="C398" s="29"/>
      <c r="D398" s="30"/>
      <c r="E398" s="30"/>
      <c r="F398" s="40"/>
      <c r="G398" s="31"/>
      <c r="H398" s="32"/>
      <c r="I398" s="33"/>
      <c r="J398" s="33"/>
      <c r="K398" s="33"/>
    </row>
    <row r="399" spans="1:11" s="34" customFormat="1">
      <c r="A399" s="29"/>
      <c r="B399" s="29"/>
      <c r="C399" s="29"/>
      <c r="D399" s="30"/>
      <c r="E399" s="30"/>
      <c r="F399" s="40"/>
      <c r="G399" s="31"/>
      <c r="H399" s="32"/>
      <c r="I399" s="33"/>
      <c r="J399" s="33"/>
      <c r="K399" s="33"/>
    </row>
    <row r="400" spans="1:11" s="34" customFormat="1">
      <c r="A400" s="29"/>
      <c r="B400" s="29"/>
      <c r="C400" s="29"/>
      <c r="D400" s="30"/>
      <c r="E400" s="30"/>
      <c r="F400" s="40"/>
      <c r="G400" s="31"/>
      <c r="H400" s="32"/>
      <c r="I400" s="33"/>
      <c r="J400" s="33"/>
      <c r="K400" s="33"/>
    </row>
    <row r="401" spans="1:11" s="34" customFormat="1">
      <c r="A401" s="29"/>
      <c r="B401" s="29"/>
      <c r="C401" s="29"/>
      <c r="D401" s="30"/>
      <c r="E401" s="30"/>
      <c r="F401" s="40"/>
      <c r="G401" s="31"/>
      <c r="H401" s="32"/>
      <c r="I401" s="33"/>
      <c r="J401" s="33"/>
      <c r="K401" s="33"/>
    </row>
    <row r="402" spans="1:11" s="34" customFormat="1">
      <c r="A402" s="29"/>
      <c r="B402" s="29"/>
      <c r="C402" s="29"/>
      <c r="D402" s="30"/>
      <c r="E402" s="30"/>
      <c r="F402" s="40"/>
      <c r="G402" s="31"/>
      <c r="H402" s="32"/>
      <c r="I402" s="33"/>
      <c r="J402" s="33"/>
      <c r="K402" s="33"/>
    </row>
    <row r="403" spans="1:11" s="34" customFormat="1">
      <c r="A403" s="29"/>
      <c r="B403" s="29"/>
      <c r="C403" s="29"/>
      <c r="D403" s="30"/>
      <c r="E403" s="30"/>
      <c r="F403" s="40"/>
      <c r="G403" s="31"/>
      <c r="H403" s="32"/>
      <c r="I403" s="33"/>
      <c r="J403" s="33"/>
      <c r="K403" s="33"/>
    </row>
    <row r="404" spans="1:11" s="34" customFormat="1">
      <c r="A404" s="29"/>
      <c r="B404" s="29"/>
      <c r="C404" s="29"/>
      <c r="D404" s="30"/>
      <c r="E404" s="30"/>
      <c r="F404" s="40"/>
      <c r="G404" s="31"/>
      <c r="H404" s="32"/>
      <c r="I404" s="33"/>
      <c r="J404" s="33"/>
      <c r="K404" s="33"/>
    </row>
    <row r="405" spans="1:11" s="34" customFormat="1">
      <c r="A405" s="29"/>
      <c r="B405" s="29"/>
      <c r="C405" s="29"/>
      <c r="D405" s="30"/>
      <c r="E405" s="30"/>
      <c r="F405" s="40"/>
      <c r="G405" s="31"/>
      <c r="H405" s="32"/>
      <c r="I405" s="33"/>
      <c r="J405" s="33"/>
      <c r="K405" s="33"/>
    </row>
    <row r="406" spans="1:11" s="34" customFormat="1">
      <c r="A406" s="29"/>
      <c r="B406" s="29"/>
      <c r="C406" s="29"/>
      <c r="D406" s="30"/>
      <c r="E406" s="30"/>
      <c r="F406" s="40"/>
      <c r="G406" s="31"/>
      <c r="H406" s="32"/>
      <c r="I406" s="33"/>
      <c r="J406" s="33"/>
      <c r="K406" s="33"/>
    </row>
    <row r="407" spans="1:11" s="34" customFormat="1">
      <c r="A407" s="29"/>
      <c r="B407" s="29"/>
      <c r="C407" s="29"/>
      <c r="D407" s="30"/>
      <c r="E407" s="30"/>
      <c r="F407" s="40"/>
      <c r="G407" s="31"/>
      <c r="H407" s="32"/>
      <c r="I407" s="33"/>
      <c r="J407" s="33"/>
      <c r="K407" s="33"/>
    </row>
    <row r="408" spans="1:11" s="34" customFormat="1">
      <c r="A408" s="29"/>
      <c r="B408" s="29"/>
      <c r="C408" s="29"/>
      <c r="D408" s="30"/>
      <c r="E408" s="30"/>
      <c r="F408" s="40"/>
      <c r="G408" s="31"/>
      <c r="H408" s="32"/>
      <c r="I408" s="33"/>
      <c r="J408" s="33"/>
      <c r="K408" s="33"/>
    </row>
    <row r="409" spans="1:11" s="34" customFormat="1">
      <c r="A409" s="29"/>
      <c r="B409" s="29"/>
      <c r="C409" s="29"/>
      <c r="D409" s="30"/>
      <c r="E409" s="30"/>
      <c r="F409" s="40"/>
      <c r="G409" s="31"/>
      <c r="H409" s="32"/>
      <c r="I409" s="33"/>
      <c r="J409" s="33"/>
      <c r="K409" s="33"/>
    </row>
    <row r="410" spans="1:11" s="34" customFormat="1">
      <c r="A410" s="29"/>
      <c r="B410" s="29"/>
      <c r="C410" s="29"/>
      <c r="D410" s="30"/>
      <c r="E410" s="30"/>
      <c r="F410" s="40"/>
      <c r="G410" s="31"/>
      <c r="H410" s="32"/>
      <c r="I410" s="33"/>
      <c r="J410" s="33"/>
      <c r="K410" s="33"/>
    </row>
    <row r="411" spans="1:11" s="34" customFormat="1">
      <c r="A411" s="29"/>
      <c r="B411" s="29"/>
      <c r="C411" s="29"/>
      <c r="D411" s="30"/>
      <c r="E411" s="30"/>
      <c r="F411" s="40"/>
      <c r="G411" s="31"/>
      <c r="H411" s="32"/>
      <c r="I411" s="33"/>
      <c r="J411" s="33"/>
      <c r="K411" s="33"/>
    </row>
    <row r="412" spans="1:11" s="34" customFormat="1">
      <c r="A412" s="29"/>
      <c r="B412" s="29"/>
      <c r="C412" s="29"/>
      <c r="D412" s="30"/>
      <c r="E412" s="30"/>
      <c r="F412" s="40"/>
      <c r="G412" s="31"/>
      <c r="H412" s="32"/>
      <c r="I412" s="33"/>
      <c r="J412" s="33"/>
      <c r="K412" s="33"/>
    </row>
    <row r="413" spans="1:11" s="34" customFormat="1">
      <c r="A413" s="29"/>
      <c r="B413" s="29"/>
      <c r="C413" s="29"/>
      <c r="D413" s="30"/>
      <c r="E413" s="30"/>
      <c r="F413" s="40"/>
      <c r="G413" s="31"/>
      <c r="H413" s="32"/>
      <c r="I413" s="33"/>
      <c r="J413" s="33"/>
      <c r="K413" s="33"/>
    </row>
    <row r="414" spans="1:11" s="34" customFormat="1">
      <c r="A414" s="29"/>
      <c r="B414" s="29"/>
      <c r="C414" s="29"/>
      <c r="D414" s="30"/>
      <c r="E414" s="30"/>
      <c r="F414" s="40"/>
      <c r="G414" s="31"/>
      <c r="H414" s="32"/>
      <c r="I414" s="33"/>
      <c r="J414" s="33"/>
      <c r="K414" s="33"/>
    </row>
    <row r="415" spans="1:11" s="34" customFormat="1">
      <c r="A415" s="29"/>
      <c r="B415" s="29"/>
      <c r="C415" s="29"/>
      <c r="D415" s="30"/>
      <c r="E415" s="30"/>
      <c r="F415" s="40"/>
      <c r="G415" s="31"/>
      <c r="H415" s="32"/>
      <c r="I415" s="33"/>
      <c r="J415" s="33"/>
      <c r="K415" s="33"/>
    </row>
    <row r="416" spans="1:11" s="34" customFormat="1">
      <c r="A416" s="29"/>
      <c r="B416" s="29"/>
      <c r="C416" s="29"/>
      <c r="D416" s="30"/>
      <c r="E416" s="30"/>
      <c r="F416" s="40"/>
      <c r="G416" s="31"/>
      <c r="H416" s="32"/>
      <c r="I416" s="33"/>
      <c r="J416" s="33"/>
      <c r="K416" s="33"/>
    </row>
    <row r="417" spans="1:11" s="34" customFormat="1">
      <c r="A417" s="29"/>
      <c r="B417" s="29"/>
      <c r="C417" s="29"/>
      <c r="D417" s="30"/>
      <c r="E417" s="30"/>
      <c r="F417" s="40"/>
      <c r="G417" s="31"/>
      <c r="H417" s="32"/>
      <c r="I417" s="33"/>
      <c r="J417" s="33"/>
      <c r="K417" s="33"/>
    </row>
    <row r="418" spans="1:11" s="34" customFormat="1">
      <c r="A418" s="29"/>
      <c r="B418" s="29"/>
      <c r="C418" s="29"/>
      <c r="D418" s="30"/>
      <c r="E418" s="30"/>
      <c r="F418" s="40"/>
      <c r="G418" s="31"/>
      <c r="H418" s="32"/>
      <c r="I418" s="33"/>
      <c r="J418" s="33"/>
      <c r="K418" s="33"/>
    </row>
    <row r="419" spans="1:11" s="34" customFormat="1">
      <c r="A419" s="29"/>
      <c r="B419" s="29"/>
      <c r="C419" s="29"/>
      <c r="D419" s="30"/>
      <c r="E419" s="30"/>
      <c r="F419" s="40"/>
      <c r="G419" s="31"/>
      <c r="H419" s="32"/>
      <c r="I419" s="33"/>
      <c r="J419" s="33"/>
      <c r="K419" s="33"/>
    </row>
    <row r="420" spans="1:11" s="34" customFormat="1">
      <c r="A420" s="29"/>
      <c r="B420" s="29"/>
      <c r="C420" s="29"/>
      <c r="D420" s="30"/>
      <c r="E420" s="30"/>
      <c r="F420" s="40"/>
      <c r="G420" s="31"/>
      <c r="H420" s="32"/>
      <c r="I420" s="33"/>
      <c r="J420" s="33"/>
      <c r="K420" s="33"/>
    </row>
    <row r="421" spans="1:11" s="34" customFormat="1">
      <c r="A421" s="29"/>
      <c r="B421" s="29"/>
      <c r="C421" s="29"/>
      <c r="D421" s="30"/>
      <c r="E421" s="30"/>
      <c r="F421" s="40"/>
      <c r="G421" s="31"/>
      <c r="H421" s="32"/>
      <c r="I421" s="33"/>
      <c r="J421" s="33"/>
      <c r="K421" s="33"/>
    </row>
    <row r="422" spans="1:11" s="34" customFormat="1">
      <c r="A422" s="29"/>
      <c r="B422" s="29"/>
      <c r="C422" s="29"/>
      <c r="D422" s="30"/>
      <c r="E422" s="30"/>
      <c r="F422" s="40"/>
      <c r="G422" s="31"/>
      <c r="H422" s="32"/>
      <c r="I422" s="33"/>
      <c r="J422" s="33"/>
      <c r="K422" s="33"/>
    </row>
    <row r="423" spans="1:11" s="34" customFormat="1">
      <c r="A423" s="29"/>
      <c r="B423" s="29"/>
      <c r="C423" s="29"/>
      <c r="D423" s="30"/>
      <c r="E423" s="30"/>
      <c r="F423" s="40"/>
      <c r="G423" s="31"/>
      <c r="H423" s="32"/>
      <c r="I423" s="33"/>
      <c r="J423" s="33"/>
      <c r="K423" s="33"/>
    </row>
    <row r="424" spans="1:11" s="34" customFormat="1">
      <c r="A424" s="29"/>
      <c r="B424" s="29"/>
      <c r="C424" s="29"/>
      <c r="D424" s="30"/>
      <c r="E424" s="30"/>
      <c r="F424" s="40"/>
      <c r="G424" s="31"/>
      <c r="H424" s="32"/>
      <c r="I424" s="33"/>
      <c r="J424" s="33"/>
      <c r="K424" s="33"/>
    </row>
    <row r="425" spans="1:11" s="34" customFormat="1">
      <c r="A425" s="29"/>
      <c r="B425" s="29"/>
      <c r="C425" s="29"/>
      <c r="D425" s="30"/>
      <c r="E425" s="30"/>
      <c r="F425" s="40"/>
      <c r="G425" s="31"/>
      <c r="H425" s="32"/>
      <c r="I425" s="33"/>
      <c r="J425" s="33"/>
      <c r="K425" s="33"/>
    </row>
    <row r="426" spans="1:11" s="34" customFormat="1">
      <c r="A426" s="29"/>
      <c r="B426" s="29"/>
      <c r="C426" s="29"/>
      <c r="D426" s="30"/>
      <c r="E426" s="30"/>
      <c r="F426" s="40"/>
      <c r="G426" s="31"/>
      <c r="H426" s="32"/>
      <c r="I426" s="33"/>
      <c r="J426" s="33"/>
      <c r="K426" s="33"/>
    </row>
    <row r="427" spans="1:11" s="34" customFormat="1">
      <c r="A427" s="29"/>
      <c r="B427" s="29"/>
      <c r="C427" s="29"/>
      <c r="D427" s="30"/>
      <c r="E427" s="30"/>
      <c r="F427" s="40"/>
      <c r="G427" s="31"/>
      <c r="H427" s="32"/>
      <c r="I427" s="33"/>
      <c r="J427" s="33"/>
      <c r="K427" s="33"/>
    </row>
    <row r="428" spans="1:11" s="34" customFormat="1">
      <c r="A428" s="29"/>
      <c r="B428" s="29"/>
      <c r="C428" s="29"/>
      <c r="D428" s="30"/>
      <c r="E428" s="30"/>
      <c r="F428" s="40"/>
      <c r="G428" s="31"/>
      <c r="H428" s="32"/>
      <c r="I428" s="33"/>
      <c r="J428" s="33"/>
      <c r="K428" s="33"/>
    </row>
    <row r="429" spans="1:11" s="34" customFormat="1">
      <c r="A429" s="29"/>
      <c r="B429" s="29"/>
      <c r="C429" s="29"/>
      <c r="D429" s="30"/>
      <c r="E429" s="30"/>
      <c r="F429" s="40"/>
      <c r="G429" s="31"/>
      <c r="H429" s="32"/>
      <c r="I429" s="33"/>
      <c r="J429" s="33"/>
      <c r="K429" s="33"/>
    </row>
    <row r="430" spans="1:11" s="34" customFormat="1">
      <c r="A430" s="29"/>
      <c r="B430" s="29"/>
      <c r="C430" s="29"/>
      <c r="D430" s="30"/>
      <c r="E430" s="30"/>
      <c r="F430" s="40"/>
      <c r="G430" s="31"/>
      <c r="H430" s="32"/>
      <c r="I430" s="33"/>
      <c r="J430" s="33"/>
      <c r="K430" s="33"/>
    </row>
    <row r="431" spans="1:11" s="34" customFormat="1">
      <c r="A431" s="29"/>
      <c r="B431" s="29"/>
      <c r="C431" s="29"/>
      <c r="D431" s="30"/>
      <c r="E431" s="30"/>
      <c r="F431" s="40"/>
      <c r="G431" s="31"/>
      <c r="H431" s="32"/>
      <c r="I431" s="33"/>
      <c r="J431" s="33"/>
      <c r="K431" s="33"/>
    </row>
    <row r="432" spans="1:11" s="34" customFormat="1">
      <c r="A432" s="29"/>
      <c r="B432" s="29"/>
      <c r="C432" s="29"/>
      <c r="D432" s="30"/>
      <c r="E432" s="30"/>
      <c r="F432" s="40"/>
      <c r="G432" s="31"/>
      <c r="H432" s="32"/>
      <c r="I432" s="33"/>
      <c r="J432" s="33"/>
      <c r="K432" s="33"/>
    </row>
    <row r="433" spans="1:11" s="34" customFormat="1">
      <c r="A433" s="29"/>
      <c r="B433" s="29"/>
      <c r="C433" s="29"/>
      <c r="D433" s="30"/>
      <c r="E433" s="30"/>
      <c r="F433" s="40"/>
      <c r="G433" s="31"/>
      <c r="H433" s="32"/>
      <c r="I433" s="33"/>
      <c r="J433" s="33"/>
      <c r="K433" s="33"/>
    </row>
    <row r="434" spans="1:11" s="34" customFormat="1">
      <c r="A434" s="29"/>
      <c r="B434" s="29"/>
      <c r="C434" s="29"/>
      <c r="D434" s="30"/>
      <c r="E434" s="30"/>
      <c r="F434" s="40"/>
      <c r="G434" s="31"/>
      <c r="H434" s="32"/>
      <c r="I434" s="33"/>
      <c r="J434" s="33"/>
      <c r="K434" s="33"/>
    </row>
    <row r="435" spans="1:11" s="34" customFormat="1">
      <c r="A435" s="29"/>
      <c r="B435" s="29"/>
      <c r="C435" s="29"/>
      <c r="D435" s="30"/>
      <c r="E435" s="30"/>
      <c r="F435" s="40"/>
      <c r="G435" s="31"/>
      <c r="H435" s="32"/>
      <c r="I435" s="33"/>
      <c r="J435" s="33"/>
      <c r="K435" s="33"/>
    </row>
    <row r="436" spans="1:11" s="34" customFormat="1">
      <c r="A436" s="29"/>
      <c r="B436" s="29"/>
      <c r="C436" s="29"/>
      <c r="D436" s="30"/>
      <c r="E436" s="30"/>
      <c r="F436" s="40"/>
      <c r="G436" s="31"/>
      <c r="H436" s="32"/>
      <c r="I436" s="33"/>
      <c r="J436" s="33"/>
      <c r="K436" s="33"/>
    </row>
    <row r="437" spans="1:11" s="34" customFormat="1">
      <c r="A437" s="29"/>
      <c r="B437" s="29"/>
      <c r="C437" s="29"/>
      <c r="D437" s="30"/>
      <c r="E437" s="30"/>
      <c r="F437" s="40"/>
      <c r="G437" s="31"/>
      <c r="H437" s="32"/>
      <c r="I437" s="33"/>
      <c r="J437" s="33"/>
      <c r="K437" s="33"/>
    </row>
    <row r="438" spans="1:11" s="34" customFormat="1">
      <c r="A438" s="29"/>
      <c r="B438" s="29"/>
      <c r="C438" s="29"/>
      <c r="D438" s="30"/>
      <c r="E438" s="30"/>
      <c r="F438" s="40"/>
      <c r="G438" s="31"/>
      <c r="H438" s="32"/>
      <c r="I438" s="33"/>
      <c r="J438" s="33"/>
      <c r="K438" s="33"/>
    </row>
    <row r="439" spans="1:11" s="34" customFormat="1">
      <c r="A439" s="29"/>
      <c r="B439" s="29"/>
      <c r="C439" s="29"/>
      <c r="D439" s="30"/>
      <c r="E439" s="30"/>
      <c r="F439" s="40"/>
      <c r="G439" s="31"/>
      <c r="H439" s="32"/>
      <c r="I439" s="33"/>
      <c r="J439" s="33"/>
      <c r="K439" s="33"/>
    </row>
    <row r="440" spans="1:11" s="34" customFormat="1">
      <c r="A440" s="29"/>
      <c r="B440" s="29"/>
      <c r="C440" s="29"/>
      <c r="D440" s="30"/>
      <c r="E440" s="30"/>
      <c r="F440" s="40"/>
      <c r="G440" s="31"/>
      <c r="H440" s="32"/>
      <c r="I440" s="33"/>
      <c r="J440" s="33"/>
      <c r="K440" s="33"/>
    </row>
    <row r="441" spans="1:11" s="34" customFormat="1">
      <c r="A441" s="29"/>
      <c r="B441" s="29"/>
      <c r="C441" s="29"/>
      <c r="D441" s="30"/>
      <c r="E441" s="30"/>
      <c r="F441" s="40"/>
      <c r="G441" s="31"/>
      <c r="H441" s="32"/>
      <c r="I441" s="33"/>
      <c r="J441" s="33"/>
      <c r="K441" s="33"/>
    </row>
    <row r="442" spans="1:11" s="34" customFormat="1">
      <c r="A442" s="29"/>
      <c r="B442" s="29"/>
      <c r="C442" s="29"/>
      <c r="D442" s="30"/>
      <c r="E442" s="30"/>
      <c r="F442" s="40"/>
      <c r="G442" s="31"/>
      <c r="H442" s="32"/>
      <c r="I442" s="33"/>
      <c r="J442" s="33"/>
      <c r="K442" s="33"/>
    </row>
    <row r="443" spans="1:11" s="34" customFormat="1">
      <c r="A443" s="29"/>
      <c r="B443" s="29"/>
      <c r="C443" s="29"/>
      <c r="D443" s="30"/>
      <c r="E443" s="30"/>
      <c r="F443" s="40"/>
      <c r="G443" s="31"/>
      <c r="H443" s="32"/>
      <c r="I443" s="33"/>
      <c r="J443" s="33"/>
      <c r="K443" s="33"/>
    </row>
    <row r="444" spans="1:11" s="34" customFormat="1">
      <c r="A444" s="29"/>
      <c r="B444" s="29"/>
      <c r="C444" s="29"/>
      <c r="D444" s="30"/>
      <c r="E444" s="30"/>
      <c r="F444" s="40"/>
      <c r="G444" s="31"/>
      <c r="H444" s="32"/>
      <c r="I444" s="33"/>
      <c r="J444" s="33"/>
      <c r="K444" s="33"/>
    </row>
    <row r="445" spans="1:11" s="34" customFormat="1">
      <c r="A445" s="29"/>
      <c r="B445" s="29"/>
      <c r="C445" s="29"/>
      <c r="D445" s="30"/>
      <c r="E445" s="30"/>
      <c r="F445" s="40"/>
      <c r="G445" s="31"/>
      <c r="H445" s="32"/>
      <c r="I445" s="33"/>
      <c r="J445" s="33"/>
      <c r="K445" s="33"/>
    </row>
    <row r="446" spans="1:11" s="34" customFormat="1">
      <c r="A446" s="29"/>
      <c r="B446" s="29"/>
      <c r="C446" s="29"/>
      <c r="D446" s="30"/>
      <c r="E446" s="30"/>
      <c r="F446" s="40"/>
      <c r="G446" s="31"/>
      <c r="H446" s="32"/>
      <c r="I446" s="33"/>
      <c r="J446" s="33"/>
      <c r="K446" s="33"/>
    </row>
    <row r="447" spans="1:11" s="34" customFormat="1">
      <c r="A447" s="29"/>
      <c r="B447" s="29"/>
      <c r="C447" s="29"/>
      <c r="D447" s="30"/>
      <c r="E447" s="30"/>
      <c r="F447" s="40"/>
      <c r="G447" s="31"/>
      <c r="H447" s="32"/>
      <c r="I447" s="33"/>
      <c r="J447" s="33"/>
      <c r="K447" s="33"/>
    </row>
    <row r="448" spans="1:11" s="34" customFormat="1">
      <c r="A448" s="29"/>
      <c r="B448" s="29"/>
      <c r="C448" s="29"/>
      <c r="D448" s="30"/>
      <c r="E448" s="30"/>
      <c r="F448" s="40"/>
      <c r="G448" s="31"/>
      <c r="H448" s="32"/>
      <c r="I448" s="33"/>
      <c r="J448" s="33"/>
      <c r="K448" s="33"/>
    </row>
    <row r="449" spans="1:11" s="34" customFormat="1">
      <c r="A449" s="29"/>
      <c r="B449" s="29"/>
      <c r="C449" s="29"/>
      <c r="D449" s="30"/>
      <c r="E449" s="30"/>
      <c r="F449" s="40"/>
      <c r="G449" s="31"/>
      <c r="H449" s="32"/>
      <c r="I449" s="33"/>
      <c r="J449" s="33"/>
      <c r="K449" s="33"/>
    </row>
    <row r="450" spans="1:11" s="34" customFormat="1">
      <c r="A450" s="29"/>
      <c r="B450" s="29"/>
      <c r="C450" s="29"/>
      <c r="D450" s="30"/>
      <c r="E450" s="30"/>
      <c r="F450" s="40"/>
      <c r="G450" s="31"/>
      <c r="H450" s="32"/>
      <c r="I450" s="33"/>
      <c r="J450" s="33"/>
      <c r="K450" s="33"/>
    </row>
    <row r="451" spans="1:11" s="34" customFormat="1">
      <c r="A451" s="29"/>
      <c r="B451" s="29"/>
      <c r="C451" s="29"/>
      <c r="D451" s="30"/>
      <c r="E451" s="30"/>
      <c r="F451" s="40"/>
      <c r="G451" s="31"/>
      <c r="H451" s="32"/>
      <c r="I451" s="33"/>
      <c r="J451" s="33"/>
      <c r="K451" s="33"/>
    </row>
    <row r="452" spans="1:11" s="34" customFormat="1">
      <c r="A452" s="29"/>
      <c r="B452" s="29"/>
      <c r="C452" s="29"/>
      <c r="D452" s="30"/>
      <c r="E452" s="30"/>
      <c r="F452" s="40"/>
      <c r="G452" s="31"/>
      <c r="H452" s="32"/>
      <c r="I452" s="33"/>
      <c r="J452" s="33"/>
      <c r="K452" s="33"/>
    </row>
    <row r="453" spans="1:11" s="34" customFormat="1">
      <c r="A453" s="29"/>
      <c r="B453" s="29"/>
      <c r="C453" s="29"/>
      <c r="D453" s="30"/>
      <c r="E453" s="30"/>
      <c r="F453" s="40"/>
      <c r="G453" s="31"/>
      <c r="H453" s="32"/>
      <c r="I453" s="33"/>
      <c r="J453" s="33"/>
      <c r="K453" s="33"/>
    </row>
    <row r="454" spans="1:11" s="34" customFormat="1">
      <c r="A454" s="29"/>
      <c r="B454" s="29"/>
      <c r="C454" s="29"/>
      <c r="D454" s="30"/>
      <c r="E454" s="30"/>
      <c r="F454" s="40"/>
      <c r="G454" s="31"/>
      <c r="H454" s="32"/>
      <c r="I454" s="33"/>
      <c r="J454" s="33"/>
      <c r="K454" s="33"/>
    </row>
    <row r="455" spans="1:11" s="34" customFormat="1">
      <c r="A455" s="29"/>
      <c r="B455" s="29"/>
      <c r="C455" s="29"/>
      <c r="D455" s="30"/>
      <c r="E455" s="30"/>
      <c r="F455" s="40"/>
      <c r="G455" s="31"/>
      <c r="H455" s="32"/>
      <c r="I455" s="33"/>
      <c r="J455" s="33"/>
      <c r="K455" s="33"/>
    </row>
    <row r="456" spans="1:11" s="34" customFormat="1">
      <c r="A456" s="29"/>
      <c r="B456" s="29"/>
      <c r="C456" s="29"/>
      <c r="D456" s="30"/>
      <c r="E456" s="30"/>
      <c r="F456" s="40"/>
      <c r="G456" s="31"/>
      <c r="H456" s="32"/>
      <c r="I456" s="33"/>
      <c r="J456" s="33"/>
      <c r="K456" s="33"/>
    </row>
    <row r="457" spans="1:11" s="34" customFormat="1">
      <c r="A457" s="29"/>
      <c r="B457" s="29"/>
      <c r="C457" s="29"/>
      <c r="D457" s="30"/>
      <c r="E457" s="30"/>
      <c r="F457" s="40"/>
      <c r="G457" s="31"/>
      <c r="H457" s="32"/>
      <c r="I457" s="33"/>
      <c r="J457" s="33"/>
      <c r="K457" s="33"/>
    </row>
    <row r="458" spans="1:11" s="34" customFormat="1">
      <c r="A458" s="29"/>
      <c r="B458" s="29"/>
      <c r="C458" s="29"/>
      <c r="D458" s="30"/>
      <c r="E458" s="30"/>
      <c r="F458" s="40"/>
      <c r="G458" s="31"/>
      <c r="H458" s="32"/>
      <c r="I458" s="33"/>
      <c r="J458" s="33"/>
      <c r="K458" s="33"/>
    </row>
    <row r="459" spans="1:11" s="34" customFormat="1">
      <c r="A459" s="29"/>
      <c r="B459" s="29"/>
      <c r="C459" s="29"/>
      <c r="D459" s="30"/>
      <c r="E459" s="30"/>
      <c r="F459" s="40"/>
      <c r="G459" s="31"/>
      <c r="H459" s="32"/>
      <c r="I459" s="33"/>
      <c r="J459" s="33"/>
      <c r="K459" s="33"/>
    </row>
    <row r="460" spans="1:11" s="34" customFormat="1">
      <c r="A460" s="29"/>
      <c r="B460" s="29"/>
      <c r="C460" s="29"/>
      <c r="D460" s="30"/>
      <c r="E460" s="30"/>
      <c r="F460" s="40"/>
      <c r="G460" s="31"/>
      <c r="H460" s="32"/>
      <c r="I460" s="33"/>
      <c r="J460" s="33"/>
      <c r="K460" s="33"/>
    </row>
    <row r="461" spans="1:11" s="34" customFormat="1">
      <c r="A461" s="29"/>
      <c r="B461" s="29"/>
      <c r="C461" s="29"/>
      <c r="D461" s="30"/>
      <c r="E461" s="30"/>
      <c r="F461" s="40"/>
      <c r="G461" s="31"/>
      <c r="H461" s="32"/>
      <c r="I461" s="33"/>
      <c r="J461" s="33"/>
      <c r="K461" s="33"/>
    </row>
    <row r="462" spans="1:11" s="34" customFormat="1">
      <c r="A462" s="29"/>
      <c r="B462" s="29"/>
      <c r="C462" s="29"/>
      <c r="D462" s="30"/>
      <c r="E462" s="30"/>
      <c r="F462" s="40"/>
      <c r="G462" s="31"/>
      <c r="H462" s="32"/>
      <c r="I462" s="33"/>
      <c r="J462" s="33"/>
      <c r="K462" s="33"/>
    </row>
    <row r="463" spans="1:11" s="34" customFormat="1">
      <c r="A463" s="29"/>
      <c r="B463" s="29"/>
      <c r="C463" s="29"/>
      <c r="D463" s="30"/>
      <c r="E463" s="30"/>
      <c r="F463" s="40"/>
      <c r="G463" s="31"/>
      <c r="H463" s="32"/>
      <c r="I463" s="33"/>
      <c r="J463" s="33"/>
      <c r="K463" s="33"/>
    </row>
    <row r="464" spans="1:11" s="34" customFormat="1">
      <c r="A464" s="29"/>
      <c r="B464" s="29"/>
      <c r="C464" s="29"/>
      <c r="D464" s="30"/>
      <c r="E464" s="30"/>
      <c r="F464" s="40"/>
      <c r="G464" s="31"/>
      <c r="H464" s="32"/>
      <c r="I464" s="33"/>
      <c r="J464" s="33"/>
      <c r="K464" s="33"/>
    </row>
    <row r="465" spans="1:11" s="34" customFormat="1">
      <c r="A465" s="29"/>
      <c r="B465" s="29"/>
      <c r="C465" s="29"/>
      <c r="D465" s="30"/>
      <c r="E465" s="30"/>
      <c r="F465" s="40"/>
      <c r="G465" s="31"/>
      <c r="H465" s="32"/>
      <c r="I465" s="33"/>
      <c r="J465" s="33"/>
      <c r="K465" s="33"/>
    </row>
    <row r="466" spans="1:11" s="34" customFormat="1">
      <c r="A466" s="29"/>
      <c r="B466" s="29"/>
      <c r="C466" s="29"/>
      <c r="D466" s="30"/>
      <c r="E466" s="30"/>
      <c r="F466" s="40"/>
      <c r="G466" s="31"/>
      <c r="H466" s="32"/>
      <c r="I466" s="33"/>
      <c r="J466" s="33"/>
      <c r="K466" s="33"/>
    </row>
    <row r="467" spans="1:11" s="34" customFormat="1">
      <c r="A467" s="29"/>
      <c r="B467" s="29"/>
      <c r="C467" s="29"/>
      <c r="D467" s="30"/>
      <c r="E467" s="30"/>
      <c r="F467" s="40"/>
      <c r="G467" s="31"/>
      <c r="H467" s="32"/>
      <c r="I467" s="33"/>
      <c r="J467" s="33"/>
      <c r="K467" s="33"/>
    </row>
    <row r="468" spans="1:11" s="34" customFormat="1">
      <c r="A468" s="29"/>
      <c r="B468" s="29"/>
      <c r="C468" s="29"/>
      <c r="D468" s="30"/>
      <c r="E468" s="30"/>
      <c r="F468" s="40"/>
      <c r="G468" s="31"/>
      <c r="H468" s="32"/>
      <c r="I468" s="33"/>
      <c r="J468" s="33"/>
      <c r="K468" s="33"/>
    </row>
    <row r="469" spans="1:11" s="34" customFormat="1">
      <c r="A469" s="29"/>
      <c r="B469" s="29"/>
      <c r="C469" s="29"/>
      <c r="D469" s="30"/>
      <c r="E469" s="30"/>
      <c r="F469" s="40"/>
      <c r="G469" s="31"/>
      <c r="H469" s="32"/>
      <c r="I469" s="33"/>
      <c r="J469" s="33"/>
      <c r="K469" s="33"/>
    </row>
    <row r="470" spans="1:11" s="34" customFormat="1">
      <c r="A470" s="29"/>
      <c r="B470" s="29"/>
      <c r="C470" s="29"/>
      <c r="D470" s="30"/>
      <c r="E470" s="30"/>
      <c r="F470" s="40"/>
      <c r="G470" s="31"/>
      <c r="H470" s="32"/>
      <c r="I470" s="33"/>
      <c r="J470" s="33"/>
      <c r="K470" s="33"/>
    </row>
    <row r="471" spans="1:11" s="34" customFormat="1">
      <c r="A471" s="29"/>
      <c r="B471" s="29"/>
      <c r="C471" s="29"/>
      <c r="D471" s="30"/>
      <c r="E471" s="30"/>
      <c r="F471" s="40"/>
      <c r="G471" s="31"/>
      <c r="H471" s="32"/>
      <c r="I471" s="33"/>
      <c r="J471" s="33"/>
      <c r="K471" s="33"/>
    </row>
    <row r="472" spans="1:11" s="34" customFormat="1">
      <c r="A472" s="29"/>
      <c r="B472" s="29"/>
      <c r="C472" s="29"/>
      <c r="D472" s="30"/>
      <c r="E472" s="30"/>
      <c r="F472" s="40"/>
      <c r="G472" s="31"/>
      <c r="H472" s="32"/>
      <c r="I472" s="33"/>
      <c r="J472" s="33"/>
      <c r="K472" s="33"/>
    </row>
    <row r="473" spans="1:11" s="34" customFormat="1">
      <c r="A473" s="29"/>
      <c r="B473" s="29"/>
      <c r="C473" s="29"/>
      <c r="D473" s="30"/>
      <c r="E473" s="30"/>
      <c r="F473" s="40"/>
      <c r="G473" s="31"/>
      <c r="H473" s="32"/>
      <c r="I473" s="33"/>
      <c r="J473" s="33"/>
      <c r="K473" s="33"/>
    </row>
    <row r="474" spans="1:11" s="34" customFormat="1">
      <c r="A474" s="29"/>
      <c r="B474" s="29"/>
      <c r="C474" s="29"/>
      <c r="D474" s="30"/>
      <c r="E474" s="30"/>
      <c r="F474" s="40"/>
      <c r="G474" s="31"/>
      <c r="H474" s="32"/>
      <c r="I474" s="33"/>
      <c r="J474" s="33"/>
      <c r="K474" s="33"/>
    </row>
    <row r="475" spans="1:11" s="34" customFormat="1">
      <c r="A475" s="29"/>
      <c r="B475" s="29"/>
      <c r="C475" s="29"/>
      <c r="D475" s="30"/>
      <c r="E475" s="30"/>
      <c r="F475" s="40"/>
      <c r="G475" s="31"/>
      <c r="H475" s="32"/>
      <c r="I475" s="33"/>
      <c r="J475" s="33"/>
      <c r="K475" s="33"/>
    </row>
    <row r="476" spans="1:11" s="34" customFormat="1">
      <c r="A476" s="29"/>
      <c r="B476" s="29"/>
      <c r="C476" s="29"/>
      <c r="D476" s="30"/>
      <c r="E476" s="30"/>
      <c r="F476" s="40"/>
      <c r="G476" s="31"/>
      <c r="H476" s="32"/>
      <c r="I476" s="33"/>
      <c r="J476" s="33"/>
      <c r="K476" s="33"/>
    </row>
    <row r="477" spans="1:11" s="34" customFormat="1">
      <c r="A477" s="29"/>
      <c r="B477" s="29"/>
      <c r="C477" s="29"/>
      <c r="D477" s="30"/>
      <c r="E477" s="30"/>
      <c r="F477" s="40"/>
      <c r="G477" s="31"/>
      <c r="H477" s="32"/>
      <c r="I477" s="33"/>
      <c r="J477" s="33"/>
      <c r="K477" s="33"/>
    </row>
    <row r="478" spans="1:11" s="34" customFormat="1">
      <c r="A478" s="29"/>
      <c r="B478" s="29"/>
      <c r="C478" s="29"/>
      <c r="D478" s="30"/>
      <c r="E478" s="30"/>
      <c r="F478" s="40"/>
      <c r="G478" s="31"/>
      <c r="H478" s="32"/>
      <c r="I478" s="33"/>
      <c r="J478" s="33"/>
      <c r="K478" s="33"/>
    </row>
    <row r="479" spans="1:11" s="34" customFormat="1">
      <c r="A479" s="29"/>
      <c r="B479" s="29"/>
      <c r="C479" s="29"/>
      <c r="D479" s="30"/>
      <c r="E479" s="30"/>
      <c r="F479" s="40"/>
      <c r="G479" s="31"/>
      <c r="H479" s="32"/>
      <c r="I479" s="33"/>
      <c r="J479" s="33"/>
      <c r="K479" s="33"/>
    </row>
    <row r="480" spans="1:11" s="34" customFormat="1">
      <c r="A480" s="29"/>
      <c r="B480" s="29"/>
      <c r="C480" s="29"/>
      <c r="D480" s="30"/>
      <c r="E480" s="30"/>
      <c r="F480" s="40"/>
      <c r="G480" s="31"/>
      <c r="H480" s="32"/>
      <c r="I480" s="33"/>
      <c r="J480" s="33"/>
      <c r="K480" s="33"/>
    </row>
    <row r="481" spans="1:11" s="34" customFormat="1">
      <c r="A481" s="29"/>
      <c r="B481" s="29"/>
      <c r="C481" s="29"/>
      <c r="D481" s="30"/>
      <c r="E481" s="30"/>
      <c r="F481" s="40"/>
      <c r="G481" s="31"/>
      <c r="H481" s="32"/>
      <c r="I481" s="33"/>
      <c r="J481" s="33"/>
      <c r="K481" s="33"/>
    </row>
    <row r="482" spans="1:11" s="34" customFormat="1">
      <c r="A482" s="29"/>
      <c r="B482" s="29"/>
      <c r="C482" s="29"/>
      <c r="D482" s="30"/>
      <c r="E482" s="30"/>
      <c r="F482" s="40"/>
      <c r="G482" s="31"/>
      <c r="H482" s="32"/>
      <c r="I482" s="33"/>
      <c r="J482" s="33"/>
      <c r="K482" s="33"/>
    </row>
    <row r="483" spans="1:11" s="34" customFormat="1">
      <c r="A483" s="29"/>
      <c r="B483" s="29"/>
      <c r="C483" s="29"/>
      <c r="D483" s="30"/>
      <c r="E483" s="30"/>
      <c r="F483" s="40"/>
      <c r="G483" s="31"/>
      <c r="H483" s="32"/>
      <c r="I483" s="33"/>
      <c r="J483" s="33"/>
      <c r="K483" s="33"/>
    </row>
    <row r="484" spans="1:11" s="34" customFormat="1">
      <c r="A484" s="29"/>
      <c r="B484" s="29"/>
      <c r="C484" s="29"/>
      <c r="D484" s="30"/>
      <c r="E484" s="30"/>
      <c r="F484" s="40"/>
      <c r="G484" s="31"/>
      <c r="H484" s="32"/>
      <c r="I484" s="33"/>
      <c r="J484" s="33"/>
      <c r="K484" s="33"/>
    </row>
    <row r="485" spans="1:11" s="34" customFormat="1">
      <c r="A485" s="29"/>
      <c r="B485" s="29"/>
      <c r="C485" s="29"/>
      <c r="D485" s="30"/>
      <c r="E485" s="30"/>
      <c r="F485" s="40"/>
      <c r="G485" s="31"/>
      <c r="H485" s="32"/>
      <c r="I485" s="33"/>
      <c r="J485" s="33"/>
      <c r="K485" s="33"/>
    </row>
    <row r="486" spans="1:11" s="34" customFormat="1">
      <c r="A486" s="29"/>
      <c r="B486" s="29"/>
      <c r="C486" s="29"/>
      <c r="D486" s="30"/>
      <c r="E486" s="30"/>
      <c r="F486" s="40"/>
      <c r="G486" s="31"/>
      <c r="H486" s="32"/>
      <c r="I486" s="33"/>
      <c r="J486" s="33"/>
      <c r="K486" s="33"/>
    </row>
    <row r="487" spans="1:11" s="34" customFormat="1">
      <c r="A487" s="29"/>
      <c r="B487" s="29"/>
      <c r="C487" s="29"/>
      <c r="D487" s="30"/>
      <c r="E487" s="30"/>
      <c r="F487" s="40"/>
      <c r="G487" s="31"/>
      <c r="H487" s="32"/>
      <c r="I487" s="33"/>
      <c r="J487" s="33"/>
      <c r="K487" s="33"/>
    </row>
    <row r="488" spans="1:11" s="34" customFormat="1">
      <c r="A488" s="29"/>
      <c r="B488" s="29"/>
      <c r="C488" s="29"/>
      <c r="D488" s="30"/>
      <c r="E488" s="30"/>
      <c r="F488" s="40"/>
      <c r="G488" s="31"/>
      <c r="H488" s="32"/>
      <c r="I488" s="33"/>
      <c r="J488" s="33"/>
      <c r="K488" s="33"/>
    </row>
    <row r="489" spans="1:11" s="34" customFormat="1">
      <c r="A489" s="29"/>
      <c r="B489" s="29"/>
      <c r="C489" s="29"/>
      <c r="D489" s="30"/>
      <c r="E489" s="30"/>
      <c r="F489" s="40"/>
      <c r="G489" s="31"/>
      <c r="H489" s="32"/>
      <c r="I489" s="33"/>
      <c r="J489" s="33"/>
      <c r="K489" s="33"/>
    </row>
    <row r="490" spans="1:11" s="34" customFormat="1">
      <c r="A490" s="29"/>
      <c r="B490" s="29"/>
      <c r="C490" s="29"/>
      <c r="D490" s="30"/>
      <c r="E490" s="30"/>
      <c r="F490" s="40"/>
      <c r="G490" s="31"/>
      <c r="H490" s="32"/>
      <c r="I490" s="33"/>
      <c r="J490" s="33"/>
      <c r="K490" s="33"/>
    </row>
    <row r="491" spans="1:11" s="34" customFormat="1">
      <c r="A491" s="29"/>
      <c r="B491" s="29"/>
      <c r="C491" s="29"/>
      <c r="D491" s="30"/>
      <c r="E491" s="30"/>
      <c r="F491" s="40"/>
      <c r="G491" s="31"/>
      <c r="H491" s="32"/>
      <c r="I491" s="33"/>
      <c r="J491" s="33"/>
      <c r="K491" s="33"/>
    </row>
    <row r="492" spans="1:11" s="34" customFormat="1">
      <c r="A492" s="29"/>
      <c r="B492" s="29"/>
      <c r="C492" s="29"/>
      <c r="D492" s="30"/>
      <c r="E492" s="30"/>
      <c r="F492" s="40"/>
      <c r="G492" s="31"/>
      <c r="H492" s="32"/>
      <c r="I492" s="33"/>
      <c r="J492" s="33"/>
      <c r="K492" s="33"/>
    </row>
    <row r="493" spans="1:11" s="34" customFormat="1">
      <c r="A493" s="29"/>
      <c r="B493" s="29"/>
      <c r="C493" s="29"/>
      <c r="D493" s="30"/>
      <c r="E493" s="30"/>
      <c r="F493" s="40"/>
      <c r="G493" s="31"/>
      <c r="H493" s="32"/>
      <c r="I493" s="33"/>
      <c r="J493" s="33"/>
      <c r="K493" s="33"/>
    </row>
    <row r="494" spans="1:11" s="34" customFormat="1">
      <c r="A494" s="29"/>
      <c r="B494" s="29"/>
      <c r="C494" s="29"/>
      <c r="D494" s="30"/>
      <c r="E494" s="30"/>
      <c r="F494" s="40"/>
      <c r="G494" s="31"/>
      <c r="H494" s="32"/>
      <c r="I494" s="33"/>
      <c r="J494" s="33"/>
      <c r="K494" s="33"/>
    </row>
    <row r="495" spans="1:11" s="34" customFormat="1">
      <c r="A495" s="29"/>
      <c r="B495" s="29"/>
      <c r="C495" s="29"/>
      <c r="D495" s="30"/>
      <c r="E495" s="30"/>
      <c r="F495" s="40"/>
      <c r="G495" s="31"/>
      <c r="H495" s="32"/>
      <c r="I495" s="33"/>
      <c r="J495" s="33"/>
      <c r="K495" s="33"/>
    </row>
    <row r="496" spans="1:11" s="34" customFormat="1">
      <c r="A496" s="29"/>
      <c r="B496" s="29"/>
      <c r="C496" s="29"/>
      <c r="D496" s="30"/>
      <c r="E496" s="30"/>
      <c r="F496" s="40"/>
      <c r="G496" s="31"/>
      <c r="H496" s="32"/>
      <c r="I496" s="33"/>
      <c r="J496" s="33"/>
      <c r="K496" s="33"/>
    </row>
    <row r="497" spans="1:11" s="34" customFormat="1">
      <c r="A497" s="29"/>
      <c r="B497" s="29"/>
      <c r="C497" s="29"/>
      <c r="D497" s="30"/>
      <c r="E497" s="30"/>
      <c r="F497" s="40"/>
      <c r="G497" s="31"/>
      <c r="H497" s="32"/>
      <c r="I497" s="33"/>
      <c r="J497" s="33"/>
      <c r="K497" s="33"/>
    </row>
    <row r="498" spans="1:11" s="34" customFormat="1">
      <c r="A498" s="29"/>
      <c r="B498" s="29"/>
      <c r="C498" s="29"/>
      <c r="D498" s="30"/>
      <c r="E498" s="30"/>
      <c r="F498" s="40"/>
      <c r="G498" s="31"/>
      <c r="H498" s="32"/>
      <c r="I498" s="33"/>
      <c r="J498" s="33"/>
      <c r="K498" s="33"/>
    </row>
    <row r="499" spans="1:11" s="34" customFormat="1">
      <c r="A499" s="29"/>
      <c r="B499" s="29"/>
      <c r="C499" s="29"/>
      <c r="D499" s="30"/>
      <c r="E499" s="30"/>
      <c r="F499" s="40"/>
      <c r="G499" s="31"/>
      <c r="H499" s="32"/>
      <c r="I499" s="33"/>
      <c r="J499" s="33"/>
      <c r="K499" s="33"/>
    </row>
    <row r="500" spans="1:11" s="34" customFormat="1">
      <c r="A500" s="29"/>
      <c r="B500" s="29"/>
      <c r="C500" s="29"/>
      <c r="D500" s="30"/>
      <c r="E500" s="30"/>
      <c r="F500" s="40"/>
      <c r="G500" s="31"/>
      <c r="H500" s="32"/>
      <c r="I500" s="33"/>
      <c r="J500" s="33"/>
      <c r="K500" s="33"/>
    </row>
    <row r="501" spans="1:11" s="34" customFormat="1">
      <c r="A501" s="29"/>
      <c r="B501" s="29"/>
      <c r="C501" s="29"/>
      <c r="D501" s="30"/>
      <c r="E501" s="30"/>
      <c r="F501" s="40"/>
      <c r="G501" s="31"/>
      <c r="H501" s="32"/>
      <c r="I501" s="33"/>
      <c r="J501" s="33"/>
      <c r="K501" s="33"/>
    </row>
    <row r="502" spans="1:11" s="34" customFormat="1">
      <c r="A502" s="29"/>
      <c r="B502" s="29"/>
      <c r="C502" s="29"/>
      <c r="D502" s="30"/>
      <c r="E502" s="30"/>
      <c r="F502" s="40"/>
      <c r="G502" s="31"/>
      <c r="H502" s="32"/>
      <c r="I502" s="33"/>
      <c r="J502" s="33"/>
      <c r="K502" s="33"/>
    </row>
    <row r="503" spans="1:11" s="34" customFormat="1">
      <c r="A503" s="29"/>
      <c r="B503" s="29"/>
      <c r="C503" s="29"/>
      <c r="D503" s="30"/>
      <c r="E503" s="30"/>
      <c r="F503" s="40"/>
      <c r="G503" s="31"/>
      <c r="H503" s="32"/>
      <c r="I503" s="33"/>
      <c r="J503" s="33"/>
      <c r="K503" s="33"/>
    </row>
    <row r="504" spans="1:11" s="34" customFormat="1">
      <c r="A504" s="29"/>
      <c r="B504" s="29"/>
      <c r="C504" s="29"/>
      <c r="D504" s="30"/>
      <c r="E504" s="30"/>
      <c r="F504" s="40"/>
      <c r="G504" s="31"/>
      <c r="H504" s="32"/>
      <c r="I504" s="33"/>
      <c r="J504" s="33"/>
      <c r="K504" s="33"/>
    </row>
    <row r="505" spans="1:11" s="34" customFormat="1">
      <c r="A505" s="29"/>
      <c r="B505" s="29"/>
      <c r="C505" s="29"/>
      <c r="D505" s="30"/>
      <c r="E505" s="30"/>
      <c r="F505" s="40"/>
      <c r="G505" s="31"/>
      <c r="H505" s="32"/>
      <c r="I505" s="33"/>
      <c r="J505" s="33"/>
      <c r="K505" s="33"/>
    </row>
    <row r="506" spans="1:11" s="34" customFormat="1">
      <c r="A506" s="29"/>
      <c r="B506" s="29"/>
      <c r="C506" s="29"/>
      <c r="D506" s="30"/>
      <c r="E506" s="30"/>
      <c r="F506" s="40"/>
      <c r="G506" s="31"/>
      <c r="H506" s="32"/>
      <c r="I506" s="33"/>
      <c r="J506" s="33"/>
      <c r="K506" s="33"/>
    </row>
    <row r="507" spans="1:11" s="34" customFormat="1">
      <c r="A507" s="29"/>
      <c r="B507" s="29"/>
      <c r="C507" s="29"/>
      <c r="D507" s="30"/>
      <c r="E507" s="30"/>
      <c r="F507" s="40"/>
      <c r="G507" s="31"/>
      <c r="H507" s="32"/>
      <c r="I507" s="33"/>
      <c r="J507" s="33"/>
      <c r="K507" s="33"/>
    </row>
    <row r="508" spans="1:11" s="34" customFormat="1">
      <c r="A508" s="29"/>
      <c r="B508" s="29"/>
      <c r="C508" s="29"/>
      <c r="D508" s="30"/>
      <c r="E508" s="30"/>
      <c r="F508" s="40"/>
      <c r="G508" s="31"/>
      <c r="H508" s="32"/>
      <c r="I508" s="33"/>
      <c r="J508" s="33"/>
      <c r="K508" s="33"/>
    </row>
    <row r="509" spans="1:11" s="34" customFormat="1">
      <c r="A509" s="29"/>
      <c r="B509" s="29"/>
      <c r="C509" s="29"/>
      <c r="D509" s="30"/>
      <c r="E509" s="30"/>
      <c r="F509" s="40"/>
      <c r="G509" s="31"/>
      <c r="H509" s="32"/>
      <c r="I509" s="33"/>
      <c r="J509" s="33"/>
      <c r="K509" s="33"/>
    </row>
    <row r="510" spans="1:11" s="34" customFormat="1">
      <c r="A510" s="29"/>
      <c r="B510" s="29"/>
      <c r="C510" s="29"/>
      <c r="D510" s="30"/>
      <c r="E510" s="30"/>
      <c r="F510" s="40"/>
      <c r="G510" s="31"/>
      <c r="H510" s="32"/>
      <c r="I510" s="33"/>
      <c r="J510" s="33"/>
      <c r="K510" s="33"/>
    </row>
    <row r="511" spans="1:11" s="34" customFormat="1">
      <c r="A511" s="29"/>
      <c r="B511" s="29"/>
      <c r="C511" s="29"/>
      <c r="D511" s="30"/>
      <c r="E511" s="30"/>
      <c r="F511" s="40"/>
      <c r="G511" s="31"/>
      <c r="H511" s="32"/>
      <c r="I511" s="33"/>
      <c r="J511" s="33"/>
      <c r="K511" s="33"/>
    </row>
    <row r="512" spans="1:11" s="34" customFormat="1">
      <c r="A512" s="29"/>
      <c r="B512" s="29"/>
      <c r="C512" s="29"/>
      <c r="D512" s="30"/>
      <c r="E512" s="30"/>
      <c r="F512" s="40"/>
      <c r="G512" s="31"/>
      <c r="H512" s="32"/>
      <c r="I512" s="33"/>
      <c r="J512" s="33"/>
      <c r="K512" s="33"/>
    </row>
    <row r="513" spans="1:11" s="34" customFormat="1">
      <c r="A513" s="29"/>
      <c r="B513" s="29"/>
      <c r="C513" s="29"/>
      <c r="D513" s="30"/>
      <c r="E513" s="30"/>
      <c r="F513" s="40"/>
      <c r="G513" s="31"/>
      <c r="H513" s="32"/>
      <c r="I513" s="33"/>
      <c r="J513" s="33"/>
      <c r="K513" s="33"/>
    </row>
    <row r="514" spans="1:11" s="34" customFormat="1">
      <c r="A514" s="29"/>
      <c r="B514" s="29"/>
      <c r="C514" s="29"/>
      <c r="D514" s="30"/>
      <c r="E514" s="30"/>
      <c r="F514" s="40"/>
      <c r="G514" s="31"/>
      <c r="H514" s="32"/>
      <c r="I514" s="33"/>
      <c r="J514" s="33"/>
      <c r="K514" s="33"/>
    </row>
    <row r="515" spans="1:11" s="34" customFormat="1">
      <c r="A515" s="29"/>
      <c r="B515" s="29"/>
      <c r="C515" s="29"/>
      <c r="D515" s="30"/>
      <c r="E515" s="30"/>
      <c r="F515" s="40"/>
      <c r="G515" s="31"/>
      <c r="H515" s="32"/>
      <c r="I515" s="33"/>
      <c r="J515" s="33"/>
      <c r="K515" s="33"/>
    </row>
    <row r="516" spans="1:11" s="34" customFormat="1">
      <c r="A516" s="29"/>
      <c r="B516" s="29"/>
      <c r="C516" s="29"/>
      <c r="D516" s="30"/>
      <c r="E516" s="30"/>
      <c r="F516" s="40"/>
      <c r="G516" s="31"/>
      <c r="H516" s="32"/>
      <c r="I516" s="33"/>
      <c r="J516" s="33"/>
      <c r="K516" s="33"/>
    </row>
    <row r="517" spans="1:11" s="34" customFormat="1">
      <c r="A517" s="29"/>
      <c r="B517" s="29"/>
      <c r="C517" s="29"/>
      <c r="D517" s="30"/>
      <c r="E517" s="30"/>
      <c r="F517" s="40"/>
      <c r="G517" s="31"/>
      <c r="H517" s="32"/>
      <c r="I517" s="33"/>
      <c r="J517" s="33"/>
      <c r="K517" s="33"/>
    </row>
    <row r="518" spans="1:11" s="34" customFormat="1">
      <c r="A518" s="29"/>
      <c r="B518" s="29"/>
      <c r="C518" s="29"/>
      <c r="D518" s="30"/>
      <c r="E518" s="30"/>
      <c r="F518" s="40"/>
      <c r="G518" s="31"/>
      <c r="H518" s="32"/>
      <c r="I518" s="33"/>
      <c r="J518" s="33"/>
      <c r="K518" s="33"/>
    </row>
    <row r="519" spans="1:11" s="34" customFormat="1">
      <c r="A519" s="29"/>
      <c r="B519" s="29"/>
      <c r="C519" s="29"/>
      <c r="D519" s="30"/>
      <c r="E519" s="30"/>
      <c r="F519" s="40"/>
      <c r="G519" s="31"/>
      <c r="H519" s="32"/>
      <c r="I519" s="33"/>
      <c r="J519" s="33"/>
      <c r="K519" s="33"/>
    </row>
    <row r="520" spans="1:11" s="34" customFormat="1">
      <c r="A520" s="29"/>
      <c r="B520" s="29"/>
      <c r="C520" s="29"/>
      <c r="D520" s="30"/>
      <c r="E520" s="30"/>
      <c r="F520" s="40"/>
      <c r="G520" s="31"/>
      <c r="H520" s="32"/>
      <c r="I520" s="33"/>
      <c r="J520" s="33"/>
      <c r="K520" s="33"/>
    </row>
    <row r="521" spans="1:11" s="34" customFormat="1">
      <c r="A521" s="29"/>
      <c r="B521" s="29"/>
      <c r="C521" s="29"/>
      <c r="D521" s="30"/>
      <c r="E521" s="30"/>
      <c r="F521" s="40"/>
      <c r="G521" s="31"/>
      <c r="H521" s="32"/>
      <c r="I521" s="33"/>
      <c r="J521" s="33"/>
      <c r="K521" s="33"/>
    </row>
    <row r="522" spans="1:11" s="34" customFormat="1">
      <c r="A522" s="29"/>
      <c r="B522" s="29"/>
      <c r="C522" s="29"/>
      <c r="D522" s="30"/>
      <c r="E522" s="30"/>
      <c r="F522" s="40"/>
      <c r="G522" s="31"/>
      <c r="H522" s="32"/>
      <c r="I522" s="33"/>
      <c r="J522" s="33"/>
      <c r="K522" s="33"/>
    </row>
    <row r="523" spans="1:11" s="34" customFormat="1">
      <c r="A523" s="29"/>
      <c r="B523" s="29"/>
      <c r="C523" s="29"/>
      <c r="D523" s="30"/>
      <c r="E523" s="30"/>
      <c r="F523" s="40"/>
      <c r="G523" s="31"/>
      <c r="H523" s="32"/>
      <c r="I523" s="33"/>
      <c r="J523" s="33"/>
      <c r="K523" s="33"/>
    </row>
    <row r="524" spans="1:11" s="34" customFormat="1">
      <c r="A524" s="29"/>
      <c r="B524" s="29"/>
      <c r="C524" s="29"/>
      <c r="D524" s="30"/>
      <c r="E524" s="30"/>
      <c r="F524" s="40"/>
      <c r="G524" s="31"/>
      <c r="H524" s="32"/>
      <c r="I524" s="33"/>
      <c r="J524" s="33"/>
      <c r="K524" s="33"/>
    </row>
    <row r="525" spans="1:11" s="34" customFormat="1">
      <c r="A525" s="29"/>
      <c r="B525" s="29"/>
      <c r="C525" s="29"/>
      <c r="D525" s="30"/>
      <c r="E525" s="30"/>
      <c r="F525" s="40"/>
      <c r="G525" s="31"/>
      <c r="H525" s="32"/>
      <c r="I525" s="33"/>
      <c r="J525" s="33"/>
      <c r="K525" s="33"/>
    </row>
    <row r="526" spans="1:11" s="34" customFormat="1">
      <c r="A526" s="29"/>
      <c r="B526" s="29"/>
      <c r="C526" s="29"/>
      <c r="D526" s="30"/>
      <c r="E526" s="30"/>
      <c r="F526" s="40"/>
      <c r="G526" s="31"/>
      <c r="H526" s="32"/>
      <c r="I526" s="33"/>
      <c r="J526" s="33"/>
      <c r="K526" s="33"/>
    </row>
    <row r="527" spans="1:11" s="34" customFormat="1">
      <c r="A527" s="29"/>
      <c r="B527" s="29"/>
      <c r="C527" s="29"/>
      <c r="D527" s="30"/>
      <c r="E527" s="30"/>
      <c r="F527" s="40"/>
      <c r="G527" s="31"/>
      <c r="H527" s="32"/>
      <c r="I527" s="33"/>
      <c r="J527" s="33"/>
      <c r="K527" s="33"/>
    </row>
    <row r="528" spans="1:11" s="34" customFormat="1">
      <c r="A528" s="29"/>
      <c r="B528" s="29"/>
      <c r="C528" s="29"/>
      <c r="D528" s="30"/>
      <c r="E528" s="30"/>
      <c r="F528" s="40"/>
      <c r="G528" s="31"/>
      <c r="H528" s="32"/>
      <c r="I528" s="33"/>
      <c r="J528" s="33"/>
      <c r="K528" s="33"/>
    </row>
    <row r="529" spans="1:11" s="34" customFormat="1">
      <c r="A529" s="29"/>
      <c r="B529" s="29"/>
      <c r="C529" s="29"/>
      <c r="D529" s="30"/>
      <c r="E529" s="30"/>
      <c r="F529" s="40"/>
      <c r="G529" s="31"/>
      <c r="H529" s="32"/>
      <c r="I529" s="33"/>
      <c r="J529" s="33"/>
      <c r="K529" s="33"/>
    </row>
    <row r="530" spans="1:11" s="34" customFormat="1">
      <c r="A530" s="29"/>
      <c r="B530" s="29"/>
      <c r="C530" s="29"/>
      <c r="D530" s="30"/>
      <c r="E530" s="30"/>
      <c r="F530" s="40"/>
      <c r="G530" s="31"/>
      <c r="H530" s="32"/>
      <c r="I530" s="33"/>
      <c r="J530" s="33"/>
      <c r="K530" s="33"/>
    </row>
    <row r="531" spans="1:11" s="34" customFormat="1">
      <c r="A531" s="29"/>
      <c r="B531" s="29"/>
      <c r="C531" s="29"/>
      <c r="D531" s="30"/>
      <c r="E531" s="30"/>
      <c r="F531" s="40"/>
      <c r="G531" s="31"/>
      <c r="H531" s="32"/>
      <c r="I531" s="33"/>
      <c r="J531" s="33"/>
      <c r="K531" s="33"/>
    </row>
    <row r="532" spans="1:11" s="34" customFormat="1">
      <c r="A532" s="29"/>
      <c r="B532" s="29"/>
      <c r="C532" s="29"/>
      <c r="D532" s="30"/>
      <c r="E532" s="30"/>
      <c r="F532" s="40"/>
      <c r="G532" s="31"/>
      <c r="H532" s="32"/>
      <c r="I532" s="33"/>
      <c r="J532" s="33"/>
      <c r="K532" s="33"/>
    </row>
    <row r="533" spans="1:11" s="34" customFormat="1">
      <c r="A533" s="29"/>
      <c r="B533" s="29"/>
      <c r="C533" s="29"/>
      <c r="D533" s="30"/>
      <c r="E533" s="30"/>
      <c r="F533" s="40"/>
      <c r="G533" s="31"/>
      <c r="H533" s="32"/>
      <c r="I533" s="33"/>
      <c r="J533" s="33"/>
      <c r="K533" s="33"/>
    </row>
    <row r="534" spans="1:11" s="34" customFormat="1">
      <c r="A534" s="29"/>
      <c r="B534" s="29"/>
      <c r="C534" s="29"/>
      <c r="D534" s="30"/>
      <c r="E534" s="30"/>
      <c r="F534" s="40"/>
      <c r="G534" s="31"/>
      <c r="H534" s="32"/>
      <c r="I534" s="33"/>
      <c r="J534" s="33"/>
      <c r="K534" s="33"/>
    </row>
    <row r="535" spans="1:11" s="34" customFormat="1">
      <c r="A535" s="29"/>
      <c r="B535" s="29"/>
      <c r="C535" s="29"/>
      <c r="D535" s="30"/>
      <c r="E535" s="30"/>
      <c r="F535" s="40"/>
      <c r="G535" s="31"/>
      <c r="H535" s="32"/>
      <c r="I535" s="33"/>
      <c r="J535" s="33"/>
      <c r="K535" s="33"/>
    </row>
    <row r="536" spans="1:11" s="34" customFormat="1">
      <c r="A536" s="29"/>
      <c r="B536" s="29"/>
      <c r="C536" s="29"/>
      <c r="D536" s="30"/>
      <c r="E536" s="30"/>
      <c r="F536" s="40"/>
      <c r="G536" s="31"/>
      <c r="H536" s="32"/>
      <c r="I536" s="33"/>
      <c r="J536" s="33"/>
      <c r="K536" s="33"/>
    </row>
    <row r="537" spans="1:11" s="34" customFormat="1">
      <c r="A537" s="29"/>
      <c r="B537" s="29"/>
      <c r="C537" s="29"/>
      <c r="D537" s="30"/>
      <c r="E537" s="30"/>
      <c r="F537" s="40"/>
      <c r="G537" s="31"/>
      <c r="H537" s="32"/>
      <c r="I537" s="33"/>
      <c r="J537" s="33"/>
      <c r="K537" s="33"/>
    </row>
    <row r="538" spans="1:11" s="34" customFormat="1">
      <c r="A538" s="29"/>
      <c r="B538" s="29"/>
      <c r="C538" s="29"/>
      <c r="D538" s="30"/>
      <c r="E538" s="30"/>
      <c r="F538" s="40"/>
      <c r="G538" s="31"/>
      <c r="H538" s="32"/>
      <c r="I538" s="33"/>
      <c r="J538" s="33"/>
      <c r="K538" s="33"/>
    </row>
    <row r="539" spans="1:11" s="34" customFormat="1">
      <c r="A539" s="29"/>
      <c r="B539" s="29"/>
      <c r="C539" s="29"/>
      <c r="D539" s="30"/>
      <c r="E539" s="30"/>
      <c r="F539" s="40"/>
      <c r="G539" s="31"/>
      <c r="H539" s="32"/>
      <c r="I539" s="33"/>
      <c r="J539" s="33"/>
      <c r="K539" s="33"/>
    </row>
    <row r="540" spans="1:11" s="34" customFormat="1">
      <c r="A540" s="29"/>
      <c r="B540" s="29"/>
      <c r="C540" s="29"/>
      <c r="D540" s="30"/>
      <c r="E540" s="30"/>
      <c r="F540" s="40"/>
      <c r="G540" s="31"/>
      <c r="H540" s="32"/>
      <c r="I540" s="33"/>
      <c r="J540" s="33"/>
      <c r="K540" s="33"/>
    </row>
    <row r="541" spans="1:11" s="34" customFormat="1">
      <c r="A541" s="29"/>
      <c r="B541" s="29"/>
      <c r="C541" s="29"/>
      <c r="D541" s="30"/>
      <c r="E541" s="30"/>
      <c r="F541" s="40"/>
      <c r="G541" s="31"/>
      <c r="H541" s="32"/>
      <c r="I541" s="33"/>
      <c r="J541" s="33"/>
      <c r="K541" s="33"/>
    </row>
    <row r="542" spans="1:11" s="34" customFormat="1">
      <c r="A542" s="29"/>
      <c r="B542" s="29"/>
      <c r="C542" s="29"/>
      <c r="D542" s="30"/>
      <c r="E542" s="30"/>
      <c r="F542" s="40"/>
      <c r="G542" s="31"/>
      <c r="H542" s="32"/>
      <c r="I542" s="33"/>
      <c r="J542" s="33"/>
      <c r="K542" s="33"/>
    </row>
    <row r="543" spans="1:11" s="34" customFormat="1">
      <c r="A543" s="29"/>
      <c r="B543" s="29"/>
      <c r="C543" s="29"/>
      <c r="D543" s="30"/>
      <c r="E543" s="30"/>
      <c r="F543" s="40"/>
      <c r="G543" s="31"/>
      <c r="H543" s="32"/>
      <c r="I543" s="33"/>
      <c r="J543" s="33"/>
      <c r="K543" s="33"/>
    </row>
    <row r="544" spans="1:11" s="34" customFormat="1">
      <c r="A544" s="29"/>
      <c r="B544" s="29"/>
      <c r="C544" s="29"/>
      <c r="D544" s="30"/>
      <c r="E544" s="30"/>
      <c r="F544" s="40"/>
      <c r="G544" s="31"/>
      <c r="H544" s="32"/>
      <c r="I544" s="33"/>
      <c r="J544" s="33"/>
      <c r="K544" s="33"/>
    </row>
    <row r="545" spans="1:11" s="34" customFormat="1">
      <c r="A545" s="29"/>
      <c r="B545" s="29"/>
      <c r="C545" s="29"/>
      <c r="D545" s="30"/>
      <c r="E545" s="30"/>
      <c r="F545" s="40"/>
      <c r="G545" s="31"/>
      <c r="H545" s="32"/>
      <c r="I545" s="33"/>
      <c r="J545" s="33"/>
      <c r="K545" s="33"/>
    </row>
    <row r="546" spans="1:11" s="34" customFormat="1">
      <c r="A546" s="29"/>
      <c r="B546" s="29"/>
      <c r="C546" s="29"/>
      <c r="D546" s="30"/>
      <c r="E546" s="30"/>
      <c r="F546" s="40"/>
      <c r="G546" s="31"/>
      <c r="H546" s="32"/>
      <c r="I546" s="33"/>
      <c r="J546" s="33"/>
      <c r="K546" s="33"/>
    </row>
    <row r="547" spans="1:11" s="34" customFormat="1">
      <c r="A547" s="29"/>
      <c r="B547" s="29"/>
      <c r="C547" s="29"/>
      <c r="D547" s="30"/>
      <c r="E547" s="30"/>
      <c r="F547" s="40"/>
      <c r="G547" s="31"/>
      <c r="H547" s="32"/>
      <c r="I547" s="33"/>
      <c r="J547" s="33"/>
      <c r="K547" s="33"/>
    </row>
    <row r="548" spans="1:11" s="34" customFormat="1">
      <c r="A548" s="29"/>
      <c r="B548" s="29"/>
      <c r="C548" s="29"/>
      <c r="D548" s="30"/>
      <c r="E548" s="30"/>
      <c r="F548" s="40"/>
      <c r="G548" s="31"/>
      <c r="H548" s="32"/>
      <c r="I548" s="33"/>
      <c r="J548" s="33"/>
      <c r="K548" s="33"/>
    </row>
    <row r="549" spans="1:11" s="34" customFormat="1">
      <c r="A549" s="29"/>
      <c r="B549" s="29"/>
      <c r="C549" s="29"/>
      <c r="D549" s="30"/>
      <c r="E549" s="30"/>
      <c r="F549" s="40"/>
      <c r="G549" s="31"/>
      <c r="H549" s="32"/>
      <c r="I549" s="33"/>
      <c r="J549" s="33"/>
      <c r="K549" s="33"/>
    </row>
    <row r="550" spans="1:11" s="34" customFormat="1">
      <c r="A550" s="29"/>
      <c r="B550" s="29"/>
      <c r="C550" s="29"/>
      <c r="D550" s="30"/>
      <c r="E550" s="30"/>
      <c r="F550" s="40"/>
      <c r="G550" s="31"/>
      <c r="H550" s="32"/>
      <c r="I550" s="33"/>
      <c r="J550" s="33"/>
      <c r="K550" s="33"/>
    </row>
    <row r="551" spans="1:11" s="34" customFormat="1">
      <c r="A551" s="29"/>
      <c r="B551" s="29"/>
      <c r="C551" s="29"/>
      <c r="D551" s="30"/>
      <c r="E551" s="30"/>
      <c r="F551" s="40"/>
      <c r="G551" s="31"/>
      <c r="H551" s="32"/>
      <c r="I551" s="33"/>
      <c r="J551" s="33"/>
      <c r="K551" s="33"/>
    </row>
    <row r="552" spans="1:11" s="34" customFormat="1">
      <c r="A552" s="29"/>
      <c r="B552" s="29"/>
      <c r="C552" s="29"/>
      <c r="D552" s="30"/>
      <c r="E552" s="30"/>
      <c r="F552" s="40"/>
      <c r="G552" s="31"/>
      <c r="H552" s="32"/>
      <c r="I552" s="33"/>
      <c r="J552" s="33"/>
      <c r="K552" s="33"/>
    </row>
    <row r="553" spans="1:11" s="34" customFormat="1">
      <c r="A553" s="29"/>
      <c r="B553" s="29"/>
      <c r="C553" s="29"/>
      <c r="D553" s="30"/>
      <c r="E553" s="30"/>
      <c r="F553" s="40"/>
      <c r="G553" s="31"/>
      <c r="H553" s="32"/>
      <c r="I553" s="33"/>
      <c r="J553" s="33"/>
      <c r="K553" s="33"/>
    </row>
    <row r="554" spans="1:11" s="34" customFormat="1">
      <c r="A554" s="29"/>
      <c r="B554" s="29"/>
      <c r="C554" s="29"/>
      <c r="D554" s="30"/>
      <c r="E554" s="30"/>
      <c r="F554" s="40"/>
      <c r="G554" s="31"/>
      <c r="H554" s="32"/>
      <c r="I554" s="33"/>
      <c r="J554" s="33"/>
      <c r="K554" s="33"/>
    </row>
    <row r="555" spans="1:11" s="34" customFormat="1">
      <c r="A555" s="29"/>
      <c r="B555" s="29"/>
      <c r="C555" s="29"/>
      <c r="D555" s="30"/>
      <c r="E555" s="30"/>
      <c r="F555" s="40"/>
      <c r="G555" s="31"/>
      <c r="H555" s="32"/>
      <c r="I555" s="33"/>
      <c r="J555" s="33"/>
      <c r="K555" s="33"/>
    </row>
    <row r="556" spans="1:11" s="34" customFormat="1">
      <c r="A556" s="29"/>
      <c r="B556" s="29"/>
      <c r="C556" s="29"/>
      <c r="D556" s="30"/>
      <c r="E556" s="30"/>
      <c r="F556" s="40"/>
      <c r="G556" s="31"/>
      <c r="H556" s="32"/>
      <c r="I556" s="33"/>
      <c r="J556" s="33"/>
      <c r="K556" s="33"/>
    </row>
    <row r="557" spans="1:11" s="34" customFormat="1">
      <c r="A557" s="29"/>
      <c r="B557" s="29"/>
      <c r="C557" s="29"/>
      <c r="D557" s="30"/>
      <c r="E557" s="30"/>
      <c r="F557" s="40"/>
      <c r="G557" s="31"/>
      <c r="H557" s="32"/>
      <c r="I557" s="33"/>
      <c r="J557" s="33"/>
      <c r="K557" s="33"/>
    </row>
    <row r="558" spans="1:11" s="34" customFormat="1">
      <c r="A558" s="29"/>
      <c r="B558" s="29"/>
      <c r="C558" s="29"/>
      <c r="D558" s="30"/>
      <c r="E558" s="30"/>
      <c r="F558" s="40"/>
      <c r="G558" s="31"/>
      <c r="H558" s="32"/>
      <c r="I558" s="33"/>
      <c r="J558" s="33"/>
      <c r="K558" s="33"/>
    </row>
    <row r="559" spans="1:11" s="34" customFormat="1">
      <c r="A559" s="29"/>
      <c r="B559" s="29"/>
      <c r="C559" s="29"/>
      <c r="D559" s="30"/>
      <c r="E559" s="30"/>
      <c r="F559" s="40"/>
      <c r="G559" s="31"/>
      <c r="H559" s="32"/>
      <c r="I559" s="33"/>
      <c r="J559" s="33"/>
      <c r="K559" s="33"/>
    </row>
    <row r="560" spans="1:11" s="34" customFormat="1">
      <c r="A560" s="29"/>
      <c r="B560" s="29"/>
      <c r="C560" s="29"/>
      <c r="D560" s="30"/>
      <c r="E560" s="30"/>
      <c r="F560" s="40"/>
      <c r="G560" s="31"/>
      <c r="H560" s="32"/>
      <c r="I560" s="33"/>
      <c r="J560" s="33"/>
      <c r="K560" s="33"/>
    </row>
    <row r="561" spans="1:11" s="34" customFormat="1">
      <c r="A561" s="29"/>
      <c r="B561" s="29"/>
      <c r="C561" s="29"/>
      <c r="D561" s="30"/>
      <c r="E561" s="30"/>
      <c r="F561" s="40"/>
      <c r="G561" s="31"/>
      <c r="H561" s="32"/>
      <c r="I561" s="33"/>
      <c r="J561" s="33"/>
      <c r="K561" s="33"/>
    </row>
    <row r="562" spans="1:11" s="34" customFormat="1">
      <c r="A562" s="29"/>
      <c r="B562" s="29"/>
      <c r="C562" s="29"/>
      <c r="D562" s="30"/>
      <c r="E562" s="30"/>
      <c r="F562" s="40"/>
      <c r="G562" s="31"/>
      <c r="H562" s="32"/>
      <c r="I562" s="33"/>
      <c r="J562" s="33"/>
      <c r="K562" s="33"/>
    </row>
    <row r="563" spans="1:11" s="34" customFormat="1">
      <c r="A563" s="29"/>
      <c r="B563" s="29"/>
      <c r="C563" s="29"/>
      <c r="D563" s="30"/>
      <c r="E563" s="30"/>
      <c r="F563" s="40"/>
      <c r="G563" s="31"/>
      <c r="H563" s="32"/>
      <c r="I563" s="33"/>
      <c r="J563" s="33"/>
      <c r="K563" s="33"/>
    </row>
    <row r="564" spans="1:11" s="34" customFormat="1">
      <c r="A564" s="29"/>
      <c r="B564" s="29"/>
      <c r="C564" s="29"/>
      <c r="D564" s="30"/>
      <c r="E564" s="30"/>
      <c r="F564" s="40"/>
      <c r="G564" s="31"/>
      <c r="H564" s="32"/>
      <c r="I564" s="33"/>
      <c r="J564" s="33"/>
      <c r="K564" s="33"/>
    </row>
    <row r="565" spans="1:11" s="34" customFormat="1">
      <c r="A565" s="29"/>
      <c r="B565" s="29"/>
      <c r="C565" s="29"/>
      <c r="D565" s="30"/>
      <c r="E565" s="30"/>
      <c r="F565" s="40"/>
      <c r="G565" s="31"/>
      <c r="H565" s="32"/>
      <c r="I565" s="33"/>
      <c r="J565" s="33"/>
      <c r="K565" s="33"/>
    </row>
    <row r="566" spans="1:11" s="34" customFormat="1">
      <c r="A566" s="29"/>
      <c r="B566" s="29"/>
      <c r="C566" s="29"/>
      <c r="D566" s="30"/>
      <c r="E566" s="30"/>
      <c r="F566" s="40"/>
      <c r="G566" s="31"/>
      <c r="H566" s="32"/>
      <c r="I566" s="33"/>
      <c r="J566" s="33"/>
      <c r="K566" s="33"/>
    </row>
    <row r="567" spans="1:11" s="34" customFormat="1">
      <c r="A567" s="29"/>
      <c r="B567" s="29"/>
      <c r="C567" s="29"/>
      <c r="D567" s="30"/>
      <c r="E567" s="30"/>
      <c r="F567" s="40"/>
      <c r="G567" s="31"/>
      <c r="H567" s="32"/>
      <c r="I567" s="33"/>
      <c r="J567" s="33"/>
      <c r="K567" s="33"/>
    </row>
    <row r="568" spans="1:11" s="34" customFormat="1">
      <c r="A568" s="29"/>
      <c r="B568" s="29"/>
      <c r="C568" s="29"/>
      <c r="D568" s="30"/>
      <c r="E568" s="30"/>
      <c r="F568" s="40"/>
      <c r="G568" s="31"/>
      <c r="H568" s="32"/>
      <c r="I568" s="33"/>
      <c r="J568" s="33"/>
      <c r="K568" s="33"/>
    </row>
    <row r="569" spans="1:11" s="34" customFormat="1">
      <c r="A569" s="29"/>
      <c r="B569" s="29"/>
      <c r="C569" s="29"/>
      <c r="D569" s="30"/>
      <c r="E569" s="30"/>
      <c r="F569" s="40"/>
      <c r="G569" s="31"/>
      <c r="H569" s="32"/>
      <c r="I569" s="33"/>
      <c r="J569" s="33"/>
      <c r="K569" s="33"/>
    </row>
    <row r="570" spans="1:11" s="34" customFormat="1">
      <c r="A570" s="29"/>
      <c r="B570" s="29"/>
      <c r="C570" s="29"/>
      <c r="D570" s="30"/>
      <c r="E570" s="30"/>
      <c r="F570" s="40"/>
      <c r="G570" s="31"/>
      <c r="H570" s="32"/>
      <c r="I570" s="33"/>
      <c r="J570" s="33"/>
      <c r="K570" s="33"/>
    </row>
    <row r="571" spans="1:11" s="34" customFormat="1">
      <c r="A571" s="29"/>
      <c r="B571" s="29"/>
      <c r="C571" s="29"/>
      <c r="D571" s="30"/>
      <c r="E571" s="30"/>
      <c r="F571" s="40"/>
      <c r="G571" s="31"/>
      <c r="H571" s="32"/>
      <c r="I571" s="33"/>
      <c r="J571" s="33"/>
      <c r="K571" s="33"/>
    </row>
    <row r="572" spans="1:11" s="34" customFormat="1">
      <c r="A572" s="29"/>
      <c r="B572" s="29"/>
      <c r="C572" s="29"/>
      <c r="D572" s="30"/>
      <c r="E572" s="30"/>
      <c r="F572" s="40"/>
      <c r="G572" s="31"/>
      <c r="H572" s="32"/>
      <c r="I572" s="33"/>
      <c r="J572" s="33"/>
      <c r="K572" s="33"/>
    </row>
    <row r="573" spans="1:11" s="34" customFormat="1">
      <c r="A573" s="29"/>
      <c r="B573" s="29"/>
      <c r="C573" s="29"/>
      <c r="D573" s="30"/>
      <c r="E573" s="30"/>
      <c r="F573" s="40"/>
      <c r="G573" s="31"/>
      <c r="H573" s="32"/>
      <c r="I573" s="33"/>
      <c r="J573" s="33"/>
      <c r="K573" s="33"/>
    </row>
    <row r="574" spans="1:11" s="34" customFormat="1">
      <c r="A574" s="29"/>
      <c r="B574" s="29"/>
      <c r="C574" s="29"/>
      <c r="D574" s="30"/>
      <c r="E574" s="30"/>
      <c r="F574" s="40"/>
      <c r="G574" s="31"/>
      <c r="H574" s="32"/>
      <c r="I574" s="33"/>
      <c r="J574" s="33"/>
      <c r="K574" s="33"/>
    </row>
    <row r="575" spans="1:11" s="34" customFormat="1">
      <c r="A575" s="29"/>
      <c r="B575" s="29"/>
      <c r="C575" s="29"/>
      <c r="D575" s="30"/>
      <c r="E575" s="30"/>
      <c r="F575" s="40"/>
      <c r="G575" s="31"/>
      <c r="H575" s="32"/>
      <c r="I575" s="33"/>
      <c r="J575" s="33"/>
      <c r="K575" s="33"/>
    </row>
    <row r="576" spans="1:11" s="34" customFormat="1">
      <c r="A576" s="29"/>
      <c r="B576" s="29"/>
      <c r="C576" s="29"/>
      <c r="D576" s="30"/>
      <c r="E576" s="30"/>
      <c r="F576" s="40"/>
      <c r="G576" s="31"/>
      <c r="H576" s="32"/>
      <c r="I576" s="33"/>
      <c r="J576" s="33"/>
      <c r="K576" s="33"/>
    </row>
    <row r="577" spans="1:11" s="34" customFormat="1">
      <c r="A577" s="29"/>
      <c r="B577" s="29"/>
      <c r="C577" s="29"/>
      <c r="D577" s="30"/>
      <c r="E577" s="30"/>
      <c r="F577" s="40"/>
      <c r="G577" s="31"/>
      <c r="H577" s="32"/>
      <c r="I577" s="33"/>
      <c r="J577" s="33"/>
      <c r="K577" s="33"/>
    </row>
    <row r="578" spans="1:11" s="34" customFormat="1">
      <c r="A578" s="29"/>
      <c r="B578" s="29"/>
      <c r="C578" s="29"/>
      <c r="D578" s="30"/>
      <c r="E578" s="30"/>
      <c r="F578" s="40"/>
      <c r="G578" s="31"/>
      <c r="H578" s="32"/>
      <c r="I578" s="33"/>
      <c r="J578" s="33"/>
      <c r="K578" s="33"/>
    </row>
    <row r="579" spans="1:11" s="34" customFormat="1">
      <c r="A579" s="29"/>
      <c r="B579" s="29"/>
      <c r="C579" s="29"/>
      <c r="D579" s="30"/>
      <c r="E579" s="30"/>
      <c r="F579" s="40"/>
      <c r="G579" s="31"/>
      <c r="H579" s="32"/>
      <c r="I579" s="33"/>
      <c r="J579" s="33"/>
      <c r="K579" s="33"/>
    </row>
    <row r="580" spans="1:11" s="34" customFormat="1">
      <c r="A580" s="29"/>
      <c r="B580" s="29"/>
      <c r="C580" s="29"/>
      <c r="D580" s="30"/>
      <c r="E580" s="30"/>
      <c r="F580" s="40"/>
      <c r="G580" s="31"/>
      <c r="H580" s="32"/>
      <c r="I580" s="33"/>
      <c r="J580" s="33"/>
      <c r="K580" s="33"/>
    </row>
    <row r="581" spans="1:11" s="34" customFormat="1">
      <c r="A581" s="29"/>
      <c r="B581" s="29"/>
      <c r="C581" s="29"/>
      <c r="D581" s="30"/>
      <c r="E581" s="30"/>
      <c r="F581" s="40"/>
      <c r="G581" s="31"/>
      <c r="H581" s="32"/>
      <c r="I581" s="33"/>
      <c r="J581" s="33"/>
      <c r="K581" s="33"/>
    </row>
    <row r="582" spans="1:11" s="34" customFormat="1">
      <c r="A582" s="29"/>
      <c r="B582" s="29"/>
      <c r="C582" s="29"/>
      <c r="D582" s="30"/>
      <c r="E582" s="30"/>
      <c r="F582" s="40"/>
      <c r="G582" s="31"/>
      <c r="H582" s="32"/>
      <c r="I582" s="33"/>
      <c r="J582" s="33"/>
      <c r="K582" s="33"/>
    </row>
    <row r="583" spans="1:11" s="34" customFormat="1">
      <c r="A583" s="29"/>
      <c r="B583" s="29"/>
      <c r="C583" s="29"/>
      <c r="D583" s="30"/>
      <c r="E583" s="30"/>
      <c r="F583" s="40"/>
      <c r="G583" s="31"/>
      <c r="H583" s="32"/>
      <c r="I583" s="33"/>
      <c r="J583" s="33"/>
      <c r="K583" s="33"/>
    </row>
    <row r="584" spans="1:11" s="34" customFormat="1">
      <c r="A584" s="29"/>
      <c r="B584" s="29"/>
      <c r="C584" s="29"/>
      <c r="D584" s="30"/>
      <c r="E584" s="30"/>
      <c r="F584" s="40"/>
      <c r="G584" s="31"/>
      <c r="H584" s="32"/>
      <c r="I584" s="33"/>
      <c r="J584" s="33"/>
      <c r="K584" s="33"/>
    </row>
    <row r="585" spans="1:11" s="34" customFormat="1">
      <c r="A585" s="29"/>
      <c r="B585" s="29"/>
      <c r="C585" s="29"/>
      <c r="D585" s="30"/>
      <c r="E585" s="30"/>
      <c r="F585" s="40"/>
      <c r="G585" s="31"/>
      <c r="H585" s="32"/>
      <c r="I585" s="33"/>
      <c r="J585" s="33"/>
      <c r="K585" s="33"/>
    </row>
    <row r="586" spans="1:11" s="34" customFormat="1">
      <c r="A586" s="29"/>
      <c r="B586" s="29"/>
      <c r="C586" s="29"/>
      <c r="D586" s="30"/>
      <c r="E586" s="30"/>
      <c r="F586" s="40"/>
      <c r="G586" s="31"/>
      <c r="H586" s="32"/>
      <c r="I586" s="33"/>
      <c r="J586" s="33"/>
      <c r="K586" s="33"/>
    </row>
    <row r="587" spans="1:11" s="34" customFormat="1">
      <c r="A587" s="29"/>
      <c r="B587" s="29"/>
      <c r="C587" s="29"/>
      <c r="D587" s="30"/>
      <c r="E587" s="30"/>
      <c r="F587" s="40"/>
      <c r="G587" s="31"/>
      <c r="H587" s="32"/>
      <c r="I587" s="33"/>
      <c r="J587" s="33"/>
      <c r="K587" s="33"/>
    </row>
    <row r="588" spans="1:11" s="34" customFormat="1">
      <c r="A588" s="29"/>
      <c r="B588" s="29"/>
      <c r="C588" s="29"/>
      <c r="D588" s="30"/>
      <c r="E588" s="30"/>
      <c r="F588" s="40"/>
      <c r="G588" s="31"/>
      <c r="H588" s="32"/>
      <c r="I588" s="33"/>
      <c r="J588" s="33"/>
      <c r="K588" s="33"/>
    </row>
    <row r="589" spans="1:11" s="34" customFormat="1">
      <c r="A589" s="29"/>
      <c r="B589" s="29"/>
      <c r="C589" s="29"/>
      <c r="D589" s="30"/>
      <c r="E589" s="30"/>
      <c r="F589" s="40"/>
      <c r="G589" s="31"/>
      <c r="H589" s="32"/>
      <c r="I589" s="33"/>
      <c r="J589" s="33"/>
      <c r="K589" s="33"/>
    </row>
    <row r="590" spans="1:11" s="34" customFormat="1">
      <c r="A590" s="29"/>
      <c r="B590" s="29"/>
      <c r="C590" s="29"/>
      <c r="D590" s="30"/>
      <c r="E590" s="30"/>
      <c r="F590" s="40"/>
      <c r="G590" s="31"/>
      <c r="H590" s="32"/>
      <c r="I590" s="33"/>
      <c r="J590" s="33"/>
      <c r="K590" s="33"/>
    </row>
    <row r="591" spans="1:11" s="34" customFormat="1">
      <c r="A591" s="29"/>
      <c r="B591" s="29"/>
      <c r="C591" s="29"/>
      <c r="D591" s="30"/>
      <c r="E591" s="30"/>
      <c r="F591" s="40"/>
      <c r="G591" s="31"/>
      <c r="H591" s="32"/>
      <c r="I591" s="33"/>
      <c r="J591" s="33"/>
      <c r="K591" s="33"/>
    </row>
    <row r="592" spans="1:11" s="34" customFormat="1">
      <c r="A592" s="29"/>
      <c r="B592" s="29"/>
      <c r="C592" s="29"/>
      <c r="D592" s="30"/>
      <c r="E592" s="30"/>
      <c r="F592" s="40"/>
      <c r="G592" s="31"/>
      <c r="H592" s="32"/>
      <c r="I592" s="33"/>
      <c r="J592" s="33"/>
      <c r="K592" s="33"/>
    </row>
    <row r="593" spans="1:11" s="34" customFormat="1">
      <c r="A593" s="29"/>
      <c r="B593" s="29"/>
      <c r="C593" s="29"/>
      <c r="D593" s="30"/>
      <c r="E593" s="30"/>
      <c r="F593" s="40"/>
      <c r="G593" s="31"/>
      <c r="H593" s="32"/>
      <c r="I593" s="33"/>
      <c r="J593" s="33"/>
      <c r="K593" s="33"/>
    </row>
    <row r="594" spans="1:11" s="34" customFormat="1">
      <c r="A594" s="29"/>
      <c r="B594" s="29"/>
      <c r="C594" s="29"/>
      <c r="D594" s="30"/>
      <c r="E594" s="30"/>
      <c r="F594" s="40"/>
      <c r="G594" s="31"/>
      <c r="H594" s="32"/>
      <c r="I594" s="33"/>
      <c r="J594" s="33"/>
      <c r="K594" s="33"/>
    </row>
    <row r="595" spans="1:11" s="34" customFormat="1">
      <c r="A595" s="29"/>
      <c r="B595" s="29"/>
      <c r="C595" s="29"/>
      <c r="D595" s="30"/>
      <c r="E595" s="30"/>
      <c r="F595" s="40"/>
      <c r="G595" s="31"/>
      <c r="H595" s="32"/>
      <c r="I595" s="33"/>
      <c r="J595" s="33"/>
      <c r="K595" s="33"/>
    </row>
    <row r="596" spans="1:11" s="34" customFormat="1">
      <c r="A596" s="29"/>
      <c r="B596" s="29"/>
      <c r="C596" s="29"/>
      <c r="D596" s="30"/>
      <c r="E596" s="30"/>
      <c r="F596" s="40"/>
      <c r="G596" s="31"/>
      <c r="H596" s="32"/>
      <c r="I596" s="33"/>
      <c r="J596" s="33"/>
      <c r="K596" s="33"/>
    </row>
    <row r="597" spans="1:11" s="34" customFormat="1">
      <c r="A597" s="29"/>
      <c r="B597" s="29"/>
      <c r="C597" s="29"/>
      <c r="D597" s="30"/>
      <c r="E597" s="30"/>
      <c r="F597" s="40"/>
      <c r="G597" s="31"/>
      <c r="H597" s="32"/>
      <c r="I597" s="33"/>
      <c r="J597" s="33"/>
      <c r="K597" s="33"/>
    </row>
    <row r="598" spans="1:11" s="34" customFormat="1">
      <c r="A598" s="29"/>
      <c r="B598" s="29"/>
      <c r="C598" s="29"/>
      <c r="D598" s="30"/>
      <c r="E598" s="30"/>
      <c r="F598" s="40"/>
      <c r="G598" s="31"/>
      <c r="H598" s="32"/>
      <c r="I598" s="33"/>
      <c r="J598" s="33"/>
      <c r="K598" s="33"/>
    </row>
    <row r="599" spans="1:11" s="34" customFormat="1">
      <c r="A599" s="29"/>
      <c r="B599" s="29"/>
      <c r="C599" s="29"/>
      <c r="D599" s="30"/>
      <c r="E599" s="30"/>
      <c r="F599" s="40"/>
      <c r="G599" s="31"/>
      <c r="H599" s="32"/>
      <c r="I599" s="33"/>
      <c r="J599" s="33"/>
      <c r="K599" s="33"/>
    </row>
    <row r="600" spans="1:11" s="34" customFormat="1">
      <c r="A600" s="29"/>
      <c r="B600" s="29"/>
      <c r="C600" s="29"/>
      <c r="D600" s="30"/>
      <c r="E600" s="30"/>
      <c r="F600" s="40"/>
      <c r="G600" s="31"/>
      <c r="H600" s="32"/>
      <c r="I600" s="33"/>
      <c r="J600" s="33"/>
      <c r="K600" s="33"/>
    </row>
    <row r="601" spans="1:11" s="34" customFormat="1">
      <c r="A601" s="29"/>
      <c r="B601" s="29"/>
      <c r="C601" s="29"/>
      <c r="D601" s="30"/>
      <c r="E601" s="30"/>
      <c r="F601" s="40"/>
      <c r="G601" s="31"/>
      <c r="H601" s="32"/>
      <c r="I601" s="33"/>
      <c r="J601" s="33"/>
      <c r="K601" s="33"/>
    </row>
    <row r="602" spans="1:11" s="34" customFormat="1">
      <c r="A602" s="29"/>
      <c r="B602" s="29"/>
      <c r="C602" s="29"/>
      <c r="D602" s="30"/>
      <c r="E602" s="30"/>
      <c r="F602" s="40"/>
      <c r="G602" s="31"/>
      <c r="H602" s="32"/>
      <c r="I602" s="33"/>
      <c r="J602" s="33"/>
      <c r="K602" s="33"/>
    </row>
    <row r="603" spans="1:11" s="34" customFormat="1">
      <c r="A603" s="29"/>
      <c r="B603" s="29"/>
      <c r="C603" s="29"/>
      <c r="D603" s="30"/>
      <c r="E603" s="30"/>
      <c r="F603" s="40"/>
      <c r="G603" s="31"/>
      <c r="H603" s="32"/>
      <c r="I603" s="33"/>
      <c r="J603" s="33"/>
      <c r="K603" s="33"/>
    </row>
    <row r="604" spans="1:11" s="34" customFormat="1">
      <c r="A604" s="29"/>
      <c r="B604" s="29"/>
      <c r="C604" s="29"/>
      <c r="D604" s="30"/>
      <c r="E604" s="30"/>
      <c r="F604" s="40"/>
      <c r="G604" s="31"/>
      <c r="H604" s="32"/>
      <c r="I604" s="33"/>
      <c r="J604" s="33"/>
      <c r="K604" s="33"/>
    </row>
    <row r="605" spans="1:11" s="34" customFormat="1">
      <c r="A605" s="29"/>
      <c r="B605" s="29"/>
      <c r="C605" s="29"/>
      <c r="D605" s="30"/>
      <c r="E605" s="30"/>
      <c r="F605" s="40"/>
      <c r="G605" s="31"/>
      <c r="H605" s="32"/>
      <c r="I605" s="33"/>
      <c r="J605" s="33"/>
      <c r="K605" s="33"/>
    </row>
    <row r="606" spans="1:11" s="34" customFormat="1">
      <c r="A606" s="29"/>
      <c r="B606" s="29"/>
      <c r="C606" s="29"/>
      <c r="D606" s="30"/>
      <c r="E606" s="30"/>
      <c r="F606" s="40"/>
      <c r="G606" s="31"/>
      <c r="H606" s="32"/>
      <c r="I606" s="33"/>
      <c r="J606" s="33"/>
      <c r="K606" s="33"/>
    </row>
    <row r="607" spans="1:11" s="34" customFormat="1">
      <c r="A607" s="29"/>
      <c r="B607" s="29"/>
      <c r="C607" s="29"/>
      <c r="D607" s="30"/>
      <c r="E607" s="30"/>
      <c r="F607" s="40"/>
      <c r="G607" s="31"/>
      <c r="H607" s="32"/>
      <c r="I607" s="33"/>
      <c r="J607" s="33"/>
      <c r="K607" s="33"/>
    </row>
    <row r="608" spans="1:11" s="34" customFormat="1">
      <c r="A608" s="29"/>
      <c r="B608" s="29"/>
      <c r="C608" s="29"/>
      <c r="D608" s="30"/>
      <c r="E608" s="30"/>
      <c r="F608" s="40"/>
      <c r="G608" s="31"/>
      <c r="H608" s="32"/>
      <c r="I608" s="33"/>
      <c r="J608" s="33"/>
      <c r="K608" s="33"/>
    </row>
    <row r="609" spans="1:11" s="34" customFormat="1">
      <c r="A609" s="29"/>
      <c r="B609" s="29"/>
      <c r="C609" s="29"/>
      <c r="D609" s="30"/>
      <c r="E609" s="30"/>
      <c r="F609" s="40"/>
      <c r="G609" s="31"/>
      <c r="H609" s="32"/>
      <c r="I609" s="33"/>
      <c r="J609" s="33"/>
      <c r="K609" s="33"/>
    </row>
    <row r="610" spans="1:11" s="34" customFormat="1">
      <c r="A610" s="29"/>
      <c r="B610" s="29"/>
      <c r="C610" s="29"/>
      <c r="D610" s="30"/>
      <c r="E610" s="30"/>
      <c r="F610" s="40"/>
      <c r="G610" s="31"/>
      <c r="H610" s="32"/>
      <c r="I610" s="33"/>
      <c r="J610" s="33"/>
      <c r="K610" s="33"/>
    </row>
    <row r="611" spans="1:11" s="34" customFormat="1">
      <c r="A611" s="29"/>
      <c r="B611" s="29"/>
      <c r="C611" s="29"/>
      <c r="D611" s="30"/>
      <c r="E611" s="30"/>
      <c r="F611" s="40"/>
      <c r="G611" s="31"/>
      <c r="H611" s="32"/>
      <c r="I611" s="33"/>
      <c r="J611" s="33"/>
      <c r="K611" s="33"/>
    </row>
    <row r="612" spans="1:11" s="34" customFormat="1">
      <c r="A612" s="29"/>
      <c r="B612" s="29"/>
      <c r="C612" s="29"/>
      <c r="D612" s="30"/>
      <c r="E612" s="30"/>
      <c r="F612" s="40"/>
      <c r="G612" s="31"/>
      <c r="H612" s="32"/>
      <c r="I612" s="33"/>
      <c r="J612" s="33"/>
      <c r="K612" s="33"/>
    </row>
    <row r="613" spans="1:11" s="34" customFormat="1">
      <c r="A613" s="29"/>
      <c r="B613" s="29"/>
      <c r="C613" s="29"/>
      <c r="D613" s="30"/>
      <c r="E613" s="30"/>
      <c r="F613" s="40"/>
      <c r="G613" s="31"/>
      <c r="H613" s="32"/>
      <c r="I613" s="33"/>
      <c r="J613" s="33"/>
      <c r="K613" s="33"/>
    </row>
    <row r="614" spans="1:11" s="34" customFormat="1">
      <c r="A614" s="29"/>
      <c r="B614" s="29"/>
      <c r="C614" s="29"/>
      <c r="D614" s="30"/>
      <c r="E614" s="30"/>
      <c r="F614" s="40"/>
      <c r="G614" s="31"/>
      <c r="H614" s="32"/>
      <c r="I614" s="33"/>
      <c r="J614" s="33"/>
      <c r="K614" s="33"/>
    </row>
    <row r="615" spans="1:11" s="34" customFormat="1">
      <c r="A615" s="29"/>
      <c r="B615" s="29"/>
      <c r="C615" s="29"/>
      <c r="D615" s="30"/>
      <c r="E615" s="30"/>
      <c r="F615" s="40"/>
      <c r="G615" s="31"/>
      <c r="H615" s="32"/>
      <c r="I615" s="33"/>
      <c r="J615" s="33"/>
      <c r="K615" s="33"/>
    </row>
    <row r="616" spans="1:11" s="34" customFormat="1">
      <c r="A616" s="29"/>
      <c r="B616" s="29"/>
      <c r="C616" s="29"/>
      <c r="D616" s="30"/>
      <c r="E616" s="30"/>
      <c r="F616" s="40"/>
      <c r="G616" s="31"/>
      <c r="H616" s="32"/>
      <c r="I616" s="33"/>
      <c r="J616" s="33"/>
      <c r="K616" s="33"/>
    </row>
    <row r="617" spans="1:11" s="34" customFormat="1">
      <c r="A617" s="29"/>
      <c r="B617" s="29"/>
      <c r="C617" s="29"/>
      <c r="D617" s="30"/>
      <c r="E617" s="30"/>
      <c r="F617" s="40"/>
      <c r="G617" s="31"/>
      <c r="H617" s="32"/>
      <c r="I617" s="33"/>
      <c r="J617" s="33"/>
      <c r="K617" s="33"/>
    </row>
    <row r="618" spans="1:11" s="34" customFormat="1">
      <c r="A618" s="29"/>
      <c r="B618" s="29"/>
      <c r="C618" s="29"/>
      <c r="D618" s="30"/>
      <c r="E618" s="30"/>
      <c r="F618" s="40"/>
      <c r="G618" s="31"/>
      <c r="H618" s="32"/>
      <c r="I618" s="33"/>
      <c r="J618" s="33"/>
      <c r="K618" s="33"/>
    </row>
    <row r="619" spans="1:11" s="34" customFormat="1">
      <c r="A619" s="29"/>
      <c r="B619" s="29"/>
      <c r="C619" s="29"/>
      <c r="D619" s="30"/>
      <c r="E619" s="30"/>
      <c r="F619" s="40"/>
      <c r="G619" s="31"/>
      <c r="H619" s="32"/>
      <c r="I619" s="33"/>
      <c r="J619" s="33"/>
      <c r="K619" s="33"/>
    </row>
    <row r="620" spans="1:11" s="34" customFormat="1">
      <c r="A620" s="29"/>
      <c r="B620" s="29"/>
      <c r="C620" s="29"/>
      <c r="D620" s="30"/>
      <c r="E620" s="30"/>
      <c r="F620" s="40"/>
      <c r="G620" s="31"/>
      <c r="H620" s="32"/>
      <c r="I620" s="33"/>
      <c r="J620" s="33"/>
      <c r="K620" s="33"/>
    </row>
    <row r="621" spans="1:11" s="34" customFormat="1">
      <c r="A621" s="29"/>
      <c r="B621" s="29"/>
      <c r="C621" s="29"/>
      <c r="D621" s="30"/>
      <c r="E621" s="30"/>
      <c r="F621" s="40"/>
      <c r="G621" s="31"/>
      <c r="H621" s="32"/>
      <c r="I621" s="33"/>
      <c r="J621" s="33"/>
      <c r="K621" s="33"/>
    </row>
    <row r="622" spans="1:11" s="34" customFormat="1">
      <c r="A622" s="29"/>
      <c r="B622" s="29"/>
      <c r="C622" s="29"/>
      <c r="D622" s="30"/>
      <c r="E622" s="30"/>
      <c r="F622" s="40"/>
      <c r="G622" s="31"/>
      <c r="H622" s="32"/>
      <c r="I622" s="33"/>
      <c r="J622" s="33"/>
      <c r="K622" s="33"/>
    </row>
    <row r="623" spans="1:11" s="34" customFormat="1">
      <c r="A623" s="29"/>
      <c r="B623" s="29"/>
      <c r="C623" s="29"/>
      <c r="D623" s="30"/>
      <c r="E623" s="30"/>
      <c r="F623" s="40"/>
      <c r="G623" s="31"/>
      <c r="H623" s="32"/>
      <c r="I623" s="33"/>
      <c r="J623" s="33"/>
      <c r="K623" s="33"/>
    </row>
    <row r="624" spans="1:11" s="34" customFormat="1">
      <c r="A624" s="29"/>
      <c r="B624" s="29"/>
      <c r="C624" s="29"/>
      <c r="D624" s="30"/>
      <c r="E624" s="30"/>
      <c r="F624" s="40"/>
      <c r="G624" s="31"/>
      <c r="H624" s="32"/>
      <c r="I624" s="33"/>
      <c r="J624" s="33"/>
      <c r="K624" s="33"/>
    </row>
    <row r="625" spans="1:11" s="34" customFormat="1">
      <c r="A625" s="29"/>
      <c r="B625" s="29"/>
      <c r="C625" s="29"/>
      <c r="D625" s="30"/>
      <c r="E625" s="30"/>
      <c r="F625" s="40"/>
      <c r="G625" s="31"/>
      <c r="H625" s="32"/>
      <c r="I625" s="33"/>
      <c r="J625" s="33"/>
      <c r="K625" s="33"/>
    </row>
    <row r="626" spans="1:11" s="34" customFormat="1">
      <c r="A626" s="29"/>
      <c r="B626" s="29"/>
      <c r="C626" s="29"/>
      <c r="D626" s="30"/>
      <c r="E626" s="30"/>
      <c r="F626" s="40"/>
      <c r="G626" s="31"/>
      <c r="H626" s="32"/>
      <c r="I626" s="33"/>
      <c r="J626" s="33"/>
      <c r="K626" s="33"/>
    </row>
    <row r="627" spans="1:11" s="34" customFormat="1">
      <c r="A627" s="29"/>
      <c r="B627" s="29"/>
      <c r="C627" s="29"/>
      <c r="D627" s="30"/>
      <c r="E627" s="30"/>
      <c r="F627" s="40"/>
      <c r="G627" s="31"/>
      <c r="H627" s="32"/>
      <c r="I627" s="33"/>
      <c r="J627" s="33"/>
      <c r="K627" s="33"/>
    </row>
    <row r="628" spans="1:11" s="34" customFormat="1">
      <c r="A628" s="29"/>
      <c r="B628" s="29"/>
      <c r="C628" s="29"/>
      <c r="D628" s="30"/>
      <c r="E628" s="30"/>
      <c r="F628" s="40"/>
      <c r="G628" s="31"/>
      <c r="H628" s="32"/>
      <c r="I628" s="33"/>
      <c r="J628" s="33"/>
      <c r="K628" s="33"/>
    </row>
    <row r="629" spans="1:11" s="34" customFormat="1">
      <c r="A629" s="29"/>
      <c r="B629" s="29"/>
      <c r="C629" s="29"/>
      <c r="D629" s="30"/>
      <c r="E629" s="30"/>
      <c r="F629" s="40"/>
      <c r="G629" s="31"/>
      <c r="H629" s="32"/>
      <c r="I629" s="33"/>
      <c r="J629" s="33"/>
      <c r="K629" s="33"/>
    </row>
    <row r="630" spans="1:11" s="34" customFormat="1">
      <c r="A630" s="29"/>
      <c r="B630" s="29"/>
      <c r="C630" s="29"/>
      <c r="D630" s="30"/>
      <c r="E630" s="30"/>
      <c r="F630" s="40"/>
      <c r="G630" s="31"/>
      <c r="H630" s="32"/>
      <c r="I630" s="33"/>
      <c r="J630" s="33"/>
      <c r="K630" s="33"/>
    </row>
    <row r="631" spans="1:11" s="34" customFormat="1">
      <c r="A631" s="29"/>
      <c r="B631" s="29"/>
      <c r="C631" s="29"/>
      <c r="D631" s="30"/>
      <c r="E631" s="30"/>
      <c r="F631" s="40"/>
      <c r="G631" s="31"/>
      <c r="H631" s="32"/>
      <c r="I631" s="33"/>
      <c r="J631" s="33"/>
      <c r="K631" s="33"/>
    </row>
    <row r="632" spans="1:11" s="34" customFormat="1">
      <c r="A632" s="29"/>
      <c r="B632" s="29"/>
      <c r="C632" s="29"/>
      <c r="D632" s="30"/>
      <c r="E632" s="30"/>
      <c r="F632" s="40"/>
      <c r="G632" s="31"/>
      <c r="H632" s="32"/>
      <c r="I632" s="33"/>
      <c r="J632" s="33"/>
      <c r="K632" s="33"/>
    </row>
    <row r="633" spans="1:11" s="34" customFormat="1">
      <c r="A633" s="29"/>
      <c r="B633" s="29"/>
      <c r="C633" s="29"/>
      <c r="D633" s="30"/>
      <c r="E633" s="30"/>
      <c r="F633" s="40"/>
      <c r="G633" s="31"/>
      <c r="H633" s="32"/>
      <c r="I633" s="33"/>
      <c r="J633" s="33"/>
      <c r="K633" s="33"/>
    </row>
    <row r="634" spans="1:11" s="34" customFormat="1">
      <c r="A634" s="29"/>
      <c r="B634" s="29"/>
      <c r="C634" s="29"/>
      <c r="D634" s="30"/>
      <c r="E634" s="30"/>
      <c r="F634" s="40"/>
      <c r="G634" s="31"/>
      <c r="H634" s="32"/>
      <c r="I634" s="33"/>
      <c r="J634" s="33"/>
      <c r="K634" s="33"/>
    </row>
    <row r="635" spans="1:11" s="34" customFormat="1">
      <c r="A635" s="29"/>
      <c r="B635" s="29"/>
      <c r="C635" s="29"/>
      <c r="D635" s="30"/>
      <c r="E635" s="30"/>
      <c r="F635" s="40"/>
      <c r="G635" s="31"/>
      <c r="H635" s="32"/>
      <c r="I635" s="33"/>
      <c r="J635" s="33"/>
      <c r="K635" s="33"/>
    </row>
    <row r="636" spans="1:11" s="34" customFormat="1">
      <c r="A636" s="29"/>
      <c r="B636" s="29"/>
      <c r="C636" s="29"/>
      <c r="D636" s="30"/>
      <c r="E636" s="30"/>
      <c r="F636" s="40"/>
      <c r="G636" s="31"/>
      <c r="H636" s="32"/>
      <c r="I636" s="33"/>
      <c r="J636" s="33"/>
      <c r="K636" s="33"/>
    </row>
    <row r="637" spans="1:11" s="34" customFormat="1">
      <c r="A637" s="29"/>
      <c r="B637" s="29"/>
      <c r="C637" s="29"/>
      <c r="D637" s="30"/>
      <c r="E637" s="30"/>
      <c r="F637" s="40"/>
      <c r="G637" s="31"/>
      <c r="H637" s="32"/>
      <c r="I637" s="33"/>
      <c r="J637" s="33"/>
      <c r="K637" s="33"/>
    </row>
    <row r="638" spans="1:11" s="34" customFormat="1">
      <c r="A638" s="29"/>
      <c r="B638" s="29"/>
      <c r="C638" s="29"/>
      <c r="D638" s="30"/>
      <c r="E638" s="30"/>
      <c r="F638" s="40"/>
      <c r="G638" s="31"/>
      <c r="H638" s="32"/>
      <c r="I638" s="33"/>
      <c r="J638" s="33"/>
      <c r="K638" s="33"/>
    </row>
    <row r="639" spans="1:11" s="34" customFormat="1">
      <c r="A639" s="29"/>
      <c r="B639" s="29"/>
      <c r="C639" s="29"/>
      <c r="D639" s="30"/>
      <c r="E639" s="30"/>
      <c r="F639" s="40"/>
      <c r="G639" s="31"/>
      <c r="H639" s="32"/>
      <c r="I639" s="33"/>
      <c r="J639" s="33"/>
      <c r="K639" s="33"/>
    </row>
    <row r="640" spans="1:11" s="34" customFormat="1">
      <c r="A640" s="29"/>
      <c r="B640" s="29"/>
      <c r="C640" s="29"/>
      <c r="D640" s="30"/>
      <c r="E640" s="30"/>
      <c r="F640" s="40"/>
      <c r="G640" s="31"/>
      <c r="H640" s="32"/>
      <c r="I640" s="33"/>
      <c r="J640" s="33"/>
      <c r="K640" s="33"/>
    </row>
    <row r="641" spans="1:11" s="34" customFormat="1">
      <c r="A641" s="29"/>
      <c r="B641" s="29"/>
      <c r="C641" s="29"/>
      <c r="D641" s="30"/>
      <c r="E641" s="30"/>
      <c r="F641" s="40"/>
      <c r="G641" s="31"/>
      <c r="H641" s="32"/>
      <c r="I641" s="33"/>
      <c r="J641" s="33"/>
      <c r="K641" s="33"/>
    </row>
    <row r="642" spans="1:11" s="34" customFormat="1">
      <c r="A642" s="29"/>
      <c r="B642" s="29"/>
      <c r="C642" s="29"/>
      <c r="D642" s="30"/>
      <c r="E642" s="30"/>
      <c r="F642" s="40"/>
      <c r="G642" s="31"/>
      <c r="H642" s="32"/>
      <c r="I642" s="33"/>
      <c r="J642" s="33"/>
      <c r="K642" s="33"/>
    </row>
    <row r="643" spans="1:11" s="34" customFormat="1">
      <c r="A643" s="29"/>
      <c r="B643" s="29"/>
      <c r="C643" s="29"/>
      <c r="D643" s="30"/>
      <c r="E643" s="30"/>
      <c r="F643" s="40"/>
      <c r="G643" s="31"/>
      <c r="H643" s="32"/>
      <c r="I643" s="33"/>
      <c r="J643" s="33"/>
      <c r="K643" s="33"/>
    </row>
    <row r="644" spans="1:11" s="34" customFormat="1">
      <c r="A644" s="29"/>
      <c r="B644" s="29"/>
      <c r="C644" s="29"/>
      <c r="D644" s="30"/>
      <c r="E644" s="30"/>
      <c r="F644" s="40"/>
      <c r="G644" s="31"/>
      <c r="H644" s="32"/>
      <c r="I644" s="33"/>
      <c r="J644" s="33"/>
      <c r="K644" s="33"/>
    </row>
    <row r="645" spans="1:11" s="34" customFormat="1">
      <c r="A645" s="29"/>
      <c r="B645" s="29"/>
      <c r="C645" s="29"/>
      <c r="D645" s="30"/>
      <c r="E645" s="30"/>
      <c r="F645" s="40"/>
      <c r="G645" s="31"/>
      <c r="H645" s="32"/>
      <c r="I645" s="33"/>
      <c r="J645" s="33"/>
      <c r="K645" s="33"/>
    </row>
    <row r="646" spans="1:11" s="34" customFormat="1">
      <c r="A646" s="29"/>
      <c r="B646" s="29"/>
      <c r="C646" s="29"/>
      <c r="D646" s="30"/>
      <c r="E646" s="30"/>
      <c r="F646" s="40"/>
      <c r="G646" s="31"/>
      <c r="H646" s="32"/>
      <c r="I646" s="33"/>
      <c r="J646" s="33"/>
      <c r="K646" s="33"/>
    </row>
    <row r="647" spans="1:11" s="34" customFormat="1">
      <c r="A647" s="29"/>
      <c r="B647" s="29"/>
      <c r="C647" s="29"/>
      <c r="D647" s="30"/>
      <c r="E647" s="30"/>
      <c r="F647" s="40"/>
      <c r="G647" s="31"/>
      <c r="H647" s="32"/>
      <c r="I647" s="33"/>
      <c r="J647" s="33"/>
      <c r="K647" s="33"/>
    </row>
    <row r="648" spans="1:11" s="34" customFormat="1">
      <c r="A648" s="29"/>
      <c r="B648" s="29"/>
      <c r="C648" s="29"/>
      <c r="D648" s="30"/>
      <c r="E648" s="30"/>
      <c r="F648" s="40"/>
      <c r="G648" s="31"/>
      <c r="H648" s="32"/>
      <c r="I648" s="33"/>
      <c r="J648" s="33"/>
      <c r="K648" s="33"/>
    </row>
    <row r="649" spans="1:11" s="34" customFormat="1">
      <c r="A649" s="29"/>
      <c r="B649" s="29"/>
      <c r="C649" s="29"/>
      <c r="D649" s="30"/>
      <c r="E649" s="30"/>
      <c r="F649" s="40"/>
      <c r="G649" s="31"/>
      <c r="H649" s="32"/>
      <c r="I649" s="33"/>
      <c r="J649" s="33"/>
      <c r="K649" s="33"/>
    </row>
    <row r="650" spans="1:11" s="34" customFormat="1">
      <c r="A650" s="29"/>
      <c r="B650" s="29"/>
      <c r="C650" s="29"/>
      <c r="D650" s="30"/>
      <c r="E650" s="30"/>
      <c r="F650" s="40"/>
      <c r="G650" s="31"/>
      <c r="H650" s="32"/>
      <c r="I650" s="33"/>
      <c r="J650" s="33"/>
      <c r="K650" s="33"/>
    </row>
    <row r="651" spans="1:11" s="34" customFormat="1">
      <c r="A651" s="29"/>
      <c r="B651" s="29"/>
      <c r="C651" s="29"/>
      <c r="D651" s="30"/>
      <c r="E651" s="30"/>
      <c r="F651" s="40"/>
      <c r="G651" s="31"/>
      <c r="H651" s="32"/>
      <c r="I651" s="33"/>
      <c r="J651" s="33"/>
      <c r="K651" s="33"/>
    </row>
    <row r="652" spans="1:11" s="34" customFormat="1">
      <c r="A652" s="29"/>
      <c r="B652" s="29"/>
      <c r="C652" s="29"/>
      <c r="D652" s="30"/>
      <c r="E652" s="30"/>
      <c r="F652" s="40"/>
      <c r="G652" s="31"/>
      <c r="H652" s="32"/>
      <c r="I652" s="33"/>
      <c r="J652" s="33"/>
      <c r="K652" s="33"/>
    </row>
    <row r="653" spans="1:11" s="34" customFormat="1">
      <c r="A653" s="29"/>
      <c r="B653" s="29"/>
      <c r="C653" s="29"/>
      <c r="D653" s="30"/>
      <c r="E653" s="30"/>
      <c r="F653" s="40"/>
      <c r="G653" s="31"/>
      <c r="H653" s="32"/>
      <c r="I653" s="33"/>
      <c r="J653" s="33"/>
      <c r="K653" s="33"/>
    </row>
    <row r="654" spans="1:11" s="34" customFormat="1">
      <c r="A654" s="29"/>
      <c r="B654" s="29"/>
      <c r="C654" s="29"/>
      <c r="D654" s="30"/>
      <c r="E654" s="30"/>
      <c r="F654" s="40"/>
      <c r="G654" s="31"/>
      <c r="H654" s="32"/>
      <c r="I654" s="33"/>
      <c r="J654" s="33"/>
      <c r="K654" s="33"/>
    </row>
    <row r="655" spans="1:11" s="34" customFormat="1">
      <c r="A655" s="29"/>
      <c r="B655" s="29"/>
      <c r="C655" s="29"/>
      <c r="D655" s="30"/>
      <c r="E655" s="30"/>
      <c r="F655" s="40"/>
      <c r="G655" s="31"/>
      <c r="H655" s="32"/>
      <c r="I655" s="33"/>
      <c r="J655" s="33"/>
      <c r="K655" s="33"/>
    </row>
    <row r="656" spans="1:11" s="34" customFormat="1">
      <c r="A656" s="29"/>
      <c r="B656" s="29"/>
      <c r="C656" s="29"/>
      <c r="D656" s="30"/>
      <c r="E656" s="30"/>
      <c r="F656" s="40"/>
      <c r="G656" s="31"/>
      <c r="H656" s="32"/>
      <c r="I656" s="33"/>
      <c r="J656" s="33"/>
      <c r="K656" s="33"/>
    </row>
    <row r="657" spans="1:11" s="34" customFormat="1">
      <c r="A657" s="29"/>
      <c r="B657" s="29"/>
      <c r="C657" s="29"/>
      <c r="D657" s="30"/>
      <c r="E657" s="30"/>
      <c r="F657" s="40"/>
      <c r="G657" s="31"/>
      <c r="H657" s="32"/>
      <c r="I657" s="33"/>
      <c r="J657" s="33"/>
      <c r="K657" s="33"/>
    </row>
    <row r="658" spans="1:11" s="34" customFormat="1">
      <c r="A658" s="29"/>
      <c r="B658" s="29"/>
      <c r="C658" s="29"/>
      <c r="D658" s="30"/>
      <c r="E658" s="30"/>
      <c r="F658" s="40"/>
      <c r="G658" s="31"/>
      <c r="H658" s="32"/>
      <c r="I658" s="33"/>
      <c r="J658" s="33"/>
      <c r="K658" s="33"/>
    </row>
    <row r="659" spans="1:11" s="34" customFormat="1">
      <c r="A659" s="29"/>
      <c r="B659" s="29"/>
      <c r="C659" s="29"/>
      <c r="D659" s="30"/>
      <c r="E659" s="30"/>
      <c r="F659" s="40"/>
      <c r="G659" s="31"/>
      <c r="H659" s="32"/>
      <c r="I659" s="33"/>
      <c r="J659" s="33"/>
      <c r="K659" s="33"/>
    </row>
    <row r="660" spans="1:11" s="34" customFormat="1">
      <c r="A660" s="29"/>
      <c r="B660" s="29"/>
      <c r="C660" s="29"/>
      <c r="D660" s="30"/>
      <c r="E660" s="30"/>
      <c r="F660" s="40"/>
      <c r="G660" s="31"/>
      <c r="H660" s="32"/>
      <c r="I660" s="33"/>
      <c r="J660" s="33"/>
      <c r="K660" s="33"/>
    </row>
    <row r="661" spans="1:11" s="34" customFormat="1">
      <c r="A661" s="29"/>
      <c r="B661" s="29"/>
      <c r="C661" s="29"/>
      <c r="D661" s="30"/>
      <c r="E661" s="30"/>
      <c r="F661" s="40"/>
      <c r="G661" s="31"/>
      <c r="H661" s="32"/>
      <c r="I661" s="33"/>
      <c r="J661" s="33"/>
      <c r="K661" s="33"/>
    </row>
    <row r="662" spans="1:11" s="34" customFormat="1">
      <c r="A662" s="29"/>
      <c r="B662" s="29"/>
      <c r="C662" s="29"/>
      <c r="D662" s="30"/>
      <c r="E662" s="30"/>
      <c r="F662" s="40"/>
      <c r="G662" s="31"/>
      <c r="H662" s="32"/>
      <c r="I662" s="33"/>
      <c r="J662" s="33"/>
      <c r="K662" s="33"/>
    </row>
    <row r="663" spans="1:11" s="34" customFormat="1">
      <c r="A663" s="29"/>
      <c r="B663" s="29"/>
      <c r="C663" s="29"/>
      <c r="D663" s="30"/>
      <c r="E663" s="30"/>
      <c r="F663" s="40"/>
      <c r="G663" s="31"/>
      <c r="H663" s="32"/>
      <c r="I663" s="33"/>
      <c r="J663" s="33"/>
      <c r="K663" s="33"/>
    </row>
    <row r="664" spans="1:11" s="34" customFormat="1">
      <c r="A664" s="29"/>
      <c r="B664" s="29"/>
      <c r="C664" s="29"/>
      <c r="D664" s="30"/>
      <c r="E664" s="30"/>
      <c r="F664" s="40"/>
      <c r="G664" s="31"/>
      <c r="H664" s="32"/>
      <c r="I664" s="33"/>
      <c r="J664" s="33"/>
      <c r="K664" s="33"/>
    </row>
    <row r="665" spans="1:11" s="34" customFormat="1">
      <c r="A665" s="29"/>
      <c r="B665" s="29"/>
      <c r="C665" s="29"/>
      <c r="D665" s="30"/>
      <c r="E665" s="30"/>
      <c r="F665" s="40"/>
      <c r="G665" s="31"/>
      <c r="H665" s="32"/>
      <c r="I665" s="33"/>
      <c r="J665" s="33"/>
      <c r="K665" s="33"/>
    </row>
    <row r="666" spans="1:11" s="34" customFormat="1">
      <c r="A666" s="29"/>
      <c r="B666" s="29"/>
      <c r="C666" s="29"/>
      <c r="D666" s="30"/>
      <c r="E666" s="30"/>
      <c r="F666" s="40"/>
      <c r="G666" s="31"/>
      <c r="H666" s="32"/>
      <c r="I666" s="33"/>
      <c r="J666" s="33"/>
      <c r="K666" s="33"/>
    </row>
    <row r="667" spans="1:11" s="34" customFormat="1">
      <c r="A667" s="29"/>
      <c r="B667" s="29"/>
      <c r="C667" s="29"/>
      <c r="D667" s="30"/>
      <c r="E667" s="30"/>
      <c r="F667" s="40"/>
      <c r="G667" s="31"/>
      <c r="H667" s="32"/>
      <c r="I667" s="33"/>
      <c r="J667" s="33"/>
      <c r="K667" s="33"/>
    </row>
    <row r="668" spans="1:11" s="34" customFormat="1">
      <c r="A668" s="29"/>
      <c r="B668" s="29"/>
      <c r="C668" s="29"/>
      <c r="D668" s="30"/>
      <c r="E668" s="30"/>
      <c r="F668" s="40"/>
      <c r="G668" s="31"/>
      <c r="H668" s="32"/>
      <c r="I668" s="33"/>
      <c r="J668" s="33"/>
      <c r="K668" s="33"/>
    </row>
    <row r="669" spans="1:11" s="34" customFormat="1">
      <c r="A669" s="29"/>
      <c r="B669" s="29"/>
      <c r="C669" s="29"/>
      <c r="D669" s="30"/>
      <c r="E669" s="30"/>
      <c r="F669" s="40"/>
      <c r="G669" s="31"/>
      <c r="H669" s="32"/>
      <c r="I669" s="33"/>
      <c r="J669" s="33"/>
      <c r="K669" s="33"/>
    </row>
    <row r="670" spans="1:11" s="34" customFormat="1">
      <c r="A670" s="29"/>
      <c r="B670" s="29"/>
      <c r="C670" s="29"/>
      <c r="D670" s="30"/>
      <c r="E670" s="30"/>
      <c r="F670" s="40"/>
      <c r="G670" s="31"/>
      <c r="H670" s="32"/>
      <c r="I670" s="33"/>
      <c r="J670" s="33"/>
      <c r="K670" s="33"/>
    </row>
    <row r="671" spans="1:11" s="34" customFormat="1">
      <c r="A671" s="29"/>
      <c r="B671" s="29"/>
      <c r="C671" s="29"/>
      <c r="D671" s="30"/>
      <c r="E671" s="30"/>
      <c r="F671" s="40"/>
      <c r="G671" s="31"/>
      <c r="H671" s="32"/>
      <c r="I671" s="33"/>
      <c r="J671" s="33"/>
      <c r="K671" s="33"/>
    </row>
    <row r="672" spans="1:11" s="34" customFormat="1">
      <c r="A672" s="29"/>
      <c r="B672" s="29"/>
      <c r="C672" s="29"/>
      <c r="D672" s="30"/>
      <c r="E672" s="30"/>
      <c r="F672" s="40"/>
      <c r="G672" s="31"/>
      <c r="H672" s="32"/>
      <c r="I672" s="33"/>
      <c r="J672" s="33"/>
      <c r="K672" s="33"/>
    </row>
    <row r="673" spans="1:11" s="34" customFormat="1">
      <c r="A673" s="29"/>
      <c r="B673" s="29"/>
      <c r="C673" s="29"/>
      <c r="D673" s="30"/>
      <c r="E673" s="30"/>
      <c r="F673" s="40"/>
      <c r="G673" s="31"/>
      <c r="H673" s="32"/>
      <c r="I673" s="33"/>
      <c r="J673" s="33"/>
      <c r="K673" s="33"/>
    </row>
    <row r="674" spans="1:11" s="34" customFormat="1">
      <c r="A674" s="29"/>
      <c r="B674" s="29"/>
      <c r="C674" s="29"/>
      <c r="D674" s="30"/>
      <c r="E674" s="30"/>
      <c r="F674" s="40"/>
      <c r="G674" s="31"/>
      <c r="H674" s="32"/>
      <c r="I674" s="33"/>
      <c r="J674" s="33"/>
      <c r="K674" s="33"/>
    </row>
    <row r="675" spans="1:11" s="34" customFormat="1">
      <c r="A675" s="29"/>
      <c r="B675" s="29"/>
      <c r="C675" s="29"/>
      <c r="D675" s="30"/>
      <c r="E675" s="30"/>
      <c r="F675" s="40"/>
      <c r="G675" s="31"/>
      <c r="H675" s="32"/>
      <c r="I675" s="33"/>
      <c r="J675" s="33"/>
      <c r="K675" s="33"/>
    </row>
    <row r="676" spans="1:11" s="34" customFormat="1">
      <c r="A676" s="29"/>
      <c r="B676" s="29"/>
      <c r="C676" s="29"/>
      <c r="D676" s="30"/>
      <c r="E676" s="30"/>
      <c r="F676" s="40"/>
      <c r="G676" s="31"/>
      <c r="H676" s="32"/>
      <c r="I676" s="33"/>
      <c r="J676" s="33"/>
      <c r="K676" s="33"/>
    </row>
    <row r="677" spans="1:11" s="34" customFormat="1">
      <c r="A677" s="29"/>
      <c r="B677" s="29"/>
      <c r="C677" s="29"/>
      <c r="D677" s="30"/>
      <c r="E677" s="30"/>
      <c r="F677" s="40"/>
      <c r="G677" s="31"/>
      <c r="H677" s="32"/>
      <c r="I677" s="33"/>
      <c r="J677" s="33"/>
      <c r="K677" s="33"/>
    </row>
    <row r="678" spans="1:11" s="34" customFormat="1">
      <c r="A678" s="29"/>
      <c r="B678" s="29"/>
      <c r="C678" s="29"/>
      <c r="D678" s="30"/>
      <c r="E678" s="30"/>
      <c r="F678" s="40"/>
      <c r="G678" s="31"/>
      <c r="H678" s="32"/>
      <c r="I678" s="33"/>
      <c r="J678" s="33"/>
      <c r="K678" s="33"/>
    </row>
    <row r="679" spans="1:11" s="34" customFormat="1">
      <c r="A679" s="29"/>
      <c r="B679" s="29"/>
      <c r="C679" s="29"/>
      <c r="D679" s="30"/>
      <c r="E679" s="30"/>
      <c r="F679" s="40"/>
      <c r="G679" s="31"/>
      <c r="H679" s="32"/>
      <c r="I679" s="33"/>
      <c r="J679" s="33"/>
      <c r="K679" s="33"/>
    </row>
    <row r="680" spans="1:11" s="34" customFormat="1">
      <c r="A680" s="29"/>
      <c r="B680" s="29"/>
      <c r="C680" s="29"/>
      <c r="D680" s="30"/>
      <c r="E680" s="30"/>
      <c r="F680" s="40"/>
      <c r="G680" s="31"/>
      <c r="H680" s="32"/>
      <c r="I680" s="33"/>
      <c r="J680" s="33"/>
      <c r="K680" s="33"/>
    </row>
    <row r="681" spans="1:11" s="34" customFormat="1">
      <c r="A681" s="29"/>
      <c r="B681" s="29"/>
      <c r="C681" s="29"/>
      <c r="D681" s="30"/>
      <c r="E681" s="30"/>
      <c r="F681" s="40"/>
      <c r="G681" s="31"/>
      <c r="H681" s="32"/>
      <c r="I681" s="33"/>
      <c r="J681" s="33"/>
      <c r="K681" s="33"/>
    </row>
    <row r="682" spans="1:11" s="34" customFormat="1">
      <c r="A682" s="29"/>
      <c r="B682" s="29"/>
      <c r="C682" s="29"/>
      <c r="D682" s="30"/>
      <c r="E682" s="30"/>
      <c r="F682" s="40"/>
      <c r="G682" s="31"/>
      <c r="H682" s="32"/>
      <c r="I682" s="33"/>
      <c r="J682" s="33"/>
      <c r="K682" s="33"/>
    </row>
    <row r="683" spans="1:11" s="34" customFormat="1">
      <c r="A683" s="29"/>
      <c r="B683" s="29"/>
      <c r="C683" s="29"/>
      <c r="D683" s="30"/>
      <c r="E683" s="30"/>
      <c r="F683" s="40"/>
      <c r="G683" s="31"/>
      <c r="H683" s="32"/>
      <c r="I683" s="33"/>
      <c r="J683" s="33"/>
      <c r="K683" s="33"/>
    </row>
    <row r="684" spans="1:11" s="34" customFormat="1">
      <c r="A684" s="29"/>
      <c r="B684" s="29"/>
      <c r="C684" s="29"/>
      <c r="D684" s="30"/>
      <c r="E684" s="30"/>
      <c r="F684" s="40"/>
      <c r="G684" s="31"/>
      <c r="H684" s="32"/>
      <c r="I684" s="33"/>
      <c r="J684" s="33"/>
      <c r="K684" s="33"/>
    </row>
    <row r="685" spans="1:11" s="34" customFormat="1">
      <c r="A685" s="29"/>
      <c r="B685" s="29"/>
      <c r="C685" s="29"/>
      <c r="D685" s="30"/>
      <c r="E685" s="30"/>
      <c r="F685" s="40"/>
      <c r="G685" s="31"/>
      <c r="H685" s="32"/>
      <c r="I685" s="33"/>
      <c r="J685" s="33"/>
      <c r="K685" s="33"/>
    </row>
    <row r="686" spans="1:11" s="34" customFormat="1">
      <c r="A686" s="29"/>
      <c r="B686" s="29"/>
      <c r="C686" s="29"/>
      <c r="D686" s="30"/>
      <c r="E686" s="30"/>
      <c r="F686" s="40"/>
      <c r="G686" s="31"/>
      <c r="H686" s="32"/>
      <c r="I686" s="33"/>
      <c r="J686" s="33"/>
      <c r="K686" s="33"/>
    </row>
    <row r="687" spans="1:11" s="34" customFormat="1">
      <c r="A687" s="29"/>
      <c r="B687" s="29"/>
      <c r="C687" s="29"/>
      <c r="D687" s="30"/>
      <c r="E687" s="30"/>
      <c r="F687" s="40"/>
      <c r="G687" s="31"/>
      <c r="H687" s="32"/>
      <c r="I687" s="33"/>
      <c r="J687" s="33"/>
      <c r="K687" s="33"/>
    </row>
    <row r="688" spans="1:11" s="34" customFormat="1">
      <c r="A688" s="29"/>
      <c r="B688" s="29"/>
      <c r="C688" s="29"/>
      <c r="D688" s="30"/>
      <c r="E688" s="30"/>
      <c r="F688" s="40"/>
      <c r="G688" s="31"/>
      <c r="H688" s="32"/>
      <c r="I688" s="33"/>
      <c r="J688" s="33"/>
      <c r="K688" s="33"/>
    </row>
    <row r="689" spans="1:11" s="34" customFormat="1">
      <c r="A689" s="29"/>
      <c r="B689" s="29"/>
      <c r="C689" s="29"/>
      <c r="D689" s="30"/>
      <c r="E689" s="30"/>
      <c r="F689" s="40"/>
      <c r="G689" s="31"/>
      <c r="H689" s="32"/>
      <c r="I689" s="33"/>
      <c r="J689" s="33"/>
      <c r="K689" s="33"/>
    </row>
    <row r="690" spans="1:11" s="34" customFormat="1">
      <c r="A690" s="29"/>
      <c r="B690" s="29"/>
      <c r="C690" s="29"/>
      <c r="D690" s="30"/>
      <c r="E690" s="30"/>
      <c r="F690" s="40"/>
      <c r="G690" s="31"/>
      <c r="H690" s="32"/>
      <c r="I690" s="33"/>
      <c r="J690" s="33"/>
      <c r="K690" s="33"/>
    </row>
    <row r="691" spans="1:11" s="34" customFormat="1">
      <c r="A691" s="29"/>
      <c r="B691" s="29"/>
      <c r="C691" s="29"/>
      <c r="D691" s="30"/>
      <c r="E691" s="30"/>
      <c r="F691" s="40"/>
      <c r="G691" s="31"/>
      <c r="H691" s="32"/>
      <c r="I691" s="33"/>
      <c r="J691" s="33"/>
      <c r="K691" s="33"/>
    </row>
    <row r="692" spans="1:11" s="34" customFormat="1">
      <c r="A692" s="29"/>
      <c r="B692" s="29"/>
      <c r="C692" s="29"/>
      <c r="D692" s="30"/>
      <c r="E692" s="30"/>
      <c r="F692" s="40"/>
      <c r="G692" s="31"/>
      <c r="H692" s="32"/>
      <c r="I692" s="33"/>
      <c r="J692" s="33"/>
      <c r="K692" s="33"/>
    </row>
    <row r="693" spans="1:11" s="34" customFormat="1">
      <c r="A693" s="29"/>
      <c r="B693" s="29"/>
      <c r="C693" s="29"/>
      <c r="D693" s="30"/>
      <c r="E693" s="30"/>
      <c r="F693" s="40"/>
      <c r="G693" s="31"/>
      <c r="H693" s="32"/>
      <c r="I693" s="33"/>
      <c r="J693" s="33"/>
      <c r="K693" s="33"/>
    </row>
    <row r="694" spans="1:11" s="34" customFormat="1">
      <c r="A694" s="29"/>
      <c r="B694" s="29"/>
      <c r="C694" s="29"/>
      <c r="D694" s="30"/>
      <c r="E694" s="30"/>
      <c r="F694" s="40"/>
      <c r="G694" s="31"/>
      <c r="H694" s="32"/>
      <c r="I694" s="33"/>
      <c r="J694" s="33"/>
      <c r="K694" s="33"/>
    </row>
    <row r="695" spans="1:11" s="34" customFormat="1">
      <c r="A695" s="29"/>
      <c r="B695" s="29"/>
      <c r="C695" s="29"/>
      <c r="D695" s="30"/>
      <c r="E695" s="30"/>
      <c r="F695" s="40"/>
      <c r="G695" s="31"/>
      <c r="H695" s="32"/>
      <c r="I695" s="33"/>
      <c r="J695" s="33"/>
      <c r="K695" s="33"/>
    </row>
    <row r="696" spans="1:11" s="34" customFormat="1">
      <c r="A696" s="29"/>
      <c r="B696" s="29"/>
      <c r="C696" s="29"/>
      <c r="D696" s="30"/>
      <c r="E696" s="30"/>
      <c r="F696" s="40"/>
      <c r="G696" s="31"/>
      <c r="H696" s="32"/>
      <c r="I696" s="33"/>
      <c r="J696" s="33"/>
      <c r="K696" s="33"/>
    </row>
    <row r="697" spans="1:11" s="34" customFormat="1">
      <c r="A697" s="29"/>
      <c r="B697" s="29"/>
      <c r="C697" s="29"/>
      <c r="D697" s="30"/>
      <c r="E697" s="30"/>
      <c r="F697" s="40"/>
      <c r="G697" s="31"/>
      <c r="H697" s="32"/>
      <c r="I697" s="33"/>
      <c r="J697" s="33"/>
      <c r="K697" s="33"/>
    </row>
    <row r="698" spans="1:11" s="34" customFormat="1">
      <c r="A698" s="29"/>
      <c r="B698" s="29"/>
      <c r="C698" s="29"/>
      <c r="D698" s="30"/>
      <c r="E698" s="30"/>
      <c r="F698" s="40"/>
      <c r="G698" s="31"/>
      <c r="H698" s="32"/>
      <c r="I698" s="33"/>
      <c r="J698" s="33"/>
      <c r="K698" s="33"/>
    </row>
    <row r="699" spans="1:11" s="34" customFormat="1">
      <c r="A699" s="29"/>
      <c r="B699" s="29"/>
      <c r="C699" s="29"/>
      <c r="D699" s="30"/>
      <c r="E699" s="30"/>
      <c r="F699" s="40"/>
      <c r="G699" s="31"/>
      <c r="H699" s="32"/>
      <c r="I699" s="33"/>
      <c r="J699" s="33"/>
      <c r="K699" s="33"/>
    </row>
    <row r="700" spans="1:11" s="34" customFormat="1">
      <c r="A700" s="29"/>
      <c r="B700" s="29"/>
      <c r="C700" s="29"/>
      <c r="D700" s="30"/>
      <c r="E700" s="30"/>
      <c r="F700" s="40"/>
      <c r="G700" s="31"/>
      <c r="H700" s="32"/>
      <c r="I700" s="33"/>
      <c r="J700" s="33"/>
      <c r="K700" s="33"/>
    </row>
    <row r="701" spans="1:11" s="34" customFormat="1">
      <c r="A701" s="29"/>
      <c r="B701" s="29"/>
      <c r="C701" s="29"/>
      <c r="D701" s="30"/>
      <c r="E701" s="30"/>
      <c r="F701" s="40"/>
      <c r="G701" s="31"/>
      <c r="H701" s="32"/>
      <c r="I701" s="33"/>
      <c r="J701" s="33"/>
      <c r="K701" s="33"/>
    </row>
    <row r="702" spans="1:11" s="34" customFormat="1">
      <c r="A702" s="29"/>
      <c r="B702" s="29"/>
      <c r="C702" s="29"/>
      <c r="D702" s="30"/>
      <c r="E702" s="30"/>
      <c r="F702" s="40"/>
      <c r="G702" s="31"/>
      <c r="H702" s="32"/>
      <c r="I702" s="33"/>
      <c r="J702" s="33"/>
      <c r="K702" s="33"/>
    </row>
    <row r="703" spans="1:11" s="34" customFormat="1">
      <c r="A703" s="29"/>
      <c r="B703" s="29"/>
      <c r="C703" s="29"/>
      <c r="D703" s="30"/>
      <c r="E703" s="30"/>
      <c r="F703" s="40"/>
      <c r="G703" s="31"/>
      <c r="H703" s="32"/>
      <c r="I703" s="33"/>
      <c r="J703" s="33"/>
      <c r="K703" s="33"/>
    </row>
    <row r="704" spans="1:11" s="34" customFormat="1">
      <c r="A704" s="29"/>
      <c r="B704" s="29"/>
      <c r="C704" s="29"/>
      <c r="D704" s="30"/>
      <c r="E704" s="30"/>
      <c r="F704" s="40"/>
      <c r="G704" s="31"/>
      <c r="H704" s="32"/>
      <c r="I704" s="33"/>
      <c r="J704" s="33"/>
      <c r="K704" s="33"/>
    </row>
    <row r="705" spans="1:11" s="34" customFormat="1">
      <c r="A705" s="29"/>
      <c r="B705" s="29"/>
      <c r="C705" s="29"/>
      <c r="D705" s="30"/>
      <c r="E705" s="30"/>
      <c r="F705" s="40"/>
      <c r="G705" s="31"/>
      <c r="H705" s="32"/>
      <c r="I705" s="33"/>
      <c r="J705" s="33"/>
      <c r="K705" s="33"/>
    </row>
    <row r="706" spans="1:11" s="34" customFormat="1">
      <c r="A706" s="29"/>
      <c r="B706" s="29"/>
      <c r="C706" s="29"/>
      <c r="D706" s="30"/>
      <c r="E706" s="30"/>
      <c r="F706" s="40"/>
      <c r="G706" s="31"/>
      <c r="H706" s="32"/>
      <c r="I706" s="33"/>
      <c r="J706" s="33"/>
      <c r="K706" s="33"/>
    </row>
    <row r="707" spans="1:11" s="34" customFormat="1">
      <c r="A707" s="29"/>
      <c r="B707" s="29"/>
      <c r="C707" s="29"/>
      <c r="D707" s="30"/>
      <c r="E707" s="30"/>
      <c r="F707" s="40"/>
      <c r="G707" s="31"/>
      <c r="H707" s="32"/>
      <c r="I707" s="33"/>
      <c r="J707" s="33"/>
      <c r="K707" s="33"/>
    </row>
    <row r="708" spans="1:11" s="34" customFormat="1">
      <c r="A708" s="29"/>
      <c r="B708" s="29"/>
      <c r="C708" s="29"/>
      <c r="D708" s="30"/>
      <c r="E708" s="30"/>
      <c r="F708" s="40"/>
      <c r="G708" s="31"/>
      <c r="H708" s="32"/>
      <c r="I708" s="33"/>
      <c r="J708" s="33"/>
      <c r="K708" s="33"/>
    </row>
    <row r="709" spans="1:11" s="34" customFormat="1">
      <c r="A709" s="29"/>
      <c r="B709" s="29"/>
      <c r="C709" s="29"/>
      <c r="D709" s="30"/>
      <c r="E709" s="30"/>
      <c r="F709" s="40"/>
      <c r="G709" s="31"/>
      <c r="H709" s="32"/>
      <c r="I709" s="33"/>
      <c r="J709" s="33"/>
      <c r="K709" s="33"/>
    </row>
    <row r="710" spans="1:11" s="34" customFormat="1">
      <c r="A710" s="29"/>
      <c r="B710" s="29"/>
      <c r="C710" s="29"/>
      <c r="D710" s="30"/>
      <c r="E710" s="30"/>
      <c r="F710" s="40"/>
      <c r="G710" s="31"/>
      <c r="H710" s="32"/>
      <c r="I710" s="33"/>
      <c r="J710" s="33"/>
      <c r="K710" s="33"/>
    </row>
    <row r="711" spans="1:11" s="34" customFormat="1">
      <c r="A711" s="29"/>
      <c r="B711" s="29"/>
      <c r="C711" s="29"/>
      <c r="D711" s="30"/>
      <c r="E711" s="30"/>
      <c r="F711" s="40"/>
      <c r="G711" s="31"/>
      <c r="H711" s="32"/>
      <c r="I711" s="33"/>
      <c r="J711" s="33"/>
      <c r="K711" s="33"/>
    </row>
    <row r="712" spans="1:11" s="34" customFormat="1">
      <c r="A712" s="29"/>
      <c r="B712" s="29"/>
      <c r="C712" s="29"/>
      <c r="D712" s="30"/>
      <c r="E712" s="30"/>
      <c r="F712" s="40"/>
      <c r="G712" s="31"/>
      <c r="H712" s="32"/>
      <c r="I712" s="33"/>
      <c r="J712" s="33"/>
      <c r="K712" s="33"/>
    </row>
    <row r="713" spans="1:11" s="34" customFormat="1">
      <c r="A713" s="29"/>
      <c r="B713" s="29"/>
      <c r="C713" s="29"/>
      <c r="D713" s="30"/>
      <c r="E713" s="30"/>
      <c r="F713" s="40"/>
      <c r="G713" s="31"/>
      <c r="H713" s="32"/>
      <c r="I713" s="33"/>
      <c r="J713" s="33"/>
      <c r="K713" s="33"/>
    </row>
    <row r="714" spans="1:11" s="34" customFormat="1">
      <c r="A714" s="29"/>
      <c r="B714" s="29"/>
      <c r="C714" s="29"/>
      <c r="D714" s="30"/>
      <c r="E714" s="30"/>
      <c r="F714" s="40"/>
      <c r="G714" s="31"/>
      <c r="H714" s="32"/>
      <c r="I714" s="33"/>
      <c r="J714" s="33"/>
      <c r="K714" s="33"/>
    </row>
    <row r="715" spans="1:11" s="34" customFormat="1">
      <c r="A715" s="29"/>
      <c r="B715" s="29"/>
      <c r="C715" s="29"/>
      <c r="D715" s="30"/>
      <c r="E715" s="30"/>
      <c r="F715" s="40"/>
      <c r="G715" s="31"/>
      <c r="H715" s="32"/>
      <c r="I715" s="33"/>
      <c r="J715" s="33"/>
      <c r="K715" s="33"/>
    </row>
    <row r="716" spans="1:11" s="34" customFormat="1">
      <c r="A716" s="29"/>
      <c r="B716" s="29"/>
      <c r="C716" s="29"/>
      <c r="D716" s="30"/>
      <c r="E716" s="30"/>
      <c r="F716" s="40"/>
      <c r="G716" s="31"/>
      <c r="H716" s="32"/>
      <c r="I716" s="33"/>
      <c r="J716" s="33"/>
      <c r="K716" s="33"/>
    </row>
    <row r="717" spans="1:11" s="34" customFormat="1">
      <c r="A717" s="29"/>
      <c r="B717" s="29"/>
      <c r="C717" s="29"/>
      <c r="D717" s="30"/>
      <c r="E717" s="30"/>
      <c r="F717" s="40"/>
      <c r="G717" s="31"/>
      <c r="H717" s="32"/>
      <c r="I717" s="33"/>
      <c r="J717" s="33"/>
      <c r="K717" s="33"/>
    </row>
    <row r="718" spans="1:11" s="34" customFormat="1">
      <c r="A718" s="29"/>
      <c r="B718" s="29"/>
      <c r="C718" s="29"/>
      <c r="D718" s="30"/>
      <c r="E718" s="30"/>
      <c r="F718" s="40"/>
      <c r="G718" s="31"/>
      <c r="H718" s="32"/>
      <c r="I718" s="33"/>
      <c r="J718" s="33"/>
      <c r="K718" s="33"/>
    </row>
    <row r="719" spans="1:11" s="34" customFormat="1">
      <c r="A719" s="29"/>
      <c r="B719" s="29"/>
      <c r="C719" s="29"/>
      <c r="D719" s="30"/>
      <c r="E719" s="30"/>
      <c r="F719" s="40"/>
      <c r="G719" s="31"/>
      <c r="H719" s="32"/>
      <c r="I719" s="33"/>
      <c r="J719" s="33"/>
      <c r="K719" s="33"/>
    </row>
    <row r="720" spans="1:11" s="34" customFormat="1">
      <c r="A720" s="29"/>
      <c r="B720" s="29"/>
      <c r="C720" s="29"/>
      <c r="D720" s="30"/>
      <c r="E720" s="30"/>
      <c r="F720" s="40"/>
      <c r="G720" s="31"/>
      <c r="H720" s="32"/>
      <c r="I720" s="33"/>
      <c r="J720" s="33"/>
      <c r="K720" s="33"/>
    </row>
    <row r="721" spans="1:11" s="34" customFormat="1">
      <c r="A721" s="29"/>
      <c r="B721" s="29"/>
      <c r="C721" s="29"/>
      <c r="D721" s="30"/>
      <c r="E721" s="30"/>
      <c r="F721" s="40"/>
      <c r="G721" s="31"/>
      <c r="H721" s="32"/>
      <c r="I721" s="33"/>
      <c r="J721" s="33"/>
      <c r="K721" s="33"/>
    </row>
    <row r="722" spans="1:11" s="34" customFormat="1">
      <c r="A722" s="29"/>
      <c r="B722" s="29"/>
      <c r="C722" s="29"/>
      <c r="D722" s="30"/>
      <c r="E722" s="30"/>
      <c r="F722" s="40"/>
      <c r="G722" s="31"/>
      <c r="H722" s="32"/>
      <c r="I722" s="33"/>
      <c r="J722" s="33"/>
      <c r="K722" s="33"/>
    </row>
    <row r="723" spans="1:11" s="34" customFormat="1">
      <c r="A723" s="29"/>
      <c r="B723" s="29"/>
      <c r="C723" s="29"/>
      <c r="D723" s="30"/>
      <c r="E723" s="30"/>
      <c r="F723" s="40"/>
      <c r="G723" s="31"/>
      <c r="H723" s="32"/>
      <c r="I723" s="33"/>
      <c r="J723" s="33"/>
      <c r="K723" s="33"/>
    </row>
    <row r="724" spans="1:11" s="34" customFormat="1">
      <c r="A724" s="29"/>
      <c r="B724" s="29"/>
      <c r="C724" s="29"/>
      <c r="D724" s="30"/>
      <c r="E724" s="30"/>
      <c r="F724" s="40"/>
      <c r="G724" s="31"/>
      <c r="H724" s="32"/>
      <c r="I724" s="33"/>
      <c r="J724" s="33"/>
      <c r="K724" s="33"/>
    </row>
    <row r="725" spans="1:11" s="34" customFormat="1">
      <c r="A725" s="29"/>
      <c r="B725" s="29"/>
      <c r="C725" s="29"/>
      <c r="D725" s="30"/>
      <c r="E725" s="30"/>
      <c r="F725" s="40"/>
      <c r="G725" s="31"/>
      <c r="H725" s="32"/>
      <c r="I725" s="33"/>
      <c r="J725" s="33"/>
      <c r="K725" s="33"/>
    </row>
    <row r="726" spans="1:11" s="34" customFormat="1">
      <c r="A726" s="29"/>
      <c r="B726" s="29"/>
      <c r="C726" s="29"/>
      <c r="D726" s="30"/>
      <c r="E726" s="30"/>
      <c r="F726" s="40"/>
      <c r="G726" s="31"/>
      <c r="H726" s="32"/>
      <c r="I726" s="33"/>
      <c r="J726" s="33"/>
      <c r="K726" s="33"/>
    </row>
    <row r="727" spans="1:11" s="34" customFormat="1">
      <c r="A727" s="29"/>
      <c r="B727" s="29"/>
      <c r="C727" s="29"/>
      <c r="D727" s="30"/>
      <c r="E727" s="30"/>
      <c r="F727" s="40"/>
      <c r="G727" s="31"/>
      <c r="H727" s="32"/>
      <c r="I727" s="33"/>
      <c r="J727" s="33"/>
      <c r="K727" s="33"/>
    </row>
    <row r="728" spans="1:11" s="34" customFormat="1">
      <c r="A728" s="29"/>
      <c r="B728" s="29"/>
      <c r="C728" s="29"/>
      <c r="D728" s="30"/>
      <c r="E728" s="30"/>
      <c r="F728" s="40"/>
      <c r="G728" s="31"/>
      <c r="H728" s="32"/>
      <c r="I728" s="33"/>
      <c r="J728" s="33"/>
      <c r="K728" s="33"/>
    </row>
    <row r="729" spans="1:11" s="34" customFormat="1">
      <c r="A729" s="29"/>
      <c r="B729" s="29"/>
      <c r="C729" s="29"/>
      <c r="D729" s="30"/>
      <c r="E729" s="30"/>
      <c r="F729" s="40"/>
      <c r="G729" s="31"/>
      <c r="H729" s="32"/>
      <c r="I729" s="33"/>
      <c r="J729" s="33"/>
      <c r="K729" s="33"/>
    </row>
    <row r="730" spans="1:11" s="34" customFormat="1">
      <c r="A730" s="29"/>
      <c r="B730" s="29"/>
      <c r="C730" s="29"/>
      <c r="D730" s="30"/>
      <c r="E730" s="30"/>
      <c r="F730" s="40"/>
      <c r="G730" s="31"/>
      <c r="H730" s="32"/>
      <c r="I730" s="33"/>
      <c r="J730" s="33"/>
      <c r="K730" s="33"/>
    </row>
    <row r="731" spans="1:11" s="34" customFormat="1">
      <c r="A731" s="29"/>
      <c r="B731" s="29"/>
      <c r="C731" s="29"/>
      <c r="D731" s="30"/>
      <c r="E731" s="30"/>
      <c r="F731" s="40"/>
      <c r="G731" s="31"/>
      <c r="H731" s="32"/>
      <c r="I731" s="33"/>
      <c r="J731" s="33"/>
      <c r="K731" s="33"/>
    </row>
    <row r="732" spans="1:11" s="34" customFormat="1">
      <c r="A732" s="29"/>
      <c r="B732" s="29"/>
      <c r="C732" s="29"/>
      <c r="D732" s="30"/>
      <c r="E732" s="30"/>
      <c r="F732" s="40"/>
      <c r="G732" s="31"/>
      <c r="H732" s="32"/>
      <c r="I732" s="33"/>
      <c r="J732" s="33"/>
      <c r="K732" s="33"/>
    </row>
    <row r="733" spans="1:11" s="34" customFormat="1">
      <c r="A733" s="29"/>
      <c r="B733" s="29"/>
      <c r="C733" s="29"/>
      <c r="D733" s="30"/>
      <c r="E733" s="30"/>
      <c r="F733" s="40"/>
      <c r="G733" s="31"/>
      <c r="H733" s="32"/>
      <c r="I733" s="33"/>
      <c r="J733" s="33"/>
      <c r="K733" s="33"/>
    </row>
    <row r="734" spans="1:11" s="34" customFormat="1">
      <c r="A734" s="29"/>
      <c r="B734" s="29"/>
      <c r="C734" s="29"/>
      <c r="D734" s="30"/>
      <c r="E734" s="30"/>
      <c r="F734" s="40"/>
      <c r="G734" s="31"/>
      <c r="H734" s="32"/>
      <c r="I734" s="33"/>
      <c r="J734" s="33"/>
      <c r="K734" s="33"/>
    </row>
    <row r="735" spans="1:11" s="34" customFormat="1">
      <c r="A735" s="29"/>
      <c r="B735" s="29"/>
      <c r="C735" s="29"/>
      <c r="D735" s="30"/>
      <c r="E735" s="30"/>
      <c r="F735" s="40"/>
      <c r="G735" s="31"/>
      <c r="H735" s="32"/>
      <c r="I735" s="33"/>
      <c r="J735" s="33"/>
      <c r="K735" s="33"/>
    </row>
    <row r="736" spans="1:11" s="34" customFormat="1">
      <c r="A736" s="29"/>
      <c r="B736" s="29"/>
      <c r="C736" s="29"/>
      <c r="D736" s="30"/>
      <c r="E736" s="30"/>
      <c r="F736" s="40"/>
      <c r="G736" s="31"/>
      <c r="H736" s="32"/>
      <c r="I736" s="33"/>
      <c r="J736" s="33"/>
      <c r="K736" s="33"/>
    </row>
    <row r="737" spans="1:11" s="34" customFormat="1">
      <c r="A737" s="29"/>
      <c r="B737" s="29"/>
      <c r="C737" s="29"/>
      <c r="D737" s="30"/>
      <c r="E737" s="30"/>
      <c r="F737" s="40"/>
      <c r="G737" s="31"/>
      <c r="H737" s="32"/>
      <c r="I737" s="33"/>
      <c r="J737" s="33"/>
      <c r="K737" s="33"/>
    </row>
    <row r="738" spans="1:11" s="34" customFormat="1">
      <c r="A738" s="29"/>
      <c r="B738" s="29"/>
      <c r="C738" s="29"/>
      <c r="D738" s="30"/>
      <c r="E738" s="30"/>
      <c r="F738" s="40"/>
      <c r="G738" s="31"/>
      <c r="H738" s="32"/>
      <c r="I738" s="33"/>
      <c r="J738" s="33"/>
      <c r="K738" s="33"/>
    </row>
    <row r="739" spans="1:11" s="34" customFormat="1">
      <c r="A739" s="29"/>
      <c r="B739" s="29"/>
      <c r="C739" s="29"/>
      <c r="D739" s="30"/>
      <c r="E739" s="30"/>
      <c r="F739" s="40"/>
      <c r="G739" s="31"/>
      <c r="H739" s="32"/>
      <c r="I739" s="33"/>
      <c r="J739" s="33"/>
      <c r="K739" s="33"/>
    </row>
    <row r="740" spans="1:11" s="34" customFormat="1">
      <c r="A740" s="29"/>
      <c r="B740" s="29"/>
      <c r="C740" s="29"/>
      <c r="D740" s="30"/>
      <c r="E740" s="30"/>
      <c r="F740" s="40"/>
      <c r="G740" s="31"/>
      <c r="H740" s="32"/>
      <c r="I740" s="33"/>
      <c r="J740" s="33"/>
      <c r="K740" s="33"/>
    </row>
    <row r="741" spans="1:11" s="34" customFormat="1">
      <c r="A741" s="29"/>
      <c r="B741" s="29"/>
      <c r="C741" s="29"/>
      <c r="D741" s="30"/>
      <c r="E741" s="30"/>
      <c r="F741" s="40"/>
      <c r="G741" s="31"/>
      <c r="H741" s="32"/>
      <c r="I741" s="33"/>
      <c r="J741" s="33"/>
      <c r="K741" s="33"/>
    </row>
    <row r="742" spans="1:11" s="34" customFormat="1">
      <c r="A742" s="29"/>
      <c r="B742" s="29"/>
      <c r="C742" s="29"/>
      <c r="D742" s="30"/>
      <c r="E742" s="30"/>
      <c r="F742" s="40"/>
      <c r="G742" s="31"/>
      <c r="H742" s="32"/>
      <c r="I742" s="33"/>
      <c r="J742" s="33"/>
      <c r="K742" s="33"/>
    </row>
    <row r="743" spans="1:11" s="34" customFormat="1">
      <c r="A743" s="29"/>
      <c r="B743" s="29"/>
      <c r="C743" s="29"/>
      <c r="D743" s="30"/>
      <c r="E743" s="30"/>
      <c r="F743" s="40"/>
      <c r="G743" s="31"/>
      <c r="H743" s="32"/>
      <c r="I743" s="33"/>
      <c r="J743" s="33"/>
      <c r="K743" s="33"/>
    </row>
    <row r="744" spans="1:11" s="34" customFormat="1">
      <c r="A744" s="29"/>
      <c r="B744" s="29"/>
      <c r="C744" s="29"/>
      <c r="D744" s="30"/>
      <c r="E744" s="30"/>
      <c r="F744" s="40"/>
      <c r="G744" s="31"/>
      <c r="H744" s="32"/>
      <c r="I744" s="33"/>
      <c r="J744" s="33"/>
      <c r="K744" s="33"/>
    </row>
    <row r="745" spans="1:11" s="34" customFormat="1">
      <c r="A745" s="29"/>
      <c r="B745" s="29"/>
      <c r="C745" s="29"/>
      <c r="D745" s="30"/>
      <c r="E745" s="30"/>
      <c r="F745" s="40"/>
      <c r="G745" s="31"/>
      <c r="H745" s="32"/>
      <c r="I745" s="33"/>
      <c r="J745" s="33"/>
      <c r="K745" s="33"/>
    </row>
    <row r="746" spans="1:11" s="34" customFormat="1">
      <c r="A746" s="29"/>
      <c r="B746" s="29"/>
      <c r="C746" s="29"/>
      <c r="D746" s="30"/>
      <c r="E746" s="30"/>
      <c r="F746" s="40"/>
      <c r="G746" s="31"/>
      <c r="H746" s="32"/>
      <c r="I746" s="33"/>
      <c r="J746" s="33"/>
      <c r="K746" s="33"/>
    </row>
    <row r="747" spans="1:11" s="34" customFormat="1">
      <c r="A747" s="29"/>
      <c r="B747" s="29"/>
      <c r="C747" s="29"/>
      <c r="D747" s="30"/>
      <c r="E747" s="30"/>
      <c r="F747" s="40"/>
      <c r="G747" s="31"/>
      <c r="H747" s="32"/>
      <c r="I747" s="33"/>
      <c r="J747" s="33"/>
      <c r="K747" s="33"/>
    </row>
    <row r="748" spans="1:11" s="34" customFormat="1">
      <c r="A748" s="29"/>
      <c r="B748" s="29"/>
      <c r="C748" s="29"/>
      <c r="D748" s="30"/>
      <c r="E748" s="30"/>
      <c r="F748" s="40"/>
      <c r="G748" s="31"/>
      <c r="H748" s="32"/>
      <c r="I748" s="33"/>
      <c r="J748" s="33"/>
      <c r="K748" s="33"/>
    </row>
    <row r="749" spans="1:11" s="34" customFormat="1">
      <c r="A749" s="29"/>
      <c r="B749" s="29"/>
      <c r="C749" s="29"/>
      <c r="D749" s="30"/>
      <c r="E749" s="30"/>
      <c r="F749" s="40"/>
      <c r="G749" s="31"/>
      <c r="H749" s="32"/>
      <c r="I749" s="33"/>
      <c r="J749" s="33"/>
      <c r="K749" s="33"/>
    </row>
    <row r="750" spans="1:11" s="34" customFormat="1">
      <c r="A750" s="29"/>
      <c r="B750" s="29"/>
      <c r="C750" s="29"/>
      <c r="D750" s="30"/>
      <c r="E750" s="30"/>
      <c r="F750" s="40"/>
      <c r="G750" s="31"/>
      <c r="H750" s="32"/>
      <c r="I750" s="33"/>
      <c r="J750" s="33"/>
      <c r="K750" s="33"/>
    </row>
    <row r="751" spans="1:11" s="34" customFormat="1">
      <c r="A751" s="29"/>
      <c r="B751" s="29"/>
      <c r="C751" s="29"/>
      <c r="D751" s="30"/>
      <c r="E751" s="30"/>
      <c r="F751" s="40"/>
      <c r="G751" s="31"/>
      <c r="H751" s="32"/>
      <c r="I751" s="33"/>
      <c r="J751" s="33"/>
      <c r="K751" s="33"/>
    </row>
    <row r="752" spans="1:11" s="34" customFormat="1">
      <c r="A752" s="29"/>
      <c r="B752" s="29"/>
      <c r="C752" s="29"/>
      <c r="D752" s="30"/>
      <c r="E752" s="30"/>
      <c r="F752" s="40"/>
      <c r="G752" s="31"/>
      <c r="H752" s="32"/>
      <c r="I752" s="33"/>
      <c r="J752" s="33"/>
      <c r="K752" s="33"/>
    </row>
    <row r="753" spans="1:11" s="34" customFormat="1">
      <c r="A753" s="29"/>
      <c r="B753" s="29"/>
      <c r="C753" s="29"/>
      <c r="D753" s="30"/>
      <c r="E753" s="30"/>
      <c r="F753" s="40"/>
      <c r="G753" s="31"/>
      <c r="H753" s="32"/>
      <c r="I753" s="33"/>
      <c r="J753" s="33"/>
      <c r="K753" s="33"/>
    </row>
    <row r="754" spans="1:11" s="34" customFormat="1">
      <c r="A754" s="29"/>
      <c r="B754" s="29"/>
      <c r="C754" s="29"/>
      <c r="D754" s="30"/>
      <c r="E754" s="30"/>
      <c r="F754" s="40"/>
      <c r="G754" s="31"/>
      <c r="H754" s="32"/>
      <c r="I754" s="33"/>
      <c r="J754" s="33"/>
      <c r="K754" s="33"/>
    </row>
    <row r="755" spans="1:11" s="34" customFormat="1">
      <c r="A755" s="29"/>
      <c r="B755" s="29"/>
      <c r="C755" s="29"/>
      <c r="D755" s="30"/>
      <c r="E755" s="30"/>
      <c r="F755" s="40"/>
      <c r="G755" s="31"/>
      <c r="H755" s="32"/>
      <c r="I755" s="33"/>
      <c r="J755" s="33"/>
      <c r="K755" s="33"/>
    </row>
    <row r="756" spans="1:11" s="34" customFormat="1">
      <c r="A756" s="29"/>
      <c r="B756" s="29"/>
      <c r="C756" s="29"/>
      <c r="D756" s="30"/>
      <c r="E756" s="30"/>
      <c r="F756" s="40"/>
      <c r="G756" s="31"/>
      <c r="H756" s="32"/>
      <c r="I756" s="33"/>
      <c r="J756" s="33"/>
      <c r="K756" s="33"/>
    </row>
    <row r="757" spans="1:11" s="34" customFormat="1">
      <c r="A757" s="29"/>
      <c r="B757" s="29"/>
      <c r="C757" s="29"/>
      <c r="D757" s="30"/>
      <c r="E757" s="30"/>
      <c r="F757" s="40"/>
      <c r="G757" s="31"/>
      <c r="H757" s="32"/>
      <c r="I757" s="33"/>
      <c r="J757" s="33"/>
      <c r="K757" s="33"/>
    </row>
    <row r="758" spans="1:11" s="34" customFormat="1">
      <c r="A758" s="29"/>
      <c r="B758" s="29"/>
      <c r="C758" s="29"/>
      <c r="D758" s="30"/>
      <c r="E758" s="30"/>
      <c r="F758" s="40"/>
      <c r="G758" s="31"/>
      <c r="H758" s="32"/>
      <c r="I758" s="33"/>
      <c r="J758" s="33"/>
      <c r="K758" s="33"/>
    </row>
    <row r="759" spans="1:11" s="34" customFormat="1">
      <c r="A759" s="29"/>
      <c r="B759" s="29"/>
      <c r="C759" s="29"/>
      <c r="D759" s="30"/>
      <c r="E759" s="30"/>
      <c r="F759" s="40"/>
      <c r="G759" s="31"/>
      <c r="H759" s="32"/>
      <c r="I759" s="33"/>
      <c r="J759" s="33"/>
      <c r="K759" s="33"/>
    </row>
    <row r="760" spans="1:11" s="34" customFormat="1">
      <c r="A760" s="29"/>
      <c r="B760" s="29"/>
      <c r="C760" s="29"/>
      <c r="D760" s="30"/>
      <c r="E760" s="30"/>
      <c r="F760" s="40"/>
      <c r="G760" s="31"/>
      <c r="H760" s="32"/>
      <c r="I760" s="33"/>
      <c r="J760" s="33"/>
      <c r="K760" s="33"/>
    </row>
    <row r="761" spans="1:11" s="34" customFormat="1">
      <c r="A761" s="29"/>
      <c r="B761" s="29"/>
      <c r="C761" s="29"/>
      <c r="D761" s="30"/>
      <c r="E761" s="30"/>
      <c r="F761" s="40"/>
      <c r="G761" s="31"/>
      <c r="H761" s="32"/>
      <c r="I761" s="33"/>
      <c r="J761" s="33"/>
      <c r="K761" s="33"/>
    </row>
    <row r="762" spans="1:11" s="34" customFormat="1">
      <c r="A762" s="29"/>
      <c r="B762" s="29"/>
      <c r="C762" s="29"/>
      <c r="D762" s="30"/>
      <c r="E762" s="30"/>
      <c r="F762" s="40"/>
      <c r="G762" s="31"/>
      <c r="H762" s="32"/>
      <c r="I762" s="33"/>
      <c r="J762" s="33"/>
      <c r="K762" s="33"/>
    </row>
    <row r="763" spans="1:11" s="34" customFormat="1">
      <c r="A763" s="29"/>
      <c r="B763" s="29"/>
      <c r="C763" s="29"/>
      <c r="D763" s="30"/>
      <c r="E763" s="30"/>
      <c r="F763" s="40"/>
      <c r="G763" s="31"/>
      <c r="H763" s="32"/>
      <c r="I763" s="33"/>
      <c r="J763" s="33"/>
      <c r="K763" s="33"/>
    </row>
    <row r="764" spans="1:11" s="34" customFormat="1">
      <c r="A764" s="29"/>
      <c r="B764" s="29"/>
      <c r="C764" s="29"/>
      <c r="D764" s="30"/>
      <c r="E764" s="30"/>
      <c r="F764" s="40"/>
      <c r="G764" s="31"/>
      <c r="H764" s="32"/>
      <c r="I764" s="33"/>
      <c r="J764" s="33"/>
      <c r="K764" s="33"/>
    </row>
    <row r="765" spans="1:11" s="34" customFormat="1">
      <c r="A765" s="29"/>
      <c r="B765" s="29"/>
      <c r="C765" s="29"/>
      <c r="D765" s="30"/>
      <c r="E765" s="30"/>
      <c r="F765" s="40"/>
      <c r="G765" s="31"/>
      <c r="H765" s="32"/>
      <c r="I765" s="33"/>
      <c r="J765" s="33"/>
      <c r="K765" s="33"/>
    </row>
    <row r="766" spans="1:11" s="34" customFormat="1">
      <c r="A766" s="29"/>
      <c r="B766" s="29"/>
      <c r="C766" s="29"/>
      <c r="D766" s="30"/>
      <c r="E766" s="30"/>
      <c r="F766" s="40"/>
      <c r="G766" s="31"/>
      <c r="H766" s="32"/>
      <c r="I766" s="33"/>
      <c r="J766" s="33"/>
      <c r="K766" s="33"/>
    </row>
    <row r="767" spans="1:11" s="34" customFormat="1">
      <c r="A767" s="29"/>
      <c r="B767" s="29"/>
      <c r="C767" s="29"/>
      <c r="D767" s="30"/>
      <c r="E767" s="30"/>
      <c r="F767" s="40"/>
      <c r="G767" s="31"/>
      <c r="H767" s="32"/>
      <c r="I767" s="33"/>
      <c r="J767" s="33"/>
      <c r="K767" s="33"/>
    </row>
    <row r="768" spans="1:11" s="34" customFormat="1">
      <c r="A768" s="29"/>
      <c r="B768" s="29"/>
      <c r="C768" s="29"/>
      <c r="D768" s="30"/>
      <c r="E768" s="30"/>
      <c r="F768" s="40"/>
      <c r="G768" s="31"/>
      <c r="H768" s="32"/>
      <c r="I768" s="33"/>
      <c r="J768" s="33"/>
      <c r="K768" s="33"/>
    </row>
    <row r="769" spans="1:11" s="34" customFormat="1">
      <c r="A769" s="29"/>
      <c r="B769" s="29"/>
      <c r="C769" s="29"/>
      <c r="D769" s="30"/>
      <c r="E769" s="30"/>
      <c r="F769" s="40"/>
      <c r="G769" s="31"/>
      <c r="H769" s="32"/>
      <c r="I769" s="33"/>
      <c r="J769" s="33"/>
      <c r="K769" s="33"/>
    </row>
    <row r="770" spans="1:11" s="34" customFormat="1">
      <c r="A770" s="29"/>
      <c r="B770" s="29"/>
      <c r="C770" s="29"/>
      <c r="D770" s="30"/>
      <c r="E770" s="30"/>
      <c r="F770" s="40"/>
      <c r="G770" s="31"/>
      <c r="H770" s="32"/>
      <c r="I770" s="33"/>
      <c r="J770" s="33"/>
      <c r="K770" s="33"/>
    </row>
    <row r="771" spans="1:11" s="34" customFormat="1">
      <c r="A771" s="29"/>
      <c r="B771" s="29"/>
      <c r="C771" s="29"/>
      <c r="D771" s="30"/>
      <c r="E771" s="30"/>
      <c r="F771" s="40"/>
      <c r="G771" s="31"/>
      <c r="H771" s="32"/>
      <c r="I771" s="33"/>
      <c r="J771" s="33"/>
      <c r="K771" s="33"/>
    </row>
    <row r="772" spans="1:11" s="34" customFormat="1">
      <c r="A772" s="29"/>
      <c r="B772" s="29"/>
      <c r="C772" s="29"/>
      <c r="D772" s="30"/>
      <c r="E772" s="30"/>
      <c r="F772" s="40"/>
      <c r="G772" s="31"/>
      <c r="H772" s="32"/>
      <c r="I772" s="33"/>
      <c r="J772" s="33"/>
      <c r="K772" s="33"/>
    </row>
    <row r="773" spans="1:11" s="34" customFormat="1">
      <c r="A773" s="29"/>
      <c r="B773" s="29"/>
      <c r="C773" s="29"/>
      <c r="D773" s="30"/>
      <c r="E773" s="30"/>
      <c r="F773" s="40"/>
      <c r="G773" s="31"/>
      <c r="H773" s="32"/>
      <c r="I773" s="33"/>
      <c r="J773" s="33"/>
      <c r="K773" s="33"/>
    </row>
    <row r="774" spans="1:11" s="34" customFormat="1">
      <c r="A774" s="29"/>
      <c r="B774" s="29"/>
      <c r="C774" s="29"/>
      <c r="D774" s="30"/>
      <c r="E774" s="30"/>
      <c r="F774" s="40"/>
      <c r="G774" s="31"/>
      <c r="H774" s="32"/>
      <c r="I774" s="33"/>
      <c r="J774" s="33"/>
      <c r="K774" s="33"/>
    </row>
    <row r="775" spans="1:11" s="34" customFormat="1">
      <c r="A775" s="29"/>
      <c r="B775" s="29"/>
      <c r="C775" s="29"/>
      <c r="D775" s="30"/>
      <c r="E775" s="30"/>
      <c r="F775" s="40"/>
      <c r="G775" s="31"/>
      <c r="H775" s="32"/>
      <c r="I775" s="33"/>
      <c r="J775" s="33"/>
      <c r="K775" s="33"/>
    </row>
    <row r="776" spans="1:11" s="34" customFormat="1">
      <c r="A776" s="29"/>
      <c r="B776" s="29"/>
      <c r="C776" s="29"/>
      <c r="D776" s="30"/>
      <c r="E776" s="30"/>
      <c r="F776" s="40"/>
      <c r="G776" s="31"/>
      <c r="H776" s="32"/>
      <c r="I776" s="33"/>
      <c r="J776" s="33"/>
      <c r="K776" s="33"/>
    </row>
    <row r="777" spans="1:11" s="34" customFormat="1">
      <c r="A777" s="29"/>
      <c r="B777" s="29"/>
      <c r="C777" s="29"/>
      <c r="D777" s="30"/>
      <c r="E777" s="30"/>
      <c r="F777" s="40"/>
      <c r="G777" s="31"/>
      <c r="H777" s="32"/>
      <c r="I777" s="33"/>
      <c r="J777" s="33"/>
      <c r="K777" s="33"/>
    </row>
    <row r="778" spans="1:11" s="34" customFormat="1">
      <c r="A778" s="29"/>
      <c r="B778" s="29"/>
      <c r="C778" s="29"/>
      <c r="D778" s="30"/>
      <c r="E778" s="30"/>
      <c r="F778" s="40"/>
      <c r="G778" s="31"/>
      <c r="H778" s="32"/>
      <c r="I778" s="33"/>
      <c r="J778" s="33"/>
      <c r="K778" s="33"/>
    </row>
    <row r="779" spans="1:11" s="34" customFormat="1">
      <c r="A779" s="29"/>
      <c r="B779" s="29"/>
      <c r="C779" s="29"/>
      <c r="D779" s="30"/>
      <c r="E779" s="30"/>
      <c r="F779" s="40"/>
      <c r="G779" s="31"/>
      <c r="H779" s="32"/>
      <c r="I779" s="33"/>
      <c r="J779" s="33"/>
      <c r="K779" s="33"/>
    </row>
    <row r="780" spans="1:11" s="34" customFormat="1">
      <c r="A780" s="29"/>
      <c r="B780" s="29"/>
      <c r="C780" s="29"/>
      <c r="D780" s="30"/>
      <c r="E780" s="30"/>
      <c r="F780" s="40"/>
      <c r="G780" s="31"/>
      <c r="H780" s="32"/>
      <c r="I780" s="33"/>
      <c r="J780" s="33"/>
      <c r="K780" s="33"/>
    </row>
    <row r="781" spans="1:11" s="34" customFormat="1">
      <c r="A781" s="29"/>
      <c r="B781" s="29"/>
      <c r="C781" s="29"/>
      <c r="D781" s="30"/>
      <c r="E781" s="30"/>
      <c r="F781" s="40"/>
      <c r="G781" s="31"/>
      <c r="H781" s="32"/>
      <c r="I781" s="33"/>
      <c r="J781" s="33"/>
      <c r="K781" s="33"/>
    </row>
    <row r="782" spans="1:11" s="34" customFormat="1">
      <c r="A782" s="29"/>
      <c r="B782" s="29"/>
      <c r="C782" s="29"/>
      <c r="D782" s="30"/>
      <c r="E782" s="30"/>
      <c r="F782" s="40"/>
      <c r="G782" s="31"/>
      <c r="H782" s="32"/>
      <c r="I782" s="33"/>
      <c r="J782" s="33"/>
      <c r="K782" s="33"/>
    </row>
    <row r="783" spans="1:11" s="34" customFormat="1">
      <c r="A783" s="29"/>
      <c r="B783" s="29"/>
      <c r="C783" s="29"/>
      <c r="D783" s="30"/>
      <c r="E783" s="30"/>
      <c r="F783" s="40"/>
      <c r="G783" s="31"/>
      <c r="H783" s="32"/>
      <c r="I783" s="33"/>
      <c r="J783" s="33"/>
      <c r="K783" s="33"/>
    </row>
    <row r="784" spans="1:11" s="34" customFormat="1">
      <c r="A784" s="29"/>
      <c r="B784" s="29"/>
      <c r="C784" s="29"/>
      <c r="D784" s="30"/>
      <c r="E784" s="30"/>
      <c r="F784" s="40"/>
      <c r="G784" s="31"/>
      <c r="H784" s="32"/>
      <c r="I784" s="33"/>
      <c r="J784" s="33"/>
      <c r="K784" s="33"/>
    </row>
    <row r="785" spans="1:11" s="34" customFormat="1">
      <c r="A785" s="29"/>
      <c r="B785" s="29"/>
      <c r="C785" s="29"/>
      <c r="D785" s="30"/>
      <c r="E785" s="30"/>
      <c r="F785" s="40"/>
      <c r="G785" s="31"/>
      <c r="H785" s="32"/>
      <c r="I785" s="33"/>
      <c r="J785" s="33"/>
      <c r="K785" s="33"/>
    </row>
    <row r="786" spans="1:11" s="34" customFormat="1">
      <c r="A786" s="29"/>
      <c r="B786" s="29"/>
      <c r="C786" s="29"/>
      <c r="D786" s="30"/>
      <c r="E786" s="30"/>
      <c r="F786" s="40"/>
      <c r="G786" s="31"/>
      <c r="H786" s="32"/>
      <c r="I786" s="33"/>
      <c r="J786" s="33"/>
      <c r="K786" s="33"/>
    </row>
    <row r="787" spans="1:11" s="34" customFormat="1">
      <c r="A787" s="29"/>
      <c r="B787" s="29"/>
      <c r="C787" s="29"/>
      <c r="D787" s="30"/>
      <c r="E787" s="30"/>
      <c r="F787" s="40"/>
      <c r="G787" s="31"/>
      <c r="H787" s="32"/>
      <c r="I787" s="33"/>
      <c r="J787" s="33"/>
      <c r="K787" s="33"/>
    </row>
    <row r="788" spans="1:11" s="34" customFormat="1">
      <c r="A788" s="29"/>
      <c r="B788" s="29"/>
      <c r="C788" s="29"/>
      <c r="D788" s="30"/>
      <c r="E788" s="30"/>
      <c r="F788" s="40"/>
      <c r="G788" s="31"/>
      <c r="H788" s="32"/>
      <c r="I788" s="33"/>
      <c r="J788" s="33"/>
      <c r="K788" s="33"/>
    </row>
    <row r="789" spans="1:11" s="34" customFormat="1">
      <c r="A789" s="29"/>
      <c r="B789" s="29"/>
      <c r="C789" s="29"/>
      <c r="D789" s="30"/>
      <c r="E789" s="30"/>
      <c r="F789" s="40"/>
      <c r="G789" s="31"/>
      <c r="H789" s="32"/>
      <c r="I789" s="33"/>
      <c r="J789" s="33"/>
      <c r="K789" s="33"/>
    </row>
    <row r="790" spans="1:11" s="34" customFormat="1">
      <c r="A790" s="29"/>
      <c r="B790" s="29"/>
      <c r="C790" s="29"/>
      <c r="D790" s="30"/>
      <c r="E790" s="30"/>
      <c r="F790" s="40"/>
      <c r="G790" s="31"/>
      <c r="H790" s="32"/>
      <c r="I790" s="33"/>
      <c r="J790" s="33"/>
      <c r="K790" s="33"/>
    </row>
    <row r="791" spans="1:11" s="34" customFormat="1">
      <c r="A791" s="29"/>
      <c r="B791" s="29"/>
      <c r="C791" s="29"/>
      <c r="D791" s="30"/>
      <c r="E791" s="30"/>
      <c r="F791" s="40"/>
      <c r="G791" s="31"/>
      <c r="H791" s="32"/>
      <c r="I791" s="33"/>
      <c r="J791" s="33"/>
      <c r="K791" s="33"/>
    </row>
    <row r="792" spans="1:11" s="34" customFormat="1">
      <c r="A792" s="29"/>
      <c r="B792" s="29"/>
      <c r="C792" s="29"/>
      <c r="D792" s="30"/>
      <c r="E792" s="30"/>
      <c r="F792" s="40"/>
      <c r="G792" s="31"/>
      <c r="H792" s="32"/>
      <c r="I792" s="33"/>
      <c r="J792" s="33"/>
      <c r="K792" s="33"/>
    </row>
    <row r="793" spans="1:11" s="34" customFormat="1">
      <c r="A793" s="29"/>
      <c r="B793" s="29"/>
      <c r="C793" s="29"/>
      <c r="D793" s="30"/>
      <c r="E793" s="30"/>
      <c r="F793" s="40"/>
      <c r="G793" s="31"/>
      <c r="H793" s="32"/>
      <c r="I793" s="33"/>
      <c r="J793" s="33"/>
      <c r="K793" s="33"/>
    </row>
    <row r="794" spans="1:11" s="34" customFormat="1">
      <c r="A794" s="29"/>
      <c r="B794" s="29"/>
      <c r="C794" s="29"/>
      <c r="D794" s="30"/>
      <c r="E794" s="30"/>
      <c r="F794" s="40"/>
      <c r="G794" s="31"/>
      <c r="H794" s="32"/>
      <c r="I794" s="33"/>
      <c r="J794" s="33"/>
      <c r="K794" s="33"/>
    </row>
    <row r="795" spans="1:11" s="34" customFormat="1">
      <c r="A795" s="29"/>
      <c r="B795" s="29"/>
      <c r="C795" s="29"/>
      <c r="D795" s="30"/>
      <c r="E795" s="30"/>
      <c r="F795" s="40"/>
      <c r="G795" s="31"/>
      <c r="H795" s="32"/>
      <c r="I795" s="33"/>
      <c r="J795" s="33"/>
      <c r="K795" s="33"/>
    </row>
    <row r="796" spans="1:11" s="34" customFormat="1">
      <c r="A796" s="29"/>
      <c r="B796" s="29"/>
      <c r="C796" s="29"/>
      <c r="D796" s="30"/>
      <c r="E796" s="30"/>
      <c r="F796" s="40"/>
      <c r="G796" s="31"/>
      <c r="H796" s="32"/>
      <c r="I796" s="33"/>
      <c r="J796" s="33"/>
      <c r="K796" s="33"/>
    </row>
    <row r="797" spans="1:11" s="34" customFormat="1">
      <c r="A797" s="29"/>
      <c r="B797" s="29"/>
      <c r="C797" s="29"/>
      <c r="D797" s="30"/>
      <c r="E797" s="30"/>
      <c r="F797" s="40"/>
      <c r="G797" s="31"/>
      <c r="H797" s="32"/>
      <c r="I797" s="33"/>
      <c r="J797" s="33"/>
      <c r="K797" s="33"/>
    </row>
    <row r="798" spans="1:11" s="34" customFormat="1">
      <c r="A798" s="29"/>
      <c r="B798" s="29"/>
      <c r="C798" s="29"/>
      <c r="D798" s="30"/>
      <c r="E798" s="30"/>
      <c r="F798" s="40"/>
      <c r="G798" s="31"/>
      <c r="H798" s="32"/>
      <c r="I798" s="33"/>
      <c r="J798" s="33"/>
      <c r="K798" s="33"/>
    </row>
    <row r="799" spans="1:11" s="34" customFormat="1">
      <c r="A799" s="29"/>
      <c r="B799" s="29"/>
      <c r="C799" s="29"/>
      <c r="D799" s="30"/>
      <c r="E799" s="30"/>
      <c r="F799" s="40"/>
      <c r="G799" s="31"/>
      <c r="H799" s="32"/>
      <c r="I799" s="33"/>
      <c r="J799" s="33"/>
      <c r="K799" s="33"/>
    </row>
    <row r="800" spans="1:11" s="34" customFormat="1">
      <c r="A800" s="29"/>
      <c r="B800" s="29"/>
      <c r="C800" s="29"/>
      <c r="D800" s="30"/>
      <c r="E800" s="30"/>
      <c r="F800" s="40"/>
      <c r="G800" s="31"/>
      <c r="H800" s="32"/>
      <c r="I800" s="33"/>
      <c r="J800" s="33"/>
      <c r="K800" s="33"/>
    </row>
    <row r="801" spans="1:11" s="34" customFormat="1">
      <c r="A801" s="29"/>
      <c r="B801" s="29"/>
      <c r="C801" s="29"/>
      <c r="D801" s="30"/>
      <c r="E801" s="30"/>
      <c r="F801" s="40"/>
      <c r="G801" s="31"/>
      <c r="H801" s="32"/>
      <c r="I801" s="33"/>
      <c r="J801" s="33"/>
      <c r="K801" s="33"/>
    </row>
    <row r="802" spans="1:11" s="34" customFormat="1">
      <c r="A802" s="29"/>
      <c r="B802" s="29"/>
      <c r="C802" s="29"/>
      <c r="D802" s="30"/>
      <c r="E802" s="30"/>
      <c r="F802" s="40"/>
      <c r="G802" s="31"/>
      <c r="H802" s="32"/>
      <c r="I802" s="33"/>
      <c r="J802" s="33"/>
      <c r="K802" s="33"/>
    </row>
    <row r="803" spans="1:11" s="34" customFormat="1">
      <c r="A803" s="29"/>
      <c r="B803" s="29"/>
      <c r="C803" s="29"/>
      <c r="D803" s="30"/>
      <c r="E803" s="30"/>
      <c r="F803" s="40"/>
      <c r="G803" s="31"/>
      <c r="H803" s="32"/>
      <c r="I803" s="33"/>
      <c r="J803" s="33"/>
      <c r="K803" s="33"/>
    </row>
    <row r="804" spans="1:11" s="34" customFormat="1">
      <c r="A804" s="29"/>
      <c r="B804" s="29"/>
      <c r="C804" s="29"/>
      <c r="D804" s="30"/>
      <c r="E804" s="30"/>
      <c r="F804" s="40"/>
      <c r="G804" s="31"/>
      <c r="H804" s="32"/>
      <c r="I804" s="33"/>
      <c r="J804" s="33"/>
      <c r="K804" s="33"/>
    </row>
    <row r="805" spans="1:11" s="34" customFormat="1">
      <c r="A805" s="29"/>
      <c r="B805" s="29"/>
      <c r="C805" s="29"/>
      <c r="D805" s="30"/>
      <c r="E805" s="30"/>
      <c r="F805" s="40"/>
      <c r="G805" s="31"/>
      <c r="H805" s="32"/>
      <c r="I805" s="33"/>
      <c r="J805" s="33"/>
      <c r="K805" s="33"/>
    </row>
    <row r="806" spans="1:11" s="34" customFormat="1">
      <c r="A806" s="29"/>
      <c r="B806" s="29"/>
      <c r="C806" s="29"/>
      <c r="D806" s="30"/>
      <c r="E806" s="30"/>
      <c r="F806" s="40"/>
      <c r="G806" s="31"/>
      <c r="H806" s="32"/>
      <c r="I806" s="33"/>
      <c r="J806" s="33"/>
      <c r="K806" s="33"/>
    </row>
    <row r="807" spans="1:11" s="34" customFormat="1">
      <c r="A807" s="29"/>
      <c r="B807" s="29"/>
      <c r="C807" s="29"/>
      <c r="D807" s="30"/>
      <c r="E807" s="30"/>
      <c r="F807" s="40"/>
      <c r="G807" s="31"/>
      <c r="H807" s="32"/>
      <c r="I807" s="33"/>
      <c r="J807" s="33"/>
      <c r="K807" s="33"/>
    </row>
    <row r="808" spans="1:11" s="34" customFormat="1">
      <c r="A808" s="29"/>
      <c r="B808" s="29"/>
      <c r="C808" s="29"/>
      <c r="D808" s="30"/>
      <c r="E808" s="30"/>
      <c r="F808" s="40"/>
      <c r="G808" s="31"/>
      <c r="H808" s="32"/>
      <c r="I808" s="33"/>
      <c r="J808" s="33"/>
      <c r="K808" s="33"/>
    </row>
    <row r="809" spans="1:11" s="34" customFormat="1">
      <c r="A809" s="29"/>
      <c r="B809" s="29"/>
      <c r="C809" s="29"/>
      <c r="D809" s="30"/>
      <c r="E809" s="30"/>
      <c r="F809" s="40"/>
      <c r="G809" s="31"/>
      <c r="H809" s="32"/>
      <c r="I809" s="33"/>
      <c r="J809" s="33"/>
      <c r="K809" s="33"/>
    </row>
    <row r="810" spans="1:11" s="34" customFormat="1">
      <c r="A810" s="29"/>
      <c r="B810" s="29"/>
      <c r="C810" s="29"/>
      <c r="D810" s="30"/>
      <c r="E810" s="30"/>
      <c r="F810" s="40"/>
      <c r="G810" s="31"/>
      <c r="H810" s="32"/>
      <c r="I810" s="33"/>
      <c r="J810" s="33"/>
      <c r="K810" s="33"/>
    </row>
    <row r="811" spans="1:11" s="34" customFormat="1">
      <c r="A811" s="29"/>
      <c r="B811" s="29"/>
      <c r="C811" s="29"/>
      <c r="D811" s="30"/>
      <c r="E811" s="30"/>
      <c r="F811" s="40"/>
      <c r="G811" s="31"/>
      <c r="H811" s="32"/>
      <c r="I811" s="33"/>
      <c r="J811" s="33"/>
      <c r="K811" s="33"/>
    </row>
    <row r="812" spans="1:11" s="34" customFormat="1">
      <c r="A812" s="29"/>
      <c r="B812" s="29"/>
      <c r="C812" s="29"/>
      <c r="D812" s="30"/>
      <c r="E812" s="30"/>
      <c r="F812" s="40"/>
      <c r="G812" s="31"/>
      <c r="H812" s="32"/>
      <c r="I812" s="33"/>
      <c r="J812" s="33"/>
      <c r="K812" s="33"/>
    </row>
    <row r="813" spans="1:11" s="34" customFormat="1">
      <c r="A813" s="29"/>
      <c r="B813" s="29"/>
      <c r="C813" s="29"/>
      <c r="D813" s="30"/>
      <c r="E813" s="30"/>
      <c r="F813" s="40"/>
      <c r="G813" s="31"/>
      <c r="H813" s="32"/>
      <c r="I813" s="33"/>
      <c r="J813" s="33"/>
      <c r="K813" s="33"/>
    </row>
    <row r="814" spans="1:11" s="34" customFormat="1">
      <c r="A814" s="29"/>
      <c r="B814" s="29"/>
      <c r="C814" s="29"/>
      <c r="D814" s="30"/>
      <c r="E814" s="30"/>
      <c r="F814" s="40"/>
      <c r="G814" s="31"/>
      <c r="H814" s="32"/>
      <c r="I814" s="33"/>
      <c r="J814" s="33"/>
      <c r="K814" s="33"/>
    </row>
    <row r="815" spans="1:11" s="34" customFormat="1">
      <c r="A815" s="29"/>
      <c r="B815" s="29"/>
      <c r="C815" s="29"/>
      <c r="D815" s="30"/>
      <c r="E815" s="30"/>
      <c r="F815" s="40"/>
      <c r="G815" s="31"/>
      <c r="H815" s="32"/>
      <c r="I815" s="33"/>
      <c r="J815" s="33"/>
      <c r="K815" s="33"/>
    </row>
    <row r="816" spans="1:11" s="34" customFormat="1">
      <c r="A816" s="29"/>
      <c r="B816" s="29"/>
      <c r="C816" s="29"/>
      <c r="D816" s="30"/>
      <c r="E816" s="30"/>
      <c r="F816" s="40"/>
      <c r="G816" s="31"/>
      <c r="H816" s="32"/>
      <c r="I816" s="33"/>
      <c r="J816" s="33"/>
      <c r="K816" s="33"/>
    </row>
    <row r="817" spans="1:11" s="34" customFormat="1">
      <c r="A817" s="29"/>
      <c r="B817" s="29"/>
      <c r="C817" s="29"/>
      <c r="D817" s="30"/>
      <c r="E817" s="30"/>
      <c r="F817" s="40"/>
      <c r="G817" s="31"/>
      <c r="H817" s="32"/>
      <c r="I817" s="33"/>
      <c r="J817" s="33"/>
      <c r="K817" s="33"/>
    </row>
    <row r="818" spans="1:11" s="34" customFormat="1">
      <c r="A818" s="29"/>
      <c r="B818" s="29"/>
      <c r="C818" s="29"/>
      <c r="D818" s="30"/>
      <c r="E818" s="30"/>
      <c r="F818" s="40"/>
      <c r="G818" s="31"/>
      <c r="H818" s="32"/>
      <c r="I818" s="33"/>
      <c r="J818" s="33"/>
      <c r="K818" s="33"/>
    </row>
    <row r="819" spans="1:11" s="34" customFormat="1">
      <c r="A819" s="29"/>
      <c r="B819" s="29"/>
      <c r="C819" s="29"/>
      <c r="D819" s="30"/>
      <c r="E819" s="30"/>
      <c r="F819" s="40"/>
      <c r="G819" s="31"/>
      <c r="H819" s="32"/>
      <c r="I819" s="33"/>
      <c r="J819" s="33"/>
      <c r="K819" s="33"/>
    </row>
    <row r="820" spans="1:11" s="34" customFormat="1">
      <c r="A820" s="29"/>
      <c r="B820" s="29"/>
      <c r="C820" s="29"/>
      <c r="D820" s="30"/>
      <c r="E820" s="30"/>
      <c r="F820" s="40"/>
      <c r="G820" s="31"/>
      <c r="H820" s="32"/>
      <c r="I820" s="33"/>
      <c r="J820" s="33"/>
      <c r="K820" s="33"/>
    </row>
    <row r="821" spans="1:11" s="34" customFormat="1">
      <c r="A821" s="29"/>
      <c r="B821" s="29"/>
      <c r="C821" s="29"/>
      <c r="D821" s="30"/>
      <c r="E821" s="30"/>
      <c r="F821" s="40"/>
      <c r="G821" s="31"/>
      <c r="H821" s="32"/>
      <c r="I821" s="33"/>
      <c r="J821" s="33"/>
      <c r="K821" s="33"/>
    </row>
    <row r="822" spans="1:11" s="34" customFormat="1">
      <c r="A822" s="29"/>
      <c r="B822" s="29"/>
      <c r="C822" s="29"/>
      <c r="D822" s="30"/>
      <c r="E822" s="30"/>
      <c r="F822" s="40"/>
      <c r="G822" s="31"/>
      <c r="H822" s="32"/>
      <c r="I822" s="33"/>
      <c r="J822" s="33"/>
      <c r="K822" s="33"/>
    </row>
    <row r="823" spans="1:11" s="34" customFormat="1">
      <c r="A823" s="29"/>
      <c r="B823" s="29"/>
      <c r="C823" s="29"/>
      <c r="D823" s="30"/>
      <c r="E823" s="30"/>
      <c r="F823" s="40"/>
      <c r="G823" s="31"/>
      <c r="H823" s="32"/>
      <c r="I823" s="33"/>
      <c r="J823" s="33"/>
      <c r="K823" s="33"/>
    </row>
    <row r="824" spans="1:11" s="34" customFormat="1">
      <c r="A824" s="29"/>
      <c r="B824" s="29"/>
      <c r="C824" s="29"/>
      <c r="D824" s="30"/>
      <c r="E824" s="30"/>
      <c r="F824" s="40"/>
      <c r="G824" s="31"/>
      <c r="H824" s="32"/>
      <c r="I824" s="33"/>
      <c r="J824" s="33"/>
      <c r="K824" s="33"/>
    </row>
    <row r="825" spans="1:11" s="34" customFormat="1">
      <c r="A825" s="29"/>
      <c r="B825" s="29"/>
      <c r="C825" s="29"/>
      <c r="D825" s="30"/>
      <c r="E825" s="30"/>
      <c r="F825" s="40"/>
      <c r="G825" s="31"/>
      <c r="H825" s="32"/>
      <c r="I825" s="33"/>
      <c r="J825" s="33"/>
      <c r="K825" s="33"/>
    </row>
    <row r="826" spans="1:11" s="34" customFormat="1">
      <c r="A826" s="29"/>
      <c r="B826" s="29"/>
      <c r="C826" s="29"/>
      <c r="D826" s="30"/>
      <c r="E826" s="30"/>
      <c r="F826" s="40"/>
      <c r="G826" s="31"/>
      <c r="H826" s="32"/>
      <c r="I826" s="33"/>
      <c r="J826" s="33"/>
      <c r="K826" s="33"/>
    </row>
    <row r="827" spans="1:11" s="34" customFormat="1">
      <c r="A827" s="29"/>
      <c r="B827" s="29"/>
      <c r="C827" s="29"/>
      <c r="D827" s="30"/>
      <c r="E827" s="30"/>
      <c r="F827" s="40"/>
      <c r="G827" s="31"/>
      <c r="H827" s="32"/>
      <c r="I827" s="33"/>
      <c r="J827" s="33"/>
      <c r="K827" s="33"/>
    </row>
    <row r="828" spans="1:11" s="34" customFormat="1">
      <c r="A828" s="29"/>
      <c r="B828" s="29"/>
      <c r="C828" s="29"/>
      <c r="D828" s="30"/>
      <c r="E828" s="30"/>
      <c r="F828" s="40"/>
      <c r="G828" s="31"/>
      <c r="H828" s="32"/>
      <c r="I828" s="33"/>
      <c r="J828" s="33"/>
      <c r="K828" s="33"/>
    </row>
    <row r="829" spans="1:11" s="34" customFormat="1">
      <c r="A829" s="29"/>
      <c r="B829" s="29"/>
      <c r="C829" s="29"/>
      <c r="D829" s="30"/>
      <c r="E829" s="30"/>
      <c r="F829" s="40"/>
      <c r="G829" s="31"/>
      <c r="H829" s="32"/>
      <c r="I829" s="33"/>
      <c r="J829" s="33"/>
      <c r="K829" s="33"/>
    </row>
    <row r="830" spans="1:11" s="34" customFormat="1">
      <c r="A830" s="29"/>
      <c r="B830" s="29"/>
      <c r="C830" s="29"/>
      <c r="D830" s="30"/>
      <c r="E830" s="30"/>
      <c r="F830" s="40"/>
      <c r="G830" s="31"/>
      <c r="H830" s="32"/>
      <c r="I830" s="33"/>
      <c r="J830" s="33"/>
      <c r="K830" s="33"/>
    </row>
    <row r="831" spans="1:11" s="34" customFormat="1">
      <c r="A831" s="29"/>
      <c r="B831" s="29"/>
      <c r="C831" s="29"/>
      <c r="D831" s="30"/>
      <c r="E831" s="30"/>
      <c r="F831" s="40"/>
      <c r="G831" s="31"/>
      <c r="H831" s="32"/>
      <c r="I831" s="33"/>
      <c r="J831" s="33"/>
      <c r="K831" s="33"/>
    </row>
    <row r="832" spans="1:11" s="34" customFormat="1">
      <c r="A832" s="29"/>
      <c r="B832" s="29"/>
      <c r="C832" s="29"/>
      <c r="D832" s="30"/>
      <c r="E832" s="30"/>
      <c r="F832" s="40"/>
      <c r="G832" s="31"/>
      <c r="H832" s="32"/>
      <c r="I832" s="33"/>
      <c r="J832" s="33"/>
      <c r="K832" s="33"/>
    </row>
    <row r="833" spans="1:11" s="34" customFormat="1">
      <c r="A833" s="29"/>
      <c r="B833" s="29"/>
      <c r="C833" s="29"/>
      <c r="D833" s="30"/>
      <c r="E833" s="30"/>
      <c r="F833" s="40"/>
      <c r="G833" s="31"/>
      <c r="H833" s="32"/>
      <c r="I833" s="33"/>
      <c r="J833" s="33"/>
      <c r="K833" s="33"/>
    </row>
    <row r="834" spans="1:11" s="34" customFormat="1">
      <c r="A834" s="29"/>
      <c r="B834" s="29"/>
      <c r="C834" s="29"/>
      <c r="D834" s="30"/>
      <c r="E834" s="30"/>
      <c r="F834" s="40"/>
      <c r="G834" s="31"/>
      <c r="H834" s="32"/>
      <c r="I834" s="33"/>
      <c r="J834" s="33"/>
      <c r="K834" s="33"/>
    </row>
    <row r="835" spans="1:11" s="34" customFormat="1">
      <c r="A835" s="29"/>
      <c r="B835" s="29"/>
      <c r="C835" s="29"/>
      <c r="D835" s="30"/>
      <c r="E835" s="30"/>
      <c r="F835" s="40"/>
      <c r="G835" s="31"/>
      <c r="H835" s="32"/>
      <c r="I835" s="33"/>
      <c r="J835" s="33"/>
      <c r="K835" s="33"/>
    </row>
    <row r="836" spans="1:11" s="34" customFormat="1">
      <c r="A836" s="29"/>
      <c r="B836" s="29"/>
      <c r="C836" s="29"/>
      <c r="D836" s="30"/>
      <c r="E836" s="30"/>
      <c r="F836" s="40"/>
      <c r="G836" s="31"/>
      <c r="H836" s="32"/>
      <c r="I836" s="33"/>
      <c r="J836" s="33"/>
      <c r="K836" s="33"/>
    </row>
    <row r="837" spans="1:11" s="34" customFormat="1">
      <c r="A837" s="29"/>
      <c r="B837" s="29"/>
      <c r="C837" s="29"/>
      <c r="D837" s="30"/>
      <c r="E837" s="30"/>
      <c r="F837" s="40"/>
      <c r="G837" s="31"/>
      <c r="H837" s="32"/>
      <c r="I837" s="33"/>
      <c r="J837" s="33"/>
      <c r="K837" s="33"/>
    </row>
    <row r="838" spans="1:11" s="34" customFormat="1">
      <c r="A838" s="29"/>
      <c r="B838" s="29"/>
      <c r="C838" s="29"/>
      <c r="D838" s="30"/>
      <c r="E838" s="30"/>
      <c r="F838" s="40"/>
      <c r="G838" s="31"/>
      <c r="H838" s="32"/>
      <c r="I838" s="33"/>
      <c r="J838" s="33"/>
      <c r="K838" s="33"/>
    </row>
    <row r="839" spans="1:11" s="34" customFormat="1">
      <c r="A839" s="29"/>
      <c r="B839" s="29"/>
      <c r="C839" s="29"/>
      <c r="D839" s="30"/>
      <c r="E839" s="30"/>
      <c r="F839" s="40"/>
      <c r="G839" s="31"/>
      <c r="H839" s="32"/>
      <c r="I839" s="33"/>
      <c r="J839" s="33"/>
      <c r="K839" s="33"/>
    </row>
    <row r="840" spans="1:11" s="34" customFormat="1">
      <c r="A840" s="29"/>
      <c r="B840" s="29"/>
      <c r="C840" s="29"/>
      <c r="D840" s="30"/>
      <c r="E840" s="30"/>
      <c r="F840" s="40"/>
      <c r="G840" s="31"/>
      <c r="H840" s="32"/>
      <c r="I840" s="33"/>
      <c r="J840" s="33"/>
      <c r="K840" s="33"/>
    </row>
    <row r="841" spans="1:11" s="34" customFormat="1">
      <c r="A841" s="29"/>
      <c r="B841" s="29"/>
      <c r="C841" s="29"/>
      <c r="D841" s="30"/>
      <c r="E841" s="30"/>
      <c r="F841" s="40"/>
      <c r="G841" s="31"/>
      <c r="H841" s="32"/>
      <c r="I841" s="33"/>
      <c r="J841" s="33"/>
      <c r="K841" s="33"/>
    </row>
    <row r="842" spans="1:11" s="34" customFormat="1">
      <c r="A842" s="29"/>
      <c r="B842" s="29"/>
      <c r="C842" s="29"/>
      <c r="D842" s="30"/>
      <c r="E842" s="30"/>
      <c r="F842" s="40"/>
      <c r="G842" s="31"/>
      <c r="H842" s="32"/>
      <c r="I842" s="33"/>
      <c r="J842" s="33"/>
      <c r="K842" s="33"/>
    </row>
    <row r="843" spans="1:11" s="34" customFormat="1">
      <c r="A843" s="29"/>
      <c r="B843" s="29"/>
      <c r="C843" s="29"/>
      <c r="D843" s="30"/>
      <c r="E843" s="30"/>
      <c r="F843" s="40"/>
      <c r="G843" s="31"/>
      <c r="H843" s="32"/>
      <c r="I843" s="33"/>
      <c r="J843" s="33"/>
      <c r="K843" s="33"/>
    </row>
    <row r="844" spans="1:11" s="34" customFormat="1">
      <c r="A844" s="29"/>
      <c r="B844" s="29"/>
      <c r="C844" s="29"/>
      <c r="D844" s="30"/>
      <c r="E844" s="30"/>
      <c r="F844" s="40"/>
      <c r="G844" s="31"/>
      <c r="H844" s="32"/>
      <c r="I844" s="33"/>
      <c r="J844" s="33"/>
      <c r="K844" s="33"/>
    </row>
    <row r="845" spans="1:11" s="34" customFormat="1">
      <c r="A845" s="29"/>
      <c r="B845" s="29"/>
      <c r="C845" s="29"/>
      <c r="D845" s="30"/>
      <c r="E845" s="30"/>
      <c r="F845" s="40"/>
      <c r="G845" s="31"/>
      <c r="H845" s="32"/>
      <c r="I845" s="33"/>
      <c r="J845" s="33"/>
      <c r="K845" s="33"/>
    </row>
    <row r="846" spans="1:11" s="34" customFormat="1">
      <c r="A846" s="29"/>
      <c r="B846" s="29"/>
      <c r="C846" s="29"/>
      <c r="D846" s="30"/>
      <c r="E846" s="30"/>
      <c r="F846" s="40"/>
      <c r="G846" s="31"/>
      <c r="H846" s="32"/>
      <c r="I846" s="33"/>
      <c r="J846" s="33"/>
      <c r="K846" s="33"/>
    </row>
    <row r="847" spans="1:11" s="34" customFormat="1">
      <c r="A847" s="29"/>
      <c r="B847" s="29"/>
      <c r="C847" s="29"/>
      <c r="D847" s="30"/>
      <c r="E847" s="30"/>
      <c r="F847" s="40"/>
      <c r="G847" s="31"/>
      <c r="H847" s="32"/>
      <c r="I847" s="33"/>
      <c r="J847" s="33"/>
      <c r="K847" s="33"/>
    </row>
    <row r="848" spans="1:11" s="34" customFormat="1">
      <c r="A848" s="29"/>
      <c r="B848" s="29"/>
      <c r="C848" s="29"/>
      <c r="D848" s="30"/>
      <c r="E848" s="30"/>
      <c r="F848" s="40"/>
      <c r="G848" s="31"/>
      <c r="H848" s="32"/>
      <c r="I848" s="33"/>
      <c r="J848" s="33"/>
      <c r="K848" s="33"/>
    </row>
    <row r="849" spans="1:11" s="34" customFormat="1">
      <c r="A849" s="29"/>
      <c r="B849" s="29"/>
      <c r="C849" s="29"/>
      <c r="D849" s="30"/>
      <c r="E849" s="30"/>
      <c r="F849" s="40"/>
      <c r="G849" s="31"/>
      <c r="H849" s="32"/>
      <c r="I849" s="33"/>
      <c r="J849" s="33"/>
      <c r="K849" s="33"/>
    </row>
    <row r="850" spans="1:11" s="34" customFormat="1">
      <c r="A850" s="29"/>
      <c r="B850" s="29"/>
      <c r="C850" s="29"/>
      <c r="D850" s="30"/>
      <c r="E850" s="30"/>
      <c r="F850" s="40"/>
      <c r="G850" s="31"/>
      <c r="H850" s="32"/>
      <c r="I850" s="33"/>
      <c r="J850" s="33"/>
      <c r="K850" s="33"/>
    </row>
    <row r="851" spans="1:11" s="34" customFormat="1">
      <c r="A851" s="29"/>
      <c r="B851" s="29"/>
      <c r="C851" s="29"/>
      <c r="D851" s="30"/>
      <c r="E851" s="30"/>
      <c r="F851" s="40"/>
      <c r="G851" s="31"/>
      <c r="H851" s="32"/>
      <c r="I851" s="33"/>
      <c r="J851" s="33"/>
      <c r="K851" s="33"/>
    </row>
    <row r="852" spans="1:11" s="34" customFormat="1">
      <c r="A852" s="29"/>
      <c r="B852" s="29"/>
      <c r="C852" s="29"/>
      <c r="D852" s="30"/>
      <c r="E852" s="30"/>
      <c r="F852" s="40"/>
      <c r="G852" s="31"/>
      <c r="H852" s="32"/>
      <c r="I852" s="33"/>
      <c r="J852" s="33"/>
      <c r="K852" s="33"/>
    </row>
    <row r="853" spans="1:11" s="34" customFormat="1">
      <c r="A853" s="29"/>
      <c r="B853" s="29"/>
      <c r="C853" s="29"/>
      <c r="D853" s="30"/>
      <c r="E853" s="30"/>
      <c r="F853" s="40"/>
      <c r="G853" s="31"/>
      <c r="H853" s="32"/>
      <c r="I853" s="33"/>
      <c r="J853" s="33"/>
      <c r="K853" s="33"/>
    </row>
    <row r="854" spans="1:11" s="34" customFormat="1">
      <c r="A854" s="29"/>
      <c r="B854" s="29"/>
      <c r="C854" s="29"/>
      <c r="D854" s="30"/>
      <c r="E854" s="30"/>
      <c r="F854" s="40"/>
      <c r="G854" s="31"/>
      <c r="H854" s="32"/>
      <c r="I854" s="33"/>
      <c r="J854" s="33"/>
      <c r="K854" s="33"/>
    </row>
    <row r="855" spans="1:11" s="34" customFormat="1">
      <c r="A855" s="29"/>
      <c r="B855" s="29"/>
      <c r="C855" s="29"/>
      <c r="D855" s="30"/>
      <c r="E855" s="30"/>
      <c r="F855" s="40"/>
      <c r="G855" s="31"/>
      <c r="H855" s="32"/>
      <c r="I855" s="33"/>
      <c r="J855" s="33"/>
      <c r="K855" s="33"/>
    </row>
    <row r="856" spans="1:11" s="34" customFormat="1">
      <c r="A856" s="29"/>
      <c r="B856" s="29"/>
      <c r="C856" s="29"/>
      <c r="D856" s="30"/>
      <c r="E856" s="30"/>
      <c r="F856" s="40"/>
      <c r="G856" s="31"/>
      <c r="H856" s="32"/>
      <c r="I856" s="33"/>
      <c r="J856" s="33"/>
      <c r="K856" s="33"/>
    </row>
    <row r="857" spans="1:11" s="34" customFormat="1">
      <c r="A857" s="29"/>
      <c r="B857" s="29"/>
      <c r="C857" s="29"/>
      <c r="D857" s="30"/>
      <c r="E857" s="30"/>
      <c r="F857" s="40"/>
      <c r="G857" s="31"/>
      <c r="H857" s="32"/>
      <c r="I857" s="33"/>
      <c r="J857" s="33"/>
      <c r="K857" s="33"/>
    </row>
    <row r="858" spans="1:11" s="34" customFormat="1">
      <c r="A858" s="29"/>
      <c r="B858" s="29"/>
      <c r="C858" s="29"/>
      <c r="D858" s="30"/>
      <c r="E858" s="30"/>
      <c r="F858" s="40"/>
      <c r="G858" s="31"/>
      <c r="H858" s="32"/>
      <c r="I858" s="33"/>
      <c r="J858" s="33"/>
      <c r="K858" s="33"/>
    </row>
    <row r="859" spans="1:11" s="34" customFormat="1">
      <c r="A859" s="29"/>
      <c r="B859" s="29"/>
      <c r="C859" s="29"/>
      <c r="D859" s="30"/>
      <c r="E859" s="30"/>
      <c r="F859" s="40"/>
      <c r="G859" s="31"/>
      <c r="H859" s="32"/>
      <c r="I859" s="33"/>
      <c r="J859" s="33"/>
      <c r="K859" s="33"/>
    </row>
    <row r="860" spans="1:11" s="34" customFormat="1">
      <c r="A860" s="29"/>
      <c r="B860" s="29"/>
      <c r="C860" s="29"/>
      <c r="D860" s="30"/>
      <c r="E860" s="30"/>
      <c r="F860" s="40"/>
      <c r="G860" s="31"/>
      <c r="H860" s="32"/>
      <c r="I860" s="33"/>
      <c r="J860" s="33"/>
      <c r="K860" s="33"/>
    </row>
    <row r="861" spans="1:11" s="34" customFormat="1">
      <c r="A861" s="29"/>
      <c r="B861" s="29"/>
      <c r="C861" s="29"/>
      <c r="D861" s="30"/>
      <c r="E861" s="30"/>
      <c r="F861" s="40"/>
      <c r="G861" s="31"/>
      <c r="H861" s="32"/>
      <c r="I861" s="33"/>
      <c r="J861" s="33"/>
      <c r="K861" s="33"/>
    </row>
    <row r="862" spans="1:11" s="34" customFormat="1">
      <c r="A862" s="29"/>
      <c r="B862" s="29"/>
      <c r="C862" s="29"/>
      <c r="D862" s="30"/>
      <c r="E862" s="30"/>
      <c r="F862" s="40"/>
      <c r="G862" s="31"/>
      <c r="H862" s="32"/>
      <c r="I862" s="33"/>
      <c r="J862" s="33"/>
      <c r="K862" s="33"/>
    </row>
    <row r="863" spans="1:11" s="34" customFormat="1">
      <c r="A863" s="29"/>
      <c r="B863" s="29"/>
      <c r="C863" s="29"/>
      <c r="D863" s="30"/>
      <c r="E863" s="30"/>
      <c r="F863" s="40"/>
      <c r="G863" s="31"/>
      <c r="H863" s="32"/>
      <c r="I863" s="33"/>
      <c r="J863" s="33"/>
      <c r="K863" s="33"/>
    </row>
    <row r="864" spans="1:11" s="34" customFormat="1">
      <c r="A864" s="29"/>
      <c r="B864" s="29"/>
      <c r="C864" s="29"/>
      <c r="D864" s="30"/>
      <c r="E864" s="30"/>
      <c r="F864" s="40"/>
      <c r="G864" s="31"/>
      <c r="H864" s="32"/>
      <c r="I864" s="33"/>
      <c r="J864" s="33"/>
      <c r="K864" s="33"/>
    </row>
    <row r="865" spans="1:11" s="34" customFormat="1">
      <c r="A865" s="29"/>
      <c r="B865" s="29"/>
      <c r="C865" s="29"/>
      <c r="D865" s="30"/>
      <c r="E865" s="30"/>
      <c r="F865" s="40"/>
      <c r="G865" s="31"/>
      <c r="H865" s="32"/>
      <c r="I865" s="33"/>
      <c r="J865" s="33"/>
      <c r="K865" s="33"/>
    </row>
    <row r="866" spans="1:11" s="34" customFormat="1">
      <c r="A866" s="29"/>
      <c r="B866" s="29"/>
      <c r="C866" s="29"/>
      <c r="D866" s="30"/>
      <c r="E866" s="30"/>
      <c r="F866" s="40"/>
      <c r="G866" s="31"/>
      <c r="H866" s="32"/>
      <c r="I866" s="33"/>
      <c r="J866" s="33"/>
      <c r="K866" s="33"/>
    </row>
    <row r="867" spans="1:11" s="34" customFormat="1">
      <c r="A867" s="29"/>
      <c r="B867" s="29"/>
      <c r="C867" s="29"/>
      <c r="D867" s="30"/>
      <c r="E867" s="30"/>
      <c r="F867" s="40"/>
      <c r="G867" s="31"/>
      <c r="H867" s="32"/>
      <c r="I867" s="33"/>
      <c r="J867" s="33"/>
      <c r="K867" s="33"/>
    </row>
    <row r="868" spans="1:11" s="34" customFormat="1">
      <c r="A868" s="29"/>
      <c r="B868" s="29"/>
      <c r="C868" s="29"/>
      <c r="D868" s="30"/>
      <c r="E868" s="30"/>
      <c r="F868" s="40"/>
      <c r="G868" s="31"/>
      <c r="H868" s="32"/>
      <c r="I868" s="33"/>
      <c r="J868" s="33"/>
      <c r="K868" s="33"/>
    </row>
    <row r="869" spans="1:11" s="34" customFormat="1">
      <c r="A869" s="29"/>
      <c r="B869" s="29"/>
      <c r="C869" s="29"/>
      <c r="D869" s="30"/>
      <c r="E869" s="30"/>
      <c r="F869" s="40"/>
      <c r="G869" s="31"/>
      <c r="H869" s="32"/>
      <c r="I869" s="33"/>
      <c r="J869" s="33"/>
      <c r="K869" s="33"/>
    </row>
    <row r="870" spans="1:11" s="34" customFormat="1">
      <c r="A870" s="29"/>
      <c r="B870" s="29"/>
      <c r="C870" s="29"/>
      <c r="D870" s="30"/>
      <c r="E870" s="30"/>
      <c r="F870" s="40"/>
      <c r="G870" s="31"/>
      <c r="H870" s="32"/>
      <c r="I870" s="33"/>
      <c r="J870" s="33"/>
      <c r="K870" s="33"/>
    </row>
    <row r="871" spans="1:11" s="34" customFormat="1">
      <c r="A871" s="29"/>
      <c r="B871" s="29"/>
      <c r="C871" s="29"/>
      <c r="D871" s="30"/>
      <c r="E871" s="30"/>
      <c r="F871" s="40"/>
      <c r="G871" s="31"/>
      <c r="H871" s="32"/>
      <c r="I871" s="33"/>
      <c r="J871" s="33"/>
      <c r="K871" s="33"/>
    </row>
    <row r="872" spans="1:11" s="34" customFormat="1">
      <c r="A872" s="29"/>
      <c r="B872" s="29"/>
      <c r="C872" s="29"/>
      <c r="D872" s="30"/>
      <c r="E872" s="30"/>
      <c r="F872" s="40"/>
      <c r="G872" s="31"/>
      <c r="H872" s="32"/>
      <c r="I872" s="33"/>
      <c r="J872" s="33"/>
      <c r="K872" s="33"/>
    </row>
    <row r="873" spans="1:11" s="34" customFormat="1">
      <c r="A873" s="29"/>
      <c r="B873" s="29"/>
      <c r="C873" s="29"/>
      <c r="D873" s="30"/>
      <c r="E873" s="30"/>
      <c r="F873" s="40"/>
      <c r="G873" s="31"/>
      <c r="H873" s="32"/>
      <c r="I873" s="33"/>
      <c r="J873" s="33"/>
      <c r="K873" s="33"/>
    </row>
    <row r="874" spans="1:11" s="34" customFormat="1">
      <c r="A874" s="29"/>
      <c r="B874" s="29"/>
      <c r="C874" s="29"/>
      <c r="D874" s="30"/>
      <c r="E874" s="30"/>
      <c r="F874" s="40"/>
      <c r="G874" s="31"/>
      <c r="H874" s="32"/>
      <c r="I874" s="33"/>
      <c r="J874" s="33"/>
      <c r="K874" s="33"/>
    </row>
    <row r="875" spans="1:11" s="34" customFormat="1">
      <c r="A875" s="29"/>
      <c r="B875" s="29"/>
      <c r="C875" s="29"/>
      <c r="D875" s="30"/>
      <c r="E875" s="30"/>
      <c r="F875" s="40"/>
      <c r="G875" s="31"/>
      <c r="H875" s="32"/>
      <c r="I875" s="33"/>
      <c r="J875" s="33"/>
      <c r="K875" s="33"/>
    </row>
    <row r="876" spans="1:11" s="34" customFormat="1">
      <c r="A876" s="29"/>
      <c r="B876" s="29"/>
      <c r="C876" s="29"/>
      <c r="D876" s="30"/>
      <c r="E876" s="30"/>
      <c r="F876" s="40"/>
      <c r="G876" s="31"/>
      <c r="H876" s="32"/>
      <c r="I876" s="33"/>
      <c r="J876" s="33"/>
      <c r="K876" s="33"/>
    </row>
    <row r="877" spans="1:11" s="34" customFormat="1">
      <c r="A877" s="29"/>
      <c r="B877" s="29"/>
      <c r="C877" s="29"/>
      <c r="D877" s="30"/>
      <c r="E877" s="30"/>
      <c r="F877" s="40"/>
      <c r="G877" s="31"/>
      <c r="H877" s="32"/>
      <c r="I877" s="33"/>
      <c r="J877" s="33"/>
      <c r="K877" s="33"/>
    </row>
    <row r="878" spans="1:11" s="34" customFormat="1">
      <c r="A878" s="29"/>
      <c r="B878" s="29"/>
      <c r="C878" s="29"/>
      <c r="D878" s="30"/>
      <c r="E878" s="30"/>
      <c r="F878" s="40"/>
      <c r="G878" s="31"/>
      <c r="H878" s="32"/>
      <c r="I878" s="33"/>
      <c r="J878" s="33"/>
      <c r="K878" s="33"/>
    </row>
    <row r="879" spans="1:11" s="34" customFormat="1">
      <c r="A879" s="29"/>
      <c r="B879" s="29"/>
      <c r="C879" s="29"/>
      <c r="D879" s="30"/>
      <c r="E879" s="30"/>
      <c r="F879" s="40"/>
      <c r="G879" s="31"/>
      <c r="H879" s="32"/>
      <c r="I879" s="33"/>
      <c r="J879" s="33"/>
      <c r="K879" s="33"/>
    </row>
    <row r="880" spans="1:11" s="34" customFormat="1">
      <c r="A880" s="29"/>
      <c r="B880" s="29"/>
      <c r="C880" s="29"/>
      <c r="D880" s="30"/>
      <c r="E880" s="30"/>
      <c r="F880" s="40"/>
      <c r="G880" s="31"/>
      <c r="H880" s="32"/>
      <c r="I880" s="33"/>
      <c r="J880" s="33"/>
      <c r="K880" s="33"/>
    </row>
    <row r="881" spans="1:11" s="34" customFormat="1">
      <c r="A881" s="29"/>
      <c r="B881" s="29"/>
      <c r="C881" s="29"/>
      <c r="D881" s="30"/>
      <c r="E881" s="30"/>
      <c r="F881" s="40"/>
      <c r="G881" s="31"/>
      <c r="H881" s="32"/>
      <c r="I881" s="33"/>
      <c r="J881" s="33"/>
      <c r="K881" s="33"/>
    </row>
    <row r="882" spans="1:11" s="34" customFormat="1">
      <c r="A882" s="29"/>
      <c r="B882" s="29"/>
      <c r="C882" s="29"/>
      <c r="D882" s="30"/>
      <c r="E882" s="30"/>
      <c r="F882" s="40"/>
      <c r="G882" s="31"/>
      <c r="H882" s="32"/>
      <c r="I882" s="33"/>
      <c r="J882" s="33"/>
      <c r="K882" s="33"/>
    </row>
    <row r="883" spans="1:11" s="34" customFormat="1">
      <c r="A883" s="29"/>
      <c r="B883" s="29"/>
      <c r="C883" s="29"/>
      <c r="D883" s="30"/>
      <c r="E883" s="30"/>
      <c r="F883" s="40"/>
      <c r="G883" s="31"/>
      <c r="H883" s="32"/>
      <c r="I883" s="33"/>
      <c r="J883" s="33"/>
      <c r="K883" s="33"/>
    </row>
    <row r="884" spans="1:11" s="34" customFormat="1">
      <c r="A884" s="29"/>
      <c r="B884" s="29"/>
      <c r="C884" s="29"/>
      <c r="D884" s="30"/>
      <c r="E884" s="30"/>
      <c r="F884" s="40"/>
      <c r="G884" s="31"/>
      <c r="H884" s="32"/>
      <c r="I884" s="33"/>
      <c r="J884" s="33"/>
      <c r="K884" s="33"/>
    </row>
    <row r="885" spans="1:11" s="34" customFormat="1">
      <c r="A885" s="29"/>
      <c r="B885" s="29"/>
      <c r="C885" s="29"/>
      <c r="D885" s="30"/>
      <c r="E885" s="30"/>
      <c r="F885" s="40"/>
      <c r="G885" s="31"/>
      <c r="H885" s="32"/>
      <c r="I885" s="33"/>
      <c r="J885" s="33"/>
      <c r="K885" s="33"/>
    </row>
    <row r="886" spans="1:11" s="34" customFormat="1">
      <c r="A886" s="29"/>
      <c r="B886" s="29"/>
      <c r="C886" s="29"/>
      <c r="D886" s="30"/>
      <c r="E886" s="30"/>
      <c r="F886" s="40"/>
      <c r="G886" s="31"/>
      <c r="H886" s="32"/>
      <c r="I886" s="33"/>
      <c r="J886" s="33"/>
      <c r="K886" s="33"/>
    </row>
    <row r="887" spans="1:11" s="34" customFormat="1">
      <c r="A887" s="29"/>
      <c r="B887" s="29"/>
      <c r="C887" s="29"/>
      <c r="D887" s="30"/>
      <c r="E887" s="30"/>
      <c r="F887" s="40"/>
      <c r="G887" s="31"/>
      <c r="H887" s="32"/>
      <c r="I887" s="33"/>
      <c r="J887" s="33"/>
      <c r="K887" s="33"/>
    </row>
    <row r="888" spans="1:11" s="34" customFormat="1">
      <c r="A888" s="29"/>
      <c r="B888" s="29"/>
      <c r="C888" s="29"/>
      <c r="D888" s="30"/>
      <c r="E888" s="30"/>
      <c r="F888" s="40"/>
      <c r="G888" s="31"/>
      <c r="H888" s="32"/>
      <c r="I888" s="33"/>
      <c r="J888" s="33"/>
      <c r="K888" s="33"/>
    </row>
    <row r="889" spans="1:11" s="34" customFormat="1">
      <c r="A889" s="29"/>
      <c r="B889" s="29"/>
      <c r="C889" s="29"/>
      <c r="D889" s="30"/>
      <c r="E889" s="30"/>
      <c r="F889" s="40"/>
      <c r="G889" s="31"/>
      <c r="H889" s="32"/>
      <c r="I889" s="33"/>
      <c r="J889" s="33"/>
      <c r="K889" s="33"/>
    </row>
    <row r="890" spans="1:11" s="34" customFormat="1">
      <c r="A890" s="29"/>
      <c r="B890" s="29"/>
      <c r="C890" s="29"/>
      <c r="D890" s="30"/>
      <c r="E890" s="30"/>
      <c r="F890" s="40"/>
      <c r="G890" s="31"/>
      <c r="H890" s="32"/>
      <c r="I890" s="33"/>
      <c r="J890" s="33"/>
      <c r="K890" s="33"/>
    </row>
    <row r="891" spans="1:11" s="34" customFormat="1">
      <c r="A891" s="29"/>
      <c r="B891" s="29"/>
      <c r="C891" s="29"/>
      <c r="D891" s="30"/>
      <c r="E891" s="30"/>
      <c r="F891" s="40"/>
      <c r="G891" s="31"/>
      <c r="H891" s="32"/>
      <c r="I891" s="33"/>
      <c r="J891" s="33"/>
      <c r="K891" s="33"/>
    </row>
    <row r="892" spans="1:11" s="34" customFormat="1">
      <c r="A892" s="29"/>
      <c r="B892" s="29"/>
      <c r="C892" s="29"/>
      <c r="D892" s="30"/>
      <c r="E892" s="30"/>
      <c r="F892" s="40"/>
      <c r="G892" s="31"/>
      <c r="H892" s="32"/>
      <c r="I892" s="33"/>
      <c r="J892" s="33"/>
      <c r="K892" s="33"/>
    </row>
    <row r="893" spans="1:11" s="34" customFormat="1">
      <c r="A893" s="29"/>
      <c r="B893" s="29"/>
      <c r="C893" s="29"/>
      <c r="D893" s="30"/>
      <c r="E893" s="30"/>
      <c r="F893" s="40"/>
      <c r="G893" s="31"/>
      <c r="H893" s="32"/>
      <c r="I893" s="33"/>
      <c r="J893" s="33"/>
      <c r="K893" s="33"/>
    </row>
    <row r="894" spans="1:11" s="34" customFormat="1">
      <c r="A894" s="29"/>
      <c r="B894" s="29"/>
      <c r="C894" s="29"/>
      <c r="D894" s="30"/>
      <c r="E894" s="30"/>
      <c r="F894" s="40"/>
      <c r="G894" s="31"/>
      <c r="H894" s="32"/>
      <c r="I894" s="33"/>
      <c r="J894" s="33"/>
      <c r="K894" s="33"/>
    </row>
    <row r="895" spans="1:11" s="34" customFormat="1">
      <c r="A895" s="29"/>
      <c r="B895" s="29"/>
      <c r="C895" s="29"/>
      <c r="D895" s="30"/>
      <c r="E895" s="30"/>
      <c r="F895" s="40"/>
      <c r="G895" s="31"/>
      <c r="H895" s="32"/>
      <c r="I895" s="33"/>
      <c r="J895" s="33"/>
      <c r="K895" s="33"/>
    </row>
    <row r="896" spans="1:11" s="34" customFormat="1">
      <c r="A896" s="29"/>
      <c r="B896" s="29"/>
      <c r="C896" s="29"/>
      <c r="D896" s="30"/>
      <c r="E896" s="30"/>
      <c r="F896" s="40"/>
      <c r="G896" s="31"/>
      <c r="H896" s="32"/>
      <c r="I896" s="33"/>
      <c r="J896" s="33"/>
      <c r="K896" s="33"/>
    </row>
    <row r="897" spans="1:11" s="34" customFormat="1">
      <c r="A897" s="29"/>
      <c r="B897" s="29"/>
      <c r="C897" s="29"/>
      <c r="D897" s="30"/>
      <c r="E897" s="30"/>
      <c r="F897" s="40"/>
      <c r="G897" s="31"/>
      <c r="H897" s="32"/>
      <c r="I897" s="33"/>
      <c r="J897" s="33"/>
      <c r="K897" s="33"/>
    </row>
    <row r="898" spans="1:11" s="34" customFormat="1">
      <c r="A898" s="29"/>
      <c r="B898" s="29"/>
      <c r="C898" s="29"/>
      <c r="D898" s="30"/>
      <c r="E898" s="30"/>
      <c r="F898" s="40"/>
      <c r="G898" s="31"/>
      <c r="H898" s="32"/>
      <c r="I898" s="33"/>
      <c r="J898" s="33"/>
      <c r="K898" s="33"/>
    </row>
    <row r="899" spans="1:11" s="34" customFormat="1">
      <c r="A899" s="29"/>
      <c r="B899" s="29"/>
      <c r="C899" s="29"/>
      <c r="D899" s="30"/>
      <c r="E899" s="30"/>
      <c r="F899" s="40"/>
      <c r="G899" s="31"/>
      <c r="H899" s="32"/>
      <c r="I899" s="33"/>
      <c r="J899" s="33"/>
      <c r="K899" s="33"/>
    </row>
    <row r="900" spans="1:11" s="34" customFormat="1">
      <c r="A900" s="29"/>
      <c r="B900" s="29"/>
      <c r="C900" s="29"/>
      <c r="D900" s="30"/>
      <c r="E900" s="30"/>
      <c r="F900" s="40"/>
      <c r="G900" s="31"/>
      <c r="H900" s="32"/>
      <c r="I900" s="33"/>
      <c r="J900" s="33"/>
      <c r="K900" s="33"/>
    </row>
    <row r="901" spans="1:11" s="34" customFormat="1">
      <c r="A901" s="29"/>
      <c r="B901" s="29"/>
      <c r="C901" s="29"/>
      <c r="D901" s="30"/>
      <c r="E901" s="30"/>
      <c r="F901" s="40"/>
      <c r="G901" s="31"/>
      <c r="H901" s="32"/>
      <c r="I901" s="33"/>
      <c r="J901" s="33"/>
      <c r="K901" s="33"/>
    </row>
    <row r="902" spans="1:11" s="34" customFormat="1">
      <c r="A902" s="29"/>
      <c r="B902" s="29"/>
      <c r="C902" s="29"/>
      <c r="D902" s="30"/>
      <c r="E902" s="30"/>
      <c r="F902" s="40"/>
      <c r="G902" s="31"/>
      <c r="H902" s="32"/>
      <c r="I902" s="33"/>
      <c r="J902" s="33"/>
      <c r="K902" s="33"/>
    </row>
    <row r="903" spans="1:11" s="34" customFormat="1">
      <c r="A903" s="29"/>
      <c r="B903" s="29"/>
      <c r="C903" s="29"/>
      <c r="D903" s="30"/>
      <c r="E903" s="30"/>
      <c r="F903" s="40"/>
      <c r="G903" s="31"/>
      <c r="H903" s="32"/>
      <c r="I903" s="33"/>
      <c r="J903" s="33"/>
      <c r="K903" s="33"/>
    </row>
    <row r="904" spans="1:11" s="34" customFormat="1">
      <c r="A904" s="29"/>
      <c r="B904" s="29"/>
      <c r="C904" s="29"/>
      <c r="D904" s="30"/>
      <c r="E904" s="30"/>
      <c r="F904" s="40"/>
      <c r="G904" s="31"/>
      <c r="H904" s="32"/>
      <c r="I904" s="33"/>
      <c r="J904" s="33"/>
      <c r="K904" s="33"/>
    </row>
    <row r="905" spans="1:11" s="34" customFormat="1">
      <c r="A905" s="29"/>
      <c r="B905" s="29"/>
      <c r="C905" s="29"/>
      <c r="D905" s="30"/>
      <c r="E905" s="30"/>
      <c r="F905" s="40"/>
      <c r="G905" s="31"/>
      <c r="H905" s="32"/>
      <c r="I905" s="33"/>
      <c r="J905" s="33"/>
      <c r="K905" s="33"/>
    </row>
    <row r="906" spans="1:11" s="34" customFormat="1">
      <c r="A906" s="29"/>
      <c r="B906" s="29"/>
      <c r="C906" s="29"/>
      <c r="D906" s="30"/>
      <c r="E906" s="30"/>
      <c r="F906" s="40"/>
      <c r="G906" s="31"/>
      <c r="H906" s="32"/>
      <c r="I906" s="33"/>
      <c r="J906" s="33"/>
      <c r="K906" s="33"/>
    </row>
    <row r="907" spans="1:11" s="34" customFormat="1">
      <c r="A907" s="29"/>
      <c r="B907" s="29"/>
      <c r="C907" s="29"/>
      <c r="D907" s="30"/>
      <c r="E907" s="30"/>
      <c r="F907" s="40"/>
      <c r="G907" s="31"/>
      <c r="H907" s="32"/>
      <c r="I907" s="33"/>
      <c r="J907" s="33"/>
      <c r="K907" s="33"/>
    </row>
    <row r="908" spans="1:11" s="34" customFormat="1">
      <c r="A908" s="29"/>
      <c r="B908" s="29"/>
      <c r="C908" s="29"/>
      <c r="D908" s="30"/>
      <c r="E908" s="30"/>
      <c r="F908" s="40"/>
      <c r="G908" s="31"/>
      <c r="H908" s="32"/>
      <c r="I908" s="33"/>
      <c r="J908" s="33"/>
      <c r="K908" s="33"/>
    </row>
    <row r="909" spans="1:11" s="34" customFormat="1">
      <c r="A909" s="29"/>
      <c r="B909" s="29"/>
      <c r="C909" s="29"/>
      <c r="D909" s="30"/>
      <c r="E909" s="30"/>
      <c r="F909" s="40"/>
      <c r="G909" s="31"/>
      <c r="H909" s="32"/>
      <c r="I909" s="33"/>
      <c r="J909" s="33"/>
      <c r="K909" s="33"/>
    </row>
    <row r="910" spans="1:11" s="34" customFormat="1">
      <c r="A910" s="29"/>
      <c r="B910" s="29"/>
      <c r="C910" s="29"/>
      <c r="D910" s="30"/>
      <c r="E910" s="30"/>
      <c r="F910" s="40"/>
      <c r="G910" s="31"/>
      <c r="H910" s="32"/>
      <c r="I910" s="33"/>
      <c r="J910" s="33"/>
      <c r="K910" s="33"/>
    </row>
    <row r="911" spans="1:11" s="34" customFormat="1">
      <c r="A911" s="29"/>
      <c r="B911" s="29"/>
      <c r="C911" s="29"/>
      <c r="D911" s="30"/>
      <c r="E911" s="30"/>
      <c r="F911" s="40"/>
      <c r="G911" s="31"/>
      <c r="H911" s="32"/>
      <c r="I911" s="33"/>
      <c r="J911" s="33"/>
      <c r="K911" s="33"/>
    </row>
    <row r="912" spans="1:11" s="34" customFormat="1">
      <c r="A912" s="29"/>
      <c r="B912" s="29"/>
      <c r="C912" s="29"/>
      <c r="D912" s="30"/>
      <c r="E912" s="30"/>
      <c r="F912" s="40"/>
      <c r="G912" s="31"/>
      <c r="H912" s="32"/>
      <c r="I912" s="33"/>
      <c r="J912" s="33"/>
      <c r="K912" s="33"/>
    </row>
    <row r="913" spans="1:11" s="34" customFormat="1">
      <c r="A913" s="29"/>
      <c r="B913" s="29"/>
      <c r="C913" s="29"/>
      <c r="D913" s="30"/>
      <c r="E913" s="30"/>
      <c r="F913" s="40"/>
      <c r="G913" s="31"/>
      <c r="H913" s="32"/>
      <c r="I913" s="33"/>
      <c r="J913" s="33"/>
      <c r="K913" s="33"/>
    </row>
    <row r="914" spans="1:11" s="34" customFormat="1">
      <c r="A914" s="29"/>
      <c r="B914" s="29"/>
      <c r="C914" s="29"/>
      <c r="D914" s="30"/>
      <c r="E914" s="30"/>
      <c r="F914" s="40"/>
      <c r="G914" s="31"/>
      <c r="H914" s="32"/>
      <c r="I914" s="33"/>
      <c r="J914" s="33"/>
      <c r="K914" s="33"/>
    </row>
    <row r="915" spans="1:11" s="34" customFormat="1">
      <c r="A915" s="29"/>
      <c r="B915" s="29"/>
      <c r="C915" s="29"/>
      <c r="D915" s="30"/>
      <c r="E915" s="30"/>
      <c r="F915" s="40"/>
      <c r="G915" s="31"/>
      <c r="H915" s="32"/>
      <c r="I915" s="33"/>
      <c r="J915" s="33"/>
      <c r="K915" s="33"/>
    </row>
    <row r="916" spans="1:11" s="34" customFormat="1">
      <c r="A916" s="29"/>
      <c r="B916" s="29"/>
      <c r="C916" s="29"/>
      <c r="D916" s="30"/>
      <c r="E916" s="30"/>
      <c r="F916" s="40"/>
      <c r="G916" s="31"/>
      <c r="H916" s="32"/>
      <c r="I916" s="33"/>
      <c r="J916" s="33"/>
      <c r="K916" s="33"/>
    </row>
    <row r="917" spans="1:11" s="34" customFormat="1">
      <c r="A917" s="29"/>
      <c r="B917" s="29"/>
      <c r="C917" s="29"/>
      <c r="D917" s="30"/>
      <c r="E917" s="30"/>
      <c r="F917" s="40"/>
      <c r="G917" s="31"/>
      <c r="H917" s="32"/>
      <c r="I917" s="33"/>
      <c r="J917" s="33"/>
      <c r="K917" s="33"/>
    </row>
    <row r="918" spans="1:11" s="34" customFormat="1">
      <c r="A918" s="29"/>
      <c r="B918" s="29"/>
      <c r="C918" s="29"/>
      <c r="D918" s="30"/>
      <c r="E918" s="30"/>
      <c r="F918" s="40"/>
      <c r="G918" s="31"/>
      <c r="H918" s="32"/>
      <c r="I918" s="33"/>
      <c r="J918" s="33"/>
      <c r="K918" s="33"/>
    </row>
    <row r="919" spans="1:11" s="34" customFormat="1">
      <c r="A919" s="29"/>
      <c r="B919" s="29"/>
      <c r="C919" s="29"/>
      <c r="D919" s="30"/>
      <c r="E919" s="30"/>
      <c r="F919" s="40"/>
      <c r="G919" s="31"/>
      <c r="H919" s="32"/>
      <c r="I919" s="33"/>
      <c r="J919" s="33"/>
      <c r="K919" s="33"/>
    </row>
    <row r="920" spans="1:11" s="34" customFormat="1">
      <c r="A920" s="29"/>
      <c r="B920" s="29"/>
      <c r="C920" s="29"/>
      <c r="D920" s="30"/>
      <c r="E920" s="30"/>
      <c r="F920" s="40"/>
      <c r="G920" s="31"/>
      <c r="H920" s="32"/>
      <c r="I920" s="33"/>
      <c r="J920" s="33"/>
      <c r="K920" s="33"/>
    </row>
    <row r="921" spans="1:11" s="34" customFormat="1">
      <c r="A921" s="29"/>
      <c r="B921" s="29"/>
      <c r="C921" s="29"/>
      <c r="D921" s="30"/>
      <c r="E921" s="30"/>
      <c r="F921" s="40"/>
      <c r="G921" s="31"/>
      <c r="H921" s="32"/>
      <c r="I921" s="33"/>
      <c r="J921" s="33"/>
      <c r="K921" s="33"/>
    </row>
    <row r="922" spans="1:11" s="34" customFormat="1">
      <c r="A922" s="29"/>
      <c r="B922" s="29"/>
      <c r="C922" s="29"/>
      <c r="D922" s="30"/>
      <c r="E922" s="30"/>
      <c r="F922" s="40"/>
      <c r="G922" s="31"/>
      <c r="H922" s="32"/>
      <c r="I922" s="33"/>
      <c r="J922" s="33"/>
      <c r="K922" s="33"/>
    </row>
    <row r="923" spans="1:11" s="34" customFormat="1">
      <c r="A923" s="29"/>
      <c r="B923" s="29"/>
      <c r="C923" s="29"/>
      <c r="D923" s="30"/>
      <c r="E923" s="30"/>
      <c r="F923" s="40"/>
      <c r="G923" s="31"/>
      <c r="H923" s="32"/>
      <c r="I923" s="33"/>
      <c r="J923" s="33"/>
      <c r="K923" s="33"/>
    </row>
    <row r="924" spans="1:11" s="34" customFormat="1">
      <c r="A924" s="29"/>
      <c r="B924" s="29"/>
      <c r="C924" s="29"/>
      <c r="D924" s="30"/>
      <c r="E924" s="30"/>
      <c r="F924" s="40"/>
      <c r="G924" s="31"/>
      <c r="H924" s="32"/>
      <c r="I924" s="33"/>
      <c r="J924" s="33"/>
      <c r="K924" s="33"/>
    </row>
    <row r="925" spans="1:11" s="34" customFormat="1">
      <c r="A925" s="29"/>
      <c r="B925" s="29"/>
      <c r="C925" s="29"/>
      <c r="D925" s="30"/>
      <c r="E925" s="30"/>
      <c r="F925" s="40"/>
      <c r="G925" s="31"/>
      <c r="H925" s="32"/>
      <c r="I925" s="33"/>
      <c r="J925" s="33"/>
      <c r="K925" s="33"/>
    </row>
    <row r="926" spans="1:11" s="34" customFormat="1">
      <c r="A926" s="29"/>
      <c r="B926" s="29"/>
      <c r="C926" s="29"/>
      <c r="D926" s="30"/>
      <c r="E926" s="30"/>
      <c r="F926" s="40"/>
      <c r="G926" s="31"/>
      <c r="H926" s="32"/>
      <c r="I926" s="33"/>
      <c r="J926" s="33"/>
      <c r="K926" s="33"/>
    </row>
    <row r="927" spans="1:11" s="34" customFormat="1">
      <c r="A927" s="29"/>
      <c r="B927" s="29"/>
      <c r="C927" s="29"/>
      <c r="D927" s="30"/>
      <c r="E927" s="30"/>
      <c r="F927" s="40"/>
      <c r="G927" s="31"/>
      <c r="H927" s="32"/>
      <c r="I927" s="33"/>
      <c r="J927" s="33"/>
      <c r="K927" s="33"/>
    </row>
    <row r="928" spans="1:11" s="34" customFormat="1">
      <c r="A928" s="29"/>
      <c r="B928" s="29"/>
      <c r="C928" s="29"/>
      <c r="D928" s="30"/>
      <c r="E928" s="30"/>
      <c r="F928" s="40"/>
      <c r="G928" s="31"/>
      <c r="H928" s="32"/>
      <c r="I928" s="33"/>
      <c r="J928" s="33"/>
      <c r="K928" s="33"/>
    </row>
    <row r="929" spans="1:11" s="34" customFormat="1">
      <c r="A929" s="29"/>
      <c r="B929" s="29"/>
      <c r="C929" s="29"/>
      <c r="D929" s="30"/>
      <c r="E929" s="30"/>
      <c r="F929" s="40"/>
      <c r="G929" s="31"/>
      <c r="H929" s="32"/>
      <c r="I929" s="33"/>
      <c r="J929" s="33"/>
      <c r="K929" s="33"/>
    </row>
    <row r="930" spans="1:11" s="34" customFormat="1">
      <c r="A930" s="29"/>
      <c r="B930" s="29"/>
      <c r="C930" s="29"/>
      <c r="D930" s="30"/>
      <c r="E930" s="30"/>
      <c r="F930" s="40"/>
      <c r="G930" s="31"/>
      <c r="H930" s="32"/>
      <c r="I930" s="33"/>
      <c r="J930" s="33"/>
      <c r="K930" s="33"/>
    </row>
    <row r="931" spans="1:11" s="34" customFormat="1">
      <c r="A931" s="29"/>
      <c r="B931" s="29"/>
      <c r="C931" s="29"/>
      <c r="D931" s="30"/>
      <c r="E931" s="30"/>
      <c r="F931" s="40"/>
      <c r="G931" s="31"/>
      <c r="H931" s="32"/>
      <c r="I931" s="33"/>
      <c r="J931" s="33"/>
      <c r="K931" s="33"/>
    </row>
    <row r="932" spans="1:11" s="34" customFormat="1">
      <c r="A932" s="29"/>
      <c r="B932" s="29"/>
      <c r="C932" s="29"/>
      <c r="D932" s="30"/>
      <c r="E932" s="30"/>
      <c r="F932" s="40"/>
      <c r="G932" s="31"/>
      <c r="H932" s="32"/>
      <c r="I932" s="33"/>
      <c r="J932" s="33"/>
      <c r="K932" s="33"/>
    </row>
    <row r="933" spans="1:11" s="34" customFormat="1">
      <c r="A933" s="29"/>
      <c r="B933" s="29"/>
      <c r="C933" s="29"/>
      <c r="D933" s="30"/>
      <c r="E933" s="30"/>
      <c r="F933" s="40"/>
      <c r="G933" s="31"/>
      <c r="H933" s="32"/>
      <c r="I933" s="33"/>
      <c r="J933" s="33"/>
      <c r="K933" s="33"/>
    </row>
    <row r="934" spans="1:11" s="34" customFormat="1">
      <c r="A934" s="29"/>
      <c r="B934" s="29"/>
      <c r="C934" s="29"/>
      <c r="D934" s="30"/>
      <c r="E934" s="30"/>
      <c r="F934" s="40"/>
      <c r="G934" s="31"/>
      <c r="H934" s="32"/>
      <c r="I934" s="33"/>
      <c r="J934" s="33"/>
      <c r="K934" s="33"/>
    </row>
    <row r="935" spans="1:11" s="34" customFormat="1">
      <c r="A935" s="29"/>
      <c r="B935" s="29"/>
      <c r="C935" s="29"/>
      <c r="D935" s="30"/>
      <c r="E935" s="30"/>
      <c r="F935" s="40"/>
      <c r="G935" s="31"/>
      <c r="H935" s="32"/>
      <c r="I935" s="33"/>
      <c r="J935" s="33"/>
      <c r="K935" s="33"/>
    </row>
    <row r="936" spans="1:11" s="34" customFormat="1">
      <c r="A936" s="29"/>
      <c r="B936" s="29"/>
      <c r="C936" s="29"/>
      <c r="D936" s="30"/>
      <c r="E936" s="30"/>
      <c r="F936" s="40"/>
      <c r="G936" s="31"/>
      <c r="H936" s="32"/>
      <c r="I936" s="33"/>
      <c r="J936" s="33"/>
      <c r="K936" s="33"/>
    </row>
    <row r="937" spans="1:11" s="34" customFormat="1">
      <c r="A937" s="29"/>
      <c r="B937" s="29"/>
      <c r="C937" s="29"/>
      <c r="D937" s="30"/>
      <c r="E937" s="30"/>
      <c r="F937" s="40"/>
      <c r="G937" s="31"/>
      <c r="H937" s="32"/>
      <c r="I937" s="33"/>
      <c r="J937" s="33"/>
      <c r="K937" s="33"/>
    </row>
    <row r="938" spans="1:11" s="34" customFormat="1">
      <c r="A938" s="29"/>
      <c r="B938" s="29"/>
      <c r="C938" s="29"/>
      <c r="D938" s="30"/>
      <c r="E938" s="30"/>
      <c r="F938" s="40"/>
      <c r="G938" s="31"/>
      <c r="H938" s="32"/>
      <c r="I938" s="33"/>
      <c r="J938" s="33"/>
      <c r="K938" s="33"/>
    </row>
    <row r="939" spans="1:11" s="34" customFormat="1">
      <c r="A939" s="29"/>
      <c r="B939" s="29"/>
      <c r="C939" s="29"/>
      <c r="D939" s="30"/>
      <c r="E939" s="30"/>
      <c r="F939" s="40"/>
      <c r="G939" s="31"/>
      <c r="H939" s="32"/>
      <c r="I939" s="33"/>
      <c r="J939" s="33"/>
      <c r="K939" s="33"/>
    </row>
    <row r="940" spans="1:11" s="34" customFormat="1">
      <c r="A940" s="29"/>
      <c r="B940" s="29"/>
      <c r="C940" s="29"/>
      <c r="D940" s="30"/>
      <c r="E940" s="30"/>
      <c r="F940" s="40"/>
      <c r="G940" s="31"/>
      <c r="H940" s="32"/>
      <c r="I940" s="33"/>
      <c r="J940" s="33"/>
      <c r="K940" s="33"/>
    </row>
    <row r="941" spans="1:11" s="34" customFormat="1">
      <c r="A941" s="29"/>
      <c r="B941" s="29"/>
      <c r="C941" s="29"/>
      <c r="D941" s="30"/>
      <c r="E941" s="30"/>
      <c r="F941" s="40"/>
      <c r="G941" s="31"/>
      <c r="H941" s="32"/>
      <c r="I941" s="33"/>
      <c r="J941" s="33"/>
      <c r="K941" s="33"/>
    </row>
    <row r="942" spans="1:11" s="34" customFormat="1">
      <c r="A942" s="29"/>
      <c r="B942" s="29"/>
      <c r="C942" s="29"/>
      <c r="D942" s="30"/>
      <c r="E942" s="30"/>
      <c r="F942" s="40"/>
      <c r="G942" s="31"/>
      <c r="H942" s="32"/>
      <c r="I942" s="33"/>
      <c r="J942" s="33"/>
      <c r="K942" s="33"/>
    </row>
    <row r="943" spans="1:11" s="34" customFormat="1">
      <c r="A943" s="29"/>
      <c r="B943" s="29"/>
      <c r="C943" s="29"/>
      <c r="D943" s="30"/>
      <c r="E943" s="30"/>
      <c r="F943" s="40"/>
      <c r="G943" s="31"/>
      <c r="H943" s="32"/>
      <c r="I943" s="33"/>
      <c r="J943" s="33"/>
      <c r="K943" s="33"/>
    </row>
    <row r="944" spans="1:11" s="34" customFormat="1">
      <c r="A944" s="29"/>
      <c r="B944" s="29"/>
      <c r="C944" s="29"/>
      <c r="D944" s="30"/>
      <c r="E944" s="30"/>
      <c r="F944" s="40"/>
      <c r="G944" s="31"/>
      <c r="H944" s="32"/>
      <c r="I944" s="33"/>
      <c r="J944" s="33"/>
      <c r="K944" s="33"/>
    </row>
    <row r="945" spans="1:11" s="34" customFormat="1">
      <c r="A945" s="29"/>
      <c r="B945" s="29"/>
      <c r="C945" s="29"/>
      <c r="D945" s="30"/>
      <c r="E945" s="30"/>
      <c r="F945" s="40"/>
      <c r="G945" s="31"/>
      <c r="H945" s="32"/>
      <c r="I945" s="33"/>
      <c r="J945" s="33"/>
      <c r="K945" s="33"/>
    </row>
    <row r="946" spans="1:11" s="34" customFormat="1">
      <c r="A946" s="29"/>
      <c r="B946" s="29"/>
      <c r="C946" s="29"/>
      <c r="D946" s="30"/>
      <c r="E946" s="30"/>
      <c r="F946" s="40"/>
      <c r="G946" s="31"/>
      <c r="H946" s="32"/>
      <c r="I946" s="33"/>
      <c r="J946" s="33"/>
      <c r="K946" s="33"/>
    </row>
    <row r="947" spans="1:11" s="34" customFormat="1">
      <c r="A947" s="29"/>
      <c r="B947" s="29"/>
      <c r="C947" s="29"/>
      <c r="D947" s="30"/>
      <c r="E947" s="30"/>
      <c r="F947" s="40"/>
      <c r="G947" s="31"/>
      <c r="H947" s="32"/>
      <c r="I947" s="33"/>
      <c r="J947" s="33"/>
      <c r="K947" s="33"/>
    </row>
    <row r="948" spans="1:11" s="34" customFormat="1">
      <c r="A948" s="29"/>
      <c r="B948" s="29"/>
      <c r="C948" s="29"/>
      <c r="D948" s="30"/>
      <c r="E948" s="30"/>
      <c r="F948" s="40"/>
      <c r="G948" s="31"/>
      <c r="H948" s="32"/>
      <c r="I948" s="33"/>
      <c r="J948" s="33"/>
      <c r="K948" s="33"/>
    </row>
    <row r="949" spans="1:11" s="34" customFormat="1">
      <c r="A949" s="29"/>
      <c r="B949" s="29"/>
      <c r="C949" s="29"/>
      <c r="D949" s="30"/>
      <c r="E949" s="30"/>
      <c r="F949" s="40"/>
      <c r="G949" s="31"/>
      <c r="H949" s="32"/>
      <c r="I949" s="33"/>
      <c r="J949" s="33"/>
      <c r="K949" s="33"/>
    </row>
    <row r="950" spans="1:11" s="34" customFormat="1">
      <c r="A950" s="29"/>
      <c r="B950" s="29"/>
      <c r="C950" s="29"/>
      <c r="D950" s="30"/>
      <c r="E950" s="30"/>
      <c r="F950" s="40"/>
      <c r="G950" s="31"/>
      <c r="H950" s="32"/>
      <c r="I950" s="33"/>
      <c r="J950" s="33"/>
      <c r="K950" s="33"/>
    </row>
    <row r="951" spans="1:11" s="34" customFormat="1">
      <c r="A951" s="29"/>
      <c r="B951" s="29"/>
      <c r="C951" s="29"/>
      <c r="D951" s="30"/>
      <c r="E951" s="30"/>
      <c r="F951" s="40"/>
      <c r="G951" s="31"/>
      <c r="H951" s="32"/>
      <c r="I951" s="33"/>
      <c r="J951" s="33"/>
      <c r="K951" s="33"/>
    </row>
    <row r="952" spans="1:11" s="34" customFormat="1">
      <c r="A952" s="29"/>
      <c r="B952" s="29"/>
      <c r="C952" s="29"/>
      <c r="D952" s="30"/>
      <c r="E952" s="30"/>
      <c r="F952" s="40"/>
      <c r="G952" s="31"/>
      <c r="H952" s="32"/>
      <c r="I952" s="33"/>
      <c r="J952" s="33"/>
      <c r="K952" s="33"/>
    </row>
    <row r="953" spans="1:11" s="34" customFormat="1">
      <c r="A953" s="29"/>
      <c r="B953" s="29"/>
      <c r="C953" s="29"/>
      <c r="D953" s="30"/>
      <c r="E953" s="30"/>
      <c r="F953" s="40"/>
      <c r="G953" s="31"/>
      <c r="H953" s="32"/>
      <c r="I953" s="33"/>
      <c r="J953" s="33"/>
      <c r="K953" s="33"/>
    </row>
    <row r="954" spans="1:11" s="34" customFormat="1">
      <c r="A954" s="29"/>
      <c r="B954" s="29"/>
      <c r="C954" s="29"/>
      <c r="D954" s="30"/>
      <c r="E954" s="30"/>
      <c r="F954" s="40"/>
      <c r="G954" s="31"/>
      <c r="H954" s="32"/>
      <c r="I954" s="33"/>
      <c r="J954" s="33"/>
      <c r="K954" s="33"/>
    </row>
    <row r="955" spans="1:11" s="34" customFormat="1">
      <c r="A955" s="29"/>
      <c r="B955" s="29"/>
      <c r="C955" s="29"/>
      <c r="D955" s="30"/>
      <c r="E955" s="30"/>
      <c r="F955" s="40"/>
      <c r="G955" s="31"/>
      <c r="H955" s="32"/>
      <c r="I955" s="33"/>
      <c r="J955" s="33"/>
      <c r="K955" s="33"/>
    </row>
    <row r="956" spans="1:11" s="34" customFormat="1">
      <c r="A956" s="29"/>
      <c r="B956" s="29"/>
      <c r="C956" s="29"/>
      <c r="D956" s="30"/>
      <c r="E956" s="30"/>
      <c r="F956" s="40"/>
      <c r="G956" s="31"/>
      <c r="H956" s="32"/>
      <c r="I956" s="33"/>
      <c r="J956" s="33"/>
      <c r="K956" s="33"/>
    </row>
    <row r="957" spans="1:11" s="34" customFormat="1">
      <c r="A957" s="29"/>
      <c r="B957" s="29"/>
      <c r="C957" s="29"/>
      <c r="D957" s="30"/>
      <c r="E957" s="30"/>
      <c r="F957" s="40"/>
      <c r="G957" s="31"/>
      <c r="H957" s="32"/>
      <c r="I957" s="33"/>
      <c r="J957" s="33"/>
      <c r="K957" s="33"/>
    </row>
    <row r="958" spans="1:11" s="34" customFormat="1">
      <c r="A958" s="29"/>
      <c r="B958" s="29"/>
      <c r="C958" s="29"/>
      <c r="D958" s="30"/>
      <c r="E958" s="30"/>
      <c r="F958" s="40"/>
      <c r="G958" s="31"/>
      <c r="H958" s="32"/>
      <c r="I958" s="33"/>
      <c r="J958" s="33"/>
      <c r="K958" s="33"/>
    </row>
    <row r="959" spans="1:11" s="34" customFormat="1">
      <c r="A959" s="29"/>
      <c r="B959" s="29"/>
      <c r="C959" s="29"/>
      <c r="D959" s="30"/>
      <c r="E959" s="30"/>
      <c r="F959" s="40"/>
      <c r="G959" s="31"/>
      <c r="H959" s="32"/>
      <c r="I959" s="33"/>
      <c r="J959" s="33"/>
      <c r="K959" s="33"/>
    </row>
    <row r="960" spans="1:11" s="34" customFormat="1">
      <c r="A960" s="29"/>
      <c r="B960" s="29"/>
      <c r="C960" s="29"/>
      <c r="D960" s="30"/>
      <c r="E960" s="30"/>
      <c r="F960" s="40"/>
      <c r="G960" s="31"/>
      <c r="H960" s="32"/>
      <c r="I960" s="33"/>
      <c r="J960" s="33"/>
      <c r="K960" s="33"/>
    </row>
    <row r="961" spans="1:11" s="34" customFormat="1">
      <c r="A961" s="29"/>
      <c r="B961" s="29"/>
      <c r="C961" s="29"/>
      <c r="D961" s="30"/>
      <c r="E961" s="30"/>
      <c r="F961" s="40"/>
      <c r="G961" s="31"/>
      <c r="H961" s="32"/>
      <c r="I961" s="33"/>
      <c r="J961" s="33"/>
      <c r="K961" s="33"/>
    </row>
    <row r="962" spans="1:11" s="34" customFormat="1">
      <c r="A962" s="29"/>
      <c r="B962" s="29"/>
      <c r="C962" s="29"/>
      <c r="D962" s="30"/>
      <c r="E962" s="30"/>
      <c r="F962" s="40"/>
      <c r="G962" s="31"/>
      <c r="H962" s="32"/>
      <c r="I962" s="33"/>
      <c r="J962" s="33"/>
      <c r="K962" s="33"/>
    </row>
    <row r="963" spans="1:11" s="34" customFormat="1">
      <c r="A963" s="29"/>
      <c r="B963" s="29"/>
      <c r="C963" s="29"/>
      <c r="D963" s="30"/>
      <c r="E963" s="30"/>
      <c r="F963" s="40"/>
      <c r="G963" s="31"/>
      <c r="H963" s="32"/>
      <c r="I963" s="33"/>
      <c r="J963" s="33"/>
      <c r="K963" s="33"/>
    </row>
    <row r="964" spans="1:11" s="34" customFormat="1">
      <c r="A964" s="29"/>
      <c r="B964" s="29"/>
      <c r="C964" s="29"/>
      <c r="D964" s="30"/>
      <c r="E964" s="30"/>
      <c r="F964" s="40"/>
      <c r="G964" s="31"/>
      <c r="H964" s="32"/>
      <c r="I964" s="33"/>
      <c r="J964" s="33"/>
      <c r="K964" s="33"/>
    </row>
    <row r="965" spans="1:11" s="34" customFormat="1">
      <c r="A965" s="29"/>
      <c r="B965" s="29"/>
      <c r="C965" s="29"/>
      <c r="D965" s="30"/>
      <c r="E965" s="30"/>
      <c r="F965" s="40"/>
      <c r="G965" s="31"/>
      <c r="H965" s="32"/>
      <c r="I965" s="33"/>
      <c r="J965" s="33"/>
      <c r="K965" s="33"/>
    </row>
    <row r="966" spans="1:11" s="34" customFormat="1">
      <c r="A966" s="29"/>
      <c r="B966" s="29"/>
      <c r="C966" s="29"/>
      <c r="D966" s="30"/>
      <c r="E966" s="30"/>
      <c r="F966" s="40"/>
      <c r="G966" s="31"/>
      <c r="H966" s="32"/>
      <c r="I966" s="33"/>
      <c r="J966" s="33"/>
      <c r="K966" s="33"/>
    </row>
    <row r="967" spans="1:11" s="34" customFormat="1">
      <c r="A967" s="29"/>
      <c r="B967" s="29"/>
      <c r="C967" s="29"/>
      <c r="D967" s="30"/>
      <c r="E967" s="30"/>
      <c r="F967" s="40"/>
      <c r="G967" s="31"/>
      <c r="H967" s="32"/>
      <c r="I967" s="33"/>
      <c r="J967" s="33"/>
      <c r="K967" s="33"/>
    </row>
    <row r="968" spans="1:11" s="34" customFormat="1">
      <c r="A968" s="29"/>
      <c r="B968" s="29"/>
      <c r="C968" s="29"/>
      <c r="D968" s="30"/>
      <c r="E968" s="30"/>
      <c r="F968" s="40"/>
      <c r="G968" s="31"/>
      <c r="H968" s="32"/>
      <c r="I968" s="33"/>
      <c r="J968" s="33"/>
      <c r="K968" s="33"/>
    </row>
    <row r="969" spans="1:11" s="34" customFormat="1">
      <c r="A969" s="29"/>
      <c r="B969" s="29"/>
      <c r="C969" s="29"/>
      <c r="D969" s="30"/>
      <c r="E969" s="30"/>
      <c r="F969" s="40"/>
      <c r="G969" s="31"/>
      <c r="H969" s="32"/>
      <c r="I969" s="33"/>
      <c r="J969" s="33"/>
      <c r="K969" s="33"/>
    </row>
    <row r="970" spans="1:11" s="34" customFormat="1">
      <c r="A970" s="29"/>
      <c r="B970" s="29"/>
      <c r="C970" s="29"/>
      <c r="D970" s="30"/>
      <c r="E970" s="30"/>
      <c r="F970" s="40"/>
      <c r="G970" s="31"/>
      <c r="H970" s="32"/>
      <c r="I970" s="33"/>
      <c r="J970" s="33"/>
      <c r="K970" s="33"/>
    </row>
    <row r="971" spans="1:11" s="34" customFormat="1">
      <c r="A971" s="29"/>
      <c r="B971" s="29"/>
      <c r="C971" s="29"/>
      <c r="D971" s="30"/>
      <c r="E971" s="30"/>
      <c r="F971" s="40"/>
      <c r="G971" s="31"/>
      <c r="H971" s="32"/>
      <c r="I971" s="33"/>
      <c r="J971" s="33"/>
      <c r="K971" s="33"/>
    </row>
    <row r="972" spans="1:11" s="34" customFormat="1">
      <c r="A972" s="29"/>
      <c r="B972" s="29"/>
      <c r="C972" s="29"/>
      <c r="D972" s="30"/>
      <c r="E972" s="30"/>
      <c r="F972" s="40"/>
      <c r="G972" s="31"/>
      <c r="H972" s="32"/>
      <c r="I972" s="33"/>
      <c r="J972" s="33"/>
      <c r="K972" s="33"/>
    </row>
    <row r="973" spans="1:11" s="34" customFormat="1">
      <c r="A973" s="29"/>
      <c r="B973" s="29"/>
      <c r="C973" s="29"/>
      <c r="D973" s="30"/>
      <c r="E973" s="30"/>
      <c r="F973" s="40"/>
      <c r="G973" s="31"/>
      <c r="H973" s="32"/>
      <c r="I973" s="33"/>
      <c r="J973" s="33"/>
      <c r="K973" s="33"/>
    </row>
    <row r="974" spans="1:11" s="34" customFormat="1">
      <c r="A974" s="29"/>
      <c r="B974" s="29"/>
      <c r="C974" s="29"/>
      <c r="D974" s="30"/>
      <c r="E974" s="30"/>
      <c r="F974" s="40"/>
      <c r="G974" s="31"/>
      <c r="H974" s="32"/>
      <c r="I974" s="33"/>
      <c r="J974" s="33"/>
      <c r="K974" s="33"/>
    </row>
    <row r="975" spans="1:11" s="34" customFormat="1">
      <c r="A975" s="29"/>
      <c r="B975" s="29"/>
      <c r="C975" s="29"/>
      <c r="D975" s="30"/>
      <c r="E975" s="30"/>
      <c r="F975" s="40"/>
      <c r="G975" s="31"/>
      <c r="H975" s="32"/>
      <c r="I975" s="33"/>
      <c r="J975" s="33"/>
      <c r="K975" s="33"/>
    </row>
    <row r="976" spans="1:11" s="34" customFormat="1">
      <c r="A976" s="29"/>
      <c r="B976" s="29"/>
      <c r="C976" s="29"/>
      <c r="D976" s="30"/>
      <c r="E976" s="30"/>
      <c r="F976" s="40"/>
      <c r="G976" s="31"/>
      <c r="H976" s="32"/>
      <c r="I976" s="33"/>
      <c r="J976" s="33"/>
      <c r="K976" s="33"/>
    </row>
    <row r="977" spans="1:11" s="34" customFormat="1">
      <c r="A977" s="29"/>
      <c r="B977" s="29"/>
      <c r="C977" s="29"/>
      <c r="D977" s="30"/>
      <c r="E977" s="30"/>
      <c r="F977" s="40"/>
      <c r="G977" s="31"/>
      <c r="H977" s="32"/>
      <c r="I977" s="33"/>
      <c r="J977" s="33"/>
      <c r="K977" s="33"/>
    </row>
    <row r="978" spans="1:11" s="34" customFormat="1">
      <c r="A978" s="29"/>
      <c r="B978" s="29"/>
      <c r="C978" s="29"/>
      <c r="D978" s="30"/>
      <c r="E978" s="30"/>
      <c r="F978" s="40"/>
      <c r="G978" s="31"/>
      <c r="H978" s="32"/>
      <c r="I978" s="33"/>
      <c r="J978" s="33"/>
      <c r="K978" s="33"/>
    </row>
    <row r="979" spans="1:11" s="34" customFormat="1">
      <c r="A979" s="29"/>
      <c r="B979" s="29"/>
      <c r="C979" s="29"/>
      <c r="D979" s="30"/>
      <c r="E979" s="30"/>
      <c r="F979" s="40"/>
      <c r="G979" s="31"/>
      <c r="H979" s="32"/>
      <c r="I979" s="33"/>
      <c r="J979" s="33"/>
      <c r="K979" s="33"/>
    </row>
    <row r="980" spans="1:11" s="34" customFormat="1">
      <c r="A980" s="29"/>
      <c r="B980" s="29"/>
      <c r="C980" s="29"/>
      <c r="D980" s="30"/>
      <c r="E980" s="30"/>
      <c r="F980" s="40"/>
      <c r="G980" s="31"/>
      <c r="H980" s="32"/>
      <c r="I980" s="33"/>
      <c r="J980" s="33"/>
      <c r="K980" s="33"/>
    </row>
    <row r="981" spans="1:11" s="34" customFormat="1">
      <c r="A981" s="29"/>
      <c r="B981" s="29"/>
      <c r="C981" s="29"/>
      <c r="D981" s="30"/>
      <c r="E981" s="30"/>
      <c r="F981" s="40"/>
      <c r="G981" s="31"/>
      <c r="H981" s="32"/>
      <c r="I981" s="33"/>
      <c r="J981" s="33"/>
      <c r="K981" s="33"/>
    </row>
    <row r="982" spans="1:11" s="34" customFormat="1">
      <c r="A982" s="29"/>
      <c r="B982" s="29"/>
      <c r="C982" s="29"/>
      <c r="D982" s="30"/>
      <c r="E982" s="30"/>
      <c r="F982" s="40"/>
      <c r="G982" s="31"/>
      <c r="H982" s="32"/>
      <c r="I982" s="33"/>
      <c r="J982" s="33"/>
      <c r="K982" s="33"/>
    </row>
    <row r="983" spans="1:11" s="34" customFormat="1">
      <c r="A983" s="29"/>
      <c r="B983" s="29"/>
      <c r="C983" s="29"/>
      <c r="D983" s="30"/>
      <c r="E983" s="30"/>
      <c r="F983" s="40"/>
      <c r="G983" s="31"/>
      <c r="H983" s="32"/>
      <c r="I983" s="33"/>
      <c r="J983" s="33"/>
      <c r="K983" s="33"/>
    </row>
    <row r="984" spans="1:11" s="34" customFormat="1">
      <c r="A984" s="29"/>
      <c r="B984" s="29"/>
      <c r="C984" s="29"/>
      <c r="D984" s="30"/>
      <c r="E984" s="30"/>
      <c r="F984" s="40"/>
      <c r="G984" s="31"/>
      <c r="H984" s="32"/>
      <c r="I984" s="33"/>
      <c r="J984" s="33"/>
      <c r="K984" s="33"/>
    </row>
    <row r="985" spans="1:11" s="34" customFormat="1">
      <c r="A985" s="29"/>
      <c r="B985" s="29"/>
      <c r="C985" s="29"/>
      <c r="D985" s="30"/>
      <c r="E985" s="30"/>
      <c r="F985" s="40"/>
      <c r="G985" s="31"/>
      <c r="H985" s="32"/>
      <c r="I985" s="33"/>
      <c r="J985" s="33"/>
      <c r="K985" s="33"/>
    </row>
    <row r="986" spans="1:11" s="34" customFormat="1">
      <c r="A986" s="29"/>
      <c r="B986" s="29"/>
      <c r="C986" s="29"/>
      <c r="D986" s="30"/>
      <c r="E986" s="30"/>
      <c r="F986" s="40"/>
      <c r="G986" s="31"/>
      <c r="H986" s="32"/>
      <c r="I986" s="33"/>
      <c r="J986" s="33"/>
      <c r="K986" s="33"/>
    </row>
    <row r="987" spans="1:11" s="34" customFormat="1">
      <c r="A987" s="29"/>
      <c r="B987" s="29"/>
      <c r="C987" s="29"/>
      <c r="D987" s="30"/>
      <c r="E987" s="30"/>
      <c r="F987" s="40"/>
      <c r="G987" s="31"/>
      <c r="H987" s="32"/>
      <c r="I987" s="33"/>
      <c r="J987" s="33"/>
      <c r="K987" s="33"/>
    </row>
    <row r="988" spans="1:11" s="34" customFormat="1">
      <c r="A988" s="29"/>
      <c r="B988" s="29"/>
      <c r="C988" s="29"/>
      <c r="D988" s="30"/>
      <c r="E988" s="30"/>
      <c r="F988" s="40"/>
      <c r="G988" s="31"/>
      <c r="H988" s="32"/>
      <c r="I988" s="33"/>
      <c r="J988" s="33"/>
      <c r="K988" s="33"/>
    </row>
    <row r="989" spans="1:11" s="34" customFormat="1">
      <c r="A989" s="29"/>
      <c r="B989" s="29"/>
      <c r="C989" s="29"/>
      <c r="D989" s="30"/>
      <c r="E989" s="30"/>
      <c r="F989" s="40"/>
      <c r="G989" s="31"/>
      <c r="H989" s="32"/>
      <c r="I989" s="33"/>
      <c r="J989" s="33"/>
      <c r="K989" s="33"/>
    </row>
    <row r="990" spans="1:11" s="34" customFormat="1">
      <c r="A990" s="29"/>
      <c r="B990" s="29"/>
      <c r="C990" s="29"/>
      <c r="D990" s="30"/>
      <c r="E990" s="30"/>
      <c r="F990" s="40"/>
      <c r="G990" s="31"/>
      <c r="H990" s="32"/>
      <c r="I990" s="33"/>
      <c r="J990" s="33"/>
      <c r="K990" s="33"/>
    </row>
    <row r="991" spans="1:11" s="34" customFormat="1">
      <c r="A991" s="29"/>
      <c r="B991" s="29"/>
      <c r="C991" s="29"/>
      <c r="D991" s="30"/>
      <c r="E991" s="30"/>
      <c r="F991" s="40"/>
      <c r="G991" s="31"/>
      <c r="H991" s="32"/>
      <c r="I991" s="33"/>
      <c r="J991" s="33"/>
      <c r="K991" s="33"/>
    </row>
    <row r="992" spans="1:11" s="34" customFormat="1">
      <c r="A992" s="29"/>
      <c r="B992" s="29"/>
      <c r="C992" s="29"/>
      <c r="D992" s="30"/>
      <c r="E992" s="30"/>
      <c r="F992" s="40"/>
      <c r="G992" s="31"/>
      <c r="H992" s="32"/>
      <c r="I992" s="33"/>
      <c r="J992" s="33"/>
      <c r="K992" s="33"/>
    </row>
    <row r="993" spans="1:11" s="34" customFormat="1">
      <c r="A993" s="29"/>
      <c r="B993" s="29"/>
      <c r="C993" s="29"/>
      <c r="D993" s="30"/>
      <c r="E993" s="30"/>
      <c r="F993" s="40"/>
      <c r="G993" s="31"/>
      <c r="H993" s="32"/>
      <c r="I993" s="33"/>
      <c r="J993" s="33"/>
      <c r="K993" s="33"/>
    </row>
    <row r="994" spans="1:11" s="34" customFormat="1">
      <c r="A994" s="29"/>
      <c r="B994" s="29"/>
      <c r="C994" s="29"/>
      <c r="D994" s="30"/>
      <c r="E994" s="30"/>
      <c r="F994" s="40"/>
      <c r="G994" s="31"/>
      <c r="H994" s="32"/>
      <c r="I994" s="33"/>
      <c r="J994" s="33"/>
      <c r="K994" s="33"/>
    </row>
    <row r="995" spans="1:11" s="34" customFormat="1">
      <c r="A995" s="29"/>
      <c r="B995" s="29"/>
      <c r="C995" s="29"/>
      <c r="D995" s="30"/>
      <c r="E995" s="30"/>
      <c r="F995" s="40"/>
      <c r="G995" s="31"/>
      <c r="H995" s="32"/>
      <c r="I995" s="33"/>
      <c r="J995" s="33"/>
      <c r="K995" s="33"/>
    </row>
    <row r="996" spans="1:11" s="34" customFormat="1">
      <c r="A996" s="29"/>
      <c r="B996" s="29"/>
      <c r="C996" s="29"/>
      <c r="D996" s="30"/>
      <c r="E996" s="30"/>
      <c r="F996" s="40"/>
      <c r="G996" s="31"/>
      <c r="H996" s="32"/>
      <c r="I996" s="33"/>
      <c r="J996" s="33"/>
      <c r="K996" s="33"/>
    </row>
    <row r="997" spans="1:11" s="34" customFormat="1">
      <c r="A997" s="29"/>
      <c r="B997" s="29"/>
      <c r="C997" s="29"/>
      <c r="D997" s="30"/>
      <c r="E997" s="30"/>
      <c r="F997" s="40"/>
      <c r="G997" s="31"/>
      <c r="H997" s="32"/>
      <c r="I997" s="33"/>
      <c r="J997" s="33"/>
      <c r="K997" s="33"/>
    </row>
    <row r="998" spans="1:11" s="34" customFormat="1">
      <c r="A998" s="29"/>
      <c r="B998" s="29"/>
      <c r="C998" s="29"/>
      <c r="D998" s="30"/>
      <c r="E998" s="30"/>
      <c r="F998" s="40"/>
      <c r="G998" s="31"/>
      <c r="H998" s="32"/>
      <c r="I998" s="33"/>
      <c r="J998" s="33"/>
      <c r="K998" s="33"/>
    </row>
    <row r="999" spans="1:11" s="34" customFormat="1">
      <c r="A999" s="29"/>
      <c r="B999" s="29"/>
      <c r="C999" s="29"/>
      <c r="D999" s="30"/>
      <c r="E999" s="30"/>
      <c r="F999" s="40"/>
      <c r="G999" s="31"/>
      <c r="H999" s="32"/>
      <c r="I999" s="33"/>
      <c r="J999" s="33"/>
      <c r="K999" s="33"/>
    </row>
    <row r="1000" spans="1:11" s="34" customFormat="1">
      <c r="A1000" s="29"/>
      <c r="B1000" s="29"/>
      <c r="C1000" s="29"/>
      <c r="D1000" s="30"/>
      <c r="E1000" s="30"/>
      <c r="F1000" s="40"/>
      <c r="G1000" s="31"/>
      <c r="H1000" s="32"/>
      <c r="I1000" s="33"/>
      <c r="J1000" s="33"/>
      <c r="K1000" s="33"/>
    </row>
    <row r="1001" spans="1:11" s="34" customFormat="1">
      <c r="A1001" s="29"/>
      <c r="B1001" s="29"/>
      <c r="C1001" s="29"/>
      <c r="D1001" s="30"/>
      <c r="E1001" s="30"/>
      <c r="F1001" s="40"/>
      <c r="G1001" s="31"/>
      <c r="H1001" s="32"/>
      <c r="I1001" s="33"/>
      <c r="J1001" s="33"/>
      <c r="K1001" s="33"/>
    </row>
    <row r="1002" spans="1:11" s="34" customFormat="1">
      <c r="A1002" s="29"/>
      <c r="B1002" s="29"/>
      <c r="C1002" s="29"/>
      <c r="D1002" s="30"/>
      <c r="E1002" s="30"/>
      <c r="F1002" s="40"/>
      <c r="G1002" s="31"/>
      <c r="H1002" s="32"/>
      <c r="I1002" s="33"/>
      <c r="J1002" s="33"/>
      <c r="K1002" s="33"/>
    </row>
    <row r="1003" spans="1:11" s="34" customFormat="1">
      <c r="A1003" s="29"/>
      <c r="B1003" s="29"/>
      <c r="C1003" s="29"/>
      <c r="D1003" s="30"/>
      <c r="E1003" s="30"/>
      <c r="F1003" s="40"/>
      <c r="G1003" s="31"/>
      <c r="H1003" s="32"/>
      <c r="I1003" s="33"/>
      <c r="J1003" s="33"/>
      <c r="K1003" s="33"/>
    </row>
    <row r="1004" spans="1:11" s="34" customFormat="1">
      <c r="A1004" s="29"/>
      <c r="B1004" s="29"/>
      <c r="C1004" s="29"/>
      <c r="D1004" s="30"/>
      <c r="E1004" s="30"/>
      <c r="F1004" s="40"/>
      <c r="G1004" s="31"/>
      <c r="H1004" s="32"/>
      <c r="I1004" s="33"/>
      <c r="J1004" s="33"/>
      <c r="K1004" s="33"/>
    </row>
    <row r="1005" spans="1:11" s="34" customFormat="1">
      <c r="A1005" s="29"/>
      <c r="B1005" s="29"/>
      <c r="C1005" s="29"/>
      <c r="D1005" s="30"/>
      <c r="E1005" s="30"/>
      <c r="F1005" s="40"/>
      <c r="G1005" s="31"/>
      <c r="H1005" s="32"/>
      <c r="I1005" s="33"/>
      <c r="J1005" s="33"/>
      <c r="K1005" s="33"/>
    </row>
    <row r="1006" spans="1:11" s="34" customFormat="1">
      <c r="A1006" s="29"/>
      <c r="B1006" s="29"/>
      <c r="C1006" s="29"/>
      <c r="D1006" s="30"/>
      <c r="E1006" s="30"/>
      <c r="F1006" s="40"/>
      <c r="G1006" s="31"/>
      <c r="H1006" s="32"/>
      <c r="I1006" s="33"/>
      <c r="J1006" s="33"/>
      <c r="K1006" s="33"/>
    </row>
    <row r="1007" spans="1:11" s="34" customFormat="1">
      <c r="A1007" s="29"/>
      <c r="B1007" s="29"/>
      <c r="C1007" s="29"/>
      <c r="D1007" s="30"/>
      <c r="E1007" s="30"/>
      <c r="F1007" s="40"/>
      <c r="G1007" s="31"/>
      <c r="H1007" s="32"/>
      <c r="I1007" s="33"/>
      <c r="J1007" s="33"/>
      <c r="K1007" s="33"/>
    </row>
    <row r="1008" spans="1:11" s="34" customFormat="1">
      <c r="A1008" s="29"/>
      <c r="B1008" s="29"/>
      <c r="C1008" s="29"/>
      <c r="D1008" s="30"/>
      <c r="E1008" s="30"/>
      <c r="F1008" s="40"/>
      <c r="G1008" s="31"/>
      <c r="H1008" s="32"/>
      <c r="I1008" s="33"/>
      <c r="J1008" s="33"/>
      <c r="K1008" s="33"/>
    </row>
    <row r="1009" spans="1:11" s="34" customFormat="1">
      <c r="A1009" s="29"/>
      <c r="B1009" s="29"/>
      <c r="C1009" s="29"/>
      <c r="D1009" s="30"/>
      <c r="E1009" s="30"/>
      <c r="F1009" s="40"/>
      <c r="G1009" s="31"/>
      <c r="H1009" s="32"/>
      <c r="I1009" s="33"/>
      <c r="J1009" s="33"/>
      <c r="K1009" s="33"/>
    </row>
    <row r="1010" spans="1:11" s="34" customFormat="1">
      <c r="A1010" s="29"/>
      <c r="B1010" s="29"/>
      <c r="C1010" s="29"/>
      <c r="D1010" s="30"/>
      <c r="E1010" s="30"/>
      <c r="F1010" s="40"/>
      <c r="G1010" s="31"/>
      <c r="H1010" s="32"/>
      <c r="I1010" s="33"/>
      <c r="J1010" s="33"/>
      <c r="K1010" s="33"/>
    </row>
    <row r="1011" spans="1:11" s="34" customFormat="1">
      <c r="A1011" s="29"/>
      <c r="B1011" s="29"/>
      <c r="C1011" s="29"/>
      <c r="D1011" s="30"/>
      <c r="E1011" s="30"/>
      <c r="F1011" s="40"/>
      <c r="G1011" s="31"/>
      <c r="H1011" s="32"/>
      <c r="I1011" s="33"/>
      <c r="J1011" s="33"/>
      <c r="K1011" s="33"/>
    </row>
    <row r="1012" spans="1:11" s="34" customFormat="1">
      <c r="A1012" s="29"/>
      <c r="B1012" s="29"/>
      <c r="C1012" s="29"/>
      <c r="D1012" s="30"/>
      <c r="E1012" s="30"/>
      <c r="F1012" s="40"/>
      <c r="G1012" s="31"/>
      <c r="H1012" s="32"/>
      <c r="I1012" s="33"/>
      <c r="J1012" s="33"/>
      <c r="K1012" s="33"/>
    </row>
    <row r="1013" spans="1:11" s="34" customFormat="1">
      <c r="A1013" s="29"/>
      <c r="B1013" s="29"/>
      <c r="C1013" s="29"/>
      <c r="D1013" s="30"/>
      <c r="E1013" s="30"/>
      <c r="F1013" s="40"/>
      <c r="G1013" s="31"/>
      <c r="H1013" s="32"/>
      <c r="I1013" s="33"/>
      <c r="J1013" s="33"/>
      <c r="K1013" s="33"/>
    </row>
    <row r="1014" spans="1:11" s="34" customFormat="1">
      <c r="A1014" s="29"/>
      <c r="B1014" s="29"/>
      <c r="C1014" s="29"/>
      <c r="D1014" s="30"/>
      <c r="E1014" s="30"/>
      <c r="F1014" s="40"/>
      <c r="G1014" s="31"/>
      <c r="H1014" s="32"/>
      <c r="I1014" s="33"/>
      <c r="J1014" s="33"/>
      <c r="K1014" s="33"/>
    </row>
    <row r="1015" spans="1:11" s="34" customFormat="1">
      <c r="A1015" s="29"/>
      <c r="B1015" s="29"/>
      <c r="C1015" s="29"/>
      <c r="D1015" s="30"/>
      <c r="E1015" s="30"/>
      <c r="F1015" s="40"/>
      <c r="G1015" s="31"/>
      <c r="H1015" s="32"/>
      <c r="I1015" s="33"/>
      <c r="J1015" s="33"/>
      <c r="K1015" s="33"/>
    </row>
    <row r="1016" spans="1:11" s="34" customFormat="1">
      <c r="A1016" s="29"/>
      <c r="B1016" s="29"/>
      <c r="C1016" s="29"/>
      <c r="D1016" s="30"/>
      <c r="E1016" s="30"/>
      <c r="F1016" s="40"/>
      <c r="G1016" s="31"/>
      <c r="H1016" s="32"/>
      <c r="I1016" s="33"/>
      <c r="J1016" s="33"/>
      <c r="K1016" s="33"/>
    </row>
    <row r="1017" spans="1:11" s="34" customFormat="1">
      <c r="A1017" s="29"/>
      <c r="B1017" s="29"/>
      <c r="C1017" s="29"/>
      <c r="D1017" s="30"/>
      <c r="E1017" s="30"/>
      <c r="F1017" s="40"/>
      <c r="G1017" s="31"/>
      <c r="H1017" s="32"/>
      <c r="I1017" s="33"/>
      <c r="J1017" s="33"/>
      <c r="K1017" s="33"/>
    </row>
    <row r="1018" spans="1:11" s="34" customFormat="1">
      <c r="A1018" s="29"/>
      <c r="B1018" s="29"/>
      <c r="C1018" s="29"/>
      <c r="D1018" s="30"/>
      <c r="E1018" s="30"/>
      <c r="F1018" s="40"/>
      <c r="G1018" s="31"/>
      <c r="H1018" s="32"/>
      <c r="I1018" s="33"/>
      <c r="J1018" s="33"/>
      <c r="K1018" s="33"/>
    </row>
    <row r="1019" spans="1:11" s="34" customFormat="1">
      <c r="A1019" s="29"/>
      <c r="B1019" s="29"/>
      <c r="C1019" s="29"/>
      <c r="D1019" s="30"/>
      <c r="E1019" s="30"/>
      <c r="F1019" s="40"/>
      <c r="G1019" s="31"/>
      <c r="H1019" s="32"/>
      <c r="I1019" s="33"/>
      <c r="J1019" s="33"/>
      <c r="K1019" s="33"/>
    </row>
    <row r="1020" spans="1:11" s="34" customFormat="1">
      <c r="A1020" s="29"/>
      <c r="B1020" s="29"/>
      <c r="C1020" s="29"/>
      <c r="D1020" s="30"/>
      <c r="E1020" s="30"/>
      <c r="F1020" s="40"/>
      <c r="G1020" s="31"/>
      <c r="H1020" s="32"/>
      <c r="I1020" s="33"/>
      <c r="J1020" s="33"/>
      <c r="K1020" s="33"/>
    </row>
    <row r="1021" spans="1:11" s="34" customFormat="1">
      <c r="A1021" s="29"/>
      <c r="B1021" s="29"/>
      <c r="C1021" s="29"/>
      <c r="D1021" s="30"/>
      <c r="E1021" s="30"/>
      <c r="F1021" s="40"/>
      <c r="G1021" s="31"/>
      <c r="H1021" s="32"/>
      <c r="I1021" s="33"/>
      <c r="J1021" s="33"/>
      <c r="K1021" s="33"/>
    </row>
    <row r="1022" spans="1:11" s="34" customFormat="1">
      <c r="A1022" s="29"/>
      <c r="B1022" s="29"/>
      <c r="C1022" s="29"/>
      <c r="D1022" s="30"/>
      <c r="E1022" s="30"/>
      <c r="F1022" s="40"/>
      <c r="G1022" s="31"/>
      <c r="H1022" s="32"/>
      <c r="I1022" s="33"/>
      <c r="J1022" s="33"/>
      <c r="K1022" s="33"/>
    </row>
    <row r="1023" spans="1:11" s="34" customFormat="1">
      <c r="A1023" s="29"/>
      <c r="B1023" s="29"/>
      <c r="C1023" s="29"/>
      <c r="D1023" s="30"/>
      <c r="E1023" s="30"/>
      <c r="F1023" s="40"/>
      <c r="G1023" s="31"/>
      <c r="H1023" s="32"/>
      <c r="I1023" s="33"/>
      <c r="J1023" s="33"/>
      <c r="K1023" s="33"/>
    </row>
    <row r="1024" spans="1:11" s="34" customFormat="1">
      <c r="A1024" s="29"/>
      <c r="B1024" s="29"/>
      <c r="C1024" s="29"/>
      <c r="D1024" s="30"/>
      <c r="E1024" s="30"/>
      <c r="F1024" s="40"/>
      <c r="G1024" s="31"/>
      <c r="H1024" s="32"/>
      <c r="I1024" s="33"/>
      <c r="J1024" s="33"/>
      <c r="K1024" s="33"/>
    </row>
    <row r="1025" spans="1:11" s="34" customFormat="1">
      <c r="A1025" s="29"/>
      <c r="B1025" s="29"/>
      <c r="C1025" s="29"/>
      <c r="D1025" s="30"/>
      <c r="E1025" s="30"/>
      <c r="F1025" s="40"/>
      <c r="G1025" s="31"/>
      <c r="H1025" s="32"/>
      <c r="I1025" s="33"/>
      <c r="J1025" s="33"/>
      <c r="K1025" s="33"/>
    </row>
    <row r="1026" spans="1:11" s="34" customFormat="1">
      <c r="A1026" s="29"/>
      <c r="B1026" s="29"/>
      <c r="C1026" s="29"/>
      <c r="D1026" s="30"/>
      <c r="E1026" s="30"/>
      <c r="F1026" s="40"/>
      <c r="G1026" s="31"/>
      <c r="H1026" s="32"/>
      <c r="I1026" s="33"/>
      <c r="J1026" s="33"/>
      <c r="K1026" s="33"/>
    </row>
    <row r="1027" spans="1:11" s="34" customFormat="1">
      <c r="A1027" s="29"/>
      <c r="B1027" s="29"/>
      <c r="C1027" s="29"/>
      <c r="D1027" s="30"/>
      <c r="E1027" s="30"/>
      <c r="F1027" s="40"/>
      <c r="G1027" s="31"/>
      <c r="H1027" s="32"/>
      <c r="I1027" s="33"/>
      <c r="J1027" s="33"/>
      <c r="K1027" s="33"/>
    </row>
    <row r="1028" spans="1:11" s="34" customFormat="1">
      <c r="A1028" s="29"/>
      <c r="B1028" s="29"/>
      <c r="C1028" s="29"/>
      <c r="D1028" s="30"/>
      <c r="E1028" s="30"/>
      <c r="F1028" s="40"/>
      <c r="G1028" s="31"/>
      <c r="H1028" s="32"/>
      <c r="I1028" s="33"/>
      <c r="J1028" s="33"/>
      <c r="K1028" s="33"/>
    </row>
    <row r="1029" spans="1:11" s="34" customFormat="1">
      <c r="A1029" s="29"/>
      <c r="B1029" s="29"/>
      <c r="C1029" s="29"/>
      <c r="D1029" s="30"/>
      <c r="E1029" s="30"/>
      <c r="F1029" s="40"/>
      <c r="G1029" s="31"/>
      <c r="H1029" s="32"/>
      <c r="I1029" s="33"/>
      <c r="J1029" s="33"/>
      <c r="K1029" s="33"/>
    </row>
    <row r="1030" spans="1:11" s="34" customFormat="1">
      <c r="A1030" s="29"/>
      <c r="B1030" s="29"/>
      <c r="C1030" s="29"/>
      <c r="D1030" s="30"/>
      <c r="E1030" s="30"/>
      <c r="F1030" s="40"/>
      <c r="G1030" s="31"/>
      <c r="H1030" s="32"/>
      <c r="I1030" s="33"/>
      <c r="J1030" s="33"/>
      <c r="K1030" s="33"/>
    </row>
    <row r="1031" spans="1:11" s="34" customFormat="1">
      <c r="A1031" s="29"/>
      <c r="B1031" s="29"/>
      <c r="C1031" s="29"/>
      <c r="D1031" s="30"/>
      <c r="E1031" s="30"/>
      <c r="F1031" s="40"/>
      <c r="G1031" s="31"/>
      <c r="H1031" s="32"/>
      <c r="I1031" s="33"/>
      <c r="J1031" s="33"/>
      <c r="K1031" s="33"/>
    </row>
    <row r="1032" spans="1:11" s="34" customFormat="1">
      <c r="A1032" s="29"/>
      <c r="B1032" s="29"/>
      <c r="C1032" s="29"/>
      <c r="D1032" s="30"/>
      <c r="E1032" s="30"/>
      <c r="F1032" s="40"/>
      <c r="G1032" s="31"/>
      <c r="H1032" s="32"/>
      <c r="I1032" s="33"/>
      <c r="J1032" s="33"/>
      <c r="K1032" s="33"/>
    </row>
    <row r="1033" spans="1:11" s="34" customFormat="1">
      <c r="A1033" s="29"/>
      <c r="B1033" s="29"/>
      <c r="C1033" s="29"/>
      <c r="D1033" s="30"/>
      <c r="E1033" s="30"/>
      <c r="F1033" s="40"/>
      <c r="G1033" s="31"/>
      <c r="H1033" s="32"/>
      <c r="I1033" s="33"/>
      <c r="J1033" s="33"/>
      <c r="K1033" s="33"/>
    </row>
    <row r="1034" spans="1:11" s="34" customFormat="1">
      <c r="A1034" s="29"/>
      <c r="B1034" s="29"/>
      <c r="C1034" s="29"/>
      <c r="D1034" s="30"/>
      <c r="E1034" s="30"/>
      <c r="F1034" s="40"/>
      <c r="G1034" s="31"/>
      <c r="H1034" s="32"/>
      <c r="I1034" s="33"/>
      <c r="J1034" s="33"/>
      <c r="K1034" s="33"/>
    </row>
    <row r="1035" spans="1:11" s="34" customFormat="1">
      <c r="A1035" s="29"/>
      <c r="B1035" s="29"/>
      <c r="C1035" s="29"/>
      <c r="D1035" s="30"/>
      <c r="E1035" s="30"/>
      <c r="F1035" s="40"/>
      <c r="G1035" s="31"/>
      <c r="H1035" s="32"/>
      <c r="I1035" s="33"/>
      <c r="J1035" s="33"/>
      <c r="K1035" s="33"/>
    </row>
    <row r="1036" spans="1:11" s="34" customFormat="1">
      <c r="A1036" s="29"/>
      <c r="B1036" s="29"/>
      <c r="C1036" s="29"/>
      <c r="D1036" s="30"/>
      <c r="E1036" s="30"/>
      <c r="F1036" s="40"/>
      <c r="G1036" s="31"/>
      <c r="H1036" s="32"/>
      <c r="I1036" s="33"/>
      <c r="J1036" s="33"/>
      <c r="K1036" s="33"/>
    </row>
    <row r="1037" spans="1:11" s="34" customFormat="1">
      <c r="A1037" s="29"/>
      <c r="B1037" s="29"/>
      <c r="C1037" s="29"/>
      <c r="D1037" s="30"/>
      <c r="E1037" s="30"/>
      <c r="F1037" s="40"/>
      <c r="G1037" s="31"/>
      <c r="H1037" s="32"/>
      <c r="I1037" s="33"/>
      <c r="J1037" s="33"/>
      <c r="K1037" s="33"/>
    </row>
    <row r="1038" spans="1:11" s="34" customFormat="1">
      <c r="A1038" s="29"/>
      <c r="B1038" s="29"/>
      <c r="C1038" s="29"/>
      <c r="D1038" s="30"/>
      <c r="E1038" s="30"/>
      <c r="F1038" s="40"/>
      <c r="G1038" s="31"/>
      <c r="H1038" s="32"/>
      <c r="I1038" s="33"/>
      <c r="J1038" s="33"/>
      <c r="K1038" s="33"/>
    </row>
    <row r="1039" spans="1:11" s="34" customFormat="1">
      <c r="A1039" s="29"/>
      <c r="B1039" s="29"/>
      <c r="C1039" s="29"/>
      <c r="D1039" s="30"/>
      <c r="E1039" s="30"/>
      <c r="F1039" s="40"/>
      <c r="G1039" s="31"/>
      <c r="H1039" s="32"/>
      <c r="I1039" s="33"/>
      <c r="J1039" s="33"/>
      <c r="K1039" s="33"/>
    </row>
    <row r="1040" spans="1:11" s="34" customFormat="1">
      <c r="A1040" s="29"/>
      <c r="B1040" s="29"/>
      <c r="C1040" s="29"/>
      <c r="D1040" s="30"/>
      <c r="E1040" s="30"/>
      <c r="F1040" s="40"/>
      <c r="G1040" s="31"/>
      <c r="H1040" s="32"/>
      <c r="I1040" s="33"/>
      <c r="J1040" s="33"/>
      <c r="K1040" s="33"/>
    </row>
    <row r="1041" spans="1:11" s="34" customFormat="1">
      <c r="A1041" s="29"/>
      <c r="B1041" s="29"/>
      <c r="C1041" s="29"/>
      <c r="D1041" s="30"/>
      <c r="E1041" s="30"/>
      <c r="F1041" s="40"/>
      <c r="G1041" s="31"/>
      <c r="H1041" s="32"/>
      <c r="I1041" s="33"/>
      <c r="J1041" s="33"/>
      <c r="K1041" s="33"/>
    </row>
    <row r="1042" spans="1:11" s="34" customFormat="1">
      <c r="A1042" s="29"/>
      <c r="B1042" s="29"/>
      <c r="C1042" s="29"/>
      <c r="D1042" s="30"/>
      <c r="E1042" s="30"/>
      <c r="F1042" s="40"/>
      <c r="G1042" s="31"/>
      <c r="H1042" s="32"/>
      <c r="I1042" s="33"/>
      <c r="J1042" s="33"/>
      <c r="K1042" s="33"/>
    </row>
    <row r="1043" spans="1:11" s="34" customFormat="1">
      <c r="A1043" s="29"/>
      <c r="B1043" s="29"/>
      <c r="C1043" s="29"/>
      <c r="D1043" s="30"/>
      <c r="E1043" s="30"/>
      <c r="F1043" s="40"/>
      <c r="G1043" s="31"/>
      <c r="H1043" s="32"/>
      <c r="I1043" s="33"/>
      <c r="J1043" s="33"/>
      <c r="K1043" s="33"/>
    </row>
    <row r="1044" spans="1:11" s="34" customFormat="1">
      <c r="A1044" s="29"/>
      <c r="B1044" s="29"/>
      <c r="C1044" s="29"/>
      <c r="D1044" s="30"/>
      <c r="E1044" s="30"/>
      <c r="F1044" s="40"/>
      <c r="G1044" s="31"/>
      <c r="H1044" s="32"/>
      <c r="I1044" s="33"/>
      <c r="J1044" s="33"/>
      <c r="K1044" s="33"/>
    </row>
    <row r="1045" spans="1:11" s="34" customFormat="1">
      <c r="A1045" s="29"/>
      <c r="B1045" s="29"/>
      <c r="C1045" s="29"/>
      <c r="D1045" s="30"/>
      <c r="E1045" s="30"/>
      <c r="F1045" s="40"/>
      <c r="G1045" s="31"/>
      <c r="H1045" s="32"/>
      <c r="I1045" s="33"/>
      <c r="J1045" s="33"/>
      <c r="K1045" s="33"/>
    </row>
    <row r="1046" spans="1:11" s="34" customFormat="1">
      <c r="A1046" s="29"/>
      <c r="B1046" s="29"/>
      <c r="C1046" s="29"/>
      <c r="D1046" s="30"/>
      <c r="E1046" s="30"/>
      <c r="F1046" s="40"/>
      <c r="G1046" s="31"/>
      <c r="H1046" s="32"/>
      <c r="I1046" s="33"/>
      <c r="J1046" s="33"/>
      <c r="K1046" s="33"/>
    </row>
    <row r="1047" spans="1:11" s="34" customFormat="1">
      <c r="A1047" s="29"/>
      <c r="B1047" s="29"/>
      <c r="C1047" s="29"/>
      <c r="D1047" s="30"/>
      <c r="E1047" s="30"/>
      <c r="F1047" s="40"/>
      <c r="G1047" s="31"/>
      <c r="H1047" s="32"/>
      <c r="I1047" s="33"/>
      <c r="J1047" s="33"/>
      <c r="K1047" s="33"/>
    </row>
    <row r="1048" spans="1:11" s="34" customFormat="1">
      <c r="A1048" s="29"/>
      <c r="B1048" s="29"/>
      <c r="C1048" s="29"/>
      <c r="D1048" s="30"/>
      <c r="E1048" s="30"/>
      <c r="F1048" s="40"/>
      <c r="G1048" s="31"/>
      <c r="H1048" s="32"/>
      <c r="I1048" s="33"/>
      <c r="J1048" s="33"/>
      <c r="K1048" s="33"/>
    </row>
    <row r="1049" spans="1:11" s="34" customFormat="1">
      <c r="A1049" s="29"/>
      <c r="B1049" s="29"/>
      <c r="C1049" s="29"/>
      <c r="D1049" s="30"/>
      <c r="E1049" s="30"/>
      <c r="F1049" s="40"/>
      <c r="G1049" s="31"/>
      <c r="H1049" s="32"/>
      <c r="I1049" s="33"/>
      <c r="J1049" s="33"/>
      <c r="K1049" s="33"/>
    </row>
    <row r="1050" spans="1:11" s="34" customFormat="1">
      <c r="A1050" s="29"/>
      <c r="B1050" s="29"/>
      <c r="C1050" s="29"/>
      <c r="D1050" s="30"/>
      <c r="E1050" s="30"/>
      <c r="F1050" s="40"/>
      <c r="G1050" s="31"/>
      <c r="H1050" s="32"/>
      <c r="I1050" s="33"/>
      <c r="J1050" s="33"/>
      <c r="K1050" s="33"/>
    </row>
    <row r="1051" spans="1:11" s="34" customFormat="1">
      <c r="A1051" s="29"/>
      <c r="B1051" s="29"/>
      <c r="C1051" s="29"/>
      <c r="D1051" s="30"/>
      <c r="E1051" s="30"/>
      <c r="F1051" s="40"/>
      <c r="G1051" s="31"/>
      <c r="H1051" s="32"/>
      <c r="I1051" s="33"/>
      <c r="J1051" s="33"/>
      <c r="K1051" s="33"/>
    </row>
    <row r="1052" spans="1:11" s="34" customFormat="1">
      <c r="A1052" s="29"/>
      <c r="B1052" s="29"/>
      <c r="C1052" s="29"/>
      <c r="D1052" s="30"/>
      <c r="E1052" s="30"/>
      <c r="F1052" s="40"/>
      <c r="G1052" s="31"/>
      <c r="H1052" s="32"/>
      <c r="I1052" s="33"/>
      <c r="J1052" s="33"/>
      <c r="K1052" s="33"/>
    </row>
    <row r="1053" spans="1:11" s="34" customFormat="1">
      <c r="A1053" s="29"/>
      <c r="B1053" s="29"/>
      <c r="C1053" s="29"/>
      <c r="D1053" s="30"/>
      <c r="E1053" s="30"/>
      <c r="F1053" s="40"/>
      <c r="G1053" s="31"/>
      <c r="H1053" s="32"/>
      <c r="I1053" s="33"/>
      <c r="J1053" s="33"/>
      <c r="K1053" s="33"/>
    </row>
    <row r="1054" spans="1:11" s="34" customFormat="1">
      <c r="A1054" s="29"/>
      <c r="B1054" s="29"/>
      <c r="C1054" s="29"/>
      <c r="D1054" s="30"/>
      <c r="E1054" s="30"/>
      <c r="F1054" s="40"/>
      <c r="G1054" s="31"/>
      <c r="H1054" s="32"/>
      <c r="I1054" s="33"/>
      <c r="J1054" s="33"/>
      <c r="K1054" s="33"/>
    </row>
    <row r="1055" spans="1:11" s="34" customFormat="1">
      <c r="A1055" s="29"/>
      <c r="B1055" s="29"/>
      <c r="C1055" s="29"/>
      <c r="D1055" s="30"/>
      <c r="E1055" s="30"/>
      <c r="F1055" s="40"/>
      <c r="G1055" s="31"/>
      <c r="H1055" s="32"/>
      <c r="I1055" s="33"/>
      <c r="J1055" s="33"/>
      <c r="K1055" s="33"/>
    </row>
    <row r="1056" spans="1:11" s="34" customFormat="1">
      <c r="A1056" s="29"/>
      <c r="B1056" s="29"/>
      <c r="C1056" s="29"/>
      <c r="D1056" s="30"/>
      <c r="E1056" s="30"/>
      <c r="F1056" s="40"/>
      <c r="G1056" s="31"/>
      <c r="H1056" s="32"/>
      <c r="I1056" s="33"/>
      <c r="J1056" s="33"/>
      <c r="K1056" s="33"/>
    </row>
    <row r="1057" spans="1:11" s="34" customFormat="1">
      <c r="A1057" s="29"/>
      <c r="B1057" s="29"/>
      <c r="C1057" s="29"/>
      <c r="D1057" s="30"/>
      <c r="E1057" s="30"/>
      <c r="F1057" s="40"/>
      <c r="G1057" s="31"/>
      <c r="H1057" s="32"/>
      <c r="I1057" s="33"/>
      <c r="J1057" s="33"/>
      <c r="K1057" s="33"/>
    </row>
    <row r="1058" spans="1:11" s="34" customFormat="1">
      <c r="A1058" s="29"/>
      <c r="B1058" s="29"/>
      <c r="C1058" s="29"/>
      <c r="D1058" s="30"/>
      <c r="E1058" s="30"/>
      <c r="F1058" s="40"/>
      <c r="G1058" s="31"/>
      <c r="H1058" s="32"/>
      <c r="I1058" s="33"/>
      <c r="J1058" s="33"/>
      <c r="K1058" s="33"/>
    </row>
    <row r="1059" spans="1:11" s="34" customFormat="1">
      <c r="A1059" s="29"/>
      <c r="B1059" s="29"/>
      <c r="C1059" s="29"/>
      <c r="D1059" s="30"/>
      <c r="E1059" s="30"/>
      <c r="F1059" s="40"/>
      <c r="G1059" s="31"/>
      <c r="H1059" s="32"/>
      <c r="I1059" s="33"/>
      <c r="J1059" s="33"/>
      <c r="K1059" s="33"/>
    </row>
    <row r="1060" spans="1:11" s="34" customFormat="1">
      <c r="A1060" s="29"/>
      <c r="B1060" s="29"/>
      <c r="C1060" s="29"/>
      <c r="D1060" s="30"/>
      <c r="E1060" s="30"/>
      <c r="F1060" s="40"/>
      <c r="G1060" s="31"/>
      <c r="H1060" s="32"/>
      <c r="I1060" s="33"/>
      <c r="J1060" s="33"/>
      <c r="K1060" s="33"/>
    </row>
    <row r="1061" spans="1:11" s="34" customFormat="1">
      <c r="A1061" s="29"/>
      <c r="B1061" s="29"/>
      <c r="C1061" s="29"/>
      <c r="D1061" s="30"/>
      <c r="E1061" s="30"/>
      <c r="F1061" s="40"/>
      <c r="G1061" s="31"/>
      <c r="H1061" s="32"/>
      <c r="I1061" s="33"/>
      <c r="J1061" s="33"/>
      <c r="K1061" s="33"/>
    </row>
    <row r="1062" spans="1:11" s="34" customFormat="1">
      <c r="A1062" s="29"/>
      <c r="B1062" s="29"/>
      <c r="C1062" s="29"/>
      <c r="D1062" s="30"/>
      <c r="E1062" s="30"/>
      <c r="F1062" s="40"/>
      <c r="G1062" s="31"/>
      <c r="H1062" s="32"/>
      <c r="I1062" s="33"/>
      <c r="J1062" s="33"/>
      <c r="K1062" s="33"/>
    </row>
    <row r="1063" spans="1:11" s="34" customFormat="1">
      <c r="A1063" s="29"/>
      <c r="B1063" s="29"/>
      <c r="C1063" s="29"/>
      <c r="D1063" s="30"/>
      <c r="E1063" s="30"/>
      <c r="F1063" s="40"/>
      <c r="G1063" s="31"/>
      <c r="H1063" s="32"/>
      <c r="I1063" s="33"/>
      <c r="J1063" s="33"/>
      <c r="K1063" s="33"/>
    </row>
    <row r="1064" spans="1:11" s="34" customFormat="1">
      <c r="A1064" s="29"/>
      <c r="B1064" s="29"/>
      <c r="C1064" s="29"/>
      <c r="D1064" s="30"/>
      <c r="E1064" s="30"/>
      <c r="F1064" s="40"/>
      <c r="G1064" s="31"/>
      <c r="H1064" s="32"/>
      <c r="I1064" s="33"/>
      <c r="J1064" s="33"/>
      <c r="K1064" s="33"/>
    </row>
    <row r="1065" spans="1:11" s="34" customFormat="1">
      <c r="A1065" s="29"/>
      <c r="B1065" s="29"/>
      <c r="C1065" s="29"/>
      <c r="D1065" s="30"/>
      <c r="E1065" s="30"/>
      <c r="F1065" s="40"/>
      <c r="G1065" s="31"/>
      <c r="H1065" s="32"/>
      <c r="I1065" s="33"/>
      <c r="J1065" s="33"/>
      <c r="K1065" s="33"/>
    </row>
    <row r="1066" spans="1:11" s="34" customFormat="1">
      <c r="A1066" s="29"/>
      <c r="B1066" s="29"/>
      <c r="C1066" s="29"/>
      <c r="D1066" s="30"/>
      <c r="E1066" s="30"/>
      <c r="F1066" s="40"/>
      <c r="G1066" s="31"/>
      <c r="H1066" s="32"/>
      <c r="I1066" s="33"/>
      <c r="J1066" s="33"/>
      <c r="K1066" s="33"/>
    </row>
    <row r="1067" spans="1:11" s="34" customFormat="1">
      <c r="A1067" s="29"/>
      <c r="B1067" s="29"/>
      <c r="C1067" s="29"/>
      <c r="D1067" s="30"/>
      <c r="E1067" s="30"/>
      <c r="F1067" s="40"/>
      <c r="G1067" s="31"/>
      <c r="H1067" s="32"/>
      <c r="I1067" s="33"/>
      <c r="J1067" s="33"/>
      <c r="K1067" s="33"/>
    </row>
    <row r="1068" spans="1:11" s="34" customFormat="1">
      <c r="A1068" s="29"/>
      <c r="B1068" s="29"/>
      <c r="C1068" s="29"/>
      <c r="D1068" s="30"/>
      <c r="E1068" s="30"/>
      <c r="F1068" s="40"/>
      <c r="G1068" s="31"/>
      <c r="H1068" s="32"/>
      <c r="I1068" s="33"/>
      <c r="J1068" s="33"/>
      <c r="K1068" s="33"/>
    </row>
    <row r="1069" spans="1:11" s="34" customFormat="1">
      <c r="A1069" s="29"/>
      <c r="B1069" s="29"/>
      <c r="C1069" s="29"/>
      <c r="D1069" s="30"/>
      <c r="E1069" s="30"/>
      <c r="F1069" s="40"/>
      <c r="G1069" s="31"/>
      <c r="H1069" s="32"/>
      <c r="I1069" s="33"/>
      <c r="J1069" s="33"/>
      <c r="K1069" s="33"/>
    </row>
    <row r="1070" spans="1:11" s="34" customFormat="1">
      <c r="A1070" s="29"/>
      <c r="B1070" s="29"/>
      <c r="C1070" s="29"/>
      <c r="D1070" s="30"/>
      <c r="E1070" s="30"/>
      <c r="F1070" s="40"/>
      <c r="G1070" s="31"/>
      <c r="H1070" s="32"/>
      <c r="I1070" s="33"/>
      <c r="J1070" s="33"/>
      <c r="K1070" s="33"/>
    </row>
    <row r="1071" spans="1:11" s="34" customFormat="1">
      <c r="A1071" s="29"/>
      <c r="B1071" s="29"/>
      <c r="C1071" s="29"/>
      <c r="D1071" s="30"/>
      <c r="E1071" s="30"/>
      <c r="F1071" s="40"/>
      <c r="G1071" s="31"/>
      <c r="H1071" s="32"/>
      <c r="I1071" s="33"/>
      <c r="J1071" s="33"/>
      <c r="K1071" s="33"/>
    </row>
    <row r="1072" spans="1:11" s="34" customFormat="1">
      <c r="A1072" s="29"/>
      <c r="B1072" s="29"/>
      <c r="C1072" s="29"/>
      <c r="D1072" s="30"/>
      <c r="E1072" s="30"/>
      <c r="F1072" s="40"/>
      <c r="G1072" s="31"/>
      <c r="H1072" s="32"/>
      <c r="I1072" s="33"/>
      <c r="J1072" s="33"/>
      <c r="K1072" s="33"/>
    </row>
    <row r="1073" spans="1:11" s="34" customFormat="1">
      <c r="A1073" s="29"/>
      <c r="B1073" s="29"/>
      <c r="C1073" s="29"/>
      <c r="D1073" s="30"/>
      <c r="E1073" s="30"/>
      <c r="F1073" s="40"/>
      <c r="G1073" s="31"/>
      <c r="H1073" s="32"/>
      <c r="I1073" s="33"/>
      <c r="J1073" s="33"/>
      <c r="K1073" s="33"/>
    </row>
    <row r="1074" spans="1:11" s="34" customFormat="1">
      <c r="A1074" s="29"/>
      <c r="B1074" s="29"/>
      <c r="C1074" s="29"/>
      <c r="D1074" s="30"/>
      <c r="E1074" s="30"/>
      <c r="F1074" s="40"/>
      <c r="G1074" s="31"/>
      <c r="H1074" s="32"/>
      <c r="I1074" s="33"/>
      <c r="J1074" s="33"/>
      <c r="K1074" s="33"/>
    </row>
    <row r="1075" spans="1:11" s="34" customFormat="1">
      <c r="A1075" s="29"/>
      <c r="B1075" s="29"/>
      <c r="C1075" s="29"/>
      <c r="D1075" s="30"/>
      <c r="E1075" s="30"/>
      <c r="F1075" s="40"/>
      <c r="G1075" s="31"/>
      <c r="H1075" s="32"/>
      <c r="I1075" s="33"/>
      <c r="J1075" s="33"/>
      <c r="K1075" s="33"/>
    </row>
    <row r="1076" spans="1:11" s="34" customFormat="1">
      <c r="A1076" s="29"/>
      <c r="B1076" s="29"/>
      <c r="C1076" s="29"/>
      <c r="D1076" s="30"/>
      <c r="E1076" s="30"/>
      <c r="F1076" s="40"/>
      <c r="G1076" s="31"/>
      <c r="H1076" s="32"/>
      <c r="I1076" s="33"/>
      <c r="J1076" s="33"/>
      <c r="K1076" s="33"/>
    </row>
    <row r="1077" spans="1:11" s="34" customFormat="1">
      <c r="A1077" s="29"/>
      <c r="B1077" s="29"/>
      <c r="C1077" s="29"/>
      <c r="D1077" s="30"/>
      <c r="E1077" s="30"/>
      <c r="F1077" s="40"/>
      <c r="G1077" s="31"/>
      <c r="H1077" s="32"/>
      <c r="I1077" s="33"/>
      <c r="J1077" s="33"/>
      <c r="K1077" s="33"/>
    </row>
    <row r="1078" spans="1:11" s="34" customFormat="1">
      <c r="A1078" s="29"/>
      <c r="B1078" s="29"/>
      <c r="C1078" s="29"/>
      <c r="D1078" s="30"/>
      <c r="E1078" s="30"/>
      <c r="F1078" s="40"/>
      <c r="G1078" s="31"/>
      <c r="H1078" s="32"/>
      <c r="I1078" s="33"/>
      <c r="J1078" s="33"/>
      <c r="K1078" s="33"/>
    </row>
    <row r="1079" spans="1:11" s="34" customFormat="1">
      <c r="A1079" s="29"/>
      <c r="B1079" s="29"/>
      <c r="C1079" s="29"/>
      <c r="D1079" s="30"/>
      <c r="E1079" s="30"/>
      <c r="F1079" s="40"/>
      <c r="G1079" s="31"/>
      <c r="H1079" s="32"/>
      <c r="I1079" s="33"/>
      <c r="J1079" s="33"/>
      <c r="K1079" s="33"/>
    </row>
    <row r="1080" spans="1:11" s="34" customFormat="1">
      <c r="A1080" s="29"/>
      <c r="B1080" s="29"/>
      <c r="C1080" s="29"/>
      <c r="D1080" s="30"/>
      <c r="E1080" s="30"/>
      <c r="F1080" s="40"/>
      <c r="G1080" s="31"/>
      <c r="H1080" s="32"/>
      <c r="I1080" s="33"/>
      <c r="J1080" s="33"/>
      <c r="K1080" s="33"/>
    </row>
    <row r="1081" spans="1:11" s="34" customFormat="1">
      <c r="A1081" s="29"/>
      <c r="B1081" s="29"/>
      <c r="C1081" s="29"/>
      <c r="D1081" s="30"/>
      <c r="E1081" s="30"/>
      <c r="F1081" s="40"/>
      <c r="G1081" s="31"/>
      <c r="H1081" s="32"/>
      <c r="I1081" s="33"/>
      <c r="J1081" s="33"/>
      <c r="K1081" s="33"/>
    </row>
    <row r="1082" spans="1:11" s="34" customFormat="1">
      <c r="A1082" s="29"/>
      <c r="B1082" s="29"/>
      <c r="C1082" s="29"/>
      <c r="D1082" s="30"/>
      <c r="E1082" s="30"/>
      <c r="F1082" s="40"/>
      <c r="G1082" s="31"/>
      <c r="H1082" s="32"/>
      <c r="I1082" s="33"/>
      <c r="J1082" s="33"/>
      <c r="K1082" s="33"/>
    </row>
    <row r="1083" spans="1:11" s="34" customFormat="1">
      <c r="A1083" s="29"/>
      <c r="B1083" s="29"/>
      <c r="C1083" s="29"/>
      <c r="D1083" s="30"/>
      <c r="E1083" s="30"/>
      <c r="F1083" s="40"/>
      <c r="G1083" s="31"/>
      <c r="H1083" s="32"/>
      <c r="I1083" s="33"/>
      <c r="J1083" s="33"/>
      <c r="K1083" s="33"/>
    </row>
    <row r="1084" spans="1:11" s="34" customFormat="1">
      <c r="A1084" s="29"/>
      <c r="B1084" s="29"/>
      <c r="C1084" s="29"/>
      <c r="D1084" s="30"/>
      <c r="E1084" s="30"/>
      <c r="F1084" s="40"/>
      <c r="G1084" s="31"/>
      <c r="H1084" s="32"/>
      <c r="I1084" s="33"/>
      <c r="J1084" s="33"/>
      <c r="K1084" s="33"/>
    </row>
    <row r="1085" spans="1:11" s="34" customFormat="1">
      <c r="A1085" s="29"/>
      <c r="B1085" s="29"/>
      <c r="C1085" s="29"/>
      <c r="D1085" s="30"/>
      <c r="E1085" s="30"/>
      <c r="F1085" s="40"/>
      <c r="G1085" s="31"/>
      <c r="H1085" s="32"/>
      <c r="I1085" s="33"/>
      <c r="J1085" s="33"/>
      <c r="K1085" s="33"/>
    </row>
    <row r="1086" spans="1:11" s="34" customFormat="1">
      <c r="A1086" s="29"/>
      <c r="B1086" s="29"/>
      <c r="C1086" s="29"/>
      <c r="D1086" s="30"/>
      <c r="E1086" s="30"/>
      <c r="F1086" s="40"/>
      <c r="G1086" s="31"/>
      <c r="H1086" s="32"/>
      <c r="I1086" s="33"/>
      <c r="J1086" s="33"/>
      <c r="K1086" s="33"/>
    </row>
    <row r="1087" spans="1:11" s="34" customFormat="1">
      <c r="A1087" s="29"/>
      <c r="B1087" s="29"/>
      <c r="C1087" s="29"/>
      <c r="D1087" s="30"/>
      <c r="E1087" s="30"/>
      <c r="F1087" s="40"/>
      <c r="G1087" s="31"/>
      <c r="H1087" s="32"/>
      <c r="I1087" s="33"/>
      <c r="J1087" s="33"/>
      <c r="K1087" s="33"/>
    </row>
    <row r="1088" spans="1:11" s="34" customFormat="1">
      <c r="A1088" s="29"/>
      <c r="B1088" s="29"/>
      <c r="C1088" s="29"/>
      <c r="D1088" s="30"/>
      <c r="E1088" s="30"/>
      <c r="F1088" s="40"/>
      <c r="G1088" s="31"/>
      <c r="H1088" s="32"/>
      <c r="I1088" s="33"/>
      <c r="J1088" s="33"/>
      <c r="K1088" s="33"/>
    </row>
    <row r="1089" spans="1:11" s="34" customFormat="1">
      <c r="A1089" s="29"/>
      <c r="B1089" s="29"/>
      <c r="C1089" s="29"/>
      <c r="D1089" s="30"/>
      <c r="E1089" s="30"/>
      <c r="F1089" s="40"/>
      <c r="G1089" s="31"/>
      <c r="H1089" s="32"/>
      <c r="I1089" s="33"/>
      <c r="J1089" s="33"/>
      <c r="K1089" s="33"/>
    </row>
    <row r="1090" spans="1:11" s="34" customFormat="1">
      <c r="A1090" s="29"/>
      <c r="B1090" s="29"/>
      <c r="C1090" s="29"/>
      <c r="D1090" s="30"/>
      <c r="E1090" s="30"/>
      <c r="F1090" s="40"/>
      <c r="G1090" s="31"/>
      <c r="H1090" s="32"/>
      <c r="I1090" s="33"/>
      <c r="J1090" s="33"/>
      <c r="K1090" s="33"/>
    </row>
    <row r="1091" spans="1:11" s="34" customFormat="1">
      <c r="A1091" s="29"/>
      <c r="B1091" s="29"/>
      <c r="C1091" s="29"/>
      <c r="D1091" s="30"/>
      <c r="E1091" s="30"/>
      <c r="F1091" s="40"/>
      <c r="G1091" s="31"/>
      <c r="H1091" s="32"/>
      <c r="I1091" s="33"/>
      <c r="J1091" s="33"/>
      <c r="K1091" s="33"/>
    </row>
    <row r="1092" spans="1:11" s="34" customFormat="1">
      <c r="A1092" s="29"/>
      <c r="B1092" s="29"/>
      <c r="C1092" s="29"/>
      <c r="D1092" s="30"/>
      <c r="E1092" s="30"/>
      <c r="F1092" s="40"/>
      <c r="G1092" s="31"/>
      <c r="H1092" s="32"/>
      <c r="I1092" s="33"/>
      <c r="J1092" s="33"/>
      <c r="K1092" s="33"/>
    </row>
    <row r="1093" spans="1:11" s="34" customFormat="1">
      <c r="A1093" s="29"/>
      <c r="B1093" s="29"/>
      <c r="C1093" s="29"/>
      <c r="D1093" s="30"/>
      <c r="E1093" s="30"/>
      <c r="F1093" s="40"/>
      <c r="G1093" s="31"/>
      <c r="H1093" s="32"/>
      <c r="I1093" s="33"/>
      <c r="J1093" s="33"/>
      <c r="K1093" s="33"/>
    </row>
    <row r="1094" spans="1:11" s="34" customFormat="1">
      <c r="A1094" s="29"/>
      <c r="B1094" s="29"/>
      <c r="C1094" s="29"/>
      <c r="D1094" s="30"/>
      <c r="E1094" s="30"/>
      <c r="F1094" s="40"/>
      <c r="G1094" s="31"/>
      <c r="H1094" s="32"/>
      <c r="I1094" s="33"/>
      <c r="J1094" s="33"/>
      <c r="K1094" s="33"/>
    </row>
    <row r="1095" spans="1:11" s="34" customFormat="1">
      <c r="A1095" s="29"/>
      <c r="B1095" s="29"/>
      <c r="C1095" s="29"/>
      <c r="D1095" s="30"/>
      <c r="E1095" s="30"/>
      <c r="F1095" s="40"/>
      <c r="G1095" s="31"/>
      <c r="H1095" s="32"/>
      <c r="I1095" s="33"/>
      <c r="J1095" s="33"/>
      <c r="K1095" s="33"/>
    </row>
    <row r="1096" spans="1:11" s="34" customFormat="1">
      <c r="A1096" s="29"/>
      <c r="B1096" s="29"/>
      <c r="C1096" s="29"/>
      <c r="D1096" s="30"/>
      <c r="E1096" s="30"/>
      <c r="F1096" s="40"/>
      <c r="G1096" s="31"/>
      <c r="H1096" s="32"/>
      <c r="I1096" s="33"/>
      <c r="J1096" s="33"/>
      <c r="K1096" s="33"/>
    </row>
    <row r="1097" spans="1:11" s="34" customFormat="1">
      <c r="A1097" s="29"/>
      <c r="B1097" s="29"/>
      <c r="C1097" s="29"/>
      <c r="D1097" s="30"/>
      <c r="E1097" s="30"/>
      <c r="F1097" s="40"/>
      <c r="G1097" s="31"/>
      <c r="H1097" s="32"/>
      <c r="I1097" s="33"/>
      <c r="J1097" s="33"/>
      <c r="K1097" s="33"/>
    </row>
    <row r="1098" spans="1:11" s="34" customFormat="1">
      <c r="A1098" s="29"/>
      <c r="B1098" s="29"/>
      <c r="C1098" s="29"/>
      <c r="D1098" s="30"/>
      <c r="E1098" s="30"/>
      <c r="F1098" s="40"/>
      <c r="G1098" s="31"/>
      <c r="H1098" s="32"/>
      <c r="I1098" s="33"/>
      <c r="J1098" s="33"/>
      <c r="K1098" s="33"/>
    </row>
    <row r="1099" spans="1:11" s="34" customFormat="1">
      <c r="A1099" s="29"/>
      <c r="B1099" s="29"/>
      <c r="C1099" s="29"/>
      <c r="D1099" s="30"/>
      <c r="E1099" s="30"/>
      <c r="F1099" s="40"/>
      <c r="G1099" s="31"/>
      <c r="H1099" s="32"/>
      <c r="I1099" s="33"/>
      <c r="J1099" s="33"/>
      <c r="K1099" s="33"/>
    </row>
    <row r="1100" spans="1:11" s="34" customFormat="1">
      <c r="A1100" s="29"/>
      <c r="B1100" s="29"/>
      <c r="C1100" s="29"/>
      <c r="D1100" s="30"/>
      <c r="E1100" s="30"/>
      <c r="F1100" s="40"/>
      <c r="G1100" s="31"/>
      <c r="H1100" s="32"/>
      <c r="I1100" s="33"/>
      <c r="J1100" s="33"/>
      <c r="K1100" s="33"/>
    </row>
    <row r="1101" spans="1:11" s="34" customFormat="1">
      <c r="A1101" s="29"/>
      <c r="B1101" s="29"/>
      <c r="C1101" s="29"/>
      <c r="D1101" s="30"/>
      <c r="E1101" s="30"/>
      <c r="F1101" s="40"/>
      <c r="G1101" s="31"/>
      <c r="H1101" s="32"/>
      <c r="I1101" s="33"/>
      <c r="J1101" s="33"/>
      <c r="K1101" s="33"/>
    </row>
    <row r="1102" spans="1:11" s="34" customFormat="1">
      <c r="A1102" s="29"/>
      <c r="B1102" s="29"/>
      <c r="C1102" s="29"/>
      <c r="D1102" s="30"/>
      <c r="E1102" s="30"/>
      <c r="F1102" s="40"/>
      <c r="G1102" s="31"/>
      <c r="H1102" s="32"/>
      <c r="I1102" s="33"/>
      <c r="J1102" s="33"/>
      <c r="K1102" s="33"/>
    </row>
    <row r="1103" spans="1:11" s="34" customFormat="1">
      <c r="A1103" s="29"/>
      <c r="B1103" s="29"/>
      <c r="C1103" s="29"/>
      <c r="D1103" s="30"/>
      <c r="E1103" s="30"/>
      <c r="F1103" s="40"/>
      <c r="G1103" s="31"/>
      <c r="H1103" s="32"/>
      <c r="I1103" s="33"/>
      <c r="J1103" s="33"/>
      <c r="K1103" s="33"/>
    </row>
    <row r="1104" spans="1:11" s="34" customFormat="1">
      <c r="A1104" s="29"/>
      <c r="B1104" s="29"/>
      <c r="C1104" s="29"/>
      <c r="D1104" s="30"/>
      <c r="E1104" s="30"/>
      <c r="F1104" s="40"/>
      <c r="G1104" s="31"/>
      <c r="H1104" s="32"/>
      <c r="I1104" s="33"/>
      <c r="J1104" s="33"/>
      <c r="K1104" s="33"/>
    </row>
    <row r="1105" spans="1:11" s="34" customFormat="1">
      <c r="A1105" s="29"/>
      <c r="B1105" s="29"/>
      <c r="C1105" s="29"/>
      <c r="D1105" s="30"/>
      <c r="E1105" s="30"/>
      <c r="F1105" s="40"/>
      <c r="G1105" s="31"/>
      <c r="H1105" s="32"/>
      <c r="I1105" s="33"/>
      <c r="J1105" s="33"/>
      <c r="K1105" s="33"/>
    </row>
    <row r="1106" spans="1:11" s="34" customFormat="1">
      <c r="A1106" s="29"/>
      <c r="B1106" s="29"/>
      <c r="C1106" s="29"/>
      <c r="D1106" s="30"/>
      <c r="E1106" s="30"/>
      <c r="F1106" s="40"/>
      <c r="G1106" s="31"/>
      <c r="H1106" s="32"/>
      <c r="I1106" s="33"/>
      <c r="J1106" s="33"/>
      <c r="K1106" s="33"/>
    </row>
    <row r="1107" spans="1:11" s="34" customFormat="1">
      <c r="A1107" s="29"/>
      <c r="B1107" s="29"/>
      <c r="C1107" s="29"/>
      <c r="D1107" s="30"/>
      <c r="E1107" s="30"/>
      <c r="F1107" s="40"/>
      <c r="G1107" s="31"/>
      <c r="H1107" s="32"/>
      <c r="I1107" s="33"/>
      <c r="J1107" s="33"/>
      <c r="K1107" s="33"/>
    </row>
    <row r="1108" spans="1:11" s="34" customFormat="1">
      <c r="A1108" s="29"/>
      <c r="B1108" s="29"/>
      <c r="C1108" s="29"/>
      <c r="D1108" s="30"/>
      <c r="E1108" s="30"/>
      <c r="F1108" s="40"/>
      <c r="G1108" s="31"/>
      <c r="H1108" s="32"/>
      <c r="I1108" s="33"/>
      <c r="J1108" s="33"/>
      <c r="K1108" s="33"/>
    </row>
    <row r="1109" spans="1:11" s="34" customFormat="1">
      <c r="A1109" s="29"/>
      <c r="B1109" s="29"/>
      <c r="C1109" s="29"/>
      <c r="D1109" s="30"/>
      <c r="E1109" s="30"/>
      <c r="F1109" s="40"/>
      <c r="G1109" s="31"/>
      <c r="H1109" s="32"/>
      <c r="I1109" s="33"/>
      <c r="J1109" s="33"/>
      <c r="K1109" s="33"/>
    </row>
    <row r="1110" spans="1:11" s="34" customFormat="1">
      <c r="A1110" s="29"/>
      <c r="B1110" s="29"/>
      <c r="C1110" s="29"/>
      <c r="D1110" s="30"/>
      <c r="E1110" s="30"/>
      <c r="F1110" s="40"/>
      <c r="G1110" s="31"/>
      <c r="H1110" s="32"/>
      <c r="I1110" s="33"/>
      <c r="J1110" s="33"/>
      <c r="K1110" s="33"/>
    </row>
    <row r="1111" spans="1:11" s="34" customFormat="1">
      <c r="A1111" s="29"/>
      <c r="B1111" s="29"/>
      <c r="C1111" s="29"/>
      <c r="D1111" s="30"/>
      <c r="E1111" s="30"/>
      <c r="F1111" s="40"/>
      <c r="G1111" s="31"/>
      <c r="H1111" s="32"/>
      <c r="I1111" s="33"/>
      <c r="J1111" s="33"/>
      <c r="K1111" s="33"/>
    </row>
    <row r="1112" spans="1:11" s="34" customFormat="1">
      <c r="A1112" s="29"/>
      <c r="B1112" s="29"/>
      <c r="C1112" s="29"/>
      <c r="D1112" s="30"/>
      <c r="E1112" s="30"/>
      <c r="F1112" s="40"/>
      <c r="G1112" s="31"/>
      <c r="H1112" s="32"/>
      <c r="I1112" s="33"/>
      <c r="J1112" s="33"/>
      <c r="K1112" s="33"/>
    </row>
    <row r="1113" spans="1:11" s="34" customFormat="1">
      <c r="A1113" s="29"/>
      <c r="B1113" s="29"/>
      <c r="C1113" s="29"/>
      <c r="D1113" s="30"/>
      <c r="E1113" s="30"/>
      <c r="F1113" s="40"/>
      <c r="G1113" s="31"/>
      <c r="H1113" s="32"/>
      <c r="I1113" s="33"/>
      <c r="J1113" s="33"/>
      <c r="K1113" s="33"/>
    </row>
    <row r="1114" spans="1:11" s="34" customFormat="1">
      <c r="A1114" s="29"/>
      <c r="B1114" s="29"/>
      <c r="C1114" s="29"/>
      <c r="D1114" s="30"/>
      <c r="E1114" s="30"/>
      <c r="F1114" s="40"/>
      <c r="G1114" s="31"/>
      <c r="H1114" s="32"/>
      <c r="I1114" s="33"/>
      <c r="J1114" s="33"/>
      <c r="K1114" s="33"/>
    </row>
    <row r="1115" spans="1:11" s="34" customFormat="1">
      <c r="A1115" s="29"/>
      <c r="B1115" s="29"/>
      <c r="C1115" s="29"/>
      <c r="D1115" s="30"/>
      <c r="E1115" s="30"/>
      <c r="F1115" s="40"/>
      <c r="G1115" s="31"/>
      <c r="H1115" s="32"/>
      <c r="I1115" s="33"/>
      <c r="J1115" s="33"/>
      <c r="K1115" s="33"/>
    </row>
    <row r="1116" spans="1:11" s="34" customFormat="1">
      <c r="A1116" s="29"/>
      <c r="B1116" s="29"/>
      <c r="C1116" s="29"/>
      <c r="D1116" s="30"/>
      <c r="E1116" s="30"/>
      <c r="F1116" s="40"/>
      <c r="G1116" s="31"/>
      <c r="H1116" s="32"/>
      <c r="I1116" s="33"/>
      <c r="J1116" s="33"/>
      <c r="K1116" s="33"/>
    </row>
    <row r="1117" spans="1:11" s="34" customFormat="1">
      <c r="A1117" s="29"/>
      <c r="B1117" s="29"/>
      <c r="C1117" s="29"/>
      <c r="D1117" s="30"/>
      <c r="E1117" s="30"/>
      <c r="F1117" s="40"/>
      <c r="G1117" s="31"/>
      <c r="H1117" s="32"/>
      <c r="I1117" s="33"/>
      <c r="J1117" s="33"/>
      <c r="K1117" s="33"/>
    </row>
    <row r="1118" spans="1:11" s="34" customFormat="1">
      <c r="A1118" s="29"/>
      <c r="B1118" s="29"/>
      <c r="C1118" s="29"/>
      <c r="D1118" s="30"/>
      <c r="E1118" s="30"/>
      <c r="F1118" s="40"/>
      <c r="G1118" s="31"/>
      <c r="H1118" s="32"/>
      <c r="I1118" s="33"/>
      <c r="J1118" s="33"/>
      <c r="K1118" s="33"/>
    </row>
    <row r="1119" spans="1:11" s="34" customFormat="1">
      <c r="A1119" s="29"/>
      <c r="B1119" s="29"/>
      <c r="C1119" s="29"/>
      <c r="D1119" s="30"/>
      <c r="E1119" s="30"/>
      <c r="F1119" s="40"/>
      <c r="G1119" s="31"/>
      <c r="H1119" s="32"/>
      <c r="I1119" s="33"/>
      <c r="J1119" s="33"/>
      <c r="K1119" s="33"/>
    </row>
    <row r="1120" spans="1:11" s="34" customFormat="1">
      <c r="A1120" s="29"/>
      <c r="B1120" s="29"/>
      <c r="C1120" s="29"/>
      <c r="D1120" s="30"/>
      <c r="E1120" s="30"/>
      <c r="F1120" s="40"/>
      <c r="G1120" s="31"/>
      <c r="H1120" s="32"/>
      <c r="I1120" s="33"/>
      <c r="J1120" s="33"/>
      <c r="K1120" s="33"/>
    </row>
    <row r="1121" spans="1:11" s="34" customFormat="1">
      <c r="A1121" s="29"/>
      <c r="B1121" s="29"/>
      <c r="C1121" s="29"/>
      <c r="D1121" s="30"/>
      <c r="E1121" s="30"/>
      <c r="F1121" s="40"/>
      <c r="G1121" s="31"/>
      <c r="H1121" s="32"/>
      <c r="I1121" s="33"/>
      <c r="J1121" s="33"/>
      <c r="K1121" s="33"/>
    </row>
    <row r="1122" spans="1:11" s="34" customFormat="1">
      <c r="A1122" s="29"/>
      <c r="B1122" s="29"/>
      <c r="C1122" s="29"/>
      <c r="D1122" s="30"/>
      <c r="E1122" s="30"/>
      <c r="F1122" s="40"/>
      <c r="G1122" s="31"/>
      <c r="H1122" s="32"/>
      <c r="I1122" s="33"/>
      <c r="J1122" s="33"/>
      <c r="K1122" s="33"/>
    </row>
    <row r="1123" spans="1:11" s="34" customFormat="1">
      <c r="A1123" s="29"/>
      <c r="B1123" s="29"/>
      <c r="C1123" s="29"/>
      <c r="D1123" s="30"/>
      <c r="E1123" s="30"/>
      <c r="F1123" s="40"/>
      <c r="G1123" s="31"/>
      <c r="H1123" s="32"/>
      <c r="I1123" s="33"/>
      <c r="J1123" s="33"/>
      <c r="K1123" s="33"/>
    </row>
    <row r="1124" spans="1:11" s="34" customFormat="1">
      <c r="A1124" s="29"/>
      <c r="B1124" s="29"/>
      <c r="C1124" s="29"/>
      <c r="D1124" s="30"/>
      <c r="E1124" s="30"/>
      <c r="F1124" s="40"/>
      <c r="G1124" s="31"/>
      <c r="H1124" s="32"/>
      <c r="I1124" s="33"/>
      <c r="J1124" s="33"/>
      <c r="K1124" s="33"/>
    </row>
    <row r="1125" spans="1:11" s="34" customFormat="1">
      <c r="A1125" s="29"/>
      <c r="B1125" s="29"/>
      <c r="C1125" s="29"/>
      <c r="D1125" s="30"/>
      <c r="E1125" s="30"/>
      <c r="F1125" s="40"/>
      <c r="G1125" s="31"/>
      <c r="H1125" s="32"/>
      <c r="I1125" s="33"/>
      <c r="J1125" s="33"/>
      <c r="K1125" s="33"/>
    </row>
    <row r="1126" spans="1:11" s="34" customFormat="1">
      <c r="A1126" s="29"/>
      <c r="B1126" s="29"/>
      <c r="C1126" s="29"/>
      <c r="D1126" s="30"/>
      <c r="E1126" s="30"/>
      <c r="F1126" s="40"/>
      <c r="G1126" s="31"/>
      <c r="H1126" s="32"/>
      <c r="I1126" s="33"/>
      <c r="J1126" s="33"/>
      <c r="K1126" s="33"/>
    </row>
    <row r="1127" spans="1:11" s="34" customFormat="1">
      <c r="A1127" s="29"/>
      <c r="B1127" s="29"/>
      <c r="C1127" s="29"/>
      <c r="D1127" s="30"/>
      <c r="E1127" s="30"/>
      <c r="F1127" s="40"/>
      <c r="G1127" s="31"/>
      <c r="H1127" s="32"/>
      <c r="I1127" s="33"/>
      <c r="J1127" s="33"/>
      <c r="K1127" s="33"/>
    </row>
    <row r="1128" spans="1:11" s="34" customFormat="1">
      <c r="A1128" s="29"/>
      <c r="B1128" s="29"/>
      <c r="C1128" s="29"/>
      <c r="D1128" s="30"/>
      <c r="E1128" s="30"/>
      <c r="F1128" s="40"/>
      <c r="G1128" s="31"/>
      <c r="H1128" s="32"/>
      <c r="I1128" s="33"/>
      <c r="J1128" s="33"/>
      <c r="K1128" s="33"/>
    </row>
    <row r="1129" spans="1:11" s="34" customFormat="1">
      <c r="A1129" s="29"/>
      <c r="B1129" s="29"/>
      <c r="C1129" s="29"/>
      <c r="D1129" s="30"/>
      <c r="E1129" s="30"/>
      <c r="F1129" s="40"/>
      <c r="G1129" s="31"/>
      <c r="H1129" s="32"/>
      <c r="I1129" s="33"/>
      <c r="J1129" s="33"/>
      <c r="K1129" s="33"/>
    </row>
    <row r="1130" spans="1:11" s="34" customFormat="1">
      <c r="A1130" s="29"/>
      <c r="B1130" s="29"/>
      <c r="C1130" s="29"/>
      <c r="D1130" s="30"/>
      <c r="E1130" s="30"/>
      <c r="F1130" s="40"/>
      <c r="G1130" s="31"/>
      <c r="H1130" s="32"/>
      <c r="I1130" s="33"/>
      <c r="J1130" s="33"/>
      <c r="K1130" s="33"/>
    </row>
    <row r="1131" spans="1:11" s="34" customFormat="1">
      <c r="A1131" s="29"/>
      <c r="B1131" s="29"/>
      <c r="C1131" s="29"/>
      <c r="D1131" s="30"/>
      <c r="E1131" s="30"/>
      <c r="F1131" s="40"/>
      <c r="G1131" s="31"/>
      <c r="H1131" s="32"/>
      <c r="I1131" s="33"/>
      <c r="J1131" s="33"/>
      <c r="K1131" s="33"/>
    </row>
    <row r="1132" spans="1:11" s="34" customFormat="1">
      <c r="A1132" s="29"/>
      <c r="B1132" s="29"/>
      <c r="C1132" s="29"/>
      <c r="D1132" s="30"/>
      <c r="E1132" s="30"/>
      <c r="F1132" s="40"/>
      <c r="G1132" s="31"/>
      <c r="H1132" s="32"/>
      <c r="I1132" s="33"/>
      <c r="J1132" s="33"/>
      <c r="K1132" s="33"/>
    </row>
    <row r="1133" spans="1:11" s="34" customFormat="1">
      <c r="A1133" s="29"/>
      <c r="B1133" s="29"/>
      <c r="C1133" s="29"/>
      <c r="D1133" s="30"/>
      <c r="E1133" s="30"/>
      <c r="F1133" s="40"/>
      <c r="G1133" s="31"/>
      <c r="H1133" s="32"/>
      <c r="I1133" s="33"/>
      <c r="J1133" s="33"/>
      <c r="K1133" s="33"/>
    </row>
    <row r="1134" spans="1:11" s="34" customFormat="1">
      <c r="A1134" s="29"/>
      <c r="B1134" s="29"/>
      <c r="C1134" s="29"/>
      <c r="D1134" s="30"/>
      <c r="E1134" s="30"/>
      <c r="F1134" s="40"/>
      <c r="G1134" s="31"/>
      <c r="H1134" s="32"/>
      <c r="I1134" s="33"/>
      <c r="J1134" s="33"/>
      <c r="K1134" s="33"/>
    </row>
    <row r="1135" spans="1:11" s="34" customFormat="1">
      <c r="A1135" s="29"/>
      <c r="B1135" s="29"/>
      <c r="C1135" s="29"/>
      <c r="D1135" s="30"/>
      <c r="E1135" s="30"/>
      <c r="F1135" s="40"/>
      <c r="G1135" s="31"/>
      <c r="H1135" s="32"/>
      <c r="I1135" s="33"/>
      <c r="J1135" s="33"/>
      <c r="K1135" s="33"/>
    </row>
    <row r="1136" spans="1:11" s="34" customFormat="1">
      <c r="A1136" s="29"/>
      <c r="B1136" s="29"/>
      <c r="C1136" s="29"/>
      <c r="D1136" s="30"/>
      <c r="E1136" s="30"/>
      <c r="F1136" s="40"/>
      <c r="G1136" s="31"/>
      <c r="H1136" s="32"/>
      <c r="I1136" s="33"/>
      <c r="J1136" s="33"/>
      <c r="K1136" s="33"/>
    </row>
    <row r="1137" spans="1:11" s="34" customFormat="1">
      <c r="A1137" s="29"/>
      <c r="B1137" s="29"/>
      <c r="C1137" s="29"/>
      <c r="D1137" s="30"/>
      <c r="E1137" s="30"/>
      <c r="F1137" s="40"/>
      <c r="G1137" s="31"/>
      <c r="H1137" s="32"/>
      <c r="I1137" s="33"/>
      <c r="J1137" s="33"/>
      <c r="K1137" s="33"/>
    </row>
    <row r="1138" spans="1:11" s="34" customFormat="1">
      <c r="A1138" s="29"/>
      <c r="B1138" s="29"/>
      <c r="C1138" s="29"/>
      <c r="D1138" s="30"/>
      <c r="E1138" s="30"/>
      <c r="F1138" s="40"/>
      <c r="G1138" s="31"/>
      <c r="H1138" s="32"/>
      <c r="I1138" s="33"/>
      <c r="J1138" s="33"/>
      <c r="K1138" s="33"/>
    </row>
    <row r="1139" spans="1:11" s="34" customFormat="1">
      <c r="A1139" s="29"/>
      <c r="B1139" s="29"/>
      <c r="C1139" s="29"/>
      <c r="D1139" s="30"/>
      <c r="E1139" s="30"/>
      <c r="F1139" s="40"/>
      <c r="G1139" s="31"/>
      <c r="H1139" s="32"/>
      <c r="I1139" s="33"/>
      <c r="J1139" s="33"/>
      <c r="K1139" s="33"/>
    </row>
    <row r="1140" spans="1:11" s="34" customFormat="1">
      <c r="A1140" s="29"/>
      <c r="B1140" s="29"/>
      <c r="C1140" s="29"/>
      <c r="D1140" s="30"/>
      <c r="E1140" s="30"/>
      <c r="F1140" s="40"/>
      <c r="G1140" s="31"/>
      <c r="H1140" s="32"/>
      <c r="I1140" s="33"/>
      <c r="J1140" s="33"/>
      <c r="K1140" s="33"/>
    </row>
    <row r="1141" spans="1:11" s="34" customFormat="1">
      <c r="A1141" s="29"/>
      <c r="B1141" s="29"/>
      <c r="C1141" s="29"/>
      <c r="D1141" s="30"/>
      <c r="E1141" s="30"/>
      <c r="F1141" s="40"/>
      <c r="G1141" s="31"/>
      <c r="H1141" s="32"/>
      <c r="I1141" s="33"/>
      <c r="J1141" s="33"/>
      <c r="K1141" s="33"/>
    </row>
    <row r="1142" spans="1:11" s="34" customFormat="1">
      <c r="A1142" s="29"/>
      <c r="B1142" s="29"/>
      <c r="C1142" s="29"/>
      <c r="D1142" s="30"/>
      <c r="E1142" s="30"/>
      <c r="F1142" s="40"/>
      <c r="G1142" s="31"/>
      <c r="H1142" s="32"/>
      <c r="I1142" s="33"/>
      <c r="J1142" s="33"/>
      <c r="K1142" s="33"/>
    </row>
    <row r="1143" spans="1:11" s="34" customFormat="1">
      <c r="A1143" s="29"/>
      <c r="B1143" s="29"/>
      <c r="C1143" s="29"/>
      <c r="D1143" s="30"/>
      <c r="E1143" s="30"/>
      <c r="F1143" s="40"/>
      <c r="G1143" s="31"/>
      <c r="H1143" s="32"/>
      <c r="I1143" s="33"/>
      <c r="J1143" s="33"/>
      <c r="K1143" s="33"/>
    </row>
    <row r="1144" spans="1:11" s="34" customFormat="1">
      <c r="A1144" s="29"/>
      <c r="B1144" s="29"/>
      <c r="C1144" s="29"/>
      <c r="D1144" s="30"/>
      <c r="E1144" s="30"/>
      <c r="F1144" s="40"/>
      <c r="G1144" s="31"/>
      <c r="H1144" s="32"/>
      <c r="I1144" s="33"/>
      <c r="J1144" s="33"/>
      <c r="K1144" s="33"/>
    </row>
    <row r="1145" spans="1:11" s="34" customFormat="1">
      <c r="A1145" s="29"/>
      <c r="B1145" s="29"/>
      <c r="C1145" s="29"/>
      <c r="D1145" s="30"/>
      <c r="E1145" s="30"/>
      <c r="F1145" s="40"/>
      <c r="G1145" s="31"/>
      <c r="H1145" s="32"/>
      <c r="I1145" s="33"/>
      <c r="J1145" s="33"/>
      <c r="K1145" s="33"/>
    </row>
    <row r="1146" spans="1:11" s="34" customFormat="1">
      <c r="A1146" s="29"/>
      <c r="B1146" s="29"/>
      <c r="C1146" s="29"/>
      <c r="D1146" s="30"/>
      <c r="E1146" s="30"/>
      <c r="F1146" s="40"/>
      <c r="G1146" s="31"/>
      <c r="H1146" s="32"/>
      <c r="I1146" s="33"/>
      <c r="J1146" s="33"/>
      <c r="K1146" s="33"/>
    </row>
    <row r="1147" spans="1:11" s="34" customFormat="1">
      <c r="A1147" s="29"/>
      <c r="B1147" s="29"/>
      <c r="C1147" s="29"/>
      <c r="D1147" s="30"/>
      <c r="E1147" s="30"/>
      <c r="F1147" s="40"/>
      <c r="G1147" s="31"/>
      <c r="H1147" s="32"/>
      <c r="I1147" s="33"/>
      <c r="J1147" s="33"/>
      <c r="K1147" s="33"/>
    </row>
    <row r="1148" spans="1:11" s="34" customFormat="1">
      <c r="A1148" s="29"/>
      <c r="B1148" s="29"/>
      <c r="C1148" s="29"/>
      <c r="D1148" s="30"/>
      <c r="E1148" s="30"/>
      <c r="F1148" s="40"/>
      <c r="G1148" s="31"/>
      <c r="H1148" s="32"/>
      <c r="I1148" s="33"/>
      <c r="J1148" s="33"/>
      <c r="K1148" s="33"/>
    </row>
    <row r="1149" spans="1:11" s="34" customFormat="1">
      <c r="A1149" s="29"/>
      <c r="B1149" s="29"/>
      <c r="C1149" s="29"/>
      <c r="D1149" s="30"/>
      <c r="E1149" s="30"/>
      <c r="F1149" s="40"/>
      <c r="G1149" s="31"/>
      <c r="H1149" s="32"/>
      <c r="I1149" s="33"/>
      <c r="J1149" s="33"/>
      <c r="K1149" s="33"/>
    </row>
    <row r="1150" spans="1:11" s="34" customFormat="1">
      <c r="A1150" s="29"/>
      <c r="B1150" s="29"/>
      <c r="C1150" s="29"/>
      <c r="D1150" s="30"/>
      <c r="E1150" s="30"/>
      <c r="F1150" s="40"/>
      <c r="G1150" s="31"/>
      <c r="H1150" s="32"/>
      <c r="I1150" s="33"/>
      <c r="J1150" s="33"/>
      <c r="K1150" s="33"/>
    </row>
    <row r="1151" spans="1:11" s="34" customFormat="1">
      <c r="A1151" s="29"/>
      <c r="B1151" s="29"/>
      <c r="C1151" s="29"/>
      <c r="D1151" s="30"/>
      <c r="E1151" s="30"/>
      <c r="F1151" s="40"/>
      <c r="G1151" s="31"/>
      <c r="H1151" s="32"/>
      <c r="I1151" s="33"/>
      <c r="J1151" s="33"/>
      <c r="K1151" s="33"/>
    </row>
    <row r="1152" spans="1:11" s="34" customFormat="1">
      <c r="A1152" s="29"/>
      <c r="B1152" s="29"/>
      <c r="C1152" s="29"/>
      <c r="D1152" s="30"/>
      <c r="E1152" s="30"/>
      <c r="F1152" s="40"/>
      <c r="G1152" s="31"/>
      <c r="H1152" s="32"/>
      <c r="I1152" s="33"/>
      <c r="J1152" s="33"/>
      <c r="K1152" s="33"/>
    </row>
    <row r="1153" spans="1:11" s="34" customFormat="1">
      <c r="A1153" s="29"/>
      <c r="B1153" s="29"/>
      <c r="C1153" s="29"/>
      <c r="D1153" s="30"/>
      <c r="E1153" s="30"/>
      <c r="F1153" s="40"/>
      <c r="G1153" s="31"/>
      <c r="H1153" s="32"/>
      <c r="I1153" s="33"/>
      <c r="J1153" s="33"/>
      <c r="K1153" s="33"/>
    </row>
    <row r="1154" spans="1:11" s="34" customFormat="1">
      <c r="A1154" s="29"/>
      <c r="B1154" s="29"/>
      <c r="C1154" s="29"/>
      <c r="D1154" s="30"/>
      <c r="E1154" s="30"/>
      <c r="F1154" s="40"/>
      <c r="G1154" s="31"/>
      <c r="H1154" s="32"/>
      <c r="I1154" s="33"/>
      <c r="J1154" s="33"/>
      <c r="K1154" s="33"/>
    </row>
    <row r="1155" spans="1:11" s="34" customFormat="1">
      <c r="A1155" s="29"/>
      <c r="B1155" s="29"/>
      <c r="C1155" s="29"/>
      <c r="D1155" s="30"/>
      <c r="E1155" s="30"/>
      <c r="F1155" s="40"/>
      <c r="G1155" s="31"/>
      <c r="H1155" s="32"/>
      <c r="I1155" s="33"/>
      <c r="J1155" s="33"/>
      <c r="K1155" s="33"/>
    </row>
    <row r="1156" spans="1:11" s="34" customFormat="1">
      <c r="A1156" s="29"/>
      <c r="B1156" s="29"/>
      <c r="C1156" s="29"/>
      <c r="D1156" s="30"/>
      <c r="E1156" s="30"/>
      <c r="F1156" s="40"/>
      <c r="G1156" s="31"/>
      <c r="H1156" s="32"/>
      <c r="I1156" s="33"/>
      <c r="J1156" s="33"/>
      <c r="K1156" s="33"/>
    </row>
    <row r="1157" spans="1:11" s="34" customFormat="1">
      <c r="A1157" s="29"/>
      <c r="B1157" s="29"/>
      <c r="C1157" s="29"/>
      <c r="D1157" s="30"/>
      <c r="E1157" s="30"/>
      <c r="F1157" s="40"/>
      <c r="G1157" s="31"/>
      <c r="H1157" s="32"/>
      <c r="I1157" s="33"/>
      <c r="J1157" s="33"/>
      <c r="K1157" s="33"/>
    </row>
    <row r="1158" spans="1:11" s="34" customFormat="1">
      <c r="A1158" s="29"/>
      <c r="B1158" s="29"/>
      <c r="C1158" s="29"/>
      <c r="D1158" s="30"/>
      <c r="E1158" s="30"/>
      <c r="F1158" s="40"/>
      <c r="G1158" s="31"/>
      <c r="H1158" s="32"/>
      <c r="I1158" s="33"/>
      <c r="J1158" s="33"/>
      <c r="K1158" s="33"/>
    </row>
    <row r="1159" spans="1:11" s="34" customFormat="1">
      <c r="A1159" s="29"/>
      <c r="B1159" s="29"/>
      <c r="C1159" s="29"/>
      <c r="D1159" s="30"/>
      <c r="E1159" s="30"/>
      <c r="F1159" s="40"/>
      <c r="G1159" s="31"/>
      <c r="H1159" s="32"/>
      <c r="I1159" s="33"/>
      <c r="J1159" s="33"/>
      <c r="K1159" s="33"/>
    </row>
    <row r="1160" spans="1:11" s="34" customFormat="1">
      <c r="A1160" s="29"/>
      <c r="B1160" s="29"/>
      <c r="C1160" s="29"/>
      <c r="D1160" s="30"/>
      <c r="E1160" s="30"/>
      <c r="F1160" s="40"/>
      <c r="G1160" s="31"/>
      <c r="H1160" s="32"/>
      <c r="I1160" s="33"/>
      <c r="J1160" s="33"/>
      <c r="K1160" s="33"/>
    </row>
    <row r="1161" spans="1:11" s="34" customFormat="1">
      <c r="A1161" s="29"/>
      <c r="B1161" s="29"/>
      <c r="C1161" s="29"/>
      <c r="D1161" s="30"/>
      <c r="E1161" s="30"/>
      <c r="F1161" s="40"/>
      <c r="G1161" s="31"/>
      <c r="H1161" s="32"/>
      <c r="I1161" s="33"/>
      <c r="J1161" s="33"/>
      <c r="K1161" s="33"/>
    </row>
    <row r="1162" spans="1:11" s="34" customFormat="1">
      <c r="A1162" s="29"/>
      <c r="B1162" s="29"/>
      <c r="C1162" s="29"/>
      <c r="D1162" s="30"/>
      <c r="E1162" s="30"/>
      <c r="F1162" s="40"/>
      <c r="G1162" s="31"/>
      <c r="H1162" s="32"/>
      <c r="I1162" s="33"/>
      <c r="J1162" s="33"/>
      <c r="K1162" s="33"/>
    </row>
    <row r="1163" spans="1:11" s="34" customFormat="1">
      <c r="A1163" s="29"/>
      <c r="B1163" s="29"/>
      <c r="C1163" s="29"/>
      <c r="D1163" s="30"/>
      <c r="E1163" s="30"/>
      <c r="F1163" s="40"/>
      <c r="G1163" s="31"/>
      <c r="H1163" s="32"/>
      <c r="I1163" s="33"/>
      <c r="J1163" s="33"/>
      <c r="K1163" s="33"/>
    </row>
    <row r="1164" spans="1:11" s="34" customFormat="1">
      <c r="A1164" s="29"/>
      <c r="B1164" s="29"/>
      <c r="C1164" s="29"/>
      <c r="D1164" s="30"/>
      <c r="E1164" s="30"/>
      <c r="F1164" s="40"/>
      <c r="G1164" s="31"/>
      <c r="H1164" s="32"/>
      <c r="I1164" s="33"/>
      <c r="J1164" s="33"/>
      <c r="K1164" s="33"/>
    </row>
    <row r="1165" spans="1:11" s="34" customFormat="1">
      <c r="A1165" s="29"/>
      <c r="B1165" s="29"/>
      <c r="C1165" s="29"/>
      <c r="D1165" s="30"/>
      <c r="E1165" s="30"/>
      <c r="F1165" s="40"/>
      <c r="G1165" s="31"/>
      <c r="H1165" s="32"/>
      <c r="I1165" s="33"/>
      <c r="J1165" s="33"/>
      <c r="K1165" s="33"/>
    </row>
    <row r="1166" spans="1:11" s="34" customFormat="1">
      <c r="A1166" s="29"/>
      <c r="B1166" s="29"/>
      <c r="C1166" s="29"/>
      <c r="D1166" s="30"/>
      <c r="E1166" s="30"/>
      <c r="F1166" s="40"/>
      <c r="G1166" s="31"/>
      <c r="H1166" s="32"/>
      <c r="I1166" s="33"/>
      <c r="J1166" s="33"/>
      <c r="K1166" s="33"/>
    </row>
    <row r="1167" spans="1:11" s="34" customFormat="1">
      <c r="A1167" s="29"/>
      <c r="B1167" s="29"/>
      <c r="C1167" s="29"/>
      <c r="D1167" s="30"/>
      <c r="E1167" s="30"/>
      <c r="F1167" s="40"/>
      <c r="G1167" s="31"/>
      <c r="H1167" s="32"/>
      <c r="I1167" s="33"/>
      <c r="J1167" s="33"/>
      <c r="K1167" s="33"/>
    </row>
    <row r="1168" spans="1:11" s="34" customFormat="1">
      <c r="A1168" s="29"/>
      <c r="B1168" s="29"/>
      <c r="C1168" s="29"/>
      <c r="D1168" s="30"/>
      <c r="E1168" s="30"/>
      <c r="F1168" s="40"/>
      <c r="G1168" s="31"/>
      <c r="H1168" s="32"/>
      <c r="I1168" s="33"/>
      <c r="J1168" s="33"/>
      <c r="K1168" s="33"/>
    </row>
    <row r="1169" spans="1:11" s="34" customFormat="1">
      <c r="A1169" s="29"/>
      <c r="B1169" s="29"/>
      <c r="C1169" s="29"/>
      <c r="D1169" s="30"/>
      <c r="E1169" s="30"/>
      <c r="F1169" s="40"/>
      <c r="G1169" s="31"/>
      <c r="H1169" s="32"/>
      <c r="I1169" s="33"/>
      <c r="J1169" s="33"/>
      <c r="K1169" s="33"/>
    </row>
    <row r="1170" spans="1:11" s="34" customFormat="1">
      <c r="A1170" s="29"/>
      <c r="B1170" s="29"/>
      <c r="C1170" s="29"/>
      <c r="D1170" s="30"/>
      <c r="E1170" s="30"/>
      <c r="F1170" s="40"/>
      <c r="G1170" s="31"/>
      <c r="H1170" s="32"/>
      <c r="I1170" s="33"/>
      <c r="J1170" s="33"/>
      <c r="K1170" s="33"/>
    </row>
    <row r="1171" spans="1:11" s="34" customFormat="1">
      <c r="A1171" s="29"/>
      <c r="B1171" s="29"/>
      <c r="C1171" s="29"/>
      <c r="D1171" s="30"/>
      <c r="E1171" s="30"/>
      <c r="F1171" s="40"/>
      <c r="G1171" s="31"/>
      <c r="H1171" s="32"/>
      <c r="I1171" s="33"/>
      <c r="J1171" s="33"/>
      <c r="K1171" s="33"/>
    </row>
    <row r="1172" spans="1:11" s="34" customFormat="1">
      <c r="A1172" s="29"/>
      <c r="B1172" s="29"/>
      <c r="C1172" s="29"/>
      <c r="D1172" s="30"/>
      <c r="E1172" s="30"/>
      <c r="F1172" s="40"/>
      <c r="G1172" s="31"/>
      <c r="H1172" s="32"/>
      <c r="I1172" s="33"/>
      <c r="J1172" s="33"/>
      <c r="K1172" s="33"/>
    </row>
    <row r="1173" spans="1:11" s="34" customFormat="1">
      <c r="A1173" s="29"/>
      <c r="B1173" s="29"/>
      <c r="C1173" s="29"/>
      <c r="D1173" s="30"/>
      <c r="E1173" s="30"/>
      <c r="F1173" s="40"/>
      <c r="G1173" s="31"/>
      <c r="H1173" s="32"/>
      <c r="I1173" s="33"/>
      <c r="J1173" s="33"/>
      <c r="K1173" s="33"/>
    </row>
    <row r="1174" spans="1:11" s="34" customFormat="1">
      <c r="A1174" s="29"/>
      <c r="B1174" s="29"/>
      <c r="C1174" s="29"/>
      <c r="D1174" s="30"/>
      <c r="E1174" s="30"/>
      <c r="F1174" s="40"/>
      <c r="G1174" s="31"/>
      <c r="H1174" s="32"/>
      <c r="I1174" s="33"/>
      <c r="J1174" s="33"/>
      <c r="K1174" s="33"/>
    </row>
    <row r="1175" spans="1:11" s="34" customFormat="1">
      <c r="A1175" s="29"/>
      <c r="B1175" s="29"/>
      <c r="C1175" s="29"/>
      <c r="D1175" s="30"/>
      <c r="E1175" s="30"/>
      <c r="F1175" s="40"/>
      <c r="G1175" s="31"/>
      <c r="H1175" s="32"/>
      <c r="I1175" s="33"/>
      <c r="J1175" s="33"/>
      <c r="K1175" s="33"/>
    </row>
    <row r="1176" spans="1:11" s="34" customFormat="1">
      <c r="A1176" s="29"/>
      <c r="B1176" s="29"/>
      <c r="C1176" s="29"/>
      <c r="D1176" s="30"/>
      <c r="E1176" s="30"/>
      <c r="F1176" s="40"/>
      <c r="G1176" s="31"/>
      <c r="H1176" s="32"/>
      <c r="I1176" s="33"/>
      <c r="J1176" s="33"/>
      <c r="K1176" s="33"/>
    </row>
    <row r="1177" spans="1:11" s="34" customFormat="1">
      <c r="A1177" s="29"/>
      <c r="B1177" s="29"/>
      <c r="C1177" s="29"/>
      <c r="D1177" s="30"/>
      <c r="E1177" s="30"/>
      <c r="F1177" s="40"/>
      <c r="G1177" s="31"/>
      <c r="H1177" s="32"/>
      <c r="I1177" s="33"/>
      <c r="J1177" s="33"/>
      <c r="K1177" s="33"/>
    </row>
    <row r="1178" spans="1:11" s="34" customFormat="1">
      <c r="A1178" s="29"/>
      <c r="B1178" s="29"/>
      <c r="C1178" s="29"/>
      <c r="D1178" s="30"/>
      <c r="E1178" s="30"/>
      <c r="F1178" s="40"/>
      <c r="G1178" s="31"/>
      <c r="H1178" s="32"/>
      <c r="I1178" s="33"/>
      <c r="J1178" s="33"/>
      <c r="K1178" s="33"/>
    </row>
    <row r="1179" spans="1:11" s="34" customFormat="1">
      <c r="A1179" s="29"/>
      <c r="B1179" s="29"/>
      <c r="C1179" s="29"/>
      <c r="D1179" s="30"/>
      <c r="E1179" s="30"/>
      <c r="F1179" s="40"/>
      <c r="G1179" s="31"/>
      <c r="H1179" s="32"/>
      <c r="I1179" s="33"/>
      <c r="J1179" s="33"/>
      <c r="K1179" s="33"/>
    </row>
    <row r="1180" spans="1:11" s="34" customFormat="1">
      <c r="A1180" s="29"/>
      <c r="B1180" s="29"/>
      <c r="C1180" s="29"/>
      <c r="D1180" s="30"/>
      <c r="E1180" s="30"/>
      <c r="F1180" s="40"/>
      <c r="G1180" s="31"/>
      <c r="H1180" s="32"/>
      <c r="I1180" s="33"/>
      <c r="J1180" s="33"/>
      <c r="K1180" s="33"/>
    </row>
    <row r="1181" spans="1:11" s="34" customFormat="1">
      <c r="A1181" s="29"/>
      <c r="B1181" s="29"/>
      <c r="C1181" s="29"/>
      <c r="D1181" s="30"/>
      <c r="E1181" s="30"/>
      <c r="F1181" s="40"/>
      <c r="G1181" s="31"/>
      <c r="H1181" s="32"/>
      <c r="I1181" s="33"/>
      <c r="J1181" s="33"/>
      <c r="K1181" s="33"/>
    </row>
    <row r="1182" spans="1:11" s="34" customFormat="1">
      <c r="A1182" s="29"/>
      <c r="B1182" s="29"/>
      <c r="C1182" s="29"/>
      <c r="D1182" s="30"/>
      <c r="E1182" s="30"/>
      <c r="F1182" s="40"/>
      <c r="G1182" s="31"/>
      <c r="H1182" s="32"/>
      <c r="I1182" s="33"/>
      <c r="J1182" s="33"/>
      <c r="K1182" s="33"/>
    </row>
    <row r="1183" spans="1:11" s="34" customFormat="1">
      <c r="A1183" s="29"/>
      <c r="B1183" s="29"/>
      <c r="C1183" s="29"/>
      <c r="D1183" s="30"/>
      <c r="E1183" s="30"/>
      <c r="F1183" s="40"/>
      <c r="G1183" s="31"/>
      <c r="H1183" s="32"/>
      <c r="I1183" s="33"/>
      <c r="J1183" s="33"/>
      <c r="K1183" s="33"/>
    </row>
    <row r="1184" spans="1:11" s="34" customFormat="1">
      <c r="A1184" s="29"/>
      <c r="B1184" s="29"/>
      <c r="C1184" s="29"/>
      <c r="D1184" s="30"/>
      <c r="E1184" s="30"/>
      <c r="F1184" s="40"/>
      <c r="G1184" s="31"/>
      <c r="H1184" s="32"/>
      <c r="I1184" s="33"/>
      <c r="J1184" s="33"/>
      <c r="K1184" s="33"/>
    </row>
    <row r="1185" spans="1:11" s="34" customFormat="1">
      <c r="A1185" s="29"/>
      <c r="B1185" s="29"/>
      <c r="C1185" s="29"/>
      <c r="D1185" s="30"/>
      <c r="E1185" s="30"/>
      <c r="F1185" s="40"/>
      <c r="G1185" s="31"/>
      <c r="H1185" s="32"/>
      <c r="I1185" s="33"/>
      <c r="J1185" s="33"/>
      <c r="K1185" s="33"/>
    </row>
    <row r="1186" spans="1:11" s="34" customFormat="1">
      <c r="A1186" s="29"/>
      <c r="B1186" s="29"/>
      <c r="C1186" s="29"/>
      <c r="D1186" s="30"/>
      <c r="E1186" s="30"/>
      <c r="F1186" s="40"/>
      <c r="G1186" s="31"/>
      <c r="H1186" s="32"/>
      <c r="I1186" s="33"/>
      <c r="J1186" s="33"/>
      <c r="K1186" s="33"/>
    </row>
    <row r="1187" spans="1:11" s="34" customFormat="1">
      <c r="A1187" s="29"/>
      <c r="B1187" s="29"/>
      <c r="C1187" s="29"/>
      <c r="D1187" s="30"/>
      <c r="E1187" s="30"/>
      <c r="F1187" s="40"/>
      <c r="G1187" s="31"/>
      <c r="H1187" s="32"/>
      <c r="I1187" s="33"/>
      <c r="J1187" s="33"/>
      <c r="K1187" s="33"/>
    </row>
    <row r="1188" spans="1:11" s="34" customFormat="1">
      <c r="A1188" s="29"/>
      <c r="B1188" s="29"/>
      <c r="C1188" s="29"/>
      <c r="D1188" s="30"/>
      <c r="E1188" s="30"/>
      <c r="F1188" s="40"/>
      <c r="G1188" s="31"/>
      <c r="H1188" s="32"/>
      <c r="I1188" s="33"/>
      <c r="J1188" s="33"/>
      <c r="K1188" s="33"/>
    </row>
    <row r="1189" spans="1:11" s="34" customFormat="1">
      <c r="A1189" s="29"/>
      <c r="B1189" s="29"/>
      <c r="C1189" s="29"/>
      <c r="D1189" s="30"/>
      <c r="E1189" s="30"/>
      <c r="F1189" s="40"/>
      <c r="G1189" s="31"/>
      <c r="H1189" s="32"/>
      <c r="I1189" s="33"/>
      <c r="J1189" s="33"/>
      <c r="K1189" s="33"/>
    </row>
    <row r="1190" spans="1:11" s="34" customFormat="1">
      <c r="A1190" s="29"/>
      <c r="B1190" s="29"/>
      <c r="C1190" s="29"/>
      <c r="D1190" s="30"/>
      <c r="E1190" s="30"/>
      <c r="F1190" s="40"/>
      <c r="G1190" s="31"/>
      <c r="H1190" s="32"/>
      <c r="I1190" s="33"/>
      <c r="J1190" s="33"/>
      <c r="K1190" s="33"/>
    </row>
    <row r="1191" spans="1:11" s="34" customFormat="1">
      <c r="A1191" s="29"/>
      <c r="B1191" s="29"/>
      <c r="C1191" s="29"/>
      <c r="D1191" s="30"/>
      <c r="E1191" s="30"/>
      <c r="F1191" s="40"/>
      <c r="G1191" s="31"/>
      <c r="H1191" s="32"/>
      <c r="I1191" s="33"/>
      <c r="J1191" s="33"/>
      <c r="K1191" s="33"/>
    </row>
    <row r="1192" spans="1:11" s="34" customFormat="1">
      <c r="A1192" s="29"/>
      <c r="B1192" s="29"/>
      <c r="C1192" s="29"/>
      <c r="D1192" s="30"/>
      <c r="E1192" s="30"/>
      <c r="F1192" s="40"/>
      <c r="G1192" s="31"/>
      <c r="H1192" s="32"/>
      <c r="I1192" s="33"/>
      <c r="J1192" s="33"/>
      <c r="K1192" s="33"/>
    </row>
    <row r="1193" spans="1:11" s="34" customFormat="1">
      <c r="A1193" s="29"/>
      <c r="B1193" s="29"/>
      <c r="C1193" s="29"/>
      <c r="D1193" s="30"/>
      <c r="E1193" s="30"/>
      <c r="F1193" s="40"/>
      <c r="G1193" s="31"/>
      <c r="H1193" s="32"/>
      <c r="I1193" s="33"/>
      <c r="J1193" s="33"/>
      <c r="K1193" s="33"/>
    </row>
    <row r="1194" spans="1:11" s="34" customFormat="1">
      <c r="A1194" s="29"/>
      <c r="B1194" s="29"/>
      <c r="C1194" s="29"/>
      <c r="D1194" s="30"/>
      <c r="E1194" s="30"/>
      <c r="F1194" s="40"/>
      <c r="G1194" s="31"/>
      <c r="H1194" s="32"/>
      <c r="I1194" s="33"/>
      <c r="J1194" s="33"/>
      <c r="K1194" s="33"/>
    </row>
    <row r="1195" spans="1:11" s="34" customFormat="1">
      <c r="A1195" s="29"/>
      <c r="B1195" s="29"/>
      <c r="C1195" s="29"/>
      <c r="D1195" s="30"/>
      <c r="E1195" s="30"/>
      <c r="F1195" s="40"/>
      <c r="G1195" s="31"/>
      <c r="H1195" s="32"/>
      <c r="I1195" s="33"/>
      <c r="J1195" s="33"/>
      <c r="K1195" s="33"/>
    </row>
    <row r="1196" spans="1:11" s="34" customFormat="1">
      <c r="A1196" s="29"/>
      <c r="B1196" s="29"/>
      <c r="C1196" s="29"/>
      <c r="D1196" s="30"/>
      <c r="E1196" s="30"/>
      <c r="F1196" s="40"/>
      <c r="G1196" s="31"/>
      <c r="H1196" s="32"/>
      <c r="I1196" s="33"/>
      <c r="J1196" s="33"/>
      <c r="K1196" s="33"/>
    </row>
    <row r="1197" spans="1:11" s="34" customFormat="1">
      <c r="A1197" s="29"/>
      <c r="B1197" s="29"/>
      <c r="C1197" s="29"/>
      <c r="D1197" s="30"/>
      <c r="E1197" s="30"/>
      <c r="F1197" s="40"/>
      <c r="G1197" s="31"/>
      <c r="H1197" s="32"/>
      <c r="I1197" s="33"/>
      <c r="J1197" s="33"/>
      <c r="K1197" s="33"/>
    </row>
    <row r="1198" spans="1:11" s="34" customFormat="1">
      <c r="A1198" s="29"/>
      <c r="B1198" s="29"/>
      <c r="C1198" s="29"/>
      <c r="D1198" s="30"/>
      <c r="E1198" s="30"/>
      <c r="F1198" s="40"/>
      <c r="G1198" s="31"/>
      <c r="H1198" s="32"/>
      <c r="I1198" s="33"/>
      <c r="J1198" s="33"/>
      <c r="K1198" s="33"/>
    </row>
    <row r="1199" spans="1:11" s="34" customFormat="1">
      <c r="A1199" s="29"/>
      <c r="B1199" s="29"/>
      <c r="C1199" s="29"/>
      <c r="D1199" s="30"/>
      <c r="E1199" s="30"/>
      <c r="F1199" s="40"/>
      <c r="G1199" s="31"/>
      <c r="H1199" s="32"/>
      <c r="I1199" s="33"/>
      <c r="J1199" s="33"/>
      <c r="K1199" s="33"/>
    </row>
    <row r="1200" spans="1:11" s="34" customFormat="1">
      <c r="A1200" s="29"/>
      <c r="B1200" s="29"/>
      <c r="C1200" s="29"/>
      <c r="D1200" s="30"/>
      <c r="E1200" s="30"/>
      <c r="F1200" s="40"/>
      <c r="G1200" s="31"/>
      <c r="H1200" s="32"/>
      <c r="I1200" s="33"/>
      <c r="J1200" s="33"/>
      <c r="K1200" s="33"/>
    </row>
    <row r="1201" spans="1:11" s="34" customFormat="1">
      <c r="A1201" s="29"/>
      <c r="B1201" s="29"/>
      <c r="C1201" s="29"/>
      <c r="D1201" s="30"/>
      <c r="E1201" s="30"/>
      <c r="F1201" s="40"/>
      <c r="G1201" s="31"/>
      <c r="H1201" s="32"/>
      <c r="I1201" s="33"/>
      <c r="J1201" s="33"/>
      <c r="K1201" s="33"/>
    </row>
    <row r="1202" spans="1:11" s="34" customFormat="1">
      <c r="A1202" s="29"/>
      <c r="B1202" s="29"/>
      <c r="C1202" s="29"/>
      <c r="D1202" s="30"/>
      <c r="E1202" s="30"/>
      <c r="F1202" s="40"/>
      <c r="G1202" s="31"/>
      <c r="H1202" s="32"/>
      <c r="I1202" s="33"/>
      <c r="J1202" s="33"/>
      <c r="K1202" s="33"/>
    </row>
    <row r="1203" spans="1:11" s="34" customFormat="1">
      <c r="A1203" s="29"/>
      <c r="B1203" s="29"/>
      <c r="C1203" s="29"/>
      <c r="D1203" s="30"/>
      <c r="E1203" s="30"/>
      <c r="F1203" s="40"/>
      <c r="G1203" s="31"/>
      <c r="H1203" s="32"/>
      <c r="I1203" s="33"/>
      <c r="J1203" s="33"/>
      <c r="K1203" s="33"/>
    </row>
    <row r="1204" spans="1:11" s="34" customFormat="1">
      <c r="A1204" s="29"/>
      <c r="B1204" s="29"/>
      <c r="C1204" s="29"/>
      <c r="D1204" s="30"/>
      <c r="E1204" s="30"/>
      <c r="F1204" s="40"/>
      <c r="G1204" s="31"/>
      <c r="H1204" s="32"/>
      <c r="I1204" s="33"/>
      <c r="J1204" s="33"/>
      <c r="K1204" s="33"/>
    </row>
    <row r="1205" spans="1:11" s="34" customFormat="1">
      <c r="A1205" s="29"/>
      <c r="B1205" s="29"/>
      <c r="C1205" s="29"/>
      <c r="D1205" s="30"/>
      <c r="E1205" s="30"/>
      <c r="F1205" s="40"/>
      <c r="G1205" s="31"/>
      <c r="H1205" s="32"/>
      <c r="I1205" s="33"/>
      <c r="J1205" s="33"/>
      <c r="K1205" s="33"/>
    </row>
    <row r="1206" spans="1:11" s="34" customFormat="1">
      <c r="A1206" s="29"/>
      <c r="B1206" s="29"/>
      <c r="C1206" s="29"/>
      <c r="D1206" s="30"/>
      <c r="E1206" s="30"/>
      <c r="F1206" s="40"/>
      <c r="G1206" s="31"/>
      <c r="H1206" s="32"/>
      <c r="I1206" s="33"/>
      <c r="J1206" s="33"/>
      <c r="K1206" s="33"/>
    </row>
    <row r="1207" spans="1:11" s="34" customFormat="1">
      <c r="A1207" s="29"/>
      <c r="B1207" s="29"/>
      <c r="C1207" s="29"/>
      <c r="D1207" s="30"/>
      <c r="E1207" s="30"/>
      <c r="F1207" s="40"/>
      <c r="G1207" s="31"/>
      <c r="H1207" s="32"/>
      <c r="I1207" s="33"/>
      <c r="J1207" s="33"/>
      <c r="K1207" s="33"/>
    </row>
    <row r="1208" spans="1:11" s="34" customFormat="1">
      <c r="A1208" s="29"/>
      <c r="B1208" s="29"/>
      <c r="C1208" s="29"/>
      <c r="D1208" s="30"/>
      <c r="E1208" s="30"/>
      <c r="F1208" s="40"/>
      <c r="G1208" s="31"/>
      <c r="H1208" s="32"/>
      <c r="I1208" s="33"/>
      <c r="J1208" s="33"/>
      <c r="K1208" s="33"/>
    </row>
    <row r="1209" spans="1:11" s="34" customFormat="1">
      <c r="A1209" s="29"/>
      <c r="B1209" s="29"/>
      <c r="C1209" s="29"/>
      <c r="D1209" s="30"/>
      <c r="E1209" s="30"/>
      <c r="F1209" s="40"/>
      <c r="G1209" s="31"/>
      <c r="H1209" s="32"/>
      <c r="I1209" s="33"/>
      <c r="J1209" s="33"/>
      <c r="K1209" s="33"/>
    </row>
    <row r="1210" spans="1:11" s="34" customFormat="1">
      <c r="A1210" s="29"/>
      <c r="B1210" s="29"/>
      <c r="C1210" s="29"/>
      <c r="D1210" s="30"/>
      <c r="E1210" s="30"/>
      <c r="F1210" s="40"/>
      <c r="G1210" s="31"/>
      <c r="H1210" s="32"/>
      <c r="I1210" s="33"/>
      <c r="J1210" s="33"/>
      <c r="K1210" s="33"/>
    </row>
    <row r="1211" spans="1:11" s="34" customFormat="1">
      <c r="A1211" s="29"/>
      <c r="B1211" s="29"/>
      <c r="C1211" s="29"/>
      <c r="D1211" s="30"/>
      <c r="E1211" s="30"/>
      <c r="F1211" s="40"/>
      <c r="G1211" s="31"/>
      <c r="H1211" s="32"/>
      <c r="I1211" s="33"/>
      <c r="J1211" s="33"/>
      <c r="K1211" s="33"/>
    </row>
    <row r="1212" spans="1:11" s="34" customFormat="1">
      <c r="A1212" s="29"/>
      <c r="B1212" s="29"/>
      <c r="C1212" s="29"/>
      <c r="D1212" s="30"/>
      <c r="E1212" s="30"/>
      <c r="F1212" s="40"/>
      <c r="G1212" s="31"/>
      <c r="H1212" s="32"/>
      <c r="I1212" s="33"/>
      <c r="J1212" s="33"/>
      <c r="K1212" s="33"/>
    </row>
    <row r="1213" spans="1:11" s="34" customFormat="1">
      <c r="A1213" s="29"/>
      <c r="B1213" s="29"/>
      <c r="C1213" s="29"/>
      <c r="D1213" s="30"/>
      <c r="E1213" s="30"/>
      <c r="F1213" s="40"/>
      <c r="G1213" s="31"/>
      <c r="H1213" s="32"/>
      <c r="I1213" s="33"/>
      <c r="J1213" s="33"/>
      <c r="K1213" s="33"/>
    </row>
    <row r="1214" spans="1:11" s="34" customFormat="1">
      <c r="A1214" s="29"/>
      <c r="B1214" s="29"/>
      <c r="C1214" s="29"/>
      <c r="D1214" s="30"/>
      <c r="E1214" s="30"/>
      <c r="F1214" s="40"/>
      <c r="G1214" s="31"/>
      <c r="H1214" s="32"/>
      <c r="I1214" s="33"/>
      <c r="J1214" s="33"/>
      <c r="K1214" s="33"/>
    </row>
    <row r="1215" spans="1:11" s="34" customFormat="1">
      <c r="A1215" s="29"/>
      <c r="B1215" s="29"/>
      <c r="C1215" s="29"/>
      <c r="D1215" s="30"/>
      <c r="E1215" s="30"/>
      <c r="F1215" s="40"/>
      <c r="G1215" s="31"/>
      <c r="H1215" s="32"/>
      <c r="I1215" s="33"/>
      <c r="J1215" s="33"/>
      <c r="K1215" s="33"/>
    </row>
    <row r="1216" spans="1:11" s="34" customFormat="1">
      <c r="A1216" s="29"/>
      <c r="B1216" s="29"/>
      <c r="C1216" s="29"/>
      <c r="D1216" s="30"/>
      <c r="E1216" s="30"/>
      <c r="F1216" s="40"/>
      <c r="G1216" s="31"/>
      <c r="H1216" s="32"/>
      <c r="I1216" s="33"/>
      <c r="J1216" s="33"/>
      <c r="K1216" s="33"/>
    </row>
    <row r="1217" spans="1:11" s="34" customFormat="1">
      <c r="A1217" s="29"/>
      <c r="B1217" s="29"/>
      <c r="C1217" s="29"/>
      <c r="D1217" s="30"/>
      <c r="E1217" s="30"/>
      <c r="F1217" s="40"/>
      <c r="G1217" s="31"/>
      <c r="H1217" s="32"/>
      <c r="I1217" s="33"/>
      <c r="J1217" s="33"/>
      <c r="K1217" s="33"/>
    </row>
    <row r="1218" spans="1:11" s="34" customFormat="1">
      <c r="A1218" s="29"/>
      <c r="B1218" s="29"/>
      <c r="C1218" s="29"/>
      <c r="D1218" s="30"/>
      <c r="E1218" s="30"/>
      <c r="F1218" s="40"/>
      <c r="G1218" s="31"/>
      <c r="H1218" s="32"/>
      <c r="I1218" s="33"/>
      <c r="J1218" s="33"/>
      <c r="K1218" s="33"/>
    </row>
    <row r="1219" spans="1:11" s="34" customFormat="1">
      <c r="A1219" s="29"/>
      <c r="B1219" s="29"/>
      <c r="C1219" s="29"/>
      <c r="D1219" s="30"/>
      <c r="E1219" s="30"/>
      <c r="F1219" s="40"/>
      <c r="G1219" s="31"/>
      <c r="H1219" s="32"/>
      <c r="I1219" s="33"/>
      <c r="J1219" s="33"/>
      <c r="K1219" s="33"/>
    </row>
    <row r="1220" spans="1:11" s="34" customFormat="1">
      <c r="A1220" s="29"/>
      <c r="B1220" s="29"/>
      <c r="C1220" s="29"/>
      <c r="D1220" s="30"/>
      <c r="E1220" s="30"/>
      <c r="F1220" s="40"/>
      <c r="G1220" s="31"/>
      <c r="H1220" s="32"/>
      <c r="I1220" s="33"/>
      <c r="J1220" s="33"/>
      <c r="K1220" s="33"/>
    </row>
    <row r="1221" spans="1:11" s="34" customFormat="1">
      <c r="A1221" s="29"/>
      <c r="B1221" s="29"/>
      <c r="C1221" s="29"/>
      <c r="D1221" s="30"/>
      <c r="E1221" s="30"/>
      <c r="F1221" s="40"/>
      <c r="G1221" s="31"/>
      <c r="H1221" s="32"/>
      <c r="I1221" s="33"/>
      <c r="J1221" s="33"/>
      <c r="K1221" s="33"/>
    </row>
    <row r="1222" spans="1:11" s="34" customFormat="1">
      <c r="A1222" s="29"/>
      <c r="B1222" s="29"/>
      <c r="C1222" s="29"/>
      <c r="D1222" s="30"/>
      <c r="E1222" s="30"/>
      <c r="F1222" s="40"/>
      <c r="G1222" s="31"/>
      <c r="H1222" s="32"/>
      <c r="I1222" s="33"/>
      <c r="J1222" s="33"/>
      <c r="K1222" s="33"/>
    </row>
    <row r="1223" spans="1:11" s="34" customFormat="1">
      <c r="A1223" s="29"/>
      <c r="B1223" s="29"/>
      <c r="C1223" s="29"/>
      <c r="D1223" s="30"/>
      <c r="E1223" s="30"/>
      <c r="F1223" s="40"/>
      <c r="G1223" s="31"/>
      <c r="H1223" s="32"/>
      <c r="I1223" s="33"/>
      <c r="J1223" s="33"/>
      <c r="K1223" s="33"/>
    </row>
    <row r="1224" spans="1:11" s="34" customFormat="1">
      <c r="A1224" s="29"/>
      <c r="B1224" s="29"/>
      <c r="C1224" s="29"/>
      <c r="D1224" s="30"/>
      <c r="E1224" s="30"/>
      <c r="F1224" s="40"/>
      <c r="G1224" s="31"/>
      <c r="H1224" s="32"/>
      <c r="I1224" s="33"/>
      <c r="J1224" s="33"/>
      <c r="K1224" s="33"/>
    </row>
    <row r="1225" spans="1:11" s="34" customFormat="1">
      <c r="A1225" s="29"/>
      <c r="B1225" s="29"/>
      <c r="C1225" s="29"/>
      <c r="D1225" s="30"/>
      <c r="E1225" s="30"/>
      <c r="F1225" s="40"/>
      <c r="G1225" s="31"/>
      <c r="H1225" s="32"/>
      <c r="I1225" s="33"/>
      <c r="J1225" s="33"/>
      <c r="K1225" s="33"/>
    </row>
    <row r="1226" spans="1:11" s="34" customFormat="1">
      <c r="A1226" s="29"/>
      <c r="B1226" s="29"/>
      <c r="C1226" s="29"/>
      <c r="D1226" s="30"/>
      <c r="E1226" s="30"/>
      <c r="F1226" s="40"/>
      <c r="G1226" s="31"/>
      <c r="H1226" s="32"/>
      <c r="I1226" s="33"/>
      <c r="J1226" s="33"/>
      <c r="K1226" s="33"/>
    </row>
    <row r="1227" spans="1:11" s="34" customFormat="1">
      <c r="A1227" s="29"/>
      <c r="B1227" s="29"/>
      <c r="C1227" s="29"/>
      <c r="D1227" s="30"/>
      <c r="E1227" s="30"/>
      <c r="F1227" s="40"/>
      <c r="G1227" s="31"/>
      <c r="H1227" s="32"/>
      <c r="I1227" s="33"/>
      <c r="J1227" s="33"/>
      <c r="K1227" s="33"/>
    </row>
    <row r="1228" spans="1:11" s="34" customFormat="1">
      <c r="A1228" s="29"/>
      <c r="B1228" s="29"/>
      <c r="C1228" s="29"/>
      <c r="D1228" s="30"/>
      <c r="E1228" s="30"/>
      <c r="F1228" s="40"/>
      <c r="G1228" s="31"/>
      <c r="H1228" s="32"/>
      <c r="I1228" s="33"/>
      <c r="J1228" s="33"/>
      <c r="K1228" s="33"/>
    </row>
    <row r="1229" spans="1:11" s="34" customFormat="1">
      <c r="A1229" s="29"/>
      <c r="B1229" s="29"/>
      <c r="C1229" s="29"/>
      <c r="D1229" s="30"/>
      <c r="E1229" s="30"/>
      <c r="F1229" s="40"/>
      <c r="G1229" s="31"/>
      <c r="H1229" s="32"/>
      <c r="I1229" s="33"/>
      <c r="J1229" s="33"/>
      <c r="K1229" s="33"/>
    </row>
    <row r="1230" spans="1:11" s="34" customFormat="1">
      <c r="A1230" s="29"/>
      <c r="B1230" s="29"/>
      <c r="C1230" s="29"/>
      <c r="D1230" s="30"/>
      <c r="E1230" s="30"/>
      <c r="F1230" s="40"/>
      <c r="G1230" s="31"/>
      <c r="H1230" s="32"/>
      <c r="I1230" s="33"/>
      <c r="J1230" s="33"/>
      <c r="K1230" s="33"/>
    </row>
    <row r="1231" spans="1:11" s="34" customFormat="1">
      <c r="A1231" s="29"/>
      <c r="B1231" s="29"/>
      <c r="C1231" s="29"/>
      <c r="D1231" s="30"/>
      <c r="E1231" s="30"/>
      <c r="F1231" s="40"/>
      <c r="G1231" s="31"/>
      <c r="H1231" s="32"/>
      <c r="I1231" s="33"/>
      <c r="J1231" s="33"/>
      <c r="K1231" s="33"/>
    </row>
    <row r="1232" spans="1:11" s="34" customFormat="1">
      <c r="A1232" s="29"/>
      <c r="B1232" s="29"/>
      <c r="C1232" s="29"/>
      <c r="D1232" s="30"/>
      <c r="E1232" s="30"/>
      <c r="F1232" s="40"/>
      <c r="G1232" s="31"/>
      <c r="H1232" s="32"/>
      <c r="I1232" s="33"/>
      <c r="J1232" s="33"/>
      <c r="K1232" s="33"/>
    </row>
    <row r="1233" spans="1:11" s="34" customFormat="1">
      <c r="A1233" s="29"/>
      <c r="B1233" s="29"/>
      <c r="C1233" s="29"/>
      <c r="D1233" s="30"/>
      <c r="E1233" s="30"/>
      <c r="F1233" s="40"/>
      <c r="G1233" s="31"/>
      <c r="H1233" s="32"/>
      <c r="I1233" s="33"/>
      <c r="J1233" s="33"/>
      <c r="K1233" s="33"/>
    </row>
    <row r="1234" spans="1:11" s="34" customFormat="1">
      <c r="A1234" s="29"/>
      <c r="B1234" s="29"/>
      <c r="C1234" s="29"/>
      <c r="D1234" s="30"/>
      <c r="E1234" s="30"/>
      <c r="F1234" s="40"/>
      <c r="G1234" s="31"/>
      <c r="H1234" s="32"/>
      <c r="I1234" s="33"/>
      <c r="J1234" s="33"/>
      <c r="K1234" s="33"/>
    </row>
    <row r="1235" spans="1:11" s="34" customFormat="1">
      <c r="A1235" s="29"/>
      <c r="B1235" s="29"/>
      <c r="C1235" s="29"/>
      <c r="D1235" s="30"/>
      <c r="E1235" s="30"/>
      <c r="F1235" s="40"/>
      <c r="G1235" s="31"/>
      <c r="H1235" s="32"/>
      <c r="I1235" s="33"/>
      <c r="J1235" s="33"/>
      <c r="K1235" s="33"/>
    </row>
    <row r="1236" spans="1:11" s="34" customFormat="1">
      <c r="A1236" s="29"/>
      <c r="B1236" s="29"/>
      <c r="C1236" s="29"/>
      <c r="D1236" s="30"/>
      <c r="E1236" s="30"/>
      <c r="F1236" s="40"/>
      <c r="G1236" s="31"/>
      <c r="H1236" s="32"/>
      <c r="I1236" s="33"/>
      <c r="J1236" s="33"/>
      <c r="K1236" s="33"/>
    </row>
    <row r="1237" spans="1:11" s="34" customFormat="1">
      <c r="A1237" s="29"/>
      <c r="B1237" s="29"/>
      <c r="C1237" s="29"/>
      <c r="D1237" s="30"/>
      <c r="E1237" s="30"/>
      <c r="F1237" s="40"/>
      <c r="G1237" s="31"/>
      <c r="H1237" s="32"/>
      <c r="I1237" s="33"/>
      <c r="J1237" s="33"/>
      <c r="K1237" s="33"/>
    </row>
    <row r="1238" spans="1:11" s="34" customFormat="1">
      <c r="A1238" s="29"/>
      <c r="B1238" s="29"/>
      <c r="C1238" s="29"/>
      <c r="D1238" s="30"/>
      <c r="E1238" s="30"/>
      <c r="F1238" s="40"/>
      <c r="G1238" s="31"/>
      <c r="H1238" s="32"/>
      <c r="I1238" s="33"/>
      <c r="J1238" s="33"/>
      <c r="K1238" s="33"/>
    </row>
    <row r="1239" spans="1:11" s="34" customFormat="1">
      <c r="A1239" s="29"/>
      <c r="B1239" s="29"/>
      <c r="C1239" s="29"/>
      <c r="D1239" s="30"/>
      <c r="E1239" s="30"/>
      <c r="F1239" s="40"/>
      <c r="G1239" s="31"/>
      <c r="H1239" s="32"/>
      <c r="I1239" s="33"/>
      <c r="J1239" s="33"/>
      <c r="K1239" s="33"/>
    </row>
    <row r="1240" spans="1:11" s="34" customFormat="1">
      <c r="A1240" s="29"/>
      <c r="B1240" s="29"/>
      <c r="C1240" s="29"/>
      <c r="D1240" s="30"/>
      <c r="E1240" s="30"/>
      <c r="F1240" s="40"/>
      <c r="G1240" s="31"/>
      <c r="H1240" s="32"/>
      <c r="I1240" s="33"/>
      <c r="J1240" s="33"/>
      <c r="K1240" s="33"/>
    </row>
    <row r="1241" spans="1:11" s="34" customFormat="1">
      <c r="A1241" s="29"/>
      <c r="B1241" s="29"/>
      <c r="C1241" s="29"/>
      <c r="D1241" s="30"/>
      <c r="E1241" s="30"/>
      <c r="F1241" s="40"/>
      <c r="G1241" s="31"/>
      <c r="H1241" s="32"/>
      <c r="I1241" s="33"/>
      <c r="J1241" s="33"/>
      <c r="K1241" s="33"/>
    </row>
    <row r="1242" spans="1:11" s="34" customFormat="1">
      <c r="A1242" s="29"/>
      <c r="B1242" s="29"/>
      <c r="C1242" s="29"/>
      <c r="D1242" s="30"/>
      <c r="E1242" s="30"/>
      <c r="F1242" s="40"/>
      <c r="G1242" s="31"/>
      <c r="H1242" s="32"/>
      <c r="I1242" s="33"/>
      <c r="J1242" s="33"/>
      <c r="K1242" s="33"/>
    </row>
    <row r="1243" spans="1:11" s="34" customFormat="1">
      <c r="A1243" s="29"/>
      <c r="B1243" s="29"/>
      <c r="C1243" s="29"/>
      <c r="D1243" s="30"/>
      <c r="E1243" s="30"/>
      <c r="F1243" s="40"/>
      <c r="G1243" s="31"/>
      <c r="H1243" s="32"/>
      <c r="I1243" s="33"/>
      <c r="J1243" s="33"/>
      <c r="K1243" s="33"/>
    </row>
    <row r="1244" spans="1:11" s="34" customFormat="1">
      <c r="A1244" s="29"/>
      <c r="B1244" s="29"/>
      <c r="C1244" s="29"/>
      <c r="D1244" s="30"/>
      <c r="E1244" s="30"/>
      <c r="F1244" s="40"/>
      <c r="G1244" s="31"/>
      <c r="H1244" s="32"/>
      <c r="I1244" s="33"/>
      <c r="J1244" s="33"/>
      <c r="K1244" s="33"/>
    </row>
    <row r="1245" spans="1:11" s="34" customFormat="1">
      <c r="A1245" s="29"/>
      <c r="B1245" s="29"/>
      <c r="C1245" s="29"/>
      <c r="D1245" s="30"/>
      <c r="E1245" s="30"/>
      <c r="F1245" s="40"/>
      <c r="G1245" s="31"/>
      <c r="H1245" s="32"/>
      <c r="I1245" s="33"/>
      <c r="J1245" s="33"/>
      <c r="K1245" s="33"/>
    </row>
    <row r="1246" spans="1:11" s="34" customFormat="1">
      <c r="A1246" s="29"/>
      <c r="B1246" s="29"/>
      <c r="C1246" s="29"/>
      <c r="D1246" s="30"/>
      <c r="E1246" s="30"/>
      <c r="F1246" s="40"/>
      <c r="G1246" s="31"/>
      <c r="H1246" s="32"/>
      <c r="I1246" s="33"/>
      <c r="J1246" s="33"/>
      <c r="K1246" s="33"/>
    </row>
    <row r="1247" spans="1:11" s="34" customFormat="1">
      <c r="A1247" s="29"/>
      <c r="B1247" s="29"/>
      <c r="C1247" s="29"/>
      <c r="D1247" s="30"/>
      <c r="E1247" s="30"/>
      <c r="F1247" s="40"/>
      <c r="G1247" s="31"/>
      <c r="H1247" s="32"/>
      <c r="I1247" s="33"/>
      <c r="J1247" s="33"/>
      <c r="K1247" s="33"/>
    </row>
    <row r="1248" spans="1:11" s="34" customFormat="1">
      <c r="A1248" s="29"/>
      <c r="B1248" s="29"/>
      <c r="C1248" s="29"/>
      <c r="D1248" s="30"/>
      <c r="E1248" s="30"/>
      <c r="F1248" s="40"/>
      <c r="G1248" s="31"/>
      <c r="H1248" s="32"/>
      <c r="I1248" s="33"/>
      <c r="J1248" s="33"/>
      <c r="K1248" s="33"/>
    </row>
    <row r="1249" spans="1:11" s="34" customFormat="1">
      <c r="A1249" s="29"/>
      <c r="B1249" s="29"/>
      <c r="C1249" s="29"/>
      <c r="D1249" s="30"/>
      <c r="E1249" s="30"/>
      <c r="F1249" s="40"/>
      <c r="G1249" s="31"/>
      <c r="H1249" s="32"/>
      <c r="I1249" s="33"/>
      <c r="J1249" s="33"/>
      <c r="K1249" s="33"/>
    </row>
    <row r="1250" spans="1:11" s="34" customFormat="1">
      <c r="A1250" s="29"/>
      <c r="B1250" s="29"/>
      <c r="C1250" s="29"/>
      <c r="D1250" s="30"/>
      <c r="E1250" s="30"/>
      <c r="F1250" s="40"/>
      <c r="G1250" s="31"/>
      <c r="H1250" s="32"/>
      <c r="I1250" s="33"/>
      <c r="J1250" s="33"/>
      <c r="K1250" s="33"/>
    </row>
    <row r="1251" spans="1:11" s="34" customFormat="1">
      <c r="A1251" s="29"/>
      <c r="B1251" s="29"/>
      <c r="C1251" s="29"/>
      <c r="D1251" s="30"/>
      <c r="E1251" s="30"/>
      <c r="F1251" s="40"/>
      <c r="G1251" s="31"/>
      <c r="H1251" s="32"/>
      <c r="I1251" s="33"/>
      <c r="J1251" s="33"/>
      <c r="K1251" s="33"/>
    </row>
    <row r="1252" spans="1:11" s="34" customFormat="1">
      <c r="A1252" s="29"/>
      <c r="B1252" s="29"/>
      <c r="C1252" s="29"/>
      <c r="D1252" s="30"/>
      <c r="E1252" s="30"/>
      <c r="F1252" s="40"/>
      <c r="G1252" s="31"/>
      <c r="H1252" s="32"/>
      <c r="I1252" s="33"/>
      <c r="J1252" s="33"/>
      <c r="K1252" s="33"/>
    </row>
    <row r="1253" spans="1:11" s="34" customFormat="1">
      <c r="A1253" s="29"/>
      <c r="B1253" s="29"/>
      <c r="C1253" s="29"/>
      <c r="D1253" s="30"/>
      <c r="E1253" s="30"/>
      <c r="F1253" s="40"/>
      <c r="G1253" s="31"/>
      <c r="H1253" s="32"/>
      <c r="I1253" s="33"/>
      <c r="J1253" s="33"/>
      <c r="K1253" s="33"/>
    </row>
    <row r="1254" spans="1:11" s="34" customFormat="1">
      <c r="A1254" s="29"/>
      <c r="B1254" s="29"/>
      <c r="C1254" s="29"/>
      <c r="D1254" s="30"/>
      <c r="E1254" s="30"/>
      <c r="F1254" s="40"/>
      <c r="G1254" s="31"/>
      <c r="H1254" s="32"/>
      <c r="I1254" s="33"/>
      <c r="J1254" s="33"/>
      <c r="K1254" s="33"/>
    </row>
    <row r="1255" spans="1:11" s="34" customFormat="1">
      <c r="A1255" s="29"/>
      <c r="B1255" s="29"/>
      <c r="C1255" s="29"/>
      <c r="D1255" s="30"/>
      <c r="E1255" s="30"/>
      <c r="F1255" s="40"/>
      <c r="G1255" s="31"/>
      <c r="H1255" s="32"/>
      <c r="I1255" s="33"/>
      <c r="J1255" s="33"/>
      <c r="K1255" s="33"/>
    </row>
    <row r="1256" spans="1:11" s="34" customFormat="1">
      <c r="A1256" s="29"/>
      <c r="B1256" s="29"/>
      <c r="C1256" s="29"/>
      <c r="D1256" s="30"/>
      <c r="E1256" s="30"/>
      <c r="F1256" s="40"/>
      <c r="G1256" s="31"/>
      <c r="H1256" s="32"/>
      <c r="I1256" s="33"/>
      <c r="J1256" s="33"/>
      <c r="K1256" s="33"/>
    </row>
    <row r="1257" spans="1:11" s="34" customFormat="1">
      <c r="A1257" s="29"/>
      <c r="B1257" s="29"/>
      <c r="C1257" s="29"/>
      <c r="D1257" s="30"/>
      <c r="E1257" s="30"/>
      <c r="F1257" s="40"/>
      <c r="G1257" s="31"/>
      <c r="H1257" s="32"/>
      <c r="I1257" s="33"/>
      <c r="J1257" s="33"/>
      <c r="K1257" s="33"/>
    </row>
    <row r="1258" spans="1:11" s="34" customFormat="1">
      <c r="A1258" s="29"/>
      <c r="B1258" s="29"/>
      <c r="C1258" s="29"/>
      <c r="D1258" s="30"/>
      <c r="E1258" s="30"/>
      <c r="F1258" s="40"/>
      <c r="G1258" s="31"/>
      <c r="H1258" s="32"/>
      <c r="I1258" s="33"/>
      <c r="J1258" s="33"/>
      <c r="K1258" s="33"/>
    </row>
    <row r="1259" spans="1:11" s="34" customFormat="1">
      <c r="A1259" s="29"/>
      <c r="B1259" s="29"/>
      <c r="C1259" s="29"/>
      <c r="D1259" s="30"/>
      <c r="E1259" s="30"/>
      <c r="F1259" s="40"/>
      <c r="G1259" s="31"/>
      <c r="H1259" s="32"/>
      <c r="I1259" s="33"/>
      <c r="J1259" s="33"/>
      <c r="K1259" s="33"/>
    </row>
    <row r="1260" spans="1:11" s="34" customFormat="1">
      <c r="A1260" s="29"/>
      <c r="B1260" s="29"/>
      <c r="C1260" s="29"/>
      <c r="D1260" s="30"/>
      <c r="E1260" s="30"/>
      <c r="F1260" s="40"/>
      <c r="G1260" s="31"/>
      <c r="H1260" s="32"/>
      <c r="I1260" s="33"/>
      <c r="J1260" s="33"/>
      <c r="K1260" s="33"/>
    </row>
    <row r="1261" spans="1:11" s="34" customFormat="1">
      <c r="A1261" s="29"/>
      <c r="B1261" s="29"/>
      <c r="C1261" s="29"/>
      <c r="D1261" s="30"/>
      <c r="E1261" s="30"/>
      <c r="F1261" s="40"/>
      <c r="G1261" s="31"/>
      <c r="H1261" s="32"/>
      <c r="I1261" s="33"/>
      <c r="J1261" s="33"/>
      <c r="K1261" s="33"/>
    </row>
    <row r="1262" spans="1:11" s="34" customFormat="1">
      <c r="A1262" s="29"/>
      <c r="B1262" s="29"/>
      <c r="C1262" s="29"/>
      <c r="D1262" s="30"/>
      <c r="E1262" s="30"/>
      <c r="F1262" s="40"/>
      <c r="G1262" s="31"/>
      <c r="H1262" s="32"/>
      <c r="I1262" s="33"/>
      <c r="J1262" s="33"/>
      <c r="K1262" s="33"/>
    </row>
    <row r="1263" spans="1:11" s="34" customFormat="1">
      <c r="A1263" s="29"/>
      <c r="B1263" s="29"/>
      <c r="C1263" s="29"/>
      <c r="D1263" s="30"/>
      <c r="E1263" s="30"/>
      <c r="F1263" s="40"/>
      <c r="G1263" s="31"/>
      <c r="H1263" s="32"/>
      <c r="I1263" s="33"/>
      <c r="J1263" s="33"/>
      <c r="K1263" s="33"/>
    </row>
    <row r="1264" spans="1:11" s="34" customFormat="1">
      <c r="A1264" s="29"/>
      <c r="B1264" s="29"/>
      <c r="C1264" s="29"/>
      <c r="D1264" s="30"/>
      <c r="E1264" s="30"/>
      <c r="F1264" s="40"/>
      <c r="G1264" s="31"/>
      <c r="H1264" s="32"/>
      <c r="I1264" s="33"/>
      <c r="J1264" s="33"/>
      <c r="K1264" s="33"/>
    </row>
    <row r="1265" spans="1:11" s="34" customFormat="1">
      <c r="A1265" s="29"/>
      <c r="B1265" s="29"/>
      <c r="C1265" s="29"/>
      <c r="D1265" s="30"/>
      <c r="E1265" s="30"/>
      <c r="F1265" s="40"/>
      <c r="G1265" s="31"/>
      <c r="H1265" s="32"/>
      <c r="I1265" s="33"/>
      <c r="J1265" s="33"/>
      <c r="K1265" s="33"/>
    </row>
    <row r="1266" spans="1:11" s="34" customFormat="1">
      <c r="A1266" s="29"/>
      <c r="B1266" s="29"/>
      <c r="C1266" s="29"/>
      <c r="D1266" s="30"/>
      <c r="E1266" s="30"/>
      <c r="F1266" s="40"/>
      <c r="G1266" s="31"/>
      <c r="H1266" s="32"/>
      <c r="I1266" s="33"/>
      <c r="J1266" s="33"/>
      <c r="K1266" s="33"/>
    </row>
    <row r="1267" spans="1:11" s="34" customFormat="1">
      <c r="A1267" s="29"/>
      <c r="B1267" s="29"/>
      <c r="C1267" s="29"/>
      <c r="D1267" s="30"/>
      <c r="E1267" s="30"/>
      <c r="F1267" s="40"/>
      <c r="G1267" s="31"/>
      <c r="H1267" s="32"/>
      <c r="I1267" s="33"/>
      <c r="J1267" s="33"/>
      <c r="K1267" s="33"/>
    </row>
    <row r="1268" spans="1:11" s="34" customFormat="1">
      <c r="A1268" s="29"/>
      <c r="B1268" s="29"/>
      <c r="C1268" s="29"/>
      <c r="D1268" s="30"/>
      <c r="E1268" s="30"/>
      <c r="F1268" s="40"/>
      <c r="G1268" s="31"/>
      <c r="H1268" s="32"/>
      <c r="I1268" s="33"/>
      <c r="J1268" s="33"/>
      <c r="K1268" s="33"/>
    </row>
    <row r="1269" spans="1:11" s="34" customFormat="1">
      <c r="A1269" s="29"/>
      <c r="B1269" s="29"/>
      <c r="C1269" s="29"/>
      <c r="D1269" s="30"/>
      <c r="E1269" s="30"/>
      <c r="F1269" s="40"/>
      <c r="G1269" s="31"/>
      <c r="H1269" s="32"/>
      <c r="I1269" s="33"/>
      <c r="J1269" s="33"/>
      <c r="K1269" s="33"/>
    </row>
    <row r="1270" spans="1:11" s="34" customFormat="1">
      <c r="A1270" s="29"/>
      <c r="B1270" s="29"/>
      <c r="C1270" s="29"/>
      <c r="D1270" s="30"/>
      <c r="E1270" s="30"/>
      <c r="F1270" s="40"/>
      <c r="G1270" s="31"/>
      <c r="H1270" s="32"/>
      <c r="I1270" s="33"/>
      <c r="J1270" s="33"/>
      <c r="K1270" s="33"/>
    </row>
    <row r="1271" spans="1:11" s="34" customFormat="1">
      <c r="A1271" s="29"/>
      <c r="B1271" s="29"/>
      <c r="C1271" s="29"/>
      <c r="D1271" s="30"/>
      <c r="E1271" s="30"/>
      <c r="F1271" s="40"/>
      <c r="G1271" s="31"/>
      <c r="H1271" s="32"/>
      <c r="I1271" s="33"/>
      <c r="J1271" s="33"/>
      <c r="K1271" s="33"/>
    </row>
    <row r="1272" spans="1:11" s="34" customFormat="1">
      <c r="A1272" s="29"/>
      <c r="B1272" s="29"/>
      <c r="C1272" s="29"/>
      <c r="D1272" s="30"/>
      <c r="E1272" s="30"/>
      <c r="F1272" s="40"/>
      <c r="G1272" s="31"/>
      <c r="H1272" s="32"/>
      <c r="I1272" s="33"/>
      <c r="J1272" s="33"/>
      <c r="K1272" s="33"/>
    </row>
    <row r="1273" spans="1:11" s="34" customFormat="1">
      <c r="A1273" s="29"/>
      <c r="B1273" s="29"/>
      <c r="C1273" s="29"/>
      <c r="D1273" s="30"/>
      <c r="E1273" s="30"/>
      <c r="F1273" s="40"/>
      <c r="G1273" s="31"/>
      <c r="H1273" s="32"/>
      <c r="I1273" s="33"/>
      <c r="J1273" s="33"/>
      <c r="K1273" s="33"/>
    </row>
    <row r="1274" spans="1:11" s="34" customFormat="1">
      <c r="A1274" s="29"/>
      <c r="B1274" s="29"/>
      <c r="C1274" s="29"/>
      <c r="D1274" s="30"/>
      <c r="E1274" s="30"/>
      <c r="F1274" s="40"/>
      <c r="G1274" s="31"/>
      <c r="H1274" s="32"/>
      <c r="I1274" s="33"/>
      <c r="J1274" s="33"/>
      <c r="K1274" s="33"/>
    </row>
    <row r="1275" spans="1:11" s="34" customFormat="1">
      <c r="A1275" s="29"/>
      <c r="B1275" s="29"/>
      <c r="C1275" s="29"/>
      <c r="D1275" s="30"/>
      <c r="E1275" s="30"/>
      <c r="F1275" s="40"/>
      <c r="G1275" s="31"/>
      <c r="H1275" s="32"/>
      <c r="I1275" s="33"/>
      <c r="J1275" s="33"/>
      <c r="K1275" s="33"/>
    </row>
    <row r="1276" spans="1:11" s="34" customFormat="1">
      <c r="A1276" s="29"/>
      <c r="B1276" s="29"/>
      <c r="C1276" s="29"/>
      <c r="D1276" s="30"/>
      <c r="E1276" s="30"/>
      <c r="F1276" s="40"/>
      <c r="G1276" s="31"/>
      <c r="H1276" s="32"/>
      <c r="I1276" s="33"/>
      <c r="J1276" s="33"/>
      <c r="K1276" s="33"/>
    </row>
    <row r="1277" spans="1:11" s="34" customFormat="1">
      <c r="A1277" s="29"/>
      <c r="B1277" s="29"/>
      <c r="C1277" s="29"/>
      <c r="D1277" s="30"/>
      <c r="E1277" s="30"/>
      <c r="F1277" s="40"/>
      <c r="G1277" s="31"/>
      <c r="H1277" s="32"/>
      <c r="I1277" s="33"/>
      <c r="J1277" s="33"/>
      <c r="K1277" s="33"/>
    </row>
    <row r="1278" spans="1:11" s="34" customFormat="1">
      <c r="A1278" s="29"/>
      <c r="B1278" s="29"/>
      <c r="C1278" s="29"/>
      <c r="D1278" s="30"/>
      <c r="E1278" s="30"/>
      <c r="F1278" s="40"/>
      <c r="G1278" s="31"/>
      <c r="H1278" s="32"/>
      <c r="I1278" s="33"/>
      <c r="J1278" s="33"/>
      <c r="K1278" s="33"/>
    </row>
    <row r="1279" spans="1:11" s="34" customFormat="1">
      <c r="A1279" s="29"/>
      <c r="B1279" s="29"/>
      <c r="C1279" s="29"/>
      <c r="D1279" s="30"/>
      <c r="E1279" s="30"/>
      <c r="F1279" s="40"/>
      <c r="G1279" s="31"/>
      <c r="H1279" s="32"/>
      <c r="I1279" s="33"/>
      <c r="J1279" s="33"/>
      <c r="K1279" s="33"/>
    </row>
    <row r="1280" spans="1:11" s="34" customFormat="1">
      <c r="A1280" s="29"/>
      <c r="B1280" s="29"/>
      <c r="C1280" s="29"/>
      <c r="D1280" s="30"/>
      <c r="E1280" s="30"/>
      <c r="F1280" s="40"/>
      <c r="G1280" s="31"/>
      <c r="H1280" s="32"/>
      <c r="I1280" s="33"/>
      <c r="J1280" s="33"/>
      <c r="K1280" s="33"/>
    </row>
    <row r="1281" spans="1:11" s="34" customFormat="1">
      <c r="A1281" s="29"/>
      <c r="B1281" s="29"/>
      <c r="C1281" s="29"/>
      <c r="D1281" s="30"/>
      <c r="E1281" s="30"/>
      <c r="F1281" s="40"/>
      <c r="G1281" s="31"/>
      <c r="H1281" s="32"/>
      <c r="I1281" s="33"/>
      <c r="J1281" s="33"/>
      <c r="K1281" s="33"/>
    </row>
    <row r="1282" spans="1:11" s="34" customFormat="1">
      <c r="A1282" s="29"/>
      <c r="B1282" s="29"/>
      <c r="C1282" s="29"/>
      <c r="D1282" s="30"/>
      <c r="E1282" s="30"/>
      <c r="F1282" s="40"/>
      <c r="G1282" s="31"/>
      <c r="H1282" s="32"/>
      <c r="I1282" s="33"/>
      <c r="J1282" s="33"/>
      <c r="K1282" s="33"/>
    </row>
    <row r="1283" spans="1:11" s="34" customFormat="1">
      <c r="A1283" s="29"/>
      <c r="B1283" s="29"/>
      <c r="C1283" s="29"/>
      <c r="D1283" s="30"/>
      <c r="E1283" s="30"/>
      <c r="F1283" s="40"/>
      <c r="G1283" s="31"/>
      <c r="H1283" s="32"/>
      <c r="I1283" s="33"/>
      <c r="J1283" s="33"/>
      <c r="K1283" s="33"/>
    </row>
    <row r="1284" spans="1:11" s="34" customFormat="1">
      <c r="A1284" s="29"/>
      <c r="B1284" s="29"/>
      <c r="C1284" s="29"/>
      <c r="D1284" s="30"/>
      <c r="E1284" s="30"/>
      <c r="F1284" s="40"/>
      <c r="G1284" s="31"/>
      <c r="H1284" s="32"/>
      <c r="I1284" s="33"/>
      <c r="J1284" s="33"/>
      <c r="K1284" s="33"/>
    </row>
    <row r="1285" spans="1:11" s="34" customFormat="1">
      <c r="A1285" s="29"/>
      <c r="B1285" s="29"/>
      <c r="C1285" s="29"/>
      <c r="D1285" s="30"/>
      <c r="E1285" s="30"/>
      <c r="F1285" s="40"/>
      <c r="G1285" s="31"/>
      <c r="H1285" s="32"/>
      <c r="I1285" s="33"/>
      <c r="J1285" s="33"/>
      <c r="K1285" s="33"/>
    </row>
    <row r="1286" spans="1:11" s="34" customFormat="1">
      <c r="A1286" s="29"/>
      <c r="B1286" s="29"/>
      <c r="C1286" s="29"/>
      <c r="D1286" s="30"/>
      <c r="E1286" s="30"/>
      <c r="F1286" s="40"/>
      <c r="G1286" s="31"/>
      <c r="H1286" s="32"/>
      <c r="I1286" s="33"/>
      <c r="J1286" s="33"/>
      <c r="K1286" s="33"/>
    </row>
    <row r="1287" spans="1:11" s="34" customFormat="1">
      <c r="A1287" s="29"/>
      <c r="B1287" s="29"/>
      <c r="C1287" s="29"/>
      <c r="D1287" s="30"/>
      <c r="E1287" s="30"/>
      <c r="F1287" s="40"/>
      <c r="G1287" s="31"/>
      <c r="H1287" s="32"/>
      <c r="I1287" s="33"/>
      <c r="J1287" s="33"/>
      <c r="K1287" s="33"/>
    </row>
    <row r="1288" spans="1:11" s="34" customFormat="1">
      <c r="A1288" s="29"/>
      <c r="B1288" s="29"/>
      <c r="C1288" s="29"/>
      <c r="D1288" s="30"/>
      <c r="E1288" s="30"/>
      <c r="F1288" s="40"/>
      <c r="G1288" s="31"/>
      <c r="H1288" s="32"/>
      <c r="I1288" s="33"/>
      <c r="J1288" s="33"/>
      <c r="K1288" s="33"/>
    </row>
    <row r="1289" spans="1:11" s="34" customFormat="1">
      <c r="A1289" s="29"/>
      <c r="B1289" s="29"/>
      <c r="C1289" s="29"/>
      <c r="D1289" s="30"/>
      <c r="E1289" s="30"/>
      <c r="F1289" s="40"/>
      <c r="G1289" s="31"/>
      <c r="H1289" s="32"/>
      <c r="I1289" s="33"/>
      <c r="J1289" s="33"/>
      <c r="K1289" s="33"/>
    </row>
    <row r="1290" spans="1:11" s="34" customFormat="1">
      <c r="A1290" s="29"/>
      <c r="B1290" s="29"/>
      <c r="C1290" s="29"/>
      <c r="D1290" s="30"/>
      <c r="E1290" s="30"/>
      <c r="F1290" s="40"/>
      <c r="G1290" s="31"/>
      <c r="H1290" s="32"/>
      <c r="I1290" s="33"/>
      <c r="J1290" s="33"/>
      <c r="K1290" s="33"/>
    </row>
    <row r="1291" spans="1:11" s="34" customFormat="1">
      <c r="A1291" s="29"/>
      <c r="B1291" s="29"/>
      <c r="C1291" s="29"/>
      <c r="D1291" s="30"/>
      <c r="E1291" s="30"/>
      <c r="F1291" s="40"/>
      <c r="G1291" s="31"/>
      <c r="H1291" s="32"/>
      <c r="I1291" s="33"/>
      <c r="J1291" s="33"/>
      <c r="K1291" s="33"/>
    </row>
    <row r="1292" spans="1:11" s="34" customFormat="1">
      <c r="A1292" s="29"/>
      <c r="B1292" s="29"/>
      <c r="C1292" s="29"/>
      <c r="D1292" s="30"/>
      <c r="E1292" s="30"/>
      <c r="F1292" s="40"/>
      <c r="G1292" s="31"/>
      <c r="H1292" s="32"/>
      <c r="I1292" s="33"/>
      <c r="J1292" s="33"/>
      <c r="K1292" s="33"/>
    </row>
    <row r="1293" spans="1:11" s="34" customFormat="1">
      <c r="A1293" s="29"/>
      <c r="B1293" s="29"/>
      <c r="C1293" s="29"/>
      <c r="D1293" s="30"/>
      <c r="E1293" s="30"/>
      <c r="F1293" s="40"/>
      <c r="G1293" s="31"/>
      <c r="H1293" s="32"/>
      <c r="I1293" s="33"/>
      <c r="J1293" s="33"/>
      <c r="K1293" s="33"/>
    </row>
    <row r="1294" spans="1:11" s="34" customFormat="1">
      <c r="A1294" s="29"/>
      <c r="B1294" s="29"/>
      <c r="C1294" s="29"/>
      <c r="D1294" s="30"/>
      <c r="E1294" s="30"/>
      <c r="F1294" s="40"/>
      <c r="G1294" s="31"/>
      <c r="H1294" s="32"/>
      <c r="I1294" s="33"/>
      <c r="J1294" s="33"/>
      <c r="K1294" s="33"/>
    </row>
    <row r="1295" spans="1:11" s="34" customFormat="1">
      <c r="A1295" s="29"/>
      <c r="B1295" s="29"/>
      <c r="C1295" s="29"/>
      <c r="D1295" s="30"/>
      <c r="E1295" s="30"/>
      <c r="F1295" s="40"/>
      <c r="G1295" s="31"/>
      <c r="H1295" s="32"/>
      <c r="I1295" s="33"/>
      <c r="J1295" s="33"/>
      <c r="K1295" s="33"/>
    </row>
    <row r="1296" spans="1:11" s="34" customFormat="1">
      <c r="A1296" s="29"/>
      <c r="B1296" s="29"/>
      <c r="C1296" s="29"/>
      <c r="D1296" s="30"/>
      <c r="E1296" s="30"/>
      <c r="F1296" s="40"/>
      <c r="G1296" s="31"/>
      <c r="H1296" s="32"/>
      <c r="I1296" s="33"/>
      <c r="J1296" s="33"/>
      <c r="K1296" s="33"/>
    </row>
    <row r="1297" spans="1:11" s="34" customFormat="1">
      <c r="A1297" s="29"/>
      <c r="B1297" s="29"/>
      <c r="C1297" s="29"/>
      <c r="D1297" s="30"/>
      <c r="E1297" s="30"/>
      <c r="F1297" s="40"/>
      <c r="G1297" s="31"/>
      <c r="H1297" s="32"/>
      <c r="I1297" s="33"/>
      <c r="J1297" s="33"/>
      <c r="K1297" s="33"/>
    </row>
    <row r="1298" spans="1:11" s="34" customFormat="1">
      <c r="A1298" s="29"/>
      <c r="B1298" s="29"/>
      <c r="C1298" s="29"/>
      <c r="D1298" s="30"/>
      <c r="E1298" s="30"/>
      <c r="F1298" s="40"/>
      <c r="G1298" s="31"/>
      <c r="H1298" s="32"/>
      <c r="I1298" s="33"/>
      <c r="J1298" s="33"/>
      <c r="K1298" s="33"/>
    </row>
    <row r="1299" spans="1:11" s="34" customFormat="1">
      <c r="A1299" s="29"/>
      <c r="B1299" s="29"/>
      <c r="C1299" s="29"/>
      <c r="D1299" s="30"/>
      <c r="E1299" s="30"/>
      <c r="F1299" s="40"/>
      <c r="G1299" s="31"/>
      <c r="H1299" s="32"/>
      <c r="I1299" s="33"/>
      <c r="J1299" s="33"/>
      <c r="K1299" s="33"/>
    </row>
    <row r="1300" spans="1:11" s="34" customFormat="1">
      <c r="A1300" s="29"/>
      <c r="B1300" s="29"/>
      <c r="C1300" s="29"/>
      <c r="D1300" s="30"/>
      <c r="E1300" s="30"/>
      <c r="F1300" s="40"/>
      <c r="G1300" s="31"/>
      <c r="H1300" s="32"/>
      <c r="I1300" s="33"/>
      <c r="J1300" s="33"/>
      <c r="K1300" s="33"/>
    </row>
    <row r="1301" spans="1:11" s="34" customFormat="1">
      <c r="A1301" s="29"/>
      <c r="B1301" s="29"/>
      <c r="C1301" s="29"/>
      <c r="D1301" s="30"/>
      <c r="E1301" s="30"/>
      <c r="F1301" s="40"/>
      <c r="G1301" s="31"/>
      <c r="H1301" s="32"/>
      <c r="I1301" s="33"/>
      <c r="J1301" s="33"/>
      <c r="K1301" s="33"/>
    </row>
    <row r="1302" spans="1:11" s="34" customFormat="1">
      <c r="A1302" s="29"/>
      <c r="B1302" s="29"/>
      <c r="C1302" s="29"/>
      <c r="D1302" s="30"/>
      <c r="E1302" s="30"/>
      <c r="F1302" s="40"/>
      <c r="G1302" s="31"/>
      <c r="H1302" s="32"/>
      <c r="I1302" s="33"/>
      <c r="J1302" s="33"/>
      <c r="K1302" s="33"/>
    </row>
    <row r="1303" spans="1:11" s="34" customFormat="1">
      <c r="A1303" s="29"/>
      <c r="B1303" s="29"/>
      <c r="C1303" s="29"/>
      <c r="D1303" s="30"/>
      <c r="E1303" s="30"/>
      <c r="F1303" s="40"/>
      <c r="G1303" s="31"/>
      <c r="H1303" s="32"/>
      <c r="I1303" s="33"/>
      <c r="J1303" s="33"/>
      <c r="K1303" s="33"/>
    </row>
    <row r="1304" spans="1:11" s="34" customFormat="1">
      <c r="A1304" s="29"/>
      <c r="B1304" s="29"/>
      <c r="C1304" s="29"/>
      <c r="D1304" s="30"/>
      <c r="E1304" s="30"/>
      <c r="F1304" s="40"/>
      <c r="G1304" s="31"/>
      <c r="H1304" s="32"/>
      <c r="I1304" s="33"/>
      <c r="J1304" s="33"/>
      <c r="K1304" s="33"/>
    </row>
    <row r="1305" spans="1:11" s="34" customFormat="1">
      <c r="A1305" s="29"/>
      <c r="B1305" s="29"/>
      <c r="C1305" s="29"/>
      <c r="D1305" s="30"/>
      <c r="E1305" s="30"/>
      <c r="F1305" s="40"/>
      <c r="G1305" s="31"/>
      <c r="H1305" s="32"/>
      <c r="I1305" s="33"/>
      <c r="J1305" s="33"/>
      <c r="K1305" s="33"/>
    </row>
    <row r="1306" spans="1:11" s="34" customFormat="1">
      <c r="A1306" s="29"/>
      <c r="B1306" s="29"/>
      <c r="C1306" s="29"/>
      <c r="D1306" s="30"/>
      <c r="E1306" s="30"/>
      <c r="F1306" s="40"/>
      <c r="G1306" s="31"/>
      <c r="H1306" s="32"/>
      <c r="I1306" s="33"/>
      <c r="J1306" s="33"/>
      <c r="K1306" s="33"/>
    </row>
    <row r="1307" spans="1:11" s="34" customFormat="1">
      <c r="A1307" s="29"/>
      <c r="B1307" s="29"/>
      <c r="C1307" s="29"/>
      <c r="D1307" s="30"/>
      <c r="E1307" s="30"/>
      <c r="F1307" s="40"/>
      <c r="G1307" s="31"/>
      <c r="H1307" s="32"/>
      <c r="I1307" s="33"/>
      <c r="J1307" s="33"/>
      <c r="K1307" s="33"/>
    </row>
    <row r="1308" spans="1:11" s="34" customFormat="1">
      <c r="A1308" s="29"/>
      <c r="B1308" s="29"/>
      <c r="C1308" s="29"/>
      <c r="D1308" s="30"/>
      <c r="E1308" s="30"/>
      <c r="F1308" s="40"/>
      <c r="G1308" s="31"/>
      <c r="H1308" s="32"/>
      <c r="I1308" s="33"/>
      <c r="J1308" s="33"/>
      <c r="K1308" s="33"/>
    </row>
    <row r="1309" spans="1:11" s="34" customFormat="1">
      <c r="A1309" s="29"/>
      <c r="B1309" s="29"/>
      <c r="C1309" s="29"/>
      <c r="D1309" s="30"/>
      <c r="E1309" s="30"/>
      <c r="F1309" s="40"/>
      <c r="G1309" s="31"/>
      <c r="H1309" s="32"/>
      <c r="I1309" s="33"/>
      <c r="J1309" s="33"/>
      <c r="K1309" s="33"/>
    </row>
    <row r="1310" spans="1:11" s="34" customFormat="1">
      <c r="A1310" s="29"/>
      <c r="B1310" s="29"/>
      <c r="C1310" s="29"/>
      <c r="D1310" s="30"/>
      <c r="E1310" s="30"/>
      <c r="F1310" s="40"/>
      <c r="G1310" s="31"/>
      <c r="H1310" s="32"/>
      <c r="I1310" s="33"/>
      <c r="J1310" s="33"/>
      <c r="K1310" s="33"/>
    </row>
    <row r="1311" spans="1:11" s="34" customFormat="1">
      <c r="A1311" s="29"/>
      <c r="B1311" s="29"/>
      <c r="C1311" s="29"/>
      <c r="D1311" s="30"/>
      <c r="E1311" s="30"/>
      <c r="F1311" s="40"/>
      <c r="G1311" s="31"/>
      <c r="H1311" s="32"/>
      <c r="I1311" s="33"/>
      <c r="J1311" s="33"/>
      <c r="K1311" s="33"/>
    </row>
    <row r="1312" spans="1:11" s="34" customFormat="1">
      <c r="A1312" s="29"/>
      <c r="B1312" s="29"/>
      <c r="C1312" s="29"/>
      <c r="D1312" s="30"/>
      <c r="E1312" s="30"/>
      <c r="F1312" s="40"/>
      <c r="G1312" s="31"/>
      <c r="H1312" s="32"/>
      <c r="I1312" s="33"/>
      <c r="J1312" s="33"/>
      <c r="K1312" s="33"/>
    </row>
    <row r="1313" spans="1:11" s="34" customFormat="1">
      <c r="A1313" s="29"/>
      <c r="B1313" s="29"/>
      <c r="C1313" s="29"/>
      <c r="D1313" s="30"/>
      <c r="E1313" s="30"/>
      <c r="F1313" s="40"/>
      <c r="G1313" s="31"/>
      <c r="H1313" s="32"/>
      <c r="I1313" s="33"/>
      <c r="J1313" s="33"/>
      <c r="K1313" s="33"/>
    </row>
    <row r="1314" spans="1:11" s="34" customFormat="1">
      <c r="A1314" s="29"/>
      <c r="B1314" s="29"/>
      <c r="C1314" s="29"/>
      <c r="D1314" s="30"/>
      <c r="E1314" s="30"/>
      <c r="F1314" s="40"/>
      <c r="G1314" s="31"/>
      <c r="H1314" s="32"/>
      <c r="I1314" s="33"/>
      <c r="J1314" s="33"/>
      <c r="K1314" s="33"/>
    </row>
    <row r="1315" spans="1:11" s="34" customFormat="1">
      <c r="A1315" s="29"/>
      <c r="B1315" s="29"/>
      <c r="C1315" s="29"/>
      <c r="D1315" s="30"/>
      <c r="E1315" s="30"/>
      <c r="F1315" s="40"/>
      <c r="G1315" s="31"/>
      <c r="H1315" s="32"/>
      <c r="I1315" s="33"/>
      <c r="J1315" s="33"/>
      <c r="K1315" s="33"/>
    </row>
    <row r="1316" spans="1:11" s="34" customFormat="1">
      <c r="A1316" s="29"/>
      <c r="B1316" s="29"/>
      <c r="C1316" s="29"/>
      <c r="D1316" s="30"/>
      <c r="E1316" s="30"/>
      <c r="F1316" s="40"/>
      <c r="G1316" s="31"/>
      <c r="H1316" s="32"/>
      <c r="I1316" s="33"/>
      <c r="J1316" s="33"/>
      <c r="K1316" s="33"/>
    </row>
    <row r="1317" spans="1:11" s="34" customFormat="1">
      <c r="A1317" s="29"/>
      <c r="B1317" s="29"/>
      <c r="C1317" s="29"/>
      <c r="D1317" s="30"/>
      <c r="E1317" s="30"/>
      <c r="F1317" s="40"/>
      <c r="G1317" s="31"/>
      <c r="H1317" s="32"/>
      <c r="I1317" s="33"/>
      <c r="J1317" s="33"/>
      <c r="K1317" s="33"/>
    </row>
    <row r="1318" spans="1:11" s="34" customFormat="1">
      <c r="A1318" s="29"/>
      <c r="B1318" s="29"/>
      <c r="C1318" s="29"/>
      <c r="D1318" s="30"/>
      <c r="E1318" s="30"/>
      <c r="F1318" s="40"/>
      <c r="G1318" s="31"/>
      <c r="H1318" s="32"/>
      <c r="I1318" s="33"/>
      <c r="J1318" s="33"/>
      <c r="K1318" s="33"/>
    </row>
    <row r="1319" spans="1:11" s="34" customFormat="1">
      <c r="A1319" s="29"/>
      <c r="B1319" s="29"/>
      <c r="C1319" s="29"/>
      <c r="D1319" s="30"/>
      <c r="E1319" s="30"/>
      <c r="F1319" s="40"/>
      <c r="G1319" s="31"/>
      <c r="H1319" s="32"/>
      <c r="I1319" s="33"/>
      <c r="J1319" s="33"/>
      <c r="K1319" s="33"/>
    </row>
    <row r="1320" spans="1:11" s="34" customFormat="1">
      <c r="A1320" s="29"/>
      <c r="B1320" s="29"/>
      <c r="C1320" s="29"/>
      <c r="D1320" s="30"/>
      <c r="E1320" s="30"/>
      <c r="F1320" s="40"/>
      <c r="G1320" s="31"/>
      <c r="H1320" s="32"/>
      <c r="I1320" s="33"/>
      <c r="J1320" s="33"/>
      <c r="K1320" s="33"/>
    </row>
    <row r="1321" spans="1:11" s="34" customFormat="1">
      <c r="A1321" s="29"/>
      <c r="B1321" s="29"/>
      <c r="C1321" s="29"/>
      <c r="D1321" s="30"/>
      <c r="E1321" s="30"/>
      <c r="F1321" s="40"/>
      <c r="G1321" s="31"/>
      <c r="H1321" s="32"/>
      <c r="I1321" s="33"/>
      <c r="J1321" s="33"/>
      <c r="K1321" s="33"/>
    </row>
    <row r="1322" spans="1:11" s="34" customFormat="1">
      <c r="A1322" s="29"/>
      <c r="B1322" s="29"/>
      <c r="C1322" s="29"/>
      <c r="D1322" s="30"/>
      <c r="E1322" s="30"/>
      <c r="F1322" s="40"/>
      <c r="G1322" s="31"/>
      <c r="H1322" s="32"/>
      <c r="I1322" s="33"/>
      <c r="J1322" s="33"/>
      <c r="K1322" s="33"/>
    </row>
    <row r="1323" spans="1:11" s="34" customFormat="1">
      <c r="A1323" s="29"/>
      <c r="B1323" s="29"/>
      <c r="C1323" s="29"/>
      <c r="D1323" s="30"/>
      <c r="E1323" s="30"/>
      <c r="F1323" s="40"/>
      <c r="G1323" s="31"/>
      <c r="H1323" s="32"/>
      <c r="I1323" s="33"/>
      <c r="J1323" s="33"/>
      <c r="K1323" s="33"/>
    </row>
    <row r="1324" spans="1:11" s="34" customFormat="1">
      <c r="A1324" s="29"/>
      <c r="B1324" s="29"/>
      <c r="C1324" s="29"/>
      <c r="D1324" s="30"/>
      <c r="E1324" s="30"/>
      <c r="F1324" s="40"/>
      <c r="G1324" s="31"/>
      <c r="H1324" s="32"/>
      <c r="I1324" s="33"/>
      <c r="J1324" s="33"/>
      <c r="K1324" s="33"/>
    </row>
    <row r="1325" spans="1:11" s="34" customFormat="1">
      <c r="A1325" s="29"/>
      <c r="B1325" s="29"/>
      <c r="C1325" s="29"/>
      <c r="D1325" s="30"/>
      <c r="E1325" s="30"/>
      <c r="F1325" s="40"/>
      <c r="G1325" s="31"/>
      <c r="H1325" s="32"/>
      <c r="I1325" s="33"/>
      <c r="J1325" s="33"/>
      <c r="K1325" s="33"/>
    </row>
    <row r="1326" spans="1:11" s="34" customFormat="1">
      <c r="A1326" s="29"/>
      <c r="B1326" s="29"/>
      <c r="C1326" s="29"/>
      <c r="D1326" s="30"/>
      <c r="E1326" s="30"/>
      <c r="F1326" s="40"/>
      <c r="G1326" s="31"/>
      <c r="H1326" s="32"/>
      <c r="I1326" s="33"/>
      <c r="J1326" s="33"/>
      <c r="K1326" s="33"/>
    </row>
    <row r="1327" spans="1:11" s="34" customFormat="1">
      <c r="A1327" s="29"/>
      <c r="B1327" s="29"/>
      <c r="C1327" s="29"/>
      <c r="D1327" s="30"/>
      <c r="E1327" s="30"/>
      <c r="F1327" s="40"/>
      <c r="G1327" s="31"/>
      <c r="H1327" s="32"/>
      <c r="I1327" s="33"/>
      <c r="J1327" s="33"/>
      <c r="K1327" s="33"/>
    </row>
    <row r="1328" spans="1:11" s="34" customFormat="1">
      <c r="A1328" s="29"/>
      <c r="B1328" s="29"/>
      <c r="C1328" s="29"/>
      <c r="D1328" s="30"/>
      <c r="E1328" s="30"/>
      <c r="F1328" s="40"/>
      <c r="G1328" s="31"/>
      <c r="H1328" s="32"/>
      <c r="I1328" s="33"/>
      <c r="J1328" s="33"/>
      <c r="K1328" s="33"/>
    </row>
    <row r="1329" spans="1:11" s="34" customFormat="1">
      <c r="A1329" s="29"/>
      <c r="B1329" s="29"/>
      <c r="C1329" s="29"/>
      <c r="D1329" s="30"/>
      <c r="E1329" s="30"/>
      <c r="F1329" s="40"/>
      <c r="G1329" s="31"/>
      <c r="H1329" s="32"/>
      <c r="I1329" s="33"/>
      <c r="J1329" s="33"/>
      <c r="K1329" s="33"/>
    </row>
    <row r="1330" spans="1:11" s="34" customFormat="1">
      <c r="A1330" s="29"/>
      <c r="B1330" s="29"/>
      <c r="C1330" s="29"/>
      <c r="D1330" s="30"/>
      <c r="E1330" s="30"/>
      <c r="F1330" s="40"/>
      <c r="G1330" s="31"/>
      <c r="H1330" s="32"/>
      <c r="I1330" s="33"/>
      <c r="J1330" s="33"/>
      <c r="K1330" s="33"/>
    </row>
    <row r="1331" spans="1:11" s="34" customFormat="1">
      <c r="A1331" s="29"/>
      <c r="B1331" s="29"/>
      <c r="C1331" s="29"/>
      <c r="D1331" s="30"/>
      <c r="E1331" s="30"/>
      <c r="F1331" s="40"/>
      <c r="G1331" s="31"/>
      <c r="H1331" s="32"/>
      <c r="I1331" s="33"/>
      <c r="J1331" s="33"/>
      <c r="K1331" s="33"/>
    </row>
    <row r="1332" spans="1:11" s="34" customFormat="1">
      <c r="A1332" s="29"/>
      <c r="B1332" s="29"/>
      <c r="C1332" s="29"/>
      <c r="D1332" s="30"/>
      <c r="E1332" s="30"/>
      <c r="F1332" s="40"/>
      <c r="G1332" s="31"/>
      <c r="H1332" s="32"/>
      <c r="I1332" s="33"/>
      <c r="J1332" s="33"/>
      <c r="K1332" s="33"/>
    </row>
    <row r="1333" spans="1:11" s="34" customFormat="1">
      <c r="A1333" s="29"/>
      <c r="B1333" s="29"/>
      <c r="C1333" s="29"/>
      <c r="D1333" s="30"/>
      <c r="E1333" s="30"/>
      <c r="F1333" s="40"/>
      <c r="G1333" s="31"/>
      <c r="H1333" s="32"/>
      <c r="I1333" s="33"/>
      <c r="J1333" s="33"/>
      <c r="K1333" s="33"/>
    </row>
    <row r="1334" spans="1:11" s="34" customFormat="1">
      <c r="A1334" s="29"/>
      <c r="B1334" s="29"/>
      <c r="C1334" s="29"/>
      <c r="D1334" s="30"/>
      <c r="E1334" s="30"/>
      <c r="F1334" s="40"/>
      <c r="G1334" s="31"/>
      <c r="H1334" s="32"/>
      <c r="I1334" s="33"/>
      <c r="J1334" s="33"/>
      <c r="K1334" s="33"/>
    </row>
    <row r="1335" spans="1:11" s="34" customFormat="1">
      <c r="A1335" s="29"/>
      <c r="B1335" s="29"/>
      <c r="C1335" s="29"/>
      <c r="D1335" s="30"/>
      <c r="E1335" s="30"/>
      <c r="F1335" s="40"/>
      <c r="G1335" s="31"/>
      <c r="H1335" s="32"/>
      <c r="I1335" s="33"/>
      <c r="J1335" s="33"/>
      <c r="K1335" s="33"/>
    </row>
    <row r="1336" spans="1:11" s="34" customFormat="1">
      <c r="A1336" s="29"/>
      <c r="B1336" s="29"/>
      <c r="C1336" s="29"/>
      <c r="D1336" s="30"/>
      <c r="E1336" s="30"/>
      <c r="F1336" s="40"/>
      <c r="G1336" s="31"/>
      <c r="H1336" s="32"/>
      <c r="I1336" s="33"/>
      <c r="J1336" s="33"/>
      <c r="K1336" s="33"/>
    </row>
    <row r="1337" spans="1:11" s="34" customFormat="1">
      <c r="A1337" s="29"/>
      <c r="B1337" s="29"/>
      <c r="C1337" s="29"/>
      <c r="D1337" s="30"/>
      <c r="E1337" s="30"/>
      <c r="F1337" s="40"/>
      <c r="G1337" s="31"/>
      <c r="H1337" s="32"/>
      <c r="I1337" s="33"/>
      <c r="J1337" s="33"/>
      <c r="K1337" s="33"/>
    </row>
    <row r="1338" spans="1:11" s="34" customFormat="1">
      <c r="A1338" s="29"/>
      <c r="B1338" s="29"/>
      <c r="C1338" s="29"/>
      <c r="D1338" s="30"/>
      <c r="E1338" s="30"/>
      <c r="F1338" s="40"/>
      <c r="G1338" s="31"/>
      <c r="H1338" s="32"/>
      <c r="I1338" s="33"/>
      <c r="J1338" s="33"/>
      <c r="K1338" s="33"/>
    </row>
    <row r="1339" spans="1:11" s="34" customFormat="1">
      <c r="A1339" s="29"/>
      <c r="B1339" s="29"/>
      <c r="C1339" s="29"/>
      <c r="D1339" s="30"/>
      <c r="E1339" s="30"/>
      <c r="F1339" s="40"/>
      <c r="G1339" s="31"/>
      <c r="H1339" s="32"/>
      <c r="I1339" s="33"/>
      <c r="J1339" s="33"/>
      <c r="K1339" s="33"/>
    </row>
    <row r="1340" spans="1:11" s="34" customFormat="1">
      <c r="A1340" s="29"/>
      <c r="B1340" s="29"/>
      <c r="C1340" s="29"/>
      <c r="D1340" s="30"/>
      <c r="E1340" s="30"/>
      <c r="F1340" s="40"/>
      <c r="G1340" s="31"/>
      <c r="H1340" s="32"/>
      <c r="I1340" s="33"/>
      <c r="J1340" s="33"/>
      <c r="K1340" s="33"/>
    </row>
    <row r="1341" spans="1:11" s="34" customFormat="1">
      <c r="A1341" s="29"/>
      <c r="B1341" s="29"/>
      <c r="C1341" s="29"/>
      <c r="D1341" s="30"/>
      <c r="E1341" s="30"/>
      <c r="F1341" s="40"/>
      <c r="G1341" s="31"/>
      <c r="H1341" s="32"/>
      <c r="I1341" s="33"/>
      <c r="J1341" s="33"/>
      <c r="K1341" s="33"/>
    </row>
    <row r="1342" spans="1:11" s="34" customFormat="1">
      <c r="A1342" s="29"/>
      <c r="B1342" s="29"/>
      <c r="C1342" s="29"/>
      <c r="D1342" s="30"/>
      <c r="E1342" s="30"/>
      <c r="F1342" s="40"/>
      <c r="G1342" s="31"/>
      <c r="H1342" s="32"/>
      <c r="I1342" s="33"/>
      <c r="J1342" s="33"/>
      <c r="K1342" s="33"/>
    </row>
    <row r="1343" spans="1:11" s="34" customFormat="1">
      <c r="A1343" s="29"/>
      <c r="B1343" s="29"/>
      <c r="C1343" s="29"/>
      <c r="D1343" s="30"/>
      <c r="E1343" s="30"/>
      <c r="F1343" s="40"/>
      <c r="G1343" s="31"/>
      <c r="H1343" s="32"/>
      <c r="I1343" s="33"/>
      <c r="J1343" s="33"/>
      <c r="K1343" s="33"/>
    </row>
    <row r="1344" spans="1:11" s="34" customFormat="1">
      <c r="A1344" s="29"/>
      <c r="B1344" s="29"/>
      <c r="C1344" s="29"/>
      <c r="D1344" s="30"/>
      <c r="E1344" s="30"/>
      <c r="F1344" s="40"/>
      <c r="G1344" s="31"/>
      <c r="H1344" s="32"/>
      <c r="I1344" s="33"/>
      <c r="J1344" s="33"/>
      <c r="K1344" s="33"/>
    </row>
    <row r="1345" spans="1:11" s="34" customFormat="1">
      <c r="A1345" s="29"/>
      <c r="B1345" s="29"/>
      <c r="C1345" s="29"/>
      <c r="D1345" s="30"/>
      <c r="E1345" s="30"/>
      <c r="F1345" s="40"/>
      <c r="G1345" s="31"/>
      <c r="H1345" s="32"/>
      <c r="I1345" s="33"/>
      <c r="J1345" s="33"/>
      <c r="K1345" s="33"/>
    </row>
    <row r="1346" spans="1:11" s="34" customFormat="1">
      <c r="A1346" s="29"/>
      <c r="B1346" s="29"/>
      <c r="C1346" s="29"/>
      <c r="D1346" s="30"/>
      <c r="E1346" s="30"/>
      <c r="F1346" s="40"/>
      <c r="G1346" s="31"/>
      <c r="H1346" s="32"/>
      <c r="I1346" s="33"/>
      <c r="J1346" s="33"/>
      <c r="K1346" s="33"/>
    </row>
    <row r="1347" spans="1:11" s="34" customFormat="1">
      <c r="A1347" s="29"/>
      <c r="B1347" s="29"/>
      <c r="C1347" s="29"/>
      <c r="D1347" s="30"/>
      <c r="E1347" s="30"/>
      <c r="F1347" s="40"/>
      <c r="G1347" s="31"/>
      <c r="H1347" s="32"/>
      <c r="I1347" s="33"/>
      <c r="J1347" s="33"/>
      <c r="K1347" s="33"/>
    </row>
    <row r="1348" spans="1:11" s="34" customFormat="1">
      <c r="A1348" s="29"/>
      <c r="B1348" s="29"/>
      <c r="C1348" s="29"/>
      <c r="D1348" s="30"/>
      <c r="E1348" s="30"/>
      <c r="F1348" s="40"/>
      <c r="G1348" s="31"/>
      <c r="H1348" s="32"/>
      <c r="I1348" s="33"/>
      <c r="J1348" s="33"/>
      <c r="K1348" s="33"/>
    </row>
    <row r="1349" spans="1:11" s="34" customFormat="1">
      <c r="A1349" s="29"/>
      <c r="B1349" s="29"/>
      <c r="C1349" s="29"/>
      <c r="D1349" s="30"/>
      <c r="E1349" s="30"/>
      <c r="F1349" s="40"/>
      <c r="G1349" s="31"/>
      <c r="H1349" s="32"/>
      <c r="I1349" s="33"/>
      <c r="J1349" s="33"/>
      <c r="K1349" s="33"/>
    </row>
    <row r="1350" spans="1:11" s="34" customFormat="1">
      <c r="A1350" s="29"/>
      <c r="B1350" s="29"/>
      <c r="C1350" s="29"/>
      <c r="D1350" s="30"/>
      <c r="E1350" s="30"/>
      <c r="F1350" s="40"/>
      <c r="G1350" s="31"/>
      <c r="H1350" s="32"/>
      <c r="I1350" s="33"/>
      <c r="J1350" s="33"/>
      <c r="K1350" s="33"/>
    </row>
    <row r="1351" spans="1:11" s="34" customFormat="1">
      <c r="A1351" s="29"/>
      <c r="B1351" s="29"/>
      <c r="C1351" s="29"/>
      <c r="D1351" s="30"/>
      <c r="E1351" s="30"/>
      <c r="F1351" s="40"/>
      <c r="G1351" s="31"/>
      <c r="H1351" s="32"/>
      <c r="I1351" s="33"/>
      <c r="J1351" s="33"/>
      <c r="K1351" s="33"/>
    </row>
    <row r="1352" spans="1:11" s="34" customFormat="1">
      <c r="A1352" s="29"/>
      <c r="B1352" s="29"/>
      <c r="C1352" s="29"/>
      <c r="D1352" s="30"/>
      <c r="E1352" s="30"/>
      <c r="F1352" s="40"/>
      <c r="G1352" s="31"/>
      <c r="H1352" s="32"/>
      <c r="I1352" s="33"/>
      <c r="J1352" s="33"/>
      <c r="K1352" s="33"/>
    </row>
    <row r="1353" spans="1:11" s="34" customFormat="1">
      <c r="A1353" s="29"/>
      <c r="B1353" s="29"/>
      <c r="C1353" s="29"/>
      <c r="D1353" s="30"/>
      <c r="E1353" s="30"/>
      <c r="F1353" s="40"/>
      <c r="G1353" s="31"/>
      <c r="H1353" s="32"/>
      <c r="I1353" s="33"/>
      <c r="J1353" s="33"/>
      <c r="K1353" s="33"/>
    </row>
    <row r="1354" spans="1:11" s="34" customFormat="1">
      <c r="A1354" s="29"/>
      <c r="B1354" s="29"/>
      <c r="C1354" s="29"/>
      <c r="D1354" s="30"/>
      <c r="E1354" s="30"/>
      <c r="F1354" s="40"/>
      <c r="G1354" s="31"/>
      <c r="H1354" s="32"/>
      <c r="I1354" s="33"/>
      <c r="J1354" s="33"/>
      <c r="K1354" s="33"/>
    </row>
    <row r="1355" spans="1:11" s="34" customFormat="1">
      <c r="A1355" s="29"/>
      <c r="B1355" s="29"/>
      <c r="C1355" s="29"/>
      <c r="D1355" s="30"/>
      <c r="E1355" s="30"/>
      <c r="F1355" s="40"/>
      <c r="G1355" s="31"/>
      <c r="H1355" s="32"/>
      <c r="I1355" s="33"/>
      <c r="J1355" s="33"/>
      <c r="K1355" s="33"/>
    </row>
    <row r="1356" spans="1:11" s="34" customFormat="1">
      <c r="A1356" s="29"/>
      <c r="B1356" s="29"/>
      <c r="C1356" s="29"/>
      <c r="D1356" s="30"/>
      <c r="E1356" s="30"/>
      <c r="F1356" s="40"/>
      <c r="G1356" s="31"/>
      <c r="H1356" s="32"/>
      <c r="I1356" s="33"/>
      <c r="J1356" s="33"/>
      <c r="K1356" s="33"/>
    </row>
    <row r="1357" spans="1:11" s="34" customFormat="1">
      <c r="A1357" s="29"/>
      <c r="B1357" s="29"/>
      <c r="C1357" s="29"/>
      <c r="D1357" s="30"/>
      <c r="E1357" s="30"/>
      <c r="F1357" s="40"/>
      <c r="G1357" s="31"/>
      <c r="H1357" s="32"/>
      <c r="I1357" s="33"/>
      <c r="J1357" s="33"/>
      <c r="K1357" s="33"/>
    </row>
    <row r="1358" spans="1:11" s="34" customFormat="1">
      <c r="A1358" s="29"/>
      <c r="B1358" s="29"/>
      <c r="C1358" s="29"/>
      <c r="D1358" s="30"/>
      <c r="E1358" s="30"/>
      <c r="F1358" s="40"/>
      <c r="G1358" s="31"/>
      <c r="H1358" s="32"/>
      <c r="I1358" s="33"/>
      <c r="J1358" s="33"/>
      <c r="K1358" s="33"/>
    </row>
    <row r="1359" spans="1:11" s="34" customFormat="1">
      <c r="A1359" s="29"/>
      <c r="B1359" s="29"/>
      <c r="C1359" s="29"/>
      <c r="D1359" s="30"/>
      <c r="E1359" s="30"/>
      <c r="F1359" s="40"/>
      <c r="G1359" s="31"/>
      <c r="H1359" s="32"/>
      <c r="I1359" s="33"/>
      <c r="J1359" s="33"/>
      <c r="K1359" s="33"/>
    </row>
    <row r="1360" spans="1:11" s="34" customFormat="1">
      <c r="A1360" s="29"/>
      <c r="B1360" s="29"/>
      <c r="C1360" s="29"/>
      <c r="D1360" s="30"/>
      <c r="E1360" s="30"/>
      <c r="F1360" s="40"/>
      <c r="G1360" s="31"/>
      <c r="H1360" s="32"/>
      <c r="I1360" s="33"/>
      <c r="J1360" s="33"/>
      <c r="K1360" s="33"/>
    </row>
    <row r="1361" spans="1:11" s="34" customFormat="1">
      <c r="A1361" s="29"/>
      <c r="B1361" s="29"/>
      <c r="C1361" s="29"/>
      <c r="D1361" s="30"/>
      <c r="E1361" s="30"/>
      <c r="F1361" s="40"/>
      <c r="G1361" s="31"/>
      <c r="H1361" s="32"/>
      <c r="I1361" s="33"/>
      <c r="J1361" s="33"/>
      <c r="K1361" s="33"/>
    </row>
    <row r="1362" spans="1:11" s="34" customFormat="1">
      <c r="A1362" s="29"/>
      <c r="B1362" s="29"/>
      <c r="C1362" s="29"/>
      <c r="D1362" s="30"/>
      <c r="E1362" s="30"/>
      <c r="F1362" s="40"/>
      <c r="G1362" s="31"/>
      <c r="H1362" s="32"/>
      <c r="I1362" s="33"/>
      <c r="J1362" s="33"/>
      <c r="K1362" s="33"/>
    </row>
    <row r="1363" spans="1:11" s="34" customFormat="1">
      <c r="A1363" s="29"/>
      <c r="B1363" s="29"/>
      <c r="C1363" s="29"/>
      <c r="D1363" s="30"/>
      <c r="E1363" s="30"/>
      <c r="F1363" s="40"/>
      <c r="G1363" s="31"/>
      <c r="H1363" s="32"/>
      <c r="I1363" s="33"/>
      <c r="J1363" s="33"/>
      <c r="K1363" s="33"/>
    </row>
    <row r="1364" spans="1:11" s="34" customFormat="1">
      <c r="A1364" s="29"/>
      <c r="B1364" s="29"/>
      <c r="C1364" s="29"/>
      <c r="D1364" s="30"/>
      <c r="E1364" s="30"/>
      <c r="F1364" s="40"/>
      <c r="G1364" s="31"/>
      <c r="H1364" s="32"/>
      <c r="I1364" s="33"/>
      <c r="J1364" s="33"/>
      <c r="K1364" s="33"/>
    </row>
    <row r="1365" spans="1:11" s="34" customFormat="1">
      <c r="A1365" s="29"/>
      <c r="B1365" s="29"/>
      <c r="C1365" s="29"/>
      <c r="D1365" s="30"/>
      <c r="E1365" s="30"/>
      <c r="F1365" s="40"/>
      <c r="G1365" s="31"/>
      <c r="H1365" s="32"/>
      <c r="I1365" s="33"/>
      <c r="J1365" s="33"/>
      <c r="K1365" s="33"/>
    </row>
    <row r="1366" spans="1:11" s="34" customFormat="1">
      <c r="A1366" s="29"/>
      <c r="B1366" s="29"/>
      <c r="C1366" s="29"/>
      <c r="D1366" s="30"/>
      <c r="E1366" s="30"/>
      <c r="F1366" s="40"/>
      <c r="G1366" s="31"/>
      <c r="H1366" s="32"/>
      <c r="I1366" s="33"/>
      <c r="J1366" s="33"/>
      <c r="K1366" s="33"/>
    </row>
    <row r="1367" spans="1:11" s="34" customFormat="1">
      <c r="A1367" s="29"/>
      <c r="B1367" s="29"/>
      <c r="C1367" s="29"/>
      <c r="D1367" s="30"/>
      <c r="E1367" s="30"/>
      <c r="F1367" s="40"/>
      <c r="G1367" s="31"/>
      <c r="H1367" s="32"/>
      <c r="I1367" s="33"/>
      <c r="J1367" s="33"/>
      <c r="K1367" s="33"/>
    </row>
    <row r="1368" spans="1:11" s="34" customFormat="1">
      <c r="A1368" s="29"/>
      <c r="B1368" s="29"/>
      <c r="C1368" s="29"/>
      <c r="D1368" s="30"/>
      <c r="E1368" s="30"/>
      <c r="F1368" s="40"/>
      <c r="G1368" s="31"/>
      <c r="H1368" s="32"/>
      <c r="I1368" s="33"/>
      <c r="J1368" s="33"/>
      <c r="K1368" s="33"/>
    </row>
    <row r="1369" spans="1:11" s="34" customFormat="1">
      <c r="A1369" s="29"/>
      <c r="B1369" s="29"/>
      <c r="C1369" s="29"/>
      <c r="D1369" s="30"/>
      <c r="E1369" s="30"/>
      <c r="F1369" s="40"/>
      <c r="G1369" s="31"/>
      <c r="H1369" s="32"/>
      <c r="I1369" s="33"/>
      <c r="J1369" s="33"/>
      <c r="K1369" s="33"/>
    </row>
    <row r="1370" spans="1:11" s="34" customFormat="1">
      <c r="A1370" s="29"/>
      <c r="B1370" s="29"/>
      <c r="C1370" s="29"/>
      <c r="D1370" s="30"/>
      <c r="E1370" s="30"/>
      <c r="F1370" s="40"/>
      <c r="G1370" s="31"/>
      <c r="H1370" s="32"/>
      <c r="I1370" s="33"/>
      <c r="J1370" s="33"/>
      <c r="K1370" s="33"/>
    </row>
    <row r="1371" spans="1:11" s="34" customFormat="1">
      <c r="A1371" s="29"/>
      <c r="B1371" s="29"/>
      <c r="C1371" s="29"/>
      <c r="D1371" s="30"/>
      <c r="E1371" s="30"/>
      <c r="F1371" s="40"/>
      <c r="G1371" s="31"/>
      <c r="H1371" s="32"/>
      <c r="I1371" s="33"/>
      <c r="J1371" s="33"/>
      <c r="K1371" s="33"/>
    </row>
    <row r="1372" spans="1:11" s="34" customFormat="1">
      <c r="A1372" s="29"/>
      <c r="B1372" s="29"/>
      <c r="C1372" s="29"/>
      <c r="D1372" s="30"/>
      <c r="E1372" s="30"/>
      <c r="F1372" s="40"/>
      <c r="G1372" s="31"/>
      <c r="H1372" s="32"/>
      <c r="I1372" s="33"/>
      <c r="J1372" s="33"/>
      <c r="K1372" s="33"/>
    </row>
    <row r="1373" spans="1:11" s="34" customFormat="1">
      <c r="A1373" s="29"/>
      <c r="B1373" s="29"/>
      <c r="C1373" s="29"/>
      <c r="D1373" s="30"/>
      <c r="E1373" s="30"/>
      <c r="F1373" s="40"/>
      <c r="G1373" s="31"/>
      <c r="H1373" s="32"/>
      <c r="I1373" s="33"/>
      <c r="J1373" s="33"/>
      <c r="K1373" s="33"/>
    </row>
    <row r="1374" spans="1:11" s="34" customFormat="1">
      <c r="A1374" s="29"/>
      <c r="B1374" s="29"/>
      <c r="C1374" s="29"/>
      <c r="D1374" s="30"/>
      <c r="E1374" s="30"/>
      <c r="F1374" s="40"/>
      <c r="G1374" s="31"/>
      <c r="H1374" s="32"/>
      <c r="I1374" s="33"/>
      <c r="J1374" s="33"/>
      <c r="K1374" s="33"/>
    </row>
    <row r="1375" spans="1:11" s="34" customFormat="1">
      <c r="A1375" s="29"/>
      <c r="B1375" s="29"/>
      <c r="C1375" s="29"/>
      <c r="D1375" s="30"/>
      <c r="E1375" s="30"/>
      <c r="F1375" s="40"/>
      <c r="G1375" s="31"/>
      <c r="H1375" s="32"/>
      <c r="I1375" s="33"/>
      <c r="J1375" s="33"/>
      <c r="K1375" s="33"/>
    </row>
    <row r="1376" spans="1:11" s="34" customFormat="1">
      <c r="A1376" s="29"/>
      <c r="B1376" s="29"/>
      <c r="C1376" s="29"/>
      <c r="D1376" s="30"/>
      <c r="E1376" s="30"/>
      <c r="F1376" s="40"/>
      <c r="G1376" s="31"/>
      <c r="H1376" s="32"/>
      <c r="I1376" s="33"/>
      <c r="J1376" s="33"/>
      <c r="K1376" s="33"/>
    </row>
    <row r="1377" spans="1:11" s="34" customFormat="1">
      <c r="A1377" s="29"/>
      <c r="B1377" s="29"/>
      <c r="C1377" s="29"/>
      <c r="D1377" s="30"/>
      <c r="E1377" s="30"/>
      <c r="F1377" s="40"/>
      <c r="G1377" s="31"/>
      <c r="H1377" s="32"/>
      <c r="I1377" s="33"/>
      <c r="J1377" s="33"/>
      <c r="K1377" s="33"/>
    </row>
    <row r="1378" spans="1:11" s="34" customFormat="1">
      <c r="A1378" s="29"/>
      <c r="B1378" s="29"/>
      <c r="C1378" s="29"/>
      <c r="D1378" s="30"/>
      <c r="E1378" s="30"/>
      <c r="F1378" s="40"/>
      <c r="G1378" s="31"/>
      <c r="H1378" s="32"/>
      <c r="I1378" s="33"/>
      <c r="J1378" s="33"/>
      <c r="K1378" s="33"/>
    </row>
    <row r="1379" spans="1:11" s="34" customFormat="1">
      <c r="A1379" s="29"/>
      <c r="B1379" s="29"/>
      <c r="C1379" s="29"/>
      <c r="D1379" s="30"/>
      <c r="E1379" s="30"/>
      <c r="F1379" s="40"/>
      <c r="G1379" s="31"/>
      <c r="H1379" s="32"/>
      <c r="I1379" s="33"/>
      <c r="J1379" s="33"/>
      <c r="K1379" s="33"/>
    </row>
    <row r="1380" spans="1:11" s="34" customFormat="1">
      <c r="A1380" s="29"/>
      <c r="B1380" s="29"/>
      <c r="C1380" s="29"/>
      <c r="D1380" s="30"/>
      <c r="E1380" s="30"/>
      <c r="F1380" s="40"/>
      <c r="G1380" s="31"/>
      <c r="H1380" s="32"/>
      <c r="I1380" s="33"/>
      <c r="J1380" s="33"/>
      <c r="K1380" s="33"/>
    </row>
    <row r="1381" spans="1:11" s="34" customFormat="1">
      <c r="A1381" s="29"/>
      <c r="B1381" s="29"/>
      <c r="C1381" s="29"/>
      <c r="D1381" s="30"/>
      <c r="E1381" s="30"/>
      <c r="F1381" s="40"/>
      <c r="G1381" s="31"/>
      <c r="H1381" s="32"/>
      <c r="I1381" s="33"/>
      <c r="J1381" s="33"/>
      <c r="K1381" s="33"/>
    </row>
    <row r="1382" spans="1:11" s="34" customFormat="1">
      <c r="A1382" s="29"/>
      <c r="B1382" s="29"/>
      <c r="C1382" s="29"/>
      <c r="D1382" s="30"/>
      <c r="E1382" s="30"/>
      <c r="F1382" s="40"/>
      <c r="G1382" s="31"/>
      <c r="H1382" s="32"/>
      <c r="I1382" s="33"/>
      <c r="J1382" s="33"/>
      <c r="K1382" s="33"/>
    </row>
    <row r="1383" spans="1:11" s="34" customFormat="1">
      <c r="A1383" s="29"/>
      <c r="B1383" s="29"/>
      <c r="C1383" s="29"/>
      <c r="D1383" s="30"/>
      <c r="E1383" s="30"/>
      <c r="F1383" s="40"/>
      <c r="G1383" s="31"/>
      <c r="H1383" s="32"/>
      <c r="I1383" s="33"/>
      <c r="J1383" s="33"/>
      <c r="K1383" s="33"/>
    </row>
    <row r="1384" spans="1:11" s="34" customFormat="1">
      <c r="A1384" s="29"/>
      <c r="B1384" s="29"/>
      <c r="C1384" s="29"/>
      <c r="D1384" s="30"/>
      <c r="E1384" s="30"/>
      <c r="F1384" s="40"/>
      <c r="G1384" s="31"/>
      <c r="H1384" s="32"/>
      <c r="I1384" s="33"/>
      <c r="J1384" s="33"/>
      <c r="K1384" s="33"/>
    </row>
    <row r="1385" spans="1:11" s="34" customFormat="1">
      <c r="A1385" s="29"/>
      <c r="B1385" s="29"/>
      <c r="C1385" s="29"/>
      <c r="D1385" s="30"/>
      <c r="E1385" s="30"/>
      <c r="F1385" s="40"/>
      <c r="G1385" s="31"/>
      <c r="H1385" s="32"/>
      <c r="I1385" s="33"/>
      <c r="J1385" s="33"/>
      <c r="K1385" s="33"/>
    </row>
    <row r="1386" spans="1:11" s="34" customFormat="1">
      <c r="A1386" s="29"/>
      <c r="B1386" s="29"/>
      <c r="C1386" s="29"/>
      <c r="D1386" s="30"/>
      <c r="E1386" s="30"/>
      <c r="F1386" s="40"/>
      <c r="G1386" s="31"/>
      <c r="H1386" s="32"/>
      <c r="I1386" s="33"/>
      <c r="J1386" s="33"/>
      <c r="K1386" s="33"/>
    </row>
    <row r="1387" spans="1:11" s="34" customFormat="1">
      <c r="A1387" s="29"/>
      <c r="B1387" s="29"/>
      <c r="C1387" s="29"/>
      <c r="D1387" s="30"/>
      <c r="E1387" s="30"/>
      <c r="F1387" s="40"/>
      <c r="G1387" s="31"/>
      <c r="H1387" s="32"/>
      <c r="I1387" s="33"/>
      <c r="J1387" s="33"/>
      <c r="K1387" s="33"/>
    </row>
    <row r="1388" spans="1:11" s="34" customFormat="1">
      <c r="A1388" s="29"/>
      <c r="B1388" s="29"/>
      <c r="C1388" s="29"/>
      <c r="D1388" s="30"/>
      <c r="E1388" s="30"/>
      <c r="F1388" s="40"/>
      <c r="G1388" s="31"/>
      <c r="H1388" s="32"/>
      <c r="I1388" s="33"/>
      <c r="J1388" s="33"/>
      <c r="K1388" s="33"/>
    </row>
    <row r="1389" spans="1:11" s="34" customFormat="1">
      <c r="A1389" s="29"/>
      <c r="B1389" s="29"/>
      <c r="C1389" s="29"/>
      <c r="D1389" s="30"/>
      <c r="E1389" s="30"/>
      <c r="F1389" s="40"/>
      <c r="G1389" s="31"/>
      <c r="H1389" s="32"/>
      <c r="I1389" s="33"/>
      <c r="J1389" s="33"/>
      <c r="K1389" s="33"/>
    </row>
    <row r="1390" spans="1:11" s="34" customFormat="1">
      <c r="A1390" s="29"/>
      <c r="B1390" s="29"/>
      <c r="C1390" s="29"/>
      <c r="D1390" s="30"/>
      <c r="E1390" s="30"/>
      <c r="F1390" s="40"/>
      <c r="G1390" s="31"/>
      <c r="H1390" s="32"/>
      <c r="I1390" s="33"/>
      <c r="J1390" s="33"/>
      <c r="K1390" s="33"/>
    </row>
    <row r="1391" spans="1:11" s="34" customFormat="1">
      <c r="A1391" s="29"/>
      <c r="B1391" s="29"/>
      <c r="C1391" s="29"/>
      <c r="D1391" s="30"/>
      <c r="E1391" s="30"/>
      <c r="F1391" s="40"/>
      <c r="G1391" s="31"/>
      <c r="H1391" s="32"/>
      <c r="I1391" s="33"/>
      <c r="J1391" s="33"/>
      <c r="K1391" s="33"/>
    </row>
    <row r="1392" spans="1:11" s="34" customFormat="1">
      <c r="A1392" s="29"/>
      <c r="B1392" s="29"/>
      <c r="C1392" s="29"/>
      <c r="D1392" s="30"/>
      <c r="E1392" s="30"/>
      <c r="F1392" s="40"/>
      <c r="G1392" s="31"/>
      <c r="H1392" s="32"/>
      <c r="I1392" s="33"/>
      <c r="J1392" s="33"/>
      <c r="K1392" s="33"/>
    </row>
    <row r="1393" spans="1:11" s="34" customFormat="1">
      <c r="A1393" s="29"/>
      <c r="B1393" s="29"/>
      <c r="C1393" s="29"/>
      <c r="D1393" s="30"/>
      <c r="E1393" s="30"/>
      <c r="F1393" s="40"/>
      <c r="G1393" s="31"/>
      <c r="H1393" s="32"/>
      <c r="I1393" s="33"/>
      <c r="J1393" s="33"/>
      <c r="K1393" s="33"/>
    </row>
    <row r="1394" spans="1:11" s="34" customFormat="1">
      <c r="A1394" s="29"/>
      <c r="B1394" s="29"/>
      <c r="C1394" s="29"/>
      <c r="D1394" s="30"/>
      <c r="E1394" s="30"/>
      <c r="F1394" s="40"/>
      <c r="G1394" s="31"/>
      <c r="H1394" s="32"/>
      <c r="I1394" s="33"/>
      <c r="J1394" s="33"/>
      <c r="K1394" s="33"/>
    </row>
    <row r="1395" spans="1:11" s="34" customFormat="1">
      <c r="A1395" s="29"/>
      <c r="B1395" s="29"/>
      <c r="C1395" s="29"/>
      <c r="D1395" s="30"/>
      <c r="E1395" s="30"/>
      <c r="F1395" s="40"/>
      <c r="G1395" s="31"/>
      <c r="H1395" s="32"/>
      <c r="I1395" s="33"/>
      <c r="J1395" s="33"/>
      <c r="K1395" s="33"/>
    </row>
    <row r="1396" spans="1:11" s="34" customFormat="1">
      <c r="A1396" s="29"/>
      <c r="B1396" s="29"/>
      <c r="C1396" s="29"/>
      <c r="D1396" s="30"/>
      <c r="E1396" s="30"/>
      <c r="F1396" s="40"/>
      <c r="G1396" s="31"/>
      <c r="H1396" s="32"/>
      <c r="I1396" s="33"/>
      <c r="J1396" s="33"/>
      <c r="K1396" s="33"/>
    </row>
    <row r="1397" spans="1:11" s="34" customFormat="1">
      <c r="A1397" s="29"/>
      <c r="B1397" s="29"/>
      <c r="C1397" s="29"/>
      <c r="D1397" s="30"/>
      <c r="E1397" s="30"/>
      <c r="F1397" s="40"/>
      <c r="G1397" s="31"/>
      <c r="H1397" s="32"/>
      <c r="I1397" s="33"/>
      <c r="J1397" s="33"/>
      <c r="K1397" s="33"/>
    </row>
    <row r="1398" spans="1:11" s="34" customFormat="1">
      <c r="A1398" s="29"/>
      <c r="B1398" s="29"/>
      <c r="C1398" s="29"/>
      <c r="D1398" s="30"/>
      <c r="E1398" s="30"/>
      <c r="F1398" s="40"/>
      <c r="G1398" s="31"/>
      <c r="H1398" s="32"/>
      <c r="I1398" s="33"/>
      <c r="J1398" s="33"/>
      <c r="K1398" s="33"/>
    </row>
    <row r="1399" spans="1:11" s="34" customFormat="1">
      <c r="A1399" s="29"/>
      <c r="B1399" s="29"/>
      <c r="C1399" s="29"/>
      <c r="D1399" s="30"/>
      <c r="E1399" s="30"/>
      <c r="F1399" s="40"/>
      <c r="G1399" s="31"/>
      <c r="H1399" s="32"/>
      <c r="I1399" s="33"/>
      <c r="J1399" s="33"/>
      <c r="K1399" s="33"/>
    </row>
    <row r="1400" spans="1:11" s="34" customFormat="1">
      <c r="A1400" s="29"/>
      <c r="B1400" s="29"/>
      <c r="C1400" s="29"/>
      <c r="D1400" s="30"/>
      <c r="E1400" s="30"/>
      <c r="F1400" s="40"/>
      <c r="G1400" s="31"/>
      <c r="H1400" s="32"/>
      <c r="I1400" s="33"/>
      <c r="J1400" s="33"/>
      <c r="K1400" s="33"/>
    </row>
    <row r="1401" spans="1:11" s="34" customFormat="1">
      <c r="A1401" s="29"/>
      <c r="B1401" s="29"/>
      <c r="C1401" s="29"/>
      <c r="D1401" s="30"/>
      <c r="E1401" s="30"/>
      <c r="F1401" s="40"/>
      <c r="G1401" s="31"/>
      <c r="H1401" s="32"/>
      <c r="I1401" s="33"/>
      <c r="J1401" s="33"/>
      <c r="K1401" s="33"/>
    </row>
    <row r="1402" spans="1:11" s="34" customFormat="1">
      <c r="A1402" s="29"/>
      <c r="B1402" s="29"/>
      <c r="C1402" s="29"/>
      <c r="D1402" s="30"/>
      <c r="E1402" s="30"/>
      <c r="F1402" s="40"/>
      <c r="G1402" s="31"/>
      <c r="H1402" s="32"/>
      <c r="I1402" s="33"/>
      <c r="J1402" s="33"/>
      <c r="K1402" s="33"/>
    </row>
    <row r="1403" spans="1:11" s="34" customFormat="1">
      <c r="A1403" s="29"/>
      <c r="B1403" s="29"/>
      <c r="C1403" s="29"/>
      <c r="D1403" s="30"/>
      <c r="E1403" s="30"/>
      <c r="F1403" s="40"/>
      <c r="G1403" s="31"/>
      <c r="H1403" s="32"/>
      <c r="I1403" s="33"/>
      <c r="J1403" s="33"/>
      <c r="K1403" s="33"/>
    </row>
    <row r="1404" spans="1:11" s="34" customFormat="1">
      <c r="A1404" s="29"/>
      <c r="B1404" s="29"/>
      <c r="C1404" s="29"/>
      <c r="D1404" s="30"/>
      <c r="E1404" s="30"/>
      <c r="F1404" s="40"/>
      <c r="G1404" s="31"/>
      <c r="H1404" s="32"/>
      <c r="I1404" s="33"/>
      <c r="J1404" s="33"/>
      <c r="K1404" s="33"/>
    </row>
    <row r="1405" spans="1:11" s="34" customFormat="1">
      <c r="A1405" s="29"/>
      <c r="B1405" s="29"/>
      <c r="C1405" s="29"/>
      <c r="D1405" s="30"/>
      <c r="E1405" s="30"/>
      <c r="F1405" s="40"/>
      <c r="G1405" s="31"/>
      <c r="H1405" s="32"/>
      <c r="I1405" s="33"/>
      <c r="J1405" s="33"/>
      <c r="K1405" s="33"/>
    </row>
    <row r="1406" spans="1:11" s="34" customFormat="1">
      <c r="A1406" s="29"/>
      <c r="B1406" s="29"/>
      <c r="C1406" s="29"/>
      <c r="D1406" s="30"/>
      <c r="E1406" s="30"/>
      <c r="F1406" s="40"/>
      <c r="G1406" s="31"/>
      <c r="H1406" s="32"/>
      <c r="I1406" s="33"/>
      <c r="J1406" s="33"/>
      <c r="K1406" s="33"/>
    </row>
    <row r="1407" spans="1:11" s="34" customFormat="1">
      <c r="A1407" s="29"/>
      <c r="B1407" s="29"/>
      <c r="C1407" s="29"/>
      <c r="D1407" s="30"/>
      <c r="E1407" s="30"/>
      <c r="F1407" s="40"/>
      <c r="G1407" s="31"/>
      <c r="H1407" s="32"/>
      <c r="I1407" s="33"/>
      <c r="J1407" s="33"/>
      <c r="K1407" s="33"/>
    </row>
    <row r="1408" spans="1:11" s="34" customFormat="1">
      <c r="A1408" s="29"/>
      <c r="B1408" s="29"/>
      <c r="C1408" s="29"/>
      <c r="D1408" s="30"/>
      <c r="E1408" s="30"/>
      <c r="F1408" s="40"/>
      <c r="G1408" s="31"/>
      <c r="H1408" s="32"/>
      <c r="I1408" s="33"/>
      <c r="J1408" s="33"/>
      <c r="K1408" s="33"/>
    </row>
    <row r="1409" spans="1:11" s="34" customFormat="1">
      <c r="A1409" s="29"/>
      <c r="B1409" s="29"/>
      <c r="C1409" s="29"/>
      <c r="D1409" s="30"/>
      <c r="E1409" s="30"/>
      <c r="F1409" s="40"/>
      <c r="G1409" s="31"/>
      <c r="H1409" s="32"/>
      <c r="I1409" s="33"/>
      <c r="J1409" s="33"/>
      <c r="K1409" s="33"/>
    </row>
    <row r="1410" spans="1:11" s="34" customFormat="1">
      <c r="A1410" s="29"/>
      <c r="B1410" s="29"/>
      <c r="C1410" s="29"/>
      <c r="D1410" s="30"/>
      <c r="E1410" s="30"/>
      <c r="F1410" s="40"/>
      <c r="G1410" s="31"/>
      <c r="H1410" s="32"/>
      <c r="I1410" s="33"/>
      <c r="J1410" s="33"/>
      <c r="K1410" s="33"/>
    </row>
    <row r="1411" spans="1:11" s="34" customFormat="1">
      <c r="A1411" s="29"/>
      <c r="B1411" s="29"/>
      <c r="C1411" s="29"/>
      <c r="D1411" s="30"/>
      <c r="E1411" s="30"/>
      <c r="F1411" s="40"/>
      <c r="G1411" s="31"/>
      <c r="H1411" s="32"/>
      <c r="I1411" s="33"/>
      <c r="J1411" s="33"/>
      <c r="K1411" s="33"/>
    </row>
    <row r="1412" spans="1:11" s="34" customFormat="1">
      <c r="A1412" s="29"/>
      <c r="B1412" s="29"/>
      <c r="C1412" s="29"/>
      <c r="D1412" s="30"/>
      <c r="E1412" s="30"/>
      <c r="F1412" s="40"/>
      <c r="G1412" s="31"/>
      <c r="H1412" s="32"/>
      <c r="I1412" s="33"/>
      <c r="J1412" s="33"/>
      <c r="K1412" s="33"/>
    </row>
    <row r="1413" spans="1:11" s="34" customFormat="1">
      <c r="A1413" s="29"/>
      <c r="B1413" s="29"/>
      <c r="C1413" s="29"/>
      <c r="D1413" s="30"/>
      <c r="E1413" s="30"/>
      <c r="F1413" s="40"/>
      <c r="G1413" s="31"/>
      <c r="H1413" s="32"/>
      <c r="I1413" s="33"/>
      <c r="J1413" s="33"/>
      <c r="K1413" s="33"/>
    </row>
    <row r="1414" spans="1:11" s="34" customFormat="1">
      <c r="A1414" s="29"/>
      <c r="B1414" s="29"/>
      <c r="C1414" s="29"/>
      <c r="D1414" s="30"/>
      <c r="E1414" s="30"/>
      <c r="F1414" s="40"/>
      <c r="G1414" s="31"/>
      <c r="H1414" s="32"/>
      <c r="I1414" s="33"/>
      <c r="J1414" s="33"/>
      <c r="K1414" s="33"/>
    </row>
    <row r="1415" spans="1:11" s="34" customFormat="1">
      <c r="A1415" s="29"/>
      <c r="B1415" s="29"/>
      <c r="C1415" s="29"/>
      <c r="D1415" s="30"/>
      <c r="E1415" s="30"/>
      <c r="F1415" s="40"/>
      <c r="G1415" s="31"/>
      <c r="H1415" s="32"/>
      <c r="I1415" s="33"/>
      <c r="J1415" s="33"/>
      <c r="K1415" s="33"/>
    </row>
    <row r="1416" spans="1:11" s="34" customFormat="1">
      <c r="A1416" s="29"/>
      <c r="B1416" s="29"/>
      <c r="C1416" s="29"/>
      <c r="D1416" s="30"/>
      <c r="E1416" s="30"/>
      <c r="F1416" s="40"/>
      <c r="G1416" s="31"/>
      <c r="H1416" s="32"/>
      <c r="I1416" s="33"/>
      <c r="J1416" s="33"/>
      <c r="K1416" s="33"/>
    </row>
    <row r="1417" spans="1:11" s="34" customFormat="1">
      <c r="A1417" s="29"/>
      <c r="B1417" s="29"/>
      <c r="C1417" s="29"/>
      <c r="D1417" s="30"/>
      <c r="E1417" s="30"/>
      <c r="F1417" s="40"/>
      <c r="G1417" s="31"/>
      <c r="H1417" s="32"/>
      <c r="I1417" s="33"/>
      <c r="J1417" s="33"/>
      <c r="K1417" s="33"/>
    </row>
    <row r="1418" spans="1:11" s="34" customFormat="1">
      <c r="A1418" s="29"/>
      <c r="B1418" s="29"/>
      <c r="C1418" s="29"/>
      <c r="D1418" s="30"/>
      <c r="E1418" s="30"/>
      <c r="F1418" s="40"/>
      <c r="G1418" s="31"/>
      <c r="H1418" s="32"/>
      <c r="I1418" s="33"/>
      <c r="J1418" s="33"/>
      <c r="K1418" s="33"/>
    </row>
    <row r="1419" spans="1:11" s="34" customFormat="1">
      <c r="A1419" s="29"/>
      <c r="B1419" s="29"/>
      <c r="C1419" s="29"/>
      <c r="D1419" s="30"/>
      <c r="E1419" s="30"/>
      <c r="F1419" s="40"/>
      <c r="G1419" s="31"/>
      <c r="H1419" s="32"/>
      <c r="I1419" s="33"/>
      <c r="J1419" s="33"/>
      <c r="K1419" s="33"/>
    </row>
    <row r="1420" spans="1:11" s="34" customFormat="1">
      <c r="A1420" s="29"/>
      <c r="B1420" s="29"/>
      <c r="C1420" s="29"/>
      <c r="D1420" s="30"/>
      <c r="E1420" s="30"/>
      <c r="F1420" s="40"/>
      <c r="G1420" s="31"/>
      <c r="H1420" s="32"/>
      <c r="I1420" s="33"/>
      <c r="J1420" s="33"/>
      <c r="K1420" s="33"/>
    </row>
    <row r="1421" spans="1:11" s="34" customFormat="1">
      <c r="A1421" s="29"/>
      <c r="B1421" s="29"/>
      <c r="C1421" s="29"/>
      <c r="D1421" s="30"/>
      <c r="E1421" s="30"/>
      <c r="F1421" s="40"/>
      <c r="G1421" s="31"/>
      <c r="H1421" s="32"/>
      <c r="I1421" s="33"/>
      <c r="J1421" s="33"/>
      <c r="K1421" s="33"/>
    </row>
    <row r="1422" spans="1:11" s="34" customFormat="1">
      <c r="A1422" s="29"/>
      <c r="B1422" s="29"/>
      <c r="C1422" s="29"/>
      <c r="D1422" s="30"/>
      <c r="E1422" s="30"/>
      <c r="F1422" s="40"/>
      <c r="G1422" s="31"/>
      <c r="H1422" s="32"/>
      <c r="I1422" s="33"/>
      <c r="J1422" s="33"/>
      <c r="K1422" s="33"/>
    </row>
    <row r="1423" spans="1:11" s="34" customFormat="1">
      <c r="A1423" s="29"/>
      <c r="B1423" s="29"/>
      <c r="C1423" s="29"/>
      <c r="D1423" s="30"/>
      <c r="E1423" s="30"/>
      <c r="F1423" s="40"/>
      <c r="G1423" s="31"/>
      <c r="H1423" s="32"/>
      <c r="I1423" s="33"/>
      <c r="J1423" s="33"/>
      <c r="K1423" s="33"/>
    </row>
    <row r="1424" spans="1:11" s="34" customFormat="1">
      <c r="A1424" s="29"/>
      <c r="B1424" s="29"/>
      <c r="C1424" s="29"/>
      <c r="D1424" s="30"/>
      <c r="E1424" s="30"/>
      <c r="F1424" s="40"/>
      <c r="G1424" s="31"/>
      <c r="H1424" s="32"/>
      <c r="I1424" s="33"/>
      <c r="J1424" s="33"/>
      <c r="K1424" s="33"/>
    </row>
    <row r="1425" spans="1:11" s="34" customFormat="1">
      <c r="A1425" s="29"/>
      <c r="B1425" s="29"/>
      <c r="C1425" s="29"/>
      <c r="D1425" s="30"/>
      <c r="E1425" s="30"/>
      <c r="F1425" s="40"/>
      <c r="G1425" s="31"/>
      <c r="H1425" s="32"/>
      <c r="I1425" s="33"/>
      <c r="J1425" s="33"/>
      <c r="K1425" s="33"/>
    </row>
    <row r="1426" spans="1:11" s="34" customFormat="1">
      <c r="A1426" s="29"/>
      <c r="B1426" s="29"/>
      <c r="C1426" s="29"/>
      <c r="D1426" s="30"/>
      <c r="E1426" s="30"/>
      <c r="F1426" s="40"/>
      <c r="G1426" s="31"/>
      <c r="H1426" s="32"/>
      <c r="I1426" s="33"/>
      <c r="J1426" s="33"/>
      <c r="K1426" s="33"/>
    </row>
    <row r="1427" spans="1:11" s="34" customFormat="1">
      <c r="A1427" s="29"/>
      <c r="B1427" s="29"/>
      <c r="C1427" s="29"/>
      <c r="D1427" s="30"/>
      <c r="E1427" s="30"/>
      <c r="F1427" s="40"/>
      <c r="G1427" s="31"/>
      <c r="H1427" s="32"/>
      <c r="I1427" s="33"/>
      <c r="J1427" s="33"/>
      <c r="K1427" s="33"/>
    </row>
    <row r="1428" spans="1:11" s="34" customFormat="1">
      <c r="A1428" s="29"/>
      <c r="B1428" s="29"/>
      <c r="C1428" s="29"/>
      <c r="D1428" s="30"/>
      <c r="E1428" s="30"/>
      <c r="F1428" s="40"/>
      <c r="G1428" s="31"/>
      <c r="H1428" s="32"/>
      <c r="I1428" s="33"/>
      <c r="J1428" s="33"/>
      <c r="K1428" s="33"/>
    </row>
    <row r="1429" spans="1:11" s="34" customFormat="1">
      <c r="A1429" s="29"/>
      <c r="B1429" s="29"/>
      <c r="C1429" s="29"/>
      <c r="D1429" s="30"/>
      <c r="E1429" s="30"/>
      <c r="F1429" s="40"/>
      <c r="G1429" s="31"/>
      <c r="H1429" s="32"/>
      <c r="I1429" s="33"/>
      <c r="J1429" s="33"/>
      <c r="K1429" s="33"/>
    </row>
    <row r="1430" spans="1:11" s="34" customFormat="1">
      <c r="A1430" s="29"/>
      <c r="B1430" s="29"/>
      <c r="C1430" s="29"/>
      <c r="D1430" s="30"/>
      <c r="E1430" s="30"/>
      <c r="F1430" s="40"/>
      <c r="G1430" s="31"/>
      <c r="H1430" s="32"/>
      <c r="I1430" s="33"/>
      <c r="J1430" s="33"/>
      <c r="K1430" s="33"/>
    </row>
    <row r="1431" spans="1:11" s="34" customFormat="1">
      <c r="A1431" s="29"/>
      <c r="B1431" s="29"/>
      <c r="C1431" s="29"/>
      <c r="D1431" s="30"/>
      <c r="E1431" s="30"/>
      <c r="F1431" s="40"/>
      <c r="G1431" s="31"/>
      <c r="H1431" s="32"/>
      <c r="I1431" s="33"/>
      <c r="J1431" s="33"/>
      <c r="K1431" s="33"/>
    </row>
    <row r="1432" spans="1:11" s="34" customFormat="1">
      <c r="A1432" s="29"/>
      <c r="B1432" s="29"/>
      <c r="C1432" s="29"/>
      <c r="D1432" s="30"/>
      <c r="E1432" s="30"/>
      <c r="F1432" s="40"/>
      <c r="G1432" s="31"/>
      <c r="H1432" s="32"/>
      <c r="I1432" s="33"/>
      <c r="J1432" s="33"/>
      <c r="K1432" s="33"/>
    </row>
    <row r="1433" spans="1:11" s="34" customFormat="1">
      <c r="A1433" s="29"/>
      <c r="B1433" s="29"/>
      <c r="C1433" s="29"/>
      <c r="D1433" s="30"/>
      <c r="E1433" s="30"/>
      <c r="F1433" s="40"/>
      <c r="G1433" s="31"/>
      <c r="H1433" s="32"/>
      <c r="I1433" s="33"/>
      <c r="J1433" s="33"/>
      <c r="K1433" s="33"/>
    </row>
    <row r="1434" spans="1:11" s="34" customFormat="1">
      <c r="A1434" s="29"/>
      <c r="B1434" s="29"/>
      <c r="C1434" s="29"/>
      <c r="D1434" s="30"/>
      <c r="E1434" s="30"/>
      <c r="F1434" s="40"/>
      <c r="G1434" s="31"/>
      <c r="H1434" s="32"/>
      <c r="I1434" s="33"/>
      <c r="J1434" s="33"/>
      <c r="K1434" s="33"/>
    </row>
    <row r="1435" spans="1:11" s="34" customFormat="1">
      <c r="A1435" s="29"/>
      <c r="B1435" s="29"/>
      <c r="C1435" s="29"/>
      <c r="D1435" s="30"/>
      <c r="E1435" s="30"/>
      <c r="F1435" s="40"/>
      <c r="G1435" s="31"/>
      <c r="H1435" s="32"/>
      <c r="I1435" s="33"/>
      <c r="J1435" s="33"/>
      <c r="K1435" s="33"/>
    </row>
    <row r="1436" spans="1:11" s="34" customFormat="1">
      <c r="A1436" s="29"/>
      <c r="B1436" s="29"/>
      <c r="C1436" s="29"/>
      <c r="D1436" s="30"/>
      <c r="E1436" s="30"/>
      <c r="F1436" s="40"/>
      <c r="G1436" s="31"/>
      <c r="H1436" s="32"/>
      <c r="I1436" s="33"/>
      <c r="J1436" s="33"/>
      <c r="K1436" s="33"/>
    </row>
    <row r="1437" spans="1:11" s="34" customFormat="1">
      <c r="A1437" s="29"/>
      <c r="B1437" s="29"/>
      <c r="C1437" s="29"/>
      <c r="D1437" s="30"/>
      <c r="E1437" s="30"/>
      <c r="F1437" s="40"/>
      <c r="G1437" s="31"/>
      <c r="H1437" s="32"/>
      <c r="I1437" s="33"/>
      <c r="J1437" s="33"/>
      <c r="K1437" s="33"/>
    </row>
    <row r="1438" spans="1:11" s="34" customFormat="1">
      <c r="A1438" s="29"/>
      <c r="B1438" s="29"/>
      <c r="C1438" s="29"/>
      <c r="D1438" s="30"/>
      <c r="E1438" s="30"/>
      <c r="F1438" s="40"/>
      <c r="G1438" s="31"/>
      <c r="H1438" s="32"/>
      <c r="I1438" s="33"/>
      <c r="J1438" s="33"/>
      <c r="K1438" s="33"/>
    </row>
    <row r="1439" spans="1:11" s="34" customFormat="1">
      <c r="A1439" s="29"/>
      <c r="B1439" s="29"/>
      <c r="C1439" s="29"/>
      <c r="D1439" s="30"/>
      <c r="E1439" s="30"/>
      <c r="F1439" s="40"/>
      <c r="G1439" s="31"/>
      <c r="H1439" s="32"/>
      <c r="I1439" s="33"/>
      <c r="J1439" s="33"/>
      <c r="K1439" s="33"/>
    </row>
    <row r="1440" spans="1:11" s="34" customFormat="1">
      <c r="A1440" s="29"/>
      <c r="B1440" s="29"/>
      <c r="C1440" s="29"/>
      <c r="D1440" s="30"/>
      <c r="E1440" s="30"/>
      <c r="F1440" s="40"/>
      <c r="G1440" s="31"/>
      <c r="H1440" s="32"/>
      <c r="I1440" s="33"/>
      <c r="J1440" s="33"/>
      <c r="K1440" s="33"/>
    </row>
    <row r="1441" spans="1:11" s="34" customFormat="1">
      <c r="A1441" s="29"/>
      <c r="B1441" s="29"/>
      <c r="C1441" s="29"/>
      <c r="D1441" s="30"/>
      <c r="E1441" s="30"/>
      <c r="F1441" s="40"/>
      <c r="G1441" s="31"/>
      <c r="H1441" s="32"/>
      <c r="I1441" s="33"/>
      <c r="J1441" s="33"/>
      <c r="K1441" s="33"/>
    </row>
    <row r="1442" spans="1:11" s="34" customFormat="1">
      <c r="A1442" s="29"/>
      <c r="B1442" s="29"/>
      <c r="C1442" s="29"/>
      <c r="D1442" s="30"/>
      <c r="E1442" s="30"/>
      <c r="F1442" s="40"/>
      <c r="G1442" s="31"/>
      <c r="H1442" s="32"/>
      <c r="I1442" s="33"/>
      <c r="J1442" s="33"/>
      <c r="K1442" s="33"/>
    </row>
    <row r="1443" spans="1:11" s="34" customFormat="1">
      <c r="A1443" s="29"/>
      <c r="B1443" s="29"/>
      <c r="C1443" s="29"/>
      <c r="D1443" s="30"/>
      <c r="E1443" s="30"/>
      <c r="F1443" s="40"/>
      <c r="G1443" s="31"/>
      <c r="H1443" s="32"/>
      <c r="I1443" s="33"/>
      <c r="J1443" s="33"/>
      <c r="K1443" s="33"/>
    </row>
    <row r="1444" spans="1:11" s="34" customFormat="1">
      <c r="A1444" s="29"/>
      <c r="B1444" s="29"/>
      <c r="C1444" s="29"/>
      <c r="D1444" s="30"/>
      <c r="E1444" s="30"/>
      <c r="F1444" s="40"/>
      <c r="G1444" s="31"/>
      <c r="H1444" s="32"/>
      <c r="I1444" s="33"/>
      <c r="J1444" s="33"/>
      <c r="K1444" s="33"/>
    </row>
    <row r="1445" spans="1:11" s="34" customFormat="1">
      <c r="A1445" s="29"/>
      <c r="B1445" s="29"/>
      <c r="C1445" s="29"/>
      <c r="D1445" s="30"/>
      <c r="E1445" s="30"/>
      <c r="F1445" s="40"/>
      <c r="G1445" s="31"/>
      <c r="H1445" s="32"/>
      <c r="I1445" s="33"/>
      <c r="J1445" s="33"/>
      <c r="K1445" s="33"/>
    </row>
    <row r="1446" spans="1:11" s="34" customFormat="1">
      <c r="A1446" s="29"/>
      <c r="B1446" s="29"/>
      <c r="C1446" s="29"/>
      <c r="D1446" s="30"/>
      <c r="E1446" s="30"/>
      <c r="F1446" s="40"/>
      <c r="G1446" s="31"/>
      <c r="H1446" s="32"/>
      <c r="I1446" s="33"/>
      <c r="J1446" s="33"/>
      <c r="K1446" s="33"/>
    </row>
    <row r="1447" spans="1:11" s="34" customFormat="1">
      <c r="A1447" s="29"/>
      <c r="B1447" s="29"/>
      <c r="C1447" s="29"/>
      <c r="D1447" s="30"/>
      <c r="E1447" s="30"/>
      <c r="F1447" s="40"/>
      <c r="G1447" s="31"/>
      <c r="H1447" s="32"/>
      <c r="I1447" s="33"/>
      <c r="J1447" s="33"/>
      <c r="K1447" s="33"/>
    </row>
    <row r="1448" spans="1:11" s="34" customFormat="1">
      <c r="A1448" s="29"/>
      <c r="B1448" s="29"/>
      <c r="C1448" s="29"/>
      <c r="D1448" s="30"/>
      <c r="E1448" s="30"/>
      <c r="F1448" s="40"/>
      <c r="G1448" s="31"/>
      <c r="H1448" s="32"/>
      <c r="I1448" s="33"/>
      <c r="J1448" s="33"/>
      <c r="K1448" s="33"/>
    </row>
    <row r="1449" spans="1:11" s="34" customFormat="1">
      <c r="A1449" s="29"/>
      <c r="B1449" s="29"/>
      <c r="C1449" s="29"/>
      <c r="D1449" s="30"/>
      <c r="E1449" s="30"/>
      <c r="F1449" s="40"/>
      <c r="G1449" s="31"/>
      <c r="H1449" s="32"/>
      <c r="I1449" s="33"/>
      <c r="J1449" s="33"/>
      <c r="K1449" s="33"/>
    </row>
    <row r="1450" spans="1:11" s="34" customFormat="1">
      <c r="A1450" s="29"/>
      <c r="B1450" s="29"/>
      <c r="C1450" s="29"/>
      <c r="D1450" s="30"/>
      <c r="E1450" s="30"/>
      <c r="F1450" s="40"/>
      <c r="G1450" s="31"/>
      <c r="H1450" s="32"/>
      <c r="I1450" s="33"/>
      <c r="J1450" s="33"/>
      <c r="K1450" s="33"/>
    </row>
    <row r="1451" spans="1:11" s="34" customFormat="1">
      <c r="A1451" s="29"/>
      <c r="B1451" s="29"/>
      <c r="C1451" s="29"/>
      <c r="D1451" s="30"/>
      <c r="E1451" s="30"/>
      <c r="F1451" s="40"/>
      <c r="G1451" s="31"/>
      <c r="H1451" s="32"/>
      <c r="I1451" s="33"/>
      <c r="J1451" s="33"/>
      <c r="K1451" s="33"/>
    </row>
    <row r="1452" spans="1:11" s="34" customFormat="1">
      <c r="A1452" s="29"/>
      <c r="B1452" s="29"/>
      <c r="C1452" s="29"/>
      <c r="D1452" s="30"/>
      <c r="E1452" s="30"/>
      <c r="F1452" s="40"/>
      <c r="G1452" s="31"/>
      <c r="H1452" s="32"/>
      <c r="I1452" s="33"/>
      <c r="J1452" s="33"/>
      <c r="K1452" s="33"/>
    </row>
    <row r="1453" spans="1:11" s="34" customFormat="1">
      <c r="A1453" s="29"/>
      <c r="B1453" s="29"/>
      <c r="C1453" s="29"/>
      <c r="D1453" s="30"/>
      <c r="E1453" s="30"/>
      <c r="F1453" s="40"/>
      <c r="G1453" s="31"/>
      <c r="H1453" s="32"/>
      <c r="I1453" s="33"/>
      <c r="J1453" s="33"/>
      <c r="K1453" s="33"/>
    </row>
    <row r="1454" spans="1:11" s="34" customFormat="1">
      <c r="A1454" s="29"/>
      <c r="B1454" s="29"/>
      <c r="C1454" s="29"/>
      <c r="D1454" s="30"/>
      <c r="E1454" s="30"/>
      <c r="F1454" s="40"/>
      <c r="G1454" s="31"/>
      <c r="H1454" s="32"/>
      <c r="I1454" s="33"/>
      <c r="J1454" s="33"/>
      <c r="K1454" s="33"/>
    </row>
    <row r="1455" spans="1:11" s="34" customFormat="1">
      <c r="A1455" s="29"/>
      <c r="B1455" s="29"/>
      <c r="C1455" s="29"/>
      <c r="D1455" s="30"/>
      <c r="E1455" s="30"/>
      <c r="F1455" s="40"/>
      <c r="G1455" s="31"/>
      <c r="H1455" s="32"/>
      <c r="I1455" s="33"/>
      <c r="J1455" s="33"/>
      <c r="K1455" s="33"/>
    </row>
    <row r="1456" spans="1:11" s="34" customFormat="1">
      <c r="A1456" s="29"/>
      <c r="B1456" s="29"/>
      <c r="C1456" s="29"/>
      <c r="D1456" s="30"/>
      <c r="E1456" s="30"/>
      <c r="F1456" s="40"/>
      <c r="G1456" s="31"/>
      <c r="H1456" s="32"/>
      <c r="I1456" s="33"/>
      <c r="J1456" s="33"/>
      <c r="K1456" s="33"/>
    </row>
    <row r="1457" spans="1:11" s="34" customFormat="1">
      <c r="A1457" s="29"/>
      <c r="B1457" s="29"/>
      <c r="C1457" s="29"/>
      <c r="D1457" s="30"/>
      <c r="E1457" s="30"/>
      <c r="F1457" s="40"/>
      <c r="G1457" s="31"/>
      <c r="H1457" s="32"/>
      <c r="I1457" s="33"/>
      <c r="J1457" s="33"/>
      <c r="K1457" s="33"/>
    </row>
    <row r="1458" spans="1:11" s="34" customFormat="1">
      <c r="A1458" s="29"/>
      <c r="B1458" s="29"/>
      <c r="C1458" s="29"/>
      <c r="D1458" s="30"/>
      <c r="E1458" s="30"/>
      <c r="F1458" s="40"/>
      <c r="G1458" s="31"/>
      <c r="H1458" s="32"/>
      <c r="I1458" s="33"/>
      <c r="J1458" s="33"/>
      <c r="K1458" s="33"/>
    </row>
    <row r="1459" spans="1:11" s="34" customFormat="1">
      <c r="A1459" s="29"/>
      <c r="B1459" s="29"/>
      <c r="C1459" s="29"/>
      <c r="D1459" s="30"/>
      <c r="E1459" s="30"/>
      <c r="F1459" s="40"/>
      <c r="G1459" s="31"/>
      <c r="H1459" s="32"/>
      <c r="I1459" s="33"/>
      <c r="J1459" s="33"/>
      <c r="K1459" s="33"/>
    </row>
    <row r="1460" spans="1:11" s="34" customFormat="1">
      <c r="A1460" s="29"/>
      <c r="B1460" s="29"/>
      <c r="C1460" s="29"/>
      <c r="D1460" s="30"/>
      <c r="E1460" s="30"/>
      <c r="F1460" s="40"/>
      <c r="G1460" s="31"/>
      <c r="H1460" s="32"/>
      <c r="I1460" s="33"/>
      <c r="J1460" s="33"/>
      <c r="K1460" s="33"/>
    </row>
    <row r="1461" spans="1:11" s="34" customFormat="1">
      <c r="A1461" s="29"/>
      <c r="B1461" s="29"/>
      <c r="C1461" s="29"/>
      <c r="D1461" s="30"/>
      <c r="E1461" s="30"/>
      <c r="F1461" s="40"/>
      <c r="G1461" s="31"/>
      <c r="H1461" s="32"/>
      <c r="I1461" s="33"/>
      <c r="J1461" s="33"/>
      <c r="K1461" s="33"/>
    </row>
    <row r="1462" spans="1:11" s="34" customFormat="1">
      <c r="A1462" s="29"/>
      <c r="B1462" s="29"/>
      <c r="C1462" s="29"/>
      <c r="D1462" s="30"/>
      <c r="E1462" s="30"/>
      <c r="F1462" s="40"/>
      <c r="G1462" s="31"/>
      <c r="H1462" s="32"/>
      <c r="I1462" s="33"/>
      <c r="J1462" s="33"/>
      <c r="K1462" s="33"/>
    </row>
    <row r="1463" spans="1:11" s="34" customFormat="1">
      <c r="A1463" s="29"/>
      <c r="B1463" s="29"/>
      <c r="C1463" s="29"/>
      <c r="D1463" s="30"/>
      <c r="E1463" s="30"/>
      <c r="F1463" s="40"/>
      <c r="G1463" s="31"/>
      <c r="H1463" s="32"/>
      <c r="I1463" s="33"/>
      <c r="J1463" s="33"/>
      <c r="K1463" s="33"/>
    </row>
    <row r="1464" spans="1:11" s="34" customFormat="1">
      <c r="A1464" s="29"/>
      <c r="B1464" s="29"/>
      <c r="C1464" s="29"/>
      <c r="D1464" s="30"/>
      <c r="E1464" s="30"/>
      <c r="F1464" s="40"/>
      <c r="G1464" s="31"/>
      <c r="H1464" s="32"/>
      <c r="I1464" s="33"/>
      <c r="J1464" s="33"/>
      <c r="K1464" s="33"/>
    </row>
    <row r="1465" spans="1:11" s="34" customFormat="1">
      <c r="A1465" s="29"/>
      <c r="B1465" s="29"/>
      <c r="C1465" s="29"/>
      <c r="D1465" s="30"/>
      <c r="E1465" s="30"/>
      <c r="F1465" s="40"/>
      <c r="G1465" s="31"/>
      <c r="H1465" s="32"/>
      <c r="I1465" s="33"/>
      <c r="J1465" s="33"/>
      <c r="K1465" s="33"/>
    </row>
    <row r="1466" spans="1:11" s="34" customFormat="1">
      <c r="A1466" s="29"/>
      <c r="B1466" s="29"/>
      <c r="C1466" s="29"/>
      <c r="D1466" s="30"/>
      <c r="E1466" s="30"/>
      <c r="F1466" s="40"/>
      <c r="G1466" s="31"/>
      <c r="H1466" s="32"/>
      <c r="I1466" s="33"/>
      <c r="J1466" s="33"/>
      <c r="K1466" s="33"/>
    </row>
    <row r="1467" spans="1:11" s="34" customFormat="1">
      <c r="A1467" s="29"/>
      <c r="B1467" s="29"/>
      <c r="C1467" s="29"/>
      <c r="D1467" s="30"/>
      <c r="E1467" s="30"/>
      <c r="F1467" s="40"/>
      <c r="G1467" s="31"/>
      <c r="H1467" s="32"/>
      <c r="I1467" s="33"/>
      <c r="J1467" s="33"/>
      <c r="K1467" s="33"/>
    </row>
    <row r="1468" spans="1:11" s="34" customFormat="1">
      <c r="A1468" s="29"/>
      <c r="B1468" s="29"/>
      <c r="C1468" s="29"/>
      <c r="D1468" s="30"/>
      <c r="E1468" s="30"/>
      <c r="F1468" s="40"/>
      <c r="G1468" s="31"/>
      <c r="H1468" s="32"/>
      <c r="I1468" s="33"/>
      <c r="J1468" s="33"/>
      <c r="K1468" s="33"/>
    </row>
    <row r="1469" spans="1:11" s="34" customFormat="1">
      <c r="A1469" s="29"/>
      <c r="B1469" s="29"/>
      <c r="C1469" s="29"/>
      <c r="D1469" s="30"/>
      <c r="E1469" s="30"/>
      <c r="F1469" s="40"/>
      <c r="G1469" s="31"/>
      <c r="H1469" s="32"/>
      <c r="I1469" s="33"/>
      <c r="J1469" s="33"/>
      <c r="K1469" s="33"/>
    </row>
    <row r="1470" spans="1:11" s="34" customFormat="1">
      <c r="A1470" s="29"/>
      <c r="B1470" s="29"/>
      <c r="C1470" s="29"/>
      <c r="D1470" s="30"/>
      <c r="E1470" s="30"/>
      <c r="F1470" s="40"/>
      <c r="G1470" s="31"/>
      <c r="H1470" s="32"/>
      <c r="I1470" s="33"/>
      <c r="J1470" s="33"/>
      <c r="K1470" s="33"/>
    </row>
    <row r="1471" spans="1:11" s="34" customFormat="1">
      <c r="A1471" s="29"/>
      <c r="B1471" s="29"/>
      <c r="C1471" s="29"/>
      <c r="D1471" s="30"/>
      <c r="E1471" s="30"/>
      <c r="F1471" s="40"/>
      <c r="G1471" s="31"/>
      <c r="H1471" s="32"/>
      <c r="I1471" s="33"/>
      <c r="J1471" s="33"/>
      <c r="K1471" s="33"/>
    </row>
    <row r="1472" spans="1:11" s="34" customFormat="1">
      <c r="A1472" s="29"/>
      <c r="B1472" s="29"/>
      <c r="C1472" s="29"/>
      <c r="D1472" s="30"/>
      <c r="E1472" s="30"/>
      <c r="F1472" s="40"/>
      <c r="G1472" s="31"/>
      <c r="H1472" s="32"/>
      <c r="I1472" s="33"/>
      <c r="J1472" s="33"/>
      <c r="K1472" s="33"/>
    </row>
    <row r="1473" spans="1:11" s="34" customFormat="1">
      <c r="A1473" s="29"/>
      <c r="B1473" s="29"/>
      <c r="C1473" s="29"/>
      <c r="D1473" s="30"/>
      <c r="E1473" s="30"/>
      <c r="F1473" s="40"/>
      <c r="G1473" s="31"/>
      <c r="H1473" s="32"/>
      <c r="I1473" s="33"/>
      <c r="J1473" s="33"/>
      <c r="K1473" s="33"/>
    </row>
    <row r="1474" spans="1:11" s="34" customFormat="1">
      <c r="A1474" s="29"/>
      <c r="B1474" s="29"/>
      <c r="C1474" s="29"/>
      <c r="D1474" s="30"/>
      <c r="E1474" s="30"/>
      <c r="F1474" s="40"/>
      <c r="G1474" s="31"/>
      <c r="H1474" s="32"/>
      <c r="I1474" s="33"/>
      <c r="J1474" s="33"/>
      <c r="K1474" s="33"/>
    </row>
    <row r="1475" spans="1:11" s="34" customFormat="1">
      <c r="A1475" s="29"/>
      <c r="B1475" s="29"/>
      <c r="C1475" s="29"/>
      <c r="D1475" s="30"/>
      <c r="E1475" s="30"/>
      <c r="F1475" s="40"/>
      <c r="G1475" s="31"/>
      <c r="H1475" s="32"/>
      <c r="I1475" s="33"/>
      <c r="J1475" s="33"/>
      <c r="K1475" s="33"/>
    </row>
    <row r="1476" spans="1:11" s="34" customFormat="1">
      <c r="A1476" s="29"/>
      <c r="B1476" s="29"/>
      <c r="C1476" s="29"/>
      <c r="D1476" s="30"/>
      <c r="E1476" s="30"/>
      <c r="F1476" s="40"/>
      <c r="G1476" s="31"/>
      <c r="H1476" s="32"/>
      <c r="I1476" s="33"/>
      <c r="J1476" s="33"/>
      <c r="K1476" s="33"/>
    </row>
    <row r="1477" spans="1:11" s="34" customFormat="1">
      <c r="A1477" s="29"/>
      <c r="B1477" s="29"/>
      <c r="C1477" s="29"/>
      <c r="D1477" s="30"/>
      <c r="E1477" s="30"/>
      <c r="F1477" s="40"/>
      <c r="G1477" s="31"/>
      <c r="H1477" s="32"/>
      <c r="I1477" s="33"/>
      <c r="J1477" s="33"/>
      <c r="K1477" s="33"/>
    </row>
    <row r="1478" spans="1:11" s="34" customFormat="1">
      <c r="A1478" s="29"/>
      <c r="B1478" s="29"/>
      <c r="C1478" s="29"/>
      <c r="D1478" s="30"/>
      <c r="E1478" s="30"/>
      <c r="F1478" s="40"/>
      <c r="G1478" s="31"/>
      <c r="H1478" s="32"/>
      <c r="I1478" s="33"/>
      <c r="J1478" s="33"/>
      <c r="K1478" s="33"/>
    </row>
    <row r="1479" spans="1:11" s="34" customFormat="1">
      <c r="A1479" s="29"/>
      <c r="B1479" s="29"/>
      <c r="C1479" s="29"/>
      <c r="D1479" s="30"/>
      <c r="E1479" s="30"/>
      <c r="F1479" s="40"/>
      <c r="G1479" s="31"/>
      <c r="H1479" s="32"/>
      <c r="I1479" s="33"/>
      <c r="J1479" s="33"/>
      <c r="K1479" s="33"/>
    </row>
    <row r="1480" spans="1:11" s="34" customFormat="1">
      <c r="A1480" s="29"/>
      <c r="B1480" s="29"/>
      <c r="C1480" s="29"/>
      <c r="D1480" s="30"/>
      <c r="E1480" s="30"/>
      <c r="F1480" s="40"/>
      <c r="G1480" s="31"/>
      <c r="H1480" s="32"/>
      <c r="I1480" s="33"/>
      <c r="J1480" s="33"/>
      <c r="K1480" s="33"/>
    </row>
    <row r="1481" spans="1:11" s="34" customFormat="1">
      <c r="A1481" s="29"/>
      <c r="B1481" s="29"/>
      <c r="C1481" s="29"/>
      <c r="D1481" s="30"/>
      <c r="E1481" s="30"/>
      <c r="F1481" s="40"/>
      <c r="G1481" s="31"/>
      <c r="H1481" s="32"/>
      <c r="I1481" s="33"/>
      <c r="J1481" s="33"/>
      <c r="K1481" s="33"/>
    </row>
    <row r="1482" spans="1:11" s="34" customFormat="1">
      <c r="A1482" s="29"/>
      <c r="B1482" s="29"/>
      <c r="C1482" s="29"/>
      <c r="D1482" s="30"/>
      <c r="E1482" s="30"/>
      <c r="F1482" s="40"/>
      <c r="G1482" s="31"/>
      <c r="H1482" s="32"/>
      <c r="I1482" s="33"/>
      <c r="J1482" s="33"/>
      <c r="K1482" s="33"/>
    </row>
    <row r="1483" spans="1:11" s="34" customFormat="1">
      <c r="A1483" s="29"/>
      <c r="B1483" s="29"/>
      <c r="C1483" s="29"/>
      <c r="D1483" s="30"/>
      <c r="E1483" s="30"/>
      <c r="F1483" s="40"/>
      <c r="G1483" s="31"/>
      <c r="H1483" s="32"/>
      <c r="I1483" s="33"/>
      <c r="J1483" s="33"/>
      <c r="K1483" s="33"/>
    </row>
    <row r="1484" spans="1:11" s="34" customFormat="1">
      <c r="A1484" s="29"/>
      <c r="B1484" s="29"/>
      <c r="C1484" s="29"/>
      <c r="D1484" s="30"/>
      <c r="E1484" s="30"/>
      <c r="F1484" s="40"/>
      <c r="G1484" s="31"/>
      <c r="H1484" s="32"/>
      <c r="I1484" s="33"/>
      <c r="J1484" s="33"/>
      <c r="K1484" s="33"/>
    </row>
    <row r="1485" spans="1:11" s="34" customFormat="1">
      <c r="A1485" s="29"/>
      <c r="B1485" s="29"/>
      <c r="C1485" s="29"/>
      <c r="D1485" s="30"/>
      <c r="E1485" s="30"/>
      <c r="F1485" s="40"/>
      <c r="G1485" s="31"/>
      <c r="H1485" s="32"/>
      <c r="I1485" s="33"/>
      <c r="J1485" s="33"/>
      <c r="K1485" s="33"/>
    </row>
    <row r="1486" spans="1:11" s="34" customFormat="1">
      <c r="A1486" s="29"/>
      <c r="B1486" s="29"/>
      <c r="C1486" s="29"/>
      <c r="D1486" s="30"/>
      <c r="E1486" s="30"/>
      <c r="F1486" s="40"/>
      <c r="G1486" s="31"/>
      <c r="H1486" s="32"/>
      <c r="I1486" s="33"/>
      <c r="J1486" s="33"/>
      <c r="K1486" s="33"/>
    </row>
    <row r="1487" spans="1:11" s="34" customFormat="1">
      <c r="A1487" s="29"/>
      <c r="B1487" s="29"/>
      <c r="C1487" s="29"/>
      <c r="D1487" s="30"/>
      <c r="E1487" s="30"/>
      <c r="F1487" s="40"/>
      <c r="G1487" s="31"/>
      <c r="H1487" s="32"/>
      <c r="I1487" s="33"/>
      <c r="J1487" s="33"/>
      <c r="K1487" s="33"/>
    </row>
    <row r="1488" spans="1:11" s="34" customFormat="1">
      <c r="A1488" s="29"/>
      <c r="B1488" s="29"/>
      <c r="C1488" s="29"/>
      <c r="D1488" s="30"/>
      <c r="E1488" s="30"/>
      <c r="F1488" s="40"/>
      <c r="G1488" s="31"/>
      <c r="H1488" s="32"/>
      <c r="I1488" s="33"/>
      <c r="J1488" s="33"/>
      <c r="K1488" s="33"/>
    </row>
    <row r="1489" spans="1:11" s="34" customFormat="1">
      <c r="A1489" s="29"/>
      <c r="B1489" s="29"/>
      <c r="C1489" s="29"/>
      <c r="D1489" s="30"/>
      <c r="E1489" s="30"/>
      <c r="F1489" s="40"/>
      <c r="G1489" s="31"/>
      <c r="H1489" s="32"/>
      <c r="I1489" s="33"/>
      <c r="J1489" s="33"/>
      <c r="K1489" s="33"/>
    </row>
    <row r="1490" spans="1:11" s="34" customFormat="1">
      <c r="A1490" s="29"/>
      <c r="B1490" s="29"/>
      <c r="C1490" s="29"/>
      <c r="D1490" s="30"/>
      <c r="E1490" s="30"/>
      <c r="F1490" s="40"/>
      <c r="G1490" s="31"/>
      <c r="H1490" s="32"/>
      <c r="I1490" s="33"/>
      <c r="J1490" s="33"/>
      <c r="K1490" s="33"/>
    </row>
    <row r="1491" spans="1:11" s="34" customFormat="1">
      <c r="A1491" s="29"/>
      <c r="B1491" s="29"/>
      <c r="C1491" s="29"/>
      <c r="D1491" s="30"/>
      <c r="E1491" s="30"/>
      <c r="F1491" s="40"/>
      <c r="G1491" s="31"/>
      <c r="H1491" s="32"/>
      <c r="I1491" s="33"/>
      <c r="J1491" s="33"/>
      <c r="K1491" s="33"/>
    </row>
    <row r="1492" spans="1:11" s="34" customFormat="1">
      <c r="A1492" s="29"/>
      <c r="B1492" s="29"/>
      <c r="C1492" s="29"/>
      <c r="D1492" s="30"/>
      <c r="E1492" s="30"/>
      <c r="F1492" s="40"/>
      <c r="G1492" s="31"/>
      <c r="H1492" s="32"/>
      <c r="I1492" s="33"/>
      <c r="J1492" s="33"/>
      <c r="K1492" s="33"/>
    </row>
    <row r="1493" spans="1:11" s="34" customFormat="1">
      <c r="A1493" s="29"/>
      <c r="B1493" s="29"/>
      <c r="C1493" s="29"/>
      <c r="D1493" s="30"/>
      <c r="E1493" s="30"/>
      <c r="F1493" s="40"/>
      <c r="G1493" s="31"/>
      <c r="H1493" s="32"/>
      <c r="I1493" s="33"/>
      <c r="J1493" s="33"/>
      <c r="K1493" s="33"/>
    </row>
    <row r="1494" spans="1:11" s="34" customFormat="1">
      <c r="A1494" s="29"/>
      <c r="B1494" s="29"/>
      <c r="C1494" s="29"/>
      <c r="D1494" s="30"/>
      <c r="E1494" s="30"/>
      <c r="F1494" s="40"/>
      <c r="G1494" s="31"/>
      <c r="H1494" s="32"/>
      <c r="I1494" s="33"/>
      <c r="J1494" s="33"/>
      <c r="K1494" s="33"/>
    </row>
    <row r="1495" spans="1:11" s="34" customFormat="1">
      <c r="A1495" s="29"/>
      <c r="B1495" s="29"/>
      <c r="C1495" s="29"/>
      <c r="D1495" s="30"/>
      <c r="E1495" s="30"/>
      <c r="F1495" s="40"/>
      <c r="G1495" s="31"/>
      <c r="H1495" s="32"/>
      <c r="I1495" s="33"/>
      <c r="J1495" s="33"/>
      <c r="K1495" s="33"/>
    </row>
    <row r="1496" spans="1:11" s="34" customFormat="1">
      <c r="A1496" s="29"/>
      <c r="B1496" s="29"/>
      <c r="C1496" s="29"/>
      <c r="D1496" s="30"/>
      <c r="E1496" s="30"/>
      <c r="F1496" s="40"/>
      <c r="G1496" s="31"/>
      <c r="H1496" s="32"/>
      <c r="I1496" s="33"/>
      <c r="J1496" s="33"/>
      <c r="K1496" s="33"/>
    </row>
    <row r="1497" spans="1:11" s="34" customFormat="1">
      <c r="A1497" s="29"/>
      <c r="B1497" s="29"/>
      <c r="C1497" s="29"/>
      <c r="D1497" s="30"/>
      <c r="E1497" s="30"/>
      <c r="F1497" s="40"/>
      <c r="G1497" s="31"/>
      <c r="H1497" s="32"/>
      <c r="I1497" s="33"/>
      <c r="J1497" s="33"/>
      <c r="K1497" s="33"/>
    </row>
    <row r="1498" spans="1:11" s="34" customFormat="1">
      <c r="A1498" s="29"/>
      <c r="B1498" s="29"/>
      <c r="C1498" s="29"/>
      <c r="D1498" s="30"/>
      <c r="E1498" s="30"/>
      <c r="F1498" s="40"/>
      <c r="G1498" s="31"/>
      <c r="H1498" s="32"/>
      <c r="I1498" s="33"/>
      <c r="J1498" s="33"/>
      <c r="K1498" s="33"/>
    </row>
    <row r="1499" spans="1:11" s="34" customFormat="1">
      <c r="A1499" s="29"/>
      <c r="B1499" s="29"/>
      <c r="C1499" s="29"/>
      <c r="D1499" s="30"/>
      <c r="E1499" s="30"/>
      <c r="F1499" s="40"/>
      <c r="G1499" s="31"/>
      <c r="H1499" s="32"/>
      <c r="I1499" s="33"/>
      <c r="J1499" s="33"/>
      <c r="K1499" s="33"/>
    </row>
    <row r="1500" spans="1:11" s="34" customFormat="1">
      <c r="A1500" s="29"/>
      <c r="B1500" s="29"/>
      <c r="C1500" s="29"/>
      <c r="D1500" s="30"/>
      <c r="E1500" s="30"/>
      <c r="F1500" s="40"/>
      <c r="G1500" s="31"/>
      <c r="H1500" s="32"/>
      <c r="I1500" s="33"/>
      <c r="J1500" s="33"/>
      <c r="K1500" s="33"/>
    </row>
    <row r="1501" spans="1:11" s="34" customFormat="1">
      <c r="A1501" s="29"/>
      <c r="B1501" s="29"/>
      <c r="C1501" s="29"/>
      <c r="D1501" s="30"/>
      <c r="E1501" s="30"/>
      <c r="F1501" s="40"/>
      <c r="G1501" s="31"/>
      <c r="H1501" s="32"/>
      <c r="I1501" s="33"/>
      <c r="J1501" s="33"/>
      <c r="K1501" s="33"/>
    </row>
    <row r="1502" spans="1:11" s="34" customFormat="1">
      <c r="A1502" s="29"/>
      <c r="B1502" s="29"/>
      <c r="C1502" s="29"/>
      <c r="D1502" s="30"/>
      <c r="E1502" s="30"/>
      <c r="F1502" s="40"/>
      <c r="G1502" s="31"/>
      <c r="H1502" s="32"/>
      <c r="I1502" s="33"/>
      <c r="J1502" s="33"/>
      <c r="K1502" s="33"/>
    </row>
    <row r="1503" spans="1:11" s="34" customFormat="1">
      <c r="A1503" s="29"/>
      <c r="B1503" s="29"/>
      <c r="C1503" s="29"/>
      <c r="D1503" s="30"/>
      <c r="E1503" s="30"/>
      <c r="F1503" s="40"/>
      <c r="G1503" s="31"/>
      <c r="H1503" s="32"/>
      <c r="I1503" s="33"/>
      <c r="J1503" s="33"/>
      <c r="K1503" s="33"/>
    </row>
    <row r="1504" spans="1:11" s="34" customFormat="1">
      <c r="A1504" s="29"/>
      <c r="B1504" s="29"/>
      <c r="C1504" s="29"/>
      <c r="D1504" s="30"/>
      <c r="E1504" s="30"/>
      <c r="F1504" s="40"/>
      <c r="G1504" s="31"/>
      <c r="H1504" s="32"/>
      <c r="I1504" s="33"/>
      <c r="J1504" s="33"/>
      <c r="K1504" s="33"/>
    </row>
    <row r="1505" spans="1:11" s="34" customFormat="1">
      <c r="A1505" s="29"/>
      <c r="B1505" s="29"/>
      <c r="C1505" s="29"/>
      <c r="D1505" s="30"/>
      <c r="E1505" s="30"/>
      <c r="F1505" s="40"/>
      <c r="G1505" s="31"/>
      <c r="H1505" s="32"/>
      <c r="I1505" s="33"/>
      <c r="J1505" s="33"/>
      <c r="K1505" s="33"/>
    </row>
    <row r="1506" spans="1:11" s="34" customFormat="1">
      <c r="A1506" s="29"/>
      <c r="B1506" s="29"/>
      <c r="C1506" s="29"/>
      <c r="D1506" s="30"/>
      <c r="E1506" s="30"/>
      <c r="F1506" s="40"/>
      <c r="G1506" s="31"/>
      <c r="H1506" s="32"/>
      <c r="I1506" s="33"/>
      <c r="J1506" s="33"/>
      <c r="K1506" s="33"/>
    </row>
    <row r="1507" spans="1:11" s="34" customFormat="1">
      <c r="A1507" s="29"/>
      <c r="B1507" s="29"/>
      <c r="C1507" s="29"/>
      <c r="D1507" s="30"/>
      <c r="E1507" s="30"/>
      <c r="F1507" s="40"/>
      <c r="G1507" s="31"/>
      <c r="H1507" s="32"/>
      <c r="I1507" s="33"/>
      <c r="J1507" s="33"/>
      <c r="K1507" s="33"/>
    </row>
    <row r="1508" spans="1:11" s="34" customFormat="1">
      <c r="A1508" s="29"/>
      <c r="B1508" s="29"/>
      <c r="C1508" s="29"/>
      <c r="D1508" s="30"/>
      <c r="E1508" s="30"/>
      <c r="F1508" s="40"/>
      <c r="G1508" s="31"/>
      <c r="H1508" s="32"/>
      <c r="I1508" s="33"/>
      <c r="J1508" s="33"/>
      <c r="K1508" s="33"/>
    </row>
  </sheetData>
  <autoFilter ref="A7:AD110">
    <filterColumn colId="1">
      <filters>
        <filter val="PTDTBT TH Hoa Trung"/>
        <filter val="PTDTBT TH&amp; THCS Hồng Thái"/>
        <filter val="PTDTBT TH&amp; THCS Sơn Phú"/>
        <filter val="PTDTBT TH&amp;THCS hồng Quang"/>
        <filter val="PTDTBT TH&amp;THCS Khâu Tinh"/>
        <filter val="PTDTBT TH&amp;THCS Thanh Tương"/>
        <filter val="PTDTBT TH&amp;THCS Trung Minh"/>
        <filter val="PTDTBT TH&amp;THCS Xuân Lập"/>
        <filter val="PTDTBT THCS _x000a_YÊN THUẬN"/>
        <filter val="PTDTBT THCS Đà Vị"/>
        <filter val="PTDTBT THCS Hùng Đức"/>
        <filter val="PTDTBT THCS Hùng Lợi"/>
        <filter val="PTDTBT THCS Hùng Mỹ"/>
        <filter val="PTDTBT THCS Kiên Đài"/>
        <filter val="PTDTBT THCS Kiến Thiết"/>
        <filter val="PTDTBT THCS Minh Khương"/>
        <filter val="PTDTBT THCS Minh Quang"/>
        <filter val="PTDTBT THCS Phúc Sơn"/>
        <filter val="PTDTBT THCS Phúc Yên"/>
        <filter val="PTDTBT THCS Sinh Long"/>
        <filter val="PTDTBT THCS Thượng Nông"/>
        <filter val="PTDTBT THCS Tri Phú"/>
        <filter val="PTDTBT THCS Trung Hà"/>
        <filter val="PTDTBT THCS Yên Hoa"/>
      </filters>
    </filterColumn>
  </autoFilter>
  <mergeCells count="108">
    <mergeCell ref="A107:A108"/>
    <mergeCell ref="B107:B108"/>
    <mergeCell ref="A109:A110"/>
    <mergeCell ref="B109:B110"/>
    <mergeCell ref="A101:A102"/>
    <mergeCell ref="B101:B102"/>
    <mergeCell ref="A103:A104"/>
    <mergeCell ref="B103:B104"/>
    <mergeCell ref="A105:A106"/>
    <mergeCell ref="B105:B106"/>
    <mergeCell ref="A95:A96"/>
    <mergeCell ref="B95:B96"/>
    <mergeCell ref="A97:A98"/>
    <mergeCell ref="B97:B98"/>
    <mergeCell ref="A99:A100"/>
    <mergeCell ref="B99:B100"/>
    <mergeCell ref="A89:A90"/>
    <mergeCell ref="B89:B90"/>
    <mergeCell ref="A91:A92"/>
    <mergeCell ref="B91:B92"/>
    <mergeCell ref="A93:A94"/>
    <mergeCell ref="B93:B94"/>
    <mergeCell ref="A83:A84"/>
    <mergeCell ref="B83:B84"/>
    <mergeCell ref="A85:A86"/>
    <mergeCell ref="B85:B86"/>
    <mergeCell ref="A87:A88"/>
    <mergeCell ref="B87:B88"/>
    <mergeCell ref="A77:A78"/>
    <mergeCell ref="B77:B78"/>
    <mergeCell ref="A79:A80"/>
    <mergeCell ref="B79:B80"/>
    <mergeCell ref="A81:A82"/>
    <mergeCell ref="B81:B82"/>
    <mergeCell ref="A71:A72"/>
    <mergeCell ref="B71:B72"/>
    <mergeCell ref="A73:A74"/>
    <mergeCell ref="B73:B74"/>
    <mergeCell ref="A75:A76"/>
    <mergeCell ref="B75:B76"/>
    <mergeCell ref="A65:A66"/>
    <mergeCell ref="B65:B66"/>
    <mergeCell ref="A67:A68"/>
    <mergeCell ref="B67:B68"/>
    <mergeCell ref="A69:A70"/>
    <mergeCell ref="B69:B70"/>
    <mergeCell ref="A59:A60"/>
    <mergeCell ref="B59:B60"/>
    <mergeCell ref="A61:A62"/>
    <mergeCell ref="B61:B62"/>
    <mergeCell ref="A63:A64"/>
    <mergeCell ref="B63:B64"/>
    <mergeCell ref="A53:A54"/>
    <mergeCell ref="B53:B54"/>
    <mergeCell ref="A55:A56"/>
    <mergeCell ref="B55:B56"/>
    <mergeCell ref="A57:A58"/>
    <mergeCell ref="B57:B58"/>
    <mergeCell ref="A47:A48"/>
    <mergeCell ref="B47:B48"/>
    <mergeCell ref="A49:A50"/>
    <mergeCell ref="B49:B50"/>
    <mergeCell ref="A51:A52"/>
    <mergeCell ref="B51:B52"/>
    <mergeCell ref="A41:A42"/>
    <mergeCell ref="B41:B42"/>
    <mergeCell ref="A43:A44"/>
    <mergeCell ref="B43:B44"/>
    <mergeCell ref="A45:A46"/>
    <mergeCell ref="B45:B46"/>
    <mergeCell ref="A35:A36"/>
    <mergeCell ref="B35:B36"/>
    <mergeCell ref="A37:A38"/>
    <mergeCell ref="B37:B38"/>
    <mergeCell ref="A39:A40"/>
    <mergeCell ref="B39:B40"/>
    <mergeCell ref="A29:A30"/>
    <mergeCell ref="B29:B30"/>
    <mergeCell ref="A31:A32"/>
    <mergeCell ref="B31:B32"/>
    <mergeCell ref="A33:A34"/>
    <mergeCell ref="B33:B34"/>
    <mergeCell ref="A23:A24"/>
    <mergeCell ref="B23:B24"/>
    <mergeCell ref="A25:A26"/>
    <mergeCell ref="B25:B26"/>
    <mergeCell ref="A27:A28"/>
    <mergeCell ref="B27:B28"/>
    <mergeCell ref="A17:A18"/>
    <mergeCell ref="B17:B18"/>
    <mergeCell ref="A19:A20"/>
    <mergeCell ref="B19:B20"/>
    <mergeCell ref="A21:A22"/>
    <mergeCell ref="B21:B22"/>
    <mergeCell ref="A8:B10"/>
    <mergeCell ref="A11:A12"/>
    <mergeCell ref="B11:B12"/>
    <mergeCell ref="A13:A14"/>
    <mergeCell ref="B13:B14"/>
    <mergeCell ref="A15:A16"/>
    <mergeCell ref="B15:B16"/>
    <mergeCell ref="A1:C1"/>
    <mergeCell ref="A2:C2"/>
    <mergeCell ref="A4:AD4"/>
    <mergeCell ref="A5:V5"/>
    <mergeCell ref="A6:A7"/>
    <mergeCell ref="B6:B7"/>
    <mergeCell ref="C6:C7"/>
  </mergeCells>
  <pageMargins left="0.38593749999999999" right="9.4791666666666663E-2" top="0.29791666666666666" bottom="0.52" header="0.31496062992126" footer="0.31496062992126"/>
  <pageSetup paperSize="9" scale="60" orientation="landscape" r:id="rId1"/>
  <headerFooter>
    <oddFooter>&amp;C&amp;P</oddFooter>
  </headerFooter>
</worksheet>
</file>

<file path=xl/worksheets/sheet5.xml><?xml version="1.0" encoding="utf-8"?>
<worksheet xmlns="http://schemas.openxmlformats.org/spreadsheetml/2006/main" xmlns:r="http://schemas.openxmlformats.org/officeDocument/2006/relationships">
  <dimension ref="A1:AD1416"/>
  <sheetViews>
    <sheetView showZeros="0" view="pageLayout" topLeftCell="C10" workbookViewId="0">
      <selection activeCell="K5" sqref="K5:K7"/>
    </sheetView>
  </sheetViews>
  <sheetFormatPr defaultRowHeight="15.75"/>
  <cols>
    <col min="1" max="1" width="4" style="35" bestFit="1" customWidth="1"/>
    <col min="2" max="2" width="36.140625" style="35" bestFit="1" customWidth="1"/>
    <col min="3" max="3" width="7.28515625" style="35" customWidth="1"/>
    <col min="4" max="7" width="6.85546875" style="35" customWidth="1"/>
    <col min="8" max="8" width="8.7109375" style="35" customWidth="1"/>
    <col min="9" max="9" width="6.85546875" style="36" customWidth="1"/>
    <col min="10" max="10" width="7.140625" style="36" bestFit="1" customWidth="1"/>
    <col min="11" max="11" width="6.85546875" style="36" customWidth="1"/>
    <col min="12" max="12" width="7.28515625" style="36" customWidth="1"/>
    <col min="13" max="14" width="6.85546875" style="36" customWidth="1"/>
    <col min="15" max="17" width="6.85546875" style="41" customWidth="1"/>
    <col min="18" max="18" width="7.28515625" style="37" customWidth="1"/>
    <col min="19" max="19" width="6.85546875" style="41" customWidth="1"/>
    <col min="20" max="20" width="7.140625" style="37" customWidth="1"/>
    <col min="21" max="21" width="6.85546875" style="41" customWidth="1"/>
    <col min="22" max="22" width="7.140625" style="37" bestFit="1" customWidth="1"/>
    <col min="23" max="23" width="6.85546875" style="41" customWidth="1"/>
    <col min="24" max="24" width="6.85546875" style="37" customWidth="1"/>
    <col min="25" max="25" width="6.85546875" style="41" customWidth="1"/>
    <col min="26" max="26" width="7.140625" style="37" bestFit="1" customWidth="1"/>
    <col min="27" max="16384" width="9.140625" style="14"/>
  </cols>
  <sheetData>
    <row r="1" spans="1:26">
      <c r="A1" s="439" t="s">
        <v>364</v>
      </c>
      <c r="B1" s="439"/>
      <c r="C1" s="439"/>
      <c r="D1" s="439"/>
      <c r="E1" s="439"/>
      <c r="F1" s="439"/>
      <c r="G1" s="162"/>
      <c r="H1" s="162"/>
    </row>
    <row r="2" spans="1:26" ht="18.75">
      <c r="A2" s="439"/>
      <c r="B2" s="439"/>
      <c r="C2" s="439"/>
      <c r="D2" s="439"/>
      <c r="E2" s="439"/>
      <c r="F2" s="439"/>
      <c r="G2" s="163"/>
      <c r="H2" s="163"/>
      <c r="X2" s="463" t="s">
        <v>307</v>
      </c>
      <c r="Y2" s="463"/>
    </row>
    <row r="3" spans="1:26" s="8" customFormat="1" ht="17.25" customHeight="1">
      <c r="A3" s="17"/>
      <c r="B3" s="17"/>
      <c r="C3" s="17"/>
      <c r="D3" s="17"/>
      <c r="E3" s="17"/>
      <c r="F3" s="17"/>
      <c r="G3" s="17"/>
      <c r="H3" s="17"/>
      <c r="I3" s="17"/>
      <c r="J3" s="17"/>
      <c r="K3" s="17"/>
      <c r="L3" s="17"/>
      <c r="M3" s="17"/>
      <c r="N3" s="17"/>
      <c r="O3" s="18"/>
      <c r="P3" s="18"/>
      <c r="Q3" s="18"/>
      <c r="R3" s="17"/>
      <c r="S3" s="18"/>
      <c r="T3" s="17"/>
      <c r="U3" s="18"/>
      <c r="V3" s="17"/>
      <c r="W3" s="466" t="s">
        <v>441</v>
      </c>
      <c r="X3" s="466"/>
      <c r="Y3" s="466"/>
      <c r="Z3" s="466"/>
    </row>
    <row r="4" spans="1:26" s="8" customFormat="1" ht="24.75" customHeight="1">
      <c r="A4" s="421" t="s">
        <v>443</v>
      </c>
      <c r="B4" s="421"/>
      <c r="C4" s="421"/>
      <c r="D4" s="421"/>
      <c r="E4" s="421"/>
      <c r="F4" s="421"/>
      <c r="G4" s="421"/>
      <c r="H4" s="421"/>
      <c r="I4" s="421"/>
      <c r="J4" s="421"/>
      <c r="K4" s="421"/>
      <c r="L4" s="421"/>
      <c r="M4" s="421"/>
      <c r="N4" s="421"/>
      <c r="O4" s="421"/>
      <c r="P4" s="421"/>
      <c r="Q4" s="421"/>
      <c r="R4" s="421"/>
      <c r="S4" s="421"/>
      <c r="T4" s="421"/>
      <c r="U4" s="421"/>
      <c r="V4" s="421"/>
      <c r="W4" s="421"/>
      <c r="X4" s="421"/>
      <c r="Y4" s="421"/>
      <c r="Z4" s="421"/>
    </row>
    <row r="5" spans="1:26" s="8" customFormat="1" ht="30.75" customHeight="1">
      <c r="A5" s="457" t="str">
        <f>'Biểu 01'!A4:E4</f>
        <v>(Kèm theo Kế hoạch số      /KH-UBND ngày    tháng  4 năm 2021 của Uỷ ban nhân dân tỉnh)</v>
      </c>
      <c r="B5" s="457"/>
      <c r="C5" s="457"/>
      <c r="D5" s="457"/>
      <c r="E5" s="457"/>
      <c r="F5" s="457"/>
      <c r="G5" s="457"/>
      <c r="H5" s="457"/>
      <c r="I5" s="457"/>
      <c r="J5" s="457"/>
      <c r="K5" s="457"/>
      <c r="L5" s="457"/>
      <c r="M5" s="457"/>
      <c r="N5" s="457"/>
      <c r="O5" s="457"/>
      <c r="P5" s="457"/>
      <c r="Q5" s="457"/>
      <c r="R5" s="457"/>
      <c r="S5" s="457"/>
      <c r="T5" s="457"/>
      <c r="U5" s="457"/>
      <c r="V5" s="457"/>
      <c r="W5" s="457"/>
      <c r="X5" s="457"/>
      <c r="Y5" s="457"/>
      <c r="Z5" s="457"/>
    </row>
    <row r="6" spans="1:26" s="8" customFormat="1" ht="37.5" customHeight="1">
      <c r="A6" s="425" t="s">
        <v>10</v>
      </c>
      <c r="B6" s="425" t="s">
        <v>77</v>
      </c>
      <c r="C6" s="458" t="s">
        <v>374</v>
      </c>
      <c r="D6" s="459"/>
      <c r="E6" s="460"/>
      <c r="F6" s="425" t="s">
        <v>164</v>
      </c>
      <c r="G6" s="425" t="s">
        <v>188</v>
      </c>
      <c r="H6" s="425"/>
      <c r="I6" s="458" t="s">
        <v>189</v>
      </c>
      <c r="J6" s="459"/>
      <c r="K6" s="459"/>
      <c r="L6" s="459"/>
      <c r="M6" s="459"/>
      <c r="N6" s="459"/>
      <c r="O6" s="459"/>
      <c r="P6" s="459"/>
      <c r="Q6" s="459"/>
      <c r="R6" s="459"/>
      <c r="S6" s="459"/>
      <c r="T6" s="459"/>
      <c r="U6" s="459"/>
      <c r="V6" s="459"/>
      <c r="W6" s="459"/>
      <c r="X6" s="459"/>
      <c r="Y6" s="459"/>
      <c r="Z6" s="460"/>
    </row>
    <row r="7" spans="1:26" ht="94.5" customHeight="1">
      <c r="A7" s="425"/>
      <c r="B7" s="425"/>
      <c r="C7" s="449" t="s">
        <v>190</v>
      </c>
      <c r="D7" s="449" t="s">
        <v>191</v>
      </c>
      <c r="E7" s="449" t="s">
        <v>220</v>
      </c>
      <c r="F7" s="425"/>
      <c r="G7" s="425"/>
      <c r="H7" s="425"/>
      <c r="I7" s="464" t="s">
        <v>452</v>
      </c>
      <c r="J7" s="465"/>
      <c r="K7" s="464" t="s">
        <v>453</v>
      </c>
      <c r="L7" s="465"/>
      <c r="M7" s="465" t="s">
        <v>454</v>
      </c>
      <c r="N7" s="465"/>
      <c r="O7" s="465" t="s">
        <v>455</v>
      </c>
      <c r="P7" s="465"/>
      <c r="Q7" s="465" t="s">
        <v>456</v>
      </c>
      <c r="R7" s="465"/>
      <c r="S7" s="465" t="s">
        <v>457</v>
      </c>
      <c r="T7" s="465"/>
      <c r="U7" s="465" t="s">
        <v>458</v>
      </c>
      <c r="V7" s="465"/>
      <c r="W7" s="465" t="s">
        <v>459</v>
      </c>
      <c r="X7" s="465"/>
      <c r="Y7" s="465" t="s">
        <v>460</v>
      </c>
      <c r="Z7" s="465"/>
    </row>
    <row r="8" spans="1:26" ht="72" customHeight="1">
      <c r="A8" s="425"/>
      <c r="B8" s="425"/>
      <c r="C8" s="450"/>
      <c r="D8" s="450"/>
      <c r="E8" s="450"/>
      <c r="F8" s="425"/>
      <c r="G8" s="168" t="s">
        <v>183</v>
      </c>
      <c r="H8" s="168" t="s">
        <v>182</v>
      </c>
      <c r="I8" s="172" t="s">
        <v>282</v>
      </c>
      <c r="J8" s="172" t="s">
        <v>182</v>
      </c>
      <c r="K8" s="172" t="s">
        <v>183</v>
      </c>
      <c r="L8" s="172" t="s">
        <v>182</v>
      </c>
      <c r="M8" s="172" t="s">
        <v>183</v>
      </c>
      <c r="N8" s="172" t="s">
        <v>182</v>
      </c>
      <c r="O8" s="172" t="s">
        <v>183</v>
      </c>
      <c r="P8" s="172" t="s">
        <v>182</v>
      </c>
      <c r="Q8" s="172" t="s">
        <v>183</v>
      </c>
      <c r="R8" s="172" t="s">
        <v>182</v>
      </c>
      <c r="S8" s="172" t="s">
        <v>183</v>
      </c>
      <c r="T8" s="172" t="s">
        <v>182</v>
      </c>
      <c r="U8" s="172" t="s">
        <v>283</v>
      </c>
      <c r="V8" s="172" t="s">
        <v>182</v>
      </c>
      <c r="W8" s="172" t="s">
        <v>282</v>
      </c>
      <c r="X8" s="172" t="s">
        <v>182</v>
      </c>
      <c r="Y8" s="172" t="s">
        <v>284</v>
      </c>
      <c r="Z8" s="172" t="s">
        <v>182</v>
      </c>
    </row>
    <row r="9" spans="1:26" ht="30" hidden="1" customHeight="1">
      <c r="A9" s="257">
        <v>1</v>
      </c>
      <c r="B9" s="257" t="s">
        <v>232</v>
      </c>
      <c r="C9" s="257">
        <v>14</v>
      </c>
      <c r="D9" s="257">
        <v>490</v>
      </c>
      <c r="E9" s="257">
        <v>490</v>
      </c>
      <c r="F9" s="160" t="s">
        <v>167</v>
      </c>
      <c r="G9" s="180">
        <f>G15+G16</f>
        <v>108</v>
      </c>
      <c r="H9" s="180">
        <f t="shared" ref="H9:Z9" si="0">H15+H16</f>
        <v>48460</v>
      </c>
      <c r="I9" s="200">
        <f t="shared" si="0"/>
        <v>1</v>
      </c>
      <c r="J9" s="200">
        <f>I9*8000</f>
        <v>8000</v>
      </c>
      <c r="K9" s="200">
        <f t="shared" si="0"/>
        <v>62</v>
      </c>
      <c r="L9" s="200">
        <f t="shared" si="0"/>
        <v>10000</v>
      </c>
      <c r="M9" s="200">
        <f t="shared" si="0"/>
        <v>5</v>
      </c>
      <c r="N9" s="200">
        <f t="shared" si="0"/>
        <v>2500</v>
      </c>
      <c r="O9" s="200">
        <f t="shared" si="0"/>
        <v>5</v>
      </c>
      <c r="P9" s="200">
        <f t="shared" si="0"/>
        <v>1200</v>
      </c>
      <c r="Q9" s="200">
        <f t="shared" si="0"/>
        <v>14</v>
      </c>
      <c r="R9" s="200">
        <f t="shared" si="0"/>
        <v>6000</v>
      </c>
      <c r="S9" s="200">
        <f t="shared" si="0"/>
        <v>17</v>
      </c>
      <c r="T9" s="200">
        <f t="shared" si="0"/>
        <v>8160</v>
      </c>
      <c r="U9" s="200">
        <f t="shared" si="0"/>
        <v>1</v>
      </c>
      <c r="V9" s="200">
        <f t="shared" si="0"/>
        <v>6000</v>
      </c>
      <c r="W9" s="200">
        <f t="shared" si="0"/>
        <v>2</v>
      </c>
      <c r="X9" s="200">
        <f t="shared" si="0"/>
        <v>3600</v>
      </c>
      <c r="Y9" s="200">
        <f t="shared" si="0"/>
        <v>1</v>
      </c>
      <c r="Z9" s="200">
        <f t="shared" si="0"/>
        <v>5000</v>
      </c>
    </row>
    <row r="10" spans="1:26" ht="37.5" customHeight="1">
      <c r="A10" s="454" t="s">
        <v>366</v>
      </c>
      <c r="B10" s="454"/>
      <c r="C10" s="257"/>
      <c r="D10" s="257"/>
      <c r="E10" s="257"/>
      <c r="F10" s="249"/>
      <c r="G10" s="259">
        <f>G13+G16</f>
        <v>151</v>
      </c>
      <c r="H10" s="259">
        <f>H13+H16+H19</f>
        <v>113224</v>
      </c>
      <c r="I10" s="259">
        <f t="shared" ref="I10:Z10" si="1">I13+I16+I19</f>
        <v>2</v>
      </c>
      <c r="J10" s="259">
        <f t="shared" si="1"/>
        <v>12000</v>
      </c>
      <c r="K10" s="259">
        <f t="shared" si="1"/>
        <v>142</v>
      </c>
      <c r="L10" s="259">
        <f t="shared" si="1"/>
        <v>25184</v>
      </c>
      <c r="M10" s="259">
        <f t="shared" si="1"/>
        <v>14</v>
      </c>
      <c r="N10" s="259">
        <f t="shared" si="1"/>
        <v>7000</v>
      </c>
      <c r="O10" s="259">
        <f t="shared" si="1"/>
        <v>14</v>
      </c>
      <c r="P10" s="259">
        <f t="shared" si="1"/>
        <v>3360</v>
      </c>
      <c r="Q10" s="259">
        <f t="shared" si="1"/>
        <v>34</v>
      </c>
      <c r="R10" s="259">
        <f t="shared" si="1"/>
        <v>14880</v>
      </c>
      <c r="S10" s="259">
        <f t="shared" si="1"/>
        <v>45</v>
      </c>
      <c r="T10" s="259">
        <f t="shared" si="1"/>
        <v>21600</v>
      </c>
      <c r="U10" s="259">
        <f t="shared" si="1"/>
        <v>2</v>
      </c>
      <c r="V10" s="259">
        <f t="shared" si="1"/>
        <v>12000</v>
      </c>
      <c r="W10" s="259">
        <f t="shared" si="1"/>
        <v>4</v>
      </c>
      <c r="X10" s="259">
        <f t="shared" si="1"/>
        <v>7200</v>
      </c>
      <c r="Y10" s="259">
        <f t="shared" si="1"/>
        <v>2</v>
      </c>
      <c r="Z10" s="259">
        <f t="shared" si="1"/>
        <v>10000</v>
      </c>
    </row>
    <row r="11" spans="1:26" ht="34.5" customHeight="1">
      <c r="A11" s="436">
        <v>1</v>
      </c>
      <c r="B11" s="451" t="s">
        <v>218</v>
      </c>
      <c r="C11" s="451">
        <v>14</v>
      </c>
      <c r="D11" s="451">
        <v>490</v>
      </c>
      <c r="E11" s="451">
        <v>490</v>
      </c>
      <c r="F11" s="251" t="s">
        <v>167</v>
      </c>
      <c r="G11" s="259">
        <f>G12+G13</f>
        <v>43</v>
      </c>
      <c r="H11" s="259">
        <f t="shared" ref="H11:Z11" si="2">H12+H13</f>
        <v>16304</v>
      </c>
      <c r="I11" s="259">
        <f t="shared" si="2"/>
        <v>1</v>
      </c>
      <c r="J11" s="259">
        <f t="shared" si="2"/>
        <v>0</v>
      </c>
      <c r="K11" s="259">
        <f t="shared" si="2"/>
        <v>62</v>
      </c>
      <c r="L11" s="259">
        <f t="shared" si="2"/>
        <v>5184</v>
      </c>
      <c r="M11" s="259">
        <f t="shared" si="2"/>
        <v>5</v>
      </c>
      <c r="N11" s="259">
        <f t="shared" si="2"/>
        <v>2000</v>
      </c>
      <c r="O11" s="259">
        <f t="shared" si="2"/>
        <v>5</v>
      </c>
      <c r="P11" s="259">
        <f t="shared" si="2"/>
        <v>960</v>
      </c>
      <c r="Q11" s="259">
        <f t="shared" si="2"/>
        <v>14</v>
      </c>
      <c r="R11" s="259">
        <f t="shared" si="2"/>
        <v>2880</v>
      </c>
      <c r="S11" s="259">
        <f t="shared" si="2"/>
        <v>17</v>
      </c>
      <c r="T11" s="259">
        <f t="shared" si="2"/>
        <v>5280</v>
      </c>
      <c r="U11" s="259">
        <f t="shared" si="2"/>
        <v>1</v>
      </c>
      <c r="V11" s="259">
        <f t="shared" si="2"/>
        <v>0</v>
      </c>
      <c r="W11" s="259">
        <f t="shared" si="2"/>
        <v>1</v>
      </c>
      <c r="X11" s="259">
        <f t="shared" si="2"/>
        <v>0</v>
      </c>
      <c r="Y11" s="259">
        <f t="shared" si="2"/>
        <v>1</v>
      </c>
      <c r="Z11" s="259">
        <f t="shared" si="2"/>
        <v>0</v>
      </c>
    </row>
    <row r="12" spans="1:26" ht="34.5" customHeight="1">
      <c r="A12" s="436"/>
      <c r="B12" s="452"/>
      <c r="C12" s="452"/>
      <c r="D12" s="452"/>
      <c r="E12" s="452"/>
      <c r="F12" s="250" t="s">
        <v>80</v>
      </c>
      <c r="G12" s="268"/>
      <c r="H12" s="268"/>
      <c r="I12" s="99">
        <v>1</v>
      </c>
      <c r="J12" s="99"/>
      <c r="K12" s="99" t="s">
        <v>221</v>
      </c>
      <c r="L12" s="99"/>
      <c r="M12" s="99" t="s">
        <v>142</v>
      </c>
      <c r="N12" s="99"/>
      <c r="O12" s="99" t="s">
        <v>142</v>
      </c>
      <c r="P12" s="99"/>
      <c r="Q12" s="99" t="s">
        <v>141</v>
      </c>
      <c r="R12" s="99"/>
      <c r="S12" s="99" t="s">
        <v>161</v>
      </c>
      <c r="T12" s="99"/>
      <c r="U12" s="99">
        <v>1</v>
      </c>
      <c r="V12" s="99"/>
      <c r="W12" s="99">
        <v>1</v>
      </c>
      <c r="X12" s="99"/>
      <c r="Y12" s="99">
        <v>1</v>
      </c>
      <c r="Z12" s="99"/>
    </row>
    <row r="13" spans="1:26" ht="34.5" customHeight="1">
      <c r="A13" s="436"/>
      <c r="B13" s="453"/>
      <c r="C13" s="453"/>
      <c r="D13" s="453"/>
      <c r="E13" s="453"/>
      <c r="F13" s="250" t="s">
        <v>81</v>
      </c>
      <c r="G13" s="268">
        <f>I13+K13+M13+O13+Q13+S13+U13+W13+Y13</f>
        <v>43</v>
      </c>
      <c r="H13" s="57">
        <f>J13+L13+N13+P13+R13++T13+V13+X13+Z13</f>
        <v>16304</v>
      </c>
      <c r="I13" s="99"/>
      <c r="J13" s="99"/>
      <c r="K13" s="99" t="s">
        <v>224</v>
      </c>
      <c r="L13" s="99">
        <v>5184</v>
      </c>
      <c r="M13" s="99" t="s">
        <v>156</v>
      </c>
      <c r="N13" s="99">
        <v>2000</v>
      </c>
      <c r="O13" s="99" t="s">
        <v>156</v>
      </c>
      <c r="P13" s="99">
        <v>960</v>
      </c>
      <c r="Q13" s="99" t="s">
        <v>161</v>
      </c>
      <c r="R13" s="99">
        <v>2880</v>
      </c>
      <c r="S13" s="99" t="s">
        <v>225</v>
      </c>
      <c r="T13" s="99">
        <v>5280</v>
      </c>
      <c r="U13" s="99"/>
      <c r="V13" s="99"/>
      <c r="W13" s="99"/>
      <c r="X13" s="99"/>
      <c r="Y13" s="99"/>
      <c r="Z13" s="99"/>
    </row>
    <row r="14" spans="1:26" ht="34.5" customHeight="1">
      <c r="A14" s="436">
        <v>2</v>
      </c>
      <c r="B14" s="451" t="s">
        <v>232</v>
      </c>
      <c r="C14" s="451">
        <v>14</v>
      </c>
      <c r="D14" s="451">
        <v>490</v>
      </c>
      <c r="E14" s="451">
        <v>490</v>
      </c>
      <c r="F14" s="251" t="s">
        <v>167</v>
      </c>
      <c r="G14" s="180">
        <f>G16+G15</f>
        <v>108</v>
      </c>
      <c r="H14" s="180">
        <f t="shared" ref="H14:Z14" si="3">H16+H15</f>
        <v>48460</v>
      </c>
      <c r="I14" s="180">
        <f t="shared" si="3"/>
        <v>1</v>
      </c>
      <c r="J14" s="180">
        <f t="shared" si="3"/>
        <v>6000</v>
      </c>
      <c r="K14" s="180">
        <f t="shared" si="3"/>
        <v>62</v>
      </c>
      <c r="L14" s="180">
        <f>L16+L15</f>
        <v>10000</v>
      </c>
      <c r="M14" s="180">
        <f t="shared" si="3"/>
        <v>5</v>
      </c>
      <c r="N14" s="180">
        <f t="shared" si="3"/>
        <v>2500</v>
      </c>
      <c r="O14" s="180">
        <f t="shared" si="3"/>
        <v>5</v>
      </c>
      <c r="P14" s="180">
        <f t="shared" si="3"/>
        <v>1200</v>
      </c>
      <c r="Q14" s="180">
        <f t="shared" si="3"/>
        <v>14</v>
      </c>
      <c r="R14" s="180">
        <f t="shared" si="3"/>
        <v>6000</v>
      </c>
      <c r="S14" s="180">
        <f t="shared" si="3"/>
        <v>17</v>
      </c>
      <c r="T14" s="180">
        <f t="shared" si="3"/>
        <v>8160</v>
      </c>
      <c r="U14" s="180">
        <f t="shared" si="3"/>
        <v>1</v>
      </c>
      <c r="V14" s="180">
        <f t="shared" si="3"/>
        <v>6000</v>
      </c>
      <c r="W14" s="180">
        <f t="shared" si="3"/>
        <v>2</v>
      </c>
      <c r="X14" s="180">
        <f t="shared" si="3"/>
        <v>3600</v>
      </c>
      <c r="Y14" s="180">
        <f t="shared" si="3"/>
        <v>1</v>
      </c>
      <c r="Z14" s="180">
        <f t="shared" si="3"/>
        <v>5000</v>
      </c>
    </row>
    <row r="15" spans="1:26" s="102" customFormat="1" ht="34.5" customHeight="1">
      <c r="A15" s="436"/>
      <c r="B15" s="452"/>
      <c r="C15" s="452"/>
      <c r="D15" s="452"/>
      <c r="E15" s="452"/>
      <c r="F15" s="161" t="s">
        <v>80</v>
      </c>
      <c r="G15" s="57"/>
      <c r="H15" s="57"/>
      <c r="I15" s="91"/>
      <c r="J15" s="47"/>
      <c r="K15" s="91"/>
      <c r="L15" s="47"/>
      <c r="M15" s="91"/>
      <c r="N15" s="47"/>
      <c r="O15" s="92"/>
      <c r="P15" s="47"/>
      <c r="Q15" s="93"/>
      <c r="R15" s="47"/>
      <c r="S15" s="93"/>
      <c r="T15" s="47"/>
      <c r="U15" s="93"/>
      <c r="V15" s="47"/>
      <c r="W15" s="93"/>
      <c r="X15" s="47"/>
      <c r="Y15" s="93"/>
      <c r="Z15" s="47"/>
    </row>
    <row r="16" spans="1:26" s="102" customFormat="1" ht="34.5" customHeight="1">
      <c r="A16" s="436"/>
      <c r="B16" s="453"/>
      <c r="C16" s="453"/>
      <c r="D16" s="453"/>
      <c r="E16" s="453"/>
      <c r="F16" s="161" t="s">
        <v>81</v>
      </c>
      <c r="G16" s="268">
        <f>I16+K16+M16+O16+Q16+S16+U16+W16+Y16</f>
        <v>108</v>
      </c>
      <c r="H16" s="57">
        <f>J16+L16+N16+P16+R16++T16+V16+X16+Z16</f>
        <v>48460</v>
      </c>
      <c r="I16" s="91" t="s">
        <v>142</v>
      </c>
      <c r="J16" s="47">
        <v>6000</v>
      </c>
      <c r="K16" s="91" t="s">
        <v>228</v>
      </c>
      <c r="L16" s="47">
        <v>10000</v>
      </c>
      <c r="M16" s="91" t="s">
        <v>229</v>
      </c>
      <c r="N16" s="47">
        <f>M16*500</f>
        <v>2500</v>
      </c>
      <c r="O16" s="92" t="s">
        <v>229</v>
      </c>
      <c r="P16" s="47">
        <f>O16*240</f>
        <v>1200</v>
      </c>
      <c r="Q16" s="93" t="s">
        <v>230</v>
      </c>
      <c r="R16" s="47">
        <v>6000</v>
      </c>
      <c r="S16" s="93" t="s">
        <v>231</v>
      </c>
      <c r="T16" s="47">
        <f>S16*480</f>
        <v>8160</v>
      </c>
      <c r="U16" s="93" t="s">
        <v>142</v>
      </c>
      <c r="V16" s="47">
        <f>U16*6000</f>
        <v>6000</v>
      </c>
      <c r="W16" s="93" t="s">
        <v>153</v>
      </c>
      <c r="X16" s="47">
        <f>W16*1800</f>
        <v>3600</v>
      </c>
      <c r="Y16" s="93" t="s">
        <v>142</v>
      </c>
      <c r="Z16" s="47">
        <v>5000</v>
      </c>
    </row>
    <row r="17" spans="1:30" ht="34.5" customHeight="1">
      <c r="A17" s="436">
        <v>3</v>
      </c>
      <c r="B17" s="451" t="s">
        <v>442</v>
      </c>
      <c r="C17" s="451">
        <v>14</v>
      </c>
      <c r="D17" s="451">
        <v>490</v>
      </c>
      <c r="E17" s="451">
        <v>490</v>
      </c>
      <c r="F17" s="366" t="s">
        <v>167</v>
      </c>
      <c r="G17" s="180">
        <f>G19+G18</f>
        <v>108</v>
      </c>
      <c r="H17" s="180">
        <f t="shared" ref="H17:Z17" si="4">H19+H18</f>
        <v>48460</v>
      </c>
      <c r="I17" s="180">
        <f t="shared" si="4"/>
        <v>1</v>
      </c>
      <c r="J17" s="180">
        <f t="shared" si="4"/>
        <v>6000</v>
      </c>
      <c r="K17" s="180">
        <f t="shared" si="4"/>
        <v>62</v>
      </c>
      <c r="L17" s="180">
        <f t="shared" si="4"/>
        <v>10000</v>
      </c>
      <c r="M17" s="180">
        <f t="shared" si="4"/>
        <v>5</v>
      </c>
      <c r="N17" s="180">
        <f t="shared" si="4"/>
        <v>2500</v>
      </c>
      <c r="O17" s="180">
        <f t="shared" si="4"/>
        <v>5</v>
      </c>
      <c r="P17" s="180">
        <f t="shared" si="4"/>
        <v>1200</v>
      </c>
      <c r="Q17" s="180">
        <f t="shared" si="4"/>
        <v>14</v>
      </c>
      <c r="R17" s="180">
        <f t="shared" si="4"/>
        <v>6000</v>
      </c>
      <c r="S17" s="180">
        <f t="shared" si="4"/>
        <v>17</v>
      </c>
      <c r="T17" s="180">
        <f t="shared" si="4"/>
        <v>8160</v>
      </c>
      <c r="U17" s="180">
        <f t="shared" si="4"/>
        <v>1</v>
      </c>
      <c r="V17" s="180">
        <f t="shared" si="4"/>
        <v>6000</v>
      </c>
      <c r="W17" s="180">
        <f t="shared" si="4"/>
        <v>2</v>
      </c>
      <c r="X17" s="180">
        <f t="shared" si="4"/>
        <v>3600</v>
      </c>
      <c r="Y17" s="180">
        <f t="shared" si="4"/>
        <v>1</v>
      </c>
      <c r="Z17" s="180">
        <f t="shared" si="4"/>
        <v>5000</v>
      </c>
    </row>
    <row r="18" spans="1:30" ht="34.5" customHeight="1">
      <c r="A18" s="436"/>
      <c r="B18" s="452"/>
      <c r="C18" s="452"/>
      <c r="D18" s="452"/>
      <c r="E18" s="452"/>
      <c r="F18" s="367" t="s">
        <v>80</v>
      </c>
      <c r="G18" s="57"/>
      <c r="H18" s="57"/>
      <c r="I18" s="91"/>
      <c r="J18" s="47"/>
      <c r="K18" s="91"/>
      <c r="L18" s="47"/>
      <c r="M18" s="91"/>
      <c r="N18" s="47"/>
      <c r="O18" s="92"/>
      <c r="P18" s="47"/>
      <c r="Q18" s="93"/>
      <c r="R18" s="47"/>
      <c r="S18" s="93"/>
      <c r="T18" s="47"/>
      <c r="U18" s="93"/>
      <c r="V18" s="47"/>
      <c r="W18" s="93"/>
      <c r="X18" s="47"/>
      <c r="Y18" s="93"/>
      <c r="Z18" s="47"/>
    </row>
    <row r="19" spans="1:30" ht="34.5" customHeight="1">
      <c r="A19" s="436"/>
      <c r="B19" s="453"/>
      <c r="C19" s="453"/>
      <c r="D19" s="453"/>
      <c r="E19" s="453"/>
      <c r="F19" s="367" t="s">
        <v>81</v>
      </c>
      <c r="G19" s="268">
        <f>I19+K19+M19+O19+Q19+S19+U19+W19+Y19</f>
        <v>108</v>
      </c>
      <c r="H19" s="57">
        <f>J19+L19+N19+P19+R19++T19+V19+X19+Z19</f>
        <v>48460</v>
      </c>
      <c r="I19" s="91" t="s">
        <v>142</v>
      </c>
      <c r="J19" s="47">
        <v>6000</v>
      </c>
      <c r="K19" s="91" t="s">
        <v>228</v>
      </c>
      <c r="L19" s="47">
        <v>10000</v>
      </c>
      <c r="M19" s="91" t="s">
        <v>229</v>
      </c>
      <c r="N19" s="47">
        <v>2500</v>
      </c>
      <c r="O19" s="92" t="s">
        <v>229</v>
      </c>
      <c r="P19" s="47">
        <v>1200</v>
      </c>
      <c r="Q19" s="93" t="s">
        <v>230</v>
      </c>
      <c r="R19" s="47">
        <v>6000</v>
      </c>
      <c r="S19" s="93" t="s">
        <v>231</v>
      </c>
      <c r="T19" s="47">
        <v>8160</v>
      </c>
      <c r="U19" s="93" t="s">
        <v>142</v>
      </c>
      <c r="V19" s="47">
        <v>6000</v>
      </c>
      <c r="W19" s="93" t="s">
        <v>153</v>
      </c>
      <c r="X19" s="47">
        <v>3600</v>
      </c>
      <c r="Y19" s="93" t="s">
        <v>142</v>
      </c>
      <c r="Z19" s="47">
        <v>5000</v>
      </c>
    </row>
    <row r="20" spans="1:30" ht="22.5" customHeight="1"/>
    <row r="21" spans="1:30">
      <c r="B21" s="456" t="s">
        <v>233</v>
      </c>
      <c r="C21" s="456"/>
      <c r="D21" s="456"/>
      <c r="E21" s="456"/>
      <c r="F21" s="456"/>
      <c r="G21" s="456"/>
      <c r="H21" s="456"/>
      <c r="I21" s="456"/>
      <c r="J21" s="456"/>
      <c r="K21" s="456"/>
      <c r="L21" s="456"/>
      <c r="M21" s="456"/>
      <c r="N21" s="456"/>
      <c r="O21" s="456"/>
      <c r="P21" s="456"/>
      <c r="Q21" s="456"/>
      <c r="R21" s="456"/>
      <c r="S21" s="456"/>
      <c r="T21" s="456"/>
      <c r="U21" s="456"/>
      <c r="V21" s="456"/>
      <c r="W21" s="456"/>
      <c r="X21" s="181"/>
      <c r="Y21" s="181"/>
      <c r="Z21" s="181"/>
      <c r="AA21" s="364"/>
      <c r="AB21" s="364"/>
      <c r="AC21" s="364"/>
      <c r="AD21" s="364"/>
    </row>
    <row r="22" spans="1:30">
      <c r="B22" s="247" t="s">
        <v>361</v>
      </c>
      <c r="C22" s="248"/>
      <c r="D22" s="248"/>
      <c r="E22" s="248"/>
      <c r="F22" s="248"/>
      <c r="G22" s="248"/>
      <c r="H22" s="248"/>
      <c r="I22" s="248"/>
      <c r="J22" s="248"/>
      <c r="K22" s="248"/>
      <c r="L22" s="248"/>
    </row>
    <row r="23" spans="1:30">
      <c r="B23" s="461" t="s">
        <v>234</v>
      </c>
      <c r="C23" s="462"/>
      <c r="D23" s="462"/>
      <c r="E23" s="462"/>
      <c r="F23" s="462"/>
      <c r="G23" s="462"/>
      <c r="H23" s="462"/>
      <c r="I23" s="462"/>
      <c r="J23" s="462"/>
      <c r="K23" s="462"/>
      <c r="L23" s="462"/>
    </row>
    <row r="24" spans="1:30">
      <c r="B24" s="455" t="s">
        <v>285</v>
      </c>
      <c r="C24" s="455"/>
      <c r="D24" s="455"/>
      <c r="E24" s="455"/>
      <c r="F24" s="455"/>
      <c r="G24" s="455"/>
      <c r="H24" s="455"/>
      <c r="I24" s="455"/>
      <c r="J24" s="455"/>
      <c r="K24" s="455"/>
      <c r="L24" s="364"/>
      <c r="M24" s="364"/>
      <c r="N24" s="364"/>
      <c r="O24" s="364"/>
      <c r="P24" s="364"/>
      <c r="Q24" s="364"/>
      <c r="R24" s="364"/>
      <c r="S24" s="364"/>
      <c r="T24" s="364"/>
      <c r="U24" s="364"/>
      <c r="V24" s="364"/>
      <c r="W24" s="364"/>
      <c r="X24" s="364"/>
      <c r="Y24" s="364"/>
      <c r="Z24" s="364"/>
    </row>
    <row r="25" spans="1:30">
      <c r="B25" s="455" t="s">
        <v>286</v>
      </c>
      <c r="C25" s="455"/>
      <c r="D25" s="455"/>
      <c r="E25" s="455"/>
      <c r="F25" s="455"/>
      <c r="G25" s="455"/>
      <c r="H25" s="455"/>
      <c r="I25" s="455"/>
      <c r="J25" s="455"/>
      <c r="K25" s="455"/>
    </row>
    <row r="26" spans="1:30">
      <c r="B26" s="455" t="s">
        <v>287</v>
      </c>
      <c r="C26" s="455"/>
      <c r="D26" s="455"/>
      <c r="E26" s="455"/>
      <c r="F26" s="455"/>
      <c r="G26" s="455"/>
      <c r="H26" s="455"/>
      <c r="I26" s="455"/>
      <c r="J26" s="455"/>
      <c r="K26" s="455"/>
    </row>
    <row r="27" spans="1:30">
      <c r="B27" s="455" t="s">
        <v>362</v>
      </c>
      <c r="C27" s="455"/>
      <c r="D27" s="455"/>
      <c r="E27" s="455"/>
      <c r="F27" s="455"/>
      <c r="G27" s="455"/>
      <c r="H27" s="455"/>
      <c r="I27" s="455"/>
      <c r="J27" s="455"/>
      <c r="K27" s="455"/>
    </row>
    <row r="208" spans="1:26" s="34" customFormat="1">
      <c r="A208" s="35"/>
      <c r="B208" s="35"/>
      <c r="C208" s="35"/>
      <c r="D208" s="35"/>
      <c r="E208" s="35"/>
      <c r="F208" s="35"/>
      <c r="G208" s="35"/>
      <c r="H208" s="35"/>
      <c r="I208" s="36"/>
      <c r="J208" s="36"/>
      <c r="K208" s="36"/>
      <c r="L208" s="36"/>
      <c r="M208" s="36"/>
      <c r="N208" s="36"/>
      <c r="O208" s="41"/>
      <c r="P208" s="41"/>
      <c r="Q208" s="41"/>
      <c r="R208" s="37"/>
      <c r="S208" s="41"/>
      <c r="T208" s="37"/>
      <c r="U208" s="41"/>
      <c r="V208" s="37"/>
      <c r="W208" s="41"/>
      <c r="X208" s="37"/>
      <c r="Y208" s="41"/>
      <c r="Z208" s="37"/>
    </row>
    <row r="209" spans="1:26" s="34" customFormat="1">
      <c r="A209" s="35"/>
      <c r="B209" s="35"/>
      <c r="C209" s="35"/>
      <c r="D209" s="35"/>
      <c r="E209" s="35"/>
      <c r="F209" s="35"/>
      <c r="G209" s="35"/>
      <c r="H209" s="35"/>
      <c r="I209" s="36"/>
      <c r="J209" s="36"/>
      <c r="K209" s="36"/>
      <c r="L209" s="36"/>
      <c r="M209" s="36"/>
      <c r="N209" s="36"/>
      <c r="O209" s="41"/>
      <c r="P209" s="41"/>
      <c r="Q209" s="41"/>
      <c r="R209" s="37"/>
      <c r="S209" s="41"/>
      <c r="T209" s="37"/>
      <c r="U209" s="41"/>
      <c r="V209" s="37"/>
      <c r="W209" s="41"/>
      <c r="X209" s="37"/>
      <c r="Y209" s="41"/>
      <c r="Z209" s="37"/>
    </row>
    <row r="210" spans="1:26" s="34" customFormat="1">
      <c r="A210" s="35"/>
      <c r="B210" s="35"/>
      <c r="C210" s="35"/>
      <c r="D210" s="35"/>
      <c r="E210" s="35"/>
      <c r="F210" s="35"/>
      <c r="G210" s="35"/>
      <c r="H210" s="35"/>
      <c r="I210" s="36"/>
      <c r="J210" s="36"/>
      <c r="K210" s="36"/>
      <c r="L210" s="36"/>
      <c r="M210" s="36"/>
      <c r="N210" s="36"/>
      <c r="O210" s="41"/>
      <c r="P210" s="41"/>
      <c r="Q210" s="41"/>
      <c r="R210" s="37"/>
      <c r="S210" s="41"/>
      <c r="T210" s="37"/>
      <c r="U210" s="41"/>
      <c r="V210" s="37"/>
      <c r="W210" s="41"/>
      <c r="X210" s="37"/>
      <c r="Y210" s="41"/>
      <c r="Z210" s="37"/>
    </row>
    <row r="211" spans="1:26" s="34" customFormat="1">
      <c r="A211" s="29"/>
      <c r="B211" s="29"/>
      <c r="C211" s="29"/>
      <c r="D211" s="29"/>
      <c r="E211" s="29"/>
      <c r="F211" s="29"/>
      <c r="G211" s="29"/>
      <c r="H211" s="29"/>
      <c r="I211" s="30"/>
      <c r="J211" s="30"/>
      <c r="K211" s="30"/>
      <c r="L211" s="30"/>
      <c r="M211" s="30"/>
      <c r="N211" s="30"/>
      <c r="O211" s="40"/>
      <c r="P211" s="40"/>
      <c r="Q211" s="40"/>
      <c r="R211" s="31"/>
      <c r="S211" s="40"/>
      <c r="T211" s="31"/>
      <c r="U211" s="40"/>
      <c r="V211" s="31"/>
      <c r="W211" s="40"/>
      <c r="X211" s="31"/>
      <c r="Y211" s="40"/>
      <c r="Z211" s="31"/>
    </row>
    <row r="212" spans="1:26" s="34" customFormat="1">
      <c r="A212" s="29"/>
      <c r="B212" s="29"/>
      <c r="C212" s="29"/>
      <c r="D212" s="29"/>
      <c r="E212" s="29"/>
      <c r="F212" s="29"/>
      <c r="G212" s="29"/>
      <c r="H212" s="29"/>
      <c r="I212" s="30"/>
      <c r="J212" s="30"/>
      <c r="K212" s="30"/>
      <c r="L212" s="30"/>
      <c r="M212" s="30"/>
      <c r="N212" s="30"/>
      <c r="O212" s="40"/>
      <c r="P212" s="40"/>
      <c r="Q212" s="40"/>
      <c r="R212" s="31"/>
      <c r="S212" s="40"/>
      <c r="T212" s="31"/>
      <c r="U212" s="40"/>
      <c r="V212" s="31"/>
      <c r="W212" s="40"/>
      <c r="X212" s="31"/>
      <c r="Y212" s="40"/>
      <c r="Z212" s="31"/>
    </row>
    <row r="213" spans="1:26" s="34" customFormat="1">
      <c r="A213" s="29"/>
      <c r="B213" s="29"/>
      <c r="C213" s="29"/>
      <c r="D213" s="29"/>
      <c r="E213" s="29"/>
      <c r="F213" s="29"/>
      <c r="G213" s="29"/>
      <c r="H213" s="29"/>
      <c r="I213" s="30"/>
      <c r="J213" s="30"/>
      <c r="K213" s="30"/>
      <c r="L213" s="30"/>
      <c r="M213" s="30"/>
      <c r="N213" s="30"/>
      <c r="O213" s="40"/>
      <c r="P213" s="40"/>
      <c r="Q213" s="40"/>
      <c r="R213" s="31"/>
      <c r="S213" s="40"/>
      <c r="T213" s="31"/>
      <c r="U213" s="40"/>
      <c r="V213" s="31"/>
      <c r="W213" s="40"/>
      <c r="X213" s="31"/>
      <c r="Y213" s="40"/>
      <c r="Z213" s="31"/>
    </row>
    <row r="214" spans="1:26" s="34" customFormat="1">
      <c r="A214" s="29"/>
      <c r="B214" s="29"/>
      <c r="C214" s="29"/>
      <c r="D214" s="29"/>
      <c r="E214" s="29"/>
      <c r="F214" s="29"/>
      <c r="G214" s="29"/>
      <c r="H214" s="29"/>
      <c r="I214" s="30"/>
      <c r="J214" s="30"/>
      <c r="K214" s="30"/>
      <c r="L214" s="30"/>
      <c r="M214" s="30"/>
      <c r="N214" s="30"/>
      <c r="O214" s="40"/>
      <c r="P214" s="40"/>
      <c r="Q214" s="40"/>
      <c r="R214" s="31"/>
      <c r="S214" s="40"/>
      <c r="T214" s="31"/>
      <c r="U214" s="40"/>
      <c r="V214" s="31"/>
      <c r="W214" s="40"/>
      <c r="X214" s="31"/>
      <c r="Y214" s="40"/>
      <c r="Z214" s="31"/>
    </row>
    <row r="215" spans="1:26" s="34" customFormat="1">
      <c r="A215" s="29"/>
      <c r="B215" s="29"/>
      <c r="C215" s="29"/>
      <c r="D215" s="29"/>
      <c r="E215" s="29"/>
      <c r="F215" s="29"/>
      <c r="G215" s="29"/>
      <c r="H215" s="29"/>
      <c r="I215" s="30"/>
      <c r="J215" s="30"/>
      <c r="K215" s="30"/>
      <c r="L215" s="30"/>
      <c r="M215" s="30"/>
      <c r="N215" s="30"/>
      <c r="O215" s="40"/>
      <c r="P215" s="40"/>
      <c r="Q215" s="40"/>
      <c r="R215" s="31"/>
      <c r="S215" s="40"/>
      <c r="T215" s="31"/>
      <c r="U215" s="40"/>
      <c r="V215" s="31"/>
      <c r="W215" s="40"/>
      <c r="X215" s="31"/>
      <c r="Y215" s="40"/>
      <c r="Z215" s="31"/>
    </row>
    <row r="216" spans="1:26" s="34" customFormat="1">
      <c r="A216" s="29"/>
      <c r="B216" s="29"/>
      <c r="C216" s="29"/>
      <c r="D216" s="29"/>
      <c r="E216" s="29"/>
      <c r="F216" s="29"/>
      <c r="G216" s="29"/>
      <c r="H216" s="29"/>
      <c r="I216" s="30"/>
      <c r="J216" s="30"/>
      <c r="K216" s="30"/>
      <c r="L216" s="30"/>
      <c r="M216" s="30"/>
      <c r="N216" s="30"/>
      <c r="O216" s="40"/>
      <c r="P216" s="40"/>
      <c r="Q216" s="40"/>
      <c r="R216" s="31"/>
      <c r="S216" s="40"/>
      <c r="T216" s="31"/>
      <c r="U216" s="40"/>
      <c r="V216" s="31"/>
      <c r="W216" s="40"/>
      <c r="X216" s="31"/>
      <c r="Y216" s="40"/>
      <c r="Z216" s="31"/>
    </row>
    <row r="217" spans="1:26" s="34" customFormat="1">
      <c r="A217" s="29"/>
      <c r="B217" s="29"/>
      <c r="C217" s="29"/>
      <c r="D217" s="29"/>
      <c r="E217" s="29"/>
      <c r="F217" s="29"/>
      <c r="G217" s="29"/>
      <c r="H217" s="29"/>
      <c r="I217" s="30"/>
      <c r="J217" s="30"/>
      <c r="K217" s="30"/>
      <c r="L217" s="30"/>
      <c r="M217" s="30"/>
      <c r="N217" s="30"/>
      <c r="O217" s="40"/>
      <c r="P217" s="40"/>
      <c r="Q217" s="40"/>
      <c r="R217" s="31"/>
      <c r="S217" s="40"/>
      <c r="T217" s="31"/>
      <c r="U217" s="40"/>
      <c r="V217" s="31"/>
      <c r="W217" s="40"/>
      <c r="X217" s="31"/>
      <c r="Y217" s="40"/>
      <c r="Z217" s="31"/>
    </row>
    <row r="218" spans="1:26" s="34" customFormat="1">
      <c r="A218" s="29"/>
      <c r="B218" s="29"/>
      <c r="C218" s="29"/>
      <c r="D218" s="29"/>
      <c r="E218" s="29"/>
      <c r="F218" s="29"/>
      <c r="G218" s="29"/>
      <c r="H218" s="29"/>
      <c r="I218" s="30"/>
      <c r="J218" s="30"/>
      <c r="K218" s="30"/>
      <c r="L218" s="30"/>
      <c r="M218" s="30"/>
      <c r="N218" s="30"/>
      <c r="O218" s="40"/>
      <c r="P218" s="40"/>
      <c r="Q218" s="40"/>
      <c r="R218" s="31"/>
      <c r="S218" s="40"/>
      <c r="T218" s="31"/>
      <c r="U218" s="40"/>
      <c r="V218" s="31"/>
      <c r="W218" s="40"/>
      <c r="X218" s="31"/>
      <c r="Y218" s="40"/>
      <c r="Z218" s="31"/>
    </row>
    <row r="219" spans="1:26" s="34" customFormat="1">
      <c r="A219" s="29"/>
      <c r="B219" s="29"/>
      <c r="C219" s="29"/>
      <c r="D219" s="29"/>
      <c r="E219" s="29"/>
      <c r="F219" s="29"/>
      <c r="G219" s="29"/>
      <c r="H219" s="29"/>
      <c r="I219" s="30"/>
      <c r="J219" s="30"/>
      <c r="K219" s="30"/>
      <c r="L219" s="30"/>
      <c r="M219" s="30"/>
      <c r="N219" s="30"/>
      <c r="O219" s="40"/>
      <c r="P219" s="40"/>
      <c r="Q219" s="40"/>
      <c r="R219" s="31"/>
      <c r="S219" s="40"/>
      <c r="T219" s="31"/>
      <c r="U219" s="40"/>
      <c r="V219" s="31"/>
      <c r="W219" s="40"/>
      <c r="X219" s="31"/>
      <c r="Y219" s="40"/>
      <c r="Z219" s="31"/>
    </row>
    <row r="220" spans="1:26" s="34" customFormat="1">
      <c r="A220" s="29"/>
      <c r="B220" s="29"/>
      <c r="C220" s="29"/>
      <c r="D220" s="29"/>
      <c r="E220" s="29"/>
      <c r="F220" s="29"/>
      <c r="G220" s="29"/>
      <c r="H220" s="29"/>
      <c r="I220" s="30"/>
      <c r="J220" s="30"/>
      <c r="K220" s="30"/>
      <c r="L220" s="30"/>
      <c r="M220" s="30"/>
      <c r="N220" s="30"/>
      <c r="O220" s="40"/>
      <c r="P220" s="40"/>
      <c r="Q220" s="40"/>
      <c r="R220" s="31"/>
      <c r="S220" s="40"/>
      <c r="T220" s="31"/>
      <c r="U220" s="40"/>
      <c r="V220" s="31"/>
      <c r="W220" s="40"/>
      <c r="X220" s="31"/>
      <c r="Y220" s="40"/>
      <c r="Z220" s="31"/>
    </row>
    <row r="221" spans="1:26" s="34" customFormat="1">
      <c r="A221" s="29"/>
      <c r="B221" s="29"/>
      <c r="C221" s="29"/>
      <c r="D221" s="29"/>
      <c r="E221" s="29"/>
      <c r="F221" s="29"/>
      <c r="G221" s="29"/>
      <c r="H221" s="29"/>
      <c r="I221" s="30"/>
      <c r="J221" s="30"/>
      <c r="K221" s="30"/>
      <c r="L221" s="30"/>
      <c r="M221" s="30"/>
      <c r="N221" s="30"/>
      <c r="O221" s="40"/>
      <c r="P221" s="40"/>
      <c r="Q221" s="40"/>
      <c r="R221" s="31"/>
      <c r="S221" s="40"/>
      <c r="T221" s="31"/>
      <c r="U221" s="40"/>
      <c r="V221" s="31"/>
      <c r="W221" s="40"/>
      <c r="X221" s="31"/>
      <c r="Y221" s="40"/>
      <c r="Z221" s="31"/>
    </row>
    <row r="222" spans="1:26" s="34" customFormat="1">
      <c r="A222" s="29"/>
      <c r="B222" s="29"/>
      <c r="C222" s="29"/>
      <c r="D222" s="29"/>
      <c r="E222" s="29"/>
      <c r="F222" s="29"/>
      <c r="G222" s="29"/>
      <c r="H222" s="29"/>
      <c r="I222" s="30"/>
      <c r="J222" s="30"/>
      <c r="K222" s="30"/>
      <c r="L222" s="30"/>
      <c r="M222" s="30"/>
      <c r="N222" s="30"/>
      <c r="O222" s="40"/>
      <c r="P222" s="40"/>
      <c r="Q222" s="40"/>
      <c r="R222" s="31"/>
      <c r="S222" s="40"/>
      <c r="T222" s="31"/>
      <c r="U222" s="40"/>
      <c r="V222" s="31"/>
      <c r="W222" s="40"/>
      <c r="X222" s="31"/>
      <c r="Y222" s="40"/>
      <c r="Z222" s="31"/>
    </row>
    <row r="223" spans="1:26" s="34" customFormat="1">
      <c r="A223" s="29"/>
      <c r="B223" s="29"/>
      <c r="C223" s="29"/>
      <c r="D223" s="29"/>
      <c r="E223" s="29"/>
      <c r="F223" s="29"/>
      <c r="G223" s="29"/>
      <c r="H223" s="29"/>
      <c r="I223" s="30"/>
      <c r="J223" s="30"/>
      <c r="K223" s="30"/>
      <c r="L223" s="30"/>
      <c r="M223" s="30"/>
      <c r="N223" s="30"/>
      <c r="O223" s="40"/>
      <c r="P223" s="40"/>
      <c r="Q223" s="40"/>
      <c r="R223" s="31"/>
      <c r="S223" s="40"/>
      <c r="T223" s="31"/>
      <c r="U223" s="40"/>
      <c r="V223" s="31"/>
      <c r="W223" s="40"/>
      <c r="X223" s="31"/>
      <c r="Y223" s="40"/>
      <c r="Z223" s="31"/>
    </row>
    <row r="224" spans="1:26" s="34" customFormat="1">
      <c r="A224" s="29"/>
      <c r="B224" s="29"/>
      <c r="C224" s="29"/>
      <c r="D224" s="29"/>
      <c r="E224" s="29"/>
      <c r="F224" s="29"/>
      <c r="G224" s="29"/>
      <c r="H224" s="29"/>
      <c r="I224" s="30"/>
      <c r="J224" s="30"/>
      <c r="K224" s="30"/>
      <c r="L224" s="30"/>
      <c r="M224" s="30"/>
      <c r="N224" s="30"/>
      <c r="O224" s="40"/>
      <c r="P224" s="40"/>
      <c r="Q224" s="40"/>
      <c r="R224" s="31"/>
      <c r="S224" s="40"/>
      <c r="T224" s="31"/>
      <c r="U224" s="40"/>
      <c r="V224" s="31"/>
      <c r="W224" s="40"/>
      <c r="X224" s="31"/>
      <c r="Y224" s="40"/>
      <c r="Z224" s="31"/>
    </row>
    <row r="225" spans="1:26" s="34" customFormat="1">
      <c r="A225" s="29"/>
      <c r="B225" s="29"/>
      <c r="C225" s="29"/>
      <c r="D225" s="29"/>
      <c r="E225" s="29"/>
      <c r="F225" s="29"/>
      <c r="G225" s="29"/>
      <c r="H225" s="29"/>
      <c r="I225" s="30"/>
      <c r="J225" s="30"/>
      <c r="K225" s="30"/>
      <c r="L225" s="30"/>
      <c r="M225" s="30"/>
      <c r="N225" s="30"/>
      <c r="O225" s="40"/>
      <c r="P225" s="40"/>
      <c r="Q225" s="40"/>
      <c r="R225" s="31"/>
      <c r="S225" s="40"/>
      <c r="T225" s="31"/>
      <c r="U225" s="40"/>
      <c r="V225" s="31"/>
      <c r="W225" s="40"/>
      <c r="X225" s="31"/>
      <c r="Y225" s="40"/>
      <c r="Z225" s="31"/>
    </row>
    <row r="226" spans="1:26" s="34" customFormat="1">
      <c r="A226" s="29"/>
      <c r="B226" s="29"/>
      <c r="C226" s="29"/>
      <c r="D226" s="29"/>
      <c r="E226" s="29"/>
      <c r="F226" s="29"/>
      <c r="G226" s="29"/>
      <c r="H226" s="29"/>
      <c r="I226" s="30"/>
      <c r="J226" s="30"/>
      <c r="K226" s="30"/>
      <c r="L226" s="30"/>
      <c r="M226" s="30"/>
      <c r="N226" s="30"/>
      <c r="O226" s="40"/>
      <c r="P226" s="40"/>
      <c r="Q226" s="40"/>
      <c r="R226" s="31"/>
      <c r="S226" s="40"/>
      <c r="T226" s="31"/>
      <c r="U226" s="40"/>
      <c r="V226" s="31"/>
      <c r="W226" s="40"/>
      <c r="X226" s="31"/>
      <c r="Y226" s="40"/>
      <c r="Z226" s="31"/>
    </row>
    <row r="227" spans="1:26" s="34" customFormat="1">
      <c r="A227" s="29"/>
      <c r="B227" s="29"/>
      <c r="C227" s="29"/>
      <c r="D227" s="29"/>
      <c r="E227" s="29"/>
      <c r="F227" s="29"/>
      <c r="G227" s="29"/>
      <c r="H227" s="29"/>
      <c r="I227" s="30"/>
      <c r="J227" s="30"/>
      <c r="K227" s="30"/>
      <c r="L227" s="30"/>
      <c r="M227" s="30"/>
      <c r="N227" s="30"/>
      <c r="O227" s="40"/>
      <c r="P227" s="40"/>
      <c r="Q227" s="40"/>
      <c r="R227" s="31"/>
      <c r="S227" s="40"/>
      <c r="T227" s="31"/>
      <c r="U227" s="40"/>
      <c r="V227" s="31"/>
      <c r="W227" s="40"/>
      <c r="X227" s="31"/>
      <c r="Y227" s="40"/>
      <c r="Z227" s="31"/>
    </row>
    <row r="228" spans="1:26" s="34" customFormat="1">
      <c r="A228" s="29"/>
      <c r="B228" s="29"/>
      <c r="C228" s="29"/>
      <c r="D228" s="29"/>
      <c r="E228" s="29"/>
      <c r="F228" s="29"/>
      <c r="G228" s="29"/>
      <c r="H228" s="29"/>
      <c r="I228" s="30"/>
      <c r="J228" s="30"/>
      <c r="K228" s="30"/>
      <c r="L228" s="30"/>
      <c r="M228" s="30"/>
      <c r="N228" s="30"/>
      <c r="O228" s="40"/>
      <c r="P228" s="40"/>
      <c r="Q228" s="40"/>
      <c r="R228" s="31"/>
      <c r="S228" s="40"/>
      <c r="T228" s="31"/>
      <c r="U228" s="40"/>
      <c r="V228" s="31"/>
      <c r="W228" s="40"/>
      <c r="X228" s="31"/>
      <c r="Y228" s="40"/>
      <c r="Z228" s="31"/>
    </row>
    <row r="229" spans="1:26" s="34" customFormat="1">
      <c r="A229" s="29"/>
      <c r="B229" s="29"/>
      <c r="C229" s="29"/>
      <c r="D229" s="29"/>
      <c r="E229" s="29"/>
      <c r="F229" s="29"/>
      <c r="G229" s="29"/>
      <c r="H229" s="29"/>
      <c r="I229" s="30"/>
      <c r="J229" s="30"/>
      <c r="K229" s="30"/>
      <c r="L229" s="30"/>
      <c r="M229" s="30"/>
      <c r="N229" s="30"/>
      <c r="O229" s="40"/>
      <c r="P229" s="40"/>
      <c r="Q229" s="40"/>
      <c r="R229" s="31"/>
      <c r="S229" s="40"/>
      <c r="T229" s="31"/>
      <c r="U229" s="40"/>
      <c r="V229" s="31"/>
      <c r="W229" s="40"/>
      <c r="X229" s="31"/>
      <c r="Y229" s="40"/>
      <c r="Z229" s="31"/>
    </row>
    <row r="230" spans="1:26" s="34" customFormat="1">
      <c r="A230" s="29"/>
      <c r="B230" s="29"/>
      <c r="C230" s="29"/>
      <c r="D230" s="29"/>
      <c r="E230" s="29"/>
      <c r="F230" s="29"/>
      <c r="G230" s="29"/>
      <c r="H230" s="29"/>
      <c r="I230" s="30"/>
      <c r="J230" s="30"/>
      <c r="K230" s="30"/>
      <c r="L230" s="30"/>
      <c r="M230" s="30"/>
      <c r="N230" s="30"/>
      <c r="O230" s="40"/>
      <c r="P230" s="40"/>
      <c r="Q230" s="40"/>
      <c r="R230" s="31"/>
      <c r="S230" s="40"/>
      <c r="T230" s="31"/>
      <c r="U230" s="40"/>
      <c r="V230" s="31"/>
      <c r="W230" s="40"/>
      <c r="X230" s="31"/>
      <c r="Y230" s="40"/>
      <c r="Z230" s="31"/>
    </row>
    <row r="231" spans="1:26" s="34" customFormat="1">
      <c r="A231" s="29"/>
      <c r="B231" s="29"/>
      <c r="C231" s="29"/>
      <c r="D231" s="29"/>
      <c r="E231" s="29"/>
      <c r="F231" s="29"/>
      <c r="G231" s="29"/>
      <c r="H231" s="29"/>
      <c r="I231" s="30"/>
      <c r="J231" s="30"/>
      <c r="K231" s="30"/>
      <c r="L231" s="30"/>
      <c r="M231" s="30"/>
      <c r="N231" s="30"/>
      <c r="O231" s="40"/>
      <c r="P231" s="40"/>
      <c r="Q231" s="40"/>
      <c r="R231" s="31"/>
      <c r="S231" s="40"/>
      <c r="T231" s="31"/>
      <c r="U231" s="40"/>
      <c r="V231" s="31"/>
      <c r="W231" s="40"/>
      <c r="X231" s="31"/>
      <c r="Y231" s="40"/>
      <c r="Z231" s="31"/>
    </row>
    <row r="232" spans="1:26" s="34" customFormat="1">
      <c r="A232" s="29"/>
      <c r="B232" s="29"/>
      <c r="C232" s="29"/>
      <c r="D232" s="29"/>
      <c r="E232" s="29"/>
      <c r="F232" s="29"/>
      <c r="G232" s="29"/>
      <c r="H232" s="29"/>
      <c r="I232" s="30"/>
      <c r="J232" s="30"/>
      <c r="K232" s="30"/>
      <c r="L232" s="30"/>
      <c r="M232" s="30"/>
      <c r="N232" s="30"/>
      <c r="O232" s="40"/>
      <c r="P232" s="40"/>
      <c r="Q232" s="40"/>
      <c r="R232" s="31"/>
      <c r="S232" s="40"/>
      <c r="T232" s="31"/>
      <c r="U232" s="40"/>
      <c r="V232" s="31"/>
      <c r="W232" s="40"/>
      <c r="X232" s="31"/>
      <c r="Y232" s="40"/>
      <c r="Z232" s="31"/>
    </row>
    <row r="233" spans="1:26" s="34" customFormat="1">
      <c r="A233" s="29"/>
      <c r="B233" s="29"/>
      <c r="C233" s="29"/>
      <c r="D233" s="29"/>
      <c r="E233" s="29"/>
      <c r="F233" s="29"/>
      <c r="G233" s="29"/>
      <c r="H233" s="29"/>
      <c r="I233" s="30"/>
      <c r="J233" s="30"/>
      <c r="K233" s="30"/>
      <c r="L233" s="30"/>
      <c r="M233" s="30"/>
      <c r="N233" s="30"/>
      <c r="O233" s="40"/>
      <c r="P233" s="40"/>
      <c r="Q233" s="40"/>
      <c r="R233" s="31"/>
      <c r="S233" s="40"/>
      <c r="T233" s="31"/>
      <c r="U233" s="40"/>
      <c r="V233" s="31"/>
      <c r="W233" s="40"/>
      <c r="X233" s="31"/>
      <c r="Y233" s="40"/>
      <c r="Z233" s="31"/>
    </row>
    <row r="234" spans="1:26" s="34" customFormat="1">
      <c r="A234" s="29"/>
      <c r="B234" s="29"/>
      <c r="C234" s="29"/>
      <c r="D234" s="29"/>
      <c r="E234" s="29"/>
      <c r="F234" s="29"/>
      <c r="G234" s="29"/>
      <c r="H234" s="29"/>
      <c r="I234" s="30"/>
      <c r="J234" s="30"/>
      <c r="K234" s="30"/>
      <c r="L234" s="30"/>
      <c r="M234" s="30"/>
      <c r="N234" s="30"/>
      <c r="O234" s="40"/>
      <c r="P234" s="40"/>
      <c r="Q234" s="40"/>
      <c r="R234" s="31"/>
      <c r="S234" s="40"/>
      <c r="T234" s="31"/>
      <c r="U234" s="40"/>
      <c r="V234" s="31"/>
      <c r="W234" s="40"/>
      <c r="X234" s="31"/>
      <c r="Y234" s="40"/>
      <c r="Z234" s="31"/>
    </row>
    <row r="235" spans="1:26" s="34" customFormat="1">
      <c r="A235" s="29"/>
      <c r="B235" s="29"/>
      <c r="C235" s="29"/>
      <c r="D235" s="29"/>
      <c r="E235" s="29"/>
      <c r="F235" s="29"/>
      <c r="G235" s="29"/>
      <c r="H235" s="29"/>
      <c r="I235" s="30"/>
      <c r="J235" s="30"/>
      <c r="K235" s="30"/>
      <c r="L235" s="30"/>
      <c r="M235" s="30"/>
      <c r="N235" s="30"/>
      <c r="O235" s="40"/>
      <c r="P235" s="40"/>
      <c r="Q235" s="40"/>
      <c r="R235" s="31"/>
      <c r="S235" s="40"/>
      <c r="T235" s="31"/>
      <c r="U235" s="40"/>
      <c r="V235" s="31"/>
      <c r="W235" s="40"/>
      <c r="X235" s="31"/>
      <c r="Y235" s="40"/>
      <c r="Z235" s="31"/>
    </row>
    <row r="236" spans="1:26" s="34" customFormat="1">
      <c r="A236" s="29"/>
      <c r="B236" s="29"/>
      <c r="C236" s="29"/>
      <c r="D236" s="29"/>
      <c r="E236" s="29"/>
      <c r="F236" s="29"/>
      <c r="G236" s="29"/>
      <c r="H236" s="29"/>
      <c r="I236" s="30"/>
      <c r="J236" s="30"/>
      <c r="K236" s="30"/>
      <c r="L236" s="30"/>
      <c r="M236" s="30"/>
      <c r="N236" s="30"/>
      <c r="O236" s="40"/>
      <c r="P236" s="40"/>
      <c r="Q236" s="40"/>
      <c r="R236" s="31"/>
      <c r="S236" s="40"/>
      <c r="T236" s="31"/>
      <c r="U236" s="40"/>
      <c r="V236" s="31"/>
      <c r="W236" s="40"/>
      <c r="X236" s="31"/>
      <c r="Y236" s="40"/>
      <c r="Z236" s="31"/>
    </row>
    <row r="237" spans="1:26" s="34" customFormat="1">
      <c r="A237" s="29"/>
      <c r="B237" s="29"/>
      <c r="C237" s="29"/>
      <c r="D237" s="29"/>
      <c r="E237" s="29"/>
      <c r="F237" s="29"/>
      <c r="G237" s="29"/>
      <c r="H237" s="29"/>
      <c r="I237" s="30"/>
      <c r="J237" s="30"/>
      <c r="K237" s="30"/>
      <c r="L237" s="30"/>
      <c r="M237" s="30"/>
      <c r="N237" s="30"/>
      <c r="O237" s="40"/>
      <c r="P237" s="40"/>
      <c r="Q237" s="40"/>
      <c r="R237" s="31"/>
      <c r="S237" s="40"/>
      <c r="T237" s="31"/>
      <c r="U237" s="40"/>
      <c r="V237" s="31"/>
      <c r="W237" s="40"/>
      <c r="X237" s="31"/>
      <c r="Y237" s="40"/>
      <c r="Z237" s="31"/>
    </row>
    <row r="238" spans="1:26" s="34" customFormat="1">
      <c r="A238" s="29"/>
      <c r="B238" s="29"/>
      <c r="C238" s="29"/>
      <c r="D238" s="29"/>
      <c r="E238" s="29"/>
      <c r="F238" s="29"/>
      <c r="G238" s="29"/>
      <c r="H238" s="29"/>
      <c r="I238" s="30"/>
      <c r="J238" s="30"/>
      <c r="K238" s="30"/>
      <c r="L238" s="30"/>
      <c r="M238" s="30"/>
      <c r="N238" s="30"/>
      <c r="O238" s="40"/>
      <c r="P238" s="40"/>
      <c r="Q238" s="40"/>
      <c r="R238" s="31"/>
      <c r="S238" s="40"/>
      <c r="T238" s="31"/>
      <c r="U238" s="40"/>
      <c r="V238" s="31"/>
      <c r="W238" s="40"/>
      <c r="X238" s="31"/>
      <c r="Y238" s="40"/>
      <c r="Z238" s="31"/>
    </row>
    <row r="239" spans="1:26" s="34" customFormat="1">
      <c r="A239" s="29"/>
      <c r="B239" s="29"/>
      <c r="C239" s="29"/>
      <c r="D239" s="29"/>
      <c r="E239" s="29"/>
      <c r="F239" s="29"/>
      <c r="G239" s="29"/>
      <c r="H239" s="29"/>
      <c r="I239" s="30"/>
      <c r="J239" s="30"/>
      <c r="K239" s="30"/>
      <c r="L239" s="30"/>
      <c r="M239" s="30"/>
      <c r="N239" s="30"/>
      <c r="O239" s="40"/>
      <c r="P239" s="40"/>
      <c r="Q239" s="40"/>
      <c r="R239" s="31"/>
      <c r="S239" s="40"/>
      <c r="T239" s="31"/>
      <c r="U239" s="40"/>
      <c r="V239" s="31"/>
      <c r="W239" s="40"/>
      <c r="X239" s="31"/>
      <c r="Y239" s="40"/>
      <c r="Z239" s="31"/>
    </row>
    <row r="240" spans="1:26" s="34" customFormat="1">
      <c r="A240" s="29"/>
      <c r="B240" s="29"/>
      <c r="C240" s="29"/>
      <c r="D240" s="29"/>
      <c r="E240" s="29"/>
      <c r="F240" s="29"/>
      <c r="G240" s="29"/>
      <c r="H240" s="29"/>
      <c r="I240" s="30"/>
      <c r="J240" s="30"/>
      <c r="K240" s="30"/>
      <c r="L240" s="30"/>
      <c r="M240" s="30"/>
      <c r="N240" s="30"/>
      <c r="O240" s="40"/>
      <c r="P240" s="40"/>
      <c r="Q240" s="40"/>
      <c r="R240" s="31"/>
      <c r="S240" s="40"/>
      <c r="T240" s="31"/>
      <c r="U240" s="40"/>
      <c r="V240" s="31"/>
      <c r="W240" s="40"/>
      <c r="X240" s="31"/>
      <c r="Y240" s="40"/>
      <c r="Z240" s="31"/>
    </row>
    <row r="241" spans="1:26" s="34" customFormat="1">
      <c r="A241" s="29"/>
      <c r="B241" s="29"/>
      <c r="C241" s="29"/>
      <c r="D241" s="29"/>
      <c r="E241" s="29"/>
      <c r="F241" s="29"/>
      <c r="G241" s="29"/>
      <c r="H241" s="29"/>
      <c r="I241" s="30"/>
      <c r="J241" s="30"/>
      <c r="K241" s="30"/>
      <c r="L241" s="30"/>
      <c r="M241" s="30"/>
      <c r="N241" s="30"/>
      <c r="O241" s="40"/>
      <c r="P241" s="40"/>
      <c r="Q241" s="40"/>
      <c r="R241" s="31"/>
      <c r="S241" s="40"/>
      <c r="T241" s="31"/>
      <c r="U241" s="40"/>
      <c r="V241" s="31"/>
      <c r="W241" s="40"/>
      <c r="X241" s="31"/>
      <c r="Y241" s="40"/>
      <c r="Z241" s="31"/>
    </row>
    <row r="242" spans="1:26" s="34" customFormat="1">
      <c r="A242" s="29"/>
      <c r="B242" s="29"/>
      <c r="C242" s="29"/>
      <c r="D242" s="29"/>
      <c r="E242" s="29"/>
      <c r="F242" s="29"/>
      <c r="G242" s="29"/>
      <c r="H242" s="29"/>
      <c r="I242" s="30"/>
      <c r="J242" s="30"/>
      <c r="K242" s="30"/>
      <c r="L242" s="30"/>
      <c r="M242" s="30"/>
      <c r="N242" s="30"/>
      <c r="O242" s="40"/>
      <c r="P242" s="40"/>
      <c r="Q242" s="40"/>
      <c r="R242" s="31"/>
      <c r="S242" s="40"/>
      <c r="T242" s="31"/>
      <c r="U242" s="40"/>
      <c r="V242" s="31"/>
      <c r="W242" s="40"/>
      <c r="X242" s="31"/>
      <c r="Y242" s="40"/>
      <c r="Z242" s="31"/>
    </row>
    <row r="243" spans="1:26" s="34" customFormat="1">
      <c r="A243" s="29"/>
      <c r="B243" s="29"/>
      <c r="C243" s="29"/>
      <c r="D243" s="29"/>
      <c r="E243" s="29"/>
      <c r="F243" s="29"/>
      <c r="G243" s="29"/>
      <c r="H243" s="29"/>
      <c r="I243" s="30"/>
      <c r="J243" s="30"/>
      <c r="K243" s="30"/>
      <c r="L243" s="30"/>
      <c r="M243" s="30"/>
      <c r="N243" s="30"/>
      <c r="O243" s="40"/>
      <c r="P243" s="40"/>
      <c r="Q243" s="40"/>
      <c r="R243" s="31"/>
      <c r="S243" s="40"/>
      <c r="T243" s="31"/>
      <c r="U243" s="40"/>
      <c r="V243" s="31"/>
      <c r="W243" s="40"/>
      <c r="X243" s="31"/>
      <c r="Y243" s="40"/>
      <c r="Z243" s="31"/>
    </row>
    <row r="244" spans="1:26" s="34" customFormat="1">
      <c r="A244" s="29"/>
      <c r="B244" s="29"/>
      <c r="C244" s="29"/>
      <c r="D244" s="29"/>
      <c r="E244" s="29"/>
      <c r="F244" s="29"/>
      <c r="G244" s="29"/>
      <c r="H244" s="29"/>
      <c r="I244" s="30"/>
      <c r="J244" s="30"/>
      <c r="K244" s="30"/>
      <c r="L244" s="30"/>
      <c r="M244" s="30"/>
      <c r="N244" s="30"/>
      <c r="O244" s="40"/>
      <c r="P244" s="40"/>
      <c r="Q244" s="40"/>
      <c r="R244" s="31"/>
      <c r="S244" s="40"/>
      <c r="T244" s="31"/>
      <c r="U244" s="40"/>
      <c r="V244" s="31"/>
      <c r="W244" s="40"/>
      <c r="X244" s="31"/>
      <c r="Y244" s="40"/>
      <c r="Z244" s="31"/>
    </row>
    <row r="245" spans="1:26" s="34" customFormat="1">
      <c r="A245" s="29"/>
      <c r="B245" s="29"/>
      <c r="C245" s="29"/>
      <c r="D245" s="29"/>
      <c r="E245" s="29"/>
      <c r="F245" s="29"/>
      <c r="G245" s="29"/>
      <c r="H245" s="29"/>
      <c r="I245" s="30"/>
      <c r="J245" s="30"/>
      <c r="K245" s="30"/>
      <c r="L245" s="30"/>
      <c r="M245" s="30"/>
      <c r="N245" s="30"/>
      <c r="O245" s="40"/>
      <c r="P245" s="40"/>
      <c r="Q245" s="40"/>
      <c r="R245" s="31"/>
      <c r="S245" s="40"/>
      <c r="T245" s="31"/>
      <c r="U245" s="40"/>
      <c r="V245" s="31"/>
      <c r="W245" s="40"/>
      <c r="X245" s="31"/>
      <c r="Y245" s="40"/>
      <c r="Z245" s="31"/>
    </row>
    <row r="246" spans="1:26" s="34" customFormat="1">
      <c r="A246" s="29"/>
      <c r="B246" s="29"/>
      <c r="C246" s="29"/>
      <c r="D246" s="29"/>
      <c r="E246" s="29"/>
      <c r="F246" s="29"/>
      <c r="G246" s="29"/>
      <c r="H246" s="29"/>
      <c r="I246" s="30"/>
      <c r="J246" s="30"/>
      <c r="K246" s="30"/>
      <c r="L246" s="30"/>
      <c r="M246" s="30"/>
      <c r="N246" s="30"/>
      <c r="O246" s="40"/>
      <c r="P246" s="40"/>
      <c r="Q246" s="40"/>
      <c r="R246" s="31"/>
      <c r="S246" s="40"/>
      <c r="T246" s="31"/>
      <c r="U246" s="40"/>
      <c r="V246" s="31"/>
      <c r="W246" s="40"/>
      <c r="X246" s="31"/>
      <c r="Y246" s="40"/>
      <c r="Z246" s="31"/>
    </row>
    <row r="247" spans="1:26" s="34" customFormat="1">
      <c r="A247" s="29"/>
      <c r="B247" s="29"/>
      <c r="C247" s="29"/>
      <c r="D247" s="29"/>
      <c r="E247" s="29"/>
      <c r="F247" s="29"/>
      <c r="G247" s="29"/>
      <c r="H247" s="29"/>
      <c r="I247" s="30"/>
      <c r="J247" s="30"/>
      <c r="K247" s="30"/>
      <c r="L247" s="30"/>
      <c r="M247" s="30"/>
      <c r="N247" s="30"/>
      <c r="O247" s="40"/>
      <c r="P247" s="40"/>
      <c r="Q247" s="40"/>
      <c r="R247" s="31"/>
      <c r="S247" s="40"/>
      <c r="T247" s="31"/>
      <c r="U247" s="40"/>
      <c r="V247" s="31"/>
      <c r="W247" s="40"/>
      <c r="X247" s="31"/>
      <c r="Y247" s="40"/>
      <c r="Z247" s="31"/>
    </row>
    <row r="248" spans="1:26" s="34" customFormat="1">
      <c r="A248" s="29"/>
      <c r="B248" s="29"/>
      <c r="C248" s="29"/>
      <c r="D248" s="29"/>
      <c r="E248" s="29"/>
      <c r="F248" s="29"/>
      <c r="G248" s="29"/>
      <c r="H248" s="29"/>
      <c r="I248" s="30"/>
      <c r="J248" s="30"/>
      <c r="K248" s="30"/>
      <c r="L248" s="30"/>
      <c r="M248" s="30"/>
      <c r="N248" s="30"/>
      <c r="O248" s="40"/>
      <c r="P248" s="40"/>
      <c r="Q248" s="40"/>
      <c r="R248" s="31"/>
      <c r="S248" s="40"/>
      <c r="T248" s="31"/>
      <c r="U248" s="40"/>
      <c r="V248" s="31"/>
      <c r="W248" s="40"/>
      <c r="X248" s="31"/>
      <c r="Y248" s="40"/>
      <c r="Z248" s="31"/>
    </row>
    <row r="249" spans="1:26" s="34" customFormat="1">
      <c r="A249" s="29"/>
      <c r="B249" s="29"/>
      <c r="C249" s="29"/>
      <c r="D249" s="29"/>
      <c r="E249" s="29"/>
      <c r="F249" s="29"/>
      <c r="G249" s="29"/>
      <c r="H249" s="29"/>
      <c r="I249" s="30"/>
      <c r="J249" s="30"/>
      <c r="K249" s="30"/>
      <c r="L249" s="30"/>
      <c r="M249" s="30"/>
      <c r="N249" s="30"/>
      <c r="O249" s="40"/>
      <c r="P249" s="40"/>
      <c r="Q249" s="40"/>
      <c r="R249" s="31"/>
      <c r="S249" s="40"/>
      <c r="T249" s="31"/>
      <c r="U249" s="40"/>
      <c r="V249" s="31"/>
      <c r="W249" s="40"/>
      <c r="X249" s="31"/>
      <c r="Y249" s="40"/>
      <c r="Z249" s="31"/>
    </row>
    <row r="250" spans="1:26" s="34" customFormat="1">
      <c r="A250" s="29"/>
      <c r="B250" s="29"/>
      <c r="C250" s="29"/>
      <c r="D250" s="29"/>
      <c r="E250" s="29"/>
      <c r="F250" s="29"/>
      <c r="G250" s="29"/>
      <c r="H250" s="29"/>
      <c r="I250" s="30"/>
      <c r="J250" s="30"/>
      <c r="K250" s="30"/>
      <c r="L250" s="30"/>
      <c r="M250" s="30"/>
      <c r="N250" s="30"/>
      <c r="O250" s="40"/>
      <c r="P250" s="40"/>
      <c r="Q250" s="40"/>
      <c r="R250" s="31"/>
      <c r="S250" s="40"/>
      <c r="T250" s="31"/>
      <c r="U250" s="40"/>
      <c r="V250" s="31"/>
      <c r="W250" s="40"/>
      <c r="X250" s="31"/>
      <c r="Y250" s="40"/>
      <c r="Z250" s="31"/>
    </row>
    <row r="251" spans="1:26" s="34" customFormat="1">
      <c r="A251" s="29"/>
      <c r="B251" s="29"/>
      <c r="C251" s="29"/>
      <c r="D251" s="29"/>
      <c r="E251" s="29"/>
      <c r="F251" s="29"/>
      <c r="G251" s="29"/>
      <c r="H251" s="29"/>
      <c r="I251" s="30"/>
      <c r="J251" s="30"/>
      <c r="K251" s="30"/>
      <c r="L251" s="30"/>
      <c r="M251" s="30"/>
      <c r="N251" s="30"/>
      <c r="O251" s="40"/>
      <c r="P251" s="40"/>
      <c r="Q251" s="40"/>
      <c r="R251" s="31"/>
      <c r="S251" s="40"/>
      <c r="T251" s="31"/>
      <c r="U251" s="40"/>
      <c r="V251" s="31"/>
      <c r="W251" s="40"/>
      <c r="X251" s="31"/>
      <c r="Y251" s="40"/>
      <c r="Z251" s="31"/>
    </row>
    <row r="252" spans="1:26" s="34" customFormat="1">
      <c r="A252" s="29"/>
      <c r="B252" s="29"/>
      <c r="C252" s="29"/>
      <c r="D252" s="29"/>
      <c r="E252" s="29"/>
      <c r="F252" s="29"/>
      <c r="G252" s="29"/>
      <c r="H252" s="29"/>
      <c r="I252" s="30"/>
      <c r="J252" s="30"/>
      <c r="K252" s="30"/>
      <c r="L252" s="30"/>
      <c r="M252" s="30"/>
      <c r="N252" s="30"/>
      <c r="O252" s="40"/>
      <c r="P252" s="40"/>
      <c r="Q252" s="40"/>
      <c r="R252" s="31"/>
      <c r="S252" s="40"/>
      <c r="T252" s="31"/>
      <c r="U252" s="40"/>
      <c r="V252" s="31"/>
      <c r="W252" s="40"/>
      <c r="X252" s="31"/>
      <c r="Y252" s="40"/>
      <c r="Z252" s="31"/>
    </row>
    <row r="253" spans="1:26" s="34" customFormat="1">
      <c r="A253" s="29"/>
      <c r="B253" s="29"/>
      <c r="C253" s="29"/>
      <c r="D253" s="29"/>
      <c r="E253" s="29"/>
      <c r="F253" s="29"/>
      <c r="G253" s="29"/>
      <c r="H253" s="29"/>
      <c r="I253" s="30"/>
      <c r="J253" s="30"/>
      <c r="K253" s="30"/>
      <c r="L253" s="30"/>
      <c r="M253" s="30"/>
      <c r="N253" s="30"/>
      <c r="O253" s="40"/>
      <c r="P253" s="40"/>
      <c r="Q253" s="40"/>
      <c r="R253" s="31"/>
      <c r="S253" s="40"/>
      <c r="T253" s="31"/>
      <c r="U253" s="40"/>
      <c r="V253" s="31"/>
      <c r="W253" s="40"/>
      <c r="X253" s="31"/>
      <c r="Y253" s="40"/>
      <c r="Z253" s="31"/>
    </row>
    <row r="254" spans="1:26" s="34" customFormat="1">
      <c r="A254" s="29"/>
      <c r="B254" s="29"/>
      <c r="C254" s="29"/>
      <c r="D254" s="29"/>
      <c r="E254" s="29"/>
      <c r="F254" s="29"/>
      <c r="G254" s="29"/>
      <c r="H254" s="29"/>
      <c r="I254" s="30"/>
      <c r="J254" s="30"/>
      <c r="K254" s="30"/>
      <c r="L254" s="30"/>
      <c r="M254" s="30"/>
      <c r="N254" s="30"/>
      <c r="O254" s="40"/>
      <c r="P254" s="40"/>
      <c r="Q254" s="40"/>
      <c r="R254" s="31"/>
      <c r="S254" s="40"/>
      <c r="T254" s="31"/>
      <c r="U254" s="40"/>
      <c r="V254" s="31"/>
      <c r="W254" s="40"/>
      <c r="X254" s="31"/>
      <c r="Y254" s="40"/>
      <c r="Z254" s="31"/>
    </row>
    <row r="255" spans="1:26" s="34" customFormat="1">
      <c r="A255" s="29"/>
      <c r="B255" s="29"/>
      <c r="C255" s="29"/>
      <c r="D255" s="29"/>
      <c r="E255" s="29"/>
      <c r="F255" s="29"/>
      <c r="G255" s="29"/>
      <c r="H255" s="29"/>
      <c r="I255" s="30"/>
      <c r="J255" s="30"/>
      <c r="K255" s="30"/>
      <c r="L255" s="30"/>
      <c r="M255" s="30"/>
      <c r="N255" s="30"/>
      <c r="O255" s="40"/>
      <c r="P255" s="40"/>
      <c r="Q255" s="40"/>
      <c r="R255" s="31"/>
      <c r="S255" s="40"/>
      <c r="T255" s="31"/>
      <c r="U255" s="40"/>
      <c r="V255" s="31"/>
      <c r="W255" s="40"/>
      <c r="X255" s="31"/>
      <c r="Y255" s="40"/>
      <c r="Z255" s="31"/>
    </row>
    <row r="256" spans="1:26" s="34" customFormat="1">
      <c r="A256" s="29"/>
      <c r="B256" s="29"/>
      <c r="C256" s="29"/>
      <c r="D256" s="29"/>
      <c r="E256" s="29"/>
      <c r="F256" s="29"/>
      <c r="G256" s="29"/>
      <c r="H256" s="29"/>
      <c r="I256" s="30"/>
      <c r="J256" s="30"/>
      <c r="K256" s="30"/>
      <c r="L256" s="30"/>
      <c r="M256" s="30"/>
      <c r="N256" s="30"/>
      <c r="O256" s="40"/>
      <c r="P256" s="40"/>
      <c r="Q256" s="40"/>
      <c r="R256" s="31"/>
      <c r="S256" s="40"/>
      <c r="T256" s="31"/>
      <c r="U256" s="40"/>
      <c r="V256" s="31"/>
      <c r="W256" s="40"/>
      <c r="X256" s="31"/>
      <c r="Y256" s="40"/>
      <c r="Z256" s="31"/>
    </row>
    <row r="257" spans="1:26" s="34" customFormat="1">
      <c r="A257" s="29"/>
      <c r="B257" s="29"/>
      <c r="C257" s="29"/>
      <c r="D257" s="29"/>
      <c r="E257" s="29"/>
      <c r="F257" s="29"/>
      <c r="G257" s="29"/>
      <c r="H257" s="29"/>
      <c r="I257" s="30"/>
      <c r="J257" s="30"/>
      <c r="K257" s="30"/>
      <c r="L257" s="30"/>
      <c r="M257" s="30"/>
      <c r="N257" s="30"/>
      <c r="O257" s="40"/>
      <c r="P257" s="40"/>
      <c r="Q257" s="40"/>
      <c r="R257" s="31"/>
      <c r="S257" s="40"/>
      <c r="T257" s="31"/>
      <c r="U257" s="40"/>
      <c r="V257" s="31"/>
      <c r="W257" s="40"/>
      <c r="X257" s="31"/>
      <c r="Y257" s="40"/>
      <c r="Z257" s="31"/>
    </row>
    <row r="258" spans="1:26" s="34" customFormat="1">
      <c r="A258" s="29"/>
      <c r="B258" s="29"/>
      <c r="C258" s="29"/>
      <c r="D258" s="29"/>
      <c r="E258" s="29"/>
      <c r="F258" s="29"/>
      <c r="G258" s="29"/>
      <c r="H258" s="29"/>
      <c r="I258" s="30"/>
      <c r="J258" s="30"/>
      <c r="K258" s="30"/>
      <c r="L258" s="30"/>
      <c r="M258" s="30"/>
      <c r="N258" s="30"/>
      <c r="O258" s="40"/>
      <c r="P258" s="40"/>
      <c r="Q258" s="40"/>
      <c r="R258" s="31"/>
      <c r="S258" s="40"/>
      <c r="T258" s="31"/>
      <c r="U258" s="40"/>
      <c r="V258" s="31"/>
      <c r="W258" s="40"/>
      <c r="X258" s="31"/>
      <c r="Y258" s="40"/>
      <c r="Z258" s="31"/>
    </row>
    <row r="259" spans="1:26" s="34" customFormat="1">
      <c r="A259" s="29"/>
      <c r="B259" s="29"/>
      <c r="C259" s="29"/>
      <c r="D259" s="29"/>
      <c r="E259" s="29"/>
      <c r="F259" s="29"/>
      <c r="G259" s="29"/>
      <c r="H259" s="29"/>
      <c r="I259" s="30"/>
      <c r="J259" s="30"/>
      <c r="K259" s="30"/>
      <c r="L259" s="30"/>
      <c r="M259" s="30"/>
      <c r="N259" s="30"/>
      <c r="O259" s="40"/>
      <c r="P259" s="40"/>
      <c r="Q259" s="40"/>
      <c r="R259" s="31"/>
      <c r="S259" s="40"/>
      <c r="T259" s="31"/>
      <c r="U259" s="40"/>
      <c r="V259" s="31"/>
      <c r="W259" s="40"/>
      <c r="X259" s="31"/>
      <c r="Y259" s="40"/>
      <c r="Z259" s="31"/>
    </row>
    <row r="260" spans="1:26" s="34" customFormat="1">
      <c r="A260" s="29"/>
      <c r="B260" s="29"/>
      <c r="C260" s="29"/>
      <c r="D260" s="29"/>
      <c r="E260" s="29"/>
      <c r="F260" s="29"/>
      <c r="G260" s="29"/>
      <c r="H260" s="29"/>
      <c r="I260" s="30"/>
      <c r="J260" s="30"/>
      <c r="K260" s="30"/>
      <c r="L260" s="30"/>
      <c r="M260" s="30"/>
      <c r="N260" s="30"/>
      <c r="O260" s="40"/>
      <c r="P260" s="40"/>
      <c r="Q260" s="40"/>
      <c r="R260" s="31"/>
      <c r="S260" s="40"/>
      <c r="T260" s="31"/>
      <c r="U260" s="40"/>
      <c r="V260" s="31"/>
      <c r="W260" s="40"/>
      <c r="X260" s="31"/>
      <c r="Y260" s="40"/>
      <c r="Z260" s="31"/>
    </row>
    <row r="261" spans="1:26" s="34" customFormat="1">
      <c r="A261" s="29"/>
      <c r="B261" s="29"/>
      <c r="C261" s="29"/>
      <c r="D261" s="29"/>
      <c r="E261" s="29"/>
      <c r="F261" s="29"/>
      <c r="G261" s="29"/>
      <c r="H261" s="29"/>
      <c r="I261" s="30"/>
      <c r="J261" s="30"/>
      <c r="K261" s="30"/>
      <c r="L261" s="30"/>
      <c r="M261" s="30"/>
      <c r="N261" s="30"/>
      <c r="O261" s="40"/>
      <c r="P261" s="40"/>
      <c r="Q261" s="40"/>
      <c r="R261" s="31"/>
      <c r="S261" s="40"/>
      <c r="T261" s="31"/>
      <c r="U261" s="40"/>
      <c r="V261" s="31"/>
      <c r="W261" s="40"/>
      <c r="X261" s="31"/>
      <c r="Y261" s="40"/>
      <c r="Z261" s="31"/>
    </row>
    <row r="262" spans="1:26" s="34" customFormat="1">
      <c r="A262" s="29"/>
      <c r="B262" s="29"/>
      <c r="C262" s="29"/>
      <c r="D262" s="29"/>
      <c r="E262" s="29"/>
      <c r="F262" s="29"/>
      <c r="G262" s="29"/>
      <c r="H262" s="29"/>
      <c r="I262" s="30"/>
      <c r="J262" s="30"/>
      <c r="K262" s="30"/>
      <c r="L262" s="30"/>
      <c r="M262" s="30"/>
      <c r="N262" s="30"/>
      <c r="O262" s="40"/>
      <c r="P262" s="40"/>
      <c r="Q262" s="40"/>
      <c r="R262" s="31"/>
      <c r="S262" s="40"/>
      <c r="T262" s="31"/>
      <c r="U262" s="40"/>
      <c r="V262" s="31"/>
      <c r="W262" s="40"/>
      <c r="X262" s="31"/>
      <c r="Y262" s="40"/>
      <c r="Z262" s="31"/>
    </row>
    <row r="263" spans="1:26" s="34" customFormat="1">
      <c r="A263" s="29"/>
      <c r="B263" s="29"/>
      <c r="C263" s="29"/>
      <c r="D263" s="29"/>
      <c r="E263" s="29"/>
      <c r="F263" s="29"/>
      <c r="G263" s="29"/>
      <c r="H263" s="29"/>
      <c r="I263" s="30"/>
      <c r="J263" s="30"/>
      <c r="K263" s="30"/>
      <c r="L263" s="30"/>
      <c r="M263" s="30"/>
      <c r="N263" s="30"/>
      <c r="O263" s="40"/>
      <c r="P263" s="40"/>
      <c r="Q263" s="40"/>
      <c r="R263" s="31"/>
      <c r="S263" s="40"/>
      <c r="T263" s="31"/>
      <c r="U263" s="40"/>
      <c r="V263" s="31"/>
      <c r="W263" s="40"/>
      <c r="X263" s="31"/>
      <c r="Y263" s="40"/>
      <c r="Z263" s="31"/>
    </row>
    <row r="264" spans="1:26" s="34" customFormat="1">
      <c r="A264" s="29"/>
      <c r="B264" s="29"/>
      <c r="C264" s="29"/>
      <c r="D264" s="29"/>
      <c r="E264" s="29"/>
      <c r="F264" s="29"/>
      <c r="G264" s="29"/>
      <c r="H264" s="29"/>
      <c r="I264" s="30"/>
      <c r="J264" s="30"/>
      <c r="K264" s="30"/>
      <c r="L264" s="30"/>
      <c r="M264" s="30"/>
      <c r="N264" s="30"/>
      <c r="O264" s="40"/>
      <c r="P264" s="40"/>
      <c r="Q264" s="40"/>
      <c r="R264" s="31"/>
      <c r="S264" s="40"/>
      <c r="T264" s="31"/>
      <c r="U264" s="40"/>
      <c r="V264" s="31"/>
      <c r="W264" s="40"/>
      <c r="X264" s="31"/>
      <c r="Y264" s="40"/>
      <c r="Z264" s="31"/>
    </row>
    <row r="265" spans="1:26" s="34" customFormat="1">
      <c r="A265" s="29"/>
      <c r="B265" s="29"/>
      <c r="C265" s="29"/>
      <c r="D265" s="29"/>
      <c r="E265" s="29"/>
      <c r="F265" s="29"/>
      <c r="G265" s="29"/>
      <c r="H265" s="29"/>
      <c r="I265" s="30"/>
      <c r="J265" s="30"/>
      <c r="K265" s="30"/>
      <c r="L265" s="30"/>
      <c r="M265" s="30"/>
      <c r="N265" s="30"/>
      <c r="O265" s="40"/>
      <c r="P265" s="40"/>
      <c r="Q265" s="40"/>
      <c r="R265" s="31"/>
      <c r="S265" s="40"/>
      <c r="T265" s="31"/>
      <c r="U265" s="40"/>
      <c r="V265" s="31"/>
      <c r="W265" s="40"/>
      <c r="X265" s="31"/>
      <c r="Y265" s="40"/>
      <c r="Z265" s="31"/>
    </row>
    <row r="266" spans="1:26" s="34" customFormat="1">
      <c r="A266" s="29"/>
      <c r="B266" s="29"/>
      <c r="C266" s="29"/>
      <c r="D266" s="29"/>
      <c r="E266" s="29"/>
      <c r="F266" s="29"/>
      <c r="G266" s="29"/>
      <c r="H266" s="29"/>
      <c r="I266" s="30"/>
      <c r="J266" s="30"/>
      <c r="K266" s="30"/>
      <c r="L266" s="30"/>
      <c r="M266" s="30"/>
      <c r="N266" s="30"/>
      <c r="O266" s="40"/>
      <c r="P266" s="40"/>
      <c r="Q266" s="40"/>
      <c r="R266" s="31"/>
      <c r="S266" s="40"/>
      <c r="T266" s="31"/>
      <c r="U266" s="40"/>
      <c r="V266" s="31"/>
      <c r="W266" s="40"/>
      <c r="X266" s="31"/>
      <c r="Y266" s="40"/>
      <c r="Z266" s="31"/>
    </row>
    <row r="267" spans="1:26" s="34" customFormat="1">
      <c r="A267" s="29"/>
      <c r="B267" s="29"/>
      <c r="C267" s="29"/>
      <c r="D267" s="29"/>
      <c r="E267" s="29"/>
      <c r="F267" s="29"/>
      <c r="G267" s="29"/>
      <c r="H267" s="29"/>
      <c r="I267" s="30"/>
      <c r="J267" s="30"/>
      <c r="K267" s="30"/>
      <c r="L267" s="30"/>
      <c r="M267" s="30"/>
      <c r="N267" s="30"/>
      <c r="O267" s="40"/>
      <c r="P267" s="40"/>
      <c r="Q267" s="40"/>
      <c r="R267" s="31"/>
      <c r="S267" s="40"/>
      <c r="T267" s="31"/>
      <c r="U267" s="40"/>
      <c r="V267" s="31"/>
      <c r="W267" s="40"/>
      <c r="X267" s="31"/>
      <c r="Y267" s="40"/>
      <c r="Z267" s="31"/>
    </row>
    <row r="268" spans="1:26" s="34" customFormat="1">
      <c r="A268" s="29"/>
      <c r="B268" s="29"/>
      <c r="C268" s="29"/>
      <c r="D268" s="29"/>
      <c r="E268" s="29"/>
      <c r="F268" s="29"/>
      <c r="G268" s="29"/>
      <c r="H268" s="29"/>
      <c r="I268" s="30"/>
      <c r="J268" s="30"/>
      <c r="K268" s="30"/>
      <c r="L268" s="30"/>
      <c r="M268" s="30"/>
      <c r="N268" s="30"/>
      <c r="O268" s="40"/>
      <c r="P268" s="40"/>
      <c r="Q268" s="40"/>
      <c r="R268" s="31"/>
      <c r="S268" s="40"/>
      <c r="T268" s="31"/>
      <c r="U268" s="40"/>
      <c r="V268" s="31"/>
      <c r="W268" s="40"/>
      <c r="X268" s="31"/>
      <c r="Y268" s="40"/>
      <c r="Z268" s="31"/>
    </row>
    <row r="269" spans="1:26" s="34" customFormat="1">
      <c r="A269" s="29"/>
      <c r="B269" s="29"/>
      <c r="C269" s="29"/>
      <c r="D269" s="29"/>
      <c r="E269" s="29"/>
      <c r="F269" s="29"/>
      <c r="G269" s="29"/>
      <c r="H269" s="29"/>
      <c r="I269" s="30"/>
      <c r="J269" s="30"/>
      <c r="K269" s="30"/>
      <c r="L269" s="30"/>
      <c r="M269" s="30"/>
      <c r="N269" s="30"/>
      <c r="O269" s="40"/>
      <c r="P269" s="40"/>
      <c r="Q269" s="40"/>
      <c r="R269" s="31"/>
      <c r="S269" s="40"/>
      <c r="T269" s="31"/>
      <c r="U269" s="40"/>
      <c r="V269" s="31"/>
      <c r="W269" s="40"/>
      <c r="X269" s="31"/>
      <c r="Y269" s="40"/>
      <c r="Z269" s="31"/>
    </row>
    <row r="270" spans="1:26" s="34" customFormat="1">
      <c r="A270" s="29"/>
      <c r="B270" s="29"/>
      <c r="C270" s="29"/>
      <c r="D270" s="29"/>
      <c r="E270" s="29"/>
      <c r="F270" s="29"/>
      <c r="G270" s="29"/>
      <c r="H270" s="29"/>
      <c r="I270" s="30"/>
      <c r="J270" s="30"/>
      <c r="K270" s="30"/>
      <c r="L270" s="30"/>
      <c r="M270" s="30"/>
      <c r="N270" s="30"/>
      <c r="O270" s="40"/>
      <c r="P270" s="40"/>
      <c r="Q270" s="40"/>
      <c r="R270" s="31"/>
      <c r="S270" s="40"/>
      <c r="T270" s="31"/>
      <c r="U270" s="40"/>
      <c r="V270" s="31"/>
      <c r="W270" s="40"/>
      <c r="X270" s="31"/>
      <c r="Y270" s="40"/>
      <c r="Z270" s="31"/>
    </row>
    <row r="271" spans="1:26" s="34" customFormat="1">
      <c r="A271" s="29"/>
      <c r="B271" s="29"/>
      <c r="C271" s="29"/>
      <c r="D271" s="29"/>
      <c r="E271" s="29"/>
      <c r="F271" s="29"/>
      <c r="G271" s="29"/>
      <c r="H271" s="29"/>
      <c r="I271" s="30"/>
      <c r="J271" s="30"/>
      <c r="K271" s="30"/>
      <c r="L271" s="30"/>
      <c r="M271" s="30"/>
      <c r="N271" s="30"/>
      <c r="O271" s="40"/>
      <c r="P271" s="40"/>
      <c r="Q271" s="40"/>
      <c r="R271" s="31"/>
      <c r="S271" s="40"/>
      <c r="T271" s="31"/>
      <c r="U271" s="40"/>
      <c r="V271" s="31"/>
      <c r="W271" s="40"/>
      <c r="X271" s="31"/>
      <c r="Y271" s="40"/>
      <c r="Z271" s="31"/>
    </row>
    <row r="272" spans="1:26" s="34" customFormat="1">
      <c r="A272" s="29"/>
      <c r="B272" s="29"/>
      <c r="C272" s="29"/>
      <c r="D272" s="29"/>
      <c r="E272" s="29"/>
      <c r="F272" s="29"/>
      <c r="G272" s="29"/>
      <c r="H272" s="29"/>
      <c r="I272" s="30"/>
      <c r="J272" s="30"/>
      <c r="K272" s="30"/>
      <c r="L272" s="30"/>
      <c r="M272" s="30"/>
      <c r="N272" s="30"/>
      <c r="O272" s="40"/>
      <c r="P272" s="40"/>
      <c r="Q272" s="40"/>
      <c r="R272" s="31"/>
      <c r="S272" s="40"/>
      <c r="T272" s="31"/>
      <c r="U272" s="40"/>
      <c r="V272" s="31"/>
      <c r="W272" s="40"/>
      <c r="X272" s="31"/>
      <c r="Y272" s="40"/>
      <c r="Z272" s="31"/>
    </row>
    <row r="273" spans="1:26" s="34" customFormat="1">
      <c r="A273" s="29"/>
      <c r="B273" s="29"/>
      <c r="C273" s="29"/>
      <c r="D273" s="29"/>
      <c r="E273" s="29"/>
      <c r="F273" s="29"/>
      <c r="G273" s="29"/>
      <c r="H273" s="29"/>
      <c r="I273" s="30"/>
      <c r="J273" s="30"/>
      <c r="K273" s="30"/>
      <c r="L273" s="30"/>
      <c r="M273" s="30"/>
      <c r="N273" s="30"/>
      <c r="O273" s="40"/>
      <c r="P273" s="40"/>
      <c r="Q273" s="40"/>
      <c r="R273" s="31"/>
      <c r="S273" s="40"/>
      <c r="T273" s="31"/>
      <c r="U273" s="40"/>
      <c r="V273" s="31"/>
      <c r="W273" s="40"/>
      <c r="X273" s="31"/>
      <c r="Y273" s="40"/>
      <c r="Z273" s="31"/>
    </row>
    <row r="274" spans="1:26" s="34" customFormat="1">
      <c r="A274" s="29"/>
      <c r="B274" s="29"/>
      <c r="C274" s="29"/>
      <c r="D274" s="29"/>
      <c r="E274" s="29"/>
      <c r="F274" s="29"/>
      <c r="G274" s="29"/>
      <c r="H274" s="29"/>
      <c r="I274" s="30"/>
      <c r="J274" s="30"/>
      <c r="K274" s="30"/>
      <c r="L274" s="30"/>
      <c r="M274" s="30"/>
      <c r="N274" s="30"/>
      <c r="O274" s="40"/>
      <c r="P274" s="40"/>
      <c r="Q274" s="40"/>
      <c r="R274" s="31"/>
      <c r="S274" s="40"/>
      <c r="T274" s="31"/>
      <c r="U274" s="40"/>
      <c r="V274" s="31"/>
      <c r="W274" s="40"/>
      <c r="X274" s="31"/>
      <c r="Y274" s="40"/>
      <c r="Z274" s="31"/>
    </row>
    <row r="275" spans="1:26" s="34" customFormat="1">
      <c r="A275" s="29"/>
      <c r="B275" s="29"/>
      <c r="C275" s="29"/>
      <c r="D275" s="29"/>
      <c r="E275" s="29"/>
      <c r="F275" s="29"/>
      <c r="G275" s="29"/>
      <c r="H275" s="29"/>
      <c r="I275" s="30"/>
      <c r="J275" s="30"/>
      <c r="K275" s="30"/>
      <c r="L275" s="30"/>
      <c r="M275" s="30"/>
      <c r="N275" s="30"/>
      <c r="O275" s="40"/>
      <c r="P275" s="40"/>
      <c r="Q275" s="40"/>
      <c r="R275" s="31"/>
      <c r="S275" s="40"/>
      <c r="T275" s="31"/>
      <c r="U275" s="40"/>
      <c r="V275" s="31"/>
      <c r="W275" s="40"/>
      <c r="X275" s="31"/>
      <c r="Y275" s="40"/>
      <c r="Z275" s="31"/>
    </row>
    <row r="276" spans="1:26" s="34" customFormat="1">
      <c r="A276" s="29"/>
      <c r="B276" s="29"/>
      <c r="C276" s="29"/>
      <c r="D276" s="29"/>
      <c r="E276" s="29"/>
      <c r="F276" s="29"/>
      <c r="G276" s="29"/>
      <c r="H276" s="29"/>
      <c r="I276" s="30"/>
      <c r="J276" s="30"/>
      <c r="K276" s="30"/>
      <c r="L276" s="30"/>
      <c r="M276" s="30"/>
      <c r="N276" s="30"/>
      <c r="O276" s="40"/>
      <c r="P276" s="40"/>
      <c r="Q276" s="40"/>
      <c r="R276" s="31"/>
      <c r="S276" s="40"/>
      <c r="T276" s="31"/>
      <c r="U276" s="40"/>
      <c r="V276" s="31"/>
      <c r="W276" s="40"/>
      <c r="X276" s="31"/>
      <c r="Y276" s="40"/>
      <c r="Z276" s="31"/>
    </row>
    <row r="277" spans="1:26" s="34" customFormat="1">
      <c r="A277" s="29"/>
      <c r="B277" s="29"/>
      <c r="C277" s="29"/>
      <c r="D277" s="29"/>
      <c r="E277" s="29"/>
      <c r="F277" s="29"/>
      <c r="G277" s="29"/>
      <c r="H277" s="29"/>
      <c r="I277" s="30"/>
      <c r="J277" s="30"/>
      <c r="K277" s="30"/>
      <c r="L277" s="30"/>
      <c r="M277" s="30"/>
      <c r="N277" s="30"/>
      <c r="O277" s="40"/>
      <c r="P277" s="40"/>
      <c r="Q277" s="40"/>
      <c r="R277" s="31"/>
      <c r="S277" s="40"/>
      <c r="T277" s="31"/>
      <c r="U277" s="40"/>
      <c r="V277" s="31"/>
      <c r="W277" s="40"/>
      <c r="X277" s="31"/>
      <c r="Y277" s="40"/>
      <c r="Z277" s="31"/>
    </row>
    <row r="278" spans="1:26" s="34" customFormat="1">
      <c r="A278" s="29"/>
      <c r="B278" s="29"/>
      <c r="C278" s="29"/>
      <c r="D278" s="29"/>
      <c r="E278" s="29"/>
      <c r="F278" s="29"/>
      <c r="G278" s="29"/>
      <c r="H278" s="29"/>
      <c r="I278" s="30"/>
      <c r="J278" s="30"/>
      <c r="K278" s="30"/>
      <c r="L278" s="30"/>
      <c r="M278" s="30"/>
      <c r="N278" s="30"/>
      <c r="O278" s="40"/>
      <c r="P278" s="40"/>
      <c r="Q278" s="40"/>
      <c r="R278" s="31"/>
      <c r="S278" s="40"/>
      <c r="T278" s="31"/>
      <c r="U278" s="40"/>
      <c r="V278" s="31"/>
      <c r="W278" s="40"/>
      <c r="X278" s="31"/>
      <c r="Y278" s="40"/>
      <c r="Z278" s="31"/>
    </row>
    <row r="279" spans="1:26" s="34" customFormat="1">
      <c r="A279" s="29"/>
      <c r="B279" s="29"/>
      <c r="C279" s="29"/>
      <c r="D279" s="29"/>
      <c r="E279" s="29"/>
      <c r="F279" s="29"/>
      <c r="G279" s="29"/>
      <c r="H279" s="29"/>
      <c r="I279" s="30"/>
      <c r="J279" s="30"/>
      <c r="K279" s="30"/>
      <c r="L279" s="30"/>
      <c r="M279" s="30"/>
      <c r="N279" s="30"/>
      <c r="O279" s="40"/>
      <c r="P279" s="40"/>
      <c r="Q279" s="40"/>
      <c r="R279" s="31"/>
      <c r="S279" s="40"/>
      <c r="T279" s="31"/>
      <c r="U279" s="40"/>
      <c r="V279" s="31"/>
      <c r="W279" s="40"/>
      <c r="X279" s="31"/>
      <c r="Y279" s="40"/>
      <c r="Z279" s="31"/>
    </row>
    <row r="280" spans="1:26" s="34" customFormat="1">
      <c r="A280" s="29"/>
      <c r="B280" s="29"/>
      <c r="C280" s="29"/>
      <c r="D280" s="29"/>
      <c r="E280" s="29"/>
      <c r="F280" s="29"/>
      <c r="G280" s="29"/>
      <c r="H280" s="29"/>
      <c r="I280" s="30"/>
      <c r="J280" s="30"/>
      <c r="K280" s="30"/>
      <c r="L280" s="30"/>
      <c r="M280" s="30"/>
      <c r="N280" s="30"/>
      <c r="O280" s="40"/>
      <c r="P280" s="40"/>
      <c r="Q280" s="40"/>
      <c r="R280" s="31"/>
      <c r="S280" s="40"/>
      <c r="T280" s="31"/>
      <c r="U280" s="40"/>
      <c r="V280" s="31"/>
      <c r="W280" s="40"/>
      <c r="X280" s="31"/>
      <c r="Y280" s="40"/>
      <c r="Z280" s="31"/>
    </row>
    <row r="281" spans="1:26" s="34" customFormat="1">
      <c r="A281" s="29"/>
      <c r="B281" s="29"/>
      <c r="C281" s="29"/>
      <c r="D281" s="29"/>
      <c r="E281" s="29"/>
      <c r="F281" s="29"/>
      <c r="G281" s="29"/>
      <c r="H281" s="29"/>
      <c r="I281" s="30"/>
      <c r="J281" s="30"/>
      <c r="K281" s="30"/>
      <c r="L281" s="30"/>
      <c r="M281" s="30"/>
      <c r="N281" s="30"/>
      <c r="O281" s="40"/>
      <c r="P281" s="40"/>
      <c r="Q281" s="40"/>
      <c r="R281" s="31"/>
      <c r="S281" s="40"/>
      <c r="T281" s="31"/>
      <c r="U281" s="40"/>
      <c r="V281" s="31"/>
      <c r="W281" s="40"/>
      <c r="X281" s="31"/>
      <c r="Y281" s="40"/>
      <c r="Z281" s="31"/>
    </row>
    <row r="282" spans="1:26" s="34" customFormat="1">
      <c r="A282" s="29"/>
      <c r="B282" s="29"/>
      <c r="C282" s="29"/>
      <c r="D282" s="29"/>
      <c r="E282" s="29"/>
      <c r="F282" s="29"/>
      <c r="G282" s="29"/>
      <c r="H282" s="29"/>
      <c r="I282" s="30"/>
      <c r="J282" s="30"/>
      <c r="K282" s="30"/>
      <c r="L282" s="30"/>
      <c r="M282" s="30"/>
      <c r="N282" s="30"/>
      <c r="O282" s="40"/>
      <c r="P282" s="40"/>
      <c r="Q282" s="40"/>
      <c r="R282" s="31"/>
      <c r="S282" s="40"/>
      <c r="T282" s="31"/>
      <c r="U282" s="40"/>
      <c r="V282" s="31"/>
      <c r="W282" s="40"/>
      <c r="X282" s="31"/>
      <c r="Y282" s="40"/>
      <c r="Z282" s="31"/>
    </row>
    <row r="283" spans="1:26" s="34" customFormat="1">
      <c r="A283" s="29"/>
      <c r="B283" s="29"/>
      <c r="C283" s="29"/>
      <c r="D283" s="29"/>
      <c r="E283" s="29"/>
      <c r="F283" s="29"/>
      <c r="G283" s="29"/>
      <c r="H283" s="29"/>
      <c r="I283" s="30"/>
      <c r="J283" s="30"/>
      <c r="K283" s="30"/>
      <c r="L283" s="30"/>
      <c r="M283" s="30"/>
      <c r="N283" s="30"/>
      <c r="O283" s="40"/>
      <c r="P283" s="40"/>
      <c r="Q283" s="40"/>
      <c r="R283" s="31"/>
      <c r="S283" s="40"/>
      <c r="T283" s="31"/>
      <c r="U283" s="40"/>
      <c r="V283" s="31"/>
      <c r="W283" s="40"/>
      <c r="X283" s="31"/>
      <c r="Y283" s="40"/>
      <c r="Z283" s="31"/>
    </row>
    <row r="284" spans="1:26" s="34" customFormat="1">
      <c r="A284" s="29"/>
      <c r="B284" s="29"/>
      <c r="C284" s="29"/>
      <c r="D284" s="29"/>
      <c r="E284" s="29"/>
      <c r="F284" s="29"/>
      <c r="G284" s="29"/>
      <c r="H284" s="29"/>
      <c r="I284" s="30"/>
      <c r="J284" s="30"/>
      <c r="K284" s="30"/>
      <c r="L284" s="30"/>
      <c r="M284" s="30"/>
      <c r="N284" s="30"/>
      <c r="O284" s="40"/>
      <c r="P284" s="40"/>
      <c r="Q284" s="40"/>
      <c r="R284" s="31"/>
      <c r="S284" s="40"/>
      <c r="T284" s="31"/>
      <c r="U284" s="40"/>
      <c r="V284" s="31"/>
      <c r="W284" s="40"/>
      <c r="X284" s="31"/>
      <c r="Y284" s="40"/>
      <c r="Z284" s="31"/>
    </row>
    <row r="285" spans="1:26" s="34" customFormat="1">
      <c r="A285" s="29"/>
      <c r="B285" s="29"/>
      <c r="C285" s="29"/>
      <c r="D285" s="29"/>
      <c r="E285" s="29"/>
      <c r="F285" s="29"/>
      <c r="G285" s="29"/>
      <c r="H285" s="29"/>
      <c r="I285" s="30"/>
      <c r="J285" s="30"/>
      <c r="K285" s="30"/>
      <c r="L285" s="30"/>
      <c r="M285" s="30"/>
      <c r="N285" s="30"/>
      <c r="O285" s="40"/>
      <c r="P285" s="40"/>
      <c r="Q285" s="40"/>
      <c r="R285" s="31"/>
      <c r="S285" s="40"/>
      <c r="T285" s="31"/>
      <c r="U285" s="40"/>
      <c r="V285" s="31"/>
      <c r="W285" s="40"/>
      <c r="X285" s="31"/>
      <c r="Y285" s="40"/>
      <c r="Z285" s="31"/>
    </row>
    <row r="286" spans="1:26" s="34" customFormat="1">
      <c r="A286" s="29"/>
      <c r="B286" s="29"/>
      <c r="C286" s="29"/>
      <c r="D286" s="29"/>
      <c r="E286" s="29"/>
      <c r="F286" s="29"/>
      <c r="G286" s="29"/>
      <c r="H286" s="29"/>
      <c r="I286" s="30"/>
      <c r="J286" s="30"/>
      <c r="K286" s="30"/>
      <c r="L286" s="30"/>
      <c r="M286" s="30"/>
      <c r="N286" s="30"/>
      <c r="O286" s="40"/>
      <c r="P286" s="40"/>
      <c r="Q286" s="40"/>
      <c r="R286" s="31"/>
      <c r="S286" s="40"/>
      <c r="T286" s="31"/>
      <c r="U286" s="40"/>
      <c r="V286" s="31"/>
      <c r="W286" s="40"/>
      <c r="X286" s="31"/>
      <c r="Y286" s="40"/>
      <c r="Z286" s="31"/>
    </row>
    <row r="287" spans="1:26" s="34" customFormat="1">
      <c r="A287" s="29"/>
      <c r="B287" s="29"/>
      <c r="C287" s="29"/>
      <c r="D287" s="29"/>
      <c r="E287" s="29"/>
      <c r="F287" s="29"/>
      <c r="G287" s="29"/>
      <c r="H287" s="29"/>
      <c r="I287" s="30"/>
      <c r="J287" s="30"/>
      <c r="K287" s="30"/>
      <c r="L287" s="30"/>
      <c r="M287" s="30"/>
      <c r="N287" s="30"/>
      <c r="O287" s="40"/>
      <c r="P287" s="40"/>
      <c r="Q287" s="40"/>
      <c r="R287" s="31"/>
      <c r="S287" s="40"/>
      <c r="T287" s="31"/>
      <c r="U287" s="40"/>
      <c r="V287" s="31"/>
      <c r="W287" s="40"/>
      <c r="X287" s="31"/>
      <c r="Y287" s="40"/>
      <c r="Z287" s="31"/>
    </row>
    <row r="288" spans="1:26" s="34" customFormat="1">
      <c r="A288" s="29"/>
      <c r="B288" s="29"/>
      <c r="C288" s="29"/>
      <c r="D288" s="29"/>
      <c r="E288" s="29"/>
      <c r="F288" s="29"/>
      <c r="G288" s="29"/>
      <c r="H288" s="29"/>
      <c r="I288" s="30"/>
      <c r="J288" s="30"/>
      <c r="K288" s="30"/>
      <c r="L288" s="30"/>
      <c r="M288" s="30"/>
      <c r="N288" s="30"/>
      <c r="O288" s="40"/>
      <c r="P288" s="40"/>
      <c r="Q288" s="40"/>
      <c r="R288" s="31"/>
      <c r="S288" s="40"/>
      <c r="T288" s="31"/>
      <c r="U288" s="40"/>
      <c r="V288" s="31"/>
      <c r="W288" s="40"/>
      <c r="X288" s="31"/>
      <c r="Y288" s="40"/>
      <c r="Z288" s="31"/>
    </row>
    <row r="289" spans="1:26" s="34" customFormat="1">
      <c r="A289" s="29"/>
      <c r="B289" s="29"/>
      <c r="C289" s="29"/>
      <c r="D289" s="29"/>
      <c r="E289" s="29"/>
      <c r="F289" s="29"/>
      <c r="G289" s="29"/>
      <c r="H289" s="29"/>
      <c r="I289" s="30"/>
      <c r="J289" s="30"/>
      <c r="K289" s="30"/>
      <c r="L289" s="30"/>
      <c r="M289" s="30"/>
      <c r="N289" s="30"/>
      <c r="O289" s="40"/>
      <c r="P289" s="40"/>
      <c r="Q289" s="40"/>
      <c r="R289" s="31"/>
      <c r="S289" s="40"/>
      <c r="T289" s="31"/>
      <c r="U289" s="40"/>
      <c r="V289" s="31"/>
      <c r="W289" s="40"/>
      <c r="X289" s="31"/>
      <c r="Y289" s="40"/>
      <c r="Z289" s="31"/>
    </row>
    <row r="290" spans="1:26" s="34" customFormat="1">
      <c r="A290" s="29"/>
      <c r="B290" s="29"/>
      <c r="C290" s="29"/>
      <c r="D290" s="29"/>
      <c r="E290" s="29"/>
      <c r="F290" s="29"/>
      <c r="G290" s="29"/>
      <c r="H290" s="29"/>
      <c r="I290" s="30"/>
      <c r="J290" s="30"/>
      <c r="K290" s="30"/>
      <c r="L290" s="30"/>
      <c r="M290" s="30"/>
      <c r="N290" s="30"/>
      <c r="O290" s="40"/>
      <c r="P290" s="40"/>
      <c r="Q290" s="40"/>
      <c r="R290" s="31"/>
      <c r="S290" s="40"/>
      <c r="T290" s="31"/>
      <c r="U290" s="40"/>
      <c r="V290" s="31"/>
      <c r="W290" s="40"/>
      <c r="X290" s="31"/>
      <c r="Y290" s="40"/>
      <c r="Z290" s="31"/>
    </row>
    <row r="291" spans="1:26" s="34" customFormat="1">
      <c r="A291" s="29"/>
      <c r="B291" s="29"/>
      <c r="C291" s="29"/>
      <c r="D291" s="29"/>
      <c r="E291" s="29"/>
      <c r="F291" s="29"/>
      <c r="G291" s="29"/>
      <c r="H291" s="29"/>
      <c r="I291" s="30"/>
      <c r="J291" s="30"/>
      <c r="K291" s="30"/>
      <c r="L291" s="30"/>
      <c r="M291" s="30"/>
      <c r="N291" s="30"/>
      <c r="O291" s="40"/>
      <c r="P291" s="40"/>
      <c r="Q291" s="40"/>
      <c r="R291" s="31"/>
      <c r="S291" s="40"/>
      <c r="T291" s="31"/>
      <c r="U291" s="40"/>
      <c r="V291" s="31"/>
      <c r="W291" s="40"/>
      <c r="X291" s="31"/>
      <c r="Y291" s="40"/>
      <c r="Z291" s="31"/>
    </row>
    <row r="292" spans="1:26" s="34" customFormat="1">
      <c r="A292" s="29"/>
      <c r="B292" s="29"/>
      <c r="C292" s="29"/>
      <c r="D292" s="29"/>
      <c r="E292" s="29"/>
      <c r="F292" s="29"/>
      <c r="G292" s="29"/>
      <c r="H292" s="29"/>
      <c r="I292" s="30"/>
      <c r="J292" s="30"/>
      <c r="K292" s="30"/>
      <c r="L292" s="30"/>
      <c r="M292" s="30"/>
      <c r="N292" s="30"/>
      <c r="O292" s="40"/>
      <c r="P292" s="40"/>
      <c r="Q292" s="40"/>
      <c r="R292" s="31"/>
      <c r="S292" s="40"/>
      <c r="T292" s="31"/>
      <c r="U292" s="40"/>
      <c r="V292" s="31"/>
      <c r="W292" s="40"/>
      <c r="X292" s="31"/>
      <c r="Y292" s="40"/>
      <c r="Z292" s="31"/>
    </row>
    <row r="293" spans="1:26" s="34" customFormat="1">
      <c r="A293" s="29"/>
      <c r="B293" s="29"/>
      <c r="C293" s="29"/>
      <c r="D293" s="29"/>
      <c r="E293" s="29"/>
      <c r="F293" s="29"/>
      <c r="G293" s="29"/>
      <c r="H293" s="29"/>
      <c r="I293" s="30"/>
      <c r="J293" s="30"/>
      <c r="K293" s="30"/>
      <c r="L293" s="30"/>
      <c r="M293" s="30"/>
      <c r="N293" s="30"/>
      <c r="O293" s="40"/>
      <c r="P293" s="40"/>
      <c r="Q293" s="40"/>
      <c r="R293" s="31"/>
      <c r="S293" s="40"/>
      <c r="T293" s="31"/>
      <c r="U293" s="40"/>
      <c r="V293" s="31"/>
      <c r="W293" s="40"/>
      <c r="X293" s="31"/>
      <c r="Y293" s="40"/>
      <c r="Z293" s="31"/>
    </row>
    <row r="294" spans="1:26" s="34" customFormat="1">
      <c r="A294" s="29"/>
      <c r="B294" s="29"/>
      <c r="C294" s="29"/>
      <c r="D294" s="29"/>
      <c r="E294" s="29"/>
      <c r="F294" s="29"/>
      <c r="G294" s="29"/>
      <c r="H294" s="29"/>
      <c r="I294" s="30"/>
      <c r="J294" s="30"/>
      <c r="K294" s="30"/>
      <c r="L294" s="30"/>
      <c r="M294" s="30"/>
      <c r="N294" s="30"/>
      <c r="O294" s="40"/>
      <c r="P294" s="40"/>
      <c r="Q294" s="40"/>
      <c r="R294" s="31"/>
      <c r="S294" s="40"/>
      <c r="T294" s="31"/>
      <c r="U294" s="40"/>
      <c r="V294" s="31"/>
      <c r="W294" s="40"/>
      <c r="X294" s="31"/>
      <c r="Y294" s="40"/>
      <c r="Z294" s="31"/>
    </row>
    <row r="295" spans="1:26" s="34" customFormat="1">
      <c r="A295" s="29"/>
      <c r="B295" s="29"/>
      <c r="C295" s="29"/>
      <c r="D295" s="29"/>
      <c r="E295" s="29"/>
      <c r="F295" s="29"/>
      <c r="G295" s="29"/>
      <c r="H295" s="29"/>
      <c r="I295" s="30"/>
      <c r="J295" s="30"/>
      <c r="K295" s="30"/>
      <c r="L295" s="30"/>
      <c r="M295" s="30"/>
      <c r="N295" s="30"/>
      <c r="O295" s="40"/>
      <c r="P295" s="40"/>
      <c r="Q295" s="40"/>
      <c r="R295" s="31"/>
      <c r="S295" s="40"/>
      <c r="T295" s="31"/>
      <c r="U295" s="40"/>
      <c r="V295" s="31"/>
      <c r="W295" s="40"/>
      <c r="X295" s="31"/>
      <c r="Y295" s="40"/>
      <c r="Z295" s="31"/>
    </row>
    <row r="296" spans="1:26" s="34" customFormat="1">
      <c r="A296" s="29"/>
      <c r="B296" s="29"/>
      <c r="C296" s="29"/>
      <c r="D296" s="29"/>
      <c r="E296" s="29"/>
      <c r="F296" s="29"/>
      <c r="G296" s="29"/>
      <c r="H296" s="29"/>
      <c r="I296" s="30"/>
      <c r="J296" s="30"/>
      <c r="K296" s="30"/>
      <c r="L296" s="30"/>
      <c r="M296" s="30"/>
      <c r="N296" s="30"/>
      <c r="O296" s="40"/>
      <c r="P296" s="40"/>
      <c r="Q296" s="40"/>
      <c r="R296" s="31"/>
      <c r="S296" s="40"/>
      <c r="T296" s="31"/>
      <c r="U296" s="40"/>
      <c r="V296" s="31"/>
      <c r="W296" s="40"/>
      <c r="X296" s="31"/>
      <c r="Y296" s="40"/>
      <c r="Z296" s="31"/>
    </row>
    <row r="297" spans="1:26" s="34" customFormat="1">
      <c r="A297" s="29"/>
      <c r="B297" s="29"/>
      <c r="C297" s="29"/>
      <c r="D297" s="29"/>
      <c r="E297" s="29"/>
      <c r="F297" s="29"/>
      <c r="G297" s="29"/>
      <c r="H297" s="29"/>
      <c r="I297" s="30"/>
      <c r="J297" s="30"/>
      <c r="K297" s="30"/>
      <c r="L297" s="30"/>
      <c r="M297" s="30"/>
      <c r="N297" s="30"/>
      <c r="O297" s="40"/>
      <c r="P297" s="40"/>
      <c r="Q297" s="40"/>
      <c r="R297" s="31"/>
      <c r="S297" s="40"/>
      <c r="T297" s="31"/>
      <c r="U297" s="40"/>
      <c r="V297" s="31"/>
      <c r="W297" s="40"/>
      <c r="X297" s="31"/>
      <c r="Y297" s="40"/>
      <c r="Z297" s="31"/>
    </row>
    <row r="298" spans="1:26" s="34" customFormat="1">
      <c r="A298" s="29"/>
      <c r="B298" s="29"/>
      <c r="C298" s="29"/>
      <c r="D298" s="29"/>
      <c r="E298" s="29"/>
      <c r="F298" s="29"/>
      <c r="G298" s="29"/>
      <c r="H298" s="29"/>
      <c r="I298" s="30"/>
      <c r="J298" s="30"/>
      <c r="K298" s="30"/>
      <c r="L298" s="30"/>
      <c r="M298" s="30"/>
      <c r="N298" s="30"/>
      <c r="O298" s="40"/>
      <c r="P298" s="40"/>
      <c r="Q298" s="40"/>
      <c r="R298" s="31"/>
      <c r="S298" s="40"/>
      <c r="T298" s="31"/>
      <c r="U298" s="40"/>
      <c r="V298" s="31"/>
      <c r="W298" s="40"/>
      <c r="X298" s="31"/>
      <c r="Y298" s="40"/>
      <c r="Z298" s="31"/>
    </row>
    <row r="299" spans="1:26" s="34" customFormat="1">
      <c r="A299" s="29"/>
      <c r="B299" s="29"/>
      <c r="C299" s="29"/>
      <c r="D299" s="29"/>
      <c r="E299" s="29"/>
      <c r="F299" s="29"/>
      <c r="G299" s="29"/>
      <c r="H299" s="29"/>
      <c r="I299" s="30"/>
      <c r="J299" s="30"/>
      <c r="K299" s="30"/>
      <c r="L299" s="30"/>
      <c r="M299" s="30"/>
      <c r="N299" s="30"/>
      <c r="O299" s="40"/>
      <c r="P299" s="40"/>
      <c r="Q299" s="40"/>
      <c r="R299" s="31"/>
      <c r="S299" s="40"/>
      <c r="T299" s="31"/>
      <c r="U299" s="40"/>
      <c r="V299" s="31"/>
      <c r="W299" s="40"/>
      <c r="X299" s="31"/>
      <c r="Y299" s="40"/>
      <c r="Z299" s="31"/>
    </row>
    <row r="300" spans="1:26" s="34" customFormat="1">
      <c r="A300" s="29"/>
      <c r="B300" s="29"/>
      <c r="C300" s="29"/>
      <c r="D300" s="29"/>
      <c r="E300" s="29"/>
      <c r="F300" s="29"/>
      <c r="G300" s="29"/>
      <c r="H300" s="29"/>
      <c r="I300" s="30"/>
      <c r="J300" s="30"/>
      <c r="K300" s="30"/>
      <c r="L300" s="30"/>
      <c r="M300" s="30"/>
      <c r="N300" s="30"/>
      <c r="O300" s="40"/>
      <c r="P300" s="40"/>
      <c r="Q300" s="40"/>
      <c r="R300" s="31"/>
      <c r="S300" s="40"/>
      <c r="T300" s="31"/>
      <c r="U300" s="40"/>
      <c r="V300" s="31"/>
      <c r="W300" s="40"/>
      <c r="X300" s="31"/>
      <c r="Y300" s="40"/>
      <c r="Z300" s="31"/>
    </row>
    <row r="301" spans="1:26" s="34" customFormat="1">
      <c r="A301" s="29"/>
      <c r="B301" s="29"/>
      <c r="C301" s="29"/>
      <c r="D301" s="29"/>
      <c r="E301" s="29"/>
      <c r="F301" s="29"/>
      <c r="G301" s="29"/>
      <c r="H301" s="29"/>
      <c r="I301" s="30"/>
      <c r="J301" s="30"/>
      <c r="K301" s="30"/>
      <c r="L301" s="30"/>
      <c r="M301" s="30"/>
      <c r="N301" s="30"/>
      <c r="O301" s="40"/>
      <c r="P301" s="40"/>
      <c r="Q301" s="40"/>
      <c r="R301" s="31"/>
      <c r="S301" s="40"/>
      <c r="T301" s="31"/>
      <c r="U301" s="40"/>
      <c r="V301" s="31"/>
      <c r="W301" s="40"/>
      <c r="X301" s="31"/>
      <c r="Y301" s="40"/>
      <c r="Z301" s="31"/>
    </row>
    <row r="302" spans="1:26" s="34" customFormat="1">
      <c r="A302" s="29"/>
      <c r="B302" s="29"/>
      <c r="C302" s="29"/>
      <c r="D302" s="29"/>
      <c r="E302" s="29"/>
      <c r="F302" s="29"/>
      <c r="G302" s="29"/>
      <c r="H302" s="29"/>
      <c r="I302" s="30"/>
      <c r="J302" s="30"/>
      <c r="K302" s="30"/>
      <c r="L302" s="30"/>
      <c r="M302" s="30"/>
      <c r="N302" s="30"/>
      <c r="O302" s="40"/>
      <c r="P302" s="40"/>
      <c r="Q302" s="40"/>
      <c r="R302" s="31"/>
      <c r="S302" s="40"/>
      <c r="T302" s="31"/>
      <c r="U302" s="40"/>
      <c r="V302" s="31"/>
      <c r="W302" s="40"/>
      <c r="X302" s="31"/>
      <c r="Y302" s="40"/>
      <c r="Z302" s="31"/>
    </row>
    <row r="303" spans="1:26" s="34" customFormat="1">
      <c r="A303" s="29"/>
      <c r="B303" s="29"/>
      <c r="C303" s="29"/>
      <c r="D303" s="29"/>
      <c r="E303" s="29"/>
      <c r="F303" s="29"/>
      <c r="G303" s="29"/>
      <c r="H303" s="29"/>
      <c r="I303" s="30"/>
      <c r="J303" s="30"/>
      <c r="K303" s="30"/>
      <c r="L303" s="30"/>
      <c r="M303" s="30"/>
      <c r="N303" s="30"/>
      <c r="O303" s="40"/>
      <c r="P303" s="40"/>
      <c r="Q303" s="40"/>
      <c r="R303" s="31"/>
      <c r="S303" s="40"/>
      <c r="T303" s="31"/>
      <c r="U303" s="40"/>
      <c r="V303" s="31"/>
      <c r="W303" s="40"/>
      <c r="X303" s="31"/>
      <c r="Y303" s="40"/>
      <c r="Z303" s="31"/>
    </row>
    <row r="304" spans="1:26" s="34" customFormat="1">
      <c r="A304" s="29"/>
      <c r="B304" s="29"/>
      <c r="C304" s="29"/>
      <c r="D304" s="29"/>
      <c r="E304" s="29"/>
      <c r="F304" s="29"/>
      <c r="G304" s="29"/>
      <c r="H304" s="29"/>
      <c r="I304" s="30"/>
      <c r="J304" s="30"/>
      <c r="K304" s="30"/>
      <c r="L304" s="30"/>
      <c r="M304" s="30"/>
      <c r="N304" s="30"/>
      <c r="O304" s="40"/>
      <c r="P304" s="40"/>
      <c r="Q304" s="40"/>
      <c r="R304" s="31"/>
      <c r="S304" s="40"/>
      <c r="T304" s="31"/>
      <c r="U304" s="40"/>
      <c r="V304" s="31"/>
      <c r="W304" s="40"/>
      <c r="X304" s="31"/>
      <c r="Y304" s="40"/>
      <c r="Z304" s="31"/>
    </row>
    <row r="305" spans="1:26" s="34" customFormat="1">
      <c r="A305" s="29"/>
      <c r="B305" s="29"/>
      <c r="C305" s="29"/>
      <c r="D305" s="29"/>
      <c r="E305" s="29"/>
      <c r="F305" s="29"/>
      <c r="G305" s="29"/>
      <c r="H305" s="29"/>
      <c r="I305" s="30"/>
      <c r="J305" s="30"/>
      <c r="K305" s="30"/>
      <c r="L305" s="30"/>
      <c r="M305" s="30"/>
      <c r="N305" s="30"/>
      <c r="O305" s="40"/>
      <c r="P305" s="40"/>
      <c r="Q305" s="40"/>
      <c r="R305" s="31"/>
      <c r="S305" s="40"/>
      <c r="T305" s="31"/>
      <c r="U305" s="40"/>
      <c r="V305" s="31"/>
      <c r="W305" s="40"/>
      <c r="X305" s="31"/>
      <c r="Y305" s="40"/>
      <c r="Z305" s="31"/>
    </row>
    <row r="306" spans="1:26" s="34" customFormat="1">
      <c r="A306" s="29"/>
      <c r="B306" s="29"/>
      <c r="C306" s="29"/>
      <c r="D306" s="29"/>
      <c r="E306" s="29"/>
      <c r="F306" s="29"/>
      <c r="G306" s="29"/>
      <c r="H306" s="29"/>
      <c r="I306" s="30"/>
      <c r="J306" s="30"/>
      <c r="K306" s="30"/>
      <c r="L306" s="30"/>
      <c r="M306" s="30"/>
      <c r="N306" s="30"/>
      <c r="O306" s="40"/>
      <c r="P306" s="40"/>
      <c r="Q306" s="40"/>
      <c r="R306" s="31"/>
      <c r="S306" s="40"/>
      <c r="T306" s="31"/>
      <c r="U306" s="40"/>
      <c r="V306" s="31"/>
      <c r="W306" s="40"/>
      <c r="X306" s="31"/>
      <c r="Y306" s="40"/>
      <c r="Z306" s="31"/>
    </row>
    <row r="307" spans="1:26" s="34" customFormat="1">
      <c r="A307" s="29"/>
      <c r="B307" s="29"/>
      <c r="C307" s="29"/>
      <c r="D307" s="29"/>
      <c r="E307" s="29"/>
      <c r="F307" s="29"/>
      <c r="G307" s="29"/>
      <c r="H307" s="29"/>
      <c r="I307" s="30"/>
      <c r="J307" s="30"/>
      <c r="K307" s="30"/>
      <c r="L307" s="30"/>
      <c r="M307" s="30"/>
      <c r="N307" s="30"/>
      <c r="O307" s="40"/>
      <c r="P307" s="40"/>
      <c r="Q307" s="40"/>
      <c r="R307" s="31"/>
      <c r="S307" s="40"/>
      <c r="T307" s="31"/>
      <c r="U307" s="40"/>
      <c r="V307" s="31"/>
      <c r="W307" s="40"/>
      <c r="X307" s="31"/>
      <c r="Y307" s="40"/>
      <c r="Z307" s="31"/>
    </row>
    <row r="308" spans="1:26" s="34" customFormat="1">
      <c r="A308" s="29"/>
      <c r="B308" s="29"/>
      <c r="C308" s="29"/>
      <c r="D308" s="29"/>
      <c r="E308" s="29"/>
      <c r="F308" s="29"/>
      <c r="G308" s="29"/>
      <c r="H308" s="29"/>
      <c r="I308" s="30"/>
      <c r="J308" s="30"/>
      <c r="K308" s="30"/>
      <c r="L308" s="30"/>
      <c r="M308" s="30"/>
      <c r="N308" s="30"/>
      <c r="O308" s="40"/>
      <c r="P308" s="40"/>
      <c r="Q308" s="40"/>
      <c r="R308" s="31"/>
      <c r="S308" s="40"/>
      <c r="T308" s="31"/>
      <c r="U308" s="40"/>
      <c r="V308" s="31"/>
      <c r="W308" s="40"/>
      <c r="X308" s="31"/>
      <c r="Y308" s="40"/>
      <c r="Z308" s="31"/>
    </row>
    <row r="309" spans="1:26" s="34" customFormat="1">
      <c r="A309" s="29"/>
      <c r="B309" s="29"/>
      <c r="C309" s="29"/>
      <c r="D309" s="29"/>
      <c r="E309" s="29"/>
      <c r="F309" s="29"/>
      <c r="G309" s="29"/>
      <c r="H309" s="29"/>
      <c r="I309" s="30"/>
      <c r="J309" s="30"/>
      <c r="K309" s="30"/>
      <c r="L309" s="30"/>
      <c r="M309" s="30"/>
      <c r="N309" s="30"/>
      <c r="O309" s="40"/>
      <c r="P309" s="40"/>
      <c r="Q309" s="40"/>
      <c r="R309" s="31"/>
      <c r="S309" s="40"/>
      <c r="T309" s="31"/>
      <c r="U309" s="40"/>
      <c r="V309" s="31"/>
      <c r="W309" s="40"/>
      <c r="X309" s="31"/>
      <c r="Y309" s="40"/>
      <c r="Z309" s="31"/>
    </row>
    <row r="310" spans="1:26" s="34" customFormat="1">
      <c r="A310" s="29"/>
      <c r="B310" s="29"/>
      <c r="C310" s="29"/>
      <c r="D310" s="29"/>
      <c r="E310" s="29"/>
      <c r="F310" s="29"/>
      <c r="G310" s="29"/>
      <c r="H310" s="29"/>
      <c r="I310" s="30"/>
      <c r="J310" s="30"/>
      <c r="K310" s="30"/>
      <c r="L310" s="30"/>
      <c r="M310" s="30"/>
      <c r="N310" s="30"/>
      <c r="O310" s="40"/>
      <c r="P310" s="40"/>
      <c r="Q310" s="40"/>
      <c r="R310" s="31"/>
      <c r="S310" s="40"/>
      <c r="T310" s="31"/>
      <c r="U310" s="40"/>
      <c r="V310" s="31"/>
      <c r="W310" s="40"/>
      <c r="X310" s="31"/>
      <c r="Y310" s="40"/>
      <c r="Z310" s="31"/>
    </row>
    <row r="311" spans="1:26" s="34" customFormat="1">
      <c r="A311" s="29"/>
      <c r="B311" s="29"/>
      <c r="C311" s="29"/>
      <c r="D311" s="29"/>
      <c r="E311" s="29"/>
      <c r="F311" s="29"/>
      <c r="G311" s="29"/>
      <c r="H311" s="29"/>
      <c r="I311" s="30"/>
      <c r="J311" s="30"/>
      <c r="K311" s="30"/>
      <c r="L311" s="30"/>
      <c r="M311" s="30"/>
      <c r="N311" s="30"/>
      <c r="O311" s="40"/>
      <c r="P311" s="40"/>
      <c r="Q311" s="40"/>
      <c r="R311" s="31"/>
      <c r="S311" s="40"/>
      <c r="T311" s="31"/>
      <c r="U311" s="40"/>
      <c r="V311" s="31"/>
      <c r="W311" s="40"/>
      <c r="X311" s="31"/>
      <c r="Y311" s="40"/>
      <c r="Z311" s="31"/>
    </row>
    <row r="312" spans="1:26" s="34" customFormat="1">
      <c r="A312" s="29"/>
      <c r="B312" s="29"/>
      <c r="C312" s="29"/>
      <c r="D312" s="29"/>
      <c r="E312" s="29"/>
      <c r="F312" s="29"/>
      <c r="G312" s="29"/>
      <c r="H312" s="29"/>
      <c r="I312" s="30"/>
      <c r="J312" s="30"/>
      <c r="K312" s="30"/>
      <c r="L312" s="30"/>
      <c r="M312" s="30"/>
      <c r="N312" s="30"/>
      <c r="O312" s="40"/>
      <c r="P312" s="40"/>
      <c r="Q312" s="40"/>
      <c r="R312" s="31"/>
      <c r="S312" s="40"/>
      <c r="T312" s="31"/>
      <c r="U312" s="40"/>
      <c r="V312" s="31"/>
      <c r="W312" s="40"/>
      <c r="X312" s="31"/>
      <c r="Y312" s="40"/>
      <c r="Z312" s="31"/>
    </row>
    <row r="313" spans="1:26" s="34" customFormat="1">
      <c r="A313" s="29"/>
      <c r="B313" s="29"/>
      <c r="C313" s="29"/>
      <c r="D313" s="29"/>
      <c r="E313" s="29"/>
      <c r="F313" s="29"/>
      <c r="G313" s="29"/>
      <c r="H313" s="29"/>
      <c r="I313" s="30"/>
      <c r="J313" s="30"/>
      <c r="K313" s="30"/>
      <c r="L313" s="30"/>
      <c r="M313" s="30"/>
      <c r="N313" s="30"/>
      <c r="O313" s="40"/>
      <c r="P313" s="40"/>
      <c r="Q313" s="40"/>
      <c r="R313" s="31"/>
      <c r="S313" s="40"/>
      <c r="T313" s="31"/>
      <c r="U313" s="40"/>
      <c r="V313" s="31"/>
      <c r="W313" s="40"/>
      <c r="X313" s="31"/>
      <c r="Y313" s="40"/>
      <c r="Z313" s="31"/>
    </row>
    <row r="314" spans="1:26" s="34" customFormat="1">
      <c r="A314" s="29"/>
      <c r="B314" s="29"/>
      <c r="C314" s="29"/>
      <c r="D314" s="29"/>
      <c r="E314" s="29"/>
      <c r="F314" s="29"/>
      <c r="G314" s="29"/>
      <c r="H314" s="29"/>
      <c r="I314" s="30"/>
      <c r="J314" s="30"/>
      <c r="K314" s="30"/>
      <c r="L314" s="30"/>
      <c r="M314" s="30"/>
      <c r="N314" s="30"/>
      <c r="O314" s="40"/>
      <c r="P314" s="40"/>
      <c r="Q314" s="40"/>
      <c r="R314" s="31"/>
      <c r="S314" s="40"/>
      <c r="T314" s="31"/>
      <c r="U314" s="40"/>
      <c r="V314" s="31"/>
      <c r="W314" s="40"/>
      <c r="X314" s="31"/>
      <c r="Y314" s="40"/>
      <c r="Z314" s="31"/>
    </row>
    <row r="315" spans="1:26" s="34" customFormat="1">
      <c r="A315" s="29"/>
      <c r="B315" s="29"/>
      <c r="C315" s="29"/>
      <c r="D315" s="29"/>
      <c r="E315" s="29"/>
      <c r="F315" s="29"/>
      <c r="G315" s="29"/>
      <c r="H315" s="29"/>
      <c r="I315" s="30"/>
      <c r="J315" s="30"/>
      <c r="K315" s="30"/>
      <c r="L315" s="30"/>
      <c r="M315" s="30"/>
      <c r="N315" s="30"/>
      <c r="O315" s="40"/>
      <c r="P315" s="40"/>
      <c r="Q315" s="40"/>
      <c r="R315" s="31"/>
      <c r="S315" s="40"/>
      <c r="T315" s="31"/>
      <c r="U315" s="40"/>
      <c r="V315" s="31"/>
      <c r="W315" s="40"/>
      <c r="X315" s="31"/>
      <c r="Y315" s="40"/>
      <c r="Z315" s="31"/>
    </row>
    <row r="316" spans="1:26" s="34" customFormat="1">
      <c r="A316" s="29"/>
      <c r="B316" s="29"/>
      <c r="C316" s="29"/>
      <c r="D316" s="29"/>
      <c r="E316" s="29"/>
      <c r="F316" s="29"/>
      <c r="G316" s="29"/>
      <c r="H316" s="29"/>
      <c r="I316" s="30"/>
      <c r="J316" s="30"/>
      <c r="K316" s="30"/>
      <c r="L316" s="30"/>
      <c r="M316" s="30"/>
      <c r="N316" s="30"/>
      <c r="O316" s="40"/>
      <c r="P316" s="40"/>
      <c r="Q316" s="40"/>
      <c r="R316" s="31"/>
      <c r="S316" s="40"/>
      <c r="T316" s="31"/>
      <c r="U316" s="40"/>
      <c r="V316" s="31"/>
      <c r="W316" s="40"/>
      <c r="X316" s="31"/>
      <c r="Y316" s="40"/>
      <c r="Z316" s="31"/>
    </row>
    <row r="317" spans="1:26" s="34" customFormat="1">
      <c r="A317" s="29"/>
      <c r="B317" s="29"/>
      <c r="C317" s="29"/>
      <c r="D317" s="29"/>
      <c r="E317" s="29"/>
      <c r="F317" s="29"/>
      <c r="G317" s="29"/>
      <c r="H317" s="29"/>
      <c r="I317" s="30"/>
      <c r="J317" s="30"/>
      <c r="K317" s="30"/>
      <c r="L317" s="30"/>
      <c r="M317" s="30"/>
      <c r="N317" s="30"/>
      <c r="O317" s="40"/>
      <c r="P317" s="40"/>
      <c r="Q317" s="40"/>
      <c r="R317" s="31"/>
      <c r="S317" s="40"/>
      <c r="T317" s="31"/>
      <c r="U317" s="40"/>
      <c r="V317" s="31"/>
      <c r="W317" s="40"/>
      <c r="X317" s="31"/>
      <c r="Y317" s="40"/>
      <c r="Z317" s="31"/>
    </row>
    <row r="318" spans="1:26" s="34" customFormat="1">
      <c r="A318" s="29"/>
      <c r="B318" s="29"/>
      <c r="C318" s="29"/>
      <c r="D318" s="29"/>
      <c r="E318" s="29"/>
      <c r="F318" s="29"/>
      <c r="G318" s="29"/>
      <c r="H318" s="29"/>
      <c r="I318" s="30"/>
      <c r="J318" s="30"/>
      <c r="K318" s="30"/>
      <c r="L318" s="30"/>
      <c r="M318" s="30"/>
      <c r="N318" s="30"/>
      <c r="O318" s="40"/>
      <c r="P318" s="40"/>
      <c r="Q318" s="40"/>
      <c r="R318" s="31"/>
      <c r="S318" s="40"/>
      <c r="T318" s="31"/>
      <c r="U318" s="40"/>
      <c r="V318" s="31"/>
      <c r="W318" s="40"/>
      <c r="X318" s="31"/>
      <c r="Y318" s="40"/>
      <c r="Z318" s="31"/>
    </row>
    <row r="319" spans="1:26" s="34" customFormat="1">
      <c r="A319" s="29"/>
      <c r="B319" s="29"/>
      <c r="C319" s="29"/>
      <c r="D319" s="29"/>
      <c r="E319" s="29"/>
      <c r="F319" s="29"/>
      <c r="G319" s="29"/>
      <c r="H319" s="29"/>
      <c r="I319" s="30"/>
      <c r="J319" s="30"/>
      <c r="K319" s="30"/>
      <c r="L319" s="30"/>
      <c r="M319" s="30"/>
      <c r="N319" s="30"/>
      <c r="O319" s="40"/>
      <c r="P319" s="40"/>
      <c r="Q319" s="40"/>
      <c r="R319" s="31"/>
      <c r="S319" s="40"/>
      <c r="T319" s="31"/>
      <c r="U319" s="40"/>
      <c r="V319" s="31"/>
      <c r="W319" s="40"/>
      <c r="X319" s="31"/>
      <c r="Y319" s="40"/>
      <c r="Z319" s="31"/>
    </row>
    <row r="320" spans="1:26" s="34" customFormat="1">
      <c r="A320" s="29"/>
      <c r="B320" s="29"/>
      <c r="C320" s="29"/>
      <c r="D320" s="29"/>
      <c r="E320" s="29"/>
      <c r="F320" s="29"/>
      <c r="G320" s="29"/>
      <c r="H320" s="29"/>
      <c r="I320" s="30"/>
      <c r="J320" s="30"/>
      <c r="K320" s="30"/>
      <c r="L320" s="30"/>
      <c r="M320" s="30"/>
      <c r="N320" s="30"/>
      <c r="O320" s="40"/>
      <c r="P320" s="40"/>
      <c r="Q320" s="40"/>
      <c r="R320" s="31"/>
      <c r="S320" s="40"/>
      <c r="T320" s="31"/>
      <c r="U320" s="40"/>
      <c r="V320" s="31"/>
      <c r="W320" s="40"/>
      <c r="X320" s="31"/>
      <c r="Y320" s="40"/>
      <c r="Z320" s="31"/>
    </row>
    <row r="321" spans="1:26" s="34" customFormat="1">
      <c r="A321" s="29"/>
      <c r="B321" s="29"/>
      <c r="C321" s="29"/>
      <c r="D321" s="29"/>
      <c r="E321" s="29"/>
      <c r="F321" s="29"/>
      <c r="G321" s="29"/>
      <c r="H321" s="29"/>
      <c r="I321" s="30"/>
      <c r="J321" s="30"/>
      <c r="K321" s="30"/>
      <c r="L321" s="30"/>
      <c r="M321" s="30"/>
      <c r="N321" s="30"/>
      <c r="O321" s="40"/>
      <c r="P321" s="40"/>
      <c r="Q321" s="40"/>
      <c r="R321" s="31"/>
      <c r="S321" s="40"/>
      <c r="T321" s="31"/>
      <c r="U321" s="40"/>
      <c r="V321" s="31"/>
      <c r="W321" s="40"/>
      <c r="X321" s="31"/>
      <c r="Y321" s="40"/>
      <c r="Z321" s="31"/>
    </row>
    <row r="322" spans="1:26" s="34" customFormat="1">
      <c r="A322" s="29"/>
      <c r="B322" s="29"/>
      <c r="C322" s="29"/>
      <c r="D322" s="29"/>
      <c r="E322" s="29"/>
      <c r="F322" s="29"/>
      <c r="G322" s="29"/>
      <c r="H322" s="29"/>
      <c r="I322" s="30"/>
      <c r="J322" s="30"/>
      <c r="K322" s="30"/>
      <c r="L322" s="30"/>
      <c r="M322" s="30"/>
      <c r="N322" s="30"/>
      <c r="O322" s="40"/>
      <c r="P322" s="40"/>
      <c r="Q322" s="40"/>
      <c r="R322" s="31"/>
      <c r="S322" s="40"/>
      <c r="T322" s="31"/>
      <c r="U322" s="40"/>
      <c r="V322" s="31"/>
      <c r="W322" s="40"/>
      <c r="X322" s="31"/>
      <c r="Y322" s="40"/>
      <c r="Z322" s="31"/>
    </row>
    <row r="323" spans="1:26" s="34" customFormat="1">
      <c r="A323" s="29"/>
      <c r="B323" s="29"/>
      <c r="C323" s="29"/>
      <c r="D323" s="29"/>
      <c r="E323" s="29"/>
      <c r="F323" s="29"/>
      <c r="G323" s="29"/>
      <c r="H323" s="29"/>
      <c r="I323" s="30"/>
      <c r="J323" s="30"/>
      <c r="K323" s="30"/>
      <c r="L323" s="30"/>
      <c r="M323" s="30"/>
      <c r="N323" s="30"/>
      <c r="O323" s="40"/>
      <c r="P323" s="40"/>
      <c r="Q323" s="40"/>
      <c r="R323" s="31"/>
      <c r="S323" s="40"/>
      <c r="T323" s="31"/>
      <c r="U323" s="40"/>
      <c r="V323" s="31"/>
      <c r="W323" s="40"/>
      <c r="X323" s="31"/>
      <c r="Y323" s="40"/>
      <c r="Z323" s="31"/>
    </row>
    <row r="324" spans="1:26" s="34" customFormat="1">
      <c r="A324" s="29"/>
      <c r="B324" s="29"/>
      <c r="C324" s="29"/>
      <c r="D324" s="29"/>
      <c r="E324" s="29"/>
      <c r="F324" s="29"/>
      <c r="G324" s="29"/>
      <c r="H324" s="29"/>
      <c r="I324" s="30"/>
      <c r="J324" s="30"/>
      <c r="K324" s="30"/>
      <c r="L324" s="30"/>
      <c r="M324" s="30"/>
      <c r="N324" s="30"/>
      <c r="O324" s="40"/>
      <c r="P324" s="40"/>
      <c r="Q324" s="40"/>
      <c r="R324" s="31"/>
      <c r="S324" s="40"/>
      <c r="T324" s="31"/>
      <c r="U324" s="40"/>
      <c r="V324" s="31"/>
      <c r="W324" s="40"/>
      <c r="X324" s="31"/>
      <c r="Y324" s="40"/>
      <c r="Z324" s="31"/>
    </row>
    <row r="325" spans="1:26" s="34" customFormat="1">
      <c r="A325" s="29"/>
      <c r="B325" s="29"/>
      <c r="C325" s="29"/>
      <c r="D325" s="29"/>
      <c r="E325" s="29"/>
      <c r="F325" s="29"/>
      <c r="G325" s="29"/>
      <c r="H325" s="29"/>
      <c r="I325" s="30"/>
      <c r="J325" s="30"/>
      <c r="K325" s="30"/>
      <c r="L325" s="30"/>
      <c r="M325" s="30"/>
      <c r="N325" s="30"/>
      <c r="O325" s="40"/>
      <c r="P325" s="40"/>
      <c r="Q325" s="40"/>
      <c r="R325" s="31"/>
      <c r="S325" s="40"/>
      <c r="T325" s="31"/>
      <c r="U325" s="40"/>
      <c r="V325" s="31"/>
      <c r="W325" s="40"/>
      <c r="X325" s="31"/>
      <c r="Y325" s="40"/>
      <c r="Z325" s="31"/>
    </row>
    <row r="326" spans="1:26" s="34" customFormat="1">
      <c r="A326" s="29"/>
      <c r="B326" s="29"/>
      <c r="C326" s="29"/>
      <c r="D326" s="29"/>
      <c r="E326" s="29"/>
      <c r="F326" s="29"/>
      <c r="G326" s="29"/>
      <c r="H326" s="29"/>
      <c r="I326" s="30"/>
      <c r="J326" s="30"/>
      <c r="K326" s="30"/>
      <c r="L326" s="30"/>
      <c r="M326" s="30"/>
      <c r="N326" s="30"/>
      <c r="O326" s="40"/>
      <c r="P326" s="40"/>
      <c r="Q326" s="40"/>
      <c r="R326" s="31"/>
      <c r="S326" s="40"/>
      <c r="T326" s="31"/>
      <c r="U326" s="40"/>
      <c r="V326" s="31"/>
      <c r="W326" s="40"/>
      <c r="X326" s="31"/>
      <c r="Y326" s="40"/>
      <c r="Z326" s="31"/>
    </row>
    <row r="327" spans="1:26" s="34" customFormat="1">
      <c r="A327" s="29"/>
      <c r="B327" s="29"/>
      <c r="C327" s="29"/>
      <c r="D327" s="29"/>
      <c r="E327" s="29"/>
      <c r="F327" s="29"/>
      <c r="G327" s="29"/>
      <c r="H327" s="29"/>
      <c r="I327" s="30"/>
      <c r="J327" s="30"/>
      <c r="K327" s="30"/>
      <c r="L327" s="30"/>
      <c r="M327" s="30"/>
      <c r="N327" s="30"/>
      <c r="O327" s="40"/>
      <c r="P327" s="40"/>
      <c r="Q327" s="40"/>
      <c r="R327" s="31"/>
      <c r="S327" s="40"/>
      <c r="T327" s="31"/>
      <c r="U327" s="40"/>
      <c r="V327" s="31"/>
      <c r="W327" s="40"/>
      <c r="X327" s="31"/>
      <c r="Y327" s="40"/>
      <c r="Z327" s="31"/>
    </row>
    <row r="328" spans="1:26" s="34" customFormat="1">
      <c r="A328" s="29"/>
      <c r="B328" s="29"/>
      <c r="C328" s="29"/>
      <c r="D328" s="29"/>
      <c r="E328" s="29"/>
      <c r="F328" s="29"/>
      <c r="G328" s="29"/>
      <c r="H328" s="29"/>
      <c r="I328" s="30"/>
      <c r="J328" s="30"/>
      <c r="K328" s="30"/>
      <c r="L328" s="30"/>
      <c r="M328" s="30"/>
      <c r="N328" s="30"/>
      <c r="O328" s="40"/>
      <c r="P328" s="40"/>
      <c r="Q328" s="40"/>
      <c r="R328" s="31"/>
      <c r="S328" s="40"/>
      <c r="T328" s="31"/>
      <c r="U328" s="40"/>
      <c r="V328" s="31"/>
      <c r="W328" s="40"/>
      <c r="X328" s="31"/>
      <c r="Y328" s="40"/>
      <c r="Z328" s="31"/>
    </row>
    <row r="329" spans="1:26" s="34" customFormat="1">
      <c r="A329" s="29"/>
      <c r="B329" s="29"/>
      <c r="C329" s="29"/>
      <c r="D329" s="29"/>
      <c r="E329" s="29"/>
      <c r="F329" s="29"/>
      <c r="G329" s="29"/>
      <c r="H329" s="29"/>
      <c r="I329" s="30"/>
      <c r="J329" s="30"/>
      <c r="K329" s="30"/>
      <c r="L329" s="30"/>
      <c r="M329" s="30"/>
      <c r="N329" s="30"/>
      <c r="O329" s="40"/>
      <c r="P329" s="40"/>
      <c r="Q329" s="40"/>
      <c r="R329" s="31"/>
      <c r="S329" s="40"/>
      <c r="T329" s="31"/>
      <c r="U329" s="40"/>
      <c r="V329" s="31"/>
      <c r="W329" s="40"/>
      <c r="X329" s="31"/>
      <c r="Y329" s="40"/>
      <c r="Z329" s="31"/>
    </row>
    <row r="330" spans="1:26" s="34" customFormat="1">
      <c r="A330" s="29"/>
      <c r="B330" s="29"/>
      <c r="C330" s="29"/>
      <c r="D330" s="29"/>
      <c r="E330" s="29"/>
      <c r="F330" s="29"/>
      <c r="G330" s="29"/>
      <c r="H330" s="29"/>
      <c r="I330" s="30"/>
      <c r="J330" s="30"/>
      <c r="K330" s="30"/>
      <c r="L330" s="30"/>
      <c r="M330" s="30"/>
      <c r="N330" s="30"/>
      <c r="O330" s="40"/>
      <c r="P330" s="40"/>
      <c r="Q330" s="40"/>
      <c r="R330" s="31"/>
      <c r="S330" s="40"/>
      <c r="T330" s="31"/>
      <c r="U330" s="40"/>
      <c r="V330" s="31"/>
      <c r="W330" s="40"/>
      <c r="X330" s="31"/>
      <c r="Y330" s="40"/>
      <c r="Z330" s="31"/>
    </row>
    <row r="331" spans="1:26" s="34" customFormat="1">
      <c r="A331" s="29"/>
      <c r="B331" s="29"/>
      <c r="C331" s="29"/>
      <c r="D331" s="29"/>
      <c r="E331" s="29"/>
      <c r="F331" s="29"/>
      <c r="G331" s="29"/>
      <c r="H331" s="29"/>
      <c r="I331" s="30"/>
      <c r="J331" s="30"/>
      <c r="K331" s="30"/>
      <c r="L331" s="30"/>
      <c r="M331" s="30"/>
      <c r="N331" s="30"/>
      <c r="O331" s="40"/>
      <c r="P331" s="40"/>
      <c r="Q331" s="40"/>
      <c r="R331" s="31"/>
      <c r="S331" s="40"/>
      <c r="T331" s="31"/>
      <c r="U331" s="40"/>
      <c r="V331" s="31"/>
      <c r="W331" s="40"/>
      <c r="X331" s="31"/>
      <c r="Y331" s="40"/>
      <c r="Z331" s="31"/>
    </row>
    <row r="332" spans="1:26" s="34" customFormat="1">
      <c r="A332" s="29"/>
      <c r="B332" s="29"/>
      <c r="C332" s="29"/>
      <c r="D332" s="29"/>
      <c r="E332" s="29"/>
      <c r="F332" s="29"/>
      <c r="G332" s="29"/>
      <c r="H332" s="29"/>
      <c r="I332" s="30"/>
      <c r="J332" s="30"/>
      <c r="K332" s="30"/>
      <c r="L332" s="30"/>
      <c r="M332" s="30"/>
      <c r="N332" s="30"/>
      <c r="O332" s="40"/>
      <c r="P332" s="40"/>
      <c r="Q332" s="40"/>
      <c r="R332" s="31"/>
      <c r="S332" s="40"/>
      <c r="T332" s="31"/>
      <c r="U332" s="40"/>
      <c r="V332" s="31"/>
      <c r="W332" s="40"/>
      <c r="X332" s="31"/>
      <c r="Y332" s="40"/>
      <c r="Z332" s="31"/>
    </row>
    <row r="333" spans="1:26" s="34" customFormat="1">
      <c r="A333" s="29"/>
      <c r="B333" s="29"/>
      <c r="C333" s="29"/>
      <c r="D333" s="29"/>
      <c r="E333" s="29"/>
      <c r="F333" s="29"/>
      <c r="G333" s="29"/>
      <c r="H333" s="29"/>
      <c r="I333" s="30"/>
      <c r="J333" s="30"/>
      <c r="K333" s="30"/>
      <c r="L333" s="30"/>
      <c r="M333" s="30"/>
      <c r="N333" s="30"/>
      <c r="O333" s="40"/>
      <c r="P333" s="40"/>
      <c r="Q333" s="40"/>
      <c r="R333" s="31"/>
      <c r="S333" s="40"/>
      <c r="T333" s="31"/>
      <c r="U333" s="40"/>
      <c r="V333" s="31"/>
      <c r="W333" s="40"/>
      <c r="X333" s="31"/>
      <c r="Y333" s="40"/>
      <c r="Z333" s="31"/>
    </row>
    <row r="334" spans="1:26" s="34" customFormat="1">
      <c r="A334" s="29"/>
      <c r="B334" s="29"/>
      <c r="C334" s="29"/>
      <c r="D334" s="29"/>
      <c r="E334" s="29"/>
      <c r="F334" s="29"/>
      <c r="G334" s="29"/>
      <c r="H334" s="29"/>
      <c r="I334" s="30"/>
      <c r="J334" s="30"/>
      <c r="K334" s="30"/>
      <c r="L334" s="30"/>
      <c r="M334" s="30"/>
      <c r="N334" s="30"/>
      <c r="O334" s="40"/>
      <c r="P334" s="40"/>
      <c r="Q334" s="40"/>
      <c r="R334" s="31"/>
      <c r="S334" s="40"/>
      <c r="T334" s="31"/>
      <c r="U334" s="40"/>
      <c r="V334" s="31"/>
      <c r="W334" s="40"/>
      <c r="X334" s="31"/>
      <c r="Y334" s="40"/>
      <c r="Z334" s="31"/>
    </row>
    <row r="335" spans="1:26" s="34" customFormat="1">
      <c r="A335" s="29"/>
      <c r="B335" s="29"/>
      <c r="C335" s="29"/>
      <c r="D335" s="29"/>
      <c r="E335" s="29"/>
      <c r="F335" s="29"/>
      <c r="G335" s="29"/>
      <c r="H335" s="29"/>
      <c r="I335" s="30"/>
      <c r="J335" s="30"/>
      <c r="K335" s="30"/>
      <c r="L335" s="30"/>
      <c r="M335" s="30"/>
      <c r="N335" s="30"/>
      <c r="O335" s="40"/>
      <c r="P335" s="40"/>
      <c r="Q335" s="40"/>
      <c r="R335" s="31"/>
      <c r="S335" s="40"/>
      <c r="T335" s="31"/>
      <c r="U335" s="40"/>
      <c r="V335" s="31"/>
      <c r="W335" s="40"/>
      <c r="X335" s="31"/>
      <c r="Y335" s="40"/>
      <c r="Z335" s="31"/>
    </row>
    <row r="336" spans="1:26" s="34" customFormat="1">
      <c r="A336" s="29"/>
      <c r="B336" s="29"/>
      <c r="C336" s="29"/>
      <c r="D336" s="29"/>
      <c r="E336" s="29"/>
      <c r="F336" s="29"/>
      <c r="G336" s="29"/>
      <c r="H336" s="29"/>
      <c r="I336" s="30"/>
      <c r="J336" s="30"/>
      <c r="K336" s="30"/>
      <c r="L336" s="30"/>
      <c r="M336" s="30"/>
      <c r="N336" s="30"/>
      <c r="O336" s="40"/>
      <c r="P336" s="40"/>
      <c r="Q336" s="40"/>
      <c r="R336" s="31"/>
      <c r="S336" s="40"/>
      <c r="T336" s="31"/>
      <c r="U336" s="40"/>
      <c r="V336" s="31"/>
      <c r="W336" s="40"/>
      <c r="X336" s="31"/>
      <c r="Y336" s="40"/>
      <c r="Z336" s="31"/>
    </row>
    <row r="337" spans="1:26" s="34" customFormat="1">
      <c r="A337" s="29"/>
      <c r="B337" s="29"/>
      <c r="C337" s="29"/>
      <c r="D337" s="29"/>
      <c r="E337" s="29"/>
      <c r="F337" s="29"/>
      <c r="G337" s="29"/>
      <c r="H337" s="29"/>
      <c r="I337" s="30"/>
      <c r="J337" s="30"/>
      <c r="K337" s="30"/>
      <c r="L337" s="30"/>
      <c r="M337" s="30"/>
      <c r="N337" s="30"/>
      <c r="O337" s="40"/>
      <c r="P337" s="40"/>
      <c r="Q337" s="40"/>
      <c r="R337" s="31"/>
      <c r="S337" s="40"/>
      <c r="T337" s="31"/>
      <c r="U337" s="40"/>
      <c r="V337" s="31"/>
      <c r="W337" s="40"/>
      <c r="X337" s="31"/>
      <c r="Y337" s="40"/>
      <c r="Z337" s="31"/>
    </row>
    <row r="338" spans="1:26" s="34" customFormat="1">
      <c r="A338" s="29"/>
      <c r="B338" s="29"/>
      <c r="C338" s="29"/>
      <c r="D338" s="29"/>
      <c r="E338" s="29"/>
      <c r="F338" s="29"/>
      <c r="G338" s="29"/>
      <c r="H338" s="29"/>
      <c r="I338" s="30"/>
      <c r="J338" s="30"/>
      <c r="K338" s="30"/>
      <c r="L338" s="30"/>
      <c r="M338" s="30"/>
      <c r="N338" s="30"/>
      <c r="O338" s="40"/>
      <c r="P338" s="40"/>
      <c r="Q338" s="40"/>
      <c r="R338" s="31"/>
      <c r="S338" s="40"/>
      <c r="T338" s="31"/>
      <c r="U338" s="40"/>
      <c r="V338" s="31"/>
      <c r="W338" s="40"/>
      <c r="X338" s="31"/>
      <c r="Y338" s="40"/>
      <c r="Z338" s="31"/>
    </row>
    <row r="339" spans="1:26" s="34" customFormat="1">
      <c r="A339" s="29"/>
      <c r="B339" s="29"/>
      <c r="C339" s="29"/>
      <c r="D339" s="29"/>
      <c r="E339" s="29"/>
      <c r="F339" s="29"/>
      <c r="G339" s="29"/>
      <c r="H339" s="29"/>
      <c r="I339" s="30"/>
      <c r="J339" s="30"/>
      <c r="K339" s="30"/>
      <c r="L339" s="30"/>
      <c r="M339" s="30"/>
      <c r="N339" s="30"/>
      <c r="O339" s="40"/>
      <c r="P339" s="40"/>
      <c r="Q339" s="40"/>
      <c r="R339" s="31"/>
      <c r="S339" s="40"/>
      <c r="T339" s="31"/>
      <c r="U339" s="40"/>
      <c r="V339" s="31"/>
      <c r="W339" s="40"/>
      <c r="X339" s="31"/>
      <c r="Y339" s="40"/>
      <c r="Z339" s="31"/>
    </row>
    <row r="340" spans="1:26" s="34" customFormat="1">
      <c r="A340" s="29"/>
      <c r="B340" s="29"/>
      <c r="C340" s="29"/>
      <c r="D340" s="29"/>
      <c r="E340" s="29"/>
      <c r="F340" s="29"/>
      <c r="G340" s="29"/>
      <c r="H340" s="29"/>
      <c r="I340" s="30"/>
      <c r="J340" s="30"/>
      <c r="K340" s="30"/>
      <c r="L340" s="30"/>
      <c r="M340" s="30"/>
      <c r="N340" s="30"/>
      <c r="O340" s="40"/>
      <c r="P340" s="40"/>
      <c r="Q340" s="40"/>
      <c r="R340" s="31"/>
      <c r="S340" s="40"/>
      <c r="T340" s="31"/>
      <c r="U340" s="40"/>
      <c r="V340" s="31"/>
      <c r="W340" s="40"/>
      <c r="X340" s="31"/>
      <c r="Y340" s="40"/>
      <c r="Z340" s="31"/>
    </row>
    <row r="341" spans="1:26" s="34" customFormat="1">
      <c r="A341" s="29"/>
      <c r="B341" s="29"/>
      <c r="C341" s="29"/>
      <c r="D341" s="29"/>
      <c r="E341" s="29"/>
      <c r="F341" s="29"/>
      <c r="G341" s="29"/>
      <c r="H341" s="29"/>
      <c r="I341" s="30"/>
      <c r="J341" s="30"/>
      <c r="K341" s="30"/>
      <c r="L341" s="30"/>
      <c r="M341" s="30"/>
      <c r="N341" s="30"/>
      <c r="O341" s="40"/>
      <c r="P341" s="40"/>
      <c r="Q341" s="40"/>
      <c r="R341" s="31"/>
      <c r="S341" s="40"/>
      <c r="T341" s="31"/>
      <c r="U341" s="40"/>
      <c r="V341" s="31"/>
      <c r="W341" s="40"/>
      <c r="X341" s="31"/>
      <c r="Y341" s="40"/>
      <c r="Z341" s="31"/>
    </row>
    <row r="342" spans="1:26" s="34" customFormat="1">
      <c r="A342" s="29"/>
      <c r="B342" s="29"/>
      <c r="C342" s="29"/>
      <c r="D342" s="29"/>
      <c r="E342" s="29"/>
      <c r="F342" s="29"/>
      <c r="G342" s="29"/>
      <c r="H342" s="29"/>
      <c r="I342" s="30"/>
      <c r="J342" s="30"/>
      <c r="K342" s="30"/>
      <c r="L342" s="30"/>
      <c r="M342" s="30"/>
      <c r="N342" s="30"/>
      <c r="O342" s="40"/>
      <c r="P342" s="40"/>
      <c r="Q342" s="40"/>
      <c r="R342" s="31"/>
      <c r="S342" s="40"/>
      <c r="T342" s="31"/>
      <c r="U342" s="40"/>
      <c r="V342" s="31"/>
      <c r="W342" s="40"/>
      <c r="X342" s="31"/>
      <c r="Y342" s="40"/>
      <c r="Z342" s="31"/>
    </row>
    <row r="343" spans="1:26" s="34" customFormat="1">
      <c r="A343" s="29"/>
      <c r="B343" s="29"/>
      <c r="C343" s="29"/>
      <c r="D343" s="29"/>
      <c r="E343" s="29"/>
      <c r="F343" s="29"/>
      <c r="G343" s="29"/>
      <c r="H343" s="29"/>
      <c r="I343" s="30"/>
      <c r="J343" s="30"/>
      <c r="K343" s="30"/>
      <c r="L343" s="30"/>
      <c r="M343" s="30"/>
      <c r="N343" s="30"/>
      <c r="O343" s="40"/>
      <c r="P343" s="40"/>
      <c r="Q343" s="40"/>
      <c r="R343" s="31"/>
      <c r="S343" s="40"/>
      <c r="T343" s="31"/>
      <c r="U343" s="40"/>
      <c r="V343" s="31"/>
      <c r="W343" s="40"/>
      <c r="X343" s="31"/>
      <c r="Y343" s="40"/>
      <c r="Z343" s="31"/>
    </row>
    <row r="344" spans="1:26" s="34" customFormat="1">
      <c r="A344" s="29"/>
      <c r="B344" s="29"/>
      <c r="C344" s="29"/>
      <c r="D344" s="29"/>
      <c r="E344" s="29"/>
      <c r="F344" s="29"/>
      <c r="G344" s="29"/>
      <c r="H344" s="29"/>
      <c r="I344" s="30"/>
      <c r="J344" s="30"/>
      <c r="K344" s="30"/>
      <c r="L344" s="30"/>
      <c r="M344" s="30"/>
      <c r="N344" s="30"/>
      <c r="O344" s="40"/>
      <c r="P344" s="40"/>
      <c r="Q344" s="40"/>
      <c r="R344" s="31"/>
      <c r="S344" s="40"/>
      <c r="T344" s="31"/>
      <c r="U344" s="40"/>
      <c r="V344" s="31"/>
      <c r="W344" s="40"/>
      <c r="X344" s="31"/>
      <c r="Y344" s="40"/>
      <c r="Z344" s="31"/>
    </row>
    <row r="345" spans="1:26" s="34" customFormat="1">
      <c r="A345" s="29"/>
      <c r="B345" s="29"/>
      <c r="C345" s="29"/>
      <c r="D345" s="29"/>
      <c r="E345" s="29"/>
      <c r="F345" s="29"/>
      <c r="G345" s="29"/>
      <c r="H345" s="29"/>
      <c r="I345" s="30"/>
      <c r="J345" s="30"/>
      <c r="K345" s="30"/>
      <c r="L345" s="30"/>
      <c r="M345" s="30"/>
      <c r="N345" s="30"/>
      <c r="O345" s="40"/>
      <c r="P345" s="40"/>
      <c r="Q345" s="40"/>
      <c r="R345" s="31"/>
      <c r="S345" s="40"/>
      <c r="T345" s="31"/>
      <c r="U345" s="40"/>
      <c r="V345" s="31"/>
      <c r="W345" s="40"/>
      <c r="X345" s="31"/>
      <c r="Y345" s="40"/>
      <c r="Z345" s="31"/>
    </row>
    <row r="346" spans="1:26" s="34" customFormat="1">
      <c r="A346" s="29"/>
      <c r="B346" s="29"/>
      <c r="C346" s="29"/>
      <c r="D346" s="29"/>
      <c r="E346" s="29"/>
      <c r="F346" s="29"/>
      <c r="G346" s="29"/>
      <c r="H346" s="29"/>
      <c r="I346" s="30"/>
      <c r="J346" s="30"/>
      <c r="K346" s="30"/>
      <c r="L346" s="30"/>
      <c r="M346" s="30"/>
      <c r="N346" s="30"/>
      <c r="O346" s="40"/>
      <c r="P346" s="40"/>
      <c r="Q346" s="40"/>
      <c r="R346" s="31"/>
      <c r="S346" s="40"/>
      <c r="T346" s="31"/>
      <c r="U346" s="40"/>
      <c r="V346" s="31"/>
      <c r="W346" s="40"/>
      <c r="X346" s="31"/>
      <c r="Y346" s="40"/>
      <c r="Z346" s="31"/>
    </row>
    <row r="347" spans="1:26" s="34" customFormat="1">
      <c r="A347" s="29"/>
      <c r="B347" s="29"/>
      <c r="C347" s="29"/>
      <c r="D347" s="29"/>
      <c r="E347" s="29"/>
      <c r="F347" s="29"/>
      <c r="G347" s="29"/>
      <c r="H347" s="29"/>
      <c r="I347" s="30"/>
      <c r="J347" s="30"/>
      <c r="K347" s="30"/>
      <c r="L347" s="30"/>
      <c r="M347" s="30"/>
      <c r="N347" s="30"/>
      <c r="O347" s="40"/>
      <c r="P347" s="40"/>
      <c r="Q347" s="40"/>
      <c r="R347" s="31"/>
      <c r="S347" s="40"/>
      <c r="T347" s="31"/>
      <c r="U347" s="40"/>
      <c r="V347" s="31"/>
      <c r="W347" s="40"/>
      <c r="X347" s="31"/>
      <c r="Y347" s="40"/>
      <c r="Z347" s="31"/>
    </row>
    <row r="348" spans="1:26" s="34" customFormat="1">
      <c r="A348" s="29"/>
      <c r="B348" s="29"/>
      <c r="C348" s="29"/>
      <c r="D348" s="29"/>
      <c r="E348" s="29"/>
      <c r="F348" s="29"/>
      <c r="G348" s="29"/>
      <c r="H348" s="29"/>
      <c r="I348" s="30"/>
      <c r="J348" s="30"/>
      <c r="K348" s="30"/>
      <c r="L348" s="30"/>
      <c r="M348" s="30"/>
      <c r="N348" s="30"/>
      <c r="O348" s="40"/>
      <c r="P348" s="40"/>
      <c r="Q348" s="40"/>
      <c r="R348" s="31"/>
      <c r="S348" s="40"/>
      <c r="T348" s="31"/>
      <c r="U348" s="40"/>
      <c r="V348" s="31"/>
      <c r="W348" s="40"/>
      <c r="X348" s="31"/>
      <c r="Y348" s="40"/>
      <c r="Z348" s="31"/>
    </row>
    <row r="349" spans="1:26" s="34" customFormat="1">
      <c r="A349" s="29"/>
      <c r="B349" s="29"/>
      <c r="C349" s="29"/>
      <c r="D349" s="29"/>
      <c r="E349" s="29"/>
      <c r="F349" s="29"/>
      <c r="G349" s="29"/>
      <c r="H349" s="29"/>
      <c r="I349" s="30"/>
      <c r="J349" s="30"/>
      <c r="K349" s="30"/>
      <c r="L349" s="30"/>
      <c r="M349" s="30"/>
      <c r="N349" s="30"/>
      <c r="O349" s="40"/>
      <c r="P349" s="40"/>
      <c r="Q349" s="40"/>
      <c r="R349" s="31"/>
      <c r="S349" s="40"/>
      <c r="T349" s="31"/>
      <c r="U349" s="40"/>
      <c r="V349" s="31"/>
      <c r="W349" s="40"/>
      <c r="X349" s="31"/>
      <c r="Y349" s="40"/>
      <c r="Z349" s="31"/>
    </row>
    <row r="350" spans="1:26" s="34" customFormat="1">
      <c r="A350" s="29"/>
      <c r="B350" s="29"/>
      <c r="C350" s="29"/>
      <c r="D350" s="29"/>
      <c r="E350" s="29"/>
      <c r="F350" s="29"/>
      <c r="G350" s="29"/>
      <c r="H350" s="29"/>
      <c r="I350" s="30"/>
      <c r="J350" s="30"/>
      <c r="K350" s="30"/>
      <c r="L350" s="30"/>
      <c r="M350" s="30"/>
      <c r="N350" s="30"/>
      <c r="O350" s="40"/>
      <c r="P350" s="40"/>
      <c r="Q350" s="40"/>
      <c r="R350" s="31"/>
      <c r="S350" s="40"/>
      <c r="T350" s="31"/>
      <c r="U350" s="40"/>
      <c r="V350" s="31"/>
      <c r="W350" s="40"/>
      <c r="X350" s="31"/>
      <c r="Y350" s="40"/>
      <c r="Z350" s="31"/>
    </row>
    <row r="351" spans="1:26" s="34" customFormat="1">
      <c r="A351" s="29"/>
      <c r="B351" s="29"/>
      <c r="C351" s="29"/>
      <c r="D351" s="29"/>
      <c r="E351" s="29"/>
      <c r="F351" s="29"/>
      <c r="G351" s="29"/>
      <c r="H351" s="29"/>
      <c r="I351" s="30"/>
      <c r="J351" s="30"/>
      <c r="K351" s="30"/>
      <c r="L351" s="30"/>
      <c r="M351" s="30"/>
      <c r="N351" s="30"/>
      <c r="O351" s="40"/>
      <c r="P351" s="40"/>
      <c r="Q351" s="40"/>
      <c r="R351" s="31"/>
      <c r="S351" s="40"/>
      <c r="T351" s="31"/>
      <c r="U351" s="40"/>
      <c r="V351" s="31"/>
      <c r="W351" s="40"/>
      <c r="X351" s="31"/>
      <c r="Y351" s="40"/>
      <c r="Z351" s="31"/>
    </row>
    <row r="352" spans="1:26" s="34" customFormat="1">
      <c r="A352" s="29"/>
      <c r="B352" s="29"/>
      <c r="C352" s="29"/>
      <c r="D352" s="29"/>
      <c r="E352" s="29"/>
      <c r="F352" s="29"/>
      <c r="G352" s="29"/>
      <c r="H352" s="29"/>
      <c r="I352" s="30"/>
      <c r="J352" s="30"/>
      <c r="K352" s="30"/>
      <c r="L352" s="30"/>
      <c r="M352" s="30"/>
      <c r="N352" s="30"/>
      <c r="O352" s="40"/>
      <c r="P352" s="40"/>
      <c r="Q352" s="40"/>
      <c r="R352" s="31"/>
      <c r="S352" s="40"/>
      <c r="T352" s="31"/>
      <c r="U352" s="40"/>
      <c r="V352" s="31"/>
      <c r="W352" s="40"/>
      <c r="X352" s="31"/>
      <c r="Y352" s="40"/>
      <c r="Z352" s="31"/>
    </row>
    <row r="353" spans="1:26" s="34" customFormat="1">
      <c r="A353" s="29"/>
      <c r="B353" s="29"/>
      <c r="C353" s="29"/>
      <c r="D353" s="29"/>
      <c r="E353" s="29"/>
      <c r="F353" s="29"/>
      <c r="G353" s="29"/>
      <c r="H353" s="29"/>
      <c r="I353" s="30"/>
      <c r="J353" s="30"/>
      <c r="K353" s="30"/>
      <c r="L353" s="30"/>
      <c r="M353" s="30"/>
      <c r="N353" s="30"/>
      <c r="O353" s="40"/>
      <c r="P353" s="40"/>
      <c r="Q353" s="40"/>
      <c r="R353" s="31"/>
      <c r="S353" s="40"/>
      <c r="T353" s="31"/>
      <c r="U353" s="40"/>
      <c r="V353" s="31"/>
      <c r="W353" s="40"/>
      <c r="X353" s="31"/>
      <c r="Y353" s="40"/>
      <c r="Z353" s="31"/>
    </row>
    <row r="354" spans="1:26" s="34" customFormat="1">
      <c r="A354" s="29"/>
      <c r="B354" s="29"/>
      <c r="C354" s="29"/>
      <c r="D354" s="29"/>
      <c r="E354" s="29"/>
      <c r="F354" s="29"/>
      <c r="G354" s="29"/>
      <c r="H354" s="29"/>
      <c r="I354" s="30"/>
      <c r="J354" s="30"/>
      <c r="K354" s="30"/>
      <c r="L354" s="30"/>
      <c r="M354" s="30"/>
      <c r="N354" s="30"/>
      <c r="O354" s="40"/>
      <c r="P354" s="40"/>
      <c r="Q354" s="40"/>
      <c r="R354" s="31"/>
      <c r="S354" s="40"/>
      <c r="T354" s="31"/>
      <c r="U354" s="40"/>
      <c r="V354" s="31"/>
      <c r="W354" s="40"/>
      <c r="X354" s="31"/>
      <c r="Y354" s="40"/>
      <c r="Z354" s="31"/>
    </row>
    <row r="355" spans="1:26" s="34" customFormat="1">
      <c r="A355" s="29"/>
      <c r="B355" s="29"/>
      <c r="C355" s="29"/>
      <c r="D355" s="29"/>
      <c r="E355" s="29"/>
      <c r="F355" s="29"/>
      <c r="G355" s="29"/>
      <c r="H355" s="29"/>
      <c r="I355" s="30"/>
      <c r="J355" s="30"/>
      <c r="K355" s="30"/>
      <c r="L355" s="30"/>
      <c r="M355" s="30"/>
      <c r="N355" s="30"/>
      <c r="O355" s="40"/>
      <c r="P355" s="40"/>
      <c r="Q355" s="40"/>
      <c r="R355" s="31"/>
      <c r="S355" s="40"/>
      <c r="T355" s="31"/>
      <c r="U355" s="40"/>
      <c r="V355" s="31"/>
      <c r="W355" s="40"/>
      <c r="X355" s="31"/>
      <c r="Y355" s="40"/>
      <c r="Z355" s="31"/>
    </row>
    <row r="356" spans="1:26" s="34" customFormat="1">
      <c r="A356" s="29"/>
      <c r="B356" s="29"/>
      <c r="C356" s="29"/>
      <c r="D356" s="29"/>
      <c r="E356" s="29"/>
      <c r="F356" s="29"/>
      <c r="G356" s="29"/>
      <c r="H356" s="29"/>
      <c r="I356" s="30"/>
      <c r="J356" s="30"/>
      <c r="K356" s="30"/>
      <c r="L356" s="30"/>
      <c r="M356" s="30"/>
      <c r="N356" s="30"/>
      <c r="O356" s="40"/>
      <c r="P356" s="40"/>
      <c r="Q356" s="40"/>
      <c r="R356" s="31"/>
      <c r="S356" s="40"/>
      <c r="T356" s="31"/>
      <c r="U356" s="40"/>
      <c r="V356" s="31"/>
      <c r="W356" s="40"/>
      <c r="X356" s="31"/>
      <c r="Y356" s="40"/>
      <c r="Z356" s="31"/>
    </row>
    <row r="357" spans="1:26" s="34" customFormat="1">
      <c r="A357" s="29"/>
      <c r="B357" s="29"/>
      <c r="C357" s="29"/>
      <c r="D357" s="29"/>
      <c r="E357" s="29"/>
      <c r="F357" s="29"/>
      <c r="G357" s="29"/>
      <c r="H357" s="29"/>
      <c r="I357" s="30"/>
      <c r="J357" s="30"/>
      <c r="K357" s="30"/>
      <c r="L357" s="30"/>
      <c r="M357" s="30"/>
      <c r="N357" s="30"/>
      <c r="O357" s="40"/>
      <c r="P357" s="40"/>
      <c r="Q357" s="40"/>
      <c r="R357" s="31"/>
      <c r="S357" s="40"/>
      <c r="T357" s="31"/>
      <c r="U357" s="40"/>
      <c r="V357" s="31"/>
      <c r="W357" s="40"/>
      <c r="X357" s="31"/>
      <c r="Y357" s="40"/>
      <c r="Z357" s="31"/>
    </row>
    <row r="358" spans="1:26" s="34" customFormat="1">
      <c r="A358" s="29"/>
      <c r="B358" s="29"/>
      <c r="C358" s="29"/>
      <c r="D358" s="29"/>
      <c r="E358" s="29"/>
      <c r="F358" s="29"/>
      <c r="G358" s="29"/>
      <c r="H358" s="29"/>
      <c r="I358" s="30"/>
      <c r="J358" s="30"/>
      <c r="K358" s="30"/>
      <c r="L358" s="30"/>
      <c r="M358" s="30"/>
      <c r="N358" s="30"/>
      <c r="O358" s="40"/>
      <c r="P358" s="40"/>
      <c r="Q358" s="40"/>
      <c r="R358" s="31"/>
      <c r="S358" s="40"/>
      <c r="T358" s="31"/>
      <c r="U358" s="40"/>
      <c r="V358" s="31"/>
      <c r="W358" s="40"/>
      <c r="X358" s="31"/>
      <c r="Y358" s="40"/>
      <c r="Z358" s="31"/>
    </row>
    <row r="359" spans="1:26" s="34" customFormat="1">
      <c r="A359" s="29"/>
      <c r="B359" s="29"/>
      <c r="C359" s="29"/>
      <c r="D359" s="29"/>
      <c r="E359" s="29"/>
      <c r="F359" s="29"/>
      <c r="G359" s="29"/>
      <c r="H359" s="29"/>
      <c r="I359" s="30"/>
      <c r="J359" s="30"/>
      <c r="K359" s="30"/>
      <c r="L359" s="30"/>
      <c r="M359" s="30"/>
      <c r="N359" s="30"/>
      <c r="O359" s="40"/>
      <c r="P359" s="40"/>
      <c r="Q359" s="40"/>
      <c r="R359" s="31"/>
      <c r="S359" s="40"/>
      <c r="T359" s="31"/>
      <c r="U359" s="40"/>
      <c r="V359" s="31"/>
      <c r="W359" s="40"/>
      <c r="X359" s="31"/>
      <c r="Y359" s="40"/>
      <c r="Z359" s="31"/>
    </row>
    <row r="360" spans="1:26" s="34" customFormat="1">
      <c r="A360" s="29"/>
      <c r="B360" s="29"/>
      <c r="C360" s="29"/>
      <c r="D360" s="29"/>
      <c r="E360" s="29"/>
      <c r="F360" s="29"/>
      <c r="G360" s="29"/>
      <c r="H360" s="29"/>
      <c r="I360" s="30"/>
      <c r="J360" s="30"/>
      <c r="K360" s="30"/>
      <c r="L360" s="30"/>
      <c r="M360" s="30"/>
      <c r="N360" s="30"/>
      <c r="O360" s="40"/>
      <c r="P360" s="40"/>
      <c r="Q360" s="40"/>
      <c r="R360" s="31"/>
      <c r="S360" s="40"/>
      <c r="T360" s="31"/>
      <c r="U360" s="40"/>
      <c r="V360" s="31"/>
      <c r="W360" s="40"/>
      <c r="X360" s="31"/>
      <c r="Y360" s="40"/>
      <c r="Z360" s="31"/>
    </row>
    <row r="361" spans="1:26" s="34" customFormat="1">
      <c r="A361" s="29"/>
      <c r="B361" s="29"/>
      <c r="C361" s="29"/>
      <c r="D361" s="29"/>
      <c r="E361" s="29"/>
      <c r="F361" s="29"/>
      <c r="G361" s="29"/>
      <c r="H361" s="29"/>
      <c r="I361" s="30"/>
      <c r="J361" s="30"/>
      <c r="K361" s="30"/>
      <c r="L361" s="30"/>
      <c r="M361" s="30"/>
      <c r="N361" s="30"/>
      <c r="O361" s="40"/>
      <c r="P361" s="40"/>
      <c r="Q361" s="40"/>
      <c r="R361" s="31"/>
      <c r="S361" s="40"/>
      <c r="T361" s="31"/>
      <c r="U361" s="40"/>
      <c r="V361" s="31"/>
      <c r="W361" s="40"/>
      <c r="X361" s="31"/>
      <c r="Y361" s="40"/>
      <c r="Z361" s="31"/>
    </row>
    <row r="362" spans="1:26" s="34" customFormat="1">
      <c r="A362" s="29"/>
      <c r="B362" s="29"/>
      <c r="C362" s="29"/>
      <c r="D362" s="29"/>
      <c r="E362" s="29"/>
      <c r="F362" s="29"/>
      <c r="G362" s="29"/>
      <c r="H362" s="29"/>
      <c r="I362" s="30"/>
      <c r="J362" s="30"/>
      <c r="K362" s="30"/>
      <c r="L362" s="30"/>
      <c r="M362" s="30"/>
      <c r="N362" s="30"/>
      <c r="O362" s="40"/>
      <c r="P362" s="40"/>
      <c r="Q362" s="40"/>
      <c r="R362" s="31"/>
      <c r="S362" s="40"/>
      <c r="T362" s="31"/>
      <c r="U362" s="40"/>
      <c r="V362" s="31"/>
      <c r="W362" s="40"/>
      <c r="X362" s="31"/>
      <c r="Y362" s="40"/>
      <c r="Z362" s="31"/>
    </row>
    <row r="363" spans="1:26" s="34" customFormat="1">
      <c r="A363" s="29"/>
      <c r="B363" s="29"/>
      <c r="C363" s="29"/>
      <c r="D363" s="29"/>
      <c r="E363" s="29"/>
      <c r="F363" s="29"/>
      <c r="G363" s="29"/>
      <c r="H363" s="29"/>
      <c r="I363" s="30"/>
      <c r="J363" s="30"/>
      <c r="K363" s="30"/>
      <c r="L363" s="30"/>
      <c r="M363" s="30"/>
      <c r="N363" s="30"/>
      <c r="O363" s="40"/>
      <c r="P363" s="40"/>
      <c r="Q363" s="40"/>
      <c r="R363" s="31"/>
      <c r="S363" s="40"/>
      <c r="T363" s="31"/>
      <c r="U363" s="40"/>
      <c r="V363" s="31"/>
      <c r="W363" s="40"/>
      <c r="X363" s="31"/>
      <c r="Y363" s="40"/>
      <c r="Z363" s="31"/>
    </row>
    <row r="364" spans="1:26" s="34" customFormat="1">
      <c r="A364" s="29"/>
      <c r="B364" s="29"/>
      <c r="C364" s="29"/>
      <c r="D364" s="29"/>
      <c r="E364" s="29"/>
      <c r="F364" s="29"/>
      <c r="G364" s="29"/>
      <c r="H364" s="29"/>
      <c r="I364" s="30"/>
      <c r="J364" s="30"/>
      <c r="K364" s="30"/>
      <c r="L364" s="30"/>
      <c r="M364" s="30"/>
      <c r="N364" s="30"/>
      <c r="O364" s="40"/>
      <c r="P364" s="40"/>
      <c r="Q364" s="40"/>
      <c r="R364" s="31"/>
      <c r="S364" s="40"/>
      <c r="T364" s="31"/>
      <c r="U364" s="40"/>
      <c r="V364" s="31"/>
      <c r="W364" s="40"/>
      <c r="X364" s="31"/>
      <c r="Y364" s="40"/>
      <c r="Z364" s="31"/>
    </row>
    <row r="365" spans="1:26" s="34" customFormat="1">
      <c r="A365" s="29"/>
      <c r="B365" s="29"/>
      <c r="C365" s="29"/>
      <c r="D365" s="29"/>
      <c r="E365" s="29"/>
      <c r="F365" s="29"/>
      <c r="G365" s="29"/>
      <c r="H365" s="29"/>
      <c r="I365" s="30"/>
      <c r="J365" s="30"/>
      <c r="K365" s="30"/>
      <c r="L365" s="30"/>
      <c r="M365" s="30"/>
      <c r="N365" s="30"/>
      <c r="O365" s="40"/>
      <c r="P365" s="40"/>
      <c r="Q365" s="40"/>
      <c r="R365" s="31"/>
      <c r="S365" s="40"/>
      <c r="T365" s="31"/>
      <c r="U365" s="40"/>
      <c r="V365" s="31"/>
      <c r="W365" s="40"/>
      <c r="X365" s="31"/>
      <c r="Y365" s="40"/>
      <c r="Z365" s="31"/>
    </row>
    <row r="366" spans="1:26" s="34" customFormat="1">
      <c r="A366" s="29"/>
      <c r="B366" s="29"/>
      <c r="C366" s="29"/>
      <c r="D366" s="29"/>
      <c r="E366" s="29"/>
      <c r="F366" s="29"/>
      <c r="G366" s="29"/>
      <c r="H366" s="29"/>
      <c r="I366" s="30"/>
      <c r="J366" s="30"/>
      <c r="K366" s="30"/>
      <c r="L366" s="30"/>
      <c r="M366" s="30"/>
      <c r="N366" s="30"/>
      <c r="O366" s="40"/>
      <c r="P366" s="40"/>
      <c r="Q366" s="40"/>
      <c r="R366" s="31"/>
      <c r="S366" s="40"/>
      <c r="T366" s="31"/>
      <c r="U366" s="40"/>
      <c r="V366" s="31"/>
      <c r="W366" s="40"/>
      <c r="X366" s="31"/>
      <c r="Y366" s="40"/>
      <c r="Z366" s="31"/>
    </row>
    <row r="367" spans="1:26" s="34" customFormat="1">
      <c r="A367" s="29"/>
      <c r="B367" s="29"/>
      <c r="C367" s="29"/>
      <c r="D367" s="29"/>
      <c r="E367" s="29"/>
      <c r="F367" s="29"/>
      <c r="G367" s="29"/>
      <c r="H367" s="29"/>
      <c r="I367" s="30"/>
      <c r="J367" s="30"/>
      <c r="K367" s="30"/>
      <c r="L367" s="30"/>
      <c r="M367" s="30"/>
      <c r="N367" s="30"/>
      <c r="O367" s="40"/>
      <c r="P367" s="40"/>
      <c r="Q367" s="40"/>
      <c r="R367" s="31"/>
      <c r="S367" s="40"/>
      <c r="T367" s="31"/>
      <c r="U367" s="40"/>
      <c r="V367" s="31"/>
      <c r="W367" s="40"/>
      <c r="X367" s="31"/>
      <c r="Y367" s="40"/>
      <c r="Z367" s="31"/>
    </row>
    <row r="368" spans="1:26" s="34" customFormat="1">
      <c r="A368" s="29"/>
      <c r="B368" s="29"/>
      <c r="C368" s="29"/>
      <c r="D368" s="29"/>
      <c r="E368" s="29"/>
      <c r="F368" s="29"/>
      <c r="G368" s="29"/>
      <c r="H368" s="29"/>
      <c r="I368" s="30"/>
      <c r="J368" s="30"/>
      <c r="K368" s="30"/>
      <c r="L368" s="30"/>
      <c r="M368" s="30"/>
      <c r="N368" s="30"/>
      <c r="O368" s="40"/>
      <c r="P368" s="40"/>
      <c r="Q368" s="40"/>
      <c r="R368" s="31"/>
      <c r="S368" s="40"/>
      <c r="T368" s="31"/>
      <c r="U368" s="40"/>
      <c r="V368" s="31"/>
      <c r="W368" s="40"/>
      <c r="X368" s="31"/>
      <c r="Y368" s="40"/>
      <c r="Z368" s="31"/>
    </row>
    <row r="369" spans="1:26" s="34" customFormat="1">
      <c r="A369" s="29"/>
      <c r="B369" s="29"/>
      <c r="C369" s="29"/>
      <c r="D369" s="29"/>
      <c r="E369" s="29"/>
      <c r="F369" s="29"/>
      <c r="G369" s="29"/>
      <c r="H369" s="29"/>
      <c r="I369" s="30"/>
      <c r="J369" s="30"/>
      <c r="K369" s="30"/>
      <c r="L369" s="30"/>
      <c r="M369" s="30"/>
      <c r="N369" s="30"/>
      <c r="O369" s="40"/>
      <c r="P369" s="40"/>
      <c r="Q369" s="40"/>
      <c r="R369" s="31"/>
      <c r="S369" s="40"/>
      <c r="T369" s="31"/>
      <c r="U369" s="40"/>
      <c r="V369" s="31"/>
      <c r="W369" s="40"/>
      <c r="X369" s="31"/>
      <c r="Y369" s="40"/>
      <c r="Z369" s="31"/>
    </row>
    <row r="370" spans="1:26" s="34" customFormat="1">
      <c r="A370" s="29"/>
      <c r="B370" s="29"/>
      <c r="C370" s="29"/>
      <c r="D370" s="29"/>
      <c r="E370" s="29"/>
      <c r="F370" s="29"/>
      <c r="G370" s="29"/>
      <c r="H370" s="29"/>
      <c r="I370" s="30"/>
      <c r="J370" s="30"/>
      <c r="K370" s="30"/>
      <c r="L370" s="30"/>
      <c r="M370" s="30"/>
      <c r="N370" s="30"/>
      <c r="O370" s="40"/>
      <c r="P370" s="40"/>
      <c r="Q370" s="40"/>
      <c r="R370" s="31"/>
      <c r="S370" s="40"/>
      <c r="T370" s="31"/>
      <c r="U370" s="40"/>
      <c r="V370" s="31"/>
      <c r="W370" s="40"/>
      <c r="X370" s="31"/>
      <c r="Y370" s="40"/>
      <c r="Z370" s="31"/>
    </row>
    <row r="371" spans="1:26" s="34" customFormat="1">
      <c r="A371" s="29"/>
      <c r="B371" s="29"/>
      <c r="C371" s="29"/>
      <c r="D371" s="29"/>
      <c r="E371" s="29"/>
      <c r="F371" s="29"/>
      <c r="G371" s="29"/>
      <c r="H371" s="29"/>
      <c r="I371" s="30"/>
      <c r="J371" s="30"/>
      <c r="K371" s="30"/>
      <c r="L371" s="30"/>
      <c r="M371" s="30"/>
      <c r="N371" s="30"/>
      <c r="O371" s="40"/>
      <c r="P371" s="40"/>
      <c r="Q371" s="40"/>
      <c r="R371" s="31"/>
      <c r="S371" s="40"/>
      <c r="T371" s="31"/>
      <c r="U371" s="40"/>
      <c r="V371" s="31"/>
      <c r="W371" s="40"/>
      <c r="X371" s="31"/>
      <c r="Y371" s="40"/>
      <c r="Z371" s="31"/>
    </row>
    <row r="372" spans="1:26" s="34" customFormat="1">
      <c r="A372" s="29"/>
      <c r="B372" s="29"/>
      <c r="C372" s="29"/>
      <c r="D372" s="29"/>
      <c r="E372" s="29"/>
      <c r="F372" s="29"/>
      <c r="G372" s="29"/>
      <c r="H372" s="29"/>
      <c r="I372" s="30"/>
      <c r="J372" s="30"/>
      <c r="K372" s="30"/>
      <c r="L372" s="30"/>
      <c r="M372" s="30"/>
      <c r="N372" s="30"/>
      <c r="O372" s="40"/>
      <c r="P372" s="40"/>
      <c r="Q372" s="40"/>
      <c r="R372" s="31"/>
      <c r="S372" s="40"/>
      <c r="T372" s="31"/>
      <c r="U372" s="40"/>
      <c r="V372" s="31"/>
      <c r="W372" s="40"/>
      <c r="X372" s="31"/>
      <c r="Y372" s="40"/>
      <c r="Z372" s="31"/>
    </row>
    <row r="373" spans="1:26" s="34" customFormat="1">
      <c r="A373" s="29"/>
      <c r="B373" s="29"/>
      <c r="C373" s="29"/>
      <c r="D373" s="29"/>
      <c r="E373" s="29"/>
      <c r="F373" s="29"/>
      <c r="G373" s="29"/>
      <c r="H373" s="29"/>
      <c r="I373" s="30"/>
      <c r="J373" s="30"/>
      <c r="K373" s="30"/>
      <c r="L373" s="30"/>
      <c r="M373" s="30"/>
      <c r="N373" s="30"/>
      <c r="O373" s="40"/>
      <c r="P373" s="40"/>
      <c r="Q373" s="40"/>
      <c r="R373" s="31"/>
      <c r="S373" s="40"/>
      <c r="T373" s="31"/>
      <c r="U373" s="40"/>
      <c r="V373" s="31"/>
      <c r="W373" s="40"/>
      <c r="X373" s="31"/>
      <c r="Y373" s="40"/>
      <c r="Z373" s="31"/>
    </row>
    <row r="374" spans="1:26" s="34" customFormat="1">
      <c r="A374" s="29"/>
      <c r="B374" s="29"/>
      <c r="C374" s="29"/>
      <c r="D374" s="29"/>
      <c r="E374" s="29"/>
      <c r="F374" s="29"/>
      <c r="G374" s="29"/>
      <c r="H374" s="29"/>
      <c r="I374" s="30"/>
      <c r="J374" s="30"/>
      <c r="K374" s="30"/>
      <c r="L374" s="30"/>
      <c r="M374" s="30"/>
      <c r="N374" s="30"/>
      <c r="O374" s="40"/>
      <c r="P374" s="40"/>
      <c r="Q374" s="40"/>
      <c r="R374" s="31"/>
      <c r="S374" s="40"/>
      <c r="T374" s="31"/>
      <c r="U374" s="40"/>
      <c r="V374" s="31"/>
      <c r="W374" s="40"/>
      <c r="X374" s="31"/>
      <c r="Y374" s="40"/>
      <c r="Z374" s="31"/>
    </row>
    <row r="375" spans="1:26" s="34" customFormat="1">
      <c r="A375" s="29"/>
      <c r="B375" s="29"/>
      <c r="C375" s="29"/>
      <c r="D375" s="29"/>
      <c r="E375" s="29"/>
      <c r="F375" s="29"/>
      <c r="G375" s="29"/>
      <c r="H375" s="29"/>
      <c r="I375" s="30"/>
      <c r="J375" s="30"/>
      <c r="K375" s="30"/>
      <c r="L375" s="30"/>
      <c r="M375" s="30"/>
      <c r="N375" s="30"/>
      <c r="O375" s="40"/>
      <c r="P375" s="40"/>
      <c r="Q375" s="40"/>
      <c r="R375" s="31"/>
      <c r="S375" s="40"/>
      <c r="T375" s="31"/>
      <c r="U375" s="40"/>
      <c r="V375" s="31"/>
      <c r="W375" s="40"/>
      <c r="X375" s="31"/>
      <c r="Y375" s="40"/>
      <c r="Z375" s="31"/>
    </row>
    <row r="376" spans="1:26" s="34" customFormat="1">
      <c r="A376" s="29"/>
      <c r="B376" s="29"/>
      <c r="C376" s="29"/>
      <c r="D376" s="29"/>
      <c r="E376" s="29"/>
      <c r="F376" s="29"/>
      <c r="G376" s="29"/>
      <c r="H376" s="29"/>
      <c r="I376" s="30"/>
      <c r="J376" s="30"/>
      <c r="K376" s="30"/>
      <c r="L376" s="30"/>
      <c r="M376" s="30"/>
      <c r="N376" s="30"/>
      <c r="O376" s="40"/>
      <c r="P376" s="40"/>
      <c r="Q376" s="40"/>
      <c r="R376" s="31"/>
      <c r="S376" s="40"/>
      <c r="T376" s="31"/>
      <c r="U376" s="40"/>
      <c r="V376" s="31"/>
      <c r="W376" s="40"/>
      <c r="X376" s="31"/>
      <c r="Y376" s="40"/>
      <c r="Z376" s="31"/>
    </row>
    <row r="377" spans="1:26" s="34" customFormat="1">
      <c r="A377" s="29"/>
      <c r="B377" s="29"/>
      <c r="C377" s="29"/>
      <c r="D377" s="29"/>
      <c r="E377" s="29"/>
      <c r="F377" s="29"/>
      <c r="G377" s="29"/>
      <c r="H377" s="29"/>
      <c r="I377" s="30"/>
      <c r="J377" s="30"/>
      <c r="K377" s="30"/>
      <c r="L377" s="30"/>
      <c r="M377" s="30"/>
      <c r="N377" s="30"/>
      <c r="O377" s="40"/>
      <c r="P377" s="40"/>
      <c r="Q377" s="40"/>
      <c r="R377" s="31"/>
      <c r="S377" s="40"/>
      <c r="T377" s="31"/>
      <c r="U377" s="40"/>
      <c r="V377" s="31"/>
      <c r="W377" s="40"/>
      <c r="X377" s="31"/>
      <c r="Y377" s="40"/>
      <c r="Z377" s="31"/>
    </row>
    <row r="378" spans="1:26" s="34" customFormat="1">
      <c r="A378" s="29"/>
      <c r="B378" s="29"/>
      <c r="C378" s="29"/>
      <c r="D378" s="29"/>
      <c r="E378" s="29"/>
      <c r="F378" s="29"/>
      <c r="G378" s="29"/>
      <c r="H378" s="29"/>
      <c r="I378" s="30"/>
      <c r="J378" s="30"/>
      <c r="K378" s="30"/>
      <c r="L378" s="30"/>
      <c r="M378" s="30"/>
      <c r="N378" s="30"/>
      <c r="O378" s="40"/>
      <c r="P378" s="40"/>
      <c r="Q378" s="40"/>
      <c r="R378" s="31"/>
      <c r="S378" s="40"/>
      <c r="T378" s="31"/>
      <c r="U378" s="40"/>
      <c r="V378" s="31"/>
      <c r="W378" s="40"/>
      <c r="X378" s="31"/>
      <c r="Y378" s="40"/>
      <c r="Z378" s="31"/>
    </row>
    <row r="379" spans="1:26" s="34" customFormat="1">
      <c r="A379" s="29"/>
      <c r="B379" s="29"/>
      <c r="C379" s="29"/>
      <c r="D379" s="29"/>
      <c r="E379" s="29"/>
      <c r="F379" s="29"/>
      <c r="G379" s="29"/>
      <c r="H379" s="29"/>
      <c r="I379" s="30"/>
      <c r="J379" s="30"/>
      <c r="K379" s="30"/>
      <c r="L379" s="30"/>
      <c r="M379" s="30"/>
      <c r="N379" s="30"/>
      <c r="O379" s="40"/>
      <c r="P379" s="40"/>
      <c r="Q379" s="40"/>
      <c r="R379" s="31"/>
      <c r="S379" s="40"/>
      <c r="T379" s="31"/>
      <c r="U379" s="40"/>
      <c r="V379" s="31"/>
      <c r="W379" s="40"/>
      <c r="X379" s="31"/>
      <c r="Y379" s="40"/>
      <c r="Z379" s="31"/>
    </row>
    <row r="380" spans="1:26" s="34" customFormat="1">
      <c r="A380" s="29"/>
      <c r="B380" s="29"/>
      <c r="C380" s="29"/>
      <c r="D380" s="29"/>
      <c r="E380" s="29"/>
      <c r="F380" s="29"/>
      <c r="G380" s="29"/>
      <c r="H380" s="29"/>
      <c r="I380" s="30"/>
      <c r="J380" s="30"/>
      <c r="K380" s="30"/>
      <c r="L380" s="30"/>
      <c r="M380" s="30"/>
      <c r="N380" s="30"/>
      <c r="O380" s="40"/>
      <c r="P380" s="40"/>
      <c r="Q380" s="40"/>
      <c r="R380" s="31"/>
      <c r="S380" s="40"/>
      <c r="T380" s="31"/>
      <c r="U380" s="40"/>
      <c r="V380" s="31"/>
      <c r="W380" s="40"/>
      <c r="X380" s="31"/>
      <c r="Y380" s="40"/>
      <c r="Z380" s="31"/>
    </row>
    <row r="381" spans="1:26" s="34" customFormat="1">
      <c r="A381" s="29"/>
      <c r="B381" s="29"/>
      <c r="C381" s="29"/>
      <c r="D381" s="29"/>
      <c r="E381" s="29"/>
      <c r="F381" s="29"/>
      <c r="G381" s="29"/>
      <c r="H381" s="29"/>
      <c r="I381" s="30"/>
      <c r="J381" s="30"/>
      <c r="K381" s="30"/>
      <c r="L381" s="30"/>
      <c r="M381" s="30"/>
      <c r="N381" s="30"/>
      <c r="O381" s="40"/>
      <c r="P381" s="40"/>
      <c r="Q381" s="40"/>
      <c r="R381" s="31"/>
      <c r="S381" s="40"/>
      <c r="T381" s="31"/>
      <c r="U381" s="40"/>
      <c r="V381" s="31"/>
      <c r="W381" s="40"/>
      <c r="X381" s="31"/>
      <c r="Y381" s="40"/>
      <c r="Z381" s="31"/>
    </row>
    <row r="382" spans="1:26" s="34" customFormat="1">
      <c r="A382" s="29"/>
      <c r="B382" s="29"/>
      <c r="C382" s="29"/>
      <c r="D382" s="29"/>
      <c r="E382" s="29"/>
      <c r="F382" s="29"/>
      <c r="G382" s="29"/>
      <c r="H382" s="29"/>
      <c r="I382" s="30"/>
      <c r="J382" s="30"/>
      <c r="K382" s="30"/>
      <c r="L382" s="30"/>
      <c r="M382" s="30"/>
      <c r="N382" s="30"/>
      <c r="O382" s="40"/>
      <c r="P382" s="40"/>
      <c r="Q382" s="40"/>
      <c r="R382" s="31"/>
      <c r="S382" s="40"/>
      <c r="T382" s="31"/>
      <c r="U382" s="40"/>
      <c r="V382" s="31"/>
      <c r="W382" s="40"/>
      <c r="X382" s="31"/>
      <c r="Y382" s="40"/>
      <c r="Z382" s="31"/>
    </row>
    <row r="383" spans="1:26" s="34" customFormat="1">
      <c r="A383" s="29"/>
      <c r="B383" s="29"/>
      <c r="C383" s="29"/>
      <c r="D383" s="29"/>
      <c r="E383" s="29"/>
      <c r="F383" s="29"/>
      <c r="G383" s="29"/>
      <c r="H383" s="29"/>
      <c r="I383" s="30"/>
      <c r="J383" s="30"/>
      <c r="K383" s="30"/>
      <c r="L383" s="30"/>
      <c r="M383" s="30"/>
      <c r="N383" s="30"/>
      <c r="O383" s="40"/>
      <c r="P383" s="40"/>
      <c r="Q383" s="40"/>
      <c r="R383" s="31"/>
      <c r="S383" s="40"/>
      <c r="T383" s="31"/>
      <c r="U383" s="40"/>
      <c r="V383" s="31"/>
      <c r="W383" s="40"/>
      <c r="X383" s="31"/>
      <c r="Y383" s="40"/>
      <c r="Z383" s="31"/>
    </row>
    <row r="384" spans="1:26" s="34" customFormat="1">
      <c r="A384" s="29"/>
      <c r="B384" s="29"/>
      <c r="C384" s="29"/>
      <c r="D384" s="29"/>
      <c r="E384" s="29"/>
      <c r="F384" s="29"/>
      <c r="G384" s="29"/>
      <c r="H384" s="29"/>
      <c r="I384" s="30"/>
      <c r="J384" s="30"/>
      <c r="K384" s="30"/>
      <c r="L384" s="30"/>
      <c r="M384" s="30"/>
      <c r="N384" s="30"/>
      <c r="O384" s="40"/>
      <c r="P384" s="40"/>
      <c r="Q384" s="40"/>
      <c r="R384" s="31"/>
      <c r="S384" s="40"/>
      <c r="T384" s="31"/>
      <c r="U384" s="40"/>
      <c r="V384" s="31"/>
      <c r="W384" s="40"/>
      <c r="X384" s="31"/>
      <c r="Y384" s="40"/>
      <c r="Z384" s="31"/>
    </row>
    <row r="385" spans="1:26" s="34" customFormat="1">
      <c r="A385" s="29"/>
      <c r="B385" s="29"/>
      <c r="C385" s="29"/>
      <c r="D385" s="29"/>
      <c r="E385" s="29"/>
      <c r="F385" s="29"/>
      <c r="G385" s="29"/>
      <c r="H385" s="29"/>
      <c r="I385" s="30"/>
      <c r="J385" s="30"/>
      <c r="K385" s="30"/>
      <c r="L385" s="30"/>
      <c r="M385" s="30"/>
      <c r="N385" s="30"/>
      <c r="O385" s="40"/>
      <c r="P385" s="40"/>
      <c r="Q385" s="40"/>
      <c r="R385" s="31"/>
      <c r="S385" s="40"/>
      <c r="T385" s="31"/>
      <c r="U385" s="40"/>
      <c r="V385" s="31"/>
      <c r="W385" s="40"/>
      <c r="X385" s="31"/>
      <c r="Y385" s="40"/>
      <c r="Z385" s="31"/>
    </row>
    <row r="386" spans="1:26" s="34" customFormat="1">
      <c r="A386" s="29"/>
      <c r="B386" s="29"/>
      <c r="C386" s="29"/>
      <c r="D386" s="29"/>
      <c r="E386" s="29"/>
      <c r="F386" s="29"/>
      <c r="G386" s="29"/>
      <c r="H386" s="29"/>
      <c r="I386" s="30"/>
      <c r="J386" s="30"/>
      <c r="K386" s="30"/>
      <c r="L386" s="30"/>
      <c r="M386" s="30"/>
      <c r="N386" s="30"/>
      <c r="O386" s="40"/>
      <c r="P386" s="40"/>
      <c r="Q386" s="40"/>
      <c r="R386" s="31"/>
      <c r="S386" s="40"/>
      <c r="T386" s="31"/>
      <c r="U386" s="40"/>
      <c r="V386" s="31"/>
      <c r="W386" s="40"/>
      <c r="X386" s="31"/>
      <c r="Y386" s="40"/>
      <c r="Z386" s="31"/>
    </row>
    <row r="387" spans="1:26" s="34" customFormat="1">
      <c r="A387" s="29"/>
      <c r="B387" s="29"/>
      <c r="C387" s="29"/>
      <c r="D387" s="29"/>
      <c r="E387" s="29"/>
      <c r="F387" s="29"/>
      <c r="G387" s="29"/>
      <c r="H387" s="29"/>
      <c r="I387" s="30"/>
      <c r="J387" s="30"/>
      <c r="K387" s="30"/>
      <c r="L387" s="30"/>
      <c r="M387" s="30"/>
      <c r="N387" s="30"/>
      <c r="O387" s="40"/>
      <c r="P387" s="40"/>
      <c r="Q387" s="40"/>
      <c r="R387" s="31"/>
      <c r="S387" s="40"/>
      <c r="T387" s="31"/>
      <c r="U387" s="40"/>
      <c r="V387" s="31"/>
      <c r="W387" s="40"/>
      <c r="X387" s="31"/>
      <c r="Y387" s="40"/>
      <c r="Z387" s="31"/>
    </row>
    <row r="388" spans="1:26" s="34" customFormat="1">
      <c r="A388" s="29"/>
      <c r="B388" s="29"/>
      <c r="C388" s="29"/>
      <c r="D388" s="29"/>
      <c r="E388" s="29"/>
      <c r="F388" s="29"/>
      <c r="G388" s="29"/>
      <c r="H388" s="29"/>
      <c r="I388" s="30"/>
      <c r="J388" s="30"/>
      <c r="K388" s="30"/>
      <c r="L388" s="30"/>
      <c r="M388" s="30"/>
      <c r="N388" s="30"/>
      <c r="O388" s="40"/>
      <c r="P388" s="40"/>
      <c r="Q388" s="40"/>
      <c r="R388" s="31"/>
      <c r="S388" s="40"/>
      <c r="T388" s="31"/>
      <c r="U388" s="40"/>
      <c r="V388" s="31"/>
      <c r="W388" s="40"/>
      <c r="X388" s="31"/>
      <c r="Y388" s="40"/>
      <c r="Z388" s="31"/>
    </row>
    <row r="389" spans="1:26" s="34" customFormat="1">
      <c r="A389" s="29"/>
      <c r="B389" s="29"/>
      <c r="C389" s="29"/>
      <c r="D389" s="29"/>
      <c r="E389" s="29"/>
      <c r="F389" s="29"/>
      <c r="G389" s="29"/>
      <c r="H389" s="29"/>
      <c r="I389" s="30"/>
      <c r="J389" s="30"/>
      <c r="K389" s="30"/>
      <c r="L389" s="30"/>
      <c r="M389" s="30"/>
      <c r="N389" s="30"/>
      <c r="O389" s="40"/>
      <c r="P389" s="40"/>
      <c r="Q389" s="40"/>
      <c r="R389" s="31"/>
      <c r="S389" s="40"/>
      <c r="T389" s="31"/>
      <c r="U389" s="40"/>
      <c r="V389" s="31"/>
      <c r="W389" s="40"/>
      <c r="X389" s="31"/>
      <c r="Y389" s="40"/>
      <c r="Z389" s="31"/>
    </row>
    <row r="390" spans="1:26" s="34" customFormat="1">
      <c r="A390" s="29"/>
      <c r="B390" s="29"/>
      <c r="C390" s="29"/>
      <c r="D390" s="29"/>
      <c r="E390" s="29"/>
      <c r="F390" s="29"/>
      <c r="G390" s="29"/>
      <c r="H390" s="29"/>
      <c r="I390" s="30"/>
      <c r="J390" s="30"/>
      <c r="K390" s="30"/>
      <c r="L390" s="30"/>
      <c r="M390" s="30"/>
      <c r="N390" s="30"/>
      <c r="O390" s="40"/>
      <c r="P390" s="40"/>
      <c r="Q390" s="40"/>
      <c r="R390" s="31"/>
      <c r="S390" s="40"/>
      <c r="T390" s="31"/>
      <c r="U390" s="40"/>
      <c r="V390" s="31"/>
      <c r="W390" s="40"/>
      <c r="X390" s="31"/>
      <c r="Y390" s="40"/>
      <c r="Z390" s="31"/>
    </row>
    <row r="391" spans="1:26" s="34" customFormat="1">
      <c r="A391" s="29"/>
      <c r="B391" s="29"/>
      <c r="C391" s="29"/>
      <c r="D391" s="29"/>
      <c r="E391" s="29"/>
      <c r="F391" s="29"/>
      <c r="G391" s="29"/>
      <c r="H391" s="29"/>
      <c r="I391" s="30"/>
      <c r="J391" s="30"/>
      <c r="K391" s="30"/>
      <c r="L391" s="30"/>
      <c r="M391" s="30"/>
      <c r="N391" s="30"/>
      <c r="O391" s="40"/>
      <c r="P391" s="40"/>
      <c r="Q391" s="40"/>
      <c r="R391" s="31"/>
      <c r="S391" s="40"/>
      <c r="T391" s="31"/>
      <c r="U391" s="40"/>
      <c r="V391" s="31"/>
      <c r="W391" s="40"/>
      <c r="X391" s="31"/>
      <c r="Y391" s="40"/>
      <c r="Z391" s="31"/>
    </row>
    <row r="392" spans="1:26" s="34" customFormat="1">
      <c r="A392" s="29"/>
      <c r="B392" s="29"/>
      <c r="C392" s="29"/>
      <c r="D392" s="29"/>
      <c r="E392" s="29"/>
      <c r="F392" s="29"/>
      <c r="G392" s="29"/>
      <c r="H392" s="29"/>
      <c r="I392" s="30"/>
      <c r="J392" s="30"/>
      <c r="K392" s="30"/>
      <c r="L392" s="30"/>
      <c r="M392" s="30"/>
      <c r="N392" s="30"/>
      <c r="O392" s="40"/>
      <c r="P392" s="40"/>
      <c r="Q392" s="40"/>
      <c r="R392" s="31"/>
      <c r="S392" s="40"/>
      <c r="T392" s="31"/>
      <c r="U392" s="40"/>
      <c r="V392" s="31"/>
      <c r="W392" s="40"/>
      <c r="X392" s="31"/>
      <c r="Y392" s="40"/>
      <c r="Z392" s="31"/>
    </row>
    <row r="393" spans="1:26" s="34" customFormat="1">
      <c r="A393" s="29"/>
      <c r="B393" s="29"/>
      <c r="C393" s="29"/>
      <c r="D393" s="29"/>
      <c r="E393" s="29"/>
      <c r="F393" s="29"/>
      <c r="G393" s="29"/>
      <c r="H393" s="29"/>
      <c r="I393" s="30"/>
      <c r="J393" s="30"/>
      <c r="K393" s="30"/>
      <c r="L393" s="30"/>
      <c r="M393" s="30"/>
      <c r="N393" s="30"/>
      <c r="O393" s="40"/>
      <c r="P393" s="40"/>
      <c r="Q393" s="40"/>
      <c r="R393" s="31"/>
      <c r="S393" s="40"/>
      <c r="T393" s="31"/>
      <c r="U393" s="40"/>
      <c r="V393" s="31"/>
      <c r="W393" s="40"/>
      <c r="X393" s="31"/>
      <c r="Y393" s="40"/>
      <c r="Z393" s="31"/>
    </row>
    <row r="394" spans="1:26" s="34" customFormat="1">
      <c r="A394" s="29"/>
      <c r="B394" s="29"/>
      <c r="C394" s="29"/>
      <c r="D394" s="29"/>
      <c r="E394" s="29"/>
      <c r="F394" s="29"/>
      <c r="G394" s="29"/>
      <c r="H394" s="29"/>
      <c r="I394" s="30"/>
      <c r="J394" s="30"/>
      <c r="K394" s="30"/>
      <c r="L394" s="30"/>
      <c r="M394" s="30"/>
      <c r="N394" s="30"/>
      <c r="O394" s="40"/>
      <c r="P394" s="40"/>
      <c r="Q394" s="40"/>
      <c r="R394" s="31"/>
      <c r="S394" s="40"/>
      <c r="T394" s="31"/>
      <c r="U394" s="40"/>
      <c r="V394" s="31"/>
      <c r="W394" s="40"/>
      <c r="X394" s="31"/>
      <c r="Y394" s="40"/>
      <c r="Z394" s="31"/>
    </row>
    <row r="395" spans="1:26" s="34" customFormat="1">
      <c r="A395" s="29"/>
      <c r="B395" s="29"/>
      <c r="C395" s="29"/>
      <c r="D395" s="29"/>
      <c r="E395" s="29"/>
      <c r="F395" s="29"/>
      <c r="G395" s="29"/>
      <c r="H395" s="29"/>
      <c r="I395" s="30"/>
      <c r="J395" s="30"/>
      <c r="K395" s="30"/>
      <c r="L395" s="30"/>
      <c r="M395" s="30"/>
      <c r="N395" s="30"/>
      <c r="O395" s="40"/>
      <c r="P395" s="40"/>
      <c r="Q395" s="40"/>
      <c r="R395" s="31"/>
      <c r="S395" s="40"/>
      <c r="T395" s="31"/>
      <c r="U395" s="40"/>
      <c r="V395" s="31"/>
      <c r="W395" s="40"/>
      <c r="X395" s="31"/>
      <c r="Y395" s="40"/>
      <c r="Z395" s="31"/>
    </row>
    <row r="396" spans="1:26" s="34" customFormat="1">
      <c r="A396" s="29"/>
      <c r="B396" s="29"/>
      <c r="C396" s="29"/>
      <c r="D396" s="29"/>
      <c r="E396" s="29"/>
      <c r="F396" s="29"/>
      <c r="G396" s="29"/>
      <c r="H396" s="29"/>
      <c r="I396" s="30"/>
      <c r="J396" s="30"/>
      <c r="K396" s="30"/>
      <c r="L396" s="30"/>
      <c r="M396" s="30"/>
      <c r="N396" s="30"/>
      <c r="O396" s="40"/>
      <c r="P396" s="40"/>
      <c r="Q396" s="40"/>
      <c r="R396" s="31"/>
      <c r="S396" s="40"/>
      <c r="T396" s="31"/>
      <c r="U396" s="40"/>
      <c r="V396" s="31"/>
      <c r="W396" s="40"/>
      <c r="X396" s="31"/>
      <c r="Y396" s="40"/>
      <c r="Z396" s="31"/>
    </row>
    <row r="397" spans="1:26" s="34" customFormat="1">
      <c r="A397" s="29"/>
      <c r="B397" s="29"/>
      <c r="C397" s="29"/>
      <c r="D397" s="29"/>
      <c r="E397" s="29"/>
      <c r="F397" s="29"/>
      <c r="G397" s="29"/>
      <c r="H397" s="29"/>
      <c r="I397" s="30"/>
      <c r="J397" s="30"/>
      <c r="K397" s="30"/>
      <c r="L397" s="30"/>
      <c r="M397" s="30"/>
      <c r="N397" s="30"/>
      <c r="O397" s="40"/>
      <c r="P397" s="40"/>
      <c r="Q397" s="40"/>
      <c r="R397" s="31"/>
      <c r="S397" s="40"/>
      <c r="T397" s="31"/>
      <c r="U397" s="40"/>
      <c r="V397" s="31"/>
      <c r="W397" s="40"/>
      <c r="X397" s="31"/>
      <c r="Y397" s="40"/>
      <c r="Z397" s="31"/>
    </row>
    <row r="398" spans="1:26" s="34" customFormat="1">
      <c r="A398" s="29"/>
      <c r="B398" s="29"/>
      <c r="C398" s="29"/>
      <c r="D398" s="29"/>
      <c r="E398" s="29"/>
      <c r="F398" s="29"/>
      <c r="G398" s="29"/>
      <c r="H398" s="29"/>
      <c r="I398" s="30"/>
      <c r="J398" s="30"/>
      <c r="K398" s="30"/>
      <c r="L398" s="30"/>
      <c r="M398" s="30"/>
      <c r="N398" s="30"/>
      <c r="O398" s="40"/>
      <c r="P398" s="40"/>
      <c r="Q398" s="40"/>
      <c r="R398" s="31"/>
      <c r="S398" s="40"/>
      <c r="T398" s="31"/>
      <c r="U398" s="40"/>
      <c r="V398" s="31"/>
      <c r="W398" s="40"/>
      <c r="X398" s="31"/>
      <c r="Y398" s="40"/>
      <c r="Z398" s="31"/>
    </row>
    <row r="399" spans="1:26" s="34" customFormat="1">
      <c r="A399" s="29"/>
      <c r="B399" s="29"/>
      <c r="C399" s="29"/>
      <c r="D399" s="29"/>
      <c r="E399" s="29"/>
      <c r="F399" s="29"/>
      <c r="G399" s="29"/>
      <c r="H399" s="29"/>
      <c r="I399" s="30"/>
      <c r="J399" s="30"/>
      <c r="K399" s="30"/>
      <c r="L399" s="30"/>
      <c r="M399" s="30"/>
      <c r="N399" s="30"/>
      <c r="O399" s="40"/>
      <c r="P399" s="40"/>
      <c r="Q399" s="40"/>
      <c r="R399" s="31"/>
      <c r="S399" s="40"/>
      <c r="T399" s="31"/>
      <c r="U399" s="40"/>
      <c r="V399" s="31"/>
      <c r="W399" s="40"/>
      <c r="X399" s="31"/>
      <c r="Y399" s="40"/>
      <c r="Z399" s="31"/>
    </row>
    <row r="400" spans="1:26" s="34" customFormat="1">
      <c r="A400" s="29"/>
      <c r="B400" s="29"/>
      <c r="C400" s="29"/>
      <c r="D400" s="29"/>
      <c r="E400" s="29"/>
      <c r="F400" s="29"/>
      <c r="G400" s="29"/>
      <c r="H400" s="29"/>
      <c r="I400" s="30"/>
      <c r="J400" s="30"/>
      <c r="K400" s="30"/>
      <c r="L400" s="30"/>
      <c r="M400" s="30"/>
      <c r="N400" s="30"/>
      <c r="O400" s="40"/>
      <c r="P400" s="40"/>
      <c r="Q400" s="40"/>
      <c r="R400" s="31"/>
      <c r="S400" s="40"/>
      <c r="T400" s="31"/>
      <c r="U400" s="40"/>
      <c r="V400" s="31"/>
      <c r="W400" s="40"/>
      <c r="X400" s="31"/>
      <c r="Y400" s="40"/>
      <c r="Z400" s="31"/>
    </row>
    <row r="401" spans="1:26" s="34" customFormat="1">
      <c r="A401" s="29"/>
      <c r="B401" s="29"/>
      <c r="C401" s="29"/>
      <c r="D401" s="29"/>
      <c r="E401" s="29"/>
      <c r="F401" s="29"/>
      <c r="G401" s="29"/>
      <c r="H401" s="29"/>
      <c r="I401" s="30"/>
      <c r="J401" s="30"/>
      <c r="K401" s="30"/>
      <c r="L401" s="30"/>
      <c r="M401" s="30"/>
      <c r="N401" s="30"/>
      <c r="O401" s="40"/>
      <c r="P401" s="40"/>
      <c r="Q401" s="40"/>
      <c r="R401" s="31"/>
      <c r="S401" s="40"/>
      <c r="T401" s="31"/>
      <c r="U401" s="40"/>
      <c r="V401" s="31"/>
      <c r="W401" s="40"/>
      <c r="X401" s="31"/>
      <c r="Y401" s="40"/>
      <c r="Z401" s="31"/>
    </row>
    <row r="402" spans="1:26" s="34" customFormat="1">
      <c r="A402" s="29"/>
      <c r="B402" s="29"/>
      <c r="C402" s="29"/>
      <c r="D402" s="29"/>
      <c r="E402" s="29"/>
      <c r="F402" s="29"/>
      <c r="G402" s="29"/>
      <c r="H402" s="29"/>
      <c r="I402" s="30"/>
      <c r="J402" s="30"/>
      <c r="K402" s="30"/>
      <c r="L402" s="30"/>
      <c r="M402" s="30"/>
      <c r="N402" s="30"/>
      <c r="O402" s="40"/>
      <c r="P402" s="40"/>
      <c r="Q402" s="40"/>
      <c r="R402" s="31"/>
      <c r="S402" s="40"/>
      <c r="T402" s="31"/>
      <c r="U402" s="40"/>
      <c r="V402" s="31"/>
      <c r="W402" s="40"/>
      <c r="X402" s="31"/>
      <c r="Y402" s="40"/>
      <c r="Z402" s="31"/>
    </row>
    <row r="403" spans="1:26" s="34" customFormat="1">
      <c r="A403" s="29"/>
      <c r="B403" s="29"/>
      <c r="C403" s="29"/>
      <c r="D403" s="29"/>
      <c r="E403" s="29"/>
      <c r="F403" s="29"/>
      <c r="G403" s="29"/>
      <c r="H403" s="29"/>
      <c r="I403" s="30"/>
      <c r="J403" s="30"/>
      <c r="K403" s="30"/>
      <c r="L403" s="30"/>
      <c r="M403" s="30"/>
      <c r="N403" s="30"/>
      <c r="O403" s="40"/>
      <c r="P403" s="40"/>
      <c r="Q403" s="40"/>
      <c r="R403" s="31"/>
      <c r="S403" s="40"/>
      <c r="T403" s="31"/>
      <c r="U403" s="40"/>
      <c r="V403" s="31"/>
      <c r="W403" s="40"/>
      <c r="X403" s="31"/>
      <c r="Y403" s="40"/>
      <c r="Z403" s="31"/>
    </row>
    <row r="404" spans="1:26" s="34" customFormat="1">
      <c r="A404" s="29"/>
      <c r="B404" s="29"/>
      <c r="C404" s="29"/>
      <c r="D404" s="29"/>
      <c r="E404" s="29"/>
      <c r="F404" s="29"/>
      <c r="G404" s="29"/>
      <c r="H404" s="29"/>
      <c r="I404" s="30"/>
      <c r="J404" s="30"/>
      <c r="K404" s="30"/>
      <c r="L404" s="30"/>
      <c r="M404" s="30"/>
      <c r="N404" s="30"/>
      <c r="O404" s="40"/>
      <c r="P404" s="40"/>
      <c r="Q404" s="40"/>
      <c r="R404" s="31"/>
      <c r="S404" s="40"/>
      <c r="T404" s="31"/>
      <c r="U404" s="40"/>
      <c r="V404" s="31"/>
      <c r="W404" s="40"/>
      <c r="X404" s="31"/>
      <c r="Y404" s="40"/>
      <c r="Z404" s="31"/>
    </row>
    <row r="405" spans="1:26" s="34" customFormat="1">
      <c r="A405" s="29"/>
      <c r="B405" s="29"/>
      <c r="C405" s="29"/>
      <c r="D405" s="29"/>
      <c r="E405" s="29"/>
      <c r="F405" s="29"/>
      <c r="G405" s="29"/>
      <c r="H405" s="29"/>
      <c r="I405" s="30"/>
      <c r="J405" s="30"/>
      <c r="K405" s="30"/>
      <c r="L405" s="30"/>
      <c r="M405" s="30"/>
      <c r="N405" s="30"/>
      <c r="O405" s="40"/>
      <c r="P405" s="40"/>
      <c r="Q405" s="40"/>
      <c r="R405" s="31"/>
      <c r="S405" s="40"/>
      <c r="T405" s="31"/>
      <c r="U405" s="40"/>
      <c r="V405" s="31"/>
      <c r="W405" s="40"/>
      <c r="X405" s="31"/>
      <c r="Y405" s="40"/>
      <c r="Z405" s="31"/>
    </row>
    <row r="406" spans="1:26" s="34" customFormat="1">
      <c r="A406" s="29"/>
      <c r="B406" s="29"/>
      <c r="C406" s="29"/>
      <c r="D406" s="29"/>
      <c r="E406" s="29"/>
      <c r="F406" s="29"/>
      <c r="G406" s="29"/>
      <c r="H406" s="29"/>
      <c r="I406" s="30"/>
      <c r="J406" s="30"/>
      <c r="K406" s="30"/>
      <c r="L406" s="30"/>
      <c r="M406" s="30"/>
      <c r="N406" s="30"/>
      <c r="O406" s="40"/>
      <c r="P406" s="40"/>
      <c r="Q406" s="40"/>
      <c r="R406" s="31"/>
      <c r="S406" s="40"/>
      <c r="T406" s="31"/>
      <c r="U406" s="40"/>
      <c r="V406" s="31"/>
      <c r="W406" s="40"/>
      <c r="X406" s="31"/>
      <c r="Y406" s="40"/>
      <c r="Z406" s="31"/>
    </row>
    <row r="407" spans="1:26" s="34" customFormat="1">
      <c r="A407" s="29"/>
      <c r="B407" s="29"/>
      <c r="C407" s="29"/>
      <c r="D407" s="29"/>
      <c r="E407" s="29"/>
      <c r="F407" s="29"/>
      <c r="G407" s="29"/>
      <c r="H407" s="29"/>
      <c r="I407" s="30"/>
      <c r="J407" s="30"/>
      <c r="K407" s="30"/>
      <c r="L407" s="30"/>
      <c r="M407" s="30"/>
      <c r="N407" s="30"/>
      <c r="O407" s="40"/>
      <c r="P407" s="40"/>
      <c r="Q407" s="40"/>
      <c r="R407" s="31"/>
      <c r="S407" s="40"/>
      <c r="T407" s="31"/>
      <c r="U407" s="40"/>
      <c r="V407" s="31"/>
      <c r="W407" s="40"/>
      <c r="X407" s="31"/>
      <c r="Y407" s="40"/>
      <c r="Z407" s="31"/>
    </row>
    <row r="408" spans="1:26" s="34" customFormat="1">
      <c r="A408" s="29"/>
      <c r="B408" s="29"/>
      <c r="C408" s="29"/>
      <c r="D408" s="29"/>
      <c r="E408" s="29"/>
      <c r="F408" s="29"/>
      <c r="G408" s="29"/>
      <c r="H408" s="29"/>
      <c r="I408" s="30"/>
      <c r="J408" s="30"/>
      <c r="K408" s="30"/>
      <c r="L408" s="30"/>
      <c r="M408" s="30"/>
      <c r="N408" s="30"/>
      <c r="O408" s="40"/>
      <c r="P408" s="40"/>
      <c r="Q408" s="40"/>
      <c r="R408" s="31"/>
      <c r="S408" s="40"/>
      <c r="T408" s="31"/>
      <c r="U408" s="40"/>
      <c r="V408" s="31"/>
      <c r="W408" s="40"/>
      <c r="X408" s="31"/>
      <c r="Y408" s="40"/>
      <c r="Z408" s="31"/>
    </row>
    <row r="409" spans="1:26" s="34" customFormat="1">
      <c r="A409" s="29"/>
      <c r="B409" s="29"/>
      <c r="C409" s="29"/>
      <c r="D409" s="29"/>
      <c r="E409" s="29"/>
      <c r="F409" s="29"/>
      <c r="G409" s="29"/>
      <c r="H409" s="29"/>
      <c r="I409" s="30"/>
      <c r="J409" s="30"/>
      <c r="K409" s="30"/>
      <c r="L409" s="30"/>
      <c r="M409" s="30"/>
      <c r="N409" s="30"/>
      <c r="O409" s="40"/>
      <c r="P409" s="40"/>
      <c r="Q409" s="40"/>
      <c r="R409" s="31"/>
      <c r="S409" s="40"/>
      <c r="T409" s="31"/>
      <c r="U409" s="40"/>
      <c r="V409" s="31"/>
      <c r="W409" s="40"/>
      <c r="X409" s="31"/>
      <c r="Y409" s="40"/>
      <c r="Z409" s="31"/>
    </row>
    <row r="410" spans="1:26" s="34" customFormat="1">
      <c r="A410" s="29"/>
      <c r="B410" s="29"/>
      <c r="C410" s="29"/>
      <c r="D410" s="29"/>
      <c r="E410" s="29"/>
      <c r="F410" s="29"/>
      <c r="G410" s="29"/>
      <c r="H410" s="29"/>
      <c r="I410" s="30"/>
      <c r="J410" s="30"/>
      <c r="K410" s="30"/>
      <c r="L410" s="30"/>
      <c r="M410" s="30"/>
      <c r="N410" s="30"/>
      <c r="O410" s="40"/>
      <c r="P410" s="40"/>
      <c r="Q410" s="40"/>
      <c r="R410" s="31"/>
      <c r="S410" s="40"/>
      <c r="T410" s="31"/>
      <c r="U410" s="40"/>
      <c r="V410" s="31"/>
      <c r="W410" s="40"/>
      <c r="X410" s="31"/>
      <c r="Y410" s="40"/>
      <c r="Z410" s="31"/>
    </row>
    <row r="411" spans="1:26" s="34" customFormat="1">
      <c r="A411" s="29"/>
      <c r="B411" s="29"/>
      <c r="C411" s="29"/>
      <c r="D411" s="29"/>
      <c r="E411" s="29"/>
      <c r="F411" s="29"/>
      <c r="G411" s="29"/>
      <c r="H411" s="29"/>
      <c r="I411" s="30"/>
      <c r="J411" s="30"/>
      <c r="K411" s="30"/>
      <c r="L411" s="30"/>
      <c r="M411" s="30"/>
      <c r="N411" s="30"/>
      <c r="O411" s="40"/>
      <c r="P411" s="40"/>
      <c r="Q411" s="40"/>
      <c r="R411" s="31"/>
      <c r="S411" s="40"/>
      <c r="T411" s="31"/>
      <c r="U411" s="40"/>
      <c r="V411" s="31"/>
      <c r="W411" s="40"/>
      <c r="X411" s="31"/>
      <c r="Y411" s="40"/>
      <c r="Z411" s="31"/>
    </row>
    <row r="412" spans="1:26" s="34" customFormat="1">
      <c r="A412" s="29"/>
      <c r="B412" s="29"/>
      <c r="C412" s="29"/>
      <c r="D412" s="29"/>
      <c r="E412" s="29"/>
      <c r="F412" s="29"/>
      <c r="G412" s="29"/>
      <c r="H412" s="29"/>
      <c r="I412" s="30"/>
      <c r="J412" s="30"/>
      <c r="K412" s="30"/>
      <c r="L412" s="30"/>
      <c r="M412" s="30"/>
      <c r="N412" s="30"/>
      <c r="O412" s="40"/>
      <c r="P412" s="40"/>
      <c r="Q412" s="40"/>
      <c r="R412" s="31"/>
      <c r="S412" s="40"/>
      <c r="T412" s="31"/>
      <c r="U412" s="40"/>
      <c r="V412" s="31"/>
      <c r="W412" s="40"/>
      <c r="X412" s="31"/>
      <c r="Y412" s="40"/>
      <c r="Z412" s="31"/>
    </row>
    <row r="413" spans="1:26" s="34" customFormat="1">
      <c r="A413" s="29"/>
      <c r="B413" s="29"/>
      <c r="C413" s="29"/>
      <c r="D413" s="29"/>
      <c r="E413" s="29"/>
      <c r="F413" s="29"/>
      <c r="G413" s="29"/>
      <c r="H413" s="29"/>
      <c r="I413" s="30"/>
      <c r="J413" s="30"/>
      <c r="K413" s="30"/>
      <c r="L413" s="30"/>
      <c r="M413" s="30"/>
      <c r="N413" s="30"/>
      <c r="O413" s="40"/>
      <c r="P413" s="40"/>
      <c r="Q413" s="40"/>
      <c r="R413" s="31"/>
      <c r="S413" s="40"/>
      <c r="T413" s="31"/>
      <c r="U413" s="40"/>
      <c r="V413" s="31"/>
      <c r="W413" s="40"/>
      <c r="X413" s="31"/>
      <c r="Y413" s="40"/>
      <c r="Z413" s="31"/>
    </row>
    <row r="414" spans="1:26" s="34" customFormat="1">
      <c r="A414" s="29"/>
      <c r="B414" s="29"/>
      <c r="C414" s="29"/>
      <c r="D414" s="29"/>
      <c r="E414" s="29"/>
      <c r="F414" s="29"/>
      <c r="G414" s="29"/>
      <c r="H414" s="29"/>
      <c r="I414" s="30"/>
      <c r="J414" s="30"/>
      <c r="K414" s="30"/>
      <c r="L414" s="30"/>
      <c r="M414" s="30"/>
      <c r="N414" s="30"/>
      <c r="O414" s="40"/>
      <c r="P414" s="40"/>
      <c r="Q414" s="40"/>
      <c r="R414" s="31"/>
      <c r="S414" s="40"/>
      <c r="T414" s="31"/>
      <c r="U414" s="40"/>
      <c r="V414" s="31"/>
      <c r="W414" s="40"/>
      <c r="X414" s="31"/>
      <c r="Y414" s="40"/>
      <c r="Z414" s="31"/>
    </row>
    <row r="415" spans="1:26" s="34" customFormat="1">
      <c r="A415" s="29"/>
      <c r="B415" s="29"/>
      <c r="C415" s="29"/>
      <c r="D415" s="29"/>
      <c r="E415" s="29"/>
      <c r="F415" s="29"/>
      <c r="G415" s="29"/>
      <c r="H415" s="29"/>
      <c r="I415" s="30"/>
      <c r="J415" s="30"/>
      <c r="K415" s="30"/>
      <c r="L415" s="30"/>
      <c r="M415" s="30"/>
      <c r="N415" s="30"/>
      <c r="O415" s="40"/>
      <c r="P415" s="40"/>
      <c r="Q415" s="40"/>
      <c r="R415" s="31"/>
      <c r="S415" s="40"/>
      <c r="T415" s="31"/>
      <c r="U415" s="40"/>
      <c r="V415" s="31"/>
      <c r="W415" s="40"/>
      <c r="X415" s="31"/>
      <c r="Y415" s="40"/>
      <c r="Z415" s="31"/>
    </row>
    <row r="416" spans="1:26" s="34" customFormat="1">
      <c r="A416" s="29"/>
      <c r="B416" s="29"/>
      <c r="C416" s="29"/>
      <c r="D416" s="29"/>
      <c r="E416" s="29"/>
      <c r="F416" s="29"/>
      <c r="G416" s="29"/>
      <c r="H416" s="29"/>
      <c r="I416" s="30"/>
      <c r="J416" s="30"/>
      <c r="K416" s="30"/>
      <c r="L416" s="30"/>
      <c r="M416" s="30"/>
      <c r="N416" s="30"/>
      <c r="O416" s="40"/>
      <c r="P416" s="40"/>
      <c r="Q416" s="40"/>
      <c r="R416" s="31"/>
      <c r="S416" s="40"/>
      <c r="T416" s="31"/>
      <c r="U416" s="40"/>
      <c r="V416" s="31"/>
      <c r="W416" s="40"/>
      <c r="X416" s="31"/>
      <c r="Y416" s="40"/>
      <c r="Z416" s="31"/>
    </row>
    <row r="417" spans="1:26" s="34" customFormat="1">
      <c r="A417" s="29"/>
      <c r="B417" s="29"/>
      <c r="C417" s="29"/>
      <c r="D417" s="29"/>
      <c r="E417" s="29"/>
      <c r="F417" s="29"/>
      <c r="G417" s="29"/>
      <c r="H417" s="29"/>
      <c r="I417" s="30"/>
      <c r="J417" s="30"/>
      <c r="K417" s="30"/>
      <c r="L417" s="30"/>
      <c r="M417" s="30"/>
      <c r="N417" s="30"/>
      <c r="O417" s="40"/>
      <c r="P417" s="40"/>
      <c r="Q417" s="40"/>
      <c r="R417" s="31"/>
      <c r="S417" s="40"/>
      <c r="T417" s="31"/>
      <c r="U417" s="40"/>
      <c r="V417" s="31"/>
      <c r="W417" s="40"/>
      <c r="X417" s="31"/>
      <c r="Y417" s="40"/>
      <c r="Z417" s="31"/>
    </row>
    <row r="418" spans="1:26" s="34" customFormat="1">
      <c r="A418" s="29"/>
      <c r="B418" s="29"/>
      <c r="C418" s="29"/>
      <c r="D418" s="29"/>
      <c r="E418" s="29"/>
      <c r="F418" s="29"/>
      <c r="G418" s="29"/>
      <c r="H418" s="29"/>
      <c r="I418" s="30"/>
      <c r="J418" s="30"/>
      <c r="K418" s="30"/>
      <c r="L418" s="30"/>
      <c r="M418" s="30"/>
      <c r="N418" s="30"/>
      <c r="O418" s="40"/>
      <c r="P418" s="40"/>
      <c r="Q418" s="40"/>
      <c r="R418" s="31"/>
      <c r="S418" s="40"/>
      <c r="T418" s="31"/>
      <c r="U418" s="40"/>
      <c r="V418" s="31"/>
      <c r="W418" s="40"/>
      <c r="X418" s="31"/>
      <c r="Y418" s="40"/>
      <c r="Z418" s="31"/>
    </row>
    <row r="419" spans="1:26" s="34" customFormat="1">
      <c r="A419" s="29"/>
      <c r="B419" s="29"/>
      <c r="C419" s="29"/>
      <c r="D419" s="29"/>
      <c r="E419" s="29"/>
      <c r="F419" s="29"/>
      <c r="G419" s="29"/>
      <c r="H419" s="29"/>
      <c r="I419" s="30"/>
      <c r="J419" s="30"/>
      <c r="K419" s="30"/>
      <c r="L419" s="30"/>
      <c r="M419" s="30"/>
      <c r="N419" s="30"/>
      <c r="O419" s="40"/>
      <c r="P419" s="40"/>
      <c r="Q419" s="40"/>
      <c r="R419" s="31"/>
      <c r="S419" s="40"/>
      <c r="T419" s="31"/>
      <c r="U419" s="40"/>
      <c r="V419" s="31"/>
      <c r="W419" s="40"/>
      <c r="X419" s="31"/>
      <c r="Y419" s="40"/>
      <c r="Z419" s="31"/>
    </row>
    <row r="420" spans="1:26" s="34" customFormat="1">
      <c r="A420" s="29"/>
      <c r="B420" s="29"/>
      <c r="C420" s="29"/>
      <c r="D420" s="29"/>
      <c r="E420" s="29"/>
      <c r="F420" s="29"/>
      <c r="G420" s="29"/>
      <c r="H420" s="29"/>
      <c r="I420" s="30"/>
      <c r="J420" s="30"/>
      <c r="K420" s="30"/>
      <c r="L420" s="30"/>
      <c r="M420" s="30"/>
      <c r="N420" s="30"/>
      <c r="O420" s="40"/>
      <c r="P420" s="40"/>
      <c r="Q420" s="40"/>
      <c r="R420" s="31"/>
      <c r="S420" s="40"/>
      <c r="T420" s="31"/>
      <c r="U420" s="40"/>
      <c r="V420" s="31"/>
      <c r="W420" s="40"/>
      <c r="X420" s="31"/>
      <c r="Y420" s="40"/>
      <c r="Z420" s="31"/>
    </row>
    <row r="421" spans="1:26" s="34" customFormat="1">
      <c r="A421" s="29"/>
      <c r="B421" s="29"/>
      <c r="C421" s="29"/>
      <c r="D421" s="29"/>
      <c r="E421" s="29"/>
      <c r="F421" s="29"/>
      <c r="G421" s="29"/>
      <c r="H421" s="29"/>
      <c r="I421" s="30"/>
      <c r="J421" s="30"/>
      <c r="K421" s="30"/>
      <c r="L421" s="30"/>
      <c r="M421" s="30"/>
      <c r="N421" s="30"/>
      <c r="O421" s="40"/>
      <c r="P421" s="40"/>
      <c r="Q421" s="40"/>
      <c r="R421" s="31"/>
      <c r="S421" s="40"/>
      <c r="T421" s="31"/>
      <c r="U421" s="40"/>
      <c r="V421" s="31"/>
      <c r="W421" s="40"/>
      <c r="X421" s="31"/>
      <c r="Y421" s="40"/>
      <c r="Z421" s="31"/>
    </row>
    <row r="422" spans="1:26" s="34" customFormat="1">
      <c r="A422" s="29"/>
      <c r="B422" s="29"/>
      <c r="C422" s="29"/>
      <c r="D422" s="29"/>
      <c r="E422" s="29"/>
      <c r="F422" s="29"/>
      <c r="G422" s="29"/>
      <c r="H422" s="29"/>
      <c r="I422" s="30"/>
      <c r="J422" s="30"/>
      <c r="K422" s="30"/>
      <c r="L422" s="30"/>
      <c r="M422" s="30"/>
      <c r="N422" s="30"/>
      <c r="O422" s="40"/>
      <c r="P422" s="40"/>
      <c r="Q422" s="40"/>
      <c r="R422" s="31"/>
      <c r="S422" s="40"/>
      <c r="T422" s="31"/>
      <c r="U422" s="40"/>
      <c r="V422" s="31"/>
      <c r="W422" s="40"/>
      <c r="X422" s="31"/>
      <c r="Y422" s="40"/>
      <c r="Z422" s="31"/>
    </row>
    <row r="423" spans="1:26" s="34" customFormat="1">
      <c r="A423" s="29"/>
      <c r="B423" s="29"/>
      <c r="C423" s="29"/>
      <c r="D423" s="29"/>
      <c r="E423" s="29"/>
      <c r="F423" s="29"/>
      <c r="G423" s="29"/>
      <c r="H423" s="29"/>
      <c r="I423" s="30"/>
      <c r="J423" s="30"/>
      <c r="K423" s="30"/>
      <c r="L423" s="30"/>
      <c r="M423" s="30"/>
      <c r="N423" s="30"/>
      <c r="O423" s="40"/>
      <c r="P423" s="40"/>
      <c r="Q423" s="40"/>
      <c r="R423" s="31"/>
      <c r="S423" s="40"/>
      <c r="T423" s="31"/>
      <c r="U423" s="40"/>
      <c r="V423" s="31"/>
      <c r="W423" s="40"/>
      <c r="X423" s="31"/>
      <c r="Y423" s="40"/>
      <c r="Z423" s="31"/>
    </row>
    <row r="424" spans="1:26" s="34" customFormat="1">
      <c r="A424" s="29"/>
      <c r="B424" s="29"/>
      <c r="C424" s="29"/>
      <c r="D424" s="29"/>
      <c r="E424" s="29"/>
      <c r="F424" s="29"/>
      <c r="G424" s="29"/>
      <c r="H424" s="29"/>
      <c r="I424" s="30"/>
      <c r="J424" s="30"/>
      <c r="K424" s="30"/>
      <c r="L424" s="30"/>
      <c r="M424" s="30"/>
      <c r="N424" s="30"/>
      <c r="O424" s="40"/>
      <c r="P424" s="40"/>
      <c r="Q424" s="40"/>
      <c r="R424" s="31"/>
      <c r="S424" s="40"/>
      <c r="T424" s="31"/>
      <c r="U424" s="40"/>
      <c r="V424" s="31"/>
      <c r="W424" s="40"/>
      <c r="X424" s="31"/>
      <c r="Y424" s="40"/>
      <c r="Z424" s="31"/>
    </row>
    <row r="425" spans="1:26" s="34" customFormat="1">
      <c r="A425" s="29"/>
      <c r="B425" s="29"/>
      <c r="C425" s="29"/>
      <c r="D425" s="29"/>
      <c r="E425" s="29"/>
      <c r="F425" s="29"/>
      <c r="G425" s="29"/>
      <c r="H425" s="29"/>
      <c r="I425" s="30"/>
      <c r="J425" s="30"/>
      <c r="K425" s="30"/>
      <c r="L425" s="30"/>
      <c r="M425" s="30"/>
      <c r="N425" s="30"/>
      <c r="O425" s="40"/>
      <c r="P425" s="40"/>
      <c r="Q425" s="40"/>
      <c r="R425" s="31"/>
      <c r="S425" s="40"/>
      <c r="T425" s="31"/>
      <c r="U425" s="40"/>
      <c r="V425" s="31"/>
      <c r="W425" s="40"/>
      <c r="X425" s="31"/>
      <c r="Y425" s="40"/>
      <c r="Z425" s="31"/>
    </row>
    <row r="426" spans="1:26" s="34" customFormat="1">
      <c r="A426" s="29"/>
      <c r="B426" s="29"/>
      <c r="C426" s="29"/>
      <c r="D426" s="29"/>
      <c r="E426" s="29"/>
      <c r="F426" s="29"/>
      <c r="G426" s="29"/>
      <c r="H426" s="29"/>
      <c r="I426" s="30"/>
      <c r="J426" s="30"/>
      <c r="K426" s="30"/>
      <c r="L426" s="30"/>
      <c r="M426" s="30"/>
      <c r="N426" s="30"/>
      <c r="O426" s="40"/>
      <c r="P426" s="40"/>
      <c r="Q426" s="40"/>
      <c r="R426" s="31"/>
      <c r="S426" s="40"/>
      <c r="T426" s="31"/>
      <c r="U426" s="40"/>
      <c r="V426" s="31"/>
      <c r="W426" s="40"/>
      <c r="X426" s="31"/>
      <c r="Y426" s="40"/>
      <c r="Z426" s="31"/>
    </row>
    <row r="427" spans="1:26" s="34" customFormat="1">
      <c r="A427" s="29"/>
      <c r="B427" s="29"/>
      <c r="C427" s="29"/>
      <c r="D427" s="29"/>
      <c r="E427" s="29"/>
      <c r="F427" s="29"/>
      <c r="G427" s="29"/>
      <c r="H427" s="29"/>
      <c r="I427" s="30"/>
      <c r="J427" s="30"/>
      <c r="K427" s="30"/>
      <c r="L427" s="30"/>
      <c r="M427" s="30"/>
      <c r="N427" s="30"/>
      <c r="O427" s="40"/>
      <c r="P427" s="40"/>
      <c r="Q427" s="40"/>
      <c r="R427" s="31"/>
      <c r="S427" s="40"/>
      <c r="T427" s="31"/>
      <c r="U427" s="40"/>
      <c r="V427" s="31"/>
      <c r="W427" s="40"/>
      <c r="X427" s="31"/>
      <c r="Y427" s="40"/>
      <c r="Z427" s="31"/>
    </row>
    <row r="428" spans="1:26" s="34" customFormat="1">
      <c r="A428" s="29"/>
      <c r="B428" s="29"/>
      <c r="C428" s="29"/>
      <c r="D428" s="29"/>
      <c r="E428" s="29"/>
      <c r="F428" s="29"/>
      <c r="G428" s="29"/>
      <c r="H428" s="29"/>
      <c r="I428" s="30"/>
      <c r="J428" s="30"/>
      <c r="K428" s="30"/>
      <c r="L428" s="30"/>
      <c r="M428" s="30"/>
      <c r="N428" s="30"/>
      <c r="O428" s="40"/>
      <c r="P428" s="40"/>
      <c r="Q428" s="40"/>
      <c r="R428" s="31"/>
      <c r="S428" s="40"/>
      <c r="T428" s="31"/>
      <c r="U428" s="40"/>
      <c r="V428" s="31"/>
      <c r="W428" s="40"/>
      <c r="X428" s="31"/>
      <c r="Y428" s="40"/>
      <c r="Z428" s="31"/>
    </row>
    <row r="429" spans="1:26" s="34" customFormat="1">
      <c r="A429" s="29"/>
      <c r="B429" s="29"/>
      <c r="C429" s="29"/>
      <c r="D429" s="29"/>
      <c r="E429" s="29"/>
      <c r="F429" s="29"/>
      <c r="G429" s="29"/>
      <c r="H429" s="29"/>
      <c r="I429" s="30"/>
      <c r="J429" s="30"/>
      <c r="K429" s="30"/>
      <c r="L429" s="30"/>
      <c r="M429" s="30"/>
      <c r="N429" s="30"/>
      <c r="O429" s="40"/>
      <c r="P429" s="40"/>
      <c r="Q429" s="40"/>
      <c r="R429" s="31"/>
      <c r="S429" s="40"/>
      <c r="T429" s="31"/>
      <c r="U429" s="40"/>
      <c r="V429" s="31"/>
      <c r="W429" s="40"/>
      <c r="X429" s="31"/>
      <c r="Y429" s="40"/>
      <c r="Z429" s="31"/>
    </row>
    <row r="430" spans="1:26" s="34" customFormat="1">
      <c r="A430" s="29"/>
      <c r="B430" s="29"/>
      <c r="C430" s="29"/>
      <c r="D430" s="29"/>
      <c r="E430" s="29"/>
      <c r="F430" s="29"/>
      <c r="G430" s="29"/>
      <c r="H430" s="29"/>
      <c r="I430" s="30"/>
      <c r="J430" s="30"/>
      <c r="K430" s="30"/>
      <c r="L430" s="30"/>
      <c r="M430" s="30"/>
      <c r="N430" s="30"/>
      <c r="O430" s="40"/>
      <c r="P430" s="40"/>
      <c r="Q430" s="40"/>
      <c r="R430" s="31"/>
      <c r="S430" s="40"/>
      <c r="T430" s="31"/>
      <c r="U430" s="40"/>
      <c r="V430" s="31"/>
      <c r="W430" s="40"/>
      <c r="X430" s="31"/>
      <c r="Y430" s="40"/>
      <c r="Z430" s="31"/>
    </row>
    <row r="431" spans="1:26" s="34" customFormat="1">
      <c r="A431" s="29"/>
      <c r="B431" s="29"/>
      <c r="C431" s="29"/>
      <c r="D431" s="29"/>
      <c r="E431" s="29"/>
      <c r="F431" s="29"/>
      <c r="G431" s="29"/>
      <c r="H431" s="29"/>
      <c r="I431" s="30"/>
      <c r="J431" s="30"/>
      <c r="K431" s="30"/>
      <c r="L431" s="30"/>
      <c r="M431" s="30"/>
      <c r="N431" s="30"/>
      <c r="O431" s="40"/>
      <c r="P431" s="40"/>
      <c r="Q431" s="40"/>
      <c r="R431" s="31"/>
      <c r="S431" s="40"/>
      <c r="T431" s="31"/>
      <c r="U431" s="40"/>
      <c r="V431" s="31"/>
      <c r="W431" s="40"/>
      <c r="X431" s="31"/>
      <c r="Y431" s="40"/>
      <c r="Z431" s="31"/>
    </row>
    <row r="432" spans="1:26" s="34" customFormat="1">
      <c r="A432" s="29"/>
      <c r="B432" s="29"/>
      <c r="C432" s="29"/>
      <c r="D432" s="29"/>
      <c r="E432" s="29"/>
      <c r="F432" s="29"/>
      <c r="G432" s="29"/>
      <c r="H432" s="29"/>
      <c r="I432" s="30"/>
      <c r="J432" s="30"/>
      <c r="K432" s="30"/>
      <c r="L432" s="30"/>
      <c r="M432" s="30"/>
      <c r="N432" s="30"/>
      <c r="O432" s="40"/>
      <c r="P432" s="40"/>
      <c r="Q432" s="40"/>
      <c r="R432" s="31"/>
      <c r="S432" s="40"/>
      <c r="T432" s="31"/>
      <c r="U432" s="40"/>
      <c r="V432" s="31"/>
      <c r="W432" s="40"/>
      <c r="X432" s="31"/>
      <c r="Y432" s="40"/>
      <c r="Z432" s="31"/>
    </row>
    <row r="433" spans="1:26" s="34" customFormat="1">
      <c r="A433" s="29"/>
      <c r="B433" s="29"/>
      <c r="C433" s="29"/>
      <c r="D433" s="29"/>
      <c r="E433" s="29"/>
      <c r="F433" s="29"/>
      <c r="G433" s="29"/>
      <c r="H433" s="29"/>
      <c r="I433" s="30"/>
      <c r="J433" s="30"/>
      <c r="K433" s="30"/>
      <c r="L433" s="30"/>
      <c r="M433" s="30"/>
      <c r="N433" s="30"/>
      <c r="O433" s="40"/>
      <c r="P433" s="40"/>
      <c r="Q433" s="40"/>
      <c r="R433" s="31"/>
      <c r="S433" s="40"/>
      <c r="T433" s="31"/>
      <c r="U433" s="40"/>
      <c r="V433" s="31"/>
      <c r="W433" s="40"/>
      <c r="X433" s="31"/>
      <c r="Y433" s="40"/>
      <c r="Z433" s="31"/>
    </row>
    <row r="434" spans="1:26" s="34" customFormat="1">
      <c r="A434" s="29"/>
      <c r="B434" s="29"/>
      <c r="C434" s="29"/>
      <c r="D434" s="29"/>
      <c r="E434" s="29"/>
      <c r="F434" s="29"/>
      <c r="G434" s="29"/>
      <c r="H434" s="29"/>
      <c r="I434" s="30"/>
      <c r="J434" s="30"/>
      <c r="K434" s="30"/>
      <c r="L434" s="30"/>
      <c r="M434" s="30"/>
      <c r="N434" s="30"/>
      <c r="O434" s="40"/>
      <c r="P434" s="40"/>
      <c r="Q434" s="40"/>
      <c r="R434" s="31"/>
      <c r="S434" s="40"/>
      <c r="T434" s="31"/>
      <c r="U434" s="40"/>
      <c r="V434" s="31"/>
      <c r="W434" s="40"/>
      <c r="X434" s="31"/>
      <c r="Y434" s="40"/>
      <c r="Z434" s="31"/>
    </row>
    <row r="435" spans="1:26" s="34" customFormat="1">
      <c r="A435" s="29"/>
      <c r="B435" s="29"/>
      <c r="C435" s="29"/>
      <c r="D435" s="29"/>
      <c r="E435" s="29"/>
      <c r="F435" s="29"/>
      <c r="G435" s="29"/>
      <c r="H435" s="29"/>
      <c r="I435" s="30"/>
      <c r="J435" s="30"/>
      <c r="K435" s="30"/>
      <c r="L435" s="30"/>
      <c r="M435" s="30"/>
      <c r="N435" s="30"/>
      <c r="O435" s="40"/>
      <c r="P435" s="40"/>
      <c r="Q435" s="40"/>
      <c r="R435" s="31"/>
      <c r="S435" s="40"/>
      <c r="T435" s="31"/>
      <c r="U435" s="40"/>
      <c r="V435" s="31"/>
      <c r="W435" s="40"/>
      <c r="X435" s="31"/>
      <c r="Y435" s="40"/>
      <c r="Z435" s="31"/>
    </row>
    <row r="436" spans="1:26" s="34" customFormat="1">
      <c r="A436" s="29"/>
      <c r="B436" s="29"/>
      <c r="C436" s="29"/>
      <c r="D436" s="29"/>
      <c r="E436" s="29"/>
      <c r="F436" s="29"/>
      <c r="G436" s="29"/>
      <c r="H436" s="29"/>
      <c r="I436" s="30"/>
      <c r="J436" s="30"/>
      <c r="K436" s="30"/>
      <c r="L436" s="30"/>
      <c r="M436" s="30"/>
      <c r="N436" s="30"/>
      <c r="O436" s="40"/>
      <c r="P436" s="40"/>
      <c r="Q436" s="40"/>
      <c r="R436" s="31"/>
      <c r="S436" s="40"/>
      <c r="T436" s="31"/>
      <c r="U436" s="40"/>
      <c r="V436" s="31"/>
      <c r="W436" s="40"/>
      <c r="X436" s="31"/>
      <c r="Y436" s="40"/>
      <c r="Z436" s="31"/>
    </row>
    <row r="437" spans="1:26" s="34" customFormat="1">
      <c r="A437" s="29"/>
      <c r="B437" s="29"/>
      <c r="C437" s="29"/>
      <c r="D437" s="29"/>
      <c r="E437" s="29"/>
      <c r="F437" s="29"/>
      <c r="G437" s="29"/>
      <c r="H437" s="29"/>
      <c r="I437" s="30"/>
      <c r="J437" s="30"/>
      <c r="K437" s="30"/>
      <c r="L437" s="30"/>
      <c r="M437" s="30"/>
      <c r="N437" s="30"/>
      <c r="O437" s="40"/>
      <c r="P437" s="40"/>
      <c r="Q437" s="40"/>
      <c r="R437" s="31"/>
      <c r="S437" s="40"/>
      <c r="T437" s="31"/>
      <c r="U437" s="40"/>
      <c r="V437" s="31"/>
      <c r="W437" s="40"/>
      <c r="X437" s="31"/>
      <c r="Y437" s="40"/>
      <c r="Z437" s="31"/>
    </row>
    <row r="438" spans="1:26" s="34" customFormat="1">
      <c r="A438" s="29"/>
      <c r="B438" s="29"/>
      <c r="C438" s="29"/>
      <c r="D438" s="29"/>
      <c r="E438" s="29"/>
      <c r="F438" s="29"/>
      <c r="G438" s="29"/>
      <c r="H438" s="29"/>
      <c r="I438" s="30"/>
      <c r="J438" s="30"/>
      <c r="K438" s="30"/>
      <c r="L438" s="30"/>
      <c r="M438" s="30"/>
      <c r="N438" s="30"/>
      <c r="O438" s="40"/>
      <c r="P438" s="40"/>
      <c r="Q438" s="40"/>
      <c r="R438" s="31"/>
      <c r="S438" s="40"/>
      <c r="T438" s="31"/>
      <c r="U438" s="40"/>
      <c r="V438" s="31"/>
      <c r="W438" s="40"/>
      <c r="X438" s="31"/>
      <c r="Y438" s="40"/>
      <c r="Z438" s="31"/>
    </row>
    <row r="439" spans="1:26" s="34" customFormat="1">
      <c r="A439" s="29"/>
      <c r="B439" s="29"/>
      <c r="C439" s="29"/>
      <c r="D439" s="29"/>
      <c r="E439" s="29"/>
      <c r="F439" s="29"/>
      <c r="G439" s="29"/>
      <c r="H439" s="29"/>
      <c r="I439" s="30"/>
      <c r="J439" s="30"/>
      <c r="K439" s="30"/>
      <c r="L439" s="30"/>
      <c r="M439" s="30"/>
      <c r="N439" s="30"/>
      <c r="O439" s="40"/>
      <c r="P439" s="40"/>
      <c r="Q439" s="40"/>
      <c r="R439" s="31"/>
      <c r="S439" s="40"/>
      <c r="T439" s="31"/>
      <c r="U439" s="40"/>
      <c r="V439" s="31"/>
      <c r="W439" s="40"/>
      <c r="X439" s="31"/>
      <c r="Y439" s="40"/>
      <c r="Z439" s="31"/>
    </row>
    <row r="440" spans="1:26" s="34" customFormat="1">
      <c r="A440" s="29"/>
      <c r="B440" s="29"/>
      <c r="C440" s="29"/>
      <c r="D440" s="29"/>
      <c r="E440" s="29"/>
      <c r="F440" s="29"/>
      <c r="G440" s="29"/>
      <c r="H440" s="29"/>
      <c r="I440" s="30"/>
      <c r="J440" s="30"/>
      <c r="K440" s="30"/>
      <c r="L440" s="30"/>
      <c r="M440" s="30"/>
      <c r="N440" s="30"/>
      <c r="O440" s="40"/>
      <c r="P440" s="40"/>
      <c r="Q440" s="40"/>
      <c r="R440" s="31"/>
      <c r="S440" s="40"/>
      <c r="T440" s="31"/>
      <c r="U440" s="40"/>
      <c r="V440" s="31"/>
      <c r="W440" s="40"/>
      <c r="X440" s="31"/>
      <c r="Y440" s="40"/>
      <c r="Z440" s="31"/>
    </row>
    <row r="441" spans="1:26" s="34" customFormat="1">
      <c r="A441" s="29"/>
      <c r="B441" s="29"/>
      <c r="C441" s="29"/>
      <c r="D441" s="29"/>
      <c r="E441" s="29"/>
      <c r="F441" s="29"/>
      <c r="G441" s="29"/>
      <c r="H441" s="29"/>
      <c r="I441" s="30"/>
      <c r="J441" s="30"/>
      <c r="K441" s="30"/>
      <c r="L441" s="30"/>
      <c r="M441" s="30"/>
      <c r="N441" s="30"/>
      <c r="O441" s="40"/>
      <c r="P441" s="40"/>
      <c r="Q441" s="40"/>
      <c r="R441" s="31"/>
      <c r="S441" s="40"/>
      <c r="T441" s="31"/>
      <c r="U441" s="40"/>
      <c r="V441" s="31"/>
      <c r="W441" s="40"/>
      <c r="X441" s="31"/>
      <c r="Y441" s="40"/>
      <c r="Z441" s="31"/>
    </row>
    <row r="442" spans="1:26" s="34" customFormat="1">
      <c r="A442" s="29"/>
      <c r="B442" s="29"/>
      <c r="C442" s="29"/>
      <c r="D442" s="29"/>
      <c r="E442" s="29"/>
      <c r="F442" s="29"/>
      <c r="G442" s="29"/>
      <c r="H442" s="29"/>
      <c r="I442" s="30"/>
      <c r="J442" s="30"/>
      <c r="K442" s="30"/>
      <c r="L442" s="30"/>
      <c r="M442" s="30"/>
      <c r="N442" s="30"/>
      <c r="O442" s="40"/>
      <c r="P442" s="40"/>
      <c r="Q442" s="40"/>
      <c r="R442" s="31"/>
      <c r="S442" s="40"/>
      <c r="T442" s="31"/>
      <c r="U442" s="40"/>
      <c r="V442" s="31"/>
      <c r="W442" s="40"/>
      <c r="X442" s="31"/>
      <c r="Y442" s="40"/>
      <c r="Z442" s="31"/>
    </row>
    <row r="443" spans="1:26" s="34" customFormat="1">
      <c r="A443" s="29"/>
      <c r="B443" s="29"/>
      <c r="C443" s="29"/>
      <c r="D443" s="29"/>
      <c r="E443" s="29"/>
      <c r="F443" s="29"/>
      <c r="G443" s="29"/>
      <c r="H443" s="29"/>
      <c r="I443" s="30"/>
      <c r="J443" s="30"/>
      <c r="K443" s="30"/>
      <c r="L443" s="30"/>
      <c r="M443" s="30"/>
      <c r="N443" s="30"/>
      <c r="O443" s="40"/>
      <c r="P443" s="40"/>
      <c r="Q443" s="40"/>
      <c r="R443" s="31"/>
      <c r="S443" s="40"/>
      <c r="T443" s="31"/>
      <c r="U443" s="40"/>
      <c r="V443" s="31"/>
      <c r="W443" s="40"/>
      <c r="X443" s="31"/>
      <c r="Y443" s="40"/>
      <c r="Z443" s="31"/>
    </row>
    <row r="444" spans="1:26" s="34" customFormat="1">
      <c r="A444" s="29"/>
      <c r="B444" s="29"/>
      <c r="C444" s="29"/>
      <c r="D444" s="29"/>
      <c r="E444" s="29"/>
      <c r="F444" s="29"/>
      <c r="G444" s="29"/>
      <c r="H444" s="29"/>
      <c r="I444" s="30"/>
      <c r="J444" s="30"/>
      <c r="K444" s="30"/>
      <c r="L444" s="30"/>
      <c r="M444" s="30"/>
      <c r="N444" s="30"/>
      <c r="O444" s="40"/>
      <c r="P444" s="40"/>
      <c r="Q444" s="40"/>
      <c r="R444" s="31"/>
      <c r="S444" s="40"/>
      <c r="T444" s="31"/>
      <c r="U444" s="40"/>
      <c r="V444" s="31"/>
      <c r="W444" s="40"/>
      <c r="X444" s="31"/>
      <c r="Y444" s="40"/>
      <c r="Z444" s="31"/>
    </row>
    <row r="445" spans="1:26" s="34" customFormat="1">
      <c r="A445" s="29"/>
      <c r="B445" s="29"/>
      <c r="C445" s="29"/>
      <c r="D445" s="29"/>
      <c r="E445" s="29"/>
      <c r="F445" s="29"/>
      <c r="G445" s="29"/>
      <c r="H445" s="29"/>
      <c r="I445" s="30"/>
      <c r="J445" s="30"/>
      <c r="K445" s="30"/>
      <c r="L445" s="30"/>
      <c r="M445" s="30"/>
      <c r="N445" s="30"/>
      <c r="O445" s="40"/>
      <c r="P445" s="40"/>
      <c r="Q445" s="40"/>
      <c r="R445" s="31"/>
      <c r="S445" s="40"/>
      <c r="T445" s="31"/>
      <c r="U445" s="40"/>
      <c r="V445" s="31"/>
      <c r="W445" s="40"/>
      <c r="X445" s="31"/>
      <c r="Y445" s="40"/>
      <c r="Z445" s="31"/>
    </row>
    <row r="446" spans="1:26" s="34" customFormat="1">
      <c r="A446" s="29"/>
      <c r="B446" s="29"/>
      <c r="C446" s="29"/>
      <c r="D446" s="29"/>
      <c r="E446" s="29"/>
      <c r="F446" s="29"/>
      <c r="G446" s="29"/>
      <c r="H446" s="29"/>
      <c r="I446" s="30"/>
      <c r="J446" s="30"/>
      <c r="K446" s="30"/>
      <c r="L446" s="30"/>
      <c r="M446" s="30"/>
      <c r="N446" s="30"/>
      <c r="O446" s="40"/>
      <c r="P446" s="40"/>
      <c r="Q446" s="40"/>
      <c r="R446" s="31"/>
      <c r="S446" s="40"/>
      <c r="T446" s="31"/>
      <c r="U446" s="40"/>
      <c r="V446" s="31"/>
      <c r="W446" s="40"/>
      <c r="X446" s="31"/>
      <c r="Y446" s="40"/>
      <c r="Z446" s="31"/>
    </row>
    <row r="447" spans="1:26" s="34" customFormat="1">
      <c r="A447" s="29"/>
      <c r="B447" s="29"/>
      <c r="C447" s="29"/>
      <c r="D447" s="29"/>
      <c r="E447" s="29"/>
      <c r="F447" s="29"/>
      <c r="G447" s="29"/>
      <c r="H447" s="29"/>
      <c r="I447" s="30"/>
      <c r="J447" s="30"/>
      <c r="K447" s="30"/>
      <c r="L447" s="30"/>
      <c r="M447" s="30"/>
      <c r="N447" s="30"/>
      <c r="O447" s="40"/>
      <c r="P447" s="40"/>
      <c r="Q447" s="40"/>
      <c r="R447" s="31"/>
      <c r="S447" s="40"/>
      <c r="T447" s="31"/>
      <c r="U447" s="40"/>
      <c r="V447" s="31"/>
      <c r="W447" s="40"/>
      <c r="X447" s="31"/>
      <c r="Y447" s="40"/>
      <c r="Z447" s="31"/>
    </row>
    <row r="448" spans="1:26" s="34" customFormat="1">
      <c r="A448" s="29"/>
      <c r="B448" s="29"/>
      <c r="C448" s="29"/>
      <c r="D448" s="29"/>
      <c r="E448" s="29"/>
      <c r="F448" s="29"/>
      <c r="G448" s="29"/>
      <c r="H448" s="29"/>
      <c r="I448" s="30"/>
      <c r="J448" s="30"/>
      <c r="K448" s="30"/>
      <c r="L448" s="30"/>
      <c r="M448" s="30"/>
      <c r="N448" s="30"/>
      <c r="O448" s="40"/>
      <c r="P448" s="40"/>
      <c r="Q448" s="40"/>
      <c r="R448" s="31"/>
      <c r="S448" s="40"/>
      <c r="T448" s="31"/>
      <c r="U448" s="40"/>
      <c r="V448" s="31"/>
      <c r="W448" s="40"/>
      <c r="X448" s="31"/>
      <c r="Y448" s="40"/>
      <c r="Z448" s="31"/>
    </row>
    <row r="449" spans="1:26" s="34" customFormat="1">
      <c r="A449" s="29"/>
      <c r="B449" s="29"/>
      <c r="C449" s="29"/>
      <c r="D449" s="29"/>
      <c r="E449" s="29"/>
      <c r="F449" s="29"/>
      <c r="G449" s="29"/>
      <c r="H449" s="29"/>
      <c r="I449" s="30"/>
      <c r="J449" s="30"/>
      <c r="K449" s="30"/>
      <c r="L449" s="30"/>
      <c r="M449" s="30"/>
      <c r="N449" s="30"/>
      <c r="O449" s="40"/>
      <c r="P449" s="40"/>
      <c r="Q449" s="40"/>
      <c r="R449" s="31"/>
      <c r="S449" s="40"/>
      <c r="T449" s="31"/>
      <c r="U449" s="40"/>
      <c r="V449" s="31"/>
      <c r="W449" s="40"/>
      <c r="X449" s="31"/>
      <c r="Y449" s="40"/>
      <c r="Z449" s="31"/>
    </row>
    <row r="450" spans="1:26" s="34" customFormat="1">
      <c r="A450" s="29"/>
      <c r="B450" s="29"/>
      <c r="C450" s="29"/>
      <c r="D450" s="29"/>
      <c r="E450" s="29"/>
      <c r="F450" s="29"/>
      <c r="G450" s="29"/>
      <c r="H450" s="29"/>
      <c r="I450" s="30"/>
      <c r="J450" s="30"/>
      <c r="K450" s="30"/>
      <c r="L450" s="30"/>
      <c r="M450" s="30"/>
      <c r="N450" s="30"/>
      <c r="O450" s="40"/>
      <c r="P450" s="40"/>
      <c r="Q450" s="40"/>
      <c r="R450" s="31"/>
      <c r="S450" s="40"/>
      <c r="T450" s="31"/>
      <c r="U450" s="40"/>
      <c r="V450" s="31"/>
      <c r="W450" s="40"/>
      <c r="X450" s="31"/>
      <c r="Y450" s="40"/>
      <c r="Z450" s="31"/>
    </row>
    <row r="451" spans="1:26" s="34" customFormat="1">
      <c r="A451" s="29"/>
      <c r="B451" s="29"/>
      <c r="C451" s="29"/>
      <c r="D451" s="29"/>
      <c r="E451" s="29"/>
      <c r="F451" s="29"/>
      <c r="G451" s="29"/>
      <c r="H451" s="29"/>
      <c r="I451" s="30"/>
      <c r="J451" s="30"/>
      <c r="K451" s="30"/>
      <c r="L451" s="30"/>
      <c r="M451" s="30"/>
      <c r="N451" s="30"/>
      <c r="O451" s="40"/>
      <c r="P451" s="40"/>
      <c r="Q451" s="40"/>
      <c r="R451" s="31"/>
      <c r="S451" s="40"/>
      <c r="T451" s="31"/>
      <c r="U451" s="40"/>
      <c r="V451" s="31"/>
      <c r="W451" s="40"/>
      <c r="X451" s="31"/>
      <c r="Y451" s="40"/>
      <c r="Z451" s="31"/>
    </row>
    <row r="452" spans="1:26" s="34" customFormat="1">
      <c r="A452" s="29"/>
      <c r="B452" s="29"/>
      <c r="C452" s="29"/>
      <c r="D452" s="29"/>
      <c r="E452" s="29"/>
      <c r="F452" s="29"/>
      <c r="G452" s="29"/>
      <c r="H452" s="29"/>
      <c r="I452" s="30"/>
      <c r="J452" s="30"/>
      <c r="K452" s="30"/>
      <c r="L452" s="30"/>
      <c r="M452" s="30"/>
      <c r="N452" s="30"/>
      <c r="O452" s="40"/>
      <c r="P452" s="40"/>
      <c r="Q452" s="40"/>
      <c r="R452" s="31"/>
      <c r="S452" s="40"/>
      <c r="T452" s="31"/>
      <c r="U452" s="40"/>
      <c r="V452" s="31"/>
      <c r="W452" s="40"/>
      <c r="X452" s="31"/>
      <c r="Y452" s="40"/>
      <c r="Z452" s="31"/>
    </row>
    <row r="453" spans="1:26" s="34" customFormat="1">
      <c r="A453" s="29"/>
      <c r="B453" s="29"/>
      <c r="C453" s="29"/>
      <c r="D453" s="29"/>
      <c r="E453" s="29"/>
      <c r="F453" s="29"/>
      <c r="G453" s="29"/>
      <c r="H453" s="29"/>
      <c r="I453" s="30"/>
      <c r="J453" s="30"/>
      <c r="K453" s="30"/>
      <c r="L453" s="30"/>
      <c r="M453" s="30"/>
      <c r="N453" s="30"/>
      <c r="O453" s="40"/>
      <c r="P453" s="40"/>
      <c r="Q453" s="40"/>
      <c r="R453" s="31"/>
      <c r="S453" s="40"/>
      <c r="T453" s="31"/>
      <c r="U453" s="40"/>
      <c r="V453" s="31"/>
      <c r="W453" s="40"/>
      <c r="X453" s="31"/>
      <c r="Y453" s="40"/>
      <c r="Z453" s="31"/>
    </row>
    <row r="454" spans="1:26" s="34" customFormat="1">
      <c r="A454" s="29"/>
      <c r="B454" s="29"/>
      <c r="C454" s="29"/>
      <c r="D454" s="29"/>
      <c r="E454" s="29"/>
      <c r="F454" s="29"/>
      <c r="G454" s="29"/>
      <c r="H454" s="29"/>
      <c r="I454" s="30"/>
      <c r="J454" s="30"/>
      <c r="K454" s="30"/>
      <c r="L454" s="30"/>
      <c r="M454" s="30"/>
      <c r="N454" s="30"/>
      <c r="O454" s="40"/>
      <c r="P454" s="40"/>
      <c r="Q454" s="40"/>
      <c r="R454" s="31"/>
      <c r="S454" s="40"/>
      <c r="T454" s="31"/>
      <c r="U454" s="40"/>
      <c r="V454" s="31"/>
      <c r="W454" s="40"/>
      <c r="X454" s="31"/>
      <c r="Y454" s="40"/>
      <c r="Z454" s="31"/>
    </row>
    <row r="455" spans="1:26" s="34" customFormat="1">
      <c r="A455" s="29"/>
      <c r="B455" s="29"/>
      <c r="C455" s="29"/>
      <c r="D455" s="29"/>
      <c r="E455" s="29"/>
      <c r="F455" s="29"/>
      <c r="G455" s="29"/>
      <c r="H455" s="29"/>
      <c r="I455" s="30"/>
      <c r="J455" s="30"/>
      <c r="K455" s="30"/>
      <c r="L455" s="30"/>
      <c r="M455" s="30"/>
      <c r="N455" s="30"/>
      <c r="O455" s="40"/>
      <c r="P455" s="40"/>
      <c r="Q455" s="40"/>
      <c r="R455" s="31"/>
      <c r="S455" s="40"/>
      <c r="T455" s="31"/>
      <c r="U455" s="40"/>
      <c r="V455" s="31"/>
      <c r="W455" s="40"/>
      <c r="X455" s="31"/>
      <c r="Y455" s="40"/>
      <c r="Z455" s="31"/>
    </row>
    <row r="456" spans="1:26" s="34" customFormat="1">
      <c r="A456" s="29"/>
      <c r="B456" s="29"/>
      <c r="C456" s="29"/>
      <c r="D456" s="29"/>
      <c r="E456" s="29"/>
      <c r="F456" s="29"/>
      <c r="G456" s="29"/>
      <c r="H456" s="29"/>
      <c r="I456" s="30"/>
      <c r="J456" s="30"/>
      <c r="K456" s="30"/>
      <c r="L456" s="30"/>
      <c r="M456" s="30"/>
      <c r="N456" s="30"/>
      <c r="O456" s="40"/>
      <c r="P456" s="40"/>
      <c r="Q456" s="40"/>
      <c r="R456" s="31"/>
      <c r="S456" s="40"/>
      <c r="T456" s="31"/>
      <c r="U456" s="40"/>
      <c r="V456" s="31"/>
      <c r="W456" s="40"/>
      <c r="X456" s="31"/>
      <c r="Y456" s="40"/>
      <c r="Z456" s="31"/>
    </row>
    <row r="457" spans="1:26" s="34" customFormat="1">
      <c r="A457" s="29"/>
      <c r="B457" s="29"/>
      <c r="C457" s="29"/>
      <c r="D457" s="29"/>
      <c r="E457" s="29"/>
      <c r="F457" s="29"/>
      <c r="G457" s="29"/>
      <c r="H457" s="29"/>
      <c r="I457" s="30"/>
      <c r="J457" s="30"/>
      <c r="K457" s="30"/>
      <c r="L457" s="30"/>
      <c r="M457" s="30"/>
      <c r="N457" s="30"/>
      <c r="O457" s="40"/>
      <c r="P457" s="40"/>
      <c r="Q457" s="40"/>
      <c r="R457" s="31"/>
      <c r="S457" s="40"/>
      <c r="T457" s="31"/>
      <c r="U457" s="40"/>
      <c r="V457" s="31"/>
      <c r="W457" s="40"/>
      <c r="X457" s="31"/>
      <c r="Y457" s="40"/>
      <c r="Z457" s="31"/>
    </row>
    <row r="458" spans="1:26" s="34" customFormat="1">
      <c r="A458" s="29"/>
      <c r="B458" s="29"/>
      <c r="C458" s="29"/>
      <c r="D458" s="29"/>
      <c r="E458" s="29"/>
      <c r="F458" s="29"/>
      <c r="G458" s="29"/>
      <c r="H458" s="29"/>
      <c r="I458" s="30"/>
      <c r="J458" s="30"/>
      <c r="K458" s="30"/>
      <c r="L458" s="30"/>
      <c r="M458" s="30"/>
      <c r="N458" s="30"/>
      <c r="O458" s="40"/>
      <c r="P458" s="40"/>
      <c r="Q458" s="40"/>
      <c r="R458" s="31"/>
      <c r="S458" s="40"/>
      <c r="T458" s="31"/>
      <c r="U458" s="40"/>
      <c r="V458" s="31"/>
      <c r="W458" s="40"/>
      <c r="X458" s="31"/>
      <c r="Y458" s="40"/>
      <c r="Z458" s="31"/>
    </row>
    <row r="459" spans="1:26" s="34" customFormat="1">
      <c r="A459" s="29"/>
      <c r="B459" s="29"/>
      <c r="C459" s="29"/>
      <c r="D459" s="29"/>
      <c r="E459" s="29"/>
      <c r="F459" s="29"/>
      <c r="G459" s="29"/>
      <c r="H459" s="29"/>
      <c r="I459" s="30"/>
      <c r="J459" s="30"/>
      <c r="K459" s="30"/>
      <c r="L459" s="30"/>
      <c r="M459" s="30"/>
      <c r="N459" s="30"/>
      <c r="O459" s="40"/>
      <c r="P459" s="40"/>
      <c r="Q459" s="40"/>
      <c r="R459" s="31"/>
      <c r="S459" s="40"/>
      <c r="T459" s="31"/>
      <c r="U459" s="40"/>
      <c r="V459" s="31"/>
      <c r="W459" s="40"/>
      <c r="X459" s="31"/>
      <c r="Y459" s="40"/>
      <c r="Z459" s="31"/>
    </row>
    <row r="460" spans="1:26" s="34" customFormat="1">
      <c r="A460" s="29"/>
      <c r="B460" s="29"/>
      <c r="C460" s="29"/>
      <c r="D460" s="29"/>
      <c r="E460" s="29"/>
      <c r="F460" s="29"/>
      <c r="G460" s="29"/>
      <c r="H460" s="29"/>
      <c r="I460" s="30"/>
      <c r="J460" s="30"/>
      <c r="K460" s="30"/>
      <c r="L460" s="30"/>
      <c r="M460" s="30"/>
      <c r="N460" s="30"/>
      <c r="O460" s="40"/>
      <c r="P460" s="40"/>
      <c r="Q460" s="40"/>
      <c r="R460" s="31"/>
      <c r="S460" s="40"/>
      <c r="T460" s="31"/>
      <c r="U460" s="40"/>
      <c r="V460" s="31"/>
      <c r="W460" s="40"/>
      <c r="X460" s="31"/>
      <c r="Y460" s="40"/>
      <c r="Z460" s="31"/>
    </row>
    <row r="461" spans="1:26" s="34" customFormat="1">
      <c r="A461" s="29"/>
      <c r="B461" s="29"/>
      <c r="C461" s="29"/>
      <c r="D461" s="29"/>
      <c r="E461" s="29"/>
      <c r="F461" s="29"/>
      <c r="G461" s="29"/>
      <c r="H461" s="29"/>
      <c r="I461" s="30"/>
      <c r="J461" s="30"/>
      <c r="K461" s="30"/>
      <c r="L461" s="30"/>
      <c r="M461" s="30"/>
      <c r="N461" s="30"/>
      <c r="O461" s="40"/>
      <c r="P461" s="40"/>
      <c r="Q461" s="40"/>
      <c r="R461" s="31"/>
      <c r="S461" s="40"/>
      <c r="T461" s="31"/>
      <c r="U461" s="40"/>
      <c r="V461" s="31"/>
      <c r="W461" s="40"/>
      <c r="X461" s="31"/>
      <c r="Y461" s="40"/>
      <c r="Z461" s="31"/>
    </row>
    <row r="462" spans="1:26" s="34" customFormat="1">
      <c r="A462" s="29"/>
      <c r="B462" s="29"/>
      <c r="C462" s="29"/>
      <c r="D462" s="29"/>
      <c r="E462" s="29"/>
      <c r="F462" s="29"/>
      <c r="G462" s="29"/>
      <c r="H462" s="29"/>
      <c r="I462" s="30"/>
      <c r="J462" s="30"/>
      <c r="K462" s="30"/>
      <c r="L462" s="30"/>
      <c r="M462" s="30"/>
      <c r="N462" s="30"/>
      <c r="O462" s="40"/>
      <c r="P462" s="40"/>
      <c r="Q462" s="40"/>
      <c r="R462" s="31"/>
      <c r="S462" s="40"/>
      <c r="T462" s="31"/>
      <c r="U462" s="40"/>
      <c r="V462" s="31"/>
      <c r="W462" s="40"/>
      <c r="X462" s="31"/>
      <c r="Y462" s="40"/>
      <c r="Z462" s="31"/>
    </row>
    <row r="463" spans="1:26" s="34" customFormat="1">
      <c r="A463" s="29"/>
      <c r="B463" s="29"/>
      <c r="C463" s="29"/>
      <c r="D463" s="29"/>
      <c r="E463" s="29"/>
      <c r="F463" s="29"/>
      <c r="G463" s="29"/>
      <c r="H463" s="29"/>
      <c r="I463" s="30"/>
      <c r="J463" s="30"/>
      <c r="K463" s="30"/>
      <c r="L463" s="30"/>
      <c r="M463" s="30"/>
      <c r="N463" s="30"/>
      <c r="O463" s="40"/>
      <c r="P463" s="40"/>
      <c r="Q463" s="40"/>
      <c r="R463" s="31"/>
      <c r="S463" s="40"/>
      <c r="T463" s="31"/>
      <c r="U463" s="40"/>
      <c r="V463" s="31"/>
      <c r="W463" s="40"/>
      <c r="X463" s="31"/>
      <c r="Y463" s="40"/>
      <c r="Z463" s="31"/>
    </row>
    <row r="464" spans="1:26" s="34" customFormat="1">
      <c r="A464" s="29"/>
      <c r="B464" s="29"/>
      <c r="C464" s="29"/>
      <c r="D464" s="29"/>
      <c r="E464" s="29"/>
      <c r="F464" s="29"/>
      <c r="G464" s="29"/>
      <c r="H464" s="29"/>
      <c r="I464" s="30"/>
      <c r="J464" s="30"/>
      <c r="K464" s="30"/>
      <c r="L464" s="30"/>
      <c r="M464" s="30"/>
      <c r="N464" s="30"/>
      <c r="O464" s="40"/>
      <c r="P464" s="40"/>
      <c r="Q464" s="40"/>
      <c r="R464" s="31"/>
      <c r="S464" s="40"/>
      <c r="T464" s="31"/>
      <c r="U464" s="40"/>
      <c r="V464" s="31"/>
      <c r="W464" s="40"/>
      <c r="X464" s="31"/>
      <c r="Y464" s="40"/>
      <c r="Z464" s="31"/>
    </row>
    <row r="465" spans="1:26" s="34" customFormat="1">
      <c r="A465" s="29"/>
      <c r="B465" s="29"/>
      <c r="C465" s="29"/>
      <c r="D465" s="29"/>
      <c r="E465" s="29"/>
      <c r="F465" s="29"/>
      <c r="G465" s="29"/>
      <c r="H465" s="29"/>
      <c r="I465" s="30"/>
      <c r="J465" s="30"/>
      <c r="K465" s="30"/>
      <c r="L465" s="30"/>
      <c r="M465" s="30"/>
      <c r="N465" s="30"/>
      <c r="O465" s="40"/>
      <c r="P465" s="40"/>
      <c r="Q465" s="40"/>
      <c r="R465" s="31"/>
      <c r="S465" s="40"/>
      <c r="T465" s="31"/>
      <c r="U465" s="40"/>
      <c r="V465" s="31"/>
      <c r="W465" s="40"/>
      <c r="X465" s="31"/>
      <c r="Y465" s="40"/>
      <c r="Z465" s="31"/>
    </row>
    <row r="466" spans="1:26" s="34" customFormat="1">
      <c r="A466" s="29"/>
      <c r="B466" s="29"/>
      <c r="C466" s="29"/>
      <c r="D466" s="29"/>
      <c r="E466" s="29"/>
      <c r="F466" s="29"/>
      <c r="G466" s="29"/>
      <c r="H466" s="29"/>
      <c r="I466" s="30"/>
      <c r="J466" s="30"/>
      <c r="K466" s="30"/>
      <c r="L466" s="30"/>
      <c r="M466" s="30"/>
      <c r="N466" s="30"/>
      <c r="O466" s="40"/>
      <c r="P466" s="40"/>
      <c r="Q466" s="40"/>
      <c r="R466" s="31"/>
      <c r="S466" s="40"/>
      <c r="T466" s="31"/>
      <c r="U466" s="40"/>
      <c r="V466" s="31"/>
      <c r="W466" s="40"/>
      <c r="X466" s="31"/>
      <c r="Y466" s="40"/>
      <c r="Z466" s="31"/>
    </row>
    <row r="467" spans="1:26" s="34" customFormat="1">
      <c r="A467" s="29"/>
      <c r="B467" s="29"/>
      <c r="C467" s="29"/>
      <c r="D467" s="29"/>
      <c r="E467" s="29"/>
      <c r="F467" s="29"/>
      <c r="G467" s="29"/>
      <c r="H467" s="29"/>
      <c r="I467" s="30"/>
      <c r="J467" s="30"/>
      <c r="K467" s="30"/>
      <c r="L467" s="30"/>
      <c r="M467" s="30"/>
      <c r="N467" s="30"/>
      <c r="O467" s="40"/>
      <c r="P467" s="40"/>
      <c r="Q467" s="40"/>
      <c r="R467" s="31"/>
      <c r="S467" s="40"/>
      <c r="T467" s="31"/>
      <c r="U467" s="40"/>
      <c r="V467" s="31"/>
      <c r="W467" s="40"/>
      <c r="X467" s="31"/>
      <c r="Y467" s="40"/>
      <c r="Z467" s="31"/>
    </row>
    <row r="468" spans="1:26" s="34" customFormat="1">
      <c r="A468" s="29"/>
      <c r="B468" s="29"/>
      <c r="C468" s="29"/>
      <c r="D468" s="29"/>
      <c r="E468" s="29"/>
      <c r="F468" s="29"/>
      <c r="G468" s="29"/>
      <c r="H468" s="29"/>
      <c r="I468" s="30"/>
      <c r="J468" s="30"/>
      <c r="K468" s="30"/>
      <c r="L468" s="30"/>
      <c r="M468" s="30"/>
      <c r="N468" s="30"/>
      <c r="O468" s="40"/>
      <c r="P468" s="40"/>
      <c r="Q468" s="40"/>
      <c r="R468" s="31"/>
      <c r="S468" s="40"/>
      <c r="T468" s="31"/>
      <c r="U468" s="40"/>
      <c r="V468" s="31"/>
      <c r="W468" s="40"/>
      <c r="X468" s="31"/>
      <c r="Y468" s="40"/>
      <c r="Z468" s="31"/>
    </row>
    <row r="469" spans="1:26" s="34" customFormat="1">
      <c r="A469" s="29"/>
      <c r="B469" s="29"/>
      <c r="C469" s="29"/>
      <c r="D469" s="29"/>
      <c r="E469" s="29"/>
      <c r="F469" s="29"/>
      <c r="G469" s="29"/>
      <c r="H469" s="29"/>
      <c r="I469" s="30"/>
      <c r="J469" s="30"/>
      <c r="K469" s="30"/>
      <c r="L469" s="30"/>
      <c r="M469" s="30"/>
      <c r="N469" s="30"/>
      <c r="O469" s="40"/>
      <c r="P469" s="40"/>
      <c r="Q469" s="40"/>
      <c r="R469" s="31"/>
      <c r="S469" s="40"/>
      <c r="T469" s="31"/>
      <c r="U469" s="40"/>
      <c r="V469" s="31"/>
      <c r="W469" s="40"/>
      <c r="X469" s="31"/>
      <c r="Y469" s="40"/>
      <c r="Z469" s="31"/>
    </row>
    <row r="470" spans="1:26" s="34" customFormat="1">
      <c r="A470" s="29"/>
      <c r="B470" s="29"/>
      <c r="C470" s="29"/>
      <c r="D470" s="29"/>
      <c r="E470" s="29"/>
      <c r="F470" s="29"/>
      <c r="G470" s="29"/>
      <c r="H470" s="29"/>
      <c r="I470" s="30"/>
      <c r="J470" s="30"/>
      <c r="K470" s="30"/>
      <c r="L470" s="30"/>
      <c r="M470" s="30"/>
      <c r="N470" s="30"/>
      <c r="O470" s="40"/>
      <c r="P470" s="40"/>
      <c r="Q470" s="40"/>
      <c r="R470" s="31"/>
      <c r="S470" s="40"/>
      <c r="T470" s="31"/>
      <c r="U470" s="40"/>
      <c r="V470" s="31"/>
      <c r="W470" s="40"/>
      <c r="X470" s="31"/>
      <c r="Y470" s="40"/>
      <c r="Z470" s="31"/>
    </row>
    <row r="471" spans="1:26" s="34" customFormat="1">
      <c r="A471" s="29"/>
      <c r="B471" s="29"/>
      <c r="C471" s="29"/>
      <c r="D471" s="29"/>
      <c r="E471" s="29"/>
      <c r="F471" s="29"/>
      <c r="G471" s="29"/>
      <c r="H471" s="29"/>
      <c r="I471" s="30"/>
      <c r="J471" s="30"/>
      <c r="K471" s="30"/>
      <c r="L471" s="30"/>
      <c r="M471" s="30"/>
      <c r="N471" s="30"/>
      <c r="O471" s="40"/>
      <c r="P471" s="40"/>
      <c r="Q471" s="40"/>
      <c r="R471" s="31"/>
      <c r="S471" s="40"/>
      <c r="T471" s="31"/>
      <c r="U471" s="40"/>
      <c r="V471" s="31"/>
      <c r="W471" s="40"/>
      <c r="X471" s="31"/>
      <c r="Y471" s="40"/>
      <c r="Z471" s="31"/>
    </row>
    <row r="472" spans="1:26" s="34" customFormat="1">
      <c r="A472" s="29"/>
      <c r="B472" s="29"/>
      <c r="C472" s="29"/>
      <c r="D472" s="29"/>
      <c r="E472" s="29"/>
      <c r="F472" s="29"/>
      <c r="G472" s="29"/>
      <c r="H472" s="29"/>
      <c r="I472" s="30"/>
      <c r="J472" s="30"/>
      <c r="K472" s="30"/>
      <c r="L472" s="30"/>
      <c r="M472" s="30"/>
      <c r="N472" s="30"/>
      <c r="O472" s="40"/>
      <c r="P472" s="40"/>
      <c r="Q472" s="40"/>
      <c r="R472" s="31"/>
      <c r="S472" s="40"/>
      <c r="T472" s="31"/>
      <c r="U472" s="40"/>
      <c r="V472" s="31"/>
      <c r="W472" s="40"/>
      <c r="X472" s="31"/>
      <c r="Y472" s="40"/>
      <c r="Z472" s="31"/>
    </row>
    <row r="473" spans="1:26" s="34" customFormat="1">
      <c r="A473" s="29"/>
      <c r="B473" s="29"/>
      <c r="C473" s="29"/>
      <c r="D473" s="29"/>
      <c r="E473" s="29"/>
      <c r="F473" s="29"/>
      <c r="G473" s="29"/>
      <c r="H473" s="29"/>
      <c r="I473" s="30"/>
      <c r="J473" s="30"/>
      <c r="K473" s="30"/>
      <c r="L473" s="30"/>
      <c r="M473" s="30"/>
      <c r="N473" s="30"/>
      <c r="O473" s="40"/>
      <c r="P473" s="40"/>
      <c r="Q473" s="40"/>
      <c r="R473" s="31"/>
      <c r="S473" s="40"/>
      <c r="T473" s="31"/>
      <c r="U473" s="40"/>
      <c r="V473" s="31"/>
      <c r="W473" s="40"/>
      <c r="X473" s="31"/>
      <c r="Y473" s="40"/>
      <c r="Z473" s="31"/>
    </row>
    <row r="474" spans="1:26" s="34" customFormat="1">
      <c r="A474" s="29"/>
      <c r="B474" s="29"/>
      <c r="C474" s="29"/>
      <c r="D474" s="29"/>
      <c r="E474" s="29"/>
      <c r="F474" s="29"/>
      <c r="G474" s="29"/>
      <c r="H474" s="29"/>
      <c r="I474" s="30"/>
      <c r="J474" s="30"/>
      <c r="K474" s="30"/>
      <c r="L474" s="30"/>
      <c r="M474" s="30"/>
      <c r="N474" s="30"/>
      <c r="O474" s="40"/>
      <c r="P474" s="40"/>
      <c r="Q474" s="40"/>
      <c r="R474" s="31"/>
      <c r="S474" s="40"/>
      <c r="T474" s="31"/>
      <c r="U474" s="40"/>
      <c r="V474" s="31"/>
      <c r="W474" s="40"/>
      <c r="X474" s="31"/>
      <c r="Y474" s="40"/>
      <c r="Z474" s="31"/>
    </row>
    <row r="475" spans="1:26" s="34" customFormat="1">
      <c r="A475" s="29"/>
      <c r="B475" s="29"/>
      <c r="C475" s="29"/>
      <c r="D475" s="29"/>
      <c r="E475" s="29"/>
      <c r="F475" s="29"/>
      <c r="G475" s="29"/>
      <c r="H475" s="29"/>
      <c r="I475" s="30"/>
      <c r="J475" s="30"/>
      <c r="K475" s="30"/>
      <c r="L475" s="30"/>
      <c r="M475" s="30"/>
      <c r="N475" s="30"/>
      <c r="O475" s="40"/>
      <c r="P475" s="40"/>
      <c r="Q475" s="40"/>
      <c r="R475" s="31"/>
      <c r="S475" s="40"/>
      <c r="T475" s="31"/>
      <c r="U475" s="40"/>
      <c r="V475" s="31"/>
      <c r="W475" s="40"/>
      <c r="X475" s="31"/>
      <c r="Y475" s="40"/>
      <c r="Z475" s="31"/>
    </row>
    <row r="476" spans="1:26" s="34" customFormat="1">
      <c r="A476" s="29"/>
      <c r="B476" s="29"/>
      <c r="C476" s="29"/>
      <c r="D476" s="29"/>
      <c r="E476" s="29"/>
      <c r="F476" s="29"/>
      <c r="G476" s="29"/>
      <c r="H476" s="29"/>
      <c r="I476" s="30"/>
      <c r="J476" s="30"/>
      <c r="K476" s="30"/>
      <c r="L476" s="30"/>
      <c r="M476" s="30"/>
      <c r="N476" s="30"/>
      <c r="O476" s="40"/>
      <c r="P476" s="40"/>
      <c r="Q476" s="40"/>
      <c r="R476" s="31"/>
      <c r="S476" s="40"/>
      <c r="T476" s="31"/>
      <c r="U476" s="40"/>
      <c r="V476" s="31"/>
      <c r="W476" s="40"/>
      <c r="X476" s="31"/>
      <c r="Y476" s="40"/>
      <c r="Z476" s="31"/>
    </row>
    <row r="477" spans="1:26" s="34" customFormat="1">
      <c r="A477" s="29"/>
      <c r="B477" s="29"/>
      <c r="C477" s="29"/>
      <c r="D477" s="29"/>
      <c r="E477" s="29"/>
      <c r="F477" s="29"/>
      <c r="G477" s="29"/>
      <c r="H477" s="29"/>
      <c r="I477" s="30"/>
      <c r="J477" s="30"/>
      <c r="K477" s="30"/>
      <c r="L477" s="30"/>
      <c r="M477" s="30"/>
      <c r="N477" s="30"/>
      <c r="O477" s="40"/>
      <c r="P477" s="40"/>
      <c r="Q477" s="40"/>
      <c r="R477" s="31"/>
      <c r="S477" s="40"/>
      <c r="T477" s="31"/>
      <c r="U477" s="40"/>
      <c r="V477" s="31"/>
      <c r="W477" s="40"/>
      <c r="X477" s="31"/>
      <c r="Y477" s="40"/>
      <c r="Z477" s="31"/>
    </row>
    <row r="478" spans="1:26" s="34" customFormat="1">
      <c r="A478" s="29"/>
      <c r="B478" s="29"/>
      <c r="C478" s="29"/>
      <c r="D478" s="29"/>
      <c r="E478" s="29"/>
      <c r="F478" s="29"/>
      <c r="G478" s="29"/>
      <c r="H478" s="29"/>
      <c r="I478" s="30"/>
      <c r="J478" s="30"/>
      <c r="K478" s="30"/>
      <c r="L478" s="30"/>
      <c r="M478" s="30"/>
      <c r="N478" s="30"/>
      <c r="O478" s="40"/>
      <c r="P478" s="40"/>
      <c r="Q478" s="40"/>
      <c r="R478" s="31"/>
      <c r="S478" s="40"/>
      <c r="T478" s="31"/>
      <c r="U478" s="40"/>
      <c r="V478" s="31"/>
      <c r="W478" s="40"/>
      <c r="X478" s="31"/>
      <c r="Y478" s="40"/>
      <c r="Z478" s="31"/>
    </row>
    <row r="479" spans="1:26" s="34" customFormat="1">
      <c r="A479" s="29"/>
      <c r="B479" s="29"/>
      <c r="C479" s="29"/>
      <c r="D479" s="29"/>
      <c r="E479" s="29"/>
      <c r="F479" s="29"/>
      <c r="G479" s="29"/>
      <c r="H479" s="29"/>
      <c r="I479" s="30"/>
      <c r="J479" s="30"/>
      <c r="K479" s="30"/>
      <c r="L479" s="30"/>
      <c r="M479" s="30"/>
      <c r="N479" s="30"/>
      <c r="O479" s="40"/>
      <c r="P479" s="40"/>
      <c r="Q479" s="40"/>
      <c r="R479" s="31"/>
      <c r="S479" s="40"/>
      <c r="T479" s="31"/>
      <c r="U479" s="40"/>
      <c r="V479" s="31"/>
      <c r="W479" s="40"/>
      <c r="X479" s="31"/>
      <c r="Y479" s="40"/>
      <c r="Z479" s="31"/>
    </row>
    <row r="480" spans="1:26" s="34" customFormat="1">
      <c r="A480" s="29"/>
      <c r="B480" s="29"/>
      <c r="C480" s="29"/>
      <c r="D480" s="29"/>
      <c r="E480" s="29"/>
      <c r="F480" s="29"/>
      <c r="G480" s="29"/>
      <c r="H480" s="29"/>
      <c r="I480" s="30"/>
      <c r="J480" s="30"/>
      <c r="K480" s="30"/>
      <c r="L480" s="30"/>
      <c r="M480" s="30"/>
      <c r="N480" s="30"/>
      <c r="O480" s="40"/>
      <c r="P480" s="40"/>
      <c r="Q480" s="40"/>
      <c r="R480" s="31"/>
      <c r="S480" s="40"/>
      <c r="T480" s="31"/>
      <c r="U480" s="40"/>
      <c r="V480" s="31"/>
      <c r="W480" s="40"/>
      <c r="X480" s="31"/>
      <c r="Y480" s="40"/>
      <c r="Z480" s="31"/>
    </row>
    <row r="481" spans="1:26" s="34" customFormat="1">
      <c r="A481" s="29"/>
      <c r="B481" s="29"/>
      <c r="C481" s="29"/>
      <c r="D481" s="29"/>
      <c r="E481" s="29"/>
      <c r="F481" s="29"/>
      <c r="G481" s="29"/>
      <c r="H481" s="29"/>
      <c r="I481" s="30"/>
      <c r="J481" s="30"/>
      <c r="K481" s="30"/>
      <c r="L481" s="30"/>
      <c r="M481" s="30"/>
      <c r="N481" s="30"/>
      <c r="O481" s="40"/>
      <c r="P481" s="40"/>
      <c r="Q481" s="40"/>
      <c r="R481" s="31"/>
      <c r="S481" s="40"/>
      <c r="T481" s="31"/>
      <c r="U481" s="40"/>
      <c r="V481" s="31"/>
      <c r="W481" s="40"/>
      <c r="X481" s="31"/>
      <c r="Y481" s="40"/>
      <c r="Z481" s="31"/>
    </row>
    <row r="482" spans="1:26" s="34" customFormat="1">
      <c r="A482" s="29"/>
      <c r="B482" s="29"/>
      <c r="C482" s="29"/>
      <c r="D482" s="29"/>
      <c r="E482" s="29"/>
      <c r="F482" s="29"/>
      <c r="G482" s="29"/>
      <c r="H482" s="29"/>
      <c r="I482" s="30"/>
      <c r="J482" s="30"/>
      <c r="K482" s="30"/>
      <c r="L482" s="30"/>
      <c r="M482" s="30"/>
      <c r="N482" s="30"/>
      <c r="O482" s="40"/>
      <c r="P482" s="40"/>
      <c r="Q482" s="40"/>
      <c r="R482" s="31"/>
      <c r="S482" s="40"/>
      <c r="T482" s="31"/>
      <c r="U482" s="40"/>
      <c r="V482" s="31"/>
      <c r="W482" s="40"/>
      <c r="X482" s="31"/>
      <c r="Y482" s="40"/>
      <c r="Z482" s="31"/>
    </row>
    <row r="483" spans="1:26" s="34" customFormat="1">
      <c r="A483" s="29"/>
      <c r="B483" s="29"/>
      <c r="C483" s="29"/>
      <c r="D483" s="29"/>
      <c r="E483" s="29"/>
      <c r="F483" s="29"/>
      <c r="G483" s="29"/>
      <c r="H483" s="29"/>
      <c r="I483" s="30"/>
      <c r="J483" s="30"/>
      <c r="K483" s="30"/>
      <c r="L483" s="30"/>
      <c r="M483" s="30"/>
      <c r="N483" s="30"/>
      <c r="O483" s="40"/>
      <c r="P483" s="40"/>
      <c r="Q483" s="40"/>
      <c r="R483" s="31"/>
      <c r="S483" s="40"/>
      <c r="T483" s="31"/>
      <c r="U483" s="40"/>
      <c r="V483" s="31"/>
      <c r="W483" s="40"/>
      <c r="X483" s="31"/>
      <c r="Y483" s="40"/>
      <c r="Z483" s="31"/>
    </row>
    <row r="484" spans="1:26" s="34" customFormat="1">
      <c r="A484" s="29"/>
      <c r="B484" s="29"/>
      <c r="C484" s="29"/>
      <c r="D484" s="29"/>
      <c r="E484" s="29"/>
      <c r="F484" s="29"/>
      <c r="G484" s="29"/>
      <c r="H484" s="29"/>
      <c r="I484" s="30"/>
      <c r="J484" s="30"/>
      <c r="K484" s="30"/>
      <c r="L484" s="30"/>
      <c r="M484" s="30"/>
      <c r="N484" s="30"/>
      <c r="O484" s="40"/>
      <c r="P484" s="40"/>
      <c r="Q484" s="40"/>
      <c r="R484" s="31"/>
      <c r="S484" s="40"/>
      <c r="T484" s="31"/>
      <c r="U484" s="40"/>
      <c r="V484" s="31"/>
      <c r="W484" s="40"/>
      <c r="X484" s="31"/>
      <c r="Y484" s="40"/>
      <c r="Z484" s="31"/>
    </row>
    <row r="485" spans="1:26" s="34" customFormat="1">
      <c r="A485" s="29"/>
      <c r="B485" s="29"/>
      <c r="C485" s="29"/>
      <c r="D485" s="29"/>
      <c r="E485" s="29"/>
      <c r="F485" s="29"/>
      <c r="G485" s="29"/>
      <c r="H485" s="29"/>
      <c r="I485" s="30"/>
      <c r="J485" s="30"/>
      <c r="K485" s="30"/>
      <c r="L485" s="30"/>
      <c r="M485" s="30"/>
      <c r="N485" s="30"/>
      <c r="O485" s="40"/>
      <c r="P485" s="40"/>
      <c r="Q485" s="40"/>
      <c r="R485" s="31"/>
      <c r="S485" s="40"/>
      <c r="T485" s="31"/>
      <c r="U485" s="40"/>
      <c r="V485" s="31"/>
      <c r="W485" s="40"/>
      <c r="X485" s="31"/>
      <c r="Y485" s="40"/>
      <c r="Z485" s="31"/>
    </row>
    <row r="486" spans="1:26" s="34" customFormat="1">
      <c r="A486" s="29"/>
      <c r="B486" s="29"/>
      <c r="C486" s="29"/>
      <c r="D486" s="29"/>
      <c r="E486" s="29"/>
      <c r="F486" s="29"/>
      <c r="G486" s="29"/>
      <c r="H486" s="29"/>
      <c r="I486" s="30"/>
      <c r="J486" s="30"/>
      <c r="K486" s="30"/>
      <c r="L486" s="30"/>
      <c r="M486" s="30"/>
      <c r="N486" s="30"/>
      <c r="O486" s="40"/>
      <c r="P486" s="40"/>
      <c r="Q486" s="40"/>
      <c r="R486" s="31"/>
      <c r="S486" s="40"/>
      <c r="T486" s="31"/>
      <c r="U486" s="40"/>
      <c r="V486" s="31"/>
      <c r="W486" s="40"/>
      <c r="X486" s="31"/>
      <c r="Y486" s="40"/>
      <c r="Z486" s="31"/>
    </row>
    <row r="487" spans="1:26" s="34" customFormat="1">
      <c r="A487" s="29"/>
      <c r="B487" s="29"/>
      <c r="C487" s="29"/>
      <c r="D487" s="29"/>
      <c r="E487" s="29"/>
      <c r="F487" s="29"/>
      <c r="G487" s="29"/>
      <c r="H487" s="29"/>
      <c r="I487" s="30"/>
      <c r="J487" s="30"/>
      <c r="K487" s="30"/>
      <c r="L487" s="30"/>
      <c r="M487" s="30"/>
      <c r="N487" s="30"/>
      <c r="O487" s="40"/>
      <c r="P487" s="40"/>
      <c r="Q487" s="40"/>
      <c r="R487" s="31"/>
      <c r="S487" s="40"/>
      <c r="T487" s="31"/>
      <c r="U487" s="40"/>
      <c r="V487" s="31"/>
      <c r="W487" s="40"/>
      <c r="X487" s="31"/>
      <c r="Y487" s="40"/>
      <c r="Z487" s="31"/>
    </row>
    <row r="488" spans="1:26" s="34" customFormat="1">
      <c r="A488" s="29"/>
      <c r="B488" s="29"/>
      <c r="C488" s="29"/>
      <c r="D488" s="29"/>
      <c r="E488" s="29"/>
      <c r="F488" s="29"/>
      <c r="G488" s="29"/>
      <c r="H488" s="29"/>
      <c r="I488" s="30"/>
      <c r="J488" s="30"/>
      <c r="K488" s="30"/>
      <c r="L488" s="30"/>
      <c r="M488" s="30"/>
      <c r="N488" s="30"/>
      <c r="O488" s="40"/>
      <c r="P488" s="40"/>
      <c r="Q488" s="40"/>
      <c r="R488" s="31"/>
      <c r="S488" s="40"/>
      <c r="T488" s="31"/>
      <c r="U488" s="40"/>
      <c r="V488" s="31"/>
      <c r="W488" s="40"/>
      <c r="X488" s="31"/>
      <c r="Y488" s="40"/>
      <c r="Z488" s="31"/>
    </row>
    <row r="489" spans="1:26" s="34" customFormat="1">
      <c r="A489" s="29"/>
      <c r="B489" s="29"/>
      <c r="C489" s="29"/>
      <c r="D489" s="29"/>
      <c r="E489" s="29"/>
      <c r="F489" s="29"/>
      <c r="G489" s="29"/>
      <c r="H489" s="29"/>
      <c r="I489" s="30"/>
      <c r="J489" s="30"/>
      <c r="K489" s="30"/>
      <c r="L489" s="30"/>
      <c r="M489" s="30"/>
      <c r="N489" s="30"/>
      <c r="O489" s="40"/>
      <c r="P489" s="40"/>
      <c r="Q489" s="40"/>
      <c r="R489" s="31"/>
      <c r="S489" s="40"/>
      <c r="T489" s="31"/>
      <c r="U489" s="40"/>
      <c r="V489" s="31"/>
      <c r="W489" s="40"/>
      <c r="X489" s="31"/>
      <c r="Y489" s="40"/>
      <c r="Z489" s="31"/>
    </row>
    <row r="490" spans="1:26" s="34" customFormat="1">
      <c r="A490" s="29"/>
      <c r="B490" s="29"/>
      <c r="C490" s="29"/>
      <c r="D490" s="29"/>
      <c r="E490" s="29"/>
      <c r="F490" s="29"/>
      <c r="G490" s="29"/>
      <c r="H490" s="29"/>
      <c r="I490" s="30"/>
      <c r="J490" s="30"/>
      <c r="K490" s="30"/>
      <c r="L490" s="30"/>
      <c r="M490" s="30"/>
      <c r="N490" s="30"/>
      <c r="O490" s="40"/>
      <c r="P490" s="40"/>
      <c r="Q490" s="40"/>
      <c r="R490" s="31"/>
      <c r="S490" s="40"/>
      <c r="T490" s="31"/>
      <c r="U490" s="40"/>
      <c r="V490" s="31"/>
      <c r="W490" s="40"/>
      <c r="X490" s="31"/>
      <c r="Y490" s="40"/>
      <c r="Z490" s="31"/>
    </row>
    <row r="491" spans="1:26" s="34" customFormat="1">
      <c r="A491" s="29"/>
      <c r="B491" s="29"/>
      <c r="C491" s="29"/>
      <c r="D491" s="29"/>
      <c r="E491" s="29"/>
      <c r="F491" s="29"/>
      <c r="G491" s="29"/>
      <c r="H491" s="29"/>
      <c r="I491" s="30"/>
      <c r="J491" s="30"/>
      <c r="K491" s="30"/>
      <c r="L491" s="30"/>
      <c r="M491" s="30"/>
      <c r="N491" s="30"/>
      <c r="O491" s="40"/>
      <c r="P491" s="40"/>
      <c r="Q491" s="40"/>
      <c r="R491" s="31"/>
      <c r="S491" s="40"/>
      <c r="T491" s="31"/>
      <c r="U491" s="40"/>
      <c r="V491" s="31"/>
      <c r="W491" s="40"/>
      <c r="X491" s="31"/>
      <c r="Y491" s="40"/>
      <c r="Z491" s="31"/>
    </row>
    <row r="492" spans="1:26" s="34" customFormat="1">
      <c r="A492" s="29"/>
      <c r="B492" s="29"/>
      <c r="C492" s="29"/>
      <c r="D492" s="29"/>
      <c r="E492" s="29"/>
      <c r="F492" s="29"/>
      <c r="G492" s="29"/>
      <c r="H492" s="29"/>
      <c r="I492" s="30"/>
      <c r="J492" s="30"/>
      <c r="K492" s="30"/>
      <c r="L492" s="30"/>
      <c r="M492" s="30"/>
      <c r="N492" s="30"/>
      <c r="O492" s="40"/>
      <c r="P492" s="40"/>
      <c r="Q492" s="40"/>
      <c r="R492" s="31"/>
      <c r="S492" s="40"/>
      <c r="T492" s="31"/>
      <c r="U492" s="40"/>
      <c r="V492" s="31"/>
      <c r="W492" s="40"/>
      <c r="X492" s="31"/>
      <c r="Y492" s="40"/>
      <c r="Z492" s="31"/>
    </row>
    <row r="493" spans="1:26" s="34" customFormat="1">
      <c r="A493" s="29"/>
      <c r="B493" s="29"/>
      <c r="C493" s="29"/>
      <c r="D493" s="29"/>
      <c r="E493" s="29"/>
      <c r="F493" s="29"/>
      <c r="G493" s="29"/>
      <c r="H493" s="29"/>
      <c r="I493" s="30"/>
      <c r="J493" s="30"/>
      <c r="K493" s="30"/>
      <c r="L493" s="30"/>
      <c r="M493" s="30"/>
      <c r="N493" s="30"/>
      <c r="O493" s="40"/>
      <c r="P493" s="40"/>
      <c r="Q493" s="40"/>
      <c r="R493" s="31"/>
      <c r="S493" s="40"/>
      <c r="T493" s="31"/>
      <c r="U493" s="40"/>
      <c r="V493" s="31"/>
      <c r="W493" s="40"/>
      <c r="X493" s="31"/>
      <c r="Y493" s="40"/>
      <c r="Z493" s="31"/>
    </row>
    <row r="494" spans="1:26" s="34" customFormat="1">
      <c r="A494" s="29"/>
      <c r="B494" s="29"/>
      <c r="C494" s="29"/>
      <c r="D494" s="29"/>
      <c r="E494" s="29"/>
      <c r="F494" s="29"/>
      <c r="G494" s="29"/>
      <c r="H494" s="29"/>
      <c r="I494" s="30"/>
      <c r="J494" s="30"/>
      <c r="K494" s="30"/>
      <c r="L494" s="30"/>
      <c r="M494" s="30"/>
      <c r="N494" s="30"/>
      <c r="O494" s="40"/>
      <c r="P494" s="40"/>
      <c r="Q494" s="40"/>
      <c r="R494" s="31"/>
      <c r="S494" s="40"/>
      <c r="T494" s="31"/>
      <c r="U494" s="40"/>
      <c r="V494" s="31"/>
      <c r="W494" s="40"/>
      <c r="X494" s="31"/>
      <c r="Y494" s="40"/>
      <c r="Z494" s="31"/>
    </row>
    <row r="495" spans="1:26" s="34" customFormat="1">
      <c r="A495" s="29"/>
      <c r="B495" s="29"/>
      <c r="C495" s="29"/>
      <c r="D495" s="29"/>
      <c r="E495" s="29"/>
      <c r="F495" s="29"/>
      <c r="G495" s="29"/>
      <c r="H495" s="29"/>
      <c r="I495" s="30"/>
      <c r="J495" s="30"/>
      <c r="K495" s="30"/>
      <c r="L495" s="30"/>
      <c r="M495" s="30"/>
      <c r="N495" s="30"/>
      <c r="O495" s="40"/>
      <c r="P495" s="40"/>
      <c r="Q495" s="40"/>
      <c r="R495" s="31"/>
      <c r="S495" s="40"/>
      <c r="T495" s="31"/>
      <c r="U495" s="40"/>
      <c r="V495" s="31"/>
      <c r="W495" s="40"/>
      <c r="X495" s="31"/>
      <c r="Y495" s="40"/>
      <c r="Z495" s="31"/>
    </row>
    <row r="496" spans="1:26" s="34" customFormat="1">
      <c r="A496" s="29"/>
      <c r="B496" s="29"/>
      <c r="C496" s="29"/>
      <c r="D496" s="29"/>
      <c r="E496" s="29"/>
      <c r="F496" s="29"/>
      <c r="G496" s="29"/>
      <c r="H496" s="29"/>
      <c r="I496" s="30"/>
      <c r="J496" s="30"/>
      <c r="K496" s="30"/>
      <c r="L496" s="30"/>
      <c r="M496" s="30"/>
      <c r="N496" s="30"/>
      <c r="O496" s="40"/>
      <c r="P496" s="40"/>
      <c r="Q496" s="40"/>
      <c r="R496" s="31"/>
      <c r="S496" s="40"/>
      <c r="T496" s="31"/>
      <c r="U496" s="40"/>
      <c r="V496" s="31"/>
      <c r="W496" s="40"/>
      <c r="X496" s="31"/>
      <c r="Y496" s="40"/>
      <c r="Z496" s="31"/>
    </row>
    <row r="497" spans="1:26" s="34" customFormat="1">
      <c r="A497" s="29"/>
      <c r="B497" s="29"/>
      <c r="C497" s="29"/>
      <c r="D497" s="29"/>
      <c r="E497" s="29"/>
      <c r="F497" s="29"/>
      <c r="G497" s="29"/>
      <c r="H497" s="29"/>
      <c r="I497" s="30"/>
      <c r="J497" s="30"/>
      <c r="K497" s="30"/>
      <c r="L497" s="30"/>
      <c r="M497" s="30"/>
      <c r="N497" s="30"/>
      <c r="O497" s="40"/>
      <c r="P497" s="40"/>
      <c r="Q497" s="40"/>
      <c r="R497" s="31"/>
      <c r="S497" s="40"/>
      <c r="T497" s="31"/>
      <c r="U497" s="40"/>
      <c r="V497" s="31"/>
      <c r="W497" s="40"/>
      <c r="X497" s="31"/>
      <c r="Y497" s="40"/>
      <c r="Z497" s="31"/>
    </row>
    <row r="498" spans="1:26" s="34" customFormat="1">
      <c r="A498" s="29"/>
      <c r="B498" s="29"/>
      <c r="C498" s="29"/>
      <c r="D498" s="29"/>
      <c r="E498" s="29"/>
      <c r="F498" s="29"/>
      <c r="G498" s="29"/>
      <c r="H498" s="29"/>
      <c r="I498" s="30"/>
      <c r="J498" s="30"/>
      <c r="K498" s="30"/>
      <c r="L498" s="30"/>
      <c r="M498" s="30"/>
      <c r="N498" s="30"/>
      <c r="O498" s="40"/>
      <c r="P498" s="40"/>
      <c r="Q498" s="40"/>
      <c r="R498" s="31"/>
      <c r="S498" s="40"/>
      <c r="T498" s="31"/>
      <c r="U498" s="40"/>
      <c r="V498" s="31"/>
      <c r="W498" s="40"/>
      <c r="X498" s="31"/>
      <c r="Y498" s="40"/>
      <c r="Z498" s="31"/>
    </row>
    <row r="499" spans="1:26" s="34" customFormat="1">
      <c r="A499" s="29"/>
      <c r="B499" s="29"/>
      <c r="C499" s="29"/>
      <c r="D499" s="29"/>
      <c r="E499" s="29"/>
      <c r="F499" s="29"/>
      <c r="G499" s="29"/>
      <c r="H499" s="29"/>
      <c r="I499" s="30"/>
      <c r="J499" s="30"/>
      <c r="K499" s="30"/>
      <c r="L499" s="30"/>
      <c r="M499" s="30"/>
      <c r="N499" s="30"/>
      <c r="O499" s="40"/>
      <c r="P499" s="40"/>
      <c r="Q499" s="40"/>
      <c r="R499" s="31"/>
      <c r="S499" s="40"/>
      <c r="T499" s="31"/>
      <c r="U499" s="40"/>
      <c r="V499" s="31"/>
      <c r="W499" s="40"/>
      <c r="X499" s="31"/>
      <c r="Y499" s="40"/>
      <c r="Z499" s="31"/>
    </row>
    <row r="500" spans="1:26" s="34" customFormat="1">
      <c r="A500" s="29"/>
      <c r="B500" s="29"/>
      <c r="C500" s="29"/>
      <c r="D500" s="29"/>
      <c r="E500" s="29"/>
      <c r="F500" s="29"/>
      <c r="G500" s="29"/>
      <c r="H500" s="29"/>
      <c r="I500" s="30"/>
      <c r="J500" s="30"/>
      <c r="K500" s="30"/>
      <c r="L500" s="30"/>
      <c r="M500" s="30"/>
      <c r="N500" s="30"/>
      <c r="O500" s="40"/>
      <c r="P500" s="40"/>
      <c r="Q500" s="40"/>
      <c r="R500" s="31"/>
      <c r="S500" s="40"/>
      <c r="T500" s="31"/>
      <c r="U500" s="40"/>
      <c r="V500" s="31"/>
      <c r="W500" s="40"/>
      <c r="X500" s="31"/>
      <c r="Y500" s="40"/>
      <c r="Z500" s="31"/>
    </row>
    <row r="501" spans="1:26" s="34" customFormat="1">
      <c r="A501" s="29"/>
      <c r="B501" s="29"/>
      <c r="C501" s="29"/>
      <c r="D501" s="29"/>
      <c r="E501" s="29"/>
      <c r="F501" s="29"/>
      <c r="G501" s="29"/>
      <c r="H501" s="29"/>
      <c r="I501" s="30"/>
      <c r="J501" s="30"/>
      <c r="K501" s="30"/>
      <c r="L501" s="30"/>
      <c r="M501" s="30"/>
      <c r="N501" s="30"/>
      <c r="O501" s="40"/>
      <c r="P501" s="40"/>
      <c r="Q501" s="40"/>
      <c r="R501" s="31"/>
      <c r="S501" s="40"/>
      <c r="T501" s="31"/>
      <c r="U501" s="40"/>
      <c r="V501" s="31"/>
      <c r="W501" s="40"/>
      <c r="X501" s="31"/>
      <c r="Y501" s="40"/>
      <c r="Z501" s="31"/>
    </row>
    <row r="502" spans="1:26" s="34" customFormat="1">
      <c r="A502" s="29"/>
      <c r="B502" s="29"/>
      <c r="C502" s="29"/>
      <c r="D502" s="29"/>
      <c r="E502" s="29"/>
      <c r="F502" s="29"/>
      <c r="G502" s="29"/>
      <c r="H502" s="29"/>
      <c r="I502" s="30"/>
      <c r="J502" s="30"/>
      <c r="K502" s="30"/>
      <c r="L502" s="30"/>
      <c r="M502" s="30"/>
      <c r="N502" s="30"/>
      <c r="O502" s="40"/>
      <c r="P502" s="40"/>
      <c r="Q502" s="40"/>
      <c r="R502" s="31"/>
      <c r="S502" s="40"/>
      <c r="T502" s="31"/>
      <c r="U502" s="40"/>
      <c r="V502" s="31"/>
      <c r="W502" s="40"/>
      <c r="X502" s="31"/>
      <c r="Y502" s="40"/>
      <c r="Z502" s="31"/>
    </row>
    <row r="503" spans="1:26" s="34" customFormat="1">
      <c r="A503" s="29"/>
      <c r="B503" s="29"/>
      <c r="C503" s="29"/>
      <c r="D503" s="29"/>
      <c r="E503" s="29"/>
      <c r="F503" s="29"/>
      <c r="G503" s="29"/>
      <c r="H503" s="29"/>
      <c r="I503" s="30"/>
      <c r="J503" s="30"/>
      <c r="K503" s="30"/>
      <c r="L503" s="30"/>
      <c r="M503" s="30"/>
      <c r="N503" s="30"/>
      <c r="O503" s="40"/>
      <c r="P503" s="40"/>
      <c r="Q503" s="40"/>
      <c r="R503" s="31"/>
      <c r="S503" s="40"/>
      <c r="T503" s="31"/>
      <c r="U503" s="40"/>
      <c r="V503" s="31"/>
      <c r="W503" s="40"/>
      <c r="X503" s="31"/>
      <c r="Y503" s="40"/>
      <c r="Z503" s="31"/>
    </row>
    <row r="504" spans="1:26" s="34" customFormat="1">
      <c r="A504" s="29"/>
      <c r="B504" s="29"/>
      <c r="C504" s="29"/>
      <c r="D504" s="29"/>
      <c r="E504" s="29"/>
      <c r="F504" s="29"/>
      <c r="G504" s="29"/>
      <c r="H504" s="29"/>
      <c r="I504" s="30"/>
      <c r="J504" s="30"/>
      <c r="K504" s="30"/>
      <c r="L504" s="30"/>
      <c r="M504" s="30"/>
      <c r="N504" s="30"/>
      <c r="O504" s="40"/>
      <c r="P504" s="40"/>
      <c r="Q504" s="40"/>
      <c r="R504" s="31"/>
      <c r="S504" s="40"/>
      <c r="T504" s="31"/>
      <c r="U504" s="40"/>
      <c r="V504" s="31"/>
      <c r="W504" s="40"/>
      <c r="X504" s="31"/>
      <c r="Y504" s="40"/>
      <c r="Z504" s="31"/>
    </row>
    <row r="505" spans="1:26" s="34" customFormat="1">
      <c r="A505" s="29"/>
      <c r="B505" s="29"/>
      <c r="C505" s="29"/>
      <c r="D505" s="29"/>
      <c r="E505" s="29"/>
      <c r="F505" s="29"/>
      <c r="G505" s="29"/>
      <c r="H505" s="29"/>
      <c r="I505" s="30"/>
      <c r="J505" s="30"/>
      <c r="K505" s="30"/>
      <c r="L505" s="30"/>
      <c r="M505" s="30"/>
      <c r="N505" s="30"/>
      <c r="O505" s="40"/>
      <c r="P505" s="40"/>
      <c r="Q505" s="40"/>
      <c r="R505" s="31"/>
      <c r="S505" s="40"/>
      <c r="T505" s="31"/>
      <c r="U505" s="40"/>
      <c r="V505" s="31"/>
      <c r="W505" s="40"/>
      <c r="X505" s="31"/>
      <c r="Y505" s="40"/>
      <c r="Z505" s="31"/>
    </row>
    <row r="506" spans="1:26" s="34" customFormat="1">
      <c r="A506" s="29"/>
      <c r="B506" s="29"/>
      <c r="C506" s="29"/>
      <c r="D506" s="29"/>
      <c r="E506" s="29"/>
      <c r="F506" s="29"/>
      <c r="G506" s="29"/>
      <c r="H506" s="29"/>
      <c r="I506" s="30"/>
      <c r="J506" s="30"/>
      <c r="K506" s="30"/>
      <c r="L506" s="30"/>
      <c r="M506" s="30"/>
      <c r="N506" s="30"/>
      <c r="O506" s="40"/>
      <c r="P506" s="40"/>
      <c r="Q506" s="40"/>
      <c r="R506" s="31"/>
      <c r="S506" s="40"/>
      <c r="T506" s="31"/>
      <c r="U506" s="40"/>
      <c r="V506" s="31"/>
      <c r="W506" s="40"/>
      <c r="X506" s="31"/>
      <c r="Y506" s="40"/>
      <c r="Z506" s="31"/>
    </row>
    <row r="507" spans="1:26" s="34" customFormat="1">
      <c r="A507" s="29"/>
      <c r="B507" s="29"/>
      <c r="C507" s="29"/>
      <c r="D507" s="29"/>
      <c r="E507" s="29"/>
      <c r="F507" s="29"/>
      <c r="G507" s="29"/>
      <c r="H507" s="29"/>
      <c r="I507" s="30"/>
      <c r="J507" s="30"/>
      <c r="K507" s="30"/>
      <c r="L507" s="30"/>
      <c r="M507" s="30"/>
      <c r="N507" s="30"/>
      <c r="O507" s="40"/>
      <c r="P507" s="40"/>
      <c r="Q507" s="40"/>
      <c r="R507" s="31"/>
      <c r="S507" s="40"/>
      <c r="T507" s="31"/>
      <c r="U507" s="40"/>
      <c r="V507" s="31"/>
      <c r="W507" s="40"/>
      <c r="X507" s="31"/>
      <c r="Y507" s="40"/>
      <c r="Z507" s="31"/>
    </row>
    <row r="508" spans="1:26" s="34" customFormat="1">
      <c r="A508" s="29"/>
      <c r="B508" s="29"/>
      <c r="C508" s="29"/>
      <c r="D508" s="29"/>
      <c r="E508" s="29"/>
      <c r="F508" s="29"/>
      <c r="G508" s="29"/>
      <c r="H508" s="29"/>
      <c r="I508" s="30"/>
      <c r="J508" s="30"/>
      <c r="K508" s="30"/>
      <c r="L508" s="30"/>
      <c r="M508" s="30"/>
      <c r="N508" s="30"/>
      <c r="O508" s="40"/>
      <c r="P508" s="40"/>
      <c r="Q508" s="40"/>
      <c r="R508" s="31"/>
      <c r="S508" s="40"/>
      <c r="T508" s="31"/>
      <c r="U508" s="40"/>
      <c r="V508" s="31"/>
      <c r="W508" s="40"/>
      <c r="X508" s="31"/>
      <c r="Y508" s="40"/>
      <c r="Z508" s="31"/>
    </row>
    <row r="509" spans="1:26" s="34" customFormat="1">
      <c r="A509" s="29"/>
      <c r="B509" s="29"/>
      <c r="C509" s="29"/>
      <c r="D509" s="29"/>
      <c r="E509" s="29"/>
      <c r="F509" s="29"/>
      <c r="G509" s="29"/>
      <c r="H509" s="29"/>
      <c r="I509" s="30"/>
      <c r="J509" s="30"/>
      <c r="K509" s="30"/>
      <c r="L509" s="30"/>
      <c r="M509" s="30"/>
      <c r="N509" s="30"/>
      <c r="O509" s="40"/>
      <c r="P509" s="40"/>
      <c r="Q509" s="40"/>
      <c r="R509" s="31"/>
      <c r="S509" s="40"/>
      <c r="T509" s="31"/>
      <c r="U509" s="40"/>
      <c r="V509" s="31"/>
      <c r="W509" s="40"/>
      <c r="X509" s="31"/>
      <c r="Y509" s="40"/>
      <c r="Z509" s="31"/>
    </row>
    <row r="510" spans="1:26" s="34" customFormat="1">
      <c r="A510" s="29"/>
      <c r="B510" s="29"/>
      <c r="C510" s="29"/>
      <c r="D510" s="29"/>
      <c r="E510" s="29"/>
      <c r="F510" s="29"/>
      <c r="G510" s="29"/>
      <c r="H510" s="29"/>
      <c r="I510" s="30"/>
      <c r="J510" s="30"/>
      <c r="K510" s="30"/>
      <c r="L510" s="30"/>
      <c r="M510" s="30"/>
      <c r="N510" s="30"/>
      <c r="O510" s="40"/>
      <c r="P510" s="40"/>
      <c r="Q510" s="40"/>
      <c r="R510" s="31"/>
      <c r="S510" s="40"/>
      <c r="T510" s="31"/>
      <c r="U510" s="40"/>
      <c r="V510" s="31"/>
      <c r="W510" s="40"/>
      <c r="X510" s="31"/>
      <c r="Y510" s="40"/>
      <c r="Z510" s="31"/>
    </row>
    <row r="511" spans="1:26" s="34" customFormat="1">
      <c r="A511" s="29"/>
      <c r="B511" s="29"/>
      <c r="C511" s="29"/>
      <c r="D511" s="29"/>
      <c r="E511" s="29"/>
      <c r="F511" s="29"/>
      <c r="G511" s="29"/>
      <c r="H511" s="29"/>
      <c r="I511" s="30"/>
      <c r="J511" s="30"/>
      <c r="K511" s="30"/>
      <c r="L511" s="30"/>
      <c r="M511" s="30"/>
      <c r="N511" s="30"/>
      <c r="O511" s="40"/>
      <c r="P511" s="40"/>
      <c r="Q511" s="40"/>
      <c r="R511" s="31"/>
      <c r="S511" s="40"/>
      <c r="T511" s="31"/>
      <c r="U511" s="40"/>
      <c r="V511" s="31"/>
      <c r="W511" s="40"/>
      <c r="X511" s="31"/>
      <c r="Y511" s="40"/>
      <c r="Z511" s="31"/>
    </row>
    <row r="512" spans="1:26" s="34" customFormat="1">
      <c r="A512" s="29"/>
      <c r="B512" s="29"/>
      <c r="C512" s="29"/>
      <c r="D512" s="29"/>
      <c r="E512" s="29"/>
      <c r="F512" s="29"/>
      <c r="G512" s="29"/>
      <c r="H512" s="29"/>
      <c r="I512" s="30"/>
      <c r="J512" s="30"/>
      <c r="K512" s="30"/>
      <c r="L512" s="30"/>
      <c r="M512" s="30"/>
      <c r="N512" s="30"/>
      <c r="O512" s="40"/>
      <c r="P512" s="40"/>
      <c r="Q512" s="40"/>
      <c r="R512" s="31"/>
      <c r="S512" s="40"/>
      <c r="T512" s="31"/>
      <c r="U512" s="40"/>
      <c r="V512" s="31"/>
      <c r="W512" s="40"/>
      <c r="X512" s="31"/>
      <c r="Y512" s="40"/>
      <c r="Z512" s="31"/>
    </row>
    <row r="513" spans="1:26" s="34" customFormat="1">
      <c r="A513" s="29"/>
      <c r="B513" s="29"/>
      <c r="C513" s="29"/>
      <c r="D513" s="29"/>
      <c r="E513" s="29"/>
      <c r="F513" s="29"/>
      <c r="G513" s="29"/>
      <c r="H513" s="29"/>
      <c r="I513" s="30"/>
      <c r="J513" s="30"/>
      <c r="K513" s="30"/>
      <c r="L513" s="30"/>
      <c r="M513" s="30"/>
      <c r="N513" s="30"/>
      <c r="O513" s="40"/>
      <c r="P513" s="40"/>
      <c r="Q513" s="40"/>
      <c r="R513" s="31"/>
      <c r="S513" s="40"/>
      <c r="T513" s="31"/>
      <c r="U513" s="40"/>
      <c r="V513" s="31"/>
      <c r="W513" s="40"/>
      <c r="X513" s="31"/>
      <c r="Y513" s="40"/>
      <c r="Z513" s="31"/>
    </row>
    <row r="514" spans="1:26" s="34" customFormat="1">
      <c r="A514" s="29"/>
      <c r="B514" s="29"/>
      <c r="C514" s="29"/>
      <c r="D514" s="29"/>
      <c r="E514" s="29"/>
      <c r="F514" s="29"/>
      <c r="G514" s="29"/>
      <c r="H514" s="29"/>
      <c r="I514" s="30"/>
      <c r="J514" s="30"/>
      <c r="K514" s="30"/>
      <c r="L514" s="30"/>
      <c r="M514" s="30"/>
      <c r="N514" s="30"/>
      <c r="O514" s="40"/>
      <c r="P514" s="40"/>
      <c r="Q514" s="40"/>
      <c r="R514" s="31"/>
      <c r="S514" s="40"/>
      <c r="T514" s="31"/>
      <c r="U514" s="40"/>
      <c r="V514" s="31"/>
      <c r="W514" s="40"/>
      <c r="X514" s="31"/>
      <c r="Y514" s="40"/>
      <c r="Z514" s="31"/>
    </row>
    <row r="515" spans="1:26" s="34" customFormat="1">
      <c r="A515" s="29"/>
      <c r="B515" s="29"/>
      <c r="C515" s="29"/>
      <c r="D515" s="29"/>
      <c r="E515" s="29"/>
      <c r="F515" s="29"/>
      <c r="G515" s="29"/>
      <c r="H515" s="29"/>
      <c r="I515" s="30"/>
      <c r="J515" s="30"/>
      <c r="K515" s="30"/>
      <c r="L515" s="30"/>
      <c r="M515" s="30"/>
      <c r="N515" s="30"/>
      <c r="O515" s="40"/>
      <c r="P515" s="40"/>
      <c r="Q515" s="40"/>
      <c r="R515" s="31"/>
      <c r="S515" s="40"/>
      <c r="T515" s="31"/>
      <c r="U515" s="40"/>
      <c r="V515" s="31"/>
      <c r="W515" s="40"/>
      <c r="X515" s="31"/>
      <c r="Y515" s="40"/>
      <c r="Z515" s="31"/>
    </row>
    <row r="516" spans="1:26" s="34" customFormat="1">
      <c r="A516" s="29"/>
      <c r="B516" s="29"/>
      <c r="C516" s="29"/>
      <c r="D516" s="29"/>
      <c r="E516" s="29"/>
      <c r="F516" s="29"/>
      <c r="G516" s="29"/>
      <c r="H516" s="29"/>
      <c r="I516" s="30"/>
      <c r="J516" s="30"/>
      <c r="K516" s="30"/>
      <c r="L516" s="30"/>
      <c r="M516" s="30"/>
      <c r="N516" s="30"/>
      <c r="O516" s="40"/>
      <c r="P516" s="40"/>
      <c r="Q516" s="40"/>
      <c r="R516" s="31"/>
      <c r="S516" s="40"/>
      <c r="T516" s="31"/>
      <c r="U516" s="40"/>
      <c r="V516" s="31"/>
      <c r="W516" s="40"/>
      <c r="X516" s="31"/>
      <c r="Y516" s="40"/>
      <c r="Z516" s="31"/>
    </row>
    <row r="517" spans="1:26" s="34" customFormat="1">
      <c r="A517" s="29"/>
      <c r="B517" s="29"/>
      <c r="C517" s="29"/>
      <c r="D517" s="29"/>
      <c r="E517" s="29"/>
      <c r="F517" s="29"/>
      <c r="G517" s="29"/>
      <c r="H517" s="29"/>
      <c r="I517" s="30"/>
      <c r="J517" s="30"/>
      <c r="K517" s="30"/>
      <c r="L517" s="30"/>
      <c r="M517" s="30"/>
      <c r="N517" s="30"/>
      <c r="O517" s="40"/>
      <c r="P517" s="40"/>
      <c r="Q517" s="40"/>
      <c r="R517" s="31"/>
      <c r="S517" s="40"/>
      <c r="T517" s="31"/>
      <c r="U517" s="40"/>
      <c r="V517" s="31"/>
      <c r="W517" s="40"/>
      <c r="X517" s="31"/>
      <c r="Y517" s="40"/>
      <c r="Z517" s="31"/>
    </row>
    <row r="518" spans="1:26" s="34" customFormat="1">
      <c r="A518" s="29"/>
      <c r="B518" s="29"/>
      <c r="C518" s="29"/>
      <c r="D518" s="29"/>
      <c r="E518" s="29"/>
      <c r="F518" s="29"/>
      <c r="G518" s="29"/>
      <c r="H518" s="29"/>
      <c r="I518" s="30"/>
      <c r="J518" s="30"/>
      <c r="K518" s="30"/>
      <c r="L518" s="30"/>
      <c r="M518" s="30"/>
      <c r="N518" s="30"/>
      <c r="O518" s="40"/>
      <c r="P518" s="40"/>
      <c r="Q518" s="40"/>
      <c r="R518" s="31"/>
      <c r="S518" s="40"/>
      <c r="T518" s="31"/>
      <c r="U518" s="40"/>
      <c r="V518" s="31"/>
      <c r="W518" s="40"/>
      <c r="X518" s="31"/>
      <c r="Y518" s="40"/>
      <c r="Z518" s="31"/>
    </row>
    <row r="519" spans="1:26" s="34" customFormat="1">
      <c r="A519" s="29"/>
      <c r="B519" s="29"/>
      <c r="C519" s="29"/>
      <c r="D519" s="29"/>
      <c r="E519" s="29"/>
      <c r="F519" s="29"/>
      <c r="G519" s="29"/>
      <c r="H519" s="29"/>
      <c r="I519" s="30"/>
      <c r="J519" s="30"/>
      <c r="K519" s="30"/>
      <c r="L519" s="30"/>
      <c r="M519" s="30"/>
      <c r="N519" s="30"/>
      <c r="O519" s="40"/>
      <c r="P519" s="40"/>
      <c r="Q519" s="40"/>
      <c r="R519" s="31"/>
      <c r="S519" s="40"/>
      <c r="T519" s="31"/>
      <c r="U519" s="40"/>
      <c r="V519" s="31"/>
      <c r="W519" s="40"/>
      <c r="X519" s="31"/>
      <c r="Y519" s="40"/>
      <c r="Z519" s="31"/>
    </row>
    <row r="520" spans="1:26" s="34" customFormat="1">
      <c r="A520" s="29"/>
      <c r="B520" s="29"/>
      <c r="C520" s="29"/>
      <c r="D520" s="29"/>
      <c r="E520" s="29"/>
      <c r="F520" s="29"/>
      <c r="G520" s="29"/>
      <c r="H520" s="29"/>
      <c r="I520" s="30"/>
      <c r="J520" s="30"/>
      <c r="K520" s="30"/>
      <c r="L520" s="30"/>
      <c r="M520" s="30"/>
      <c r="N520" s="30"/>
      <c r="O520" s="40"/>
      <c r="P520" s="40"/>
      <c r="Q520" s="40"/>
      <c r="R520" s="31"/>
      <c r="S520" s="40"/>
      <c r="T520" s="31"/>
      <c r="U520" s="40"/>
      <c r="V520" s="31"/>
      <c r="W520" s="40"/>
      <c r="X520" s="31"/>
      <c r="Y520" s="40"/>
      <c r="Z520" s="31"/>
    </row>
    <row r="521" spans="1:26" s="34" customFormat="1">
      <c r="A521" s="29"/>
      <c r="B521" s="29"/>
      <c r="C521" s="29"/>
      <c r="D521" s="29"/>
      <c r="E521" s="29"/>
      <c r="F521" s="29"/>
      <c r="G521" s="29"/>
      <c r="H521" s="29"/>
      <c r="I521" s="30"/>
      <c r="J521" s="30"/>
      <c r="K521" s="30"/>
      <c r="L521" s="30"/>
      <c r="M521" s="30"/>
      <c r="N521" s="30"/>
      <c r="O521" s="40"/>
      <c r="P521" s="40"/>
      <c r="Q521" s="40"/>
      <c r="R521" s="31"/>
      <c r="S521" s="40"/>
      <c r="T521" s="31"/>
      <c r="U521" s="40"/>
      <c r="V521" s="31"/>
      <c r="W521" s="40"/>
      <c r="X521" s="31"/>
      <c r="Y521" s="40"/>
      <c r="Z521" s="31"/>
    </row>
    <row r="522" spans="1:26" s="34" customFormat="1">
      <c r="A522" s="29"/>
      <c r="B522" s="29"/>
      <c r="C522" s="29"/>
      <c r="D522" s="29"/>
      <c r="E522" s="29"/>
      <c r="F522" s="29"/>
      <c r="G522" s="29"/>
      <c r="H522" s="29"/>
      <c r="I522" s="30"/>
      <c r="J522" s="30"/>
      <c r="K522" s="30"/>
      <c r="L522" s="30"/>
      <c r="M522" s="30"/>
      <c r="N522" s="30"/>
      <c r="O522" s="40"/>
      <c r="P522" s="40"/>
      <c r="Q522" s="40"/>
      <c r="R522" s="31"/>
      <c r="S522" s="40"/>
      <c r="T522" s="31"/>
      <c r="U522" s="40"/>
      <c r="V522" s="31"/>
      <c r="W522" s="40"/>
      <c r="X522" s="31"/>
      <c r="Y522" s="40"/>
      <c r="Z522" s="31"/>
    </row>
    <row r="523" spans="1:26" s="34" customFormat="1">
      <c r="A523" s="29"/>
      <c r="B523" s="29"/>
      <c r="C523" s="29"/>
      <c r="D523" s="29"/>
      <c r="E523" s="29"/>
      <c r="F523" s="29"/>
      <c r="G523" s="29"/>
      <c r="H523" s="29"/>
      <c r="I523" s="30"/>
      <c r="J523" s="30"/>
      <c r="K523" s="30"/>
      <c r="L523" s="30"/>
      <c r="M523" s="30"/>
      <c r="N523" s="30"/>
      <c r="O523" s="40"/>
      <c r="P523" s="40"/>
      <c r="Q523" s="40"/>
      <c r="R523" s="31"/>
      <c r="S523" s="40"/>
      <c r="T523" s="31"/>
      <c r="U523" s="40"/>
      <c r="V523" s="31"/>
      <c r="W523" s="40"/>
      <c r="X523" s="31"/>
      <c r="Y523" s="40"/>
      <c r="Z523" s="31"/>
    </row>
    <row r="524" spans="1:26" s="34" customFormat="1">
      <c r="A524" s="29"/>
      <c r="B524" s="29"/>
      <c r="C524" s="29"/>
      <c r="D524" s="29"/>
      <c r="E524" s="29"/>
      <c r="F524" s="29"/>
      <c r="G524" s="29"/>
      <c r="H524" s="29"/>
      <c r="I524" s="30"/>
      <c r="J524" s="30"/>
      <c r="K524" s="30"/>
      <c r="L524" s="30"/>
      <c r="M524" s="30"/>
      <c r="N524" s="30"/>
      <c r="O524" s="40"/>
      <c r="P524" s="40"/>
      <c r="Q524" s="40"/>
      <c r="R524" s="31"/>
      <c r="S524" s="40"/>
      <c r="T524" s="31"/>
      <c r="U524" s="40"/>
      <c r="V524" s="31"/>
      <c r="W524" s="40"/>
      <c r="X524" s="31"/>
      <c r="Y524" s="40"/>
      <c r="Z524" s="31"/>
    </row>
    <row r="525" spans="1:26" s="34" customFormat="1">
      <c r="A525" s="29"/>
      <c r="B525" s="29"/>
      <c r="C525" s="29"/>
      <c r="D525" s="29"/>
      <c r="E525" s="29"/>
      <c r="F525" s="29"/>
      <c r="G525" s="29"/>
      <c r="H525" s="29"/>
      <c r="I525" s="30"/>
      <c r="J525" s="30"/>
      <c r="K525" s="30"/>
      <c r="L525" s="30"/>
      <c r="M525" s="30"/>
      <c r="N525" s="30"/>
      <c r="O525" s="40"/>
      <c r="P525" s="40"/>
      <c r="Q525" s="40"/>
      <c r="R525" s="31"/>
      <c r="S525" s="40"/>
      <c r="T525" s="31"/>
      <c r="U525" s="40"/>
      <c r="V525" s="31"/>
      <c r="W525" s="40"/>
      <c r="X525" s="31"/>
      <c r="Y525" s="40"/>
      <c r="Z525" s="31"/>
    </row>
    <row r="526" spans="1:26" s="34" customFormat="1">
      <c r="A526" s="29"/>
      <c r="B526" s="29"/>
      <c r="C526" s="29"/>
      <c r="D526" s="29"/>
      <c r="E526" s="29"/>
      <c r="F526" s="29"/>
      <c r="G526" s="29"/>
      <c r="H526" s="29"/>
      <c r="I526" s="30"/>
      <c r="J526" s="30"/>
      <c r="K526" s="30"/>
      <c r="L526" s="30"/>
      <c r="M526" s="30"/>
      <c r="N526" s="30"/>
      <c r="O526" s="40"/>
      <c r="P526" s="40"/>
      <c r="Q526" s="40"/>
      <c r="R526" s="31"/>
      <c r="S526" s="40"/>
      <c r="T526" s="31"/>
      <c r="U526" s="40"/>
      <c r="V526" s="31"/>
      <c r="W526" s="40"/>
      <c r="X526" s="31"/>
      <c r="Y526" s="40"/>
      <c r="Z526" s="31"/>
    </row>
    <row r="527" spans="1:26" s="34" customFormat="1">
      <c r="A527" s="29"/>
      <c r="B527" s="29"/>
      <c r="C527" s="29"/>
      <c r="D527" s="29"/>
      <c r="E527" s="29"/>
      <c r="F527" s="29"/>
      <c r="G527" s="29"/>
      <c r="H527" s="29"/>
      <c r="I527" s="30"/>
      <c r="J527" s="30"/>
      <c r="K527" s="30"/>
      <c r="L527" s="30"/>
      <c r="M527" s="30"/>
      <c r="N527" s="30"/>
      <c r="O527" s="40"/>
      <c r="P527" s="40"/>
      <c r="Q527" s="40"/>
      <c r="R527" s="31"/>
      <c r="S527" s="40"/>
      <c r="T527" s="31"/>
      <c r="U527" s="40"/>
      <c r="V527" s="31"/>
      <c r="W527" s="40"/>
      <c r="X527" s="31"/>
      <c r="Y527" s="40"/>
      <c r="Z527" s="31"/>
    </row>
    <row r="528" spans="1:26" s="34" customFormat="1">
      <c r="A528" s="29"/>
      <c r="B528" s="29"/>
      <c r="C528" s="29"/>
      <c r="D528" s="29"/>
      <c r="E528" s="29"/>
      <c r="F528" s="29"/>
      <c r="G528" s="29"/>
      <c r="H528" s="29"/>
      <c r="I528" s="30"/>
      <c r="J528" s="30"/>
      <c r="K528" s="30"/>
      <c r="L528" s="30"/>
      <c r="M528" s="30"/>
      <c r="N528" s="30"/>
      <c r="O528" s="40"/>
      <c r="P528" s="40"/>
      <c r="Q528" s="40"/>
      <c r="R528" s="31"/>
      <c r="S528" s="40"/>
      <c r="T528" s="31"/>
      <c r="U528" s="40"/>
      <c r="V528" s="31"/>
      <c r="W528" s="40"/>
      <c r="X528" s="31"/>
      <c r="Y528" s="40"/>
      <c r="Z528" s="31"/>
    </row>
    <row r="529" spans="1:26" s="34" customFormat="1">
      <c r="A529" s="29"/>
      <c r="B529" s="29"/>
      <c r="C529" s="29"/>
      <c r="D529" s="29"/>
      <c r="E529" s="29"/>
      <c r="F529" s="29"/>
      <c r="G529" s="29"/>
      <c r="H529" s="29"/>
      <c r="I529" s="30"/>
      <c r="J529" s="30"/>
      <c r="K529" s="30"/>
      <c r="L529" s="30"/>
      <c r="M529" s="30"/>
      <c r="N529" s="30"/>
      <c r="O529" s="40"/>
      <c r="P529" s="40"/>
      <c r="Q529" s="40"/>
      <c r="R529" s="31"/>
      <c r="S529" s="40"/>
      <c r="T529" s="31"/>
      <c r="U529" s="40"/>
      <c r="V529" s="31"/>
      <c r="W529" s="40"/>
      <c r="X529" s="31"/>
      <c r="Y529" s="40"/>
      <c r="Z529" s="31"/>
    </row>
    <row r="530" spans="1:26" s="34" customFormat="1">
      <c r="A530" s="29"/>
      <c r="B530" s="29"/>
      <c r="C530" s="29"/>
      <c r="D530" s="29"/>
      <c r="E530" s="29"/>
      <c r="F530" s="29"/>
      <c r="G530" s="29"/>
      <c r="H530" s="29"/>
      <c r="I530" s="30"/>
      <c r="J530" s="30"/>
      <c r="K530" s="30"/>
      <c r="L530" s="30"/>
      <c r="M530" s="30"/>
      <c r="N530" s="30"/>
      <c r="O530" s="40"/>
      <c r="P530" s="40"/>
      <c r="Q530" s="40"/>
      <c r="R530" s="31"/>
      <c r="S530" s="40"/>
      <c r="T530" s="31"/>
      <c r="U530" s="40"/>
      <c r="V530" s="31"/>
      <c r="W530" s="40"/>
      <c r="X530" s="31"/>
      <c r="Y530" s="40"/>
      <c r="Z530" s="31"/>
    </row>
    <row r="531" spans="1:26" s="34" customFormat="1">
      <c r="A531" s="29"/>
      <c r="B531" s="29"/>
      <c r="C531" s="29"/>
      <c r="D531" s="29"/>
      <c r="E531" s="29"/>
      <c r="F531" s="29"/>
      <c r="G531" s="29"/>
      <c r="H531" s="29"/>
      <c r="I531" s="30"/>
      <c r="J531" s="30"/>
      <c r="K531" s="30"/>
      <c r="L531" s="30"/>
      <c r="M531" s="30"/>
      <c r="N531" s="30"/>
      <c r="O531" s="40"/>
      <c r="P531" s="40"/>
      <c r="Q531" s="40"/>
      <c r="R531" s="31"/>
      <c r="S531" s="40"/>
      <c r="T531" s="31"/>
      <c r="U531" s="40"/>
      <c r="V531" s="31"/>
      <c r="W531" s="40"/>
      <c r="X531" s="31"/>
      <c r="Y531" s="40"/>
      <c r="Z531" s="31"/>
    </row>
    <row r="532" spans="1:26" s="34" customFormat="1">
      <c r="A532" s="29"/>
      <c r="B532" s="29"/>
      <c r="C532" s="29"/>
      <c r="D532" s="29"/>
      <c r="E532" s="29"/>
      <c r="F532" s="29"/>
      <c r="G532" s="29"/>
      <c r="H532" s="29"/>
      <c r="I532" s="30"/>
      <c r="J532" s="30"/>
      <c r="K532" s="30"/>
      <c r="L532" s="30"/>
      <c r="M532" s="30"/>
      <c r="N532" s="30"/>
      <c r="O532" s="40"/>
      <c r="P532" s="40"/>
      <c r="Q532" s="40"/>
      <c r="R532" s="31"/>
      <c r="S532" s="40"/>
      <c r="T532" s="31"/>
      <c r="U532" s="40"/>
      <c r="V532" s="31"/>
      <c r="W532" s="40"/>
      <c r="X532" s="31"/>
      <c r="Y532" s="40"/>
      <c r="Z532" s="31"/>
    </row>
    <row r="533" spans="1:26" s="34" customFormat="1">
      <c r="A533" s="29"/>
      <c r="B533" s="29"/>
      <c r="C533" s="29"/>
      <c r="D533" s="29"/>
      <c r="E533" s="29"/>
      <c r="F533" s="29"/>
      <c r="G533" s="29"/>
      <c r="H533" s="29"/>
      <c r="I533" s="30"/>
      <c r="J533" s="30"/>
      <c r="K533" s="30"/>
      <c r="L533" s="30"/>
      <c r="M533" s="30"/>
      <c r="N533" s="30"/>
      <c r="O533" s="40"/>
      <c r="P533" s="40"/>
      <c r="Q533" s="40"/>
      <c r="R533" s="31"/>
      <c r="S533" s="40"/>
      <c r="T533" s="31"/>
      <c r="U533" s="40"/>
      <c r="V533" s="31"/>
      <c r="W533" s="40"/>
      <c r="X533" s="31"/>
      <c r="Y533" s="40"/>
      <c r="Z533" s="31"/>
    </row>
    <row r="534" spans="1:26" s="34" customFormat="1">
      <c r="A534" s="29"/>
      <c r="B534" s="29"/>
      <c r="C534" s="29"/>
      <c r="D534" s="29"/>
      <c r="E534" s="29"/>
      <c r="F534" s="29"/>
      <c r="G534" s="29"/>
      <c r="H534" s="29"/>
      <c r="I534" s="30"/>
      <c r="J534" s="30"/>
      <c r="K534" s="30"/>
      <c r="L534" s="30"/>
      <c r="M534" s="30"/>
      <c r="N534" s="30"/>
      <c r="O534" s="40"/>
      <c r="P534" s="40"/>
      <c r="Q534" s="40"/>
      <c r="R534" s="31"/>
      <c r="S534" s="40"/>
      <c r="T534" s="31"/>
      <c r="U534" s="40"/>
      <c r="V534" s="31"/>
      <c r="W534" s="40"/>
      <c r="X534" s="31"/>
      <c r="Y534" s="40"/>
      <c r="Z534" s="31"/>
    </row>
    <row r="535" spans="1:26" s="34" customFormat="1">
      <c r="A535" s="29"/>
      <c r="B535" s="29"/>
      <c r="C535" s="29"/>
      <c r="D535" s="29"/>
      <c r="E535" s="29"/>
      <c r="F535" s="29"/>
      <c r="G535" s="29"/>
      <c r="H535" s="29"/>
      <c r="I535" s="30"/>
      <c r="J535" s="30"/>
      <c r="K535" s="30"/>
      <c r="L535" s="30"/>
      <c r="M535" s="30"/>
      <c r="N535" s="30"/>
      <c r="O535" s="40"/>
      <c r="P535" s="40"/>
      <c r="Q535" s="40"/>
      <c r="R535" s="31"/>
      <c r="S535" s="40"/>
      <c r="T535" s="31"/>
      <c r="U535" s="40"/>
      <c r="V535" s="31"/>
      <c r="W535" s="40"/>
      <c r="X535" s="31"/>
      <c r="Y535" s="40"/>
      <c r="Z535" s="31"/>
    </row>
    <row r="536" spans="1:26" s="34" customFormat="1">
      <c r="A536" s="29"/>
      <c r="B536" s="29"/>
      <c r="C536" s="29"/>
      <c r="D536" s="29"/>
      <c r="E536" s="29"/>
      <c r="F536" s="29"/>
      <c r="G536" s="29"/>
      <c r="H536" s="29"/>
      <c r="I536" s="30"/>
      <c r="J536" s="30"/>
      <c r="K536" s="30"/>
      <c r="L536" s="30"/>
      <c r="M536" s="30"/>
      <c r="N536" s="30"/>
      <c r="O536" s="40"/>
      <c r="P536" s="40"/>
      <c r="Q536" s="40"/>
      <c r="R536" s="31"/>
      <c r="S536" s="40"/>
      <c r="T536" s="31"/>
      <c r="U536" s="40"/>
      <c r="V536" s="31"/>
      <c r="W536" s="40"/>
      <c r="X536" s="31"/>
      <c r="Y536" s="40"/>
      <c r="Z536" s="31"/>
    </row>
    <row r="537" spans="1:26" s="34" customFormat="1">
      <c r="A537" s="29"/>
      <c r="B537" s="29"/>
      <c r="C537" s="29"/>
      <c r="D537" s="29"/>
      <c r="E537" s="29"/>
      <c r="F537" s="29"/>
      <c r="G537" s="29"/>
      <c r="H537" s="29"/>
      <c r="I537" s="30"/>
      <c r="J537" s="30"/>
      <c r="K537" s="30"/>
      <c r="L537" s="30"/>
      <c r="M537" s="30"/>
      <c r="N537" s="30"/>
      <c r="O537" s="40"/>
      <c r="P537" s="40"/>
      <c r="Q537" s="40"/>
      <c r="R537" s="31"/>
      <c r="S537" s="40"/>
      <c r="T537" s="31"/>
      <c r="U537" s="40"/>
      <c r="V537" s="31"/>
      <c r="W537" s="40"/>
      <c r="X537" s="31"/>
      <c r="Y537" s="40"/>
      <c r="Z537" s="31"/>
    </row>
    <row r="538" spans="1:26" s="34" customFormat="1">
      <c r="A538" s="29"/>
      <c r="B538" s="29"/>
      <c r="C538" s="29"/>
      <c r="D538" s="29"/>
      <c r="E538" s="29"/>
      <c r="F538" s="29"/>
      <c r="G538" s="29"/>
      <c r="H538" s="29"/>
      <c r="I538" s="30"/>
      <c r="J538" s="30"/>
      <c r="K538" s="30"/>
      <c r="L538" s="30"/>
      <c r="M538" s="30"/>
      <c r="N538" s="30"/>
      <c r="O538" s="40"/>
      <c r="P538" s="40"/>
      <c r="Q538" s="40"/>
      <c r="R538" s="31"/>
      <c r="S538" s="40"/>
      <c r="T538" s="31"/>
      <c r="U538" s="40"/>
      <c r="V538" s="31"/>
      <c r="W538" s="40"/>
      <c r="X538" s="31"/>
      <c r="Y538" s="40"/>
      <c r="Z538" s="31"/>
    </row>
    <row r="539" spans="1:26" s="34" customFormat="1">
      <c r="A539" s="29"/>
      <c r="B539" s="29"/>
      <c r="C539" s="29"/>
      <c r="D539" s="29"/>
      <c r="E539" s="29"/>
      <c r="F539" s="29"/>
      <c r="G539" s="29"/>
      <c r="H539" s="29"/>
      <c r="I539" s="30"/>
      <c r="J539" s="30"/>
      <c r="K539" s="30"/>
      <c r="L539" s="30"/>
      <c r="M539" s="30"/>
      <c r="N539" s="30"/>
      <c r="O539" s="40"/>
      <c r="P539" s="40"/>
      <c r="Q539" s="40"/>
      <c r="R539" s="31"/>
      <c r="S539" s="40"/>
      <c r="T539" s="31"/>
      <c r="U539" s="40"/>
      <c r="V539" s="31"/>
      <c r="W539" s="40"/>
      <c r="X539" s="31"/>
      <c r="Y539" s="40"/>
      <c r="Z539" s="31"/>
    </row>
    <row r="540" spans="1:26" s="34" customFormat="1">
      <c r="A540" s="29"/>
      <c r="B540" s="29"/>
      <c r="C540" s="29"/>
      <c r="D540" s="29"/>
      <c r="E540" s="29"/>
      <c r="F540" s="29"/>
      <c r="G540" s="29"/>
      <c r="H540" s="29"/>
      <c r="I540" s="30"/>
      <c r="J540" s="30"/>
      <c r="K540" s="30"/>
      <c r="L540" s="30"/>
      <c r="M540" s="30"/>
      <c r="N540" s="30"/>
      <c r="O540" s="40"/>
      <c r="P540" s="40"/>
      <c r="Q540" s="40"/>
      <c r="R540" s="31"/>
      <c r="S540" s="40"/>
      <c r="T540" s="31"/>
      <c r="U540" s="40"/>
      <c r="V540" s="31"/>
      <c r="W540" s="40"/>
      <c r="X540" s="31"/>
      <c r="Y540" s="40"/>
      <c r="Z540" s="31"/>
    </row>
    <row r="541" spans="1:26" s="34" customFormat="1">
      <c r="A541" s="29"/>
      <c r="B541" s="29"/>
      <c r="C541" s="29"/>
      <c r="D541" s="29"/>
      <c r="E541" s="29"/>
      <c r="F541" s="29"/>
      <c r="G541" s="29"/>
      <c r="H541" s="29"/>
      <c r="I541" s="30"/>
      <c r="J541" s="30"/>
      <c r="K541" s="30"/>
      <c r="L541" s="30"/>
      <c r="M541" s="30"/>
      <c r="N541" s="30"/>
      <c r="O541" s="40"/>
      <c r="P541" s="40"/>
      <c r="Q541" s="40"/>
      <c r="R541" s="31"/>
      <c r="S541" s="40"/>
      <c r="T541" s="31"/>
      <c r="U541" s="40"/>
      <c r="V541" s="31"/>
      <c r="W541" s="40"/>
      <c r="X541" s="31"/>
      <c r="Y541" s="40"/>
      <c r="Z541" s="31"/>
    </row>
    <row r="542" spans="1:26" s="34" customFormat="1">
      <c r="A542" s="29"/>
      <c r="B542" s="29"/>
      <c r="C542" s="29"/>
      <c r="D542" s="29"/>
      <c r="E542" s="29"/>
      <c r="F542" s="29"/>
      <c r="G542" s="29"/>
      <c r="H542" s="29"/>
      <c r="I542" s="30"/>
      <c r="J542" s="30"/>
      <c r="K542" s="30"/>
      <c r="L542" s="30"/>
      <c r="M542" s="30"/>
      <c r="N542" s="30"/>
      <c r="O542" s="40"/>
      <c r="P542" s="40"/>
      <c r="Q542" s="40"/>
      <c r="R542" s="31"/>
      <c r="S542" s="40"/>
      <c r="T542" s="31"/>
      <c r="U542" s="40"/>
      <c r="V542" s="31"/>
      <c r="W542" s="40"/>
      <c r="X542" s="31"/>
      <c r="Y542" s="40"/>
      <c r="Z542" s="31"/>
    </row>
    <row r="543" spans="1:26" s="34" customFormat="1">
      <c r="A543" s="29"/>
      <c r="B543" s="29"/>
      <c r="C543" s="29"/>
      <c r="D543" s="29"/>
      <c r="E543" s="29"/>
      <c r="F543" s="29"/>
      <c r="G543" s="29"/>
      <c r="H543" s="29"/>
      <c r="I543" s="30"/>
      <c r="J543" s="30"/>
      <c r="K543" s="30"/>
      <c r="L543" s="30"/>
      <c r="M543" s="30"/>
      <c r="N543" s="30"/>
      <c r="O543" s="40"/>
      <c r="P543" s="40"/>
      <c r="Q543" s="40"/>
      <c r="R543" s="31"/>
      <c r="S543" s="40"/>
      <c r="T543" s="31"/>
      <c r="U543" s="40"/>
      <c r="V543" s="31"/>
      <c r="W543" s="40"/>
      <c r="X543" s="31"/>
      <c r="Y543" s="40"/>
      <c r="Z543" s="31"/>
    </row>
    <row r="544" spans="1:26" s="34" customFormat="1">
      <c r="A544" s="29"/>
      <c r="B544" s="29"/>
      <c r="C544" s="29"/>
      <c r="D544" s="29"/>
      <c r="E544" s="29"/>
      <c r="F544" s="29"/>
      <c r="G544" s="29"/>
      <c r="H544" s="29"/>
      <c r="I544" s="30"/>
      <c r="J544" s="30"/>
      <c r="K544" s="30"/>
      <c r="L544" s="30"/>
      <c r="M544" s="30"/>
      <c r="N544" s="30"/>
      <c r="O544" s="40"/>
      <c r="P544" s="40"/>
      <c r="Q544" s="40"/>
      <c r="R544" s="31"/>
      <c r="S544" s="40"/>
      <c r="T544" s="31"/>
      <c r="U544" s="40"/>
      <c r="V544" s="31"/>
      <c r="W544" s="40"/>
      <c r="X544" s="31"/>
      <c r="Y544" s="40"/>
      <c r="Z544" s="31"/>
    </row>
    <row r="545" spans="1:26" s="34" customFormat="1">
      <c r="A545" s="29"/>
      <c r="B545" s="29"/>
      <c r="C545" s="29"/>
      <c r="D545" s="29"/>
      <c r="E545" s="29"/>
      <c r="F545" s="29"/>
      <c r="G545" s="29"/>
      <c r="H545" s="29"/>
      <c r="I545" s="30"/>
      <c r="J545" s="30"/>
      <c r="K545" s="30"/>
      <c r="L545" s="30"/>
      <c r="M545" s="30"/>
      <c r="N545" s="30"/>
      <c r="O545" s="40"/>
      <c r="P545" s="40"/>
      <c r="Q545" s="40"/>
      <c r="R545" s="31"/>
      <c r="S545" s="40"/>
      <c r="T545" s="31"/>
      <c r="U545" s="40"/>
      <c r="V545" s="31"/>
      <c r="W545" s="40"/>
      <c r="X545" s="31"/>
      <c r="Y545" s="40"/>
      <c r="Z545" s="31"/>
    </row>
    <row r="546" spans="1:26" s="34" customFormat="1">
      <c r="A546" s="29"/>
      <c r="B546" s="29"/>
      <c r="C546" s="29"/>
      <c r="D546" s="29"/>
      <c r="E546" s="29"/>
      <c r="F546" s="29"/>
      <c r="G546" s="29"/>
      <c r="H546" s="29"/>
      <c r="I546" s="30"/>
      <c r="J546" s="30"/>
      <c r="K546" s="30"/>
      <c r="L546" s="30"/>
      <c r="M546" s="30"/>
      <c r="N546" s="30"/>
      <c r="O546" s="40"/>
      <c r="P546" s="40"/>
      <c r="Q546" s="40"/>
      <c r="R546" s="31"/>
      <c r="S546" s="40"/>
      <c r="T546" s="31"/>
      <c r="U546" s="40"/>
      <c r="V546" s="31"/>
      <c r="W546" s="40"/>
      <c r="X546" s="31"/>
      <c r="Y546" s="40"/>
      <c r="Z546" s="31"/>
    </row>
    <row r="547" spans="1:26" s="34" customFormat="1">
      <c r="A547" s="29"/>
      <c r="B547" s="29"/>
      <c r="C547" s="29"/>
      <c r="D547" s="29"/>
      <c r="E547" s="29"/>
      <c r="F547" s="29"/>
      <c r="G547" s="29"/>
      <c r="H547" s="29"/>
      <c r="I547" s="30"/>
      <c r="J547" s="30"/>
      <c r="K547" s="30"/>
      <c r="L547" s="30"/>
      <c r="M547" s="30"/>
      <c r="N547" s="30"/>
      <c r="O547" s="40"/>
      <c r="P547" s="40"/>
      <c r="Q547" s="40"/>
      <c r="R547" s="31"/>
      <c r="S547" s="40"/>
      <c r="T547" s="31"/>
      <c r="U547" s="40"/>
      <c r="V547" s="31"/>
      <c r="W547" s="40"/>
      <c r="X547" s="31"/>
      <c r="Y547" s="40"/>
      <c r="Z547" s="31"/>
    </row>
    <row r="548" spans="1:26" s="34" customFormat="1">
      <c r="A548" s="29"/>
      <c r="B548" s="29"/>
      <c r="C548" s="29"/>
      <c r="D548" s="29"/>
      <c r="E548" s="29"/>
      <c r="F548" s="29"/>
      <c r="G548" s="29"/>
      <c r="H548" s="29"/>
      <c r="I548" s="30"/>
      <c r="J548" s="30"/>
      <c r="K548" s="30"/>
      <c r="L548" s="30"/>
      <c r="M548" s="30"/>
      <c r="N548" s="30"/>
      <c r="O548" s="40"/>
      <c r="P548" s="40"/>
      <c r="Q548" s="40"/>
      <c r="R548" s="31"/>
      <c r="S548" s="40"/>
      <c r="T548" s="31"/>
      <c r="U548" s="40"/>
      <c r="V548" s="31"/>
      <c r="W548" s="40"/>
      <c r="X548" s="31"/>
      <c r="Y548" s="40"/>
      <c r="Z548" s="31"/>
    </row>
    <row r="549" spans="1:26" s="34" customFormat="1">
      <c r="A549" s="29"/>
      <c r="B549" s="29"/>
      <c r="C549" s="29"/>
      <c r="D549" s="29"/>
      <c r="E549" s="29"/>
      <c r="F549" s="29"/>
      <c r="G549" s="29"/>
      <c r="H549" s="29"/>
      <c r="I549" s="30"/>
      <c r="J549" s="30"/>
      <c r="K549" s="30"/>
      <c r="L549" s="30"/>
      <c r="M549" s="30"/>
      <c r="N549" s="30"/>
      <c r="O549" s="40"/>
      <c r="P549" s="40"/>
      <c r="Q549" s="40"/>
      <c r="R549" s="31"/>
      <c r="S549" s="40"/>
      <c r="T549" s="31"/>
      <c r="U549" s="40"/>
      <c r="V549" s="31"/>
      <c r="W549" s="40"/>
      <c r="X549" s="31"/>
      <c r="Y549" s="40"/>
      <c r="Z549" s="31"/>
    </row>
    <row r="550" spans="1:26" s="34" customFormat="1">
      <c r="A550" s="29"/>
      <c r="B550" s="29"/>
      <c r="C550" s="29"/>
      <c r="D550" s="29"/>
      <c r="E550" s="29"/>
      <c r="F550" s="29"/>
      <c r="G550" s="29"/>
      <c r="H550" s="29"/>
      <c r="I550" s="30"/>
      <c r="J550" s="30"/>
      <c r="K550" s="30"/>
      <c r="L550" s="30"/>
      <c r="M550" s="30"/>
      <c r="N550" s="30"/>
      <c r="O550" s="40"/>
      <c r="P550" s="40"/>
      <c r="Q550" s="40"/>
      <c r="R550" s="31"/>
      <c r="S550" s="40"/>
      <c r="T550" s="31"/>
      <c r="U550" s="40"/>
      <c r="V550" s="31"/>
      <c r="W550" s="40"/>
      <c r="X550" s="31"/>
      <c r="Y550" s="40"/>
      <c r="Z550" s="31"/>
    </row>
    <row r="551" spans="1:26" s="34" customFormat="1">
      <c r="A551" s="29"/>
      <c r="B551" s="29"/>
      <c r="C551" s="29"/>
      <c r="D551" s="29"/>
      <c r="E551" s="29"/>
      <c r="F551" s="29"/>
      <c r="G551" s="29"/>
      <c r="H551" s="29"/>
      <c r="I551" s="30"/>
      <c r="J551" s="30"/>
      <c r="K551" s="30"/>
      <c r="L551" s="30"/>
      <c r="M551" s="30"/>
      <c r="N551" s="30"/>
      <c r="O551" s="40"/>
      <c r="P551" s="40"/>
      <c r="Q551" s="40"/>
      <c r="R551" s="31"/>
      <c r="S551" s="40"/>
      <c r="T551" s="31"/>
      <c r="U551" s="40"/>
      <c r="V551" s="31"/>
      <c r="W551" s="40"/>
      <c r="X551" s="31"/>
      <c r="Y551" s="40"/>
      <c r="Z551" s="31"/>
    </row>
    <row r="552" spans="1:26" s="34" customFormat="1">
      <c r="A552" s="29"/>
      <c r="B552" s="29"/>
      <c r="C552" s="29"/>
      <c r="D552" s="29"/>
      <c r="E552" s="29"/>
      <c r="F552" s="29"/>
      <c r="G552" s="29"/>
      <c r="H552" s="29"/>
      <c r="I552" s="30"/>
      <c r="J552" s="30"/>
      <c r="K552" s="30"/>
      <c r="L552" s="30"/>
      <c r="M552" s="30"/>
      <c r="N552" s="30"/>
      <c r="O552" s="40"/>
      <c r="P552" s="40"/>
      <c r="Q552" s="40"/>
      <c r="R552" s="31"/>
      <c r="S552" s="40"/>
      <c r="T552" s="31"/>
      <c r="U552" s="40"/>
      <c r="V552" s="31"/>
      <c r="W552" s="40"/>
      <c r="X552" s="31"/>
      <c r="Y552" s="40"/>
      <c r="Z552" s="31"/>
    </row>
    <row r="553" spans="1:26" s="34" customFormat="1">
      <c r="A553" s="29"/>
      <c r="B553" s="29"/>
      <c r="C553" s="29"/>
      <c r="D553" s="29"/>
      <c r="E553" s="29"/>
      <c r="F553" s="29"/>
      <c r="G553" s="29"/>
      <c r="H553" s="29"/>
      <c r="I553" s="30"/>
      <c r="J553" s="30"/>
      <c r="K553" s="30"/>
      <c r="L553" s="30"/>
      <c r="M553" s="30"/>
      <c r="N553" s="30"/>
      <c r="O553" s="40"/>
      <c r="P553" s="40"/>
      <c r="Q553" s="40"/>
      <c r="R553" s="31"/>
      <c r="S553" s="40"/>
      <c r="T553" s="31"/>
      <c r="U553" s="40"/>
      <c r="V553" s="31"/>
      <c r="W553" s="40"/>
      <c r="X553" s="31"/>
      <c r="Y553" s="40"/>
      <c r="Z553" s="31"/>
    </row>
    <row r="554" spans="1:26" s="34" customFormat="1">
      <c r="A554" s="29"/>
      <c r="B554" s="29"/>
      <c r="C554" s="29"/>
      <c r="D554" s="29"/>
      <c r="E554" s="29"/>
      <c r="F554" s="29"/>
      <c r="G554" s="29"/>
      <c r="H554" s="29"/>
      <c r="I554" s="30"/>
      <c r="J554" s="30"/>
      <c r="K554" s="30"/>
      <c r="L554" s="30"/>
      <c r="M554" s="30"/>
      <c r="N554" s="30"/>
      <c r="O554" s="40"/>
      <c r="P554" s="40"/>
      <c r="Q554" s="40"/>
      <c r="R554" s="31"/>
      <c r="S554" s="40"/>
      <c r="T554" s="31"/>
      <c r="U554" s="40"/>
      <c r="V554" s="31"/>
      <c r="W554" s="40"/>
      <c r="X554" s="31"/>
      <c r="Y554" s="40"/>
      <c r="Z554" s="31"/>
    </row>
    <row r="555" spans="1:26" s="34" customFormat="1">
      <c r="A555" s="29"/>
      <c r="B555" s="29"/>
      <c r="C555" s="29"/>
      <c r="D555" s="29"/>
      <c r="E555" s="29"/>
      <c r="F555" s="29"/>
      <c r="G555" s="29"/>
      <c r="H555" s="29"/>
      <c r="I555" s="30"/>
      <c r="J555" s="30"/>
      <c r="K555" s="30"/>
      <c r="L555" s="30"/>
      <c r="M555" s="30"/>
      <c r="N555" s="30"/>
      <c r="O555" s="40"/>
      <c r="P555" s="40"/>
      <c r="Q555" s="40"/>
      <c r="R555" s="31"/>
      <c r="S555" s="40"/>
      <c r="T555" s="31"/>
      <c r="U555" s="40"/>
      <c r="V555" s="31"/>
      <c r="W555" s="40"/>
      <c r="X555" s="31"/>
      <c r="Y555" s="40"/>
      <c r="Z555" s="31"/>
    </row>
    <row r="556" spans="1:26" s="34" customFormat="1">
      <c r="A556" s="29"/>
      <c r="B556" s="29"/>
      <c r="C556" s="29"/>
      <c r="D556" s="29"/>
      <c r="E556" s="29"/>
      <c r="F556" s="29"/>
      <c r="G556" s="29"/>
      <c r="H556" s="29"/>
      <c r="I556" s="30"/>
      <c r="J556" s="30"/>
      <c r="K556" s="30"/>
      <c r="L556" s="30"/>
      <c r="M556" s="30"/>
      <c r="N556" s="30"/>
      <c r="O556" s="40"/>
      <c r="P556" s="40"/>
      <c r="Q556" s="40"/>
      <c r="R556" s="31"/>
      <c r="S556" s="40"/>
      <c r="T556" s="31"/>
      <c r="U556" s="40"/>
      <c r="V556" s="31"/>
      <c r="W556" s="40"/>
      <c r="X556" s="31"/>
      <c r="Y556" s="40"/>
      <c r="Z556" s="31"/>
    </row>
    <row r="557" spans="1:26" s="34" customFormat="1">
      <c r="A557" s="29"/>
      <c r="B557" s="29"/>
      <c r="C557" s="29"/>
      <c r="D557" s="29"/>
      <c r="E557" s="29"/>
      <c r="F557" s="29"/>
      <c r="G557" s="29"/>
      <c r="H557" s="29"/>
      <c r="I557" s="30"/>
      <c r="J557" s="30"/>
      <c r="K557" s="30"/>
      <c r="L557" s="30"/>
      <c r="M557" s="30"/>
      <c r="N557" s="30"/>
      <c r="O557" s="40"/>
      <c r="P557" s="40"/>
      <c r="Q557" s="40"/>
      <c r="R557" s="31"/>
      <c r="S557" s="40"/>
      <c r="T557" s="31"/>
      <c r="U557" s="40"/>
      <c r="V557" s="31"/>
      <c r="W557" s="40"/>
      <c r="X557" s="31"/>
      <c r="Y557" s="40"/>
      <c r="Z557" s="31"/>
    </row>
    <row r="558" spans="1:26" s="34" customFormat="1">
      <c r="A558" s="29"/>
      <c r="B558" s="29"/>
      <c r="C558" s="29"/>
      <c r="D558" s="29"/>
      <c r="E558" s="29"/>
      <c r="F558" s="29"/>
      <c r="G558" s="29"/>
      <c r="H558" s="29"/>
      <c r="I558" s="30"/>
      <c r="J558" s="30"/>
      <c r="K558" s="30"/>
      <c r="L558" s="30"/>
      <c r="M558" s="30"/>
      <c r="N558" s="30"/>
      <c r="O558" s="40"/>
      <c r="P558" s="40"/>
      <c r="Q558" s="40"/>
      <c r="R558" s="31"/>
      <c r="S558" s="40"/>
      <c r="T558" s="31"/>
      <c r="U558" s="40"/>
      <c r="V558" s="31"/>
      <c r="W558" s="40"/>
      <c r="X558" s="31"/>
      <c r="Y558" s="40"/>
      <c r="Z558" s="31"/>
    </row>
    <row r="559" spans="1:26" s="34" customFormat="1">
      <c r="A559" s="29"/>
      <c r="B559" s="29"/>
      <c r="C559" s="29"/>
      <c r="D559" s="29"/>
      <c r="E559" s="29"/>
      <c r="F559" s="29"/>
      <c r="G559" s="29"/>
      <c r="H559" s="29"/>
      <c r="I559" s="30"/>
      <c r="J559" s="30"/>
      <c r="K559" s="30"/>
      <c r="L559" s="30"/>
      <c r="M559" s="30"/>
      <c r="N559" s="30"/>
      <c r="O559" s="40"/>
      <c r="P559" s="40"/>
      <c r="Q559" s="40"/>
      <c r="R559" s="31"/>
      <c r="S559" s="40"/>
      <c r="T559" s="31"/>
      <c r="U559" s="40"/>
      <c r="V559" s="31"/>
      <c r="W559" s="40"/>
      <c r="X559" s="31"/>
      <c r="Y559" s="40"/>
      <c r="Z559" s="31"/>
    </row>
    <row r="560" spans="1:26" s="34" customFormat="1">
      <c r="A560" s="29"/>
      <c r="B560" s="29"/>
      <c r="C560" s="29"/>
      <c r="D560" s="29"/>
      <c r="E560" s="29"/>
      <c r="F560" s="29"/>
      <c r="G560" s="29"/>
      <c r="H560" s="29"/>
      <c r="I560" s="30"/>
      <c r="J560" s="30"/>
      <c r="K560" s="30"/>
      <c r="L560" s="30"/>
      <c r="M560" s="30"/>
      <c r="N560" s="30"/>
      <c r="O560" s="40"/>
      <c r="P560" s="40"/>
      <c r="Q560" s="40"/>
      <c r="R560" s="31"/>
      <c r="S560" s="40"/>
      <c r="T560" s="31"/>
      <c r="U560" s="40"/>
      <c r="V560" s="31"/>
      <c r="W560" s="40"/>
      <c r="X560" s="31"/>
      <c r="Y560" s="40"/>
      <c r="Z560" s="31"/>
    </row>
    <row r="561" spans="1:26" s="34" customFormat="1">
      <c r="A561" s="29"/>
      <c r="B561" s="29"/>
      <c r="C561" s="29"/>
      <c r="D561" s="29"/>
      <c r="E561" s="29"/>
      <c r="F561" s="29"/>
      <c r="G561" s="29"/>
      <c r="H561" s="29"/>
      <c r="I561" s="30"/>
      <c r="J561" s="30"/>
      <c r="K561" s="30"/>
      <c r="L561" s="30"/>
      <c r="M561" s="30"/>
      <c r="N561" s="30"/>
      <c r="O561" s="40"/>
      <c r="P561" s="40"/>
      <c r="Q561" s="40"/>
      <c r="R561" s="31"/>
      <c r="S561" s="40"/>
      <c r="T561" s="31"/>
      <c r="U561" s="40"/>
      <c r="V561" s="31"/>
      <c r="W561" s="40"/>
      <c r="X561" s="31"/>
      <c r="Y561" s="40"/>
      <c r="Z561" s="31"/>
    </row>
    <row r="562" spans="1:26" s="34" customFormat="1">
      <c r="A562" s="29"/>
      <c r="B562" s="29"/>
      <c r="C562" s="29"/>
      <c r="D562" s="29"/>
      <c r="E562" s="29"/>
      <c r="F562" s="29"/>
      <c r="G562" s="29"/>
      <c r="H562" s="29"/>
      <c r="I562" s="30"/>
      <c r="J562" s="30"/>
      <c r="K562" s="30"/>
      <c r="L562" s="30"/>
      <c r="M562" s="30"/>
      <c r="N562" s="30"/>
      <c r="O562" s="40"/>
      <c r="P562" s="40"/>
      <c r="Q562" s="40"/>
      <c r="R562" s="31"/>
      <c r="S562" s="40"/>
      <c r="T562" s="31"/>
      <c r="U562" s="40"/>
      <c r="V562" s="31"/>
      <c r="W562" s="40"/>
      <c r="X562" s="31"/>
      <c r="Y562" s="40"/>
      <c r="Z562" s="31"/>
    </row>
    <row r="563" spans="1:26" s="34" customFormat="1">
      <c r="A563" s="29"/>
      <c r="B563" s="29"/>
      <c r="C563" s="29"/>
      <c r="D563" s="29"/>
      <c r="E563" s="29"/>
      <c r="F563" s="29"/>
      <c r="G563" s="29"/>
      <c r="H563" s="29"/>
      <c r="I563" s="30"/>
      <c r="J563" s="30"/>
      <c r="K563" s="30"/>
      <c r="L563" s="30"/>
      <c r="M563" s="30"/>
      <c r="N563" s="30"/>
      <c r="O563" s="40"/>
      <c r="P563" s="40"/>
      <c r="Q563" s="40"/>
      <c r="R563" s="31"/>
      <c r="S563" s="40"/>
      <c r="T563" s="31"/>
      <c r="U563" s="40"/>
      <c r="V563" s="31"/>
      <c r="W563" s="40"/>
      <c r="X563" s="31"/>
      <c r="Y563" s="40"/>
      <c r="Z563" s="31"/>
    </row>
    <row r="564" spans="1:26" s="34" customFormat="1">
      <c r="A564" s="29"/>
      <c r="B564" s="29"/>
      <c r="C564" s="29"/>
      <c r="D564" s="29"/>
      <c r="E564" s="29"/>
      <c r="F564" s="29"/>
      <c r="G564" s="29"/>
      <c r="H564" s="29"/>
      <c r="I564" s="30"/>
      <c r="J564" s="30"/>
      <c r="K564" s="30"/>
      <c r="L564" s="30"/>
      <c r="M564" s="30"/>
      <c r="N564" s="30"/>
      <c r="O564" s="40"/>
      <c r="P564" s="40"/>
      <c r="Q564" s="40"/>
      <c r="R564" s="31"/>
      <c r="S564" s="40"/>
      <c r="T564" s="31"/>
      <c r="U564" s="40"/>
      <c r="V564" s="31"/>
      <c r="W564" s="40"/>
      <c r="X564" s="31"/>
      <c r="Y564" s="40"/>
      <c r="Z564" s="31"/>
    </row>
    <row r="565" spans="1:26" s="34" customFormat="1">
      <c r="A565" s="29"/>
      <c r="B565" s="29"/>
      <c r="C565" s="29"/>
      <c r="D565" s="29"/>
      <c r="E565" s="29"/>
      <c r="F565" s="29"/>
      <c r="G565" s="29"/>
      <c r="H565" s="29"/>
      <c r="I565" s="30"/>
      <c r="J565" s="30"/>
      <c r="K565" s="30"/>
      <c r="L565" s="30"/>
      <c r="M565" s="30"/>
      <c r="N565" s="30"/>
      <c r="O565" s="40"/>
      <c r="P565" s="40"/>
      <c r="Q565" s="40"/>
      <c r="R565" s="31"/>
      <c r="S565" s="40"/>
      <c r="T565" s="31"/>
      <c r="U565" s="40"/>
      <c r="V565" s="31"/>
      <c r="W565" s="40"/>
      <c r="X565" s="31"/>
      <c r="Y565" s="40"/>
      <c r="Z565" s="31"/>
    </row>
    <row r="566" spans="1:26" s="34" customFormat="1">
      <c r="A566" s="29"/>
      <c r="B566" s="29"/>
      <c r="C566" s="29"/>
      <c r="D566" s="29"/>
      <c r="E566" s="29"/>
      <c r="F566" s="29"/>
      <c r="G566" s="29"/>
      <c r="H566" s="29"/>
      <c r="I566" s="30"/>
      <c r="J566" s="30"/>
      <c r="K566" s="30"/>
      <c r="L566" s="30"/>
      <c r="M566" s="30"/>
      <c r="N566" s="30"/>
      <c r="O566" s="40"/>
      <c r="P566" s="40"/>
      <c r="Q566" s="40"/>
      <c r="R566" s="31"/>
      <c r="S566" s="40"/>
      <c r="T566" s="31"/>
      <c r="U566" s="40"/>
      <c r="V566" s="31"/>
      <c r="W566" s="40"/>
      <c r="X566" s="31"/>
      <c r="Y566" s="40"/>
      <c r="Z566" s="31"/>
    </row>
    <row r="567" spans="1:26" s="34" customFormat="1">
      <c r="A567" s="29"/>
      <c r="B567" s="29"/>
      <c r="C567" s="29"/>
      <c r="D567" s="29"/>
      <c r="E567" s="29"/>
      <c r="F567" s="29"/>
      <c r="G567" s="29"/>
      <c r="H567" s="29"/>
      <c r="I567" s="30"/>
      <c r="J567" s="30"/>
      <c r="K567" s="30"/>
      <c r="L567" s="30"/>
      <c r="M567" s="30"/>
      <c r="N567" s="30"/>
      <c r="O567" s="40"/>
      <c r="P567" s="40"/>
      <c r="Q567" s="40"/>
      <c r="R567" s="31"/>
      <c r="S567" s="40"/>
      <c r="T567" s="31"/>
      <c r="U567" s="40"/>
      <c r="V567" s="31"/>
      <c r="W567" s="40"/>
      <c r="X567" s="31"/>
      <c r="Y567" s="40"/>
      <c r="Z567" s="31"/>
    </row>
    <row r="568" spans="1:26" s="34" customFormat="1">
      <c r="A568" s="29"/>
      <c r="B568" s="29"/>
      <c r="C568" s="29"/>
      <c r="D568" s="29"/>
      <c r="E568" s="29"/>
      <c r="F568" s="29"/>
      <c r="G568" s="29"/>
      <c r="H568" s="29"/>
      <c r="I568" s="30"/>
      <c r="J568" s="30"/>
      <c r="K568" s="30"/>
      <c r="L568" s="30"/>
      <c r="M568" s="30"/>
      <c r="N568" s="30"/>
      <c r="O568" s="40"/>
      <c r="P568" s="40"/>
      <c r="Q568" s="40"/>
      <c r="R568" s="31"/>
      <c r="S568" s="40"/>
      <c r="T568" s="31"/>
      <c r="U568" s="40"/>
      <c r="V568" s="31"/>
      <c r="W568" s="40"/>
      <c r="X568" s="31"/>
      <c r="Y568" s="40"/>
      <c r="Z568" s="31"/>
    </row>
    <row r="569" spans="1:26" s="34" customFormat="1">
      <c r="A569" s="29"/>
      <c r="B569" s="29"/>
      <c r="C569" s="29"/>
      <c r="D569" s="29"/>
      <c r="E569" s="29"/>
      <c r="F569" s="29"/>
      <c r="G569" s="29"/>
      <c r="H569" s="29"/>
      <c r="I569" s="30"/>
      <c r="J569" s="30"/>
      <c r="K569" s="30"/>
      <c r="L569" s="30"/>
      <c r="M569" s="30"/>
      <c r="N569" s="30"/>
      <c r="O569" s="40"/>
      <c r="P569" s="40"/>
      <c r="Q569" s="40"/>
      <c r="R569" s="31"/>
      <c r="S569" s="40"/>
      <c r="T569" s="31"/>
      <c r="U569" s="40"/>
      <c r="V569" s="31"/>
      <c r="W569" s="40"/>
      <c r="X569" s="31"/>
      <c r="Y569" s="40"/>
      <c r="Z569" s="31"/>
    </row>
    <row r="570" spans="1:26" s="34" customFormat="1">
      <c r="A570" s="29"/>
      <c r="B570" s="29"/>
      <c r="C570" s="29"/>
      <c r="D570" s="29"/>
      <c r="E570" s="29"/>
      <c r="F570" s="29"/>
      <c r="G570" s="29"/>
      <c r="H570" s="29"/>
      <c r="I570" s="30"/>
      <c r="J570" s="30"/>
      <c r="K570" s="30"/>
      <c r="L570" s="30"/>
      <c r="M570" s="30"/>
      <c r="N570" s="30"/>
      <c r="O570" s="40"/>
      <c r="P570" s="40"/>
      <c r="Q570" s="40"/>
      <c r="R570" s="31"/>
      <c r="S570" s="40"/>
      <c r="T570" s="31"/>
      <c r="U570" s="40"/>
      <c r="V570" s="31"/>
      <c r="W570" s="40"/>
      <c r="X570" s="31"/>
      <c r="Y570" s="40"/>
      <c r="Z570" s="31"/>
    </row>
    <row r="571" spans="1:26" s="34" customFormat="1">
      <c r="A571" s="29"/>
      <c r="B571" s="29"/>
      <c r="C571" s="29"/>
      <c r="D571" s="29"/>
      <c r="E571" s="29"/>
      <c r="F571" s="29"/>
      <c r="G571" s="29"/>
      <c r="H571" s="29"/>
      <c r="I571" s="30"/>
      <c r="J571" s="30"/>
      <c r="K571" s="30"/>
      <c r="L571" s="30"/>
      <c r="M571" s="30"/>
      <c r="N571" s="30"/>
      <c r="O571" s="40"/>
      <c r="P571" s="40"/>
      <c r="Q571" s="40"/>
      <c r="R571" s="31"/>
      <c r="S571" s="40"/>
      <c r="T571" s="31"/>
      <c r="U571" s="40"/>
      <c r="V571" s="31"/>
      <c r="W571" s="40"/>
      <c r="X571" s="31"/>
      <c r="Y571" s="40"/>
      <c r="Z571" s="31"/>
    </row>
    <row r="572" spans="1:26" s="34" customFormat="1">
      <c r="A572" s="29"/>
      <c r="B572" s="29"/>
      <c r="C572" s="29"/>
      <c r="D572" s="29"/>
      <c r="E572" s="29"/>
      <c r="F572" s="29"/>
      <c r="G572" s="29"/>
      <c r="H572" s="29"/>
      <c r="I572" s="30"/>
      <c r="J572" s="30"/>
      <c r="K572" s="30"/>
      <c r="L572" s="30"/>
      <c r="M572" s="30"/>
      <c r="N572" s="30"/>
      <c r="O572" s="40"/>
      <c r="P572" s="40"/>
      <c r="Q572" s="40"/>
      <c r="R572" s="31"/>
      <c r="S572" s="40"/>
      <c r="T572" s="31"/>
      <c r="U572" s="40"/>
      <c r="V572" s="31"/>
      <c r="W572" s="40"/>
      <c r="X572" s="31"/>
      <c r="Y572" s="40"/>
      <c r="Z572" s="31"/>
    </row>
    <row r="573" spans="1:26" s="34" customFormat="1">
      <c r="A573" s="29"/>
      <c r="B573" s="29"/>
      <c r="C573" s="29"/>
      <c r="D573" s="29"/>
      <c r="E573" s="29"/>
      <c r="F573" s="29"/>
      <c r="G573" s="29"/>
      <c r="H573" s="29"/>
      <c r="I573" s="30"/>
      <c r="J573" s="30"/>
      <c r="K573" s="30"/>
      <c r="L573" s="30"/>
      <c r="M573" s="30"/>
      <c r="N573" s="30"/>
      <c r="O573" s="40"/>
      <c r="P573" s="40"/>
      <c r="Q573" s="40"/>
      <c r="R573" s="31"/>
      <c r="S573" s="40"/>
      <c r="T573" s="31"/>
      <c r="U573" s="40"/>
      <c r="V573" s="31"/>
      <c r="W573" s="40"/>
      <c r="X573" s="31"/>
      <c r="Y573" s="40"/>
      <c r="Z573" s="31"/>
    </row>
    <row r="574" spans="1:26" s="34" customFormat="1">
      <c r="A574" s="29"/>
      <c r="B574" s="29"/>
      <c r="C574" s="29"/>
      <c r="D574" s="29"/>
      <c r="E574" s="29"/>
      <c r="F574" s="29"/>
      <c r="G574" s="29"/>
      <c r="H574" s="29"/>
      <c r="I574" s="30"/>
      <c r="J574" s="30"/>
      <c r="K574" s="30"/>
      <c r="L574" s="30"/>
      <c r="M574" s="30"/>
      <c r="N574" s="30"/>
      <c r="O574" s="40"/>
      <c r="P574" s="40"/>
      <c r="Q574" s="40"/>
      <c r="R574" s="31"/>
      <c r="S574" s="40"/>
      <c r="T574" s="31"/>
      <c r="U574" s="40"/>
      <c r="V574" s="31"/>
      <c r="W574" s="40"/>
      <c r="X574" s="31"/>
      <c r="Y574" s="40"/>
      <c r="Z574" s="31"/>
    </row>
    <row r="575" spans="1:26" s="34" customFormat="1">
      <c r="A575" s="29"/>
      <c r="B575" s="29"/>
      <c r="C575" s="29"/>
      <c r="D575" s="29"/>
      <c r="E575" s="29"/>
      <c r="F575" s="29"/>
      <c r="G575" s="29"/>
      <c r="H575" s="29"/>
      <c r="I575" s="30"/>
      <c r="J575" s="30"/>
      <c r="K575" s="30"/>
      <c r="L575" s="30"/>
      <c r="M575" s="30"/>
      <c r="N575" s="30"/>
      <c r="O575" s="40"/>
      <c r="P575" s="40"/>
      <c r="Q575" s="40"/>
      <c r="R575" s="31"/>
      <c r="S575" s="40"/>
      <c r="T575" s="31"/>
      <c r="U575" s="40"/>
      <c r="V575" s="31"/>
      <c r="W575" s="40"/>
      <c r="X575" s="31"/>
      <c r="Y575" s="40"/>
      <c r="Z575" s="31"/>
    </row>
    <row r="576" spans="1:26" s="34" customFormat="1">
      <c r="A576" s="29"/>
      <c r="B576" s="29"/>
      <c r="C576" s="29"/>
      <c r="D576" s="29"/>
      <c r="E576" s="29"/>
      <c r="F576" s="29"/>
      <c r="G576" s="29"/>
      <c r="H576" s="29"/>
      <c r="I576" s="30"/>
      <c r="J576" s="30"/>
      <c r="K576" s="30"/>
      <c r="L576" s="30"/>
      <c r="M576" s="30"/>
      <c r="N576" s="30"/>
      <c r="O576" s="40"/>
      <c r="P576" s="40"/>
      <c r="Q576" s="40"/>
      <c r="R576" s="31"/>
      <c r="S576" s="40"/>
      <c r="T576" s="31"/>
      <c r="U576" s="40"/>
      <c r="V576" s="31"/>
      <c r="W576" s="40"/>
      <c r="X576" s="31"/>
      <c r="Y576" s="40"/>
      <c r="Z576" s="31"/>
    </row>
    <row r="577" spans="1:26" s="34" customFormat="1">
      <c r="A577" s="29"/>
      <c r="B577" s="29"/>
      <c r="C577" s="29"/>
      <c r="D577" s="29"/>
      <c r="E577" s="29"/>
      <c r="F577" s="29"/>
      <c r="G577" s="29"/>
      <c r="H577" s="29"/>
      <c r="I577" s="30"/>
      <c r="J577" s="30"/>
      <c r="K577" s="30"/>
      <c r="L577" s="30"/>
      <c r="M577" s="30"/>
      <c r="N577" s="30"/>
      <c r="O577" s="40"/>
      <c r="P577" s="40"/>
      <c r="Q577" s="40"/>
      <c r="R577" s="31"/>
      <c r="S577" s="40"/>
      <c r="T577" s="31"/>
      <c r="U577" s="40"/>
      <c r="V577" s="31"/>
      <c r="W577" s="40"/>
      <c r="X577" s="31"/>
      <c r="Y577" s="40"/>
      <c r="Z577" s="31"/>
    </row>
    <row r="578" spans="1:26" s="34" customFormat="1">
      <c r="A578" s="29"/>
      <c r="B578" s="29"/>
      <c r="C578" s="29"/>
      <c r="D578" s="29"/>
      <c r="E578" s="29"/>
      <c r="F578" s="29"/>
      <c r="G578" s="29"/>
      <c r="H578" s="29"/>
      <c r="I578" s="30"/>
      <c r="J578" s="30"/>
      <c r="K578" s="30"/>
      <c r="L578" s="30"/>
      <c r="M578" s="30"/>
      <c r="N578" s="30"/>
      <c r="O578" s="40"/>
      <c r="P578" s="40"/>
      <c r="Q578" s="40"/>
      <c r="R578" s="31"/>
      <c r="S578" s="40"/>
      <c r="T578" s="31"/>
      <c r="U578" s="40"/>
      <c r="V578" s="31"/>
      <c r="W578" s="40"/>
      <c r="X578" s="31"/>
      <c r="Y578" s="40"/>
      <c r="Z578" s="31"/>
    </row>
    <row r="579" spans="1:26" s="34" customFormat="1">
      <c r="A579" s="29"/>
      <c r="B579" s="29"/>
      <c r="C579" s="29"/>
      <c r="D579" s="29"/>
      <c r="E579" s="29"/>
      <c r="F579" s="29"/>
      <c r="G579" s="29"/>
      <c r="H579" s="29"/>
      <c r="I579" s="30"/>
      <c r="J579" s="30"/>
      <c r="K579" s="30"/>
      <c r="L579" s="30"/>
      <c r="M579" s="30"/>
      <c r="N579" s="30"/>
      <c r="O579" s="40"/>
      <c r="P579" s="40"/>
      <c r="Q579" s="40"/>
      <c r="R579" s="31"/>
      <c r="S579" s="40"/>
      <c r="T579" s="31"/>
      <c r="U579" s="40"/>
      <c r="V579" s="31"/>
      <c r="W579" s="40"/>
      <c r="X579" s="31"/>
      <c r="Y579" s="40"/>
      <c r="Z579" s="31"/>
    </row>
    <row r="580" spans="1:26" s="34" customFormat="1">
      <c r="A580" s="29"/>
      <c r="B580" s="29"/>
      <c r="C580" s="29"/>
      <c r="D580" s="29"/>
      <c r="E580" s="29"/>
      <c r="F580" s="29"/>
      <c r="G580" s="29"/>
      <c r="H580" s="29"/>
      <c r="I580" s="30"/>
      <c r="J580" s="30"/>
      <c r="K580" s="30"/>
      <c r="L580" s="30"/>
      <c r="M580" s="30"/>
      <c r="N580" s="30"/>
      <c r="O580" s="40"/>
      <c r="P580" s="40"/>
      <c r="Q580" s="40"/>
      <c r="R580" s="31"/>
      <c r="S580" s="40"/>
      <c r="T580" s="31"/>
      <c r="U580" s="40"/>
      <c r="V580" s="31"/>
      <c r="W580" s="40"/>
      <c r="X580" s="31"/>
      <c r="Y580" s="40"/>
      <c r="Z580" s="31"/>
    </row>
    <row r="581" spans="1:26" s="34" customFormat="1">
      <c r="A581" s="29"/>
      <c r="B581" s="29"/>
      <c r="C581" s="29"/>
      <c r="D581" s="29"/>
      <c r="E581" s="29"/>
      <c r="F581" s="29"/>
      <c r="G581" s="29"/>
      <c r="H581" s="29"/>
      <c r="I581" s="30"/>
      <c r="J581" s="30"/>
      <c r="K581" s="30"/>
      <c r="L581" s="30"/>
      <c r="M581" s="30"/>
      <c r="N581" s="30"/>
      <c r="O581" s="40"/>
      <c r="P581" s="40"/>
      <c r="Q581" s="40"/>
      <c r="R581" s="31"/>
      <c r="S581" s="40"/>
      <c r="T581" s="31"/>
      <c r="U581" s="40"/>
      <c r="V581" s="31"/>
      <c r="W581" s="40"/>
      <c r="X581" s="31"/>
      <c r="Y581" s="40"/>
      <c r="Z581" s="31"/>
    </row>
    <row r="582" spans="1:26" s="34" customFormat="1">
      <c r="A582" s="29"/>
      <c r="B582" s="29"/>
      <c r="C582" s="29"/>
      <c r="D582" s="29"/>
      <c r="E582" s="29"/>
      <c r="F582" s="29"/>
      <c r="G582" s="29"/>
      <c r="H582" s="29"/>
      <c r="I582" s="30"/>
      <c r="J582" s="30"/>
      <c r="K582" s="30"/>
      <c r="L582" s="30"/>
      <c r="M582" s="30"/>
      <c r="N582" s="30"/>
      <c r="O582" s="40"/>
      <c r="P582" s="40"/>
      <c r="Q582" s="40"/>
      <c r="R582" s="31"/>
      <c r="S582" s="40"/>
      <c r="T582" s="31"/>
      <c r="U582" s="40"/>
      <c r="V582" s="31"/>
      <c r="W582" s="40"/>
      <c r="X582" s="31"/>
      <c r="Y582" s="40"/>
      <c r="Z582" s="31"/>
    </row>
    <row r="583" spans="1:26" s="34" customFormat="1">
      <c r="A583" s="29"/>
      <c r="B583" s="29"/>
      <c r="C583" s="29"/>
      <c r="D583" s="29"/>
      <c r="E583" s="29"/>
      <c r="F583" s="29"/>
      <c r="G583" s="29"/>
      <c r="H583" s="29"/>
      <c r="I583" s="30"/>
      <c r="J583" s="30"/>
      <c r="K583" s="30"/>
      <c r="L583" s="30"/>
      <c r="M583" s="30"/>
      <c r="N583" s="30"/>
      <c r="O583" s="40"/>
      <c r="P583" s="40"/>
      <c r="Q583" s="40"/>
      <c r="R583" s="31"/>
      <c r="S583" s="40"/>
      <c r="T583" s="31"/>
      <c r="U583" s="40"/>
      <c r="V583" s="31"/>
      <c r="W583" s="40"/>
      <c r="X583" s="31"/>
      <c r="Y583" s="40"/>
      <c r="Z583" s="31"/>
    </row>
    <row r="584" spans="1:26" s="34" customFormat="1">
      <c r="A584" s="29"/>
      <c r="B584" s="29"/>
      <c r="C584" s="29"/>
      <c r="D584" s="29"/>
      <c r="E584" s="29"/>
      <c r="F584" s="29"/>
      <c r="G584" s="29"/>
      <c r="H584" s="29"/>
      <c r="I584" s="30"/>
      <c r="J584" s="30"/>
      <c r="K584" s="30"/>
      <c r="L584" s="30"/>
      <c r="M584" s="30"/>
      <c r="N584" s="30"/>
      <c r="O584" s="40"/>
      <c r="P584" s="40"/>
      <c r="Q584" s="40"/>
      <c r="R584" s="31"/>
      <c r="S584" s="40"/>
      <c r="T584" s="31"/>
      <c r="U584" s="40"/>
      <c r="V584" s="31"/>
      <c r="W584" s="40"/>
      <c r="X584" s="31"/>
      <c r="Y584" s="40"/>
      <c r="Z584" s="31"/>
    </row>
    <row r="585" spans="1:26" s="34" customFormat="1">
      <c r="A585" s="29"/>
      <c r="B585" s="29"/>
      <c r="C585" s="29"/>
      <c r="D585" s="29"/>
      <c r="E585" s="29"/>
      <c r="F585" s="29"/>
      <c r="G585" s="29"/>
      <c r="H585" s="29"/>
      <c r="I585" s="30"/>
      <c r="J585" s="30"/>
      <c r="K585" s="30"/>
      <c r="L585" s="30"/>
      <c r="M585" s="30"/>
      <c r="N585" s="30"/>
      <c r="O585" s="40"/>
      <c r="P585" s="40"/>
      <c r="Q585" s="40"/>
      <c r="R585" s="31"/>
      <c r="S585" s="40"/>
      <c r="T585" s="31"/>
      <c r="U585" s="40"/>
      <c r="V585" s="31"/>
      <c r="W585" s="40"/>
      <c r="X585" s="31"/>
      <c r="Y585" s="40"/>
      <c r="Z585" s="31"/>
    </row>
    <row r="586" spans="1:26" s="34" customFormat="1">
      <c r="A586" s="29"/>
      <c r="B586" s="29"/>
      <c r="C586" s="29"/>
      <c r="D586" s="29"/>
      <c r="E586" s="29"/>
      <c r="F586" s="29"/>
      <c r="G586" s="29"/>
      <c r="H586" s="29"/>
      <c r="I586" s="30"/>
      <c r="J586" s="30"/>
      <c r="K586" s="30"/>
      <c r="L586" s="30"/>
      <c r="M586" s="30"/>
      <c r="N586" s="30"/>
      <c r="O586" s="40"/>
      <c r="P586" s="40"/>
      <c r="Q586" s="40"/>
      <c r="R586" s="31"/>
      <c r="S586" s="40"/>
      <c r="T586" s="31"/>
      <c r="U586" s="40"/>
      <c r="V586" s="31"/>
      <c r="W586" s="40"/>
      <c r="X586" s="31"/>
      <c r="Y586" s="40"/>
      <c r="Z586" s="31"/>
    </row>
    <row r="587" spans="1:26" s="34" customFormat="1">
      <c r="A587" s="29"/>
      <c r="B587" s="29"/>
      <c r="C587" s="29"/>
      <c r="D587" s="29"/>
      <c r="E587" s="29"/>
      <c r="F587" s="29"/>
      <c r="G587" s="29"/>
      <c r="H587" s="29"/>
      <c r="I587" s="30"/>
      <c r="J587" s="30"/>
      <c r="K587" s="30"/>
      <c r="L587" s="30"/>
      <c r="M587" s="30"/>
      <c r="N587" s="30"/>
      <c r="O587" s="40"/>
      <c r="P587" s="40"/>
      <c r="Q587" s="40"/>
      <c r="R587" s="31"/>
      <c r="S587" s="40"/>
      <c r="T587" s="31"/>
      <c r="U587" s="40"/>
      <c r="V587" s="31"/>
      <c r="W587" s="40"/>
      <c r="X587" s="31"/>
      <c r="Y587" s="40"/>
      <c r="Z587" s="31"/>
    </row>
    <row r="588" spans="1:26" s="34" customFormat="1">
      <c r="A588" s="29"/>
      <c r="B588" s="29"/>
      <c r="C588" s="29"/>
      <c r="D588" s="29"/>
      <c r="E588" s="29"/>
      <c r="F588" s="29"/>
      <c r="G588" s="29"/>
      <c r="H588" s="29"/>
      <c r="I588" s="30"/>
      <c r="J588" s="30"/>
      <c r="K588" s="30"/>
      <c r="L588" s="30"/>
      <c r="M588" s="30"/>
      <c r="N588" s="30"/>
      <c r="O588" s="40"/>
      <c r="P588" s="40"/>
      <c r="Q588" s="40"/>
      <c r="R588" s="31"/>
      <c r="S588" s="40"/>
      <c r="T588" s="31"/>
      <c r="U588" s="40"/>
      <c r="V588" s="31"/>
      <c r="W588" s="40"/>
      <c r="X588" s="31"/>
      <c r="Y588" s="40"/>
      <c r="Z588" s="31"/>
    </row>
    <row r="589" spans="1:26" s="34" customFormat="1">
      <c r="A589" s="29"/>
      <c r="B589" s="29"/>
      <c r="C589" s="29"/>
      <c r="D589" s="29"/>
      <c r="E589" s="29"/>
      <c r="F589" s="29"/>
      <c r="G589" s="29"/>
      <c r="H589" s="29"/>
      <c r="I589" s="30"/>
      <c r="J589" s="30"/>
      <c r="K589" s="30"/>
      <c r="L589" s="30"/>
      <c r="M589" s="30"/>
      <c r="N589" s="30"/>
      <c r="O589" s="40"/>
      <c r="P589" s="40"/>
      <c r="Q589" s="40"/>
      <c r="R589" s="31"/>
      <c r="S589" s="40"/>
      <c r="T589" s="31"/>
      <c r="U589" s="40"/>
      <c r="V589" s="31"/>
      <c r="W589" s="40"/>
      <c r="X589" s="31"/>
      <c r="Y589" s="40"/>
      <c r="Z589" s="31"/>
    </row>
    <row r="590" spans="1:26" s="34" customFormat="1">
      <c r="A590" s="29"/>
      <c r="B590" s="29"/>
      <c r="C590" s="29"/>
      <c r="D590" s="29"/>
      <c r="E590" s="29"/>
      <c r="F590" s="29"/>
      <c r="G590" s="29"/>
      <c r="H590" s="29"/>
      <c r="I590" s="30"/>
      <c r="J590" s="30"/>
      <c r="K590" s="30"/>
      <c r="L590" s="30"/>
      <c r="M590" s="30"/>
      <c r="N590" s="30"/>
      <c r="O590" s="40"/>
      <c r="P590" s="40"/>
      <c r="Q590" s="40"/>
      <c r="R590" s="31"/>
      <c r="S590" s="40"/>
      <c r="T590" s="31"/>
      <c r="U590" s="40"/>
      <c r="V590" s="31"/>
      <c r="W590" s="40"/>
      <c r="X590" s="31"/>
      <c r="Y590" s="40"/>
      <c r="Z590" s="31"/>
    </row>
    <row r="591" spans="1:26" s="34" customFormat="1">
      <c r="A591" s="29"/>
      <c r="B591" s="29"/>
      <c r="C591" s="29"/>
      <c r="D591" s="29"/>
      <c r="E591" s="29"/>
      <c r="F591" s="29"/>
      <c r="G591" s="29"/>
      <c r="H591" s="29"/>
      <c r="I591" s="30"/>
      <c r="J591" s="30"/>
      <c r="K591" s="30"/>
      <c r="L591" s="30"/>
      <c r="M591" s="30"/>
      <c r="N591" s="30"/>
      <c r="O591" s="40"/>
      <c r="P591" s="40"/>
      <c r="Q591" s="40"/>
      <c r="R591" s="31"/>
      <c r="S591" s="40"/>
      <c r="T591" s="31"/>
      <c r="U591" s="40"/>
      <c r="V591" s="31"/>
      <c r="W591" s="40"/>
      <c r="X591" s="31"/>
      <c r="Y591" s="40"/>
      <c r="Z591" s="31"/>
    </row>
    <row r="592" spans="1:26" s="34" customFormat="1">
      <c r="A592" s="29"/>
      <c r="B592" s="29"/>
      <c r="C592" s="29"/>
      <c r="D592" s="29"/>
      <c r="E592" s="29"/>
      <c r="F592" s="29"/>
      <c r="G592" s="29"/>
      <c r="H592" s="29"/>
      <c r="I592" s="30"/>
      <c r="J592" s="30"/>
      <c r="K592" s="30"/>
      <c r="L592" s="30"/>
      <c r="M592" s="30"/>
      <c r="N592" s="30"/>
      <c r="O592" s="40"/>
      <c r="P592" s="40"/>
      <c r="Q592" s="40"/>
      <c r="R592" s="31"/>
      <c r="S592" s="40"/>
      <c r="T592" s="31"/>
      <c r="U592" s="40"/>
      <c r="V592" s="31"/>
      <c r="W592" s="40"/>
      <c r="X592" s="31"/>
      <c r="Y592" s="40"/>
      <c r="Z592" s="31"/>
    </row>
    <row r="593" spans="1:26" s="34" customFormat="1">
      <c r="A593" s="29"/>
      <c r="B593" s="29"/>
      <c r="C593" s="29"/>
      <c r="D593" s="29"/>
      <c r="E593" s="29"/>
      <c r="F593" s="29"/>
      <c r="G593" s="29"/>
      <c r="H593" s="29"/>
      <c r="I593" s="30"/>
      <c r="J593" s="30"/>
      <c r="K593" s="30"/>
      <c r="L593" s="30"/>
      <c r="M593" s="30"/>
      <c r="N593" s="30"/>
      <c r="O593" s="40"/>
      <c r="P593" s="40"/>
      <c r="Q593" s="40"/>
      <c r="R593" s="31"/>
      <c r="S593" s="40"/>
      <c r="T593" s="31"/>
      <c r="U593" s="40"/>
      <c r="V593" s="31"/>
      <c r="W593" s="40"/>
      <c r="X593" s="31"/>
      <c r="Y593" s="40"/>
      <c r="Z593" s="31"/>
    </row>
    <row r="594" spans="1:26" s="34" customFormat="1">
      <c r="A594" s="29"/>
      <c r="B594" s="29"/>
      <c r="C594" s="29"/>
      <c r="D594" s="29"/>
      <c r="E594" s="29"/>
      <c r="F594" s="29"/>
      <c r="G594" s="29"/>
      <c r="H594" s="29"/>
      <c r="I594" s="30"/>
      <c r="J594" s="30"/>
      <c r="K594" s="30"/>
      <c r="L594" s="30"/>
      <c r="M594" s="30"/>
      <c r="N594" s="30"/>
      <c r="O594" s="40"/>
      <c r="P594" s="40"/>
      <c r="Q594" s="40"/>
      <c r="R594" s="31"/>
      <c r="S594" s="40"/>
      <c r="T594" s="31"/>
      <c r="U594" s="40"/>
      <c r="V594" s="31"/>
      <c r="W594" s="40"/>
      <c r="X594" s="31"/>
      <c r="Y594" s="40"/>
      <c r="Z594" s="31"/>
    </row>
    <row r="595" spans="1:26" s="34" customFormat="1">
      <c r="A595" s="29"/>
      <c r="B595" s="29"/>
      <c r="C595" s="29"/>
      <c r="D595" s="29"/>
      <c r="E595" s="29"/>
      <c r="F595" s="29"/>
      <c r="G595" s="29"/>
      <c r="H595" s="29"/>
      <c r="I595" s="30"/>
      <c r="J595" s="30"/>
      <c r="K595" s="30"/>
      <c r="L595" s="30"/>
      <c r="M595" s="30"/>
      <c r="N595" s="30"/>
      <c r="O595" s="40"/>
      <c r="P595" s="40"/>
      <c r="Q595" s="40"/>
      <c r="R595" s="31"/>
      <c r="S595" s="40"/>
      <c r="T595" s="31"/>
      <c r="U595" s="40"/>
      <c r="V595" s="31"/>
      <c r="W595" s="40"/>
      <c r="X595" s="31"/>
      <c r="Y595" s="40"/>
      <c r="Z595" s="31"/>
    </row>
    <row r="596" spans="1:26" s="34" customFormat="1">
      <c r="A596" s="29"/>
      <c r="B596" s="29"/>
      <c r="C596" s="29"/>
      <c r="D596" s="29"/>
      <c r="E596" s="29"/>
      <c r="F596" s="29"/>
      <c r="G596" s="29"/>
      <c r="H596" s="29"/>
      <c r="I596" s="30"/>
      <c r="J596" s="30"/>
      <c r="K596" s="30"/>
      <c r="L596" s="30"/>
      <c r="M596" s="30"/>
      <c r="N596" s="30"/>
      <c r="O596" s="40"/>
      <c r="P596" s="40"/>
      <c r="Q596" s="40"/>
      <c r="R596" s="31"/>
      <c r="S596" s="40"/>
      <c r="T596" s="31"/>
      <c r="U596" s="40"/>
      <c r="V596" s="31"/>
      <c r="W596" s="40"/>
      <c r="X596" s="31"/>
      <c r="Y596" s="40"/>
      <c r="Z596" s="31"/>
    </row>
    <row r="597" spans="1:26" s="34" customFormat="1">
      <c r="A597" s="29"/>
      <c r="B597" s="29"/>
      <c r="C597" s="29"/>
      <c r="D597" s="29"/>
      <c r="E597" s="29"/>
      <c r="F597" s="29"/>
      <c r="G597" s="29"/>
      <c r="H597" s="29"/>
      <c r="I597" s="30"/>
      <c r="J597" s="30"/>
      <c r="K597" s="30"/>
      <c r="L597" s="30"/>
      <c r="M597" s="30"/>
      <c r="N597" s="30"/>
      <c r="O597" s="40"/>
      <c r="P597" s="40"/>
      <c r="Q597" s="40"/>
      <c r="R597" s="31"/>
      <c r="S597" s="40"/>
      <c r="T597" s="31"/>
      <c r="U597" s="40"/>
      <c r="V597" s="31"/>
      <c r="W597" s="40"/>
      <c r="X597" s="31"/>
      <c r="Y597" s="40"/>
      <c r="Z597" s="31"/>
    </row>
    <row r="598" spans="1:26" s="34" customFormat="1">
      <c r="A598" s="29"/>
      <c r="B598" s="29"/>
      <c r="C598" s="29"/>
      <c r="D598" s="29"/>
      <c r="E598" s="29"/>
      <c r="F598" s="29"/>
      <c r="G598" s="29"/>
      <c r="H598" s="29"/>
      <c r="I598" s="30"/>
      <c r="J598" s="30"/>
      <c r="K598" s="30"/>
      <c r="L598" s="30"/>
      <c r="M598" s="30"/>
      <c r="N598" s="30"/>
      <c r="O598" s="40"/>
      <c r="P598" s="40"/>
      <c r="Q598" s="40"/>
      <c r="R598" s="31"/>
      <c r="S598" s="40"/>
      <c r="T598" s="31"/>
      <c r="U598" s="40"/>
      <c r="V598" s="31"/>
      <c r="W598" s="40"/>
      <c r="X598" s="31"/>
      <c r="Y598" s="40"/>
      <c r="Z598" s="31"/>
    </row>
    <row r="599" spans="1:26" s="34" customFormat="1">
      <c r="A599" s="29"/>
      <c r="B599" s="29"/>
      <c r="C599" s="29"/>
      <c r="D599" s="29"/>
      <c r="E599" s="29"/>
      <c r="F599" s="29"/>
      <c r="G599" s="29"/>
      <c r="H599" s="29"/>
      <c r="I599" s="30"/>
      <c r="J599" s="30"/>
      <c r="K599" s="30"/>
      <c r="L599" s="30"/>
      <c r="M599" s="30"/>
      <c r="N599" s="30"/>
      <c r="O599" s="40"/>
      <c r="P599" s="40"/>
      <c r="Q599" s="40"/>
      <c r="R599" s="31"/>
      <c r="S599" s="40"/>
      <c r="T599" s="31"/>
      <c r="U599" s="40"/>
      <c r="V599" s="31"/>
      <c r="W599" s="40"/>
      <c r="X599" s="31"/>
      <c r="Y599" s="40"/>
      <c r="Z599" s="31"/>
    </row>
    <row r="600" spans="1:26" s="34" customFormat="1">
      <c r="A600" s="29"/>
      <c r="B600" s="29"/>
      <c r="C600" s="29"/>
      <c r="D600" s="29"/>
      <c r="E600" s="29"/>
      <c r="F600" s="29"/>
      <c r="G600" s="29"/>
      <c r="H600" s="29"/>
      <c r="I600" s="30"/>
      <c r="J600" s="30"/>
      <c r="K600" s="30"/>
      <c r="L600" s="30"/>
      <c r="M600" s="30"/>
      <c r="N600" s="30"/>
      <c r="O600" s="40"/>
      <c r="P600" s="40"/>
      <c r="Q600" s="40"/>
      <c r="R600" s="31"/>
      <c r="S600" s="40"/>
      <c r="T600" s="31"/>
      <c r="U600" s="40"/>
      <c r="V600" s="31"/>
      <c r="W600" s="40"/>
      <c r="X600" s="31"/>
      <c r="Y600" s="40"/>
      <c r="Z600" s="31"/>
    </row>
    <row r="601" spans="1:26" s="34" customFormat="1">
      <c r="A601" s="29"/>
      <c r="B601" s="29"/>
      <c r="C601" s="29"/>
      <c r="D601" s="29"/>
      <c r="E601" s="29"/>
      <c r="F601" s="29"/>
      <c r="G601" s="29"/>
      <c r="H601" s="29"/>
      <c r="I601" s="30"/>
      <c r="J601" s="30"/>
      <c r="K601" s="30"/>
      <c r="L601" s="30"/>
      <c r="M601" s="30"/>
      <c r="N601" s="30"/>
      <c r="O601" s="40"/>
      <c r="P601" s="40"/>
      <c r="Q601" s="40"/>
      <c r="R601" s="31"/>
      <c r="S601" s="40"/>
      <c r="T601" s="31"/>
      <c r="U601" s="40"/>
      <c r="V601" s="31"/>
      <c r="W601" s="40"/>
      <c r="X601" s="31"/>
      <c r="Y601" s="40"/>
      <c r="Z601" s="31"/>
    </row>
    <row r="602" spans="1:26" s="34" customFormat="1">
      <c r="A602" s="29"/>
      <c r="B602" s="29"/>
      <c r="C602" s="29"/>
      <c r="D602" s="29"/>
      <c r="E602" s="29"/>
      <c r="F602" s="29"/>
      <c r="G602" s="29"/>
      <c r="H602" s="29"/>
      <c r="I602" s="30"/>
      <c r="J602" s="30"/>
      <c r="K602" s="30"/>
      <c r="L602" s="30"/>
      <c r="M602" s="30"/>
      <c r="N602" s="30"/>
      <c r="O602" s="40"/>
      <c r="P602" s="40"/>
      <c r="Q602" s="40"/>
      <c r="R602" s="31"/>
      <c r="S602" s="40"/>
      <c r="T602" s="31"/>
      <c r="U602" s="40"/>
      <c r="V602" s="31"/>
      <c r="W602" s="40"/>
      <c r="X602" s="31"/>
      <c r="Y602" s="40"/>
      <c r="Z602" s="31"/>
    </row>
    <row r="603" spans="1:26" s="34" customFormat="1">
      <c r="A603" s="29"/>
      <c r="B603" s="29"/>
      <c r="C603" s="29"/>
      <c r="D603" s="29"/>
      <c r="E603" s="29"/>
      <c r="F603" s="29"/>
      <c r="G603" s="29"/>
      <c r="H603" s="29"/>
      <c r="I603" s="30"/>
      <c r="J603" s="30"/>
      <c r="K603" s="30"/>
      <c r="L603" s="30"/>
      <c r="M603" s="30"/>
      <c r="N603" s="30"/>
      <c r="O603" s="40"/>
      <c r="P603" s="40"/>
      <c r="Q603" s="40"/>
      <c r="R603" s="31"/>
      <c r="S603" s="40"/>
      <c r="T603" s="31"/>
      <c r="U603" s="40"/>
      <c r="V603" s="31"/>
      <c r="W603" s="40"/>
      <c r="X603" s="31"/>
      <c r="Y603" s="40"/>
      <c r="Z603" s="31"/>
    </row>
    <row r="604" spans="1:26" s="34" customFormat="1">
      <c r="A604" s="29"/>
      <c r="B604" s="29"/>
      <c r="C604" s="29"/>
      <c r="D604" s="29"/>
      <c r="E604" s="29"/>
      <c r="F604" s="29"/>
      <c r="G604" s="29"/>
      <c r="H604" s="29"/>
      <c r="I604" s="30"/>
      <c r="J604" s="30"/>
      <c r="K604" s="30"/>
      <c r="L604" s="30"/>
      <c r="M604" s="30"/>
      <c r="N604" s="30"/>
      <c r="O604" s="40"/>
      <c r="P604" s="40"/>
      <c r="Q604" s="40"/>
      <c r="R604" s="31"/>
      <c r="S604" s="40"/>
      <c r="T604" s="31"/>
      <c r="U604" s="40"/>
      <c r="V604" s="31"/>
      <c r="W604" s="40"/>
      <c r="X604" s="31"/>
      <c r="Y604" s="40"/>
      <c r="Z604" s="31"/>
    </row>
    <row r="605" spans="1:26" s="34" customFormat="1">
      <c r="A605" s="29"/>
      <c r="B605" s="29"/>
      <c r="C605" s="29"/>
      <c r="D605" s="29"/>
      <c r="E605" s="29"/>
      <c r="F605" s="29"/>
      <c r="G605" s="29"/>
      <c r="H605" s="29"/>
      <c r="I605" s="30"/>
      <c r="J605" s="30"/>
      <c r="K605" s="30"/>
      <c r="L605" s="30"/>
      <c r="M605" s="30"/>
      <c r="N605" s="30"/>
      <c r="O605" s="40"/>
      <c r="P605" s="40"/>
      <c r="Q605" s="40"/>
      <c r="R605" s="31"/>
      <c r="S605" s="40"/>
      <c r="T605" s="31"/>
      <c r="U605" s="40"/>
      <c r="V605" s="31"/>
      <c r="W605" s="40"/>
      <c r="X605" s="31"/>
      <c r="Y605" s="40"/>
      <c r="Z605" s="31"/>
    </row>
    <row r="606" spans="1:26" s="34" customFormat="1">
      <c r="A606" s="29"/>
      <c r="B606" s="29"/>
      <c r="C606" s="29"/>
      <c r="D606" s="29"/>
      <c r="E606" s="29"/>
      <c r="F606" s="29"/>
      <c r="G606" s="29"/>
      <c r="H606" s="29"/>
      <c r="I606" s="30"/>
      <c r="J606" s="30"/>
      <c r="K606" s="30"/>
      <c r="L606" s="30"/>
      <c r="M606" s="30"/>
      <c r="N606" s="30"/>
      <c r="O606" s="40"/>
      <c r="P606" s="40"/>
      <c r="Q606" s="40"/>
      <c r="R606" s="31"/>
      <c r="S606" s="40"/>
      <c r="T606" s="31"/>
      <c r="U606" s="40"/>
      <c r="V606" s="31"/>
      <c r="W606" s="40"/>
      <c r="X606" s="31"/>
      <c r="Y606" s="40"/>
      <c r="Z606" s="31"/>
    </row>
    <row r="607" spans="1:26" s="34" customFormat="1">
      <c r="A607" s="29"/>
      <c r="B607" s="29"/>
      <c r="C607" s="29"/>
      <c r="D607" s="29"/>
      <c r="E607" s="29"/>
      <c r="F607" s="29"/>
      <c r="G607" s="29"/>
      <c r="H607" s="29"/>
      <c r="I607" s="30"/>
      <c r="J607" s="30"/>
      <c r="K607" s="30"/>
      <c r="L607" s="30"/>
      <c r="M607" s="30"/>
      <c r="N607" s="30"/>
      <c r="O607" s="40"/>
      <c r="P607" s="40"/>
      <c r="Q607" s="40"/>
      <c r="R607" s="31"/>
      <c r="S607" s="40"/>
      <c r="T607" s="31"/>
      <c r="U607" s="40"/>
      <c r="V607" s="31"/>
      <c r="W607" s="40"/>
      <c r="X607" s="31"/>
      <c r="Y607" s="40"/>
      <c r="Z607" s="31"/>
    </row>
    <row r="608" spans="1:26" s="34" customFormat="1">
      <c r="A608" s="29"/>
      <c r="B608" s="29"/>
      <c r="C608" s="29"/>
      <c r="D608" s="29"/>
      <c r="E608" s="29"/>
      <c r="F608" s="29"/>
      <c r="G608" s="29"/>
      <c r="H608" s="29"/>
      <c r="I608" s="30"/>
      <c r="J608" s="30"/>
      <c r="K608" s="30"/>
      <c r="L608" s="30"/>
      <c r="M608" s="30"/>
      <c r="N608" s="30"/>
      <c r="O608" s="40"/>
      <c r="P608" s="40"/>
      <c r="Q608" s="40"/>
      <c r="R608" s="31"/>
      <c r="S608" s="40"/>
      <c r="T608" s="31"/>
      <c r="U608" s="40"/>
      <c r="V608" s="31"/>
      <c r="W608" s="40"/>
      <c r="X608" s="31"/>
      <c r="Y608" s="40"/>
      <c r="Z608" s="31"/>
    </row>
    <row r="609" spans="1:26" s="34" customFormat="1">
      <c r="A609" s="29"/>
      <c r="B609" s="29"/>
      <c r="C609" s="29"/>
      <c r="D609" s="29"/>
      <c r="E609" s="29"/>
      <c r="F609" s="29"/>
      <c r="G609" s="29"/>
      <c r="H609" s="29"/>
      <c r="I609" s="30"/>
      <c r="J609" s="30"/>
      <c r="K609" s="30"/>
      <c r="L609" s="30"/>
      <c r="M609" s="30"/>
      <c r="N609" s="30"/>
      <c r="O609" s="40"/>
      <c r="P609" s="40"/>
      <c r="Q609" s="40"/>
      <c r="R609" s="31"/>
      <c r="S609" s="40"/>
      <c r="T609" s="31"/>
      <c r="U609" s="40"/>
      <c r="V609" s="31"/>
      <c r="W609" s="40"/>
      <c r="X609" s="31"/>
      <c r="Y609" s="40"/>
      <c r="Z609" s="31"/>
    </row>
    <row r="610" spans="1:26" s="34" customFormat="1">
      <c r="A610" s="29"/>
      <c r="B610" s="29"/>
      <c r="C610" s="29"/>
      <c r="D610" s="29"/>
      <c r="E610" s="29"/>
      <c r="F610" s="29"/>
      <c r="G610" s="29"/>
      <c r="H610" s="29"/>
      <c r="I610" s="30"/>
      <c r="J610" s="30"/>
      <c r="K610" s="30"/>
      <c r="L610" s="30"/>
      <c r="M610" s="30"/>
      <c r="N610" s="30"/>
      <c r="O610" s="40"/>
      <c r="P610" s="40"/>
      <c r="Q610" s="40"/>
      <c r="R610" s="31"/>
      <c r="S610" s="40"/>
      <c r="T610" s="31"/>
      <c r="U610" s="40"/>
      <c r="V610" s="31"/>
      <c r="W610" s="40"/>
      <c r="X610" s="31"/>
      <c r="Y610" s="40"/>
      <c r="Z610" s="31"/>
    </row>
    <row r="611" spans="1:26" s="34" customFormat="1">
      <c r="A611" s="29"/>
      <c r="B611" s="29"/>
      <c r="C611" s="29"/>
      <c r="D611" s="29"/>
      <c r="E611" s="29"/>
      <c r="F611" s="29"/>
      <c r="G611" s="29"/>
      <c r="H611" s="29"/>
      <c r="I611" s="30"/>
      <c r="J611" s="30"/>
      <c r="K611" s="30"/>
      <c r="L611" s="30"/>
      <c r="M611" s="30"/>
      <c r="N611" s="30"/>
      <c r="O611" s="40"/>
      <c r="P611" s="40"/>
      <c r="Q611" s="40"/>
      <c r="R611" s="31"/>
      <c r="S611" s="40"/>
      <c r="T611" s="31"/>
      <c r="U611" s="40"/>
      <c r="V611" s="31"/>
      <c r="W611" s="40"/>
      <c r="X611" s="31"/>
      <c r="Y611" s="40"/>
      <c r="Z611" s="31"/>
    </row>
    <row r="612" spans="1:26" s="34" customFormat="1">
      <c r="A612" s="29"/>
      <c r="B612" s="29"/>
      <c r="C612" s="29"/>
      <c r="D612" s="29"/>
      <c r="E612" s="29"/>
      <c r="F612" s="29"/>
      <c r="G612" s="29"/>
      <c r="H612" s="29"/>
      <c r="I612" s="30"/>
      <c r="J612" s="30"/>
      <c r="K612" s="30"/>
      <c r="L612" s="30"/>
      <c r="M612" s="30"/>
      <c r="N612" s="30"/>
      <c r="O612" s="40"/>
      <c r="P612" s="40"/>
      <c r="Q612" s="40"/>
      <c r="R612" s="31"/>
      <c r="S612" s="40"/>
      <c r="T612" s="31"/>
      <c r="U612" s="40"/>
      <c r="V612" s="31"/>
      <c r="W612" s="40"/>
      <c r="X612" s="31"/>
      <c r="Y612" s="40"/>
      <c r="Z612" s="31"/>
    </row>
    <row r="613" spans="1:26" s="34" customFormat="1">
      <c r="A613" s="29"/>
      <c r="B613" s="29"/>
      <c r="C613" s="29"/>
      <c r="D613" s="29"/>
      <c r="E613" s="29"/>
      <c r="F613" s="29"/>
      <c r="G613" s="29"/>
      <c r="H613" s="29"/>
      <c r="I613" s="30"/>
      <c r="J613" s="30"/>
      <c r="K613" s="30"/>
      <c r="L613" s="30"/>
      <c r="M613" s="30"/>
      <c r="N613" s="30"/>
      <c r="O613" s="40"/>
      <c r="P613" s="40"/>
      <c r="Q613" s="40"/>
      <c r="R613" s="31"/>
      <c r="S613" s="40"/>
      <c r="T613" s="31"/>
      <c r="U613" s="40"/>
      <c r="V613" s="31"/>
      <c r="W613" s="40"/>
      <c r="X613" s="31"/>
      <c r="Y613" s="40"/>
      <c r="Z613" s="31"/>
    </row>
    <row r="614" spans="1:26" s="34" customFormat="1">
      <c r="A614" s="29"/>
      <c r="B614" s="29"/>
      <c r="C614" s="29"/>
      <c r="D614" s="29"/>
      <c r="E614" s="29"/>
      <c r="F614" s="29"/>
      <c r="G614" s="29"/>
      <c r="H614" s="29"/>
      <c r="I614" s="30"/>
      <c r="J614" s="30"/>
      <c r="K614" s="30"/>
      <c r="L614" s="30"/>
      <c r="M614" s="30"/>
      <c r="N614" s="30"/>
      <c r="O614" s="40"/>
      <c r="P614" s="40"/>
      <c r="Q614" s="40"/>
      <c r="R614" s="31"/>
      <c r="S614" s="40"/>
      <c r="T614" s="31"/>
      <c r="U614" s="40"/>
      <c r="V614" s="31"/>
      <c r="W614" s="40"/>
      <c r="X614" s="31"/>
      <c r="Y614" s="40"/>
      <c r="Z614" s="31"/>
    </row>
    <row r="615" spans="1:26" s="34" customFormat="1">
      <c r="A615" s="29"/>
      <c r="B615" s="29"/>
      <c r="C615" s="29"/>
      <c r="D615" s="29"/>
      <c r="E615" s="29"/>
      <c r="F615" s="29"/>
      <c r="G615" s="29"/>
      <c r="H615" s="29"/>
      <c r="I615" s="30"/>
      <c r="J615" s="30"/>
      <c r="K615" s="30"/>
      <c r="L615" s="30"/>
      <c r="M615" s="30"/>
      <c r="N615" s="30"/>
      <c r="O615" s="40"/>
      <c r="P615" s="40"/>
      <c r="Q615" s="40"/>
      <c r="R615" s="31"/>
      <c r="S615" s="40"/>
      <c r="T615" s="31"/>
      <c r="U615" s="40"/>
      <c r="V615" s="31"/>
      <c r="W615" s="40"/>
      <c r="X615" s="31"/>
      <c r="Y615" s="40"/>
      <c r="Z615" s="31"/>
    </row>
    <row r="616" spans="1:26" s="34" customFormat="1">
      <c r="A616" s="29"/>
      <c r="B616" s="29"/>
      <c r="C616" s="29"/>
      <c r="D616" s="29"/>
      <c r="E616" s="29"/>
      <c r="F616" s="29"/>
      <c r="G616" s="29"/>
      <c r="H616" s="29"/>
      <c r="I616" s="30"/>
      <c r="J616" s="30"/>
      <c r="K616" s="30"/>
      <c r="L616" s="30"/>
      <c r="M616" s="30"/>
      <c r="N616" s="30"/>
      <c r="O616" s="40"/>
      <c r="P616" s="40"/>
      <c r="Q616" s="40"/>
      <c r="R616" s="31"/>
      <c r="S616" s="40"/>
      <c r="T616" s="31"/>
      <c r="U616" s="40"/>
      <c r="V616" s="31"/>
      <c r="W616" s="40"/>
      <c r="X616" s="31"/>
      <c r="Y616" s="40"/>
      <c r="Z616" s="31"/>
    </row>
    <row r="617" spans="1:26" s="34" customFormat="1">
      <c r="A617" s="29"/>
      <c r="B617" s="29"/>
      <c r="C617" s="29"/>
      <c r="D617" s="29"/>
      <c r="E617" s="29"/>
      <c r="F617" s="29"/>
      <c r="G617" s="29"/>
      <c r="H617" s="29"/>
      <c r="I617" s="30"/>
      <c r="J617" s="30"/>
      <c r="K617" s="30"/>
      <c r="L617" s="30"/>
      <c r="M617" s="30"/>
      <c r="N617" s="30"/>
      <c r="O617" s="40"/>
      <c r="P617" s="40"/>
      <c r="Q617" s="40"/>
      <c r="R617" s="31"/>
      <c r="S617" s="40"/>
      <c r="T617" s="31"/>
      <c r="U617" s="40"/>
      <c r="V617" s="31"/>
      <c r="W617" s="40"/>
      <c r="X617" s="31"/>
      <c r="Y617" s="40"/>
      <c r="Z617" s="31"/>
    </row>
    <row r="618" spans="1:26" s="34" customFormat="1">
      <c r="A618" s="29"/>
      <c r="B618" s="29"/>
      <c r="C618" s="29"/>
      <c r="D618" s="29"/>
      <c r="E618" s="29"/>
      <c r="F618" s="29"/>
      <c r="G618" s="29"/>
      <c r="H618" s="29"/>
      <c r="I618" s="30"/>
      <c r="J618" s="30"/>
      <c r="K618" s="30"/>
      <c r="L618" s="30"/>
      <c r="M618" s="30"/>
      <c r="N618" s="30"/>
      <c r="O618" s="40"/>
      <c r="P618" s="40"/>
      <c r="Q618" s="40"/>
      <c r="R618" s="31"/>
      <c r="S618" s="40"/>
      <c r="T618" s="31"/>
      <c r="U618" s="40"/>
      <c r="V618" s="31"/>
      <c r="W618" s="40"/>
      <c r="X618" s="31"/>
      <c r="Y618" s="40"/>
      <c r="Z618" s="31"/>
    </row>
    <row r="619" spans="1:26" s="34" customFormat="1">
      <c r="A619" s="29"/>
      <c r="B619" s="29"/>
      <c r="C619" s="29"/>
      <c r="D619" s="29"/>
      <c r="E619" s="29"/>
      <c r="F619" s="29"/>
      <c r="G619" s="29"/>
      <c r="H619" s="29"/>
      <c r="I619" s="30"/>
      <c r="J619" s="30"/>
      <c r="K619" s="30"/>
      <c r="L619" s="30"/>
      <c r="M619" s="30"/>
      <c r="N619" s="30"/>
      <c r="O619" s="40"/>
      <c r="P619" s="40"/>
      <c r="Q619" s="40"/>
      <c r="R619" s="31"/>
      <c r="S619" s="40"/>
      <c r="T619" s="31"/>
      <c r="U619" s="40"/>
      <c r="V619" s="31"/>
      <c r="W619" s="40"/>
      <c r="X619" s="31"/>
      <c r="Y619" s="40"/>
      <c r="Z619" s="31"/>
    </row>
    <row r="620" spans="1:26" s="34" customFormat="1">
      <c r="A620" s="29"/>
      <c r="B620" s="29"/>
      <c r="C620" s="29"/>
      <c r="D620" s="29"/>
      <c r="E620" s="29"/>
      <c r="F620" s="29"/>
      <c r="G620" s="29"/>
      <c r="H620" s="29"/>
      <c r="I620" s="30"/>
      <c r="J620" s="30"/>
      <c r="K620" s="30"/>
      <c r="L620" s="30"/>
      <c r="M620" s="30"/>
      <c r="N620" s="30"/>
      <c r="O620" s="40"/>
      <c r="P620" s="40"/>
      <c r="Q620" s="40"/>
      <c r="R620" s="31"/>
      <c r="S620" s="40"/>
      <c r="T620" s="31"/>
      <c r="U620" s="40"/>
      <c r="V620" s="31"/>
      <c r="W620" s="40"/>
      <c r="X620" s="31"/>
      <c r="Y620" s="40"/>
      <c r="Z620" s="31"/>
    </row>
    <row r="621" spans="1:26" s="34" customFormat="1">
      <c r="A621" s="29"/>
      <c r="B621" s="29"/>
      <c r="C621" s="29"/>
      <c r="D621" s="29"/>
      <c r="E621" s="29"/>
      <c r="F621" s="29"/>
      <c r="G621" s="29"/>
      <c r="H621" s="29"/>
      <c r="I621" s="30"/>
      <c r="J621" s="30"/>
      <c r="K621" s="30"/>
      <c r="L621" s="30"/>
      <c r="M621" s="30"/>
      <c r="N621" s="30"/>
      <c r="O621" s="40"/>
      <c r="P621" s="40"/>
      <c r="Q621" s="40"/>
      <c r="R621" s="31"/>
      <c r="S621" s="40"/>
      <c r="T621" s="31"/>
      <c r="U621" s="40"/>
      <c r="V621" s="31"/>
      <c r="W621" s="40"/>
      <c r="X621" s="31"/>
      <c r="Y621" s="40"/>
      <c r="Z621" s="31"/>
    </row>
    <row r="622" spans="1:26" s="34" customFormat="1">
      <c r="A622" s="29"/>
      <c r="B622" s="29"/>
      <c r="C622" s="29"/>
      <c r="D622" s="29"/>
      <c r="E622" s="29"/>
      <c r="F622" s="29"/>
      <c r="G622" s="29"/>
      <c r="H622" s="29"/>
      <c r="I622" s="30"/>
      <c r="J622" s="30"/>
      <c r="K622" s="30"/>
      <c r="L622" s="30"/>
      <c r="M622" s="30"/>
      <c r="N622" s="30"/>
      <c r="O622" s="40"/>
      <c r="P622" s="40"/>
      <c r="Q622" s="40"/>
      <c r="R622" s="31"/>
      <c r="S622" s="40"/>
      <c r="T622" s="31"/>
      <c r="U622" s="40"/>
      <c r="V622" s="31"/>
      <c r="W622" s="40"/>
      <c r="X622" s="31"/>
      <c r="Y622" s="40"/>
      <c r="Z622" s="31"/>
    </row>
    <row r="623" spans="1:26" s="34" customFormat="1">
      <c r="A623" s="29"/>
      <c r="B623" s="29"/>
      <c r="C623" s="29"/>
      <c r="D623" s="29"/>
      <c r="E623" s="29"/>
      <c r="F623" s="29"/>
      <c r="G623" s="29"/>
      <c r="H623" s="29"/>
      <c r="I623" s="30"/>
      <c r="J623" s="30"/>
      <c r="K623" s="30"/>
      <c r="L623" s="30"/>
      <c r="M623" s="30"/>
      <c r="N623" s="30"/>
      <c r="O623" s="40"/>
      <c r="P623" s="40"/>
      <c r="Q623" s="40"/>
      <c r="R623" s="31"/>
      <c r="S623" s="40"/>
      <c r="T623" s="31"/>
      <c r="U623" s="40"/>
      <c r="V623" s="31"/>
      <c r="W623" s="40"/>
      <c r="X623" s="31"/>
      <c r="Y623" s="40"/>
      <c r="Z623" s="31"/>
    </row>
    <row r="624" spans="1:26" s="34" customFormat="1">
      <c r="A624" s="29"/>
      <c r="B624" s="29"/>
      <c r="C624" s="29"/>
      <c r="D624" s="29"/>
      <c r="E624" s="29"/>
      <c r="F624" s="29"/>
      <c r="G624" s="29"/>
      <c r="H624" s="29"/>
      <c r="I624" s="30"/>
      <c r="J624" s="30"/>
      <c r="K624" s="30"/>
      <c r="L624" s="30"/>
      <c r="M624" s="30"/>
      <c r="N624" s="30"/>
      <c r="O624" s="40"/>
      <c r="P624" s="40"/>
      <c r="Q624" s="40"/>
      <c r="R624" s="31"/>
      <c r="S624" s="40"/>
      <c r="T624" s="31"/>
      <c r="U624" s="40"/>
      <c r="V624" s="31"/>
      <c r="W624" s="40"/>
      <c r="X624" s="31"/>
      <c r="Y624" s="40"/>
      <c r="Z624" s="31"/>
    </row>
    <row r="625" spans="1:26" s="34" customFormat="1">
      <c r="A625" s="29"/>
      <c r="B625" s="29"/>
      <c r="C625" s="29"/>
      <c r="D625" s="29"/>
      <c r="E625" s="29"/>
      <c r="F625" s="29"/>
      <c r="G625" s="29"/>
      <c r="H625" s="29"/>
      <c r="I625" s="30"/>
      <c r="J625" s="30"/>
      <c r="K625" s="30"/>
      <c r="L625" s="30"/>
      <c r="M625" s="30"/>
      <c r="N625" s="30"/>
      <c r="O625" s="40"/>
      <c r="P625" s="40"/>
      <c r="Q625" s="40"/>
      <c r="R625" s="31"/>
      <c r="S625" s="40"/>
      <c r="T625" s="31"/>
      <c r="U625" s="40"/>
      <c r="V625" s="31"/>
      <c r="W625" s="40"/>
      <c r="X625" s="31"/>
      <c r="Y625" s="40"/>
      <c r="Z625" s="31"/>
    </row>
    <row r="626" spans="1:26" s="34" customFormat="1">
      <c r="A626" s="29"/>
      <c r="B626" s="29"/>
      <c r="C626" s="29"/>
      <c r="D626" s="29"/>
      <c r="E626" s="29"/>
      <c r="F626" s="29"/>
      <c r="G626" s="29"/>
      <c r="H626" s="29"/>
      <c r="I626" s="30"/>
      <c r="J626" s="30"/>
      <c r="K626" s="30"/>
      <c r="L626" s="30"/>
      <c r="M626" s="30"/>
      <c r="N626" s="30"/>
      <c r="O626" s="40"/>
      <c r="P626" s="40"/>
      <c r="Q626" s="40"/>
      <c r="R626" s="31"/>
      <c r="S626" s="40"/>
      <c r="T626" s="31"/>
      <c r="U626" s="40"/>
      <c r="V626" s="31"/>
      <c r="W626" s="40"/>
      <c r="X626" s="31"/>
      <c r="Y626" s="40"/>
      <c r="Z626" s="31"/>
    </row>
    <row r="627" spans="1:26" s="34" customFormat="1">
      <c r="A627" s="29"/>
      <c r="B627" s="29"/>
      <c r="C627" s="29"/>
      <c r="D627" s="29"/>
      <c r="E627" s="29"/>
      <c r="F627" s="29"/>
      <c r="G627" s="29"/>
      <c r="H627" s="29"/>
      <c r="I627" s="30"/>
      <c r="J627" s="30"/>
      <c r="K627" s="30"/>
      <c r="L627" s="30"/>
      <c r="M627" s="30"/>
      <c r="N627" s="30"/>
      <c r="O627" s="40"/>
      <c r="P627" s="40"/>
      <c r="Q627" s="40"/>
      <c r="R627" s="31"/>
      <c r="S627" s="40"/>
      <c r="T627" s="31"/>
      <c r="U627" s="40"/>
      <c r="V627" s="31"/>
      <c r="W627" s="40"/>
      <c r="X627" s="31"/>
      <c r="Y627" s="40"/>
      <c r="Z627" s="31"/>
    </row>
    <row r="628" spans="1:26" s="34" customFormat="1">
      <c r="A628" s="29"/>
      <c r="B628" s="29"/>
      <c r="C628" s="29"/>
      <c r="D628" s="29"/>
      <c r="E628" s="29"/>
      <c r="F628" s="29"/>
      <c r="G628" s="29"/>
      <c r="H628" s="29"/>
      <c r="I628" s="30"/>
      <c r="J628" s="30"/>
      <c r="K628" s="30"/>
      <c r="L628" s="30"/>
      <c r="M628" s="30"/>
      <c r="N628" s="30"/>
      <c r="O628" s="40"/>
      <c r="P628" s="40"/>
      <c r="Q628" s="40"/>
      <c r="R628" s="31"/>
      <c r="S628" s="40"/>
      <c r="T628" s="31"/>
      <c r="U628" s="40"/>
      <c r="V628" s="31"/>
      <c r="W628" s="40"/>
      <c r="X628" s="31"/>
      <c r="Y628" s="40"/>
      <c r="Z628" s="31"/>
    </row>
    <row r="629" spans="1:26" s="34" customFormat="1">
      <c r="A629" s="29"/>
      <c r="B629" s="29"/>
      <c r="C629" s="29"/>
      <c r="D629" s="29"/>
      <c r="E629" s="29"/>
      <c r="F629" s="29"/>
      <c r="G629" s="29"/>
      <c r="H629" s="29"/>
      <c r="I629" s="30"/>
      <c r="J629" s="30"/>
      <c r="K629" s="30"/>
      <c r="L629" s="30"/>
      <c r="M629" s="30"/>
      <c r="N629" s="30"/>
      <c r="O629" s="40"/>
      <c r="P629" s="40"/>
      <c r="Q629" s="40"/>
      <c r="R629" s="31"/>
      <c r="S629" s="40"/>
      <c r="T629" s="31"/>
      <c r="U629" s="40"/>
      <c r="V629" s="31"/>
      <c r="W629" s="40"/>
      <c r="X629" s="31"/>
      <c r="Y629" s="40"/>
      <c r="Z629" s="31"/>
    </row>
    <row r="630" spans="1:26" s="34" customFormat="1">
      <c r="A630" s="29"/>
      <c r="B630" s="29"/>
      <c r="C630" s="29"/>
      <c r="D630" s="29"/>
      <c r="E630" s="29"/>
      <c r="F630" s="29"/>
      <c r="G630" s="29"/>
      <c r="H630" s="29"/>
      <c r="I630" s="30"/>
      <c r="J630" s="30"/>
      <c r="K630" s="30"/>
      <c r="L630" s="30"/>
      <c r="M630" s="30"/>
      <c r="N630" s="30"/>
      <c r="O630" s="40"/>
      <c r="P630" s="40"/>
      <c r="Q630" s="40"/>
      <c r="R630" s="31"/>
      <c r="S630" s="40"/>
      <c r="T630" s="31"/>
      <c r="U630" s="40"/>
      <c r="V630" s="31"/>
      <c r="W630" s="40"/>
      <c r="X630" s="31"/>
      <c r="Y630" s="40"/>
      <c r="Z630" s="31"/>
    </row>
    <row r="631" spans="1:26" s="34" customFormat="1">
      <c r="A631" s="29"/>
      <c r="B631" s="29"/>
      <c r="C631" s="29"/>
      <c r="D631" s="29"/>
      <c r="E631" s="29"/>
      <c r="F631" s="29"/>
      <c r="G631" s="29"/>
      <c r="H631" s="29"/>
      <c r="I631" s="30"/>
      <c r="J631" s="30"/>
      <c r="K631" s="30"/>
      <c r="L631" s="30"/>
      <c r="M631" s="30"/>
      <c r="N631" s="30"/>
      <c r="O631" s="40"/>
      <c r="P631" s="40"/>
      <c r="Q631" s="40"/>
      <c r="R631" s="31"/>
      <c r="S631" s="40"/>
      <c r="T631" s="31"/>
      <c r="U631" s="40"/>
      <c r="V631" s="31"/>
      <c r="W631" s="40"/>
      <c r="X631" s="31"/>
      <c r="Y631" s="40"/>
      <c r="Z631" s="31"/>
    </row>
    <row r="632" spans="1:26" s="34" customFormat="1">
      <c r="A632" s="29"/>
      <c r="B632" s="29"/>
      <c r="C632" s="29"/>
      <c r="D632" s="29"/>
      <c r="E632" s="29"/>
      <c r="F632" s="29"/>
      <c r="G632" s="29"/>
      <c r="H632" s="29"/>
      <c r="I632" s="30"/>
      <c r="J632" s="30"/>
      <c r="K632" s="30"/>
      <c r="L632" s="30"/>
      <c r="M632" s="30"/>
      <c r="N632" s="30"/>
      <c r="O632" s="40"/>
      <c r="P632" s="40"/>
      <c r="Q632" s="40"/>
      <c r="R632" s="31"/>
      <c r="S632" s="40"/>
      <c r="T632" s="31"/>
      <c r="U632" s="40"/>
      <c r="V632" s="31"/>
      <c r="W632" s="40"/>
      <c r="X632" s="31"/>
      <c r="Y632" s="40"/>
      <c r="Z632" s="31"/>
    </row>
    <row r="633" spans="1:26" s="34" customFormat="1">
      <c r="A633" s="29"/>
      <c r="B633" s="29"/>
      <c r="C633" s="29"/>
      <c r="D633" s="29"/>
      <c r="E633" s="29"/>
      <c r="F633" s="29"/>
      <c r="G633" s="29"/>
      <c r="H633" s="29"/>
      <c r="I633" s="30"/>
      <c r="J633" s="30"/>
      <c r="K633" s="30"/>
      <c r="L633" s="30"/>
      <c r="M633" s="30"/>
      <c r="N633" s="30"/>
      <c r="O633" s="40"/>
      <c r="P633" s="40"/>
      <c r="Q633" s="40"/>
      <c r="R633" s="31"/>
      <c r="S633" s="40"/>
      <c r="T633" s="31"/>
      <c r="U633" s="40"/>
      <c r="V633" s="31"/>
      <c r="W633" s="40"/>
      <c r="X633" s="31"/>
      <c r="Y633" s="40"/>
      <c r="Z633" s="31"/>
    </row>
    <row r="634" spans="1:26" s="34" customFormat="1">
      <c r="A634" s="29"/>
      <c r="B634" s="29"/>
      <c r="C634" s="29"/>
      <c r="D634" s="29"/>
      <c r="E634" s="29"/>
      <c r="F634" s="29"/>
      <c r="G634" s="29"/>
      <c r="H634" s="29"/>
      <c r="I634" s="30"/>
      <c r="J634" s="30"/>
      <c r="K634" s="30"/>
      <c r="L634" s="30"/>
      <c r="M634" s="30"/>
      <c r="N634" s="30"/>
      <c r="O634" s="40"/>
      <c r="P634" s="40"/>
      <c r="Q634" s="40"/>
      <c r="R634" s="31"/>
      <c r="S634" s="40"/>
      <c r="T634" s="31"/>
      <c r="U634" s="40"/>
      <c r="V634" s="31"/>
      <c r="W634" s="40"/>
      <c r="X634" s="31"/>
      <c r="Y634" s="40"/>
      <c r="Z634" s="31"/>
    </row>
    <row r="635" spans="1:26" s="34" customFormat="1">
      <c r="A635" s="29"/>
      <c r="B635" s="29"/>
      <c r="C635" s="29"/>
      <c r="D635" s="29"/>
      <c r="E635" s="29"/>
      <c r="F635" s="29"/>
      <c r="G635" s="29"/>
      <c r="H635" s="29"/>
      <c r="I635" s="30"/>
      <c r="J635" s="30"/>
      <c r="K635" s="30"/>
      <c r="L635" s="30"/>
      <c r="M635" s="30"/>
      <c r="N635" s="30"/>
      <c r="O635" s="40"/>
      <c r="P635" s="40"/>
      <c r="Q635" s="40"/>
      <c r="R635" s="31"/>
      <c r="S635" s="40"/>
      <c r="T635" s="31"/>
      <c r="U635" s="40"/>
      <c r="V635" s="31"/>
      <c r="W635" s="40"/>
      <c r="X635" s="31"/>
      <c r="Y635" s="40"/>
      <c r="Z635" s="31"/>
    </row>
    <row r="636" spans="1:26" s="34" customFormat="1">
      <c r="A636" s="29"/>
      <c r="B636" s="29"/>
      <c r="C636" s="29"/>
      <c r="D636" s="29"/>
      <c r="E636" s="29"/>
      <c r="F636" s="29"/>
      <c r="G636" s="29"/>
      <c r="H636" s="29"/>
      <c r="I636" s="30"/>
      <c r="J636" s="30"/>
      <c r="K636" s="30"/>
      <c r="L636" s="30"/>
      <c r="M636" s="30"/>
      <c r="N636" s="30"/>
      <c r="O636" s="40"/>
      <c r="P636" s="40"/>
      <c r="Q636" s="40"/>
      <c r="R636" s="31"/>
      <c r="S636" s="40"/>
      <c r="T636" s="31"/>
      <c r="U636" s="40"/>
      <c r="V636" s="31"/>
      <c r="W636" s="40"/>
      <c r="X636" s="31"/>
      <c r="Y636" s="40"/>
      <c r="Z636" s="31"/>
    </row>
    <row r="637" spans="1:26" s="34" customFormat="1">
      <c r="A637" s="29"/>
      <c r="B637" s="29"/>
      <c r="C637" s="29"/>
      <c r="D637" s="29"/>
      <c r="E637" s="29"/>
      <c r="F637" s="29"/>
      <c r="G637" s="29"/>
      <c r="H637" s="29"/>
      <c r="I637" s="30"/>
      <c r="J637" s="30"/>
      <c r="K637" s="30"/>
      <c r="L637" s="30"/>
      <c r="M637" s="30"/>
      <c r="N637" s="30"/>
      <c r="O637" s="40"/>
      <c r="P637" s="40"/>
      <c r="Q637" s="40"/>
      <c r="R637" s="31"/>
      <c r="S637" s="40"/>
      <c r="T637" s="31"/>
      <c r="U637" s="40"/>
      <c r="V637" s="31"/>
      <c r="W637" s="40"/>
      <c r="X637" s="31"/>
      <c r="Y637" s="40"/>
      <c r="Z637" s="31"/>
    </row>
    <row r="638" spans="1:26" s="34" customFormat="1">
      <c r="A638" s="29"/>
      <c r="B638" s="29"/>
      <c r="C638" s="29"/>
      <c r="D638" s="29"/>
      <c r="E638" s="29"/>
      <c r="F638" s="29"/>
      <c r="G638" s="29"/>
      <c r="H638" s="29"/>
      <c r="I638" s="30"/>
      <c r="J638" s="30"/>
      <c r="K638" s="30"/>
      <c r="L638" s="30"/>
      <c r="M638" s="30"/>
      <c r="N638" s="30"/>
      <c r="O638" s="40"/>
      <c r="P638" s="40"/>
      <c r="Q638" s="40"/>
      <c r="R638" s="31"/>
      <c r="S638" s="40"/>
      <c r="T638" s="31"/>
      <c r="U638" s="40"/>
      <c r="V638" s="31"/>
      <c r="W638" s="40"/>
      <c r="X638" s="31"/>
      <c r="Y638" s="40"/>
      <c r="Z638" s="31"/>
    </row>
    <row r="639" spans="1:26" s="34" customFormat="1">
      <c r="A639" s="29"/>
      <c r="B639" s="29"/>
      <c r="C639" s="29"/>
      <c r="D639" s="29"/>
      <c r="E639" s="29"/>
      <c r="F639" s="29"/>
      <c r="G639" s="29"/>
      <c r="H639" s="29"/>
      <c r="I639" s="30"/>
      <c r="J639" s="30"/>
      <c r="K639" s="30"/>
      <c r="L639" s="30"/>
      <c r="M639" s="30"/>
      <c r="N639" s="30"/>
      <c r="O639" s="40"/>
      <c r="P639" s="40"/>
      <c r="Q639" s="40"/>
      <c r="R639" s="31"/>
      <c r="S639" s="40"/>
      <c r="T639" s="31"/>
      <c r="U639" s="40"/>
      <c r="V639" s="31"/>
      <c r="W639" s="40"/>
      <c r="X639" s="31"/>
      <c r="Y639" s="40"/>
      <c r="Z639" s="31"/>
    </row>
    <row r="640" spans="1:26" s="34" customFormat="1">
      <c r="A640" s="29"/>
      <c r="B640" s="29"/>
      <c r="C640" s="29"/>
      <c r="D640" s="29"/>
      <c r="E640" s="29"/>
      <c r="F640" s="29"/>
      <c r="G640" s="29"/>
      <c r="H640" s="29"/>
      <c r="I640" s="30"/>
      <c r="J640" s="30"/>
      <c r="K640" s="30"/>
      <c r="L640" s="30"/>
      <c r="M640" s="30"/>
      <c r="N640" s="30"/>
      <c r="O640" s="40"/>
      <c r="P640" s="40"/>
      <c r="Q640" s="40"/>
      <c r="R640" s="31"/>
      <c r="S640" s="40"/>
      <c r="T640" s="31"/>
      <c r="U640" s="40"/>
      <c r="V640" s="31"/>
      <c r="W640" s="40"/>
      <c r="X640" s="31"/>
      <c r="Y640" s="40"/>
      <c r="Z640" s="31"/>
    </row>
    <row r="641" spans="1:26" s="34" customFormat="1">
      <c r="A641" s="29"/>
      <c r="B641" s="29"/>
      <c r="C641" s="29"/>
      <c r="D641" s="29"/>
      <c r="E641" s="29"/>
      <c r="F641" s="29"/>
      <c r="G641" s="29"/>
      <c r="H641" s="29"/>
      <c r="I641" s="30"/>
      <c r="J641" s="30"/>
      <c r="K641" s="30"/>
      <c r="L641" s="30"/>
      <c r="M641" s="30"/>
      <c r="N641" s="30"/>
      <c r="O641" s="40"/>
      <c r="P641" s="40"/>
      <c r="Q641" s="40"/>
      <c r="R641" s="31"/>
      <c r="S641" s="40"/>
      <c r="T641" s="31"/>
      <c r="U641" s="40"/>
      <c r="V641" s="31"/>
      <c r="W641" s="40"/>
      <c r="X641" s="31"/>
      <c r="Y641" s="40"/>
      <c r="Z641" s="31"/>
    </row>
    <row r="642" spans="1:26" s="34" customFormat="1">
      <c r="A642" s="29"/>
      <c r="B642" s="29"/>
      <c r="C642" s="29"/>
      <c r="D642" s="29"/>
      <c r="E642" s="29"/>
      <c r="F642" s="29"/>
      <c r="G642" s="29"/>
      <c r="H642" s="29"/>
      <c r="I642" s="30"/>
      <c r="J642" s="30"/>
      <c r="K642" s="30"/>
      <c r="L642" s="30"/>
      <c r="M642" s="30"/>
      <c r="N642" s="30"/>
      <c r="O642" s="40"/>
      <c r="P642" s="40"/>
      <c r="Q642" s="40"/>
      <c r="R642" s="31"/>
      <c r="S642" s="40"/>
      <c r="T642" s="31"/>
      <c r="U642" s="40"/>
      <c r="V642" s="31"/>
      <c r="W642" s="40"/>
      <c r="X642" s="31"/>
      <c r="Y642" s="40"/>
      <c r="Z642" s="31"/>
    </row>
    <row r="643" spans="1:26" s="34" customFormat="1">
      <c r="A643" s="29"/>
      <c r="B643" s="29"/>
      <c r="C643" s="29"/>
      <c r="D643" s="29"/>
      <c r="E643" s="29"/>
      <c r="F643" s="29"/>
      <c r="G643" s="29"/>
      <c r="H643" s="29"/>
      <c r="I643" s="30"/>
      <c r="J643" s="30"/>
      <c r="K643" s="30"/>
      <c r="L643" s="30"/>
      <c r="M643" s="30"/>
      <c r="N643" s="30"/>
      <c r="O643" s="40"/>
      <c r="P643" s="40"/>
      <c r="Q643" s="40"/>
      <c r="R643" s="31"/>
      <c r="S643" s="40"/>
      <c r="T643" s="31"/>
      <c r="U643" s="40"/>
      <c r="V643" s="31"/>
      <c r="W643" s="40"/>
      <c r="X643" s="31"/>
      <c r="Y643" s="40"/>
      <c r="Z643" s="31"/>
    </row>
    <row r="644" spans="1:26" s="34" customFormat="1">
      <c r="A644" s="29"/>
      <c r="B644" s="29"/>
      <c r="C644" s="29"/>
      <c r="D644" s="29"/>
      <c r="E644" s="29"/>
      <c r="F644" s="29"/>
      <c r="G644" s="29"/>
      <c r="H644" s="29"/>
      <c r="I644" s="30"/>
      <c r="J644" s="30"/>
      <c r="K644" s="30"/>
      <c r="L644" s="30"/>
      <c r="M644" s="30"/>
      <c r="N644" s="30"/>
      <c r="O644" s="40"/>
      <c r="P644" s="40"/>
      <c r="Q644" s="40"/>
      <c r="R644" s="31"/>
      <c r="S644" s="40"/>
      <c r="T644" s="31"/>
      <c r="U644" s="40"/>
      <c r="V644" s="31"/>
      <c r="W644" s="40"/>
      <c r="X644" s="31"/>
      <c r="Y644" s="40"/>
      <c r="Z644" s="31"/>
    </row>
    <row r="645" spans="1:26" s="34" customFormat="1">
      <c r="A645" s="29"/>
      <c r="B645" s="29"/>
      <c r="C645" s="29"/>
      <c r="D645" s="29"/>
      <c r="E645" s="29"/>
      <c r="F645" s="29"/>
      <c r="G645" s="29"/>
      <c r="H645" s="29"/>
      <c r="I645" s="30"/>
      <c r="J645" s="30"/>
      <c r="K645" s="30"/>
      <c r="L645" s="30"/>
      <c r="M645" s="30"/>
      <c r="N645" s="30"/>
      <c r="O645" s="40"/>
      <c r="P645" s="40"/>
      <c r="Q645" s="40"/>
      <c r="R645" s="31"/>
      <c r="S645" s="40"/>
      <c r="T645" s="31"/>
      <c r="U645" s="40"/>
      <c r="V645" s="31"/>
      <c r="W645" s="40"/>
      <c r="X645" s="31"/>
      <c r="Y645" s="40"/>
      <c r="Z645" s="31"/>
    </row>
    <row r="646" spans="1:26" s="34" customFormat="1">
      <c r="A646" s="29"/>
      <c r="B646" s="29"/>
      <c r="C646" s="29"/>
      <c r="D646" s="29"/>
      <c r="E646" s="29"/>
      <c r="F646" s="29"/>
      <c r="G646" s="29"/>
      <c r="H646" s="29"/>
      <c r="I646" s="30"/>
      <c r="J646" s="30"/>
      <c r="K646" s="30"/>
      <c r="L646" s="30"/>
      <c r="M646" s="30"/>
      <c r="N646" s="30"/>
      <c r="O646" s="40"/>
      <c r="P646" s="40"/>
      <c r="Q646" s="40"/>
      <c r="R646" s="31"/>
      <c r="S646" s="40"/>
      <c r="T646" s="31"/>
      <c r="U646" s="40"/>
      <c r="V646" s="31"/>
      <c r="W646" s="40"/>
      <c r="X646" s="31"/>
      <c r="Y646" s="40"/>
      <c r="Z646" s="31"/>
    </row>
    <row r="647" spans="1:26" s="34" customFormat="1">
      <c r="A647" s="29"/>
      <c r="B647" s="29"/>
      <c r="C647" s="29"/>
      <c r="D647" s="29"/>
      <c r="E647" s="29"/>
      <c r="F647" s="29"/>
      <c r="G647" s="29"/>
      <c r="H647" s="29"/>
      <c r="I647" s="30"/>
      <c r="J647" s="30"/>
      <c r="K647" s="30"/>
      <c r="L647" s="30"/>
      <c r="M647" s="30"/>
      <c r="N647" s="30"/>
      <c r="O647" s="40"/>
      <c r="P647" s="40"/>
      <c r="Q647" s="40"/>
      <c r="R647" s="31"/>
      <c r="S647" s="40"/>
      <c r="T647" s="31"/>
      <c r="U647" s="40"/>
      <c r="V647" s="31"/>
      <c r="W647" s="40"/>
      <c r="X647" s="31"/>
      <c r="Y647" s="40"/>
      <c r="Z647" s="31"/>
    </row>
    <row r="648" spans="1:26" s="34" customFormat="1">
      <c r="A648" s="29"/>
      <c r="B648" s="29"/>
      <c r="C648" s="29"/>
      <c r="D648" s="29"/>
      <c r="E648" s="29"/>
      <c r="F648" s="29"/>
      <c r="G648" s="29"/>
      <c r="H648" s="29"/>
      <c r="I648" s="30"/>
      <c r="J648" s="30"/>
      <c r="K648" s="30"/>
      <c r="L648" s="30"/>
      <c r="M648" s="30"/>
      <c r="N648" s="30"/>
      <c r="O648" s="40"/>
      <c r="P648" s="40"/>
      <c r="Q648" s="40"/>
      <c r="R648" s="31"/>
      <c r="S648" s="40"/>
      <c r="T648" s="31"/>
      <c r="U648" s="40"/>
      <c r="V648" s="31"/>
      <c r="W648" s="40"/>
      <c r="X648" s="31"/>
      <c r="Y648" s="40"/>
      <c r="Z648" s="31"/>
    </row>
    <row r="649" spans="1:26" s="34" customFormat="1">
      <c r="A649" s="29"/>
      <c r="B649" s="29"/>
      <c r="C649" s="29"/>
      <c r="D649" s="29"/>
      <c r="E649" s="29"/>
      <c r="F649" s="29"/>
      <c r="G649" s="29"/>
      <c r="H649" s="29"/>
      <c r="I649" s="30"/>
      <c r="J649" s="30"/>
      <c r="K649" s="30"/>
      <c r="L649" s="30"/>
      <c r="M649" s="30"/>
      <c r="N649" s="30"/>
      <c r="O649" s="40"/>
      <c r="P649" s="40"/>
      <c r="Q649" s="40"/>
      <c r="R649" s="31"/>
      <c r="S649" s="40"/>
      <c r="T649" s="31"/>
      <c r="U649" s="40"/>
      <c r="V649" s="31"/>
      <c r="W649" s="40"/>
      <c r="X649" s="31"/>
      <c r="Y649" s="40"/>
      <c r="Z649" s="31"/>
    </row>
    <row r="650" spans="1:26" s="34" customFormat="1">
      <c r="A650" s="29"/>
      <c r="B650" s="29"/>
      <c r="C650" s="29"/>
      <c r="D650" s="29"/>
      <c r="E650" s="29"/>
      <c r="F650" s="29"/>
      <c r="G650" s="29"/>
      <c r="H650" s="29"/>
      <c r="I650" s="30"/>
      <c r="J650" s="30"/>
      <c r="K650" s="30"/>
      <c r="L650" s="30"/>
      <c r="M650" s="30"/>
      <c r="N650" s="30"/>
      <c r="O650" s="40"/>
      <c r="P650" s="40"/>
      <c r="Q650" s="40"/>
      <c r="R650" s="31"/>
      <c r="S650" s="40"/>
      <c r="T650" s="31"/>
      <c r="U650" s="40"/>
      <c r="V650" s="31"/>
      <c r="W650" s="40"/>
      <c r="X650" s="31"/>
      <c r="Y650" s="40"/>
      <c r="Z650" s="31"/>
    </row>
    <row r="651" spans="1:26" s="34" customFormat="1">
      <c r="A651" s="29"/>
      <c r="B651" s="29"/>
      <c r="C651" s="29"/>
      <c r="D651" s="29"/>
      <c r="E651" s="29"/>
      <c r="F651" s="29"/>
      <c r="G651" s="29"/>
      <c r="H651" s="29"/>
      <c r="I651" s="30"/>
      <c r="J651" s="30"/>
      <c r="K651" s="30"/>
      <c r="L651" s="30"/>
      <c r="M651" s="30"/>
      <c r="N651" s="30"/>
      <c r="O651" s="40"/>
      <c r="P651" s="40"/>
      <c r="Q651" s="40"/>
      <c r="R651" s="31"/>
      <c r="S651" s="40"/>
      <c r="T651" s="31"/>
      <c r="U651" s="40"/>
      <c r="V651" s="31"/>
      <c r="W651" s="40"/>
      <c r="X651" s="31"/>
      <c r="Y651" s="40"/>
      <c r="Z651" s="31"/>
    </row>
    <row r="652" spans="1:26" s="34" customFormat="1">
      <c r="A652" s="29"/>
      <c r="B652" s="29"/>
      <c r="C652" s="29"/>
      <c r="D652" s="29"/>
      <c r="E652" s="29"/>
      <c r="F652" s="29"/>
      <c r="G652" s="29"/>
      <c r="H652" s="29"/>
      <c r="I652" s="30"/>
      <c r="J652" s="30"/>
      <c r="K652" s="30"/>
      <c r="L652" s="30"/>
      <c r="M652" s="30"/>
      <c r="N652" s="30"/>
      <c r="O652" s="40"/>
      <c r="P652" s="40"/>
      <c r="Q652" s="40"/>
      <c r="R652" s="31"/>
      <c r="S652" s="40"/>
      <c r="T652" s="31"/>
      <c r="U652" s="40"/>
      <c r="V652" s="31"/>
      <c r="W652" s="40"/>
      <c r="X652" s="31"/>
      <c r="Y652" s="40"/>
      <c r="Z652" s="31"/>
    </row>
    <row r="653" spans="1:26" s="34" customFormat="1">
      <c r="A653" s="29"/>
      <c r="B653" s="29"/>
      <c r="C653" s="29"/>
      <c r="D653" s="29"/>
      <c r="E653" s="29"/>
      <c r="F653" s="29"/>
      <c r="G653" s="29"/>
      <c r="H653" s="29"/>
      <c r="I653" s="30"/>
      <c r="J653" s="30"/>
      <c r="K653" s="30"/>
      <c r="L653" s="30"/>
      <c r="M653" s="30"/>
      <c r="N653" s="30"/>
      <c r="O653" s="40"/>
      <c r="P653" s="40"/>
      <c r="Q653" s="40"/>
      <c r="R653" s="31"/>
      <c r="S653" s="40"/>
      <c r="T653" s="31"/>
      <c r="U653" s="40"/>
      <c r="V653" s="31"/>
      <c r="W653" s="40"/>
      <c r="X653" s="31"/>
      <c r="Y653" s="40"/>
      <c r="Z653" s="31"/>
    </row>
    <row r="654" spans="1:26" s="34" customFormat="1">
      <c r="A654" s="29"/>
      <c r="B654" s="29"/>
      <c r="C654" s="29"/>
      <c r="D654" s="29"/>
      <c r="E654" s="29"/>
      <c r="F654" s="29"/>
      <c r="G654" s="29"/>
      <c r="H654" s="29"/>
      <c r="I654" s="30"/>
      <c r="J654" s="30"/>
      <c r="K654" s="30"/>
      <c r="L654" s="30"/>
      <c r="M654" s="30"/>
      <c r="N654" s="30"/>
      <c r="O654" s="40"/>
      <c r="P654" s="40"/>
      <c r="Q654" s="40"/>
      <c r="R654" s="31"/>
      <c r="S654" s="40"/>
      <c r="T654" s="31"/>
      <c r="U654" s="40"/>
      <c r="V654" s="31"/>
      <c r="W654" s="40"/>
      <c r="X654" s="31"/>
      <c r="Y654" s="40"/>
      <c r="Z654" s="31"/>
    </row>
    <row r="655" spans="1:26" s="34" customFormat="1">
      <c r="A655" s="29"/>
      <c r="B655" s="29"/>
      <c r="C655" s="29"/>
      <c r="D655" s="29"/>
      <c r="E655" s="29"/>
      <c r="F655" s="29"/>
      <c r="G655" s="29"/>
      <c r="H655" s="29"/>
      <c r="I655" s="30"/>
      <c r="J655" s="30"/>
      <c r="K655" s="30"/>
      <c r="L655" s="30"/>
      <c r="M655" s="30"/>
      <c r="N655" s="30"/>
      <c r="O655" s="40"/>
      <c r="P655" s="40"/>
      <c r="Q655" s="40"/>
      <c r="R655" s="31"/>
      <c r="S655" s="40"/>
      <c r="T655" s="31"/>
      <c r="U655" s="40"/>
      <c r="V655" s="31"/>
      <c r="W655" s="40"/>
      <c r="X655" s="31"/>
      <c r="Y655" s="40"/>
      <c r="Z655" s="31"/>
    </row>
    <row r="656" spans="1:26" s="34" customFormat="1">
      <c r="A656" s="29"/>
      <c r="B656" s="29"/>
      <c r="C656" s="29"/>
      <c r="D656" s="29"/>
      <c r="E656" s="29"/>
      <c r="F656" s="29"/>
      <c r="G656" s="29"/>
      <c r="H656" s="29"/>
      <c r="I656" s="30"/>
      <c r="J656" s="30"/>
      <c r="K656" s="30"/>
      <c r="L656" s="30"/>
      <c r="M656" s="30"/>
      <c r="N656" s="30"/>
      <c r="O656" s="40"/>
      <c r="P656" s="40"/>
      <c r="Q656" s="40"/>
      <c r="R656" s="31"/>
      <c r="S656" s="40"/>
      <c r="T656" s="31"/>
      <c r="U656" s="40"/>
      <c r="V656" s="31"/>
      <c r="W656" s="40"/>
      <c r="X656" s="31"/>
      <c r="Y656" s="40"/>
      <c r="Z656" s="31"/>
    </row>
    <row r="657" spans="1:26" s="34" customFormat="1">
      <c r="A657" s="29"/>
      <c r="B657" s="29"/>
      <c r="C657" s="29"/>
      <c r="D657" s="29"/>
      <c r="E657" s="29"/>
      <c r="F657" s="29"/>
      <c r="G657" s="29"/>
      <c r="H657" s="29"/>
      <c r="I657" s="30"/>
      <c r="J657" s="30"/>
      <c r="K657" s="30"/>
      <c r="L657" s="30"/>
      <c r="M657" s="30"/>
      <c r="N657" s="30"/>
      <c r="O657" s="40"/>
      <c r="P657" s="40"/>
      <c r="Q657" s="40"/>
      <c r="R657" s="31"/>
      <c r="S657" s="40"/>
      <c r="T657" s="31"/>
      <c r="U657" s="40"/>
      <c r="V657" s="31"/>
      <c r="W657" s="40"/>
      <c r="X657" s="31"/>
      <c r="Y657" s="40"/>
      <c r="Z657" s="31"/>
    </row>
    <row r="658" spans="1:26" s="34" customFormat="1">
      <c r="A658" s="29"/>
      <c r="B658" s="29"/>
      <c r="C658" s="29"/>
      <c r="D658" s="29"/>
      <c r="E658" s="29"/>
      <c r="F658" s="29"/>
      <c r="G658" s="29"/>
      <c r="H658" s="29"/>
      <c r="I658" s="30"/>
      <c r="J658" s="30"/>
      <c r="K658" s="30"/>
      <c r="L658" s="30"/>
      <c r="M658" s="30"/>
      <c r="N658" s="30"/>
      <c r="O658" s="40"/>
      <c r="P658" s="40"/>
      <c r="Q658" s="40"/>
      <c r="R658" s="31"/>
      <c r="S658" s="40"/>
      <c r="T658" s="31"/>
      <c r="U658" s="40"/>
      <c r="V658" s="31"/>
      <c r="W658" s="40"/>
      <c r="X658" s="31"/>
      <c r="Y658" s="40"/>
      <c r="Z658" s="31"/>
    </row>
    <row r="659" spans="1:26" s="34" customFormat="1">
      <c r="A659" s="29"/>
      <c r="B659" s="29"/>
      <c r="C659" s="29"/>
      <c r="D659" s="29"/>
      <c r="E659" s="29"/>
      <c r="F659" s="29"/>
      <c r="G659" s="29"/>
      <c r="H659" s="29"/>
      <c r="I659" s="30"/>
      <c r="J659" s="30"/>
      <c r="K659" s="30"/>
      <c r="L659" s="30"/>
      <c r="M659" s="30"/>
      <c r="N659" s="30"/>
      <c r="O659" s="40"/>
      <c r="P659" s="40"/>
      <c r="Q659" s="40"/>
      <c r="R659" s="31"/>
      <c r="S659" s="40"/>
      <c r="T659" s="31"/>
      <c r="U659" s="40"/>
      <c r="V659" s="31"/>
      <c r="W659" s="40"/>
      <c r="X659" s="31"/>
      <c r="Y659" s="40"/>
      <c r="Z659" s="31"/>
    </row>
    <row r="660" spans="1:26" s="34" customFormat="1">
      <c r="A660" s="29"/>
      <c r="B660" s="29"/>
      <c r="C660" s="29"/>
      <c r="D660" s="29"/>
      <c r="E660" s="29"/>
      <c r="F660" s="29"/>
      <c r="G660" s="29"/>
      <c r="H660" s="29"/>
      <c r="I660" s="30"/>
      <c r="J660" s="30"/>
      <c r="K660" s="30"/>
      <c r="L660" s="30"/>
      <c r="M660" s="30"/>
      <c r="N660" s="30"/>
      <c r="O660" s="40"/>
      <c r="P660" s="40"/>
      <c r="Q660" s="40"/>
      <c r="R660" s="31"/>
      <c r="S660" s="40"/>
      <c r="T660" s="31"/>
      <c r="U660" s="40"/>
      <c r="V660" s="31"/>
      <c r="W660" s="40"/>
      <c r="X660" s="31"/>
      <c r="Y660" s="40"/>
      <c r="Z660" s="31"/>
    </row>
    <row r="661" spans="1:26" s="34" customFormat="1">
      <c r="A661" s="29"/>
      <c r="B661" s="29"/>
      <c r="C661" s="29"/>
      <c r="D661" s="29"/>
      <c r="E661" s="29"/>
      <c r="F661" s="29"/>
      <c r="G661" s="29"/>
      <c r="H661" s="29"/>
      <c r="I661" s="30"/>
      <c r="J661" s="30"/>
      <c r="K661" s="30"/>
      <c r="L661" s="30"/>
      <c r="M661" s="30"/>
      <c r="N661" s="30"/>
      <c r="O661" s="40"/>
      <c r="P661" s="40"/>
      <c r="Q661" s="40"/>
      <c r="R661" s="31"/>
      <c r="S661" s="40"/>
      <c r="T661" s="31"/>
      <c r="U661" s="40"/>
      <c r="V661" s="31"/>
      <c r="W661" s="40"/>
      <c r="X661" s="31"/>
      <c r="Y661" s="40"/>
      <c r="Z661" s="31"/>
    </row>
    <row r="662" spans="1:26" s="34" customFormat="1">
      <c r="A662" s="29"/>
      <c r="B662" s="29"/>
      <c r="C662" s="29"/>
      <c r="D662" s="29"/>
      <c r="E662" s="29"/>
      <c r="F662" s="29"/>
      <c r="G662" s="29"/>
      <c r="H662" s="29"/>
      <c r="I662" s="30"/>
      <c r="J662" s="30"/>
      <c r="K662" s="30"/>
      <c r="L662" s="30"/>
      <c r="M662" s="30"/>
      <c r="N662" s="30"/>
      <c r="O662" s="40"/>
      <c r="P662" s="40"/>
      <c r="Q662" s="40"/>
      <c r="R662" s="31"/>
      <c r="S662" s="40"/>
      <c r="T662" s="31"/>
      <c r="U662" s="40"/>
      <c r="V662" s="31"/>
      <c r="W662" s="40"/>
      <c r="X662" s="31"/>
      <c r="Y662" s="40"/>
      <c r="Z662" s="31"/>
    </row>
    <row r="663" spans="1:26" s="34" customFormat="1">
      <c r="A663" s="29"/>
      <c r="B663" s="29"/>
      <c r="C663" s="29"/>
      <c r="D663" s="29"/>
      <c r="E663" s="29"/>
      <c r="F663" s="29"/>
      <c r="G663" s="29"/>
      <c r="H663" s="29"/>
      <c r="I663" s="30"/>
      <c r="J663" s="30"/>
      <c r="K663" s="30"/>
      <c r="L663" s="30"/>
      <c r="M663" s="30"/>
      <c r="N663" s="30"/>
      <c r="O663" s="40"/>
      <c r="P663" s="40"/>
      <c r="Q663" s="40"/>
      <c r="R663" s="31"/>
      <c r="S663" s="40"/>
      <c r="T663" s="31"/>
      <c r="U663" s="40"/>
      <c r="V663" s="31"/>
      <c r="W663" s="40"/>
      <c r="X663" s="31"/>
      <c r="Y663" s="40"/>
      <c r="Z663" s="31"/>
    </row>
    <row r="664" spans="1:26" s="34" customFormat="1">
      <c r="A664" s="29"/>
      <c r="B664" s="29"/>
      <c r="C664" s="29"/>
      <c r="D664" s="29"/>
      <c r="E664" s="29"/>
      <c r="F664" s="29"/>
      <c r="G664" s="29"/>
      <c r="H664" s="29"/>
      <c r="I664" s="30"/>
      <c r="J664" s="30"/>
      <c r="K664" s="30"/>
      <c r="L664" s="30"/>
      <c r="M664" s="30"/>
      <c r="N664" s="30"/>
      <c r="O664" s="40"/>
      <c r="P664" s="40"/>
      <c r="Q664" s="40"/>
      <c r="R664" s="31"/>
      <c r="S664" s="40"/>
      <c r="T664" s="31"/>
      <c r="U664" s="40"/>
      <c r="V664" s="31"/>
      <c r="W664" s="40"/>
      <c r="X664" s="31"/>
      <c r="Y664" s="40"/>
      <c r="Z664" s="31"/>
    </row>
    <row r="665" spans="1:26" s="34" customFormat="1">
      <c r="A665" s="29"/>
      <c r="B665" s="29"/>
      <c r="C665" s="29"/>
      <c r="D665" s="29"/>
      <c r="E665" s="29"/>
      <c r="F665" s="29"/>
      <c r="G665" s="29"/>
      <c r="H665" s="29"/>
      <c r="I665" s="30"/>
      <c r="J665" s="30"/>
      <c r="K665" s="30"/>
      <c r="L665" s="30"/>
      <c r="M665" s="30"/>
      <c r="N665" s="30"/>
      <c r="O665" s="40"/>
      <c r="P665" s="40"/>
      <c r="Q665" s="40"/>
      <c r="R665" s="31"/>
      <c r="S665" s="40"/>
      <c r="T665" s="31"/>
      <c r="U665" s="40"/>
      <c r="V665" s="31"/>
      <c r="W665" s="40"/>
      <c r="X665" s="31"/>
      <c r="Y665" s="40"/>
      <c r="Z665" s="31"/>
    </row>
    <row r="666" spans="1:26" s="34" customFormat="1">
      <c r="A666" s="29"/>
      <c r="B666" s="29"/>
      <c r="C666" s="29"/>
      <c r="D666" s="29"/>
      <c r="E666" s="29"/>
      <c r="F666" s="29"/>
      <c r="G666" s="29"/>
      <c r="H666" s="29"/>
      <c r="I666" s="30"/>
      <c r="J666" s="30"/>
      <c r="K666" s="30"/>
      <c r="L666" s="30"/>
      <c r="M666" s="30"/>
      <c r="N666" s="30"/>
      <c r="O666" s="40"/>
      <c r="P666" s="40"/>
      <c r="Q666" s="40"/>
      <c r="R666" s="31"/>
      <c r="S666" s="40"/>
      <c r="T666" s="31"/>
      <c r="U666" s="40"/>
      <c r="V666" s="31"/>
      <c r="W666" s="40"/>
      <c r="X666" s="31"/>
      <c r="Y666" s="40"/>
      <c r="Z666" s="31"/>
    </row>
    <row r="667" spans="1:26" s="34" customFormat="1">
      <c r="A667" s="29"/>
      <c r="B667" s="29"/>
      <c r="C667" s="29"/>
      <c r="D667" s="29"/>
      <c r="E667" s="29"/>
      <c r="F667" s="29"/>
      <c r="G667" s="29"/>
      <c r="H667" s="29"/>
      <c r="I667" s="30"/>
      <c r="J667" s="30"/>
      <c r="K667" s="30"/>
      <c r="L667" s="30"/>
      <c r="M667" s="30"/>
      <c r="N667" s="30"/>
      <c r="O667" s="40"/>
      <c r="P667" s="40"/>
      <c r="Q667" s="40"/>
      <c r="R667" s="31"/>
      <c r="S667" s="40"/>
      <c r="T667" s="31"/>
      <c r="U667" s="40"/>
      <c r="V667" s="31"/>
      <c r="W667" s="40"/>
      <c r="X667" s="31"/>
      <c r="Y667" s="40"/>
      <c r="Z667" s="31"/>
    </row>
    <row r="668" spans="1:26" s="34" customFormat="1">
      <c r="A668" s="29"/>
      <c r="B668" s="29"/>
      <c r="C668" s="29"/>
      <c r="D668" s="29"/>
      <c r="E668" s="29"/>
      <c r="F668" s="29"/>
      <c r="G668" s="29"/>
      <c r="H668" s="29"/>
      <c r="I668" s="30"/>
      <c r="J668" s="30"/>
      <c r="K668" s="30"/>
      <c r="L668" s="30"/>
      <c r="M668" s="30"/>
      <c r="N668" s="30"/>
      <c r="O668" s="40"/>
      <c r="P668" s="40"/>
      <c r="Q668" s="40"/>
      <c r="R668" s="31"/>
      <c r="S668" s="40"/>
      <c r="T668" s="31"/>
      <c r="U668" s="40"/>
      <c r="V668" s="31"/>
      <c r="W668" s="40"/>
      <c r="X668" s="31"/>
      <c r="Y668" s="40"/>
      <c r="Z668" s="31"/>
    </row>
    <row r="669" spans="1:26" s="34" customFormat="1">
      <c r="A669" s="29"/>
      <c r="B669" s="29"/>
      <c r="C669" s="29"/>
      <c r="D669" s="29"/>
      <c r="E669" s="29"/>
      <c r="F669" s="29"/>
      <c r="G669" s="29"/>
      <c r="H669" s="29"/>
      <c r="I669" s="30"/>
      <c r="J669" s="30"/>
      <c r="K669" s="30"/>
      <c r="L669" s="30"/>
      <c r="M669" s="30"/>
      <c r="N669" s="30"/>
      <c r="O669" s="40"/>
      <c r="P669" s="40"/>
      <c r="Q669" s="40"/>
      <c r="R669" s="31"/>
      <c r="S669" s="40"/>
      <c r="T669" s="31"/>
      <c r="U669" s="40"/>
      <c r="V669" s="31"/>
      <c r="W669" s="40"/>
      <c r="X669" s="31"/>
      <c r="Y669" s="40"/>
      <c r="Z669" s="31"/>
    </row>
    <row r="670" spans="1:26" s="34" customFormat="1">
      <c r="A670" s="29"/>
      <c r="B670" s="29"/>
      <c r="C670" s="29"/>
      <c r="D670" s="29"/>
      <c r="E670" s="29"/>
      <c r="F670" s="29"/>
      <c r="G670" s="29"/>
      <c r="H670" s="29"/>
      <c r="I670" s="30"/>
      <c r="J670" s="30"/>
      <c r="K670" s="30"/>
      <c r="L670" s="30"/>
      <c r="M670" s="30"/>
      <c r="N670" s="30"/>
      <c r="O670" s="40"/>
      <c r="P670" s="40"/>
      <c r="Q670" s="40"/>
      <c r="R670" s="31"/>
      <c r="S670" s="40"/>
      <c r="T670" s="31"/>
      <c r="U670" s="40"/>
      <c r="V670" s="31"/>
      <c r="W670" s="40"/>
      <c r="X670" s="31"/>
      <c r="Y670" s="40"/>
      <c r="Z670" s="31"/>
    </row>
    <row r="671" spans="1:26" s="34" customFormat="1">
      <c r="A671" s="29"/>
      <c r="B671" s="29"/>
      <c r="C671" s="29"/>
      <c r="D671" s="29"/>
      <c r="E671" s="29"/>
      <c r="F671" s="29"/>
      <c r="G671" s="29"/>
      <c r="H671" s="29"/>
      <c r="I671" s="30"/>
      <c r="J671" s="30"/>
      <c r="K671" s="30"/>
      <c r="L671" s="30"/>
      <c r="M671" s="30"/>
      <c r="N671" s="30"/>
      <c r="O671" s="40"/>
      <c r="P671" s="40"/>
      <c r="Q671" s="40"/>
      <c r="R671" s="31"/>
      <c r="S671" s="40"/>
      <c r="T671" s="31"/>
      <c r="U671" s="40"/>
      <c r="V671" s="31"/>
      <c r="W671" s="40"/>
      <c r="X671" s="31"/>
      <c r="Y671" s="40"/>
      <c r="Z671" s="31"/>
    </row>
    <row r="672" spans="1:26" s="34" customFormat="1">
      <c r="A672" s="29"/>
      <c r="B672" s="29"/>
      <c r="C672" s="29"/>
      <c r="D672" s="29"/>
      <c r="E672" s="29"/>
      <c r="F672" s="29"/>
      <c r="G672" s="29"/>
      <c r="H672" s="29"/>
      <c r="I672" s="30"/>
      <c r="J672" s="30"/>
      <c r="K672" s="30"/>
      <c r="L672" s="30"/>
      <c r="M672" s="30"/>
      <c r="N672" s="30"/>
      <c r="O672" s="40"/>
      <c r="P672" s="40"/>
      <c r="Q672" s="40"/>
      <c r="R672" s="31"/>
      <c r="S672" s="40"/>
      <c r="T672" s="31"/>
      <c r="U672" s="40"/>
      <c r="V672" s="31"/>
      <c r="W672" s="40"/>
      <c r="X672" s="31"/>
      <c r="Y672" s="40"/>
      <c r="Z672" s="31"/>
    </row>
    <row r="673" spans="1:26" s="34" customFormat="1">
      <c r="A673" s="29"/>
      <c r="B673" s="29"/>
      <c r="C673" s="29"/>
      <c r="D673" s="29"/>
      <c r="E673" s="29"/>
      <c r="F673" s="29"/>
      <c r="G673" s="29"/>
      <c r="H673" s="29"/>
      <c r="I673" s="30"/>
      <c r="J673" s="30"/>
      <c r="K673" s="30"/>
      <c r="L673" s="30"/>
      <c r="M673" s="30"/>
      <c r="N673" s="30"/>
      <c r="O673" s="40"/>
      <c r="P673" s="40"/>
      <c r="Q673" s="40"/>
      <c r="R673" s="31"/>
      <c r="S673" s="40"/>
      <c r="T673" s="31"/>
      <c r="U673" s="40"/>
      <c r="V673" s="31"/>
      <c r="W673" s="40"/>
      <c r="X673" s="31"/>
      <c r="Y673" s="40"/>
      <c r="Z673" s="31"/>
    </row>
    <row r="674" spans="1:26" s="34" customFormat="1">
      <c r="A674" s="29"/>
      <c r="B674" s="29"/>
      <c r="C674" s="29"/>
      <c r="D674" s="29"/>
      <c r="E674" s="29"/>
      <c r="F674" s="29"/>
      <c r="G674" s="29"/>
      <c r="H674" s="29"/>
      <c r="I674" s="30"/>
      <c r="J674" s="30"/>
      <c r="K674" s="30"/>
      <c r="L674" s="30"/>
      <c r="M674" s="30"/>
      <c r="N674" s="30"/>
      <c r="O674" s="40"/>
      <c r="P674" s="40"/>
      <c r="Q674" s="40"/>
      <c r="R674" s="31"/>
      <c r="S674" s="40"/>
      <c r="T674" s="31"/>
      <c r="U674" s="40"/>
      <c r="V674" s="31"/>
      <c r="W674" s="40"/>
      <c r="X674" s="31"/>
      <c r="Y674" s="40"/>
      <c r="Z674" s="31"/>
    </row>
    <row r="675" spans="1:26" s="34" customFormat="1">
      <c r="A675" s="29"/>
      <c r="B675" s="29"/>
      <c r="C675" s="29"/>
      <c r="D675" s="29"/>
      <c r="E675" s="29"/>
      <c r="F675" s="29"/>
      <c r="G675" s="29"/>
      <c r="H675" s="29"/>
      <c r="I675" s="30"/>
      <c r="J675" s="30"/>
      <c r="K675" s="30"/>
      <c r="L675" s="30"/>
      <c r="M675" s="30"/>
      <c r="N675" s="30"/>
      <c r="O675" s="40"/>
      <c r="P675" s="40"/>
      <c r="Q675" s="40"/>
      <c r="R675" s="31"/>
      <c r="S675" s="40"/>
      <c r="T675" s="31"/>
      <c r="U675" s="40"/>
      <c r="V675" s="31"/>
      <c r="W675" s="40"/>
      <c r="X675" s="31"/>
      <c r="Y675" s="40"/>
      <c r="Z675" s="31"/>
    </row>
    <row r="676" spans="1:26" s="34" customFormat="1">
      <c r="A676" s="29"/>
      <c r="B676" s="29"/>
      <c r="C676" s="29"/>
      <c r="D676" s="29"/>
      <c r="E676" s="29"/>
      <c r="F676" s="29"/>
      <c r="G676" s="29"/>
      <c r="H676" s="29"/>
      <c r="I676" s="30"/>
      <c r="J676" s="30"/>
      <c r="K676" s="30"/>
      <c r="L676" s="30"/>
      <c r="M676" s="30"/>
      <c r="N676" s="30"/>
      <c r="O676" s="40"/>
      <c r="P676" s="40"/>
      <c r="Q676" s="40"/>
      <c r="R676" s="31"/>
      <c r="S676" s="40"/>
      <c r="T676" s="31"/>
      <c r="U676" s="40"/>
      <c r="V676" s="31"/>
      <c r="W676" s="40"/>
      <c r="X676" s="31"/>
      <c r="Y676" s="40"/>
      <c r="Z676" s="31"/>
    </row>
    <row r="677" spans="1:26" s="34" customFormat="1">
      <c r="A677" s="29"/>
      <c r="B677" s="29"/>
      <c r="C677" s="29"/>
      <c r="D677" s="29"/>
      <c r="E677" s="29"/>
      <c r="F677" s="29"/>
      <c r="G677" s="29"/>
      <c r="H677" s="29"/>
      <c r="I677" s="30"/>
      <c r="J677" s="30"/>
      <c r="K677" s="30"/>
      <c r="L677" s="30"/>
      <c r="M677" s="30"/>
      <c r="N677" s="30"/>
      <c r="O677" s="40"/>
      <c r="P677" s="40"/>
      <c r="Q677" s="40"/>
      <c r="R677" s="31"/>
      <c r="S677" s="40"/>
      <c r="T677" s="31"/>
      <c r="U677" s="40"/>
      <c r="V677" s="31"/>
      <c r="W677" s="40"/>
      <c r="X677" s="31"/>
      <c r="Y677" s="40"/>
      <c r="Z677" s="31"/>
    </row>
    <row r="678" spans="1:26" s="34" customFormat="1">
      <c r="A678" s="29"/>
      <c r="B678" s="29"/>
      <c r="C678" s="29"/>
      <c r="D678" s="29"/>
      <c r="E678" s="29"/>
      <c r="F678" s="29"/>
      <c r="G678" s="29"/>
      <c r="H678" s="29"/>
      <c r="I678" s="30"/>
      <c r="J678" s="30"/>
      <c r="K678" s="30"/>
      <c r="L678" s="30"/>
      <c r="M678" s="30"/>
      <c r="N678" s="30"/>
      <c r="O678" s="40"/>
      <c r="P678" s="40"/>
      <c r="Q678" s="40"/>
      <c r="R678" s="31"/>
      <c r="S678" s="40"/>
      <c r="T678" s="31"/>
      <c r="U678" s="40"/>
      <c r="V678" s="31"/>
      <c r="W678" s="40"/>
      <c r="X678" s="31"/>
      <c r="Y678" s="40"/>
      <c r="Z678" s="31"/>
    </row>
    <row r="679" spans="1:26" s="34" customFormat="1">
      <c r="A679" s="29"/>
      <c r="B679" s="29"/>
      <c r="C679" s="29"/>
      <c r="D679" s="29"/>
      <c r="E679" s="29"/>
      <c r="F679" s="29"/>
      <c r="G679" s="29"/>
      <c r="H679" s="29"/>
      <c r="I679" s="30"/>
      <c r="J679" s="30"/>
      <c r="K679" s="30"/>
      <c r="L679" s="30"/>
      <c r="M679" s="30"/>
      <c r="N679" s="30"/>
      <c r="O679" s="40"/>
      <c r="P679" s="40"/>
      <c r="Q679" s="40"/>
      <c r="R679" s="31"/>
      <c r="S679" s="40"/>
      <c r="T679" s="31"/>
      <c r="U679" s="40"/>
      <c r="V679" s="31"/>
      <c r="W679" s="40"/>
      <c r="X679" s="31"/>
      <c r="Y679" s="40"/>
      <c r="Z679" s="31"/>
    </row>
    <row r="680" spans="1:26" s="34" customFormat="1">
      <c r="A680" s="29"/>
      <c r="B680" s="29"/>
      <c r="C680" s="29"/>
      <c r="D680" s="29"/>
      <c r="E680" s="29"/>
      <c r="F680" s="29"/>
      <c r="G680" s="29"/>
      <c r="H680" s="29"/>
      <c r="I680" s="30"/>
      <c r="J680" s="30"/>
      <c r="K680" s="30"/>
      <c r="L680" s="30"/>
      <c r="M680" s="30"/>
      <c r="N680" s="30"/>
      <c r="O680" s="40"/>
      <c r="P680" s="40"/>
      <c r="Q680" s="40"/>
      <c r="R680" s="31"/>
      <c r="S680" s="40"/>
      <c r="T680" s="31"/>
      <c r="U680" s="40"/>
      <c r="V680" s="31"/>
      <c r="W680" s="40"/>
      <c r="X680" s="31"/>
      <c r="Y680" s="40"/>
      <c r="Z680" s="31"/>
    </row>
    <row r="681" spans="1:26" s="34" customFormat="1">
      <c r="A681" s="29"/>
      <c r="B681" s="29"/>
      <c r="C681" s="29"/>
      <c r="D681" s="29"/>
      <c r="E681" s="29"/>
      <c r="F681" s="29"/>
      <c r="G681" s="29"/>
      <c r="H681" s="29"/>
      <c r="I681" s="30"/>
      <c r="J681" s="30"/>
      <c r="K681" s="30"/>
      <c r="L681" s="30"/>
      <c r="M681" s="30"/>
      <c r="N681" s="30"/>
      <c r="O681" s="40"/>
      <c r="P681" s="40"/>
      <c r="Q681" s="40"/>
      <c r="R681" s="31"/>
      <c r="S681" s="40"/>
      <c r="T681" s="31"/>
      <c r="U681" s="40"/>
      <c r="V681" s="31"/>
      <c r="W681" s="40"/>
      <c r="X681" s="31"/>
      <c r="Y681" s="40"/>
      <c r="Z681" s="31"/>
    </row>
    <row r="682" spans="1:26" s="34" customFormat="1">
      <c r="A682" s="29"/>
      <c r="B682" s="29"/>
      <c r="C682" s="29"/>
      <c r="D682" s="29"/>
      <c r="E682" s="29"/>
      <c r="F682" s="29"/>
      <c r="G682" s="29"/>
      <c r="H682" s="29"/>
      <c r="I682" s="30"/>
      <c r="J682" s="30"/>
      <c r="K682" s="30"/>
      <c r="L682" s="30"/>
      <c r="M682" s="30"/>
      <c r="N682" s="30"/>
      <c r="O682" s="40"/>
      <c r="P682" s="40"/>
      <c r="Q682" s="40"/>
      <c r="R682" s="31"/>
      <c r="S682" s="40"/>
      <c r="T682" s="31"/>
      <c r="U682" s="40"/>
      <c r="V682" s="31"/>
      <c r="W682" s="40"/>
      <c r="X682" s="31"/>
      <c r="Y682" s="40"/>
      <c r="Z682" s="31"/>
    </row>
    <row r="683" spans="1:26" s="34" customFormat="1">
      <c r="A683" s="29"/>
      <c r="B683" s="29"/>
      <c r="C683" s="29"/>
      <c r="D683" s="29"/>
      <c r="E683" s="29"/>
      <c r="F683" s="29"/>
      <c r="G683" s="29"/>
      <c r="H683" s="29"/>
      <c r="I683" s="30"/>
      <c r="J683" s="30"/>
      <c r="K683" s="30"/>
      <c r="L683" s="30"/>
      <c r="M683" s="30"/>
      <c r="N683" s="30"/>
      <c r="O683" s="40"/>
      <c r="P683" s="40"/>
      <c r="Q683" s="40"/>
      <c r="R683" s="31"/>
      <c r="S683" s="40"/>
      <c r="T683" s="31"/>
      <c r="U683" s="40"/>
      <c r="V683" s="31"/>
      <c r="W683" s="40"/>
      <c r="X683" s="31"/>
      <c r="Y683" s="40"/>
      <c r="Z683" s="31"/>
    </row>
    <row r="684" spans="1:26" s="34" customFormat="1">
      <c r="A684" s="29"/>
      <c r="B684" s="29"/>
      <c r="C684" s="29"/>
      <c r="D684" s="29"/>
      <c r="E684" s="29"/>
      <c r="F684" s="29"/>
      <c r="G684" s="29"/>
      <c r="H684" s="29"/>
      <c r="I684" s="30"/>
      <c r="J684" s="30"/>
      <c r="K684" s="30"/>
      <c r="L684" s="30"/>
      <c r="M684" s="30"/>
      <c r="N684" s="30"/>
      <c r="O684" s="40"/>
      <c r="P684" s="40"/>
      <c r="Q684" s="40"/>
      <c r="R684" s="31"/>
      <c r="S684" s="40"/>
      <c r="T684" s="31"/>
      <c r="U684" s="40"/>
      <c r="V684" s="31"/>
      <c r="W684" s="40"/>
      <c r="X684" s="31"/>
      <c r="Y684" s="40"/>
      <c r="Z684" s="31"/>
    </row>
    <row r="685" spans="1:26" s="34" customFormat="1">
      <c r="A685" s="29"/>
      <c r="B685" s="29"/>
      <c r="C685" s="29"/>
      <c r="D685" s="29"/>
      <c r="E685" s="29"/>
      <c r="F685" s="29"/>
      <c r="G685" s="29"/>
      <c r="H685" s="29"/>
      <c r="I685" s="30"/>
      <c r="J685" s="30"/>
      <c r="K685" s="30"/>
      <c r="L685" s="30"/>
      <c r="M685" s="30"/>
      <c r="N685" s="30"/>
      <c r="O685" s="40"/>
      <c r="P685" s="40"/>
      <c r="Q685" s="40"/>
      <c r="R685" s="31"/>
      <c r="S685" s="40"/>
      <c r="T685" s="31"/>
      <c r="U685" s="40"/>
      <c r="V685" s="31"/>
      <c r="W685" s="40"/>
      <c r="X685" s="31"/>
      <c r="Y685" s="40"/>
      <c r="Z685" s="31"/>
    </row>
    <row r="686" spans="1:26" s="34" customFormat="1">
      <c r="A686" s="29"/>
      <c r="B686" s="29"/>
      <c r="C686" s="29"/>
      <c r="D686" s="29"/>
      <c r="E686" s="29"/>
      <c r="F686" s="29"/>
      <c r="G686" s="29"/>
      <c r="H686" s="29"/>
      <c r="I686" s="30"/>
      <c r="J686" s="30"/>
      <c r="K686" s="30"/>
      <c r="L686" s="30"/>
      <c r="M686" s="30"/>
      <c r="N686" s="30"/>
      <c r="O686" s="40"/>
      <c r="P686" s="40"/>
      <c r="Q686" s="40"/>
      <c r="R686" s="31"/>
      <c r="S686" s="40"/>
      <c r="T686" s="31"/>
      <c r="U686" s="40"/>
      <c r="V686" s="31"/>
      <c r="W686" s="40"/>
      <c r="X686" s="31"/>
      <c r="Y686" s="40"/>
      <c r="Z686" s="31"/>
    </row>
    <row r="687" spans="1:26" s="34" customFormat="1">
      <c r="A687" s="29"/>
      <c r="B687" s="29"/>
      <c r="C687" s="29"/>
      <c r="D687" s="29"/>
      <c r="E687" s="29"/>
      <c r="F687" s="29"/>
      <c r="G687" s="29"/>
      <c r="H687" s="29"/>
      <c r="I687" s="30"/>
      <c r="J687" s="30"/>
      <c r="K687" s="30"/>
      <c r="L687" s="30"/>
      <c r="M687" s="30"/>
      <c r="N687" s="30"/>
      <c r="O687" s="40"/>
      <c r="P687" s="40"/>
      <c r="Q687" s="40"/>
      <c r="R687" s="31"/>
      <c r="S687" s="40"/>
      <c r="T687" s="31"/>
      <c r="U687" s="40"/>
      <c r="V687" s="31"/>
      <c r="W687" s="40"/>
      <c r="X687" s="31"/>
      <c r="Y687" s="40"/>
      <c r="Z687" s="31"/>
    </row>
    <row r="688" spans="1:26" s="34" customFormat="1">
      <c r="A688" s="29"/>
      <c r="B688" s="29"/>
      <c r="C688" s="29"/>
      <c r="D688" s="29"/>
      <c r="E688" s="29"/>
      <c r="F688" s="29"/>
      <c r="G688" s="29"/>
      <c r="H688" s="29"/>
      <c r="I688" s="30"/>
      <c r="J688" s="30"/>
      <c r="K688" s="30"/>
      <c r="L688" s="30"/>
      <c r="M688" s="30"/>
      <c r="N688" s="30"/>
      <c r="O688" s="40"/>
      <c r="P688" s="40"/>
      <c r="Q688" s="40"/>
      <c r="R688" s="31"/>
      <c r="S688" s="40"/>
      <c r="T688" s="31"/>
      <c r="U688" s="40"/>
      <c r="V688" s="31"/>
      <c r="W688" s="40"/>
      <c r="X688" s="31"/>
      <c r="Y688" s="40"/>
      <c r="Z688" s="31"/>
    </row>
    <row r="689" spans="1:26" s="34" customFormat="1">
      <c r="A689" s="29"/>
      <c r="B689" s="29"/>
      <c r="C689" s="29"/>
      <c r="D689" s="29"/>
      <c r="E689" s="29"/>
      <c r="F689" s="29"/>
      <c r="G689" s="29"/>
      <c r="H689" s="29"/>
      <c r="I689" s="30"/>
      <c r="J689" s="30"/>
      <c r="K689" s="30"/>
      <c r="L689" s="30"/>
      <c r="M689" s="30"/>
      <c r="N689" s="30"/>
      <c r="O689" s="40"/>
      <c r="P689" s="40"/>
      <c r="Q689" s="40"/>
      <c r="R689" s="31"/>
      <c r="S689" s="40"/>
      <c r="T689" s="31"/>
      <c r="U689" s="40"/>
      <c r="V689" s="31"/>
      <c r="W689" s="40"/>
      <c r="X689" s="31"/>
      <c r="Y689" s="40"/>
      <c r="Z689" s="31"/>
    </row>
    <row r="690" spans="1:26" s="34" customFormat="1">
      <c r="A690" s="29"/>
      <c r="B690" s="29"/>
      <c r="C690" s="29"/>
      <c r="D690" s="29"/>
      <c r="E690" s="29"/>
      <c r="F690" s="29"/>
      <c r="G690" s="29"/>
      <c r="H690" s="29"/>
      <c r="I690" s="30"/>
      <c r="J690" s="30"/>
      <c r="K690" s="30"/>
      <c r="L690" s="30"/>
      <c r="M690" s="30"/>
      <c r="N690" s="30"/>
      <c r="O690" s="40"/>
      <c r="P690" s="40"/>
      <c r="Q690" s="40"/>
      <c r="R690" s="31"/>
      <c r="S690" s="40"/>
      <c r="T690" s="31"/>
      <c r="U690" s="40"/>
      <c r="V690" s="31"/>
      <c r="W690" s="40"/>
      <c r="X690" s="31"/>
      <c r="Y690" s="40"/>
      <c r="Z690" s="31"/>
    </row>
    <row r="691" spans="1:26" s="34" customFormat="1">
      <c r="A691" s="29"/>
      <c r="B691" s="29"/>
      <c r="C691" s="29"/>
      <c r="D691" s="29"/>
      <c r="E691" s="29"/>
      <c r="F691" s="29"/>
      <c r="G691" s="29"/>
      <c r="H691" s="29"/>
      <c r="I691" s="30"/>
      <c r="J691" s="30"/>
      <c r="K691" s="30"/>
      <c r="L691" s="30"/>
      <c r="M691" s="30"/>
      <c r="N691" s="30"/>
      <c r="O691" s="40"/>
      <c r="P691" s="40"/>
      <c r="Q691" s="40"/>
      <c r="R691" s="31"/>
      <c r="S691" s="40"/>
      <c r="T691" s="31"/>
      <c r="U691" s="40"/>
      <c r="V691" s="31"/>
      <c r="W691" s="40"/>
      <c r="X691" s="31"/>
      <c r="Y691" s="40"/>
      <c r="Z691" s="31"/>
    </row>
    <row r="692" spans="1:26" s="34" customFormat="1">
      <c r="A692" s="29"/>
      <c r="B692" s="29"/>
      <c r="C692" s="29"/>
      <c r="D692" s="29"/>
      <c r="E692" s="29"/>
      <c r="F692" s="29"/>
      <c r="G692" s="29"/>
      <c r="H692" s="29"/>
      <c r="I692" s="30"/>
      <c r="J692" s="30"/>
      <c r="K692" s="30"/>
      <c r="L692" s="30"/>
      <c r="M692" s="30"/>
      <c r="N692" s="30"/>
      <c r="O692" s="40"/>
      <c r="P692" s="40"/>
      <c r="Q692" s="40"/>
      <c r="R692" s="31"/>
      <c r="S692" s="40"/>
      <c r="T692" s="31"/>
      <c r="U692" s="40"/>
      <c r="V692" s="31"/>
      <c r="W692" s="40"/>
      <c r="X692" s="31"/>
      <c r="Y692" s="40"/>
      <c r="Z692" s="31"/>
    </row>
    <row r="693" spans="1:26" s="34" customFormat="1">
      <c r="A693" s="29"/>
      <c r="B693" s="29"/>
      <c r="C693" s="29"/>
      <c r="D693" s="29"/>
      <c r="E693" s="29"/>
      <c r="F693" s="29"/>
      <c r="G693" s="29"/>
      <c r="H693" s="29"/>
      <c r="I693" s="30"/>
      <c r="J693" s="30"/>
      <c r="K693" s="30"/>
      <c r="L693" s="30"/>
      <c r="M693" s="30"/>
      <c r="N693" s="30"/>
      <c r="O693" s="40"/>
      <c r="P693" s="40"/>
      <c r="Q693" s="40"/>
      <c r="R693" s="31"/>
      <c r="S693" s="40"/>
      <c r="T693" s="31"/>
      <c r="U693" s="40"/>
      <c r="V693" s="31"/>
      <c r="W693" s="40"/>
      <c r="X693" s="31"/>
      <c r="Y693" s="40"/>
      <c r="Z693" s="31"/>
    </row>
    <row r="694" spans="1:26" s="34" customFormat="1">
      <c r="A694" s="29"/>
      <c r="B694" s="29"/>
      <c r="C694" s="29"/>
      <c r="D694" s="29"/>
      <c r="E694" s="29"/>
      <c r="F694" s="29"/>
      <c r="G694" s="29"/>
      <c r="H694" s="29"/>
      <c r="I694" s="30"/>
      <c r="J694" s="30"/>
      <c r="K694" s="30"/>
      <c r="L694" s="30"/>
      <c r="M694" s="30"/>
      <c r="N694" s="30"/>
      <c r="O694" s="40"/>
      <c r="P694" s="40"/>
      <c r="Q694" s="40"/>
      <c r="R694" s="31"/>
      <c r="S694" s="40"/>
      <c r="T694" s="31"/>
      <c r="U694" s="40"/>
      <c r="V694" s="31"/>
      <c r="W694" s="40"/>
      <c r="X694" s="31"/>
      <c r="Y694" s="40"/>
      <c r="Z694" s="31"/>
    </row>
    <row r="695" spans="1:26" s="34" customFormat="1">
      <c r="A695" s="29"/>
      <c r="B695" s="29"/>
      <c r="C695" s="29"/>
      <c r="D695" s="29"/>
      <c r="E695" s="29"/>
      <c r="F695" s="29"/>
      <c r="G695" s="29"/>
      <c r="H695" s="29"/>
      <c r="I695" s="30"/>
      <c r="J695" s="30"/>
      <c r="K695" s="30"/>
      <c r="L695" s="30"/>
      <c r="M695" s="30"/>
      <c r="N695" s="30"/>
      <c r="O695" s="40"/>
      <c r="P695" s="40"/>
      <c r="Q695" s="40"/>
      <c r="R695" s="31"/>
      <c r="S695" s="40"/>
      <c r="T695" s="31"/>
      <c r="U695" s="40"/>
      <c r="V695" s="31"/>
      <c r="W695" s="40"/>
      <c r="X695" s="31"/>
      <c r="Y695" s="40"/>
      <c r="Z695" s="31"/>
    </row>
    <row r="696" spans="1:26" s="34" customFormat="1">
      <c r="A696" s="29"/>
      <c r="B696" s="29"/>
      <c r="C696" s="29"/>
      <c r="D696" s="29"/>
      <c r="E696" s="29"/>
      <c r="F696" s="29"/>
      <c r="G696" s="29"/>
      <c r="H696" s="29"/>
      <c r="I696" s="30"/>
      <c r="J696" s="30"/>
      <c r="K696" s="30"/>
      <c r="L696" s="30"/>
      <c r="M696" s="30"/>
      <c r="N696" s="30"/>
      <c r="O696" s="40"/>
      <c r="P696" s="40"/>
      <c r="Q696" s="40"/>
      <c r="R696" s="31"/>
      <c r="S696" s="40"/>
      <c r="T696" s="31"/>
      <c r="U696" s="40"/>
      <c r="V696" s="31"/>
      <c r="W696" s="40"/>
      <c r="X696" s="31"/>
      <c r="Y696" s="40"/>
      <c r="Z696" s="31"/>
    </row>
    <row r="697" spans="1:26" s="34" customFormat="1">
      <c r="A697" s="29"/>
      <c r="B697" s="29"/>
      <c r="C697" s="29"/>
      <c r="D697" s="29"/>
      <c r="E697" s="29"/>
      <c r="F697" s="29"/>
      <c r="G697" s="29"/>
      <c r="H697" s="29"/>
      <c r="I697" s="30"/>
      <c r="J697" s="30"/>
      <c r="K697" s="30"/>
      <c r="L697" s="30"/>
      <c r="M697" s="30"/>
      <c r="N697" s="30"/>
      <c r="O697" s="40"/>
      <c r="P697" s="40"/>
      <c r="Q697" s="40"/>
      <c r="R697" s="31"/>
      <c r="S697" s="40"/>
      <c r="T697" s="31"/>
      <c r="U697" s="40"/>
      <c r="V697" s="31"/>
      <c r="W697" s="40"/>
      <c r="X697" s="31"/>
      <c r="Y697" s="40"/>
      <c r="Z697" s="31"/>
    </row>
    <row r="698" spans="1:26" s="34" customFormat="1">
      <c r="A698" s="29"/>
      <c r="B698" s="29"/>
      <c r="C698" s="29"/>
      <c r="D698" s="29"/>
      <c r="E698" s="29"/>
      <c r="F698" s="29"/>
      <c r="G698" s="29"/>
      <c r="H698" s="29"/>
      <c r="I698" s="30"/>
      <c r="J698" s="30"/>
      <c r="K698" s="30"/>
      <c r="L698" s="30"/>
      <c r="M698" s="30"/>
      <c r="N698" s="30"/>
      <c r="O698" s="40"/>
      <c r="P698" s="40"/>
      <c r="Q698" s="40"/>
      <c r="R698" s="31"/>
      <c r="S698" s="40"/>
      <c r="T698" s="31"/>
      <c r="U698" s="40"/>
      <c r="V698" s="31"/>
      <c r="W698" s="40"/>
      <c r="X698" s="31"/>
      <c r="Y698" s="40"/>
      <c r="Z698" s="31"/>
    </row>
    <row r="699" spans="1:26" s="34" customFormat="1">
      <c r="A699" s="29"/>
      <c r="B699" s="29"/>
      <c r="C699" s="29"/>
      <c r="D699" s="29"/>
      <c r="E699" s="29"/>
      <c r="F699" s="29"/>
      <c r="G699" s="29"/>
      <c r="H699" s="29"/>
      <c r="I699" s="30"/>
      <c r="J699" s="30"/>
      <c r="K699" s="30"/>
      <c r="L699" s="30"/>
      <c r="M699" s="30"/>
      <c r="N699" s="30"/>
      <c r="O699" s="40"/>
      <c r="P699" s="40"/>
      <c r="Q699" s="40"/>
      <c r="R699" s="31"/>
      <c r="S699" s="40"/>
      <c r="T699" s="31"/>
      <c r="U699" s="40"/>
      <c r="V699" s="31"/>
      <c r="W699" s="40"/>
      <c r="X699" s="31"/>
      <c r="Y699" s="40"/>
      <c r="Z699" s="31"/>
    </row>
    <row r="700" spans="1:26" s="34" customFormat="1">
      <c r="A700" s="29"/>
      <c r="B700" s="29"/>
      <c r="C700" s="29"/>
      <c r="D700" s="29"/>
      <c r="E700" s="29"/>
      <c r="F700" s="29"/>
      <c r="G700" s="29"/>
      <c r="H700" s="29"/>
      <c r="I700" s="30"/>
      <c r="J700" s="30"/>
      <c r="K700" s="30"/>
      <c r="L700" s="30"/>
      <c r="M700" s="30"/>
      <c r="N700" s="30"/>
      <c r="O700" s="40"/>
      <c r="P700" s="40"/>
      <c r="Q700" s="40"/>
      <c r="R700" s="31"/>
      <c r="S700" s="40"/>
      <c r="T700" s="31"/>
      <c r="U700" s="40"/>
      <c r="V700" s="31"/>
      <c r="W700" s="40"/>
      <c r="X700" s="31"/>
      <c r="Y700" s="40"/>
      <c r="Z700" s="31"/>
    </row>
    <row r="701" spans="1:26" s="34" customFormat="1">
      <c r="A701" s="29"/>
      <c r="B701" s="29"/>
      <c r="C701" s="29"/>
      <c r="D701" s="29"/>
      <c r="E701" s="29"/>
      <c r="F701" s="29"/>
      <c r="G701" s="29"/>
      <c r="H701" s="29"/>
      <c r="I701" s="30"/>
      <c r="J701" s="30"/>
      <c r="K701" s="30"/>
      <c r="L701" s="30"/>
      <c r="M701" s="30"/>
      <c r="N701" s="30"/>
      <c r="O701" s="40"/>
      <c r="P701" s="40"/>
      <c r="Q701" s="40"/>
      <c r="R701" s="31"/>
      <c r="S701" s="40"/>
      <c r="T701" s="31"/>
      <c r="U701" s="40"/>
      <c r="V701" s="31"/>
      <c r="W701" s="40"/>
      <c r="X701" s="31"/>
      <c r="Y701" s="40"/>
      <c r="Z701" s="31"/>
    </row>
    <row r="702" spans="1:26" s="34" customFormat="1">
      <c r="A702" s="29"/>
      <c r="B702" s="29"/>
      <c r="C702" s="29"/>
      <c r="D702" s="29"/>
      <c r="E702" s="29"/>
      <c r="F702" s="29"/>
      <c r="G702" s="29"/>
      <c r="H702" s="29"/>
      <c r="I702" s="30"/>
      <c r="J702" s="30"/>
      <c r="K702" s="30"/>
      <c r="L702" s="30"/>
      <c r="M702" s="30"/>
      <c r="N702" s="30"/>
      <c r="O702" s="40"/>
      <c r="P702" s="40"/>
      <c r="Q702" s="40"/>
      <c r="R702" s="31"/>
      <c r="S702" s="40"/>
      <c r="T702" s="31"/>
      <c r="U702" s="40"/>
      <c r="V702" s="31"/>
      <c r="W702" s="40"/>
      <c r="X702" s="31"/>
      <c r="Y702" s="40"/>
      <c r="Z702" s="31"/>
    </row>
    <row r="703" spans="1:26" s="34" customFormat="1">
      <c r="A703" s="29"/>
      <c r="B703" s="29"/>
      <c r="C703" s="29"/>
      <c r="D703" s="29"/>
      <c r="E703" s="29"/>
      <c r="F703" s="29"/>
      <c r="G703" s="29"/>
      <c r="H703" s="29"/>
      <c r="I703" s="30"/>
      <c r="J703" s="30"/>
      <c r="K703" s="30"/>
      <c r="L703" s="30"/>
      <c r="M703" s="30"/>
      <c r="N703" s="30"/>
      <c r="O703" s="40"/>
      <c r="P703" s="40"/>
      <c r="Q703" s="40"/>
      <c r="R703" s="31"/>
      <c r="S703" s="40"/>
      <c r="T703" s="31"/>
      <c r="U703" s="40"/>
      <c r="V703" s="31"/>
      <c r="W703" s="40"/>
      <c r="X703" s="31"/>
      <c r="Y703" s="40"/>
      <c r="Z703" s="31"/>
    </row>
    <row r="704" spans="1:26" s="34" customFormat="1">
      <c r="A704" s="29"/>
      <c r="B704" s="29"/>
      <c r="C704" s="29"/>
      <c r="D704" s="29"/>
      <c r="E704" s="29"/>
      <c r="F704" s="29"/>
      <c r="G704" s="29"/>
      <c r="H704" s="29"/>
      <c r="I704" s="30"/>
      <c r="J704" s="30"/>
      <c r="K704" s="30"/>
      <c r="L704" s="30"/>
      <c r="M704" s="30"/>
      <c r="N704" s="30"/>
      <c r="O704" s="40"/>
      <c r="P704" s="40"/>
      <c r="Q704" s="40"/>
      <c r="R704" s="31"/>
      <c r="S704" s="40"/>
      <c r="T704" s="31"/>
      <c r="U704" s="40"/>
      <c r="V704" s="31"/>
      <c r="W704" s="40"/>
      <c r="X704" s="31"/>
      <c r="Y704" s="40"/>
      <c r="Z704" s="31"/>
    </row>
    <row r="705" spans="1:26" s="34" customFormat="1">
      <c r="A705" s="29"/>
      <c r="B705" s="29"/>
      <c r="C705" s="29"/>
      <c r="D705" s="29"/>
      <c r="E705" s="29"/>
      <c r="F705" s="29"/>
      <c r="G705" s="29"/>
      <c r="H705" s="29"/>
      <c r="I705" s="30"/>
      <c r="J705" s="30"/>
      <c r="K705" s="30"/>
      <c r="L705" s="30"/>
      <c r="M705" s="30"/>
      <c r="N705" s="30"/>
      <c r="O705" s="40"/>
      <c r="P705" s="40"/>
      <c r="Q705" s="40"/>
      <c r="R705" s="31"/>
      <c r="S705" s="40"/>
      <c r="T705" s="31"/>
      <c r="U705" s="40"/>
      <c r="V705" s="31"/>
      <c r="W705" s="40"/>
      <c r="X705" s="31"/>
      <c r="Y705" s="40"/>
      <c r="Z705" s="31"/>
    </row>
    <row r="706" spans="1:26" s="34" customFormat="1">
      <c r="A706" s="29"/>
      <c r="B706" s="29"/>
      <c r="C706" s="29"/>
      <c r="D706" s="29"/>
      <c r="E706" s="29"/>
      <c r="F706" s="29"/>
      <c r="G706" s="29"/>
      <c r="H706" s="29"/>
      <c r="I706" s="30"/>
      <c r="J706" s="30"/>
      <c r="K706" s="30"/>
      <c r="L706" s="30"/>
      <c r="M706" s="30"/>
      <c r="N706" s="30"/>
      <c r="O706" s="40"/>
      <c r="P706" s="40"/>
      <c r="Q706" s="40"/>
      <c r="R706" s="31"/>
      <c r="S706" s="40"/>
      <c r="T706" s="31"/>
      <c r="U706" s="40"/>
      <c r="V706" s="31"/>
      <c r="W706" s="40"/>
      <c r="X706" s="31"/>
      <c r="Y706" s="40"/>
      <c r="Z706" s="31"/>
    </row>
    <row r="707" spans="1:26" s="34" customFormat="1">
      <c r="A707" s="29"/>
      <c r="B707" s="29"/>
      <c r="C707" s="29"/>
      <c r="D707" s="29"/>
      <c r="E707" s="29"/>
      <c r="F707" s="29"/>
      <c r="G707" s="29"/>
      <c r="H707" s="29"/>
      <c r="I707" s="30"/>
      <c r="J707" s="30"/>
      <c r="K707" s="30"/>
      <c r="L707" s="30"/>
      <c r="M707" s="30"/>
      <c r="N707" s="30"/>
      <c r="O707" s="40"/>
      <c r="P707" s="40"/>
      <c r="Q707" s="40"/>
      <c r="R707" s="31"/>
      <c r="S707" s="40"/>
      <c r="T707" s="31"/>
      <c r="U707" s="40"/>
      <c r="V707" s="31"/>
      <c r="W707" s="40"/>
      <c r="X707" s="31"/>
      <c r="Y707" s="40"/>
      <c r="Z707" s="31"/>
    </row>
    <row r="708" spans="1:26" s="34" customFormat="1">
      <c r="A708" s="29"/>
      <c r="B708" s="29"/>
      <c r="C708" s="29"/>
      <c r="D708" s="29"/>
      <c r="E708" s="29"/>
      <c r="F708" s="29"/>
      <c r="G708" s="29"/>
      <c r="H708" s="29"/>
      <c r="I708" s="30"/>
      <c r="J708" s="30"/>
      <c r="K708" s="30"/>
      <c r="L708" s="30"/>
      <c r="M708" s="30"/>
      <c r="N708" s="30"/>
      <c r="O708" s="40"/>
      <c r="P708" s="40"/>
      <c r="Q708" s="40"/>
      <c r="R708" s="31"/>
      <c r="S708" s="40"/>
      <c r="T708" s="31"/>
      <c r="U708" s="40"/>
      <c r="V708" s="31"/>
      <c r="W708" s="40"/>
      <c r="X708" s="31"/>
      <c r="Y708" s="40"/>
      <c r="Z708" s="31"/>
    </row>
    <row r="709" spans="1:26" s="34" customFormat="1">
      <c r="A709" s="29"/>
      <c r="B709" s="29"/>
      <c r="C709" s="29"/>
      <c r="D709" s="29"/>
      <c r="E709" s="29"/>
      <c r="F709" s="29"/>
      <c r="G709" s="29"/>
      <c r="H709" s="29"/>
      <c r="I709" s="30"/>
      <c r="J709" s="30"/>
      <c r="K709" s="30"/>
      <c r="L709" s="30"/>
      <c r="M709" s="30"/>
      <c r="N709" s="30"/>
      <c r="O709" s="40"/>
      <c r="P709" s="40"/>
      <c r="Q709" s="40"/>
      <c r="R709" s="31"/>
      <c r="S709" s="40"/>
      <c r="T709" s="31"/>
      <c r="U709" s="40"/>
      <c r="V709" s="31"/>
      <c r="W709" s="40"/>
      <c r="X709" s="31"/>
      <c r="Y709" s="40"/>
      <c r="Z709" s="31"/>
    </row>
    <row r="710" spans="1:26" s="34" customFormat="1">
      <c r="A710" s="29"/>
      <c r="B710" s="29"/>
      <c r="C710" s="29"/>
      <c r="D710" s="29"/>
      <c r="E710" s="29"/>
      <c r="F710" s="29"/>
      <c r="G710" s="29"/>
      <c r="H710" s="29"/>
      <c r="I710" s="30"/>
      <c r="J710" s="30"/>
      <c r="K710" s="30"/>
      <c r="L710" s="30"/>
      <c r="M710" s="30"/>
      <c r="N710" s="30"/>
      <c r="O710" s="40"/>
      <c r="P710" s="40"/>
      <c r="Q710" s="40"/>
      <c r="R710" s="31"/>
      <c r="S710" s="40"/>
      <c r="T710" s="31"/>
      <c r="U710" s="40"/>
      <c r="V710" s="31"/>
      <c r="W710" s="40"/>
      <c r="X710" s="31"/>
      <c r="Y710" s="40"/>
      <c r="Z710" s="31"/>
    </row>
    <row r="711" spans="1:26" s="34" customFormat="1">
      <c r="A711" s="29"/>
      <c r="B711" s="29"/>
      <c r="C711" s="29"/>
      <c r="D711" s="29"/>
      <c r="E711" s="29"/>
      <c r="F711" s="29"/>
      <c r="G711" s="29"/>
      <c r="H711" s="29"/>
      <c r="I711" s="30"/>
      <c r="J711" s="30"/>
      <c r="K711" s="30"/>
      <c r="L711" s="30"/>
      <c r="M711" s="30"/>
      <c r="N711" s="30"/>
      <c r="O711" s="40"/>
      <c r="P711" s="40"/>
      <c r="Q711" s="40"/>
      <c r="R711" s="31"/>
      <c r="S711" s="40"/>
      <c r="T711" s="31"/>
      <c r="U711" s="40"/>
      <c r="V711" s="31"/>
      <c r="W711" s="40"/>
      <c r="X711" s="31"/>
      <c r="Y711" s="40"/>
      <c r="Z711" s="31"/>
    </row>
    <row r="712" spans="1:26" s="34" customFormat="1">
      <c r="A712" s="29"/>
      <c r="B712" s="29"/>
      <c r="C712" s="29"/>
      <c r="D712" s="29"/>
      <c r="E712" s="29"/>
      <c r="F712" s="29"/>
      <c r="G712" s="29"/>
      <c r="H712" s="29"/>
      <c r="I712" s="30"/>
      <c r="J712" s="30"/>
      <c r="K712" s="30"/>
      <c r="L712" s="30"/>
      <c r="M712" s="30"/>
      <c r="N712" s="30"/>
      <c r="O712" s="40"/>
      <c r="P712" s="40"/>
      <c r="Q712" s="40"/>
      <c r="R712" s="31"/>
      <c r="S712" s="40"/>
      <c r="T712" s="31"/>
      <c r="U712" s="40"/>
      <c r="V712" s="31"/>
      <c r="W712" s="40"/>
      <c r="X712" s="31"/>
      <c r="Y712" s="40"/>
      <c r="Z712" s="31"/>
    </row>
    <row r="713" spans="1:26" s="34" customFormat="1">
      <c r="A713" s="29"/>
      <c r="B713" s="29"/>
      <c r="C713" s="29"/>
      <c r="D713" s="29"/>
      <c r="E713" s="29"/>
      <c r="F713" s="29"/>
      <c r="G713" s="29"/>
      <c r="H713" s="29"/>
      <c r="I713" s="30"/>
      <c r="J713" s="30"/>
      <c r="K713" s="30"/>
      <c r="L713" s="30"/>
      <c r="M713" s="30"/>
      <c r="N713" s="30"/>
      <c r="O713" s="40"/>
      <c r="P713" s="40"/>
      <c r="Q713" s="40"/>
      <c r="R713" s="31"/>
      <c r="S713" s="40"/>
      <c r="T713" s="31"/>
      <c r="U713" s="40"/>
      <c r="V713" s="31"/>
      <c r="W713" s="40"/>
      <c r="X713" s="31"/>
      <c r="Y713" s="40"/>
      <c r="Z713" s="31"/>
    </row>
    <row r="714" spans="1:26" s="34" customFormat="1">
      <c r="A714" s="29"/>
      <c r="B714" s="29"/>
      <c r="C714" s="29"/>
      <c r="D714" s="29"/>
      <c r="E714" s="29"/>
      <c r="F714" s="29"/>
      <c r="G714" s="29"/>
      <c r="H714" s="29"/>
      <c r="I714" s="30"/>
      <c r="J714" s="30"/>
      <c r="K714" s="30"/>
      <c r="L714" s="30"/>
      <c r="M714" s="30"/>
      <c r="N714" s="30"/>
      <c r="O714" s="40"/>
      <c r="P714" s="40"/>
      <c r="Q714" s="40"/>
      <c r="R714" s="31"/>
      <c r="S714" s="40"/>
      <c r="T714" s="31"/>
      <c r="U714" s="40"/>
      <c r="V714" s="31"/>
      <c r="W714" s="40"/>
      <c r="X714" s="31"/>
      <c r="Y714" s="40"/>
      <c r="Z714" s="31"/>
    </row>
    <row r="715" spans="1:26" s="34" customFormat="1">
      <c r="A715" s="29"/>
      <c r="B715" s="29"/>
      <c r="C715" s="29"/>
      <c r="D715" s="29"/>
      <c r="E715" s="29"/>
      <c r="F715" s="29"/>
      <c r="G715" s="29"/>
      <c r="H715" s="29"/>
      <c r="I715" s="30"/>
      <c r="J715" s="30"/>
      <c r="K715" s="30"/>
      <c r="L715" s="30"/>
      <c r="M715" s="30"/>
      <c r="N715" s="30"/>
      <c r="O715" s="40"/>
      <c r="P715" s="40"/>
      <c r="Q715" s="40"/>
      <c r="R715" s="31"/>
      <c r="S715" s="40"/>
      <c r="T715" s="31"/>
      <c r="U715" s="40"/>
      <c r="V715" s="31"/>
      <c r="W715" s="40"/>
      <c r="X715" s="31"/>
      <c r="Y715" s="40"/>
      <c r="Z715" s="31"/>
    </row>
    <row r="716" spans="1:26" s="34" customFormat="1">
      <c r="A716" s="29"/>
      <c r="B716" s="29"/>
      <c r="C716" s="29"/>
      <c r="D716" s="29"/>
      <c r="E716" s="29"/>
      <c r="F716" s="29"/>
      <c r="G716" s="29"/>
      <c r="H716" s="29"/>
      <c r="I716" s="30"/>
      <c r="J716" s="30"/>
      <c r="K716" s="30"/>
      <c r="L716" s="30"/>
      <c r="M716" s="30"/>
      <c r="N716" s="30"/>
      <c r="O716" s="40"/>
      <c r="P716" s="40"/>
      <c r="Q716" s="40"/>
      <c r="R716" s="31"/>
      <c r="S716" s="40"/>
      <c r="T716" s="31"/>
      <c r="U716" s="40"/>
      <c r="V716" s="31"/>
      <c r="W716" s="40"/>
      <c r="X716" s="31"/>
      <c r="Y716" s="40"/>
      <c r="Z716" s="31"/>
    </row>
    <row r="717" spans="1:26" s="34" customFormat="1">
      <c r="A717" s="29"/>
      <c r="B717" s="29"/>
      <c r="C717" s="29"/>
      <c r="D717" s="29"/>
      <c r="E717" s="29"/>
      <c r="F717" s="29"/>
      <c r="G717" s="29"/>
      <c r="H717" s="29"/>
      <c r="I717" s="30"/>
      <c r="J717" s="30"/>
      <c r="K717" s="30"/>
      <c r="L717" s="30"/>
      <c r="M717" s="30"/>
      <c r="N717" s="30"/>
      <c r="O717" s="40"/>
      <c r="P717" s="40"/>
      <c r="Q717" s="40"/>
      <c r="R717" s="31"/>
      <c r="S717" s="40"/>
      <c r="T717" s="31"/>
      <c r="U717" s="40"/>
      <c r="V717" s="31"/>
      <c r="W717" s="40"/>
      <c r="X717" s="31"/>
      <c r="Y717" s="40"/>
      <c r="Z717" s="31"/>
    </row>
    <row r="718" spans="1:26" s="34" customFormat="1">
      <c r="A718" s="29"/>
      <c r="B718" s="29"/>
      <c r="C718" s="29"/>
      <c r="D718" s="29"/>
      <c r="E718" s="29"/>
      <c r="F718" s="29"/>
      <c r="G718" s="29"/>
      <c r="H718" s="29"/>
      <c r="I718" s="30"/>
      <c r="J718" s="30"/>
      <c r="K718" s="30"/>
      <c r="L718" s="30"/>
      <c r="M718" s="30"/>
      <c r="N718" s="30"/>
      <c r="O718" s="40"/>
      <c r="P718" s="40"/>
      <c r="Q718" s="40"/>
      <c r="R718" s="31"/>
      <c r="S718" s="40"/>
      <c r="T718" s="31"/>
      <c r="U718" s="40"/>
      <c r="V718" s="31"/>
      <c r="W718" s="40"/>
      <c r="X718" s="31"/>
      <c r="Y718" s="40"/>
      <c r="Z718" s="31"/>
    </row>
    <row r="719" spans="1:26" s="34" customFormat="1">
      <c r="A719" s="29"/>
      <c r="B719" s="29"/>
      <c r="C719" s="29"/>
      <c r="D719" s="29"/>
      <c r="E719" s="29"/>
      <c r="F719" s="29"/>
      <c r="G719" s="29"/>
      <c r="H719" s="29"/>
      <c r="I719" s="30"/>
      <c r="J719" s="30"/>
      <c r="K719" s="30"/>
      <c r="L719" s="30"/>
      <c r="M719" s="30"/>
      <c r="N719" s="30"/>
      <c r="O719" s="40"/>
      <c r="P719" s="40"/>
      <c r="Q719" s="40"/>
      <c r="R719" s="31"/>
      <c r="S719" s="40"/>
      <c r="T719" s="31"/>
      <c r="U719" s="40"/>
      <c r="V719" s="31"/>
      <c r="W719" s="40"/>
      <c r="X719" s="31"/>
      <c r="Y719" s="40"/>
      <c r="Z719" s="31"/>
    </row>
    <row r="720" spans="1:26" s="34" customFormat="1">
      <c r="A720" s="29"/>
      <c r="B720" s="29"/>
      <c r="C720" s="29"/>
      <c r="D720" s="29"/>
      <c r="E720" s="29"/>
      <c r="F720" s="29"/>
      <c r="G720" s="29"/>
      <c r="H720" s="29"/>
      <c r="I720" s="30"/>
      <c r="J720" s="30"/>
      <c r="K720" s="30"/>
      <c r="L720" s="30"/>
      <c r="M720" s="30"/>
      <c r="N720" s="30"/>
      <c r="O720" s="40"/>
      <c r="P720" s="40"/>
      <c r="Q720" s="40"/>
      <c r="R720" s="31"/>
      <c r="S720" s="40"/>
      <c r="T720" s="31"/>
      <c r="U720" s="40"/>
      <c r="V720" s="31"/>
      <c r="W720" s="40"/>
      <c r="X720" s="31"/>
      <c r="Y720" s="40"/>
      <c r="Z720" s="31"/>
    </row>
    <row r="721" spans="1:26" s="34" customFormat="1">
      <c r="A721" s="29"/>
      <c r="B721" s="29"/>
      <c r="C721" s="29"/>
      <c r="D721" s="29"/>
      <c r="E721" s="29"/>
      <c r="F721" s="29"/>
      <c r="G721" s="29"/>
      <c r="H721" s="29"/>
      <c r="I721" s="30"/>
      <c r="J721" s="30"/>
      <c r="K721" s="30"/>
      <c r="L721" s="30"/>
      <c r="M721" s="30"/>
      <c r="N721" s="30"/>
      <c r="O721" s="40"/>
      <c r="P721" s="40"/>
      <c r="Q721" s="40"/>
      <c r="R721" s="31"/>
      <c r="S721" s="40"/>
      <c r="T721" s="31"/>
      <c r="U721" s="40"/>
      <c r="V721" s="31"/>
      <c r="W721" s="40"/>
      <c r="X721" s="31"/>
      <c r="Y721" s="40"/>
      <c r="Z721" s="31"/>
    </row>
    <row r="722" spans="1:26" s="34" customFormat="1">
      <c r="A722" s="29"/>
      <c r="B722" s="29"/>
      <c r="C722" s="29"/>
      <c r="D722" s="29"/>
      <c r="E722" s="29"/>
      <c r="F722" s="29"/>
      <c r="G722" s="29"/>
      <c r="H722" s="29"/>
      <c r="I722" s="30"/>
      <c r="J722" s="30"/>
      <c r="K722" s="30"/>
      <c r="L722" s="30"/>
      <c r="M722" s="30"/>
      <c r="N722" s="30"/>
      <c r="O722" s="40"/>
      <c r="P722" s="40"/>
      <c r="Q722" s="40"/>
      <c r="R722" s="31"/>
      <c r="S722" s="40"/>
      <c r="T722" s="31"/>
      <c r="U722" s="40"/>
      <c r="V722" s="31"/>
      <c r="W722" s="40"/>
      <c r="X722" s="31"/>
      <c r="Y722" s="40"/>
      <c r="Z722" s="31"/>
    </row>
    <row r="723" spans="1:26" s="34" customFormat="1">
      <c r="A723" s="29"/>
      <c r="B723" s="29"/>
      <c r="C723" s="29"/>
      <c r="D723" s="29"/>
      <c r="E723" s="29"/>
      <c r="F723" s="29"/>
      <c r="G723" s="29"/>
      <c r="H723" s="29"/>
      <c r="I723" s="30"/>
      <c r="J723" s="30"/>
      <c r="K723" s="30"/>
      <c r="L723" s="30"/>
      <c r="M723" s="30"/>
      <c r="N723" s="30"/>
      <c r="O723" s="40"/>
      <c r="P723" s="40"/>
      <c r="Q723" s="40"/>
      <c r="R723" s="31"/>
      <c r="S723" s="40"/>
      <c r="T723" s="31"/>
      <c r="U723" s="40"/>
      <c r="V723" s="31"/>
      <c r="W723" s="40"/>
      <c r="X723" s="31"/>
      <c r="Y723" s="40"/>
      <c r="Z723" s="31"/>
    </row>
    <row r="724" spans="1:26" s="34" customFormat="1">
      <c r="A724" s="29"/>
      <c r="B724" s="29"/>
      <c r="C724" s="29"/>
      <c r="D724" s="29"/>
      <c r="E724" s="29"/>
      <c r="F724" s="29"/>
      <c r="G724" s="29"/>
      <c r="H724" s="29"/>
      <c r="I724" s="30"/>
      <c r="J724" s="30"/>
      <c r="K724" s="30"/>
      <c r="L724" s="30"/>
      <c r="M724" s="30"/>
      <c r="N724" s="30"/>
      <c r="O724" s="40"/>
      <c r="P724" s="40"/>
      <c r="Q724" s="40"/>
      <c r="R724" s="31"/>
      <c r="S724" s="40"/>
      <c r="T724" s="31"/>
      <c r="U724" s="40"/>
      <c r="V724" s="31"/>
      <c r="W724" s="40"/>
      <c r="X724" s="31"/>
      <c r="Y724" s="40"/>
      <c r="Z724" s="31"/>
    </row>
    <row r="725" spans="1:26" s="34" customFormat="1">
      <c r="A725" s="29"/>
      <c r="B725" s="29"/>
      <c r="C725" s="29"/>
      <c r="D725" s="29"/>
      <c r="E725" s="29"/>
      <c r="F725" s="29"/>
      <c r="G725" s="29"/>
      <c r="H725" s="29"/>
      <c r="I725" s="30"/>
      <c r="J725" s="30"/>
      <c r="K725" s="30"/>
      <c r="L725" s="30"/>
      <c r="M725" s="30"/>
      <c r="N725" s="30"/>
      <c r="O725" s="40"/>
      <c r="P725" s="40"/>
      <c r="Q725" s="40"/>
      <c r="R725" s="31"/>
      <c r="S725" s="40"/>
      <c r="T725" s="31"/>
      <c r="U725" s="40"/>
      <c r="V725" s="31"/>
      <c r="W725" s="40"/>
      <c r="X725" s="31"/>
      <c r="Y725" s="40"/>
      <c r="Z725" s="31"/>
    </row>
    <row r="726" spans="1:26" s="34" customFormat="1">
      <c r="A726" s="29"/>
      <c r="B726" s="29"/>
      <c r="C726" s="29"/>
      <c r="D726" s="29"/>
      <c r="E726" s="29"/>
      <c r="F726" s="29"/>
      <c r="G726" s="29"/>
      <c r="H726" s="29"/>
      <c r="I726" s="30"/>
      <c r="J726" s="30"/>
      <c r="K726" s="30"/>
      <c r="L726" s="30"/>
      <c r="M726" s="30"/>
      <c r="N726" s="30"/>
      <c r="O726" s="40"/>
      <c r="P726" s="40"/>
      <c r="Q726" s="40"/>
      <c r="R726" s="31"/>
      <c r="S726" s="40"/>
      <c r="T726" s="31"/>
      <c r="U726" s="40"/>
      <c r="V726" s="31"/>
      <c r="W726" s="40"/>
      <c r="X726" s="31"/>
      <c r="Y726" s="40"/>
      <c r="Z726" s="31"/>
    </row>
    <row r="727" spans="1:26" s="34" customFormat="1">
      <c r="A727" s="29"/>
      <c r="B727" s="29"/>
      <c r="C727" s="29"/>
      <c r="D727" s="29"/>
      <c r="E727" s="29"/>
      <c r="F727" s="29"/>
      <c r="G727" s="29"/>
      <c r="H727" s="29"/>
      <c r="I727" s="30"/>
      <c r="J727" s="30"/>
      <c r="K727" s="30"/>
      <c r="L727" s="30"/>
      <c r="M727" s="30"/>
      <c r="N727" s="30"/>
      <c r="O727" s="40"/>
      <c r="P727" s="40"/>
      <c r="Q727" s="40"/>
      <c r="R727" s="31"/>
      <c r="S727" s="40"/>
      <c r="T727" s="31"/>
      <c r="U727" s="40"/>
      <c r="V727" s="31"/>
      <c r="W727" s="40"/>
      <c r="X727" s="31"/>
      <c r="Y727" s="40"/>
      <c r="Z727" s="31"/>
    </row>
    <row r="728" spans="1:26" s="34" customFormat="1">
      <c r="A728" s="29"/>
      <c r="B728" s="29"/>
      <c r="C728" s="29"/>
      <c r="D728" s="29"/>
      <c r="E728" s="29"/>
      <c r="F728" s="29"/>
      <c r="G728" s="29"/>
      <c r="H728" s="29"/>
      <c r="I728" s="30"/>
      <c r="J728" s="30"/>
      <c r="K728" s="30"/>
      <c r="L728" s="30"/>
      <c r="M728" s="30"/>
      <c r="N728" s="30"/>
      <c r="O728" s="40"/>
      <c r="P728" s="40"/>
      <c r="Q728" s="40"/>
      <c r="R728" s="31"/>
      <c r="S728" s="40"/>
      <c r="T728" s="31"/>
      <c r="U728" s="40"/>
      <c r="V728" s="31"/>
      <c r="W728" s="40"/>
      <c r="X728" s="31"/>
      <c r="Y728" s="40"/>
      <c r="Z728" s="31"/>
    </row>
    <row r="729" spans="1:26" s="34" customFormat="1">
      <c r="A729" s="29"/>
      <c r="B729" s="29"/>
      <c r="C729" s="29"/>
      <c r="D729" s="29"/>
      <c r="E729" s="29"/>
      <c r="F729" s="29"/>
      <c r="G729" s="29"/>
      <c r="H729" s="29"/>
      <c r="I729" s="30"/>
      <c r="J729" s="30"/>
      <c r="K729" s="30"/>
      <c r="L729" s="30"/>
      <c r="M729" s="30"/>
      <c r="N729" s="30"/>
      <c r="O729" s="40"/>
      <c r="P729" s="40"/>
      <c r="Q729" s="40"/>
      <c r="R729" s="31"/>
      <c r="S729" s="40"/>
      <c r="T729" s="31"/>
      <c r="U729" s="40"/>
      <c r="V729" s="31"/>
      <c r="W729" s="40"/>
      <c r="X729" s="31"/>
      <c r="Y729" s="40"/>
      <c r="Z729" s="31"/>
    </row>
    <row r="730" spans="1:26" s="34" customFormat="1">
      <c r="A730" s="29"/>
      <c r="B730" s="29"/>
      <c r="C730" s="29"/>
      <c r="D730" s="29"/>
      <c r="E730" s="29"/>
      <c r="F730" s="29"/>
      <c r="G730" s="29"/>
      <c r="H730" s="29"/>
      <c r="I730" s="30"/>
      <c r="J730" s="30"/>
      <c r="K730" s="30"/>
      <c r="L730" s="30"/>
      <c r="M730" s="30"/>
      <c r="N730" s="30"/>
      <c r="O730" s="40"/>
      <c r="P730" s="40"/>
      <c r="Q730" s="40"/>
      <c r="R730" s="31"/>
      <c r="S730" s="40"/>
      <c r="T730" s="31"/>
      <c r="U730" s="40"/>
      <c r="V730" s="31"/>
      <c r="W730" s="40"/>
      <c r="X730" s="31"/>
      <c r="Y730" s="40"/>
      <c r="Z730" s="31"/>
    </row>
    <row r="731" spans="1:26" s="34" customFormat="1">
      <c r="A731" s="29"/>
      <c r="B731" s="29"/>
      <c r="C731" s="29"/>
      <c r="D731" s="29"/>
      <c r="E731" s="29"/>
      <c r="F731" s="29"/>
      <c r="G731" s="29"/>
      <c r="H731" s="29"/>
      <c r="I731" s="30"/>
      <c r="J731" s="30"/>
      <c r="K731" s="30"/>
      <c r="L731" s="30"/>
      <c r="M731" s="30"/>
      <c r="N731" s="30"/>
      <c r="O731" s="40"/>
      <c r="P731" s="40"/>
      <c r="Q731" s="40"/>
      <c r="R731" s="31"/>
      <c r="S731" s="40"/>
      <c r="T731" s="31"/>
      <c r="U731" s="40"/>
      <c r="V731" s="31"/>
      <c r="W731" s="40"/>
      <c r="X731" s="31"/>
      <c r="Y731" s="40"/>
      <c r="Z731" s="31"/>
    </row>
    <row r="732" spans="1:26" s="34" customFormat="1">
      <c r="A732" s="29"/>
      <c r="B732" s="29"/>
      <c r="C732" s="29"/>
      <c r="D732" s="29"/>
      <c r="E732" s="29"/>
      <c r="F732" s="29"/>
      <c r="G732" s="29"/>
      <c r="H732" s="29"/>
      <c r="I732" s="30"/>
      <c r="J732" s="30"/>
      <c r="K732" s="30"/>
      <c r="L732" s="30"/>
      <c r="M732" s="30"/>
      <c r="N732" s="30"/>
      <c r="O732" s="40"/>
      <c r="P732" s="40"/>
      <c r="Q732" s="40"/>
      <c r="R732" s="31"/>
      <c r="S732" s="40"/>
      <c r="T732" s="31"/>
      <c r="U732" s="40"/>
      <c r="V732" s="31"/>
      <c r="W732" s="40"/>
      <c r="X732" s="31"/>
      <c r="Y732" s="40"/>
      <c r="Z732" s="31"/>
    </row>
    <row r="733" spans="1:26" s="34" customFormat="1">
      <c r="A733" s="29"/>
      <c r="B733" s="29"/>
      <c r="C733" s="29"/>
      <c r="D733" s="29"/>
      <c r="E733" s="29"/>
      <c r="F733" s="29"/>
      <c r="G733" s="29"/>
      <c r="H733" s="29"/>
      <c r="I733" s="30"/>
      <c r="J733" s="30"/>
      <c r="K733" s="30"/>
      <c r="L733" s="30"/>
      <c r="M733" s="30"/>
      <c r="N733" s="30"/>
      <c r="O733" s="40"/>
      <c r="P733" s="40"/>
      <c r="Q733" s="40"/>
      <c r="R733" s="31"/>
      <c r="S733" s="40"/>
      <c r="T733" s="31"/>
      <c r="U733" s="40"/>
      <c r="V733" s="31"/>
      <c r="W733" s="40"/>
      <c r="X733" s="31"/>
      <c r="Y733" s="40"/>
      <c r="Z733" s="31"/>
    </row>
    <row r="734" spans="1:26" s="34" customFormat="1">
      <c r="A734" s="29"/>
      <c r="B734" s="29"/>
      <c r="C734" s="29"/>
      <c r="D734" s="29"/>
      <c r="E734" s="29"/>
      <c r="F734" s="29"/>
      <c r="G734" s="29"/>
      <c r="H734" s="29"/>
      <c r="I734" s="30"/>
      <c r="J734" s="30"/>
      <c r="K734" s="30"/>
      <c r="L734" s="30"/>
      <c r="M734" s="30"/>
      <c r="N734" s="30"/>
      <c r="O734" s="40"/>
      <c r="P734" s="40"/>
      <c r="Q734" s="40"/>
      <c r="R734" s="31"/>
      <c r="S734" s="40"/>
      <c r="T734" s="31"/>
      <c r="U734" s="40"/>
      <c r="V734" s="31"/>
      <c r="W734" s="40"/>
      <c r="X734" s="31"/>
      <c r="Y734" s="40"/>
      <c r="Z734" s="31"/>
    </row>
    <row r="735" spans="1:26" s="34" customFormat="1">
      <c r="A735" s="29"/>
      <c r="B735" s="29"/>
      <c r="C735" s="29"/>
      <c r="D735" s="29"/>
      <c r="E735" s="29"/>
      <c r="F735" s="29"/>
      <c r="G735" s="29"/>
      <c r="H735" s="29"/>
      <c r="I735" s="30"/>
      <c r="J735" s="30"/>
      <c r="K735" s="30"/>
      <c r="L735" s="30"/>
      <c r="M735" s="30"/>
      <c r="N735" s="30"/>
      <c r="O735" s="40"/>
      <c r="P735" s="40"/>
      <c r="Q735" s="40"/>
      <c r="R735" s="31"/>
      <c r="S735" s="40"/>
      <c r="T735" s="31"/>
      <c r="U735" s="40"/>
      <c r="V735" s="31"/>
      <c r="W735" s="40"/>
      <c r="X735" s="31"/>
      <c r="Y735" s="40"/>
      <c r="Z735" s="31"/>
    </row>
    <row r="736" spans="1:26" s="34" customFormat="1">
      <c r="A736" s="29"/>
      <c r="B736" s="29"/>
      <c r="C736" s="29"/>
      <c r="D736" s="29"/>
      <c r="E736" s="29"/>
      <c r="F736" s="29"/>
      <c r="G736" s="29"/>
      <c r="H736" s="29"/>
      <c r="I736" s="30"/>
      <c r="J736" s="30"/>
      <c r="K736" s="30"/>
      <c r="L736" s="30"/>
      <c r="M736" s="30"/>
      <c r="N736" s="30"/>
      <c r="O736" s="40"/>
      <c r="P736" s="40"/>
      <c r="Q736" s="40"/>
      <c r="R736" s="31"/>
      <c r="S736" s="40"/>
      <c r="T736" s="31"/>
      <c r="U736" s="40"/>
      <c r="V736" s="31"/>
      <c r="W736" s="40"/>
      <c r="X736" s="31"/>
      <c r="Y736" s="40"/>
      <c r="Z736" s="31"/>
    </row>
    <row r="737" spans="1:26" s="34" customFormat="1">
      <c r="A737" s="29"/>
      <c r="B737" s="29"/>
      <c r="C737" s="29"/>
      <c r="D737" s="29"/>
      <c r="E737" s="29"/>
      <c r="F737" s="29"/>
      <c r="G737" s="29"/>
      <c r="H737" s="29"/>
      <c r="I737" s="30"/>
      <c r="J737" s="30"/>
      <c r="K737" s="30"/>
      <c r="L737" s="30"/>
      <c r="M737" s="30"/>
      <c r="N737" s="30"/>
      <c r="O737" s="40"/>
      <c r="P737" s="40"/>
      <c r="Q737" s="40"/>
      <c r="R737" s="31"/>
      <c r="S737" s="40"/>
      <c r="T737" s="31"/>
      <c r="U737" s="40"/>
      <c r="V737" s="31"/>
      <c r="W737" s="40"/>
      <c r="X737" s="31"/>
      <c r="Y737" s="40"/>
      <c r="Z737" s="31"/>
    </row>
    <row r="738" spans="1:26" s="34" customFormat="1">
      <c r="A738" s="29"/>
      <c r="B738" s="29"/>
      <c r="C738" s="29"/>
      <c r="D738" s="29"/>
      <c r="E738" s="29"/>
      <c r="F738" s="29"/>
      <c r="G738" s="29"/>
      <c r="H738" s="29"/>
      <c r="I738" s="30"/>
      <c r="J738" s="30"/>
      <c r="K738" s="30"/>
      <c r="L738" s="30"/>
      <c r="M738" s="30"/>
      <c r="N738" s="30"/>
      <c r="O738" s="40"/>
      <c r="P738" s="40"/>
      <c r="Q738" s="40"/>
      <c r="R738" s="31"/>
      <c r="S738" s="40"/>
      <c r="T738" s="31"/>
      <c r="U738" s="40"/>
      <c r="V738" s="31"/>
      <c r="W738" s="40"/>
      <c r="X738" s="31"/>
      <c r="Y738" s="40"/>
      <c r="Z738" s="31"/>
    </row>
    <row r="739" spans="1:26" s="34" customFormat="1">
      <c r="A739" s="29"/>
      <c r="B739" s="29"/>
      <c r="C739" s="29"/>
      <c r="D739" s="29"/>
      <c r="E739" s="29"/>
      <c r="F739" s="29"/>
      <c r="G739" s="29"/>
      <c r="H739" s="29"/>
      <c r="I739" s="30"/>
      <c r="J739" s="30"/>
      <c r="K739" s="30"/>
      <c r="L739" s="30"/>
      <c r="M739" s="30"/>
      <c r="N739" s="30"/>
      <c r="O739" s="40"/>
      <c r="P739" s="40"/>
      <c r="Q739" s="40"/>
      <c r="R739" s="31"/>
      <c r="S739" s="40"/>
      <c r="T739" s="31"/>
      <c r="U739" s="40"/>
      <c r="V739" s="31"/>
      <c r="W739" s="40"/>
      <c r="X739" s="31"/>
      <c r="Y739" s="40"/>
      <c r="Z739" s="31"/>
    </row>
    <row r="740" spans="1:26" s="34" customFormat="1">
      <c r="A740" s="29"/>
      <c r="B740" s="29"/>
      <c r="C740" s="29"/>
      <c r="D740" s="29"/>
      <c r="E740" s="29"/>
      <c r="F740" s="29"/>
      <c r="G740" s="29"/>
      <c r="H740" s="29"/>
      <c r="I740" s="30"/>
      <c r="J740" s="30"/>
      <c r="K740" s="30"/>
      <c r="L740" s="30"/>
      <c r="M740" s="30"/>
      <c r="N740" s="30"/>
      <c r="O740" s="40"/>
      <c r="P740" s="40"/>
      <c r="Q740" s="40"/>
      <c r="R740" s="31"/>
      <c r="S740" s="40"/>
      <c r="T740" s="31"/>
      <c r="U740" s="40"/>
      <c r="V740" s="31"/>
      <c r="W740" s="40"/>
      <c r="X740" s="31"/>
      <c r="Y740" s="40"/>
      <c r="Z740" s="31"/>
    </row>
    <row r="741" spans="1:26" s="34" customFormat="1">
      <c r="A741" s="29"/>
      <c r="B741" s="29"/>
      <c r="C741" s="29"/>
      <c r="D741" s="29"/>
      <c r="E741" s="29"/>
      <c r="F741" s="29"/>
      <c r="G741" s="29"/>
      <c r="H741" s="29"/>
      <c r="I741" s="30"/>
      <c r="J741" s="30"/>
      <c r="K741" s="30"/>
      <c r="L741" s="30"/>
      <c r="M741" s="30"/>
      <c r="N741" s="30"/>
      <c r="O741" s="40"/>
      <c r="P741" s="40"/>
      <c r="Q741" s="40"/>
      <c r="R741" s="31"/>
      <c r="S741" s="40"/>
      <c r="T741" s="31"/>
      <c r="U741" s="40"/>
      <c r="V741" s="31"/>
      <c r="W741" s="40"/>
      <c r="X741" s="31"/>
      <c r="Y741" s="40"/>
      <c r="Z741" s="31"/>
    </row>
    <row r="742" spans="1:26" s="34" customFormat="1">
      <c r="A742" s="29"/>
      <c r="B742" s="29"/>
      <c r="C742" s="29"/>
      <c r="D742" s="29"/>
      <c r="E742" s="29"/>
      <c r="F742" s="29"/>
      <c r="G742" s="29"/>
      <c r="H742" s="29"/>
      <c r="I742" s="30"/>
      <c r="J742" s="30"/>
      <c r="K742" s="30"/>
      <c r="L742" s="30"/>
      <c r="M742" s="30"/>
      <c r="N742" s="30"/>
      <c r="O742" s="40"/>
      <c r="P742" s="40"/>
      <c r="Q742" s="40"/>
      <c r="R742" s="31"/>
      <c r="S742" s="40"/>
      <c r="T742" s="31"/>
      <c r="U742" s="40"/>
      <c r="V742" s="31"/>
      <c r="W742" s="40"/>
      <c r="X742" s="31"/>
      <c r="Y742" s="40"/>
      <c r="Z742" s="31"/>
    </row>
    <row r="743" spans="1:26" s="34" customFormat="1">
      <c r="A743" s="29"/>
      <c r="B743" s="29"/>
      <c r="C743" s="29"/>
      <c r="D743" s="29"/>
      <c r="E743" s="29"/>
      <c r="F743" s="29"/>
      <c r="G743" s="29"/>
      <c r="H743" s="29"/>
      <c r="I743" s="30"/>
      <c r="J743" s="30"/>
      <c r="K743" s="30"/>
      <c r="L743" s="30"/>
      <c r="M743" s="30"/>
      <c r="N743" s="30"/>
      <c r="O743" s="40"/>
      <c r="P743" s="40"/>
      <c r="Q743" s="40"/>
      <c r="R743" s="31"/>
      <c r="S743" s="40"/>
      <c r="T743" s="31"/>
      <c r="U743" s="40"/>
      <c r="V743" s="31"/>
      <c r="W743" s="40"/>
      <c r="X743" s="31"/>
      <c r="Y743" s="40"/>
      <c r="Z743" s="31"/>
    </row>
    <row r="744" spans="1:26" s="34" customFormat="1">
      <c r="A744" s="29"/>
      <c r="B744" s="29"/>
      <c r="C744" s="29"/>
      <c r="D744" s="29"/>
      <c r="E744" s="29"/>
      <c r="F744" s="29"/>
      <c r="G744" s="29"/>
      <c r="H744" s="29"/>
      <c r="I744" s="30"/>
      <c r="J744" s="30"/>
      <c r="K744" s="30"/>
      <c r="L744" s="30"/>
      <c r="M744" s="30"/>
      <c r="N744" s="30"/>
      <c r="O744" s="40"/>
      <c r="P744" s="40"/>
      <c r="Q744" s="40"/>
      <c r="R744" s="31"/>
      <c r="S744" s="40"/>
      <c r="T744" s="31"/>
      <c r="U744" s="40"/>
      <c r="V744" s="31"/>
      <c r="W744" s="40"/>
      <c r="X744" s="31"/>
      <c r="Y744" s="40"/>
      <c r="Z744" s="31"/>
    </row>
    <row r="745" spans="1:26" s="34" customFormat="1">
      <c r="A745" s="29"/>
      <c r="B745" s="29"/>
      <c r="C745" s="29"/>
      <c r="D745" s="29"/>
      <c r="E745" s="29"/>
      <c r="F745" s="29"/>
      <c r="G745" s="29"/>
      <c r="H745" s="29"/>
      <c r="I745" s="30"/>
      <c r="J745" s="30"/>
      <c r="K745" s="30"/>
      <c r="L745" s="30"/>
      <c r="M745" s="30"/>
      <c r="N745" s="30"/>
      <c r="O745" s="40"/>
      <c r="P745" s="40"/>
      <c r="Q745" s="40"/>
      <c r="R745" s="31"/>
      <c r="S745" s="40"/>
      <c r="T745" s="31"/>
      <c r="U745" s="40"/>
      <c r="V745" s="31"/>
      <c r="W745" s="40"/>
      <c r="X745" s="31"/>
      <c r="Y745" s="40"/>
      <c r="Z745" s="31"/>
    </row>
    <row r="746" spans="1:26" s="34" customFormat="1">
      <c r="A746" s="29"/>
      <c r="B746" s="29"/>
      <c r="C746" s="29"/>
      <c r="D746" s="29"/>
      <c r="E746" s="29"/>
      <c r="F746" s="29"/>
      <c r="G746" s="29"/>
      <c r="H746" s="29"/>
      <c r="I746" s="30"/>
      <c r="J746" s="30"/>
      <c r="K746" s="30"/>
      <c r="L746" s="30"/>
      <c r="M746" s="30"/>
      <c r="N746" s="30"/>
      <c r="O746" s="40"/>
      <c r="P746" s="40"/>
      <c r="Q746" s="40"/>
      <c r="R746" s="31"/>
      <c r="S746" s="40"/>
      <c r="T746" s="31"/>
      <c r="U746" s="40"/>
      <c r="V746" s="31"/>
      <c r="W746" s="40"/>
      <c r="X746" s="31"/>
      <c r="Y746" s="40"/>
      <c r="Z746" s="31"/>
    </row>
    <row r="747" spans="1:26" s="34" customFormat="1">
      <c r="A747" s="29"/>
      <c r="B747" s="29"/>
      <c r="C747" s="29"/>
      <c r="D747" s="29"/>
      <c r="E747" s="29"/>
      <c r="F747" s="29"/>
      <c r="G747" s="29"/>
      <c r="H747" s="29"/>
      <c r="I747" s="30"/>
      <c r="J747" s="30"/>
      <c r="K747" s="30"/>
      <c r="L747" s="30"/>
      <c r="M747" s="30"/>
      <c r="N747" s="30"/>
      <c r="O747" s="40"/>
      <c r="P747" s="40"/>
      <c r="Q747" s="40"/>
      <c r="R747" s="31"/>
      <c r="S747" s="40"/>
      <c r="T747" s="31"/>
      <c r="U747" s="40"/>
      <c r="V747" s="31"/>
      <c r="W747" s="40"/>
      <c r="X747" s="31"/>
      <c r="Y747" s="40"/>
      <c r="Z747" s="31"/>
    </row>
    <row r="748" spans="1:26" s="34" customFormat="1">
      <c r="A748" s="29"/>
      <c r="B748" s="29"/>
      <c r="C748" s="29"/>
      <c r="D748" s="29"/>
      <c r="E748" s="29"/>
      <c r="F748" s="29"/>
      <c r="G748" s="29"/>
      <c r="H748" s="29"/>
      <c r="I748" s="30"/>
      <c r="J748" s="30"/>
      <c r="K748" s="30"/>
      <c r="L748" s="30"/>
      <c r="M748" s="30"/>
      <c r="N748" s="30"/>
      <c r="O748" s="40"/>
      <c r="P748" s="40"/>
      <c r="Q748" s="40"/>
      <c r="R748" s="31"/>
      <c r="S748" s="40"/>
      <c r="T748" s="31"/>
      <c r="U748" s="40"/>
      <c r="V748" s="31"/>
      <c r="W748" s="40"/>
      <c r="X748" s="31"/>
      <c r="Y748" s="40"/>
      <c r="Z748" s="31"/>
    </row>
    <row r="749" spans="1:26" s="34" customFormat="1">
      <c r="A749" s="29"/>
      <c r="B749" s="29"/>
      <c r="C749" s="29"/>
      <c r="D749" s="29"/>
      <c r="E749" s="29"/>
      <c r="F749" s="29"/>
      <c r="G749" s="29"/>
      <c r="H749" s="29"/>
      <c r="I749" s="30"/>
      <c r="J749" s="30"/>
      <c r="K749" s="30"/>
      <c r="L749" s="30"/>
      <c r="M749" s="30"/>
      <c r="N749" s="30"/>
      <c r="O749" s="40"/>
      <c r="P749" s="40"/>
      <c r="Q749" s="40"/>
      <c r="R749" s="31"/>
      <c r="S749" s="40"/>
      <c r="T749" s="31"/>
      <c r="U749" s="40"/>
      <c r="V749" s="31"/>
      <c r="W749" s="40"/>
      <c r="X749" s="31"/>
      <c r="Y749" s="40"/>
      <c r="Z749" s="31"/>
    </row>
    <row r="750" spans="1:26" s="34" customFormat="1">
      <c r="A750" s="29"/>
      <c r="B750" s="29"/>
      <c r="C750" s="29"/>
      <c r="D750" s="29"/>
      <c r="E750" s="29"/>
      <c r="F750" s="29"/>
      <c r="G750" s="29"/>
      <c r="H750" s="29"/>
      <c r="I750" s="30"/>
      <c r="J750" s="30"/>
      <c r="K750" s="30"/>
      <c r="L750" s="30"/>
      <c r="M750" s="30"/>
      <c r="N750" s="30"/>
      <c r="O750" s="40"/>
      <c r="P750" s="40"/>
      <c r="Q750" s="40"/>
      <c r="R750" s="31"/>
      <c r="S750" s="40"/>
      <c r="T750" s="31"/>
      <c r="U750" s="40"/>
      <c r="V750" s="31"/>
      <c r="W750" s="40"/>
      <c r="X750" s="31"/>
      <c r="Y750" s="40"/>
      <c r="Z750" s="31"/>
    </row>
    <row r="751" spans="1:26" s="34" customFormat="1">
      <c r="A751" s="29"/>
      <c r="B751" s="29"/>
      <c r="C751" s="29"/>
      <c r="D751" s="29"/>
      <c r="E751" s="29"/>
      <c r="F751" s="29"/>
      <c r="G751" s="29"/>
      <c r="H751" s="29"/>
      <c r="I751" s="30"/>
      <c r="J751" s="30"/>
      <c r="K751" s="30"/>
      <c r="L751" s="30"/>
      <c r="M751" s="30"/>
      <c r="N751" s="30"/>
      <c r="O751" s="40"/>
      <c r="P751" s="40"/>
      <c r="Q751" s="40"/>
      <c r="R751" s="31"/>
      <c r="S751" s="40"/>
      <c r="T751" s="31"/>
      <c r="U751" s="40"/>
      <c r="V751" s="31"/>
      <c r="W751" s="40"/>
      <c r="X751" s="31"/>
      <c r="Y751" s="40"/>
      <c r="Z751" s="31"/>
    </row>
    <row r="752" spans="1:26" s="34" customFormat="1">
      <c r="A752" s="29"/>
      <c r="B752" s="29"/>
      <c r="C752" s="29"/>
      <c r="D752" s="29"/>
      <c r="E752" s="29"/>
      <c r="F752" s="29"/>
      <c r="G752" s="29"/>
      <c r="H752" s="29"/>
      <c r="I752" s="30"/>
      <c r="J752" s="30"/>
      <c r="K752" s="30"/>
      <c r="L752" s="30"/>
      <c r="M752" s="30"/>
      <c r="N752" s="30"/>
      <c r="O752" s="40"/>
      <c r="P752" s="40"/>
      <c r="Q752" s="40"/>
      <c r="R752" s="31"/>
      <c r="S752" s="40"/>
      <c r="T752" s="31"/>
      <c r="U752" s="40"/>
      <c r="V752" s="31"/>
      <c r="W752" s="40"/>
      <c r="X752" s="31"/>
      <c r="Y752" s="40"/>
      <c r="Z752" s="31"/>
    </row>
    <row r="753" spans="1:26" s="34" customFormat="1">
      <c r="A753" s="29"/>
      <c r="B753" s="29"/>
      <c r="C753" s="29"/>
      <c r="D753" s="29"/>
      <c r="E753" s="29"/>
      <c r="F753" s="29"/>
      <c r="G753" s="29"/>
      <c r="H753" s="29"/>
      <c r="I753" s="30"/>
      <c r="J753" s="30"/>
      <c r="K753" s="30"/>
      <c r="L753" s="30"/>
      <c r="M753" s="30"/>
      <c r="N753" s="30"/>
      <c r="O753" s="40"/>
      <c r="P753" s="40"/>
      <c r="Q753" s="40"/>
      <c r="R753" s="31"/>
      <c r="S753" s="40"/>
      <c r="T753" s="31"/>
      <c r="U753" s="40"/>
      <c r="V753" s="31"/>
      <c r="W753" s="40"/>
      <c r="X753" s="31"/>
      <c r="Y753" s="40"/>
      <c r="Z753" s="31"/>
    </row>
    <row r="754" spans="1:26" s="34" customFormat="1">
      <c r="A754" s="29"/>
      <c r="B754" s="29"/>
      <c r="C754" s="29"/>
      <c r="D754" s="29"/>
      <c r="E754" s="29"/>
      <c r="F754" s="29"/>
      <c r="G754" s="29"/>
      <c r="H754" s="29"/>
      <c r="I754" s="30"/>
      <c r="J754" s="30"/>
      <c r="K754" s="30"/>
      <c r="L754" s="30"/>
      <c r="M754" s="30"/>
      <c r="N754" s="30"/>
      <c r="O754" s="40"/>
      <c r="P754" s="40"/>
      <c r="Q754" s="40"/>
      <c r="R754" s="31"/>
      <c r="S754" s="40"/>
      <c r="T754" s="31"/>
      <c r="U754" s="40"/>
      <c r="V754" s="31"/>
      <c r="W754" s="40"/>
      <c r="X754" s="31"/>
      <c r="Y754" s="40"/>
      <c r="Z754" s="31"/>
    </row>
    <row r="755" spans="1:26" s="34" customFormat="1">
      <c r="A755" s="29"/>
      <c r="B755" s="29"/>
      <c r="C755" s="29"/>
      <c r="D755" s="29"/>
      <c r="E755" s="29"/>
      <c r="F755" s="29"/>
      <c r="G755" s="29"/>
      <c r="H755" s="29"/>
      <c r="I755" s="30"/>
      <c r="J755" s="30"/>
      <c r="K755" s="30"/>
      <c r="L755" s="30"/>
      <c r="M755" s="30"/>
      <c r="N755" s="30"/>
      <c r="O755" s="40"/>
      <c r="P755" s="40"/>
      <c r="Q755" s="40"/>
      <c r="R755" s="31"/>
      <c r="S755" s="40"/>
      <c r="T755" s="31"/>
      <c r="U755" s="40"/>
      <c r="V755" s="31"/>
      <c r="W755" s="40"/>
      <c r="X755" s="31"/>
      <c r="Y755" s="40"/>
      <c r="Z755" s="31"/>
    </row>
    <row r="756" spans="1:26" s="34" customFormat="1">
      <c r="A756" s="29"/>
      <c r="B756" s="29"/>
      <c r="C756" s="29"/>
      <c r="D756" s="29"/>
      <c r="E756" s="29"/>
      <c r="F756" s="29"/>
      <c r="G756" s="29"/>
      <c r="H756" s="29"/>
      <c r="I756" s="30"/>
      <c r="J756" s="30"/>
      <c r="K756" s="30"/>
      <c r="L756" s="30"/>
      <c r="M756" s="30"/>
      <c r="N756" s="30"/>
      <c r="O756" s="40"/>
      <c r="P756" s="40"/>
      <c r="Q756" s="40"/>
      <c r="R756" s="31"/>
      <c r="S756" s="40"/>
      <c r="T756" s="31"/>
      <c r="U756" s="40"/>
      <c r="V756" s="31"/>
      <c r="W756" s="40"/>
      <c r="X756" s="31"/>
      <c r="Y756" s="40"/>
      <c r="Z756" s="31"/>
    </row>
    <row r="757" spans="1:26" s="34" customFormat="1">
      <c r="A757" s="29"/>
      <c r="B757" s="29"/>
      <c r="C757" s="29"/>
      <c r="D757" s="29"/>
      <c r="E757" s="29"/>
      <c r="F757" s="29"/>
      <c r="G757" s="29"/>
      <c r="H757" s="29"/>
      <c r="I757" s="30"/>
      <c r="J757" s="30"/>
      <c r="K757" s="30"/>
      <c r="L757" s="30"/>
      <c r="M757" s="30"/>
      <c r="N757" s="30"/>
      <c r="O757" s="40"/>
      <c r="P757" s="40"/>
      <c r="Q757" s="40"/>
      <c r="R757" s="31"/>
      <c r="S757" s="40"/>
      <c r="T757" s="31"/>
      <c r="U757" s="40"/>
      <c r="V757" s="31"/>
      <c r="W757" s="40"/>
      <c r="X757" s="31"/>
      <c r="Y757" s="40"/>
      <c r="Z757" s="31"/>
    </row>
    <row r="758" spans="1:26" s="34" customFormat="1">
      <c r="A758" s="29"/>
      <c r="B758" s="29"/>
      <c r="C758" s="29"/>
      <c r="D758" s="29"/>
      <c r="E758" s="29"/>
      <c r="F758" s="29"/>
      <c r="G758" s="29"/>
      <c r="H758" s="29"/>
      <c r="I758" s="30"/>
      <c r="J758" s="30"/>
      <c r="K758" s="30"/>
      <c r="L758" s="30"/>
      <c r="M758" s="30"/>
      <c r="N758" s="30"/>
      <c r="O758" s="40"/>
      <c r="P758" s="40"/>
      <c r="Q758" s="40"/>
      <c r="R758" s="31"/>
      <c r="S758" s="40"/>
      <c r="T758" s="31"/>
      <c r="U758" s="40"/>
      <c r="V758" s="31"/>
      <c r="W758" s="40"/>
      <c r="X758" s="31"/>
      <c r="Y758" s="40"/>
      <c r="Z758" s="31"/>
    </row>
    <row r="759" spans="1:26" s="34" customFormat="1">
      <c r="A759" s="29"/>
      <c r="B759" s="29"/>
      <c r="C759" s="29"/>
      <c r="D759" s="29"/>
      <c r="E759" s="29"/>
      <c r="F759" s="29"/>
      <c r="G759" s="29"/>
      <c r="H759" s="29"/>
      <c r="I759" s="30"/>
      <c r="J759" s="30"/>
      <c r="K759" s="30"/>
      <c r="L759" s="30"/>
      <c r="M759" s="30"/>
      <c r="N759" s="30"/>
      <c r="O759" s="40"/>
      <c r="P759" s="40"/>
      <c r="Q759" s="40"/>
      <c r="R759" s="31"/>
      <c r="S759" s="40"/>
      <c r="T759" s="31"/>
      <c r="U759" s="40"/>
      <c r="V759" s="31"/>
      <c r="W759" s="40"/>
      <c r="X759" s="31"/>
      <c r="Y759" s="40"/>
      <c r="Z759" s="31"/>
    </row>
    <row r="760" spans="1:26" s="34" customFormat="1">
      <c r="A760" s="29"/>
      <c r="B760" s="29"/>
      <c r="C760" s="29"/>
      <c r="D760" s="29"/>
      <c r="E760" s="29"/>
      <c r="F760" s="29"/>
      <c r="G760" s="29"/>
      <c r="H760" s="29"/>
      <c r="I760" s="30"/>
      <c r="J760" s="30"/>
      <c r="K760" s="30"/>
      <c r="L760" s="30"/>
      <c r="M760" s="30"/>
      <c r="N760" s="30"/>
      <c r="O760" s="40"/>
      <c r="P760" s="40"/>
      <c r="Q760" s="40"/>
      <c r="R760" s="31"/>
      <c r="S760" s="40"/>
      <c r="T760" s="31"/>
      <c r="U760" s="40"/>
      <c r="V760" s="31"/>
      <c r="W760" s="40"/>
      <c r="X760" s="31"/>
      <c r="Y760" s="40"/>
      <c r="Z760" s="31"/>
    </row>
    <row r="761" spans="1:26" s="34" customFormat="1">
      <c r="A761" s="29"/>
      <c r="B761" s="29"/>
      <c r="C761" s="29"/>
      <c r="D761" s="29"/>
      <c r="E761" s="29"/>
      <c r="F761" s="29"/>
      <c r="G761" s="29"/>
      <c r="H761" s="29"/>
      <c r="I761" s="30"/>
      <c r="J761" s="30"/>
      <c r="K761" s="30"/>
      <c r="L761" s="30"/>
      <c r="M761" s="30"/>
      <c r="N761" s="30"/>
      <c r="O761" s="40"/>
      <c r="P761" s="40"/>
      <c r="Q761" s="40"/>
      <c r="R761" s="31"/>
      <c r="S761" s="40"/>
      <c r="T761" s="31"/>
      <c r="U761" s="40"/>
      <c r="V761" s="31"/>
      <c r="W761" s="40"/>
      <c r="X761" s="31"/>
      <c r="Y761" s="40"/>
      <c r="Z761" s="31"/>
    </row>
    <row r="762" spans="1:26" s="34" customFormat="1">
      <c r="A762" s="29"/>
      <c r="B762" s="29"/>
      <c r="C762" s="29"/>
      <c r="D762" s="29"/>
      <c r="E762" s="29"/>
      <c r="F762" s="29"/>
      <c r="G762" s="29"/>
      <c r="H762" s="29"/>
      <c r="I762" s="30"/>
      <c r="J762" s="30"/>
      <c r="K762" s="30"/>
      <c r="L762" s="30"/>
      <c r="M762" s="30"/>
      <c r="N762" s="30"/>
      <c r="O762" s="40"/>
      <c r="P762" s="40"/>
      <c r="Q762" s="40"/>
      <c r="R762" s="31"/>
      <c r="S762" s="40"/>
      <c r="T762" s="31"/>
      <c r="U762" s="40"/>
      <c r="V762" s="31"/>
      <c r="W762" s="40"/>
      <c r="X762" s="31"/>
      <c r="Y762" s="40"/>
      <c r="Z762" s="31"/>
    </row>
    <row r="763" spans="1:26" s="34" customFormat="1">
      <c r="A763" s="29"/>
      <c r="B763" s="29"/>
      <c r="C763" s="29"/>
      <c r="D763" s="29"/>
      <c r="E763" s="29"/>
      <c r="F763" s="29"/>
      <c r="G763" s="29"/>
      <c r="H763" s="29"/>
      <c r="I763" s="30"/>
      <c r="J763" s="30"/>
      <c r="K763" s="30"/>
      <c r="L763" s="30"/>
      <c r="M763" s="30"/>
      <c r="N763" s="30"/>
      <c r="O763" s="40"/>
      <c r="P763" s="40"/>
      <c r="Q763" s="40"/>
      <c r="R763" s="31"/>
      <c r="S763" s="40"/>
      <c r="T763" s="31"/>
      <c r="U763" s="40"/>
      <c r="V763" s="31"/>
      <c r="W763" s="40"/>
      <c r="X763" s="31"/>
      <c r="Y763" s="40"/>
      <c r="Z763" s="31"/>
    </row>
    <row r="764" spans="1:26" s="34" customFormat="1">
      <c r="A764" s="29"/>
      <c r="B764" s="29"/>
      <c r="C764" s="29"/>
      <c r="D764" s="29"/>
      <c r="E764" s="29"/>
      <c r="F764" s="29"/>
      <c r="G764" s="29"/>
      <c r="H764" s="29"/>
      <c r="I764" s="30"/>
      <c r="J764" s="30"/>
      <c r="K764" s="30"/>
      <c r="L764" s="30"/>
      <c r="M764" s="30"/>
      <c r="N764" s="30"/>
      <c r="O764" s="40"/>
      <c r="P764" s="40"/>
      <c r="Q764" s="40"/>
      <c r="R764" s="31"/>
      <c r="S764" s="40"/>
      <c r="T764" s="31"/>
      <c r="U764" s="40"/>
      <c r="V764" s="31"/>
      <c r="W764" s="40"/>
      <c r="X764" s="31"/>
      <c r="Y764" s="40"/>
      <c r="Z764" s="31"/>
    </row>
    <row r="765" spans="1:26" s="34" customFormat="1">
      <c r="A765" s="29"/>
      <c r="B765" s="29"/>
      <c r="C765" s="29"/>
      <c r="D765" s="29"/>
      <c r="E765" s="29"/>
      <c r="F765" s="29"/>
      <c r="G765" s="29"/>
      <c r="H765" s="29"/>
      <c r="I765" s="30"/>
      <c r="J765" s="30"/>
      <c r="K765" s="30"/>
      <c r="L765" s="30"/>
      <c r="M765" s="30"/>
      <c r="N765" s="30"/>
      <c r="O765" s="40"/>
      <c r="P765" s="40"/>
      <c r="Q765" s="40"/>
      <c r="R765" s="31"/>
      <c r="S765" s="40"/>
      <c r="T765" s="31"/>
      <c r="U765" s="40"/>
      <c r="V765" s="31"/>
      <c r="W765" s="40"/>
      <c r="X765" s="31"/>
      <c r="Y765" s="40"/>
      <c r="Z765" s="31"/>
    </row>
    <row r="766" spans="1:26" s="34" customFormat="1">
      <c r="A766" s="29"/>
      <c r="B766" s="29"/>
      <c r="C766" s="29"/>
      <c r="D766" s="29"/>
      <c r="E766" s="29"/>
      <c r="F766" s="29"/>
      <c r="G766" s="29"/>
      <c r="H766" s="29"/>
      <c r="I766" s="30"/>
      <c r="J766" s="30"/>
      <c r="K766" s="30"/>
      <c r="L766" s="30"/>
      <c r="M766" s="30"/>
      <c r="N766" s="30"/>
      <c r="O766" s="40"/>
      <c r="P766" s="40"/>
      <c r="Q766" s="40"/>
      <c r="R766" s="31"/>
      <c r="S766" s="40"/>
      <c r="T766" s="31"/>
      <c r="U766" s="40"/>
      <c r="V766" s="31"/>
      <c r="W766" s="40"/>
      <c r="X766" s="31"/>
      <c r="Y766" s="40"/>
      <c r="Z766" s="31"/>
    </row>
    <row r="767" spans="1:26" s="34" customFormat="1">
      <c r="A767" s="29"/>
      <c r="B767" s="29"/>
      <c r="C767" s="29"/>
      <c r="D767" s="29"/>
      <c r="E767" s="29"/>
      <c r="F767" s="29"/>
      <c r="G767" s="29"/>
      <c r="H767" s="29"/>
      <c r="I767" s="30"/>
      <c r="J767" s="30"/>
      <c r="K767" s="30"/>
      <c r="L767" s="30"/>
      <c r="M767" s="30"/>
      <c r="N767" s="30"/>
      <c r="O767" s="40"/>
      <c r="P767" s="40"/>
      <c r="Q767" s="40"/>
      <c r="R767" s="31"/>
      <c r="S767" s="40"/>
      <c r="T767" s="31"/>
      <c r="U767" s="40"/>
      <c r="V767" s="31"/>
      <c r="W767" s="40"/>
      <c r="X767" s="31"/>
      <c r="Y767" s="40"/>
      <c r="Z767" s="31"/>
    </row>
    <row r="768" spans="1:26" s="34" customFormat="1">
      <c r="A768" s="29"/>
      <c r="B768" s="29"/>
      <c r="C768" s="29"/>
      <c r="D768" s="29"/>
      <c r="E768" s="29"/>
      <c r="F768" s="29"/>
      <c r="G768" s="29"/>
      <c r="H768" s="29"/>
      <c r="I768" s="30"/>
      <c r="J768" s="30"/>
      <c r="K768" s="30"/>
      <c r="L768" s="30"/>
      <c r="M768" s="30"/>
      <c r="N768" s="30"/>
      <c r="O768" s="40"/>
      <c r="P768" s="40"/>
      <c r="Q768" s="40"/>
      <c r="R768" s="31"/>
      <c r="S768" s="40"/>
      <c r="T768" s="31"/>
      <c r="U768" s="40"/>
      <c r="V768" s="31"/>
      <c r="W768" s="40"/>
      <c r="X768" s="31"/>
      <c r="Y768" s="40"/>
      <c r="Z768" s="31"/>
    </row>
    <row r="769" spans="1:26" s="34" customFormat="1">
      <c r="A769" s="29"/>
      <c r="B769" s="29"/>
      <c r="C769" s="29"/>
      <c r="D769" s="29"/>
      <c r="E769" s="29"/>
      <c r="F769" s="29"/>
      <c r="G769" s="29"/>
      <c r="H769" s="29"/>
      <c r="I769" s="30"/>
      <c r="J769" s="30"/>
      <c r="K769" s="30"/>
      <c r="L769" s="30"/>
      <c r="M769" s="30"/>
      <c r="N769" s="30"/>
      <c r="O769" s="40"/>
      <c r="P769" s="40"/>
      <c r="Q769" s="40"/>
      <c r="R769" s="31"/>
      <c r="S769" s="40"/>
      <c r="T769" s="31"/>
      <c r="U769" s="40"/>
      <c r="V769" s="31"/>
      <c r="W769" s="40"/>
      <c r="X769" s="31"/>
      <c r="Y769" s="40"/>
      <c r="Z769" s="31"/>
    </row>
    <row r="770" spans="1:26" s="34" customFormat="1">
      <c r="A770" s="29"/>
      <c r="B770" s="29"/>
      <c r="C770" s="29"/>
      <c r="D770" s="29"/>
      <c r="E770" s="29"/>
      <c r="F770" s="29"/>
      <c r="G770" s="29"/>
      <c r="H770" s="29"/>
      <c r="I770" s="30"/>
      <c r="J770" s="30"/>
      <c r="K770" s="30"/>
      <c r="L770" s="30"/>
      <c r="M770" s="30"/>
      <c r="N770" s="30"/>
      <c r="O770" s="40"/>
      <c r="P770" s="40"/>
      <c r="Q770" s="40"/>
      <c r="R770" s="31"/>
      <c r="S770" s="40"/>
      <c r="T770" s="31"/>
      <c r="U770" s="40"/>
      <c r="V770" s="31"/>
      <c r="W770" s="40"/>
      <c r="X770" s="31"/>
      <c r="Y770" s="40"/>
      <c r="Z770" s="31"/>
    </row>
    <row r="771" spans="1:26" s="34" customFormat="1">
      <c r="A771" s="29"/>
      <c r="B771" s="29"/>
      <c r="C771" s="29"/>
      <c r="D771" s="29"/>
      <c r="E771" s="29"/>
      <c r="F771" s="29"/>
      <c r="G771" s="29"/>
      <c r="H771" s="29"/>
      <c r="I771" s="30"/>
      <c r="J771" s="30"/>
      <c r="K771" s="30"/>
      <c r="L771" s="30"/>
      <c r="M771" s="30"/>
      <c r="N771" s="30"/>
      <c r="O771" s="40"/>
      <c r="P771" s="40"/>
      <c r="Q771" s="40"/>
      <c r="R771" s="31"/>
      <c r="S771" s="40"/>
      <c r="T771" s="31"/>
      <c r="U771" s="40"/>
      <c r="V771" s="31"/>
      <c r="W771" s="40"/>
      <c r="X771" s="31"/>
      <c r="Y771" s="40"/>
      <c r="Z771" s="31"/>
    </row>
    <row r="772" spans="1:26" s="34" customFormat="1">
      <c r="A772" s="29"/>
      <c r="B772" s="29"/>
      <c r="C772" s="29"/>
      <c r="D772" s="29"/>
      <c r="E772" s="29"/>
      <c r="F772" s="29"/>
      <c r="G772" s="29"/>
      <c r="H772" s="29"/>
      <c r="I772" s="30"/>
      <c r="J772" s="30"/>
      <c r="K772" s="30"/>
      <c r="L772" s="30"/>
      <c r="M772" s="30"/>
      <c r="N772" s="30"/>
      <c r="O772" s="40"/>
      <c r="P772" s="40"/>
      <c r="Q772" s="40"/>
      <c r="R772" s="31"/>
      <c r="S772" s="40"/>
      <c r="T772" s="31"/>
      <c r="U772" s="40"/>
      <c r="V772" s="31"/>
      <c r="W772" s="40"/>
      <c r="X772" s="31"/>
      <c r="Y772" s="40"/>
      <c r="Z772" s="31"/>
    </row>
    <row r="773" spans="1:26" s="34" customFormat="1">
      <c r="A773" s="29"/>
      <c r="B773" s="29"/>
      <c r="C773" s="29"/>
      <c r="D773" s="29"/>
      <c r="E773" s="29"/>
      <c r="F773" s="29"/>
      <c r="G773" s="29"/>
      <c r="H773" s="29"/>
      <c r="I773" s="30"/>
      <c r="J773" s="30"/>
      <c r="K773" s="30"/>
      <c r="L773" s="30"/>
      <c r="M773" s="30"/>
      <c r="N773" s="30"/>
      <c r="O773" s="40"/>
      <c r="P773" s="40"/>
      <c r="Q773" s="40"/>
      <c r="R773" s="31"/>
      <c r="S773" s="40"/>
      <c r="T773" s="31"/>
      <c r="U773" s="40"/>
      <c r="V773" s="31"/>
      <c r="W773" s="40"/>
      <c r="X773" s="31"/>
      <c r="Y773" s="40"/>
      <c r="Z773" s="31"/>
    </row>
    <row r="774" spans="1:26" s="34" customFormat="1">
      <c r="A774" s="29"/>
      <c r="B774" s="29"/>
      <c r="C774" s="29"/>
      <c r="D774" s="29"/>
      <c r="E774" s="29"/>
      <c r="F774" s="29"/>
      <c r="G774" s="29"/>
      <c r="H774" s="29"/>
      <c r="I774" s="30"/>
      <c r="J774" s="30"/>
      <c r="K774" s="30"/>
      <c r="L774" s="30"/>
      <c r="M774" s="30"/>
      <c r="N774" s="30"/>
      <c r="O774" s="40"/>
      <c r="P774" s="40"/>
      <c r="Q774" s="40"/>
      <c r="R774" s="31"/>
      <c r="S774" s="40"/>
      <c r="T774" s="31"/>
      <c r="U774" s="40"/>
      <c r="V774" s="31"/>
      <c r="W774" s="40"/>
      <c r="X774" s="31"/>
      <c r="Y774" s="40"/>
      <c r="Z774" s="31"/>
    </row>
    <row r="775" spans="1:26" s="34" customFormat="1">
      <c r="A775" s="29"/>
      <c r="B775" s="29"/>
      <c r="C775" s="29"/>
      <c r="D775" s="29"/>
      <c r="E775" s="29"/>
      <c r="F775" s="29"/>
      <c r="G775" s="29"/>
      <c r="H775" s="29"/>
      <c r="I775" s="30"/>
      <c r="J775" s="30"/>
      <c r="K775" s="30"/>
      <c r="L775" s="30"/>
      <c r="M775" s="30"/>
      <c r="N775" s="30"/>
      <c r="O775" s="40"/>
      <c r="P775" s="40"/>
      <c r="Q775" s="40"/>
      <c r="R775" s="31"/>
      <c r="S775" s="40"/>
      <c r="T775" s="31"/>
      <c r="U775" s="40"/>
      <c r="V775" s="31"/>
      <c r="W775" s="40"/>
      <c r="X775" s="31"/>
      <c r="Y775" s="40"/>
      <c r="Z775" s="31"/>
    </row>
    <row r="776" spans="1:26" s="34" customFormat="1">
      <c r="A776" s="29"/>
      <c r="B776" s="29"/>
      <c r="C776" s="29"/>
      <c r="D776" s="29"/>
      <c r="E776" s="29"/>
      <c r="F776" s="29"/>
      <c r="G776" s="29"/>
      <c r="H776" s="29"/>
      <c r="I776" s="30"/>
      <c r="J776" s="30"/>
      <c r="K776" s="30"/>
      <c r="L776" s="30"/>
      <c r="M776" s="30"/>
      <c r="N776" s="30"/>
      <c r="O776" s="40"/>
      <c r="P776" s="40"/>
      <c r="Q776" s="40"/>
      <c r="R776" s="31"/>
      <c r="S776" s="40"/>
      <c r="T776" s="31"/>
      <c r="U776" s="40"/>
      <c r="V776" s="31"/>
      <c r="W776" s="40"/>
      <c r="X776" s="31"/>
      <c r="Y776" s="40"/>
      <c r="Z776" s="31"/>
    </row>
    <row r="777" spans="1:26" s="34" customFormat="1">
      <c r="A777" s="29"/>
      <c r="B777" s="29"/>
      <c r="C777" s="29"/>
      <c r="D777" s="29"/>
      <c r="E777" s="29"/>
      <c r="F777" s="29"/>
      <c r="G777" s="29"/>
      <c r="H777" s="29"/>
      <c r="I777" s="30"/>
      <c r="J777" s="30"/>
      <c r="K777" s="30"/>
      <c r="L777" s="30"/>
      <c r="M777" s="30"/>
      <c r="N777" s="30"/>
      <c r="O777" s="40"/>
      <c r="P777" s="40"/>
      <c r="Q777" s="40"/>
      <c r="R777" s="31"/>
      <c r="S777" s="40"/>
      <c r="T777" s="31"/>
      <c r="U777" s="40"/>
      <c r="V777" s="31"/>
      <c r="W777" s="40"/>
      <c r="X777" s="31"/>
      <c r="Y777" s="40"/>
      <c r="Z777" s="31"/>
    </row>
    <row r="778" spans="1:26" s="34" customFormat="1">
      <c r="A778" s="29"/>
      <c r="B778" s="29"/>
      <c r="C778" s="29"/>
      <c r="D778" s="29"/>
      <c r="E778" s="29"/>
      <c r="F778" s="29"/>
      <c r="G778" s="29"/>
      <c r="H778" s="29"/>
      <c r="I778" s="30"/>
      <c r="J778" s="30"/>
      <c r="K778" s="30"/>
      <c r="L778" s="30"/>
      <c r="M778" s="30"/>
      <c r="N778" s="30"/>
      <c r="O778" s="40"/>
      <c r="P778" s="40"/>
      <c r="Q778" s="40"/>
      <c r="R778" s="31"/>
      <c r="S778" s="40"/>
      <c r="T778" s="31"/>
      <c r="U778" s="40"/>
      <c r="V778" s="31"/>
      <c r="W778" s="40"/>
      <c r="X778" s="31"/>
      <c r="Y778" s="40"/>
      <c r="Z778" s="31"/>
    </row>
    <row r="779" spans="1:26" s="34" customFormat="1">
      <c r="A779" s="29"/>
      <c r="B779" s="29"/>
      <c r="C779" s="29"/>
      <c r="D779" s="29"/>
      <c r="E779" s="29"/>
      <c r="F779" s="29"/>
      <c r="G779" s="29"/>
      <c r="H779" s="29"/>
      <c r="I779" s="30"/>
      <c r="J779" s="30"/>
      <c r="K779" s="30"/>
      <c r="L779" s="30"/>
      <c r="M779" s="30"/>
      <c r="N779" s="30"/>
      <c r="O779" s="40"/>
      <c r="P779" s="40"/>
      <c r="Q779" s="40"/>
      <c r="R779" s="31"/>
      <c r="S779" s="40"/>
      <c r="T779" s="31"/>
      <c r="U779" s="40"/>
      <c r="V779" s="31"/>
      <c r="W779" s="40"/>
      <c r="X779" s="31"/>
      <c r="Y779" s="40"/>
      <c r="Z779" s="31"/>
    </row>
    <row r="780" spans="1:26" s="34" customFormat="1">
      <c r="A780" s="29"/>
      <c r="B780" s="29"/>
      <c r="C780" s="29"/>
      <c r="D780" s="29"/>
      <c r="E780" s="29"/>
      <c r="F780" s="29"/>
      <c r="G780" s="29"/>
      <c r="H780" s="29"/>
      <c r="I780" s="30"/>
      <c r="J780" s="30"/>
      <c r="K780" s="30"/>
      <c r="L780" s="30"/>
      <c r="M780" s="30"/>
      <c r="N780" s="30"/>
      <c r="O780" s="40"/>
      <c r="P780" s="40"/>
      <c r="Q780" s="40"/>
      <c r="R780" s="31"/>
      <c r="S780" s="40"/>
      <c r="T780" s="31"/>
      <c r="U780" s="40"/>
      <c r="V780" s="31"/>
      <c r="W780" s="40"/>
      <c r="X780" s="31"/>
      <c r="Y780" s="40"/>
      <c r="Z780" s="31"/>
    </row>
    <row r="781" spans="1:26" s="34" customFormat="1">
      <c r="A781" s="29"/>
      <c r="B781" s="29"/>
      <c r="C781" s="29"/>
      <c r="D781" s="29"/>
      <c r="E781" s="29"/>
      <c r="F781" s="29"/>
      <c r="G781" s="29"/>
      <c r="H781" s="29"/>
      <c r="I781" s="30"/>
      <c r="J781" s="30"/>
      <c r="K781" s="30"/>
      <c r="L781" s="30"/>
      <c r="M781" s="30"/>
      <c r="N781" s="30"/>
      <c r="O781" s="40"/>
      <c r="P781" s="40"/>
      <c r="Q781" s="40"/>
      <c r="R781" s="31"/>
      <c r="S781" s="40"/>
      <c r="T781" s="31"/>
      <c r="U781" s="40"/>
      <c r="V781" s="31"/>
      <c r="W781" s="40"/>
      <c r="X781" s="31"/>
      <c r="Y781" s="40"/>
      <c r="Z781" s="31"/>
    </row>
    <row r="782" spans="1:26" s="34" customFormat="1">
      <c r="A782" s="29"/>
      <c r="B782" s="29"/>
      <c r="C782" s="29"/>
      <c r="D782" s="29"/>
      <c r="E782" s="29"/>
      <c r="F782" s="29"/>
      <c r="G782" s="29"/>
      <c r="H782" s="29"/>
      <c r="I782" s="30"/>
      <c r="J782" s="30"/>
      <c r="K782" s="30"/>
      <c r="L782" s="30"/>
      <c r="M782" s="30"/>
      <c r="N782" s="30"/>
      <c r="O782" s="40"/>
      <c r="P782" s="40"/>
      <c r="Q782" s="40"/>
      <c r="R782" s="31"/>
      <c r="S782" s="40"/>
      <c r="T782" s="31"/>
      <c r="U782" s="40"/>
      <c r="V782" s="31"/>
      <c r="W782" s="40"/>
      <c r="X782" s="31"/>
      <c r="Y782" s="40"/>
      <c r="Z782" s="31"/>
    </row>
    <row r="783" spans="1:26" s="34" customFormat="1">
      <c r="A783" s="29"/>
      <c r="B783" s="29"/>
      <c r="C783" s="29"/>
      <c r="D783" s="29"/>
      <c r="E783" s="29"/>
      <c r="F783" s="29"/>
      <c r="G783" s="29"/>
      <c r="H783" s="29"/>
      <c r="I783" s="30"/>
      <c r="J783" s="30"/>
      <c r="K783" s="30"/>
      <c r="L783" s="30"/>
      <c r="M783" s="30"/>
      <c r="N783" s="30"/>
      <c r="O783" s="40"/>
      <c r="P783" s="40"/>
      <c r="Q783" s="40"/>
      <c r="R783" s="31"/>
      <c r="S783" s="40"/>
      <c r="T783" s="31"/>
      <c r="U783" s="40"/>
      <c r="V783" s="31"/>
      <c r="W783" s="40"/>
      <c r="X783" s="31"/>
      <c r="Y783" s="40"/>
      <c r="Z783" s="31"/>
    </row>
    <row r="784" spans="1:26" s="34" customFormat="1">
      <c r="A784" s="29"/>
      <c r="B784" s="29"/>
      <c r="C784" s="29"/>
      <c r="D784" s="29"/>
      <c r="E784" s="29"/>
      <c r="F784" s="29"/>
      <c r="G784" s="29"/>
      <c r="H784" s="29"/>
      <c r="I784" s="30"/>
      <c r="J784" s="30"/>
      <c r="K784" s="30"/>
      <c r="L784" s="30"/>
      <c r="M784" s="30"/>
      <c r="N784" s="30"/>
      <c r="O784" s="40"/>
      <c r="P784" s="40"/>
      <c r="Q784" s="40"/>
      <c r="R784" s="31"/>
      <c r="S784" s="40"/>
      <c r="T784" s="31"/>
      <c r="U784" s="40"/>
      <c r="V784" s="31"/>
      <c r="W784" s="40"/>
      <c r="X784" s="31"/>
      <c r="Y784" s="40"/>
      <c r="Z784" s="31"/>
    </row>
    <row r="785" spans="1:26" s="34" customFormat="1">
      <c r="A785" s="29"/>
      <c r="B785" s="29"/>
      <c r="C785" s="29"/>
      <c r="D785" s="29"/>
      <c r="E785" s="29"/>
      <c r="F785" s="29"/>
      <c r="G785" s="29"/>
      <c r="H785" s="29"/>
      <c r="I785" s="30"/>
      <c r="J785" s="30"/>
      <c r="K785" s="30"/>
      <c r="L785" s="30"/>
      <c r="M785" s="30"/>
      <c r="N785" s="30"/>
      <c r="O785" s="40"/>
      <c r="P785" s="40"/>
      <c r="Q785" s="40"/>
      <c r="R785" s="31"/>
      <c r="S785" s="40"/>
      <c r="T785" s="31"/>
      <c r="U785" s="40"/>
      <c r="V785" s="31"/>
      <c r="W785" s="40"/>
      <c r="X785" s="31"/>
      <c r="Y785" s="40"/>
      <c r="Z785" s="31"/>
    </row>
    <row r="786" spans="1:26" s="34" customFormat="1">
      <c r="A786" s="29"/>
      <c r="B786" s="29"/>
      <c r="C786" s="29"/>
      <c r="D786" s="29"/>
      <c r="E786" s="29"/>
      <c r="F786" s="29"/>
      <c r="G786" s="29"/>
      <c r="H786" s="29"/>
      <c r="I786" s="30"/>
      <c r="J786" s="30"/>
      <c r="K786" s="30"/>
      <c r="L786" s="30"/>
      <c r="M786" s="30"/>
      <c r="N786" s="30"/>
      <c r="O786" s="40"/>
      <c r="P786" s="40"/>
      <c r="Q786" s="40"/>
      <c r="R786" s="31"/>
      <c r="S786" s="40"/>
      <c r="T786" s="31"/>
      <c r="U786" s="40"/>
      <c r="V786" s="31"/>
      <c r="W786" s="40"/>
      <c r="X786" s="31"/>
      <c r="Y786" s="40"/>
      <c r="Z786" s="31"/>
    </row>
    <row r="787" spans="1:26" s="34" customFormat="1">
      <c r="A787" s="29"/>
      <c r="B787" s="29"/>
      <c r="C787" s="29"/>
      <c r="D787" s="29"/>
      <c r="E787" s="29"/>
      <c r="F787" s="29"/>
      <c r="G787" s="29"/>
      <c r="H787" s="29"/>
      <c r="I787" s="30"/>
      <c r="J787" s="30"/>
      <c r="K787" s="30"/>
      <c r="L787" s="30"/>
      <c r="M787" s="30"/>
      <c r="N787" s="30"/>
      <c r="O787" s="40"/>
      <c r="P787" s="40"/>
      <c r="Q787" s="40"/>
      <c r="R787" s="31"/>
      <c r="S787" s="40"/>
      <c r="T787" s="31"/>
      <c r="U787" s="40"/>
      <c r="V787" s="31"/>
      <c r="W787" s="40"/>
      <c r="X787" s="31"/>
      <c r="Y787" s="40"/>
      <c r="Z787" s="31"/>
    </row>
    <row r="788" spans="1:26" s="34" customFormat="1">
      <c r="A788" s="29"/>
      <c r="B788" s="29"/>
      <c r="C788" s="29"/>
      <c r="D788" s="29"/>
      <c r="E788" s="29"/>
      <c r="F788" s="29"/>
      <c r="G788" s="29"/>
      <c r="H788" s="29"/>
      <c r="I788" s="30"/>
      <c r="J788" s="30"/>
      <c r="K788" s="30"/>
      <c r="L788" s="30"/>
      <c r="M788" s="30"/>
      <c r="N788" s="30"/>
      <c r="O788" s="40"/>
      <c r="P788" s="40"/>
      <c r="Q788" s="40"/>
      <c r="R788" s="31"/>
      <c r="S788" s="40"/>
      <c r="T788" s="31"/>
      <c r="U788" s="40"/>
      <c r="V788" s="31"/>
      <c r="W788" s="40"/>
      <c r="X788" s="31"/>
      <c r="Y788" s="40"/>
      <c r="Z788" s="31"/>
    </row>
    <row r="789" spans="1:26" s="34" customFormat="1">
      <c r="A789" s="29"/>
      <c r="B789" s="29"/>
      <c r="C789" s="29"/>
      <c r="D789" s="29"/>
      <c r="E789" s="29"/>
      <c r="F789" s="29"/>
      <c r="G789" s="29"/>
      <c r="H789" s="29"/>
      <c r="I789" s="30"/>
      <c r="J789" s="30"/>
      <c r="K789" s="30"/>
      <c r="L789" s="30"/>
      <c r="M789" s="30"/>
      <c r="N789" s="30"/>
      <c r="O789" s="40"/>
      <c r="P789" s="40"/>
      <c r="Q789" s="40"/>
      <c r="R789" s="31"/>
      <c r="S789" s="40"/>
      <c r="T789" s="31"/>
      <c r="U789" s="40"/>
      <c r="V789" s="31"/>
      <c r="W789" s="40"/>
      <c r="X789" s="31"/>
      <c r="Y789" s="40"/>
      <c r="Z789" s="31"/>
    </row>
    <row r="790" spans="1:26" s="34" customFormat="1">
      <c r="A790" s="29"/>
      <c r="B790" s="29"/>
      <c r="C790" s="29"/>
      <c r="D790" s="29"/>
      <c r="E790" s="29"/>
      <c r="F790" s="29"/>
      <c r="G790" s="29"/>
      <c r="H790" s="29"/>
      <c r="I790" s="30"/>
      <c r="J790" s="30"/>
      <c r="K790" s="30"/>
      <c r="L790" s="30"/>
      <c r="M790" s="30"/>
      <c r="N790" s="30"/>
      <c r="O790" s="40"/>
      <c r="P790" s="40"/>
      <c r="Q790" s="40"/>
      <c r="R790" s="31"/>
      <c r="S790" s="40"/>
      <c r="T790" s="31"/>
      <c r="U790" s="40"/>
      <c r="V790" s="31"/>
      <c r="W790" s="40"/>
      <c r="X790" s="31"/>
      <c r="Y790" s="40"/>
      <c r="Z790" s="31"/>
    </row>
    <row r="791" spans="1:26" s="34" customFormat="1">
      <c r="A791" s="29"/>
      <c r="B791" s="29"/>
      <c r="C791" s="29"/>
      <c r="D791" s="29"/>
      <c r="E791" s="29"/>
      <c r="F791" s="29"/>
      <c r="G791" s="29"/>
      <c r="H791" s="29"/>
      <c r="I791" s="30"/>
      <c r="J791" s="30"/>
      <c r="K791" s="30"/>
      <c r="L791" s="30"/>
      <c r="M791" s="30"/>
      <c r="N791" s="30"/>
      <c r="O791" s="40"/>
      <c r="P791" s="40"/>
      <c r="Q791" s="40"/>
      <c r="R791" s="31"/>
      <c r="S791" s="40"/>
      <c r="T791" s="31"/>
      <c r="U791" s="40"/>
      <c r="V791" s="31"/>
      <c r="W791" s="40"/>
      <c r="X791" s="31"/>
      <c r="Y791" s="40"/>
      <c r="Z791" s="31"/>
    </row>
    <row r="792" spans="1:26" s="34" customFormat="1">
      <c r="A792" s="29"/>
      <c r="B792" s="29"/>
      <c r="C792" s="29"/>
      <c r="D792" s="29"/>
      <c r="E792" s="29"/>
      <c r="F792" s="29"/>
      <c r="G792" s="29"/>
      <c r="H792" s="29"/>
      <c r="I792" s="30"/>
      <c r="J792" s="30"/>
      <c r="K792" s="30"/>
      <c r="L792" s="30"/>
      <c r="M792" s="30"/>
      <c r="N792" s="30"/>
      <c r="O792" s="40"/>
      <c r="P792" s="40"/>
      <c r="Q792" s="40"/>
      <c r="R792" s="31"/>
      <c r="S792" s="40"/>
      <c r="T792" s="31"/>
      <c r="U792" s="40"/>
      <c r="V792" s="31"/>
      <c r="W792" s="40"/>
      <c r="X792" s="31"/>
      <c r="Y792" s="40"/>
      <c r="Z792" s="31"/>
    </row>
    <row r="793" spans="1:26" s="34" customFormat="1">
      <c r="A793" s="29"/>
      <c r="B793" s="29"/>
      <c r="C793" s="29"/>
      <c r="D793" s="29"/>
      <c r="E793" s="29"/>
      <c r="F793" s="29"/>
      <c r="G793" s="29"/>
      <c r="H793" s="29"/>
      <c r="I793" s="30"/>
      <c r="J793" s="30"/>
      <c r="K793" s="30"/>
      <c r="L793" s="30"/>
      <c r="M793" s="30"/>
      <c r="N793" s="30"/>
      <c r="O793" s="40"/>
      <c r="P793" s="40"/>
      <c r="Q793" s="40"/>
      <c r="R793" s="31"/>
      <c r="S793" s="40"/>
      <c r="T793" s="31"/>
      <c r="U793" s="40"/>
      <c r="V793" s="31"/>
      <c r="W793" s="40"/>
      <c r="X793" s="31"/>
      <c r="Y793" s="40"/>
      <c r="Z793" s="31"/>
    </row>
    <row r="794" spans="1:26" s="34" customFormat="1">
      <c r="A794" s="29"/>
      <c r="B794" s="29"/>
      <c r="C794" s="29"/>
      <c r="D794" s="29"/>
      <c r="E794" s="29"/>
      <c r="F794" s="29"/>
      <c r="G794" s="29"/>
      <c r="H794" s="29"/>
      <c r="I794" s="30"/>
      <c r="J794" s="30"/>
      <c r="K794" s="30"/>
      <c r="L794" s="30"/>
      <c r="M794" s="30"/>
      <c r="N794" s="30"/>
      <c r="O794" s="40"/>
      <c r="P794" s="40"/>
      <c r="Q794" s="40"/>
      <c r="R794" s="31"/>
      <c r="S794" s="40"/>
      <c r="T794" s="31"/>
      <c r="U794" s="40"/>
      <c r="V794" s="31"/>
      <c r="W794" s="40"/>
      <c r="X794" s="31"/>
      <c r="Y794" s="40"/>
      <c r="Z794" s="31"/>
    </row>
    <row r="795" spans="1:26" s="34" customFormat="1">
      <c r="A795" s="29"/>
      <c r="B795" s="29"/>
      <c r="C795" s="29"/>
      <c r="D795" s="29"/>
      <c r="E795" s="29"/>
      <c r="F795" s="29"/>
      <c r="G795" s="29"/>
      <c r="H795" s="29"/>
      <c r="I795" s="30"/>
      <c r="J795" s="30"/>
      <c r="K795" s="30"/>
      <c r="L795" s="30"/>
      <c r="M795" s="30"/>
      <c r="N795" s="30"/>
      <c r="O795" s="40"/>
      <c r="P795" s="40"/>
      <c r="Q795" s="40"/>
      <c r="R795" s="31"/>
      <c r="S795" s="40"/>
      <c r="T795" s="31"/>
      <c r="U795" s="40"/>
      <c r="V795" s="31"/>
      <c r="W795" s="40"/>
      <c r="X795" s="31"/>
      <c r="Y795" s="40"/>
      <c r="Z795" s="31"/>
    </row>
    <row r="796" spans="1:26" s="34" customFormat="1">
      <c r="A796" s="29"/>
      <c r="B796" s="29"/>
      <c r="C796" s="29"/>
      <c r="D796" s="29"/>
      <c r="E796" s="29"/>
      <c r="F796" s="29"/>
      <c r="G796" s="29"/>
      <c r="H796" s="29"/>
      <c r="I796" s="30"/>
      <c r="J796" s="30"/>
      <c r="K796" s="30"/>
      <c r="L796" s="30"/>
      <c r="M796" s="30"/>
      <c r="N796" s="30"/>
      <c r="O796" s="40"/>
      <c r="P796" s="40"/>
      <c r="Q796" s="40"/>
      <c r="R796" s="31"/>
      <c r="S796" s="40"/>
      <c r="T796" s="31"/>
      <c r="U796" s="40"/>
      <c r="V796" s="31"/>
      <c r="W796" s="40"/>
      <c r="X796" s="31"/>
      <c r="Y796" s="40"/>
      <c r="Z796" s="31"/>
    </row>
    <row r="797" spans="1:26" s="34" customFormat="1">
      <c r="A797" s="29"/>
      <c r="B797" s="29"/>
      <c r="C797" s="29"/>
      <c r="D797" s="29"/>
      <c r="E797" s="29"/>
      <c r="F797" s="29"/>
      <c r="G797" s="29"/>
      <c r="H797" s="29"/>
      <c r="I797" s="30"/>
      <c r="J797" s="30"/>
      <c r="K797" s="30"/>
      <c r="L797" s="30"/>
      <c r="M797" s="30"/>
      <c r="N797" s="30"/>
      <c r="O797" s="40"/>
      <c r="P797" s="40"/>
      <c r="Q797" s="40"/>
      <c r="R797" s="31"/>
      <c r="S797" s="40"/>
      <c r="T797" s="31"/>
      <c r="U797" s="40"/>
      <c r="V797" s="31"/>
      <c r="W797" s="40"/>
      <c r="X797" s="31"/>
      <c r="Y797" s="40"/>
      <c r="Z797" s="31"/>
    </row>
    <row r="798" spans="1:26" s="34" customFormat="1">
      <c r="A798" s="29"/>
      <c r="B798" s="29"/>
      <c r="C798" s="29"/>
      <c r="D798" s="29"/>
      <c r="E798" s="29"/>
      <c r="F798" s="29"/>
      <c r="G798" s="29"/>
      <c r="H798" s="29"/>
      <c r="I798" s="30"/>
      <c r="J798" s="30"/>
      <c r="K798" s="30"/>
      <c r="L798" s="30"/>
      <c r="M798" s="30"/>
      <c r="N798" s="30"/>
      <c r="O798" s="40"/>
      <c r="P798" s="40"/>
      <c r="Q798" s="40"/>
      <c r="R798" s="31"/>
      <c r="S798" s="40"/>
      <c r="T798" s="31"/>
      <c r="U798" s="40"/>
      <c r="V798" s="31"/>
      <c r="W798" s="40"/>
      <c r="X798" s="31"/>
      <c r="Y798" s="40"/>
      <c r="Z798" s="31"/>
    </row>
    <row r="799" spans="1:26" s="34" customFormat="1">
      <c r="A799" s="29"/>
      <c r="B799" s="29"/>
      <c r="C799" s="29"/>
      <c r="D799" s="29"/>
      <c r="E799" s="29"/>
      <c r="F799" s="29"/>
      <c r="G799" s="29"/>
      <c r="H799" s="29"/>
      <c r="I799" s="30"/>
      <c r="J799" s="30"/>
      <c r="K799" s="30"/>
      <c r="L799" s="30"/>
      <c r="M799" s="30"/>
      <c r="N799" s="30"/>
      <c r="O799" s="40"/>
      <c r="P799" s="40"/>
      <c r="Q799" s="40"/>
      <c r="R799" s="31"/>
      <c r="S799" s="40"/>
      <c r="T799" s="31"/>
      <c r="U799" s="40"/>
      <c r="V799" s="31"/>
      <c r="W799" s="40"/>
      <c r="X799" s="31"/>
      <c r="Y799" s="40"/>
      <c r="Z799" s="31"/>
    </row>
    <row r="800" spans="1:26" s="34" customFormat="1">
      <c r="A800" s="29"/>
      <c r="B800" s="29"/>
      <c r="C800" s="29"/>
      <c r="D800" s="29"/>
      <c r="E800" s="29"/>
      <c r="F800" s="29"/>
      <c r="G800" s="29"/>
      <c r="H800" s="29"/>
      <c r="I800" s="30"/>
      <c r="J800" s="30"/>
      <c r="K800" s="30"/>
      <c r="L800" s="30"/>
      <c r="M800" s="30"/>
      <c r="N800" s="30"/>
      <c r="O800" s="40"/>
      <c r="P800" s="40"/>
      <c r="Q800" s="40"/>
      <c r="R800" s="31"/>
      <c r="S800" s="40"/>
      <c r="T800" s="31"/>
      <c r="U800" s="40"/>
      <c r="V800" s="31"/>
      <c r="W800" s="40"/>
      <c r="X800" s="31"/>
      <c r="Y800" s="40"/>
      <c r="Z800" s="31"/>
    </row>
    <row r="801" spans="1:26" s="34" customFormat="1">
      <c r="A801" s="29"/>
      <c r="B801" s="29"/>
      <c r="C801" s="29"/>
      <c r="D801" s="29"/>
      <c r="E801" s="29"/>
      <c r="F801" s="29"/>
      <c r="G801" s="29"/>
      <c r="H801" s="29"/>
      <c r="I801" s="30"/>
      <c r="J801" s="30"/>
      <c r="K801" s="30"/>
      <c r="L801" s="30"/>
      <c r="M801" s="30"/>
      <c r="N801" s="30"/>
      <c r="O801" s="40"/>
      <c r="P801" s="40"/>
      <c r="Q801" s="40"/>
      <c r="R801" s="31"/>
      <c r="S801" s="40"/>
      <c r="T801" s="31"/>
      <c r="U801" s="40"/>
      <c r="V801" s="31"/>
      <c r="W801" s="40"/>
      <c r="X801" s="31"/>
      <c r="Y801" s="40"/>
      <c r="Z801" s="31"/>
    </row>
    <row r="802" spans="1:26" s="34" customFormat="1">
      <c r="A802" s="29"/>
      <c r="B802" s="29"/>
      <c r="C802" s="29"/>
      <c r="D802" s="29"/>
      <c r="E802" s="29"/>
      <c r="F802" s="29"/>
      <c r="G802" s="29"/>
      <c r="H802" s="29"/>
      <c r="I802" s="30"/>
      <c r="J802" s="30"/>
      <c r="K802" s="30"/>
      <c r="L802" s="30"/>
      <c r="M802" s="30"/>
      <c r="N802" s="30"/>
      <c r="O802" s="40"/>
      <c r="P802" s="40"/>
      <c r="Q802" s="40"/>
      <c r="R802" s="31"/>
      <c r="S802" s="40"/>
      <c r="T802" s="31"/>
      <c r="U802" s="40"/>
      <c r="V802" s="31"/>
      <c r="W802" s="40"/>
      <c r="X802" s="31"/>
      <c r="Y802" s="40"/>
      <c r="Z802" s="31"/>
    </row>
    <row r="803" spans="1:26" s="34" customFormat="1">
      <c r="A803" s="29"/>
      <c r="B803" s="29"/>
      <c r="C803" s="29"/>
      <c r="D803" s="29"/>
      <c r="E803" s="29"/>
      <c r="F803" s="29"/>
      <c r="G803" s="29"/>
      <c r="H803" s="29"/>
      <c r="I803" s="30"/>
      <c r="J803" s="30"/>
      <c r="K803" s="30"/>
      <c r="L803" s="30"/>
      <c r="M803" s="30"/>
      <c r="N803" s="30"/>
      <c r="O803" s="40"/>
      <c r="P803" s="40"/>
      <c r="Q803" s="40"/>
      <c r="R803" s="31"/>
      <c r="S803" s="40"/>
      <c r="T803" s="31"/>
      <c r="U803" s="40"/>
      <c r="V803" s="31"/>
      <c r="W803" s="40"/>
      <c r="X803" s="31"/>
      <c r="Y803" s="40"/>
      <c r="Z803" s="31"/>
    </row>
    <row r="804" spans="1:26" s="34" customFormat="1">
      <c r="A804" s="29"/>
      <c r="B804" s="29"/>
      <c r="C804" s="29"/>
      <c r="D804" s="29"/>
      <c r="E804" s="29"/>
      <c r="F804" s="29"/>
      <c r="G804" s="29"/>
      <c r="H804" s="29"/>
      <c r="I804" s="30"/>
      <c r="J804" s="30"/>
      <c r="K804" s="30"/>
      <c r="L804" s="30"/>
      <c r="M804" s="30"/>
      <c r="N804" s="30"/>
      <c r="O804" s="40"/>
      <c r="P804" s="40"/>
      <c r="Q804" s="40"/>
      <c r="R804" s="31"/>
      <c r="S804" s="40"/>
      <c r="T804" s="31"/>
      <c r="U804" s="40"/>
      <c r="V804" s="31"/>
      <c r="W804" s="40"/>
      <c r="X804" s="31"/>
      <c r="Y804" s="40"/>
      <c r="Z804" s="31"/>
    </row>
    <row r="805" spans="1:26" s="34" customFormat="1">
      <c r="A805" s="29"/>
      <c r="B805" s="29"/>
      <c r="C805" s="29"/>
      <c r="D805" s="29"/>
      <c r="E805" s="29"/>
      <c r="F805" s="29"/>
      <c r="G805" s="29"/>
      <c r="H805" s="29"/>
      <c r="I805" s="30"/>
      <c r="J805" s="30"/>
      <c r="K805" s="30"/>
      <c r="L805" s="30"/>
      <c r="M805" s="30"/>
      <c r="N805" s="30"/>
      <c r="O805" s="40"/>
      <c r="P805" s="40"/>
      <c r="Q805" s="40"/>
      <c r="R805" s="31"/>
      <c r="S805" s="40"/>
      <c r="T805" s="31"/>
      <c r="U805" s="40"/>
      <c r="V805" s="31"/>
      <c r="W805" s="40"/>
      <c r="X805" s="31"/>
      <c r="Y805" s="40"/>
      <c r="Z805" s="31"/>
    </row>
    <row r="806" spans="1:26" s="34" customFormat="1">
      <c r="A806" s="29"/>
      <c r="B806" s="29"/>
      <c r="C806" s="29"/>
      <c r="D806" s="29"/>
      <c r="E806" s="29"/>
      <c r="F806" s="29"/>
      <c r="G806" s="29"/>
      <c r="H806" s="29"/>
      <c r="I806" s="30"/>
      <c r="J806" s="30"/>
      <c r="K806" s="30"/>
      <c r="L806" s="30"/>
      <c r="M806" s="30"/>
      <c r="N806" s="30"/>
      <c r="O806" s="40"/>
      <c r="P806" s="40"/>
      <c r="Q806" s="40"/>
      <c r="R806" s="31"/>
      <c r="S806" s="40"/>
      <c r="T806" s="31"/>
      <c r="U806" s="40"/>
      <c r="V806" s="31"/>
      <c r="W806" s="40"/>
      <c r="X806" s="31"/>
      <c r="Y806" s="40"/>
      <c r="Z806" s="31"/>
    </row>
    <row r="807" spans="1:26" s="34" customFormat="1">
      <c r="A807" s="29"/>
      <c r="B807" s="29"/>
      <c r="C807" s="29"/>
      <c r="D807" s="29"/>
      <c r="E807" s="29"/>
      <c r="F807" s="29"/>
      <c r="G807" s="29"/>
      <c r="H807" s="29"/>
      <c r="I807" s="30"/>
      <c r="J807" s="30"/>
      <c r="K807" s="30"/>
      <c r="L807" s="30"/>
      <c r="M807" s="30"/>
      <c r="N807" s="30"/>
      <c r="O807" s="40"/>
      <c r="P807" s="40"/>
      <c r="Q807" s="40"/>
      <c r="R807" s="31"/>
      <c r="S807" s="40"/>
      <c r="T807" s="31"/>
      <c r="U807" s="40"/>
      <c r="V807" s="31"/>
      <c r="W807" s="40"/>
      <c r="X807" s="31"/>
      <c r="Y807" s="40"/>
      <c r="Z807" s="31"/>
    </row>
    <row r="808" spans="1:26" s="34" customFormat="1">
      <c r="A808" s="29"/>
      <c r="B808" s="29"/>
      <c r="C808" s="29"/>
      <c r="D808" s="29"/>
      <c r="E808" s="29"/>
      <c r="F808" s="29"/>
      <c r="G808" s="29"/>
      <c r="H808" s="29"/>
      <c r="I808" s="30"/>
      <c r="J808" s="30"/>
      <c r="K808" s="30"/>
      <c r="L808" s="30"/>
      <c r="M808" s="30"/>
      <c r="N808" s="30"/>
      <c r="O808" s="40"/>
      <c r="P808" s="40"/>
      <c r="Q808" s="40"/>
      <c r="R808" s="31"/>
      <c r="S808" s="40"/>
      <c r="T808" s="31"/>
      <c r="U808" s="40"/>
      <c r="V808" s="31"/>
      <c r="W808" s="40"/>
      <c r="X808" s="31"/>
      <c r="Y808" s="40"/>
      <c r="Z808" s="31"/>
    </row>
    <row r="809" spans="1:26" s="34" customFormat="1">
      <c r="A809" s="29"/>
      <c r="B809" s="29"/>
      <c r="C809" s="29"/>
      <c r="D809" s="29"/>
      <c r="E809" s="29"/>
      <c r="F809" s="29"/>
      <c r="G809" s="29"/>
      <c r="H809" s="29"/>
      <c r="I809" s="30"/>
      <c r="J809" s="30"/>
      <c r="K809" s="30"/>
      <c r="L809" s="30"/>
      <c r="M809" s="30"/>
      <c r="N809" s="30"/>
      <c r="O809" s="40"/>
      <c r="P809" s="40"/>
      <c r="Q809" s="40"/>
      <c r="R809" s="31"/>
      <c r="S809" s="40"/>
      <c r="T809" s="31"/>
      <c r="U809" s="40"/>
      <c r="V809" s="31"/>
      <c r="W809" s="40"/>
      <c r="X809" s="31"/>
      <c r="Y809" s="40"/>
      <c r="Z809" s="31"/>
    </row>
    <row r="810" spans="1:26" s="34" customFormat="1">
      <c r="A810" s="29"/>
      <c r="B810" s="29"/>
      <c r="C810" s="29"/>
      <c r="D810" s="29"/>
      <c r="E810" s="29"/>
      <c r="F810" s="29"/>
      <c r="G810" s="29"/>
      <c r="H810" s="29"/>
      <c r="I810" s="30"/>
      <c r="J810" s="30"/>
      <c r="K810" s="30"/>
      <c r="L810" s="30"/>
      <c r="M810" s="30"/>
      <c r="N810" s="30"/>
      <c r="O810" s="40"/>
      <c r="P810" s="40"/>
      <c r="Q810" s="40"/>
      <c r="R810" s="31"/>
      <c r="S810" s="40"/>
      <c r="T810" s="31"/>
      <c r="U810" s="40"/>
      <c r="V810" s="31"/>
      <c r="W810" s="40"/>
      <c r="X810" s="31"/>
      <c r="Y810" s="40"/>
      <c r="Z810" s="31"/>
    </row>
    <row r="811" spans="1:26" s="34" customFormat="1">
      <c r="A811" s="29"/>
      <c r="B811" s="29"/>
      <c r="C811" s="29"/>
      <c r="D811" s="29"/>
      <c r="E811" s="29"/>
      <c r="F811" s="29"/>
      <c r="G811" s="29"/>
      <c r="H811" s="29"/>
      <c r="I811" s="30"/>
      <c r="J811" s="30"/>
      <c r="K811" s="30"/>
      <c r="L811" s="30"/>
      <c r="M811" s="30"/>
      <c r="N811" s="30"/>
      <c r="O811" s="40"/>
      <c r="P811" s="40"/>
      <c r="Q811" s="40"/>
      <c r="R811" s="31"/>
      <c r="S811" s="40"/>
      <c r="T811" s="31"/>
      <c r="U811" s="40"/>
      <c r="V811" s="31"/>
      <c r="W811" s="40"/>
      <c r="X811" s="31"/>
      <c r="Y811" s="40"/>
      <c r="Z811" s="31"/>
    </row>
    <row r="812" spans="1:26" s="34" customFormat="1">
      <c r="A812" s="29"/>
      <c r="B812" s="29"/>
      <c r="C812" s="29"/>
      <c r="D812" s="29"/>
      <c r="E812" s="29"/>
      <c r="F812" s="29"/>
      <c r="G812" s="29"/>
      <c r="H812" s="29"/>
      <c r="I812" s="30"/>
      <c r="J812" s="30"/>
      <c r="K812" s="30"/>
      <c r="L812" s="30"/>
      <c r="M812" s="30"/>
      <c r="N812" s="30"/>
      <c r="O812" s="40"/>
      <c r="P812" s="40"/>
      <c r="Q812" s="40"/>
      <c r="R812" s="31"/>
      <c r="S812" s="40"/>
      <c r="T812" s="31"/>
      <c r="U812" s="40"/>
      <c r="V812" s="31"/>
      <c r="W812" s="40"/>
      <c r="X812" s="31"/>
      <c r="Y812" s="40"/>
      <c r="Z812" s="31"/>
    </row>
    <row r="813" spans="1:26" s="34" customFormat="1">
      <c r="A813" s="29"/>
      <c r="B813" s="29"/>
      <c r="C813" s="29"/>
      <c r="D813" s="29"/>
      <c r="E813" s="29"/>
      <c r="F813" s="29"/>
      <c r="G813" s="29"/>
      <c r="H813" s="29"/>
      <c r="I813" s="30"/>
      <c r="J813" s="30"/>
      <c r="K813" s="30"/>
      <c r="L813" s="30"/>
      <c r="M813" s="30"/>
      <c r="N813" s="30"/>
      <c r="O813" s="40"/>
      <c r="P813" s="40"/>
      <c r="Q813" s="40"/>
      <c r="R813" s="31"/>
      <c r="S813" s="40"/>
      <c r="T813" s="31"/>
      <c r="U813" s="40"/>
      <c r="V813" s="31"/>
      <c r="W813" s="40"/>
      <c r="X813" s="31"/>
      <c r="Y813" s="40"/>
      <c r="Z813" s="31"/>
    </row>
    <row r="814" spans="1:26" s="34" customFormat="1">
      <c r="A814" s="29"/>
      <c r="B814" s="29"/>
      <c r="C814" s="29"/>
      <c r="D814" s="29"/>
      <c r="E814" s="29"/>
      <c r="F814" s="29"/>
      <c r="G814" s="29"/>
      <c r="H814" s="29"/>
      <c r="I814" s="30"/>
      <c r="J814" s="30"/>
      <c r="K814" s="30"/>
      <c r="L814" s="30"/>
      <c r="M814" s="30"/>
      <c r="N814" s="30"/>
      <c r="O814" s="40"/>
      <c r="P814" s="40"/>
      <c r="Q814" s="40"/>
      <c r="R814" s="31"/>
      <c r="S814" s="40"/>
      <c r="T814" s="31"/>
      <c r="U814" s="40"/>
      <c r="V814" s="31"/>
      <c r="W814" s="40"/>
      <c r="X814" s="31"/>
      <c r="Y814" s="40"/>
      <c r="Z814" s="31"/>
    </row>
    <row r="815" spans="1:26" s="34" customFormat="1">
      <c r="A815" s="29"/>
      <c r="B815" s="29"/>
      <c r="C815" s="29"/>
      <c r="D815" s="29"/>
      <c r="E815" s="29"/>
      <c r="F815" s="29"/>
      <c r="G815" s="29"/>
      <c r="H815" s="29"/>
      <c r="I815" s="30"/>
      <c r="J815" s="30"/>
      <c r="K815" s="30"/>
      <c r="L815" s="30"/>
      <c r="M815" s="30"/>
      <c r="N815" s="30"/>
      <c r="O815" s="40"/>
      <c r="P815" s="40"/>
      <c r="Q815" s="40"/>
      <c r="R815" s="31"/>
      <c r="S815" s="40"/>
      <c r="T815" s="31"/>
      <c r="U815" s="40"/>
      <c r="V815" s="31"/>
      <c r="W815" s="40"/>
      <c r="X815" s="31"/>
      <c r="Y815" s="40"/>
      <c r="Z815" s="31"/>
    </row>
    <row r="816" spans="1:26" s="34" customFormat="1">
      <c r="A816" s="29"/>
      <c r="B816" s="29"/>
      <c r="C816" s="29"/>
      <c r="D816" s="29"/>
      <c r="E816" s="29"/>
      <c r="F816" s="29"/>
      <c r="G816" s="29"/>
      <c r="H816" s="29"/>
      <c r="I816" s="30"/>
      <c r="J816" s="30"/>
      <c r="K816" s="30"/>
      <c r="L816" s="30"/>
      <c r="M816" s="30"/>
      <c r="N816" s="30"/>
      <c r="O816" s="40"/>
      <c r="P816" s="40"/>
      <c r="Q816" s="40"/>
      <c r="R816" s="31"/>
      <c r="S816" s="40"/>
      <c r="T816" s="31"/>
      <c r="U816" s="40"/>
      <c r="V816" s="31"/>
      <c r="W816" s="40"/>
      <c r="X816" s="31"/>
      <c r="Y816" s="40"/>
      <c r="Z816" s="31"/>
    </row>
    <row r="817" spans="1:26" s="34" customFormat="1">
      <c r="A817" s="29"/>
      <c r="B817" s="29"/>
      <c r="C817" s="29"/>
      <c r="D817" s="29"/>
      <c r="E817" s="29"/>
      <c r="F817" s="29"/>
      <c r="G817" s="29"/>
      <c r="H817" s="29"/>
      <c r="I817" s="30"/>
      <c r="J817" s="30"/>
      <c r="K817" s="30"/>
      <c r="L817" s="30"/>
      <c r="M817" s="30"/>
      <c r="N817" s="30"/>
      <c r="O817" s="40"/>
      <c r="P817" s="40"/>
      <c r="Q817" s="40"/>
      <c r="R817" s="31"/>
      <c r="S817" s="40"/>
      <c r="T817" s="31"/>
      <c r="U817" s="40"/>
      <c r="V817" s="31"/>
      <c r="W817" s="40"/>
      <c r="X817" s="31"/>
      <c r="Y817" s="40"/>
      <c r="Z817" s="31"/>
    </row>
    <row r="818" spans="1:26" s="34" customFormat="1">
      <c r="A818" s="29"/>
      <c r="B818" s="29"/>
      <c r="C818" s="29"/>
      <c r="D818" s="29"/>
      <c r="E818" s="29"/>
      <c r="F818" s="29"/>
      <c r="G818" s="29"/>
      <c r="H818" s="29"/>
      <c r="I818" s="30"/>
      <c r="J818" s="30"/>
      <c r="K818" s="30"/>
      <c r="L818" s="30"/>
      <c r="M818" s="30"/>
      <c r="N818" s="30"/>
      <c r="O818" s="40"/>
      <c r="P818" s="40"/>
      <c r="Q818" s="40"/>
      <c r="R818" s="31"/>
      <c r="S818" s="40"/>
      <c r="T818" s="31"/>
      <c r="U818" s="40"/>
      <c r="V818" s="31"/>
      <c r="W818" s="40"/>
      <c r="X818" s="31"/>
      <c r="Y818" s="40"/>
      <c r="Z818" s="31"/>
    </row>
    <row r="819" spans="1:26" s="34" customFormat="1">
      <c r="A819" s="29"/>
      <c r="B819" s="29"/>
      <c r="C819" s="29"/>
      <c r="D819" s="29"/>
      <c r="E819" s="29"/>
      <c r="F819" s="29"/>
      <c r="G819" s="29"/>
      <c r="H819" s="29"/>
      <c r="I819" s="30"/>
      <c r="J819" s="30"/>
      <c r="K819" s="30"/>
      <c r="L819" s="30"/>
      <c r="M819" s="30"/>
      <c r="N819" s="30"/>
      <c r="O819" s="40"/>
      <c r="P819" s="40"/>
      <c r="Q819" s="40"/>
      <c r="R819" s="31"/>
      <c r="S819" s="40"/>
      <c r="T819" s="31"/>
      <c r="U819" s="40"/>
      <c r="V819" s="31"/>
      <c r="W819" s="40"/>
      <c r="X819" s="31"/>
      <c r="Y819" s="40"/>
      <c r="Z819" s="31"/>
    </row>
    <row r="820" spans="1:26" s="34" customFormat="1">
      <c r="A820" s="29"/>
      <c r="B820" s="29"/>
      <c r="C820" s="29"/>
      <c r="D820" s="29"/>
      <c r="E820" s="29"/>
      <c r="F820" s="29"/>
      <c r="G820" s="29"/>
      <c r="H820" s="29"/>
      <c r="I820" s="30"/>
      <c r="J820" s="30"/>
      <c r="K820" s="30"/>
      <c r="L820" s="30"/>
      <c r="M820" s="30"/>
      <c r="N820" s="30"/>
      <c r="O820" s="40"/>
      <c r="P820" s="40"/>
      <c r="Q820" s="40"/>
      <c r="R820" s="31"/>
      <c r="S820" s="40"/>
      <c r="T820" s="31"/>
      <c r="U820" s="40"/>
      <c r="V820" s="31"/>
      <c r="W820" s="40"/>
      <c r="X820" s="31"/>
      <c r="Y820" s="40"/>
      <c r="Z820" s="31"/>
    </row>
    <row r="821" spans="1:26" s="34" customFormat="1">
      <c r="A821" s="29"/>
      <c r="B821" s="29"/>
      <c r="C821" s="29"/>
      <c r="D821" s="29"/>
      <c r="E821" s="29"/>
      <c r="F821" s="29"/>
      <c r="G821" s="29"/>
      <c r="H821" s="29"/>
      <c r="I821" s="30"/>
      <c r="J821" s="30"/>
      <c r="K821" s="30"/>
      <c r="L821" s="30"/>
      <c r="M821" s="30"/>
      <c r="N821" s="30"/>
      <c r="O821" s="40"/>
      <c r="P821" s="40"/>
      <c r="Q821" s="40"/>
      <c r="R821" s="31"/>
      <c r="S821" s="40"/>
      <c r="T821" s="31"/>
      <c r="U821" s="40"/>
      <c r="V821" s="31"/>
      <c r="W821" s="40"/>
      <c r="X821" s="31"/>
      <c r="Y821" s="40"/>
      <c r="Z821" s="31"/>
    </row>
    <row r="822" spans="1:26" s="34" customFormat="1">
      <c r="A822" s="29"/>
      <c r="B822" s="29"/>
      <c r="C822" s="29"/>
      <c r="D822" s="29"/>
      <c r="E822" s="29"/>
      <c r="F822" s="29"/>
      <c r="G822" s="29"/>
      <c r="H822" s="29"/>
      <c r="I822" s="30"/>
      <c r="J822" s="30"/>
      <c r="K822" s="30"/>
      <c r="L822" s="30"/>
      <c r="M822" s="30"/>
      <c r="N822" s="30"/>
      <c r="O822" s="40"/>
      <c r="P822" s="40"/>
      <c r="Q822" s="40"/>
      <c r="R822" s="31"/>
      <c r="S822" s="40"/>
      <c r="T822" s="31"/>
      <c r="U822" s="40"/>
      <c r="V822" s="31"/>
      <c r="W822" s="40"/>
      <c r="X822" s="31"/>
      <c r="Y822" s="40"/>
      <c r="Z822" s="31"/>
    </row>
    <row r="823" spans="1:26" s="34" customFormat="1">
      <c r="A823" s="29"/>
      <c r="B823" s="29"/>
      <c r="C823" s="29"/>
      <c r="D823" s="29"/>
      <c r="E823" s="29"/>
      <c r="F823" s="29"/>
      <c r="G823" s="29"/>
      <c r="H823" s="29"/>
      <c r="I823" s="30"/>
      <c r="J823" s="30"/>
      <c r="K823" s="30"/>
      <c r="L823" s="30"/>
      <c r="M823" s="30"/>
      <c r="N823" s="30"/>
      <c r="O823" s="40"/>
      <c r="P823" s="40"/>
      <c r="Q823" s="40"/>
      <c r="R823" s="31"/>
      <c r="S823" s="40"/>
      <c r="T823" s="31"/>
      <c r="U823" s="40"/>
      <c r="V823" s="31"/>
      <c r="W823" s="40"/>
      <c r="X823" s="31"/>
      <c r="Y823" s="40"/>
      <c r="Z823" s="31"/>
    </row>
    <row r="824" spans="1:26" s="34" customFormat="1">
      <c r="A824" s="29"/>
      <c r="B824" s="29"/>
      <c r="C824" s="29"/>
      <c r="D824" s="29"/>
      <c r="E824" s="29"/>
      <c r="F824" s="29"/>
      <c r="G824" s="29"/>
      <c r="H824" s="29"/>
      <c r="I824" s="30"/>
      <c r="J824" s="30"/>
      <c r="K824" s="30"/>
      <c r="L824" s="30"/>
      <c r="M824" s="30"/>
      <c r="N824" s="30"/>
      <c r="O824" s="40"/>
      <c r="P824" s="40"/>
      <c r="Q824" s="40"/>
      <c r="R824" s="31"/>
      <c r="S824" s="40"/>
      <c r="T824" s="31"/>
      <c r="U824" s="40"/>
      <c r="V824" s="31"/>
      <c r="W824" s="40"/>
      <c r="X824" s="31"/>
      <c r="Y824" s="40"/>
      <c r="Z824" s="31"/>
    </row>
    <row r="825" spans="1:26" s="34" customFormat="1">
      <c r="A825" s="29"/>
      <c r="B825" s="29"/>
      <c r="C825" s="29"/>
      <c r="D825" s="29"/>
      <c r="E825" s="29"/>
      <c r="F825" s="29"/>
      <c r="G825" s="29"/>
      <c r="H825" s="29"/>
      <c r="I825" s="30"/>
      <c r="J825" s="30"/>
      <c r="K825" s="30"/>
      <c r="L825" s="30"/>
      <c r="M825" s="30"/>
      <c r="N825" s="30"/>
      <c r="O825" s="40"/>
      <c r="P825" s="40"/>
      <c r="Q825" s="40"/>
      <c r="R825" s="31"/>
      <c r="S825" s="40"/>
      <c r="T825" s="31"/>
      <c r="U825" s="40"/>
      <c r="V825" s="31"/>
      <c r="W825" s="40"/>
      <c r="X825" s="31"/>
      <c r="Y825" s="40"/>
      <c r="Z825" s="31"/>
    </row>
    <row r="826" spans="1:26" s="34" customFormat="1">
      <c r="A826" s="29"/>
      <c r="B826" s="29"/>
      <c r="C826" s="29"/>
      <c r="D826" s="29"/>
      <c r="E826" s="29"/>
      <c r="F826" s="29"/>
      <c r="G826" s="29"/>
      <c r="H826" s="29"/>
      <c r="I826" s="30"/>
      <c r="J826" s="30"/>
      <c r="K826" s="30"/>
      <c r="L826" s="30"/>
      <c r="M826" s="30"/>
      <c r="N826" s="30"/>
      <c r="O826" s="40"/>
      <c r="P826" s="40"/>
      <c r="Q826" s="40"/>
      <c r="R826" s="31"/>
      <c r="S826" s="40"/>
      <c r="T826" s="31"/>
      <c r="U826" s="40"/>
      <c r="V826" s="31"/>
      <c r="W826" s="40"/>
      <c r="X826" s="31"/>
      <c r="Y826" s="40"/>
      <c r="Z826" s="31"/>
    </row>
    <row r="827" spans="1:26" s="34" customFormat="1">
      <c r="A827" s="29"/>
      <c r="B827" s="29"/>
      <c r="C827" s="29"/>
      <c r="D827" s="29"/>
      <c r="E827" s="29"/>
      <c r="F827" s="29"/>
      <c r="G827" s="29"/>
      <c r="H827" s="29"/>
      <c r="I827" s="30"/>
      <c r="J827" s="30"/>
      <c r="K827" s="30"/>
      <c r="L827" s="30"/>
      <c r="M827" s="30"/>
      <c r="N827" s="30"/>
      <c r="O827" s="40"/>
      <c r="P827" s="40"/>
      <c r="Q827" s="40"/>
      <c r="R827" s="31"/>
      <c r="S827" s="40"/>
      <c r="T827" s="31"/>
      <c r="U827" s="40"/>
      <c r="V827" s="31"/>
      <c r="W827" s="40"/>
      <c r="X827" s="31"/>
      <c r="Y827" s="40"/>
      <c r="Z827" s="31"/>
    </row>
    <row r="828" spans="1:26" s="34" customFormat="1">
      <c r="A828" s="29"/>
      <c r="B828" s="29"/>
      <c r="C828" s="29"/>
      <c r="D828" s="29"/>
      <c r="E828" s="29"/>
      <c r="F828" s="29"/>
      <c r="G828" s="29"/>
      <c r="H828" s="29"/>
      <c r="I828" s="30"/>
      <c r="J828" s="30"/>
      <c r="K828" s="30"/>
      <c r="L828" s="30"/>
      <c r="M828" s="30"/>
      <c r="N828" s="30"/>
      <c r="O828" s="40"/>
      <c r="P828" s="40"/>
      <c r="Q828" s="40"/>
      <c r="R828" s="31"/>
      <c r="S828" s="40"/>
      <c r="T828" s="31"/>
      <c r="U828" s="40"/>
      <c r="V828" s="31"/>
      <c r="W828" s="40"/>
      <c r="X828" s="31"/>
      <c r="Y828" s="40"/>
      <c r="Z828" s="31"/>
    </row>
    <row r="829" spans="1:26" s="34" customFormat="1">
      <c r="A829" s="29"/>
      <c r="B829" s="29"/>
      <c r="C829" s="29"/>
      <c r="D829" s="29"/>
      <c r="E829" s="29"/>
      <c r="F829" s="29"/>
      <c r="G829" s="29"/>
      <c r="H829" s="29"/>
      <c r="I829" s="30"/>
      <c r="J829" s="30"/>
      <c r="K829" s="30"/>
      <c r="L829" s="30"/>
      <c r="M829" s="30"/>
      <c r="N829" s="30"/>
      <c r="O829" s="40"/>
      <c r="P829" s="40"/>
      <c r="Q829" s="40"/>
      <c r="R829" s="31"/>
      <c r="S829" s="40"/>
      <c r="T829" s="31"/>
      <c r="U829" s="40"/>
      <c r="V829" s="31"/>
      <c r="W829" s="40"/>
      <c r="X829" s="31"/>
      <c r="Y829" s="40"/>
      <c r="Z829" s="31"/>
    </row>
    <row r="830" spans="1:26" s="34" customFormat="1">
      <c r="A830" s="29"/>
      <c r="B830" s="29"/>
      <c r="C830" s="29"/>
      <c r="D830" s="29"/>
      <c r="E830" s="29"/>
      <c r="F830" s="29"/>
      <c r="G830" s="29"/>
      <c r="H830" s="29"/>
      <c r="I830" s="30"/>
      <c r="J830" s="30"/>
      <c r="K830" s="30"/>
      <c r="L830" s="30"/>
      <c r="M830" s="30"/>
      <c r="N830" s="30"/>
      <c r="O830" s="40"/>
      <c r="P830" s="40"/>
      <c r="Q830" s="40"/>
      <c r="R830" s="31"/>
      <c r="S830" s="40"/>
      <c r="T830" s="31"/>
      <c r="U830" s="40"/>
      <c r="V830" s="31"/>
      <c r="W830" s="40"/>
      <c r="X830" s="31"/>
      <c r="Y830" s="40"/>
      <c r="Z830" s="31"/>
    </row>
    <row r="831" spans="1:26" s="34" customFormat="1">
      <c r="A831" s="29"/>
      <c r="B831" s="29"/>
      <c r="C831" s="29"/>
      <c r="D831" s="29"/>
      <c r="E831" s="29"/>
      <c r="F831" s="29"/>
      <c r="G831" s="29"/>
      <c r="H831" s="29"/>
      <c r="I831" s="30"/>
      <c r="J831" s="30"/>
      <c r="K831" s="30"/>
      <c r="L831" s="30"/>
      <c r="M831" s="30"/>
      <c r="N831" s="30"/>
      <c r="O831" s="40"/>
      <c r="P831" s="40"/>
      <c r="Q831" s="40"/>
      <c r="R831" s="31"/>
      <c r="S831" s="40"/>
      <c r="T831" s="31"/>
      <c r="U831" s="40"/>
      <c r="V831" s="31"/>
      <c r="W831" s="40"/>
      <c r="X831" s="31"/>
      <c r="Y831" s="40"/>
      <c r="Z831" s="31"/>
    </row>
    <row r="832" spans="1:26" s="34" customFormat="1">
      <c r="A832" s="29"/>
      <c r="B832" s="29"/>
      <c r="C832" s="29"/>
      <c r="D832" s="29"/>
      <c r="E832" s="29"/>
      <c r="F832" s="29"/>
      <c r="G832" s="29"/>
      <c r="H832" s="29"/>
      <c r="I832" s="30"/>
      <c r="J832" s="30"/>
      <c r="K832" s="30"/>
      <c r="L832" s="30"/>
      <c r="M832" s="30"/>
      <c r="N832" s="30"/>
      <c r="O832" s="40"/>
      <c r="P832" s="40"/>
      <c r="Q832" s="40"/>
      <c r="R832" s="31"/>
      <c r="S832" s="40"/>
      <c r="T832" s="31"/>
      <c r="U832" s="40"/>
      <c r="V832" s="31"/>
      <c r="W832" s="40"/>
      <c r="X832" s="31"/>
      <c r="Y832" s="40"/>
      <c r="Z832" s="31"/>
    </row>
    <row r="833" spans="1:26" s="34" customFormat="1">
      <c r="A833" s="29"/>
      <c r="B833" s="29"/>
      <c r="C833" s="29"/>
      <c r="D833" s="29"/>
      <c r="E833" s="29"/>
      <c r="F833" s="29"/>
      <c r="G833" s="29"/>
      <c r="H833" s="29"/>
      <c r="I833" s="30"/>
      <c r="J833" s="30"/>
      <c r="K833" s="30"/>
      <c r="L833" s="30"/>
      <c r="M833" s="30"/>
      <c r="N833" s="30"/>
      <c r="O833" s="40"/>
      <c r="P833" s="40"/>
      <c r="Q833" s="40"/>
      <c r="R833" s="31"/>
      <c r="S833" s="40"/>
      <c r="T833" s="31"/>
      <c r="U833" s="40"/>
      <c r="V833" s="31"/>
      <c r="W833" s="40"/>
      <c r="X833" s="31"/>
      <c r="Y833" s="40"/>
      <c r="Z833" s="31"/>
    </row>
    <row r="834" spans="1:26" s="34" customFormat="1">
      <c r="A834" s="29"/>
      <c r="B834" s="29"/>
      <c r="C834" s="29"/>
      <c r="D834" s="29"/>
      <c r="E834" s="29"/>
      <c r="F834" s="29"/>
      <c r="G834" s="29"/>
      <c r="H834" s="29"/>
      <c r="I834" s="30"/>
      <c r="J834" s="30"/>
      <c r="K834" s="30"/>
      <c r="L834" s="30"/>
      <c r="M834" s="30"/>
      <c r="N834" s="30"/>
      <c r="O834" s="40"/>
      <c r="P834" s="40"/>
      <c r="Q834" s="40"/>
      <c r="R834" s="31"/>
      <c r="S834" s="40"/>
      <c r="T834" s="31"/>
      <c r="U834" s="40"/>
      <c r="V834" s="31"/>
      <c r="W834" s="40"/>
      <c r="X834" s="31"/>
      <c r="Y834" s="40"/>
      <c r="Z834" s="31"/>
    </row>
    <row r="835" spans="1:26" s="34" customFormat="1">
      <c r="A835" s="29"/>
      <c r="B835" s="29"/>
      <c r="C835" s="29"/>
      <c r="D835" s="29"/>
      <c r="E835" s="29"/>
      <c r="F835" s="29"/>
      <c r="G835" s="29"/>
      <c r="H835" s="29"/>
      <c r="I835" s="30"/>
      <c r="J835" s="30"/>
      <c r="K835" s="30"/>
      <c r="L835" s="30"/>
      <c r="M835" s="30"/>
      <c r="N835" s="30"/>
      <c r="O835" s="40"/>
      <c r="P835" s="40"/>
      <c r="Q835" s="40"/>
      <c r="R835" s="31"/>
      <c r="S835" s="40"/>
      <c r="T835" s="31"/>
      <c r="U835" s="40"/>
      <c r="V835" s="31"/>
      <c r="W835" s="40"/>
      <c r="X835" s="31"/>
      <c r="Y835" s="40"/>
      <c r="Z835" s="31"/>
    </row>
    <row r="836" spans="1:26" s="34" customFormat="1">
      <c r="A836" s="29"/>
      <c r="B836" s="29"/>
      <c r="C836" s="29"/>
      <c r="D836" s="29"/>
      <c r="E836" s="29"/>
      <c r="F836" s="29"/>
      <c r="G836" s="29"/>
      <c r="H836" s="29"/>
      <c r="I836" s="30"/>
      <c r="J836" s="30"/>
      <c r="K836" s="30"/>
      <c r="L836" s="30"/>
      <c r="M836" s="30"/>
      <c r="N836" s="30"/>
      <c r="O836" s="40"/>
      <c r="P836" s="40"/>
      <c r="Q836" s="40"/>
      <c r="R836" s="31"/>
      <c r="S836" s="40"/>
      <c r="T836" s="31"/>
      <c r="U836" s="40"/>
      <c r="V836" s="31"/>
      <c r="W836" s="40"/>
      <c r="X836" s="31"/>
      <c r="Y836" s="40"/>
      <c r="Z836" s="31"/>
    </row>
    <row r="837" spans="1:26" s="34" customFormat="1">
      <c r="A837" s="29"/>
      <c r="B837" s="29"/>
      <c r="C837" s="29"/>
      <c r="D837" s="29"/>
      <c r="E837" s="29"/>
      <c r="F837" s="29"/>
      <c r="G837" s="29"/>
      <c r="H837" s="29"/>
      <c r="I837" s="30"/>
      <c r="J837" s="30"/>
      <c r="K837" s="30"/>
      <c r="L837" s="30"/>
      <c r="M837" s="30"/>
      <c r="N837" s="30"/>
      <c r="O837" s="40"/>
      <c r="P837" s="40"/>
      <c r="Q837" s="40"/>
      <c r="R837" s="31"/>
      <c r="S837" s="40"/>
      <c r="T837" s="31"/>
      <c r="U837" s="40"/>
      <c r="V837" s="31"/>
      <c r="W837" s="40"/>
      <c r="X837" s="31"/>
      <c r="Y837" s="40"/>
      <c r="Z837" s="31"/>
    </row>
    <row r="838" spans="1:26" s="34" customFormat="1">
      <c r="A838" s="29"/>
      <c r="B838" s="29"/>
      <c r="C838" s="29"/>
      <c r="D838" s="29"/>
      <c r="E838" s="29"/>
      <c r="F838" s="29"/>
      <c r="G838" s="29"/>
      <c r="H838" s="29"/>
      <c r="I838" s="30"/>
      <c r="J838" s="30"/>
      <c r="K838" s="30"/>
      <c r="L838" s="30"/>
      <c r="M838" s="30"/>
      <c r="N838" s="30"/>
      <c r="O838" s="40"/>
      <c r="P838" s="40"/>
      <c r="Q838" s="40"/>
      <c r="R838" s="31"/>
      <c r="S838" s="40"/>
      <c r="T838" s="31"/>
      <c r="U838" s="40"/>
      <c r="V838" s="31"/>
      <c r="W838" s="40"/>
      <c r="X838" s="31"/>
      <c r="Y838" s="40"/>
      <c r="Z838" s="31"/>
    </row>
    <row r="839" spans="1:26" s="34" customFormat="1">
      <c r="A839" s="29"/>
      <c r="B839" s="29"/>
      <c r="C839" s="29"/>
      <c r="D839" s="29"/>
      <c r="E839" s="29"/>
      <c r="F839" s="29"/>
      <c r="G839" s="29"/>
      <c r="H839" s="29"/>
      <c r="I839" s="30"/>
      <c r="J839" s="30"/>
      <c r="K839" s="30"/>
      <c r="L839" s="30"/>
      <c r="M839" s="30"/>
      <c r="N839" s="30"/>
      <c r="O839" s="40"/>
      <c r="P839" s="40"/>
      <c r="Q839" s="40"/>
      <c r="R839" s="31"/>
      <c r="S839" s="40"/>
      <c r="T839" s="31"/>
      <c r="U839" s="40"/>
      <c r="V839" s="31"/>
      <c r="W839" s="40"/>
      <c r="X839" s="31"/>
      <c r="Y839" s="40"/>
      <c r="Z839" s="31"/>
    </row>
    <row r="840" spans="1:26" s="34" customFormat="1">
      <c r="A840" s="29"/>
      <c r="B840" s="29"/>
      <c r="C840" s="29"/>
      <c r="D840" s="29"/>
      <c r="E840" s="29"/>
      <c r="F840" s="29"/>
      <c r="G840" s="29"/>
      <c r="H840" s="29"/>
      <c r="I840" s="30"/>
      <c r="J840" s="30"/>
      <c r="K840" s="30"/>
      <c r="L840" s="30"/>
      <c r="M840" s="30"/>
      <c r="N840" s="30"/>
      <c r="O840" s="40"/>
      <c r="P840" s="40"/>
      <c r="Q840" s="40"/>
      <c r="R840" s="31"/>
      <c r="S840" s="40"/>
      <c r="T840" s="31"/>
      <c r="U840" s="40"/>
      <c r="V840" s="31"/>
      <c r="W840" s="40"/>
      <c r="X840" s="31"/>
      <c r="Y840" s="40"/>
      <c r="Z840" s="31"/>
    </row>
    <row r="841" spans="1:26" s="34" customFormat="1">
      <c r="A841" s="29"/>
      <c r="B841" s="29"/>
      <c r="C841" s="29"/>
      <c r="D841" s="29"/>
      <c r="E841" s="29"/>
      <c r="F841" s="29"/>
      <c r="G841" s="29"/>
      <c r="H841" s="29"/>
      <c r="I841" s="30"/>
      <c r="J841" s="30"/>
      <c r="K841" s="30"/>
      <c r="L841" s="30"/>
      <c r="M841" s="30"/>
      <c r="N841" s="30"/>
      <c r="O841" s="40"/>
      <c r="P841" s="40"/>
      <c r="Q841" s="40"/>
      <c r="R841" s="31"/>
      <c r="S841" s="40"/>
      <c r="T841" s="31"/>
      <c r="U841" s="40"/>
      <c r="V841" s="31"/>
      <c r="W841" s="40"/>
      <c r="X841" s="31"/>
      <c r="Y841" s="40"/>
      <c r="Z841" s="31"/>
    </row>
    <row r="842" spans="1:26" s="34" customFormat="1">
      <c r="A842" s="29"/>
      <c r="B842" s="29"/>
      <c r="C842" s="29"/>
      <c r="D842" s="29"/>
      <c r="E842" s="29"/>
      <c r="F842" s="29"/>
      <c r="G842" s="29"/>
      <c r="H842" s="29"/>
      <c r="I842" s="30"/>
      <c r="J842" s="30"/>
      <c r="K842" s="30"/>
      <c r="L842" s="30"/>
      <c r="M842" s="30"/>
      <c r="N842" s="30"/>
      <c r="O842" s="40"/>
      <c r="P842" s="40"/>
      <c r="Q842" s="40"/>
      <c r="R842" s="31"/>
      <c r="S842" s="40"/>
      <c r="T842" s="31"/>
      <c r="U842" s="40"/>
      <c r="V842" s="31"/>
      <c r="W842" s="40"/>
      <c r="X842" s="31"/>
      <c r="Y842" s="40"/>
      <c r="Z842" s="31"/>
    </row>
    <row r="843" spans="1:26" s="34" customFormat="1">
      <c r="A843" s="29"/>
      <c r="B843" s="29"/>
      <c r="C843" s="29"/>
      <c r="D843" s="29"/>
      <c r="E843" s="29"/>
      <c r="F843" s="29"/>
      <c r="G843" s="29"/>
      <c r="H843" s="29"/>
      <c r="I843" s="30"/>
      <c r="J843" s="30"/>
      <c r="K843" s="30"/>
      <c r="L843" s="30"/>
      <c r="M843" s="30"/>
      <c r="N843" s="30"/>
      <c r="O843" s="40"/>
      <c r="P843" s="40"/>
      <c r="Q843" s="40"/>
      <c r="R843" s="31"/>
      <c r="S843" s="40"/>
      <c r="T843" s="31"/>
      <c r="U843" s="40"/>
      <c r="V843" s="31"/>
      <c r="W843" s="40"/>
      <c r="X843" s="31"/>
      <c r="Y843" s="40"/>
      <c r="Z843" s="31"/>
    </row>
    <row r="844" spans="1:26" s="34" customFormat="1">
      <c r="A844" s="29"/>
      <c r="B844" s="29"/>
      <c r="C844" s="29"/>
      <c r="D844" s="29"/>
      <c r="E844" s="29"/>
      <c r="F844" s="29"/>
      <c r="G844" s="29"/>
      <c r="H844" s="29"/>
      <c r="I844" s="30"/>
      <c r="J844" s="30"/>
      <c r="K844" s="30"/>
      <c r="L844" s="30"/>
      <c r="M844" s="30"/>
      <c r="N844" s="30"/>
      <c r="O844" s="40"/>
      <c r="P844" s="40"/>
      <c r="Q844" s="40"/>
      <c r="R844" s="31"/>
      <c r="S844" s="40"/>
      <c r="T844" s="31"/>
      <c r="U844" s="40"/>
      <c r="V844" s="31"/>
      <c r="W844" s="40"/>
      <c r="X844" s="31"/>
      <c r="Y844" s="40"/>
      <c r="Z844" s="31"/>
    </row>
    <row r="845" spans="1:26" s="34" customFormat="1">
      <c r="A845" s="29"/>
      <c r="B845" s="29"/>
      <c r="C845" s="29"/>
      <c r="D845" s="29"/>
      <c r="E845" s="29"/>
      <c r="F845" s="29"/>
      <c r="G845" s="29"/>
      <c r="H845" s="29"/>
      <c r="I845" s="30"/>
      <c r="J845" s="30"/>
      <c r="K845" s="30"/>
      <c r="L845" s="30"/>
      <c r="M845" s="30"/>
      <c r="N845" s="30"/>
      <c r="O845" s="40"/>
      <c r="P845" s="40"/>
      <c r="Q845" s="40"/>
      <c r="R845" s="31"/>
      <c r="S845" s="40"/>
      <c r="T845" s="31"/>
      <c r="U845" s="40"/>
      <c r="V845" s="31"/>
      <c r="W845" s="40"/>
      <c r="X845" s="31"/>
      <c r="Y845" s="40"/>
      <c r="Z845" s="31"/>
    </row>
    <row r="846" spans="1:26" s="34" customFormat="1">
      <c r="A846" s="29"/>
      <c r="B846" s="29"/>
      <c r="C846" s="29"/>
      <c r="D846" s="29"/>
      <c r="E846" s="29"/>
      <c r="F846" s="29"/>
      <c r="G846" s="29"/>
      <c r="H846" s="29"/>
      <c r="I846" s="30"/>
      <c r="J846" s="30"/>
      <c r="K846" s="30"/>
      <c r="L846" s="30"/>
      <c r="M846" s="30"/>
      <c r="N846" s="30"/>
      <c r="O846" s="40"/>
      <c r="P846" s="40"/>
      <c r="Q846" s="40"/>
      <c r="R846" s="31"/>
      <c r="S846" s="40"/>
      <c r="T846" s="31"/>
      <c r="U846" s="40"/>
      <c r="V846" s="31"/>
      <c r="W846" s="40"/>
      <c r="X846" s="31"/>
      <c r="Y846" s="40"/>
      <c r="Z846" s="31"/>
    </row>
    <row r="847" spans="1:26" s="34" customFormat="1">
      <c r="A847" s="29"/>
      <c r="B847" s="29"/>
      <c r="C847" s="29"/>
      <c r="D847" s="29"/>
      <c r="E847" s="29"/>
      <c r="F847" s="29"/>
      <c r="G847" s="29"/>
      <c r="H847" s="29"/>
      <c r="I847" s="30"/>
      <c r="J847" s="30"/>
      <c r="K847" s="30"/>
      <c r="L847" s="30"/>
      <c r="M847" s="30"/>
      <c r="N847" s="30"/>
      <c r="O847" s="40"/>
      <c r="P847" s="40"/>
      <c r="Q847" s="40"/>
      <c r="R847" s="31"/>
      <c r="S847" s="40"/>
      <c r="T847" s="31"/>
      <c r="U847" s="40"/>
      <c r="V847" s="31"/>
      <c r="W847" s="40"/>
      <c r="X847" s="31"/>
      <c r="Y847" s="40"/>
      <c r="Z847" s="31"/>
    </row>
    <row r="848" spans="1:26" s="34" customFormat="1">
      <c r="A848" s="29"/>
      <c r="B848" s="29"/>
      <c r="C848" s="29"/>
      <c r="D848" s="29"/>
      <c r="E848" s="29"/>
      <c r="F848" s="29"/>
      <c r="G848" s="29"/>
      <c r="H848" s="29"/>
      <c r="I848" s="30"/>
      <c r="J848" s="30"/>
      <c r="K848" s="30"/>
      <c r="L848" s="30"/>
      <c r="M848" s="30"/>
      <c r="N848" s="30"/>
      <c r="O848" s="40"/>
      <c r="P848" s="40"/>
      <c r="Q848" s="40"/>
      <c r="R848" s="31"/>
      <c r="S848" s="40"/>
      <c r="T848" s="31"/>
      <c r="U848" s="40"/>
      <c r="V848" s="31"/>
      <c r="W848" s="40"/>
      <c r="X848" s="31"/>
      <c r="Y848" s="40"/>
      <c r="Z848" s="31"/>
    </row>
    <row r="849" spans="1:26" s="34" customFormat="1">
      <c r="A849" s="29"/>
      <c r="B849" s="29"/>
      <c r="C849" s="29"/>
      <c r="D849" s="29"/>
      <c r="E849" s="29"/>
      <c r="F849" s="29"/>
      <c r="G849" s="29"/>
      <c r="H849" s="29"/>
      <c r="I849" s="30"/>
      <c r="J849" s="30"/>
      <c r="K849" s="30"/>
      <c r="L849" s="30"/>
      <c r="M849" s="30"/>
      <c r="N849" s="30"/>
      <c r="O849" s="40"/>
      <c r="P849" s="40"/>
      <c r="Q849" s="40"/>
      <c r="R849" s="31"/>
      <c r="S849" s="40"/>
      <c r="T849" s="31"/>
      <c r="U849" s="40"/>
      <c r="V849" s="31"/>
      <c r="W849" s="40"/>
      <c r="X849" s="31"/>
      <c r="Y849" s="40"/>
      <c r="Z849" s="31"/>
    </row>
    <row r="850" spans="1:26" s="34" customFormat="1">
      <c r="A850" s="29"/>
      <c r="B850" s="29"/>
      <c r="C850" s="29"/>
      <c r="D850" s="29"/>
      <c r="E850" s="29"/>
      <c r="F850" s="29"/>
      <c r="G850" s="29"/>
      <c r="H850" s="29"/>
      <c r="I850" s="30"/>
      <c r="J850" s="30"/>
      <c r="K850" s="30"/>
      <c r="L850" s="30"/>
      <c r="M850" s="30"/>
      <c r="N850" s="30"/>
      <c r="O850" s="40"/>
      <c r="P850" s="40"/>
      <c r="Q850" s="40"/>
      <c r="R850" s="31"/>
      <c r="S850" s="40"/>
      <c r="T850" s="31"/>
      <c r="U850" s="40"/>
      <c r="V850" s="31"/>
      <c r="W850" s="40"/>
      <c r="X850" s="31"/>
      <c r="Y850" s="40"/>
      <c r="Z850" s="31"/>
    </row>
    <row r="851" spans="1:26" s="34" customFormat="1">
      <c r="A851" s="29"/>
      <c r="B851" s="29"/>
      <c r="C851" s="29"/>
      <c r="D851" s="29"/>
      <c r="E851" s="29"/>
      <c r="F851" s="29"/>
      <c r="G851" s="29"/>
      <c r="H851" s="29"/>
      <c r="I851" s="30"/>
      <c r="J851" s="30"/>
      <c r="K851" s="30"/>
      <c r="L851" s="30"/>
      <c r="M851" s="30"/>
      <c r="N851" s="30"/>
      <c r="O851" s="40"/>
      <c r="P851" s="40"/>
      <c r="Q851" s="40"/>
      <c r="R851" s="31"/>
      <c r="S851" s="40"/>
      <c r="T851" s="31"/>
      <c r="U851" s="40"/>
      <c r="V851" s="31"/>
      <c r="W851" s="40"/>
      <c r="X851" s="31"/>
      <c r="Y851" s="40"/>
      <c r="Z851" s="31"/>
    </row>
    <row r="852" spans="1:26" s="34" customFormat="1">
      <c r="A852" s="29"/>
      <c r="B852" s="29"/>
      <c r="C852" s="29"/>
      <c r="D852" s="29"/>
      <c r="E852" s="29"/>
      <c r="F852" s="29"/>
      <c r="G852" s="29"/>
      <c r="H852" s="29"/>
      <c r="I852" s="30"/>
      <c r="J852" s="30"/>
      <c r="K852" s="30"/>
      <c r="L852" s="30"/>
      <c r="M852" s="30"/>
      <c r="N852" s="30"/>
      <c r="O852" s="40"/>
      <c r="P852" s="40"/>
      <c r="Q852" s="40"/>
      <c r="R852" s="31"/>
      <c r="S852" s="40"/>
      <c r="T852" s="31"/>
      <c r="U852" s="40"/>
      <c r="V852" s="31"/>
      <c r="W852" s="40"/>
      <c r="X852" s="31"/>
      <c r="Y852" s="40"/>
      <c r="Z852" s="31"/>
    </row>
    <row r="853" spans="1:26" s="34" customFormat="1">
      <c r="A853" s="29"/>
      <c r="B853" s="29"/>
      <c r="C853" s="29"/>
      <c r="D853" s="29"/>
      <c r="E853" s="29"/>
      <c r="F853" s="29"/>
      <c r="G853" s="29"/>
      <c r="H853" s="29"/>
      <c r="I853" s="30"/>
      <c r="J853" s="30"/>
      <c r="K853" s="30"/>
      <c r="L853" s="30"/>
      <c r="M853" s="30"/>
      <c r="N853" s="30"/>
      <c r="O853" s="40"/>
      <c r="P853" s="40"/>
      <c r="Q853" s="40"/>
      <c r="R853" s="31"/>
      <c r="S853" s="40"/>
      <c r="T853" s="31"/>
      <c r="U853" s="40"/>
      <c r="V853" s="31"/>
      <c r="W853" s="40"/>
      <c r="X853" s="31"/>
      <c r="Y853" s="40"/>
      <c r="Z853" s="31"/>
    </row>
    <row r="854" spans="1:26" s="34" customFormat="1">
      <c r="A854" s="29"/>
      <c r="B854" s="29"/>
      <c r="C854" s="29"/>
      <c r="D854" s="29"/>
      <c r="E854" s="29"/>
      <c r="F854" s="29"/>
      <c r="G854" s="29"/>
      <c r="H854" s="29"/>
      <c r="I854" s="30"/>
      <c r="J854" s="30"/>
      <c r="K854" s="30"/>
      <c r="L854" s="30"/>
      <c r="M854" s="30"/>
      <c r="N854" s="30"/>
      <c r="O854" s="40"/>
      <c r="P854" s="40"/>
      <c r="Q854" s="40"/>
      <c r="R854" s="31"/>
      <c r="S854" s="40"/>
      <c r="T854" s="31"/>
      <c r="U854" s="40"/>
      <c r="V854" s="31"/>
      <c r="W854" s="40"/>
      <c r="X854" s="31"/>
      <c r="Y854" s="40"/>
      <c r="Z854" s="31"/>
    </row>
    <row r="855" spans="1:26" s="34" customFormat="1">
      <c r="A855" s="29"/>
      <c r="B855" s="29"/>
      <c r="C855" s="29"/>
      <c r="D855" s="29"/>
      <c r="E855" s="29"/>
      <c r="F855" s="29"/>
      <c r="G855" s="29"/>
      <c r="H855" s="29"/>
      <c r="I855" s="30"/>
      <c r="J855" s="30"/>
      <c r="K855" s="30"/>
      <c r="L855" s="30"/>
      <c r="M855" s="30"/>
      <c r="N855" s="30"/>
      <c r="O855" s="40"/>
      <c r="P855" s="40"/>
      <c r="Q855" s="40"/>
      <c r="R855" s="31"/>
      <c r="S855" s="40"/>
      <c r="T855" s="31"/>
      <c r="U855" s="40"/>
      <c r="V855" s="31"/>
      <c r="W855" s="40"/>
      <c r="X855" s="31"/>
      <c r="Y855" s="40"/>
      <c r="Z855" s="31"/>
    </row>
    <row r="856" spans="1:26" s="34" customFormat="1">
      <c r="A856" s="29"/>
      <c r="B856" s="29"/>
      <c r="C856" s="29"/>
      <c r="D856" s="29"/>
      <c r="E856" s="29"/>
      <c r="F856" s="29"/>
      <c r="G856" s="29"/>
      <c r="H856" s="29"/>
      <c r="I856" s="30"/>
      <c r="J856" s="30"/>
      <c r="K856" s="30"/>
      <c r="L856" s="30"/>
      <c r="M856" s="30"/>
      <c r="N856" s="30"/>
      <c r="O856" s="40"/>
      <c r="P856" s="40"/>
      <c r="Q856" s="40"/>
      <c r="R856" s="31"/>
      <c r="S856" s="40"/>
      <c r="T856" s="31"/>
      <c r="U856" s="40"/>
      <c r="V856" s="31"/>
      <c r="W856" s="40"/>
      <c r="X856" s="31"/>
      <c r="Y856" s="40"/>
      <c r="Z856" s="31"/>
    </row>
    <row r="857" spans="1:26" s="34" customFormat="1">
      <c r="A857" s="29"/>
      <c r="B857" s="29"/>
      <c r="C857" s="29"/>
      <c r="D857" s="29"/>
      <c r="E857" s="29"/>
      <c r="F857" s="29"/>
      <c r="G857" s="29"/>
      <c r="H857" s="29"/>
      <c r="I857" s="30"/>
      <c r="J857" s="30"/>
      <c r="K857" s="30"/>
      <c r="L857" s="30"/>
      <c r="M857" s="30"/>
      <c r="N857" s="30"/>
      <c r="O857" s="40"/>
      <c r="P857" s="40"/>
      <c r="Q857" s="40"/>
      <c r="R857" s="31"/>
      <c r="S857" s="40"/>
      <c r="T857" s="31"/>
      <c r="U857" s="40"/>
      <c r="V857" s="31"/>
      <c r="W857" s="40"/>
      <c r="X857" s="31"/>
      <c r="Y857" s="40"/>
      <c r="Z857" s="31"/>
    </row>
    <row r="858" spans="1:26" s="34" customFormat="1">
      <c r="A858" s="29"/>
      <c r="B858" s="29"/>
      <c r="C858" s="29"/>
      <c r="D858" s="29"/>
      <c r="E858" s="29"/>
      <c r="F858" s="29"/>
      <c r="G858" s="29"/>
      <c r="H858" s="29"/>
      <c r="I858" s="30"/>
      <c r="J858" s="30"/>
      <c r="K858" s="30"/>
      <c r="L858" s="30"/>
      <c r="M858" s="30"/>
      <c r="N858" s="30"/>
      <c r="O858" s="40"/>
      <c r="P858" s="40"/>
      <c r="Q858" s="40"/>
      <c r="R858" s="31"/>
      <c r="S858" s="40"/>
      <c r="T858" s="31"/>
      <c r="U858" s="40"/>
      <c r="V858" s="31"/>
      <c r="W858" s="40"/>
      <c r="X858" s="31"/>
      <c r="Y858" s="40"/>
      <c r="Z858" s="31"/>
    </row>
    <row r="859" spans="1:26" s="34" customFormat="1">
      <c r="A859" s="29"/>
      <c r="B859" s="29"/>
      <c r="C859" s="29"/>
      <c r="D859" s="29"/>
      <c r="E859" s="29"/>
      <c r="F859" s="29"/>
      <c r="G859" s="29"/>
      <c r="H859" s="29"/>
      <c r="I859" s="30"/>
      <c r="J859" s="30"/>
      <c r="K859" s="30"/>
      <c r="L859" s="30"/>
      <c r="M859" s="30"/>
      <c r="N859" s="30"/>
      <c r="O859" s="40"/>
      <c r="P859" s="40"/>
      <c r="Q859" s="40"/>
      <c r="R859" s="31"/>
      <c r="S859" s="40"/>
      <c r="T859" s="31"/>
      <c r="U859" s="40"/>
      <c r="V859" s="31"/>
      <c r="W859" s="40"/>
      <c r="X859" s="31"/>
      <c r="Y859" s="40"/>
      <c r="Z859" s="31"/>
    </row>
    <row r="860" spans="1:26" s="34" customFormat="1">
      <c r="A860" s="29"/>
      <c r="B860" s="29"/>
      <c r="C860" s="29"/>
      <c r="D860" s="29"/>
      <c r="E860" s="29"/>
      <c r="F860" s="29"/>
      <c r="G860" s="29"/>
      <c r="H860" s="29"/>
      <c r="I860" s="30"/>
      <c r="J860" s="30"/>
      <c r="K860" s="30"/>
      <c r="L860" s="30"/>
      <c r="M860" s="30"/>
      <c r="N860" s="30"/>
      <c r="O860" s="40"/>
      <c r="P860" s="40"/>
      <c r="Q860" s="40"/>
      <c r="R860" s="31"/>
      <c r="S860" s="40"/>
      <c r="T860" s="31"/>
      <c r="U860" s="40"/>
      <c r="V860" s="31"/>
      <c r="W860" s="40"/>
      <c r="X860" s="31"/>
      <c r="Y860" s="40"/>
      <c r="Z860" s="31"/>
    </row>
    <row r="861" spans="1:26" s="34" customFormat="1">
      <c r="A861" s="29"/>
      <c r="B861" s="29"/>
      <c r="C861" s="29"/>
      <c r="D861" s="29"/>
      <c r="E861" s="29"/>
      <c r="F861" s="29"/>
      <c r="G861" s="29"/>
      <c r="H861" s="29"/>
      <c r="I861" s="30"/>
      <c r="J861" s="30"/>
      <c r="K861" s="30"/>
      <c r="L861" s="30"/>
      <c r="M861" s="30"/>
      <c r="N861" s="30"/>
      <c r="O861" s="40"/>
      <c r="P861" s="40"/>
      <c r="Q861" s="40"/>
      <c r="R861" s="31"/>
      <c r="S861" s="40"/>
      <c r="T861" s="31"/>
      <c r="U861" s="40"/>
      <c r="V861" s="31"/>
      <c r="W861" s="40"/>
      <c r="X861" s="31"/>
      <c r="Y861" s="40"/>
      <c r="Z861" s="31"/>
    </row>
    <row r="862" spans="1:26" s="34" customFormat="1">
      <c r="A862" s="29"/>
      <c r="B862" s="29"/>
      <c r="C862" s="29"/>
      <c r="D862" s="29"/>
      <c r="E862" s="29"/>
      <c r="F862" s="29"/>
      <c r="G862" s="29"/>
      <c r="H862" s="29"/>
      <c r="I862" s="30"/>
      <c r="J862" s="30"/>
      <c r="K862" s="30"/>
      <c r="L862" s="30"/>
      <c r="M862" s="30"/>
      <c r="N862" s="30"/>
      <c r="O862" s="40"/>
      <c r="P862" s="40"/>
      <c r="Q862" s="40"/>
      <c r="R862" s="31"/>
      <c r="S862" s="40"/>
      <c r="T862" s="31"/>
      <c r="U862" s="40"/>
      <c r="V862" s="31"/>
      <c r="W862" s="40"/>
      <c r="X862" s="31"/>
      <c r="Y862" s="40"/>
      <c r="Z862" s="31"/>
    </row>
    <row r="863" spans="1:26" s="34" customFormat="1">
      <c r="A863" s="29"/>
      <c r="B863" s="29"/>
      <c r="C863" s="29"/>
      <c r="D863" s="29"/>
      <c r="E863" s="29"/>
      <c r="F863" s="29"/>
      <c r="G863" s="29"/>
      <c r="H863" s="29"/>
      <c r="I863" s="30"/>
      <c r="J863" s="30"/>
      <c r="K863" s="30"/>
      <c r="L863" s="30"/>
      <c r="M863" s="30"/>
      <c r="N863" s="30"/>
      <c r="O863" s="40"/>
      <c r="P863" s="40"/>
      <c r="Q863" s="40"/>
      <c r="R863" s="31"/>
      <c r="S863" s="40"/>
      <c r="T863" s="31"/>
      <c r="U863" s="40"/>
      <c r="V863" s="31"/>
      <c r="W863" s="40"/>
      <c r="X863" s="31"/>
      <c r="Y863" s="40"/>
      <c r="Z863" s="31"/>
    </row>
    <row r="864" spans="1:26" s="34" customFormat="1">
      <c r="A864" s="29"/>
      <c r="B864" s="29"/>
      <c r="C864" s="29"/>
      <c r="D864" s="29"/>
      <c r="E864" s="29"/>
      <c r="F864" s="29"/>
      <c r="G864" s="29"/>
      <c r="H864" s="29"/>
      <c r="I864" s="30"/>
      <c r="J864" s="30"/>
      <c r="K864" s="30"/>
      <c r="L864" s="30"/>
      <c r="M864" s="30"/>
      <c r="N864" s="30"/>
      <c r="O864" s="40"/>
      <c r="P864" s="40"/>
      <c r="Q864" s="40"/>
      <c r="R864" s="31"/>
      <c r="S864" s="40"/>
      <c r="T864" s="31"/>
      <c r="U864" s="40"/>
      <c r="V864" s="31"/>
      <c r="W864" s="40"/>
      <c r="X864" s="31"/>
      <c r="Y864" s="40"/>
      <c r="Z864" s="31"/>
    </row>
    <row r="865" spans="1:26" s="34" customFormat="1">
      <c r="A865" s="29"/>
      <c r="B865" s="29"/>
      <c r="C865" s="29"/>
      <c r="D865" s="29"/>
      <c r="E865" s="29"/>
      <c r="F865" s="29"/>
      <c r="G865" s="29"/>
      <c r="H865" s="29"/>
      <c r="I865" s="30"/>
      <c r="J865" s="30"/>
      <c r="K865" s="30"/>
      <c r="L865" s="30"/>
      <c r="M865" s="30"/>
      <c r="N865" s="30"/>
      <c r="O865" s="40"/>
      <c r="P865" s="40"/>
      <c r="Q865" s="40"/>
      <c r="R865" s="31"/>
      <c r="S865" s="40"/>
      <c r="T865" s="31"/>
      <c r="U865" s="40"/>
      <c r="V865" s="31"/>
      <c r="W865" s="40"/>
      <c r="X865" s="31"/>
      <c r="Y865" s="40"/>
      <c r="Z865" s="31"/>
    </row>
    <row r="866" spans="1:26" s="34" customFormat="1">
      <c r="A866" s="29"/>
      <c r="B866" s="29"/>
      <c r="C866" s="29"/>
      <c r="D866" s="29"/>
      <c r="E866" s="29"/>
      <c r="F866" s="29"/>
      <c r="G866" s="29"/>
      <c r="H866" s="29"/>
      <c r="I866" s="30"/>
      <c r="J866" s="30"/>
      <c r="K866" s="30"/>
      <c r="L866" s="30"/>
      <c r="M866" s="30"/>
      <c r="N866" s="30"/>
      <c r="O866" s="40"/>
      <c r="P866" s="40"/>
      <c r="Q866" s="40"/>
      <c r="R866" s="31"/>
      <c r="S866" s="40"/>
      <c r="T866" s="31"/>
      <c r="U866" s="40"/>
      <c r="V866" s="31"/>
      <c r="W866" s="40"/>
      <c r="X866" s="31"/>
      <c r="Y866" s="40"/>
      <c r="Z866" s="31"/>
    </row>
    <row r="867" spans="1:26" s="34" customFormat="1">
      <c r="A867" s="29"/>
      <c r="B867" s="29"/>
      <c r="C867" s="29"/>
      <c r="D867" s="29"/>
      <c r="E867" s="29"/>
      <c r="F867" s="29"/>
      <c r="G867" s="29"/>
      <c r="H867" s="29"/>
      <c r="I867" s="30"/>
      <c r="J867" s="30"/>
      <c r="K867" s="30"/>
      <c r="L867" s="30"/>
      <c r="M867" s="30"/>
      <c r="N867" s="30"/>
      <c r="O867" s="40"/>
      <c r="P867" s="40"/>
      <c r="Q867" s="40"/>
      <c r="R867" s="31"/>
      <c r="S867" s="40"/>
      <c r="T867" s="31"/>
      <c r="U867" s="40"/>
      <c r="V867" s="31"/>
      <c r="W867" s="40"/>
      <c r="X867" s="31"/>
      <c r="Y867" s="40"/>
      <c r="Z867" s="31"/>
    </row>
    <row r="868" spans="1:26" s="34" customFormat="1">
      <c r="A868" s="29"/>
      <c r="B868" s="29"/>
      <c r="C868" s="29"/>
      <c r="D868" s="29"/>
      <c r="E868" s="29"/>
      <c r="F868" s="29"/>
      <c r="G868" s="29"/>
      <c r="H868" s="29"/>
      <c r="I868" s="30"/>
      <c r="J868" s="30"/>
      <c r="K868" s="30"/>
      <c r="L868" s="30"/>
      <c r="M868" s="30"/>
      <c r="N868" s="30"/>
      <c r="O868" s="40"/>
      <c r="P868" s="40"/>
      <c r="Q868" s="40"/>
      <c r="R868" s="31"/>
      <c r="S868" s="40"/>
      <c r="T868" s="31"/>
      <c r="U868" s="40"/>
      <c r="V868" s="31"/>
      <c r="W868" s="40"/>
      <c r="X868" s="31"/>
      <c r="Y868" s="40"/>
      <c r="Z868" s="31"/>
    </row>
    <row r="869" spans="1:26" s="34" customFormat="1">
      <c r="A869" s="29"/>
      <c r="B869" s="29"/>
      <c r="C869" s="29"/>
      <c r="D869" s="29"/>
      <c r="E869" s="29"/>
      <c r="F869" s="29"/>
      <c r="G869" s="29"/>
      <c r="H869" s="29"/>
      <c r="I869" s="30"/>
      <c r="J869" s="30"/>
      <c r="K869" s="30"/>
      <c r="L869" s="30"/>
      <c r="M869" s="30"/>
      <c r="N869" s="30"/>
      <c r="O869" s="40"/>
      <c r="P869" s="40"/>
      <c r="Q869" s="40"/>
      <c r="R869" s="31"/>
      <c r="S869" s="40"/>
      <c r="T869" s="31"/>
      <c r="U869" s="40"/>
      <c r="V869" s="31"/>
      <c r="W869" s="40"/>
      <c r="X869" s="31"/>
      <c r="Y869" s="40"/>
      <c r="Z869" s="31"/>
    </row>
    <row r="870" spans="1:26" s="34" customFormat="1">
      <c r="A870" s="29"/>
      <c r="B870" s="29"/>
      <c r="C870" s="29"/>
      <c r="D870" s="29"/>
      <c r="E870" s="29"/>
      <c r="F870" s="29"/>
      <c r="G870" s="29"/>
      <c r="H870" s="29"/>
      <c r="I870" s="30"/>
      <c r="J870" s="30"/>
      <c r="K870" s="30"/>
      <c r="L870" s="30"/>
      <c r="M870" s="30"/>
      <c r="N870" s="30"/>
      <c r="O870" s="40"/>
      <c r="P870" s="40"/>
      <c r="Q870" s="40"/>
      <c r="R870" s="31"/>
      <c r="S870" s="40"/>
      <c r="T870" s="31"/>
      <c r="U870" s="40"/>
      <c r="V870" s="31"/>
      <c r="W870" s="40"/>
      <c r="X870" s="31"/>
      <c r="Y870" s="40"/>
      <c r="Z870" s="31"/>
    </row>
    <row r="871" spans="1:26" s="34" customFormat="1">
      <c r="A871" s="29"/>
      <c r="B871" s="29"/>
      <c r="C871" s="29"/>
      <c r="D871" s="29"/>
      <c r="E871" s="29"/>
      <c r="F871" s="29"/>
      <c r="G871" s="29"/>
      <c r="H871" s="29"/>
      <c r="I871" s="30"/>
      <c r="J871" s="30"/>
      <c r="K871" s="30"/>
      <c r="L871" s="30"/>
      <c r="M871" s="30"/>
      <c r="N871" s="30"/>
      <c r="O871" s="40"/>
      <c r="P871" s="40"/>
      <c r="Q871" s="40"/>
      <c r="R871" s="31"/>
      <c r="S871" s="40"/>
      <c r="T871" s="31"/>
      <c r="U871" s="40"/>
      <c r="V871" s="31"/>
      <c r="W871" s="40"/>
      <c r="X871" s="31"/>
      <c r="Y871" s="40"/>
      <c r="Z871" s="31"/>
    </row>
    <row r="872" spans="1:26" s="34" customFormat="1">
      <c r="A872" s="29"/>
      <c r="B872" s="29"/>
      <c r="C872" s="29"/>
      <c r="D872" s="29"/>
      <c r="E872" s="29"/>
      <c r="F872" s="29"/>
      <c r="G872" s="29"/>
      <c r="H872" s="29"/>
      <c r="I872" s="30"/>
      <c r="J872" s="30"/>
      <c r="K872" s="30"/>
      <c r="L872" s="30"/>
      <c r="M872" s="30"/>
      <c r="N872" s="30"/>
      <c r="O872" s="40"/>
      <c r="P872" s="40"/>
      <c r="Q872" s="40"/>
      <c r="R872" s="31"/>
      <c r="S872" s="40"/>
      <c r="T872" s="31"/>
      <c r="U872" s="40"/>
      <c r="V872" s="31"/>
      <c r="W872" s="40"/>
      <c r="X872" s="31"/>
      <c r="Y872" s="40"/>
      <c r="Z872" s="31"/>
    </row>
    <row r="873" spans="1:26" s="34" customFormat="1">
      <c r="A873" s="29"/>
      <c r="B873" s="29"/>
      <c r="C873" s="29"/>
      <c r="D873" s="29"/>
      <c r="E873" s="29"/>
      <c r="F873" s="29"/>
      <c r="G873" s="29"/>
      <c r="H873" s="29"/>
      <c r="I873" s="30"/>
      <c r="J873" s="30"/>
      <c r="K873" s="30"/>
      <c r="L873" s="30"/>
      <c r="M873" s="30"/>
      <c r="N873" s="30"/>
      <c r="O873" s="40"/>
      <c r="P873" s="40"/>
      <c r="Q873" s="40"/>
      <c r="R873" s="31"/>
      <c r="S873" s="40"/>
      <c r="T873" s="31"/>
      <c r="U873" s="40"/>
      <c r="V873" s="31"/>
      <c r="W873" s="40"/>
      <c r="X873" s="31"/>
      <c r="Y873" s="40"/>
      <c r="Z873" s="31"/>
    </row>
    <row r="874" spans="1:26" s="34" customFormat="1">
      <c r="A874" s="29"/>
      <c r="B874" s="29"/>
      <c r="C874" s="29"/>
      <c r="D874" s="29"/>
      <c r="E874" s="29"/>
      <c r="F874" s="29"/>
      <c r="G874" s="29"/>
      <c r="H874" s="29"/>
      <c r="I874" s="30"/>
      <c r="J874" s="30"/>
      <c r="K874" s="30"/>
      <c r="L874" s="30"/>
      <c r="M874" s="30"/>
      <c r="N874" s="30"/>
      <c r="O874" s="40"/>
      <c r="P874" s="40"/>
      <c r="Q874" s="40"/>
      <c r="R874" s="31"/>
      <c r="S874" s="40"/>
      <c r="T874" s="31"/>
      <c r="U874" s="40"/>
      <c r="V874" s="31"/>
      <c r="W874" s="40"/>
      <c r="X874" s="31"/>
      <c r="Y874" s="40"/>
      <c r="Z874" s="31"/>
    </row>
    <row r="875" spans="1:26" s="34" customFormat="1">
      <c r="A875" s="29"/>
      <c r="B875" s="29"/>
      <c r="C875" s="29"/>
      <c r="D875" s="29"/>
      <c r="E875" s="29"/>
      <c r="F875" s="29"/>
      <c r="G875" s="29"/>
      <c r="H875" s="29"/>
      <c r="I875" s="30"/>
      <c r="J875" s="30"/>
      <c r="K875" s="30"/>
      <c r="L875" s="30"/>
      <c r="M875" s="30"/>
      <c r="N875" s="30"/>
      <c r="O875" s="40"/>
      <c r="P875" s="40"/>
      <c r="Q875" s="40"/>
      <c r="R875" s="31"/>
      <c r="S875" s="40"/>
      <c r="T875" s="31"/>
      <c r="U875" s="40"/>
      <c r="V875" s="31"/>
      <c r="W875" s="40"/>
      <c r="X875" s="31"/>
      <c r="Y875" s="40"/>
      <c r="Z875" s="31"/>
    </row>
    <row r="876" spans="1:26" s="34" customFormat="1">
      <c r="A876" s="29"/>
      <c r="B876" s="29"/>
      <c r="C876" s="29"/>
      <c r="D876" s="29"/>
      <c r="E876" s="29"/>
      <c r="F876" s="29"/>
      <c r="G876" s="29"/>
      <c r="H876" s="29"/>
      <c r="I876" s="30"/>
      <c r="J876" s="30"/>
      <c r="K876" s="30"/>
      <c r="L876" s="30"/>
      <c r="M876" s="30"/>
      <c r="N876" s="30"/>
      <c r="O876" s="40"/>
      <c r="P876" s="40"/>
      <c r="Q876" s="40"/>
      <c r="R876" s="31"/>
      <c r="S876" s="40"/>
      <c r="T876" s="31"/>
      <c r="U876" s="40"/>
      <c r="V876" s="31"/>
      <c r="W876" s="40"/>
      <c r="X876" s="31"/>
      <c r="Y876" s="40"/>
      <c r="Z876" s="31"/>
    </row>
    <row r="877" spans="1:26" s="34" customFormat="1">
      <c r="A877" s="29"/>
      <c r="B877" s="29"/>
      <c r="C877" s="29"/>
      <c r="D877" s="29"/>
      <c r="E877" s="29"/>
      <c r="F877" s="29"/>
      <c r="G877" s="29"/>
      <c r="H877" s="29"/>
      <c r="I877" s="30"/>
      <c r="J877" s="30"/>
      <c r="K877" s="30"/>
      <c r="L877" s="30"/>
      <c r="M877" s="30"/>
      <c r="N877" s="30"/>
      <c r="O877" s="40"/>
      <c r="P877" s="40"/>
      <c r="Q877" s="40"/>
      <c r="R877" s="31"/>
      <c r="S877" s="40"/>
      <c r="T877" s="31"/>
      <c r="U877" s="40"/>
      <c r="V877" s="31"/>
      <c r="W877" s="40"/>
      <c r="X877" s="31"/>
      <c r="Y877" s="40"/>
      <c r="Z877" s="31"/>
    </row>
    <row r="878" spans="1:26" s="34" customFormat="1">
      <c r="A878" s="29"/>
      <c r="B878" s="29"/>
      <c r="C878" s="29"/>
      <c r="D878" s="29"/>
      <c r="E878" s="29"/>
      <c r="F878" s="29"/>
      <c r="G878" s="29"/>
      <c r="H878" s="29"/>
      <c r="I878" s="30"/>
      <c r="J878" s="30"/>
      <c r="K878" s="30"/>
      <c r="L878" s="30"/>
      <c r="M878" s="30"/>
      <c r="N878" s="30"/>
      <c r="O878" s="40"/>
      <c r="P878" s="40"/>
      <c r="Q878" s="40"/>
      <c r="R878" s="31"/>
      <c r="S878" s="40"/>
      <c r="T878" s="31"/>
      <c r="U878" s="40"/>
      <c r="V878" s="31"/>
      <c r="W878" s="40"/>
      <c r="X878" s="31"/>
      <c r="Y878" s="40"/>
      <c r="Z878" s="31"/>
    </row>
    <row r="879" spans="1:26" s="34" customFormat="1">
      <c r="A879" s="29"/>
      <c r="B879" s="29"/>
      <c r="C879" s="29"/>
      <c r="D879" s="29"/>
      <c r="E879" s="29"/>
      <c r="F879" s="29"/>
      <c r="G879" s="29"/>
      <c r="H879" s="29"/>
      <c r="I879" s="30"/>
      <c r="J879" s="30"/>
      <c r="K879" s="30"/>
      <c r="L879" s="30"/>
      <c r="M879" s="30"/>
      <c r="N879" s="30"/>
      <c r="O879" s="40"/>
      <c r="P879" s="40"/>
      <c r="Q879" s="40"/>
      <c r="R879" s="31"/>
      <c r="S879" s="40"/>
      <c r="T879" s="31"/>
      <c r="U879" s="40"/>
      <c r="V879" s="31"/>
      <c r="W879" s="40"/>
      <c r="X879" s="31"/>
      <c r="Y879" s="40"/>
      <c r="Z879" s="31"/>
    </row>
    <row r="880" spans="1:26" s="34" customFormat="1">
      <c r="A880" s="29"/>
      <c r="B880" s="29"/>
      <c r="C880" s="29"/>
      <c r="D880" s="29"/>
      <c r="E880" s="29"/>
      <c r="F880" s="29"/>
      <c r="G880" s="29"/>
      <c r="H880" s="29"/>
      <c r="I880" s="30"/>
      <c r="J880" s="30"/>
      <c r="K880" s="30"/>
      <c r="L880" s="30"/>
      <c r="M880" s="30"/>
      <c r="N880" s="30"/>
      <c r="O880" s="40"/>
      <c r="P880" s="40"/>
      <c r="Q880" s="40"/>
      <c r="R880" s="31"/>
      <c r="S880" s="40"/>
      <c r="T880" s="31"/>
      <c r="U880" s="40"/>
      <c r="V880" s="31"/>
      <c r="W880" s="40"/>
      <c r="X880" s="31"/>
      <c r="Y880" s="40"/>
      <c r="Z880" s="31"/>
    </row>
    <row r="881" spans="1:26" s="34" customFormat="1">
      <c r="A881" s="29"/>
      <c r="B881" s="29"/>
      <c r="C881" s="29"/>
      <c r="D881" s="29"/>
      <c r="E881" s="29"/>
      <c r="F881" s="29"/>
      <c r="G881" s="29"/>
      <c r="H881" s="29"/>
      <c r="I881" s="30"/>
      <c r="J881" s="30"/>
      <c r="K881" s="30"/>
      <c r="L881" s="30"/>
      <c r="M881" s="30"/>
      <c r="N881" s="30"/>
      <c r="O881" s="40"/>
      <c r="P881" s="40"/>
      <c r="Q881" s="40"/>
      <c r="R881" s="31"/>
      <c r="S881" s="40"/>
      <c r="T881" s="31"/>
      <c r="U881" s="40"/>
      <c r="V881" s="31"/>
      <c r="W881" s="40"/>
      <c r="X881" s="31"/>
      <c r="Y881" s="40"/>
      <c r="Z881" s="31"/>
    </row>
    <row r="882" spans="1:26" s="34" customFormat="1">
      <c r="A882" s="29"/>
      <c r="B882" s="29"/>
      <c r="C882" s="29"/>
      <c r="D882" s="29"/>
      <c r="E882" s="29"/>
      <c r="F882" s="29"/>
      <c r="G882" s="29"/>
      <c r="H882" s="29"/>
      <c r="I882" s="30"/>
      <c r="J882" s="30"/>
      <c r="K882" s="30"/>
      <c r="L882" s="30"/>
      <c r="M882" s="30"/>
      <c r="N882" s="30"/>
      <c r="O882" s="40"/>
      <c r="P882" s="40"/>
      <c r="Q882" s="40"/>
      <c r="R882" s="31"/>
      <c r="S882" s="40"/>
      <c r="T882" s="31"/>
      <c r="U882" s="40"/>
      <c r="V882" s="31"/>
      <c r="W882" s="40"/>
      <c r="X882" s="31"/>
      <c r="Y882" s="40"/>
      <c r="Z882" s="31"/>
    </row>
    <row r="883" spans="1:26" s="34" customFormat="1">
      <c r="A883" s="29"/>
      <c r="B883" s="29"/>
      <c r="C883" s="29"/>
      <c r="D883" s="29"/>
      <c r="E883" s="29"/>
      <c r="F883" s="29"/>
      <c r="G883" s="29"/>
      <c r="H883" s="29"/>
      <c r="I883" s="30"/>
      <c r="J883" s="30"/>
      <c r="K883" s="30"/>
      <c r="L883" s="30"/>
      <c r="M883" s="30"/>
      <c r="N883" s="30"/>
      <c r="O883" s="40"/>
      <c r="P883" s="40"/>
      <c r="Q883" s="40"/>
      <c r="R883" s="31"/>
      <c r="S883" s="40"/>
      <c r="T883" s="31"/>
      <c r="U883" s="40"/>
      <c r="V883" s="31"/>
      <c r="W883" s="40"/>
      <c r="X883" s="31"/>
      <c r="Y883" s="40"/>
      <c r="Z883" s="31"/>
    </row>
    <row r="884" spans="1:26" s="34" customFormat="1">
      <c r="A884" s="29"/>
      <c r="B884" s="29"/>
      <c r="C884" s="29"/>
      <c r="D884" s="29"/>
      <c r="E884" s="29"/>
      <c r="F884" s="29"/>
      <c r="G884" s="29"/>
      <c r="H884" s="29"/>
      <c r="I884" s="30"/>
      <c r="J884" s="30"/>
      <c r="K884" s="30"/>
      <c r="L884" s="30"/>
      <c r="M884" s="30"/>
      <c r="N884" s="30"/>
      <c r="O884" s="40"/>
      <c r="P884" s="40"/>
      <c r="Q884" s="40"/>
      <c r="R884" s="31"/>
      <c r="S884" s="40"/>
      <c r="T884" s="31"/>
      <c r="U884" s="40"/>
      <c r="V884" s="31"/>
      <c r="W884" s="40"/>
      <c r="X884" s="31"/>
      <c r="Y884" s="40"/>
      <c r="Z884" s="31"/>
    </row>
    <row r="885" spans="1:26" s="34" customFormat="1">
      <c r="A885" s="29"/>
      <c r="B885" s="29"/>
      <c r="C885" s="29"/>
      <c r="D885" s="29"/>
      <c r="E885" s="29"/>
      <c r="F885" s="29"/>
      <c r="G885" s="29"/>
      <c r="H885" s="29"/>
      <c r="I885" s="30"/>
      <c r="J885" s="30"/>
      <c r="K885" s="30"/>
      <c r="L885" s="30"/>
      <c r="M885" s="30"/>
      <c r="N885" s="30"/>
      <c r="O885" s="40"/>
      <c r="P885" s="40"/>
      <c r="Q885" s="40"/>
      <c r="R885" s="31"/>
      <c r="S885" s="40"/>
      <c r="T885" s="31"/>
      <c r="U885" s="40"/>
      <c r="V885" s="31"/>
      <c r="W885" s="40"/>
      <c r="X885" s="31"/>
      <c r="Y885" s="40"/>
      <c r="Z885" s="31"/>
    </row>
    <row r="886" spans="1:26" s="34" customFormat="1">
      <c r="A886" s="29"/>
      <c r="B886" s="29"/>
      <c r="C886" s="29"/>
      <c r="D886" s="29"/>
      <c r="E886" s="29"/>
      <c r="F886" s="29"/>
      <c r="G886" s="29"/>
      <c r="H886" s="29"/>
      <c r="I886" s="30"/>
      <c r="J886" s="30"/>
      <c r="K886" s="30"/>
      <c r="L886" s="30"/>
      <c r="M886" s="30"/>
      <c r="N886" s="30"/>
      <c r="O886" s="40"/>
      <c r="P886" s="40"/>
      <c r="Q886" s="40"/>
      <c r="R886" s="31"/>
      <c r="S886" s="40"/>
      <c r="T886" s="31"/>
      <c r="U886" s="40"/>
      <c r="V886" s="31"/>
      <c r="W886" s="40"/>
      <c r="X886" s="31"/>
      <c r="Y886" s="40"/>
      <c r="Z886" s="31"/>
    </row>
    <row r="887" spans="1:26" s="34" customFormat="1">
      <c r="A887" s="29"/>
      <c r="B887" s="29"/>
      <c r="C887" s="29"/>
      <c r="D887" s="29"/>
      <c r="E887" s="29"/>
      <c r="F887" s="29"/>
      <c r="G887" s="29"/>
      <c r="H887" s="29"/>
      <c r="I887" s="30"/>
      <c r="J887" s="30"/>
      <c r="K887" s="30"/>
      <c r="L887" s="30"/>
      <c r="M887" s="30"/>
      <c r="N887" s="30"/>
      <c r="O887" s="40"/>
      <c r="P887" s="40"/>
      <c r="Q887" s="40"/>
      <c r="R887" s="31"/>
      <c r="S887" s="40"/>
      <c r="T887" s="31"/>
      <c r="U887" s="40"/>
      <c r="V887" s="31"/>
      <c r="W887" s="40"/>
      <c r="X887" s="31"/>
      <c r="Y887" s="40"/>
      <c r="Z887" s="31"/>
    </row>
    <row r="888" spans="1:26" s="34" customFormat="1">
      <c r="A888" s="29"/>
      <c r="B888" s="29"/>
      <c r="C888" s="29"/>
      <c r="D888" s="29"/>
      <c r="E888" s="29"/>
      <c r="F888" s="29"/>
      <c r="G888" s="29"/>
      <c r="H888" s="29"/>
      <c r="I888" s="30"/>
      <c r="J888" s="30"/>
      <c r="K888" s="30"/>
      <c r="L888" s="30"/>
      <c r="M888" s="30"/>
      <c r="N888" s="30"/>
      <c r="O888" s="40"/>
      <c r="P888" s="40"/>
      <c r="Q888" s="40"/>
      <c r="R888" s="31"/>
      <c r="S888" s="40"/>
      <c r="T888" s="31"/>
      <c r="U888" s="40"/>
      <c r="V888" s="31"/>
      <c r="W888" s="40"/>
      <c r="X888" s="31"/>
      <c r="Y888" s="40"/>
      <c r="Z888" s="31"/>
    </row>
    <row r="889" spans="1:26" s="34" customFormat="1">
      <c r="A889" s="29"/>
      <c r="B889" s="29"/>
      <c r="C889" s="29"/>
      <c r="D889" s="29"/>
      <c r="E889" s="29"/>
      <c r="F889" s="29"/>
      <c r="G889" s="29"/>
      <c r="H889" s="29"/>
      <c r="I889" s="30"/>
      <c r="J889" s="30"/>
      <c r="K889" s="30"/>
      <c r="L889" s="30"/>
      <c r="M889" s="30"/>
      <c r="N889" s="30"/>
      <c r="O889" s="40"/>
      <c r="P889" s="40"/>
      <c r="Q889" s="40"/>
      <c r="R889" s="31"/>
      <c r="S889" s="40"/>
      <c r="T889" s="31"/>
      <c r="U889" s="40"/>
      <c r="V889" s="31"/>
      <c r="W889" s="40"/>
      <c r="X889" s="31"/>
      <c r="Y889" s="40"/>
      <c r="Z889" s="31"/>
    </row>
    <row r="890" spans="1:26" s="34" customFormat="1">
      <c r="A890" s="29"/>
      <c r="B890" s="29"/>
      <c r="C890" s="29"/>
      <c r="D890" s="29"/>
      <c r="E890" s="29"/>
      <c r="F890" s="29"/>
      <c r="G890" s="29"/>
      <c r="H890" s="29"/>
      <c r="I890" s="30"/>
      <c r="J890" s="30"/>
      <c r="K890" s="30"/>
      <c r="L890" s="30"/>
      <c r="M890" s="30"/>
      <c r="N890" s="30"/>
      <c r="O890" s="40"/>
      <c r="P890" s="40"/>
      <c r="Q890" s="40"/>
      <c r="R890" s="31"/>
      <c r="S890" s="40"/>
      <c r="T890" s="31"/>
      <c r="U890" s="40"/>
      <c r="V890" s="31"/>
      <c r="W890" s="40"/>
      <c r="X890" s="31"/>
      <c r="Y890" s="40"/>
      <c r="Z890" s="31"/>
    </row>
    <row r="891" spans="1:26" s="34" customFormat="1">
      <c r="A891" s="29"/>
      <c r="B891" s="29"/>
      <c r="C891" s="29"/>
      <c r="D891" s="29"/>
      <c r="E891" s="29"/>
      <c r="F891" s="29"/>
      <c r="G891" s="29"/>
      <c r="H891" s="29"/>
      <c r="I891" s="30"/>
      <c r="J891" s="30"/>
      <c r="K891" s="30"/>
      <c r="L891" s="30"/>
      <c r="M891" s="30"/>
      <c r="N891" s="30"/>
      <c r="O891" s="40"/>
      <c r="P891" s="40"/>
      <c r="Q891" s="40"/>
      <c r="R891" s="31"/>
      <c r="S891" s="40"/>
      <c r="T891" s="31"/>
      <c r="U891" s="40"/>
      <c r="V891" s="31"/>
      <c r="W891" s="40"/>
      <c r="X891" s="31"/>
      <c r="Y891" s="40"/>
      <c r="Z891" s="31"/>
    </row>
    <row r="892" spans="1:26" s="34" customFormat="1">
      <c r="A892" s="29"/>
      <c r="B892" s="29"/>
      <c r="C892" s="29"/>
      <c r="D892" s="29"/>
      <c r="E892" s="29"/>
      <c r="F892" s="29"/>
      <c r="G892" s="29"/>
      <c r="H892" s="29"/>
      <c r="I892" s="30"/>
      <c r="J892" s="30"/>
      <c r="K892" s="30"/>
      <c r="L892" s="30"/>
      <c r="M892" s="30"/>
      <c r="N892" s="30"/>
      <c r="O892" s="40"/>
      <c r="P892" s="40"/>
      <c r="Q892" s="40"/>
      <c r="R892" s="31"/>
      <c r="S892" s="40"/>
      <c r="T892" s="31"/>
      <c r="U892" s="40"/>
      <c r="V892" s="31"/>
      <c r="W892" s="40"/>
      <c r="X892" s="31"/>
      <c r="Y892" s="40"/>
      <c r="Z892" s="31"/>
    </row>
    <row r="893" spans="1:26" s="34" customFormat="1">
      <c r="A893" s="29"/>
      <c r="B893" s="29"/>
      <c r="C893" s="29"/>
      <c r="D893" s="29"/>
      <c r="E893" s="29"/>
      <c r="F893" s="29"/>
      <c r="G893" s="29"/>
      <c r="H893" s="29"/>
      <c r="I893" s="30"/>
      <c r="J893" s="30"/>
      <c r="K893" s="30"/>
      <c r="L893" s="30"/>
      <c r="M893" s="30"/>
      <c r="N893" s="30"/>
      <c r="O893" s="40"/>
      <c r="P893" s="40"/>
      <c r="Q893" s="40"/>
      <c r="R893" s="31"/>
      <c r="S893" s="40"/>
      <c r="T893" s="31"/>
      <c r="U893" s="40"/>
      <c r="V893" s="31"/>
      <c r="W893" s="40"/>
      <c r="X893" s="31"/>
      <c r="Y893" s="40"/>
      <c r="Z893" s="31"/>
    </row>
    <row r="894" spans="1:26" s="34" customFormat="1">
      <c r="A894" s="29"/>
      <c r="B894" s="29"/>
      <c r="C894" s="29"/>
      <c r="D894" s="29"/>
      <c r="E894" s="29"/>
      <c r="F894" s="29"/>
      <c r="G894" s="29"/>
      <c r="H894" s="29"/>
      <c r="I894" s="30"/>
      <c r="J894" s="30"/>
      <c r="K894" s="30"/>
      <c r="L894" s="30"/>
      <c r="M894" s="30"/>
      <c r="N894" s="30"/>
      <c r="O894" s="40"/>
      <c r="P894" s="40"/>
      <c r="Q894" s="40"/>
      <c r="R894" s="31"/>
      <c r="S894" s="40"/>
      <c r="T894" s="31"/>
      <c r="U894" s="40"/>
      <c r="V894" s="31"/>
      <c r="W894" s="40"/>
      <c r="X894" s="31"/>
      <c r="Y894" s="40"/>
      <c r="Z894" s="31"/>
    </row>
    <row r="895" spans="1:26" s="34" customFormat="1">
      <c r="A895" s="29"/>
      <c r="B895" s="29"/>
      <c r="C895" s="29"/>
      <c r="D895" s="29"/>
      <c r="E895" s="29"/>
      <c r="F895" s="29"/>
      <c r="G895" s="29"/>
      <c r="H895" s="29"/>
      <c r="I895" s="30"/>
      <c r="J895" s="30"/>
      <c r="K895" s="30"/>
      <c r="L895" s="30"/>
      <c r="M895" s="30"/>
      <c r="N895" s="30"/>
      <c r="O895" s="40"/>
      <c r="P895" s="40"/>
      <c r="Q895" s="40"/>
      <c r="R895" s="31"/>
      <c r="S895" s="40"/>
      <c r="T895" s="31"/>
      <c r="U895" s="40"/>
      <c r="V895" s="31"/>
      <c r="W895" s="40"/>
      <c r="X895" s="31"/>
      <c r="Y895" s="40"/>
      <c r="Z895" s="31"/>
    </row>
    <row r="896" spans="1:26" s="34" customFormat="1">
      <c r="A896" s="29"/>
      <c r="B896" s="29"/>
      <c r="C896" s="29"/>
      <c r="D896" s="29"/>
      <c r="E896" s="29"/>
      <c r="F896" s="29"/>
      <c r="G896" s="29"/>
      <c r="H896" s="29"/>
      <c r="I896" s="30"/>
      <c r="J896" s="30"/>
      <c r="K896" s="30"/>
      <c r="L896" s="30"/>
      <c r="M896" s="30"/>
      <c r="N896" s="30"/>
      <c r="O896" s="40"/>
      <c r="P896" s="40"/>
      <c r="Q896" s="40"/>
      <c r="R896" s="31"/>
      <c r="S896" s="40"/>
      <c r="T896" s="31"/>
      <c r="U896" s="40"/>
      <c r="V896" s="31"/>
      <c r="W896" s="40"/>
      <c r="X896" s="31"/>
      <c r="Y896" s="40"/>
      <c r="Z896" s="31"/>
    </row>
    <row r="897" spans="1:26" s="34" customFormat="1">
      <c r="A897" s="29"/>
      <c r="B897" s="29"/>
      <c r="C897" s="29"/>
      <c r="D897" s="29"/>
      <c r="E897" s="29"/>
      <c r="F897" s="29"/>
      <c r="G897" s="29"/>
      <c r="H897" s="29"/>
      <c r="I897" s="30"/>
      <c r="J897" s="30"/>
      <c r="K897" s="30"/>
      <c r="L897" s="30"/>
      <c r="M897" s="30"/>
      <c r="N897" s="30"/>
      <c r="O897" s="40"/>
      <c r="P897" s="40"/>
      <c r="Q897" s="40"/>
      <c r="R897" s="31"/>
      <c r="S897" s="40"/>
      <c r="T897" s="31"/>
      <c r="U897" s="40"/>
      <c r="V897" s="31"/>
      <c r="W897" s="40"/>
      <c r="X897" s="31"/>
      <c r="Y897" s="40"/>
      <c r="Z897" s="31"/>
    </row>
    <row r="898" spans="1:26" s="34" customFormat="1">
      <c r="A898" s="29"/>
      <c r="B898" s="29"/>
      <c r="C898" s="29"/>
      <c r="D898" s="29"/>
      <c r="E898" s="29"/>
      <c r="F898" s="29"/>
      <c r="G898" s="29"/>
      <c r="H898" s="29"/>
      <c r="I898" s="30"/>
      <c r="J898" s="30"/>
      <c r="K898" s="30"/>
      <c r="L898" s="30"/>
      <c r="M898" s="30"/>
      <c r="N898" s="30"/>
      <c r="O898" s="40"/>
      <c r="P898" s="40"/>
      <c r="Q898" s="40"/>
      <c r="R898" s="31"/>
      <c r="S898" s="40"/>
      <c r="T898" s="31"/>
      <c r="U898" s="40"/>
      <c r="V898" s="31"/>
      <c r="W898" s="40"/>
      <c r="X898" s="31"/>
      <c r="Y898" s="40"/>
      <c r="Z898" s="31"/>
    </row>
    <row r="899" spans="1:26" s="34" customFormat="1">
      <c r="A899" s="29"/>
      <c r="B899" s="29"/>
      <c r="C899" s="29"/>
      <c r="D899" s="29"/>
      <c r="E899" s="29"/>
      <c r="F899" s="29"/>
      <c r="G899" s="29"/>
      <c r="H899" s="29"/>
      <c r="I899" s="30"/>
      <c r="J899" s="30"/>
      <c r="K899" s="30"/>
      <c r="L899" s="30"/>
      <c r="M899" s="30"/>
      <c r="N899" s="30"/>
      <c r="O899" s="40"/>
      <c r="P899" s="40"/>
      <c r="Q899" s="40"/>
      <c r="R899" s="31"/>
      <c r="S899" s="40"/>
      <c r="T899" s="31"/>
      <c r="U899" s="40"/>
      <c r="V899" s="31"/>
      <c r="W899" s="40"/>
      <c r="X899" s="31"/>
      <c r="Y899" s="40"/>
      <c r="Z899" s="31"/>
    </row>
    <row r="900" spans="1:26" s="34" customFormat="1">
      <c r="A900" s="29"/>
      <c r="B900" s="29"/>
      <c r="C900" s="29"/>
      <c r="D900" s="29"/>
      <c r="E900" s="29"/>
      <c r="F900" s="29"/>
      <c r="G900" s="29"/>
      <c r="H900" s="29"/>
      <c r="I900" s="30"/>
      <c r="J900" s="30"/>
      <c r="K900" s="30"/>
      <c r="L900" s="30"/>
      <c r="M900" s="30"/>
      <c r="N900" s="30"/>
      <c r="O900" s="40"/>
      <c r="P900" s="40"/>
      <c r="Q900" s="40"/>
      <c r="R900" s="31"/>
      <c r="S900" s="40"/>
      <c r="T900" s="31"/>
      <c r="U900" s="40"/>
      <c r="V900" s="31"/>
      <c r="W900" s="40"/>
      <c r="X900" s="31"/>
      <c r="Y900" s="40"/>
      <c r="Z900" s="31"/>
    </row>
    <row r="901" spans="1:26" s="34" customFormat="1">
      <c r="A901" s="29"/>
      <c r="B901" s="29"/>
      <c r="C901" s="29"/>
      <c r="D901" s="29"/>
      <c r="E901" s="29"/>
      <c r="F901" s="29"/>
      <c r="G901" s="29"/>
      <c r="H901" s="29"/>
      <c r="I901" s="30"/>
      <c r="J901" s="30"/>
      <c r="K901" s="30"/>
      <c r="L901" s="30"/>
      <c r="M901" s="30"/>
      <c r="N901" s="30"/>
      <c r="O901" s="40"/>
      <c r="P901" s="40"/>
      <c r="Q901" s="40"/>
      <c r="R901" s="31"/>
      <c r="S901" s="40"/>
      <c r="T901" s="31"/>
      <c r="U901" s="40"/>
      <c r="V901" s="31"/>
      <c r="W901" s="40"/>
      <c r="X901" s="31"/>
      <c r="Y901" s="40"/>
      <c r="Z901" s="31"/>
    </row>
    <row r="902" spans="1:26" s="34" customFormat="1">
      <c r="A902" s="29"/>
      <c r="B902" s="29"/>
      <c r="C902" s="29"/>
      <c r="D902" s="29"/>
      <c r="E902" s="29"/>
      <c r="F902" s="29"/>
      <c r="G902" s="29"/>
      <c r="H902" s="29"/>
      <c r="I902" s="30"/>
      <c r="J902" s="30"/>
      <c r="K902" s="30"/>
      <c r="L902" s="30"/>
      <c r="M902" s="30"/>
      <c r="N902" s="30"/>
      <c r="O902" s="40"/>
      <c r="P902" s="40"/>
      <c r="Q902" s="40"/>
      <c r="R902" s="31"/>
      <c r="S902" s="40"/>
      <c r="T902" s="31"/>
      <c r="U902" s="40"/>
      <c r="V902" s="31"/>
      <c r="W902" s="40"/>
      <c r="X902" s="31"/>
      <c r="Y902" s="40"/>
      <c r="Z902" s="31"/>
    </row>
    <row r="903" spans="1:26" s="34" customFormat="1">
      <c r="A903" s="29"/>
      <c r="B903" s="29"/>
      <c r="C903" s="29"/>
      <c r="D903" s="29"/>
      <c r="E903" s="29"/>
      <c r="F903" s="29"/>
      <c r="G903" s="29"/>
      <c r="H903" s="29"/>
      <c r="I903" s="30"/>
      <c r="J903" s="30"/>
      <c r="K903" s="30"/>
      <c r="L903" s="30"/>
      <c r="M903" s="30"/>
      <c r="N903" s="30"/>
      <c r="O903" s="40"/>
      <c r="P903" s="40"/>
      <c r="Q903" s="40"/>
      <c r="R903" s="31"/>
      <c r="S903" s="40"/>
      <c r="T903" s="31"/>
      <c r="U903" s="40"/>
      <c r="V903" s="31"/>
      <c r="W903" s="40"/>
      <c r="X903" s="31"/>
      <c r="Y903" s="40"/>
      <c r="Z903" s="31"/>
    </row>
    <row r="904" spans="1:26" s="34" customFormat="1">
      <c r="A904" s="29"/>
      <c r="B904" s="29"/>
      <c r="C904" s="29"/>
      <c r="D904" s="29"/>
      <c r="E904" s="29"/>
      <c r="F904" s="29"/>
      <c r="G904" s="29"/>
      <c r="H904" s="29"/>
      <c r="I904" s="30"/>
      <c r="J904" s="30"/>
      <c r="K904" s="30"/>
      <c r="L904" s="30"/>
      <c r="M904" s="30"/>
      <c r="N904" s="30"/>
      <c r="O904" s="40"/>
      <c r="P904" s="40"/>
      <c r="Q904" s="40"/>
      <c r="R904" s="31"/>
      <c r="S904" s="40"/>
      <c r="T904" s="31"/>
      <c r="U904" s="40"/>
      <c r="V904" s="31"/>
      <c r="W904" s="40"/>
      <c r="X904" s="31"/>
      <c r="Y904" s="40"/>
      <c r="Z904" s="31"/>
    </row>
    <row r="905" spans="1:26" s="34" customFormat="1">
      <c r="A905" s="29"/>
      <c r="B905" s="29"/>
      <c r="C905" s="29"/>
      <c r="D905" s="29"/>
      <c r="E905" s="29"/>
      <c r="F905" s="29"/>
      <c r="G905" s="29"/>
      <c r="H905" s="29"/>
      <c r="I905" s="30"/>
      <c r="J905" s="30"/>
      <c r="K905" s="30"/>
      <c r="L905" s="30"/>
      <c r="M905" s="30"/>
      <c r="N905" s="30"/>
      <c r="O905" s="40"/>
      <c r="P905" s="40"/>
      <c r="Q905" s="40"/>
      <c r="R905" s="31"/>
      <c r="S905" s="40"/>
      <c r="T905" s="31"/>
      <c r="U905" s="40"/>
      <c r="V905" s="31"/>
      <c r="W905" s="40"/>
      <c r="X905" s="31"/>
      <c r="Y905" s="40"/>
      <c r="Z905" s="31"/>
    </row>
    <row r="906" spans="1:26" s="34" customFormat="1">
      <c r="A906" s="29"/>
      <c r="B906" s="29"/>
      <c r="C906" s="29"/>
      <c r="D906" s="29"/>
      <c r="E906" s="29"/>
      <c r="F906" s="29"/>
      <c r="G906" s="29"/>
      <c r="H906" s="29"/>
      <c r="I906" s="30"/>
      <c r="J906" s="30"/>
      <c r="K906" s="30"/>
      <c r="L906" s="30"/>
      <c r="M906" s="30"/>
      <c r="N906" s="30"/>
      <c r="O906" s="40"/>
      <c r="P906" s="40"/>
      <c r="Q906" s="40"/>
      <c r="R906" s="31"/>
      <c r="S906" s="40"/>
      <c r="T906" s="31"/>
      <c r="U906" s="40"/>
      <c r="V906" s="31"/>
      <c r="W906" s="40"/>
      <c r="X906" s="31"/>
      <c r="Y906" s="40"/>
      <c r="Z906" s="31"/>
    </row>
    <row r="907" spans="1:26" s="34" customFormat="1">
      <c r="A907" s="29"/>
      <c r="B907" s="29"/>
      <c r="C907" s="29"/>
      <c r="D907" s="29"/>
      <c r="E907" s="29"/>
      <c r="F907" s="29"/>
      <c r="G907" s="29"/>
      <c r="H907" s="29"/>
      <c r="I907" s="30"/>
      <c r="J907" s="30"/>
      <c r="K907" s="30"/>
      <c r="L907" s="30"/>
      <c r="M907" s="30"/>
      <c r="N907" s="30"/>
      <c r="O907" s="40"/>
      <c r="P907" s="40"/>
      <c r="Q907" s="40"/>
      <c r="R907" s="31"/>
      <c r="S907" s="40"/>
      <c r="T907" s="31"/>
      <c r="U907" s="40"/>
      <c r="V907" s="31"/>
      <c r="W907" s="40"/>
      <c r="X907" s="31"/>
      <c r="Y907" s="40"/>
      <c r="Z907" s="31"/>
    </row>
    <row r="908" spans="1:26" s="34" customFormat="1">
      <c r="A908" s="29"/>
      <c r="B908" s="29"/>
      <c r="C908" s="29"/>
      <c r="D908" s="29"/>
      <c r="E908" s="29"/>
      <c r="F908" s="29"/>
      <c r="G908" s="29"/>
      <c r="H908" s="29"/>
      <c r="I908" s="30"/>
      <c r="J908" s="30"/>
      <c r="K908" s="30"/>
      <c r="L908" s="30"/>
      <c r="M908" s="30"/>
      <c r="N908" s="30"/>
      <c r="O908" s="40"/>
      <c r="P908" s="40"/>
      <c r="Q908" s="40"/>
      <c r="R908" s="31"/>
      <c r="S908" s="40"/>
      <c r="T908" s="31"/>
      <c r="U908" s="40"/>
      <c r="V908" s="31"/>
      <c r="W908" s="40"/>
      <c r="X908" s="31"/>
      <c r="Y908" s="40"/>
      <c r="Z908" s="31"/>
    </row>
    <row r="909" spans="1:26" s="34" customFormat="1">
      <c r="A909" s="29"/>
      <c r="B909" s="29"/>
      <c r="C909" s="29"/>
      <c r="D909" s="29"/>
      <c r="E909" s="29"/>
      <c r="F909" s="29"/>
      <c r="G909" s="29"/>
      <c r="H909" s="29"/>
      <c r="I909" s="30"/>
      <c r="J909" s="30"/>
      <c r="K909" s="30"/>
      <c r="L909" s="30"/>
      <c r="M909" s="30"/>
      <c r="N909" s="30"/>
      <c r="O909" s="40"/>
      <c r="P909" s="40"/>
      <c r="Q909" s="40"/>
      <c r="R909" s="31"/>
      <c r="S909" s="40"/>
      <c r="T909" s="31"/>
      <c r="U909" s="40"/>
      <c r="V909" s="31"/>
      <c r="W909" s="40"/>
      <c r="X909" s="31"/>
      <c r="Y909" s="40"/>
      <c r="Z909" s="31"/>
    </row>
    <row r="910" spans="1:26" s="34" customFormat="1">
      <c r="A910" s="29"/>
      <c r="B910" s="29"/>
      <c r="C910" s="29"/>
      <c r="D910" s="29"/>
      <c r="E910" s="29"/>
      <c r="F910" s="29"/>
      <c r="G910" s="29"/>
      <c r="H910" s="29"/>
      <c r="I910" s="30"/>
      <c r="J910" s="30"/>
      <c r="K910" s="30"/>
      <c r="L910" s="30"/>
      <c r="M910" s="30"/>
      <c r="N910" s="30"/>
      <c r="O910" s="40"/>
      <c r="P910" s="40"/>
      <c r="Q910" s="40"/>
      <c r="R910" s="31"/>
      <c r="S910" s="40"/>
      <c r="T910" s="31"/>
      <c r="U910" s="40"/>
      <c r="V910" s="31"/>
      <c r="W910" s="40"/>
      <c r="X910" s="31"/>
      <c r="Y910" s="40"/>
      <c r="Z910" s="31"/>
    </row>
    <row r="911" spans="1:26" s="34" customFormat="1">
      <c r="A911" s="29"/>
      <c r="B911" s="29"/>
      <c r="C911" s="29"/>
      <c r="D911" s="29"/>
      <c r="E911" s="29"/>
      <c r="F911" s="29"/>
      <c r="G911" s="29"/>
      <c r="H911" s="29"/>
      <c r="I911" s="30"/>
      <c r="J911" s="30"/>
      <c r="K911" s="30"/>
      <c r="L911" s="30"/>
      <c r="M911" s="30"/>
      <c r="N911" s="30"/>
      <c r="O911" s="40"/>
      <c r="P911" s="40"/>
      <c r="Q911" s="40"/>
      <c r="R911" s="31"/>
      <c r="S911" s="40"/>
      <c r="T911" s="31"/>
      <c r="U911" s="40"/>
      <c r="V911" s="31"/>
      <c r="W911" s="40"/>
      <c r="X911" s="31"/>
      <c r="Y911" s="40"/>
      <c r="Z911" s="31"/>
    </row>
    <row r="912" spans="1:26" s="34" customFormat="1">
      <c r="A912" s="29"/>
      <c r="B912" s="29"/>
      <c r="C912" s="29"/>
      <c r="D912" s="29"/>
      <c r="E912" s="29"/>
      <c r="F912" s="29"/>
      <c r="G912" s="29"/>
      <c r="H912" s="29"/>
      <c r="I912" s="30"/>
      <c r="J912" s="30"/>
      <c r="K912" s="30"/>
      <c r="L912" s="30"/>
      <c r="M912" s="30"/>
      <c r="N912" s="30"/>
      <c r="O912" s="40"/>
      <c r="P912" s="40"/>
      <c r="Q912" s="40"/>
      <c r="R912" s="31"/>
      <c r="S912" s="40"/>
      <c r="T912" s="31"/>
      <c r="U912" s="40"/>
      <c r="V912" s="31"/>
      <c r="W912" s="40"/>
      <c r="X912" s="31"/>
      <c r="Y912" s="40"/>
      <c r="Z912" s="31"/>
    </row>
    <row r="913" spans="1:26" s="34" customFormat="1">
      <c r="A913" s="29"/>
      <c r="B913" s="29"/>
      <c r="C913" s="29"/>
      <c r="D913" s="29"/>
      <c r="E913" s="29"/>
      <c r="F913" s="29"/>
      <c r="G913" s="29"/>
      <c r="H913" s="29"/>
      <c r="I913" s="30"/>
      <c r="J913" s="30"/>
      <c r="K913" s="30"/>
      <c r="L913" s="30"/>
      <c r="M913" s="30"/>
      <c r="N913" s="30"/>
      <c r="O913" s="40"/>
      <c r="P913" s="40"/>
      <c r="Q913" s="40"/>
      <c r="R913" s="31"/>
      <c r="S913" s="40"/>
      <c r="T913" s="31"/>
      <c r="U913" s="40"/>
      <c r="V913" s="31"/>
      <c r="W913" s="40"/>
      <c r="X913" s="31"/>
      <c r="Y913" s="40"/>
      <c r="Z913" s="31"/>
    </row>
    <row r="914" spans="1:26" s="34" customFormat="1">
      <c r="A914" s="29"/>
      <c r="B914" s="29"/>
      <c r="C914" s="29"/>
      <c r="D914" s="29"/>
      <c r="E914" s="29"/>
      <c r="F914" s="29"/>
      <c r="G914" s="29"/>
      <c r="H914" s="29"/>
      <c r="I914" s="30"/>
      <c r="J914" s="30"/>
      <c r="K914" s="30"/>
      <c r="L914" s="30"/>
      <c r="M914" s="30"/>
      <c r="N914" s="30"/>
      <c r="O914" s="40"/>
      <c r="P914" s="40"/>
      <c r="Q914" s="40"/>
      <c r="R914" s="31"/>
      <c r="S914" s="40"/>
      <c r="T914" s="31"/>
      <c r="U914" s="40"/>
      <c r="V914" s="31"/>
      <c r="W914" s="40"/>
      <c r="X914" s="31"/>
      <c r="Y914" s="40"/>
      <c r="Z914" s="31"/>
    </row>
    <row r="915" spans="1:26" s="34" customFormat="1">
      <c r="A915" s="29"/>
      <c r="B915" s="29"/>
      <c r="C915" s="29"/>
      <c r="D915" s="29"/>
      <c r="E915" s="29"/>
      <c r="F915" s="29"/>
      <c r="G915" s="29"/>
      <c r="H915" s="29"/>
      <c r="I915" s="30"/>
      <c r="J915" s="30"/>
      <c r="K915" s="30"/>
      <c r="L915" s="30"/>
      <c r="M915" s="30"/>
      <c r="N915" s="30"/>
      <c r="O915" s="40"/>
      <c r="P915" s="40"/>
      <c r="Q915" s="40"/>
      <c r="R915" s="31"/>
      <c r="S915" s="40"/>
      <c r="T915" s="31"/>
      <c r="U915" s="40"/>
      <c r="V915" s="31"/>
      <c r="W915" s="40"/>
      <c r="X915" s="31"/>
      <c r="Y915" s="40"/>
      <c r="Z915" s="31"/>
    </row>
    <row r="916" spans="1:26" s="34" customFormat="1">
      <c r="A916" s="29"/>
      <c r="B916" s="29"/>
      <c r="C916" s="29"/>
      <c r="D916" s="29"/>
      <c r="E916" s="29"/>
      <c r="F916" s="29"/>
      <c r="G916" s="29"/>
      <c r="H916" s="29"/>
      <c r="I916" s="30"/>
      <c r="J916" s="30"/>
      <c r="K916" s="30"/>
      <c r="L916" s="30"/>
      <c r="M916" s="30"/>
      <c r="N916" s="30"/>
      <c r="O916" s="40"/>
      <c r="P916" s="40"/>
      <c r="Q916" s="40"/>
      <c r="R916" s="31"/>
      <c r="S916" s="40"/>
      <c r="T916" s="31"/>
      <c r="U916" s="40"/>
      <c r="V916" s="31"/>
      <c r="W916" s="40"/>
      <c r="X916" s="31"/>
      <c r="Y916" s="40"/>
      <c r="Z916" s="31"/>
    </row>
    <row r="917" spans="1:26" s="34" customFormat="1">
      <c r="A917" s="29"/>
      <c r="B917" s="29"/>
      <c r="C917" s="29"/>
      <c r="D917" s="29"/>
      <c r="E917" s="29"/>
      <c r="F917" s="29"/>
      <c r="G917" s="29"/>
      <c r="H917" s="29"/>
      <c r="I917" s="30"/>
      <c r="J917" s="30"/>
      <c r="K917" s="30"/>
      <c r="L917" s="30"/>
      <c r="M917" s="30"/>
      <c r="N917" s="30"/>
      <c r="O917" s="40"/>
      <c r="P917" s="40"/>
      <c r="Q917" s="40"/>
      <c r="R917" s="31"/>
      <c r="S917" s="40"/>
      <c r="T917" s="31"/>
      <c r="U917" s="40"/>
      <c r="V917" s="31"/>
      <c r="W917" s="40"/>
      <c r="X917" s="31"/>
      <c r="Y917" s="40"/>
      <c r="Z917" s="31"/>
    </row>
    <row r="918" spans="1:26" s="34" customFormat="1">
      <c r="A918" s="29"/>
      <c r="B918" s="29"/>
      <c r="C918" s="29"/>
      <c r="D918" s="29"/>
      <c r="E918" s="29"/>
      <c r="F918" s="29"/>
      <c r="G918" s="29"/>
      <c r="H918" s="29"/>
      <c r="I918" s="30"/>
      <c r="J918" s="30"/>
      <c r="K918" s="30"/>
      <c r="L918" s="30"/>
      <c r="M918" s="30"/>
      <c r="N918" s="30"/>
      <c r="O918" s="40"/>
      <c r="P918" s="40"/>
      <c r="Q918" s="40"/>
      <c r="R918" s="31"/>
      <c r="S918" s="40"/>
      <c r="T918" s="31"/>
      <c r="U918" s="40"/>
      <c r="V918" s="31"/>
      <c r="W918" s="40"/>
      <c r="X918" s="31"/>
      <c r="Y918" s="40"/>
      <c r="Z918" s="31"/>
    </row>
    <row r="919" spans="1:26" s="34" customFormat="1">
      <c r="A919" s="29"/>
      <c r="B919" s="29"/>
      <c r="C919" s="29"/>
      <c r="D919" s="29"/>
      <c r="E919" s="29"/>
      <c r="F919" s="29"/>
      <c r="G919" s="29"/>
      <c r="H919" s="29"/>
      <c r="I919" s="30"/>
      <c r="J919" s="30"/>
      <c r="K919" s="30"/>
      <c r="L919" s="30"/>
      <c r="M919" s="30"/>
      <c r="N919" s="30"/>
      <c r="O919" s="40"/>
      <c r="P919" s="40"/>
      <c r="Q919" s="40"/>
      <c r="R919" s="31"/>
      <c r="S919" s="40"/>
      <c r="T919" s="31"/>
      <c r="U919" s="40"/>
      <c r="V919" s="31"/>
      <c r="W919" s="40"/>
      <c r="X919" s="31"/>
      <c r="Y919" s="40"/>
      <c r="Z919" s="31"/>
    </row>
    <row r="920" spans="1:26" s="34" customFormat="1">
      <c r="A920" s="29"/>
      <c r="B920" s="29"/>
      <c r="C920" s="29"/>
      <c r="D920" s="29"/>
      <c r="E920" s="29"/>
      <c r="F920" s="29"/>
      <c r="G920" s="29"/>
      <c r="H920" s="29"/>
      <c r="I920" s="30"/>
      <c r="J920" s="30"/>
      <c r="K920" s="30"/>
      <c r="L920" s="30"/>
      <c r="M920" s="30"/>
      <c r="N920" s="30"/>
      <c r="O920" s="40"/>
      <c r="P920" s="40"/>
      <c r="Q920" s="40"/>
      <c r="R920" s="31"/>
      <c r="S920" s="40"/>
      <c r="T920" s="31"/>
      <c r="U920" s="40"/>
      <c r="V920" s="31"/>
      <c r="W920" s="40"/>
      <c r="X920" s="31"/>
      <c r="Y920" s="40"/>
      <c r="Z920" s="31"/>
    </row>
    <row r="921" spans="1:26" s="34" customFormat="1">
      <c r="A921" s="29"/>
      <c r="B921" s="29"/>
      <c r="C921" s="29"/>
      <c r="D921" s="29"/>
      <c r="E921" s="29"/>
      <c r="F921" s="29"/>
      <c r="G921" s="29"/>
      <c r="H921" s="29"/>
      <c r="I921" s="30"/>
      <c r="J921" s="30"/>
      <c r="K921" s="30"/>
      <c r="L921" s="30"/>
      <c r="M921" s="30"/>
      <c r="N921" s="30"/>
      <c r="O921" s="40"/>
      <c r="P921" s="40"/>
      <c r="Q921" s="40"/>
      <c r="R921" s="31"/>
      <c r="S921" s="40"/>
      <c r="T921" s="31"/>
      <c r="U921" s="40"/>
      <c r="V921" s="31"/>
      <c r="W921" s="40"/>
      <c r="X921" s="31"/>
      <c r="Y921" s="40"/>
      <c r="Z921" s="31"/>
    </row>
    <row r="922" spans="1:26" s="34" customFormat="1">
      <c r="A922" s="29"/>
      <c r="B922" s="29"/>
      <c r="C922" s="29"/>
      <c r="D922" s="29"/>
      <c r="E922" s="29"/>
      <c r="F922" s="29"/>
      <c r="G922" s="29"/>
      <c r="H922" s="29"/>
      <c r="I922" s="30"/>
      <c r="J922" s="30"/>
      <c r="K922" s="30"/>
      <c r="L922" s="30"/>
      <c r="M922" s="30"/>
      <c r="N922" s="30"/>
      <c r="O922" s="40"/>
      <c r="P922" s="40"/>
      <c r="Q922" s="40"/>
      <c r="R922" s="31"/>
      <c r="S922" s="40"/>
      <c r="T922" s="31"/>
      <c r="U922" s="40"/>
      <c r="V922" s="31"/>
      <c r="W922" s="40"/>
      <c r="X922" s="31"/>
      <c r="Y922" s="40"/>
      <c r="Z922" s="31"/>
    </row>
    <row r="923" spans="1:26" s="34" customFormat="1">
      <c r="A923" s="29"/>
      <c r="B923" s="29"/>
      <c r="C923" s="29"/>
      <c r="D923" s="29"/>
      <c r="E923" s="29"/>
      <c r="F923" s="29"/>
      <c r="G923" s="29"/>
      <c r="H923" s="29"/>
      <c r="I923" s="30"/>
      <c r="J923" s="30"/>
      <c r="K923" s="30"/>
      <c r="L923" s="30"/>
      <c r="M923" s="30"/>
      <c r="N923" s="30"/>
      <c r="O923" s="40"/>
      <c r="P923" s="40"/>
      <c r="Q923" s="40"/>
      <c r="R923" s="31"/>
      <c r="S923" s="40"/>
      <c r="T923" s="31"/>
      <c r="U923" s="40"/>
      <c r="V923" s="31"/>
      <c r="W923" s="40"/>
      <c r="X923" s="31"/>
      <c r="Y923" s="40"/>
      <c r="Z923" s="31"/>
    </row>
    <row r="924" spans="1:26" s="34" customFormat="1">
      <c r="A924" s="29"/>
      <c r="B924" s="29"/>
      <c r="C924" s="29"/>
      <c r="D924" s="29"/>
      <c r="E924" s="29"/>
      <c r="F924" s="29"/>
      <c r="G924" s="29"/>
      <c r="H924" s="29"/>
      <c r="I924" s="30"/>
      <c r="J924" s="30"/>
      <c r="K924" s="30"/>
      <c r="L924" s="30"/>
      <c r="M924" s="30"/>
      <c r="N924" s="30"/>
      <c r="O924" s="40"/>
      <c r="P924" s="40"/>
      <c r="Q924" s="40"/>
      <c r="R924" s="31"/>
      <c r="S924" s="40"/>
      <c r="T924" s="31"/>
      <c r="U924" s="40"/>
      <c r="V924" s="31"/>
      <c r="W924" s="40"/>
      <c r="X924" s="31"/>
      <c r="Y924" s="40"/>
      <c r="Z924" s="31"/>
    </row>
    <row r="925" spans="1:26" s="34" customFormat="1">
      <c r="A925" s="29"/>
      <c r="B925" s="29"/>
      <c r="C925" s="29"/>
      <c r="D925" s="29"/>
      <c r="E925" s="29"/>
      <c r="F925" s="29"/>
      <c r="G925" s="29"/>
      <c r="H925" s="29"/>
      <c r="I925" s="30"/>
      <c r="J925" s="30"/>
      <c r="K925" s="30"/>
      <c r="L925" s="30"/>
      <c r="M925" s="30"/>
      <c r="N925" s="30"/>
      <c r="O925" s="40"/>
      <c r="P925" s="40"/>
      <c r="Q925" s="40"/>
      <c r="R925" s="31"/>
      <c r="S925" s="40"/>
      <c r="T925" s="31"/>
      <c r="U925" s="40"/>
      <c r="V925" s="31"/>
      <c r="W925" s="40"/>
      <c r="X925" s="31"/>
      <c r="Y925" s="40"/>
      <c r="Z925" s="31"/>
    </row>
    <row r="926" spans="1:26" s="34" customFormat="1">
      <c r="A926" s="29"/>
      <c r="B926" s="29"/>
      <c r="C926" s="29"/>
      <c r="D926" s="29"/>
      <c r="E926" s="29"/>
      <c r="F926" s="29"/>
      <c r="G926" s="29"/>
      <c r="H926" s="29"/>
      <c r="I926" s="30"/>
      <c r="J926" s="30"/>
      <c r="K926" s="30"/>
      <c r="L926" s="30"/>
      <c r="M926" s="30"/>
      <c r="N926" s="30"/>
      <c r="O926" s="40"/>
      <c r="P926" s="40"/>
      <c r="Q926" s="40"/>
      <c r="R926" s="31"/>
      <c r="S926" s="40"/>
      <c r="T926" s="31"/>
      <c r="U926" s="40"/>
      <c r="V926" s="31"/>
      <c r="W926" s="40"/>
      <c r="X926" s="31"/>
      <c r="Y926" s="40"/>
      <c r="Z926" s="31"/>
    </row>
    <row r="927" spans="1:26" s="34" customFormat="1">
      <c r="A927" s="29"/>
      <c r="B927" s="29"/>
      <c r="C927" s="29"/>
      <c r="D927" s="29"/>
      <c r="E927" s="29"/>
      <c r="F927" s="29"/>
      <c r="G927" s="29"/>
      <c r="H927" s="29"/>
      <c r="I927" s="30"/>
      <c r="J927" s="30"/>
      <c r="K927" s="30"/>
      <c r="L927" s="30"/>
      <c r="M927" s="30"/>
      <c r="N927" s="30"/>
      <c r="O927" s="40"/>
      <c r="P927" s="40"/>
      <c r="Q927" s="40"/>
      <c r="R927" s="31"/>
      <c r="S927" s="40"/>
      <c r="T927" s="31"/>
      <c r="U927" s="40"/>
      <c r="V927" s="31"/>
      <c r="W927" s="40"/>
      <c r="X927" s="31"/>
      <c r="Y927" s="40"/>
      <c r="Z927" s="31"/>
    </row>
    <row r="928" spans="1:26" s="34" customFormat="1">
      <c r="A928" s="29"/>
      <c r="B928" s="29"/>
      <c r="C928" s="29"/>
      <c r="D928" s="29"/>
      <c r="E928" s="29"/>
      <c r="F928" s="29"/>
      <c r="G928" s="29"/>
      <c r="H928" s="29"/>
      <c r="I928" s="30"/>
      <c r="J928" s="30"/>
      <c r="K928" s="30"/>
      <c r="L928" s="30"/>
      <c r="M928" s="30"/>
      <c r="N928" s="30"/>
      <c r="O928" s="40"/>
      <c r="P928" s="40"/>
      <c r="Q928" s="40"/>
      <c r="R928" s="31"/>
      <c r="S928" s="40"/>
      <c r="T928" s="31"/>
      <c r="U928" s="40"/>
      <c r="V928" s="31"/>
      <c r="W928" s="40"/>
      <c r="X928" s="31"/>
      <c r="Y928" s="40"/>
      <c r="Z928" s="31"/>
    </row>
    <row r="929" spans="1:26" s="34" customFormat="1">
      <c r="A929" s="29"/>
      <c r="B929" s="29"/>
      <c r="C929" s="29"/>
      <c r="D929" s="29"/>
      <c r="E929" s="29"/>
      <c r="F929" s="29"/>
      <c r="G929" s="29"/>
      <c r="H929" s="29"/>
      <c r="I929" s="30"/>
      <c r="J929" s="30"/>
      <c r="K929" s="30"/>
      <c r="L929" s="30"/>
      <c r="M929" s="30"/>
      <c r="N929" s="30"/>
      <c r="O929" s="40"/>
      <c r="P929" s="40"/>
      <c r="Q929" s="40"/>
      <c r="R929" s="31"/>
      <c r="S929" s="40"/>
      <c r="T929" s="31"/>
      <c r="U929" s="40"/>
      <c r="V929" s="31"/>
      <c r="W929" s="40"/>
      <c r="X929" s="31"/>
      <c r="Y929" s="40"/>
      <c r="Z929" s="31"/>
    </row>
    <row r="930" spans="1:26" s="34" customFormat="1">
      <c r="A930" s="29"/>
      <c r="B930" s="29"/>
      <c r="C930" s="29"/>
      <c r="D930" s="29"/>
      <c r="E930" s="29"/>
      <c r="F930" s="29"/>
      <c r="G930" s="29"/>
      <c r="H930" s="29"/>
      <c r="I930" s="30"/>
      <c r="J930" s="30"/>
      <c r="K930" s="30"/>
      <c r="L930" s="30"/>
      <c r="M930" s="30"/>
      <c r="N930" s="30"/>
      <c r="O930" s="40"/>
      <c r="P930" s="40"/>
      <c r="Q930" s="40"/>
      <c r="R930" s="31"/>
      <c r="S930" s="40"/>
      <c r="T930" s="31"/>
      <c r="U930" s="40"/>
      <c r="V930" s="31"/>
      <c r="W930" s="40"/>
      <c r="X930" s="31"/>
      <c r="Y930" s="40"/>
      <c r="Z930" s="31"/>
    </row>
    <row r="931" spans="1:26" s="34" customFormat="1">
      <c r="A931" s="29"/>
      <c r="B931" s="29"/>
      <c r="C931" s="29"/>
      <c r="D931" s="29"/>
      <c r="E931" s="29"/>
      <c r="F931" s="29"/>
      <c r="G931" s="29"/>
      <c r="H931" s="29"/>
      <c r="I931" s="30"/>
      <c r="J931" s="30"/>
      <c r="K931" s="30"/>
      <c r="L931" s="30"/>
      <c r="M931" s="30"/>
      <c r="N931" s="30"/>
      <c r="O931" s="40"/>
      <c r="P931" s="40"/>
      <c r="Q931" s="40"/>
      <c r="R931" s="31"/>
      <c r="S931" s="40"/>
      <c r="T931" s="31"/>
      <c r="U931" s="40"/>
      <c r="V931" s="31"/>
      <c r="W931" s="40"/>
      <c r="X931" s="31"/>
      <c r="Y931" s="40"/>
      <c r="Z931" s="31"/>
    </row>
    <row r="932" spans="1:26" s="34" customFormat="1">
      <c r="A932" s="29"/>
      <c r="B932" s="29"/>
      <c r="C932" s="29"/>
      <c r="D932" s="29"/>
      <c r="E932" s="29"/>
      <c r="F932" s="29"/>
      <c r="G932" s="29"/>
      <c r="H932" s="29"/>
      <c r="I932" s="30"/>
      <c r="J932" s="30"/>
      <c r="K932" s="30"/>
      <c r="L932" s="30"/>
      <c r="M932" s="30"/>
      <c r="N932" s="30"/>
      <c r="O932" s="40"/>
      <c r="P932" s="40"/>
      <c r="Q932" s="40"/>
      <c r="R932" s="31"/>
      <c r="S932" s="40"/>
      <c r="T932" s="31"/>
      <c r="U932" s="40"/>
      <c r="V932" s="31"/>
      <c r="W932" s="40"/>
      <c r="X932" s="31"/>
      <c r="Y932" s="40"/>
      <c r="Z932" s="31"/>
    </row>
    <row r="933" spans="1:26" s="34" customFormat="1">
      <c r="A933" s="29"/>
      <c r="B933" s="29"/>
      <c r="C933" s="29"/>
      <c r="D933" s="29"/>
      <c r="E933" s="29"/>
      <c r="F933" s="29"/>
      <c r="G933" s="29"/>
      <c r="H933" s="29"/>
      <c r="I933" s="30"/>
      <c r="J933" s="30"/>
      <c r="K933" s="30"/>
      <c r="L933" s="30"/>
      <c r="M933" s="30"/>
      <c r="N933" s="30"/>
      <c r="O933" s="40"/>
      <c r="P933" s="40"/>
      <c r="Q933" s="40"/>
      <c r="R933" s="31"/>
      <c r="S933" s="40"/>
      <c r="T933" s="31"/>
      <c r="U933" s="40"/>
      <c r="V933" s="31"/>
      <c r="W933" s="40"/>
      <c r="X933" s="31"/>
      <c r="Y933" s="40"/>
      <c r="Z933" s="31"/>
    </row>
    <row r="934" spans="1:26" s="34" customFormat="1">
      <c r="A934" s="29"/>
      <c r="B934" s="29"/>
      <c r="C934" s="29"/>
      <c r="D934" s="29"/>
      <c r="E934" s="29"/>
      <c r="F934" s="29"/>
      <c r="G934" s="29"/>
      <c r="H934" s="29"/>
      <c r="I934" s="30"/>
      <c r="J934" s="30"/>
      <c r="K934" s="30"/>
      <c r="L934" s="30"/>
      <c r="M934" s="30"/>
      <c r="N934" s="30"/>
      <c r="O934" s="40"/>
      <c r="P934" s="40"/>
      <c r="Q934" s="40"/>
      <c r="R934" s="31"/>
      <c r="S934" s="40"/>
      <c r="T934" s="31"/>
      <c r="U934" s="40"/>
      <c r="V934" s="31"/>
      <c r="W934" s="40"/>
      <c r="X934" s="31"/>
      <c r="Y934" s="40"/>
      <c r="Z934" s="31"/>
    </row>
    <row r="935" spans="1:26" s="34" customFormat="1">
      <c r="A935" s="29"/>
      <c r="B935" s="29"/>
      <c r="C935" s="29"/>
      <c r="D935" s="29"/>
      <c r="E935" s="29"/>
      <c r="F935" s="29"/>
      <c r="G935" s="29"/>
      <c r="H935" s="29"/>
      <c r="I935" s="30"/>
      <c r="J935" s="30"/>
      <c r="K935" s="30"/>
      <c r="L935" s="30"/>
      <c r="M935" s="30"/>
      <c r="N935" s="30"/>
      <c r="O935" s="40"/>
      <c r="P935" s="40"/>
      <c r="Q935" s="40"/>
      <c r="R935" s="31"/>
      <c r="S935" s="40"/>
      <c r="T935" s="31"/>
      <c r="U935" s="40"/>
      <c r="V935" s="31"/>
      <c r="W935" s="40"/>
      <c r="X935" s="31"/>
      <c r="Y935" s="40"/>
      <c r="Z935" s="31"/>
    </row>
    <row r="936" spans="1:26" s="34" customFormat="1">
      <c r="A936" s="29"/>
      <c r="B936" s="29"/>
      <c r="C936" s="29"/>
      <c r="D936" s="29"/>
      <c r="E936" s="29"/>
      <c r="F936" s="29"/>
      <c r="G936" s="29"/>
      <c r="H936" s="29"/>
      <c r="I936" s="30"/>
      <c r="J936" s="30"/>
      <c r="K936" s="30"/>
      <c r="L936" s="30"/>
      <c r="M936" s="30"/>
      <c r="N936" s="30"/>
      <c r="O936" s="40"/>
      <c r="P936" s="40"/>
      <c r="Q936" s="40"/>
      <c r="R936" s="31"/>
      <c r="S936" s="40"/>
      <c r="T936" s="31"/>
      <c r="U936" s="40"/>
      <c r="V936" s="31"/>
      <c r="W936" s="40"/>
      <c r="X936" s="31"/>
      <c r="Y936" s="40"/>
      <c r="Z936" s="31"/>
    </row>
    <row r="937" spans="1:26" s="34" customFormat="1">
      <c r="A937" s="29"/>
      <c r="B937" s="29"/>
      <c r="C937" s="29"/>
      <c r="D937" s="29"/>
      <c r="E937" s="29"/>
      <c r="F937" s="29"/>
      <c r="G937" s="29"/>
      <c r="H937" s="29"/>
      <c r="I937" s="30"/>
      <c r="J937" s="30"/>
      <c r="K937" s="30"/>
      <c r="L937" s="30"/>
      <c r="M937" s="30"/>
      <c r="N937" s="30"/>
      <c r="O937" s="40"/>
      <c r="P937" s="40"/>
      <c r="Q937" s="40"/>
      <c r="R937" s="31"/>
      <c r="S937" s="40"/>
      <c r="T937" s="31"/>
      <c r="U937" s="40"/>
      <c r="V937" s="31"/>
      <c r="W937" s="40"/>
      <c r="X937" s="31"/>
      <c r="Y937" s="40"/>
      <c r="Z937" s="31"/>
    </row>
    <row r="938" spans="1:26" s="34" customFormat="1">
      <c r="A938" s="29"/>
      <c r="B938" s="29"/>
      <c r="C938" s="29"/>
      <c r="D938" s="29"/>
      <c r="E938" s="29"/>
      <c r="F938" s="29"/>
      <c r="G938" s="29"/>
      <c r="H938" s="29"/>
      <c r="I938" s="30"/>
      <c r="J938" s="30"/>
      <c r="K938" s="30"/>
      <c r="L938" s="30"/>
      <c r="M938" s="30"/>
      <c r="N938" s="30"/>
      <c r="O938" s="40"/>
      <c r="P938" s="40"/>
      <c r="Q938" s="40"/>
      <c r="R938" s="31"/>
      <c r="S938" s="40"/>
      <c r="T938" s="31"/>
      <c r="U938" s="40"/>
      <c r="V938" s="31"/>
      <c r="W938" s="40"/>
      <c r="X938" s="31"/>
      <c r="Y938" s="40"/>
      <c r="Z938" s="31"/>
    </row>
    <row r="939" spans="1:26" s="34" customFormat="1">
      <c r="A939" s="29"/>
      <c r="B939" s="29"/>
      <c r="C939" s="29"/>
      <c r="D939" s="29"/>
      <c r="E939" s="29"/>
      <c r="F939" s="29"/>
      <c r="G939" s="29"/>
      <c r="H939" s="29"/>
      <c r="I939" s="30"/>
      <c r="J939" s="30"/>
      <c r="K939" s="30"/>
      <c r="L939" s="30"/>
      <c r="M939" s="30"/>
      <c r="N939" s="30"/>
      <c r="O939" s="40"/>
      <c r="P939" s="40"/>
      <c r="Q939" s="40"/>
      <c r="R939" s="31"/>
      <c r="S939" s="40"/>
      <c r="T939" s="31"/>
      <c r="U939" s="40"/>
      <c r="V939" s="31"/>
      <c r="W939" s="40"/>
      <c r="X939" s="31"/>
      <c r="Y939" s="40"/>
      <c r="Z939" s="31"/>
    </row>
    <row r="940" spans="1:26" s="34" customFormat="1">
      <c r="A940" s="29"/>
      <c r="B940" s="29"/>
      <c r="C940" s="29"/>
      <c r="D940" s="29"/>
      <c r="E940" s="29"/>
      <c r="F940" s="29"/>
      <c r="G940" s="29"/>
      <c r="H940" s="29"/>
      <c r="I940" s="30"/>
      <c r="J940" s="30"/>
      <c r="K940" s="30"/>
      <c r="L940" s="30"/>
      <c r="M940" s="30"/>
      <c r="N940" s="30"/>
      <c r="O940" s="40"/>
      <c r="P940" s="40"/>
      <c r="Q940" s="40"/>
      <c r="R940" s="31"/>
      <c r="S940" s="40"/>
      <c r="T940" s="31"/>
      <c r="U940" s="40"/>
      <c r="V940" s="31"/>
      <c r="W940" s="40"/>
      <c r="X940" s="31"/>
      <c r="Y940" s="40"/>
      <c r="Z940" s="31"/>
    </row>
    <row r="941" spans="1:26" s="34" customFormat="1">
      <c r="A941" s="29"/>
      <c r="B941" s="29"/>
      <c r="C941" s="29"/>
      <c r="D941" s="29"/>
      <c r="E941" s="29"/>
      <c r="F941" s="29"/>
      <c r="G941" s="29"/>
      <c r="H941" s="29"/>
      <c r="I941" s="30"/>
      <c r="J941" s="30"/>
      <c r="K941" s="30"/>
      <c r="L941" s="30"/>
      <c r="M941" s="30"/>
      <c r="N941" s="30"/>
      <c r="O941" s="40"/>
      <c r="P941" s="40"/>
      <c r="Q941" s="40"/>
      <c r="R941" s="31"/>
      <c r="S941" s="40"/>
      <c r="T941" s="31"/>
      <c r="U941" s="40"/>
      <c r="V941" s="31"/>
      <c r="W941" s="40"/>
      <c r="X941" s="31"/>
      <c r="Y941" s="40"/>
      <c r="Z941" s="31"/>
    </row>
    <row r="942" spans="1:26" s="34" customFormat="1">
      <c r="A942" s="29"/>
      <c r="B942" s="29"/>
      <c r="C942" s="29"/>
      <c r="D942" s="29"/>
      <c r="E942" s="29"/>
      <c r="F942" s="29"/>
      <c r="G942" s="29"/>
      <c r="H942" s="29"/>
      <c r="I942" s="30"/>
      <c r="J942" s="30"/>
      <c r="K942" s="30"/>
      <c r="L942" s="30"/>
      <c r="M942" s="30"/>
      <c r="N942" s="30"/>
      <c r="O942" s="40"/>
      <c r="P942" s="40"/>
      <c r="Q942" s="40"/>
      <c r="R942" s="31"/>
      <c r="S942" s="40"/>
      <c r="T942" s="31"/>
      <c r="U942" s="40"/>
      <c r="V942" s="31"/>
      <c r="W942" s="40"/>
      <c r="X942" s="31"/>
      <c r="Y942" s="40"/>
      <c r="Z942" s="31"/>
    </row>
    <row r="943" spans="1:26" s="34" customFormat="1">
      <c r="A943" s="29"/>
      <c r="B943" s="29"/>
      <c r="C943" s="29"/>
      <c r="D943" s="29"/>
      <c r="E943" s="29"/>
      <c r="F943" s="29"/>
      <c r="G943" s="29"/>
      <c r="H943" s="29"/>
      <c r="I943" s="30"/>
      <c r="J943" s="30"/>
      <c r="K943" s="30"/>
      <c r="L943" s="30"/>
      <c r="M943" s="30"/>
      <c r="N943" s="30"/>
      <c r="O943" s="40"/>
      <c r="P943" s="40"/>
      <c r="Q943" s="40"/>
      <c r="R943" s="31"/>
      <c r="S943" s="40"/>
      <c r="T943" s="31"/>
      <c r="U943" s="40"/>
      <c r="V943" s="31"/>
      <c r="W943" s="40"/>
      <c r="X943" s="31"/>
      <c r="Y943" s="40"/>
      <c r="Z943" s="31"/>
    </row>
    <row r="944" spans="1:26" s="34" customFormat="1">
      <c r="A944" s="29"/>
      <c r="B944" s="29"/>
      <c r="C944" s="29"/>
      <c r="D944" s="29"/>
      <c r="E944" s="29"/>
      <c r="F944" s="29"/>
      <c r="G944" s="29"/>
      <c r="H944" s="29"/>
      <c r="I944" s="30"/>
      <c r="J944" s="30"/>
      <c r="K944" s="30"/>
      <c r="L944" s="30"/>
      <c r="M944" s="30"/>
      <c r="N944" s="30"/>
      <c r="O944" s="40"/>
      <c r="P944" s="40"/>
      <c r="Q944" s="40"/>
      <c r="R944" s="31"/>
      <c r="S944" s="40"/>
      <c r="T944" s="31"/>
      <c r="U944" s="40"/>
      <c r="V944" s="31"/>
      <c r="W944" s="40"/>
      <c r="X944" s="31"/>
      <c r="Y944" s="40"/>
      <c r="Z944" s="31"/>
    </row>
    <row r="945" spans="1:26" s="34" customFormat="1">
      <c r="A945" s="29"/>
      <c r="B945" s="29"/>
      <c r="C945" s="29"/>
      <c r="D945" s="29"/>
      <c r="E945" s="29"/>
      <c r="F945" s="29"/>
      <c r="G945" s="29"/>
      <c r="H945" s="29"/>
      <c r="I945" s="30"/>
      <c r="J945" s="30"/>
      <c r="K945" s="30"/>
      <c r="L945" s="30"/>
      <c r="M945" s="30"/>
      <c r="N945" s="30"/>
      <c r="O945" s="40"/>
      <c r="P945" s="40"/>
      <c r="Q945" s="40"/>
      <c r="R945" s="31"/>
      <c r="S945" s="40"/>
      <c r="T945" s="31"/>
      <c r="U945" s="40"/>
      <c r="V945" s="31"/>
      <c r="W945" s="40"/>
      <c r="X945" s="31"/>
      <c r="Y945" s="40"/>
      <c r="Z945" s="31"/>
    </row>
    <row r="946" spans="1:26" s="34" customFormat="1">
      <c r="A946" s="29"/>
      <c r="B946" s="29"/>
      <c r="C946" s="29"/>
      <c r="D946" s="29"/>
      <c r="E946" s="29"/>
      <c r="F946" s="29"/>
      <c r="G946" s="29"/>
      <c r="H946" s="29"/>
      <c r="I946" s="30"/>
      <c r="J946" s="30"/>
      <c r="K946" s="30"/>
      <c r="L946" s="30"/>
      <c r="M946" s="30"/>
      <c r="N946" s="30"/>
      <c r="O946" s="40"/>
      <c r="P946" s="40"/>
      <c r="Q946" s="40"/>
      <c r="R946" s="31"/>
      <c r="S946" s="40"/>
      <c r="T946" s="31"/>
      <c r="U946" s="40"/>
      <c r="V946" s="31"/>
      <c r="W946" s="40"/>
      <c r="X946" s="31"/>
      <c r="Y946" s="40"/>
      <c r="Z946" s="31"/>
    </row>
    <row r="947" spans="1:26" s="34" customFormat="1">
      <c r="A947" s="29"/>
      <c r="B947" s="29"/>
      <c r="C947" s="29"/>
      <c r="D947" s="29"/>
      <c r="E947" s="29"/>
      <c r="F947" s="29"/>
      <c r="G947" s="29"/>
      <c r="H947" s="29"/>
      <c r="I947" s="30"/>
      <c r="J947" s="30"/>
      <c r="K947" s="30"/>
      <c r="L947" s="30"/>
      <c r="M947" s="30"/>
      <c r="N947" s="30"/>
      <c r="O947" s="40"/>
      <c r="P947" s="40"/>
      <c r="Q947" s="40"/>
      <c r="R947" s="31"/>
      <c r="S947" s="40"/>
      <c r="T947" s="31"/>
      <c r="U947" s="40"/>
      <c r="V947" s="31"/>
      <c r="W947" s="40"/>
      <c r="X947" s="31"/>
      <c r="Y947" s="40"/>
      <c r="Z947" s="31"/>
    </row>
    <row r="948" spans="1:26" s="34" customFormat="1">
      <c r="A948" s="29"/>
      <c r="B948" s="29"/>
      <c r="C948" s="29"/>
      <c r="D948" s="29"/>
      <c r="E948" s="29"/>
      <c r="F948" s="29"/>
      <c r="G948" s="29"/>
      <c r="H948" s="29"/>
      <c r="I948" s="30"/>
      <c r="J948" s="30"/>
      <c r="K948" s="30"/>
      <c r="L948" s="30"/>
      <c r="M948" s="30"/>
      <c r="N948" s="30"/>
      <c r="O948" s="40"/>
      <c r="P948" s="40"/>
      <c r="Q948" s="40"/>
      <c r="R948" s="31"/>
      <c r="S948" s="40"/>
      <c r="T948" s="31"/>
      <c r="U948" s="40"/>
      <c r="V948" s="31"/>
      <c r="W948" s="40"/>
      <c r="X948" s="31"/>
      <c r="Y948" s="40"/>
      <c r="Z948" s="31"/>
    </row>
    <row r="949" spans="1:26" s="34" customFormat="1">
      <c r="A949" s="29"/>
      <c r="B949" s="29"/>
      <c r="C949" s="29"/>
      <c r="D949" s="29"/>
      <c r="E949" s="29"/>
      <c r="F949" s="29"/>
      <c r="G949" s="29"/>
      <c r="H949" s="29"/>
      <c r="I949" s="30"/>
      <c r="J949" s="30"/>
      <c r="K949" s="30"/>
      <c r="L949" s="30"/>
      <c r="M949" s="30"/>
      <c r="N949" s="30"/>
      <c r="O949" s="40"/>
      <c r="P949" s="40"/>
      <c r="Q949" s="40"/>
      <c r="R949" s="31"/>
      <c r="S949" s="40"/>
      <c r="T949" s="31"/>
      <c r="U949" s="40"/>
      <c r="V949" s="31"/>
      <c r="W949" s="40"/>
      <c r="X949" s="31"/>
      <c r="Y949" s="40"/>
      <c r="Z949" s="31"/>
    </row>
    <row r="950" spans="1:26" s="34" customFormat="1">
      <c r="A950" s="29"/>
      <c r="B950" s="29"/>
      <c r="C950" s="29"/>
      <c r="D950" s="29"/>
      <c r="E950" s="29"/>
      <c r="F950" s="29"/>
      <c r="G950" s="29"/>
      <c r="H950" s="29"/>
      <c r="I950" s="30"/>
      <c r="J950" s="30"/>
      <c r="K950" s="30"/>
      <c r="L950" s="30"/>
      <c r="M950" s="30"/>
      <c r="N950" s="30"/>
      <c r="O950" s="40"/>
      <c r="P950" s="40"/>
      <c r="Q950" s="40"/>
      <c r="R950" s="31"/>
      <c r="S950" s="40"/>
      <c r="T950" s="31"/>
      <c r="U950" s="40"/>
      <c r="V950" s="31"/>
      <c r="W950" s="40"/>
      <c r="X950" s="31"/>
      <c r="Y950" s="40"/>
      <c r="Z950" s="31"/>
    </row>
    <row r="951" spans="1:26" s="34" customFormat="1">
      <c r="A951" s="29"/>
      <c r="B951" s="29"/>
      <c r="C951" s="29"/>
      <c r="D951" s="29"/>
      <c r="E951" s="29"/>
      <c r="F951" s="29"/>
      <c r="G951" s="29"/>
      <c r="H951" s="29"/>
      <c r="I951" s="30"/>
      <c r="J951" s="30"/>
      <c r="K951" s="30"/>
      <c r="L951" s="30"/>
      <c r="M951" s="30"/>
      <c r="N951" s="30"/>
      <c r="O951" s="40"/>
      <c r="P951" s="40"/>
      <c r="Q951" s="40"/>
      <c r="R951" s="31"/>
      <c r="S951" s="40"/>
      <c r="T951" s="31"/>
      <c r="U951" s="40"/>
      <c r="V951" s="31"/>
      <c r="W951" s="40"/>
      <c r="X951" s="31"/>
      <c r="Y951" s="40"/>
      <c r="Z951" s="31"/>
    </row>
    <row r="952" spans="1:26" s="34" customFormat="1">
      <c r="A952" s="29"/>
      <c r="B952" s="29"/>
      <c r="C952" s="29"/>
      <c r="D952" s="29"/>
      <c r="E952" s="29"/>
      <c r="F952" s="29"/>
      <c r="G952" s="29"/>
      <c r="H952" s="29"/>
      <c r="I952" s="30"/>
      <c r="J952" s="30"/>
      <c r="K952" s="30"/>
      <c r="L952" s="30"/>
      <c r="M952" s="30"/>
      <c r="N952" s="30"/>
      <c r="O952" s="40"/>
      <c r="P952" s="40"/>
      <c r="Q952" s="40"/>
      <c r="R952" s="31"/>
      <c r="S952" s="40"/>
      <c r="T952" s="31"/>
      <c r="U952" s="40"/>
      <c r="V952" s="31"/>
      <c r="W952" s="40"/>
      <c r="X952" s="31"/>
      <c r="Y952" s="40"/>
      <c r="Z952" s="31"/>
    </row>
    <row r="953" spans="1:26" s="34" customFormat="1">
      <c r="A953" s="29"/>
      <c r="B953" s="29"/>
      <c r="C953" s="29"/>
      <c r="D953" s="29"/>
      <c r="E953" s="29"/>
      <c r="F953" s="29"/>
      <c r="G953" s="29"/>
      <c r="H953" s="29"/>
      <c r="I953" s="30"/>
      <c r="J953" s="30"/>
      <c r="K953" s="30"/>
      <c r="L953" s="30"/>
      <c r="M953" s="30"/>
      <c r="N953" s="30"/>
      <c r="O953" s="40"/>
      <c r="P953" s="40"/>
      <c r="Q953" s="40"/>
      <c r="R953" s="31"/>
      <c r="S953" s="40"/>
      <c r="T953" s="31"/>
      <c r="U953" s="40"/>
      <c r="V953" s="31"/>
      <c r="W953" s="40"/>
      <c r="X953" s="31"/>
      <c r="Y953" s="40"/>
      <c r="Z953" s="31"/>
    </row>
    <row r="954" spans="1:26" s="34" customFormat="1">
      <c r="A954" s="29"/>
      <c r="B954" s="29"/>
      <c r="C954" s="29"/>
      <c r="D954" s="29"/>
      <c r="E954" s="29"/>
      <c r="F954" s="29"/>
      <c r="G954" s="29"/>
      <c r="H954" s="29"/>
      <c r="I954" s="30"/>
      <c r="J954" s="30"/>
      <c r="K954" s="30"/>
      <c r="L954" s="30"/>
      <c r="M954" s="30"/>
      <c r="N954" s="30"/>
      <c r="O954" s="40"/>
      <c r="P954" s="40"/>
      <c r="Q954" s="40"/>
      <c r="R954" s="31"/>
      <c r="S954" s="40"/>
      <c r="T954" s="31"/>
      <c r="U954" s="40"/>
      <c r="V954" s="31"/>
      <c r="W954" s="40"/>
      <c r="X954" s="31"/>
      <c r="Y954" s="40"/>
      <c r="Z954" s="31"/>
    </row>
    <row r="955" spans="1:26" s="34" customFormat="1">
      <c r="A955" s="29"/>
      <c r="B955" s="29"/>
      <c r="C955" s="29"/>
      <c r="D955" s="29"/>
      <c r="E955" s="29"/>
      <c r="F955" s="29"/>
      <c r="G955" s="29"/>
      <c r="H955" s="29"/>
      <c r="I955" s="30"/>
      <c r="J955" s="30"/>
      <c r="K955" s="30"/>
      <c r="L955" s="30"/>
      <c r="M955" s="30"/>
      <c r="N955" s="30"/>
      <c r="O955" s="40"/>
      <c r="P955" s="40"/>
      <c r="Q955" s="40"/>
      <c r="R955" s="31"/>
      <c r="S955" s="40"/>
      <c r="T955" s="31"/>
      <c r="U955" s="40"/>
      <c r="V955" s="31"/>
      <c r="W955" s="40"/>
      <c r="X955" s="31"/>
      <c r="Y955" s="40"/>
      <c r="Z955" s="31"/>
    </row>
    <row r="956" spans="1:26" s="34" customFormat="1">
      <c r="A956" s="29"/>
      <c r="B956" s="29"/>
      <c r="C956" s="29"/>
      <c r="D956" s="29"/>
      <c r="E956" s="29"/>
      <c r="F956" s="29"/>
      <c r="G956" s="29"/>
      <c r="H956" s="29"/>
      <c r="I956" s="30"/>
      <c r="J956" s="30"/>
      <c r="K956" s="30"/>
      <c r="L956" s="30"/>
      <c r="M956" s="30"/>
      <c r="N956" s="30"/>
      <c r="O956" s="40"/>
      <c r="P956" s="40"/>
      <c r="Q956" s="40"/>
      <c r="R956" s="31"/>
      <c r="S956" s="40"/>
      <c r="T956" s="31"/>
      <c r="U956" s="40"/>
      <c r="V956" s="31"/>
      <c r="W956" s="40"/>
      <c r="X956" s="31"/>
      <c r="Y956" s="40"/>
      <c r="Z956" s="31"/>
    </row>
    <row r="957" spans="1:26" s="34" customFormat="1">
      <c r="A957" s="29"/>
      <c r="B957" s="29"/>
      <c r="C957" s="29"/>
      <c r="D957" s="29"/>
      <c r="E957" s="29"/>
      <c r="F957" s="29"/>
      <c r="G957" s="29"/>
      <c r="H957" s="29"/>
      <c r="I957" s="30"/>
      <c r="J957" s="30"/>
      <c r="K957" s="30"/>
      <c r="L957" s="30"/>
      <c r="M957" s="30"/>
      <c r="N957" s="30"/>
      <c r="O957" s="40"/>
      <c r="P957" s="40"/>
      <c r="Q957" s="40"/>
      <c r="R957" s="31"/>
      <c r="S957" s="40"/>
      <c r="T957" s="31"/>
      <c r="U957" s="40"/>
      <c r="V957" s="31"/>
      <c r="W957" s="40"/>
      <c r="X957" s="31"/>
      <c r="Y957" s="40"/>
      <c r="Z957" s="31"/>
    </row>
    <row r="958" spans="1:26" s="34" customFormat="1">
      <c r="A958" s="29"/>
      <c r="B958" s="29"/>
      <c r="C958" s="29"/>
      <c r="D958" s="29"/>
      <c r="E958" s="29"/>
      <c r="F958" s="29"/>
      <c r="G958" s="29"/>
      <c r="H958" s="29"/>
      <c r="I958" s="30"/>
      <c r="J958" s="30"/>
      <c r="K958" s="30"/>
      <c r="L958" s="30"/>
      <c r="M958" s="30"/>
      <c r="N958" s="30"/>
      <c r="O958" s="40"/>
      <c r="P958" s="40"/>
      <c r="Q958" s="40"/>
      <c r="R958" s="31"/>
      <c r="S958" s="40"/>
      <c r="T958" s="31"/>
      <c r="U958" s="40"/>
      <c r="V958" s="31"/>
      <c r="W958" s="40"/>
      <c r="X958" s="31"/>
      <c r="Y958" s="40"/>
      <c r="Z958" s="31"/>
    </row>
    <row r="959" spans="1:26" s="34" customFormat="1">
      <c r="A959" s="29"/>
      <c r="B959" s="29"/>
      <c r="C959" s="29"/>
      <c r="D959" s="29"/>
      <c r="E959" s="29"/>
      <c r="F959" s="29"/>
      <c r="G959" s="29"/>
      <c r="H959" s="29"/>
      <c r="I959" s="30"/>
      <c r="J959" s="30"/>
      <c r="K959" s="30"/>
      <c r="L959" s="30"/>
      <c r="M959" s="30"/>
      <c r="N959" s="30"/>
      <c r="O959" s="40"/>
      <c r="P959" s="40"/>
      <c r="Q959" s="40"/>
      <c r="R959" s="31"/>
      <c r="S959" s="40"/>
      <c r="T959" s="31"/>
      <c r="U959" s="40"/>
      <c r="V959" s="31"/>
      <c r="W959" s="40"/>
      <c r="X959" s="31"/>
      <c r="Y959" s="40"/>
      <c r="Z959" s="31"/>
    </row>
    <row r="960" spans="1:26" s="34" customFormat="1">
      <c r="A960" s="29"/>
      <c r="B960" s="29"/>
      <c r="C960" s="29"/>
      <c r="D960" s="29"/>
      <c r="E960" s="29"/>
      <c r="F960" s="29"/>
      <c r="G960" s="29"/>
      <c r="H960" s="29"/>
      <c r="I960" s="30"/>
      <c r="J960" s="30"/>
      <c r="K960" s="30"/>
      <c r="L960" s="30"/>
      <c r="M960" s="30"/>
      <c r="N960" s="30"/>
      <c r="O960" s="40"/>
      <c r="P960" s="40"/>
      <c r="Q960" s="40"/>
      <c r="R960" s="31"/>
      <c r="S960" s="40"/>
      <c r="T960" s="31"/>
      <c r="U960" s="40"/>
      <c r="V960" s="31"/>
      <c r="W960" s="40"/>
      <c r="X960" s="31"/>
      <c r="Y960" s="40"/>
      <c r="Z960" s="31"/>
    </row>
    <row r="961" spans="1:26" s="34" customFormat="1">
      <c r="A961" s="29"/>
      <c r="B961" s="29"/>
      <c r="C961" s="29"/>
      <c r="D961" s="29"/>
      <c r="E961" s="29"/>
      <c r="F961" s="29"/>
      <c r="G961" s="29"/>
      <c r="H961" s="29"/>
      <c r="I961" s="30"/>
      <c r="J961" s="30"/>
      <c r="K961" s="30"/>
      <c r="L961" s="30"/>
      <c r="M961" s="30"/>
      <c r="N961" s="30"/>
      <c r="O961" s="40"/>
      <c r="P961" s="40"/>
      <c r="Q961" s="40"/>
      <c r="R961" s="31"/>
      <c r="S961" s="40"/>
      <c r="T961" s="31"/>
      <c r="U961" s="40"/>
      <c r="V961" s="31"/>
      <c r="W961" s="40"/>
      <c r="X961" s="31"/>
      <c r="Y961" s="40"/>
      <c r="Z961" s="31"/>
    </row>
    <row r="962" spans="1:26" s="34" customFormat="1">
      <c r="A962" s="29"/>
      <c r="B962" s="29"/>
      <c r="C962" s="29"/>
      <c r="D962" s="29"/>
      <c r="E962" s="29"/>
      <c r="F962" s="29"/>
      <c r="G962" s="29"/>
      <c r="H962" s="29"/>
      <c r="I962" s="30"/>
      <c r="J962" s="30"/>
      <c r="K962" s="30"/>
      <c r="L962" s="30"/>
      <c r="M962" s="30"/>
      <c r="N962" s="30"/>
      <c r="O962" s="40"/>
      <c r="P962" s="40"/>
      <c r="Q962" s="40"/>
      <c r="R962" s="31"/>
      <c r="S962" s="40"/>
      <c r="T962" s="31"/>
      <c r="U962" s="40"/>
      <c r="V962" s="31"/>
      <c r="W962" s="40"/>
      <c r="X962" s="31"/>
      <c r="Y962" s="40"/>
      <c r="Z962" s="31"/>
    </row>
    <row r="963" spans="1:26" s="34" customFormat="1">
      <c r="A963" s="29"/>
      <c r="B963" s="29"/>
      <c r="C963" s="29"/>
      <c r="D963" s="29"/>
      <c r="E963" s="29"/>
      <c r="F963" s="29"/>
      <c r="G963" s="29"/>
      <c r="H963" s="29"/>
      <c r="I963" s="30"/>
      <c r="J963" s="30"/>
      <c r="K963" s="30"/>
      <c r="L963" s="30"/>
      <c r="M963" s="30"/>
      <c r="N963" s="30"/>
      <c r="O963" s="40"/>
      <c r="P963" s="40"/>
      <c r="Q963" s="40"/>
      <c r="R963" s="31"/>
      <c r="S963" s="40"/>
      <c r="T963" s="31"/>
      <c r="U963" s="40"/>
      <c r="V963" s="31"/>
      <c r="W963" s="40"/>
      <c r="X963" s="31"/>
      <c r="Y963" s="40"/>
      <c r="Z963" s="31"/>
    </row>
    <row r="964" spans="1:26" s="34" customFormat="1">
      <c r="A964" s="29"/>
      <c r="B964" s="29"/>
      <c r="C964" s="29"/>
      <c r="D964" s="29"/>
      <c r="E964" s="29"/>
      <c r="F964" s="29"/>
      <c r="G964" s="29"/>
      <c r="H964" s="29"/>
      <c r="I964" s="30"/>
      <c r="J964" s="30"/>
      <c r="K964" s="30"/>
      <c r="L964" s="30"/>
      <c r="M964" s="30"/>
      <c r="N964" s="30"/>
      <c r="O964" s="40"/>
      <c r="P964" s="40"/>
      <c r="Q964" s="40"/>
      <c r="R964" s="31"/>
      <c r="S964" s="40"/>
      <c r="T964" s="31"/>
      <c r="U964" s="40"/>
      <c r="V964" s="31"/>
      <c r="W964" s="40"/>
      <c r="X964" s="31"/>
      <c r="Y964" s="40"/>
      <c r="Z964" s="31"/>
    </row>
    <row r="965" spans="1:26" s="34" customFormat="1">
      <c r="A965" s="29"/>
      <c r="B965" s="29"/>
      <c r="C965" s="29"/>
      <c r="D965" s="29"/>
      <c r="E965" s="29"/>
      <c r="F965" s="29"/>
      <c r="G965" s="29"/>
      <c r="H965" s="29"/>
      <c r="I965" s="30"/>
      <c r="J965" s="30"/>
      <c r="K965" s="30"/>
      <c r="L965" s="30"/>
      <c r="M965" s="30"/>
      <c r="N965" s="30"/>
      <c r="O965" s="40"/>
      <c r="P965" s="40"/>
      <c r="Q965" s="40"/>
      <c r="R965" s="31"/>
      <c r="S965" s="40"/>
      <c r="T965" s="31"/>
      <c r="U965" s="40"/>
      <c r="V965" s="31"/>
      <c r="W965" s="40"/>
      <c r="X965" s="31"/>
      <c r="Y965" s="40"/>
      <c r="Z965" s="31"/>
    </row>
    <row r="966" spans="1:26" s="34" customFormat="1">
      <c r="A966" s="29"/>
      <c r="B966" s="29"/>
      <c r="C966" s="29"/>
      <c r="D966" s="29"/>
      <c r="E966" s="29"/>
      <c r="F966" s="29"/>
      <c r="G966" s="29"/>
      <c r="H966" s="29"/>
      <c r="I966" s="30"/>
      <c r="J966" s="30"/>
      <c r="K966" s="30"/>
      <c r="L966" s="30"/>
      <c r="M966" s="30"/>
      <c r="N966" s="30"/>
      <c r="O966" s="40"/>
      <c r="P966" s="40"/>
      <c r="Q966" s="40"/>
      <c r="R966" s="31"/>
      <c r="S966" s="40"/>
      <c r="T966" s="31"/>
      <c r="U966" s="40"/>
      <c r="V966" s="31"/>
      <c r="W966" s="40"/>
      <c r="X966" s="31"/>
      <c r="Y966" s="40"/>
      <c r="Z966" s="31"/>
    </row>
    <row r="967" spans="1:26" s="34" customFormat="1">
      <c r="A967" s="29"/>
      <c r="B967" s="29"/>
      <c r="C967" s="29"/>
      <c r="D967" s="29"/>
      <c r="E967" s="29"/>
      <c r="F967" s="29"/>
      <c r="G967" s="29"/>
      <c r="H967" s="29"/>
      <c r="I967" s="30"/>
      <c r="J967" s="30"/>
      <c r="K967" s="30"/>
      <c r="L967" s="30"/>
      <c r="M967" s="30"/>
      <c r="N967" s="30"/>
      <c r="O967" s="40"/>
      <c r="P967" s="40"/>
      <c r="Q967" s="40"/>
      <c r="R967" s="31"/>
      <c r="S967" s="40"/>
      <c r="T967" s="31"/>
      <c r="U967" s="40"/>
      <c r="V967" s="31"/>
      <c r="W967" s="40"/>
      <c r="X967" s="31"/>
      <c r="Y967" s="40"/>
      <c r="Z967" s="31"/>
    </row>
    <row r="968" spans="1:26" s="34" customFormat="1">
      <c r="A968" s="29"/>
      <c r="B968" s="29"/>
      <c r="C968" s="29"/>
      <c r="D968" s="29"/>
      <c r="E968" s="29"/>
      <c r="F968" s="29"/>
      <c r="G968" s="29"/>
      <c r="H968" s="29"/>
      <c r="I968" s="30"/>
      <c r="J968" s="30"/>
      <c r="K968" s="30"/>
      <c r="L968" s="30"/>
      <c r="M968" s="30"/>
      <c r="N968" s="30"/>
      <c r="O968" s="40"/>
      <c r="P968" s="40"/>
      <c r="Q968" s="40"/>
      <c r="R968" s="31"/>
      <c r="S968" s="40"/>
      <c r="T968" s="31"/>
      <c r="U968" s="40"/>
      <c r="V968" s="31"/>
      <c r="W968" s="40"/>
      <c r="X968" s="31"/>
      <c r="Y968" s="40"/>
      <c r="Z968" s="31"/>
    </row>
    <row r="969" spans="1:26" s="34" customFormat="1">
      <c r="A969" s="29"/>
      <c r="B969" s="29"/>
      <c r="C969" s="29"/>
      <c r="D969" s="29"/>
      <c r="E969" s="29"/>
      <c r="F969" s="29"/>
      <c r="G969" s="29"/>
      <c r="H969" s="29"/>
      <c r="I969" s="30"/>
      <c r="J969" s="30"/>
      <c r="K969" s="30"/>
      <c r="L969" s="30"/>
      <c r="M969" s="30"/>
      <c r="N969" s="30"/>
      <c r="O969" s="40"/>
      <c r="P969" s="40"/>
      <c r="Q969" s="40"/>
      <c r="R969" s="31"/>
      <c r="S969" s="40"/>
      <c r="T969" s="31"/>
      <c r="U969" s="40"/>
      <c r="V969" s="31"/>
      <c r="W969" s="40"/>
      <c r="X969" s="31"/>
      <c r="Y969" s="40"/>
      <c r="Z969" s="31"/>
    </row>
    <row r="970" spans="1:26" s="34" customFormat="1">
      <c r="A970" s="29"/>
      <c r="B970" s="29"/>
      <c r="C970" s="29"/>
      <c r="D970" s="29"/>
      <c r="E970" s="29"/>
      <c r="F970" s="29"/>
      <c r="G970" s="29"/>
      <c r="H970" s="29"/>
      <c r="I970" s="30"/>
      <c r="J970" s="30"/>
      <c r="K970" s="30"/>
      <c r="L970" s="30"/>
      <c r="M970" s="30"/>
      <c r="N970" s="30"/>
      <c r="O970" s="40"/>
      <c r="P970" s="40"/>
      <c r="Q970" s="40"/>
      <c r="R970" s="31"/>
      <c r="S970" s="40"/>
      <c r="T970" s="31"/>
      <c r="U970" s="40"/>
      <c r="V970" s="31"/>
      <c r="W970" s="40"/>
      <c r="X970" s="31"/>
      <c r="Y970" s="40"/>
      <c r="Z970" s="31"/>
    </row>
    <row r="971" spans="1:26" s="34" customFormat="1">
      <c r="A971" s="29"/>
      <c r="B971" s="29"/>
      <c r="C971" s="29"/>
      <c r="D971" s="29"/>
      <c r="E971" s="29"/>
      <c r="F971" s="29"/>
      <c r="G971" s="29"/>
      <c r="H971" s="29"/>
      <c r="I971" s="30"/>
      <c r="J971" s="30"/>
      <c r="K971" s="30"/>
      <c r="L971" s="30"/>
      <c r="M971" s="30"/>
      <c r="N971" s="30"/>
      <c r="O971" s="40"/>
      <c r="P971" s="40"/>
      <c r="Q971" s="40"/>
      <c r="R971" s="31"/>
      <c r="S971" s="40"/>
      <c r="T971" s="31"/>
      <c r="U971" s="40"/>
      <c r="V971" s="31"/>
      <c r="W971" s="40"/>
      <c r="X971" s="31"/>
      <c r="Y971" s="40"/>
      <c r="Z971" s="31"/>
    </row>
    <row r="972" spans="1:26" s="34" customFormat="1">
      <c r="A972" s="29"/>
      <c r="B972" s="29"/>
      <c r="C972" s="29"/>
      <c r="D972" s="29"/>
      <c r="E972" s="29"/>
      <c r="F972" s="29"/>
      <c r="G972" s="29"/>
      <c r="H972" s="29"/>
      <c r="I972" s="30"/>
      <c r="J972" s="30"/>
      <c r="K972" s="30"/>
      <c r="L972" s="30"/>
      <c r="M972" s="30"/>
      <c r="N972" s="30"/>
      <c r="O972" s="40"/>
      <c r="P972" s="40"/>
      <c r="Q972" s="40"/>
      <c r="R972" s="31"/>
      <c r="S972" s="40"/>
      <c r="T972" s="31"/>
      <c r="U972" s="40"/>
      <c r="V972" s="31"/>
      <c r="W972" s="40"/>
      <c r="X972" s="31"/>
      <c r="Y972" s="40"/>
      <c r="Z972" s="31"/>
    </row>
    <row r="973" spans="1:26" s="34" customFormat="1">
      <c r="A973" s="29"/>
      <c r="B973" s="29"/>
      <c r="C973" s="29"/>
      <c r="D973" s="29"/>
      <c r="E973" s="29"/>
      <c r="F973" s="29"/>
      <c r="G973" s="29"/>
      <c r="H973" s="29"/>
      <c r="I973" s="30"/>
      <c r="J973" s="30"/>
      <c r="K973" s="30"/>
      <c r="L973" s="30"/>
      <c r="M973" s="30"/>
      <c r="N973" s="30"/>
      <c r="O973" s="40"/>
      <c r="P973" s="40"/>
      <c r="Q973" s="40"/>
      <c r="R973" s="31"/>
      <c r="S973" s="40"/>
      <c r="T973" s="31"/>
      <c r="U973" s="40"/>
      <c r="V973" s="31"/>
      <c r="W973" s="40"/>
      <c r="X973" s="31"/>
      <c r="Y973" s="40"/>
      <c r="Z973" s="31"/>
    </row>
    <row r="974" spans="1:26" s="34" customFormat="1">
      <c r="A974" s="29"/>
      <c r="B974" s="29"/>
      <c r="C974" s="29"/>
      <c r="D974" s="29"/>
      <c r="E974" s="29"/>
      <c r="F974" s="29"/>
      <c r="G974" s="29"/>
      <c r="H974" s="29"/>
      <c r="I974" s="30"/>
      <c r="J974" s="30"/>
      <c r="K974" s="30"/>
      <c r="L974" s="30"/>
      <c r="M974" s="30"/>
      <c r="N974" s="30"/>
      <c r="O974" s="40"/>
      <c r="P974" s="40"/>
      <c r="Q974" s="40"/>
      <c r="R974" s="31"/>
      <c r="S974" s="40"/>
      <c r="T974" s="31"/>
      <c r="U974" s="40"/>
      <c r="V974" s="31"/>
      <c r="W974" s="40"/>
      <c r="X974" s="31"/>
      <c r="Y974" s="40"/>
      <c r="Z974" s="31"/>
    </row>
    <row r="975" spans="1:26" s="34" customFormat="1">
      <c r="A975" s="29"/>
      <c r="B975" s="29"/>
      <c r="C975" s="29"/>
      <c r="D975" s="29"/>
      <c r="E975" s="29"/>
      <c r="F975" s="29"/>
      <c r="G975" s="29"/>
      <c r="H975" s="29"/>
      <c r="I975" s="30"/>
      <c r="J975" s="30"/>
      <c r="K975" s="30"/>
      <c r="L975" s="30"/>
      <c r="M975" s="30"/>
      <c r="N975" s="30"/>
      <c r="O975" s="40"/>
      <c r="P975" s="40"/>
      <c r="Q975" s="40"/>
      <c r="R975" s="31"/>
      <c r="S975" s="40"/>
      <c r="T975" s="31"/>
      <c r="U975" s="40"/>
      <c r="V975" s="31"/>
      <c r="W975" s="40"/>
      <c r="X975" s="31"/>
      <c r="Y975" s="40"/>
      <c r="Z975" s="31"/>
    </row>
    <row r="976" spans="1:26" s="34" customFormat="1">
      <c r="A976" s="29"/>
      <c r="B976" s="29"/>
      <c r="C976" s="29"/>
      <c r="D976" s="29"/>
      <c r="E976" s="29"/>
      <c r="F976" s="29"/>
      <c r="G976" s="29"/>
      <c r="H976" s="29"/>
      <c r="I976" s="30"/>
      <c r="J976" s="30"/>
      <c r="K976" s="30"/>
      <c r="L976" s="30"/>
      <c r="M976" s="30"/>
      <c r="N976" s="30"/>
      <c r="O976" s="40"/>
      <c r="P976" s="40"/>
      <c r="Q976" s="40"/>
      <c r="R976" s="31"/>
      <c r="S976" s="40"/>
      <c r="T976" s="31"/>
      <c r="U976" s="40"/>
      <c r="V976" s="31"/>
      <c r="W976" s="40"/>
      <c r="X976" s="31"/>
      <c r="Y976" s="40"/>
      <c r="Z976" s="31"/>
    </row>
    <row r="977" spans="1:26" s="34" customFormat="1">
      <c r="A977" s="29"/>
      <c r="B977" s="29"/>
      <c r="C977" s="29"/>
      <c r="D977" s="29"/>
      <c r="E977" s="29"/>
      <c r="F977" s="29"/>
      <c r="G977" s="29"/>
      <c r="H977" s="29"/>
      <c r="I977" s="30"/>
      <c r="J977" s="30"/>
      <c r="K977" s="30"/>
      <c r="L977" s="30"/>
      <c r="M977" s="30"/>
      <c r="N977" s="30"/>
      <c r="O977" s="40"/>
      <c r="P977" s="40"/>
      <c r="Q977" s="40"/>
      <c r="R977" s="31"/>
      <c r="S977" s="40"/>
      <c r="T977" s="31"/>
      <c r="U977" s="40"/>
      <c r="V977" s="31"/>
      <c r="W977" s="40"/>
      <c r="X977" s="31"/>
      <c r="Y977" s="40"/>
      <c r="Z977" s="31"/>
    </row>
    <row r="978" spans="1:26" s="34" customFormat="1">
      <c r="A978" s="29"/>
      <c r="B978" s="29"/>
      <c r="C978" s="29"/>
      <c r="D978" s="29"/>
      <c r="E978" s="29"/>
      <c r="F978" s="29"/>
      <c r="G978" s="29"/>
      <c r="H978" s="29"/>
      <c r="I978" s="30"/>
      <c r="J978" s="30"/>
      <c r="K978" s="30"/>
      <c r="L978" s="30"/>
      <c r="M978" s="30"/>
      <c r="N978" s="30"/>
      <c r="O978" s="40"/>
      <c r="P978" s="40"/>
      <c r="Q978" s="40"/>
      <c r="R978" s="31"/>
      <c r="S978" s="40"/>
      <c r="T978" s="31"/>
      <c r="U978" s="40"/>
      <c r="V978" s="31"/>
      <c r="W978" s="40"/>
      <c r="X978" s="31"/>
      <c r="Y978" s="40"/>
      <c r="Z978" s="31"/>
    </row>
    <row r="979" spans="1:26" s="34" customFormat="1">
      <c r="A979" s="29"/>
      <c r="B979" s="29"/>
      <c r="C979" s="29"/>
      <c r="D979" s="29"/>
      <c r="E979" s="29"/>
      <c r="F979" s="29"/>
      <c r="G979" s="29"/>
      <c r="H979" s="29"/>
      <c r="I979" s="30"/>
      <c r="J979" s="30"/>
      <c r="K979" s="30"/>
      <c r="L979" s="30"/>
      <c r="M979" s="30"/>
      <c r="N979" s="30"/>
      <c r="O979" s="40"/>
      <c r="P979" s="40"/>
      <c r="Q979" s="40"/>
      <c r="R979" s="31"/>
      <c r="S979" s="40"/>
      <c r="T979" s="31"/>
      <c r="U979" s="40"/>
      <c r="V979" s="31"/>
      <c r="W979" s="40"/>
      <c r="X979" s="31"/>
      <c r="Y979" s="40"/>
      <c r="Z979" s="31"/>
    </row>
    <row r="980" spans="1:26" s="34" customFormat="1">
      <c r="A980" s="29"/>
      <c r="B980" s="29"/>
      <c r="C980" s="29"/>
      <c r="D980" s="29"/>
      <c r="E980" s="29"/>
      <c r="F980" s="29"/>
      <c r="G980" s="29"/>
      <c r="H980" s="29"/>
      <c r="I980" s="30"/>
      <c r="J980" s="30"/>
      <c r="K980" s="30"/>
      <c r="L980" s="30"/>
      <c r="M980" s="30"/>
      <c r="N980" s="30"/>
      <c r="O980" s="40"/>
      <c r="P980" s="40"/>
      <c r="Q980" s="40"/>
      <c r="R980" s="31"/>
      <c r="S980" s="40"/>
      <c r="T980" s="31"/>
      <c r="U980" s="40"/>
      <c r="V980" s="31"/>
      <c r="W980" s="40"/>
      <c r="X980" s="31"/>
      <c r="Y980" s="40"/>
      <c r="Z980" s="31"/>
    </row>
    <row r="981" spans="1:26" s="34" customFormat="1">
      <c r="A981" s="29"/>
      <c r="B981" s="29"/>
      <c r="C981" s="29"/>
      <c r="D981" s="29"/>
      <c r="E981" s="29"/>
      <c r="F981" s="29"/>
      <c r="G981" s="29"/>
      <c r="H981" s="29"/>
      <c r="I981" s="30"/>
      <c r="J981" s="30"/>
      <c r="K981" s="30"/>
      <c r="L981" s="30"/>
      <c r="M981" s="30"/>
      <c r="N981" s="30"/>
      <c r="O981" s="40"/>
      <c r="P981" s="40"/>
      <c r="Q981" s="40"/>
      <c r="R981" s="31"/>
      <c r="S981" s="40"/>
      <c r="T981" s="31"/>
      <c r="U981" s="40"/>
      <c r="V981" s="31"/>
      <c r="W981" s="40"/>
      <c r="X981" s="31"/>
      <c r="Y981" s="40"/>
      <c r="Z981" s="31"/>
    </row>
    <row r="982" spans="1:26" s="34" customFormat="1">
      <c r="A982" s="29"/>
      <c r="B982" s="29"/>
      <c r="C982" s="29"/>
      <c r="D982" s="29"/>
      <c r="E982" s="29"/>
      <c r="F982" s="29"/>
      <c r="G982" s="29"/>
      <c r="H982" s="29"/>
      <c r="I982" s="30"/>
      <c r="J982" s="30"/>
      <c r="K982" s="30"/>
      <c r="L982" s="30"/>
      <c r="M982" s="30"/>
      <c r="N982" s="30"/>
      <c r="O982" s="40"/>
      <c r="P982" s="40"/>
      <c r="Q982" s="40"/>
      <c r="R982" s="31"/>
      <c r="S982" s="40"/>
      <c r="T982" s="31"/>
      <c r="U982" s="40"/>
      <c r="V982" s="31"/>
      <c r="W982" s="40"/>
      <c r="X982" s="31"/>
      <c r="Y982" s="40"/>
      <c r="Z982" s="31"/>
    </row>
    <row r="983" spans="1:26" s="34" customFormat="1">
      <c r="A983" s="29"/>
      <c r="B983" s="29"/>
      <c r="C983" s="29"/>
      <c r="D983" s="29"/>
      <c r="E983" s="29"/>
      <c r="F983" s="29"/>
      <c r="G983" s="29"/>
      <c r="H983" s="29"/>
      <c r="I983" s="30"/>
      <c r="J983" s="30"/>
      <c r="K983" s="30"/>
      <c r="L983" s="30"/>
      <c r="M983" s="30"/>
      <c r="N983" s="30"/>
      <c r="O983" s="40"/>
      <c r="P983" s="40"/>
      <c r="Q983" s="40"/>
      <c r="R983" s="31"/>
      <c r="S983" s="40"/>
      <c r="T983" s="31"/>
      <c r="U983" s="40"/>
      <c r="V983" s="31"/>
      <c r="W983" s="40"/>
      <c r="X983" s="31"/>
      <c r="Y983" s="40"/>
      <c r="Z983" s="31"/>
    </row>
    <row r="984" spans="1:26" s="34" customFormat="1">
      <c r="A984" s="29"/>
      <c r="B984" s="29"/>
      <c r="C984" s="29"/>
      <c r="D984" s="29"/>
      <c r="E984" s="29"/>
      <c r="F984" s="29"/>
      <c r="G984" s="29"/>
      <c r="H984" s="29"/>
      <c r="I984" s="30"/>
      <c r="J984" s="30"/>
      <c r="K984" s="30"/>
      <c r="L984" s="30"/>
      <c r="M984" s="30"/>
      <c r="N984" s="30"/>
      <c r="O984" s="40"/>
      <c r="P984" s="40"/>
      <c r="Q984" s="40"/>
      <c r="R984" s="31"/>
      <c r="S984" s="40"/>
      <c r="T984" s="31"/>
      <c r="U984" s="40"/>
      <c r="V984" s="31"/>
      <c r="W984" s="40"/>
      <c r="X984" s="31"/>
      <c r="Y984" s="40"/>
      <c r="Z984" s="31"/>
    </row>
    <row r="985" spans="1:26" s="34" customFormat="1">
      <c r="A985" s="29"/>
      <c r="B985" s="29"/>
      <c r="C985" s="29"/>
      <c r="D985" s="29"/>
      <c r="E985" s="29"/>
      <c r="F985" s="29"/>
      <c r="G985" s="29"/>
      <c r="H985" s="29"/>
      <c r="I985" s="30"/>
      <c r="J985" s="30"/>
      <c r="K985" s="30"/>
      <c r="L985" s="30"/>
      <c r="M985" s="30"/>
      <c r="N985" s="30"/>
      <c r="O985" s="40"/>
      <c r="P985" s="40"/>
      <c r="Q985" s="40"/>
      <c r="R985" s="31"/>
      <c r="S985" s="40"/>
      <c r="T985" s="31"/>
      <c r="U985" s="40"/>
      <c r="V985" s="31"/>
      <c r="W985" s="40"/>
      <c r="X985" s="31"/>
      <c r="Y985" s="40"/>
      <c r="Z985" s="31"/>
    </row>
    <row r="986" spans="1:26" s="34" customFormat="1">
      <c r="A986" s="29"/>
      <c r="B986" s="29"/>
      <c r="C986" s="29"/>
      <c r="D986" s="29"/>
      <c r="E986" s="29"/>
      <c r="F986" s="29"/>
      <c r="G986" s="29"/>
      <c r="H986" s="29"/>
      <c r="I986" s="30"/>
      <c r="J986" s="30"/>
      <c r="K986" s="30"/>
      <c r="L986" s="30"/>
      <c r="M986" s="30"/>
      <c r="N986" s="30"/>
      <c r="O986" s="40"/>
      <c r="P986" s="40"/>
      <c r="Q986" s="40"/>
      <c r="R986" s="31"/>
      <c r="S986" s="40"/>
      <c r="T986" s="31"/>
      <c r="U986" s="40"/>
      <c r="V986" s="31"/>
      <c r="W986" s="40"/>
      <c r="X986" s="31"/>
      <c r="Y986" s="40"/>
      <c r="Z986" s="31"/>
    </row>
    <row r="987" spans="1:26" s="34" customFormat="1">
      <c r="A987" s="29"/>
      <c r="B987" s="29"/>
      <c r="C987" s="29"/>
      <c r="D987" s="29"/>
      <c r="E987" s="29"/>
      <c r="F987" s="29"/>
      <c r="G987" s="29"/>
      <c r="H987" s="29"/>
      <c r="I987" s="30"/>
      <c r="J987" s="30"/>
      <c r="K987" s="30"/>
      <c r="L987" s="30"/>
      <c r="M987" s="30"/>
      <c r="N987" s="30"/>
      <c r="O987" s="40"/>
      <c r="P987" s="40"/>
      <c r="Q987" s="40"/>
      <c r="R987" s="31"/>
      <c r="S987" s="40"/>
      <c r="T987" s="31"/>
      <c r="U987" s="40"/>
      <c r="V987" s="31"/>
      <c r="W987" s="40"/>
      <c r="X987" s="31"/>
      <c r="Y987" s="40"/>
      <c r="Z987" s="31"/>
    </row>
    <row r="988" spans="1:26" s="34" customFormat="1">
      <c r="A988" s="29"/>
      <c r="B988" s="29"/>
      <c r="C988" s="29"/>
      <c r="D988" s="29"/>
      <c r="E988" s="29"/>
      <c r="F988" s="29"/>
      <c r="G988" s="29"/>
      <c r="H988" s="29"/>
      <c r="I988" s="30"/>
      <c r="J988" s="30"/>
      <c r="K988" s="30"/>
      <c r="L988" s="30"/>
      <c r="M988" s="30"/>
      <c r="N988" s="30"/>
      <c r="O988" s="40"/>
      <c r="P988" s="40"/>
      <c r="Q988" s="40"/>
      <c r="R988" s="31"/>
      <c r="S988" s="40"/>
      <c r="T988" s="31"/>
      <c r="U988" s="40"/>
      <c r="V988" s="31"/>
      <c r="W988" s="40"/>
      <c r="X988" s="31"/>
      <c r="Y988" s="40"/>
      <c r="Z988" s="31"/>
    </row>
    <row r="989" spans="1:26" s="34" customFormat="1">
      <c r="A989" s="29"/>
      <c r="B989" s="29"/>
      <c r="C989" s="29"/>
      <c r="D989" s="29"/>
      <c r="E989" s="29"/>
      <c r="F989" s="29"/>
      <c r="G989" s="29"/>
      <c r="H989" s="29"/>
      <c r="I989" s="30"/>
      <c r="J989" s="30"/>
      <c r="K989" s="30"/>
      <c r="L989" s="30"/>
      <c r="M989" s="30"/>
      <c r="N989" s="30"/>
      <c r="O989" s="40"/>
      <c r="P989" s="40"/>
      <c r="Q989" s="40"/>
      <c r="R989" s="31"/>
      <c r="S989" s="40"/>
      <c r="T989" s="31"/>
      <c r="U989" s="40"/>
      <c r="V989" s="31"/>
      <c r="W989" s="40"/>
      <c r="X989" s="31"/>
      <c r="Y989" s="40"/>
      <c r="Z989" s="31"/>
    </row>
    <row r="990" spans="1:26" s="34" customFormat="1">
      <c r="A990" s="29"/>
      <c r="B990" s="29"/>
      <c r="C990" s="29"/>
      <c r="D990" s="29"/>
      <c r="E990" s="29"/>
      <c r="F990" s="29"/>
      <c r="G990" s="29"/>
      <c r="H990" s="29"/>
      <c r="I990" s="30"/>
      <c r="J990" s="30"/>
      <c r="K990" s="30"/>
      <c r="L990" s="30"/>
      <c r="M990" s="30"/>
      <c r="N990" s="30"/>
      <c r="O990" s="40"/>
      <c r="P990" s="40"/>
      <c r="Q990" s="40"/>
      <c r="R990" s="31"/>
      <c r="S990" s="40"/>
      <c r="T990" s="31"/>
      <c r="U990" s="40"/>
      <c r="V990" s="31"/>
      <c r="W990" s="40"/>
      <c r="X990" s="31"/>
      <c r="Y990" s="40"/>
      <c r="Z990" s="31"/>
    </row>
    <row r="991" spans="1:26" s="34" customFormat="1">
      <c r="A991" s="29"/>
      <c r="B991" s="29"/>
      <c r="C991" s="29"/>
      <c r="D991" s="29"/>
      <c r="E991" s="29"/>
      <c r="F991" s="29"/>
      <c r="G991" s="29"/>
      <c r="H991" s="29"/>
      <c r="I991" s="30"/>
      <c r="J991" s="30"/>
      <c r="K991" s="30"/>
      <c r="L991" s="30"/>
      <c r="M991" s="30"/>
      <c r="N991" s="30"/>
      <c r="O991" s="40"/>
      <c r="P991" s="40"/>
      <c r="Q991" s="40"/>
      <c r="R991" s="31"/>
      <c r="S991" s="40"/>
      <c r="T991" s="31"/>
      <c r="U991" s="40"/>
      <c r="V991" s="31"/>
      <c r="W991" s="40"/>
      <c r="X991" s="31"/>
      <c r="Y991" s="40"/>
      <c r="Z991" s="31"/>
    </row>
    <row r="992" spans="1:26" s="34" customFormat="1">
      <c r="A992" s="29"/>
      <c r="B992" s="29"/>
      <c r="C992" s="29"/>
      <c r="D992" s="29"/>
      <c r="E992" s="29"/>
      <c r="F992" s="29"/>
      <c r="G992" s="29"/>
      <c r="H992" s="29"/>
      <c r="I992" s="30"/>
      <c r="J992" s="30"/>
      <c r="K992" s="30"/>
      <c r="L992" s="30"/>
      <c r="M992" s="30"/>
      <c r="N992" s="30"/>
      <c r="O992" s="40"/>
      <c r="P992" s="40"/>
      <c r="Q992" s="40"/>
      <c r="R992" s="31"/>
      <c r="S992" s="40"/>
      <c r="T992" s="31"/>
      <c r="U992" s="40"/>
      <c r="V992" s="31"/>
      <c r="W992" s="40"/>
      <c r="X992" s="31"/>
      <c r="Y992" s="40"/>
      <c r="Z992" s="31"/>
    </row>
    <row r="993" spans="1:26" s="34" customFormat="1">
      <c r="A993" s="29"/>
      <c r="B993" s="29"/>
      <c r="C993" s="29"/>
      <c r="D993" s="29"/>
      <c r="E993" s="29"/>
      <c r="F993" s="29"/>
      <c r="G993" s="29"/>
      <c r="H993" s="29"/>
      <c r="I993" s="30"/>
      <c r="J993" s="30"/>
      <c r="K993" s="30"/>
      <c r="L993" s="30"/>
      <c r="M993" s="30"/>
      <c r="N993" s="30"/>
      <c r="O993" s="40"/>
      <c r="P993" s="40"/>
      <c r="Q993" s="40"/>
      <c r="R993" s="31"/>
      <c r="S993" s="40"/>
      <c r="T993" s="31"/>
      <c r="U993" s="40"/>
      <c r="V993" s="31"/>
      <c r="W993" s="40"/>
      <c r="X993" s="31"/>
      <c r="Y993" s="40"/>
      <c r="Z993" s="31"/>
    </row>
    <row r="994" spans="1:26" s="34" customFormat="1">
      <c r="A994" s="29"/>
      <c r="B994" s="29"/>
      <c r="C994" s="29"/>
      <c r="D994" s="29"/>
      <c r="E994" s="29"/>
      <c r="F994" s="29"/>
      <c r="G994" s="29"/>
      <c r="H994" s="29"/>
      <c r="I994" s="30"/>
      <c r="J994" s="30"/>
      <c r="K994" s="30"/>
      <c r="L994" s="30"/>
      <c r="M994" s="30"/>
      <c r="N994" s="30"/>
      <c r="O994" s="40"/>
      <c r="P994" s="40"/>
      <c r="Q994" s="40"/>
      <c r="R994" s="31"/>
      <c r="S994" s="40"/>
      <c r="T994" s="31"/>
      <c r="U994" s="40"/>
      <c r="V994" s="31"/>
      <c r="W994" s="40"/>
      <c r="X994" s="31"/>
      <c r="Y994" s="40"/>
      <c r="Z994" s="31"/>
    </row>
    <row r="995" spans="1:26" s="34" customFormat="1">
      <c r="A995" s="29"/>
      <c r="B995" s="29"/>
      <c r="C995" s="29"/>
      <c r="D995" s="29"/>
      <c r="E995" s="29"/>
      <c r="F995" s="29"/>
      <c r="G995" s="29"/>
      <c r="H995" s="29"/>
      <c r="I995" s="30"/>
      <c r="J995" s="30"/>
      <c r="K995" s="30"/>
      <c r="L995" s="30"/>
      <c r="M995" s="30"/>
      <c r="N995" s="30"/>
      <c r="O995" s="40"/>
      <c r="P995" s="40"/>
      <c r="Q995" s="40"/>
      <c r="R995" s="31"/>
      <c r="S995" s="40"/>
      <c r="T995" s="31"/>
      <c r="U995" s="40"/>
      <c r="V995" s="31"/>
      <c r="W995" s="40"/>
      <c r="X995" s="31"/>
      <c r="Y995" s="40"/>
      <c r="Z995" s="31"/>
    </row>
    <row r="996" spans="1:26" s="34" customFormat="1">
      <c r="A996" s="29"/>
      <c r="B996" s="29"/>
      <c r="C996" s="29"/>
      <c r="D996" s="29"/>
      <c r="E996" s="29"/>
      <c r="F996" s="29"/>
      <c r="G996" s="29"/>
      <c r="H996" s="29"/>
      <c r="I996" s="30"/>
      <c r="J996" s="30"/>
      <c r="K996" s="30"/>
      <c r="L996" s="30"/>
      <c r="M996" s="30"/>
      <c r="N996" s="30"/>
      <c r="O996" s="40"/>
      <c r="P996" s="40"/>
      <c r="Q996" s="40"/>
      <c r="R996" s="31"/>
      <c r="S996" s="40"/>
      <c r="T996" s="31"/>
      <c r="U996" s="40"/>
      <c r="V996" s="31"/>
      <c r="W996" s="40"/>
      <c r="X996" s="31"/>
      <c r="Y996" s="40"/>
      <c r="Z996" s="31"/>
    </row>
    <row r="997" spans="1:26" s="34" customFormat="1">
      <c r="A997" s="29"/>
      <c r="B997" s="29"/>
      <c r="C997" s="29"/>
      <c r="D997" s="29"/>
      <c r="E997" s="29"/>
      <c r="F997" s="29"/>
      <c r="G997" s="29"/>
      <c r="H997" s="29"/>
      <c r="I997" s="30"/>
      <c r="J997" s="30"/>
      <c r="K997" s="30"/>
      <c r="L997" s="30"/>
      <c r="M997" s="30"/>
      <c r="N997" s="30"/>
      <c r="O997" s="40"/>
      <c r="P997" s="40"/>
      <c r="Q997" s="40"/>
      <c r="R997" s="31"/>
      <c r="S997" s="40"/>
      <c r="T997" s="31"/>
      <c r="U997" s="40"/>
      <c r="V997" s="31"/>
      <c r="W997" s="40"/>
      <c r="X997" s="31"/>
      <c r="Y997" s="40"/>
      <c r="Z997" s="31"/>
    </row>
    <row r="998" spans="1:26" s="34" customFormat="1">
      <c r="A998" s="29"/>
      <c r="B998" s="29"/>
      <c r="C998" s="29"/>
      <c r="D998" s="29"/>
      <c r="E998" s="29"/>
      <c r="F998" s="29"/>
      <c r="G998" s="29"/>
      <c r="H998" s="29"/>
      <c r="I998" s="30"/>
      <c r="J998" s="30"/>
      <c r="K998" s="30"/>
      <c r="L998" s="30"/>
      <c r="M998" s="30"/>
      <c r="N998" s="30"/>
      <c r="O998" s="40"/>
      <c r="P998" s="40"/>
      <c r="Q998" s="40"/>
      <c r="R998" s="31"/>
      <c r="S998" s="40"/>
      <c r="T998" s="31"/>
      <c r="U998" s="40"/>
      <c r="V998" s="31"/>
      <c r="W998" s="40"/>
      <c r="X998" s="31"/>
      <c r="Y998" s="40"/>
      <c r="Z998" s="31"/>
    </row>
    <row r="999" spans="1:26" s="34" customFormat="1">
      <c r="A999" s="29"/>
      <c r="B999" s="29"/>
      <c r="C999" s="29"/>
      <c r="D999" s="29"/>
      <c r="E999" s="29"/>
      <c r="F999" s="29"/>
      <c r="G999" s="29"/>
      <c r="H999" s="29"/>
      <c r="I999" s="30"/>
      <c r="J999" s="30"/>
      <c r="K999" s="30"/>
      <c r="L999" s="30"/>
      <c r="M999" s="30"/>
      <c r="N999" s="30"/>
      <c r="O999" s="40"/>
      <c r="P999" s="40"/>
      <c r="Q999" s="40"/>
      <c r="R999" s="31"/>
      <c r="S999" s="40"/>
      <c r="T999" s="31"/>
      <c r="U999" s="40"/>
      <c r="V999" s="31"/>
      <c r="W999" s="40"/>
      <c r="X999" s="31"/>
      <c r="Y999" s="40"/>
      <c r="Z999" s="31"/>
    </row>
    <row r="1000" spans="1:26" s="34" customFormat="1">
      <c r="A1000" s="29"/>
      <c r="B1000" s="29"/>
      <c r="C1000" s="29"/>
      <c r="D1000" s="29"/>
      <c r="E1000" s="29"/>
      <c r="F1000" s="29"/>
      <c r="G1000" s="29"/>
      <c r="H1000" s="29"/>
      <c r="I1000" s="30"/>
      <c r="J1000" s="30"/>
      <c r="K1000" s="30"/>
      <c r="L1000" s="30"/>
      <c r="M1000" s="30"/>
      <c r="N1000" s="30"/>
      <c r="O1000" s="40"/>
      <c r="P1000" s="40"/>
      <c r="Q1000" s="40"/>
      <c r="R1000" s="31"/>
      <c r="S1000" s="40"/>
      <c r="T1000" s="31"/>
      <c r="U1000" s="40"/>
      <c r="V1000" s="31"/>
      <c r="W1000" s="40"/>
      <c r="X1000" s="31"/>
      <c r="Y1000" s="40"/>
      <c r="Z1000" s="31"/>
    </row>
    <row r="1001" spans="1:26" s="34" customFormat="1">
      <c r="A1001" s="29"/>
      <c r="B1001" s="29"/>
      <c r="C1001" s="29"/>
      <c r="D1001" s="29"/>
      <c r="E1001" s="29"/>
      <c r="F1001" s="29"/>
      <c r="G1001" s="29"/>
      <c r="H1001" s="29"/>
      <c r="I1001" s="30"/>
      <c r="J1001" s="30"/>
      <c r="K1001" s="30"/>
      <c r="L1001" s="30"/>
      <c r="M1001" s="30"/>
      <c r="N1001" s="30"/>
      <c r="O1001" s="40"/>
      <c r="P1001" s="40"/>
      <c r="Q1001" s="40"/>
      <c r="R1001" s="31"/>
      <c r="S1001" s="40"/>
      <c r="T1001" s="31"/>
      <c r="U1001" s="40"/>
      <c r="V1001" s="31"/>
      <c r="W1001" s="40"/>
      <c r="X1001" s="31"/>
      <c r="Y1001" s="40"/>
      <c r="Z1001" s="31"/>
    </row>
    <row r="1002" spans="1:26" s="34" customFormat="1">
      <c r="A1002" s="29"/>
      <c r="B1002" s="29"/>
      <c r="C1002" s="29"/>
      <c r="D1002" s="29"/>
      <c r="E1002" s="29"/>
      <c r="F1002" s="29"/>
      <c r="G1002" s="29"/>
      <c r="H1002" s="29"/>
      <c r="I1002" s="30"/>
      <c r="J1002" s="30"/>
      <c r="K1002" s="30"/>
      <c r="L1002" s="30"/>
      <c r="M1002" s="30"/>
      <c r="N1002" s="30"/>
      <c r="O1002" s="40"/>
      <c r="P1002" s="40"/>
      <c r="Q1002" s="40"/>
      <c r="R1002" s="31"/>
      <c r="S1002" s="40"/>
      <c r="T1002" s="31"/>
      <c r="U1002" s="40"/>
      <c r="V1002" s="31"/>
      <c r="W1002" s="40"/>
      <c r="X1002" s="31"/>
      <c r="Y1002" s="40"/>
      <c r="Z1002" s="31"/>
    </row>
    <row r="1003" spans="1:26" s="34" customFormat="1">
      <c r="A1003" s="29"/>
      <c r="B1003" s="29"/>
      <c r="C1003" s="29"/>
      <c r="D1003" s="29"/>
      <c r="E1003" s="29"/>
      <c r="F1003" s="29"/>
      <c r="G1003" s="29"/>
      <c r="H1003" s="29"/>
      <c r="I1003" s="30"/>
      <c r="J1003" s="30"/>
      <c r="K1003" s="30"/>
      <c r="L1003" s="30"/>
      <c r="M1003" s="30"/>
      <c r="N1003" s="30"/>
      <c r="O1003" s="40"/>
      <c r="P1003" s="40"/>
      <c r="Q1003" s="40"/>
      <c r="R1003" s="31"/>
      <c r="S1003" s="40"/>
      <c r="T1003" s="31"/>
      <c r="U1003" s="40"/>
      <c r="V1003" s="31"/>
      <c r="W1003" s="40"/>
      <c r="X1003" s="31"/>
      <c r="Y1003" s="40"/>
      <c r="Z1003" s="31"/>
    </row>
    <row r="1004" spans="1:26" s="34" customFormat="1">
      <c r="A1004" s="29"/>
      <c r="B1004" s="29"/>
      <c r="C1004" s="29"/>
      <c r="D1004" s="29"/>
      <c r="E1004" s="29"/>
      <c r="F1004" s="29"/>
      <c r="G1004" s="29"/>
      <c r="H1004" s="29"/>
      <c r="I1004" s="30"/>
      <c r="J1004" s="30"/>
      <c r="K1004" s="30"/>
      <c r="L1004" s="30"/>
      <c r="M1004" s="30"/>
      <c r="N1004" s="30"/>
      <c r="O1004" s="40"/>
      <c r="P1004" s="40"/>
      <c r="Q1004" s="40"/>
      <c r="R1004" s="31"/>
      <c r="S1004" s="40"/>
      <c r="T1004" s="31"/>
      <c r="U1004" s="40"/>
      <c r="V1004" s="31"/>
      <c r="W1004" s="40"/>
      <c r="X1004" s="31"/>
      <c r="Y1004" s="40"/>
      <c r="Z1004" s="31"/>
    </row>
    <row r="1005" spans="1:26" s="34" customFormat="1">
      <c r="A1005" s="29"/>
      <c r="B1005" s="29"/>
      <c r="C1005" s="29"/>
      <c r="D1005" s="29"/>
      <c r="E1005" s="29"/>
      <c r="F1005" s="29"/>
      <c r="G1005" s="29"/>
      <c r="H1005" s="29"/>
      <c r="I1005" s="30"/>
      <c r="J1005" s="30"/>
      <c r="K1005" s="30"/>
      <c r="L1005" s="30"/>
      <c r="M1005" s="30"/>
      <c r="N1005" s="30"/>
      <c r="O1005" s="40"/>
      <c r="P1005" s="40"/>
      <c r="Q1005" s="40"/>
      <c r="R1005" s="31"/>
      <c r="S1005" s="40"/>
      <c r="T1005" s="31"/>
      <c r="U1005" s="40"/>
      <c r="V1005" s="31"/>
      <c r="W1005" s="40"/>
      <c r="X1005" s="31"/>
      <c r="Y1005" s="40"/>
      <c r="Z1005" s="31"/>
    </row>
    <row r="1006" spans="1:26" s="34" customFormat="1">
      <c r="A1006" s="29"/>
      <c r="B1006" s="29"/>
      <c r="C1006" s="29"/>
      <c r="D1006" s="29"/>
      <c r="E1006" s="29"/>
      <c r="F1006" s="29"/>
      <c r="G1006" s="29"/>
      <c r="H1006" s="29"/>
      <c r="I1006" s="30"/>
      <c r="J1006" s="30"/>
      <c r="K1006" s="30"/>
      <c r="L1006" s="30"/>
      <c r="M1006" s="30"/>
      <c r="N1006" s="30"/>
      <c r="O1006" s="40"/>
      <c r="P1006" s="40"/>
      <c r="Q1006" s="40"/>
      <c r="R1006" s="31"/>
      <c r="S1006" s="40"/>
      <c r="T1006" s="31"/>
      <c r="U1006" s="40"/>
      <c r="V1006" s="31"/>
      <c r="W1006" s="40"/>
      <c r="X1006" s="31"/>
      <c r="Y1006" s="40"/>
      <c r="Z1006" s="31"/>
    </row>
    <row r="1007" spans="1:26" s="34" customFormat="1">
      <c r="A1007" s="29"/>
      <c r="B1007" s="29"/>
      <c r="C1007" s="29"/>
      <c r="D1007" s="29"/>
      <c r="E1007" s="29"/>
      <c r="F1007" s="29"/>
      <c r="G1007" s="29"/>
      <c r="H1007" s="29"/>
      <c r="I1007" s="30"/>
      <c r="J1007" s="30"/>
      <c r="K1007" s="30"/>
      <c r="L1007" s="30"/>
      <c r="M1007" s="30"/>
      <c r="N1007" s="30"/>
      <c r="O1007" s="40"/>
      <c r="P1007" s="40"/>
      <c r="Q1007" s="40"/>
      <c r="R1007" s="31"/>
      <c r="S1007" s="40"/>
      <c r="T1007" s="31"/>
      <c r="U1007" s="40"/>
      <c r="V1007" s="31"/>
      <c r="W1007" s="40"/>
      <c r="X1007" s="31"/>
      <c r="Y1007" s="40"/>
      <c r="Z1007" s="31"/>
    </row>
    <row r="1008" spans="1:26" s="34" customFormat="1">
      <c r="A1008" s="29"/>
      <c r="B1008" s="29"/>
      <c r="C1008" s="29"/>
      <c r="D1008" s="29"/>
      <c r="E1008" s="29"/>
      <c r="F1008" s="29"/>
      <c r="G1008" s="29"/>
      <c r="H1008" s="29"/>
      <c r="I1008" s="30"/>
      <c r="J1008" s="30"/>
      <c r="K1008" s="30"/>
      <c r="L1008" s="30"/>
      <c r="M1008" s="30"/>
      <c r="N1008" s="30"/>
      <c r="O1008" s="40"/>
      <c r="P1008" s="40"/>
      <c r="Q1008" s="40"/>
      <c r="R1008" s="31"/>
      <c r="S1008" s="40"/>
      <c r="T1008" s="31"/>
      <c r="U1008" s="40"/>
      <c r="V1008" s="31"/>
      <c r="W1008" s="40"/>
      <c r="X1008" s="31"/>
      <c r="Y1008" s="40"/>
      <c r="Z1008" s="31"/>
    </row>
    <row r="1009" spans="1:26" s="34" customFormat="1">
      <c r="A1009" s="29"/>
      <c r="B1009" s="29"/>
      <c r="C1009" s="29"/>
      <c r="D1009" s="29"/>
      <c r="E1009" s="29"/>
      <c r="F1009" s="29"/>
      <c r="G1009" s="29"/>
      <c r="H1009" s="29"/>
      <c r="I1009" s="30"/>
      <c r="J1009" s="30"/>
      <c r="K1009" s="30"/>
      <c r="L1009" s="30"/>
      <c r="M1009" s="30"/>
      <c r="N1009" s="30"/>
      <c r="O1009" s="40"/>
      <c r="P1009" s="40"/>
      <c r="Q1009" s="40"/>
      <c r="R1009" s="31"/>
      <c r="S1009" s="40"/>
      <c r="T1009" s="31"/>
      <c r="U1009" s="40"/>
      <c r="V1009" s="31"/>
      <c r="W1009" s="40"/>
      <c r="X1009" s="31"/>
      <c r="Y1009" s="40"/>
      <c r="Z1009" s="31"/>
    </row>
    <row r="1010" spans="1:26" s="34" customFormat="1">
      <c r="A1010" s="29"/>
      <c r="B1010" s="29"/>
      <c r="C1010" s="29"/>
      <c r="D1010" s="29"/>
      <c r="E1010" s="29"/>
      <c r="F1010" s="29"/>
      <c r="G1010" s="29"/>
      <c r="H1010" s="29"/>
      <c r="I1010" s="30"/>
      <c r="J1010" s="30"/>
      <c r="K1010" s="30"/>
      <c r="L1010" s="30"/>
      <c r="M1010" s="30"/>
      <c r="N1010" s="30"/>
      <c r="O1010" s="40"/>
      <c r="P1010" s="40"/>
      <c r="Q1010" s="40"/>
      <c r="R1010" s="31"/>
      <c r="S1010" s="40"/>
      <c r="T1010" s="31"/>
      <c r="U1010" s="40"/>
      <c r="V1010" s="31"/>
      <c r="W1010" s="40"/>
      <c r="X1010" s="31"/>
      <c r="Y1010" s="40"/>
      <c r="Z1010" s="31"/>
    </row>
    <row r="1011" spans="1:26" s="34" customFormat="1">
      <c r="A1011" s="29"/>
      <c r="B1011" s="29"/>
      <c r="C1011" s="29"/>
      <c r="D1011" s="29"/>
      <c r="E1011" s="29"/>
      <c r="F1011" s="29"/>
      <c r="G1011" s="29"/>
      <c r="H1011" s="29"/>
      <c r="I1011" s="30"/>
      <c r="J1011" s="30"/>
      <c r="K1011" s="30"/>
      <c r="L1011" s="30"/>
      <c r="M1011" s="30"/>
      <c r="N1011" s="30"/>
      <c r="O1011" s="40"/>
      <c r="P1011" s="40"/>
      <c r="Q1011" s="40"/>
      <c r="R1011" s="31"/>
      <c r="S1011" s="40"/>
      <c r="T1011" s="31"/>
      <c r="U1011" s="40"/>
      <c r="V1011" s="31"/>
      <c r="W1011" s="40"/>
      <c r="X1011" s="31"/>
      <c r="Y1011" s="40"/>
      <c r="Z1011" s="31"/>
    </row>
    <row r="1012" spans="1:26" s="34" customFormat="1">
      <c r="A1012" s="29"/>
      <c r="B1012" s="29"/>
      <c r="C1012" s="29"/>
      <c r="D1012" s="29"/>
      <c r="E1012" s="29"/>
      <c r="F1012" s="29"/>
      <c r="G1012" s="29"/>
      <c r="H1012" s="29"/>
      <c r="I1012" s="30"/>
      <c r="J1012" s="30"/>
      <c r="K1012" s="30"/>
      <c r="L1012" s="30"/>
      <c r="M1012" s="30"/>
      <c r="N1012" s="30"/>
      <c r="O1012" s="40"/>
      <c r="P1012" s="40"/>
      <c r="Q1012" s="40"/>
      <c r="R1012" s="31"/>
      <c r="S1012" s="40"/>
      <c r="T1012" s="31"/>
      <c r="U1012" s="40"/>
      <c r="V1012" s="31"/>
      <c r="W1012" s="40"/>
      <c r="X1012" s="31"/>
      <c r="Y1012" s="40"/>
      <c r="Z1012" s="31"/>
    </row>
    <row r="1013" spans="1:26" s="34" customFormat="1">
      <c r="A1013" s="29"/>
      <c r="B1013" s="29"/>
      <c r="C1013" s="29"/>
      <c r="D1013" s="29"/>
      <c r="E1013" s="29"/>
      <c r="F1013" s="29"/>
      <c r="G1013" s="29"/>
      <c r="H1013" s="29"/>
      <c r="I1013" s="30"/>
      <c r="J1013" s="30"/>
      <c r="K1013" s="30"/>
      <c r="L1013" s="30"/>
      <c r="M1013" s="30"/>
      <c r="N1013" s="30"/>
      <c r="O1013" s="40"/>
      <c r="P1013" s="40"/>
      <c r="Q1013" s="40"/>
      <c r="R1013" s="31"/>
      <c r="S1013" s="40"/>
      <c r="T1013" s="31"/>
      <c r="U1013" s="40"/>
      <c r="V1013" s="31"/>
      <c r="W1013" s="40"/>
      <c r="X1013" s="31"/>
      <c r="Y1013" s="40"/>
      <c r="Z1013" s="31"/>
    </row>
    <row r="1014" spans="1:26" s="34" customFormat="1">
      <c r="A1014" s="29"/>
      <c r="B1014" s="29"/>
      <c r="C1014" s="29"/>
      <c r="D1014" s="29"/>
      <c r="E1014" s="29"/>
      <c r="F1014" s="29"/>
      <c r="G1014" s="29"/>
      <c r="H1014" s="29"/>
      <c r="I1014" s="30"/>
      <c r="J1014" s="30"/>
      <c r="K1014" s="30"/>
      <c r="L1014" s="30"/>
      <c r="M1014" s="30"/>
      <c r="N1014" s="30"/>
      <c r="O1014" s="40"/>
      <c r="P1014" s="40"/>
      <c r="Q1014" s="40"/>
      <c r="R1014" s="31"/>
      <c r="S1014" s="40"/>
      <c r="T1014" s="31"/>
      <c r="U1014" s="40"/>
      <c r="V1014" s="31"/>
      <c r="W1014" s="40"/>
      <c r="X1014" s="31"/>
      <c r="Y1014" s="40"/>
      <c r="Z1014" s="31"/>
    </row>
    <row r="1015" spans="1:26" s="34" customFormat="1">
      <c r="A1015" s="29"/>
      <c r="B1015" s="29"/>
      <c r="C1015" s="29"/>
      <c r="D1015" s="29"/>
      <c r="E1015" s="29"/>
      <c r="F1015" s="29"/>
      <c r="G1015" s="29"/>
      <c r="H1015" s="29"/>
      <c r="I1015" s="30"/>
      <c r="J1015" s="30"/>
      <c r="K1015" s="30"/>
      <c r="L1015" s="30"/>
      <c r="M1015" s="30"/>
      <c r="N1015" s="30"/>
      <c r="O1015" s="40"/>
      <c r="P1015" s="40"/>
      <c r="Q1015" s="40"/>
      <c r="R1015" s="31"/>
      <c r="S1015" s="40"/>
      <c r="T1015" s="31"/>
      <c r="U1015" s="40"/>
      <c r="V1015" s="31"/>
      <c r="W1015" s="40"/>
      <c r="X1015" s="31"/>
      <c r="Y1015" s="40"/>
      <c r="Z1015" s="31"/>
    </row>
    <row r="1016" spans="1:26" s="34" customFormat="1">
      <c r="A1016" s="29"/>
      <c r="B1016" s="29"/>
      <c r="C1016" s="29"/>
      <c r="D1016" s="29"/>
      <c r="E1016" s="29"/>
      <c r="F1016" s="29"/>
      <c r="G1016" s="29"/>
      <c r="H1016" s="29"/>
      <c r="I1016" s="30"/>
      <c r="J1016" s="30"/>
      <c r="K1016" s="30"/>
      <c r="L1016" s="30"/>
      <c r="M1016" s="30"/>
      <c r="N1016" s="30"/>
      <c r="O1016" s="40"/>
      <c r="P1016" s="40"/>
      <c r="Q1016" s="40"/>
      <c r="R1016" s="31"/>
      <c r="S1016" s="40"/>
      <c r="T1016" s="31"/>
      <c r="U1016" s="40"/>
      <c r="V1016" s="31"/>
      <c r="W1016" s="40"/>
      <c r="X1016" s="31"/>
      <c r="Y1016" s="40"/>
      <c r="Z1016" s="31"/>
    </row>
    <row r="1017" spans="1:26" s="34" customFormat="1">
      <c r="A1017" s="29"/>
      <c r="B1017" s="29"/>
      <c r="C1017" s="29"/>
      <c r="D1017" s="29"/>
      <c r="E1017" s="29"/>
      <c r="F1017" s="29"/>
      <c r="G1017" s="29"/>
      <c r="H1017" s="29"/>
      <c r="I1017" s="30"/>
      <c r="J1017" s="30"/>
      <c r="K1017" s="30"/>
      <c r="L1017" s="30"/>
      <c r="M1017" s="30"/>
      <c r="N1017" s="30"/>
      <c r="O1017" s="40"/>
      <c r="P1017" s="40"/>
      <c r="Q1017" s="40"/>
      <c r="R1017" s="31"/>
      <c r="S1017" s="40"/>
      <c r="T1017" s="31"/>
      <c r="U1017" s="40"/>
      <c r="V1017" s="31"/>
      <c r="W1017" s="40"/>
      <c r="X1017" s="31"/>
      <c r="Y1017" s="40"/>
      <c r="Z1017" s="31"/>
    </row>
    <row r="1018" spans="1:26" s="34" customFormat="1">
      <c r="A1018" s="29"/>
      <c r="B1018" s="29"/>
      <c r="C1018" s="29"/>
      <c r="D1018" s="29"/>
      <c r="E1018" s="29"/>
      <c r="F1018" s="29"/>
      <c r="G1018" s="29"/>
      <c r="H1018" s="29"/>
      <c r="I1018" s="30"/>
      <c r="J1018" s="30"/>
      <c r="K1018" s="30"/>
      <c r="L1018" s="30"/>
      <c r="M1018" s="30"/>
      <c r="N1018" s="30"/>
      <c r="O1018" s="40"/>
      <c r="P1018" s="40"/>
      <c r="Q1018" s="40"/>
      <c r="R1018" s="31"/>
      <c r="S1018" s="40"/>
      <c r="T1018" s="31"/>
      <c r="U1018" s="40"/>
      <c r="V1018" s="31"/>
      <c r="W1018" s="40"/>
      <c r="X1018" s="31"/>
      <c r="Y1018" s="40"/>
      <c r="Z1018" s="31"/>
    </row>
    <row r="1019" spans="1:26" s="34" customFormat="1">
      <c r="A1019" s="29"/>
      <c r="B1019" s="29"/>
      <c r="C1019" s="29"/>
      <c r="D1019" s="29"/>
      <c r="E1019" s="29"/>
      <c r="F1019" s="29"/>
      <c r="G1019" s="29"/>
      <c r="H1019" s="29"/>
      <c r="I1019" s="30"/>
      <c r="J1019" s="30"/>
      <c r="K1019" s="30"/>
      <c r="L1019" s="30"/>
      <c r="M1019" s="30"/>
      <c r="N1019" s="30"/>
      <c r="O1019" s="40"/>
      <c r="P1019" s="40"/>
      <c r="Q1019" s="40"/>
      <c r="R1019" s="31"/>
      <c r="S1019" s="40"/>
      <c r="T1019" s="31"/>
      <c r="U1019" s="40"/>
      <c r="V1019" s="31"/>
      <c r="W1019" s="40"/>
      <c r="X1019" s="31"/>
      <c r="Y1019" s="40"/>
      <c r="Z1019" s="31"/>
    </row>
    <row r="1020" spans="1:26" s="34" customFormat="1">
      <c r="A1020" s="29"/>
      <c r="B1020" s="29"/>
      <c r="C1020" s="29"/>
      <c r="D1020" s="29"/>
      <c r="E1020" s="29"/>
      <c r="F1020" s="29"/>
      <c r="G1020" s="29"/>
      <c r="H1020" s="29"/>
      <c r="I1020" s="30"/>
      <c r="J1020" s="30"/>
      <c r="K1020" s="30"/>
      <c r="L1020" s="30"/>
      <c r="M1020" s="30"/>
      <c r="N1020" s="30"/>
      <c r="O1020" s="40"/>
      <c r="P1020" s="40"/>
      <c r="Q1020" s="40"/>
      <c r="R1020" s="31"/>
      <c r="S1020" s="40"/>
      <c r="T1020" s="31"/>
      <c r="U1020" s="40"/>
      <c r="V1020" s="31"/>
      <c r="W1020" s="40"/>
      <c r="X1020" s="31"/>
      <c r="Y1020" s="40"/>
      <c r="Z1020" s="31"/>
    </row>
    <row r="1021" spans="1:26" s="34" customFormat="1">
      <c r="A1021" s="29"/>
      <c r="B1021" s="29"/>
      <c r="C1021" s="29"/>
      <c r="D1021" s="29"/>
      <c r="E1021" s="29"/>
      <c r="F1021" s="29"/>
      <c r="G1021" s="29"/>
      <c r="H1021" s="29"/>
      <c r="I1021" s="30"/>
      <c r="J1021" s="30"/>
      <c r="K1021" s="30"/>
      <c r="L1021" s="30"/>
      <c r="M1021" s="30"/>
      <c r="N1021" s="30"/>
      <c r="O1021" s="40"/>
      <c r="P1021" s="40"/>
      <c r="Q1021" s="40"/>
      <c r="R1021" s="31"/>
      <c r="S1021" s="40"/>
      <c r="T1021" s="31"/>
      <c r="U1021" s="40"/>
      <c r="V1021" s="31"/>
      <c r="W1021" s="40"/>
      <c r="X1021" s="31"/>
      <c r="Y1021" s="40"/>
      <c r="Z1021" s="31"/>
    </row>
    <row r="1022" spans="1:26" s="34" customFormat="1">
      <c r="A1022" s="29"/>
      <c r="B1022" s="29"/>
      <c r="C1022" s="29"/>
      <c r="D1022" s="29"/>
      <c r="E1022" s="29"/>
      <c r="F1022" s="29"/>
      <c r="G1022" s="29"/>
      <c r="H1022" s="29"/>
      <c r="I1022" s="30"/>
      <c r="J1022" s="30"/>
      <c r="K1022" s="30"/>
      <c r="L1022" s="30"/>
      <c r="M1022" s="30"/>
      <c r="N1022" s="30"/>
      <c r="O1022" s="40"/>
      <c r="P1022" s="40"/>
      <c r="Q1022" s="40"/>
      <c r="R1022" s="31"/>
      <c r="S1022" s="40"/>
      <c r="T1022" s="31"/>
      <c r="U1022" s="40"/>
      <c r="V1022" s="31"/>
      <c r="W1022" s="40"/>
      <c r="X1022" s="31"/>
      <c r="Y1022" s="40"/>
      <c r="Z1022" s="31"/>
    </row>
    <row r="1023" spans="1:26" s="34" customFormat="1">
      <c r="A1023" s="29"/>
      <c r="B1023" s="29"/>
      <c r="C1023" s="29"/>
      <c r="D1023" s="29"/>
      <c r="E1023" s="29"/>
      <c r="F1023" s="29"/>
      <c r="G1023" s="29"/>
      <c r="H1023" s="29"/>
      <c r="I1023" s="30"/>
      <c r="J1023" s="30"/>
      <c r="K1023" s="30"/>
      <c r="L1023" s="30"/>
      <c r="M1023" s="30"/>
      <c r="N1023" s="30"/>
      <c r="O1023" s="40"/>
      <c r="P1023" s="40"/>
      <c r="Q1023" s="40"/>
      <c r="R1023" s="31"/>
      <c r="S1023" s="40"/>
      <c r="T1023" s="31"/>
      <c r="U1023" s="40"/>
      <c r="V1023" s="31"/>
      <c r="W1023" s="40"/>
      <c r="X1023" s="31"/>
      <c r="Y1023" s="40"/>
      <c r="Z1023" s="31"/>
    </row>
    <row r="1024" spans="1:26" s="34" customFormat="1">
      <c r="A1024" s="29"/>
      <c r="B1024" s="29"/>
      <c r="C1024" s="29"/>
      <c r="D1024" s="29"/>
      <c r="E1024" s="29"/>
      <c r="F1024" s="29"/>
      <c r="G1024" s="29"/>
      <c r="H1024" s="29"/>
      <c r="I1024" s="30"/>
      <c r="J1024" s="30"/>
      <c r="K1024" s="30"/>
      <c r="L1024" s="30"/>
      <c r="M1024" s="30"/>
      <c r="N1024" s="30"/>
      <c r="O1024" s="40"/>
      <c r="P1024" s="40"/>
      <c r="Q1024" s="40"/>
      <c r="R1024" s="31"/>
      <c r="S1024" s="40"/>
      <c r="T1024" s="31"/>
      <c r="U1024" s="40"/>
      <c r="V1024" s="31"/>
      <c r="W1024" s="40"/>
      <c r="X1024" s="31"/>
      <c r="Y1024" s="40"/>
      <c r="Z1024" s="31"/>
    </row>
    <row r="1025" spans="1:26" s="34" customFormat="1">
      <c r="A1025" s="29"/>
      <c r="B1025" s="29"/>
      <c r="C1025" s="29"/>
      <c r="D1025" s="29"/>
      <c r="E1025" s="29"/>
      <c r="F1025" s="29"/>
      <c r="G1025" s="29"/>
      <c r="H1025" s="29"/>
      <c r="I1025" s="30"/>
      <c r="J1025" s="30"/>
      <c r="K1025" s="30"/>
      <c r="L1025" s="30"/>
      <c r="M1025" s="30"/>
      <c r="N1025" s="30"/>
      <c r="O1025" s="40"/>
      <c r="P1025" s="40"/>
      <c r="Q1025" s="40"/>
      <c r="R1025" s="31"/>
      <c r="S1025" s="40"/>
      <c r="T1025" s="31"/>
      <c r="U1025" s="40"/>
      <c r="V1025" s="31"/>
      <c r="W1025" s="40"/>
      <c r="X1025" s="31"/>
      <c r="Y1025" s="40"/>
      <c r="Z1025" s="31"/>
    </row>
    <row r="1026" spans="1:26" s="34" customFormat="1">
      <c r="A1026" s="29"/>
      <c r="B1026" s="29"/>
      <c r="C1026" s="29"/>
      <c r="D1026" s="29"/>
      <c r="E1026" s="29"/>
      <c r="F1026" s="29"/>
      <c r="G1026" s="29"/>
      <c r="H1026" s="29"/>
      <c r="I1026" s="30"/>
      <c r="J1026" s="30"/>
      <c r="K1026" s="30"/>
      <c r="L1026" s="30"/>
      <c r="M1026" s="30"/>
      <c r="N1026" s="30"/>
      <c r="O1026" s="40"/>
      <c r="P1026" s="40"/>
      <c r="Q1026" s="40"/>
      <c r="R1026" s="31"/>
      <c r="S1026" s="40"/>
      <c r="T1026" s="31"/>
      <c r="U1026" s="40"/>
      <c r="V1026" s="31"/>
      <c r="W1026" s="40"/>
      <c r="X1026" s="31"/>
      <c r="Y1026" s="40"/>
      <c r="Z1026" s="31"/>
    </row>
    <row r="1027" spans="1:26" s="34" customFormat="1">
      <c r="A1027" s="29"/>
      <c r="B1027" s="29"/>
      <c r="C1027" s="29"/>
      <c r="D1027" s="29"/>
      <c r="E1027" s="29"/>
      <c r="F1027" s="29"/>
      <c r="G1027" s="29"/>
      <c r="H1027" s="29"/>
      <c r="I1027" s="30"/>
      <c r="J1027" s="30"/>
      <c r="K1027" s="30"/>
      <c r="L1027" s="30"/>
      <c r="M1027" s="30"/>
      <c r="N1027" s="30"/>
      <c r="O1027" s="40"/>
      <c r="P1027" s="40"/>
      <c r="Q1027" s="40"/>
      <c r="R1027" s="31"/>
      <c r="S1027" s="40"/>
      <c r="T1027" s="31"/>
      <c r="U1027" s="40"/>
      <c r="V1027" s="31"/>
      <c r="W1027" s="40"/>
      <c r="X1027" s="31"/>
      <c r="Y1027" s="40"/>
      <c r="Z1027" s="31"/>
    </row>
    <row r="1028" spans="1:26" s="34" customFormat="1">
      <c r="A1028" s="29"/>
      <c r="B1028" s="29"/>
      <c r="C1028" s="29"/>
      <c r="D1028" s="29"/>
      <c r="E1028" s="29"/>
      <c r="F1028" s="29"/>
      <c r="G1028" s="29"/>
      <c r="H1028" s="29"/>
      <c r="I1028" s="30"/>
      <c r="J1028" s="30"/>
      <c r="K1028" s="30"/>
      <c r="L1028" s="30"/>
      <c r="M1028" s="30"/>
      <c r="N1028" s="30"/>
      <c r="O1028" s="40"/>
      <c r="P1028" s="40"/>
      <c r="Q1028" s="40"/>
      <c r="R1028" s="31"/>
      <c r="S1028" s="40"/>
      <c r="T1028" s="31"/>
      <c r="U1028" s="40"/>
      <c r="V1028" s="31"/>
      <c r="W1028" s="40"/>
      <c r="X1028" s="31"/>
      <c r="Y1028" s="40"/>
      <c r="Z1028" s="31"/>
    </row>
    <row r="1029" spans="1:26" s="34" customFormat="1">
      <c r="A1029" s="29"/>
      <c r="B1029" s="29"/>
      <c r="C1029" s="29"/>
      <c r="D1029" s="29"/>
      <c r="E1029" s="29"/>
      <c r="F1029" s="29"/>
      <c r="G1029" s="29"/>
      <c r="H1029" s="29"/>
      <c r="I1029" s="30"/>
      <c r="J1029" s="30"/>
      <c r="K1029" s="30"/>
      <c r="L1029" s="30"/>
      <c r="M1029" s="30"/>
      <c r="N1029" s="30"/>
      <c r="O1029" s="40"/>
      <c r="P1029" s="40"/>
      <c r="Q1029" s="40"/>
      <c r="R1029" s="31"/>
      <c r="S1029" s="40"/>
      <c r="T1029" s="31"/>
      <c r="U1029" s="40"/>
      <c r="V1029" s="31"/>
      <c r="W1029" s="40"/>
      <c r="X1029" s="31"/>
      <c r="Y1029" s="40"/>
      <c r="Z1029" s="31"/>
    </row>
    <row r="1030" spans="1:26" s="34" customFormat="1">
      <c r="A1030" s="29"/>
      <c r="B1030" s="29"/>
      <c r="C1030" s="29"/>
      <c r="D1030" s="29"/>
      <c r="E1030" s="29"/>
      <c r="F1030" s="29"/>
      <c r="G1030" s="29"/>
      <c r="H1030" s="29"/>
      <c r="I1030" s="30"/>
      <c r="J1030" s="30"/>
      <c r="K1030" s="30"/>
      <c r="L1030" s="30"/>
      <c r="M1030" s="30"/>
      <c r="N1030" s="30"/>
      <c r="O1030" s="40"/>
      <c r="P1030" s="40"/>
      <c r="Q1030" s="40"/>
      <c r="R1030" s="31"/>
      <c r="S1030" s="40"/>
      <c r="T1030" s="31"/>
      <c r="U1030" s="40"/>
      <c r="V1030" s="31"/>
      <c r="W1030" s="40"/>
      <c r="X1030" s="31"/>
      <c r="Y1030" s="40"/>
      <c r="Z1030" s="31"/>
    </row>
    <row r="1031" spans="1:26" s="34" customFormat="1">
      <c r="A1031" s="29"/>
      <c r="B1031" s="29"/>
      <c r="C1031" s="29"/>
      <c r="D1031" s="29"/>
      <c r="E1031" s="29"/>
      <c r="F1031" s="29"/>
      <c r="G1031" s="29"/>
      <c r="H1031" s="29"/>
      <c r="I1031" s="30"/>
      <c r="J1031" s="30"/>
      <c r="K1031" s="30"/>
      <c r="L1031" s="30"/>
      <c r="M1031" s="30"/>
      <c r="N1031" s="30"/>
      <c r="O1031" s="40"/>
      <c r="P1031" s="40"/>
      <c r="Q1031" s="40"/>
      <c r="R1031" s="31"/>
      <c r="S1031" s="40"/>
      <c r="T1031" s="31"/>
      <c r="U1031" s="40"/>
      <c r="V1031" s="31"/>
      <c r="W1031" s="40"/>
      <c r="X1031" s="31"/>
      <c r="Y1031" s="40"/>
      <c r="Z1031" s="31"/>
    </row>
    <row r="1032" spans="1:26" s="34" customFormat="1">
      <c r="A1032" s="29"/>
      <c r="B1032" s="29"/>
      <c r="C1032" s="29"/>
      <c r="D1032" s="29"/>
      <c r="E1032" s="29"/>
      <c r="F1032" s="29"/>
      <c r="G1032" s="29"/>
      <c r="H1032" s="29"/>
      <c r="I1032" s="30"/>
      <c r="J1032" s="30"/>
      <c r="K1032" s="30"/>
      <c r="L1032" s="30"/>
      <c r="M1032" s="30"/>
      <c r="N1032" s="30"/>
      <c r="O1032" s="40"/>
      <c r="P1032" s="40"/>
      <c r="Q1032" s="40"/>
      <c r="R1032" s="31"/>
      <c r="S1032" s="40"/>
      <c r="T1032" s="31"/>
      <c r="U1032" s="40"/>
      <c r="V1032" s="31"/>
      <c r="W1032" s="40"/>
      <c r="X1032" s="31"/>
      <c r="Y1032" s="40"/>
      <c r="Z1032" s="31"/>
    </row>
    <row r="1033" spans="1:26" s="34" customFormat="1">
      <c r="A1033" s="29"/>
      <c r="B1033" s="29"/>
      <c r="C1033" s="29"/>
      <c r="D1033" s="29"/>
      <c r="E1033" s="29"/>
      <c r="F1033" s="29"/>
      <c r="G1033" s="29"/>
      <c r="H1033" s="29"/>
      <c r="I1033" s="30"/>
      <c r="J1033" s="30"/>
      <c r="K1033" s="30"/>
      <c r="L1033" s="30"/>
      <c r="M1033" s="30"/>
      <c r="N1033" s="30"/>
      <c r="O1033" s="40"/>
      <c r="P1033" s="40"/>
      <c r="Q1033" s="40"/>
      <c r="R1033" s="31"/>
      <c r="S1033" s="40"/>
      <c r="T1033" s="31"/>
      <c r="U1033" s="40"/>
      <c r="V1033" s="31"/>
      <c r="W1033" s="40"/>
      <c r="X1033" s="31"/>
      <c r="Y1033" s="40"/>
      <c r="Z1033" s="31"/>
    </row>
    <row r="1034" spans="1:26" s="34" customFormat="1">
      <c r="A1034" s="29"/>
      <c r="B1034" s="29"/>
      <c r="C1034" s="29"/>
      <c r="D1034" s="29"/>
      <c r="E1034" s="29"/>
      <c r="F1034" s="29"/>
      <c r="G1034" s="29"/>
      <c r="H1034" s="29"/>
      <c r="I1034" s="30"/>
      <c r="J1034" s="30"/>
      <c r="K1034" s="30"/>
      <c r="L1034" s="30"/>
      <c r="M1034" s="30"/>
      <c r="N1034" s="30"/>
      <c r="O1034" s="40"/>
      <c r="P1034" s="40"/>
      <c r="Q1034" s="40"/>
      <c r="R1034" s="31"/>
      <c r="S1034" s="40"/>
      <c r="T1034" s="31"/>
      <c r="U1034" s="40"/>
      <c r="V1034" s="31"/>
      <c r="W1034" s="40"/>
      <c r="X1034" s="31"/>
      <c r="Y1034" s="40"/>
      <c r="Z1034" s="31"/>
    </row>
    <row r="1035" spans="1:26" s="34" customFormat="1">
      <c r="A1035" s="29"/>
      <c r="B1035" s="29"/>
      <c r="C1035" s="29"/>
      <c r="D1035" s="29"/>
      <c r="E1035" s="29"/>
      <c r="F1035" s="29"/>
      <c r="G1035" s="29"/>
      <c r="H1035" s="29"/>
      <c r="I1035" s="30"/>
      <c r="J1035" s="30"/>
      <c r="K1035" s="30"/>
      <c r="L1035" s="30"/>
      <c r="M1035" s="30"/>
      <c r="N1035" s="30"/>
      <c r="O1035" s="40"/>
      <c r="P1035" s="40"/>
      <c r="Q1035" s="40"/>
      <c r="R1035" s="31"/>
      <c r="S1035" s="40"/>
      <c r="T1035" s="31"/>
      <c r="U1035" s="40"/>
      <c r="V1035" s="31"/>
      <c r="W1035" s="40"/>
      <c r="X1035" s="31"/>
      <c r="Y1035" s="40"/>
      <c r="Z1035" s="31"/>
    </row>
    <row r="1036" spans="1:26" s="34" customFormat="1">
      <c r="A1036" s="29"/>
      <c r="B1036" s="29"/>
      <c r="C1036" s="29"/>
      <c r="D1036" s="29"/>
      <c r="E1036" s="29"/>
      <c r="F1036" s="29"/>
      <c r="G1036" s="29"/>
      <c r="H1036" s="29"/>
      <c r="I1036" s="30"/>
      <c r="J1036" s="30"/>
      <c r="K1036" s="30"/>
      <c r="L1036" s="30"/>
      <c r="M1036" s="30"/>
      <c r="N1036" s="30"/>
      <c r="O1036" s="40"/>
      <c r="P1036" s="40"/>
      <c r="Q1036" s="40"/>
      <c r="R1036" s="31"/>
      <c r="S1036" s="40"/>
      <c r="T1036" s="31"/>
      <c r="U1036" s="40"/>
      <c r="V1036" s="31"/>
      <c r="W1036" s="40"/>
      <c r="X1036" s="31"/>
      <c r="Y1036" s="40"/>
      <c r="Z1036" s="31"/>
    </row>
    <row r="1037" spans="1:26" s="34" customFormat="1">
      <c r="A1037" s="29"/>
      <c r="B1037" s="29"/>
      <c r="C1037" s="29"/>
      <c r="D1037" s="29"/>
      <c r="E1037" s="29"/>
      <c r="F1037" s="29"/>
      <c r="G1037" s="29"/>
      <c r="H1037" s="29"/>
      <c r="I1037" s="30"/>
      <c r="J1037" s="30"/>
      <c r="K1037" s="30"/>
      <c r="L1037" s="30"/>
      <c r="M1037" s="30"/>
      <c r="N1037" s="30"/>
      <c r="O1037" s="40"/>
      <c r="P1037" s="40"/>
      <c r="Q1037" s="40"/>
      <c r="R1037" s="31"/>
      <c r="S1037" s="40"/>
      <c r="T1037" s="31"/>
      <c r="U1037" s="40"/>
      <c r="V1037" s="31"/>
      <c r="W1037" s="40"/>
      <c r="X1037" s="31"/>
      <c r="Y1037" s="40"/>
      <c r="Z1037" s="31"/>
    </row>
    <row r="1038" spans="1:26" s="34" customFormat="1">
      <c r="A1038" s="29"/>
      <c r="B1038" s="29"/>
      <c r="C1038" s="29"/>
      <c r="D1038" s="29"/>
      <c r="E1038" s="29"/>
      <c r="F1038" s="29"/>
      <c r="G1038" s="29"/>
      <c r="H1038" s="29"/>
      <c r="I1038" s="30"/>
      <c r="J1038" s="30"/>
      <c r="K1038" s="30"/>
      <c r="L1038" s="30"/>
      <c r="M1038" s="30"/>
      <c r="N1038" s="30"/>
      <c r="O1038" s="40"/>
      <c r="P1038" s="40"/>
      <c r="Q1038" s="40"/>
      <c r="R1038" s="31"/>
      <c r="S1038" s="40"/>
      <c r="T1038" s="31"/>
      <c r="U1038" s="40"/>
      <c r="V1038" s="31"/>
      <c r="W1038" s="40"/>
      <c r="X1038" s="31"/>
      <c r="Y1038" s="40"/>
      <c r="Z1038" s="31"/>
    </row>
    <row r="1039" spans="1:26" s="34" customFormat="1">
      <c r="A1039" s="29"/>
      <c r="B1039" s="29"/>
      <c r="C1039" s="29"/>
      <c r="D1039" s="29"/>
      <c r="E1039" s="29"/>
      <c r="F1039" s="29"/>
      <c r="G1039" s="29"/>
      <c r="H1039" s="29"/>
      <c r="I1039" s="30"/>
      <c r="J1039" s="30"/>
      <c r="K1039" s="30"/>
      <c r="L1039" s="30"/>
      <c r="M1039" s="30"/>
      <c r="N1039" s="30"/>
      <c r="O1039" s="40"/>
      <c r="P1039" s="40"/>
      <c r="Q1039" s="40"/>
      <c r="R1039" s="31"/>
      <c r="S1039" s="40"/>
      <c r="T1039" s="31"/>
      <c r="U1039" s="40"/>
      <c r="V1039" s="31"/>
      <c r="W1039" s="40"/>
      <c r="X1039" s="31"/>
      <c r="Y1039" s="40"/>
      <c r="Z1039" s="31"/>
    </row>
    <row r="1040" spans="1:26" s="34" customFormat="1">
      <c r="A1040" s="29"/>
      <c r="B1040" s="29"/>
      <c r="C1040" s="29"/>
      <c r="D1040" s="29"/>
      <c r="E1040" s="29"/>
      <c r="F1040" s="29"/>
      <c r="G1040" s="29"/>
      <c r="H1040" s="29"/>
      <c r="I1040" s="30"/>
      <c r="J1040" s="30"/>
      <c r="K1040" s="30"/>
      <c r="L1040" s="30"/>
      <c r="M1040" s="30"/>
      <c r="N1040" s="30"/>
      <c r="O1040" s="40"/>
      <c r="P1040" s="40"/>
      <c r="Q1040" s="40"/>
      <c r="R1040" s="31"/>
      <c r="S1040" s="40"/>
      <c r="T1040" s="31"/>
      <c r="U1040" s="40"/>
      <c r="V1040" s="31"/>
      <c r="W1040" s="40"/>
      <c r="X1040" s="31"/>
      <c r="Y1040" s="40"/>
      <c r="Z1040" s="31"/>
    </row>
    <row r="1041" spans="1:26" s="34" customFormat="1">
      <c r="A1041" s="29"/>
      <c r="B1041" s="29"/>
      <c r="C1041" s="29"/>
      <c r="D1041" s="29"/>
      <c r="E1041" s="29"/>
      <c r="F1041" s="29"/>
      <c r="G1041" s="29"/>
      <c r="H1041" s="29"/>
      <c r="I1041" s="30"/>
      <c r="J1041" s="30"/>
      <c r="K1041" s="30"/>
      <c r="L1041" s="30"/>
      <c r="M1041" s="30"/>
      <c r="N1041" s="30"/>
      <c r="O1041" s="40"/>
      <c r="P1041" s="40"/>
      <c r="Q1041" s="40"/>
      <c r="R1041" s="31"/>
      <c r="S1041" s="40"/>
      <c r="T1041" s="31"/>
      <c r="U1041" s="40"/>
      <c r="V1041" s="31"/>
      <c r="W1041" s="40"/>
      <c r="X1041" s="31"/>
      <c r="Y1041" s="40"/>
      <c r="Z1041" s="31"/>
    </row>
    <row r="1042" spans="1:26" s="34" customFormat="1">
      <c r="A1042" s="29"/>
      <c r="B1042" s="29"/>
      <c r="C1042" s="29"/>
      <c r="D1042" s="29"/>
      <c r="E1042" s="29"/>
      <c r="F1042" s="29"/>
      <c r="G1042" s="29"/>
      <c r="H1042" s="29"/>
      <c r="I1042" s="30"/>
      <c r="J1042" s="30"/>
      <c r="K1042" s="30"/>
      <c r="L1042" s="30"/>
      <c r="M1042" s="30"/>
      <c r="N1042" s="30"/>
      <c r="O1042" s="40"/>
      <c r="P1042" s="40"/>
      <c r="Q1042" s="40"/>
      <c r="R1042" s="31"/>
      <c r="S1042" s="40"/>
      <c r="T1042" s="31"/>
      <c r="U1042" s="40"/>
      <c r="V1042" s="31"/>
      <c r="W1042" s="40"/>
      <c r="X1042" s="31"/>
      <c r="Y1042" s="40"/>
      <c r="Z1042" s="31"/>
    </row>
    <row r="1043" spans="1:26" s="34" customFormat="1">
      <c r="A1043" s="29"/>
      <c r="B1043" s="29"/>
      <c r="C1043" s="29"/>
      <c r="D1043" s="29"/>
      <c r="E1043" s="29"/>
      <c r="F1043" s="29"/>
      <c r="G1043" s="29"/>
      <c r="H1043" s="29"/>
      <c r="I1043" s="30"/>
      <c r="J1043" s="30"/>
      <c r="K1043" s="30"/>
      <c r="L1043" s="30"/>
      <c r="M1043" s="30"/>
      <c r="N1043" s="30"/>
      <c r="O1043" s="40"/>
      <c r="P1043" s="40"/>
      <c r="Q1043" s="40"/>
      <c r="R1043" s="31"/>
      <c r="S1043" s="40"/>
      <c r="T1043" s="31"/>
      <c r="U1043" s="40"/>
      <c r="V1043" s="31"/>
      <c r="W1043" s="40"/>
      <c r="X1043" s="31"/>
      <c r="Y1043" s="40"/>
      <c r="Z1043" s="31"/>
    </row>
    <row r="1044" spans="1:26" s="34" customFormat="1">
      <c r="A1044" s="29"/>
      <c r="B1044" s="29"/>
      <c r="C1044" s="29"/>
      <c r="D1044" s="29"/>
      <c r="E1044" s="29"/>
      <c r="F1044" s="29"/>
      <c r="G1044" s="29"/>
      <c r="H1044" s="29"/>
      <c r="I1044" s="30"/>
      <c r="J1044" s="30"/>
      <c r="K1044" s="30"/>
      <c r="L1044" s="30"/>
      <c r="M1044" s="30"/>
      <c r="N1044" s="30"/>
      <c r="O1044" s="40"/>
      <c r="P1044" s="40"/>
      <c r="Q1044" s="40"/>
      <c r="R1044" s="31"/>
      <c r="S1044" s="40"/>
      <c r="T1044" s="31"/>
      <c r="U1044" s="40"/>
      <c r="V1044" s="31"/>
      <c r="W1044" s="40"/>
      <c r="X1044" s="31"/>
      <c r="Y1044" s="40"/>
      <c r="Z1044" s="31"/>
    </row>
    <row r="1045" spans="1:26" s="34" customFormat="1">
      <c r="A1045" s="29"/>
      <c r="B1045" s="29"/>
      <c r="C1045" s="29"/>
      <c r="D1045" s="29"/>
      <c r="E1045" s="29"/>
      <c r="F1045" s="29"/>
      <c r="G1045" s="29"/>
      <c r="H1045" s="29"/>
      <c r="I1045" s="30"/>
      <c r="J1045" s="30"/>
      <c r="K1045" s="30"/>
      <c r="L1045" s="30"/>
      <c r="M1045" s="30"/>
      <c r="N1045" s="30"/>
      <c r="O1045" s="40"/>
      <c r="P1045" s="40"/>
      <c r="Q1045" s="40"/>
      <c r="R1045" s="31"/>
      <c r="S1045" s="40"/>
      <c r="T1045" s="31"/>
      <c r="U1045" s="40"/>
      <c r="V1045" s="31"/>
      <c r="W1045" s="40"/>
      <c r="X1045" s="31"/>
      <c r="Y1045" s="40"/>
      <c r="Z1045" s="31"/>
    </row>
    <row r="1046" spans="1:26" s="34" customFormat="1">
      <c r="A1046" s="29"/>
      <c r="B1046" s="29"/>
      <c r="C1046" s="29"/>
      <c r="D1046" s="29"/>
      <c r="E1046" s="29"/>
      <c r="F1046" s="29"/>
      <c r="G1046" s="29"/>
      <c r="H1046" s="29"/>
      <c r="I1046" s="30"/>
      <c r="J1046" s="30"/>
      <c r="K1046" s="30"/>
      <c r="L1046" s="30"/>
      <c r="M1046" s="30"/>
      <c r="N1046" s="30"/>
      <c r="O1046" s="40"/>
      <c r="P1046" s="40"/>
      <c r="Q1046" s="40"/>
      <c r="R1046" s="31"/>
      <c r="S1046" s="40"/>
      <c r="T1046" s="31"/>
      <c r="U1046" s="40"/>
      <c r="V1046" s="31"/>
      <c r="W1046" s="40"/>
      <c r="X1046" s="31"/>
      <c r="Y1046" s="40"/>
      <c r="Z1046" s="31"/>
    </row>
    <row r="1047" spans="1:26" s="34" customFormat="1">
      <c r="A1047" s="29"/>
      <c r="B1047" s="29"/>
      <c r="C1047" s="29"/>
      <c r="D1047" s="29"/>
      <c r="E1047" s="29"/>
      <c r="F1047" s="29"/>
      <c r="G1047" s="29"/>
      <c r="H1047" s="29"/>
      <c r="I1047" s="30"/>
      <c r="J1047" s="30"/>
      <c r="K1047" s="30"/>
      <c r="L1047" s="30"/>
      <c r="M1047" s="30"/>
      <c r="N1047" s="30"/>
      <c r="O1047" s="40"/>
      <c r="P1047" s="40"/>
      <c r="Q1047" s="40"/>
      <c r="R1047" s="31"/>
      <c r="S1047" s="40"/>
      <c r="T1047" s="31"/>
      <c r="U1047" s="40"/>
      <c r="V1047" s="31"/>
      <c r="W1047" s="40"/>
      <c r="X1047" s="31"/>
      <c r="Y1047" s="40"/>
      <c r="Z1047" s="31"/>
    </row>
    <row r="1048" spans="1:26" s="34" customFormat="1">
      <c r="A1048" s="29"/>
      <c r="B1048" s="29"/>
      <c r="C1048" s="29"/>
      <c r="D1048" s="29"/>
      <c r="E1048" s="29"/>
      <c r="F1048" s="29"/>
      <c r="G1048" s="29"/>
      <c r="H1048" s="29"/>
      <c r="I1048" s="30"/>
      <c r="J1048" s="30"/>
      <c r="K1048" s="30"/>
      <c r="L1048" s="30"/>
      <c r="M1048" s="30"/>
      <c r="N1048" s="30"/>
      <c r="O1048" s="40"/>
      <c r="P1048" s="40"/>
      <c r="Q1048" s="40"/>
      <c r="R1048" s="31"/>
      <c r="S1048" s="40"/>
      <c r="T1048" s="31"/>
      <c r="U1048" s="40"/>
      <c r="V1048" s="31"/>
      <c r="W1048" s="40"/>
      <c r="X1048" s="31"/>
      <c r="Y1048" s="40"/>
      <c r="Z1048" s="31"/>
    </row>
    <row r="1049" spans="1:26" s="34" customFormat="1">
      <c r="A1049" s="29"/>
      <c r="B1049" s="29"/>
      <c r="C1049" s="29"/>
      <c r="D1049" s="29"/>
      <c r="E1049" s="29"/>
      <c r="F1049" s="29"/>
      <c r="G1049" s="29"/>
      <c r="H1049" s="29"/>
      <c r="I1049" s="30"/>
      <c r="J1049" s="30"/>
      <c r="K1049" s="30"/>
      <c r="L1049" s="30"/>
      <c r="M1049" s="30"/>
      <c r="N1049" s="30"/>
      <c r="O1049" s="40"/>
      <c r="P1049" s="40"/>
      <c r="Q1049" s="40"/>
      <c r="R1049" s="31"/>
      <c r="S1049" s="40"/>
      <c r="T1049" s="31"/>
      <c r="U1049" s="40"/>
      <c r="V1049" s="31"/>
      <c r="W1049" s="40"/>
      <c r="X1049" s="31"/>
      <c r="Y1049" s="40"/>
      <c r="Z1049" s="31"/>
    </row>
    <row r="1050" spans="1:26" s="34" customFormat="1">
      <c r="A1050" s="29"/>
      <c r="B1050" s="29"/>
      <c r="C1050" s="29"/>
      <c r="D1050" s="29"/>
      <c r="E1050" s="29"/>
      <c r="F1050" s="29"/>
      <c r="G1050" s="29"/>
      <c r="H1050" s="29"/>
      <c r="I1050" s="30"/>
      <c r="J1050" s="30"/>
      <c r="K1050" s="30"/>
      <c r="L1050" s="30"/>
      <c r="M1050" s="30"/>
      <c r="N1050" s="30"/>
      <c r="O1050" s="40"/>
      <c r="P1050" s="40"/>
      <c r="Q1050" s="40"/>
      <c r="R1050" s="31"/>
      <c r="S1050" s="40"/>
      <c r="T1050" s="31"/>
      <c r="U1050" s="40"/>
      <c r="V1050" s="31"/>
      <c r="W1050" s="40"/>
      <c r="X1050" s="31"/>
      <c r="Y1050" s="40"/>
      <c r="Z1050" s="31"/>
    </row>
    <row r="1051" spans="1:26" s="34" customFormat="1">
      <c r="A1051" s="29"/>
      <c r="B1051" s="29"/>
      <c r="C1051" s="29"/>
      <c r="D1051" s="29"/>
      <c r="E1051" s="29"/>
      <c r="F1051" s="29"/>
      <c r="G1051" s="29"/>
      <c r="H1051" s="29"/>
      <c r="I1051" s="30"/>
      <c r="J1051" s="30"/>
      <c r="K1051" s="30"/>
      <c r="L1051" s="30"/>
      <c r="M1051" s="30"/>
      <c r="N1051" s="30"/>
      <c r="O1051" s="40"/>
      <c r="P1051" s="40"/>
      <c r="Q1051" s="40"/>
      <c r="R1051" s="31"/>
      <c r="S1051" s="40"/>
      <c r="T1051" s="31"/>
      <c r="U1051" s="40"/>
      <c r="V1051" s="31"/>
      <c r="W1051" s="40"/>
      <c r="X1051" s="31"/>
      <c r="Y1051" s="40"/>
      <c r="Z1051" s="31"/>
    </row>
    <row r="1052" spans="1:26" s="34" customFormat="1">
      <c r="A1052" s="29"/>
      <c r="B1052" s="29"/>
      <c r="C1052" s="29"/>
      <c r="D1052" s="29"/>
      <c r="E1052" s="29"/>
      <c r="F1052" s="29"/>
      <c r="G1052" s="29"/>
      <c r="H1052" s="29"/>
      <c r="I1052" s="30"/>
      <c r="J1052" s="30"/>
      <c r="K1052" s="30"/>
      <c r="L1052" s="30"/>
      <c r="M1052" s="30"/>
      <c r="N1052" s="30"/>
      <c r="O1052" s="40"/>
      <c r="P1052" s="40"/>
      <c r="Q1052" s="40"/>
      <c r="R1052" s="31"/>
      <c r="S1052" s="40"/>
      <c r="T1052" s="31"/>
      <c r="U1052" s="40"/>
      <c r="V1052" s="31"/>
      <c r="W1052" s="40"/>
      <c r="X1052" s="31"/>
      <c r="Y1052" s="40"/>
      <c r="Z1052" s="31"/>
    </row>
    <row r="1053" spans="1:26" s="34" customFormat="1">
      <c r="A1053" s="29"/>
      <c r="B1053" s="29"/>
      <c r="C1053" s="29"/>
      <c r="D1053" s="29"/>
      <c r="E1053" s="29"/>
      <c r="F1053" s="29"/>
      <c r="G1053" s="29"/>
      <c r="H1053" s="29"/>
      <c r="I1053" s="30"/>
      <c r="J1053" s="30"/>
      <c r="K1053" s="30"/>
      <c r="L1053" s="30"/>
      <c r="M1053" s="30"/>
      <c r="N1053" s="30"/>
      <c r="O1053" s="40"/>
      <c r="P1053" s="40"/>
      <c r="Q1053" s="40"/>
      <c r="R1053" s="31"/>
      <c r="S1053" s="40"/>
      <c r="T1053" s="31"/>
      <c r="U1053" s="40"/>
      <c r="V1053" s="31"/>
      <c r="W1053" s="40"/>
      <c r="X1053" s="31"/>
      <c r="Y1053" s="40"/>
      <c r="Z1053" s="31"/>
    </row>
    <row r="1054" spans="1:26" s="34" customFormat="1">
      <c r="A1054" s="29"/>
      <c r="B1054" s="29"/>
      <c r="C1054" s="29"/>
      <c r="D1054" s="29"/>
      <c r="E1054" s="29"/>
      <c r="F1054" s="29"/>
      <c r="G1054" s="29"/>
      <c r="H1054" s="29"/>
      <c r="I1054" s="30"/>
      <c r="J1054" s="30"/>
      <c r="K1054" s="30"/>
      <c r="L1054" s="30"/>
      <c r="M1054" s="30"/>
      <c r="N1054" s="30"/>
      <c r="O1054" s="40"/>
      <c r="P1054" s="40"/>
      <c r="Q1054" s="40"/>
      <c r="R1054" s="31"/>
      <c r="S1054" s="40"/>
      <c r="T1054" s="31"/>
      <c r="U1054" s="40"/>
      <c r="V1054" s="31"/>
      <c r="W1054" s="40"/>
      <c r="X1054" s="31"/>
      <c r="Y1054" s="40"/>
      <c r="Z1054" s="31"/>
    </row>
    <row r="1055" spans="1:26" s="34" customFormat="1">
      <c r="A1055" s="29"/>
      <c r="B1055" s="29"/>
      <c r="C1055" s="29"/>
      <c r="D1055" s="29"/>
      <c r="E1055" s="29"/>
      <c r="F1055" s="29"/>
      <c r="G1055" s="29"/>
      <c r="H1055" s="29"/>
      <c r="I1055" s="30"/>
      <c r="J1055" s="30"/>
      <c r="K1055" s="30"/>
      <c r="L1055" s="30"/>
      <c r="M1055" s="30"/>
      <c r="N1055" s="30"/>
      <c r="O1055" s="40"/>
      <c r="P1055" s="40"/>
      <c r="Q1055" s="40"/>
      <c r="R1055" s="31"/>
      <c r="S1055" s="40"/>
      <c r="T1055" s="31"/>
      <c r="U1055" s="40"/>
      <c r="V1055" s="31"/>
      <c r="W1055" s="40"/>
      <c r="X1055" s="31"/>
      <c r="Y1055" s="40"/>
      <c r="Z1055" s="31"/>
    </row>
    <row r="1056" spans="1:26" s="34" customFormat="1">
      <c r="A1056" s="29"/>
      <c r="B1056" s="29"/>
      <c r="C1056" s="29"/>
      <c r="D1056" s="29"/>
      <c r="E1056" s="29"/>
      <c r="F1056" s="29"/>
      <c r="G1056" s="29"/>
      <c r="H1056" s="29"/>
      <c r="I1056" s="30"/>
      <c r="J1056" s="30"/>
      <c r="K1056" s="30"/>
      <c r="L1056" s="30"/>
      <c r="M1056" s="30"/>
      <c r="N1056" s="30"/>
      <c r="O1056" s="40"/>
      <c r="P1056" s="40"/>
      <c r="Q1056" s="40"/>
      <c r="R1056" s="31"/>
      <c r="S1056" s="40"/>
      <c r="T1056" s="31"/>
      <c r="U1056" s="40"/>
      <c r="V1056" s="31"/>
      <c r="W1056" s="40"/>
      <c r="X1056" s="31"/>
      <c r="Y1056" s="40"/>
      <c r="Z1056" s="31"/>
    </row>
    <row r="1057" spans="1:26" s="34" customFormat="1">
      <c r="A1057" s="29"/>
      <c r="B1057" s="29"/>
      <c r="C1057" s="29"/>
      <c r="D1057" s="29"/>
      <c r="E1057" s="29"/>
      <c r="F1057" s="29"/>
      <c r="G1057" s="29"/>
      <c r="H1057" s="29"/>
      <c r="I1057" s="30"/>
      <c r="J1057" s="30"/>
      <c r="K1057" s="30"/>
      <c r="L1057" s="30"/>
      <c r="M1057" s="30"/>
      <c r="N1057" s="30"/>
      <c r="O1057" s="40"/>
      <c r="P1057" s="40"/>
      <c r="Q1057" s="40"/>
      <c r="R1057" s="31"/>
      <c r="S1057" s="40"/>
      <c r="T1057" s="31"/>
      <c r="U1057" s="40"/>
      <c r="V1057" s="31"/>
      <c r="W1057" s="40"/>
      <c r="X1057" s="31"/>
      <c r="Y1057" s="40"/>
      <c r="Z1057" s="31"/>
    </row>
    <row r="1058" spans="1:26" s="34" customFormat="1">
      <c r="A1058" s="29"/>
      <c r="B1058" s="29"/>
      <c r="C1058" s="29"/>
      <c r="D1058" s="29"/>
      <c r="E1058" s="29"/>
      <c r="F1058" s="29"/>
      <c r="G1058" s="29"/>
      <c r="H1058" s="29"/>
      <c r="I1058" s="30"/>
      <c r="J1058" s="30"/>
      <c r="K1058" s="30"/>
      <c r="L1058" s="30"/>
      <c r="M1058" s="30"/>
      <c r="N1058" s="30"/>
      <c r="O1058" s="40"/>
      <c r="P1058" s="40"/>
      <c r="Q1058" s="40"/>
      <c r="R1058" s="31"/>
      <c r="S1058" s="40"/>
      <c r="T1058" s="31"/>
      <c r="U1058" s="40"/>
      <c r="V1058" s="31"/>
      <c r="W1058" s="40"/>
      <c r="X1058" s="31"/>
      <c r="Y1058" s="40"/>
      <c r="Z1058" s="31"/>
    </row>
    <row r="1059" spans="1:26" s="34" customFormat="1">
      <c r="A1059" s="29"/>
      <c r="B1059" s="29"/>
      <c r="C1059" s="29"/>
      <c r="D1059" s="29"/>
      <c r="E1059" s="29"/>
      <c r="F1059" s="29"/>
      <c r="G1059" s="29"/>
      <c r="H1059" s="29"/>
      <c r="I1059" s="30"/>
      <c r="J1059" s="30"/>
      <c r="K1059" s="30"/>
      <c r="L1059" s="30"/>
      <c r="M1059" s="30"/>
      <c r="N1059" s="30"/>
      <c r="O1059" s="40"/>
      <c r="P1059" s="40"/>
      <c r="Q1059" s="40"/>
      <c r="R1059" s="31"/>
      <c r="S1059" s="40"/>
      <c r="T1059" s="31"/>
      <c r="U1059" s="40"/>
      <c r="V1059" s="31"/>
      <c r="W1059" s="40"/>
      <c r="X1059" s="31"/>
      <c r="Y1059" s="40"/>
      <c r="Z1059" s="31"/>
    </row>
    <row r="1060" spans="1:26" s="34" customFormat="1">
      <c r="A1060" s="29"/>
      <c r="B1060" s="29"/>
      <c r="C1060" s="29"/>
      <c r="D1060" s="29"/>
      <c r="E1060" s="29"/>
      <c r="F1060" s="29"/>
      <c r="G1060" s="29"/>
      <c r="H1060" s="29"/>
      <c r="I1060" s="30"/>
      <c r="J1060" s="30"/>
      <c r="K1060" s="30"/>
      <c r="L1060" s="30"/>
      <c r="M1060" s="30"/>
      <c r="N1060" s="30"/>
      <c r="O1060" s="40"/>
      <c r="P1060" s="40"/>
      <c r="Q1060" s="40"/>
      <c r="R1060" s="31"/>
      <c r="S1060" s="40"/>
      <c r="T1060" s="31"/>
      <c r="U1060" s="40"/>
      <c r="V1060" s="31"/>
      <c r="W1060" s="40"/>
      <c r="X1060" s="31"/>
      <c r="Y1060" s="40"/>
      <c r="Z1060" s="31"/>
    </row>
    <row r="1061" spans="1:26" s="34" customFormat="1">
      <c r="A1061" s="29"/>
      <c r="B1061" s="29"/>
      <c r="C1061" s="29"/>
      <c r="D1061" s="29"/>
      <c r="E1061" s="29"/>
      <c r="F1061" s="29"/>
      <c r="G1061" s="29"/>
      <c r="H1061" s="29"/>
      <c r="I1061" s="30"/>
      <c r="J1061" s="30"/>
      <c r="K1061" s="30"/>
      <c r="L1061" s="30"/>
      <c r="M1061" s="30"/>
      <c r="N1061" s="30"/>
      <c r="O1061" s="40"/>
      <c r="P1061" s="40"/>
      <c r="Q1061" s="40"/>
      <c r="R1061" s="31"/>
      <c r="S1061" s="40"/>
      <c r="T1061" s="31"/>
      <c r="U1061" s="40"/>
      <c r="V1061" s="31"/>
      <c r="W1061" s="40"/>
      <c r="X1061" s="31"/>
      <c r="Y1061" s="40"/>
      <c r="Z1061" s="31"/>
    </row>
    <row r="1062" spans="1:26" s="34" customFormat="1">
      <c r="A1062" s="29"/>
      <c r="B1062" s="29"/>
      <c r="C1062" s="29"/>
      <c r="D1062" s="29"/>
      <c r="E1062" s="29"/>
      <c r="F1062" s="29"/>
      <c r="G1062" s="29"/>
      <c r="H1062" s="29"/>
      <c r="I1062" s="30"/>
      <c r="J1062" s="30"/>
      <c r="K1062" s="30"/>
      <c r="L1062" s="30"/>
      <c r="M1062" s="30"/>
      <c r="N1062" s="30"/>
      <c r="O1062" s="40"/>
      <c r="P1062" s="40"/>
      <c r="Q1062" s="40"/>
      <c r="R1062" s="31"/>
      <c r="S1062" s="40"/>
      <c r="T1062" s="31"/>
      <c r="U1062" s="40"/>
      <c r="V1062" s="31"/>
      <c r="W1062" s="40"/>
      <c r="X1062" s="31"/>
      <c r="Y1062" s="40"/>
      <c r="Z1062" s="31"/>
    </row>
    <row r="1063" spans="1:26" s="34" customFormat="1">
      <c r="A1063" s="29"/>
      <c r="B1063" s="29"/>
      <c r="C1063" s="29"/>
      <c r="D1063" s="29"/>
      <c r="E1063" s="29"/>
      <c r="F1063" s="29"/>
      <c r="G1063" s="29"/>
      <c r="H1063" s="29"/>
      <c r="I1063" s="30"/>
      <c r="J1063" s="30"/>
      <c r="K1063" s="30"/>
      <c r="L1063" s="30"/>
      <c r="M1063" s="30"/>
      <c r="N1063" s="30"/>
      <c r="O1063" s="40"/>
      <c r="P1063" s="40"/>
      <c r="Q1063" s="40"/>
      <c r="R1063" s="31"/>
      <c r="S1063" s="40"/>
      <c r="T1063" s="31"/>
      <c r="U1063" s="40"/>
      <c r="V1063" s="31"/>
      <c r="W1063" s="40"/>
      <c r="X1063" s="31"/>
      <c r="Y1063" s="40"/>
      <c r="Z1063" s="31"/>
    </row>
    <row r="1064" spans="1:26" s="34" customFormat="1">
      <c r="A1064" s="29"/>
      <c r="B1064" s="29"/>
      <c r="C1064" s="29"/>
      <c r="D1064" s="29"/>
      <c r="E1064" s="29"/>
      <c r="F1064" s="29"/>
      <c r="G1064" s="29"/>
      <c r="H1064" s="29"/>
      <c r="I1064" s="30"/>
      <c r="J1064" s="30"/>
      <c r="K1064" s="30"/>
      <c r="L1064" s="30"/>
      <c r="M1064" s="30"/>
      <c r="N1064" s="30"/>
      <c r="O1064" s="40"/>
      <c r="P1064" s="40"/>
      <c r="Q1064" s="40"/>
      <c r="R1064" s="31"/>
      <c r="S1064" s="40"/>
      <c r="T1064" s="31"/>
      <c r="U1064" s="40"/>
      <c r="V1064" s="31"/>
      <c r="W1064" s="40"/>
      <c r="X1064" s="31"/>
      <c r="Y1064" s="40"/>
      <c r="Z1064" s="31"/>
    </row>
    <row r="1065" spans="1:26" s="34" customFormat="1">
      <c r="A1065" s="29"/>
      <c r="B1065" s="29"/>
      <c r="C1065" s="29"/>
      <c r="D1065" s="29"/>
      <c r="E1065" s="29"/>
      <c r="F1065" s="29"/>
      <c r="G1065" s="29"/>
      <c r="H1065" s="29"/>
      <c r="I1065" s="30"/>
      <c r="J1065" s="30"/>
      <c r="K1065" s="30"/>
      <c r="L1065" s="30"/>
      <c r="M1065" s="30"/>
      <c r="N1065" s="30"/>
      <c r="O1065" s="40"/>
      <c r="P1065" s="40"/>
      <c r="Q1065" s="40"/>
      <c r="R1065" s="31"/>
      <c r="S1065" s="40"/>
      <c r="T1065" s="31"/>
      <c r="U1065" s="40"/>
      <c r="V1065" s="31"/>
      <c r="W1065" s="40"/>
      <c r="X1065" s="31"/>
      <c r="Y1065" s="40"/>
      <c r="Z1065" s="31"/>
    </row>
    <row r="1066" spans="1:26" s="34" customFormat="1">
      <c r="A1066" s="29"/>
      <c r="B1066" s="29"/>
      <c r="C1066" s="29"/>
      <c r="D1066" s="29"/>
      <c r="E1066" s="29"/>
      <c r="F1066" s="29"/>
      <c r="G1066" s="29"/>
      <c r="H1066" s="29"/>
      <c r="I1066" s="30"/>
      <c r="J1066" s="30"/>
      <c r="K1066" s="30"/>
      <c r="L1066" s="30"/>
      <c r="M1066" s="30"/>
      <c r="N1066" s="30"/>
      <c r="O1066" s="40"/>
      <c r="P1066" s="40"/>
      <c r="Q1066" s="40"/>
      <c r="R1066" s="31"/>
      <c r="S1066" s="40"/>
      <c r="T1066" s="31"/>
      <c r="U1066" s="40"/>
      <c r="V1066" s="31"/>
      <c r="W1066" s="40"/>
      <c r="X1066" s="31"/>
      <c r="Y1066" s="40"/>
      <c r="Z1066" s="31"/>
    </row>
    <row r="1067" spans="1:26" s="34" customFormat="1">
      <c r="A1067" s="29"/>
      <c r="B1067" s="29"/>
      <c r="C1067" s="29"/>
      <c r="D1067" s="29"/>
      <c r="E1067" s="29"/>
      <c r="F1067" s="29"/>
      <c r="G1067" s="29"/>
      <c r="H1067" s="29"/>
      <c r="I1067" s="30"/>
      <c r="J1067" s="30"/>
      <c r="K1067" s="30"/>
      <c r="L1067" s="30"/>
      <c r="M1067" s="30"/>
      <c r="N1067" s="30"/>
      <c r="O1067" s="40"/>
      <c r="P1067" s="40"/>
      <c r="Q1067" s="40"/>
      <c r="R1067" s="31"/>
      <c r="S1067" s="40"/>
      <c r="T1067" s="31"/>
      <c r="U1067" s="40"/>
      <c r="V1067" s="31"/>
      <c r="W1067" s="40"/>
      <c r="X1067" s="31"/>
      <c r="Y1067" s="40"/>
      <c r="Z1067" s="31"/>
    </row>
    <row r="1068" spans="1:26" s="34" customFormat="1">
      <c r="A1068" s="29"/>
      <c r="B1068" s="29"/>
      <c r="C1068" s="29"/>
      <c r="D1068" s="29"/>
      <c r="E1068" s="29"/>
      <c r="F1068" s="29"/>
      <c r="G1068" s="29"/>
      <c r="H1068" s="29"/>
      <c r="I1068" s="30"/>
      <c r="J1068" s="30"/>
      <c r="K1068" s="30"/>
      <c r="L1068" s="30"/>
      <c r="M1068" s="30"/>
      <c r="N1068" s="30"/>
      <c r="O1068" s="40"/>
      <c r="P1068" s="40"/>
      <c r="Q1068" s="40"/>
      <c r="R1068" s="31"/>
      <c r="S1068" s="40"/>
      <c r="T1068" s="31"/>
      <c r="U1068" s="40"/>
      <c r="V1068" s="31"/>
      <c r="W1068" s="40"/>
      <c r="X1068" s="31"/>
      <c r="Y1068" s="40"/>
      <c r="Z1068" s="31"/>
    </row>
    <row r="1069" spans="1:26" s="34" customFormat="1">
      <c r="A1069" s="29"/>
      <c r="B1069" s="29"/>
      <c r="C1069" s="29"/>
      <c r="D1069" s="29"/>
      <c r="E1069" s="29"/>
      <c r="F1069" s="29"/>
      <c r="G1069" s="29"/>
      <c r="H1069" s="29"/>
      <c r="I1069" s="30"/>
      <c r="J1069" s="30"/>
      <c r="K1069" s="30"/>
      <c r="L1069" s="30"/>
      <c r="M1069" s="30"/>
      <c r="N1069" s="30"/>
      <c r="O1069" s="40"/>
      <c r="P1069" s="40"/>
      <c r="Q1069" s="40"/>
      <c r="R1069" s="31"/>
      <c r="S1069" s="40"/>
      <c r="T1069" s="31"/>
      <c r="U1069" s="40"/>
      <c r="V1069" s="31"/>
      <c r="W1069" s="40"/>
      <c r="X1069" s="31"/>
      <c r="Y1069" s="40"/>
      <c r="Z1069" s="31"/>
    </row>
    <row r="1070" spans="1:26" s="34" customFormat="1">
      <c r="A1070" s="29"/>
      <c r="B1070" s="29"/>
      <c r="C1070" s="29"/>
      <c r="D1070" s="29"/>
      <c r="E1070" s="29"/>
      <c r="F1070" s="29"/>
      <c r="G1070" s="29"/>
      <c r="H1070" s="29"/>
      <c r="I1070" s="30"/>
      <c r="J1070" s="30"/>
      <c r="K1070" s="30"/>
      <c r="L1070" s="30"/>
      <c r="M1070" s="30"/>
      <c r="N1070" s="30"/>
      <c r="O1070" s="40"/>
      <c r="P1070" s="40"/>
      <c r="Q1070" s="40"/>
      <c r="R1070" s="31"/>
      <c r="S1070" s="40"/>
      <c r="T1070" s="31"/>
      <c r="U1070" s="40"/>
      <c r="V1070" s="31"/>
      <c r="W1070" s="40"/>
      <c r="X1070" s="31"/>
      <c r="Y1070" s="40"/>
      <c r="Z1070" s="31"/>
    </row>
    <row r="1071" spans="1:26" s="34" customFormat="1">
      <c r="A1071" s="29"/>
      <c r="B1071" s="29"/>
      <c r="C1071" s="29"/>
      <c r="D1071" s="29"/>
      <c r="E1071" s="29"/>
      <c r="F1071" s="29"/>
      <c r="G1071" s="29"/>
      <c r="H1071" s="29"/>
      <c r="I1071" s="30"/>
      <c r="J1071" s="30"/>
      <c r="K1071" s="30"/>
      <c r="L1071" s="30"/>
      <c r="M1071" s="30"/>
      <c r="N1071" s="30"/>
      <c r="O1071" s="40"/>
      <c r="P1071" s="40"/>
      <c r="Q1071" s="40"/>
      <c r="R1071" s="31"/>
      <c r="S1071" s="40"/>
      <c r="T1071" s="31"/>
      <c r="U1071" s="40"/>
      <c r="V1071" s="31"/>
      <c r="W1071" s="40"/>
      <c r="X1071" s="31"/>
      <c r="Y1071" s="40"/>
      <c r="Z1071" s="31"/>
    </row>
    <row r="1072" spans="1:26" s="34" customFormat="1">
      <c r="A1072" s="29"/>
      <c r="B1072" s="29"/>
      <c r="C1072" s="29"/>
      <c r="D1072" s="29"/>
      <c r="E1072" s="29"/>
      <c r="F1072" s="29"/>
      <c r="G1072" s="29"/>
      <c r="H1072" s="29"/>
      <c r="I1072" s="30"/>
      <c r="J1072" s="30"/>
      <c r="K1072" s="30"/>
      <c r="L1072" s="30"/>
      <c r="M1072" s="30"/>
      <c r="N1072" s="30"/>
      <c r="O1072" s="40"/>
      <c r="P1072" s="40"/>
      <c r="Q1072" s="40"/>
      <c r="R1072" s="31"/>
      <c r="S1072" s="40"/>
      <c r="T1072" s="31"/>
      <c r="U1072" s="40"/>
      <c r="V1072" s="31"/>
      <c r="W1072" s="40"/>
      <c r="X1072" s="31"/>
      <c r="Y1072" s="40"/>
      <c r="Z1072" s="31"/>
    </row>
    <row r="1073" spans="1:26" s="34" customFormat="1">
      <c r="A1073" s="29"/>
      <c r="B1073" s="29"/>
      <c r="C1073" s="29"/>
      <c r="D1073" s="29"/>
      <c r="E1073" s="29"/>
      <c r="F1073" s="29"/>
      <c r="G1073" s="29"/>
      <c r="H1073" s="29"/>
      <c r="I1073" s="30"/>
      <c r="J1073" s="30"/>
      <c r="K1073" s="30"/>
      <c r="L1073" s="30"/>
      <c r="M1073" s="30"/>
      <c r="N1073" s="30"/>
      <c r="O1073" s="40"/>
      <c r="P1073" s="40"/>
      <c r="Q1073" s="40"/>
      <c r="R1073" s="31"/>
      <c r="S1073" s="40"/>
      <c r="T1073" s="31"/>
      <c r="U1073" s="40"/>
      <c r="V1073" s="31"/>
      <c r="W1073" s="40"/>
      <c r="X1073" s="31"/>
      <c r="Y1073" s="40"/>
      <c r="Z1073" s="31"/>
    </row>
    <row r="1074" spans="1:26" s="34" customFormat="1">
      <c r="A1074" s="29"/>
      <c r="B1074" s="29"/>
      <c r="C1074" s="29"/>
      <c r="D1074" s="29"/>
      <c r="E1074" s="29"/>
      <c r="F1074" s="29"/>
      <c r="G1074" s="29"/>
      <c r="H1074" s="29"/>
      <c r="I1074" s="30"/>
      <c r="J1074" s="30"/>
      <c r="K1074" s="30"/>
      <c r="L1074" s="30"/>
      <c r="M1074" s="30"/>
      <c r="N1074" s="30"/>
      <c r="O1074" s="40"/>
      <c r="P1074" s="40"/>
      <c r="Q1074" s="40"/>
      <c r="R1074" s="31"/>
      <c r="S1074" s="40"/>
      <c r="T1074" s="31"/>
      <c r="U1074" s="40"/>
      <c r="V1074" s="31"/>
      <c r="W1074" s="40"/>
      <c r="X1074" s="31"/>
      <c r="Y1074" s="40"/>
      <c r="Z1074" s="31"/>
    </row>
    <row r="1075" spans="1:26" s="34" customFormat="1">
      <c r="A1075" s="29"/>
      <c r="B1075" s="29"/>
      <c r="C1075" s="29"/>
      <c r="D1075" s="29"/>
      <c r="E1075" s="29"/>
      <c r="F1075" s="29"/>
      <c r="G1075" s="29"/>
      <c r="H1075" s="29"/>
      <c r="I1075" s="30"/>
      <c r="J1075" s="30"/>
      <c r="K1075" s="30"/>
      <c r="L1075" s="30"/>
      <c r="M1075" s="30"/>
      <c r="N1075" s="30"/>
      <c r="O1075" s="40"/>
      <c r="P1075" s="40"/>
      <c r="Q1075" s="40"/>
      <c r="R1075" s="31"/>
      <c r="S1075" s="40"/>
      <c r="T1075" s="31"/>
      <c r="U1075" s="40"/>
      <c r="V1075" s="31"/>
      <c r="W1075" s="40"/>
      <c r="X1075" s="31"/>
      <c r="Y1075" s="40"/>
      <c r="Z1075" s="31"/>
    </row>
    <row r="1076" spans="1:26" s="34" customFormat="1">
      <c r="A1076" s="29"/>
      <c r="B1076" s="29"/>
      <c r="C1076" s="29"/>
      <c r="D1076" s="29"/>
      <c r="E1076" s="29"/>
      <c r="F1076" s="29"/>
      <c r="G1076" s="29"/>
      <c r="H1076" s="29"/>
      <c r="I1076" s="30"/>
      <c r="J1076" s="30"/>
      <c r="K1076" s="30"/>
      <c r="L1076" s="30"/>
      <c r="M1076" s="30"/>
      <c r="N1076" s="30"/>
      <c r="O1076" s="40"/>
      <c r="P1076" s="40"/>
      <c r="Q1076" s="40"/>
      <c r="R1076" s="31"/>
      <c r="S1076" s="40"/>
      <c r="T1076" s="31"/>
      <c r="U1076" s="40"/>
      <c r="V1076" s="31"/>
      <c r="W1076" s="40"/>
      <c r="X1076" s="31"/>
      <c r="Y1076" s="40"/>
      <c r="Z1076" s="31"/>
    </row>
    <row r="1077" spans="1:26" s="34" customFormat="1">
      <c r="A1077" s="29"/>
      <c r="B1077" s="29"/>
      <c r="C1077" s="29"/>
      <c r="D1077" s="29"/>
      <c r="E1077" s="29"/>
      <c r="F1077" s="29"/>
      <c r="G1077" s="29"/>
      <c r="H1077" s="29"/>
      <c r="I1077" s="30"/>
      <c r="J1077" s="30"/>
      <c r="K1077" s="30"/>
      <c r="L1077" s="30"/>
      <c r="M1077" s="30"/>
      <c r="N1077" s="30"/>
      <c r="O1077" s="40"/>
      <c r="P1077" s="40"/>
      <c r="Q1077" s="40"/>
      <c r="R1077" s="31"/>
      <c r="S1077" s="40"/>
      <c r="T1077" s="31"/>
      <c r="U1077" s="40"/>
      <c r="V1077" s="31"/>
      <c r="W1077" s="40"/>
      <c r="X1077" s="31"/>
      <c r="Y1077" s="40"/>
      <c r="Z1077" s="31"/>
    </row>
    <row r="1078" spans="1:26" s="34" customFormat="1">
      <c r="A1078" s="29"/>
      <c r="B1078" s="29"/>
      <c r="C1078" s="29"/>
      <c r="D1078" s="29"/>
      <c r="E1078" s="29"/>
      <c r="F1078" s="29"/>
      <c r="G1078" s="29"/>
      <c r="H1078" s="29"/>
      <c r="I1078" s="30"/>
      <c r="J1078" s="30"/>
      <c r="K1078" s="30"/>
      <c r="L1078" s="30"/>
      <c r="M1078" s="30"/>
      <c r="N1078" s="30"/>
      <c r="O1078" s="40"/>
      <c r="P1078" s="40"/>
      <c r="Q1078" s="40"/>
      <c r="R1078" s="31"/>
      <c r="S1078" s="40"/>
      <c r="T1078" s="31"/>
      <c r="U1078" s="40"/>
      <c r="V1078" s="31"/>
      <c r="W1078" s="40"/>
      <c r="X1078" s="31"/>
      <c r="Y1078" s="40"/>
      <c r="Z1078" s="31"/>
    </row>
    <row r="1079" spans="1:26" s="34" customFormat="1">
      <c r="A1079" s="29"/>
      <c r="B1079" s="29"/>
      <c r="C1079" s="29"/>
      <c r="D1079" s="29"/>
      <c r="E1079" s="29"/>
      <c r="F1079" s="29"/>
      <c r="G1079" s="29"/>
      <c r="H1079" s="29"/>
      <c r="I1079" s="30"/>
      <c r="J1079" s="30"/>
      <c r="K1079" s="30"/>
      <c r="L1079" s="30"/>
      <c r="M1079" s="30"/>
      <c r="N1079" s="30"/>
      <c r="O1079" s="40"/>
      <c r="P1079" s="40"/>
      <c r="Q1079" s="40"/>
      <c r="R1079" s="31"/>
      <c r="S1079" s="40"/>
      <c r="T1079" s="31"/>
      <c r="U1079" s="40"/>
      <c r="V1079" s="31"/>
      <c r="W1079" s="40"/>
      <c r="X1079" s="31"/>
      <c r="Y1079" s="40"/>
      <c r="Z1079" s="31"/>
    </row>
    <row r="1080" spans="1:26" s="34" customFormat="1">
      <c r="A1080" s="29"/>
      <c r="B1080" s="29"/>
      <c r="C1080" s="29"/>
      <c r="D1080" s="29"/>
      <c r="E1080" s="29"/>
      <c r="F1080" s="29"/>
      <c r="G1080" s="29"/>
      <c r="H1080" s="29"/>
      <c r="I1080" s="30"/>
      <c r="J1080" s="30"/>
      <c r="K1080" s="30"/>
      <c r="L1080" s="30"/>
      <c r="M1080" s="30"/>
      <c r="N1080" s="30"/>
      <c r="O1080" s="40"/>
      <c r="P1080" s="40"/>
      <c r="Q1080" s="40"/>
      <c r="R1080" s="31"/>
      <c r="S1080" s="40"/>
      <c r="T1080" s="31"/>
      <c r="U1080" s="40"/>
      <c r="V1080" s="31"/>
      <c r="W1080" s="40"/>
      <c r="X1080" s="31"/>
      <c r="Y1080" s="40"/>
      <c r="Z1080" s="31"/>
    </row>
    <row r="1081" spans="1:26" s="34" customFormat="1">
      <c r="A1081" s="29"/>
      <c r="B1081" s="29"/>
      <c r="C1081" s="29"/>
      <c r="D1081" s="29"/>
      <c r="E1081" s="29"/>
      <c r="F1081" s="29"/>
      <c r="G1081" s="29"/>
      <c r="H1081" s="29"/>
      <c r="I1081" s="30"/>
      <c r="J1081" s="30"/>
      <c r="K1081" s="30"/>
      <c r="L1081" s="30"/>
      <c r="M1081" s="30"/>
      <c r="N1081" s="30"/>
      <c r="O1081" s="40"/>
      <c r="P1081" s="40"/>
      <c r="Q1081" s="40"/>
      <c r="R1081" s="31"/>
      <c r="S1081" s="40"/>
      <c r="T1081" s="31"/>
      <c r="U1081" s="40"/>
      <c r="V1081" s="31"/>
      <c r="W1081" s="40"/>
      <c r="X1081" s="31"/>
      <c r="Y1081" s="40"/>
      <c r="Z1081" s="31"/>
    </row>
    <row r="1082" spans="1:26" s="34" customFormat="1">
      <c r="A1082" s="29"/>
      <c r="B1082" s="29"/>
      <c r="C1082" s="29"/>
      <c r="D1082" s="29"/>
      <c r="E1082" s="29"/>
      <c r="F1082" s="29"/>
      <c r="G1082" s="29"/>
      <c r="H1082" s="29"/>
      <c r="I1082" s="30"/>
      <c r="J1082" s="30"/>
      <c r="K1082" s="30"/>
      <c r="L1082" s="30"/>
      <c r="M1082" s="30"/>
      <c r="N1082" s="30"/>
      <c r="O1082" s="40"/>
      <c r="P1082" s="40"/>
      <c r="Q1082" s="40"/>
      <c r="R1082" s="31"/>
      <c r="S1082" s="40"/>
      <c r="T1082" s="31"/>
      <c r="U1082" s="40"/>
      <c r="V1082" s="31"/>
      <c r="W1082" s="40"/>
      <c r="X1082" s="31"/>
      <c r="Y1082" s="40"/>
      <c r="Z1082" s="31"/>
    </row>
    <row r="1083" spans="1:26" s="34" customFormat="1">
      <c r="A1083" s="29"/>
      <c r="B1083" s="29"/>
      <c r="C1083" s="29"/>
      <c r="D1083" s="29"/>
      <c r="E1083" s="29"/>
      <c r="F1083" s="29"/>
      <c r="G1083" s="29"/>
      <c r="H1083" s="29"/>
      <c r="I1083" s="30"/>
      <c r="J1083" s="30"/>
      <c r="K1083" s="30"/>
      <c r="L1083" s="30"/>
      <c r="M1083" s="30"/>
      <c r="N1083" s="30"/>
      <c r="O1083" s="40"/>
      <c r="P1083" s="40"/>
      <c r="Q1083" s="40"/>
      <c r="R1083" s="31"/>
      <c r="S1083" s="40"/>
      <c r="T1083" s="31"/>
      <c r="U1083" s="40"/>
      <c r="V1083" s="31"/>
      <c r="W1083" s="40"/>
      <c r="X1083" s="31"/>
      <c r="Y1083" s="40"/>
      <c r="Z1083" s="31"/>
    </row>
    <row r="1084" spans="1:26" s="34" customFormat="1">
      <c r="A1084" s="29"/>
      <c r="B1084" s="29"/>
      <c r="C1084" s="29"/>
      <c r="D1084" s="29"/>
      <c r="E1084" s="29"/>
      <c r="F1084" s="29"/>
      <c r="G1084" s="29"/>
      <c r="H1084" s="29"/>
      <c r="I1084" s="30"/>
      <c r="J1084" s="30"/>
      <c r="K1084" s="30"/>
      <c r="L1084" s="30"/>
      <c r="M1084" s="30"/>
      <c r="N1084" s="30"/>
      <c r="O1084" s="40"/>
      <c r="P1084" s="40"/>
      <c r="Q1084" s="40"/>
      <c r="R1084" s="31"/>
      <c r="S1084" s="40"/>
      <c r="T1084" s="31"/>
      <c r="U1084" s="40"/>
      <c r="V1084" s="31"/>
      <c r="W1084" s="40"/>
      <c r="X1084" s="31"/>
      <c r="Y1084" s="40"/>
      <c r="Z1084" s="31"/>
    </row>
    <row r="1085" spans="1:26" s="34" customFormat="1">
      <c r="A1085" s="29"/>
      <c r="B1085" s="29"/>
      <c r="C1085" s="29"/>
      <c r="D1085" s="29"/>
      <c r="E1085" s="29"/>
      <c r="F1085" s="29"/>
      <c r="G1085" s="29"/>
      <c r="H1085" s="29"/>
      <c r="I1085" s="30"/>
      <c r="J1085" s="30"/>
      <c r="K1085" s="30"/>
      <c r="L1085" s="30"/>
      <c r="M1085" s="30"/>
      <c r="N1085" s="30"/>
      <c r="O1085" s="40"/>
      <c r="P1085" s="40"/>
      <c r="Q1085" s="40"/>
      <c r="R1085" s="31"/>
      <c r="S1085" s="40"/>
      <c r="T1085" s="31"/>
      <c r="U1085" s="40"/>
      <c r="V1085" s="31"/>
      <c r="W1085" s="40"/>
      <c r="X1085" s="31"/>
      <c r="Y1085" s="40"/>
      <c r="Z1085" s="31"/>
    </row>
    <row r="1086" spans="1:26" s="34" customFormat="1">
      <c r="A1086" s="29"/>
      <c r="B1086" s="29"/>
      <c r="C1086" s="29"/>
      <c r="D1086" s="29"/>
      <c r="E1086" s="29"/>
      <c r="F1086" s="29"/>
      <c r="G1086" s="29"/>
      <c r="H1086" s="29"/>
      <c r="I1086" s="30"/>
      <c r="J1086" s="30"/>
      <c r="K1086" s="30"/>
      <c r="L1086" s="30"/>
      <c r="M1086" s="30"/>
      <c r="N1086" s="30"/>
      <c r="O1086" s="40"/>
      <c r="P1086" s="40"/>
      <c r="Q1086" s="40"/>
      <c r="R1086" s="31"/>
      <c r="S1086" s="40"/>
      <c r="T1086" s="31"/>
      <c r="U1086" s="40"/>
      <c r="V1086" s="31"/>
      <c r="W1086" s="40"/>
      <c r="X1086" s="31"/>
      <c r="Y1086" s="40"/>
      <c r="Z1086" s="31"/>
    </row>
    <row r="1087" spans="1:26" s="34" customFormat="1">
      <c r="A1087" s="29"/>
      <c r="B1087" s="29"/>
      <c r="C1087" s="29"/>
      <c r="D1087" s="29"/>
      <c r="E1087" s="29"/>
      <c r="F1087" s="29"/>
      <c r="G1087" s="29"/>
      <c r="H1087" s="29"/>
      <c r="I1087" s="30"/>
      <c r="J1087" s="30"/>
      <c r="K1087" s="30"/>
      <c r="L1087" s="30"/>
      <c r="M1087" s="30"/>
      <c r="N1087" s="30"/>
      <c r="O1087" s="40"/>
      <c r="P1087" s="40"/>
      <c r="Q1087" s="40"/>
      <c r="R1087" s="31"/>
      <c r="S1087" s="40"/>
      <c r="T1087" s="31"/>
      <c r="U1087" s="40"/>
      <c r="V1087" s="31"/>
      <c r="W1087" s="40"/>
      <c r="X1087" s="31"/>
      <c r="Y1087" s="40"/>
      <c r="Z1087" s="31"/>
    </row>
    <row r="1088" spans="1:26" s="34" customFormat="1">
      <c r="A1088" s="29"/>
      <c r="B1088" s="29"/>
      <c r="C1088" s="29"/>
      <c r="D1088" s="29"/>
      <c r="E1088" s="29"/>
      <c r="F1088" s="29"/>
      <c r="G1088" s="29"/>
      <c r="H1088" s="29"/>
      <c r="I1088" s="30"/>
      <c r="J1088" s="30"/>
      <c r="K1088" s="30"/>
      <c r="L1088" s="30"/>
      <c r="M1088" s="30"/>
      <c r="N1088" s="30"/>
      <c r="O1088" s="40"/>
      <c r="P1088" s="40"/>
      <c r="Q1088" s="40"/>
      <c r="R1088" s="31"/>
      <c r="S1088" s="40"/>
      <c r="T1088" s="31"/>
      <c r="U1088" s="40"/>
      <c r="V1088" s="31"/>
      <c r="W1088" s="40"/>
      <c r="X1088" s="31"/>
      <c r="Y1088" s="40"/>
      <c r="Z1088" s="31"/>
    </row>
    <row r="1089" spans="1:26" s="34" customFormat="1">
      <c r="A1089" s="29"/>
      <c r="B1089" s="29"/>
      <c r="C1089" s="29"/>
      <c r="D1089" s="29"/>
      <c r="E1089" s="29"/>
      <c r="F1089" s="29"/>
      <c r="G1089" s="29"/>
      <c r="H1089" s="29"/>
      <c r="I1089" s="30"/>
      <c r="J1089" s="30"/>
      <c r="K1089" s="30"/>
      <c r="L1089" s="30"/>
      <c r="M1089" s="30"/>
      <c r="N1089" s="30"/>
      <c r="O1089" s="40"/>
      <c r="P1089" s="40"/>
      <c r="Q1089" s="40"/>
      <c r="R1089" s="31"/>
      <c r="S1089" s="40"/>
      <c r="T1089" s="31"/>
      <c r="U1089" s="40"/>
      <c r="V1089" s="31"/>
      <c r="W1089" s="40"/>
      <c r="X1089" s="31"/>
      <c r="Y1089" s="40"/>
      <c r="Z1089" s="31"/>
    </row>
    <row r="1090" spans="1:26" s="34" customFormat="1">
      <c r="A1090" s="29"/>
      <c r="B1090" s="29"/>
      <c r="C1090" s="29"/>
      <c r="D1090" s="29"/>
      <c r="E1090" s="29"/>
      <c r="F1090" s="29"/>
      <c r="G1090" s="29"/>
      <c r="H1090" s="29"/>
      <c r="I1090" s="30"/>
      <c r="J1090" s="30"/>
      <c r="K1090" s="30"/>
      <c r="L1090" s="30"/>
      <c r="M1090" s="30"/>
      <c r="N1090" s="30"/>
      <c r="O1090" s="40"/>
      <c r="P1090" s="40"/>
      <c r="Q1090" s="40"/>
      <c r="R1090" s="31"/>
      <c r="S1090" s="40"/>
      <c r="T1090" s="31"/>
      <c r="U1090" s="40"/>
      <c r="V1090" s="31"/>
      <c r="W1090" s="40"/>
      <c r="X1090" s="31"/>
      <c r="Y1090" s="40"/>
      <c r="Z1090" s="31"/>
    </row>
    <row r="1091" spans="1:26" s="34" customFormat="1">
      <c r="A1091" s="29"/>
      <c r="B1091" s="29"/>
      <c r="C1091" s="29"/>
      <c r="D1091" s="29"/>
      <c r="E1091" s="29"/>
      <c r="F1091" s="29"/>
      <c r="G1091" s="29"/>
      <c r="H1091" s="29"/>
      <c r="I1091" s="30"/>
      <c r="J1091" s="30"/>
      <c r="K1091" s="30"/>
      <c r="L1091" s="30"/>
      <c r="M1091" s="30"/>
      <c r="N1091" s="30"/>
      <c r="O1091" s="40"/>
      <c r="P1091" s="40"/>
      <c r="Q1091" s="40"/>
      <c r="R1091" s="31"/>
      <c r="S1091" s="40"/>
      <c r="T1091" s="31"/>
      <c r="U1091" s="40"/>
      <c r="V1091" s="31"/>
      <c r="W1091" s="40"/>
      <c r="X1091" s="31"/>
      <c r="Y1091" s="40"/>
      <c r="Z1091" s="31"/>
    </row>
    <row r="1092" spans="1:26" s="34" customFormat="1">
      <c r="A1092" s="29"/>
      <c r="B1092" s="29"/>
      <c r="C1092" s="29"/>
      <c r="D1092" s="29"/>
      <c r="E1092" s="29"/>
      <c r="F1092" s="29"/>
      <c r="G1092" s="29"/>
      <c r="H1092" s="29"/>
      <c r="I1092" s="30"/>
      <c r="J1092" s="30"/>
      <c r="K1092" s="30"/>
      <c r="L1092" s="30"/>
      <c r="M1092" s="30"/>
      <c r="N1092" s="30"/>
      <c r="O1092" s="40"/>
      <c r="P1092" s="40"/>
      <c r="Q1092" s="40"/>
      <c r="R1092" s="31"/>
      <c r="S1092" s="40"/>
      <c r="T1092" s="31"/>
      <c r="U1092" s="40"/>
      <c r="V1092" s="31"/>
      <c r="W1092" s="40"/>
      <c r="X1092" s="31"/>
      <c r="Y1092" s="40"/>
      <c r="Z1092" s="31"/>
    </row>
    <row r="1093" spans="1:26" s="34" customFormat="1">
      <c r="A1093" s="29"/>
      <c r="B1093" s="29"/>
      <c r="C1093" s="29"/>
      <c r="D1093" s="29"/>
      <c r="E1093" s="29"/>
      <c r="F1093" s="29"/>
      <c r="G1093" s="29"/>
      <c r="H1093" s="29"/>
      <c r="I1093" s="30"/>
      <c r="J1093" s="30"/>
      <c r="K1093" s="30"/>
      <c r="L1093" s="30"/>
      <c r="M1093" s="30"/>
      <c r="N1093" s="30"/>
      <c r="O1093" s="40"/>
      <c r="P1093" s="40"/>
      <c r="Q1093" s="40"/>
      <c r="R1093" s="31"/>
      <c r="S1093" s="40"/>
      <c r="T1093" s="31"/>
      <c r="U1093" s="40"/>
      <c r="V1093" s="31"/>
      <c r="W1093" s="40"/>
      <c r="X1093" s="31"/>
      <c r="Y1093" s="40"/>
      <c r="Z1093" s="31"/>
    </row>
    <row r="1094" spans="1:26" s="34" customFormat="1">
      <c r="A1094" s="29"/>
      <c r="B1094" s="29"/>
      <c r="C1094" s="29"/>
      <c r="D1094" s="29"/>
      <c r="E1094" s="29"/>
      <c r="F1094" s="29"/>
      <c r="G1094" s="29"/>
      <c r="H1094" s="29"/>
      <c r="I1094" s="30"/>
      <c r="J1094" s="30"/>
      <c r="K1094" s="30"/>
      <c r="L1094" s="30"/>
      <c r="M1094" s="30"/>
      <c r="N1094" s="30"/>
      <c r="O1094" s="40"/>
      <c r="P1094" s="40"/>
      <c r="Q1094" s="40"/>
      <c r="R1094" s="31"/>
      <c r="S1094" s="40"/>
      <c r="T1094" s="31"/>
      <c r="U1094" s="40"/>
      <c r="V1094" s="31"/>
      <c r="W1094" s="40"/>
      <c r="X1094" s="31"/>
      <c r="Y1094" s="40"/>
      <c r="Z1094" s="31"/>
    </row>
    <row r="1095" spans="1:26" s="34" customFormat="1">
      <c r="A1095" s="29"/>
      <c r="B1095" s="29"/>
      <c r="C1095" s="29"/>
      <c r="D1095" s="29"/>
      <c r="E1095" s="29"/>
      <c r="F1095" s="29"/>
      <c r="G1095" s="29"/>
      <c r="H1095" s="29"/>
      <c r="I1095" s="30"/>
      <c r="J1095" s="30"/>
      <c r="K1095" s="30"/>
      <c r="L1095" s="30"/>
      <c r="M1095" s="30"/>
      <c r="N1095" s="30"/>
      <c r="O1095" s="40"/>
      <c r="P1095" s="40"/>
      <c r="Q1095" s="40"/>
      <c r="R1095" s="31"/>
      <c r="S1095" s="40"/>
      <c r="T1095" s="31"/>
      <c r="U1095" s="40"/>
      <c r="V1095" s="31"/>
      <c r="W1095" s="40"/>
      <c r="X1095" s="31"/>
      <c r="Y1095" s="40"/>
      <c r="Z1095" s="31"/>
    </row>
    <row r="1096" spans="1:26" s="34" customFormat="1">
      <c r="A1096" s="29"/>
      <c r="B1096" s="29"/>
      <c r="C1096" s="29"/>
      <c r="D1096" s="29"/>
      <c r="E1096" s="29"/>
      <c r="F1096" s="29"/>
      <c r="G1096" s="29"/>
      <c r="H1096" s="29"/>
      <c r="I1096" s="30"/>
      <c r="J1096" s="30"/>
      <c r="K1096" s="30"/>
      <c r="L1096" s="30"/>
      <c r="M1096" s="30"/>
      <c r="N1096" s="30"/>
      <c r="O1096" s="40"/>
      <c r="P1096" s="40"/>
      <c r="Q1096" s="40"/>
      <c r="R1096" s="31"/>
      <c r="S1096" s="40"/>
      <c r="T1096" s="31"/>
      <c r="U1096" s="40"/>
      <c r="V1096" s="31"/>
      <c r="W1096" s="40"/>
      <c r="X1096" s="31"/>
      <c r="Y1096" s="40"/>
      <c r="Z1096" s="31"/>
    </row>
    <row r="1097" spans="1:26" s="34" customFormat="1">
      <c r="A1097" s="29"/>
      <c r="B1097" s="29"/>
      <c r="C1097" s="29"/>
      <c r="D1097" s="29"/>
      <c r="E1097" s="29"/>
      <c r="F1097" s="29"/>
      <c r="G1097" s="29"/>
      <c r="H1097" s="29"/>
      <c r="I1097" s="30"/>
      <c r="J1097" s="30"/>
      <c r="K1097" s="30"/>
      <c r="L1097" s="30"/>
      <c r="M1097" s="30"/>
      <c r="N1097" s="30"/>
      <c r="O1097" s="40"/>
      <c r="P1097" s="40"/>
      <c r="Q1097" s="40"/>
      <c r="R1097" s="31"/>
      <c r="S1097" s="40"/>
      <c r="T1097" s="31"/>
      <c r="U1097" s="40"/>
      <c r="V1097" s="31"/>
      <c r="W1097" s="40"/>
      <c r="X1097" s="31"/>
      <c r="Y1097" s="40"/>
      <c r="Z1097" s="31"/>
    </row>
    <row r="1098" spans="1:26" s="34" customFormat="1">
      <c r="A1098" s="29"/>
      <c r="B1098" s="29"/>
      <c r="C1098" s="29"/>
      <c r="D1098" s="29"/>
      <c r="E1098" s="29"/>
      <c r="F1098" s="29"/>
      <c r="G1098" s="29"/>
      <c r="H1098" s="29"/>
      <c r="I1098" s="30"/>
      <c r="J1098" s="30"/>
      <c r="K1098" s="30"/>
      <c r="L1098" s="30"/>
      <c r="M1098" s="30"/>
      <c r="N1098" s="30"/>
      <c r="O1098" s="40"/>
      <c r="P1098" s="40"/>
      <c r="Q1098" s="40"/>
      <c r="R1098" s="31"/>
      <c r="S1098" s="40"/>
      <c r="T1098" s="31"/>
      <c r="U1098" s="40"/>
      <c r="V1098" s="31"/>
      <c r="W1098" s="40"/>
      <c r="X1098" s="31"/>
      <c r="Y1098" s="40"/>
      <c r="Z1098" s="31"/>
    </row>
    <row r="1099" spans="1:26" s="34" customFormat="1">
      <c r="A1099" s="29"/>
      <c r="B1099" s="29"/>
      <c r="C1099" s="29"/>
      <c r="D1099" s="29"/>
      <c r="E1099" s="29"/>
      <c r="F1099" s="29"/>
      <c r="G1099" s="29"/>
      <c r="H1099" s="29"/>
      <c r="I1099" s="30"/>
      <c r="J1099" s="30"/>
      <c r="K1099" s="30"/>
      <c r="L1099" s="30"/>
      <c r="M1099" s="30"/>
      <c r="N1099" s="30"/>
      <c r="O1099" s="40"/>
      <c r="P1099" s="40"/>
      <c r="Q1099" s="40"/>
      <c r="R1099" s="31"/>
      <c r="S1099" s="40"/>
      <c r="T1099" s="31"/>
      <c r="U1099" s="40"/>
      <c r="V1099" s="31"/>
      <c r="W1099" s="40"/>
      <c r="X1099" s="31"/>
      <c r="Y1099" s="40"/>
      <c r="Z1099" s="31"/>
    </row>
    <row r="1100" spans="1:26" s="34" customFormat="1">
      <c r="A1100" s="29"/>
      <c r="B1100" s="29"/>
      <c r="C1100" s="29"/>
      <c r="D1100" s="29"/>
      <c r="E1100" s="29"/>
      <c r="F1100" s="29"/>
      <c r="G1100" s="29"/>
      <c r="H1100" s="29"/>
      <c r="I1100" s="30"/>
      <c r="J1100" s="30"/>
      <c r="K1100" s="30"/>
      <c r="L1100" s="30"/>
      <c r="M1100" s="30"/>
      <c r="N1100" s="30"/>
      <c r="O1100" s="40"/>
      <c r="P1100" s="40"/>
      <c r="Q1100" s="40"/>
      <c r="R1100" s="31"/>
      <c r="S1100" s="40"/>
      <c r="T1100" s="31"/>
      <c r="U1100" s="40"/>
      <c r="V1100" s="31"/>
      <c r="W1100" s="40"/>
      <c r="X1100" s="31"/>
      <c r="Y1100" s="40"/>
      <c r="Z1100" s="31"/>
    </row>
    <row r="1101" spans="1:26" s="34" customFormat="1">
      <c r="A1101" s="29"/>
      <c r="B1101" s="29"/>
      <c r="C1101" s="29"/>
      <c r="D1101" s="29"/>
      <c r="E1101" s="29"/>
      <c r="F1101" s="29"/>
      <c r="G1101" s="29"/>
      <c r="H1101" s="29"/>
      <c r="I1101" s="30"/>
      <c r="J1101" s="30"/>
      <c r="K1101" s="30"/>
      <c r="L1101" s="30"/>
      <c r="M1101" s="30"/>
      <c r="N1101" s="30"/>
      <c r="O1101" s="40"/>
      <c r="P1101" s="40"/>
      <c r="Q1101" s="40"/>
      <c r="R1101" s="31"/>
      <c r="S1101" s="40"/>
      <c r="T1101" s="31"/>
      <c r="U1101" s="40"/>
      <c r="V1101" s="31"/>
      <c r="W1101" s="40"/>
      <c r="X1101" s="31"/>
      <c r="Y1101" s="40"/>
      <c r="Z1101" s="31"/>
    </row>
    <row r="1102" spans="1:26" s="34" customFormat="1">
      <c r="A1102" s="29"/>
      <c r="B1102" s="29"/>
      <c r="C1102" s="29"/>
      <c r="D1102" s="29"/>
      <c r="E1102" s="29"/>
      <c r="F1102" s="29"/>
      <c r="G1102" s="29"/>
      <c r="H1102" s="29"/>
      <c r="I1102" s="30"/>
      <c r="J1102" s="30"/>
      <c r="K1102" s="30"/>
      <c r="L1102" s="30"/>
      <c r="M1102" s="30"/>
      <c r="N1102" s="30"/>
      <c r="O1102" s="40"/>
      <c r="P1102" s="40"/>
      <c r="Q1102" s="40"/>
      <c r="R1102" s="31"/>
      <c r="S1102" s="40"/>
      <c r="T1102" s="31"/>
      <c r="U1102" s="40"/>
      <c r="V1102" s="31"/>
      <c r="W1102" s="40"/>
      <c r="X1102" s="31"/>
      <c r="Y1102" s="40"/>
      <c r="Z1102" s="31"/>
    </row>
    <row r="1103" spans="1:26" s="34" customFormat="1">
      <c r="A1103" s="29"/>
      <c r="B1103" s="29"/>
      <c r="C1103" s="29"/>
      <c r="D1103" s="29"/>
      <c r="E1103" s="29"/>
      <c r="F1103" s="29"/>
      <c r="G1103" s="29"/>
      <c r="H1103" s="29"/>
      <c r="I1103" s="30"/>
      <c r="J1103" s="30"/>
      <c r="K1103" s="30"/>
      <c r="L1103" s="30"/>
      <c r="M1103" s="30"/>
      <c r="N1103" s="30"/>
      <c r="O1103" s="40"/>
      <c r="P1103" s="40"/>
      <c r="Q1103" s="40"/>
      <c r="R1103" s="31"/>
      <c r="S1103" s="40"/>
      <c r="T1103" s="31"/>
      <c r="U1103" s="40"/>
      <c r="V1103" s="31"/>
      <c r="W1103" s="40"/>
      <c r="X1103" s="31"/>
      <c r="Y1103" s="40"/>
      <c r="Z1103" s="31"/>
    </row>
    <row r="1104" spans="1:26" s="34" customFormat="1">
      <c r="A1104" s="29"/>
      <c r="B1104" s="29"/>
      <c r="C1104" s="29"/>
      <c r="D1104" s="29"/>
      <c r="E1104" s="29"/>
      <c r="F1104" s="29"/>
      <c r="G1104" s="29"/>
      <c r="H1104" s="29"/>
      <c r="I1104" s="30"/>
      <c r="J1104" s="30"/>
      <c r="K1104" s="30"/>
      <c r="L1104" s="30"/>
      <c r="M1104" s="30"/>
      <c r="N1104" s="30"/>
      <c r="O1104" s="40"/>
      <c r="P1104" s="40"/>
      <c r="Q1104" s="40"/>
      <c r="R1104" s="31"/>
      <c r="S1104" s="40"/>
      <c r="T1104" s="31"/>
      <c r="U1104" s="40"/>
      <c r="V1104" s="31"/>
      <c r="W1104" s="40"/>
      <c r="X1104" s="31"/>
      <c r="Y1104" s="40"/>
      <c r="Z1104" s="31"/>
    </row>
    <row r="1105" spans="1:26" s="34" customFormat="1">
      <c r="A1105" s="29"/>
      <c r="B1105" s="29"/>
      <c r="C1105" s="29"/>
      <c r="D1105" s="29"/>
      <c r="E1105" s="29"/>
      <c r="F1105" s="29"/>
      <c r="G1105" s="29"/>
      <c r="H1105" s="29"/>
      <c r="I1105" s="30"/>
      <c r="J1105" s="30"/>
      <c r="K1105" s="30"/>
      <c r="L1105" s="30"/>
      <c r="M1105" s="30"/>
      <c r="N1105" s="30"/>
      <c r="O1105" s="40"/>
      <c r="P1105" s="40"/>
      <c r="Q1105" s="40"/>
      <c r="R1105" s="31"/>
      <c r="S1105" s="40"/>
      <c r="T1105" s="31"/>
      <c r="U1105" s="40"/>
      <c r="V1105" s="31"/>
      <c r="W1105" s="40"/>
      <c r="X1105" s="31"/>
      <c r="Y1105" s="40"/>
      <c r="Z1105" s="31"/>
    </row>
    <row r="1106" spans="1:26" s="34" customFormat="1">
      <c r="A1106" s="29"/>
      <c r="B1106" s="29"/>
      <c r="C1106" s="29"/>
      <c r="D1106" s="29"/>
      <c r="E1106" s="29"/>
      <c r="F1106" s="29"/>
      <c r="G1106" s="29"/>
      <c r="H1106" s="29"/>
      <c r="I1106" s="30"/>
      <c r="J1106" s="30"/>
      <c r="K1106" s="30"/>
      <c r="L1106" s="30"/>
      <c r="M1106" s="30"/>
      <c r="N1106" s="30"/>
      <c r="O1106" s="40"/>
      <c r="P1106" s="40"/>
      <c r="Q1106" s="40"/>
      <c r="R1106" s="31"/>
      <c r="S1106" s="40"/>
      <c r="T1106" s="31"/>
      <c r="U1106" s="40"/>
      <c r="V1106" s="31"/>
      <c r="W1106" s="40"/>
      <c r="X1106" s="31"/>
      <c r="Y1106" s="40"/>
      <c r="Z1106" s="31"/>
    </row>
    <row r="1107" spans="1:26" s="34" customFormat="1">
      <c r="A1107" s="29"/>
      <c r="B1107" s="29"/>
      <c r="C1107" s="29"/>
      <c r="D1107" s="29"/>
      <c r="E1107" s="29"/>
      <c r="F1107" s="29"/>
      <c r="G1107" s="29"/>
      <c r="H1107" s="29"/>
      <c r="I1107" s="30"/>
      <c r="J1107" s="30"/>
      <c r="K1107" s="30"/>
      <c r="L1107" s="30"/>
      <c r="M1107" s="30"/>
      <c r="N1107" s="30"/>
      <c r="O1107" s="40"/>
      <c r="P1107" s="40"/>
      <c r="Q1107" s="40"/>
      <c r="R1107" s="31"/>
      <c r="S1107" s="40"/>
      <c r="T1107" s="31"/>
      <c r="U1107" s="40"/>
      <c r="V1107" s="31"/>
      <c r="W1107" s="40"/>
      <c r="X1107" s="31"/>
      <c r="Y1107" s="40"/>
      <c r="Z1107" s="31"/>
    </row>
    <row r="1108" spans="1:26" s="34" customFormat="1">
      <c r="A1108" s="29"/>
      <c r="B1108" s="29"/>
      <c r="C1108" s="29"/>
      <c r="D1108" s="29"/>
      <c r="E1108" s="29"/>
      <c r="F1108" s="29"/>
      <c r="G1108" s="29"/>
      <c r="H1108" s="29"/>
      <c r="I1108" s="30"/>
      <c r="J1108" s="30"/>
      <c r="K1108" s="30"/>
      <c r="L1108" s="30"/>
      <c r="M1108" s="30"/>
      <c r="N1108" s="30"/>
      <c r="O1108" s="40"/>
      <c r="P1108" s="40"/>
      <c r="Q1108" s="40"/>
      <c r="R1108" s="31"/>
      <c r="S1108" s="40"/>
      <c r="T1108" s="31"/>
      <c r="U1108" s="40"/>
      <c r="V1108" s="31"/>
      <c r="W1108" s="40"/>
      <c r="X1108" s="31"/>
      <c r="Y1108" s="40"/>
      <c r="Z1108" s="31"/>
    </row>
    <row r="1109" spans="1:26" s="34" customFormat="1">
      <c r="A1109" s="29"/>
      <c r="B1109" s="29"/>
      <c r="C1109" s="29"/>
      <c r="D1109" s="29"/>
      <c r="E1109" s="29"/>
      <c r="F1109" s="29"/>
      <c r="G1109" s="29"/>
      <c r="H1109" s="29"/>
      <c r="I1109" s="30"/>
      <c r="J1109" s="30"/>
      <c r="K1109" s="30"/>
      <c r="L1109" s="30"/>
      <c r="M1109" s="30"/>
      <c r="N1109" s="30"/>
      <c r="O1109" s="40"/>
      <c r="P1109" s="40"/>
      <c r="Q1109" s="40"/>
      <c r="R1109" s="31"/>
      <c r="S1109" s="40"/>
      <c r="T1109" s="31"/>
      <c r="U1109" s="40"/>
      <c r="V1109" s="31"/>
      <c r="W1109" s="40"/>
      <c r="X1109" s="31"/>
      <c r="Y1109" s="40"/>
      <c r="Z1109" s="31"/>
    </row>
    <row r="1110" spans="1:26" s="34" customFormat="1">
      <c r="A1110" s="29"/>
      <c r="B1110" s="29"/>
      <c r="C1110" s="29"/>
      <c r="D1110" s="29"/>
      <c r="E1110" s="29"/>
      <c r="F1110" s="29"/>
      <c r="G1110" s="29"/>
      <c r="H1110" s="29"/>
      <c r="I1110" s="30"/>
      <c r="J1110" s="30"/>
      <c r="K1110" s="30"/>
      <c r="L1110" s="30"/>
      <c r="M1110" s="30"/>
      <c r="N1110" s="30"/>
      <c r="O1110" s="40"/>
      <c r="P1110" s="40"/>
      <c r="Q1110" s="40"/>
      <c r="R1110" s="31"/>
      <c r="S1110" s="40"/>
      <c r="T1110" s="31"/>
      <c r="U1110" s="40"/>
      <c r="V1110" s="31"/>
      <c r="W1110" s="40"/>
      <c r="X1110" s="31"/>
      <c r="Y1110" s="40"/>
      <c r="Z1110" s="31"/>
    </row>
    <row r="1111" spans="1:26" s="34" customFormat="1">
      <c r="A1111" s="29"/>
      <c r="B1111" s="29"/>
      <c r="C1111" s="29"/>
      <c r="D1111" s="29"/>
      <c r="E1111" s="29"/>
      <c r="F1111" s="29"/>
      <c r="G1111" s="29"/>
      <c r="H1111" s="29"/>
      <c r="I1111" s="30"/>
      <c r="J1111" s="30"/>
      <c r="K1111" s="30"/>
      <c r="L1111" s="30"/>
      <c r="M1111" s="30"/>
      <c r="N1111" s="30"/>
      <c r="O1111" s="40"/>
      <c r="P1111" s="40"/>
      <c r="Q1111" s="40"/>
      <c r="R1111" s="31"/>
      <c r="S1111" s="40"/>
      <c r="T1111" s="31"/>
      <c r="U1111" s="40"/>
      <c r="V1111" s="31"/>
      <c r="W1111" s="40"/>
      <c r="X1111" s="31"/>
      <c r="Y1111" s="40"/>
      <c r="Z1111" s="31"/>
    </row>
    <row r="1112" spans="1:26" s="34" customFormat="1">
      <c r="A1112" s="29"/>
      <c r="B1112" s="29"/>
      <c r="C1112" s="29"/>
      <c r="D1112" s="29"/>
      <c r="E1112" s="29"/>
      <c r="F1112" s="29"/>
      <c r="G1112" s="29"/>
      <c r="H1112" s="29"/>
      <c r="I1112" s="30"/>
      <c r="J1112" s="30"/>
      <c r="K1112" s="30"/>
      <c r="L1112" s="30"/>
      <c r="M1112" s="30"/>
      <c r="N1112" s="30"/>
      <c r="O1112" s="40"/>
      <c r="P1112" s="40"/>
      <c r="Q1112" s="40"/>
      <c r="R1112" s="31"/>
      <c r="S1112" s="40"/>
      <c r="T1112" s="31"/>
      <c r="U1112" s="40"/>
      <c r="V1112" s="31"/>
      <c r="W1112" s="40"/>
      <c r="X1112" s="31"/>
      <c r="Y1112" s="40"/>
      <c r="Z1112" s="31"/>
    </row>
    <row r="1113" spans="1:26" s="34" customFormat="1">
      <c r="A1113" s="29"/>
      <c r="B1113" s="29"/>
      <c r="C1113" s="29"/>
      <c r="D1113" s="29"/>
      <c r="E1113" s="29"/>
      <c r="F1113" s="29"/>
      <c r="G1113" s="29"/>
      <c r="H1113" s="29"/>
      <c r="I1113" s="30"/>
      <c r="J1113" s="30"/>
      <c r="K1113" s="30"/>
      <c r="L1113" s="30"/>
      <c r="M1113" s="30"/>
      <c r="N1113" s="30"/>
      <c r="O1113" s="40"/>
      <c r="P1113" s="40"/>
      <c r="Q1113" s="40"/>
      <c r="R1113" s="31"/>
      <c r="S1113" s="40"/>
      <c r="T1113" s="31"/>
      <c r="U1113" s="40"/>
      <c r="V1113" s="31"/>
      <c r="W1113" s="40"/>
      <c r="X1113" s="31"/>
      <c r="Y1113" s="40"/>
      <c r="Z1113" s="31"/>
    </row>
    <row r="1114" spans="1:26" s="34" customFormat="1">
      <c r="A1114" s="29"/>
      <c r="B1114" s="29"/>
      <c r="C1114" s="29"/>
      <c r="D1114" s="29"/>
      <c r="E1114" s="29"/>
      <c r="F1114" s="29"/>
      <c r="G1114" s="29"/>
      <c r="H1114" s="29"/>
      <c r="I1114" s="30"/>
      <c r="J1114" s="30"/>
      <c r="K1114" s="30"/>
      <c r="L1114" s="30"/>
      <c r="M1114" s="30"/>
      <c r="N1114" s="30"/>
      <c r="O1114" s="40"/>
      <c r="P1114" s="40"/>
      <c r="Q1114" s="40"/>
      <c r="R1114" s="31"/>
      <c r="S1114" s="40"/>
      <c r="T1114" s="31"/>
      <c r="U1114" s="40"/>
      <c r="V1114" s="31"/>
      <c r="W1114" s="40"/>
      <c r="X1114" s="31"/>
      <c r="Y1114" s="40"/>
      <c r="Z1114" s="31"/>
    </row>
    <row r="1115" spans="1:26" s="34" customFormat="1">
      <c r="A1115" s="29"/>
      <c r="B1115" s="29"/>
      <c r="C1115" s="29"/>
      <c r="D1115" s="29"/>
      <c r="E1115" s="29"/>
      <c r="F1115" s="29"/>
      <c r="G1115" s="29"/>
      <c r="H1115" s="29"/>
      <c r="I1115" s="30"/>
      <c r="J1115" s="30"/>
      <c r="K1115" s="30"/>
      <c r="L1115" s="30"/>
      <c r="M1115" s="30"/>
      <c r="N1115" s="30"/>
      <c r="O1115" s="40"/>
      <c r="P1115" s="40"/>
      <c r="Q1115" s="40"/>
      <c r="R1115" s="31"/>
      <c r="S1115" s="40"/>
      <c r="T1115" s="31"/>
      <c r="U1115" s="40"/>
      <c r="V1115" s="31"/>
      <c r="W1115" s="40"/>
      <c r="X1115" s="31"/>
      <c r="Y1115" s="40"/>
      <c r="Z1115" s="31"/>
    </row>
    <row r="1116" spans="1:26" s="34" customFormat="1">
      <c r="A1116" s="29"/>
      <c r="B1116" s="29"/>
      <c r="C1116" s="29"/>
      <c r="D1116" s="29"/>
      <c r="E1116" s="29"/>
      <c r="F1116" s="29"/>
      <c r="G1116" s="29"/>
      <c r="H1116" s="29"/>
      <c r="I1116" s="30"/>
      <c r="J1116" s="30"/>
      <c r="K1116" s="30"/>
      <c r="L1116" s="30"/>
      <c r="M1116" s="30"/>
      <c r="N1116" s="30"/>
      <c r="O1116" s="40"/>
      <c r="P1116" s="40"/>
      <c r="Q1116" s="40"/>
      <c r="R1116" s="31"/>
      <c r="S1116" s="40"/>
      <c r="T1116" s="31"/>
      <c r="U1116" s="40"/>
      <c r="V1116" s="31"/>
      <c r="W1116" s="40"/>
      <c r="X1116" s="31"/>
      <c r="Y1116" s="40"/>
      <c r="Z1116" s="31"/>
    </row>
    <row r="1117" spans="1:26" s="34" customFormat="1">
      <c r="A1117" s="29"/>
      <c r="B1117" s="29"/>
      <c r="C1117" s="29"/>
      <c r="D1117" s="29"/>
      <c r="E1117" s="29"/>
      <c r="F1117" s="29"/>
      <c r="G1117" s="29"/>
      <c r="H1117" s="29"/>
      <c r="I1117" s="30"/>
      <c r="J1117" s="30"/>
      <c r="K1117" s="30"/>
      <c r="L1117" s="30"/>
      <c r="M1117" s="30"/>
      <c r="N1117" s="30"/>
      <c r="O1117" s="40"/>
      <c r="P1117" s="40"/>
      <c r="Q1117" s="40"/>
      <c r="R1117" s="31"/>
      <c r="S1117" s="40"/>
      <c r="T1117" s="31"/>
      <c r="U1117" s="40"/>
      <c r="V1117" s="31"/>
      <c r="W1117" s="40"/>
      <c r="X1117" s="31"/>
      <c r="Y1117" s="40"/>
      <c r="Z1117" s="31"/>
    </row>
    <row r="1118" spans="1:26" s="34" customFormat="1">
      <c r="A1118" s="29"/>
      <c r="B1118" s="29"/>
      <c r="C1118" s="29"/>
      <c r="D1118" s="29"/>
      <c r="E1118" s="29"/>
      <c r="F1118" s="29"/>
      <c r="G1118" s="29"/>
      <c r="H1118" s="29"/>
      <c r="I1118" s="30"/>
      <c r="J1118" s="30"/>
      <c r="K1118" s="30"/>
      <c r="L1118" s="30"/>
      <c r="M1118" s="30"/>
      <c r="N1118" s="30"/>
      <c r="O1118" s="40"/>
      <c r="P1118" s="40"/>
      <c r="Q1118" s="40"/>
      <c r="R1118" s="31"/>
      <c r="S1118" s="40"/>
      <c r="T1118" s="31"/>
      <c r="U1118" s="40"/>
      <c r="V1118" s="31"/>
      <c r="W1118" s="40"/>
      <c r="X1118" s="31"/>
      <c r="Y1118" s="40"/>
      <c r="Z1118" s="31"/>
    </row>
    <row r="1119" spans="1:26" s="34" customFormat="1">
      <c r="A1119" s="29"/>
      <c r="B1119" s="29"/>
      <c r="C1119" s="29"/>
      <c r="D1119" s="29"/>
      <c r="E1119" s="29"/>
      <c r="F1119" s="29"/>
      <c r="G1119" s="29"/>
      <c r="H1119" s="29"/>
      <c r="I1119" s="30"/>
      <c r="J1119" s="30"/>
      <c r="K1119" s="30"/>
      <c r="L1119" s="30"/>
      <c r="M1119" s="30"/>
      <c r="N1119" s="30"/>
      <c r="O1119" s="40"/>
      <c r="P1119" s="40"/>
      <c r="Q1119" s="40"/>
      <c r="R1119" s="31"/>
      <c r="S1119" s="40"/>
      <c r="T1119" s="31"/>
      <c r="U1119" s="40"/>
      <c r="V1119" s="31"/>
      <c r="W1119" s="40"/>
      <c r="X1119" s="31"/>
      <c r="Y1119" s="40"/>
      <c r="Z1119" s="31"/>
    </row>
    <row r="1120" spans="1:26" s="34" customFormat="1">
      <c r="A1120" s="29"/>
      <c r="B1120" s="29"/>
      <c r="C1120" s="29"/>
      <c r="D1120" s="29"/>
      <c r="E1120" s="29"/>
      <c r="F1120" s="29"/>
      <c r="G1120" s="29"/>
      <c r="H1120" s="29"/>
      <c r="I1120" s="30"/>
      <c r="J1120" s="30"/>
      <c r="K1120" s="30"/>
      <c r="L1120" s="30"/>
      <c r="M1120" s="30"/>
      <c r="N1120" s="30"/>
      <c r="O1120" s="40"/>
      <c r="P1120" s="40"/>
      <c r="Q1120" s="40"/>
      <c r="R1120" s="31"/>
      <c r="S1120" s="40"/>
      <c r="T1120" s="31"/>
      <c r="U1120" s="40"/>
      <c r="V1120" s="31"/>
      <c r="W1120" s="40"/>
      <c r="X1120" s="31"/>
      <c r="Y1120" s="40"/>
      <c r="Z1120" s="31"/>
    </row>
    <row r="1121" spans="1:26" s="34" customFormat="1">
      <c r="A1121" s="29"/>
      <c r="B1121" s="29"/>
      <c r="C1121" s="29"/>
      <c r="D1121" s="29"/>
      <c r="E1121" s="29"/>
      <c r="F1121" s="29"/>
      <c r="G1121" s="29"/>
      <c r="H1121" s="29"/>
      <c r="I1121" s="30"/>
      <c r="J1121" s="30"/>
      <c r="K1121" s="30"/>
      <c r="L1121" s="30"/>
      <c r="M1121" s="30"/>
      <c r="N1121" s="30"/>
      <c r="O1121" s="40"/>
      <c r="P1121" s="40"/>
      <c r="Q1121" s="40"/>
      <c r="R1121" s="31"/>
      <c r="S1121" s="40"/>
      <c r="T1121" s="31"/>
      <c r="U1121" s="40"/>
      <c r="V1121" s="31"/>
      <c r="W1121" s="40"/>
      <c r="X1121" s="31"/>
      <c r="Y1121" s="40"/>
      <c r="Z1121" s="31"/>
    </row>
    <row r="1122" spans="1:26" s="34" customFormat="1">
      <c r="A1122" s="29"/>
      <c r="B1122" s="29"/>
      <c r="C1122" s="29"/>
      <c r="D1122" s="29"/>
      <c r="E1122" s="29"/>
      <c r="F1122" s="29"/>
      <c r="G1122" s="29"/>
      <c r="H1122" s="29"/>
      <c r="I1122" s="30"/>
      <c r="J1122" s="30"/>
      <c r="K1122" s="30"/>
      <c r="L1122" s="30"/>
      <c r="M1122" s="30"/>
      <c r="N1122" s="30"/>
      <c r="O1122" s="40"/>
      <c r="P1122" s="40"/>
      <c r="Q1122" s="40"/>
      <c r="R1122" s="31"/>
      <c r="S1122" s="40"/>
      <c r="T1122" s="31"/>
      <c r="U1122" s="40"/>
      <c r="V1122" s="31"/>
      <c r="W1122" s="40"/>
      <c r="X1122" s="31"/>
      <c r="Y1122" s="40"/>
      <c r="Z1122" s="31"/>
    </row>
    <row r="1123" spans="1:26" s="34" customFormat="1">
      <c r="A1123" s="29"/>
      <c r="B1123" s="29"/>
      <c r="C1123" s="29"/>
      <c r="D1123" s="29"/>
      <c r="E1123" s="29"/>
      <c r="F1123" s="29"/>
      <c r="G1123" s="29"/>
      <c r="H1123" s="29"/>
      <c r="I1123" s="30"/>
      <c r="J1123" s="30"/>
      <c r="K1123" s="30"/>
      <c r="L1123" s="30"/>
      <c r="M1123" s="30"/>
      <c r="N1123" s="30"/>
      <c r="O1123" s="40"/>
      <c r="P1123" s="40"/>
      <c r="Q1123" s="40"/>
      <c r="R1123" s="31"/>
      <c r="S1123" s="40"/>
      <c r="T1123" s="31"/>
      <c r="U1123" s="40"/>
      <c r="V1123" s="31"/>
      <c r="W1123" s="40"/>
      <c r="X1123" s="31"/>
      <c r="Y1123" s="40"/>
      <c r="Z1123" s="31"/>
    </row>
    <row r="1124" spans="1:26" s="34" customFormat="1">
      <c r="A1124" s="29"/>
      <c r="B1124" s="29"/>
      <c r="C1124" s="29"/>
      <c r="D1124" s="29"/>
      <c r="E1124" s="29"/>
      <c r="F1124" s="29"/>
      <c r="G1124" s="29"/>
      <c r="H1124" s="29"/>
      <c r="I1124" s="30"/>
      <c r="J1124" s="30"/>
      <c r="K1124" s="30"/>
      <c r="L1124" s="30"/>
      <c r="M1124" s="30"/>
      <c r="N1124" s="30"/>
      <c r="O1124" s="40"/>
      <c r="P1124" s="40"/>
      <c r="Q1124" s="40"/>
      <c r="R1124" s="31"/>
      <c r="S1124" s="40"/>
      <c r="T1124" s="31"/>
      <c r="U1124" s="40"/>
      <c r="V1124" s="31"/>
      <c r="W1124" s="40"/>
      <c r="X1124" s="31"/>
      <c r="Y1124" s="40"/>
      <c r="Z1124" s="31"/>
    </row>
    <row r="1125" spans="1:26" s="34" customFormat="1">
      <c r="A1125" s="29"/>
      <c r="B1125" s="29"/>
      <c r="C1125" s="29"/>
      <c r="D1125" s="29"/>
      <c r="E1125" s="29"/>
      <c r="F1125" s="29"/>
      <c r="G1125" s="29"/>
      <c r="H1125" s="29"/>
      <c r="I1125" s="30"/>
      <c r="J1125" s="30"/>
      <c r="K1125" s="30"/>
      <c r="L1125" s="30"/>
      <c r="M1125" s="30"/>
      <c r="N1125" s="30"/>
      <c r="O1125" s="40"/>
      <c r="P1125" s="40"/>
      <c r="Q1125" s="40"/>
      <c r="R1125" s="31"/>
      <c r="S1125" s="40"/>
      <c r="T1125" s="31"/>
      <c r="U1125" s="40"/>
      <c r="V1125" s="31"/>
      <c r="W1125" s="40"/>
      <c r="X1125" s="31"/>
      <c r="Y1125" s="40"/>
      <c r="Z1125" s="31"/>
    </row>
    <row r="1126" spans="1:26" s="34" customFormat="1">
      <c r="A1126" s="29"/>
      <c r="B1126" s="29"/>
      <c r="C1126" s="29"/>
      <c r="D1126" s="29"/>
      <c r="E1126" s="29"/>
      <c r="F1126" s="29"/>
      <c r="G1126" s="29"/>
      <c r="H1126" s="29"/>
      <c r="I1126" s="30"/>
      <c r="J1126" s="30"/>
      <c r="K1126" s="30"/>
      <c r="L1126" s="30"/>
      <c r="M1126" s="30"/>
      <c r="N1126" s="30"/>
      <c r="O1126" s="40"/>
      <c r="P1126" s="40"/>
      <c r="Q1126" s="40"/>
      <c r="R1126" s="31"/>
      <c r="S1126" s="40"/>
      <c r="T1126" s="31"/>
      <c r="U1126" s="40"/>
      <c r="V1126" s="31"/>
      <c r="W1126" s="40"/>
      <c r="X1126" s="31"/>
      <c r="Y1126" s="40"/>
      <c r="Z1126" s="31"/>
    </row>
    <row r="1127" spans="1:26" s="34" customFormat="1">
      <c r="A1127" s="29"/>
      <c r="B1127" s="29"/>
      <c r="C1127" s="29"/>
      <c r="D1127" s="29"/>
      <c r="E1127" s="29"/>
      <c r="F1127" s="29"/>
      <c r="G1127" s="29"/>
      <c r="H1127" s="29"/>
      <c r="I1127" s="30"/>
      <c r="J1127" s="30"/>
      <c r="K1127" s="30"/>
      <c r="L1127" s="30"/>
      <c r="M1127" s="30"/>
      <c r="N1127" s="30"/>
      <c r="O1127" s="40"/>
      <c r="P1127" s="40"/>
      <c r="Q1127" s="40"/>
      <c r="R1127" s="31"/>
      <c r="S1127" s="40"/>
      <c r="T1127" s="31"/>
      <c r="U1127" s="40"/>
      <c r="V1127" s="31"/>
      <c r="W1127" s="40"/>
      <c r="X1127" s="31"/>
      <c r="Y1127" s="40"/>
      <c r="Z1127" s="31"/>
    </row>
    <row r="1128" spans="1:26" s="34" customFormat="1">
      <c r="A1128" s="29"/>
      <c r="B1128" s="29"/>
      <c r="C1128" s="29"/>
      <c r="D1128" s="29"/>
      <c r="E1128" s="29"/>
      <c r="F1128" s="29"/>
      <c r="G1128" s="29"/>
      <c r="H1128" s="29"/>
      <c r="I1128" s="30"/>
      <c r="J1128" s="30"/>
      <c r="K1128" s="30"/>
      <c r="L1128" s="30"/>
      <c r="M1128" s="30"/>
      <c r="N1128" s="30"/>
      <c r="O1128" s="40"/>
      <c r="P1128" s="40"/>
      <c r="Q1128" s="40"/>
      <c r="R1128" s="31"/>
      <c r="S1128" s="40"/>
      <c r="T1128" s="31"/>
      <c r="U1128" s="40"/>
      <c r="V1128" s="31"/>
      <c r="W1128" s="40"/>
      <c r="X1128" s="31"/>
      <c r="Y1128" s="40"/>
      <c r="Z1128" s="31"/>
    </row>
    <row r="1129" spans="1:26" s="34" customFormat="1">
      <c r="A1129" s="29"/>
      <c r="B1129" s="29"/>
      <c r="C1129" s="29"/>
      <c r="D1129" s="29"/>
      <c r="E1129" s="29"/>
      <c r="F1129" s="29"/>
      <c r="G1129" s="29"/>
      <c r="H1129" s="29"/>
      <c r="I1129" s="30"/>
      <c r="J1129" s="30"/>
      <c r="K1129" s="30"/>
      <c r="L1129" s="30"/>
      <c r="M1129" s="30"/>
      <c r="N1129" s="30"/>
      <c r="O1129" s="40"/>
      <c r="P1129" s="40"/>
      <c r="Q1129" s="40"/>
      <c r="R1129" s="31"/>
      <c r="S1129" s="40"/>
      <c r="T1129" s="31"/>
      <c r="U1129" s="40"/>
      <c r="V1129" s="31"/>
      <c r="W1129" s="40"/>
      <c r="X1129" s="31"/>
      <c r="Y1129" s="40"/>
      <c r="Z1129" s="31"/>
    </row>
    <row r="1130" spans="1:26" s="34" customFormat="1">
      <c r="A1130" s="29"/>
      <c r="B1130" s="29"/>
      <c r="C1130" s="29"/>
      <c r="D1130" s="29"/>
      <c r="E1130" s="29"/>
      <c r="F1130" s="29"/>
      <c r="G1130" s="29"/>
      <c r="H1130" s="29"/>
      <c r="I1130" s="30"/>
      <c r="J1130" s="30"/>
      <c r="K1130" s="30"/>
      <c r="L1130" s="30"/>
      <c r="M1130" s="30"/>
      <c r="N1130" s="30"/>
      <c r="O1130" s="40"/>
      <c r="P1130" s="40"/>
      <c r="Q1130" s="40"/>
      <c r="R1130" s="31"/>
      <c r="S1130" s="40"/>
      <c r="T1130" s="31"/>
      <c r="U1130" s="40"/>
      <c r="V1130" s="31"/>
      <c r="W1130" s="40"/>
      <c r="X1130" s="31"/>
      <c r="Y1130" s="40"/>
      <c r="Z1130" s="31"/>
    </row>
    <row r="1131" spans="1:26" s="34" customFormat="1">
      <c r="A1131" s="29"/>
      <c r="B1131" s="29"/>
      <c r="C1131" s="29"/>
      <c r="D1131" s="29"/>
      <c r="E1131" s="29"/>
      <c r="F1131" s="29"/>
      <c r="G1131" s="29"/>
      <c r="H1131" s="29"/>
      <c r="I1131" s="30"/>
      <c r="J1131" s="30"/>
      <c r="K1131" s="30"/>
      <c r="L1131" s="30"/>
      <c r="M1131" s="30"/>
      <c r="N1131" s="30"/>
      <c r="O1131" s="40"/>
      <c r="P1131" s="40"/>
      <c r="Q1131" s="40"/>
      <c r="R1131" s="31"/>
      <c r="S1131" s="40"/>
      <c r="T1131" s="31"/>
      <c r="U1131" s="40"/>
      <c r="V1131" s="31"/>
      <c r="W1131" s="40"/>
      <c r="X1131" s="31"/>
      <c r="Y1131" s="40"/>
      <c r="Z1131" s="31"/>
    </row>
    <row r="1132" spans="1:26" s="34" customFormat="1">
      <c r="A1132" s="29"/>
      <c r="B1132" s="29"/>
      <c r="C1132" s="29"/>
      <c r="D1132" s="29"/>
      <c r="E1132" s="29"/>
      <c r="F1132" s="29"/>
      <c r="G1132" s="29"/>
      <c r="H1132" s="29"/>
      <c r="I1132" s="30"/>
      <c r="J1132" s="30"/>
      <c r="K1132" s="30"/>
      <c r="L1132" s="30"/>
      <c r="M1132" s="30"/>
      <c r="N1132" s="30"/>
      <c r="O1132" s="40"/>
      <c r="P1132" s="40"/>
      <c r="Q1132" s="40"/>
      <c r="R1132" s="31"/>
      <c r="S1132" s="40"/>
      <c r="T1132" s="31"/>
      <c r="U1132" s="40"/>
      <c r="V1132" s="31"/>
      <c r="W1132" s="40"/>
      <c r="X1132" s="31"/>
      <c r="Y1132" s="40"/>
      <c r="Z1132" s="31"/>
    </row>
    <row r="1133" spans="1:26" s="34" customFormat="1">
      <c r="A1133" s="29"/>
      <c r="B1133" s="29"/>
      <c r="C1133" s="29"/>
      <c r="D1133" s="29"/>
      <c r="E1133" s="29"/>
      <c r="F1133" s="29"/>
      <c r="G1133" s="29"/>
      <c r="H1133" s="29"/>
      <c r="I1133" s="30"/>
      <c r="J1133" s="30"/>
      <c r="K1133" s="30"/>
      <c r="L1133" s="30"/>
      <c r="M1133" s="30"/>
      <c r="N1133" s="30"/>
      <c r="O1133" s="40"/>
      <c r="P1133" s="40"/>
      <c r="Q1133" s="40"/>
      <c r="R1133" s="31"/>
      <c r="S1133" s="40"/>
      <c r="T1133" s="31"/>
      <c r="U1133" s="40"/>
      <c r="V1133" s="31"/>
      <c r="W1133" s="40"/>
      <c r="X1133" s="31"/>
      <c r="Y1133" s="40"/>
      <c r="Z1133" s="31"/>
    </row>
    <row r="1134" spans="1:26" s="34" customFormat="1">
      <c r="A1134" s="29"/>
      <c r="B1134" s="29"/>
      <c r="C1134" s="29"/>
      <c r="D1134" s="29"/>
      <c r="E1134" s="29"/>
      <c r="F1134" s="29"/>
      <c r="G1134" s="29"/>
      <c r="H1134" s="29"/>
      <c r="I1134" s="30"/>
      <c r="J1134" s="30"/>
      <c r="K1134" s="30"/>
      <c r="L1134" s="30"/>
      <c r="M1134" s="30"/>
      <c r="N1134" s="30"/>
      <c r="O1134" s="40"/>
      <c r="P1134" s="40"/>
      <c r="Q1134" s="40"/>
      <c r="R1134" s="31"/>
      <c r="S1134" s="40"/>
      <c r="T1134" s="31"/>
      <c r="U1134" s="40"/>
      <c r="V1134" s="31"/>
      <c r="W1134" s="40"/>
      <c r="X1134" s="31"/>
      <c r="Y1134" s="40"/>
      <c r="Z1134" s="31"/>
    </row>
    <row r="1135" spans="1:26" s="34" customFormat="1">
      <c r="A1135" s="29"/>
      <c r="B1135" s="29"/>
      <c r="C1135" s="29"/>
      <c r="D1135" s="29"/>
      <c r="E1135" s="29"/>
      <c r="F1135" s="29"/>
      <c r="G1135" s="29"/>
      <c r="H1135" s="29"/>
      <c r="I1135" s="30"/>
      <c r="J1135" s="30"/>
      <c r="K1135" s="30"/>
      <c r="L1135" s="30"/>
      <c r="M1135" s="30"/>
      <c r="N1135" s="30"/>
      <c r="O1135" s="40"/>
      <c r="P1135" s="40"/>
      <c r="Q1135" s="40"/>
      <c r="R1135" s="31"/>
      <c r="S1135" s="40"/>
      <c r="T1135" s="31"/>
      <c r="U1135" s="40"/>
      <c r="V1135" s="31"/>
      <c r="W1135" s="40"/>
      <c r="X1135" s="31"/>
      <c r="Y1135" s="40"/>
      <c r="Z1135" s="31"/>
    </row>
    <row r="1136" spans="1:26" s="34" customFormat="1">
      <c r="A1136" s="29"/>
      <c r="B1136" s="29"/>
      <c r="C1136" s="29"/>
      <c r="D1136" s="29"/>
      <c r="E1136" s="29"/>
      <c r="F1136" s="29"/>
      <c r="G1136" s="29"/>
      <c r="H1136" s="29"/>
      <c r="I1136" s="30"/>
      <c r="J1136" s="30"/>
      <c r="K1136" s="30"/>
      <c r="L1136" s="30"/>
      <c r="M1136" s="30"/>
      <c r="N1136" s="30"/>
      <c r="O1136" s="40"/>
      <c r="P1136" s="40"/>
      <c r="Q1136" s="40"/>
      <c r="R1136" s="31"/>
      <c r="S1136" s="40"/>
      <c r="T1136" s="31"/>
      <c r="U1136" s="40"/>
      <c r="V1136" s="31"/>
      <c r="W1136" s="40"/>
      <c r="X1136" s="31"/>
      <c r="Y1136" s="40"/>
      <c r="Z1136" s="31"/>
    </row>
    <row r="1137" spans="1:26" s="34" customFormat="1">
      <c r="A1137" s="29"/>
      <c r="B1137" s="29"/>
      <c r="C1137" s="29"/>
      <c r="D1137" s="29"/>
      <c r="E1137" s="29"/>
      <c r="F1137" s="29"/>
      <c r="G1137" s="29"/>
      <c r="H1137" s="29"/>
      <c r="I1137" s="30"/>
      <c r="J1137" s="30"/>
      <c r="K1137" s="30"/>
      <c r="L1137" s="30"/>
      <c r="M1137" s="30"/>
      <c r="N1137" s="30"/>
      <c r="O1137" s="40"/>
      <c r="P1137" s="40"/>
      <c r="Q1137" s="40"/>
      <c r="R1137" s="31"/>
      <c r="S1137" s="40"/>
      <c r="T1137" s="31"/>
      <c r="U1137" s="40"/>
      <c r="V1137" s="31"/>
      <c r="W1137" s="40"/>
      <c r="X1137" s="31"/>
      <c r="Y1137" s="40"/>
      <c r="Z1137" s="31"/>
    </row>
    <row r="1138" spans="1:26" s="34" customFormat="1">
      <c r="A1138" s="29"/>
      <c r="B1138" s="29"/>
      <c r="C1138" s="29"/>
      <c r="D1138" s="29"/>
      <c r="E1138" s="29"/>
      <c r="F1138" s="29"/>
      <c r="G1138" s="29"/>
      <c r="H1138" s="29"/>
      <c r="I1138" s="30"/>
      <c r="J1138" s="30"/>
      <c r="K1138" s="30"/>
      <c r="L1138" s="30"/>
      <c r="M1138" s="30"/>
      <c r="N1138" s="30"/>
      <c r="O1138" s="40"/>
      <c r="P1138" s="40"/>
      <c r="Q1138" s="40"/>
      <c r="R1138" s="31"/>
      <c r="S1138" s="40"/>
      <c r="T1138" s="31"/>
      <c r="U1138" s="40"/>
      <c r="V1138" s="31"/>
      <c r="W1138" s="40"/>
      <c r="X1138" s="31"/>
      <c r="Y1138" s="40"/>
      <c r="Z1138" s="31"/>
    </row>
    <row r="1139" spans="1:26" s="34" customFormat="1">
      <c r="A1139" s="29"/>
      <c r="B1139" s="29"/>
      <c r="C1139" s="29"/>
      <c r="D1139" s="29"/>
      <c r="E1139" s="29"/>
      <c r="F1139" s="29"/>
      <c r="G1139" s="29"/>
      <c r="H1139" s="29"/>
      <c r="I1139" s="30"/>
      <c r="J1139" s="30"/>
      <c r="K1139" s="30"/>
      <c r="L1139" s="30"/>
      <c r="M1139" s="30"/>
      <c r="N1139" s="30"/>
      <c r="O1139" s="40"/>
      <c r="P1139" s="40"/>
      <c r="Q1139" s="40"/>
      <c r="R1139" s="31"/>
      <c r="S1139" s="40"/>
      <c r="T1139" s="31"/>
      <c r="U1139" s="40"/>
      <c r="V1139" s="31"/>
      <c r="W1139" s="40"/>
      <c r="X1139" s="31"/>
      <c r="Y1139" s="40"/>
      <c r="Z1139" s="31"/>
    </row>
    <row r="1140" spans="1:26" s="34" customFormat="1">
      <c r="A1140" s="29"/>
      <c r="B1140" s="29"/>
      <c r="C1140" s="29"/>
      <c r="D1140" s="29"/>
      <c r="E1140" s="29"/>
      <c r="F1140" s="29"/>
      <c r="G1140" s="29"/>
      <c r="H1140" s="29"/>
      <c r="I1140" s="30"/>
      <c r="J1140" s="30"/>
      <c r="K1140" s="30"/>
      <c r="L1140" s="30"/>
      <c r="M1140" s="30"/>
      <c r="N1140" s="30"/>
      <c r="O1140" s="40"/>
      <c r="P1140" s="40"/>
      <c r="Q1140" s="40"/>
      <c r="R1140" s="31"/>
      <c r="S1140" s="40"/>
      <c r="T1140" s="31"/>
      <c r="U1140" s="40"/>
      <c r="V1140" s="31"/>
      <c r="W1140" s="40"/>
      <c r="X1140" s="31"/>
      <c r="Y1140" s="40"/>
      <c r="Z1140" s="31"/>
    </row>
    <row r="1141" spans="1:26" s="34" customFormat="1">
      <c r="A1141" s="29"/>
      <c r="B1141" s="29"/>
      <c r="C1141" s="29"/>
      <c r="D1141" s="29"/>
      <c r="E1141" s="29"/>
      <c r="F1141" s="29"/>
      <c r="G1141" s="29"/>
      <c r="H1141" s="29"/>
      <c r="I1141" s="30"/>
      <c r="J1141" s="30"/>
      <c r="K1141" s="30"/>
      <c r="L1141" s="30"/>
      <c r="M1141" s="30"/>
      <c r="N1141" s="30"/>
      <c r="O1141" s="40"/>
      <c r="P1141" s="40"/>
      <c r="Q1141" s="40"/>
      <c r="R1141" s="31"/>
      <c r="S1141" s="40"/>
      <c r="T1141" s="31"/>
      <c r="U1141" s="40"/>
      <c r="V1141" s="31"/>
      <c r="W1141" s="40"/>
      <c r="X1141" s="31"/>
      <c r="Y1141" s="40"/>
      <c r="Z1141" s="31"/>
    </row>
    <row r="1142" spans="1:26" s="34" customFormat="1">
      <c r="A1142" s="29"/>
      <c r="B1142" s="29"/>
      <c r="C1142" s="29"/>
      <c r="D1142" s="29"/>
      <c r="E1142" s="29"/>
      <c r="F1142" s="29"/>
      <c r="G1142" s="29"/>
      <c r="H1142" s="29"/>
      <c r="I1142" s="30"/>
      <c r="J1142" s="30"/>
      <c r="K1142" s="30"/>
      <c r="L1142" s="30"/>
      <c r="M1142" s="30"/>
      <c r="N1142" s="30"/>
      <c r="O1142" s="40"/>
      <c r="P1142" s="40"/>
      <c r="Q1142" s="40"/>
      <c r="R1142" s="31"/>
      <c r="S1142" s="40"/>
      <c r="T1142" s="31"/>
      <c r="U1142" s="40"/>
      <c r="V1142" s="31"/>
      <c r="W1142" s="40"/>
      <c r="X1142" s="31"/>
      <c r="Y1142" s="40"/>
      <c r="Z1142" s="31"/>
    </row>
    <row r="1143" spans="1:26" s="34" customFormat="1">
      <c r="A1143" s="29"/>
      <c r="B1143" s="29"/>
      <c r="C1143" s="29"/>
      <c r="D1143" s="29"/>
      <c r="E1143" s="29"/>
      <c r="F1143" s="29"/>
      <c r="G1143" s="29"/>
      <c r="H1143" s="29"/>
      <c r="I1143" s="30"/>
      <c r="J1143" s="30"/>
      <c r="K1143" s="30"/>
      <c r="L1143" s="30"/>
      <c r="M1143" s="30"/>
      <c r="N1143" s="30"/>
      <c r="O1143" s="40"/>
      <c r="P1143" s="40"/>
      <c r="Q1143" s="40"/>
      <c r="R1143" s="31"/>
      <c r="S1143" s="40"/>
      <c r="T1143" s="31"/>
      <c r="U1143" s="40"/>
      <c r="V1143" s="31"/>
      <c r="W1143" s="40"/>
      <c r="X1143" s="31"/>
      <c r="Y1143" s="40"/>
      <c r="Z1143" s="31"/>
    </row>
    <row r="1144" spans="1:26" s="34" customFormat="1">
      <c r="A1144" s="29"/>
      <c r="B1144" s="29"/>
      <c r="C1144" s="29"/>
      <c r="D1144" s="29"/>
      <c r="E1144" s="29"/>
      <c r="F1144" s="29"/>
      <c r="G1144" s="29"/>
      <c r="H1144" s="29"/>
      <c r="I1144" s="30"/>
      <c r="J1144" s="30"/>
      <c r="K1144" s="30"/>
      <c r="L1144" s="30"/>
      <c r="M1144" s="30"/>
      <c r="N1144" s="30"/>
      <c r="O1144" s="40"/>
      <c r="P1144" s="40"/>
      <c r="Q1144" s="40"/>
      <c r="R1144" s="31"/>
      <c r="S1144" s="40"/>
      <c r="T1144" s="31"/>
      <c r="U1144" s="40"/>
      <c r="V1144" s="31"/>
      <c r="W1144" s="40"/>
      <c r="X1144" s="31"/>
      <c r="Y1144" s="40"/>
      <c r="Z1144" s="31"/>
    </row>
    <row r="1145" spans="1:26" s="34" customFormat="1">
      <c r="A1145" s="29"/>
      <c r="B1145" s="29"/>
      <c r="C1145" s="29"/>
      <c r="D1145" s="29"/>
      <c r="E1145" s="29"/>
      <c r="F1145" s="29"/>
      <c r="G1145" s="29"/>
      <c r="H1145" s="29"/>
      <c r="I1145" s="30"/>
      <c r="J1145" s="30"/>
      <c r="K1145" s="30"/>
      <c r="L1145" s="30"/>
      <c r="M1145" s="30"/>
      <c r="N1145" s="30"/>
      <c r="O1145" s="40"/>
      <c r="P1145" s="40"/>
      <c r="Q1145" s="40"/>
      <c r="R1145" s="31"/>
      <c r="S1145" s="40"/>
      <c r="T1145" s="31"/>
      <c r="U1145" s="40"/>
      <c r="V1145" s="31"/>
      <c r="W1145" s="40"/>
      <c r="X1145" s="31"/>
      <c r="Y1145" s="40"/>
      <c r="Z1145" s="31"/>
    </row>
    <row r="1146" spans="1:26" s="34" customFormat="1">
      <c r="A1146" s="29"/>
      <c r="B1146" s="29"/>
      <c r="C1146" s="29"/>
      <c r="D1146" s="29"/>
      <c r="E1146" s="29"/>
      <c r="F1146" s="29"/>
      <c r="G1146" s="29"/>
      <c r="H1146" s="29"/>
      <c r="I1146" s="30"/>
      <c r="J1146" s="30"/>
      <c r="K1146" s="30"/>
      <c r="L1146" s="30"/>
      <c r="M1146" s="30"/>
      <c r="N1146" s="30"/>
      <c r="O1146" s="40"/>
      <c r="P1146" s="40"/>
      <c r="Q1146" s="40"/>
      <c r="R1146" s="31"/>
      <c r="S1146" s="40"/>
      <c r="T1146" s="31"/>
      <c r="U1146" s="40"/>
      <c r="V1146" s="31"/>
      <c r="W1146" s="40"/>
      <c r="X1146" s="31"/>
      <c r="Y1146" s="40"/>
      <c r="Z1146" s="31"/>
    </row>
    <row r="1147" spans="1:26" s="34" customFormat="1">
      <c r="A1147" s="29"/>
      <c r="B1147" s="29"/>
      <c r="C1147" s="29"/>
      <c r="D1147" s="29"/>
      <c r="E1147" s="29"/>
      <c r="F1147" s="29"/>
      <c r="G1147" s="29"/>
      <c r="H1147" s="29"/>
      <c r="I1147" s="30"/>
      <c r="J1147" s="30"/>
      <c r="K1147" s="30"/>
      <c r="L1147" s="30"/>
      <c r="M1147" s="30"/>
      <c r="N1147" s="30"/>
      <c r="O1147" s="40"/>
      <c r="P1147" s="40"/>
      <c r="Q1147" s="40"/>
      <c r="R1147" s="31"/>
      <c r="S1147" s="40"/>
      <c r="T1147" s="31"/>
      <c r="U1147" s="40"/>
      <c r="V1147" s="31"/>
      <c r="W1147" s="40"/>
      <c r="X1147" s="31"/>
      <c r="Y1147" s="40"/>
      <c r="Z1147" s="31"/>
    </row>
    <row r="1148" spans="1:26" s="34" customFormat="1">
      <c r="A1148" s="29"/>
      <c r="B1148" s="29"/>
      <c r="C1148" s="29"/>
      <c r="D1148" s="29"/>
      <c r="E1148" s="29"/>
      <c r="F1148" s="29"/>
      <c r="G1148" s="29"/>
      <c r="H1148" s="29"/>
      <c r="I1148" s="30"/>
      <c r="J1148" s="30"/>
      <c r="K1148" s="30"/>
      <c r="L1148" s="30"/>
      <c r="M1148" s="30"/>
      <c r="N1148" s="30"/>
      <c r="O1148" s="40"/>
      <c r="P1148" s="40"/>
      <c r="Q1148" s="40"/>
      <c r="R1148" s="31"/>
      <c r="S1148" s="40"/>
      <c r="T1148" s="31"/>
      <c r="U1148" s="40"/>
      <c r="V1148" s="31"/>
      <c r="W1148" s="40"/>
      <c r="X1148" s="31"/>
      <c r="Y1148" s="40"/>
      <c r="Z1148" s="31"/>
    </row>
    <row r="1149" spans="1:26" s="34" customFormat="1">
      <c r="A1149" s="29"/>
      <c r="B1149" s="29"/>
      <c r="C1149" s="29"/>
      <c r="D1149" s="29"/>
      <c r="E1149" s="29"/>
      <c r="F1149" s="29"/>
      <c r="G1149" s="29"/>
      <c r="H1149" s="29"/>
      <c r="I1149" s="30"/>
      <c r="J1149" s="30"/>
      <c r="K1149" s="30"/>
      <c r="L1149" s="30"/>
      <c r="M1149" s="30"/>
      <c r="N1149" s="30"/>
      <c r="O1149" s="40"/>
      <c r="P1149" s="40"/>
      <c r="Q1149" s="40"/>
      <c r="R1149" s="31"/>
      <c r="S1149" s="40"/>
      <c r="T1149" s="31"/>
      <c r="U1149" s="40"/>
      <c r="V1149" s="31"/>
      <c r="W1149" s="40"/>
      <c r="X1149" s="31"/>
      <c r="Y1149" s="40"/>
      <c r="Z1149" s="31"/>
    </row>
    <row r="1150" spans="1:26" s="34" customFormat="1">
      <c r="A1150" s="29"/>
      <c r="B1150" s="29"/>
      <c r="C1150" s="29"/>
      <c r="D1150" s="29"/>
      <c r="E1150" s="29"/>
      <c r="F1150" s="29"/>
      <c r="G1150" s="29"/>
      <c r="H1150" s="29"/>
      <c r="I1150" s="30"/>
      <c r="J1150" s="30"/>
      <c r="K1150" s="30"/>
      <c r="L1150" s="30"/>
      <c r="M1150" s="30"/>
      <c r="N1150" s="30"/>
      <c r="O1150" s="40"/>
      <c r="P1150" s="40"/>
      <c r="Q1150" s="40"/>
      <c r="R1150" s="31"/>
      <c r="S1150" s="40"/>
      <c r="T1150" s="31"/>
      <c r="U1150" s="40"/>
      <c r="V1150" s="31"/>
      <c r="W1150" s="40"/>
      <c r="X1150" s="31"/>
      <c r="Y1150" s="40"/>
      <c r="Z1150" s="31"/>
    </row>
    <row r="1151" spans="1:26" s="34" customFormat="1">
      <c r="A1151" s="29"/>
      <c r="B1151" s="29"/>
      <c r="C1151" s="29"/>
      <c r="D1151" s="29"/>
      <c r="E1151" s="29"/>
      <c r="F1151" s="29"/>
      <c r="G1151" s="29"/>
      <c r="H1151" s="29"/>
      <c r="I1151" s="30"/>
      <c r="J1151" s="30"/>
      <c r="K1151" s="30"/>
      <c r="L1151" s="30"/>
      <c r="M1151" s="30"/>
      <c r="N1151" s="30"/>
      <c r="O1151" s="40"/>
      <c r="P1151" s="40"/>
      <c r="Q1151" s="40"/>
      <c r="R1151" s="31"/>
      <c r="S1151" s="40"/>
      <c r="T1151" s="31"/>
      <c r="U1151" s="40"/>
      <c r="V1151" s="31"/>
      <c r="W1151" s="40"/>
      <c r="X1151" s="31"/>
      <c r="Y1151" s="40"/>
      <c r="Z1151" s="31"/>
    </row>
    <row r="1152" spans="1:26" s="34" customFormat="1">
      <c r="A1152" s="29"/>
      <c r="B1152" s="29"/>
      <c r="C1152" s="29"/>
      <c r="D1152" s="29"/>
      <c r="E1152" s="29"/>
      <c r="F1152" s="29"/>
      <c r="G1152" s="29"/>
      <c r="H1152" s="29"/>
      <c r="I1152" s="30"/>
      <c r="J1152" s="30"/>
      <c r="K1152" s="30"/>
      <c r="L1152" s="30"/>
      <c r="M1152" s="30"/>
      <c r="N1152" s="30"/>
      <c r="O1152" s="40"/>
      <c r="P1152" s="40"/>
      <c r="Q1152" s="40"/>
      <c r="R1152" s="31"/>
      <c r="S1152" s="40"/>
      <c r="T1152" s="31"/>
      <c r="U1152" s="40"/>
      <c r="V1152" s="31"/>
      <c r="W1152" s="40"/>
      <c r="X1152" s="31"/>
      <c r="Y1152" s="40"/>
      <c r="Z1152" s="31"/>
    </row>
    <row r="1153" spans="1:26" s="34" customFormat="1">
      <c r="A1153" s="29"/>
      <c r="B1153" s="29"/>
      <c r="C1153" s="29"/>
      <c r="D1153" s="29"/>
      <c r="E1153" s="29"/>
      <c r="F1153" s="29"/>
      <c r="G1153" s="29"/>
      <c r="H1153" s="29"/>
      <c r="I1153" s="30"/>
      <c r="J1153" s="30"/>
      <c r="K1153" s="30"/>
      <c r="L1153" s="30"/>
      <c r="M1153" s="30"/>
      <c r="N1153" s="30"/>
      <c r="O1153" s="40"/>
      <c r="P1153" s="40"/>
      <c r="Q1153" s="40"/>
      <c r="R1153" s="31"/>
      <c r="S1153" s="40"/>
      <c r="T1153" s="31"/>
      <c r="U1153" s="40"/>
      <c r="V1153" s="31"/>
      <c r="W1153" s="40"/>
      <c r="X1153" s="31"/>
      <c r="Y1153" s="40"/>
      <c r="Z1153" s="31"/>
    </row>
    <row r="1154" spans="1:26" s="34" customFormat="1">
      <c r="A1154" s="29"/>
      <c r="B1154" s="29"/>
      <c r="C1154" s="29"/>
      <c r="D1154" s="29"/>
      <c r="E1154" s="29"/>
      <c r="F1154" s="29"/>
      <c r="G1154" s="29"/>
      <c r="H1154" s="29"/>
      <c r="I1154" s="30"/>
      <c r="J1154" s="30"/>
      <c r="K1154" s="30"/>
      <c r="L1154" s="30"/>
      <c r="M1154" s="30"/>
      <c r="N1154" s="30"/>
      <c r="O1154" s="40"/>
      <c r="P1154" s="40"/>
      <c r="Q1154" s="40"/>
      <c r="R1154" s="31"/>
      <c r="S1154" s="40"/>
      <c r="T1154" s="31"/>
      <c r="U1154" s="40"/>
      <c r="V1154" s="31"/>
      <c r="W1154" s="40"/>
      <c r="X1154" s="31"/>
      <c r="Y1154" s="40"/>
      <c r="Z1154" s="31"/>
    </row>
    <row r="1155" spans="1:26" s="34" customFormat="1">
      <c r="A1155" s="29"/>
      <c r="B1155" s="29"/>
      <c r="C1155" s="29"/>
      <c r="D1155" s="29"/>
      <c r="E1155" s="29"/>
      <c r="F1155" s="29"/>
      <c r="G1155" s="29"/>
      <c r="H1155" s="29"/>
      <c r="I1155" s="30"/>
      <c r="J1155" s="30"/>
      <c r="K1155" s="30"/>
      <c r="L1155" s="30"/>
      <c r="M1155" s="30"/>
      <c r="N1155" s="30"/>
      <c r="O1155" s="40"/>
      <c r="P1155" s="40"/>
      <c r="Q1155" s="40"/>
      <c r="R1155" s="31"/>
      <c r="S1155" s="40"/>
      <c r="T1155" s="31"/>
      <c r="U1155" s="40"/>
      <c r="V1155" s="31"/>
      <c r="W1155" s="40"/>
      <c r="X1155" s="31"/>
      <c r="Y1155" s="40"/>
      <c r="Z1155" s="31"/>
    </row>
    <row r="1156" spans="1:26" s="34" customFormat="1">
      <c r="A1156" s="29"/>
      <c r="B1156" s="29"/>
      <c r="C1156" s="29"/>
      <c r="D1156" s="29"/>
      <c r="E1156" s="29"/>
      <c r="F1156" s="29"/>
      <c r="G1156" s="29"/>
      <c r="H1156" s="29"/>
      <c r="I1156" s="30"/>
      <c r="J1156" s="30"/>
      <c r="K1156" s="30"/>
      <c r="L1156" s="30"/>
      <c r="M1156" s="30"/>
      <c r="N1156" s="30"/>
      <c r="O1156" s="40"/>
      <c r="P1156" s="40"/>
      <c r="Q1156" s="40"/>
      <c r="R1156" s="31"/>
      <c r="S1156" s="40"/>
      <c r="T1156" s="31"/>
      <c r="U1156" s="40"/>
      <c r="V1156" s="31"/>
      <c r="W1156" s="40"/>
      <c r="X1156" s="31"/>
      <c r="Y1156" s="40"/>
      <c r="Z1156" s="31"/>
    </row>
    <row r="1157" spans="1:26" s="34" customFormat="1">
      <c r="A1157" s="29"/>
      <c r="B1157" s="29"/>
      <c r="C1157" s="29"/>
      <c r="D1157" s="29"/>
      <c r="E1157" s="29"/>
      <c r="F1157" s="29"/>
      <c r="G1157" s="29"/>
      <c r="H1157" s="29"/>
      <c r="I1157" s="30"/>
      <c r="J1157" s="30"/>
      <c r="K1157" s="30"/>
      <c r="L1157" s="30"/>
      <c r="M1157" s="30"/>
      <c r="N1157" s="30"/>
      <c r="O1157" s="40"/>
      <c r="P1157" s="40"/>
      <c r="Q1157" s="40"/>
      <c r="R1157" s="31"/>
      <c r="S1157" s="40"/>
      <c r="T1157" s="31"/>
      <c r="U1157" s="40"/>
      <c r="V1157" s="31"/>
      <c r="W1157" s="40"/>
      <c r="X1157" s="31"/>
      <c r="Y1157" s="40"/>
      <c r="Z1157" s="31"/>
    </row>
    <row r="1158" spans="1:26" s="34" customFormat="1">
      <c r="A1158" s="29"/>
      <c r="B1158" s="29"/>
      <c r="C1158" s="29"/>
      <c r="D1158" s="29"/>
      <c r="E1158" s="29"/>
      <c r="F1158" s="29"/>
      <c r="G1158" s="29"/>
      <c r="H1158" s="29"/>
      <c r="I1158" s="30"/>
      <c r="J1158" s="30"/>
      <c r="K1158" s="30"/>
      <c r="L1158" s="30"/>
      <c r="M1158" s="30"/>
      <c r="N1158" s="30"/>
      <c r="O1158" s="40"/>
      <c r="P1158" s="40"/>
      <c r="Q1158" s="40"/>
      <c r="R1158" s="31"/>
      <c r="S1158" s="40"/>
      <c r="T1158" s="31"/>
      <c r="U1158" s="40"/>
      <c r="V1158" s="31"/>
      <c r="W1158" s="40"/>
      <c r="X1158" s="31"/>
      <c r="Y1158" s="40"/>
      <c r="Z1158" s="31"/>
    </row>
    <row r="1159" spans="1:26" s="34" customFormat="1">
      <c r="A1159" s="29"/>
      <c r="B1159" s="29"/>
      <c r="C1159" s="29"/>
      <c r="D1159" s="29"/>
      <c r="E1159" s="29"/>
      <c r="F1159" s="29"/>
      <c r="G1159" s="29"/>
      <c r="H1159" s="29"/>
      <c r="I1159" s="30"/>
      <c r="J1159" s="30"/>
      <c r="K1159" s="30"/>
      <c r="L1159" s="30"/>
      <c r="M1159" s="30"/>
      <c r="N1159" s="30"/>
      <c r="O1159" s="40"/>
      <c r="P1159" s="40"/>
      <c r="Q1159" s="40"/>
      <c r="R1159" s="31"/>
      <c r="S1159" s="40"/>
      <c r="T1159" s="31"/>
      <c r="U1159" s="40"/>
      <c r="V1159" s="31"/>
      <c r="W1159" s="40"/>
      <c r="X1159" s="31"/>
      <c r="Y1159" s="40"/>
      <c r="Z1159" s="31"/>
    </row>
    <row r="1160" spans="1:26" s="34" customFormat="1">
      <c r="A1160" s="29"/>
      <c r="B1160" s="29"/>
      <c r="C1160" s="29"/>
      <c r="D1160" s="29"/>
      <c r="E1160" s="29"/>
      <c r="F1160" s="29"/>
      <c r="G1160" s="29"/>
      <c r="H1160" s="29"/>
      <c r="I1160" s="30"/>
      <c r="J1160" s="30"/>
      <c r="K1160" s="30"/>
      <c r="L1160" s="30"/>
      <c r="M1160" s="30"/>
      <c r="N1160" s="30"/>
      <c r="O1160" s="40"/>
      <c r="P1160" s="40"/>
      <c r="Q1160" s="40"/>
      <c r="R1160" s="31"/>
      <c r="S1160" s="40"/>
      <c r="T1160" s="31"/>
      <c r="U1160" s="40"/>
      <c r="V1160" s="31"/>
      <c r="W1160" s="40"/>
      <c r="X1160" s="31"/>
      <c r="Y1160" s="40"/>
      <c r="Z1160" s="31"/>
    </row>
    <row r="1161" spans="1:26" s="34" customFormat="1">
      <c r="A1161" s="29"/>
      <c r="B1161" s="29"/>
      <c r="C1161" s="29"/>
      <c r="D1161" s="29"/>
      <c r="E1161" s="29"/>
      <c r="F1161" s="29"/>
      <c r="G1161" s="29"/>
      <c r="H1161" s="29"/>
      <c r="I1161" s="30"/>
      <c r="J1161" s="30"/>
      <c r="K1161" s="30"/>
      <c r="L1161" s="30"/>
      <c r="M1161" s="30"/>
      <c r="N1161" s="30"/>
      <c r="O1161" s="40"/>
      <c r="P1161" s="40"/>
      <c r="Q1161" s="40"/>
      <c r="R1161" s="31"/>
      <c r="S1161" s="40"/>
      <c r="T1161" s="31"/>
      <c r="U1161" s="40"/>
      <c r="V1161" s="31"/>
      <c r="W1161" s="40"/>
      <c r="X1161" s="31"/>
      <c r="Y1161" s="40"/>
      <c r="Z1161" s="31"/>
    </row>
    <row r="1162" spans="1:26" s="34" customFormat="1">
      <c r="A1162" s="29"/>
      <c r="B1162" s="29"/>
      <c r="C1162" s="29"/>
      <c r="D1162" s="29"/>
      <c r="E1162" s="29"/>
      <c r="F1162" s="29"/>
      <c r="G1162" s="29"/>
      <c r="H1162" s="29"/>
      <c r="I1162" s="30"/>
      <c r="J1162" s="30"/>
      <c r="K1162" s="30"/>
      <c r="L1162" s="30"/>
      <c r="M1162" s="30"/>
      <c r="N1162" s="30"/>
      <c r="O1162" s="40"/>
      <c r="P1162" s="40"/>
      <c r="Q1162" s="40"/>
      <c r="R1162" s="31"/>
      <c r="S1162" s="40"/>
      <c r="T1162" s="31"/>
      <c r="U1162" s="40"/>
      <c r="V1162" s="31"/>
      <c r="W1162" s="40"/>
      <c r="X1162" s="31"/>
      <c r="Y1162" s="40"/>
      <c r="Z1162" s="31"/>
    </row>
    <row r="1163" spans="1:26" s="34" customFormat="1">
      <c r="A1163" s="29"/>
      <c r="B1163" s="29"/>
      <c r="C1163" s="29"/>
      <c r="D1163" s="29"/>
      <c r="E1163" s="29"/>
      <c r="F1163" s="29"/>
      <c r="G1163" s="29"/>
      <c r="H1163" s="29"/>
      <c r="I1163" s="30"/>
      <c r="J1163" s="30"/>
      <c r="K1163" s="30"/>
      <c r="L1163" s="30"/>
      <c r="M1163" s="30"/>
      <c r="N1163" s="30"/>
      <c r="O1163" s="40"/>
      <c r="P1163" s="40"/>
      <c r="Q1163" s="40"/>
      <c r="R1163" s="31"/>
      <c r="S1163" s="40"/>
      <c r="T1163" s="31"/>
      <c r="U1163" s="40"/>
      <c r="V1163" s="31"/>
      <c r="W1163" s="40"/>
      <c r="X1163" s="31"/>
      <c r="Y1163" s="40"/>
      <c r="Z1163" s="31"/>
    </row>
    <row r="1164" spans="1:26" s="34" customFormat="1">
      <c r="A1164" s="29"/>
      <c r="B1164" s="29"/>
      <c r="C1164" s="29"/>
      <c r="D1164" s="29"/>
      <c r="E1164" s="29"/>
      <c r="F1164" s="29"/>
      <c r="G1164" s="29"/>
      <c r="H1164" s="29"/>
      <c r="I1164" s="30"/>
      <c r="J1164" s="30"/>
      <c r="K1164" s="30"/>
      <c r="L1164" s="30"/>
      <c r="M1164" s="30"/>
      <c r="N1164" s="30"/>
      <c r="O1164" s="40"/>
      <c r="P1164" s="40"/>
      <c r="Q1164" s="40"/>
      <c r="R1164" s="31"/>
      <c r="S1164" s="40"/>
      <c r="T1164" s="31"/>
      <c r="U1164" s="40"/>
      <c r="V1164" s="31"/>
      <c r="W1164" s="40"/>
      <c r="X1164" s="31"/>
      <c r="Y1164" s="40"/>
      <c r="Z1164" s="31"/>
    </row>
    <row r="1165" spans="1:26" s="34" customFormat="1">
      <c r="A1165" s="29"/>
      <c r="B1165" s="29"/>
      <c r="C1165" s="29"/>
      <c r="D1165" s="29"/>
      <c r="E1165" s="29"/>
      <c r="F1165" s="29"/>
      <c r="G1165" s="29"/>
      <c r="H1165" s="29"/>
      <c r="I1165" s="30"/>
      <c r="J1165" s="30"/>
      <c r="K1165" s="30"/>
      <c r="L1165" s="30"/>
      <c r="M1165" s="30"/>
      <c r="N1165" s="30"/>
      <c r="O1165" s="40"/>
      <c r="P1165" s="40"/>
      <c r="Q1165" s="40"/>
      <c r="R1165" s="31"/>
      <c r="S1165" s="40"/>
      <c r="T1165" s="31"/>
      <c r="U1165" s="40"/>
      <c r="V1165" s="31"/>
      <c r="W1165" s="40"/>
      <c r="X1165" s="31"/>
      <c r="Y1165" s="40"/>
      <c r="Z1165" s="31"/>
    </row>
    <row r="1166" spans="1:26" s="34" customFormat="1">
      <c r="A1166" s="29"/>
      <c r="B1166" s="29"/>
      <c r="C1166" s="29"/>
      <c r="D1166" s="29"/>
      <c r="E1166" s="29"/>
      <c r="F1166" s="29"/>
      <c r="G1166" s="29"/>
      <c r="H1166" s="29"/>
      <c r="I1166" s="30"/>
      <c r="J1166" s="30"/>
      <c r="K1166" s="30"/>
      <c r="L1166" s="30"/>
      <c r="M1166" s="30"/>
      <c r="N1166" s="30"/>
      <c r="O1166" s="40"/>
      <c r="P1166" s="40"/>
      <c r="Q1166" s="40"/>
      <c r="R1166" s="31"/>
      <c r="S1166" s="40"/>
      <c r="T1166" s="31"/>
      <c r="U1166" s="40"/>
      <c r="V1166" s="31"/>
      <c r="W1166" s="40"/>
      <c r="X1166" s="31"/>
      <c r="Y1166" s="40"/>
      <c r="Z1166" s="31"/>
    </row>
    <row r="1167" spans="1:26" s="34" customFormat="1">
      <c r="A1167" s="29"/>
      <c r="B1167" s="29"/>
      <c r="C1167" s="29"/>
      <c r="D1167" s="29"/>
      <c r="E1167" s="29"/>
      <c r="F1167" s="29"/>
      <c r="G1167" s="29"/>
      <c r="H1167" s="29"/>
      <c r="I1167" s="30"/>
      <c r="J1167" s="30"/>
      <c r="K1167" s="30"/>
      <c r="L1167" s="30"/>
      <c r="M1167" s="30"/>
      <c r="N1167" s="30"/>
      <c r="O1167" s="40"/>
      <c r="P1167" s="40"/>
      <c r="Q1167" s="40"/>
      <c r="R1167" s="31"/>
      <c r="S1167" s="40"/>
      <c r="T1167" s="31"/>
      <c r="U1167" s="40"/>
      <c r="V1167" s="31"/>
      <c r="W1167" s="40"/>
      <c r="X1167" s="31"/>
      <c r="Y1167" s="40"/>
      <c r="Z1167" s="31"/>
    </row>
    <row r="1168" spans="1:26" s="34" customFormat="1">
      <c r="A1168" s="29"/>
      <c r="B1168" s="29"/>
      <c r="C1168" s="29"/>
      <c r="D1168" s="29"/>
      <c r="E1168" s="29"/>
      <c r="F1168" s="29"/>
      <c r="G1168" s="29"/>
      <c r="H1168" s="29"/>
      <c r="I1168" s="30"/>
      <c r="J1168" s="30"/>
      <c r="K1168" s="30"/>
      <c r="L1168" s="30"/>
      <c r="M1168" s="30"/>
      <c r="N1168" s="30"/>
      <c r="O1168" s="40"/>
      <c r="P1168" s="40"/>
      <c r="Q1168" s="40"/>
      <c r="R1168" s="31"/>
      <c r="S1168" s="40"/>
      <c r="T1168" s="31"/>
      <c r="U1168" s="40"/>
      <c r="V1168" s="31"/>
      <c r="W1168" s="40"/>
      <c r="X1168" s="31"/>
      <c r="Y1168" s="40"/>
      <c r="Z1168" s="31"/>
    </row>
    <row r="1169" spans="1:26" s="34" customFormat="1">
      <c r="A1169" s="29"/>
      <c r="B1169" s="29"/>
      <c r="C1169" s="29"/>
      <c r="D1169" s="29"/>
      <c r="E1169" s="29"/>
      <c r="F1169" s="29"/>
      <c r="G1169" s="29"/>
      <c r="H1169" s="29"/>
      <c r="I1169" s="30"/>
      <c r="J1169" s="30"/>
      <c r="K1169" s="30"/>
      <c r="L1169" s="30"/>
      <c r="M1169" s="30"/>
      <c r="N1169" s="30"/>
      <c r="O1169" s="40"/>
      <c r="P1169" s="40"/>
      <c r="Q1169" s="40"/>
      <c r="R1169" s="31"/>
      <c r="S1169" s="40"/>
      <c r="T1169" s="31"/>
      <c r="U1169" s="40"/>
      <c r="V1169" s="31"/>
      <c r="W1169" s="40"/>
      <c r="X1169" s="31"/>
      <c r="Y1169" s="40"/>
      <c r="Z1169" s="31"/>
    </row>
    <row r="1170" spans="1:26" s="34" customFormat="1">
      <c r="A1170" s="29"/>
      <c r="B1170" s="29"/>
      <c r="C1170" s="29"/>
      <c r="D1170" s="29"/>
      <c r="E1170" s="29"/>
      <c r="F1170" s="29"/>
      <c r="G1170" s="29"/>
      <c r="H1170" s="29"/>
      <c r="I1170" s="30"/>
      <c r="J1170" s="30"/>
      <c r="K1170" s="30"/>
      <c r="L1170" s="30"/>
      <c r="M1170" s="30"/>
      <c r="N1170" s="30"/>
      <c r="O1170" s="40"/>
      <c r="P1170" s="40"/>
      <c r="Q1170" s="40"/>
      <c r="R1170" s="31"/>
      <c r="S1170" s="40"/>
      <c r="T1170" s="31"/>
      <c r="U1170" s="40"/>
      <c r="V1170" s="31"/>
      <c r="W1170" s="40"/>
      <c r="X1170" s="31"/>
      <c r="Y1170" s="40"/>
      <c r="Z1170" s="31"/>
    </row>
    <row r="1171" spans="1:26" s="34" customFormat="1">
      <c r="A1171" s="29"/>
      <c r="B1171" s="29"/>
      <c r="C1171" s="29"/>
      <c r="D1171" s="29"/>
      <c r="E1171" s="29"/>
      <c r="F1171" s="29"/>
      <c r="G1171" s="29"/>
      <c r="H1171" s="29"/>
      <c r="I1171" s="30"/>
      <c r="J1171" s="30"/>
      <c r="K1171" s="30"/>
      <c r="L1171" s="30"/>
      <c r="M1171" s="30"/>
      <c r="N1171" s="30"/>
      <c r="O1171" s="40"/>
      <c r="P1171" s="40"/>
      <c r="Q1171" s="40"/>
      <c r="R1171" s="31"/>
      <c r="S1171" s="40"/>
      <c r="T1171" s="31"/>
      <c r="U1171" s="40"/>
      <c r="V1171" s="31"/>
      <c r="W1171" s="40"/>
      <c r="X1171" s="31"/>
      <c r="Y1171" s="40"/>
      <c r="Z1171" s="31"/>
    </row>
    <row r="1172" spans="1:26" s="34" customFormat="1">
      <c r="A1172" s="29"/>
      <c r="B1172" s="29"/>
      <c r="C1172" s="29"/>
      <c r="D1172" s="29"/>
      <c r="E1172" s="29"/>
      <c r="F1172" s="29"/>
      <c r="G1172" s="29"/>
      <c r="H1172" s="29"/>
      <c r="I1172" s="30"/>
      <c r="J1172" s="30"/>
      <c r="K1172" s="30"/>
      <c r="L1172" s="30"/>
      <c r="M1172" s="30"/>
      <c r="N1172" s="30"/>
      <c r="O1172" s="40"/>
      <c r="P1172" s="40"/>
      <c r="Q1172" s="40"/>
      <c r="R1172" s="31"/>
      <c r="S1172" s="40"/>
      <c r="T1172" s="31"/>
      <c r="U1172" s="40"/>
      <c r="V1172" s="31"/>
      <c r="W1172" s="40"/>
      <c r="X1172" s="31"/>
      <c r="Y1172" s="40"/>
      <c r="Z1172" s="31"/>
    </row>
    <row r="1173" spans="1:26" s="34" customFormat="1">
      <c r="A1173" s="29"/>
      <c r="B1173" s="29"/>
      <c r="C1173" s="29"/>
      <c r="D1173" s="29"/>
      <c r="E1173" s="29"/>
      <c r="F1173" s="29"/>
      <c r="G1173" s="29"/>
      <c r="H1173" s="29"/>
      <c r="I1173" s="30"/>
      <c r="J1173" s="30"/>
      <c r="K1173" s="30"/>
      <c r="L1173" s="30"/>
      <c r="M1173" s="30"/>
      <c r="N1173" s="30"/>
      <c r="O1173" s="40"/>
      <c r="P1173" s="40"/>
      <c r="Q1173" s="40"/>
      <c r="R1173" s="31"/>
      <c r="S1173" s="40"/>
      <c r="T1173" s="31"/>
      <c r="U1173" s="40"/>
      <c r="V1173" s="31"/>
      <c r="W1173" s="40"/>
      <c r="X1173" s="31"/>
      <c r="Y1173" s="40"/>
      <c r="Z1173" s="31"/>
    </row>
    <row r="1174" spans="1:26" s="34" customFormat="1">
      <c r="A1174" s="29"/>
      <c r="B1174" s="29"/>
      <c r="C1174" s="29"/>
      <c r="D1174" s="29"/>
      <c r="E1174" s="29"/>
      <c r="F1174" s="29"/>
      <c r="G1174" s="29"/>
      <c r="H1174" s="29"/>
      <c r="I1174" s="30"/>
      <c r="J1174" s="30"/>
      <c r="K1174" s="30"/>
      <c r="L1174" s="30"/>
      <c r="M1174" s="30"/>
      <c r="N1174" s="30"/>
      <c r="O1174" s="40"/>
      <c r="P1174" s="40"/>
      <c r="Q1174" s="40"/>
      <c r="R1174" s="31"/>
      <c r="S1174" s="40"/>
      <c r="T1174" s="31"/>
      <c r="U1174" s="40"/>
      <c r="V1174" s="31"/>
      <c r="W1174" s="40"/>
      <c r="X1174" s="31"/>
      <c r="Y1174" s="40"/>
      <c r="Z1174" s="31"/>
    </row>
    <row r="1175" spans="1:26" s="34" customFormat="1">
      <c r="A1175" s="29"/>
      <c r="B1175" s="29"/>
      <c r="C1175" s="29"/>
      <c r="D1175" s="29"/>
      <c r="E1175" s="29"/>
      <c r="F1175" s="29"/>
      <c r="G1175" s="29"/>
      <c r="H1175" s="29"/>
      <c r="I1175" s="30"/>
      <c r="J1175" s="30"/>
      <c r="K1175" s="30"/>
      <c r="L1175" s="30"/>
      <c r="M1175" s="30"/>
      <c r="N1175" s="30"/>
      <c r="O1175" s="40"/>
      <c r="P1175" s="40"/>
      <c r="Q1175" s="40"/>
      <c r="R1175" s="31"/>
      <c r="S1175" s="40"/>
      <c r="T1175" s="31"/>
      <c r="U1175" s="40"/>
      <c r="V1175" s="31"/>
      <c r="W1175" s="40"/>
      <c r="X1175" s="31"/>
      <c r="Y1175" s="40"/>
      <c r="Z1175" s="31"/>
    </row>
    <row r="1176" spans="1:26" s="34" customFormat="1">
      <c r="A1176" s="29"/>
      <c r="B1176" s="29"/>
      <c r="C1176" s="29"/>
      <c r="D1176" s="29"/>
      <c r="E1176" s="29"/>
      <c r="F1176" s="29"/>
      <c r="G1176" s="29"/>
      <c r="H1176" s="29"/>
      <c r="I1176" s="30"/>
      <c r="J1176" s="30"/>
      <c r="K1176" s="30"/>
      <c r="L1176" s="30"/>
      <c r="M1176" s="30"/>
      <c r="N1176" s="30"/>
      <c r="O1176" s="40"/>
      <c r="P1176" s="40"/>
      <c r="Q1176" s="40"/>
      <c r="R1176" s="31"/>
      <c r="S1176" s="40"/>
      <c r="T1176" s="31"/>
      <c r="U1176" s="40"/>
      <c r="V1176" s="31"/>
      <c r="W1176" s="40"/>
      <c r="X1176" s="31"/>
      <c r="Y1176" s="40"/>
      <c r="Z1176" s="31"/>
    </row>
    <row r="1177" spans="1:26" s="34" customFormat="1">
      <c r="A1177" s="29"/>
      <c r="B1177" s="29"/>
      <c r="C1177" s="29"/>
      <c r="D1177" s="29"/>
      <c r="E1177" s="29"/>
      <c r="F1177" s="29"/>
      <c r="G1177" s="29"/>
      <c r="H1177" s="29"/>
      <c r="I1177" s="30"/>
      <c r="J1177" s="30"/>
      <c r="K1177" s="30"/>
      <c r="L1177" s="30"/>
      <c r="M1177" s="30"/>
      <c r="N1177" s="30"/>
      <c r="O1177" s="40"/>
      <c r="P1177" s="40"/>
      <c r="Q1177" s="40"/>
      <c r="R1177" s="31"/>
      <c r="S1177" s="40"/>
      <c r="T1177" s="31"/>
      <c r="U1177" s="40"/>
      <c r="V1177" s="31"/>
      <c r="W1177" s="40"/>
      <c r="X1177" s="31"/>
      <c r="Y1177" s="40"/>
      <c r="Z1177" s="31"/>
    </row>
    <row r="1178" spans="1:26" s="34" customFormat="1">
      <c r="A1178" s="29"/>
      <c r="B1178" s="29"/>
      <c r="C1178" s="29"/>
      <c r="D1178" s="29"/>
      <c r="E1178" s="29"/>
      <c r="F1178" s="29"/>
      <c r="G1178" s="29"/>
      <c r="H1178" s="29"/>
      <c r="I1178" s="30"/>
      <c r="J1178" s="30"/>
      <c r="K1178" s="30"/>
      <c r="L1178" s="30"/>
      <c r="M1178" s="30"/>
      <c r="N1178" s="30"/>
      <c r="O1178" s="40"/>
      <c r="P1178" s="40"/>
      <c r="Q1178" s="40"/>
      <c r="R1178" s="31"/>
      <c r="S1178" s="40"/>
      <c r="T1178" s="31"/>
      <c r="U1178" s="40"/>
      <c r="V1178" s="31"/>
      <c r="W1178" s="40"/>
      <c r="X1178" s="31"/>
      <c r="Y1178" s="40"/>
      <c r="Z1178" s="31"/>
    </row>
    <row r="1179" spans="1:26" s="34" customFormat="1">
      <c r="A1179" s="29"/>
      <c r="B1179" s="29"/>
      <c r="C1179" s="29"/>
      <c r="D1179" s="29"/>
      <c r="E1179" s="29"/>
      <c r="F1179" s="29"/>
      <c r="G1179" s="29"/>
      <c r="H1179" s="29"/>
      <c r="I1179" s="30"/>
      <c r="J1179" s="30"/>
      <c r="K1179" s="30"/>
      <c r="L1179" s="30"/>
      <c r="M1179" s="30"/>
      <c r="N1179" s="30"/>
      <c r="O1179" s="40"/>
      <c r="P1179" s="40"/>
      <c r="Q1179" s="40"/>
      <c r="R1179" s="31"/>
      <c r="S1179" s="40"/>
      <c r="T1179" s="31"/>
      <c r="U1179" s="40"/>
      <c r="V1179" s="31"/>
      <c r="W1179" s="40"/>
      <c r="X1179" s="31"/>
      <c r="Y1179" s="40"/>
      <c r="Z1179" s="31"/>
    </row>
    <row r="1180" spans="1:26" s="34" customFormat="1">
      <c r="A1180" s="29"/>
      <c r="B1180" s="29"/>
      <c r="C1180" s="29"/>
      <c r="D1180" s="29"/>
      <c r="E1180" s="29"/>
      <c r="F1180" s="29"/>
      <c r="G1180" s="29"/>
      <c r="H1180" s="29"/>
      <c r="I1180" s="30"/>
      <c r="J1180" s="30"/>
      <c r="K1180" s="30"/>
      <c r="L1180" s="30"/>
      <c r="M1180" s="30"/>
      <c r="N1180" s="30"/>
      <c r="O1180" s="40"/>
      <c r="P1180" s="40"/>
      <c r="Q1180" s="40"/>
      <c r="R1180" s="31"/>
      <c r="S1180" s="40"/>
      <c r="T1180" s="31"/>
      <c r="U1180" s="40"/>
      <c r="V1180" s="31"/>
      <c r="W1180" s="40"/>
      <c r="X1180" s="31"/>
      <c r="Y1180" s="40"/>
      <c r="Z1180" s="31"/>
    </row>
    <row r="1181" spans="1:26" s="34" customFormat="1">
      <c r="A1181" s="29"/>
      <c r="B1181" s="29"/>
      <c r="C1181" s="29"/>
      <c r="D1181" s="29"/>
      <c r="E1181" s="29"/>
      <c r="F1181" s="29"/>
      <c r="G1181" s="29"/>
      <c r="H1181" s="29"/>
      <c r="I1181" s="30"/>
      <c r="J1181" s="30"/>
      <c r="K1181" s="30"/>
      <c r="L1181" s="30"/>
      <c r="M1181" s="30"/>
      <c r="N1181" s="30"/>
      <c r="O1181" s="40"/>
      <c r="P1181" s="40"/>
      <c r="Q1181" s="40"/>
      <c r="R1181" s="31"/>
      <c r="S1181" s="40"/>
      <c r="T1181" s="31"/>
      <c r="U1181" s="40"/>
      <c r="V1181" s="31"/>
      <c r="W1181" s="40"/>
      <c r="X1181" s="31"/>
      <c r="Y1181" s="40"/>
      <c r="Z1181" s="31"/>
    </row>
    <row r="1182" spans="1:26" s="34" customFormat="1">
      <c r="A1182" s="29"/>
      <c r="B1182" s="29"/>
      <c r="C1182" s="29"/>
      <c r="D1182" s="29"/>
      <c r="E1182" s="29"/>
      <c r="F1182" s="29"/>
      <c r="G1182" s="29"/>
      <c r="H1182" s="29"/>
      <c r="I1182" s="30"/>
      <c r="J1182" s="30"/>
      <c r="K1182" s="30"/>
      <c r="L1182" s="30"/>
      <c r="M1182" s="30"/>
      <c r="N1182" s="30"/>
      <c r="O1182" s="40"/>
      <c r="P1182" s="40"/>
      <c r="Q1182" s="40"/>
      <c r="R1182" s="31"/>
      <c r="S1182" s="40"/>
      <c r="T1182" s="31"/>
      <c r="U1182" s="40"/>
      <c r="V1182" s="31"/>
      <c r="W1182" s="40"/>
      <c r="X1182" s="31"/>
      <c r="Y1182" s="40"/>
      <c r="Z1182" s="31"/>
    </row>
    <row r="1183" spans="1:26" s="34" customFormat="1">
      <c r="A1183" s="29"/>
      <c r="B1183" s="29"/>
      <c r="C1183" s="29"/>
      <c r="D1183" s="29"/>
      <c r="E1183" s="29"/>
      <c r="F1183" s="29"/>
      <c r="G1183" s="29"/>
      <c r="H1183" s="29"/>
      <c r="I1183" s="30"/>
      <c r="J1183" s="30"/>
      <c r="K1183" s="30"/>
      <c r="L1183" s="30"/>
      <c r="M1183" s="30"/>
      <c r="N1183" s="30"/>
      <c r="O1183" s="40"/>
      <c r="P1183" s="40"/>
      <c r="Q1183" s="40"/>
      <c r="R1183" s="31"/>
      <c r="S1183" s="40"/>
      <c r="T1183" s="31"/>
      <c r="U1183" s="40"/>
      <c r="V1183" s="31"/>
      <c r="W1183" s="40"/>
      <c r="X1183" s="31"/>
      <c r="Y1183" s="40"/>
      <c r="Z1183" s="31"/>
    </row>
    <row r="1184" spans="1:26" s="34" customFormat="1">
      <c r="A1184" s="29"/>
      <c r="B1184" s="29"/>
      <c r="C1184" s="29"/>
      <c r="D1184" s="29"/>
      <c r="E1184" s="29"/>
      <c r="F1184" s="29"/>
      <c r="G1184" s="29"/>
      <c r="H1184" s="29"/>
      <c r="I1184" s="30"/>
      <c r="J1184" s="30"/>
      <c r="K1184" s="30"/>
      <c r="L1184" s="30"/>
      <c r="M1184" s="30"/>
      <c r="N1184" s="30"/>
      <c r="O1184" s="40"/>
      <c r="P1184" s="40"/>
      <c r="Q1184" s="40"/>
      <c r="R1184" s="31"/>
      <c r="S1184" s="40"/>
      <c r="T1184" s="31"/>
      <c r="U1184" s="40"/>
      <c r="V1184" s="31"/>
      <c r="W1184" s="40"/>
      <c r="X1184" s="31"/>
      <c r="Y1184" s="40"/>
      <c r="Z1184" s="31"/>
    </row>
    <row r="1185" spans="1:26" s="34" customFormat="1">
      <c r="A1185" s="29"/>
      <c r="B1185" s="29"/>
      <c r="C1185" s="29"/>
      <c r="D1185" s="29"/>
      <c r="E1185" s="29"/>
      <c r="F1185" s="29"/>
      <c r="G1185" s="29"/>
      <c r="H1185" s="29"/>
      <c r="I1185" s="30"/>
      <c r="J1185" s="30"/>
      <c r="K1185" s="30"/>
      <c r="L1185" s="30"/>
      <c r="M1185" s="30"/>
      <c r="N1185" s="30"/>
      <c r="O1185" s="40"/>
      <c r="P1185" s="40"/>
      <c r="Q1185" s="40"/>
      <c r="R1185" s="31"/>
      <c r="S1185" s="40"/>
      <c r="T1185" s="31"/>
      <c r="U1185" s="40"/>
      <c r="V1185" s="31"/>
      <c r="W1185" s="40"/>
      <c r="X1185" s="31"/>
      <c r="Y1185" s="40"/>
      <c r="Z1185" s="31"/>
    </row>
    <row r="1186" spans="1:26" s="34" customFormat="1">
      <c r="A1186" s="29"/>
      <c r="B1186" s="29"/>
      <c r="C1186" s="29"/>
      <c r="D1186" s="29"/>
      <c r="E1186" s="29"/>
      <c r="F1186" s="29"/>
      <c r="G1186" s="29"/>
      <c r="H1186" s="29"/>
      <c r="I1186" s="30"/>
      <c r="J1186" s="30"/>
      <c r="K1186" s="30"/>
      <c r="L1186" s="30"/>
      <c r="M1186" s="30"/>
      <c r="N1186" s="30"/>
      <c r="O1186" s="40"/>
      <c r="P1186" s="40"/>
      <c r="Q1186" s="40"/>
      <c r="R1186" s="31"/>
      <c r="S1186" s="40"/>
      <c r="T1186" s="31"/>
      <c r="U1186" s="40"/>
      <c r="V1186" s="31"/>
      <c r="W1186" s="40"/>
      <c r="X1186" s="31"/>
      <c r="Y1186" s="40"/>
      <c r="Z1186" s="31"/>
    </row>
    <row r="1187" spans="1:26" s="34" customFormat="1">
      <c r="A1187" s="29"/>
      <c r="B1187" s="29"/>
      <c r="C1187" s="29"/>
      <c r="D1187" s="29"/>
      <c r="E1187" s="29"/>
      <c r="F1187" s="29"/>
      <c r="G1187" s="29"/>
      <c r="H1187" s="29"/>
      <c r="I1187" s="30"/>
      <c r="J1187" s="30"/>
      <c r="K1187" s="30"/>
      <c r="L1187" s="30"/>
      <c r="M1187" s="30"/>
      <c r="N1187" s="30"/>
      <c r="O1187" s="40"/>
      <c r="P1187" s="40"/>
      <c r="Q1187" s="40"/>
      <c r="R1187" s="31"/>
      <c r="S1187" s="40"/>
      <c r="T1187" s="31"/>
      <c r="U1187" s="40"/>
      <c r="V1187" s="31"/>
      <c r="W1187" s="40"/>
      <c r="X1187" s="31"/>
      <c r="Y1187" s="40"/>
      <c r="Z1187" s="31"/>
    </row>
    <row r="1188" spans="1:26" s="34" customFormat="1">
      <c r="A1188" s="29"/>
      <c r="B1188" s="29"/>
      <c r="C1188" s="29"/>
      <c r="D1188" s="29"/>
      <c r="E1188" s="29"/>
      <c r="F1188" s="29"/>
      <c r="G1188" s="29"/>
      <c r="H1188" s="29"/>
      <c r="I1188" s="30"/>
      <c r="J1188" s="30"/>
      <c r="K1188" s="30"/>
      <c r="L1188" s="30"/>
      <c r="M1188" s="30"/>
      <c r="N1188" s="30"/>
      <c r="O1188" s="40"/>
      <c r="P1188" s="40"/>
      <c r="Q1188" s="40"/>
      <c r="R1188" s="31"/>
      <c r="S1188" s="40"/>
      <c r="T1188" s="31"/>
      <c r="U1188" s="40"/>
      <c r="V1188" s="31"/>
      <c r="W1188" s="40"/>
      <c r="X1188" s="31"/>
      <c r="Y1188" s="40"/>
      <c r="Z1188" s="31"/>
    </row>
    <row r="1189" spans="1:26" s="34" customFormat="1">
      <c r="A1189" s="29"/>
      <c r="B1189" s="29"/>
      <c r="C1189" s="29"/>
      <c r="D1189" s="29"/>
      <c r="E1189" s="29"/>
      <c r="F1189" s="29"/>
      <c r="G1189" s="29"/>
      <c r="H1189" s="29"/>
      <c r="I1189" s="30"/>
      <c r="J1189" s="30"/>
      <c r="K1189" s="30"/>
      <c r="L1189" s="30"/>
      <c r="M1189" s="30"/>
      <c r="N1189" s="30"/>
      <c r="O1189" s="40"/>
      <c r="P1189" s="40"/>
      <c r="Q1189" s="40"/>
      <c r="R1189" s="31"/>
      <c r="S1189" s="40"/>
      <c r="T1189" s="31"/>
      <c r="U1189" s="40"/>
      <c r="V1189" s="31"/>
      <c r="W1189" s="40"/>
      <c r="X1189" s="31"/>
      <c r="Y1189" s="40"/>
      <c r="Z1189" s="31"/>
    </row>
    <row r="1190" spans="1:26" s="34" customFormat="1">
      <c r="A1190" s="29"/>
      <c r="B1190" s="29"/>
      <c r="C1190" s="29"/>
      <c r="D1190" s="29"/>
      <c r="E1190" s="29"/>
      <c r="F1190" s="29"/>
      <c r="G1190" s="29"/>
      <c r="H1190" s="29"/>
      <c r="I1190" s="30"/>
      <c r="J1190" s="30"/>
      <c r="K1190" s="30"/>
      <c r="L1190" s="30"/>
      <c r="M1190" s="30"/>
      <c r="N1190" s="30"/>
      <c r="O1190" s="40"/>
      <c r="P1190" s="40"/>
      <c r="Q1190" s="40"/>
      <c r="R1190" s="31"/>
      <c r="S1190" s="40"/>
      <c r="T1190" s="31"/>
      <c r="U1190" s="40"/>
      <c r="V1190" s="31"/>
      <c r="W1190" s="40"/>
      <c r="X1190" s="31"/>
      <c r="Y1190" s="40"/>
      <c r="Z1190" s="31"/>
    </row>
    <row r="1191" spans="1:26" s="34" customFormat="1">
      <c r="A1191" s="29"/>
      <c r="B1191" s="29"/>
      <c r="C1191" s="29"/>
      <c r="D1191" s="29"/>
      <c r="E1191" s="29"/>
      <c r="F1191" s="29"/>
      <c r="G1191" s="29"/>
      <c r="H1191" s="29"/>
      <c r="I1191" s="30"/>
      <c r="J1191" s="30"/>
      <c r="K1191" s="30"/>
      <c r="L1191" s="30"/>
      <c r="M1191" s="30"/>
      <c r="N1191" s="30"/>
      <c r="O1191" s="40"/>
      <c r="P1191" s="40"/>
      <c r="Q1191" s="40"/>
      <c r="R1191" s="31"/>
      <c r="S1191" s="40"/>
      <c r="T1191" s="31"/>
      <c r="U1191" s="40"/>
      <c r="V1191" s="31"/>
      <c r="W1191" s="40"/>
      <c r="X1191" s="31"/>
      <c r="Y1191" s="40"/>
      <c r="Z1191" s="31"/>
    </row>
    <row r="1192" spans="1:26" s="34" customFormat="1">
      <c r="A1192" s="29"/>
      <c r="B1192" s="29"/>
      <c r="C1192" s="29"/>
      <c r="D1192" s="29"/>
      <c r="E1192" s="29"/>
      <c r="F1192" s="29"/>
      <c r="G1192" s="29"/>
      <c r="H1192" s="29"/>
      <c r="I1192" s="30"/>
      <c r="J1192" s="30"/>
      <c r="K1192" s="30"/>
      <c r="L1192" s="30"/>
      <c r="M1192" s="30"/>
      <c r="N1192" s="30"/>
      <c r="O1192" s="40"/>
      <c r="P1192" s="40"/>
      <c r="Q1192" s="40"/>
      <c r="R1192" s="31"/>
      <c r="S1192" s="40"/>
      <c r="T1192" s="31"/>
      <c r="U1192" s="40"/>
      <c r="V1192" s="31"/>
      <c r="W1192" s="40"/>
      <c r="X1192" s="31"/>
      <c r="Y1192" s="40"/>
      <c r="Z1192" s="31"/>
    </row>
    <row r="1193" spans="1:26" s="34" customFormat="1">
      <c r="A1193" s="29"/>
      <c r="B1193" s="29"/>
      <c r="C1193" s="29"/>
      <c r="D1193" s="29"/>
      <c r="E1193" s="29"/>
      <c r="F1193" s="29"/>
      <c r="G1193" s="29"/>
      <c r="H1193" s="29"/>
      <c r="I1193" s="30"/>
      <c r="J1193" s="30"/>
      <c r="K1193" s="30"/>
      <c r="L1193" s="30"/>
      <c r="M1193" s="30"/>
      <c r="N1193" s="30"/>
      <c r="O1193" s="40"/>
      <c r="P1193" s="40"/>
      <c r="Q1193" s="40"/>
      <c r="R1193" s="31"/>
      <c r="S1193" s="40"/>
      <c r="T1193" s="31"/>
      <c r="U1193" s="40"/>
      <c r="V1193" s="31"/>
      <c r="W1193" s="40"/>
      <c r="X1193" s="31"/>
      <c r="Y1193" s="40"/>
      <c r="Z1193" s="31"/>
    </row>
    <row r="1194" spans="1:26" s="34" customFormat="1">
      <c r="A1194" s="29"/>
      <c r="B1194" s="29"/>
      <c r="C1194" s="29"/>
      <c r="D1194" s="29"/>
      <c r="E1194" s="29"/>
      <c r="F1194" s="29"/>
      <c r="G1194" s="29"/>
      <c r="H1194" s="29"/>
      <c r="I1194" s="30"/>
      <c r="J1194" s="30"/>
      <c r="K1194" s="30"/>
      <c r="L1194" s="30"/>
      <c r="M1194" s="30"/>
      <c r="N1194" s="30"/>
      <c r="O1194" s="40"/>
      <c r="P1194" s="40"/>
      <c r="Q1194" s="40"/>
      <c r="R1194" s="31"/>
      <c r="S1194" s="40"/>
      <c r="T1194" s="31"/>
      <c r="U1194" s="40"/>
      <c r="V1194" s="31"/>
      <c r="W1194" s="40"/>
      <c r="X1194" s="31"/>
      <c r="Y1194" s="40"/>
      <c r="Z1194" s="31"/>
    </row>
    <row r="1195" spans="1:26" s="34" customFormat="1">
      <c r="A1195" s="29"/>
      <c r="B1195" s="29"/>
      <c r="C1195" s="29"/>
      <c r="D1195" s="29"/>
      <c r="E1195" s="29"/>
      <c r="F1195" s="29"/>
      <c r="G1195" s="29"/>
      <c r="H1195" s="29"/>
      <c r="I1195" s="30"/>
      <c r="J1195" s="30"/>
      <c r="K1195" s="30"/>
      <c r="L1195" s="30"/>
      <c r="M1195" s="30"/>
      <c r="N1195" s="30"/>
      <c r="O1195" s="40"/>
      <c r="P1195" s="40"/>
      <c r="Q1195" s="40"/>
      <c r="R1195" s="31"/>
      <c r="S1195" s="40"/>
      <c r="T1195" s="31"/>
      <c r="U1195" s="40"/>
      <c r="V1195" s="31"/>
      <c r="W1195" s="40"/>
      <c r="X1195" s="31"/>
      <c r="Y1195" s="40"/>
      <c r="Z1195" s="31"/>
    </row>
    <row r="1196" spans="1:26" s="34" customFormat="1">
      <c r="A1196" s="29"/>
      <c r="B1196" s="29"/>
      <c r="C1196" s="29"/>
      <c r="D1196" s="29"/>
      <c r="E1196" s="29"/>
      <c r="F1196" s="29"/>
      <c r="G1196" s="29"/>
      <c r="H1196" s="29"/>
      <c r="I1196" s="30"/>
      <c r="J1196" s="30"/>
      <c r="K1196" s="30"/>
      <c r="L1196" s="30"/>
      <c r="M1196" s="30"/>
      <c r="N1196" s="30"/>
      <c r="O1196" s="40"/>
      <c r="P1196" s="40"/>
      <c r="Q1196" s="40"/>
      <c r="R1196" s="31"/>
      <c r="S1196" s="40"/>
      <c r="T1196" s="31"/>
      <c r="U1196" s="40"/>
      <c r="V1196" s="31"/>
      <c r="W1196" s="40"/>
      <c r="X1196" s="31"/>
      <c r="Y1196" s="40"/>
      <c r="Z1196" s="31"/>
    </row>
    <row r="1197" spans="1:26" s="34" customFormat="1">
      <c r="A1197" s="29"/>
      <c r="B1197" s="29"/>
      <c r="C1197" s="29"/>
      <c r="D1197" s="29"/>
      <c r="E1197" s="29"/>
      <c r="F1197" s="29"/>
      <c r="G1197" s="29"/>
      <c r="H1197" s="29"/>
      <c r="I1197" s="30"/>
      <c r="J1197" s="30"/>
      <c r="K1197" s="30"/>
      <c r="L1197" s="30"/>
      <c r="M1197" s="30"/>
      <c r="N1197" s="30"/>
      <c r="O1197" s="40"/>
      <c r="P1197" s="40"/>
      <c r="Q1197" s="40"/>
      <c r="R1197" s="31"/>
      <c r="S1197" s="40"/>
      <c r="T1197" s="31"/>
      <c r="U1197" s="40"/>
      <c r="V1197" s="31"/>
      <c r="W1197" s="40"/>
      <c r="X1197" s="31"/>
      <c r="Y1197" s="40"/>
      <c r="Z1197" s="31"/>
    </row>
    <row r="1198" spans="1:26" s="34" customFormat="1">
      <c r="A1198" s="29"/>
      <c r="B1198" s="29"/>
      <c r="C1198" s="29"/>
      <c r="D1198" s="29"/>
      <c r="E1198" s="29"/>
      <c r="F1198" s="29"/>
      <c r="G1198" s="29"/>
      <c r="H1198" s="29"/>
      <c r="I1198" s="30"/>
      <c r="J1198" s="30"/>
      <c r="K1198" s="30"/>
      <c r="L1198" s="30"/>
      <c r="M1198" s="30"/>
      <c r="N1198" s="30"/>
      <c r="O1198" s="40"/>
      <c r="P1198" s="40"/>
      <c r="Q1198" s="40"/>
      <c r="R1198" s="31"/>
      <c r="S1198" s="40"/>
      <c r="T1198" s="31"/>
      <c r="U1198" s="40"/>
      <c r="V1198" s="31"/>
      <c r="W1198" s="40"/>
      <c r="X1198" s="31"/>
      <c r="Y1198" s="40"/>
      <c r="Z1198" s="31"/>
    </row>
    <row r="1199" spans="1:26" s="34" customFormat="1">
      <c r="A1199" s="29"/>
      <c r="B1199" s="29"/>
      <c r="C1199" s="29"/>
      <c r="D1199" s="29"/>
      <c r="E1199" s="29"/>
      <c r="F1199" s="29"/>
      <c r="G1199" s="29"/>
      <c r="H1199" s="29"/>
      <c r="I1199" s="30"/>
      <c r="J1199" s="30"/>
      <c r="K1199" s="30"/>
      <c r="L1199" s="30"/>
      <c r="M1199" s="30"/>
      <c r="N1199" s="30"/>
      <c r="O1199" s="40"/>
      <c r="P1199" s="40"/>
      <c r="Q1199" s="40"/>
      <c r="R1199" s="31"/>
      <c r="S1199" s="40"/>
      <c r="T1199" s="31"/>
      <c r="U1199" s="40"/>
      <c r="V1199" s="31"/>
      <c r="W1199" s="40"/>
      <c r="X1199" s="31"/>
      <c r="Y1199" s="40"/>
      <c r="Z1199" s="31"/>
    </row>
    <row r="1200" spans="1:26" s="34" customFormat="1">
      <c r="A1200" s="29"/>
      <c r="B1200" s="29"/>
      <c r="C1200" s="29"/>
      <c r="D1200" s="29"/>
      <c r="E1200" s="29"/>
      <c r="F1200" s="29"/>
      <c r="G1200" s="29"/>
      <c r="H1200" s="29"/>
      <c r="I1200" s="30"/>
      <c r="J1200" s="30"/>
      <c r="K1200" s="30"/>
      <c r="L1200" s="30"/>
      <c r="M1200" s="30"/>
      <c r="N1200" s="30"/>
      <c r="O1200" s="40"/>
      <c r="P1200" s="40"/>
      <c r="Q1200" s="40"/>
      <c r="R1200" s="31"/>
      <c r="S1200" s="40"/>
      <c r="T1200" s="31"/>
      <c r="U1200" s="40"/>
      <c r="V1200" s="31"/>
      <c r="W1200" s="40"/>
      <c r="X1200" s="31"/>
      <c r="Y1200" s="40"/>
      <c r="Z1200" s="31"/>
    </row>
    <row r="1201" spans="1:26" s="34" customFormat="1">
      <c r="A1201" s="29"/>
      <c r="B1201" s="29"/>
      <c r="C1201" s="29"/>
      <c r="D1201" s="29"/>
      <c r="E1201" s="29"/>
      <c r="F1201" s="29"/>
      <c r="G1201" s="29"/>
      <c r="H1201" s="29"/>
      <c r="I1201" s="30"/>
      <c r="J1201" s="30"/>
      <c r="K1201" s="30"/>
      <c r="L1201" s="30"/>
      <c r="M1201" s="30"/>
      <c r="N1201" s="30"/>
      <c r="O1201" s="40"/>
      <c r="P1201" s="40"/>
      <c r="Q1201" s="40"/>
      <c r="R1201" s="31"/>
      <c r="S1201" s="40"/>
      <c r="T1201" s="31"/>
      <c r="U1201" s="40"/>
      <c r="V1201" s="31"/>
      <c r="W1201" s="40"/>
      <c r="X1201" s="31"/>
      <c r="Y1201" s="40"/>
      <c r="Z1201" s="31"/>
    </row>
    <row r="1202" spans="1:26" s="34" customFormat="1">
      <c r="A1202" s="29"/>
      <c r="B1202" s="29"/>
      <c r="C1202" s="29"/>
      <c r="D1202" s="29"/>
      <c r="E1202" s="29"/>
      <c r="F1202" s="29"/>
      <c r="G1202" s="29"/>
      <c r="H1202" s="29"/>
      <c r="I1202" s="30"/>
      <c r="J1202" s="30"/>
      <c r="K1202" s="30"/>
      <c r="L1202" s="30"/>
      <c r="M1202" s="30"/>
      <c r="N1202" s="30"/>
      <c r="O1202" s="40"/>
      <c r="P1202" s="40"/>
      <c r="Q1202" s="40"/>
      <c r="R1202" s="31"/>
      <c r="S1202" s="40"/>
      <c r="T1202" s="31"/>
      <c r="U1202" s="40"/>
      <c r="V1202" s="31"/>
      <c r="W1202" s="40"/>
      <c r="X1202" s="31"/>
      <c r="Y1202" s="40"/>
      <c r="Z1202" s="31"/>
    </row>
    <row r="1203" spans="1:26" s="34" customFormat="1">
      <c r="A1203" s="29"/>
      <c r="B1203" s="29"/>
      <c r="C1203" s="29"/>
      <c r="D1203" s="29"/>
      <c r="E1203" s="29"/>
      <c r="F1203" s="29"/>
      <c r="G1203" s="29"/>
      <c r="H1203" s="29"/>
      <c r="I1203" s="30"/>
      <c r="J1203" s="30"/>
      <c r="K1203" s="30"/>
      <c r="L1203" s="30"/>
      <c r="M1203" s="30"/>
      <c r="N1203" s="30"/>
      <c r="O1203" s="40"/>
      <c r="P1203" s="40"/>
      <c r="Q1203" s="40"/>
      <c r="R1203" s="31"/>
      <c r="S1203" s="40"/>
      <c r="T1203" s="31"/>
      <c r="U1203" s="40"/>
      <c r="V1203" s="31"/>
      <c r="W1203" s="40"/>
      <c r="X1203" s="31"/>
      <c r="Y1203" s="40"/>
      <c r="Z1203" s="31"/>
    </row>
    <row r="1204" spans="1:26" s="34" customFormat="1">
      <c r="A1204" s="29"/>
      <c r="B1204" s="29"/>
      <c r="C1204" s="29"/>
      <c r="D1204" s="29"/>
      <c r="E1204" s="29"/>
      <c r="F1204" s="29"/>
      <c r="G1204" s="29"/>
      <c r="H1204" s="29"/>
      <c r="I1204" s="30"/>
      <c r="J1204" s="30"/>
      <c r="K1204" s="30"/>
      <c r="L1204" s="30"/>
      <c r="M1204" s="30"/>
      <c r="N1204" s="30"/>
      <c r="O1204" s="40"/>
      <c r="P1204" s="40"/>
      <c r="Q1204" s="40"/>
      <c r="R1204" s="31"/>
      <c r="S1204" s="40"/>
      <c r="T1204" s="31"/>
      <c r="U1204" s="40"/>
      <c r="V1204" s="31"/>
      <c r="W1204" s="40"/>
      <c r="X1204" s="31"/>
      <c r="Y1204" s="40"/>
      <c r="Z1204" s="31"/>
    </row>
    <row r="1205" spans="1:26" s="34" customFormat="1">
      <c r="A1205" s="29"/>
      <c r="B1205" s="29"/>
      <c r="C1205" s="29"/>
      <c r="D1205" s="29"/>
      <c r="E1205" s="29"/>
      <c r="F1205" s="29"/>
      <c r="G1205" s="29"/>
      <c r="H1205" s="29"/>
      <c r="I1205" s="30"/>
      <c r="J1205" s="30"/>
      <c r="K1205" s="30"/>
      <c r="L1205" s="30"/>
      <c r="M1205" s="30"/>
      <c r="N1205" s="30"/>
      <c r="O1205" s="40"/>
      <c r="P1205" s="40"/>
      <c r="Q1205" s="40"/>
      <c r="R1205" s="31"/>
      <c r="S1205" s="40"/>
      <c r="T1205" s="31"/>
      <c r="U1205" s="40"/>
      <c r="V1205" s="31"/>
      <c r="W1205" s="40"/>
      <c r="X1205" s="31"/>
      <c r="Y1205" s="40"/>
      <c r="Z1205" s="31"/>
    </row>
    <row r="1206" spans="1:26" s="34" customFormat="1">
      <c r="A1206" s="29"/>
      <c r="B1206" s="29"/>
      <c r="C1206" s="29"/>
      <c r="D1206" s="29"/>
      <c r="E1206" s="29"/>
      <c r="F1206" s="29"/>
      <c r="G1206" s="29"/>
      <c r="H1206" s="29"/>
      <c r="I1206" s="30"/>
      <c r="J1206" s="30"/>
      <c r="K1206" s="30"/>
      <c r="L1206" s="30"/>
      <c r="M1206" s="30"/>
      <c r="N1206" s="30"/>
      <c r="O1206" s="40"/>
      <c r="P1206" s="40"/>
      <c r="Q1206" s="40"/>
      <c r="R1206" s="31"/>
      <c r="S1206" s="40"/>
      <c r="T1206" s="31"/>
      <c r="U1206" s="40"/>
      <c r="V1206" s="31"/>
      <c r="W1206" s="40"/>
      <c r="X1206" s="31"/>
      <c r="Y1206" s="40"/>
      <c r="Z1206" s="31"/>
    </row>
    <row r="1207" spans="1:26" s="34" customFormat="1">
      <c r="A1207" s="29"/>
      <c r="B1207" s="29"/>
      <c r="C1207" s="29"/>
      <c r="D1207" s="29"/>
      <c r="E1207" s="29"/>
      <c r="F1207" s="29"/>
      <c r="G1207" s="29"/>
      <c r="H1207" s="29"/>
      <c r="I1207" s="30"/>
      <c r="J1207" s="30"/>
      <c r="K1207" s="30"/>
      <c r="L1207" s="30"/>
      <c r="M1207" s="30"/>
      <c r="N1207" s="30"/>
      <c r="O1207" s="40"/>
      <c r="P1207" s="40"/>
      <c r="Q1207" s="40"/>
      <c r="R1207" s="31"/>
      <c r="S1207" s="40"/>
      <c r="T1207" s="31"/>
      <c r="U1207" s="40"/>
      <c r="V1207" s="31"/>
      <c r="W1207" s="40"/>
      <c r="X1207" s="31"/>
      <c r="Y1207" s="40"/>
      <c r="Z1207" s="31"/>
    </row>
    <row r="1208" spans="1:26" s="34" customFormat="1">
      <c r="A1208" s="29"/>
      <c r="B1208" s="29"/>
      <c r="C1208" s="29"/>
      <c r="D1208" s="29"/>
      <c r="E1208" s="29"/>
      <c r="F1208" s="29"/>
      <c r="G1208" s="29"/>
      <c r="H1208" s="29"/>
      <c r="I1208" s="30"/>
      <c r="J1208" s="30"/>
      <c r="K1208" s="30"/>
      <c r="L1208" s="30"/>
      <c r="M1208" s="30"/>
      <c r="N1208" s="30"/>
      <c r="O1208" s="40"/>
      <c r="P1208" s="40"/>
      <c r="Q1208" s="40"/>
      <c r="R1208" s="31"/>
      <c r="S1208" s="40"/>
      <c r="T1208" s="31"/>
      <c r="U1208" s="40"/>
      <c r="V1208" s="31"/>
      <c r="W1208" s="40"/>
      <c r="X1208" s="31"/>
      <c r="Y1208" s="40"/>
      <c r="Z1208" s="31"/>
    </row>
    <row r="1209" spans="1:26" s="34" customFormat="1">
      <c r="A1209" s="29"/>
      <c r="B1209" s="29"/>
      <c r="C1209" s="29"/>
      <c r="D1209" s="29"/>
      <c r="E1209" s="29"/>
      <c r="F1209" s="29"/>
      <c r="G1209" s="29"/>
      <c r="H1209" s="29"/>
      <c r="I1209" s="30"/>
      <c r="J1209" s="30"/>
      <c r="K1209" s="30"/>
      <c r="L1209" s="30"/>
      <c r="M1209" s="30"/>
      <c r="N1209" s="30"/>
      <c r="O1209" s="40"/>
      <c r="P1209" s="40"/>
      <c r="Q1209" s="40"/>
      <c r="R1209" s="31"/>
      <c r="S1209" s="40"/>
      <c r="T1209" s="31"/>
      <c r="U1209" s="40"/>
      <c r="V1209" s="31"/>
      <c r="W1209" s="40"/>
      <c r="X1209" s="31"/>
      <c r="Y1209" s="40"/>
      <c r="Z1209" s="31"/>
    </row>
    <row r="1210" spans="1:26" s="34" customFormat="1">
      <c r="A1210" s="29"/>
      <c r="B1210" s="29"/>
      <c r="C1210" s="29"/>
      <c r="D1210" s="29"/>
      <c r="E1210" s="29"/>
      <c r="F1210" s="29"/>
      <c r="G1210" s="29"/>
      <c r="H1210" s="29"/>
      <c r="I1210" s="30"/>
      <c r="J1210" s="30"/>
      <c r="K1210" s="30"/>
      <c r="L1210" s="30"/>
      <c r="M1210" s="30"/>
      <c r="N1210" s="30"/>
      <c r="O1210" s="40"/>
      <c r="P1210" s="40"/>
      <c r="Q1210" s="40"/>
      <c r="R1210" s="31"/>
      <c r="S1210" s="40"/>
      <c r="T1210" s="31"/>
      <c r="U1210" s="40"/>
      <c r="V1210" s="31"/>
      <c r="W1210" s="40"/>
      <c r="X1210" s="31"/>
      <c r="Y1210" s="40"/>
      <c r="Z1210" s="31"/>
    </row>
    <row r="1211" spans="1:26" s="34" customFormat="1">
      <c r="A1211" s="29"/>
      <c r="B1211" s="29"/>
      <c r="C1211" s="29"/>
      <c r="D1211" s="29"/>
      <c r="E1211" s="29"/>
      <c r="F1211" s="29"/>
      <c r="G1211" s="29"/>
      <c r="H1211" s="29"/>
      <c r="I1211" s="30"/>
      <c r="J1211" s="30"/>
      <c r="K1211" s="30"/>
      <c r="L1211" s="30"/>
      <c r="M1211" s="30"/>
      <c r="N1211" s="30"/>
      <c r="O1211" s="40"/>
      <c r="P1211" s="40"/>
      <c r="Q1211" s="40"/>
      <c r="R1211" s="31"/>
      <c r="S1211" s="40"/>
      <c r="T1211" s="31"/>
      <c r="U1211" s="40"/>
      <c r="V1211" s="31"/>
      <c r="W1211" s="40"/>
      <c r="X1211" s="31"/>
      <c r="Y1211" s="40"/>
      <c r="Z1211" s="31"/>
    </row>
    <row r="1212" spans="1:26" s="34" customFormat="1">
      <c r="A1212" s="29"/>
      <c r="B1212" s="29"/>
      <c r="C1212" s="29"/>
      <c r="D1212" s="29"/>
      <c r="E1212" s="29"/>
      <c r="F1212" s="29"/>
      <c r="G1212" s="29"/>
      <c r="H1212" s="29"/>
      <c r="I1212" s="30"/>
      <c r="J1212" s="30"/>
      <c r="K1212" s="30"/>
      <c r="L1212" s="30"/>
      <c r="M1212" s="30"/>
      <c r="N1212" s="30"/>
      <c r="O1212" s="40"/>
      <c r="P1212" s="40"/>
      <c r="Q1212" s="40"/>
      <c r="R1212" s="31"/>
      <c r="S1212" s="40"/>
      <c r="T1212" s="31"/>
      <c r="U1212" s="40"/>
      <c r="V1212" s="31"/>
      <c r="W1212" s="40"/>
      <c r="X1212" s="31"/>
      <c r="Y1212" s="40"/>
      <c r="Z1212" s="31"/>
    </row>
    <row r="1213" spans="1:26" s="34" customFormat="1">
      <c r="A1213" s="29"/>
      <c r="B1213" s="29"/>
      <c r="C1213" s="29"/>
      <c r="D1213" s="29"/>
      <c r="E1213" s="29"/>
      <c r="F1213" s="29"/>
      <c r="G1213" s="29"/>
      <c r="H1213" s="29"/>
      <c r="I1213" s="30"/>
      <c r="J1213" s="30"/>
      <c r="K1213" s="30"/>
      <c r="L1213" s="30"/>
      <c r="M1213" s="30"/>
      <c r="N1213" s="30"/>
      <c r="O1213" s="40"/>
      <c r="P1213" s="40"/>
      <c r="Q1213" s="40"/>
      <c r="R1213" s="31"/>
      <c r="S1213" s="40"/>
      <c r="T1213" s="31"/>
      <c r="U1213" s="40"/>
      <c r="V1213" s="31"/>
      <c r="W1213" s="40"/>
      <c r="X1213" s="31"/>
      <c r="Y1213" s="40"/>
      <c r="Z1213" s="31"/>
    </row>
    <row r="1214" spans="1:26" s="34" customFormat="1">
      <c r="A1214" s="29"/>
      <c r="B1214" s="29"/>
      <c r="C1214" s="29"/>
      <c r="D1214" s="29"/>
      <c r="E1214" s="29"/>
      <c r="F1214" s="29"/>
      <c r="G1214" s="29"/>
      <c r="H1214" s="29"/>
      <c r="I1214" s="30"/>
      <c r="J1214" s="30"/>
      <c r="K1214" s="30"/>
      <c r="L1214" s="30"/>
      <c r="M1214" s="30"/>
      <c r="N1214" s="30"/>
      <c r="O1214" s="40"/>
      <c r="P1214" s="40"/>
      <c r="Q1214" s="40"/>
      <c r="R1214" s="31"/>
      <c r="S1214" s="40"/>
      <c r="T1214" s="31"/>
      <c r="U1214" s="40"/>
      <c r="V1214" s="31"/>
      <c r="W1214" s="40"/>
      <c r="X1214" s="31"/>
      <c r="Y1214" s="40"/>
      <c r="Z1214" s="31"/>
    </row>
    <row r="1215" spans="1:26" s="34" customFormat="1">
      <c r="A1215" s="29"/>
      <c r="B1215" s="29"/>
      <c r="C1215" s="29"/>
      <c r="D1215" s="29"/>
      <c r="E1215" s="29"/>
      <c r="F1215" s="29"/>
      <c r="G1215" s="29"/>
      <c r="H1215" s="29"/>
      <c r="I1215" s="30"/>
      <c r="J1215" s="30"/>
      <c r="K1215" s="30"/>
      <c r="L1215" s="30"/>
      <c r="M1215" s="30"/>
      <c r="N1215" s="30"/>
      <c r="O1215" s="40"/>
      <c r="P1215" s="40"/>
      <c r="Q1215" s="40"/>
      <c r="R1215" s="31"/>
      <c r="S1215" s="40"/>
      <c r="T1215" s="31"/>
      <c r="U1215" s="40"/>
      <c r="V1215" s="31"/>
      <c r="W1215" s="40"/>
      <c r="X1215" s="31"/>
      <c r="Y1215" s="40"/>
      <c r="Z1215" s="31"/>
    </row>
    <row r="1216" spans="1:26" s="34" customFormat="1">
      <c r="A1216" s="29"/>
      <c r="B1216" s="29"/>
      <c r="C1216" s="29"/>
      <c r="D1216" s="29"/>
      <c r="E1216" s="29"/>
      <c r="F1216" s="29"/>
      <c r="G1216" s="29"/>
      <c r="H1216" s="29"/>
      <c r="I1216" s="30"/>
      <c r="J1216" s="30"/>
      <c r="K1216" s="30"/>
      <c r="L1216" s="30"/>
      <c r="M1216" s="30"/>
      <c r="N1216" s="30"/>
      <c r="O1216" s="40"/>
      <c r="P1216" s="40"/>
      <c r="Q1216" s="40"/>
      <c r="R1216" s="31"/>
      <c r="S1216" s="40"/>
      <c r="T1216" s="31"/>
      <c r="U1216" s="40"/>
      <c r="V1216" s="31"/>
      <c r="W1216" s="40"/>
      <c r="X1216" s="31"/>
      <c r="Y1216" s="40"/>
      <c r="Z1216" s="31"/>
    </row>
    <row r="1217" spans="1:26" s="34" customFormat="1">
      <c r="A1217" s="29"/>
      <c r="B1217" s="29"/>
      <c r="C1217" s="29"/>
      <c r="D1217" s="29"/>
      <c r="E1217" s="29"/>
      <c r="F1217" s="29"/>
      <c r="G1217" s="29"/>
      <c r="H1217" s="29"/>
      <c r="I1217" s="30"/>
      <c r="J1217" s="30"/>
      <c r="K1217" s="30"/>
      <c r="L1217" s="30"/>
      <c r="M1217" s="30"/>
      <c r="N1217" s="30"/>
      <c r="O1217" s="40"/>
      <c r="P1217" s="40"/>
      <c r="Q1217" s="40"/>
      <c r="R1217" s="31"/>
      <c r="S1217" s="40"/>
      <c r="T1217" s="31"/>
      <c r="U1217" s="40"/>
      <c r="V1217" s="31"/>
      <c r="W1217" s="40"/>
      <c r="X1217" s="31"/>
      <c r="Y1217" s="40"/>
      <c r="Z1217" s="31"/>
    </row>
    <row r="1218" spans="1:26" s="34" customFormat="1">
      <c r="A1218" s="29"/>
      <c r="B1218" s="29"/>
      <c r="C1218" s="29"/>
      <c r="D1218" s="29"/>
      <c r="E1218" s="29"/>
      <c r="F1218" s="29"/>
      <c r="G1218" s="29"/>
      <c r="H1218" s="29"/>
      <c r="I1218" s="30"/>
      <c r="J1218" s="30"/>
      <c r="K1218" s="30"/>
      <c r="L1218" s="30"/>
      <c r="M1218" s="30"/>
      <c r="N1218" s="30"/>
      <c r="O1218" s="40"/>
      <c r="P1218" s="40"/>
      <c r="Q1218" s="40"/>
      <c r="R1218" s="31"/>
      <c r="S1218" s="40"/>
      <c r="T1218" s="31"/>
      <c r="U1218" s="40"/>
      <c r="V1218" s="31"/>
      <c r="W1218" s="40"/>
      <c r="X1218" s="31"/>
      <c r="Y1218" s="40"/>
      <c r="Z1218" s="31"/>
    </row>
    <row r="1219" spans="1:26" s="34" customFormat="1">
      <c r="A1219" s="29"/>
      <c r="B1219" s="29"/>
      <c r="C1219" s="29"/>
      <c r="D1219" s="29"/>
      <c r="E1219" s="29"/>
      <c r="F1219" s="29"/>
      <c r="G1219" s="29"/>
      <c r="H1219" s="29"/>
      <c r="I1219" s="30"/>
      <c r="J1219" s="30"/>
      <c r="K1219" s="30"/>
      <c r="L1219" s="30"/>
      <c r="M1219" s="30"/>
      <c r="N1219" s="30"/>
      <c r="O1219" s="40"/>
      <c r="P1219" s="40"/>
      <c r="Q1219" s="40"/>
      <c r="R1219" s="31"/>
      <c r="S1219" s="40"/>
      <c r="T1219" s="31"/>
      <c r="U1219" s="40"/>
      <c r="V1219" s="31"/>
      <c r="W1219" s="40"/>
      <c r="X1219" s="31"/>
      <c r="Y1219" s="40"/>
      <c r="Z1219" s="31"/>
    </row>
    <row r="1220" spans="1:26" s="34" customFormat="1">
      <c r="A1220" s="29"/>
      <c r="B1220" s="29"/>
      <c r="C1220" s="29"/>
      <c r="D1220" s="29"/>
      <c r="E1220" s="29"/>
      <c r="F1220" s="29"/>
      <c r="G1220" s="29"/>
      <c r="H1220" s="29"/>
      <c r="I1220" s="30"/>
      <c r="J1220" s="30"/>
      <c r="K1220" s="30"/>
      <c r="L1220" s="30"/>
      <c r="M1220" s="30"/>
      <c r="N1220" s="30"/>
      <c r="O1220" s="40"/>
      <c r="P1220" s="40"/>
      <c r="Q1220" s="40"/>
      <c r="R1220" s="31"/>
      <c r="S1220" s="40"/>
      <c r="T1220" s="31"/>
      <c r="U1220" s="40"/>
      <c r="V1220" s="31"/>
      <c r="W1220" s="40"/>
      <c r="X1220" s="31"/>
      <c r="Y1220" s="40"/>
      <c r="Z1220" s="31"/>
    </row>
    <row r="1221" spans="1:26" s="34" customFormat="1">
      <c r="A1221" s="29"/>
      <c r="B1221" s="29"/>
      <c r="C1221" s="29"/>
      <c r="D1221" s="29"/>
      <c r="E1221" s="29"/>
      <c r="F1221" s="29"/>
      <c r="G1221" s="29"/>
      <c r="H1221" s="29"/>
      <c r="I1221" s="30"/>
      <c r="J1221" s="30"/>
      <c r="K1221" s="30"/>
      <c r="L1221" s="30"/>
      <c r="M1221" s="30"/>
      <c r="N1221" s="30"/>
      <c r="O1221" s="40"/>
      <c r="P1221" s="40"/>
      <c r="Q1221" s="40"/>
      <c r="R1221" s="31"/>
      <c r="S1221" s="40"/>
      <c r="T1221" s="31"/>
      <c r="U1221" s="40"/>
      <c r="V1221" s="31"/>
      <c r="W1221" s="40"/>
      <c r="X1221" s="31"/>
      <c r="Y1221" s="40"/>
      <c r="Z1221" s="31"/>
    </row>
    <row r="1222" spans="1:26" s="34" customFormat="1">
      <c r="A1222" s="29"/>
      <c r="B1222" s="29"/>
      <c r="C1222" s="29"/>
      <c r="D1222" s="29"/>
      <c r="E1222" s="29"/>
      <c r="F1222" s="29"/>
      <c r="G1222" s="29"/>
      <c r="H1222" s="29"/>
      <c r="I1222" s="30"/>
      <c r="J1222" s="30"/>
      <c r="K1222" s="30"/>
      <c r="L1222" s="30"/>
      <c r="M1222" s="30"/>
      <c r="N1222" s="30"/>
      <c r="O1222" s="40"/>
      <c r="P1222" s="40"/>
      <c r="Q1222" s="40"/>
      <c r="R1222" s="31"/>
      <c r="S1222" s="40"/>
      <c r="T1222" s="31"/>
      <c r="U1222" s="40"/>
      <c r="V1222" s="31"/>
      <c r="W1222" s="40"/>
      <c r="X1222" s="31"/>
      <c r="Y1222" s="40"/>
      <c r="Z1222" s="31"/>
    </row>
    <row r="1223" spans="1:26" s="34" customFormat="1">
      <c r="A1223" s="29"/>
      <c r="B1223" s="29"/>
      <c r="C1223" s="29"/>
      <c r="D1223" s="29"/>
      <c r="E1223" s="29"/>
      <c r="F1223" s="29"/>
      <c r="G1223" s="29"/>
      <c r="H1223" s="29"/>
      <c r="I1223" s="30"/>
      <c r="J1223" s="30"/>
      <c r="K1223" s="30"/>
      <c r="L1223" s="30"/>
      <c r="M1223" s="30"/>
      <c r="N1223" s="30"/>
      <c r="O1223" s="40"/>
      <c r="P1223" s="40"/>
      <c r="Q1223" s="40"/>
      <c r="R1223" s="31"/>
      <c r="S1223" s="40"/>
      <c r="T1223" s="31"/>
      <c r="U1223" s="40"/>
      <c r="V1223" s="31"/>
      <c r="W1223" s="40"/>
      <c r="X1223" s="31"/>
      <c r="Y1223" s="40"/>
      <c r="Z1223" s="31"/>
    </row>
    <row r="1224" spans="1:26" s="34" customFormat="1">
      <c r="A1224" s="29"/>
      <c r="B1224" s="29"/>
      <c r="C1224" s="29"/>
      <c r="D1224" s="29"/>
      <c r="E1224" s="29"/>
      <c r="F1224" s="29"/>
      <c r="G1224" s="29"/>
      <c r="H1224" s="29"/>
      <c r="I1224" s="30"/>
      <c r="J1224" s="30"/>
      <c r="K1224" s="30"/>
      <c r="L1224" s="30"/>
      <c r="M1224" s="30"/>
      <c r="N1224" s="30"/>
      <c r="O1224" s="40"/>
      <c r="P1224" s="40"/>
      <c r="Q1224" s="40"/>
      <c r="R1224" s="31"/>
      <c r="S1224" s="40"/>
      <c r="T1224" s="31"/>
      <c r="U1224" s="40"/>
      <c r="V1224" s="31"/>
      <c r="W1224" s="40"/>
      <c r="X1224" s="31"/>
      <c r="Y1224" s="40"/>
      <c r="Z1224" s="31"/>
    </row>
    <row r="1225" spans="1:26" s="34" customFormat="1">
      <c r="A1225" s="29"/>
      <c r="B1225" s="29"/>
      <c r="C1225" s="29"/>
      <c r="D1225" s="29"/>
      <c r="E1225" s="29"/>
      <c r="F1225" s="29"/>
      <c r="G1225" s="29"/>
      <c r="H1225" s="29"/>
      <c r="I1225" s="30"/>
      <c r="J1225" s="30"/>
      <c r="K1225" s="30"/>
      <c r="L1225" s="30"/>
      <c r="M1225" s="30"/>
      <c r="N1225" s="30"/>
      <c r="O1225" s="40"/>
      <c r="P1225" s="40"/>
      <c r="Q1225" s="40"/>
      <c r="R1225" s="31"/>
      <c r="S1225" s="40"/>
      <c r="T1225" s="31"/>
      <c r="U1225" s="40"/>
      <c r="V1225" s="31"/>
      <c r="W1225" s="40"/>
      <c r="X1225" s="31"/>
      <c r="Y1225" s="40"/>
      <c r="Z1225" s="31"/>
    </row>
    <row r="1226" spans="1:26" s="34" customFormat="1">
      <c r="A1226" s="29"/>
      <c r="B1226" s="29"/>
      <c r="C1226" s="29"/>
      <c r="D1226" s="29"/>
      <c r="E1226" s="29"/>
      <c r="F1226" s="29"/>
      <c r="G1226" s="29"/>
      <c r="H1226" s="29"/>
      <c r="I1226" s="30"/>
      <c r="J1226" s="30"/>
      <c r="K1226" s="30"/>
      <c r="L1226" s="30"/>
      <c r="M1226" s="30"/>
      <c r="N1226" s="30"/>
      <c r="O1226" s="40"/>
      <c r="P1226" s="40"/>
      <c r="Q1226" s="40"/>
      <c r="R1226" s="31"/>
      <c r="S1226" s="40"/>
      <c r="T1226" s="31"/>
      <c r="U1226" s="40"/>
      <c r="V1226" s="31"/>
      <c r="W1226" s="40"/>
      <c r="X1226" s="31"/>
      <c r="Y1226" s="40"/>
      <c r="Z1226" s="31"/>
    </row>
    <row r="1227" spans="1:26" s="34" customFormat="1">
      <c r="A1227" s="29"/>
      <c r="B1227" s="29"/>
      <c r="C1227" s="29"/>
      <c r="D1227" s="29"/>
      <c r="E1227" s="29"/>
      <c r="F1227" s="29"/>
      <c r="G1227" s="29"/>
      <c r="H1227" s="29"/>
      <c r="I1227" s="30"/>
      <c r="J1227" s="30"/>
      <c r="K1227" s="30"/>
      <c r="L1227" s="30"/>
      <c r="M1227" s="30"/>
      <c r="N1227" s="30"/>
      <c r="O1227" s="40"/>
      <c r="P1227" s="40"/>
      <c r="Q1227" s="40"/>
      <c r="R1227" s="31"/>
      <c r="S1227" s="40"/>
      <c r="T1227" s="31"/>
      <c r="U1227" s="40"/>
      <c r="V1227" s="31"/>
      <c r="W1227" s="40"/>
      <c r="X1227" s="31"/>
      <c r="Y1227" s="40"/>
      <c r="Z1227" s="31"/>
    </row>
    <row r="1228" spans="1:26" s="34" customFormat="1">
      <c r="A1228" s="29"/>
      <c r="B1228" s="29"/>
      <c r="C1228" s="29"/>
      <c r="D1228" s="29"/>
      <c r="E1228" s="29"/>
      <c r="F1228" s="29"/>
      <c r="G1228" s="29"/>
      <c r="H1228" s="29"/>
      <c r="I1228" s="30"/>
      <c r="J1228" s="30"/>
      <c r="K1228" s="30"/>
      <c r="L1228" s="30"/>
      <c r="M1228" s="30"/>
      <c r="N1228" s="30"/>
      <c r="O1228" s="40"/>
      <c r="P1228" s="40"/>
      <c r="Q1228" s="40"/>
      <c r="R1228" s="31"/>
      <c r="S1228" s="40"/>
      <c r="T1228" s="31"/>
      <c r="U1228" s="40"/>
      <c r="V1228" s="31"/>
      <c r="W1228" s="40"/>
      <c r="X1228" s="31"/>
      <c r="Y1228" s="40"/>
      <c r="Z1228" s="31"/>
    </row>
    <row r="1229" spans="1:26" s="34" customFormat="1">
      <c r="A1229" s="29"/>
      <c r="B1229" s="29"/>
      <c r="C1229" s="29"/>
      <c r="D1229" s="29"/>
      <c r="E1229" s="29"/>
      <c r="F1229" s="29"/>
      <c r="G1229" s="29"/>
      <c r="H1229" s="29"/>
      <c r="I1229" s="30"/>
      <c r="J1229" s="30"/>
      <c r="K1229" s="30"/>
      <c r="L1229" s="30"/>
      <c r="M1229" s="30"/>
      <c r="N1229" s="30"/>
      <c r="O1229" s="40"/>
      <c r="P1229" s="40"/>
      <c r="Q1229" s="40"/>
      <c r="R1229" s="31"/>
      <c r="S1229" s="40"/>
      <c r="T1229" s="31"/>
      <c r="U1229" s="40"/>
      <c r="V1229" s="31"/>
      <c r="W1229" s="40"/>
      <c r="X1229" s="31"/>
      <c r="Y1229" s="40"/>
      <c r="Z1229" s="31"/>
    </row>
    <row r="1230" spans="1:26" s="34" customFormat="1">
      <c r="A1230" s="29"/>
      <c r="B1230" s="29"/>
      <c r="C1230" s="29"/>
      <c r="D1230" s="29"/>
      <c r="E1230" s="29"/>
      <c r="F1230" s="29"/>
      <c r="G1230" s="29"/>
      <c r="H1230" s="29"/>
      <c r="I1230" s="30"/>
      <c r="J1230" s="30"/>
      <c r="K1230" s="30"/>
      <c r="L1230" s="30"/>
      <c r="M1230" s="30"/>
      <c r="N1230" s="30"/>
      <c r="O1230" s="40"/>
      <c r="P1230" s="40"/>
      <c r="Q1230" s="40"/>
      <c r="R1230" s="31"/>
      <c r="S1230" s="40"/>
      <c r="T1230" s="31"/>
      <c r="U1230" s="40"/>
      <c r="V1230" s="31"/>
      <c r="W1230" s="40"/>
      <c r="X1230" s="31"/>
      <c r="Y1230" s="40"/>
      <c r="Z1230" s="31"/>
    </row>
    <row r="1231" spans="1:26" s="34" customFormat="1">
      <c r="A1231" s="29"/>
      <c r="B1231" s="29"/>
      <c r="C1231" s="29"/>
      <c r="D1231" s="29"/>
      <c r="E1231" s="29"/>
      <c r="F1231" s="29"/>
      <c r="G1231" s="29"/>
      <c r="H1231" s="29"/>
      <c r="I1231" s="30"/>
      <c r="J1231" s="30"/>
      <c r="K1231" s="30"/>
      <c r="L1231" s="30"/>
      <c r="M1231" s="30"/>
      <c r="N1231" s="30"/>
      <c r="O1231" s="40"/>
      <c r="P1231" s="40"/>
      <c r="Q1231" s="40"/>
      <c r="R1231" s="31"/>
      <c r="S1231" s="40"/>
      <c r="T1231" s="31"/>
      <c r="U1231" s="40"/>
      <c r="V1231" s="31"/>
      <c r="W1231" s="40"/>
      <c r="X1231" s="31"/>
      <c r="Y1231" s="40"/>
      <c r="Z1231" s="31"/>
    </row>
    <row r="1232" spans="1:26" s="34" customFormat="1">
      <c r="A1232" s="29"/>
      <c r="B1232" s="29"/>
      <c r="C1232" s="29"/>
      <c r="D1232" s="29"/>
      <c r="E1232" s="29"/>
      <c r="F1232" s="29"/>
      <c r="G1232" s="29"/>
      <c r="H1232" s="29"/>
      <c r="I1232" s="30"/>
      <c r="J1232" s="30"/>
      <c r="K1232" s="30"/>
      <c r="L1232" s="30"/>
      <c r="M1232" s="30"/>
      <c r="N1232" s="30"/>
      <c r="O1232" s="40"/>
      <c r="P1232" s="40"/>
      <c r="Q1232" s="40"/>
      <c r="R1232" s="31"/>
      <c r="S1232" s="40"/>
      <c r="T1232" s="31"/>
      <c r="U1232" s="40"/>
      <c r="V1232" s="31"/>
      <c r="W1232" s="40"/>
      <c r="X1232" s="31"/>
      <c r="Y1232" s="40"/>
      <c r="Z1232" s="31"/>
    </row>
    <row r="1233" spans="1:26" s="34" customFormat="1">
      <c r="A1233" s="29"/>
      <c r="B1233" s="29"/>
      <c r="C1233" s="29"/>
      <c r="D1233" s="29"/>
      <c r="E1233" s="29"/>
      <c r="F1233" s="29"/>
      <c r="G1233" s="29"/>
      <c r="H1233" s="29"/>
      <c r="I1233" s="30"/>
      <c r="J1233" s="30"/>
      <c r="K1233" s="30"/>
      <c r="L1233" s="30"/>
      <c r="M1233" s="30"/>
      <c r="N1233" s="30"/>
      <c r="O1233" s="40"/>
      <c r="P1233" s="40"/>
      <c r="Q1233" s="40"/>
      <c r="R1233" s="31"/>
      <c r="S1233" s="40"/>
      <c r="T1233" s="31"/>
      <c r="U1233" s="40"/>
      <c r="V1233" s="31"/>
      <c r="W1233" s="40"/>
      <c r="X1233" s="31"/>
      <c r="Y1233" s="40"/>
      <c r="Z1233" s="31"/>
    </row>
    <row r="1234" spans="1:26" s="34" customFormat="1">
      <c r="A1234" s="29"/>
      <c r="B1234" s="29"/>
      <c r="C1234" s="29"/>
      <c r="D1234" s="29"/>
      <c r="E1234" s="29"/>
      <c r="F1234" s="29"/>
      <c r="G1234" s="29"/>
      <c r="H1234" s="29"/>
      <c r="I1234" s="30"/>
      <c r="J1234" s="30"/>
      <c r="K1234" s="30"/>
      <c r="L1234" s="30"/>
      <c r="M1234" s="30"/>
      <c r="N1234" s="30"/>
      <c r="O1234" s="40"/>
      <c r="P1234" s="40"/>
      <c r="Q1234" s="40"/>
      <c r="R1234" s="31"/>
      <c r="S1234" s="40"/>
      <c r="T1234" s="31"/>
      <c r="U1234" s="40"/>
      <c r="V1234" s="31"/>
      <c r="W1234" s="40"/>
      <c r="X1234" s="31"/>
      <c r="Y1234" s="40"/>
      <c r="Z1234" s="31"/>
    </row>
    <row r="1235" spans="1:26" s="34" customFormat="1">
      <c r="A1235" s="29"/>
      <c r="B1235" s="29"/>
      <c r="C1235" s="29"/>
      <c r="D1235" s="29"/>
      <c r="E1235" s="29"/>
      <c r="F1235" s="29"/>
      <c r="G1235" s="29"/>
      <c r="H1235" s="29"/>
      <c r="I1235" s="30"/>
      <c r="J1235" s="30"/>
      <c r="K1235" s="30"/>
      <c r="L1235" s="30"/>
      <c r="M1235" s="30"/>
      <c r="N1235" s="30"/>
      <c r="O1235" s="40"/>
      <c r="P1235" s="40"/>
      <c r="Q1235" s="40"/>
      <c r="R1235" s="31"/>
      <c r="S1235" s="40"/>
      <c r="T1235" s="31"/>
      <c r="U1235" s="40"/>
      <c r="V1235" s="31"/>
      <c r="W1235" s="40"/>
      <c r="X1235" s="31"/>
      <c r="Y1235" s="40"/>
      <c r="Z1235" s="31"/>
    </row>
    <row r="1236" spans="1:26" s="34" customFormat="1">
      <c r="A1236" s="29"/>
      <c r="B1236" s="29"/>
      <c r="C1236" s="29"/>
      <c r="D1236" s="29"/>
      <c r="E1236" s="29"/>
      <c r="F1236" s="29"/>
      <c r="G1236" s="29"/>
      <c r="H1236" s="29"/>
      <c r="I1236" s="30"/>
      <c r="J1236" s="30"/>
      <c r="K1236" s="30"/>
      <c r="L1236" s="30"/>
      <c r="M1236" s="30"/>
      <c r="N1236" s="30"/>
      <c r="O1236" s="40"/>
      <c r="P1236" s="40"/>
      <c r="Q1236" s="40"/>
      <c r="R1236" s="31"/>
      <c r="S1236" s="40"/>
      <c r="T1236" s="31"/>
      <c r="U1236" s="40"/>
      <c r="V1236" s="31"/>
      <c r="W1236" s="40"/>
      <c r="X1236" s="31"/>
      <c r="Y1236" s="40"/>
      <c r="Z1236" s="31"/>
    </row>
    <row r="1237" spans="1:26" s="34" customFormat="1">
      <c r="A1237" s="29"/>
      <c r="B1237" s="29"/>
      <c r="C1237" s="29"/>
      <c r="D1237" s="29"/>
      <c r="E1237" s="29"/>
      <c r="F1237" s="29"/>
      <c r="G1237" s="29"/>
      <c r="H1237" s="29"/>
      <c r="I1237" s="30"/>
      <c r="J1237" s="30"/>
      <c r="K1237" s="30"/>
      <c r="L1237" s="30"/>
      <c r="M1237" s="30"/>
      <c r="N1237" s="30"/>
      <c r="O1237" s="40"/>
      <c r="P1237" s="40"/>
      <c r="Q1237" s="40"/>
      <c r="R1237" s="31"/>
      <c r="S1237" s="40"/>
      <c r="T1237" s="31"/>
      <c r="U1237" s="40"/>
      <c r="V1237" s="31"/>
      <c r="W1237" s="40"/>
      <c r="X1237" s="31"/>
      <c r="Y1237" s="40"/>
      <c r="Z1237" s="31"/>
    </row>
    <row r="1238" spans="1:26" s="34" customFormat="1">
      <c r="A1238" s="29"/>
      <c r="B1238" s="29"/>
      <c r="C1238" s="29"/>
      <c r="D1238" s="29"/>
      <c r="E1238" s="29"/>
      <c r="F1238" s="29"/>
      <c r="G1238" s="29"/>
      <c r="H1238" s="29"/>
      <c r="I1238" s="30"/>
      <c r="J1238" s="30"/>
      <c r="K1238" s="30"/>
      <c r="L1238" s="30"/>
      <c r="M1238" s="30"/>
      <c r="N1238" s="30"/>
      <c r="O1238" s="40"/>
      <c r="P1238" s="40"/>
      <c r="Q1238" s="40"/>
      <c r="R1238" s="31"/>
      <c r="S1238" s="40"/>
      <c r="T1238" s="31"/>
      <c r="U1238" s="40"/>
      <c r="V1238" s="31"/>
      <c r="W1238" s="40"/>
      <c r="X1238" s="31"/>
      <c r="Y1238" s="40"/>
      <c r="Z1238" s="31"/>
    </row>
    <row r="1239" spans="1:26" s="34" customFormat="1">
      <c r="A1239" s="29"/>
      <c r="B1239" s="29"/>
      <c r="C1239" s="29"/>
      <c r="D1239" s="29"/>
      <c r="E1239" s="29"/>
      <c r="F1239" s="29"/>
      <c r="G1239" s="29"/>
      <c r="H1239" s="29"/>
      <c r="I1239" s="30"/>
      <c r="J1239" s="30"/>
      <c r="K1239" s="30"/>
      <c r="L1239" s="30"/>
      <c r="M1239" s="30"/>
      <c r="N1239" s="30"/>
      <c r="O1239" s="40"/>
      <c r="P1239" s="40"/>
      <c r="Q1239" s="40"/>
      <c r="R1239" s="31"/>
      <c r="S1239" s="40"/>
      <c r="T1239" s="31"/>
      <c r="U1239" s="40"/>
      <c r="V1239" s="31"/>
      <c r="W1239" s="40"/>
      <c r="X1239" s="31"/>
      <c r="Y1239" s="40"/>
      <c r="Z1239" s="31"/>
    </row>
    <row r="1240" spans="1:26" s="34" customFormat="1">
      <c r="A1240" s="29"/>
      <c r="B1240" s="29"/>
      <c r="C1240" s="29"/>
      <c r="D1240" s="29"/>
      <c r="E1240" s="29"/>
      <c r="F1240" s="29"/>
      <c r="G1240" s="29"/>
      <c r="H1240" s="29"/>
      <c r="I1240" s="30"/>
      <c r="J1240" s="30"/>
      <c r="K1240" s="30"/>
      <c r="L1240" s="30"/>
      <c r="M1240" s="30"/>
      <c r="N1240" s="30"/>
      <c r="O1240" s="40"/>
      <c r="P1240" s="40"/>
      <c r="Q1240" s="40"/>
      <c r="R1240" s="31"/>
      <c r="S1240" s="40"/>
      <c r="T1240" s="31"/>
      <c r="U1240" s="40"/>
      <c r="V1240" s="31"/>
      <c r="W1240" s="40"/>
      <c r="X1240" s="31"/>
      <c r="Y1240" s="40"/>
      <c r="Z1240" s="31"/>
    </row>
    <row r="1241" spans="1:26" s="34" customFormat="1">
      <c r="A1241" s="29"/>
      <c r="B1241" s="29"/>
      <c r="C1241" s="29"/>
      <c r="D1241" s="29"/>
      <c r="E1241" s="29"/>
      <c r="F1241" s="29"/>
      <c r="G1241" s="29"/>
      <c r="H1241" s="29"/>
      <c r="I1241" s="30"/>
      <c r="J1241" s="30"/>
      <c r="K1241" s="30"/>
      <c r="L1241" s="30"/>
      <c r="M1241" s="30"/>
      <c r="N1241" s="30"/>
      <c r="O1241" s="40"/>
      <c r="P1241" s="40"/>
      <c r="Q1241" s="40"/>
      <c r="R1241" s="31"/>
      <c r="S1241" s="40"/>
      <c r="T1241" s="31"/>
      <c r="U1241" s="40"/>
      <c r="V1241" s="31"/>
      <c r="W1241" s="40"/>
      <c r="X1241" s="31"/>
      <c r="Y1241" s="40"/>
      <c r="Z1241" s="31"/>
    </row>
    <row r="1242" spans="1:26" s="34" customFormat="1">
      <c r="A1242" s="29"/>
      <c r="B1242" s="29"/>
      <c r="C1242" s="29"/>
      <c r="D1242" s="29"/>
      <c r="E1242" s="29"/>
      <c r="F1242" s="29"/>
      <c r="G1242" s="29"/>
      <c r="H1242" s="29"/>
      <c r="I1242" s="30"/>
      <c r="J1242" s="30"/>
      <c r="K1242" s="30"/>
      <c r="L1242" s="30"/>
      <c r="M1242" s="30"/>
      <c r="N1242" s="30"/>
      <c r="O1242" s="40"/>
      <c r="P1242" s="40"/>
      <c r="Q1242" s="40"/>
      <c r="R1242" s="31"/>
      <c r="S1242" s="40"/>
      <c r="T1242" s="31"/>
      <c r="U1242" s="40"/>
      <c r="V1242" s="31"/>
      <c r="W1242" s="40"/>
      <c r="X1242" s="31"/>
      <c r="Y1242" s="40"/>
      <c r="Z1242" s="31"/>
    </row>
    <row r="1243" spans="1:26" s="34" customFormat="1">
      <c r="A1243" s="29"/>
      <c r="B1243" s="29"/>
      <c r="C1243" s="29"/>
      <c r="D1243" s="29"/>
      <c r="E1243" s="29"/>
      <c r="F1243" s="29"/>
      <c r="G1243" s="29"/>
      <c r="H1243" s="29"/>
      <c r="I1243" s="30"/>
      <c r="J1243" s="30"/>
      <c r="K1243" s="30"/>
      <c r="L1243" s="30"/>
      <c r="M1243" s="30"/>
      <c r="N1243" s="30"/>
      <c r="O1243" s="40"/>
      <c r="P1243" s="40"/>
      <c r="Q1243" s="40"/>
      <c r="R1243" s="31"/>
      <c r="S1243" s="40"/>
      <c r="T1243" s="31"/>
      <c r="U1243" s="40"/>
      <c r="V1243" s="31"/>
      <c r="W1243" s="40"/>
      <c r="X1243" s="31"/>
      <c r="Y1243" s="40"/>
      <c r="Z1243" s="31"/>
    </row>
    <row r="1244" spans="1:26" s="34" customFormat="1">
      <c r="A1244" s="29"/>
      <c r="B1244" s="29"/>
      <c r="C1244" s="29"/>
      <c r="D1244" s="29"/>
      <c r="E1244" s="29"/>
      <c r="F1244" s="29"/>
      <c r="G1244" s="29"/>
      <c r="H1244" s="29"/>
      <c r="I1244" s="30"/>
      <c r="J1244" s="30"/>
      <c r="K1244" s="30"/>
      <c r="L1244" s="30"/>
      <c r="M1244" s="30"/>
      <c r="N1244" s="30"/>
      <c r="O1244" s="40"/>
      <c r="P1244" s="40"/>
      <c r="Q1244" s="40"/>
      <c r="R1244" s="31"/>
      <c r="S1244" s="40"/>
      <c r="T1244" s="31"/>
      <c r="U1244" s="40"/>
      <c r="V1244" s="31"/>
      <c r="W1244" s="40"/>
      <c r="X1244" s="31"/>
      <c r="Y1244" s="40"/>
      <c r="Z1244" s="31"/>
    </row>
    <row r="1245" spans="1:26" s="34" customFormat="1">
      <c r="A1245" s="29"/>
      <c r="B1245" s="29"/>
      <c r="C1245" s="29"/>
      <c r="D1245" s="29"/>
      <c r="E1245" s="29"/>
      <c r="F1245" s="29"/>
      <c r="G1245" s="29"/>
      <c r="H1245" s="29"/>
      <c r="I1245" s="30"/>
      <c r="J1245" s="30"/>
      <c r="K1245" s="30"/>
      <c r="L1245" s="30"/>
      <c r="M1245" s="30"/>
      <c r="N1245" s="30"/>
      <c r="O1245" s="40"/>
      <c r="P1245" s="40"/>
      <c r="Q1245" s="40"/>
      <c r="R1245" s="31"/>
      <c r="S1245" s="40"/>
      <c r="T1245" s="31"/>
      <c r="U1245" s="40"/>
      <c r="V1245" s="31"/>
      <c r="W1245" s="40"/>
      <c r="X1245" s="31"/>
      <c r="Y1245" s="40"/>
      <c r="Z1245" s="31"/>
    </row>
    <row r="1246" spans="1:26" s="34" customFormat="1">
      <c r="A1246" s="29"/>
      <c r="B1246" s="29"/>
      <c r="C1246" s="29"/>
      <c r="D1246" s="29"/>
      <c r="E1246" s="29"/>
      <c r="F1246" s="29"/>
      <c r="G1246" s="29"/>
      <c r="H1246" s="29"/>
      <c r="I1246" s="30"/>
      <c r="J1246" s="30"/>
      <c r="K1246" s="30"/>
      <c r="L1246" s="30"/>
      <c r="M1246" s="30"/>
      <c r="N1246" s="30"/>
      <c r="O1246" s="40"/>
      <c r="P1246" s="40"/>
      <c r="Q1246" s="40"/>
      <c r="R1246" s="31"/>
      <c r="S1246" s="40"/>
      <c r="T1246" s="31"/>
      <c r="U1246" s="40"/>
      <c r="V1246" s="31"/>
      <c r="W1246" s="40"/>
      <c r="X1246" s="31"/>
      <c r="Y1246" s="40"/>
      <c r="Z1246" s="31"/>
    </row>
    <row r="1247" spans="1:26" s="34" customFormat="1">
      <c r="A1247" s="29"/>
      <c r="B1247" s="29"/>
      <c r="C1247" s="29"/>
      <c r="D1247" s="29"/>
      <c r="E1247" s="29"/>
      <c r="F1247" s="29"/>
      <c r="G1247" s="29"/>
      <c r="H1247" s="29"/>
      <c r="I1247" s="30"/>
      <c r="J1247" s="30"/>
      <c r="K1247" s="30"/>
      <c r="L1247" s="30"/>
      <c r="M1247" s="30"/>
      <c r="N1247" s="30"/>
      <c r="O1247" s="40"/>
      <c r="P1247" s="40"/>
      <c r="Q1247" s="40"/>
      <c r="R1247" s="31"/>
      <c r="S1247" s="40"/>
      <c r="T1247" s="31"/>
      <c r="U1247" s="40"/>
      <c r="V1247" s="31"/>
      <c r="W1247" s="40"/>
      <c r="X1247" s="31"/>
      <c r="Y1247" s="40"/>
      <c r="Z1247" s="31"/>
    </row>
    <row r="1248" spans="1:26" s="34" customFormat="1">
      <c r="A1248" s="29"/>
      <c r="B1248" s="29"/>
      <c r="C1248" s="29"/>
      <c r="D1248" s="29"/>
      <c r="E1248" s="29"/>
      <c r="F1248" s="29"/>
      <c r="G1248" s="29"/>
      <c r="H1248" s="29"/>
      <c r="I1248" s="30"/>
      <c r="J1248" s="30"/>
      <c r="K1248" s="30"/>
      <c r="L1248" s="30"/>
      <c r="M1248" s="30"/>
      <c r="N1248" s="30"/>
      <c r="O1248" s="40"/>
      <c r="P1248" s="40"/>
      <c r="Q1248" s="40"/>
      <c r="R1248" s="31"/>
      <c r="S1248" s="40"/>
      <c r="T1248" s="31"/>
      <c r="U1248" s="40"/>
      <c r="V1248" s="31"/>
      <c r="W1248" s="40"/>
      <c r="X1248" s="31"/>
      <c r="Y1248" s="40"/>
      <c r="Z1248" s="31"/>
    </row>
    <row r="1249" spans="1:26" s="34" customFormat="1">
      <c r="A1249" s="29"/>
      <c r="B1249" s="29"/>
      <c r="C1249" s="29"/>
      <c r="D1249" s="29"/>
      <c r="E1249" s="29"/>
      <c r="F1249" s="29"/>
      <c r="G1249" s="29"/>
      <c r="H1249" s="29"/>
      <c r="I1249" s="30"/>
      <c r="J1249" s="30"/>
      <c r="K1249" s="30"/>
      <c r="L1249" s="30"/>
      <c r="M1249" s="30"/>
      <c r="N1249" s="30"/>
      <c r="O1249" s="40"/>
      <c r="P1249" s="40"/>
      <c r="Q1249" s="40"/>
      <c r="R1249" s="31"/>
      <c r="S1249" s="40"/>
      <c r="T1249" s="31"/>
      <c r="U1249" s="40"/>
      <c r="V1249" s="31"/>
      <c r="W1249" s="40"/>
      <c r="X1249" s="31"/>
      <c r="Y1249" s="40"/>
      <c r="Z1249" s="31"/>
    </row>
    <row r="1250" spans="1:26" s="34" customFormat="1">
      <c r="A1250" s="29"/>
      <c r="B1250" s="29"/>
      <c r="C1250" s="29"/>
      <c r="D1250" s="29"/>
      <c r="E1250" s="29"/>
      <c r="F1250" s="29"/>
      <c r="G1250" s="29"/>
      <c r="H1250" s="29"/>
      <c r="I1250" s="30"/>
      <c r="J1250" s="30"/>
      <c r="K1250" s="30"/>
      <c r="L1250" s="30"/>
      <c r="M1250" s="30"/>
      <c r="N1250" s="30"/>
      <c r="O1250" s="40"/>
      <c r="P1250" s="40"/>
      <c r="Q1250" s="40"/>
      <c r="R1250" s="31"/>
      <c r="S1250" s="40"/>
      <c r="T1250" s="31"/>
      <c r="U1250" s="40"/>
      <c r="V1250" s="31"/>
      <c r="W1250" s="40"/>
      <c r="X1250" s="31"/>
      <c r="Y1250" s="40"/>
      <c r="Z1250" s="31"/>
    </row>
    <row r="1251" spans="1:26" s="34" customFormat="1">
      <c r="A1251" s="29"/>
      <c r="B1251" s="29"/>
      <c r="C1251" s="29"/>
      <c r="D1251" s="29"/>
      <c r="E1251" s="29"/>
      <c r="F1251" s="29"/>
      <c r="G1251" s="29"/>
      <c r="H1251" s="29"/>
      <c r="I1251" s="30"/>
      <c r="J1251" s="30"/>
      <c r="K1251" s="30"/>
      <c r="L1251" s="30"/>
      <c r="M1251" s="30"/>
      <c r="N1251" s="30"/>
      <c r="O1251" s="40"/>
      <c r="P1251" s="40"/>
      <c r="Q1251" s="40"/>
      <c r="R1251" s="31"/>
      <c r="S1251" s="40"/>
      <c r="T1251" s="31"/>
      <c r="U1251" s="40"/>
      <c r="V1251" s="31"/>
      <c r="W1251" s="40"/>
      <c r="X1251" s="31"/>
      <c r="Y1251" s="40"/>
      <c r="Z1251" s="31"/>
    </row>
    <row r="1252" spans="1:26" s="34" customFormat="1">
      <c r="A1252" s="29"/>
      <c r="B1252" s="29"/>
      <c r="C1252" s="29"/>
      <c r="D1252" s="29"/>
      <c r="E1252" s="29"/>
      <c r="F1252" s="29"/>
      <c r="G1252" s="29"/>
      <c r="H1252" s="29"/>
      <c r="I1252" s="30"/>
      <c r="J1252" s="30"/>
      <c r="K1252" s="30"/>
      <c r="L1252" s="30"/>
      <c r="M1252" s="30"/>
      <c r="N1252" s="30"/>
      <c r="O1252" s="40"/>
      <c r="P1252" s="40"/>
      <c r="Q1252" s="40"/>
      <c r="R1252" s="31"/>
      <c r="S1252" s="40"/>
      <c r="T1252" s="31"/>
      <c r="U1252" s="40"/>
      <c r="V1252" s="31"/>
      <c r="W1252" s="40"/>
      <c r="X1252" s="31"/>
      <c r="Y1252" s="40"/>
      <c r="Z1252" s="31"/>
    </row>
    <row r="1253" spans="1:26" s="34" customFormat="1">
      <c r="A1253" s="29"/>
      <c r="B1253" s="29"/>
      <c r="C1253" s="29"/>
      <c r="D1253" s="29"/>
      <c r="E1253" s="29"/>
      <c r="F1253" s="29"/>
      <c r="G1253" s="29"/>
      <c r="H1253" s="29"/>
      <c r="I1253" s="30"/>
      <c r="J1253" s="30"/>
      <c r="K1253" s="30"/>
      <c r="L1253" s="30"/>
      <c r="M1253" s="30"/>
      <c r="N1253" s="30"/>
      <c r="O1253" s="40"/>
      <c r="P1253" s="40"/>
      <c r="Q1253" s="40"/>
      <c r="R1253" s="31"/>
      <c r="S1253" s="40"/>
      <c r="T1253" s="31"/>
      <c r="U1253" s="40"/>
      <c r="V1253" s="31"/>
      <c r="W1253" s="40"/>
      <c r="X1253" s="31"/>
      <c r="Y1253" s="40"/>
      <c r="Z1253" s="31"/>
    </row>
    <row r="1254" spans="1:26" s="34" customFormat="1">
      <c r="A1254" s="29"/>
      <c r="B1254" s="29"/>
      <c r="C1254" s="29"/>
      <c r="D1254" s="29"/>
      <c r="E1254" s="29"/>
      <c r="F1254" s="29"/>
      <c r="G1254" s="29"/>
      <c r="H1254" s="29"/>
      <c r="I1254" s="30"/>
      <c r="J1254" s="30"/>
      <c r="K1254" s="30"/>
      <c r="L1254" s="30"/>
      <c r="M1254" s="30"/>
      <c r="N1254" s="30"/>
      <c r="O1254" s="40"/>
      <c r="P1254" s="40"/>
      <c r="Q1254" s="40"/>
      <c r="R1254" s="31"/>
      <c r="S1254" s="40"/>
      <c r="T1254" s="31"/>
      <c r="U1254" s="40"/>
      <c r="V1254" s="31"/>
      <c r="W1254" s="40"/>
      <c r="X1254" s="31"/>
      <c r="Y1254" s="40"/>
      <c r="Z1254" s="31"/>
    </row>
    <row r="1255" spans="1:26" s="34" customFormat="1">
      <c r="A1255" s="29"/>
      <c r="B1255" s="29"/>
      <c r="C1255" s="29"/>
      <c r="D1255" s="29"/>
      <c r="E1255" s="29"/>
      <c r="F1255" s="29"/>
      <c r="G1255" s="29"/>
      <c r="H1255" s="29"/>
      <c r="I1255" s="30"/>
      <c r="J1255" s="30"/>
      <c r="K1255" s="30"/>
      <c r="L1255" s="30"/>
      <c r="M1255" s="30"/>
      <c r="N1255" s="30"/>
      <c r="O1255" s="40"/>
      <c r="P1255" s="40"/>
      <c r="Q1255" s="40"/>
      <c r="R1255" s="31"/>
      <c r="S1255" s="40"/>
      <c r="T1255" s="31"/>
      <c r="U1255" s="40"/>
      <c r="V1255" s="31"/>
      <c r="W1255" s="40"/>
      <c r="X1255" s="31"/>
      <c r="Y1255" s="40"/>
      <c r="Z1255" s="31"/>
    </row>
    <row r="1256" spans="1:26" s="34" customFormat="1">
      <c r="A1256" s="29"/>
      <c r="B1256" s="29"/>
      <c r="C1256" s="29"/>
      <c r="D1256" s="29"/>
      <c r="E1256" s="29"/>
      <c r="F1256" s="29"/>
      <c r="G1256" s="29"/>
      <c r="H1256" s="29"/>
      <c r="I1256" s="30"/>
      <c r="J1256" s="30"/>
      <c r="K1256" s="30"/>
      <c r="L1256" s="30"/>
      <c r="M1256" s="30"/>
      <c r="N1256" s="30"/>
      <c r="O1256" s="40"/>
      <c r="P1256" s="40"/>
      <c r="Q1256" s="40"/>
      <c r="R1256" s="31"/>
      <c r="S1256" s="40"/>
      <c r="T1256" s="31"/>
      <c r="U1256" s="40"/>
      <c r="V1256" s="31"/>
      <c r="W1256" s="40"/>
      <c r="X1256" s="31"/>
      <c r="Y1256" s="40"/>
      <c r="Z1256" s="31"/>
    </row>
    <row r="1257" spans="1:26" s="34" customFormat="1">
      <c r="A1257" s="29"/>
      <c r="B1257" s="29"/>
      <c r="C1257" s="29"/>
      <c r="D1257" s="29"/>
      <c r="E1257" s="29"/>
      <c r="F1257" s="29"/>
      <c r="G1257" s="29"/>
      <c r="H1257" s="29"/>
      <c r="I1257" s="30"/>
      <c r="J1257" s="30"/>
      <c r="K1257" s="30"/>
      <c r="L1257" s="30"/>
      <c r="M1257" s="30"/>
      <c r="N1257" s="30"/>
      <c r="O1257" s="40"/>
      <c r="P1257" s="40"/>
      <c r="Q1257" s="40"/>
      <c r="R1257" s="31"/>
      <c r="S1257" s="40"/>
      <c r="T1257" s="31"/>
      <c r="U1257" s="40"/>
      <c r="V1257" s="31"/>
      <c r="W1257" s="40"/>
      <c r="X1257" s="31"/>
      <c r="Y1257" s="40"/>
      <c r="Z1257" s="31"/>
    </row>
    <row r="1258" spans="1:26" s="34" customFormat="1">
      <c r="A1258" s="29"/>
      <c r="B1258" s="29"/>
      <c r="C1258" s="29"/>
      <c r="D1258" s="29"/>
      <c r="E1258" s="29"/>
      <c r="F1258" s="29"/>
      <c r="G1258" s="29"/>
      <c r="H1258" s="29"/>
      <c r="I1258" s="30"/>
      <c r="J1258" s="30"/>
      <c r="K1258" s="30"/>
      <c r="L1258" s="30"/>
      <c r="M1258" s="30"/>
      <c r="N1258" s="30"/>
      <c r="O1258" s="40"/>
      <c r="P1258" s="40"/>
      <c r="Q1258" s="40"/>
      <c r="R1258" s="31"/>
      <c r="S1258" s="40"/>
      <c r="T1258" s="31"/>
      <c r="U1258" s="40"/>
      <c r="V1258" s="31"/>
      <c r="W1258" s="40"/>
      <c r="X1258" s="31"/>
      <c r="Y1258" s="40"/>
      <c r="Z1258" s="31"/>
    </row>
    <row r="1259" spans="1:26" s="34" customFormat="1">
      <c r="A1259" s="29"/>
      <c r="B1259" s="29"/>
      <c r="C1259" s="29"/>
      <c r="D1259" s="29"/>
      <c r="E1259" s="29"/>
      <c r="F1259" s="29"/>
      <c r="G1259" s="29"/>
      <c r="H1259" s="29"/>
      <c r="I1259" s="30"/>
      <c r="J1259" s="30"/>
      <c r="K1259" s="30"/>
      <c r="L1259" s="30"/>
      <c r="M1259" s="30"/>
      <c r="N1259" s="30"/>
      <c r="O1259" s="40"/>
      <c r="P1259" s="40"/>
      <c r="Q1259" s="40"/>
      <c r="R1259" s="31"/>
      <c r="S1259" s="40"/>
      <c r="T1259" s="31"/>
      <c r="U1259" s="40"/>
      <c r="V1259" s="31"/>
      <c r="W1259" s="40"/>
      <c r="X1259" s="31"/>
      <c r="Y1259" s="40"/>
      <c r="Z1259" s="31"/>
    </row>
    <row r="1260" spans="1:26" s="34" customFormat="1">
      <c r="A1260" s="29"/>
      <c r="B1260" s="29"/>
      <c r="C1260" s="29"/>
      <c r="D1260" s="29"/>
      <c r="E1260" s="29"/>
      <c r="F1260" s="29"/>
      <c r="G1260" s="29"/>
      <c r="H1260" s="29"/>
      <c r="I1260" s="30"/>
      <c r="J1260" s="30"/>
      <c r="K1260" s="30"/>
      <c r="L1260" s="30"/>
      <c r="M1260" s="30"/>
      <c r="N1260" s="30"/>
      <c r="O1260" s="40"/>
      <c r="P1260" s="40"/>
      <c r="Q1260" s="40"/>
      <c r="R1260" s="31"/>
      <c r="S1260" s="40"/>
      <c r="T1260" s="31"/>
      <c r="U1260" s="40"/>
      <c r="V1260" s="31"/>
      <c r="W1260" s="40"/>
      <c r="X1260" s="31"/>
      <c r="Y1260" s="40"/>
      <c r="Z1260" s="31"/>
    </row>
    <row r="1261" spans="1:26" s="34" customFormat="1">
      <c r="A1261" s="29"/>
      <c r="B1261" s="29"/>
      <c r="C1261" s="29"/>
      <c r="D1261" s="29"/>
      <c r="E1261" s="29"/>
      <c r="F1261" s="29"/>
      <c r="G1261" s="29"/>
      <c r="H1261" s="29"/>
      <c r="I1261" s="30"/>
      <c r="J1261" s="30"/>
      <c r="K1261" s="30"/>
      <c r="L1261" s="30"/>
      <c r="M1261" s="30"/>
      <c r="N1261" s="30"/>
      <c r="O1261" s="40"/>
      <c r="P1261" s="40"/>
      <c r="Q1261" s="40"/>
      <c r="R1261" s="31"/>
      <c r="S1261" s="40"/>
      <c r="T1261" s="31"/>
      <c r="U1261" s="40"/>
      <c r="V1261" s="31"/>
      <c r="W1261" s="40"/>
      <c r="X1261" s="31"/>
      <c r="Y1261" s="40"/>
      <c r="Z1261" s="31"/>
    </row>
    <row r="1262" spans="1:26" s="34" customFormat="1">
      <c r="A1262" s="29"/>
      <c r="B1262" s="29"/>
      <c r="C1262" s="29"/>
      <c r="D1262" s="29"/>
      <c r="E1262" s="29"/>
      <c r="F1262" s="29"/>
      <c r="G1262" s="29"/>
      <c r="H1262" s="29"/>
      <c r="I1262" s="30"/>
      <c r="J1262" s="30"/>
      <c r="K1262" s="30"/>
      <c r="L1262" s="30"/>
      <c r="M1262" s="30"/>
      <c r="N1262" s="30"/>
      <c r="O1262" s="40"/>
      <c r="P1262" s="40"/>
      <c r="Q1262" s="40"/>
      <c r="R1262" s="31"/>
      <c r="S1262" s="40"/>
      <c r="T1262" s="31"/>
      <c r="U1262" s="40"/>
      <c r="V1262" s="31"/>
      <c r="W1262" s="40"/>
      <c r="X1262" s="31"/>
      <c r="Y1262" s="40"/>
      <c r="Z1262" s="31"/>
    </row>
    <row r="1263" spans="1:26" s="34" customFormat="1">
      <c r="A1263" s="29"/>
      <c r="B1263" s="29"/>
      <c r="C1263" s="29"/>
      <c r="D1263" s="29"/>
      <c r="E1263" s="29"/>
      <c r="F1263" s="29"/>
      <c r="G1263" s="29"/>
      <c r="H1263" s="29"/>
      <c r="I1263" s="30"/>
      <c r="J1263" s="30"/>
      <c r="K1263" s="30"/>
      <c r="L1263" s="30"/>
      <c r="M1263" s="30"/>
      <c r="N1263" s="30"/>
      <c r="O1263" s="40"/>
      <c r="P1263" s="40"/>
      <c r="Q1263" s="40"/>
      <c r="R1263" s="31"/>
      <c r="S1263" s="40"/>
      <c r="T1263" s="31"/>
      <c r="U1263" s="40"/>
      <c r="V1263" s="31"/>
      <c r="W1263" s="40"/>
      <c r="X1263" s="31"/>
      <c r="Y1263" s="40"/>
      <c r="Z1263" s="31"/>
    </row>
    <row r="1264" spans="1:26" s="34" customFormat="1">
      <c r="A1264" s="29"/>
      <c r="B1264" s="29"/>
      <c r="C1264" s="29"/>
      <c r="D1264" s="29"/>
      <c r="E1264" s="29"/>
      <c r="F1264" s="29"/>
      <c r="G1264" s="29"/>
      <c r="H1264" s="29"/>
      <c r="I1264" s="30"/>
      <c r="J1264" s="30"/>
      <c r="K1264" s="30"/>
      <c r="L1264" s="30"/>
      <c r="M1264" s="30"/>
      <c r="N1264" s="30"/>
      <c r="O1264" s="40"/>
      <c r="P1264" s="40"/>
      <c r="Q1264" s="40"/>
      <c r="R1264" s="31"/>
      <c r="S1264" s="40"/>
      <c r="T1264" s="31"/>
      <c r="U1264" s="40"/>
      <c r="V1264" s="31"/>
      <c r="W1264" s="40"/>
      <c r="X1264" s="31"/>
      <c r="Y1264" s="40"/>
      <c r="Z1264" s="31"/>
    </row>
    <row r="1265" spans="1:26" s="34" customFormat="1">
      <c r="A1265" s="29"/>
      <c r="B1265" s="29"/>
      <c r="C1265" s="29"/>
      <c r="D1265" s="29"/>
      <c r="E1265" s="29"/>
      <c r="F1265" s="29"/>
      <c r="G1265" s="29"/>
      <c r="H1265" s="29"/>
      <c r="I1265" s="30"/>
      <c r="J1265" s="30"/>
      <c r="K1265" s="30"/>
      <c r="L1265" s="30"/>
      <c r="M1265" s="30"/>
      <c r="N1265" s="30"/>
      <c r="O1265" s="40"/>
      <c r="P1265" s="40"/>
      <c r="Q1265" s="40"/>
      <c r="R1265" s="31"/>
      <c r="S1265" s="40"/>
      <c r="T1265" s="31"/>
      <c r="U1265" s="40"/>
      <c r="V1265" s="31"/>
      <c r="W1265" s="40"/>
      <c r="X1265" s="31"/>
      <c r="Y1265" s="40"/>
      <c r="Z1265" s="31"/>
    </row>
    <row r="1266" spans="1:26" s="34" customFormat="1">
      <c r="A1266" s="29"/>
      <c r="B1266" s="29"/>
      <c r="C1266" s="29"/>
      <c r="D1266" s="29"/>
      <c r="E1266" s="29"/>
      <c r="F1266" s="29"/>
      <c r="G1266" s="29"/>
      <c r="H1266" s="29"/>
      <c r="I1266" s="30"/>
      <c r="J1266" s="30"/>
      <c r="K1266" s="30"/>
      <c r="L1266" s="30"/>
      <c r="M1266" s="30"/>
      <c r="N1266" s="30"/>
      <c r="O1266" s="40"/>
      <c r="P1266" s="40"/>
      <c r="Q1266" s="40"/>
      <c r="R1266" s="31"/>
      <c r="S1266" s="40"/>
      <c r="T1266" s="31"/>
      <c r="U1266" s="40"/>
      <c r="V1266" s="31"/>
      <c r="W1266" s="40"/>
      <c r="X1266" s="31"/>
      <c r="Y1266" s="40"/>
      <c r="Z1266" s="31"/>
    </row>
    <row r="1267" spans="1:26" s="34" customFormat="1">
      <c r="A1267" s="29"/>
      <c r="B1267" s="29"/>
      <c r="C1267" s="29"/>
      <c r="D1267" s="29"/>
      <c r="E1267" s="29"/>
      <c r="F1267" s="29"/>
      <c r="G1267" s="29"/>
      <c r="H1267" s="29"/>
      <c r="I1267" s="30"/>
      <c r="J1267" s="30"/>
      <c r="K1267" s="30"/>
      <c r="L1267" s="30"/>
      <c r="M1267" s="30"/>
      <c r="N1267" s="30"/>
      <c r="O1267" s="40"/>
      <c r="P1267" s="40"/>
      <c r="Q1267" s="40"/>
      <c r="R1267" s="31"/>
      <c r="S1267" s="40"/>
      <c r="T1267" s="31"/>
      <c r="U1267" s="40"/>
      <c r="V1267" s="31"/>
      <c r="W1267" s="40"/>
      <c r="X1267" s="31"/>
      <c r="Y1267" s="40"/>
      <c r="Z1267" s="31"/>
    </row>
    <row r="1268" spans="1:26" s="34" customFormat="1">
      <c r="A1268" s="29"/>
      <c r="B1268" s="29"/>
      <c r="C1268" s="29"/>
      <c r="D1268" s="29"/>
      <c r="E1268" s="29"/>
      <c r="F1268" s="29"/>
      <c r="G1268" s="29"/>
      <c r="H1268" s="29"/>
      <c r="I1268" s="30"/>
      <c r="J1268" s="30"/>
      <c r="K1268" s="30"/>
      <c r="L1268" s="30"/>
      <c r="M1268" s="30"/>
      <c r="N1268" s="30"/>
      <c r="O1268" s="40"/>
      <c r="P1268" s="40"/>
      <c r="Q1268" s="40"/>
      <c r="R1268" s="31"/>
      <c r="S1268" s="40"/>
      <c r="T1268" s="31"/>
      <c r="U1268" s="40"/>
      <c r="V1268" s="31"/>
      <c r="W1268" s="40"/>
      <c r="X1268" s="31"/>
      <c r="Y1268" s="40"/>
      <c r="Z1268" s="31"/>
    </row>
    <row r="1269" spans="1:26" s="34" customFormat="1">
      <c r="A1269" s="29"/>
      <c r="B1269" s="29"/>
      <c r="C1269" s="29"/>
      <c r="D1269" s="29"/>
      <c r="E1269" s="29"/>
      <c r="F1269" s="29"/>
      <c r="G1269" s="29"/>
      <c r="H1269" s="29"/>
      <c r="I1269" s="30"/>
      <c r="J1269" s="30"/>
      <c r="K1269" s="30"/>
      <c r="L1269" s="30"/>
      <c r="M1269" s="30"/>
      <c r="N1269" s="30"/>
      <c r="O1269" s="40"/>
      <c r="P1269" s="40"/>
      <c r="Q1269" s="40"/>
      <c r="R1269" s="31"/>
      <c r="S1269" s="40"/>
      <c r="T1269" s="31"/>
      <c r="U1269" s="40"/>
      <c r="V1269" s="31"/>
      <c r="W1269" s="40"/>
      <c r="X1269" s="31"/>
      <c r="Y1269" s="40"/>
      <c r="Z1269" s="31"/>
    </row>
    <row r="1270" spans="1:26" s="34" customFormat="1">
      <c r="A1270" s="29"/>
      <c r="B1270" s="29"/>
      <c r="C1270" s="29"/>
      <c r="D1270" s="29"/>
      <c r="E1270" s="29"/>
      <c r="F1270" s="29"/>
      <c r="G1270" s="29"/>
      <c r="H1270" s="29"/>
      <c r="I1270" s="30"/>
      <c r="J1270" s="30"/>
      <c r="K1270" s="30"/>
      <c r="L1270" s="30"/>
      <c r="M1270" s="30"/>
      <c r="N1270" s="30"/>
      <c r="O1270" s="40"/>
      <c r="P1270" s="40"/>
      <c r="Q1270" s="40"/>
      <c r="R1270" s="31"/>
      <c r="S1270" s="40"/>
      <c r="T1270" s="31"/>
      <c r="U1270" s="40"/>
      <c r="V1270" s="31"/>
      <c r="W1270" s="40"/>
      <c r="X1270" s="31"/>
      <c r="Y1270" s="40"/>
      <c r="Z1270" s="31"/>
    </row>
    <row r="1271" spans="1:26" s="34" customFormat="1">
      <c r="A1271" s="29"/>
      <c r="B1271" s="29"/>
      <c r="C1271" s="29"/>
      <c r="D1271" s="29"/>
      <c r="E1271" s="29"/>
      <c r="F1271" s="29"/>
      <c r="G1271" s="29"/>
      <c r="H1271" s="29"/>
      <c r="I1271" s="30"/>
      <c r="J1271" s="30"/>
      <c r="K1271" s="30"/>
      <c r="L1271" s="30"/>
      <c r="M1271" s="30"/>
      <c r="N1271" s="30"/>
      <c r="O1271" s="40"/>
      <c r="P1271" s="40"/>
      <c r="Q1271" s="40"/>
      <c r="R1271" s="31"/>
      <c r="S1271" s="40"/>
      <c r="T1271" s="31"/>
      <c r="U1271" s="40"/>
      <c r="V1271" s="31"/>
      <c r="W1271" s="40"/>
      <c r="X1271" s="31"/>
      <c r="Y1271" s="40"/>
      <c r="Z1271" s="31"/>
    </row>
    <row r="1272" spans="1:26" s="34" customFormat="1">
      <c r="A1272" s="29"/>
      <c r="B1272" s="29"/>
      <c r="C1272" s="29"/>
      <c r="D1272" s="29"/>
      <c r="E1272" s="29"/>
      <c r="F1272" s="29"/>
      <c r="G1272" s="29"/>
      <c r="H1272" s="29"/>
      <c r="I1272" s="30"/>
      <c r="J1272" s="30"/>
      <c r="K1272" s="30"/>
      <c r="L1272" s="30"/>
      <c r="M1272" s="30"/>
      <c r="N1272" s="30"/>
      <c r="O1272" s="40"/>
      <c r="P1272" s="40"/>
      <c r="Q1272" s="40"/>
      <c r="R1272" s="31"/>
      <c r="S1272" s="40"/>
      <c r="T1272" s="31"/>
      <c r="U1272" s="40"/>
      <c r="V1272" s="31"/>
      <c r="W1272" s="40"/>
      <c r="X1272" s="31"/>
      <c r="Y1272" s="40"/>
      <c r="Z1272" s="31"/>
    </row>
    <row r="1273" spans="1:26" s="34" customFormat="1">
      <c r="A1273" s="29"/>
      <c r="B1273" s="29"/>
      <c r="C1273" s="29"/>
      <c r="D1273" s="29"/>
      <c r="E1273" s="29"/>
      <c r="F1273" s="29"/>
      <c r="G1273" s="29"/>
      <c r="H1273" s="29"/>
      <c r="I1273" s="30"/>
      <c r="J1273" s="30"/>
      <c r="K1273" s="30"/>
      <c r="L1273" s="30"/>
      <c r="M1273" s="30"/>
      <c r="N1273" s="30"/>
      <c r="O1273" s="40"/>
      <c r="P1273" s="40"/>
      <c r="Q1273" s="40"/>
      <c r="R1273" s="31"/>
      <c r="S1273" s="40"/>
      <c r="T1273" s="31"/>
      <c r="U1273" s="40"/>
      <c r="V1273" s="31"/>
      <c r="W1273" s="40"/>
      <c r="X1273" s="31"/>
      <c r="Y1273" s="40"/>
      <c r="Z1273" s="31"/>
    </row>
    <row r="1274" spans="1:26" s="34" customFormat="1">
      <c r="A1274" s="29"/>
      <c r="B1274" s="29"/>
      <c r="C1274" s="29"/>
      <c r="D1274" s="29"/>
      <c r="E1274" s="29"/>
      <c r="F1274" s="29"/>
      <c r="G1274" s="29"/>
      <c r="H1274" s="29"/>
      <c r="I1274" s="30"/>
      <c r="J1274" s="30"/>
      <c r="K1274" s="30"/>
      <c r="L1274" s="30"/>
      <c r="M1274" s="30"/>
      <c r="N1274" s="30"/>
      <c r="O1274" s="40"/>
      <c r="P1274" s="40"/>
      <c r="Q1274" s="40"/>
      <c r="R1274" s="31"/>
      <c r="S1274" s="40"/>
      <c r="T1274" s="31"/>
      <c r="U1274" s="40"/>
      <c r="V1274" s="31"/>
      <c r="W1274" s="40"/>
      <c r="X1274" s="31"/>
      <c r="Y1274" s="40"/>
      <c r="Z1274" s="31"/>
    </row>
    <row r="1275" spans="1:26" s="34" customFormat="1">
      <c r="A1275" s="29"/>
      <c r="B1275" s="29"/>
      <c r="C1275" s="29"/>
      <c r="D1275" s="29"/>
      <c r="E1275" s="29"/>
      <c r="F1275" s="29"/>
      <c r="G1275" s="29"/>
      <c r="H1275" s="29"/>
      <c r="I1275" s="30"/>
      <c r="J1275" s="30"/>
      <c r="K1275" s="30"/>
      <c r="L1275" s="30"/>
      <c r="M1275" s="30"/>
      <c r="N1275" s="30"/>
      <c r="O1275" s="40"/>
      <c r="P1275" s="40"/>
      <c r="Q1275" s="40"/>
      <c r="R1275" s="31"/>
      <c r="S1275" s="40"/>
      <c r="T1275" s="31"/>
      <c r="U1275" s="40"/>
      <c r="V1275" s="31"/>
      <c r="W1275" s="40"/>
      <c r="X1275" s="31"/>
      <c r="Y1275" s="40"/>
      <c r="Z1275" s="31"/>
    </row>
    <row r="1276" spans="1:26" s="34" customFormat="1">
      <c r="A1276" s="29"/>
      <c r="B1276" s="29"/>
      <c r="C1276" s="29"/>
      <c r="D1276" s="29"/>
      <c r="E1276" s="29"/>
      <c r="F1276" s="29"/>
      <c r="G1276" s="29"/>
      <c r="H1276" s="29"/>
      <c r="I1276" s="30"/>
      <c r="J1276" s="30"/>
      <c r="K1276" s="30"/>
      <c r="L1276" s="30"/>
      <c r="M1276" s="30"/>
      <c r="N1276" s="30"/>
      <c r="O1276" s="40"/>
      <c r="P1276" s="40"/>
      <c r="Q1276" s="40"/>
      <c r="R1276" s="31"/>
      <c r="S1276" s="40"/>
      <c r="T1276" s="31"/>
      <c r="U1276" s="40"/>
      <c r="V1276" s="31"/>
      <c r="W1276" s="40"/>
      <c r="X1276" s="31"/>
      <c r="Y1276" s="40"/>
      <c r="Z1276" s="31"/>
    </row>
    <row r="1277" spans="1:26" s="34" customFormat="1">
      <c r="A1277" s="29"/>
      <c r="B1277" s="29"/>
      <c r="C1277" s="29"/>
      <c r="D1277" s="29"/>
      <c r="E1277" s="29"/>
      <c r="F1277" s="29"/>
      <c r="G1277" s="29"/>
      <c r="H1277" s="29"/>
      <c r="I1277" s="30"/>
      <c r="J1277" s="30"/>
      <c r="K1277" s="30"/>
      <c r="L1277" s="30"/>
      <c r="M1277" s="30"/>
      <c r="N1277" s="30"/>
      <c r="O1277" s="40"/>
      <c r="P1277" s="40"/>
      <c r="Q1277" s="40"/>
      <c r="R1277" s="31"/>
      <c r="S1277" s="40"/>
      <c r="T1277" s="31"/>
      <c r="U1277" s="40"/>
      <c r="V1277" s="31"/>
      <c r="W1277" s="40"/>
      <c r="X1277" s="31"/>
      <c r="Y1277" s="40"/>
      <c r="Z1277" s="31"/>
    </row>
    <row r="1278" spans="1:26" s="34" customFormat="1">
      <c r="A1278" s="29"/>
      <c r="B1278" s="29"/>
      <c r="C1278" s="29"/>
      <c r="D1278" s="29"/>
      <c r="E1278" s="29"/>
      <c r="F1278" s="29"/>
      <c r="G1278" s="29"/>
      <c r="H1278" s="29"/>
      <c r="I1278" s="30"/>
      <c r="J1278" s="30"/>
      <c r="K1278" s="30"/>
      <c r="L1278" s="30"/>
      <c r="M1278" s="30"/>
      <c r="N1278" s="30"/>
      <c r="O1278" s="40"/>
      <c r="P1278" s="40"/>
      <c r="Q1278" s="40"/>
      <c r="R1278" s="31"/>
      <c r="S1278" s="40"/>
      <c r="T1278" s="31"/>
      <c r="U1278" s="40"/>
      <c r="V1278" s="31"/>
      <c r="W1278" s="40"/>
      <c r="X1278" s="31"/>
      <c r="Y1278" s="40"/>
      <c r="Z1278" s="31"/>
    </row>
    <row r="1279" spans="1:26" s="34" customFormat="1">
      <c r="A1279" s="29"/>
      <c r="B1279" s="29"/>
      <c r="C1279" s="29"/>
      <c r="D1279" s="29"/>
      <c r="E1279" s="29"/>
      <c r="F1279" s="29"/>
      <c r="G1279" s="29"/>
      <c r="H1279" s="29"/>
      <c r="I1279" s="30"/>
      <c r="J1279" s="30"/>
      <c r="K1279" s="30"/>
      <c r="L1279" s="30"/>
      <c r="M1279" s="30"/>
      <c r="N1279" s="30"/>
      <c r="O1279" s="40"/>
      <c r="P1279" s="40"/>
      <c r="Q1279" s="40"/>
      <c r="R1279" s="31"/>
      <c r="S1279" s="40"/>
      <c r="T1279" s="31"/>
      <c r="U1279" s="40"/>
      <c r="V1279" s="31"/>
      <c r="W1279" s="40"/>
      <c r="X1279" s="31"/>
      <c r="Y1279" s="40"/>
      <c r="Z1279" s="31"/>
    </row>
    <row r="1280" spans="1:26" s="34" customFormat="1">
      <c r="A1280" s="29"/>
      <c r="B1280" s="29"/>
      <c r="C1280" s="29"/>
      <c r="D1280" s="29"/>
      <c r="E1280" s="29"/>
      <c r="F1280" s="29"/>
      <c r="G1280" s="29"/>
      <c r="H1280" s="29"/>
      <c r="I1280" s="30"/>
      <c r="J1280" s="30"/>
      <c r="K1280" s="30"/>
      <c r="L1280" s="30"/>
      <c r="M1280" s="30"/>
      <c r="N1280" s="30"/>
      <c r="O1280" s="40"/>
      <c r="P1280" s="40"/>
      <c r="Q1280" s="40"/>
      <c r="R1280" s="31"/>
      <c r="S1280" s="40"/>
      <c r="T1280" s="31"/>
      <c r="U1280" s="40"/>
      <c r="V1280" s="31"/>
      <c r="W1280" s="40"/>
      <c r="X1280" s="31"/>
      <c r="Y1280" s="40"/>
      <c r="Z1280" s="31"/>
    </row>
    <row r="1281" spans="1:26" s="34" customFormat="1">
      <c r="A1281" s="29"/>
      <c r="B1281" s="29"/>
      <c r="C1281" s="29"/>
      <c r="D1281" s="29"/>
      <c r="E1281" s="29"/>
      <c r="F1281" s="29"/>
      <c r="G1281" s="29"/>
      <c r="H1281" s="29"/>
      <c r="I1281" s="30"/>
      <c r="J1281" s="30"/>
      <c r="K1281" s="30"/>
      <c r="L1281" s="30"/>
      <c r="M1281" s="30"/>
      <c r="N1281" s="30"/>
      <c r="O1281" s="40"/>
      <c r="P1281" s="40"/>
      <c r="Q1281" s="40"/>
      <c r="R1281" s="31"/>
      <c r="S1281" s="40"/>
      <c r="T1281" s="31"/>
      <c r="U1281" s="40"/>
      <c r="V1281" s="31"/>
      <c r="W1281" s="40"/>
      <c r="X1281" s="31"/>
      <c r="Y1281" s="40"/>
      <c r="Z1281" s="31"/>
    </row>
    <row r="1282" spans="1:26" s="34" customFormat="1">
      <c r="A1282" s="29"/>
      <c r="B1282" s="29"/>
      <c r="C1282" s="29"/>
      <c r="D1282" s="29"/>
      <c r="E1282" s="29"/>
      <c r="F1282" s="29"/>
      <c r="G1282" s="29"/>
      <c r="H1282" s="29"/>
      <c r="I1282" s="30"/>
      <c r="J1282" s="30"/>
      <c r="K1282" s="30"/>
      <c r="L1282" s="30"/>
      <c r="M1282" s="30"/>
      <c r="N1282" s="30"/>
      <c r="O1282" s="40"/>
      <c r="P1282" s="40"/>
      <c r="Q1282" s="40"/>
      <c r="R1282" s="31"/>
      <c r="S1282" s="40"/>
      <c r="T1282" s="31"/>
      <c r="U1282" s="40"/>
      <c r="V1282" s="31"/>
      <c r="W1282" s="40"/>
      <c r="X1282" s="31"/>
      <c r="Y1282" s="40"/>
      <c r="Z1282" s="31"/>
    </row>
    <row r="1283" spans="1:26" s="34" customFormat="1">
      <c r="A1283" s="29"/>
      <c r="B1283" s="29"/>
      <c r="C1283" s="29"/>
      <c r="D1283" s="29"/>
      <c r="E1283" s="29"/>
      <c r="F1283" s="29"/>
      <c r="G1283" s="29"/>
      <c r="H1283" s="29"/>
      <c r="I1283" s="30"/>
      <c r="J1283" s="30"/>
      <c r="K1283" s="30"/>
      <c r="L1283" s="30"/>
      <c r="M1283" s="30"/>
      <c r="N1283" s="30"/>
      <c r="O1283" s="40"/>
      <c r="P1283" s="40"/>
      <c r="Q1283" s="40"/>
      <c r="R1283" s="31"/>
      <c r="S1283" s="40"/>
      <c r="T1283" s="31"/>
      <c r="U1283" s="40"/>
      <c r="V1283" s="31"/>
      <c r="W1283" s="40"/>
      <c r="X1283" s="31"/>
      <c r="Y1283" s="40"/>
      <c r="Z1283" s="31"/>
    </row>
    <row r="1284" spans="1:26" s="34" customFormat="1">
      <c r="A1284" s="29"/>
      <c r="B1284" s="29"/>
      <c r="C1284" s="29"/>
      <c r="D1284" s="29"/>
      <c r="E1284" s="29"/>
      <c r="F1284" s="29"/>
      <c r="G1284" s="29"/>
      <c r="H1284" s="29"/>
      <c r="I1284" s="30"/>
      <c r="J1284" s="30"/>
      <c r="K1284" s="30"/>
      <c r="L1284" s="30"/>
      <c r="M1284" s="30"/>
      <c r="N1284" s="30"/>
      <c r="O1284" s="40"/>
      <c r="P1284" s="40"/>
      <c r="Q1284" s="40"/>
      <c r="R1284" s="31"/>
      <c r="S1284" s="40"/>
      <c r="T1284" s="31"/>
      <c r="U1284" s="40"/>
      <c r="V1284" s="31"/>
      <c r="W1284" s="40"/>
      <c r="X1284" s="31"/>
      <c r="Y1284" s="40"/>
      <c r="Z1284" s="31"/>
    </row>
    <row r="1285" spans="1:26" s="34" customFormat="1">
      <c r="A1285" s="29"/>
      <c r="B1285" s="29"/>
      <c r="C1285" s="29"/>
      <c r="D1285" s="29"/>
      <c r="E1285" s="29"/>
      <c r="F1285" s="29"/>
      <c r="G1285" s="29"/>
      <c r="H1285" s="29"/>
      <c r="I1285" s="30"/>
      <c r="J1285" s="30"/>
      <c r="K1285" s="30"/>
      <c r="L1285" s="30"/>
      <c r="M1285" s="30"/>
      <c r="N1285" s="30"/>
      <c r="O1285" s="40"/>
      <c r="P1285" s="40"/>
      <c r="Q1285" s="40"/>
      <c r="R1285" s="31"/>
      <c r="S1285" s="40"/>
      <c r="T1285" s="31"/>
      <c r="U1285" s="40"/>
      <c r="V1285" s="31"/>
      <c r="W1285" s="40"/>
      <c r="X1285" s="31"/>
      <c r="Y1285" s="40"/>
      <c r="Z1285" s="31"/>
    </row>
    <row r="1286" spans="1:26" s="34" customFormat="1">
      <c r="A1286" s="29"/>
      <c r="B1286" s="29"/>
      <c r="C1286" s="29"/>
      <c r="D1286" s="29"/>
      <c r="E1286" s="29"/>
      <c r="F1286" s="29"/>
      <c r="G1286" s="29"/>
      <c r="H1286" s="29"/>
      <c r="I1286" s="30"/>
      <c r="J1286" s="30"/>
      <c r="K1286" s="30"/>
      <c r="L1286" s="30"/>
      <c r="M1286" s="30"/>
      <c r="N1286" s="30"/>
      <c r="O1286" s="40"/>
      <c r="P1286" s="40"/>
      <c r="Q1286" s="40"/>
      <c r="R1286" s="31"/>
      <c r="S1286" s="40"/>
      <c r="T1286" s="31"/>
      <c r="U1286" s="40"/>
      <c r="V1286" s="31"/>
      <c r="W1286" s="40"/>
      <c r="X1286" s="31"/>
      <c r="Y1286" s="40"/>
      <c r="Z1286" s="31"/>
    </row>
    <row r="1287" spans="1:26" s="34" customFormat="1">
      <c r="A1287" s="29"/>
      <c r="B1287" s="29"/>
      <c r="C1287" s="29"/>
      <c r="D1287" s="29"/>
      <c r="E1287" s="29"/>
      <c r="F1287" s="29"/>
      <c r="G1287" s="29"/>
      <c r="H1287" s="29"/>
      <c r="I1287" s="30"/>
      <c r="J1287" s="30"/>
      <c r="K1287" s="30"/>
      <c r="L1287" s="30"/>
      <c r="M1287" s="30"/>
      <c r="N1287" s="30"/>
      <c r="O1287" s="40"/>
      <c r="P1287" s="40"/>
      <c r="Q1287" s="40"/>
      <c r="R1287" s="31"/>
      <c r="S1287" s="40"/>
      <c r="T1287" s="31"/>
      <c r="U1287" s="40"/>
      <c r="V1287" s="31"/>
      <c r="W1287" s="40"/>
      <c r="X1287" s="31"/>
      <c r="Y1287" s="40"/>
      <c r="Z1287" s="31"/>
    </row>
    <row r="1288" spans="1:26" s="34" customFormat="1">
      <c r="A1288" s="29"/>
      <c r="B1288" s="29"/>
      <c r="C1288" s="29"/>
      <c r="D1288" s="29"/>
      <c r="E1288" s="29"/>
      <c r="F1288" s="29"/>
      <c r="G1288" s="29"/>
      <c r="H1288" s="29"/>
      <c r="I1288" s="30"/>
      <c r="J1288" s="30"/>
      <c r="K1288" s="30"/>
      <c r="L1288" s="30"/>
      <c r="M1288" s="30"/>
      <c r="N1288" s="30"/>
      <c r="O1288" s="40"/>
      <c r="P1288" s="40"/>
      <c r="Q1288" s="40"/>
      <c r="R1288" s="31"/>
      <c r="S1288" s="40"/>
      <c r="T1288" s="31"/>
      <c r="U1288" s="40"/>
      <c r="V1288" s="31"/>
      <c r="W1288" s="40"/>
      <c r="X1288" s="31"/>
      <c r="Y1288" s="40"/>
      <c r="Z1288" s="31"/>
    </row>
    <row r="1289" spans="1:26" s="34" customFormat="1">
      <c r="A1289" s="29"/>
      <c r="B1289" s="29"/>
      <c r="C1289" s="29"/>
      <c r="D1289" s="29"/>
      <c r="E1289" s="29"/>
      <c r="F1289" s="29"/>
      <c r="G1289" s="29"/>
      <c r="H1289" s="29"/>
      <c r="I1289" s="30"/>
      <c r="J1289" s="30"/>
      <c r="K1289" s="30"/>
      <c r="L1289" s="30"/>
      <c r="M1289" s="30"/>
      <c r="N1289" s="30"/>
      <c r="O1289" s="40"/>
      <c r="P1289" s="40"/>
      <c r="Q1289" s="40"/>
      <c r="R1289" s="31"/>
      <c r="S1289" s="40"/>
      <c r="T1289" s="31"/>
      <c r="U1289" s="40"/>
      <c r="V1289" s="31"/>
      <c r="W1289" s="40"/>
      <c r="X1289" s="31"/>
      <c r="Y1289" s="40"/>
      <c r="Z1289" s="31"/>
    </row>
    <row r="1290" spans="1:26" s="34" customFormat="1">
      <c r="A1290" s="29"/>
      <c r="B1290" s="29"/>
      <c r="C1290" s="29"/>
      <c r="D1290" s="29"/>
      <c r="E1290" s="29"/>
      <c r="F1290" s="29"/>
      <c r="G1290" s="29"/>
      <c r="H1290" s="29"/>
      <c r="I1290" s="30"/>
      <c r="J1290" s="30"/>
      <c r="K1290" s="30"/>
      <c r="L1290" s="30"/>
      <c r="M1290" s="30"/>
      <c r="N1290" s="30"/>
      <c r="O1290" s="40"/>
      <c r="P1290" s="40"/>
      <c r="Q1290" s="40"/>
      <c r="R1290" s="31"/>
      <c r="S1290" s="40"/>
      <c r="T1290" s="31"/>
      <c r="U1290" s="40"/>
      <c r="V1290" s="31"/>
      <c r="W1290" s="40"/>
      <c r="X1290" s="31"/>
      <c r="Y1290" s="40"/>
      <c r="Z1290" s="31"/>
    </row>
    <row r="1291" spans="1:26" s="34" customFormat="1">
      <c r="A1291" s="29"/>
      <c r="B1291" s="29"/>
      <c r="C1291" s="29"/>
      <c r="D1291" s="29"/>
      <c r="E1291" s="29"/>
      <c r="F1291" s="29"/>
      <c r="G1291" s="29"/>
      <c r="H1291" s="29"/>
      <c r="I1291" s="30"/>
      <c r="J1291" s="30"/>
      <c r="K1291" s="30"/>
      <c r="L1291" s="30"/>
      <c r="M1291" s="30"/>
      <c r="N1291" s="30"/>
      <c r="O1291" s="40"/>
      <c r="P1291" s="40"/>
      <c r="Q1291" s="40"/>
      <c r="R1291" s="31"/>
      <c r="S1291" s="40"/>
      <c r="T1291" s="31"/>
      <c r="U1291" s="40"/>
      <c r="V1291" s="31"/>
      <c r="W1291" s="40"/>
      <c r="X1291" s="31"/>
      <c r="Y1291" s="40"/>
      <c r="Z1291" s="31"/>
    </row>
    <row r="1292" spans="1:26" s="34" customFormat="1">
      <c r="A1292" s="29"/>
      <c r="B1292" s="29"/>
      <c r="C1292" s="29"/>
      <c r="D1292" s="29"/>
      <c r="E1292" s="29"/>
      <c r="F1292" s="29"/>
      <c r="G1292" s="29"/>
      <c r="H1292" s="29"/>
      <c r="I1292" s="30"/>
      <c r="J1292" s="30"/>
      <c r="K1292" s="30"/>
      <c r="L1292" s="30"/>
      <c r="M1292" s="30"/>
      <c r="N1292" s="30"/>
      <c r="O1292" s="40"/>
      <c r="P1292" s="40"/>
      <c r="Q1292" s="40"/>
      <c r="R1292" s="31"/>
      <c r="S1292" s="40"/>
      <c r="T1292" s="31"/>
      <c r="U1292" s="40"/>
      <c r="V1292" s="31"/>
      <c r="W1292" s="40"/>
      <c r="X1292" s="31"/>
      <c r="Y1292" s="40"/>
      <c r="Z1292" s="31"/>
    </row>
    <row r="1293" spans="1:26" s="34" customFormat="1">
      <c r="A1293" s="29"/>
      <c r="B1293" s="29"/>
      <c r="C1293" s="29"/>
      <c r="D1293" s="29"/>
      <c r="E1293" s="29"/>
      <c r="F1293" s="29"/>
      <c r="G1293" s="29"/>
      <c r="H1293" s="29"/>
      <c r="I1293" s="30"/>
      <c r="J1293" s="30"/>
      <c r="K1293" s="30"/>
      <c r="L1293" s="30"/>
      <c r="M1293" s="30"/>
      <c r="N1293" s="30"/>
      <c r="O1293" s="40"/>
      <c r="P1293" s="40"/>
      <c r="Q1293" s="40"/>
      <c r="R1293" s="31"/>
      <c r="S1293" s="40"/>
      <c r="T1293" s="31"/>
      <c r="U1293" s="40"/>
      <c r="V1293" s="31"/>
      <c r="W1293" s="40"/>
      <c r="X1293" s="31"/>
      <c r="Y1293" s="40"/>
      <c r="Z1293" s="31"/>
    </row>
    <row r="1294" spans="1:26" s="34" customFormat="1">
      <c r="A1294" s="29"/>
      <c r="B1294" s="29"/>
      <c r="C1294" s="29"/>
      <c r="D1294" s="29"/>
      <c r="E1294" s="29"/>
      <c r="F1294" s="29"/>
      <c r="G1294" s="29"/>
      <c r="H1294" s="29"/>
      <c r="I1294" s="30"/>
      <c r="J1294" s="30"/>
      <c r="K1294" s="30"/>
      <c r="L1294" s="30"/>
      <c r="M1294" s="30"/>
      <c r="N1294" s="30"/>
      <c r="O1294" s="40"/>
      <c r="P1294" s="40"/>
      <c r="Q1294" s="40"/>
      <c r="R1294" s="31"/>
      <c r="S1294" s="40"/>
      <c r="T1294" s="31"/>
      <c r="U1294" s="40"/>
      <c r="V1294" s="31"/>
      <c r="W1294" s="40"/>
      <c r="X1294" s="31"/>
      <c r="Y1294" s="40"/>
      <c r="Z1294" s="31"/>
    </row>
    <row r="1295" spans="1:26" s="34" customFormat="1">
      <c r="A1295" s="29"/>
      <c r="B1295" s="29"/>
      <c r="C1295" s="29"/>
      <c r="D1295" s="29"/>
      <c r="E1295" s="29"/>
      <c r="F1295" s="29"/>
      <c r="G1295" s="29"/>
      <c r="H1295" s="29"/>
      <c r="I1295" s="30"/>
      <c r="J1295" s="30"/>
      <c r="K1295" s="30"/>
      <c r="L1295" s="30"/>
      <c r="M1295" s="30"/>
      <c r="N1295" s="30"/>
      <c r="O1295" s="40"/>
      <c r="P1295" s="40"/>
      <c r="Q1295" s="40"/>
      <c r="R1295" s="31"/>
      <c r="S1295" s="40"/>
      <c r="T1295" s="31"/>
      <c r="U1295" s="40"/>
      <c r="V1295" s="31"/>
      <c r="W1295" s="40"/>
      <c r="X1295" s="31"/>
      <c r="Y1295" s="40"/>
      <c r="Z1295" s="31"/>
    </row>
    <row r="1296" spans="1:26" s="34" customFormat="1">
      <c r="A1296" s="29"/>
      <c r="B1296" s="29"/>
      <c r="C1296" s="29"/>
      <c r="D1296" s="29"/>
      <c r="E1296" s="29"/>
      <c r="F1296" s="29"/>
      <c r="G1296" s="29"/>
      <c r="H1296" s="29"/>
      <c r="I1296" s="30"/>
      <c r="J1296" s="30"/>
      <c r="K1296" s="30"/>
      <c r="L1296" s="30"/>
      <c r="M1296" s="30"/>
      <c r="N1296" s="30"/>
      <c r="O1296" s="40"/>
      <c r="P1296" s="40"/>
      <c r="Q1296" s="40"/>
      <c r="R1296" s="31"/>
      <c r="S1296" s="40"/>
      <c r="T1296" s="31"/>
      <c r="U1296" s="40"/>
      <c r="V1296" s="31"/>
      <c r="W1296" s="40"/>
      <c r="X1296" s="31"/>
      <c r="Y1296" s="40"/>
      <c r="Z1296" s="31"/>
    </row>
    <row r="1297" spans="1:26" s="34" customFormat="1">
      <c r="A1297" s="29"/>
      <c r="B1297" s="29"/>
      <c r="C1297" s="29"/>
      <c r="D1297" s="29"/>
      <c r="E1297" s="29"/>
      <c r="F1297" s="29"/>
      <c r="G1297" s="29"/>
      <c r="H1297" s="29"/>
      <c r="I1297" s="30"/>
      <c r="J1297" s="30"/>
      <c r="K1297" s="30"/>
      <c r="L1297" s="30"/>
      <c r="M1297" s="30"/>
      <c r="N1297" s="30"/>
      <c r="O1297" s="40"/>
      <c r="P1297" s="40"/>
      <c r="Q1297" s="40"/>
      <c r="R1297" s="31"/>
      <c r="S1297" s="40"/>
      <c r="T1297" s="31"/>
      <c r="U1297" s="40"/>
      <c r="V1297" s="31"/>
      <c r="W1297" s="40"/>
      <c r="X1297" s="31"/>
      <c r="Y1297" s="40"/>
      <c r="Z1297" s="31"/>
    </row>
    <row r="1298" spans="1:26" s="34" customFormat="1">
      <c r="A1298" s="29"/>
      <c r="B1298" s="29"/>
      <c r="C1298" s="29"/>
      <c r="D1298" s="29"/>
      <c r="E1298" s="29"/>
      <c r="F1298" s="29"/>
      <c r="G1298" s="29"/>
      <c r="H1298" s="29"/>
      <c r="I1298" s="30"/>
      <c r="J1298" s="30"/>
      <c r="K1298" s="30"/>
      <c r="L1298" s="30"/>
      <c r="M1298" s="30"/>
      <c r="N1298" s="30"/>
      <c r="O1298" s="40"/>
      <c r="P1298" s="40"/>
      <c r="Q1298" s="40"/>
      <c r="R1298" s="31"/>
      <c r="S1298" s="40"/>
      <c r="T1298" s="31"/>
      <c r="U1298" s="40"/>
      <c r="V1298" s="31"/>
      <c r="W1298" s="40"/>
      <c r="X1298" s="31"/>
      <c r="Y1298" s="40"/>
      <c r="Z1298" s="31"/>
    </row>
    <row r="1299" spans="1:26" s="34" customFormat="1">
      <c r="A1299" s="29"/>
      <c r="B1299" s="29"/>
      <c r="C1299" s="29"/>
      <c r="D1299" s="29"/>
      <c r="E1299" s="29"/>
      <c r="F1299" s="29"/>
      <c r="G1299" s="29"/>
      <c r="H1299" s="29"/>
      <c r="I1299" s="30"/>
      <c r="J1299" s="30"/>
      <c r="K1299" s="30"/>
      <c r="L1299" s="30"/>
      <c r="M1299" s="30"/>
      <c r="N1299" s="30"/>
      <c r="O1299" s="40"/>
      <c r="P1299" s="40"/>
      <c r="Q1299" s="40"/>
      <c r="R1299" s="31"/>
      <c r="S1299" s="40"/>
      <c r="T1299" s="31"/>
      <c r="U1299" s="40"/>
      <c r="V1299" s="31"/>
      <c r="W1299" s="40"/>
      <c r="X1299" s="31"/>
      <c r="Y1299" s="40"/>
      <c r="Z1299" s="31"/>
    </row>
    <row r="1300" spans="1:26" s="34" customFormat="1">
      <c r="A1300" s="29"/>
      <c r="B1300" s="29"/>
      <c r="C1300" s="29"/>
      <c r="D1300" s="29"/>
      <c r="E1300" s="29"/>
      <c r="F1300" s="29"/>
      <c r="G1300" s="29"/>
      <c r="H1300" s="29"/>
      <c r="I1300" s="30"/>
      <c r="J1300" s="30"/>
      <c r="K1300" s="30"/>
      <c r="L1300" s="30"/>
      <c r="M1300" s="30"/>
      <c r="N1300" s="30"/>
      <c r="O1300" s="40"/>
      <c r="P1300" s="40"/>
      <c r="Q1300" s="40"/>
      <c r="R1300" s="31"/>
      <c r="S1300" s="40"/>
      <c r="T1300" s="31"/>
      <c r="U1300" s="40"/>
      <c r="V1300" s="31"/>
      <c r="W1300" s="40"/>
      <c r="X1300" s="31"/>
      <c r="Y1300" s="40"/>
      <c r="Z1300" s="31"/>
    </row>
    <row r="1301" spans="1:26" s="34" customFormat="1">
      <c r="A1301" s="29"/>
      <c r="B1301" s="29"/>
      <c r="C1301" s="29"/>
      <c r="D1301" s="29"/>
      <c r="E1301" s="29"/>
      <c r="F1301" s="29"/>
      <c r="G1301" s="29"/>
      <c r="H1301" s="29"/>
      <c r="I1301" s="30"/>
      <c r="J1301" s="30"/>
      <c r="K1301" s="30"/>
      <c r="L1301" s="30"/>
      <c r="M1301" s="30"/>
      <c r="N1301" s="30"/>
      <c r="O1301" s="40"/>
      <c r="P1301" s="40"/>
      <c r="Q1301" s="40"/>
      <c r="R1301" s="31"/>
      <c r="S1301" s="40"/>
      <c r="T1301" s="31"/>
      <c r="U1301" s="40"/>
      <c r="V1301" s="31"/>
      <c r="W1301" s="40"/>
      <c r="X1301" s="31"/>
      <c r="Y1301" s="40"/>
      <c r="Z1301" s="31"/>
    </row>
    <row r="1302" spans="1:26" s="34" customFormat="1">
      <c r="A1302" s="29"/>
      <c r="B1302" s="29"/>
      <c r="C1302" s="29"/>
      <c r="D1302" s="29"/>
      <c r="E1302" s="29"/>
      <c r="F1302" s="29"/>
      <c r="G1302" s="29"/>
      <c r="H1302" s="29"/>
      <c r="I1302" s="30"/>
      <c r="J1302" s="30"/>
      <c r="K1302" s="30"/>
      <c r="L1302" s="30"/>
      <c r="M1302" s="30"/>
      <c r="N1302" s="30"/>
      <c r="O1302" s="40"/>
      <c r="P1302" s="40"/>
      <c r="Q1302" s="40"/>
      <c r="R1302" s="31"/>
      <c r="S1302" s="40"/>
      <c r="T1302" s="31"/>
      <c r="U1302" s="40"/>
      <c r="V1302" s="31"/>
      <c r="W1302" s="40"/>
      <c r="X1302" s="31"/>
      <c r="Y1302" s="40"/>
      <c r="Z1302" s="31"/>
    </row>
    <row r="1303" spans="1:26" s="34" customFormat="1">
      <c r="A1303" s="29"/>
      <c r="B1303" s="29"/>
      <c r="C1303" s="29"/>
      <c r="D1303" s="29"/>
      <c r="E1303" s="29"/>
      <c r="F1303" s="29"/>
      <c r="G1303" s="29"/>
      <c r="H1303" s="29"/>
      <c r="I1303" s="30"/>
      <c r="J1303" s="30"/>
      <c r="K1303" s="30"/>
      <c r="L1303" s="30"/>
      <c r="M1303" s="30"/>
      <c r="N1303" s="30"/>
      <c r="O1303" s="40"/>
      <c r="P1303" s="40"/>
      <c r="Q1303" s="40"/>
      <c r="R1303" s="31"/>
      <c r="S1303" s="40"/>
      <c r="T1303" s="31"/>
      <c r="U1303" s="40"/>
      <c r="V1303" s="31"/>
      <c r="W1303" s="40"/>
      <c r="X1303" s="31"/>
      <c r="Y1303" s="40"/>
      <c r="Z1303" s="31"/>
    </row>
    <row r="1304" spans="1:26" s="34" customFormat="1">
      <c r="A1304" s="29"/>
      <c r="B1304" s="29"/>
      <c r="C1304" s="29"/>
      <c r="D1304" s="29"/>
      <c r="E1304" s="29"/>
      <c r="F1304" s="29"/>
      <c r="G1304" s="29"/>
      <c r="H1304" s="29"/>
      <c r="I1304" s="30"/>
      <c r="J1304" s="30"/>
      <c r="K1304" s="30"/>
      <c r="L1304" s="30"/>
      <c r="M1304" s="30"/>
      <c r="N1304" s="30"/>
      <c r="O1304" s="40"/>
      <c r="P1304" s="40"/>
      <c r="Q1304" s="40"/>
      <c r="R1304" s="31"/>
      <c r="S1304" s="40"/>
      <c r="T1304" s="31"/>
      <c r="U1304" s="40"/>
      <c r="V1304" s="31"/>
      <c r="W1304" s="40"/>
      <c r="X1304" s="31"/>
      <c r="Y1304" s="40"/>
      <c r="Z1304" s="31"/>
    </row>
    <row r="1305" spans="1:26" s="34" customFormat="1">
      <c r="A1305" s="29"/>
      <c r="B1305" s="29"/>
      <c r="C1305" s="29"/>
      <c r="D1305" s="29"/>
      <c r="E1305" s="29"/>
      <c r="F1305" s="29"/>
      <c r="G1305" s="29"/>
      <c r="H1305" s="29"/>
      <c r="I1305" s="30"/>
      <c r="J1305" s="30"/>
      <c r="K1305" s="30"/>
      <c r="L1305" s="30"/>
      <c r="M1305" s="30"/>
      <c r="N1305" s="30"/>
      <c r="O1305" s="40"/>
      <c r="P1305" s="40"/>
      <c r="Q1305" s="40"/>
      <c r="R1305" s="31"/>
      <c r="S1305" s="40"/>
      <c r="T1305" s="31"/>
      <c r="U1305" s="40"/>
      <c r="V1305" s="31"/>
      <c r="W1305" s="40"/>
      <c r="X1305" s="31"/>
      <c r="Y1305" s="40"/>
      <c r="Z1305" s="31"/>
    </row>
    <row r="1306" spans="1:26" s="34" customFormat="1">
      <c r="A1306" s="29"/>
      <c r="B1306" s="29"/>
      <c r="C1306" s="29"/>
      <c r="D1306" s="29"/>
      <c r="E1306" s="29"/>
      <c r="F1306" s="29"/>
      <c r="G1306" s="29"/>
      <c r="H1306" s="29"/>
      <c r="I1306" s="30"/>
      <c r="J1306" s="30"/>
      <c r="K1306" s="30"/>
      <c r="L1306" s="30"/>
      <c r="M1306" s="30"/>
      <c r="N1306" s="30"/>
      <c r="O1306" s="40"/>
      <c r="P1306" s="40"/>
      <c r="Q1306" s="40"/>
      <c r="R1306" s="31"/>
      <c r="S1306" s="40"/>
      <c r="T1306" s="31"/>
      <c r="U1306" s="40"/>
      <c r="V1306" s="31"/>
      <c r="W1306" s="40"/>
      <c r="X1306" s="31"/>
      <c r="Y1306" s="40"/>
      <c r="Z1306" s="31"/>
    </row>
    <row r="1307" spans="1:26" s="34" customFormat="1">
      <c r="A1307" s="29"/>
      <c r="B1307" s="29"/>
      <c r="C1307" s="29"/>
      <c r="D1307" s="29"/>
      <c r="E1307" s="29"/>
      <c r="F1307" s="29"/>
      <c r="G1307" s="29"/>
      <c r="H1307" s="29"/>
      <c r="I1307" s="30"/>
      <c r="J1307" s="30"/>
      <c r="K1307" s="30"/>
      <c r="L1307" s="30"/>
      <c r="M1307" s="30"/>
      <c r="N1307" s="30"/>
      <c r="O1307" s="40"/>
      <c r="P1307" s="40"/>
      <c r="Q1307" s="40"/>
      <c r="R1307" s="31"/>
      <c r="S1307" s="40"/>
      <c r="T1307" s="31"/>
      <c r="U1307" s="40"/>
      <c r="V1307" s="31"/>
      <c r="W1307" s="40"/>
      <c r="X1307" s="31"/>
      <c r="Y1307" s="40"/>
      <c r="Z1307" s="31"/>
    </row>
    <row r="1308" spans="1:26" s="34" customFormat="1">
      <c r="A1308" s="29"/>
      <c r="B1308" s="29"/>
      <c r="C1308" s="29"/>
      <c r="D1308" s="29"/>
      <c r="E1308" s="29"/>
      <c r="F1308" s="29"/>
      <c r="G1308" s="29"/>
      <c r="H1308" s="29"/>
      <c r="I1308" s="30"/>
      <c r="J1308" s="30"/>
      <c r="K1308" s="30"/>
      <c r="L1308" s="30"/>
      <c r="M1308" s="30"/>
      <c r="N1308" s="30"/>
      <c r="O1308" s="40"/>
      <c r="P1308" s="40"/>
      <c r="Q1308" s="40"/>
      <c r="R1308" s="31"/>
      <c r="S1308" s="40"/>
      <c r="T1308" s="31"/>
      <c r="U1308" s="40"/>
      <c r="V1308" s="31"/>
      <c r="W1308" s="40"/>
      <c r="X1308" s="31"/>
      <c r="Y1308" s="40"/>
      <c r="Z1308" s="31"/>
    </row>
    <row r="1309" spans="1:26" s="34" customFormat="1">
      <c r="A1309" s="29"/>
      <c r="B1309" s="29"/>
      <c r="C1309" s="29"/>
      <c r="D1309" s="29"/>
      <c r="E1309" s="29"/>
      <c r="F1309" s="29"/>
      <c r="G1309" s="29"/>
      <c r="H1309" s="29"/>
      <c r="I1309" s="30"/>
      <c r="J1309" s="30"/>
      <c r="K1309" s="30"/>
      <c r="L1309" s="30"/>
      <c r="M1309" s="30"/>
      <c r="N1309" s="30"/>
      <c r="O1309" s="40"/>
      <c r="P1309" s="40"/>
      <c r="Q1309" s="40"/>
      <c r="R1309" s="31"/>
      <c r="S1309" s="40"/>
      <c r="T1309" s="31"/>
      <c r="U1309" s="40"/>
      <c r="V1309" s="31"/>
      <c r="W1309" s="40"/>
      <c r="X1309" s="31"/>
      <c r="Y1309" s="40"/>
      <c r="Z1309" s="31"/>
    </row>
    <row r="1310" spans="1:26" s="34" customFormat="1">
      <c r="A1310" s="29"/>
      <c r="B1310" s="29"/>
      <c r="C1310" s="29"/>
      <c r="D1310" s="29"/>
      <c r="E1310" s="29"/>
      <c r="F1310" s="29"/>
      <c r="G1310" s="29"/>
      <c r="H1310" s="29"/>
      <c r="I1310" s="30"/>
      <c r="J1310" s="30"/>
      <c r="K1310" s="30"/>
      <c r="L1310" s="30"/>
      <c r="M1310" s="30"/>
      <c r="N1310" s="30"/>
      <c r="O1310" s="40"/>
      <c r="P1310" s="40"/>
      <c r="Q1310" s="40"/>
      <c r="R1310" s="31"/>
      <c r="S1310" s="40"/>
      <c r="T1310" s="31"/>
      <c r="U1310" s="40"/>
      <c r="V1310" s="31"/>
      <c r="W1310" s="40"/>
      <c r="X1310" s="31"/>
      <c r="Y1310" s="40"/>
      <c r="Z1310" s="31"/>
    </row>
    <row r="1311" spans="1:26" s="34" customFormat="1">
      <c r="A1311" s="29"/>
      <c r="B1311" s="29"/>
      <c r="C1311" s="29"/>
      <c r="D1311" s="29"/>
      <c r="E1311" s="29"/>
      <c r="F1311" s="29"/>
      <c r="G1311" s="29"/>
      <c r="H1311" s="29"/>
      <c r="I1311" s="30"/>
      <c r="J1311" s="30"/>
      <c r="K1311" s="30"/>
      <c r="L1311" s="30"/>
      <c r="M1311" s="30"/>
      <c r="N1311" s="30"/>
      <c r="O1311" s="40"/>
      <c r="P1311" s="40"/>
      <c r="Q1311" s="40"/>
      <c r="R1311" s="31"/>
      <c r="S1311" s="40"/>
      <c r="T1311" s="31"/>
      <c r="U1311" s="40"/>
      <c r="V1311" s="31"/>
      <c r="W1311" s="40"/>
      <c r="X1311" s="31"/>
      <c r="Y1311" s="40"/>
      <c r="Z1311" s="31"/>
    </row>
    <row r="1312" spans="1:26" s="34" customFormat="1">
      <c r="A1312" s="29"/>
      <c r="B1312" s="29"/>
      <c r="C1312" s="29"/>
      <c r="D1312" s="29"/>
      <c r="E1312" s="29"/>
      <c r="F1312" s="29"/>
      <c r="G1312" s="29"/>
      <c r="H1312" s="29"/>
      <c r="I1312" s="30"/>
      <c r="J1312" s="30"/>
      <c r="K1312" s="30"/>
      <c r="L1312" s="30"/>
      <c r="M1312" s="30"/>
      <c r="N1312" s="30"/>
      <c r="O1312" s="40"/>
      <c r="P1312" s="40"/>
      <c r="Q1312" s="40"/>
      <c r="R1312" s="31"/>
      <c r="S1312" s="40"/>
      <c r="T1312" s="31"/>
      <c r="U1312" s="40"/>
      <c r="V1312" s="31"/>
      <c r="W1312" s="40"/>
      <c r="X1312" s="31"/>
      <c r="Y1312" s="40"/>
      <c r="Z1312" s="31"/>
    </row>
    <row r="1313" spans="1:26" s="34" customFormat="1">
      <c r="A1313" s="29"/>
      <c r="B1313" s="29"/>
      <c r="C1313" s="29"/>
      <c r="D1313" s="29"/>
      <c r="E1313" s="29"/>
      <c r="F1313" s="29"/>
      <c r="G1313" s="29"/>
      <c r="H1313" s="29"/>
      <c r="I1313" s="30"/>
      <c r="J1313" s="30"/>
      <c r="K1313" s="30"/>
      <c r="L1313" s="30"/>
      <c r="M1313" s="30"/>
      <c r="N1313" s="30"/>
      <c r="O1313" s="40"/>
      <c r="P1313" s="40"/>
      <c r="Q1313" s="40"/>
      <c r="R1313" s="31"/>
      <c r="S1313" s="40"/>
      <c r="T1313" s="31"/>
      <c r="U1313" s="40"/>
      <c r="V1313" s="31"/>
      <c r="W1313" s="40"/>
      <c r="X1313" s="31"/>
      <c r="Y1313" s="40"/>
      <c r="Z1313" s="31"/>
    </row>
    <row r="1314" spans="1:26" s="34" customFormat="1">
      <c r="A1314" s="29"/>
      <c r="B1314" s="29"/>
      <c r="C1314" s="29"/>
      <c r="D1314" s="29"/>
      <c r="E1314" s="29"/>
      <c r="F1314" s="29"/>
      <c r="G1314" s="29"/>
      <c r="H1314" s="29"/>
      <c r="I1314" s="30"/>
      <c r="J1314" s="30"/>
      <c r="K1314" s="30"/>
      <c r="L1314" s="30"/>
      <c r="M1314" s="30"/>
      <c r="N1314" s="30"/>
      <c r="O1314" s="40"/>
      <c r="P1314" s="40"/>
      <c r="Q1314" s="40"/>
      <c r="R1314" s="31"/>
      <c r="S1314" s="40"/>
      <c r="T1314" s="31"/>
      <c r="U1314" s="40"/>
      <c r="V1314" s="31"/>
      <c r="W1314" s="40"/>
      <c r="X1314" s="31"/>
      <c r="Y1314" s="40"/>
      <c r="Z1314" s="31"/>
    </row>
    <row r="1315" spans="1:26" s="34" customFormat="1">
      <c r="A1315" s="29"/>
      <c r="B1315" s="29"/>
      <c r="C1315" s="29"/>
      <c r="D1315" s="29"/>
      <c r="E1315" s="29"/>
      <c r="F1315" s="29"/>
      <c r="G1315" s="29"/>
      <c r="H1315" s="29"/>
      <c r="I1315" s="30"/>
      <c r="J1315" s="30"/>
      <c r="K1315" s="30"/>
      <c r="L1315" s="30"/>
      <c r="M1315" s="30"/>
      <c r="N1315" s="30"/>
      <c r="O1315" s="40"/>
      <c r="P1315" s="40"/>
      <c r="Q1315" s="40"/>
      <c r="R1315" s="31"/>
      <c r="S1315" s="40"/>
      <c r="T1315" s="31"/>
      <c r="U1315" s="40"/>
      <c r="V1315" s="31"/>
      <c r="W1315" s="40"/>
      <c r="X1315" s="31"/>
      <c r="Y1315" s="40"/>
      <c r="Z1315" s="31"/>
    </row>
    <row r="1316" spans="1:26" s="34" customFormat="1">
      <c r="A1316" s="29"/>
      <c r="B1316" s="29"/>
      <c r="C1316" s="29"/>
      <c r="D1316" s="29"/>
      <c r="E1316" s="29"/>
      <c r="F1316" s="29"/>
      <c r="G1316" s="29"/>
      <c r="H1316" s="29"/>
      <c r="I1316" s="30"/>
      <c r="J1316" s="30"/>
      <c r="K1316" s="30"/>
      <c r="L1316" s="30"/>
      <c r="M1316" s="30"/>
      <c r="N1316" s="30"/>
      <c r="O1316" s="40"/>
      <c r="P1316" s="40"/>
      <c r="Q1316" s="40"/>
      <c r="R1316" s="31"/>
      <c r="S1316" s="40"/>
      <c r="T1316" s="31"/>
      <c r="U1316" s="40"/>
      <c r="V1316" s="31"/>
      <c r="W1316" s="40"/>
      <c r="X1316" s="31"/>
      <c r="Y1316" s="40"/>
      <c r="Z1316" s="31"/>
    </row>
    <row r="1317" spans="1:26" s="34" customFormat="1">
      <c r="A1317" s="29"/>
      <c r="B1317" s="29"/>
      <c r="C1317" s="29"/>
      <c r="D1317" s="29"/>
      <c r="E1317" s="29"/>
      <c r="F1317" s="29"/>
      <c r="G1317" s="29"/>
      <c r="H1317" s="29"/>
      <c r="I1317" s="30"/>
      <c r="J1317" s="30"/>
      <c r="K1317" s="30"/>
      <c r="L1317" s="30"/>
      <c r="M1317" s="30"/>
      <c r="N1317" s="30"/>
      <c r="O1317" s="40"/>
      <c r="P1317" s="40"/>
      <c r="Q1317" s="40"/>
      <c r="R1317" s="31"/>
      <c r="S1317" s="40"/>
      <c r="T1317" s="31"/>
      <c r="U1317" s="40"/>
      <c r="V1317" s="31"/>
      <c r="W1317" s="40"/>
      <c r="X1317" s="31"/>
      <c r="Y1317" s="40"/>
      <c r="Z1317" s="31"/>
    </row>
    <row r="1318" spans="1:26" s="34" customFormat="1">
      <c r="A1318" s="29"/>
      <c r="B1318" s="29"/>
      <c r="C1318" s="29"/>
      <c r="D1318" s="29"/>
      <c r="E1318" s="29"/>
      <c r="F1318" s="29"/>
      <c r="G1318" s="29"/>
      <c r="H1318" s="29"/>
      <c r="I1318" s="30"/>
      <c r="J1318" s="30"/>
      <c r="K1318" s="30"/>
      <c r="L1318" s="30"/>
      <c r="M1318" s="30"/>
      <c r="N1318" s="30"/>
      <c r="O1318" s="40"/>
      <c r="P1318" s="40"/>
      <c r="Q1318" s="40"/>
      <c r="R1318" s="31"/>
      <c r="S1318" s="40"/>
      <c r="T1318" s="31"/>
      <c r="U1318" s="40"/>
      <c r="V1318" s="31"/>
      <c r="W1318" s="40"/>
      <c r="X1318" s="31"/>
      <c r="Y1318" s="40"/>
      <c r="Z1318" s="31"/>
    </row>
    <row r="1319" spans="1:26" s="34" customFormat="1">
      <c r="A1319" s="29"/>
      <c r="B1319" s="29"/>
      <c r="C1319" s="29"/>
      <c r="D1319" s="29"/>
      <c r="E1319" s="29"/>
      <c r="F1319" s="29"/>
      <c r="G1319" s="29"/>
      <c r="H1319" s="29"/>
      <c r="I1319" s="30"/>
      <c r="J1319" s="30"/>
      <c r="K1319" s="30"/>
      <c r="L1319" s="30"/>
      <c r="M1319" s="30"/>
      <c r="N1319" s="30"/>
      <c r="O1319" s="40"/>
      <c r="P1319" s="40"/>
      <c r="Q1319" s="40"/>
      <c r="R1319" s="31"/>
      <c r="S1319" s="40"/>
      <c r="T1319" s="31"/>
      <c r="U1319" s="40"/>
      <c r="V1319" s="31"/>
      <c r="W1319" s="40"/>
      <c r="X1319" s="31"/>
      <c r="Y1319" s="40"/>
      <c r="Z1319" s="31"/>
    </row>
    <row r="1320" spans="1:26" s="34" customFormat="1">
      <c r="A1320" s="29"/>
      <c r="B1320" s="29"/>
      <c r="C1320" s="29"/>
      <c r="D1320" s="29"/>
      <c r="E1320" s="29"/>
      <c r="F1320" s="29"/>
      <c r="G1320" s="29"/>
      <c r="H1320" s="29"/>
      <c r="I1320" s="30"/>
      <c r="J1320" s="30"/>
      <c r="K1320" s="30"/>
      <c r="L1320" s="30"/>
      <c r="M1320" s="30"/>
      <c r="N1320" s="30"/>
      <c r="O1320" s="40"/>
      <c r="P1320" s="40"/>
      <c r="Q1320" s="40"/>
      <c r="R1320" s="31"/>
      <c r="S1320" s="40"/>
      <c r="T1320" s="31"/>
      <c r="U1320" s="40"/>
      <c r="V1320" s="31"/>
      <c r="W1320" s="40"/>
      <c r="X1320" s="31"/>
      <c r="Y1320" s="40"/>
      <c r="Z1320" s="31"/>
    </row>
    <row r="1321" spans="1:26" s="34" customFormat="1">
      <c r="A1321" s="29"/>
      <c r="B1321" s="29"/>
      <c r="C1321" s="29"/>
      <c r="D1321" s="29"/>
      <c r="E1321" s="29"/>
      <c r="F1321" s="29"/>
      <c r="G1321" s="29"/>
      <c r="H1321" s="29"/>
      <c r="I1321" s="30"/>
      <c r="J1321" s="30"/>
      <c r="K1321" s="30"/>
      <c r="L1321" s="30"/>
      <c r="M1321" s="30"/>
      <c r="N1321" s="30"/>
      <c r="O1321" s="40"/>
      <c r="P1321" s="40"/>
      <c r="Q1321" s="40"/>
      <c r="R1321" s="31"/>
      <c r="S1321" s="40"/>
      <c r="T1321" s="31"/>
      <c r="U1321" s="40"/>
      <c r="V1321" s="31"/>
      <c r="W1321" s="40"/>
      <c r="X1321" s="31"/>
      <c r="Y1321" s="40"/>
      <c r="Z1321" s="31"/>
    </row>
    <row r="1322" spans="1:26" s="34" customFormat="1">
      <c r="A1322" s="29"/>
      <c r="B1322" s="29"/>
      <c r="C1322" s="29"/>
      <c r="D1322" s="29"/>
      <c r="E1322" s="29"/>
      <c r="F1322" s="29"/>
      <c r="G1322" s="29"/>
      <c r="H1322" s="29"/>
      <c r="I1322" s="30"/>
      <c r="J1322" s="30"/>
      <c r="K1322" s="30"/>
      <c r="L1322" s="30"/>
      <c r="M1322" s="30"/>
      <c r="N1322" s="30"/>
      <c r="O1322" s="40"/>
      <c r="P1322" s="40"/>
      <c r="Q1322" s="40"/>
      <c r="R1322" s="31"/>
      <c r="S1322" s="40"/>
      <c r="T1322" s="31"/>
      <c r="U1322" s="40"/>
      <c r="V1322" s="31"/>
      <c r="W1322" s="40"/>
      <c r="X1322" s="31"/>
      <c r="Y1322" s="40"/>
      <c r="Z1322" s="31"/>
    </row>
    <row r="1323" spans="1:26" s="34" customFormat="1">
      <c r="A1323" s="29"/>
      <c r="B1323" s="29"/>
      <c r="C1323" s="29"/>
      <c r="D1323" s="29"/>
      <c r="E1323" s="29"/>
      <c r="F1323" s="29"/>
      <c r="G1323" s="29"/>
      <c r="H1323" s="29"/>
      <c r="I1323" s="30"/>
      <c r="J1323" s="30"/>
      <c r="K1323" s="30"/>
      <c r="L1323" s="30"/>
      <c r="M1323" s="30"/>
      <c r="N1323" s="30"/>
      <c r="O1323" s="40"/>
      <c r="P1323" s="40"/>
      <c r="Q1323" s="40"/>
      <c r="R1323" s="31"/>
      <c r="S1323" s="40"/>
      <c r="T1323" s="31"/>
      <c r="U1323" s="40"/>
      <c r="V1323" s="31"/>
      <c r="W1323" s="40"/>
      <c r="X1323" s="31"/>
      <c r="Y1323" s="40"/>
      <c r="Z1323" s="31"/>
    </row>
    <row r="1324" spans="1:26" s="34" customFormat="1">
      <c r="A1324" s="29"/>
      <c r="B1324" s="29"/>
      <c r="C1324" s="29"/>
      <c r="D1324" s="29"/>
      <c r="E1324" s="29"/>
      <c r="F1324" s="29"/>
      <c r="G1324" s="29"/>
      <c r="H1324" s="29"/>
      <c r="I1324" s="30"/>
      <c r="J1324" s="30"/>
      <c r="K1324" s="30"/>
      <c r="L1324" s="30"/>
      <c r="M1324" s="30"/>
      <c r="N1324" s="30"/>
      <c r="O1324" s="40"/>
      <c r="P1324" s="40"/>
      <c r="Q1324" s="40"/>
      <c r="R1324" s="31"/>
      <c r="S1324" s="40"/>
      <c r="T1324" s="31"/>
      <c r="U1324" s="40"/>
      <c r="V1324" s="31"/>
      <c r="W1324" s="40"/>
      <c r="X1324" s="31"/>
      <c r="Y1324" s="40"/>
      <c r="Z1324" s="31"/>
    </row>
    <row r="1325" spans="1:26" s="34" customFormat="1">
      <c r="A1325" s="29"/>
      <c r="B1325" s="29"/>
      <c r="C1325" s="29"/>
      <c r="D1325" s="29"/>
      <c r="E1325" s="29"/>
      <c r="F1325" s="29"/>
      <c r="G1325" s="29"/>
      <c r="H1325" s="29"/>
      <c r="I1325" s="30"/>
      <c r="J1325" s="30"/>
      <c r="K1325" s="30"/>
      <c r="L1325" s="30"/>
      <c r="M1325" s="30"/>
      <c r="N1325" s="30"/>
      <c r="O1325" s="40"/>
      <c r="P1325" s="40"/>
      <c r="Q1325" s="40"/>
      <c r="R1325" s="31"/>
      <c r="S1325" s="40"/>
      <c r="T1325" s="31"/>
      <c r="U1325" s="40"/>
      <c r="V1325" s="31"/>
      <c r="W1325" s="40"/>
      <c r="X1325" s="31"/>
      <c r="Y1325" s="40"/>
      <c r="Z1325" s="31"/>
    </row>
    <row r="1326" spans="1:26" s="34" customFormat="1">
      <c r="A1326" s="29"/>
      <c r="B1326" s="29"/>
      <c r="C1326" s="29"/>
      <c r="D1326" s="29"/>
      <c r="E1326" s="29"/>
      <c r="F1326" s="29"/>
      <c r="G1326" s="29"/>
      <c r="H1326" s="29"/>
      <c r="I1326" s="30"/>
      <c r="J1326" s="30"/>
      <c r="K1326" s="30"/>
      <c r="L1326" s="30"/>
      <c r="M1326" s="30"/>
      <c r="N1326" s="30"/>
      <c r="O1326" s="40"/>
      <c r="P1326" s="40"/>
      <c r="Q1326" s="40"/>
      <c r="R1326" s="31"/>
      <c r="S1326" s="40"/>
      <c r="T1326" s="31"/>
      <c r="U1326" s="40"/>
      <c r="V1326" s="31"/>
      <c r="W1326" s="40"/>
      <c r="X1326" s="31"/>
      <c r="Y1326" s="40"/>
      <c r="Z1326" s="31"/>
    </row>
    <row r="1327" spans="1:26" s="34" customFormat="1">
      <c r="A1327" s="29"/>
      <c r="B1327" s="29"/>
      <c r="C1327" s="29"/>
      <c r="D1327" s="29"/>
      <c r="E1327" s="29"/>
      <c r="F1327" s="29"/>
      <c r="G1327" s="29"/>
      <c r="H1327" s="29"/>
      <c r="I1327" s="30"/>
      <c r="J1327" s="30"/>
      <c r="K1327" s="30"/>
      <c r="L1327" s="30"/>
      <c r="M1327" s="30"/>
      <c r="N1327" s="30"/>
      <c r="O1327" s="40"/>
      <c r="P1327" s="40"/>
      <c r="Q1327" s="40"/>
      <c r="R1327" s="31"/>
      <c r="S1327" s="40"/>
      <c r="T1327" s="31"/>
      <c r="U1327" s="40"/>
      <c r="V1327" s="31"/>
      <c r="W1327" s="40"/>
      <c r="X1327" s="31"/>
      <c r="Y1327" s="40"/>
      <c r="Z1327" s="31"/>
    </row>
    <row r="1328" spans="1:26" s="34" customFormat="1">
      <c r="A1328" s="29"/>
      <c r="B1328" s="29"/>
      <c r="C1328" s="29"/>
      <c r="D1328" s="29"/>
      <c r="E1328" s="29"/>
      <c r="F1328" s="29"/>
      <c r="G1328" s="29"/>
      <c r="H1328" s="29"/>
      <c r="I1328" s="30"/>
      <c r="J1328" s="30"/>
      <c r="K1328" s="30"/>
      <c r="L1328" s="30"/>
      <c r="M1328" s="30"/>
      <c r="N1328" s="30"/>
      <c r="O1328" s="40"/>
      <c r="P1328" s="40"/>
      <c r="Q1328" s="40"/>
      <c r="R1328" s="31"/>
      <c r="S1328" s="40"/>
      <c r="T1328" s="31"/>
      <c r="U1328" s="40"/>
      <c r="V1328" s="31"/>
      <c r="W1328" s="40"/>
      <c r="X1328" s="31"/>
      <c r="Y1328" s="40"/>
      <c r="Z1328" s="31"/>
    </row>
    <row r="1329" spans="1:26" s="34" customFormat="1">
      <c r="A1329" s="29"/>
      <c r="B1329" s="29"/>
      <c r="C1329" s="29"/>
      <c r="D1329" s="29"/>
      <c r="E1329" s="29"/>
      <c r="F1329" s="29"/>
      <c r="G1329" s="29"/>
      <c r="H1329" s="29"/>
      <c r="I1329" s="30"/>
      <c r="J1329" s="30"/>
      <c r="K1329" s="30"/>
      <c r="L1329" s="30"/>
      <c r="M1329" s="30"/>
      <c r="N1329" s="30"/>
      <c r="O1329" s="40"/>
      <c r="P1329" s="40"/>
      <c r="Q1329" s="40"/>
      <c r="R1329" s="31"/>
      <c r="S1329" s="40"/>
      <c r="T1329" s="31"/>
      <c r="U1329" s="40"/>
      <c r="V1329" s="31"/>
      <c r="W1329" s="40"/>
      <c r="X1329" s="31"/>
      <c r="Y1329" s="40"/>
      <c r="Z1329" s="31"/>
    </row>
    <row r="1330" spans="1:26" s="34" customFormat="1">
      <c r="A1330" s="29"/>
      <c r="B1330" s="29"/>
      <c r="C1330" s="29"/>
      <c r="D1330" s="29"/>
      <c r="E1330" s="29"/>
      <c r="F1330" s="29"/>
      <c r="G1330" s="29"/>
      <c r="H1330" s="29"/>
      <c r="I1330" s="30"/>
      <c r="J1330" s="30"/>
      <c r="K1330" s="30"/>
      <c r="L1330" s="30"/>
      <c r="M1330" s="30"/>
      <c r="N1330" s="30"/>
      <c r="O1330" s="40"/>
      <c r="P1330" s="40"/>
      <c r="Q1330" s="40"/>
      <c r="R1330" s="31"/>
      <c r="S1330" s="40"/>
      <c r="T1330" s="31"/>
      <c r="U1330" s="40"/>
      <c r="V1330" s="31"/>
      <c r="W1330" s="40"/>
      <c r="X1330" s="31"/>
      <c r="Y1330" s="40"/>
      <c r="Z1330" s="31"/>
    </row>
    <row r="1331" spans="1:26" s="34" customFormat="1">
      <c r="A1331" s="29"/>
      <c r="B1331" s="29"/>
      <c r="C1331" s="29"/>
      <c r="D1331" s="29"/>
      <c r="E1331" s="29"/>
      <c r="F1331" s="29"/>
      <c r="G1331" s="29"/>
      <c r="H1331" s="29"/>
      <c r="I1331" s="30"/>
      <c r="J1331" s="30"/>
      <c r="K1331" s="30"/>
      <c r="L1331" s="30"/>
      <c r="M1331" s="30"/>
      <c r="N1331" s="30"/>
      <c r="O1331" s="40"/>
      <c r="P1331" s="40"/>
      <c r="Q1331" s="40"/>
      <c r="R1331" s="31"/>
      <c r="S1331" s="40"/>
      <c r="T1331" s="31"/>
      <c r="U1331" s="40"/>
      <c r="V1331" s="31"/>
      <c r="W1331" s="40"/>
      <c r="X1331" s="31"/>
      <c r="Y1331" s="40"/>
      <c r="Z1331" s="31"/>
    </row>
    <row r="1332" spans="1:26" s="34" customFormat="1">
      <c r="A1332" s="29"/>
      <c r="B1332" s="29"/>
      <c r="C1332" s="29"/>
      <c r="D1332" s="29"/>
      <c r="E1332" s="29"/>
      <c r="F1332" s="29"/>
      <c r="G1332" s="29"/>
      <c r="H1332" s="29"/>
      <c r="I1332" s="30"/>
      <c r="J1332" s="30"/>
      <c r="K1332" s="30"/>
      <c r="L1332" s="30"/>
      <c r="M1332" s="30"/>
      <c r="N1332" s="30"/>
      <c r="O1332" s="40"/>
      <c r="P1332" s="40"/>
      <c r="Q1332" s="40"/>
      <c r="R1332" s="31"/>
      <c r="S1332" s="40"/>
      <c r="T1332" s="31"/>
      <c r="U1332" s="40"/>
      <c r="V1332" s="31"/>
      <c r="W1332" s="40"/>
      <c r="X1332" s="31"/>
      <c r="Y1332" s="40"/>
      <c r="Z1332" s="31"/>
    </row>
    <row r="1333" spans="1:26" s="34" customFormat="1">
      <c r="A1333" s="29"/>
      <c r="B1333" s="29"/>
      <c r="C1333" s="29"/>
      <c r="D1333" s="29"/>
      <c r="E1333" s="29"/>
      <c r="F1333" s="29"/>
      <c r="G1333" s="29"/>
      <c r="H1333" s="29"/>
      <c r="I1333" s="30"/>
      <c r="J1333" s="30"/>
      <c r="K1333" s="30"/>
      <c r="L1333" s="30"/>
      <c r="M1333" s="30"/>
      <c r="N1333" s="30"/>
      <c r="O1333" s="40"/>
      <c r="P1333" s="40"/>
      <c r="Q1333" s="40"/>
      <c r="R1333" s="31"/>
      <c r="S1333" s="40"/>
      <c r="T1333" s="31"/>
      <c r="U1333" s="40"/>
      <c r="V1333" s="31"/>
      <c r="W1333" s="40"/>
      <c r="X1333" s="31"/>
      <c r="Y1333" s="40"/>
      <c r="Z1333" s="31"/>
    </row>
    <row r="1334" spans="1:26" s="34" customFormat="1">
      <c r="A1334" s="29"/>
      <c r="B1334" s="29"/>
      <c r="C1334" s="29"/>
      <c r="D1334" s="29"/>
      <c r="E1334" s="29"/>
      <c r="F1334" s="29"/>
      <c r="G1334" s="29"/>
      <c r="H1334" s="29"/>
      <c r="I1334" s="30"/>
      <c r="J1334" s="30"/>
      <c r="K1334" s="30"/>
      <c r="L1334" s="30"/>
      <c r="M1334" s="30"/>
      <c r="N1334" s="30"/>
      <c r="O1334" s="40"/>
      <c r="P1334" s="40"/>
      <c r="Q1334" s="40"/>
      <c r="R1334" s="31"/>
      <c r="S1334" s="40"/>
      <c r="T1334" s="31"/>
      <c r="U1334" s="40"/>
      <c r="V1334" s="31"/>
      <c r="W1334" s="40"/>
      <c r="X1334" s="31"/>
      <c r="Y1334" s="40"/>
      <c r="Z1334" s="31"/>
    </row>
    <row r="1335" spans="1:26" s="34" customFormat="1">
      <c r="A1335" s="29"/>
      <c r="B1335" s="29"/>
      <c r="C1335" s="29"/>
      <c r="D1335" s="29"/>
      <c r="E1335" s="29"/>
      <c r="F1335" s="29"/>
      <c r="G1335" s="29"/>
      <c r="H1335" s="29"/>
      <c r="I1335" s="30"/>
      <c r="J1335" s="30"/>
      <c r="K1335" s="30"/>
      <c r="L1335" s="30"/>
      <c r="M1335" s="30"/>
      <c r="N1335" s="30"/>
      <c r="O1335" s="40"/>
      <c r="P1335" s="40"/>
      <c r="Q1335" s="40"/>
      <c r="R1335" s="31"/>
      <c r="S1335" s="40"/>
      <c r="T1335" s="31"/>
      <c r="U1335" s="40"/>
      <c r="V1335" s="31"/>
      <c r="W1335" s="40"/>
      <c r="X1335" s="31"/>
      <c r="Y1335" s="40"/>
      <c r="Z1335" s="31"/>
    </row>
    <row r="1336" spans="1:26" s="34" customFormat="1">
      <c r="A1336" s="29"/>
      <c r="B1336" s="29"/>
      <c r="C1336" s="29"/>
      <c r="D1336" s="29"/>
      <c r="E1336" s="29"/>
      <c r="F1336" s="29"/>
      <c r="G1336" s="29"/>
      <c r="H1336" s="29"/>
      <c r="I1336" s="30"/>
      <c r="J1336" s="30"/>
      <c r="K1336" s="30"/>
      <c r="L1336" s="30"/>
      <c r="M1336" s="30"/>
      <c r="N1336" s="30"/>
      <c r="O1336" s="40"/>
      <c r="P1336" s="40"/>
      <c r="Q1336" s="40"/>
      <c r="R1336" s="31"/>
      <c r="S1336" s="40"/>
      <c r="T1336" s="31"/>
      <c r="U1336" s="40"/>
      <c r="V1336" s="31"/>
      <c r="W1336" s="40"/>
      <c r="X1336" s="31"/>
      <c r="Y1336" s="40"/>
      <c r="Z1336" s="31"/>
    </row>
    <row r="1337" spans="1:26" s="34" customFormat="1">
      <c r="A1337" s="29"/>
      <c r="B1337" s="29"/>
      <c r="C1337" s="29"/>
      <c r="D1337" s="29"/>
      <c r="E1337" s="29"/>
      <c r="F1337" s="29"/>
      <c r="G1337" s="29"/>
      <c r="H1337" s="29"/>
      <c r="I1337" s="30"/>
      <c r="J1337" s="30"/>
      <c r="K1337" s="30"/>
      <c r="L1337" s="30"/>
      <c r="M1337" s="30"/>
      <c r="N1337" s="30"/>
      <c r="O1337" s="40"/>
      <c r="P1337" s="40"/>
      <c r="Q1337" s="40"/>
      <c r="R1337" s="31"/>
      <c r="S1337" s="40"/>
      <c r="T1337" s="31"/>
      <c r="U1337" s="40"/>
      <c r="V1337" s="31"/>
      <c r="W1337" s="40"/>
      <c r="X1337" s="31"/>
      <c r="Y1337" s="40"/>
      <c r="Z1337" s="31"/>
    </row>
    <row r="1338" spans="1:26" s="34" customFormat="1">
      <c r="A1338" s="29"/>
      <c r="B1338" s="29"/>
      <c r="C1338" s="29"/>
      <c r="D1338" s="29"/>
      <c r="E1338" s="29"/>
      <c r="F1338" s="29"/>
      <c r="G1338" s="29"/>
      <c r="H1338" s="29"/>
      <c r="I1338" s="30"/>
      <c r="J1338" s="30"/>
      <c r="K1338" s="30"/>
      <c r="L1338" s="30"/>
      <c r="M1338" s="30"/>
      <c r="N1338" s="30"/>
      <c r="O1338" s="40"/>
      <c r="P1338" s="40"/>
      <c r="Q1338" s="40"/>
      <c r="R1338" s="31"/>
      <c r="S1338" s="40"/>
      <c r="T1338" s="31"/>
      <c r="U1338" s="40"/>
      <c r="V1338" s="31"/>
      <c r="W1338" s="40"/>
      <c r="X1338" s="31"/>
      <c r="Y1338" s="40"/>
      <c r="Z1338" s="31"/>
    </row>
    <row r="1339" spans="1:26" s="34" customFormat="1">
      <c r="A1339" s="29"/>
      <c r="B1339" s="29"/>
      <c r="C1339" s="29"/>
      <c r="D1339" s="29"/>
      <c r="E1339" s="29"/>
      <c r="F1339" s="29"/>
      <c r="G1339" s="29"/>
      <c r="H1339" s="29"/>
      <c r="I1339" s="30"/>
      <c r="J1339" s="30"/>
      <c r="K1339" s="30"/>
      <c r="L1339" s="30"/>
      <c r="M1339" s="30"/>
      <c r="N1339" s="30"/>
      <c r="O1339" s="40"/>
      <c r="P1339" s="40"/>
      <c r="Q1339" s="40"/>
      <c r="R1339" s="31"/>
      <c r="S1339" s="40"/>
      <c r="T1339" s="31"/>
      <c r="U1339" s="40"/>
      <c r="V1339" s="31"/>
      <c r="W1339" s="40"/>
      <c r="X1339" s="31"/>
      <c r="Y1339" s="40"/>
      <c r="Z1339" s="31"/>
    </row>
    <row r="1340" spans="1:26" s="34" customFormat="1">
      <c r="A1340" s="29"/>
      <c r="B1340" s="29"/>
      <c r="C1340" s="29"/>
      <c r="D1340" s="29"/>
      <c r="E1340" s="29"/>
      <c r="F1340" s="29"/>
      <c r="G1340" s="29"/>
      <c r="H1340" s="29"/>
      <c r="I1340" s="30"/>
      <c r="J1340" s="30"/>
      <c r="K1340" s="30"/>
      <c r="L1340" s="30"/>
      <c r="M1340" s="30"/>
      <c r="N1340" s="30"/>
      <c r="O1340" s="40"/>
      <c r="P1340" s="40"/>
      <c r="Q1340" s="40"/>
      <c r="R1340" s="31"/>
      <c r="S1340" s="40"/>
      <c r="T1340" s="31"/>
      <c r="U1340" s="40"/>
      <c r="V1340" s="31"/>
      <c r="W1340" s="40"/>
      <c r="X1340" s="31"/>
      <c r="Y1340" s="40"/>
      <c r="Z1340" s="31"/>
    </row>
    <row r="1341" spans="1:26" s="34" customFormat="1">
      <c r="A1341" s="29"/>
      <c r="B1341" s="29"/>
      <c r="C1341" s="29"/>
      <c r="D1341" s="29"/>
      <c r="E1341" s="29"/>
      <c r="F1341" s="29"/>
      <c r="G1341" s="29"/>
      <c r="H1341" s="29"/>
      <c r="I1341" s="30"/>
      <c r="J1341" s="30"/>
      <c r="K1341" s="30"/>
      <c r="L1341" s="30"/>
      <c r="M1341" s="30"/>
      <c r="N1341" s="30"/>
      <c r="O1341" s="40"/>
      <c r="P1341" s="40"/>
      <c r="Q1341" s="40"/>
      <c r="R1341" s="31"/>
      <c r="S1341" s="40"/>
      <c r="T1341" s="31"/>
      <c r="U1341" s="40"/>
      <c r="V1341" s="31"/>
      <c r="W1341" s="40"/>
      <c r="X1341" s="31"/>
      <c r="Y1341" s="40"/>
      <c r="Z1341" s="31"/>
    </row>
    <row r="1342" spans="1:26" s="34" customFormat="1">
      <c r="A1342" s="29"/>
      <c r="B1342" s="29"/>
      <c r="C1342" s="29"/>
      <c r="D1342" s="29"/>
      <c r="E1342" s="29"/>
      <c r="F1342" s="29"/>
      <c r="G1342" s="29"/>
      <c r="H1342" s="29"/>
      <c r="I1342" s="30"/>
      <c r="J1342" s="30"/>
      <c r="K1342" s="30"/>
      <c r="L1342" s="30"/>
      <c r="M1342" s="30"/>
      <c r="N1342" s="30"/>
      <c r="O1342" s="40"/>
      <c r="P1342" s="40"/>
      <c r="Q1342" s="40"/>
      <c r="R1342" s="31"/>
      <c r="S1342" s="40"/>
      <c r="T1342" s="31"/>
      <c r="U1342" s="40"/>
      <c r="V1342" s="31"/>
      <c r="W1342" s="40"/>
      <c r="X1342" s="31"/>
      <c r="Y1342" s="40"/>
      <c r="Z1342" s="31"/>
    </row>
    <row r="1343" spans="1:26" s="34" customFormat="1">
      <c r="A1343" s="29"/>
      <c r="B1343" s="29"/>
      <c r="C1343" s="29"/>
      <c r="D1343" s="29"/>
      <c r="E1343" s="29"/>
      <c r="F1343" s="29"/>
      <c r="G1343" s="29"/>
      <c r="H1343" s="29"/>
      <c r="I1343" s="30"/>
      <c r="J1343" s="30"/>
      <c r="K1343" s="30"/>
      <c r="L1343" s="30"/>
      <c r="M1343" s="30"/>
      <c r="N1343" s="30"/>
      <c r="O1343" s="40"/>
      <c r="P1343" s="40"/>
      <c r="Q1343" s="40"/>
      <c r="R1343" s="31"/>
      <c r="S1343" s="40"/>
      <c r="T1343" s="31"/>
      <c r="U1343" s="40"/>
      <c r="V1343" s="31"/>
      <c r="W1343" s="40"/>
      <c r="X1343" s="31"/>
      <c r="Y1343" s="40"/>
      <c r="Z1343" s="31"/>
    </row>
    <row r="1344" spans="1:26" s="34" customFormat="1">
      <c r="A1344" s="29"/>
      <c r="B1344" s="29"/>
      <c r="C1344" s="29"/>
      <c r="D1344" s="29"/>
      <c r="E1344" s="29"/>
      <c r="F1344" s="29"/>
      <c r="G1344" s="29"/>
      <c r="H1344" s="29"/>
      <c r="I1344" s="30"/>
      <c r="J1344" s="30"/>
      <c r="K1344" s="30"/>
      <c r="L1344" s="30"/>
      <c r="M1344" s="30"/>
      <c r="N1344" s="30"/>
      <c r="O1344" s="40"/>
      <c r="P1344" s="40"/>
      <c r="Q1344" s="40"/>
      <c r="R1344" s="31"/>
      <c r="S1344" s="40"/>
      <c r="T1344" s="31"/>
      <c r="U1344" s="40"/>
      <c r="V1344" s="31"/>
      <c r="W1344" s="40"/>
      <c r="X1344" s="31"/>
      <c r="Y1344" s="40"/>
      <c r="Z1344" s="31"/>
    </row>
    <row r="1345" spans="1:26" s="34" customFormat="1">
      <c r="A1345" s="29"/>
      <c r="B1345" s="29"/>
      <c r="C1345" s="29"/>
      <c r="D1345" s="29"/>
      <c r="E1345" s="29"/>
      <c r="F1345" s="29"/>
      <c r="G1345" s="29"/>
      <c r="H1345" s="29"/>
      <c r="I1345" s="30"/>
      <c r="J1345" s="30"/>
      <c r="K1345" s="30"/>
      <c r="L1345" s="30"/>
      <c r="M1345" s="30"/>
      <c r="N1345" s="30"/>
      <c r="O1345" s="40"/>
      <c r="P1345" s="40"/>
      <c r="Q1345" s="40"/>
      <c r="R1345" s="31"/>
      <c r="S1345" s="40"/>
      <c r="T1345" s="31"/>
      <c r="U1345" s="40"/>
      <c r="V1345" s="31"/>
      <c r="W1345" s="40"/>
      <c r="X1345" s="31"/>
      <c r="Y1345" s="40"/>
      <c r="Z1345" s="31"/>
    </row>
    <row r="1346" spans="1:26" s="34" customFormat="1">
      <c r="A1346" s="29"/>
      <c r="B1346" s="29"/>
      <c r="C1346" s="29"/>
      <c r="D1346" s="29"/>
      <c r="E1346" s="29"/>
      <c r="F1346" s="29"/>
      <c r="G1346" s="29"/>
      <c r="H1346" s="29"/>
      <c r="I1346" s="30"/>
      <c r="J1346" s="30"/>
      <c r="K1346" s="30"/>
      <c r="L1346" s="30"/>
      <c r="M1346" s="30"/>
      <c r="N1346" s="30"/>
      <c r="O1346" s="40"/>
      <c r="P1346" s="40"/>
      <c r="Q1346" s="40"/>
      <c r="R1346" s="31"/>
      <c r="S1346" s="40"/>
      <c r="T1346" s="31"/>
      <c r="U1346" s="40"/>
      <c r="V1346" s="31"/>
      <c r="W1346" s="40"/>
      <c r="X1346" s="31"/>
      <c r="Y1346" s="40"/>
      <c r="Z1346" s="31"/>
    </row>
    <row r="1347" spans="1:26" s="34" customFormat="1">
      <c r="A1347" s="29"/>
      <c r="B1347" s="29"/>
      <c r="C1347" s="29"/>
      <c r="D1347" s="29"/>
      <c r="E1347" s="29"/>
      <c r="F1347" s="29"/>
      <c r="G1347" s="29"/>
      <c r="H1347" s="29"/>
      <c r="I1347" s="30"/>
      <c r="J1347" s="30"/>
      <c r="K1347" s="30"/>
      <c r="L1347" s="30"/>
      <c r="M1347" s="30"/>
      <c r="N1347" s="30"/>
      <c r="O1347" s="40"/>
      <c r="P1347" s="40"/>
      <c r="Q1347" s="40"/>
      <c r="R1347" s="31"/>
      <c r="S1347" s="40"/>
      <c r="T1347" s="31"/>
      <c r="U1347" s="40"/>
      <c r="V1347" s="31"/>
      <c r="W1347" s="40"/>
      <c r="X1347" s="31"/>
      <c r="Y1347" s="40"/>
      <c r="Z1347" s="31"/>
    </row>
    <row r="1348" spans="1:26" s="34" customFormat="1">
      <c r="A1348" s="29"/>
      <c r="B1348" s="29"/>
      <c r="C1348" s="29"/>
      <c r="D1348" s="29"/>
      <c r="E1348" s="29"/>
      <c r="F1348" s="29"/>
      <c r="G1348" s="29"/>
      <c r="H1348" s="29"/>
      <c r="I1348" s="30"/>
      <c r="J1348" s="30"/>
      <c r="K1348" s="30"/>
      <c r="L1348" s="30"/>
      <c r="M1348" s="30"/>
      <c r="N1348" s="30"/>
      <c r="O1348" s="40"/>
      <c r="P1348" s="40"/>
      <c r="Q1348" s="40"/>
      <c r="R1348" s="31"/>
      <c r="S1348" s="40"/>
      <c r="T1348" s="31"/>
      <c r="U1348" s="40"/>
      <c r="V1348" s="31"/>
      <c r="W1348" s="40"/>
      <c r="X1348" s="31"/>
      <c r="Y1348" s="40"/>
      <c r="Z1348" s="31"/>
    </row>
    <row r="1349" spans="1:26" s="34" customFormat="1">
      <c r="A1349" s="29"/>
      <c r="B1349" s="29"/>
      <c r="C1349" s="29"/>
      <c r="D1349" s="29"/>
      <c r="E1349" s="29"/>
      <c r="F1349" s="29"/>
      <c r="G1349" s="29"/>
      <c r="H1349" s="29"/>
      <c r="I1349" s="30"/>
      <c r="J1349" s="30"/>
      <c r="K1349" s="30"/>
      <c r="L1349" s="30"/>
      <c r="M1349" s="30"/>
      <c r="N1349" s="30"/>
      <c r="O1349" s="40"/>
      <c r="P1349" s="40"/>
      <c r="Q1349" s="40"/>
      <c r="R1349" s="31"/>
      <c r="S1349" s="40"/>
      <c r="T1349" s="31"/>
      <c r="U1349" s="40"/>
      <c r="V1349" s="31"/>
      <c r="W1349" s="40"/>
      <c r="X1349" s="31"/>
      <c r="Y1349" s="40"/>
      <c r="Z1349" s="31"/>
    </row>
    <row r="1350" spans="1:26" s="34" customFormat="1">
      <c r="A1350" s="29"/>
      <c r="B1350" s="29"/>
      <c r="C1350" s="29"/>
      <c r="D1350" s="29"/>
      <c r="E1350" s="29"/>
      <c r="F1350" s="29"/>
      <c r="G1350" s="29"/>
      <c r="H1350" s="29"/>
      <c r="I1350" s="30"/>
      <c r="J1350" s="30"/>
      <c r="K1350" s="30"/>
      <c r="L1350" s="30"/>
      <c r="M1350" s="30"/>
      <c r="N1350" s="30"/>
      <c r="O1350" s="40"/>
      <c r="P1350" s="40"/>
      <c r="Q1350" s="40"/>
      <c r="R1350" s="31"/>
      <c r="S1350" s="40"/>
      <c r="T1350" s="31"/>
      <c r="U1350" s="40"/>
      <c r="V1350" s="31"/>
      <c r="W1350" s="40"/>
      <c r="X1350" s="31"/>
      <c r="Y1350" s="40"/>
      <c r="Z1350" s="31"/>
    </row>
    <row r="1351" spans="1:26" s="34" customFormat="1">
      <c r="A1351" s="29"/>
      <c r="B1351" s="29"/>
      <c r="C1351" s="29"/>
      <c r="D1351" s="29"/>
      <c r="E1351" s="29"/>
      <c r="F1351" s="29"/>
      <c r="G1351" s="29"/>
      <c r="H1351" s="29"/>
      <c r="I1351" s="30"/>
      <c r="J1351" s="30"/>
      <c r="K1351" s="30"/>
      <c r="L1351" s="30"/>
      <c r="M1351" s="30"/>
      <c r="N1351" s="30"/>
      <c r="O1351" s="40"/>
      <c r="P1351" s="40"/>
      <c r="Q1351" s="40"/>
      <c r="R1351" s="31"/>
      <c r="S1351" s="40"/>
      <c r="T1351" s="31"/>
      <c r="U1351" s="40"/>
      <c r="V1351" s="31"/>
      <c r="W1351" s="40"/>
      <c r="X1351" s="31"/>
      <c r="Y1351" s="40"/>
      <c r="Z1351" s="31"/>
    </row>
    <row r="1352" spans="1:26" s="34" customFormat="1">
      <c r="A1352" s="29"/>
      <c r="B1352" s="29"/>
      <c r="C1352" s="29"/>
      <c r="D1352" s="29"/>
      <c r="E1352" s="29"/>
      <c r="F1352" s="29"/>
      <c r="G1352" s="29"/>
      <c r="H1352" s="29"/>
      <c r="I1352" s="30"/>
      <c r="J1352" s="30"/>
      <c r="K1352" s="30"/>
      <c r="L1352" s="30"/>
      <c r="M1352" s="30"/>
      <c r="N1352" s="30"/>
      <c r="O1352" s="40"/>
      <c r="P1352" s="40"/>
      <c r="Q1352" s="40"/>
      <c r="R1352" s="31"/>
      <c r="S1352" s="40"/>
      <c r="T1352" s="31"/>
      <c r="U1352" s="40"/>
      <c r="V1352" s="31"/>
      <c r="W1352" s="40"/>
      <c r="X1352" s="31"/>
      <c r="Y1352" s="40"/>
      <c r="Z1352" s="31"/>
    </row>
    <row r="1353" spans="1:26" s="34" customFormat="1">
      <c r="A1353" s="29"/>
      <c r="B1353" s="29"/>
      <c r="C1353" s="29"/>
      <c r="D1353" s="29"/>
      <c r="E1353" s="29"/>
      <c r="F1353" s="29"/>
      <c r="G1353" s="29"/>
      <c r="H1353" s="29"/>
      <c r="I1353" s="30"/>
      <c r="J1353" s="30"/>
      <c r="K1353" s="30"/>
      <c r="L1353" s="30"/>
      <c r="M1353" s="30"/>
      <c r="N1353" s="30"/>
      <c r="O1353" s="40"/>
      <c r="P1353" s="40"/>
      <c r="Q1353" s="40"/>
      <c r="R1353" s="31"/>
      <c r="S1353" s="40"/>
      <c r="T1353" s="31"/>
      <c r="U1353" s="40"/>
      <c r="V1353" s="31"/>
      <c r="W1353" s="40"/>
      <c r="X1353" s="31"/>
      <c r="Y1353" s="40"/>
      <c r="Z1353" s="31"/>
    </row>
    <row r="1354" spans="1:26" s="34" customFormat="1">
      <c r="A1354" s="29"/>
      <c r="B1354" s="29"/>
      <c r="C1354" s="29"/>
      <c r="D1354" s="29"/>
      <c r="E1354" s="29"/>
      <c r="F1354" s="29"/>
      <c r="G1354" s="29"/>
      <c r="H1354" s="29"/>
      <c r="I1354" s="30"/>
      <c r="J1354" s="30"/>
      <c r="K1354" s="30"/>
      <c r="L1354" s="30"/>
      <c r="M1354" s="30"/>
      <c r="N1354" s="30"/>
      <c r="O1354" s="40"/>
      <c r="P1354" s="40"/>
      <c r="Q1354" s="40"/>
      <c r="R1354" s="31"/>
      <c r="S1354" s="40"/>
      <c r="T1354" s="31"/>
      <c r="U1354" s="40"/>
      <c r="V1354" s="31"/>
      <c r="W1354" s="40"/>
      <c r="X1354" s="31"/>
      <c r="Y1354" s="40"/>
      <c r="Z1354" s="31"/>
    </row>
    <row r="1355" spans="1:26" s="34" customFormat="1">
      <c r="A1355" s="29"/>
      <c r="B1355" s="29"/>
      <c r="C1355" s="29"/>
      <c r="D1355" s="29"/>
      <c r="E1355" s="29"/>
      <c r="F1355" s="29"/>
      <c r="G1355" s="29"/>
      <c r="H1355" s="29"/>
      <c r="I1355" s="30"/>
      <c r="J1355" s="30"/>
      <c r="K1355" s="30"/>
      <c r="L1355" s="30"/>
      <c r="M1355" s="30"/>
      <c r="N1355" s="30"/>
      <c r="O1355" s="40"/>
      <c r="P1355" s="40"/>
      <c r="Q1355" s="40"/>
      <c r="R1355" s="31"/>
      <c r="S1355" s="40"/>
      <c r="T1355" s="31"/>
      <c r="U1355" s="40"/>
      <c r="V1355" s="31"/>
      <c r="W1355" s="40"/>
      <c r="X1355" s="31"/>
      <c r="Y1355" s="40"/>
      <c r="Z1355" s="31"/>
    </row>
    <row r="1356" spans="1:26" s="34" customFormat="1">
      <c r="A1356" s="29"/>
      <c r="B1356" s="29"/>
      <c r="C1356" s="29"/>
      <c r="D1356" s="29"/>
      <c r="E1356" s="29"/>
      <c r="F1356" s="29"/>
      <c r="G1356" s="29"/>
      <c r="H1356" s="29"/>
      <c r="I1356" s="30"/>
      <c r="J1356" s="30"/>
      <c r="K1356" s="30"/>
      <c r="L1356" s="30"/>
      <c r="M1356" s="30"/>
      <c r="N1356" s="30"/>
      <c r="O1356" s="40"/>
      <c r="P1356" s="40"/>
      <c r="Q1356" s="40"/>
      <c r="R1356" s="31"/>
      <c r="S1356" s="40"/>
      <c r="T1356" s="31"/>
      <c r="U1356" s="40"/>
      <c r="V1356" s="31"/>
      <c r="W1356" s="40"/>
      <c r="X1356" s="31"/>
      <c r="Y1356" s="40"/>
      <c r="Z1356" s="31"/>
    </row>
    <row r="1357" spans="1:26" s="34" customFormat="1">
      <c r="A1357" s="29"/>
      <c r="B1357" s="29"/>
      <c r="C1357" s="29"/>
      <c r="D1357" s="29"/>
      <c r="E1357" s="29"/>
      <c r="F1357" s="29"/>
      <c r="G1357" s="29"/>
      <c r="H1357" s="29"/>
      <c r="I1357" s="30"/>
      <c r="J1357" s="30"/>
      <c r="K1357" s="30"/>
      <c r="L1357" s="30"/>
      <c r="M1357" s="30"/>
      <c r="N1357" s="30"/>
      <c r="O1357" s="40"/>
      <c r="P1357" s="40"/>
      <c r="Q1357" s="40"/>
      <c r="R1357" s="31"/>
      <c r="S1357" s="40"/>
      <c r="T1357" s="31"/>
      <c r="U1357" s="40"/>
      <c r="V1357" s="31"/>
      <c r="W1357" s="40"/>
      <c r="X1357" s="31"/>
      <c r="Y1357" s="40"/>
      <c r="Z1357" s="31"/>
    </row>
    <row r="1358" spans="1:26" s="34" customFormat="1">
      <c r="A1358" s="29"/>
      <c r="B1358" s="29"/>
      <c r="C1358" s="29"/>
      <c r="D1358" s="29"/>
      <c r="E1358" s="29"/>
      <c r="F1358" s="29"/>
      <c r="G1358" s="29"/>
      <c r="H1358" s="29"/>
      <c r="I1358" s="30"/>
      <c r="J1358" s="30"/>
      <c r="K1358" s="30"/>
      <c r="L1358" s="30"/>
      <c r="M1358" s="30"/>
      <c r="N1358" s="30"/>
      <c r="O1358" s="40"/>
      <c r="P1358" s="40"/>
      <c r="Q1358" s="40"/>
      <c r="R1358" s="31"/>
      <c r="S1358" s="40"/>
      <c r="T1358" s="31"/>
      <c r="U1358" s="40"/>
      <c r="V1358" s="31"/>
      <c r="W1358" s="40"/>
      <c r="X1358" s="31"/>
      <c r="Y1358" s="40"/>
      <c r="Z1358" s="31"/>
    </row>
    <row r="1359" spans="1:26" s="34" customFormat="1">
      <c r="A1359" s="29"/>
      <c r="B1359" s="29"/>
      <c r="C1359" s="29"/>
      <c r="D1359" s="29"/>
      <c r="E1359" s="29"/>
      <c r="F1359" s="29"/>
      <c r="G1359" s="29"/>
      <c r="H1359" s="29"/>
      <c r="I1359" s="30"/>
      <c r="J1359" s="30"/>
      <c r="K1359" s="30"/>
      <c r="L1359" s="30"/>
      <c r="M1359" s="30"/>
      <c r="N1359" s="30"/>
      <c r="O1359" s="40"/>
      <c r="P1359" s="40"/>
      <c r="Q1359" s="40"/>
      <c r="R1359" s="31"/>
      <c r="S1359" s="40"/>
      <c r="T1359" s="31"/>
      <c r="U1359" s="40"/>
      <c r="V1359" s="31"/>
      <c r="W1359" s="40"/>
      <c r="X1359" s="31"/>
      <c r="Y1359" s="40"/>
      <c r="Z1359" s="31"/>
    </row>
    <row r="1360" spans="1:26" s="34" customFormat="1">
      <c r="A1360" s="29"/>
      <c r="B1360" s="29"/>
      <c r="C1360" s="29"/>
      <c r="D1360" s="29"/>
      <c r="E1360" s="29"/>
      <c r="F1360" s="29"/>
      <c r="G1360" s="29"/>
      <c r="H1360" s="29"/>
      <c r="I1360" s="30"/>
      <c r="J1360" s="30"/>
      <c r="K1360" s="30"/>
      <c r="L1360" s="30"/>
      <c r="M1360" s="30"/>
      <c r="N1360" s="30"/>
      <c r="O1360" s="40"/>
      <c r="P1360" s="40"/>
      <c r="Q1360" s="40"/>
      <c r="R1360" s="31"/>
      <c r="S1360" s="40"/>
      <c r="T1360" s="31"/>
      <c r="U1360" s="40"/>
      <c r="V1360" s="31"/>
      <c r="W1360" s="40"/>
      <c r="X1360" s="31"/>
      <c r="Y1360" s="40"/>
      <c r="Z1360" s="31"/>
    </row>
    <row r="1361" spans="1:26" s="34" customFormat="1">
      <c r="A1361" s="29"/>
      <c r="B1361" s="29"/>
      <c r="C1361" s="29"/>
      <c r="D1361" s="29"/>
      <c r="E1361" s="29"/>
      <c r="F1361" s="29"/>
      <c r="G1361" s="29"/>
      <c r="H1361" s="29"/>
      <c r="I1361" s="30"/>
      <c r="J1361" s="30"/>
      <c r="K1361" s="30"/>
      <c r="L1361" s="30"/>
      <c r="M1361" s="30"/>
      <c r="N1361" s="30"/>
      <c r="O1361" s="40"/>
      <c r="P1361" s="40"/>
      <c r="Q1361" s="40"/>
      <c r="R1361" s="31"/>
      <c r="S1361" s="40"/>
      <c r="T1361" s="31"/>
      <c r="U1361" s="40"/>
      <c r="V1361" s="31"/>
      <c r="W1361" s="40"/>
      <c r="X1361" s="31"/>
      <c r="Y1361" s="40"/>
      <c r="Z1361" s="31"/>
    </row>
    <row r="1362" spans="1:26" s="34" customFormat="1">
      <c r="A1362" s="29"/>
      <c r="B1362" s="29"/>
      <c r="C1362" s="29"/>
      <c r="D1362" s="29"/>
      <c r="E1362" s="29"/>
      <c r="F1362" s="29"/>
      <c r="G1362" s="29"/>
      <c r="H1362" s="29"/>
      <c r="I1362" s="30"/>
      <c r="J1362" s="30"/>
      <c r="K1362" s="30"/>
      <c r="L1362" s="30"/>
      <c r="M1362" s="30"/>
      <c r="N1362" s="30"/>
      <c r="O1362" s="40"/>
      <c r="P1362" s="40"/>
      <c r="Q1362" s="40"/>
      <c r="R1362" s="31"/>
      <c r="S1362" s="40"/>
      <c r="T1362" s="31"/>
      <c r="U1362" s="40"/>
      <c r="V1362" s="31"/>
      <c r="W1362" s="40"/>
      <c r="X1362" s="31"/>
      <c r="Y1362" s="40"/>
      <c r="Z1362" s="31"/>
    </row>
    <row r="1363" spans="1:26" s="34" customFormat="1">
      <c r="A1363" s="29"/>
      <c r="B1363" s="29"/>
      <c r="C1363" s="29"/>
      <c r="D1363" s="29"/>
      <c r="E1363" s="29"/>
      <c r="F1363" s="29"/>
      <c r="G1363" s="29"/>
      <c r="H1363" s="29"/>
      <c r="I1363" s="30"/>
      <c r="J1363" s="30"/>
      <c r="K1363" s="30"/>
      <c r="L1363" s="30"/>
      <c r="M1363" s="30"/>
      <c r="N1363" s="30"/>
      <c r="O1363" s="40"/>
      <c r="P1363" s="40"/>
      <c r="Q1363" s="40"/>
      <c r="R1363" s="31"/>
      <c r="S1363" s="40"/>
      <c r="T1363" s="31"/>
      <c r="U1363" s="40"/>
      <c r="V1363" s="31"/>
      <c r="W1363" s="40"/>
      <c r="X1363" s="31"/>
      <c r="Y1363" s="40"/>
      <c r="Z1363" s="31"/>
    </row>
    <row r="1364" spans="1:26" s="34" customFormat="1">
      <c r="A1364" s="29"/>
      <c r="B1364" s="29"/>
      <c r="C1364" s="29"/>
      <c r="D1364" s="29"/>
      <c r="E1364" s="29"/>
      <c r="F1364" s="29"/>
      <c r="G1364" s="29"/>
      <c r="H1364" s="29"/>
      <c r="I1364" s="30"/>
      <c r="J1364" s="30"/>
      <c r="K1364" s="30"/>
      <c r="L1364" s="30"/>
      <c r="M1364" s="30"/>
      <c r="N1364" s="30"/>
      <c r="O1364" s="40"/>
      <c r="P1364" s="40"/>
      <c r="Q1364" s="40"/>
      <c r="R1364" s="31"/>
      <c r="S1364" s="40"/>
      <c r="T1364" s="31"/>
      <c r="U1364" s="40"/>
      <c r="V1364" s="31"/>
      <c r="W1364" s="40"/>
      <c r="X1364" s="31"/>
      <c r="Y1364" s="40"/>
      <c r="Z1364" s="31"/>
    </row>
    <row r="1365" spans="1:26" s="34" customFormat="1">
      <c r="A1365" s="29"/>
      <c r="B1365" s="29"/>
      <c r="C1365" s="29"/>
      <c r="D1365" s="29"/>
      <c r="E1365" s="29"/>
      <c r="F1365" s="29"/>
      <c r="G1365" s="29"/>
      <c r="H1365" s="29"/>
      <c r="I1365" s="30"/>
      <c r="J1365" s="30"/>
      <c r="K1365" s="30"/>
      <c r="L1365" s="30"/>
      <c r="M1365" s="30"/>
      <c r="N1365" s="30"/>
      <c r="O1365" s="40"/>
      <c r="P1365" s="40"/>
      <c r="Q1365" s="40"/>
      <c r="R1365" s="31"/>
      <c r="S1365" s="40"/>
      <c r="T1365" s="31"/>
      <c r="U1365" s="40"/>
      <c r="V1365" s="31"/>
      <c r="W1365" s="40"/>
      <c r="X1365" s="31"/>
      <c r="Y1365" s="40"/>
      <c r="Z1365" s="31"/>
    </row>
    <row r="1366" spans="1:26" s="34" customFormat="1">
      <c r="A1366" s="29"/>
      <c r="B1366" s="29"/>
      <c r="C1366" s="29"/>
      <c r="D1366" s="29"/>
      <c r="E1366" s="29"/>
      <c r="F1366" s="29"/>
      <c r="G1366" s="29"/>
      <c r="H1366" s="29"/>
      <c r="I1366" s="30"/>
      <c r="J1366" s="30"/>
      <c r="K1366" s="30"/>
      <c r="L1366" s="30"/>
      <c r="M1366" s="30"/>
      <c r="N1366" s="30"/>
      <c r="O1366" s="40"/>
      <c r="P1366" s="40"/>
      <c r="Q1366" s="40"/>
      <c r="R1366" s="31"/>
      <c r="S1366" s="40"/>
      <c r="T1366" s="31"/>
      <c r="U1366" s="40"/>
      <c r="V1366" s="31"/>
      <c r="W1366" s="40"/>
      <c r="X1366" s="31"/>
      <c r="Y1366" s="40"/>
      <c r="Z1366" s="31"/>
    </row>
    <row r="1367" spans="1:26" s="34" customFormat="1">
      <c r="A1367" s="29"/>
      <c r="B1367" s="29"/>
      <c r="C1367" s="29"/>
      <c r="D1367" s="29"/>
      <c r="E1367" s="29"/>
      <c r="F1367" s="29"/>
      <c r="G1367" s="29"/>
      <c r="H1367" s="29"/>
      <c r="I1367" s="30"/>
      <c r="J1367" s="30"/>
      <c r="K1367" s="30"/>
      <c r="L1367" s="30"/>
      <c r="M1367" s="30"/>
      <c r="N1367" s="30"/>
      <c r="O1367" s="40"/>
      <c r="P1367" s="40"/>
      <c r="Q1367" s="40"/>
      <c r="R1367" s="31"/>
      <c r="S1367" s="40"/>
      <c r="T1367" s="31"/>
      <c r="U1367" s="40"/>
      <c r="V1367" s="31"/>
      <c r="W1367" s="40"/>
      <c r="X1367" s="31"/>
      <c r="Y1367" s="40"/>
      <c r="Z1367" s="31"/>
    </row>
    <row r="1368" spans="1:26" s="34" customFormat="1">
      <c r="A1368" s="29"/>
      <c r="B1368" s="29"/>
      <c r="C1368" s="29"/>
      <c r="D1368" s="29"/>
      <c r="E1368" s="29"/>
      <c r="F1368" s="29"/>
      <c r="G1368" s="29"/>
      <c r="H1368" s="29"/>
      <c r="I1368" s="30"/>
      <c r="J1368" s="30"/>
      <c r="K1368" s="30"/>
      <c r="L1368" s="30"/>
      <c r="M1368" s="30"/>
      <c r="N1368" s="30"/>
      <c r="O1368" s="40"/>
      <c r="P1368" s="40"/>
      <c r="Q1368" s="40"/>
      <c r="R1368" s="31"/>
      <c r="S1368" s="40"/>
      <c r="T1368" s="31"/>
      <c r="U1368" s="40"/>
      <c r="V1368" s="31"/>
      <c r="W1368" s="40"/>
      <c r="X1368" s="31"/>
      <c r="Y1368" s="40"/>
      <c r="Z1368" s="31"/>
    </row>
    <row r="1369" spans="1:26" s="34" customFormat="1">
      <c r="A1369" s="29"/>
      <c r="B1369" s="29"/>
      <c r="C1369" s="29"/>
      <c r="D1369" s="29"/>
      <c r="E1369" s="29"/>
      <c r="F1369" s="29"/>
      <c r="G1369" s="29"/>
      <c r="H1369" s="29"/>
      <c r="I1369" s="30"/>
      <c r="J1369" s="30"/>
      <c r="K1369" s="30"/>
      <c r="L1369" s="30"/>
      <c r="M1369" s="30"/>
      <c r="N1369" s="30"/>
      <c r="O1369" s="40"/>
      <c r="P1369" s="40"/>
      <c r="Q1369" s="40"/>
      <c r="R1369" s="31"/>
      <c r="S1369" s="40"/>
      <c r="T1369" s="31"/>
      <c r="U1369" s="40"/>
      <c r="V1369" s="31"/>
      <c r="W1369" s="40"/>
      <c r="X1369" s="31"/>
      <c r="Y1369" s="40"/>
      <c r="Z1369" s="31"/>
    </row>
    <row r="1370" spans="1:26" s="34" customFormat="1">
      <c r="A1370" s="29"/>
      <c r="B1370" s="29"/>
      <c r="C1370" s="29"/>
      <c r="D1370" s="29"/>
      <c r="E1370" s="29"/>
      <c r="F1370" s="29"/>
      <c r="G1370" s="29"/>
      <c r="H1370" s="29"/>
      <c r="I1370" s="30"/>
      <c r="J1370" s="30"/>
      <c r="K1370" s="30"/>
      <c r="L1370" s="30"/>
      <c r="M1370" s="30"/>
      <c r="N1370" s="30"/>
      <c r="O1370" s="40"/>
      <c r="P1370" s="40"/>
      <c r="Q1370" s="40"/>
      <c r="R1370" s="31"/>
      <c r="S1370" s="40"/>
      <c r="T1370" s="31"/>
      <c r="U1370" s="40"/>
      <c r="V1370" s="31"/>
      <c r="W1370" s="40"/>
      <c r="X1370" s="31"/>
      <c r="Y1370" s="40"/>
      <c r="Z1370" s="31"/>
    </row>
    <row r="1371" spans="1:26" s="34" customFormat="1">
      <c r="A1371" s="29"/>
      <c r="B1371" s="29"/>
      <c r="C1371" s="29"/>
      <c r="D1371" s="29"/>
      <c r="E1371" s="29"/>
      <c r="F1371" s="29"/>
      <c r="G1371" s="29"/>
      <c r="H1371" s="29"/>
      <c r="I1371" s="30"/>
      <c r="J1371" s="30"/>
      <c r="K1371" s="30"/>
      <c r="L1371" s="30"/>
      <c r="M1371" s="30"/>
      <c r="N1371" s="30"/>
      <c r="O1371" s="40"/>
      <c r="P1371" s="40"/>
      <c r="Q1371" s="40"/>
      <c r="R1371" s="31"/>
      <c r="S1371" s="40"/>
      <c r="T1371" s="31"/>
      <c r="U1371" s="40"/>
      <c r="V1371" s="31"/>
      <c r="W1371" s="40"/>
      <c r="X1371" s="31"/>
      <c r="Y1371" s="40"/>
      <c r="Z1371" s="31"/>
    </row>
    <row r="1372" spans="1:26" s="34" customFormat="1">
      <c r="A1372" s="29"/>
      <c r="B1372" s="29"/>
      <c r="C1372" s="29"/>
      <c r="D1372" s="29"/>
      <c r="E1372" s="29"/>
      <c r="F1372" s="29"/>
      <c r="G1372" s="29"/>
      <c r="H1372" s="29"/>
      <c r="I1372" s="30"/>
      <c r="J1372" s="30"/>
      <c r="K1372" s="30"/>
      <c r="L1372" s="30"/>
      <c r="M1372" s="30"/>
      <c r="N1372" s="30"/>
      <c r="O1372" s="40"/>
      <c r="P1372" s="40"/>
      <c r="Q1372" s="40"/>
      <c r="R1372" s="31"/>
      <c r="S1372" s="40"/>
      <c r="T1372" s="31"/>
      <c r="U1372" s="40"/>
      <c r="V1372" s="31"/>
      <c r="W1372" s="40"/>
      <c r="X1372" s="31"/>
      <c r="Y1372" s="40"/>
      <c r="Z1372" s="31"/>
    </row>
    <row r="1373" spans="1:26" s="34" customFormat="1">
      <c r="A1373" s="29"/>
      <c r="B1373" s="29"/>
      <c r="C1373" s="29"/>
      <c r="D1373" s="29"/>
      <c r="E1373" s="29"/>
      <c r="F1373" s="29"/>
      <c r="G1373" s="29"/>
      <c r="H1373" s="29"/>
      <c r="I1373" s="30"/>
      <c r="J1373" s="30"/>
      <c r="K1373" s="30"/>
      <c r="L1373" s="30"/>
      <c r="M1373" s="30"/>
      <c r="N1373" s="30"/>
      <c r="O1373" s="40"/>
      <c r="P1373" s="40"/>
      <c r="Q1373" s="40"/>
      <c r="R1373" s="31"/>
      <c r="S1373" s="40"/>
      <c r="T1373" s="31"/>
      <c r="U1373" s="40"/>
      <c r="V1373" s="31"/>
      <c r="W1373" s="40"/>
      <c r="X1373" s="31"/>
      <c r="Y1373" s="40"/>
      <c r="Z1373" s="31"/>
    </row>
    <row r="1374" spans="1:26" s="34" customFormat="1">
      <c r="A1374" s="29"/>
      <c r="B1374" s="29"/>
      <c r="C1374" s="29"/>
      <c r="D1374" s="29"/>
      <c r="E1374" s="29"/>
      <c r="F1374" s="29"/>
      <c r="G1374" s="29"/>
      <c r="H1374" s="29"/>
      <c r="I1374" s="30"/>
      <c r="J1374" s="30"/>
      <c r="K1374" s="30"/>
      <c r="L1374" s="30"/>
      <c r="M1374" s="30"/>
      <c r="N1374" s="30"/>
      <c r="O1374" s="40"/>
      <c r="P1374" s="40"/>
      <c r="Q1374" s="40"/>
      <c r="R1374" s="31"/>
      <c r="S1374" s="40"/>
      <c r="T1374" s="31"/>
      <c r="U1374" s="40"/>
      <c r="V1374" s="31"/>
      <c r="W1374" s="40"/>
      <c r="X1374" s="31"/>
      <c r="Y1374" s="40"/>
      <c r="Z1374" s="31"/>
    </row>
    <row r="1375" spans="1:26" s="34" customFormat="1">
      <c r="A1375" s="29"/>
      <c r="B1375" s="29"/>
      <c r="C1375" s="29"/>
      <c r="D1375" s="29"/>
      <c r="E1375" s="29"/>
      <c r="F1375" s="29"/>
      <c r="G1375" s="29"/>
      <c r="H1375" s="29"/>
      <c r="I1375" s="30"/>
      <c r="J1375" s="30"/>
      <c r="K1375" s="30"/>
      <c r="L1375" s="30"/>
      <c r="M1375" s="30"/>
      <c r="N1375" s="30"/>
      <c r="O1375" s="40"/>
      <c r="P1375" s="40"/>
      <c r="Q1375" s="40"/>
      <c r="R1375" s="31"/>
      <c r="S1375" s="40"/>
      <c r="T1375" s="31"/>
      <c r="U1375" s="40"/>
      <c r="V1375" s="31"/>
      <c r="W1375" s="40"/>
      <c r="X1375" s="31"/>
      <c r="Y1375" s="40"/>
      <c r="Z1375" s="31"/>
    </row>
    <row r="1376" spans="1:26" s="34" customFormat="1">
      <c r="A1376" s="29"/>
      <c r="B1376" s="29"/>
      <c r="C1376" s="29"/>
      <c r="D1376" s="29"/>
      <c r="E1376" s="29"/>
      <c r="F1376" s="29"/>
      <c r="G1376" s="29"/>
      <c r="H1376" s="29"/>
      <c r="I1376" s="30"/>
      <c r="J1376" s="30"/>
      <c r="K1376" s="30"/>
      <c r="L1376" s="30"/>
      <c r="M1376" s="30"/>
      <c r="N1376" s="30"/>
      <c r="O1376" s="40"/>
      <c r="P1376" s="40"/>
      <c r="Q1376" s="40"/>
      <c r="R1376" s="31"/>
      <c r="S1376" s="40"/>
      <c r="T1376" s="31"/>
      <c r="U1376" s="40"/>
      <c r="V1376" s="31"/>
      <c r="W1376" s="40"/>
      <c r="X1376" s="31"/>
      <c r="Y1376" s="40"/>
      <c r="Z1376" s="31"/>
    </row>
    <row r="1377" spans="1:26" s="34" customFormat="1">
      <c r="A1377" s="29"/>
      <c r="B1377" s="29"/>
      <c r="C1377" s="29"/>
      <c r="D1377" s="29"/>
      <c r="E1377" s="29"/>
      <c r="F1377" s="29"/>
      <c r="G1377" s="29"/>
      <c r="H1377" s="29"/>
      <c r="I1377" s="30"/>
      <c r="J1377" s="30"/>
      <c r="K1377" s="30"/>
      <c r="L1377" s="30"/>
      <c r="M1377" s="30"/>
      <c r="N1377" s="30"/>
      <c r="O1377" s="40"/>
      <c r="P1377" s="40"/>
      <c r="Q1377" s="40"/>
      <c r="R1377" s="31"/>
      <c r="S1377" s="40"/>
      <c r="T1377" s="31"/>
      <c r="U1377" s="40"/>
      <c r="V1377" s="31"/>
      <c r="W1377" s="40"/>
      <c r="X1377" s="31"/>
      <c r="Y1377" s="40"/>
      <c r="Z1377" s="31"/>
    </row>
    <row r="1378" spans="1:26" s="34" customFormat="1">
      <c r="A1378" s="29"/>
      <c r="B1378" s="29"/>
      <c r="C1378" s="29"/>
      <c r="D1378" s="29"/>
      <c r="E1378" s="29"/>
      <c r="F1378" s="29"/>
      <c r="G1378" s="29"/>
      <c r="H1378" s="29"/>
      <c r="I1378" s="30"/>
      <c r="J1378" s="30"/>
      <c r="K1378" s="30"/>
      <c r="L1378" s="30"/>
      <c r="M1378" s="30"/>
      <c r="N1378" s="30"/>
      <c r="O1378" s="40"/>
      <c r="P1378" s="40"/>
      <c r="Q1378" s="40"/>
      <c r="R1378" s="31"/>
      <c r="S1378" s="40"/>
      <c r="T1378" s="31"/>
      <c r="U1378" s="40"/>
      <c r="V1378" s="31"/>
      <c r="W1378" s="40"/>
      <c r="X1378" s="31"/>
      <c r="Y1378" s="40"/>
      <c r="Z1378" s="31"/>
    </row>
    <row r="1379" spans="1:26" s="34" customFormat="1">
      <c r="A1379" s="29"/>
      <c r="B1379" s="29"/>
      <c r="C1379" s="29"/>
      <c r="D1379" s="29"/>
      <c r="E1379" s="29"/>
      <c r="F1379" s="29"/>
      <c r="G1379" s="29"/>
      <c r="H1379" s="29"/>
      <c r="I1379" s="30"/>
      <c r="J1379" s="30"/>
      <c r="K1379" s="30"/>
      <c r="L1379" s="30"/>
      <c r="M1379" s="30"/>
      <c r="N1379" s="30"/>
      <c r="O1379" s="40"/>
      <c r="P1379" s="40"/>
      <c r="Q1379" s="40"/>
      <c r="R1379" s="31"/>
      <c r="S1379" s="40"/>
      <c r="T1379" s="31"/>
      <c r="U1379" s="40"/>
      <c r="V1379" s="31"/>
      <c r="W1379" s="40"/>
      <c r="X1379" s="31"/>
      <c r="Y1379" s="40"/>
      <c r="Z1379" s="31"/>
    </row>
    <row r="1380" spans="1:26" s="34" customFormat="1">
      <c r="A1380" s="29"/>
      <c r="B1380" s="29"/>
      <c r="C1380" s="29"/>
      <c r="D1380" s="29"/>
      <c r="E1380" s="29"/>
      <c r="F1380" s="29"/>
      <c r="G1380" s="29"/>
      <c r="H1380" s="29"/>
      <c r="I1380" s="30"/>
      <c r="J1380" s="30"/>
      <c r="K1380" s="30"/>
      <c r="L1380" s="30"/>
      <c r="M1380" s="30"/>
      <c r="N1380" s="30"/>
      <c r="O1380" s="40"/>
      <c r="P1380" s="40"/>
      <c r="Q1380" s="40"/>
      <c r="R1380" s="31"/>
      <c r="S1380" s="40"/>
      <c r="T1380" s="31"/>
      <c r="U1380" s="40"/>
      <c r="V1380" s="31"/>
      <c r="W1380" s="40"/>
      <c r="X1380" s="31"/>
      <c r="Y1380" s="40"/>
      <c r="Z1380" s="31"/>
    </row>
    <row r="1381" spans="1:26" s="34" customFormat="1">
      <c r="A1381" s="29"/>
      <c r="B1381" s="29"/>
      <c r="C1381" s="29"/>
      <c r="D1381" s="29"/>
      <c r="E1381" s="29"/>
      <c r="F1381" s="29"/>
      <c r="G1381" s="29"/>
      <c r="H1381" s="29"/>
      <c r="I1381" s="30"/>
      <c r="J1381" s="30"/>
      <c r="K1381" s="30"/>
      <c r="L1381" s="30"/>
      <c r="M1381" s="30"/>
      <c r="N1381" s="30"/>
      <c r="O1381" s="40"/>
      <c r="P1381" s="40"/>
      <c r="Q1381" s="40"/>
      <c r="R1381" s="31"/>
      <c r="S1381" s="40"/>
      <c r="T1381" s="31"/>
      <c r="U1381" s="40"/>
      <c r="V1381" s="31"/>
      <c r="W1381" s="40"/>
      <c r="X1381" s="31"/>
      <c r="Y1381" s="40"/>
      <c r="Z1381" s="31"/>
    </row>
    <row r="1382" spans="1:26" s="34" customFormat="1">
      <c r="A1382" s="29"/>
      <c r="B1382" s="29"/>
      <c r="C1382" s="29"/>
      <c r="D1382" s="29"/>
      <c r="E1382" s="29"/>
      <c r="F1382" s="29"/>
      <c r="G1382" s="29"/>
      <c r="H1382" s="29"/>
      <c r="I1382" s="30"/>
      <c r="J1382" s="30"/>
      <c r="K1382" s="30"/>
      <c r="L1382" s="30"/>
      <c r="M1382" s="30"/>
      <c r="N1382" s="30"/>
      <c r="O1382" s="40"/>
      <c r="P1382" s="40"/>
      <c r="Q1382" s="40"/>
      <c r="R1382" s="31"/>
      <c r="S1382" s="40"/>
      <c r="T1382" s="31"/>
      <c r="U1382" s="40"/>
      <c r="V1382" s="31"/>
      <c r="W1382" s="40"/>
      <c r="X1382" s="31"/>
      <c r="Y1382" s="40"/>
      <c r="Z1382" s="31"/>
    </row>
    <row r="1383" spans="1:26" s="34" customFormat="1">
      <c r="A1383" s="29"/>
      <c r="B1383" s="29"/>
      <c r="C1383" s="29"/>
      <c r="D1383" s="29"/>
      <c r="E1383" s="29"/>
      <c r="F1383" s="29"/>
      <c r="G1383" s="29"/>
      <c r="H1383" s="29"/>
      <c r="I1383" s="30"/>
      <c r="J1383" s="30"/>
      <c r="K1383" s="30"/>
      <c r="L1383" s="30"/>
      <c r="M1383" s="30"/>
      <c r="N1383" s="30"/>
      <c r="O1383" s="40"/>
      <c r="P1383" s="40"/>
      <c r="Q1383" s="40"/>
      <c r="R1383" s="31"/>
      <c r="S1383" s="40"/>
      <c r="T1383" s="31"/>
      <c r="U1383" s="40"/>
      <c r="V1383" s="31"/>
      <c r="W1383" s="40"/>
      <c r="X1383" s="31"/>
      <c r="Y1383" s="40"/>
      <c r="Z1383" s="31"/>
    </row>
    <row r="1384" spans="1:26" s="34" customFormat="1">
      <c r="A1384" s="29"/>
      <c r="B1384" s="29"/>
      <c r="C1384" s="29"/>
      <c r="D1384" s="29"/>
      <c r="E1384" s="29"/>
      <c r="F1384" s="29"/>
      <c r="G1384" s="29"/>
      <c r="H1384" s="29"/>
      <c r="I1384" s="30"/>
      <c r="J1384" s="30"/>
      <c r="K1384" s="30"/>
      <c r="L1384" s="30"/>
      <c r="M1384" s="30"/>
      <c r="N1384" s="30"/>
      <c r="O1384" s="40"/>
      <c r="P1384" s="40"/>
      <c r="Q1384" s="40"/>
      <c r="R1384" s="31"/>
      <c r="S1384" s="40"/>
      <c r="T1384" s="31"/>
      <c r="U1384" s="40"/>
      <c r="V1384" s="31"/>
      <c r="W1384" s="40"/>
      <c r="X1384" s="31"/>
      <c r="Y1384" s="40"/>
      <c r="Z1384" s="31"/>
    </row>
    <row r="1385" spans="1:26" s="34" customFormat="1">
      <c r="A1385" s="29"/>
      <c r="B1385" s="29"/>
      <c r="C1385" s="29"/>
      <c r="D1385" s="29"/>
      <c r="E1385" s="29"/>
      <c r="F1385" s="29"/>
      <c r="G1385" s="29"/>
      <c r="H1385" s="29"/>
      <c r="I1385" s="30"/>
      <c r="J1385" s="30"/>
      <c r="K1385" s="30"/>
      <c r="L1385" s="30"/>
      <c r="M1385" s="30"/>
      <c r="N1385" s="30"/>
      <c r="O1385" s="40"/>
      <c r="P1385" s="40"/>
      <c r="Q1385" s="40"/>
      <c r="R1385" s="31"/>
      <c r="S1385" s="40"/>
      <c r="T1385" s="31"/>
      <c r="U1385" s="40"/>
      <c r="V1385" s="31"/>
      <c r="W1385" s="40"/>
      <c r="X1385" s="31"/>
      <c r="Y1385" s="40"/>
      <c r="Z1385" s="31"/>
    </row>
    <row r="1386" spans="1:26" s="34" customFormat="1">
      <c r="A1386" s="29"/>
      <c r="B1386" s="29"/>
      <c r="C1386" s="29"/>
      <c r="D1386" s="29"/>
      <c r="E1386" s="29"/>
      <c r="F1386" s="29"/>
      <c r="G1386" s="29"/>
      <c r="H1386" s="29"/>
      <c r="I1386" s="30"/>
      <c r="J1386" s="30"/>
      <c r="K1386" s="30"/>
      <c r="L1386" s="30"/>
      <c r="M1386" s="30"/>
      <c r="N1386" s="30"/>
      <c r="O1386" s="40"/>
      <c r="P1386" s="40"/>
      <c r="Q1386" s="40"/>
      <c r="R1386" s="31"/>
      <c r="S1386" s="40"/>
      <c r="T1386" s="31"/>
      <c r="U1386" s="40"/>
      <c r="V1386" s="31"/>
      <c r="W1386" s="40"/>
      <c r="X1386" s="31"/>
      <c r="Y1386" s="40"/>
      <c r="Z1386" s="31"/>
    </row>
    <row r="1387" spans="1:26" s="34" customFormat="1">
      <c r="A1387" s="29"/>
      <c r="B1387" s="29"/>
      <c r="C1387" s="29"/>
      <c r="D1387" s="29"/>
      <c r="E1387" s="29"/>
      <c r="F1387" s="29"/>
      <c r="G1387" s="29"/>
      <c r="H1387" s="29"/>
      <c r="I1387" s="30"/>
      <c r="J1387" s="30"/>
      <c r="K1387" s="30"/>
      <c r="L1387" s="30"/>
      <c r="M1387" s="30"/>
      <c r="N1387" s="30"/>
      <c r="O1387" s="40"/>
      <c r="P1387" s="40"/>
      <c r="Q1387" s="40"/>
      <c r="R1387" s="31"/>
      <c r="S1387" s="40"/>
      <c r="T1387" s="31"/>
      <c r="U1387" s="40"/>
      <c r="V1387" s="31"/>
      <c r="W1387" s="40"/>
      <c r="X1387" s="31"/>
      <c r="Y1387" s="40"/>
      <c r="Z1387" s="31"/>
    </row>
    <row r="1388" spans="1:26" s="34" customFormat="1">
      <c r="A1388" s="29"/>
      <c r="B1388" s="29"/>
      <c r="C1388" s="29"/>
      <c r="D1388" s="29"/>
      <c r="E1388" s="29"/>
      <c r="F1388" s="29"/>
      <c r="G1388" s="29"/>
      <c r="H1388" s="29"/>
      <c r="I1388" s="30"/>
      <c r="J1388" s="30"/>
      <c r="K1388" s="30"/>
      <c r="L1388" s="30"/>
      <c r="M1388" s="30"/>
      <c r="N1388" s="30"/>
      <c r="O1388" s="40"/>
      <c r="P1388" s="40"/>
      <c r="Q1388" s="40"/>
      <c r="R1388" s="31"/>
      <c r="S1388" s="40"/>
      <c r="T1388" s="31"/>
      <c r="U1388" s="40"/>
      <c r="V1388" s="31"/>
      <c r="W1388" s="40"/>
      <c r="X1388" s="31"/>
      <c r="Y1388" s="40"/>
      <c r="Z1388" s="31"/>
    </row>
    <row r="1389" spans="1:26" s="34" customFormat="1">
      <c r="A1389" s="29"/>
      <c r="B1389" s="29"/>
      <c r="C1389" s="29"/>
      <c r="D1389" s="29"/>
      <c r="E1389" s="29"/>
      <c r="F1389" s="29"/>
      <c r="G1389" s="29"/>
      <c r="H1389" s="29"/>
      <c r="I1389" s="30"/>
      <c r="J1389" s="30"/>
      <c r="K1389" s="30"/>
      <c r="L1389" s="30"/>
      <c r="M1389" s="30"/>
      <c r="N1389" s="30"/>
      <c r="O1389" s="40"/>
      <c r="P1389" s="40"/>
      <c r="Q1389" s="40"/>
      <c r="R1389" s="31"/>
      <c r="S1389" s="40"/>
      <c r="T1389" s="31"/>
      <c r="U1389" s="40"/>
      <c r="V1389" s="31"/>
      <c r="W1389" s="40"/>
      <c r="X1389" s="31"/>
      <c r="Y1389" s="40"/>
      <c r="Z1389" s="31"/>
    </row>
    <row r="1390" spans="1:26" s="34" customFormat="1">
      <c r="A1390" s="29"/>
      <c r="B1390" s="29"/>
      <c r="C1390" s="29"/>
      <c r="D1390" s="29"/>
      <c r="E1390" s="29"/>
      <c r="F1390" s="29"/>
      <c r="G1390" s="29"/>
      <c r="H1390" s="29"/>
      <c r="I1390" s="30"/>
      <c r="J1390" s="30"/>
      <c r="K1390" s="30"/>
      <c r="L1390" s="30"/>
      <c r="M1390" s="30"/>
      <c r="N1390" s="30"/>
      <c r="O1390" s="40"/>
      <c r="P1390" s="40"/>
      <c r="Q1390" s="40"/>
      <c r="R1390" s="31"/>
      <c r="S1390" s="40"/>
      <c r="T1390" s="31"/>
      <c r="U1390" s="40"/>
      <c r="V1390" s="31"/>
      <c r="W1390" s="40"/>
      <c r="X1390" s="31"/>
      <c r="Y1390" s="40"/>
      <c r="Z1390" s="31"/>
    </row>
    <row r="1391" spans="1:26" s="34" customFormat="1">
      <c r="A1391" s="29"/>
      <c r="B1391" s="29"/>
      <c r="C1391" s="29"/>
      <c r="D1391" s="29"/>
      <c r="E1391" s="29"/>
      <c r="F1391" s="29"/>
      <c r="G1391" s="29"/>
      <c r="H1391" s="29"/>
      <c r="I1391" s="30"/>
      <c r="J1391" s="30"/>
      <c r="K1391" s="30"/>
      <c r="L1391" s="30"/>
      <c r="M1391" s="30"/>
      <c r="N1391" s="30"/>
      <c r="O1391" s="40"/>
      <c r="P1391" s="40"/>
      <c r="Q1391" s="40"/>
      <c r="R1391" s="31"/>
      <c r="S1391" s="40"/>
      <c r="T1391" s="31"/>
      <c r="U1391" s="40"/>
      <c r="V1391" s="31"/>
      <c r="W1391" s="40"/>
      <c r="X1391" s="31"/>
      <c r="Y1391" s="40"/>
      <c r="Z1391" s="31"/>
    </row>
    <row r="1392" spans="1:26" s="34" customFormat="1">
      <c r="A1392" s="29"/>
      <c r="B1392" s="29"/>
      <c r="C1392" s="29"/>
      <c r="D1392" s="29"/>
      <c r="E1392" s="29"/>
      <c r="F1392" s="29"/>
      <c r="G1392" s="29"/>
      <c r="H1392" s="29"/>
      <c r="I1392" s="30"/>
      <c r="J1392" s="30"/>
      <c r="K1392" s="30"/>
      <c r="L1392" s="30"/>
      <c r="M1392" s="30"/>
      <c r="N1392" s="30"/>
      <c r="O1392" s="40"/>
      <c r="P1392" s="40"/>
      <c r="Q1392" s="40"/>
      <c r="R1392" s="31"/>
      <c r="S1392" s="40"/>
      <c r="T1392" s="31"/>
      <c r="U1392" s="40"/>
      <c r="V1392" s="31"/>
      <c r="W1392" s="40"/>
      <c r="X1392" s="31"/>
      <c r="Y1392" s="40"/>
      <c r="Z1392" s="31"/>
    </row>
    <row r="1393" spans="1:26" s="34" customFormat="1">
      <c r="A1393" s="29"/>
      <c r="B1393" s="29"/>
      <c r="C1393" s="29"/>
      <c r="D1393" s="29"/>
      <c r="E1393" s="29"/>
      <c r="F1393" s="29"/>
      <c r="G1393" s="29"/>
      <c r="H1393" s="29"/>
      <c r="I1393" s="30"/>
      <c r="J1393" s="30"/>
      <c r="K1393" s="30"/>
      <c r="L1393" s="30"/>
      <c r="M1393" s="30"/>
      <c r="N1393" s="30"/>
      <c r="O1393" s="40"/>
      <c r="P1393" s="40"/>
      <c r="Q1393" s="40"/>
      <c r="R1393" s="31"/>
      <c r="S1393" s="40"/>
      <c r="T1393" s="31"/>
      <c r="U1393" s="40"/>
      <c r="V1393" s="31"/>
      <c r="W1393" s="40"/>
      <c r="X1393" s="31"/>
      <c r="Y1393" s="40"/>
      <c r="Z1393" s="31"/>
    </row>
    <row r="1394" spans="1:26" s="34" customFormat="1">
      <c r="A1394" s="29"/>
      <c r="B1394" s="29"/>
      <c r="C1394" s="29"/>
      <c r="D1394" s="29"/>
      <c r="E1394" s="29"/>
      <c r="F1394" s="29"/>
      <c r="G1394" s="29"/>
      <c r="H1394" s="29"/>
      <c r="I1394" s="30"/>
      <c r="J1394" s="30"/>
      <c r="K1394" s="30"/>
      <c r="L1394" s="30"/>
      <c r="M1394" s="30"/>
      <c r="N1394" s="30"/>
      <c r="O1394" s="40"/>
      <c r="P1394" s="40"/>
      <c r="Q1394" s="40"/>
      <c r="R1394" s="31"/>
      <c r="S1394" s="40"/>
      <c r="T1394" s="31"/>
      <c r="U1394" s="40"/>
      <c r="V1394" s="31"/>
      <c r="W1394" s="40"/>
      <c r="X1394" s="31"/>
      <c r="Y1394" s="40"/>
      <c r="Z1394" s="31"/>
    </row>
    <row r="1395" spans="1:26" s="34" customFormat="1">
      <c r="A1395" s="29"/>
      <c r="B1395" s="29"/>
      <c r="C1395" s="29"/>
      <c r="D1395" s="29"/>
      <c r="E1395" s="29"/>
      <c r="F1395" s="29"/>
      <c r="G1395" s="29"/>
      <c r="H1395" s="29"/>
      <c r="I1395" s="30"/>
      <c r="J1395" s="30"/>
      <c r="K1395" s="30"/>
      <c r="L1395" s="30"/>
      <c r="M1395" s="30"/>
      <c r="N1395" s="30"/>
      <c r="O1395" s="40"/>
      <c r="P1395" s="40"/>
      <c r="Q1395" s="40"/>
      <c r="R1395" s="31"/>
      <c r="S1395" s="40"/>
      <c r="T1395" s="31"/>
      <c r="U1395" s="40"/>
      <c r="V1395" s="31"/>
      <c r="W1395" s="40"/>
      <c r="X1395" s="31"/>
      <c r="Y1395" s="40"/>
      <c r="Z1395" s="31"/>
    </row>
    <row r="1396" spans="1:26" s="34" customFormat="1">
      <c r="A1396" s="29"/>
      <c r="B1396" s="29"/>
      <c r="C1396" s="29"/>
      <c r="D1396" s="29"/>
      <c r="E1396" s="29"/>
      <c r="F1396" s="29"/>
      <c r="G1396" s="29"/>
      <c r="H1396" s="29"/>
      <c r="I1396" s="30"/>
      <c r="J1396" s="30"/>
      <c r="K1396" s="30"/>
      <c r="L1396" s="30"/>
      <c r="M1396" s="30"/>
      <c r="N1396" s="30"/>
      <c r="O1396" s="40"/>
      <c r="P1396" s="40"/>
      <c r="Q1396" s="40"/>
      <c r="R1396" s="31"/>
      <c r="S1396" s="40"/>
      <c r="T1396" s="31"/>
      <c r="U1396" s="40"/>
      <c r="V1396" s="31"/>
      <c r="W1396" s="40"/>
      <c r="X1396" s="31"/>
      <c r="Y1396" s="40"/>
      <c r="Z1396" s="31"/>
    </row>
    <row r="1397" spans="1:26" s="34" customFormat="1">
      <c r="A1397" s="29"/>
      <c r="B1397" s="29"/>
      <c r="C1397" s="29"/>
      <c r="D1397" s="29"/>
      <c r="E1397" s="29"/>
      <c r="F1397" s="29"/>
      <c r="G1397" s="29"/>
      <c r="H1397" s="29"/>
      <c r="I1397" s="30"/>
      <c r="J1397" s="30"/>
      <c r="K1397" s="30"/>
      <c r="L1397" s="30"/>
      <c r="M1397" s="30"/>
      <c r="N1397" s="30"/>
      <c r="O1397" s="40"/>
      <c r="P1397" s="40"/>
      <c r="Q1397" s="40"/>
      <c r="R1397" s="31"/>
      <c r="S1397" s="40"/>
      <c r="T1397" s="31"/>
      <c r="U1397" s="40"/>
      <c r="V1397" s="31"/>
      <c r="W1397" s="40"/>
      <c r="X1397" s="31"/>
      <c r="Y1397" s="40"/>
      <c r="Z1397" s="31"/>
    </row>
    <row r="1398" spans="1:26" s="34" customFormat="1">
      <c r="A1398" s="29"/>
      <c r="B1398" s="29"/>
      <c r="C1398" s="29"/>
      <c r="D1398" s="29"/>
      <c r="E1398" s="29"/>
      <c r="F1398" s="29"/>
      <c r="G1398" s="29"/>
      <c r="H1398" s="29"/>
      <c r="I1398" s="30"/>
      <c r="J1398" s="30"/>
      <c r="K1398" s="30"/>
      <c r="L1398" s="30"/>
      <c r="M1398" s="30"/>
      <c r="N1398" s="30"/>
      <c r="O1398" s="40"/>
      <c r="P1398" s="40"/>
      <c r="Q1398" s="40"/>
      <c r="R1398" s="31"/>
      <c r="S1398" s="40"/>
      <c r="T1398" s="31"/>
      <c r="U1398" s="40"/>
      <c r="V1398" s="31"/>
      <c r="W1398" s="40"/>
      <c r="X1398" s="31"/>
      <c r="Y1398" s="40"/>
      <c r="Z1398" s="31"/>
    </row>
    <row r="1399" spans="1:26" s="34" customFormat="1">
      <c r="A1399" s="29"/>
      <c r="B1399" s="29"/>
      <c r="C1399" s="29"/>
      <c r="D1399" s="29"/>
      <c r="E1399" s="29"/>
      <c r="F1399" s="29"/>
      <c r="G1399" s="29"/>
      <c r="H1399" s="29"/>
      <c r="I1399" s="30"/>
      <c r="J1399" s="30"/>
      <c r="K1399" s="30"/>
      <c r="L1399" s="30"/>
      <c r="M1399" s="30"/>
      <c r="N1399" s="30"/>
      <c r="O1399" s="40"/>
      <c r="P1399" s="40"/>
      <c r="Q1399" s="40"/>
      <c r="R1399" s="31"/>
      <c r="S1399" s="40"/>
      <c r="T1399" s="31"/>
      <c r="U1399" s="40"/>
      <c r="V1399" s="31"/>
      <c r="W1399" s="40"/>
      <c r="X1399" s="31"/>
      <c r="Y1399" s="40"/>
      <c r="Z1399" s="31"/>
    </row>
    <row r="1400" spans="1:26" s="34" customFormat="1">
      <c r="A1400" s="29"/>
      <c r="B1400" s="29"/>
      <c r="C1400" s="29"/>
      <c r="D1400" s="29"/>
      <c r="E1400" s="29"/>
      <c r="F1400" s="29"/>
      <c r="G1400" s="29"/>
      <c r="H1400" s="29"/>
      <c r="I1400" s="30"/>
      <c r="J1400" s="30"/>
      <c r="K1400" s="30"/>
      <c r="L1400" s="30"/>
      <c r="M1400" s="30"/>
      <c r="N1400" s="30"/>
      <c r="O1400" s="40"/>
      <c r="P1400" s="40"/>
      <c r="Q1400" s="40"/>
      <c r="R1400" s="31"/>
      <c r="S1400" s="40"/>
      <c r="T1400" s="31"/>
      <c r="U1400" s="40"/>
      <c r="V1400" s="31"/>
      <c r="W1400" s="40"/>
      <c r="X1400" s="31"/>
      <c r="Y1400" s="40"/>
      <c r="Z1400" s="31"/>
    </row>
    <row r="1401" spans="1:26" s="34" customFormat="1">
      <c r="A1401" s="29"/>
      <c r="B1401" s="29"/>
      <c r="C1401" s="29"/>
      <c r="D1401" s="29"/>
      <c r="E1401" s="29"/>
      <c r="F1401" s="29"/>
      <c r="G1401" s="29"/>
      <c r="H1401" s="29"/>
      <c r="I1401" s="30"/>
      <c r="J1401" s="30"/>
      <c r="K1401" s="30"/>
      <c r="L1401" s="30"/>
      <c r="M1401" s="30"/>
      <c r="N1401" s="30"/>
      <c r="O1401" s="40"/>
      <c r="P1401" s="40"/>
      <c r="Q1401" s="40"/>
      <c r="R1401" s="31"/>
      <c r="S1401" s="40"/>
      <c r="T1401" s="31"/>
      <c r="U1401" s="40"/>
      <c r="V1401" s="31"/>
      <c r="W1401" s="40"/>
      <c r="X1401" s="31"/>
      <c r="Y1401" s="40"/>
      <c r="Z1401" s="31"/>
    </row>
    <row r="1402" spans="1:26" s="34" customFormat="1">
      <c r="A1402" s="29"/>
      <c r="B1402" s="29"/>
      <c r="C1402" s="29"/>
      <c r="D1402" s="29"/>
      <c r="E1402" s="29"/>
      <c r="F1402" s="29"/>
      <c r="G1402" s="29"/>
      <c r="H1402" s="29"/>
      <c r="I1402" s="30"/>
      <c r="J1402" s="30"/>
      <c r="K1402" s="30"/>
      <c r="L1402" s="30"/>
      <c r="M1402" s="30"/>
      <c r="N1402" s="30"/>
      <c r="O1402" s="40"/>
      <c r="P1402" s="40"/>
      <c r="Q1402" s="40"/>
      <c r="R1402" s="31"/>
      <c r="S1402" s="40"/>
      <c r="T1402" s="31"/>
      <c r="U1402" s="40"/>
      <c r="V1402" s="31"/>
      <c r="W1402" s="40"/>
      <c r="X1402" s="31"/>
      <c r="Y1402" s="40"/>
      <c r="Z1402" s="31"/>
    </row>
    <row r="1403" spans="1:26" s="34" customFormat="1">
      <c r="A1403" s="29"/>
      <c r="B1403" s="29"/>
      <c r="C1403" s="29"/>
      <c r="D1403" s="29"/>
      <c r="E1403" s="29"/>
      <c r="F1403" s="29"/>
      <c r="G1403" s="29"/>
      <c r="H1403" s="29"/>
      <c r="I1403" s="30"/>
      <c r="J1403" s="30"/>
      <c r="K1403" s="30"/>
      <c r="L1403" s="30"/>
      <c r="M1403" s="30"/>
      <c r="N1403" s="30"/>
      <c r="O1403" s="40"/>
      <c r="P1403" s="40"/>
      <c r="Q1403" s="40"/>
      <c r="R1403" s="31"/>
      <c r="S1403" s="40"/>
      <c r="T1403" s="31"/>
      <c r="U1403" s="40"/>
      <c r="V1403" s="31"/>
      <c r="W1403" s="40"/>
      <c r="X1403" s="31"/>
      <c r="Y1403" s="40"/>
      <c r="Z1403" s="31"/>
    </row>
    <row r="1404" spans="1:26" s="34" customFormat="1">
      <c r="A1404" s="29"/>
      <c r="B1404" s="29"/>
      <c r="C1404" s="29"/>
      <c r="D1404" s="29"/>
      <c r="E1404" s="29"/>
      <c r="F1404" s="29"/>
      <c r="G1404" s="29"/>
      <c r="H1404" s="29"/>
      <c r="I1404" s="30"/>
      <c r="J1404" s="30"/>
      <c r="K1404" s="30"/>
      <c r="L1404" s="30"/>
      <c r="M1404" s="30"/>
      <c r="N1404" s="30"/>
      <c r="O1404" s="40"/>
      <c r="P1404" s="40"/>
      <c r="Q1404" s="40"/>
      <c r="R1404" s="31"/>
      <c r="S1404" s="40"/>
      <c r="T1404" s="31"/>
      <c r="U1404" s="40"/>
      <c r="V1404" s="31"/>
      <c r="W1404" s="40"/>
      <c r="X1404" s="31"/>
      <c r="Y1404" s="40"/>
      <c r="Z1404" s="31"/>
    </row>
    <row r="1405" spans="1:26" s="34" customFormat="1">
      <c r="A1405" s="29"/>
      <c r="B1405" s="29"/>
      <c r="C1405" s="29"/>
      <c r="D1405" s="29"/>
      <c r="E1405" s="29"/>
      <c r="F1405" s="29"/>
      <c r="G1405" s="29"/>
      <c r="H1405" s="29"/>
      <c r="I1405" s="30"/>
      <c r="J1405" s="30"/>
      <c r="K1405" s="30"/>
      <c r="L1405" s="30"/>
      <c r="M1405" s="30"/>
      <c r="N1405" s="30"/>
      <c r="O1405" s="40"/>
      <c r="P1405" s="40"/>
      <c r="Q1405" s="40"/>
      <c r="R1405" s="31"/>
      <c r="S1405" s="40"/>
      <c r="T1405" s="31"/>
      <c r="U1405" s="40"/>
      <c r="V1405" s="31"/>
      <c r="W1405" s="40"/>
      <c r="X1405" s="31"/>
      <c r="Y1405" s="40"/>
      <c r="Z1405" s="31"/>
    </row>
    <row r="1406" spans="1:26" s="34" customFormat="1">
      <c r="A1406" s="29"/>
      <c r="B1406" s="29"/>
      <c r="C1406" s="29"/>
      <c r="D1406" s="29"/>
      <c r="E1406" s="29"/>
      <c r="F1406" s="29"/>
      <c r="G1406" s="29"/>
      <c r="H1406" s="29"/>
      <c r="I1406" s="30"/>
      <c r="J1406" s="30"/>
      <c r="K1406" s="30"/>
      <c r="L1406" s="30"/>
      <c r="M1406" s="30"/>
      <c r="N1406" s="30"/>
      <c r="O1406" s="40"/>
      <c r="P1406" s="40"/>
      <c r="Q1406" s="40"/>
      <c r="R1406" s="31"/>
      <c r="S1406" s="40"/>
      <c r="T1406" s="31"/>
      <c r="U1406" s="40"/>
      <c r="V1406" s="31"/>
      <c r="W1406" s="40"/>
      <c r="X1406" s="31"/>
      <c r="Y1406" s="40"/>
      <c r="Z1406" s="31"/>
    </row>
    <row r="1407" spans="1:26" s="34" customFormat="1">
      <c r="A1407" s="29"/>
      <c r="B1407" s="29"/>
      <c r="C1407" s="29"/>
      <c r="D1407" s="29"/>
      <c r="E1407" s="29"/>
      <c r="F1407" s="29"/>
      <c r="G1407" s="29"/>
      <c r="H1407" s="29"/>
      <c r="I1407" s="30"/>
      <c r="J1407" s="30"/>
      <c r="K1407" s="30"/>
      <c r="L1407" s="30"/>
      <c r="M1407" s="30"/>
      <c r="N1407" s="30"/>
      <c r="O1407" s="40"/>
      <c r="P1407" s="40"/>
      <c r="Q1407" s="40"/>
      <c r="R1407" s="31"/>
      <c r="S1407" s="40"/>
      <c r="T1407" s="31"/>
      <c r="U1407" s="40"/>
      <c r="V1407" s="31"/>
      <c r="W1407" s="40"/>
      <c r="X1407" s="31"/>
      <c r="Y1407" s="40"/>
      <c r="Z1407" s="31"/>
    </row>
    <row r="1408" spans="1:26" s="34" customFormat="1">
      <c r="A1408" s="29"/>
      <c r="B1408" s="29"/>
      <c r="C1408" s="29"/>
      <c r="D1408" s="29"/>
      <c r="E1408" s="29"/>
      <c r="F1408" s="29"/>
      <c r="G1408" s="29"/>
      <c r="H1408" s="29"/>
      <c r="I1408" s="30"/>
      <c r="J1408" s="30"/>
      <c r="K1408" s="30"/>
      <c r="L1408" s="30"/>
      <c r="M1408" s="30"/>
      <c r="N1408" s="30"/>
      <c r="O1408" s="40"/>
      <c r="P1408" s="40"/>
      <c r="Q1408" s="40"/>
      <c r="R1408" s="31"/>
      <c r="S1408" s="40"/>
      <c r="T1408" s="31"/>
      <c r="U1408" s="40"/>
      <c r="V1408" s="31"/>
      <c r="W1408" s="40"/>
      <c r="X1408" s="31"/>
      <c r="Y1408" s="40"/>
      <c r="Z1408" s="31"/>
    </row>
    <row r="1409" spans="1:26" s="34" customFormat="1">
      <c r="A1409" s="29"/>
      <c r="B1409" s="29"/>
      <c r="C1409" s="29"/>
      <c r="D1409" s="29"/>
      <c r="E1409" s="29"/>
      <c r="F1409" s="29"/>
      <c r="G1409" s="29"/>
      <c r="H1409" s="29"/>
      <c r="I1409" s="30"/>
      <c r="J1409" s="30"/>
      <c r="K1409" s="30"/>
      <c r="L1409" s="30"/>
      <c r="M1409" s="30"/>
      <c r="N1409" s="30"/>
      <c r="O1409" s="40"/>
      <c r="P1409" s="40"/>
      <c r="Q1409" s="40"/>
      <c r="R1409" s="31"/>
      <c r="S1409" s="40"/>
      <c r="T1409" s="31"/>
      <c r="U1409" s="40"/>
      <c r="V1409" s="31"/>
      <c r="W1409" s="40"/>
      <c r="X1409" s="31"/>
      <c r="Y1409" s="40"/>
      <c r="Z1409" s="31"/>
    </row>
    <row r="1410" spans="1:26" s="34" customFormat="1">
      <c r="A1410" s="29"/>
      <c r="B1410" s="29"/>
      <c r="C1410" s="29"/>
      <c r="D1410" s="29"/>
      <c r="E1410" s="29"/>
      <c r="F1410" s="29"/>
      <c r="G1410" s="29"/>
      <c r="H1410" s="29"/>
      <c r="I1410" s="30"/>
      <c r="J1410" s="30"/>
      <c r="K1410" s="30"/>
      <c r="L1410" s="30"/>
      <c r="M1410" s="30"/>
      <c r="N1410" s="30"/>
      <c r="O1410" s="40"/>
      <c r="P1410" s="40"/>
      <c r="Q1410" s="40"/>
      <c r="R1410" s="31"/>
      <c r="S1410" s="40"/>
      <c r="T1410" s="31"/>
      <c r="U1410" s="40"/>
      <c r="V1410" s="31"/>
      <c r="W1410" s="40"/>
      <c r="X1410" s="31"/>
      <c r="Y1410" s="40"/>
      <c r="Z1410" s="31"/>
    </row>
    <row r="1411" spans="1:26" s="34" customFormat="1">
      <c r="A1411" s="29"/>
      <c r="B1411" s="29"/>
      <c r="C1411" s="29"/>
      <c r="D1411" s="29"/>
      <c r="E1411" s="29"/>
      <c r="F1411" s="29"/>
      <c r="G1411" s="29"/>
      <c r="H1411" s="29"/>
      <c r="I1411" s="30"/>
      <c r="J1411" s="30"/>
      <c r="K1411" s="30"/>
      <c r="L1411" s="30"/>
      <c r="M1411" s="30"/>
      <c r="N1411" s="30"/>
      <c r="O1411" s="40"/>
      <c r="P1411" s="40"/>
      <c r="Q1411" s="40"/>
      <c r="R1411" s="31"/>
      <c r="S1411" s="40"/>
      <c r="T1411" s="31"/>
      <c r="U1411" s="40"/>
      <c r="V1411" s="31"/>
      <c r="W1411" s="40"/>
      <c r="X1411" s="31"/>
      <c r="Y1411" s="40"/>
      <c r="Z1411" s="31"/>
    </row>
    <row r="1412" spans="1:26" s="34" customFormat="1">
      <c r="A1412" s="29"/>
      <c r="B1412" s="29"/>
      <c r="C1412" s="29"/>
      <c r="D1412" s="29"/>
      <c r="E1412" s="29"/>
      <c r="F1412" s="29"/>
      <c r="G1412" s="29"/>
      <c r="H1412" s="29"/>
      <c r="I1412" s="30"/>
      <c r="J1412" s="30"/>
      <c r="K1412" s="30"/>
      <c r="L1412" s="30"/>
      <c r="M1412" s="30"/>
      <c r="N1412" s="30"/>
      <c r="O1412" s="40"/>
      <c r="P1412" s="40"/>
      <c r="Q1412" s="40"/>
      <c r="R1412" s="31"/>
      <c r="S1412" s="40"/>
      <c r="T1412" s="31"/>
      <c r="U1412" s="40"/>
      <c r="V1412" s="31"/>
      <c r="W1412" s="40"/>
      <c r="X1412" s="31"/>
      <c r="Y1412" s="40"/>
      <c r="Z1412" s="31"/>
    </row>
    <row r="1413" spans="1:26" s="34" customFormat="1">
      <c r="A1413" s="29"/>
      <c r="B1413" s="29"/>
      <c r="C1413" s="29"/>
      <c r="D1413" s="29"/>
      <c r="E1413" s="29"/>
      <c r="F1413" s="29"/>
      <c r="G1413" s="29"/>
      <c r="H1413" s="29"/>
      <c r="I1413" s="30"/>
      <c r="J1413" s="30"/>
      <c r="K1413" s="30"/>
      <c r="L1413" s="30"/>
      <c r="M1413" s="30"/>
      <c r="N1413" s="30"/>
      <c r="O1413" s="40"/>
      <c r="P1413" s="40"/>
      <c r="Q1413" s="40"/>
      <c r="R1413" s="31"/>
      <c r="S1413" s="40"/>
      <c r="T1413" s="31"/>
      <c r="U1413" s="40"/>
      <c r="V1413" s="31"/>
      <c r="W1413" s="40"/>
      <c r="X1413" s="31"/>
      <c r="Y1413" s="40"/>
      <c r="Z1413" s="31"/>
    </row>
    <row r="1414" spans="1:26">
      <c r="A1414" s="29"/>
      <c r="B1414" s="29"/>
      <c r="C1414" s="29"/>
      <c r="D1414" s="29"/>
      <c r="E1414" s="29"/>
      <c r="F1414" s="29"/>
      <c r="G1414" s="29"/>
      <c r="H1414" s="29"/>
      <c r="I1414" s="30"/>
      <c r="J1414" s="30"/>
      <c r="K1414" s="30"/>
      <c r="L1414" s="30"/>
      <c r="M1414" s="30"/>
      <c r="N1414" s="30"/>
      <c r="O1414" s="40"/>
      <c r="P1414" s="40"/>
      <c r="Q1414" s="40"/>
      <c r="R1414" s="31"/>
      <c r="S1414" s="40"/>
      <c r="T1414" s="31"/>
      <c r="U1414" s="40"/>
      <c r="V1414" s="31"/>
      <c r="W1414" s="40"/>
      <c r="X1414" s="31"/>
      <c r="Y1414" s="40"/>
      <c r="Z1414" s="31"/>
    </row>
    <row r="1415" spans="1:26">
      <c r="A1415" s="29"/>
      <c r="B1415" s="29"/>
      <c r="C1415" s="29"/>
      <c r="D1415" s="29"/>
      <c r="E1415" s="29"/>
      <c r="F1415" s="29"/>
      <c r="G1415" s="29"/>
      <c r="H1415" s="29"/>
      <c r="I1415" s="30"/>
      <c r="J1415" s="30"/>
      <c r="K1415" s="30"/>
      <c r="L1415" s="30"/>
      <c r="M1415" s="30"/>
      <c r="N1415" s="30"/>
      <c r="O1415" s="40"/>
      <c r="P1415" s="40"/>
      <c r="Q1415" s="40"/>
      <c r="R1415" s="31"/>
      <c r="S1415" s="40"/>
      <c r="T1415" s="31"/>
      <c r="U1415" s="40"/>
      <c r="V1415" s="31"/>
      <c r="W1415" s="40"/>
      <c r="X1415" s="31"/>
      <c r="Y1415" s="40"/>
      <c r="Z1415" s="31"/>
    </row>
    <row r="1416" spans="1:26">
      <c r="A1416" s="29"/>
      <c r="B1416" s="29"/>
      <c r="C1416" s="29"/>
      <c r="D1416" s="29"/>
      <c r="E1416" s="29"/>
      <c r="F1416" s="29"/>
      <c r="G1416" s="29"/>
      <c r="H1416" s="29"/>
      <c r="I1416" s="30"/>
      <c r="J1416" s="30"/>
      <c r="K1416" s="30"/>
      <c r="L1416" s="30"/>
      <c r="M1416" s="30"/>
      <c r="N1416" s="30"/>
      <c r="O1416" s="40"/>
      <c r="P1416" s="40"/>
      <c r="Q1416" s="40"/>
      <c r="R1416" s="31"/>
      <c r="S1416" s="40"/>
      <c r="T1416" s="31"/>
      <c r="U1416" s="40"/>
      <c r="V1416" s="31"/>
      <c r="W1416" s="40"/>
      <c r="X1416" s="31"/>
      <c r="Y1416" s="40"/>
      <c r="Z1416" s="31"/>
    </row>
  </sheetData>
  <mergeCells count="46">
    <mergeCell ref="A17:A19"/>
    <mergeCell ref="B17:B19"/>
    <mergeCell ref="C17:C19"/>
    <mergeCell ref="D17:D19"/>
    <mergeCell ref="E17:E19"/>
    <mergeCell ref="K7:L7"/>
    <mergeCell ref="M7:N7"/>
    <mergeCell ref="I7:J7"/>
    <mergeCell ref="O7:P7"/>
    <mergeCell ref="W3:Z3"/>
    <mergeCell ref="U7:V7"/>
    <mergeCell ref="S7:T7"/>
    <mergeCell ref="W7:X7"/>
    <mergeCell ref="Q7:R7"/>
    <mergeCell ref="Y7:Z7"/>
    <mergeCell ref="B27:K27"/>
    <mergeCell ref="A1:F1"/>
    <mergeCell ref="A2:F2"/>
    <mergeCell ref="A4:Z4"/>
    <mergeCell ref="A5:Z5"/>
    <mergeCell ref="A6:A8"/>
    <mergeCell ref="B6:B8"/>
    <mergeCell ref="C6:E6"/>
    <mergeCell ref="F6:F8"/>
    <mergeCell ref="G6:H7"/>
    <mergeCell ref="B11:B13"/>
    <mergeCell ref="B14:B16"/>
    <mergeCell ref="A14:A16"/>
    <mergeCell ref="B23:L23"/>
    <mergeCell ref="X2:Y2"/>
    <mergeCell ref="I6:Z6"/>
    <mergeCell ref="B24:K24"/>
    <mergeCell ref="B25:K25"/>
    <mergeCell ref="B21:W21"/>
    <mergeCell ref="B26:K26"/>
    <mergeCell ref="C14:C16"/>
    <mergeCell ref="A10:B10"/>
    <mergeCell ref="A11:A13"/>
    <mergeCell ref="E11:E13"/>
    <mergeCell ref="D14:D16"/>
    <mergeCell ref="E14:E16"/>
    <mergeCell ref="C7:C8"/>
    <mergeCell ref="D7:D8"/>
    <mergeCell ref="E7:E8"/>
    <mergeCell ref="C11:C13"/>
    <mergeCell ref="D11:D13"/>
  </mergeCells>
  <pageMargins left="0.38593749999999999" right="9.4791666666666705E-2" top="0.35729166666666667" bottom="0.16041666666666668" header="0.31496062992126" footer="0.31496062992126"/>
  <pageSetup paperSize="9" scale="68" orientation="landscape" r:id="rId1"/>
  <headerFooter>
    <oddFooter>&amp;C&amp;P</oddFooter>
  </headerFooter>
</worksheet>
</file>

<file path=xl/worksheets/sheet6.xml><?xml version="1.0" encoding="utf-8"?>
<worksheet xmlns="http://schemas.openxmlformats.org/spreadsheetml/2006/main" xmlns:r="http://schemas.openxmlformats.org/officeDocument/2006/relationships">
  <dimension ref="A8:L14"/>
  <sheetViews>
    <sheetView workbookViewId="0">
      <selection activeCell="G13" sqref="G13"/>
    </sheetView>
  </sheetViews>
  <sheetFormatPr defaultRowHeight="12.75"/>
  <sheetData>
    <row r="8" spans="1:12">
      <c r="A8" s="468" t="s">
        <v>10</v>
      </c>
      <c r="B8" s="468" t="s">
        <v>77</v>
      </c>
      <c r="C8" s="468" t="s">
        <v>430</v>
      </c>
      <c r="D8" s="468"/>
      <c r="E8" s="468"/>
      <c r="F8" s="468" t="s">
        <v>378</v>
      </c>
      <c r="G8" s="468"/>
      <c r="H8" s="468"/>
      <c r="I8" s="468"/>
      <c r="J8" s="468"/>
      <c r="K8" s="468"/>
      <c r="L8" s="468"/>
    </row>
    <row r="9" spans="1:12">
      <c r="A9" s="468"/>
      <c r="B9" s="468"/>
      <c r="C9" s="467" t="s">
        <v>190</v>
      </c>
      <c r="D9" s="467" t="s">
        <v>191</v>
      </c>
      <c r="E9" s="467" t="s">
        <v>220</v>
      </c>
      <c r="F9" s="467" t="s">
        <v>190</v>
      </c>
      <c r="G9" s="467" t="s">
        <v>209</v>
      </c>
      <c r="H9" s="467"/>
      <c r="I9" s="467" t="s">
        <v>191</v>
      </c>
      <c r="J9" s="467" t="s">
        <v>209</v>
      </c>
      <c r="K9" s="467"/>
      <c r="L9" s="467" t="s">
        <v>220</v>
      </c>
    </row>
    <row r="10" spans="1:12">
      <c r="A10" s="468"/>
      <c r="B10" s="468"/>
      <c r="C10" s="467"/>
      <c r="D10" s="467"/>
      <c r="E10" s="467"/>
      <c r="F10" s="467"/>
      <c r="G10" s="242" t="s">
        <v>376</v>
      </c>
      <c r="H10" s="242" t="s">
        <v>377</v>
      </c>
      <c r="I10" s="467"/>
      <c r="J10" s="242" t="s">
        <v>376</v>
      </c>
      <c r="K10" s="242" t="s">
        <v>377</v>
      </c>
      <c r="L10" s="467"/>
    </row>
    <row r="11" spans="1:12">
      <c r="A11" s="468" t="s">
        <v>215</v>
      </c>
      <c r="B11" s="468"/>
      <c r="C11" s="346">
        <f>C12+C13+C14</f>
        <v>24</v>
      </c>
      <c r="D11" s="346">
        <f t="shared" ref="D11:L11" si="0">D12+D13+D14</f>
        <v>840</v>
      </c>
      <c r="E11" s="346">
        <f t="shared" si="0"/>
        <v>840</v>
      </c>
      <c r="F11" s="346">
        <f t="shared" si="0"/>
        <v>42</v>
      </c>
      <c r="G11" s="346">
        <f t="shared" si="0"/>
        <v>24</v>
      </c>
      <c r="H11" s="346">
        <f t="shared" si="0"/>
        <v>18</v>
      </c>
      <c r="I11" s="346">
        <f t="shared" si="0"/>
        <v>1470</v>
      </c>
      <c r="J11" s="346">
        <f t="shared" si="0"/>
        <v>840</v>
      </c>
      <c r="K11" s="346">
        <f t="shared" si="0"/>
        <v>630</v>
      </c>
      <c r="L11" s="346">
        <f t="shared" si="0"/>
        <v>1470</v>
      </c>
    </row>
    <row r="12" spans="1:12" ht="51">
      <c r="A12" s="242">
        <v>1</v>
      </c>
      <c r="B12" s="243" t="s">
        <v>218</v>
      </c>
      <c r="C12" s="242">
        <v>8</v>
      </c>
      <c r="D12" s="242">
        <v>280</v>
      </c>
      <c r="E12" s="242">
        <v>280</v>
      </c>
      <c r="F12" s="242">
        <v>14</v>
      </c>
      <c r="G12" s="242">
        <v>8</v>
      </c>
      <c r="H12" s="242">
        <v>6</v>
      </c>
      <c r="I12" s="242">
        <v>490</v>
      </c>
      <c r="J12" s="242">
        <v>280</v>
      </c>
      <c r="K12" s="242">
        <v>210</v>
      </c>
      <c r="L12" s="242">
        <v>490</v>
      </c>
    </row>
    <row r="13" spans="1:12" ht="51">
      <c r="A13" s="242">
        <v>2</v>
      </c>
      <c r="B13" s="243" t="s">
        <v>426</v>
      </c>
      <c r="C13" s="242">
        <v>8</v>
      </c>
      <c r="D13" s="242">
        <v>280</v>
      </c>
      <c r="E13" s="242">
        <v>280</v>
      </c>
      <c r="F13" s="242">
        <v>14</v>
      </c>
      <c r="G13" s="242">
        <v>8</v>
      </c>
      <c r="H13" s="242">
        <v>6</v>
      </c>
      <c r="I13" s="242">
        <v>490</v>
      </c>
      <c r="J13" s="242">
        <v>280</v>
      </c>
      <c r="K13" s="242">
        <v>210</v>
      </c>
      <c r="L13" s="242">
        <v>490</v>
      </c>
    </row>
    <row r="14" spans="1:12" ht="63.75">
      <c r="A14" s="242">
        <v>2</v>
      </c>
      <c r="B14" s="243" t="s">
        <v>232</v>
      </c>
      <c r="C14" s="242">
        <v>8</v>
      </c>
      <c r="D14" s="242">
        <v>280</v>
      </c>
      <c r="E14" s="242">
        <v>280</v>
      </c>
      <c r="F14" s="242">
        <v>14</v>
      </c>
      <c r="G14" s="242">
        <v>8</v>
      </c>
      <c r="H14" s="242">
        <v>6</v>
      </c>
      <c r="I14" s="242">
        <v>490</v>
      </c>
      <c r="J14" s="242">
        <v>280</v>
      </c>
      <c r="K14" s="242">
        <v>210</v>
      </c>
      <c r="L14" s="242">
        <v>490</v>
      </c>
    </row>
  </sheetData>
  <mergeCells count="13">
    <mergeCell ref="J9:K9"/>
    <mergeCell ref="L9:L10"/>
    <mergeCell ref="A11:B11"/>
    <mergeCell ref="A8:A10"/>
    <mergeCell ref="B8:B10"/>
    <mergeCell ref="C8:E8"/>
    <mergeCell ref="F8:L8"/>
    <mergeCell ref="C9:C10"/>
    <mergeCell ref="D9:D10"/>
    <mergeCell ref="E9:E10"/>
    <mergeCell ref="F9:F10"/>
    <mergeCell ref="G9:H9"/>
    <mergeCell ref="I9:I10"/>
  </mergeCells>
  <pageMargins left="0.7" right="0.7" top="0.75" bottom="0.75" header="0.3" footer="0.3"/>
  <pageSetup paperSize="9" orientation="landscape" verticalDpi="0" r:id="rId1"/>
</worksheet>
</file>

<file path=xl/worksheets/sheet7.xml><?xml version="1.0" encoding="utf-8"?>
<worksheet xmlns="http://schemas.openxmlformats.org/spreadsheetml/2006/main" xmlns:r="http://schemas.openxmlformats.org/officeDocument/2006/relationships">
  <dimension ref="A1:AH1414"/>
  <sheetViews>
    <sheetView showZeros="0" view="pageLayout" topLeftCell="A7" workbookViewId="0">
      <selection activeCell="K5" sqref="K5:K7"/>
    </sheetView>
  </sheetViews>
  <sheetFormatPr defaultRowHeight="15.75"/>
  <cols>
    <col min="1" max="1" width="4" style="35" bestFit="1" customWidth="1"/>
    <col min="2" max="2" width="17.7109375" style="35" bestFit="1" customWidth="1"/>
    <col min="3" max="5" width="7" style="35" customWidth="1"/>
    <col min="6" max="6" width="12.140625" style="35" bestFit="1" customWidth="1"/>
    <col min="7" max="7" width="9.7109375" style="35" customWidth="1"/>
    <col min="8" max="8" width="10.28515625" style="35" customWidth="1"/>
    <col min="9" max="12" width="7.42578125" style="36" customWidth="1"/>
    <col min="13" max="14" width="7.42578125" style="41" customWidth="1"/>
    <col min="15" max="16" width="7.42578125" style="37" customWidth="1"/>
    <col min="17" max="18" width="7.42578125" style="38" customWidth="1"/>
    <col min="19" max="24" width="7.42578125" style="24" customWidth="1"/>
    <col min="25" max="33" width="7.42578125" style="14" customWidth="1"/>
    <col min="34" max="34" width="6.5703125" style="14" customWidth="1"/>
    <col min="35" max="16384" width="9.140625" style="14"/>
  </cols>
  <sheetData>
    <row r="1" spans="1:34">
      <c r="A1" s="439" t="s">
        <v>364</v>
      </c>
      <c r="B1" s="439"/>
      <c r="C1" s="439"/>
      <c r="D1" s="439"/>
      <c r="E1" s="439"/>
      <c r="F1" s="439"/>
      <c r="G1" s="174"/>
      <c r="H1" s="174"/>
    </row>
    <row r="2" spans="1:34" ht="18.75">
      <c r="A2" s="439"/>
      <c r="B2" s="439"/>
      <c r="C2" s="439"/>
      <c r="D2" s="439"/>
      <c r="E2" s="439"/>
      <c r="F2" s="439"/>
      <c r="G2" s="175"/>
      <c r="H2" s="175"/>
      <c r="AF2" s="463" t="s">
        <v>308</v>
      </c>
      <c r="AG2" s="463"/>
    </row>
    <row r="3" spans="1:34" s="8" customFormat="1">
      <c r="A3" s="17"/>
      <c r="B3" s="17"/>
      <c r="C3" s="17"/>
      <c r="D3" s="17"/>
      <c r="E3" s="17"/>
      <c r="F3" s="17"/>
      <c r="G3" s="17"/>
      <c r="H3" s="17"/>
      <c r="I3" s="17"/>
      <c r="J3" s="17"/>
      <c r="K3" s="17"/>
      <c r="L3" s="17"/>
      <c r="M3" s="18"/>
      <c r="N3" s="18"/>
      <c r="O3" s="17"/>
      <c r="P3" s="17"/>
      <c r="Q3" s="17"/>
      <c r="R3" s="17"/>
      <c r="S3" s="19"/>
      <c r="T3" s="19"/>
      <c r="U3" s="19"/>
      <c r="V3" s="19"/>
      <c r="W3" s="19"/>
      <c r="X3" s="19"/>
      <c r="Y3" s="19"/>
      <c r="Z3" s="19"/>
      <c r="AE3" s="466" t="s">
        <v>441</v>
      </c>
      <c r="AF3" s="466"/>
      <c r="AG3" s="466"/>
      <c r="AH3" s="466"/>
    </row>
    <row r="4" spans="1:34" s="8" customFormat="1" ht="32.25" customHeight="1">
      <c r="A4" s="421" t="s">
        <v>448</v>
      </c>
      <c r="B4" s="421"/>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row>
    <row r="5" spans="1:34" s="8" customFormat="1" ht="22.5" customHeight="1">
      <c r="A5" s="457" t="str">
        <f>'Biểu 01'!A4:E4</f>
        <v>(Kèm theo Kế hoạch số      /KH-UBND ngày    tháng  4 năm 2021 của Uỷ ban nhân dân tỉnh)</v>
      </c>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row>
    <row r="6" spans="1:34" s="8" customFormat="1" ht="45.75" customHeight="1">
      <c r="A6" s="425" t="s">
        <v>10</v>
      </c>
      <c r="B6" s="425" t="s">
        <v>77</v>
      </c>
      <c r="C6" s="425" t="s">
        <v>193</v>
      </c>
      <c r="D6" s="425"/>
      <c r="E6" s="425"/>
      <c r="F6" s="425" t="s">
        <v>164</v>
      </c>
      <c r="G6" s="425" t="s">
        <v>281</v>
      </c>
      <c r="H6" s="425"/>
      <c r="I6" s="425" t="s">
        <v>189</v>
      </c>
      <c r="J6" s="425"/>
      <c r="K6" s="425"/>
      <c r="L6" s="425"/>
      <c r="M6" s="425"/>
      <c r="N6" s="425"/>
      <c r="O6" s="425"/>
      <c r="P6" s="425"/>
      <c r="Q6" s="425"/>
      <c r="R6" s="425"/>
      <c r="S6" s="425"/>
      <c r="T6" s="425"/>
      <c r="U6" s="425"/>
      <c r="V6" s="425"/>
      <c r="W6" s="425"/>
      <c r="X6" s="425"/>
      <c r="Y6" s="425"/>
      <c r="Z6" s="425"/>
      <c r="AA6" s="425"/>
      <c r="AB6" s="425"/>
      <c r="AC6" s="425"/>
      <c r="AD6" s="425"/>
      <c r="AE6" s="425"/>
      <c r="AF6" s="425"/>
      <c r="AG6" s="425"/>
      <c r="AH6" s="425"/>
    </row>
    <row r="7" spans="1:34" ht="90.75" customHeight="1">
      <c r="A7" s="425"/>
      <c r="B7" s="425"/>
      <c r="C7" s="474" t="s">
        <v>213</v>
      </c>
      <c r="D7" s="474" t="s">
        <v>214</v>
      </c>
      <c r="E7" s="474" t="s">
        <v>220</v>
      </c>
      <c r="F7" s="425"/>
      <c r="G7" s="474" t="s">
        <v>239</v>
      </c>
      <c r="H7" s="474" t="s">
        <v>182</v>
      </c>
      <c r="I7" s="473" t="s">
        <v>241</v>
      </c>
      <c r="J7" s="473"/>
      <c r="K7" s="473" t="s">
        <v>242</v>
      </c>
      <c r="L7" s="473"/>
      <c r="M7" s="473" t="s">
        <v>243</v>
      </c>
      <c r="N7" s="473"/>
      <c r="O7" s="475" t="s">
        <v>244</v>
      </c>
      <c r="P7" s="475"/>
      <c r="Q7" s="475" t="s">
        <v>245</v>
      </c>
      <c r="R7" s="475"/>
      <c r="S7" s="473" t="s">
        <v>246</v>
      </c>
      <c r="T7" s="473"/>
      <c r="U7" s="473" t="s">
        <v>247</v>
      </c>
      <c r="V7" s="473"/>
      <c r="W7" s="473" t="s">
        <v>248</v>
      </c>
      <c r="X7" s="473"/>
      <c r="Y7" s="473" t="s">
        <v>249</v>
      </c>
      <c r="Z7" s="473"/>
      <c r="AA7" s="472" t="s">
        <v>250</v>
      </c>
      <c r="AB7" s="472"/>
      <c r="AC7" s="472" t="s">
        <v>251</v>
      </c>
      <c r="AD7" s="472"/>
      <c r="AE7" s="472" t="s">
        <v>252</v>
      </c>
      <c r="AF7" s="472"/>
      <c r="AG7" s="478" t="s">
        <v>253</v>
      </c>
      <c r="AH7" s="478"/>
    </row>
    <row r="8" spans="1:34" ht="60" customHeight="1">
      <c r="A8" s="425"/>
      <c r="B8" s="425"/>
      <c r="C8" s="474"/>
      <c r="D8" s="474"/>
      <c r="E8" s="474"/>
      <c r="F8" s="425"/>
      <c r="G8" s="474"/>
      <c r="H8" s="474"/>
      <c r="I8" s="149" t="s">
        <v>240</v>
      </c>
      <c r="J8" s="149" t="s">
        <v>182</v>
      </c>
      <c r="K8" s="149" t="s">
        <v>240</v>
      </c>
      <c r="L8" s="149" t="s">
        <v>182</v>
      </c>
      <c r="M8" s="149" t="s">
        <v>240</v>
      </c>
      <c r="N8" s="149" t="s">
        <v>182</v>
      </c>
      <c r="O8" s="149" t="s">
        <v>240</v>
      </c>
      <c r="P8" s="149" t="s">
        <v>182</v>
      </c>
      <c r="Q8" s="149" t="s">
        <v>240</v>
      </c>
      <c r="R8" s="149" t="s">
        <v>182</v>
      </c>
      <c r="S8" s="149" t="s">
        <v>240</v>
      </c>
      <c r="T8" s="149" t="s">
        <v>182</v>
      </c>
      <c r="U8" s="149" t="s">
        <v>240</v>
      </c>
      <c r="V8" s="149" t="s">
        <v>182</v>
      </c>
      <c r="W8" s="149" t="s">
        <v>240</v>
      </c>
      <c r="X8" s="149" t="s">
        <v>182</v>
      </c>
      <c r="Y8" s="149" t="s">
        <v>240</v>
      </c>
      <c r="Z8" s="149" t="s">
        <v>182</v>
      </c>
      <c r="AA8" s="149" t="s">
        <v>240</v>
      </c>
      <c r="AB8" s="149" t="s">
        <v>182</v>
      </c>
      <c r="AC8" s="149" t="s">
        <v>240</v>
      </c>
      <c r="AD8" s="149" t="s">
        <v>182</v>
      </c>
      <c r="AE8" s="149" t="s">
        <v>240</v>
      </c>
      <c r="AF8" s="149" t="s">
        <v>182</v>
      </c>
      <c r="AG8" s="149" t="s">
        <v>240</v>
      </c>
      <c r="AH8" s="149" t="s">
        <v>182</v>
      </c>
    </row>
    <row r="9" spans="1:34" ht="20.25" hidden="1" customHeight="1">
      <c r="A9" s="432" t="s">
        <v>367</v>
      </c>
      <c r="B9" s="433"/>
      <c r="C9" s="476">
        <f>C11+C14</f>
        <v>28</v>
      </c>
      <c r="D9" s="476">
        <f t="shared" ref="D9:E9" si="0">D11+D14</f>
        <v>980</v>
      </c>
      <c r="E9" s="476">
        <f t="shared" si="0"/>
        <v>980</v>
      </c>
      <c r="F9" s="171" t="s">
        <v>80</v>
      </c>
      <c r="G9" s="165">
        <f>G12+G15</f>
        <v>385</v>
      </c>
      <c r="H9" s="171"/>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row>
    <row r="10" spans="1:34" ht="62.25" customHeight="1">
      <c r="A10" s="434"/>
      <c r="B10" s="435"/>
      <c r="C10" s="477"/>
      <c r="D10" s="477"/>
      <c r="E10" s="477"/>
      <c r="F10" s="171" t="s">
        <v>81</v>
      </c>
      <c r="G10" s="165">
        <f>G13+G16+G19</f>
        <v>792</v>
      </c>
      <c r="H10" s="165">
        <f t="shared" ref="H10:AH10" si="1">H13+H16+H19</f>
        <v>24803</v>
      </c>
      <c r="I10" s="165">
        <f t="shared" si="1"/>
        <v>0</v>
      </c>
      <c r="J10" s="165">
        <f t="shared" si="1"/>
        <v>0</v>
      </c>
      <c r="K10" s="165">
        <f t="shared" si="1"/>
        <v>374</v>
      </c>
      <c r="L10" s="165">
        <f t="shared" si="1"/>
        <v>748</v>
      </c>
      <c r="M10" s="165">
        <f t="shared" si="1"/>
        <v>19</v>
      </c>
      <c r="N10" s="165">
        <f t="shared" si="1"/>
        <v>57</v>
      </c>
      <c r="O10" s="165">
        <f t="shared" si="1"/>
        <v>19</v>
      </c>
      <c r="P10" s="165">
        <f t="shared" si="1"/>
        <v>76</v>
      </c>
      <c r="Q10" s="165">
        <f t="shared" si="1"/>
        <v>0</v>
      </c>
      <c r="R10" s="165">
        <f t="shared" si="1"/>
        <v>0</v>
      </c>
      <c r="S10" s="165">
        <f t="shared" si="1"/>
        <v>27</v>
      </c>
      <c r="T10" s="165">
        <f t="shared" si="1"/>
        <v>11070</v>
      </c>
      <c r="U10" s="165">
        <f t="shared" si="1"/>
        <v>244</v>
      </c>
      <c r="V10" s="165">
        <f t="shared" si="1"/>
        <v>3660</v>
      </c>
      <c r="W10" s="165">
        <f t="shared" si="1"/>
        <v>8</v>
      </c>
      <c r="X10" s="165">
        <f t="shared" si="1"/>
        <v>248</v>
      </c>
      <c r="Y10" s="165">
        <f t="shared" si="1"/>
        <v>9</v>
      </c>
      <c r="Z10" s="165">
        <f t="shared" si="1"/>
        <v>1800</v>
      </c>
      <c r="AA10" s="165">
        <f t="shared" si="1"/>
        <v>9</v>
      </c>
      <c r="AB10" s="165">
        <f t="shared" si="1"/>
        <v>1800</v>
      </c>
      <c r="AC10" s="165">
        <f t="shared" si="1"/>
        <v>12</v>
      </c>
      <c r="AD10" s="165">
        <f t="shared" si="1"/>
        <v>2400</v>
      </c>
      <c r="AE10" s="165">
        <f t="shared" si="1"/>
        <v>12</v>
      </c>
      <c r="AF10" s="165">
        <f t="shared" si="1"/>
        <v>2400</v>
      </c>
      <c r="AG10" s="165">
        <f t="shared" si="1"/>
        <v>34</v>
      </c>
      <c r="AH10" s="165">
        <f t="shared" si="1"/>
        <v>544</v>
      </c>
    </row>
    <row r="11" spans="1:34" ht="56.25" customHeight="1">
      <c r="A11" s="436">
        <v>1</v>
      </c>
      <c r="B11" s="469" t="s">
        <v>236</v>
      </c>
      <c r="C11" s="451">
        <v>14</v>
      </c>
      <c r="D11" s="451">
        <v>490</v>
      </c>
      <c r="E11" s="451">
        <v>490</v>
      </c>
      <c r="F11" s="251" t="s">
        <v>167</v>
      </c>
      <c r="G11" s="165">
        <f>G12+G13</f>
        <v>416</v>
      </c>
      <c r="H11" s="165">
        <f t="shared" ref="H11:AH11" si="2">H12+H13</f>
        <v>8012</v>
      </c>
      <c r="I11" s="165">
        <f t="shared" si="2"/>
        <v>0</v>
      </c>
      <c r="J11" s="165">
        <f t="shared" si="2"/>
        <v>0</v>
      </c>
      <c r="K11" s="165">
        <f t="shared" si="2"/>
        <v>245</v>
      </c>
      <c r="L11" s="165">
        <f t="shared" si="2"/>
        <v>122</v>
      </c>
      <c r="M11" s="165">
        <f t="shared" si="2"/>
        <v>14</v>
      </c>
      <c r="N11" s="165">
        <f t="shared" si="2"/>
        <v>18</v>
      </c>
      <c r="O11" s="165">
        <f t="shared" si="2"/>
        <v>14</v>
      </c>
      <c r="P11" s="165">
        <f t="shared" si="2"/>
        <v>24</v>
      </c>
      <c r="Q11" s="165">
        <f t="shared" si="2"/>
        <v>0</v>
      </c>
      <c r="R11" s="165">
        <f t="shared" si="2"/>
        <v>0</v>
      </c>
      <c r="S11" s="165">
        <f t="shared" si="2"/>
        <v>9</v>
      </c>
      <c r="T11" s="165">
        <f t="shared" si="2"/>
        <v>3690</v>
      </c>
      <c r="U11" s="165">
        <f t="shared" si="2"/>
        <v>100</v>
      </c>
      <c r="V11" s="165">
        <f t="shared" si="2"/>
        <v>1200</v>
      </c>
      <c r="W11" s="165">
        <f t="shared" si="2"/>
        <v>4</v>
      </c>
      <c r="X11" s="165">
        <f t="shared" si="2"/>
        <v>62</v>
      </c>
      <c r="Y11" s="165">
        <f t="shared" si="2"/>
        <v>4</v>
      </c>
      <c r="Z11" s="165">
        <f t="shared" si="2"/>
        <v>600</v>
      </c>
      <c r="AA11" s="165">
        <f t="shared" si="2"/>
        <v>4</v>
      </c>
      <c r="AB11" s="165">
        <f t="shared" si="2"/>
        <v>600</v>
      </c>
      <c r="AC11" s="165">
        <f t="shared" si="2"/>
        <v>4</v>
      </c>
      <c r="AD11" s="165">
        <f t="shared" si="2"/>
        <v>800</v>
      </c>
      <c r="AE11" s="165">
        <f t="shared" si="2"/>
        <v>4</v>
      </c>
      <c r="AF11" s="165">
        <f t="shared" si="2"/>
        <v>800</v>
      </c>
      <c r="AG11" s="165">
        <f t="shared" si="2"/>
        <v>14</v>
      </c>
      <c r="AH11" s="165">
        <f t="shared" si="2"/>
        <v>96</v>
      </c>
    </row>
    <row r="12" spans="1:34" s="102" customFormat="1" ht="56.25" customHeight="1">
      <c r="A12" s="436"/>
      <c r="B12" s="470"/>
      <c r="C12" s="452"/>
      <c r="D12" s="452"/>
      <c r="E12" s="452"/>
      <c r="F12" s="172" t="s">
        <v>80</v>
      </c>
      <c r="G12" s="57">
        <f t="shared" ref="G12:H16" si="3">I12+K12+M12+O12+Q12+S12+U12+W12+Y12+AA12+AC12+AE12+AG12</f>
        <v>232</v>
      </c>
      <c r="H12" s="57"/>
      <c r="I12" s="91">
        <v>0</v>
      </c>
      <c r="J12" s="47"/>
      <c r="K12" s="91" t="s">
        <v>288</v>
      </c>
      <c r="L12" s="47"/>
      <c r="M12" s="57">
        <v>8</v>
      </c>
      <c r="N12" s="47"/>
      <c r="O12" s="182">
        <v>8</v>
      </c>
      <c r="P12" s="47"/>
      <c r="Q12" s="92"/>
      <c r="R12" s="47"/>
      <c r="S12" s="57">
        <v>0</v>
      </c>
      <c r="T12" s="47"/>
      <c r="U12" s="57">
        <v>20</v>
      </c>
      <c r="V12" s="47"/>
      <c r="W12" s="183">
        <v>2</v>
      </c>
      <c r="X12" s="47"/>
      <c r="Y12" s="57">
        <v>1</v>
      </c>
      <c r="Z12" s="47"/>
      <c r="AA12" s="57">
        <v>1</v>
      </c>
      <c r="AB12" s="47"/>
      <c r="AC12" s="214">
        <v>0</v>
      </c>
      <c r="AD12" s="47"/>
      <c r="AE12" s="214">
        <v>0</v>
      </c>
      <c r="AF12" s="47"/>
      <c r="AG12" s="13">
        <v>8</v>
      </c>
      <c r="AH12" s="47"/>
    </row>
    <row r="13" spans="1:34" s="102" customFormat="1" ht="56.25" customHeight="1">
      <c r="A13" s="436"/>
      <c r="B13" s="471"/>
      <c r="C13" s="453"/>
      <c r="D13" s="453"/>
      <c r="E13" s="453"/>
      <c r="F13" s="172" t="s">
        <v>81</v>
      </c>
      <c r="G13" s="57">
        <f t="shared" si="3"/>
        <v>184</v>
      </c>
      <c r="H13" s="57">
        <f t="shared" si="3"/>
        <v>8012</v>
      </c>
      <c r="I13" s="91">
        <v>0</v>
      </c>
      <c r="J13" s="47">
        <f t="shared" ref="J13" si="4">I13*3</f>
        <v>0</v>
      </c>
      <c r="K13" s="98">
        <f>245-K12</f>
        <v>61</v>
      </c>
      <c r="L13" s="47">
        <f t="shared" ref="L13:L16" si="5">K13*2</f>
        <v>122</v>
      </c>
      <c r="M13" s="57">
        <v>6</v>
      </c>
      <c r="N13" s="47">
        <f t="shared" ref="N13:N16" si="6">M13*3</f>
        <v>18</v>
      </c>
      <c r="O13" s="182">
        <v>6</v>
      </c>
      <c r="P13" s="47">
        <f t="shared" ref="P13:P16" si="7">O13*4</f>
        <v>24</v>
      </c>
      <c r="Q13" s="92"/>
      <c r="R13" s="47"/>
      <c r="S13" s="57">
        <v>9</v>
      </c>
      <c r="T13" s="47">
        <f t="shared" ref="T13:T16" si="8">S13*410</f>
        <v>3690</v>
      </c>
      <c r="U13" s="57">
        <v>80</v>
      </c>
      <c r="V13" s="47">
        <f t="shared" ref="V13:V16" si="9">U13*15</f>
        <v>1200</v>
      </c>
      <c r="W13" s="183">
        <v>2</v>
      </c>
      <c r="X13" s="47">
        <f t="shared" ref="X13:X16" si="10">W13*31</f>
        <v>62</v>
      </c>
      <c r="Y13" s="57">
        <v>3</v>
      </c>
      <c r="Z13" s="47">
        <f t="shared" ref="Z13:Z16" si="11">Y13*200</f>
        <v>600</v>
      </c>
      <c r="AA13" s="57">
        <v>3</v>
      </c>
      <c r="AB13" s="47">
        <f t="shared" ref="AB13:AB16" si="12">AA13*200</f>
        <v>600</v>
      </c>
      <c r="AC13" s="99">
        <v>4</v>
      </c>
      <c r="AD13" s="47">
        <f t="shared" ref="AD13:AD16" si="13">AC13*200</f>
        <v>800</v>
      </c>
      <c r="AE13" s="99">
        <v>4</v>
      </c>
      <c r="AF13" s="47">
        <f t="shared" ref="AF13:AF16" si="14">AE13*200</f>
        <v>800</v>
      </c>
      <c r="AG13" s="99">
        <v>6</v>
      </c>
      <c r="AH13" s="47">
        <f t="shared" ref="AH13:AH16" si="15">AG13*16</f>
        <v>96</v>
      </c>
    </row>
    <row r="14" spans="1:34" s="102" customFormat="1" ht="56.25" customHeight="1">
      <c r="A14" s="436">
        <v>2</v>
      </c>
      <c r="B14" s="469" t="s">
        <v>237</v>
      </c>
      <c r="C14" s="451">
        <v>14</v>
      </c>
      <c r="D14" s="451">
        <v>490</v>
      </c>
      <c r="E14" s="451">
        <v>490</v>
      </c>
      <c r="F14" s="258" t="s">
        <v>167</v>
      </c>
      <c r="G14" s="165">
        <f>G15+G16</f>
        <v>416</v>
      </c>
      <c r="H14" s="165">
        <f t="shared" ref="H14:AH14" si="16">H15+H16</f>
        <v>8286</v>
      </c>
      <c r="I14" s="165">
        <f t="shared" si="16"/>
        <v>0</v>
      </c>
      <c r="J14" s="165">
        <f t="shared" si="16"/>
        <v>0</v>
      </c>
      <c r="K14" s="165">
        <f t="shared" si="16"/>
        <v>245</v>
      </c>
      <c r="L14" s="165">
        <f t="shared" si="16"/>
        <v>280</v>
      </c>
      <c r="M14" s="165">
        <f t="shared" si="16"/>
        <v>14</v>
      </c>
      <c r="N14" s="165">
        <f t="shared" si="16"/>
        <v>6</v>
      </c>
      <c r="O14" s="165">
        <f t="shared" si="16"/>
        <v>14</v>
      </c>
      <c r="P14" s="165">
        <f t="shared" si="16"/>
        <v>8</v>
      </c>
      <c r="Q14" s="165">
        <f t="shared" si="16"/>
        <v>0</v>
      </c>
      <c r="R14" s="165">
        <f t="shared" si="16"/>
        <v>0</v>
      </c>
      <c r="S14" s="165">
        <f t="shared" si="16"/>
        <v>9</v>
      </c>
      <c r="T14" s="165">
        <f t="shared" si="16"/>
        <v>3690</v>
      </c>
      <c r="U14" s="165">
        <f t="shared" si="16"/>
        <v>100</v>
      </c>
      <c r="V14" s="165">
        <f t="shared" si="16"/>
        <v>1185</v>
      </c>
      <c r="W14" s="165">
        <f t="shared" si="16"/>
        <v>4</v>
      </c>
      <c r="X14" s="165">
        <f t="shared" si="16"/>
        <v>93</v>
      </c>
      <c r="Y14" s="165">
        <f t="shared" si="16"/>
        <v>4</v>
      </c>
      <c r="Z14" s="165">
        <f t="shared" si="16"/>
        <v>600</v>
      </c>
      <c r="AA14" s="165">
        <f t="shared" si="16"/>
        <v>4</v>
      </c>
      <c r="AB14" s="165">
        <f t="shared" si="16"/>
        <v>600</v>
      </c>
      <c r="AC14" s="165">
        <f t="shared" si="16"/>
        <v>4</v>
      </c>
      <c r="AD14" s="165">
        <f t="shared" si="16"/>
        <v>800</v>
      </c>
      <c r="AE14" s="165">
        <f t="shared" si="16"/>
        <v>4</v>
      </c>
      <c r="AF14" s="165">
        <f t="shared" si="16"/>
        <v>800</v>
      </c>
      <c r="AG14" s="165">
        <f t="shared" si="16"/>
        <v>14</v>
      </c>
      <c r="AH14" s="165">
        <f t="shared" si="16"/>
        <v>224</v>
      </c>
    </row>
    <row r="15" spans="1:34" s="111" customFormat="1" ht="56.25" customHeight="1">
      <c r="A15" s="436"/>
      <c r="B15" s="470"/>
      <c r="C15" s="452"/>
      <c r="D15" s="452"/>
      <c r="E15" s="452"/>
      <c r="F15" s="172" t="s">
        <v>80</v>
      </c>
      <c r="G15" s="57">
        <f t="shared" si="3"/>
        <v>153</v>
      </c>
      <c r="H15" s="57"/>
      <c r="I15" s="98"/>
      <c r="J15" s="47"/>
      <c r="K15" s="98">
        <v>105</v>
      </c>
      <c r="L15" s="47"/>
      <c r="M15" s="57">
        <v>12</v>
      </c>
      <c r="N15" s="47"/>
      <c r="O15" s="182">
        <v>12</v>
      </c>
      <c r="P15" s="47"/>
      <c r="Q15" s="99"/>
      <c r="R15" s="47"/>
      <c r="S15" s="57">
        <v>0</v>
      </c>
      <c r="T15" s="47"/>
      <c r="U15" s="57">
        <v>21</v>
      </c>
      <c r="V15" s="47"/>
      <c r="W15" s="183">
        <v>1</v>
      </c>
      <c r="X15" s="47"/>
      <c r="Y15" s="57">
        <v>1</v>
      </c>
      <c r="Z15" s="47"/>
      <c r="AA15" s="57">
        <v>1</v>
      </c>
      <c r="AB15" s="47"/>
      <c r="AC15" s="215"/>
      <c r="AD15" s="47"/>
      <c r="AE15" s="216"/>
      <c r="AF15" s="47"/>
      <c r="AG15" s="172"/>
      <c r="AH15" s="47"/>
    </row>
    <row r="16" spans="1:34" s="111" customFormat="1" ht="56.25" customHeight="1">
      <c r="A16" s="436"/>
      <c r="B16" s="471"/>
      <c r="C16" s="453"/>
      <c r="D16" s="453"/>
      <c r="E16" s="453"/>
      <c r="F16" s="172" t="s">
        <v>81</v>
      </c>
      <c r="G16" s="57">
        <f t="shared" si="3"/>
        <v>263</v>
      </c>
      <c r="H16" s="57">
        <f t="shared" si="3"/>
        <v>8286</v>
      </c>
      <c r="I16" s="98"/>
      <c r="J16" s="47"/>
      <c r="K16" s="98">
        <f>245-K15</f>
        <v>140</v>
      </c>
      <c r="L16" s="47">
        <f t="shared" si="5"/>
        <v>280</v>
      </c>
      <c r="M16" s="57">
        <v>2</v>
      </c>
      <c r="N16" s="47">
        <f t="shared" si="6"/>
        <v>6</v>
      </c>
      <c r="O16" s="182">
        <v>2</v>
      </c>
      <c r="P16" s="47">
        <f t="shared" si="7"/>
        <v>8</v>
      </c>
      <c r="Q16" s="99"/>
      <c r="R16" s="47"/>
      <c r="S16" s="57">
        <v>9</v>
      </c>
      <c r="T16" s="47">
        <f t="shared" si="8"/>
        <v>3690</v>
      </c>
      <c r="U16" s="57">
        <v>79</v>
      </c>
      <c r="V16" s="47">
        <f t="shared" si="9"/>
        <v>1185</v>
      </c>
      <c r="W16" s="183">
        <v>3</v>
      </c>
      <c r="X16" s="47">
        <f t="shared" si="10"/>
        <v>93</v>
      </c>
      <c r="Y16" s="57">
        <v>3</v>
      </c>
      <c r="Z16" s="47">
        <f t="shared" si="11"/>
        <v>600</v>
      </c>
      <c r="AA16" s="57">
        <v>3</v>
      </c>
      <c r="AB16" s="47">
        <f t="shared" si="12"/>
        <v>600</v>
      </c>
      <c r="AC16" s="99">
        <v>4</v>
      </c>
      <c r="AD16" s="47">
        <f t="shared" si="13"/>
        <v>800</v>
      </c>
      <c r="AE16" s="99">
        <v>4</v>
      </c>
      <c r="AF16" s="47">
        <f t="shared" si="14"/>
        <v>800</v>
      </c>
      <c r="AG16" s="99">
        <v>14</v>
      </c>
      <c r="AH16" s="47">
        <f t="shared" si="15"/>
        <v>224</v>
      </c>
    </row>
    <row r="17" spans="1:34" ht="57" customHeight="1">
      <c r="A17" s="436">
        <v>3</v>
      </c>
      <c r="B17" s="469" t="s">
        <v>446</v>
      </c>
      <c r="C17" s="451">
        <v>14</v>
      </c>
      <c r="D17" s="451">
        <v>490</v>
      </c>
      <c r="E17" s="451">
        <v>490</v>
      </c>
      <c r="F17" s="366" t="s">
        <v>167</v>
      </c>
      <c r="G17" s="165">
        <f>G18+G19</f>
        <v>418</v>
      </c>
      <c r="H17" s="165">
        <f t="shared" ref="H17:AH17" si="17">H18+H19</f>
        <v>8505</v>
      </c>
      <c r="I17" s="165">
        <f t="shared" si="17"/>
        <v>0</v>
      </c>
      <c r="J17" s="165">
        <f t="shared" si="17"/>
        <v>0</v>
      </c>
      <c r="K17" s="165">
        <f t="shared" si="17"/>
        <v>245</v>
      </c>
      <c r="L17" s="165">
        <f t="shared" si="17"/>
        <v>346</v>
      </c>
      <c r="M17" s="165">
        <f t="shared" si="17"/>
        <v>14</v>
      </c>
      <c r="N17" s="165">
        <f t="shared" si="17"/>
        <v>33</v>
      </c>
      <c r="O17" s="165">
        <f t="shared" si="17"/>
        <v>14</v>
      </c>
      <c r="P17" s="165">
        <f t="shared" si="17"/>
        <v>44</v>
      </c>
      <c r="Q17" s="165">
        <f t="shared" si="17"/>
        <v>0</v>
      </c>
      <c r="R17" s="165">
        <f t="shared" si="17"/>
        <v>0</v>
      </c>
      <c r="S17" s="165">
        <f t="shared" si="17"/>
        <v>9</v>
      </c>
      <c r="T17" s="165">
        <f t="shared" si="17"/>
        <v>3690</v>
      </c>
      <c r="U17" s="165">
        <f t="shared" si="17"/>
        <v>100</v>
      </c>
      <c r="V17" s="165">
        <f t="shared" si="17"/>
        <v>1275</v>
      </c>
      <c r="W17" s="165">
        <f t="shared" si="17"/>
        <v>4</v>
      </c>
      <c r="X17" s="165">
        <f t="shared" si="17"/>
        <v>93</v>
      </c>
      <c r="Y17" s="165">
        <f t="shared" si="17"/>
        <v>4</v>
      </c>
      <c r="Z17" s="165">
        <f t="shared" si="17"/>
        <v>600</v>
      </c>
      <c r="AA17" s="165">
        <f t="shared" si="17"/>
        <v>4</v>
      </c>
      <c r="AB17" s="165">
        <f t="shared" si="17"/>
        <v>600</v>
      </c>
      <c r="AC17" s="165">
        <f t="shared" si="17"/>
        <v>4</v>
      </c>
      <c r="AD17" s="165">
        <f t="shared" si="17"/>
        <v>800</v>
      </c>
      <c r="AE17" s="165">
        <f t="shared" si="17"/>
        <v>4</v>
      </c>
      <c r="AF17" s="165">
        <f t="shared" si="17"/>
        <v>800</v>
      </c>
      <c r="AG17" s="165">
        <f t="shared" si="17"/>
        <v>14</v>
      </c>
      <c r="AH17" s="165">
        <f t="shared" si="17"/>
        <v>224</v>
      </c>
    </row>
    <row r="18" spans="1:34" ht="57" customHeight="1">
      <c r="A18" s="436"/>
      <c r="B18" s="470"/>
      <c r="C18" s="452"/>
      <c r="D18" s="452"/>
      <c r="E18" s="452"/>
      <c r="F18" s="367" t="s">
        <v>80</v>
      </c>
      <c r="G18" s="57">
        <f>K18+W18</f>
        <v>73</v>
      </c>
      <c r="H18" s="57"/>
      <c r="I18" s="91"/>
      <c r="J18" s="47"/>
      <c r="K18" s="91" t="s">
        <v>445</v>
      </c>
      <c r="L18" s="47"/>
      <c r="M18" s="57">
        <v>3</v>
      </c>
      <c r="N18" s="47"/>
      <c r="O18" s="182">
        <v>3</v>
      </c>
      <c r="P18" s="47"/>
      <c r="Q18" s="92"/>
      <c r="R18" s="47"/>
      <c r="S18" s="57"/>
      <c r="T18" s="47"/>
      <c r="U18" s="57">
        <v>15</v>
      </c>
      <c r="V18" s="47"/>
      <c r="W18" s="183">
        <v>1</v>
      </c>
      <c r="X18" s="47"/>
      <c r="Y18" s="57">
        <v>1</v>
      </c>
      <c r="Z18" s="47"/>
      <c r="AA18" s="57">
        <v>1</v>
      </c>
      <c r="AB18" s="47"/>
      <c r="AC18" s="57"/>
      <c r="AD18" s="47"/>
      <c r="AE18" s="57"/>
      <c r="AF18" s="47"/>
      <c r="AG18" s="369"/>
      <c r="AH18" s="47"/>
    </row>
    <row r="19" spans="1:34" ht="57" customHeight="1">
      <c r="A19" s="436"/>
      <c r="B19" s="471"/>
      <c r="C19" s="453"/>
      <c r="D19" s="453"/>
      <c r="E19" s="453"/>
      <c r="F19" s="367" t="s">
        <v>81</v>
      </c>
      <c r="G19" s="57">
        <v>345</v>
      </c>
      <c r="H19" s="57">
        <f>L19+N19+P19+T19+V19+X19+Z19+AB19+AD19+AF19+AH19</f>
        <v>8505</v>
      </c>
      <c r="I19" s="91"/>
      <c r="J19" s="47"/>
      <c r="K19" s="98">
        <f>245-K18</f>
        <v>173</v>
      </c>
      <c r="L19" s="47">
        <f>K19*2</f>
        <v>346</v>
      </c>
      <c r="M19" s="57">
        <v>11</v>
      </c>
      <c r="N19" s="47">
        <f>M19*3</f>
        <v>33</v>
      </c>
      <c r="O19" s="182">
        <v>11</v>
      </c>
      <c r="P19" s="47">
        <f>O19*4</f>
        <v>44</v>
      </c>
      <c r="Q19" s="92"/>
      <c r="R19" s="47"/>
      <c r="S19" s="57">
        <v>9</v>
      </c>
      <c r="T19" s="47">
        <f>S19*410</f>
        <v>3690</v>
      </c>
      <c r="U19" s="57">
        <v>85</v>
      </c>
      <c r="V19" s="47">
        <f>U19*15</f>
        <v>1275</v>
      </c>
      <c r="W19" s="183">
        <v>3</v>
      </c>
      <c r="X19" s="47">
        <f>W19*31</f>
        <v>93</v>
      </c>
      <c r="Y19" s="57">
        <v>3</v>
      </c>
      <c r="Z19" s="47">
        <f>Y19*200</f>
        <v>600</v>
      </c>
      <c r="AA19" s="57">
        <v>3</v>
      </c>
      <c r="AB19" s="47">
        <f>AA19*200</f>
        <v>600</v>
      </c>
      <c r="AC19" s="57">
        <v>4</v>
      </c>
      <c r="AD19" s="47">
        <f>AC19*200</f>
        <v>800</v>
      </c>
      <c r="AE19" s="57">
        <v>4</v>
      </c>
      <c r="AF19" s="47">
        <f>AE19*200</f>
        <v>800</v>
      </c>
      <c r="AG19" s="99">
        <v>14</v>
      </c>
      <c r="AH19" s="47">
        <f>AG19*16</f>
        <v>224</v>
      </c>
    </row>
    <row r="209" spans="1:24" s="34" customFormat="1">
      <c r="A209" s="29"/>
      <c r="B209" s="29"/>
      <c r="C209" s="29"/>
      <c r="D209" s="29"/>
      <c r="E209" s="29"/>
      <c r="F209" s="29"/>
      <c r="G209" s="29"/>
      <c r="H209" s="29"/>
      <c r="I209" s="30"/>
      <c r="J209" s="30"/>
      <c r="K209" s="30"/>
      <c r="L209" s="30"/>
      <c r="M209" s="40"/>
      <c r="N209" s="40"/>
      <c r="O209" s="31"/>
      <c r="P209" s="31"/>
      <c r="Q209" s="32"/>
      <c r="R209" s="32"/>
      <c r="S209" s="33"/>
      <c r="T209" s="33"/>
      <c r="U209" s="33"/>
      <c r="V209" s="33"/>
      <c r="W209" s="33"/>
      <c r="X209" s="33"/>
    </row>
    <row r="210" spans="1:24" s="34" customFormat="1">
      <c r="A210" s="29"/>
      <c r="B210" s="29"/>
      <c r="C210" s="29"/>
      <c r="D210" s="29"/>
      <c r="E210" s="29"/>
      <c r="F210" s="29"/>
      <c r="G210" s="29"/>
      <c r="H210" s="29"/>
      <c r="I210" s="30"/>
      <c r="J210" s="30"/>
      <c r="K210" s="30"/>
      <c r="L210" s="30"/>
      <c r="M210" s="40"/>
      <c r="N210" s="40"/>
      <c r="O210" s="31"/>
      <c r="P210" s="31"/>
      <c r="Q210" s="32"/>
      <c r="R210" s="32"/>
      <c r="S210" s="33"/>
      <c r="T210" s="33"/>
      <c r="U210" s="33"/>
      <c r="V210" s="33"/>
      <c r="W210" s="33"/>
      <c r="X210" s="33"/>
    </row>
    <row r="211" spans="1:24" s="34" customFormat="1">
      <c r="A211" s="29"/>
      <c r="B211" s="29"/>
      <c r="C211" s="29"/>
      <c r="D211" s="29"/>
      <c r="E211" s="29"/>
      <c r="F211" s="29"/>
      <c r="G211" s="29"/>
      <c r="H211" s="29"/>
      <c r="I211" s="30"/>
      <c r="J211" s="30"/>
      <c r="K211" s="30"/>
      <c r="L211" s="30"/>
      <c r="M211" s="40"/>
      <c r="N211" s="40"/>
      <c r="O211" s="31"/>
      <c r="P211" s="31"/>
      <c r="Q211" s="32"/>
      <c r="R211" s="32"/>
      <c r="S211" s="33"/>
      <c r="T211" s="33"/>
      <c r="U211" s="33"/>
      <c r="V211" s="33"/>
      <c r="W211" s="33"/>
      <c r="X211" s="33"/>
    </row>
    <row r="212" spans="1:24" s="34" customFormat="1">
      <c r="A212" s="29"/>
      <c r="B212" s="29"/>
      <c r="C212" s="29"/>
      <c r="D212" s="29"/>
      <c r="E212" s="29"/>
      <c r="F212" s="29"/>
      <c r="G212" s="29"/>
      <c r="H212" s="29"/>
      <c r="I212" s="30"/>
      <c r="J212" s="30"/>
      <c r="K212" s="30"/>
      <c r="L212" s="30"/>
      <c r="M212" s="40"/>
      <c r="N212" s="40"/>
      <c r="O212" s="31"/>
      <c r="P212" s="31"/>
      <c r="Q212" s="32"/>
      <c r="R212" s="32"/>
      <c r="S212" s="33"/>
      <c r="T212" s="33"/>
      <c r="U212" s="33"/>
      <c r="V212" s="33"/>
      <c r="W212" s="33"/>
      <c r="X212" s="33"/>
    </row>
    <row r="213" spans="1:24" s="34" customFormat="1">
      <c r="A213" s="29"/>
      <c r="B213" s="29"/>
      <c r="C213" s="29"/>
      <c r="D213" s="29"/>
      <c r="E213" s="29"/>
      <c r="F213" s="29"/>
      <c r="G213" s="29"/>
      <c r="H213" s="29"/>
      <c r="I213" s="30"/>
      <c r="J213" s="30"/>
      <c r="K213" s="30"/>
      <c r="L213" s="30"/>
      <c r="M213" s="40"/>
      <c r="N213" s="40"/>
      <c r="O213" s="31"/>
      <c r="P213" s="31"/>
      <c r="Q213" s="32"/>
      <c r="R213" s="32"/>
      <c r="S213" s="33"/>
      <c r="T213" s="33"/>
      <c r="U213" s="33"/>
      <c r="V213" s="33"/>
      <c r="W213" s="33"/>
      <c r="X213" s="33"/>
    </row>
    <row r="214" spans="1:24" s="34" customFormat="1">
      <c r="A214" s="29"/>
      <c r="B214" s="29"/>
      <c r="C214" s="29"/>
      <c r="D214" s="29"/>
      <c r="E214" s="29"/>
      <c r="F214" s="29"/>
      <c r="G214" s="29"/>
      <c r="H214" s="29"/>
      <c r="I214" s="30"/>
      <c r="J214" s="30"/>
      <c r="K214" s="30"/>
      <c r="L214" s="30"/>
      <c r="M214" s="40"/>
      <c r="N214" s="40"/>
      <c r="O214" s="31"/>
      <c r="P214" s="31"/>
      <c r="Q214" s="32"/>
      <c r="R214" s="32"/>
      <c r="S214" s="33"/>
      <c r="T214" s="33"/>
      <c r="U214" s="33"/>
      <c r="V214" s="33"/>
      <c r="W214" s="33"/>
      <c r="X214" s="33"/>
    </row>
    <row r="215" spans="1:24" s="34" customFormat="1">
      <c r="A215" s="29"/>
      <c r="B215" s="29"/>
      <c r="C215" s="29"/>
      <c r="D215" s="29"/>
      <c r="E215" s="29"/>
      <c r="F215" s="29"/>
      <c r="G215" s="29"/>
      <c r="H215" s="29"/>
      <c r="I215" s="30"/>
      <c r="J215" s="30"/>
      <c r="K215" s="30"/>
      <c r="L215" s="30"/>
      <c r="M215" s="40"/>
      <c r="N215" s="40"/>
      <c r="O215" s="31"/>
      <c r="P215" s="31"/>
      <c r="Q215" s="32"/>
      <c r="R215" s="32"/>
      <c r="S215" s="33"/>
      <c r="T215" s="33"/>
      <c r="U215" s="33"/>
      <c r="V215" s="33"/>
      <c r="W215" s="33"/>
      <c r="X215" s="33"/>
    </row>
    <row r="216" spans="1:24" s="34" customFormat="1">
      <c r="A216" s="29"/>
      <c r="B216" s="29"/>
      <c r="C216" s="29"/>
      <c r="D216" s="29"/>
      <c r="E216" s="29"/>
      <c r="F216" s="29"/>
      <c r="G216" s="29"/>
      <c r="H216" s="29"/>
      <c r="I216" s="30"/>
      <c r="J216" s="30"/>
      <c r="K216" s="30"/>
      <c r="L216" s="30"/>
      <c r="M216" s="40"/>
      <c r="N216" s="40"/>
      <c r="O216" s="31"/>
      <c r="P216" s="31"/>
      <c r="Q216" s="32"/>
      <c r="R216" s="32"/>
      <c r="S216" s="33"/>
      <c r="T216" s="33"/>
      <c r="U216" s="33"/>
      <c r="V216" s="33"/>
      <c r="W216" s="33"/>
      <c r="X216" s="33"/>
    </row>
    <row r="217" spans="1:24" s="34" customFormat="1">
      <c r="A217" s="29"/>
      <c r="B217" s="29"/>
      <c r="C217" s="29"/>
      <c r="D217" s="29"/>
      <c r="E217" s="29"/>
      <c r="F217" s="29"/>
      <c r="G217" s="29"/>
      <c r="H217" s="29"/>
      <c r="I217" s="30"/>
      <c r="J217" s="30"/>
      <c r="K217" s="30"/>
      <c r="L217" s="30"/>
      <c r="M217" s="40"/>
      <c r="N217" s="40"/>
      <c r="O217" s="31"/>
      <c r="P217" s="31"/>
      <c r="Q217" s="32"/>
      <c r="R217" s="32"/>
      <c r="S217" s="33"/>
      <c r="T217" s="33"/>
      <c r="U217" s="33"/>
      <c r="V217" s="33"/>
      <c r="W217" s="33"/>
      <c r="X217" s="33"/>
    </row>
    <row r="218" spans="1:24" s="34" customFormat="1">
      <c r="A218" s="29"/>
      <c r="B218" s="29"/>
      <c r="C218" s="29"/>
      <c r="D218" s="29"/>
      <c r="E218" s="29"/>
      <c r="F218" s="29"/>
      <c r="G218" s="29"/>
      <c r="H218" s="29"/>
      <c r="I218" s="30"/>
      <c r="J218" s="30"/>
      <c r="K218" s="30"/>
      <c r="L218" s="30"/>
      <c r="M218" s="40"/>
      <c r="N218" s="40"/>
      <c r="O218" s="31"/>
      <c r="P218" s="31"/>
      <c r="Q218" s="32"/>
      <c r="R218" s="32"/>
      <c r="S218" s="33"/>
      <c r="T218" s="33"/>
      <c r="U218" s="33"/>
      <c r="V218" s="33"/>
      <c r="W218" s="33"/>
      <c r="X218" s="33"/>
    </row>
    <row r="219" spans="1:24" s="34" customFormat="1">
      <c r="A219" s="29"/>
      <c r="B219" s="29"/>
      <c r="C219" s="29"/>
      <c r="D219" s="29"/>
      <c r="E219" s="29"/>
      <c r="F219" s="29"/>
      <c r="G219" s="29"/>
      <c r="H219" s="29"/>
      <c r="I219" s="30"/>
      <c r="J219" s="30"/>
      <c r="K219" s="30"/>
      <c r="L219" s="30"/>
      <c r="M219" s="40"/>
      <c r="N219" s="40"/>
      <c r="O219" s="31"/>
      <c r="P219" s="31"/>
      <c r="Q219" s="32"/>
      <c r="R219" s="32"/>
      <c r="S219" s="33"/>
      <c r="T219" s="33"/>
      <c r="U219" s="33"/>
      <c r="V219" s="33"/>
      <c r="W219" s="33"/>
      <c r="X219" s="33"/>
    </row>
    <row r="220" spans="1:24" s="34" customFormat="1">
      <c r="A220" s="29"/>
      <c r="B220" s="29"/>
      <c r="C220" s="29"/>
      <c r="D220" s="29"/>
      <c r="E220" s="29"/>
      <c r="F220" s="29"/>
      <c r="G220" s="29"/>
      <c r="H220" s="29"/>
      <c r="I220" s="30"/>
      <c r="J220" s="30"/>
      <c r="K220" s="30"/>
      <c r="L220" s="30"/>
      <c r="M220" s="40"/>
      <c r="N220" s="40"/>
      <c r="O220" s="31"/>
      <c r="P220" s="31"/>
      <c r="Q220" s="32"/>
      <c r="R220" s="32"/>
      <c r="S220" s="33"/>
      <c r="T220" s="33"/>
      <c r="U220" s="33"/>
      <c r="V220" s="33"/>
      <c r="W220" s="33"/>
      <c r="X220" s="33"/>
    </row>
    <row r="221" spans="1:24" s="34" customFormat="1">
      <c r="A221" s="29"/>
      <c r="B221" s="29"/>
      <c r="C221" s="29"/>
      <c r="D221" s="29"/>
      <c r="E221" s="29"/>
      <c r="F221" s="29"/>
      <c r="G221" s="29"/>
      <c r="H221" s="29"/>
      <c r="I221" s="30"/>
      <c r="J221" s="30"/>
      <c r="K221" s="30"/>
      <c r="L221" s="30"/>
      <c r="M221" s="40"/>
      <c r="N221" s="40"/>
      <c r="O221" s="31"/>
      <c r="P221" s="31"/>
      <c r="Q221" s="32"/>
      <c r="R221" s="32"/>
      <c r="S221" s="33"/>
      <c r="T221" s="33"/>
      <c r="U221" s="33"/>
      <c r="V221" s="33"/>
      <c r="W221" s="33"/>
      <c r="X221" s="33"/>
    </row>
    <row r="222" spans="1:24" s="34" customFormat="1">
      <c r="A222" s="29"/>
      <c r="B222" s="29"/>
      <c r="C222" s="29"/>
      <c r="D222" s="29"/>
      <c r="E222" s="29"/>
      <c r="F222" s="29"/>
      <c r="G222" s="29"/>
      <c r="H222" s="29"/>
      <c r="I222" s="30"/>
      <c r="J222" s="30"/>
      <c r="K222" s="30"/>
      <c r="L222" s="30"/>
      <c r="M222" s="40"/>
      <c r="N222" s="40"/>
      <c r="O222" s="31"/>
      <c r="P222" s="31"/>
      <c r="Q222" s="32"/>
      <c r="R222" s="32"/>
      <c r="S222" s="33"/>
      <c r="T222" s="33"/>
      <c r="U222" s="33"/>
      <c r="V222" s="33"/>
      <c r="W222" s="33"/>
      <c r="X222" s="33"/>
    </row>
    <row r="223" spans="1:24" s="34" customFormat="1">
      <c r="A223" s="29"/>
      <c r="B223" s="29"/>
      <c r="C223" s="29"/>
      <c r="D223" s="29"/>
      <c r="E223" s="29"/>
      <c r="F223" s="29"/>
      <c r="G223" s="29"/>
      <c r="H223" s="29"/>
      <c r="I223" s="30"/>
      <c r="J223" s="30"/>
      <c r="K223" s="30"/>
      <c r="L223" s="30"/>
      <c r="M223" s="40"/>
      <c r="N223" s="40"/>
      <c r="O223" s="31"/>
      <c r="P223" s="31"/>
      <c r="Q223" s="32"/>
      <c r="R223" s="32"/>
      <c r="S223" s="33"/>
      <c r="T223" s="33"/>
      <c r="U223" s="33"/>
      <c r="V223" s="33"/>
      <c r="W223" s="33"/>
      <c r="X223" s="33"/>
    </row>
    <row r="224" spans="1:24" s="34" customFormat="1">
      <c r="A224" s="29"/>
      <c r="B224" s="29"/>
      <c r="C224" s="29"/>
      <c r="D224" s="29"/>
      <c r="E224" s="29"/>
      <c r="F224" s="29"/>
      <c r="G224" s="29"/>
      <c r="H224" s="29"/>
      <c r="I224" s="30"/>
      <c r="J224" s="30"/>
      <c r="K224" s="30"/>
      <c r="L224" s="30"/>
      <c r="M224" s="40"/>
      <c r="N224" s="40"/>
      <c r="O224" s="31"/>
      <c r="P224" s="31"/>
      <c r="Q224" s="32"/>
      <c r="R224" s="32"/>
      <c r="S224" s="33"/>
      <c r="T224" s="33"/>
      <c r="U224" s="33"/>
      <c r="V224" s="33"/>
      <c r="W224" s="33"/>
      <c r="X224" s="33"/>
    </row>
    <row r="225" spans="1:24" s="34" customFormat="1">
      <c r="A225" s="29"/>
      <c r="B225" s="29"/>
      <c r="C225" s="29"/>
      <c r="D225" s="29"/>
      <c r="E225" s="29"/>
      <c r="F225" s="29"/>
      <c r="G225" s="29"/>
      <c r="H225" s="29"/>
      <c r="I225" s="30"/>
      <c r="J225" s="30"/>
      <c r="K225" s="30"/>
      <c r="L225" s="30"/>
      <c r="M225" s="40"/>
      <c r="N225" s="40"/>
      <c r="O225" s="31"/>
      <c r="P225" s="31"/>
      <c r="Q225" s="32"/>
      <c r="R225" s="32"/>
      <c r="S225" s="33"/>
      <c r="T225" s="33"/>
      <c r="U225" s="33"/>
      <c r="V225" s="33"/>
      <c r="W225" s="33"/>
      <c r="X225" s="33"/>
    </row>
    <row r="226" spans="1:24" s="34" customFormat="1">
      <c r="A226" s="29"/>
      <c r="B226" s="29"/>
      <c r="C226" s="29"/>
      <c r="D226" s="29"/>
      <c r="E226" s="29"/>
      <c r="F226" s="29"/>
      <c r="G226" s="29"/>
      <c r="H226" s="29"/>
      <c r="I226" s="30"/>
      <c r="J226" s="30"/>
      <c r="K226" s="30"/>
      <c r="L226" s="30"/>
      <c r="M226" s="40"/>
      <c r="N226" s="40"/>
      <c r="O226" s="31"/>
      <c r="P226" s="31"/>
      <c r="Q226" s="32"/>
      <c r="R226" s="32"/>
      <c r="S226" s="33"/>
      <c r="T226" s="33"/>
      <c r="U226" s="33"/>
      <c r="V226" s="33"/>
      <c r="W226" s="33"/>
      <c r="X226" s="33"/>
    </row>
    <row r="227" spans="1:24" s="34" customFormat="1">
      <c r="A227" s="29"/>
      <c r="B227" s="29"/>
      <c r="C227" s="29"/>
      <c r="D227" s="29"/>
      <c r="E227" s="29"/>
      <c r="F227" s="29"/>
      <c r="G227" s="29"/>
      <c r="H227" s="29"/>
      <c r="I227" s="30"/>
      <c r="J227" s="30"/>
      <c r="K227" s="30"/>
      <c r="L227" s="30"/>
      <c r="M227" s="40"/>
      <c r="N227" s="40"/>
      <c r="O227" s="31"/>
      <c r="P227" s="31"/>
      <c r="Q227" s="32"/>
      <c r="R227" s="32"/>
      <c r="S227" s="33"/>
      <c r="T227" s="33"/>
      <c r="U227" s="33"/>
      <c r="V227" s="33"/>
      <c r="W227" s="33"/>
      <c r="X227" s="33"/>
    </row>
    <row r="228" spans="1:24" s="34" customFormat="1">
      <c r="A228" s="29"/>
      <c r="B228" s="29"/>
      <c r="C228" s="29"/>
      <c r="D228" s="29"/>
      <c r="E228" s="29"/>
      <c r="F228" s="29"/>
      <c r="G228" s="29"/>
      <c r="H228" s="29"/>
      <c r="I228" s="30"/>
      <c r="J228" s="30"/>
      <c r="K228" s="30"/>
      <c r="L228" s="30"/>
      <c r="M228" s="40"/>
      <c r="N228" s="40"/>
      <c r="O228" s="31"/>
      <c r="P228" s="31"/>
      <c r="Q228" s="32"/>
      <c r="R228" s="32"/>
      <c r="S228" s="33"/>
      <c r="T228" s="33"/>
      <c r="U228" s="33"/>
      <c r="V228" s="33"/>
      <c r="W228" s="33"/>
      <c r="X228" s="33"/>
    </row>
    <row r="229" spans="1:24" s="34" customFormat="1">
      <c r="A229" s="29"/>
      <c r="B229" s="29"/>
      <c r="C229" s="29"/>
      <c r="D229" s="29"/>
      <c r="E229" s="29"/>
      <c r="F229" s="29"/>
      <c r="G229" s="29"/>
      <c r="H229" s="29"/>
      <c r="I229" s="30"/>
      <c r="J229" s="30"/>
      <c r="K229" s="30"/>
      <c r="L229" s="30"/>
      <c r="M229" s="40"/>
      <c r="N229" s="40"/>
      <c r="O229" s="31"/>
      <c r="P229" s="31"/>
      <c r="Q229" s="32"/>
      <c r="R229" s="32"/>
      <c r="S229" s="33"/>
      <c r="T229" s="33"/>
      <c r="U229" s="33"/>
      <c r="V229" s="33"/>
      <c r="W229" s="33"/>
      <c r="X229" s="33"/>
    </row>
    <row r="230" spans="1:24" s="34" customFormat="1">
      <c r="A230" s="29"/>
      <c r="B230" s="29"/>
      <c r="C230" s="29"/>
      <c r="D230" s="29"/>
      <c r="E230" s="29"/>
      <c r="F230" s="29"/>
      <c r="G230" s="29"/>
      <c r="H230" s="29"/>
      <c r="I230" s="30"/>
      <c r="J230" s="30"/>
      <c r="K230" s="30"/>
      <c r="L230" s="30"/>
      <c r="M230" s="40"/>
      <c r="N230" s="40"/>
      <c r="O230" s="31"/>
      <c r="P230" s="31"/>
      <c r="Q230" s="32"/>
      <c r="R230" s="32"/>
      <c r="S230" s="33"/>
      <c r="T230" s="33"/>
      <c r="U230" s="33"/>
      <c r="V230" s="33"/>
      <c r="W230" s="33"/>
      <c r="X230" s="33"/>
    </row>
    <row r="231" spans="1:24" s="34" customFormat="1">
      <c r="A231" s="29"/>
      <c r="B231" s="29"/>
      <c r="C231" s="29"/>
      <c r="D231" s="29"/>
      <c r="E231" s="29"/>
      <c r="F231" s="29"/>
      <c r="G231" s="29"/>
      <c r="H231" s="29"/>
      <c r="I231" s="30"/>
      <c r="J231" s="30"/>
      <c r="K231" s="30"/>
      <c r="L231" s="30"/>
      <c r="M231" s="40"/>
      <c r="N231" s="40"/>
      <c r="O231" s="31"/>
      <c r="P231" s="31"/>
      <c r="Q231" s="32"/>
      <c r="R231" s="32"/>
      <c r="S231" s="33"/>
      <c r="T231" s="33"/>
      <c r="U231" s="33"/>
      <c r="V231" s="33"/>
      <c r="W231" s="33"/>
      <c r="X231" s="33"/>
    </row>
    <row r="232" spans="1:24" s="34" customFormat="1">
      <c r="A232" s="29"/>
      <c r="B232" s="29"/>
      <c r="C232" s="29"/>
      <c r="D232" s="29"/>
      <c r="E232" s="29"/>
      <c r="F232" s="29"/>
      <c r="G232" s="29"/>
      <c r="H232" s="29"/>
      <c r="I232" s="30"/>
      <c r="J232" s="30"/>
      <c r="K232" s="30"/>
      <c r="L232" s="30"/>
      <c r="M232" s="40"/>
      <c r="N232" s="40"/>
      <c r="O232" s="31"/>
      <c r="P232" s="31"/>
      <c r="Q232" s="32"/>
      <c r="R232" s="32"/>
      <c r="S232" s="33"/>
      <c r="T232" s="33"/>
      <c r="U232" s="33"/>
      <c r="V232" s="33"/>
      <c r="W232" s="33"/>
      <c r="X232" s="33"/>
    </row>
    <row r="233" spans="1:24" s="34" customFormat="1">
      <c r="A233" s="29"/>
      <c r="B233" s="29"/>
      <c r="C233" s="29"/>
      <c r="D233" s="29"/>
      <c r="E233" s="29"/>
      <c r="F233" s="29"/>
      <c r="G233" s="29"/>
      <c r="H233" s="29"/>
      <c r="I233" s="30"/>
      <c r="J233" s="30"/>
      <c r="K233" s="30"/>
      <c r="L233" s="30"/>
      <c r="M233" s="40"/>
      <c r="N233" s="40"/>
      <c r="O233" s="31"/>
      <c r="P233" s="31"/>
      <c r="Q233" s="32"/>
      <c r="R233" s="32"/>
      <c r="S233" s="33"/>
      <c r="T233" s="33"/>
      <c r="U233" s="33"/>
      <c r="V233" s="33"/>
      <c r="W233" s="33"/>
      <c r="X233" s="33"/>
    </row>
    <row r="234" spans="1:24" s="34" customFormat="1">
      <c r="A234" s="29"/>
      <c r="B234" s="29"/>
      <c r="C234" s="29"/>
      <c r="D234" s="29"/>
      <c r="E234" s="29"/>
      <c r="F234" s="29"/>
      <c r="G234" s="29"/>
      <c r="H234" s="29"/>
      <c r="I234" s="30"/>
      <c r="J234" s="30"/>
      <c r="K234" s="30"/>
      <c r="L234" s="30"/>
      <c r="M234" s="40"/>
      <c r="N234" s="40"/>
      <c r="O234" s="31"/>
      <c r="P234" s="31"/>
      <c r="Q234" s="32"/>
      <c r="R234" s="32"/>
      <c r="S234" s="33"/>
      <c r="T234" s="33"/>
      <c r="U234" s="33"/>
      <c r="V234" s="33"/>
      <c r="W234" s="33"/>
      <c r="X234" s="33"/>
    </row>
    <row r="235" spans="1:24" s="34" customFormat="1">
      <c r="A235" s="29"/>
      <c r="B235" s="29"/>
      <c r="C235" s="29"/>
      <c r="D235" s="29"/>
      <c r="E235" s="29"/>
      <c r="F235" s="29"/>
      <c r="G235" s="29"/>
      <c r="H235" s="29"/>
      <c r="I235" s="30"/>
      <c r="J235" s="30"/>
      <c r="K235" s="30"/>
      <c r="L235" s="30"/>
      <c r="M235" s="40"/>
      <c r="N235" s="40"/>
      <c r="O235" s="31"/>
      <c r="P235" s="31"/>
      <c r="Q235" s="32"/>
      <c r="R235" s="32"/>
      <c r="S235" s="33"/>
      <c r="T235" s="33"/>
      <c r="U235" s="33"/>
      <c r="V235" s="33"/>
      <c r="W235" s="33"/>
      <c r="X235" s="33"/>
    </row>
    <row r="236" spans="1:24" s="34" customFormat="1">
      <c r="A236" s="29"/>
      <c r="B236" s="29"/>
      <c r="C236" s="29"/>
      <c r="D236" s="29"/>
      <c r="E236" s="29"/>
      <c r="F236" s="29"/>
      <c r="G236" s="29"/>
      <c r="H236" s="29"/>
      <c r="I236" s="30"/>
      <c r="J236" s="30"/>
      <c r="K236" s="30"/>
      <c r="L236" s="30"/>
      <c r="M236" s="40"/>
      <c r="N236" s="40"/>
      <c r="O236" s="31"/>
      <c r="P236" s="31"/>
      <c r="Q236" s="32"/>
      <c r="R236" s="32"/>
      <c r="S236" s="33"/>
      <c r="T236" s="33"/>
      <c r="U236" s="33"/>
      <c r="V236" s="33"/>
      <c r="W236" s="33"/>
      <c r="X236" s="33"/>
    </row>
    <row r="237" spans="1:24" s="34" customFormat="1">
      <c r="A237" s="29"/>
      <c r="B237" s="29"/>
      <c r="C237" s="29"/>
      <c r="D237" s="29"/>
      <c r="E237" s="29"/>
      <c r="F237" s="29"/>
      <c r="G237" s="29"/>
      <c r="H237" s="29"/>
      <c r="I237" s="30"/>
      <c r="J237" s="30"/>
      <c r="K237" s="30"/>
      <c r="L237" s="30"/>
      <c r="M237" s="40"/>
      <c r="N237" s="40"/>
      <c r="O237" s="31"/>
      <c r="P237" s="31"/>
      <c r="Q237" s="32"/>
      <c r="R237" s="32"/>
      <c r="S237" s="33"/>
      <c r="T237" s="33"/>
      <c r="U237" s="33"/>
      <c r="V237" s="33"/>
      <c r="W237" s="33"/>
      <c r="X237" s="33"/>
    </row>
    <row r="238" spans="1:24" s="34" customFormat="1">
      <c r="A238" s="29"/>
      <c r="B238" s="29"/>
      <c r="C238" s="29"/>
      <c r="D238" s="29"/>
      <c r="E238" s="29"/>
      <c r="F238" s="29"/>
      <c r="G238" s="29"/>
      <c r="H238" s="29"/>
      <c r="I238" s="30"/>
      <c r="J238" s="30"/>
      <c r="K238" s="30"/>
      <c r="L238" s="30"/>
      <c r="M238" s="40"/>
      <c r="N238" s="40"/>
      <c r="O238" s="31"/>
      <c r="P238" s="31"/>
      <c r="Q238" s="32"/>
      <c r="R238" s="32"/>
      <c r="S238" s="33"/>
      <c r="T238" s="33"/>
      <c r="U238" s="33"/>
      <c r="V238" s="33"/>
      <c r="W238" s="33"/>
      <c r="X238" s="33"/>
    </row>
    <row r="239" spans="1:24" s="34" customFormat="1">
      <c r="A239" s="29"/>
      <c r="B239" s="29"/>
      <c r="C239" s="29"/>
      <c r="D239" s="29"/>
      <c r="E239" s="29"/>
      <c r="F239" s="29"/>
      <c r="G239" s="29"/>
      <c r="H239" s="29"/>
      <c r="I239" s="30"/>
      <c r="J239" s="30"/>
      <c r="K239" s="30"/>
      <c r="L239" s="30"/>
      <c r="M239" s="40"/>
      <c r="N239" s="40"/>
      <c r="O239" s="31"/>
      <c r="P239" s="31"/>
      <c r="Q239" s="32"/>
      <c r="R239" s="32"/>
      <c r="S239" s="33"/>
      <c r="T239" s="33"/>
      <c r="U239" s="33"/>
      <c r="V239" s="33"/>
      <c r="W239" s="33"/>
      <c r="X239" s="33"/>
    </row>
    <row r="240" spans="1:24" s="34" customFormat="1">
      <c r="A240" s="29"/>
      <c r="B240" s="29"/>
      <c r="C240" s="29"/>
      <c r="D240" s="29"/>
      <c r="E240" s="29"/>
      <c r="F240" s="29"/>
      <c r="G240" s="29"/>
      <c r="H240" s="29"/>
      <c r="I240" s="30"/>
      <c r="J240" s="30"/>
      <c r="K240" s="30"/>
      <c r="L240" s="30"/>
      <c r="M240" s="40"/>
      <c r="N240" s="40"/>
      <c r="O240" s="31"/>
      <c r="P240" s="31"/>
      <c r="Q240" s="32"/>
      <c r="R240" s="32"/>
      <c r="S240" s="33"/>
      <c r="T240" s="33"/>
      <c r="U240" s="33"/>
      <c r="V240" s="33"/>
      <c r="W240" s="33"/>
      <c r="X240" s="33"/>
    </row>
    <row r="241" spans="1:24" s="34" customFormat="1">
      <c r="A241" s="29"/>
      <c r="B241" s="29"/>
      <c r="C241" s="29"/>
      <c r="D241" s="29"/>
      <c r="E241" s="29"/>
      <c r="F241" s="29"/>
      <c r="G241" s="29"/>
      <c r="H241" s="29"/>
      <c r="I241" s="30"/>
      <c r="J241" s="30"/>
      <c r="K241" s="30"/>
      <c r="L241" s="30"/>
      <c r="M241" s="40"/>
      <c r="N241" s="40"/>
      <c r="O241" s="31"/>
      <c r="P241" s="31"/>
      <c r="Q241" s="32"/>
      <c r="R241" s="32"/>
      <c r="S241" s="33"/>
      <c r="T241" s="33"/>
      <c r="U241" s="33"/>
      <c r="V241" s="33"/>
      <c r="W241" s="33"/>
      <c r="X241" s="33"/>
    </row>
    <row r="242" spans="1:24" s="34" customFormat="1">
      <c r="A242" s="29"/>
      <c r="B242" s="29"/>
      <c r="C242" s="29"/>
      <c r="D242" s="29"/>
      <c r="E242" s="29"/>
      <c r="F242" s="29"/>
      <c r="G242" s="29"/>
      <c r="H242" s="29"/>
      <c r="I242" s="30"/>
      <c r="J242" s="30"/>
      <c r="K242" s="30"/>
      <c r="L242" s="30"/>
      <c r="M242" s="40"/>
      <c r="N242" s="40"/>
      <c r="O242" s="31"/>
      <c r="P242" s="31"/>
      <c r="Q242" s="32"/>
      <c r="R242" s="32"/>
      <c r="S242" s="33"/>
      <c r="T242" s="33"/>
      <c r="U242" s="33"/>
      <c r="V242" s="33"/>
      <c r="W242" s="33"/>
      <c r="X242" s="33"/>
    </row>
    <row r="243" spans="1:24" s="34" customFormat="1">
      <c r="A243" s="29"/>
      <c r="B243" s="29"/>
      <c r="C243" s="29"/>
      <c r="D243" s="29"/>
      <c r="E243" s="29"/>
      <c r="F243" s="29"/>
      <c r="G243" s="29"/>
      <c r="H243" s="29"/>
      <c r="I243" s="30"/>
      <c r="J243" s="30"/>
      <c r="K243" s="30"/>
      <c r="L243" s="30"/>
      <c r="M243" s="40"/>
      <c r="N243" s="40"/>
      <c r="O243" s="31"/>
      <c r="P243" s="31"/>
      <c r="Q243" s="32"/>
      <c r="R243" s="32"/>
      <c r="S243" s="33"/>
      <c r="T243" s="33"/>
      <c r="U243" s="33"/>
      <c r="V243" s="33"/>
      <c r="W243" s="33"/>
      <c r="X243" s="33"/>
    </row>
    <row r="244" spans="1:24" s="34" customFormat="1">
      <c r="A244" s="29"/>
      <c r="B244" s="29"/>
      <c r="C244" s="29"/>
      <c r="D244" s="29"/>
      <c r="E244" s="29"/>
      <c r="F244" s="29"/>
      <c r="G244" s="29"/>
      <c r="H244" s="29"/>
      <c r="I244" s="30"/>
      <c r="J244" s="30"/>
      <c r="K244" s="30"/>
      <c r="L244" s="30"/>
      <c r="M244" s="40"/>
      <c r="N244" s="40"/>
      <c r="O244" s="31"/>
      <c r="P244" s="31"/>
      <c r="Q244" s="32"/>
      <c r="R244" s="32"/>
      <c r="S244" s="33"/>
      <c r="T244" s="33"/>
      <c r="U244" s="33"/>
      <c r="V244" s="33"/>
      <c r="W244" s="33"/>
      <c r="X244" s="33"/>
    </row>
    <row r="245" spans="1:24" s="34" customFormat="1">
      <c r="A245" s="29"/>
      <c r="B245" s="29"/>
      <c r="C245" s="29"/>
      <c r="D245" s="29"/>
      <c r="E245" s="29"/>
      <c r="F245" s="29"/>
      <c r="G245" s="29"/>
      <c r="H245" s="29"/>
      <c r="I245" s="30"/>
      <c r="J245" s="30"/>
      <c r="K245" s="30"/>
      <c r="L245" s="30"/>
      <c r="M245" s="40"/>
      <c r="N245" s="40"/>
      <c r="O245" s="31"/>
      <c r="P245" s="31"/>
      <c r="Q245" s="32"/>
      <c r="R245" s="32"/>
      <c r="S245" s="33"/>
      <c r="T245" s="33"/>
      <c r="U245" s="33"/>
      <c r="V245" s="33"/>
      <c r="W245" s="33"/>
      <c r="X245" s="33"/>
    </row>
    <row r="246" spans="1:24" s="34" customFormat="1">
      <c r="A246" s="29"/>
      <c r="B246" s="29"/>
      <c r="C246" s="29"/>
      <c r="D246" s="29"/>
      <c r="E246" s="29"/>
      <c r="F246" s="29"/>
      <c r="G246" s="29"/>
      <c r="H246" s="29"/>
      <c r="I246" s="30"/>
      <c r="J246" s="30"/>
      <c r="K246" s="30"/>
      <c r="L246" s="30"/>
      <c r="M246" s="40"/>
      <c r="N246" s="40"/>
      <c r="O246" s="31"/>
      <c r="P246" s="31"/>
      <c r="Q246" s="32"/>
      <c r="R246" s="32"/>
      <c r="S246" s="33"/>
      <c r="T246" s="33"/>
      <c r="U246" s="33"/>
      <c r="V246" s="33"/>
      <c r="W246" s="33"/>
      <c r="X246" s="33"/>
    </row>
    <row r="247" spans="1:24" s="34" customFormat="1">
      <c r="A247" s="29"/>
      <c r="B247" s="29"/>
      <c r="C247" s="29"/>
      <c r="D247" s="29"/>
      <c r="E247" s="29"/>
      <c r="F247" s="29"/>
      <c r="G247" s="29"/>
      <c r="H247" s="29"/>
      <c r="I247" s="30"/>
      <c r="J247" s="30"/>
      <c r="K247" s="30"/>
      <c r="L247" s="30"/>
      <c r="M247" s="40"/>
      <c r="N247" s="40"/>
      <c r="O247" s="31"/>
      <c r="P247" s="31"/>
      <c r="Q247" s="32"/>
      <c r="R247" s="32"/>
      <c r="S247" s="33"/>
      <c r="T247" s="33"/>
      <c r="U247" s="33"/>
      <c r="V247" s="33"/>
      <c r="W247" s="33"/>
      <c r="X247" s="33"/>
    </row>
    <row r="248" spans="1:24" s="34" customFormat="1">
      <c r="A248" s="29"/>
      <c r="B248" s="29"/>
      <c r="C248" s="29"/>
      <c r="D248" s="29"/>
      <c r="E248" s="29"/>
      <c r="F248" s="29"/>
      <c r="G248" s="29"/>
      <c r="H248" s="29"/>
      <c r="I248" s="30"/>
      <c r="J248" s="30"/>
      <c r="K248" s="30"/>
      <c r="L248" s="30"/>
      <c r="M248" s="40"/>
      <c r="N248" s="40"/>
      <c r="O248" s="31"/>
      <c r="P248" s="31"/>
      <c r="Q248" s="32"/>
      <c r="R248" s="32"/>
      <c r="S248" s="33"/>
      <c r="T248" s="33"/>
      <c r="U248" s="33"/>
      <c r="V248" s="33"/>
      <c r="W248" s="33"/>
      <c r="X248" s="33"/>
    </row>
    <row r="249" spans="1:24" s="34" customFormat="1">
      <c r="A249" s="29"/>
      <c r="B249" s="29"/>
      <c r="C249" s="29"/>
      <c r="D249" s="29"/>
      <c r="E249" s="29"/>
      <c r="F249" s="29"/>
      <c r="G249" s="29"/>
      <c r="H249" s="29"/>
      <c r="I249" s="30"/>
      <c r="J249" s="30"/>
      <c r="K249" s="30"/>
      <c r="L249" s="30"/>
      <c r="M249" s="40"/>
      <c r="N249" s="40"/>
      <c r="O249" s="31"/>
      <c r="P249" s="31"/>
      <c r="Q249" s="32"/>
      <c r="R249" s="32"/>
      <c r="S249" s="33"/>
      <c r="T249" s="33"/>
      <c r="U249" s="33"/>
      <c r="V249" s="33"/>
      <c r="W249" s="33"/>
      <c r="X249" s="33"/>
    </row>
    <row r="250" spans="1:24" s="34" customFormat="1">
      <c r="A250" s="29"/>
      <c r="B250" s="29"/>
      <c r="C250" s="29"/>
      <c r="D250" s="29"/>
      <c r="E250" s="29"/>
      <c r="F250" s="29"/>
      <c r="G250" s="29"/>
      <c r="H250" s="29"/>
      <c r="I250" s="30"/>
      <c r="J250" s="30"/>
      <c r="K250" s="30"/>
      <c r="L250" s="30"/>
      <c r="M250" s="40"/>
      <c r="N250" s="40"/>
      <c r="O250" s="31"/>
      <c r="P250" s="31"/>
      <c r="Q250" s="32"/>
      <c r="R250" s="32"/>
      <c r="S250" s="33"/>
      <c r="T250" s="33"/>
      <c r="U250" s="33"/>
      <c r="V250" s="33"/>
      <c r="W250" s="33"/>
      <c r="X250" s="33"/>
    </row>
    <row r="251" spans="1:24" s="34" customFormat="1">
      <c r="A251" s="29"/>
      <c r="B251" s="29"/>
      <c r="C251" s="29"/>
      <c r="D251" s="29"/>
      <c r="E251" s="29"/>
      <c r="F251" s="29"/>
      <c r="G251" s="29"/>
      <c r="H251" s="29"/>
      <c r="I251" s="30"/>
      <c r="J251" s="30"/>
      <c r="K251" s="30"/>
      <c r="L251" s="30"/>
      <c r="M251" s="40"/>
      <c r="N251" s="40"/>
      <c r="O251" s="31"/>
      <c r="P251" s="31"/>
      <c r="Q251" s="32"/>
      <c r="R251" s="32"/>
      <c r="S251" s="33"/>
      <c r="T251" s="33"/>
      <c r="U251" s="33"/>
      <c r="V251" s="33"/>
      <c r="W251" s="33"/>
      <c r="X251" s="33"/>
    </row>
    <row r="252" spans="1:24" s="34" customFormat="1">
      <c r="A252" s="29"/>
      <c r="B252" s="29"/>
      <c r="C252" s="29"/>
      <c r="D252" s="29"/>
      <c r="E252" s="29"/>
      <c r="F252" s="29"/>
      <c r="G252" s="29"/>
      <c r="H252" s="29"/>
      <c r="I252" s="30"/>
      <c r="J252" s="30"/>
      <c r="K252" s="30"/>
      <c r="L252" s="30"/>
      <c r="M252" s="40"/>
      <c r="N252" s="40"/>
      <c r="O252" s="31"/>
      <c r="P252" s="31"/>
      <c r="Q252" s="32"/>
      <c r="R252" s="32"/>
      <c r="S252" s="33"/>
      <c r="T252" s="33"/>
      <c r="U252" s="33"/>
      <c r="V252" s="33"/>
      <c r="W252" s="33"/>
      <c r="X252" s="33"/>
    </row>
    <row r="253" spans="1:24" s="34" customFormat="1">
      <c r="A253" s="29"/>
      <c r="B253" s="29"/>
      <c r="C253" s="29"/>
      <c r="D253" s="29"/>
      <c r="E253" s="29"/>
      <c r="F253" s="29"/>
      <c r="G253" s="29"/>
      <c r="H253" s="29"/>
      <c r="I253" s="30"/>
      <c r="J253" s="30"/>
      <c r="K253" s="30"/>
      <c r="L253" s="30"/>
      <c r="M253" s="40"/>
      <c r="N253" s="40"/>
      <c r="O253" s="31"/>
      <c r="P253" s="31"/>
      <c r="Q253" s="32"/>
      <c r="R253" s="32"/>
      <c r="S253" s="33"/>
      <c r="T253" s="33"/>
      <c r="U253" s="33"/>
      <c r="V253" s="33"/>
      <c r="W253" s="33"/>
      <c r="X253" s="33"/>
    </row>
    <row r="254" spans="1:24" s="34" customFormat="1">
      <c r="A254" s="29"/>
      <c r="B254" s="29"/>
      <c r="C254" s="29"/>
      <c r="D254" s="29"/>
      <c r="E254" s="29"/>
      <c r="F254" s="29"/>
      <c r="G254" s="29"/>
      <c r="H254" s="29"/>
      <c r="I254" s="30"/>
      <c r="J254" s="30"/>
      <c r="K254" s="30"/>
      <c r="L254" s="30"/>
      <c r="M254" s="40"/>
      <c r="N254" s="40"/>
      <c r="O254" s="31"/>
      <c r="P254" s="31"/>
      <c r="Q254" s="32"/>
      <c r="R254" s="32"/>
      <c r="S254" s="33"/>
      <c r="T254" s="33"/>
      <c r="U254" s="33"/>
      <c r="V254" s="33"/>
      <c r="W254" s="33"/>
      <c r="X254" s="33"/>
    </row>
    <row r="255" spans="1:24" s="34" customFormat="1">
      <c r="A255" s="29"/>
      <c r="B255" s="29"/>
      <c r="C255" s="29"/>
      <c r="D255" s="29"/>
      <c r="E255" s="29"/>
      <c r="F255" s="29"/>
      <c r="G255" s="29"/>
      <c r="H255" s="29"/>
      <c r="I255" s="30"/>
      <c r="J255" s="30"/>
      <c r="K255" s="30"/>
      <c r="L255" s="30"/>
      <c r="M255" s="40"/>
      <c r="N255" s="40"/>
      <c r="O255" s="31"/>
      <c r="P255" s="31"/>
      <c r="Q255" s="32"/>
      <c r="R255" s="32"/>
      <c r="S255" s="33"/>
      <c r="T255" s="33"/>
      <c r="U255" s="33"/>
      <c r="V255" s="33"/>
      <c r="W255" s="33"/>
      <c r="X255" s="33"/>
    </row>
    <row r="256" spans="1:24" s="34" customFormat="1">
      <c r="A256" s="29"/>
      <c r="B256" s="29"/>
      <c r="C256" s="29"/>
      <c r="D256" s="29"/>
      <c r="E256" s="29"/>
      <c r="F256" s="29"/>
      <c r="G256" s="29"/>
      <c r="H256" s="29"/>
      <c r="I256" s="30"/>
      <c r="J256" s="30"/>
      <c r="K256" s="30"/>
      <c r="L256" s="30"/>
      <c r="M256" s="40"/>
      <c r="N256" s="40"/>
      <c r="O256" s="31"/>
      <c r="P256" s="31"/>
      <c r="Q256" s="32"/>
      <c r="R256" s="32"/>
      <c r="S256" s="33"/>
      <c r="T256" s="33"/>
      <c r="U256" s="33"/>
      <c r="V256" s="33"/>
      <c r="W256" s="33"/>
      <c r="X256" s="33"/>
    </row>
    <row r="257" spans="1:24" s="34" customFormat="1">
      <c r="A257" s="29"/>
      <c r="B257" s="29"/>
      <c r="C257" s="29"/>
      <c r="D257" s="29"/>
      <c r="E257" s="29"/>
      <c r="F257" s="29"/>
      <c r="G257" s="29"/>
      <c r="H257" s="29"/>
      <c r="I257" s="30"/>
      <c r="J257" s="30"/>
      <c r="K257" s="30"/>
      <c r="L257" s="30"/>
      <c r="M257" s="40"/>
      <c r="N257" s="40"/>
      <c r="O257" s="31"/>
      <c r="P257" s="31"/>
      <c r="Q257" s="32"/>
      <c r="R257" s="32"/>
      <c r="S257" s="33"/>
      <c r="T257" s="33"/>
      <c r="U257" s="33"/>
      <c r="V257" s="33"/>
      <c r="W257" s="33"/>
      <c r="X257" s="33"/>
    </row>
    <row r="258" spans="1:24" s="34" customFormat="1">
      <c r="A258" s="29"/>
      <c r="B258" s="29"/>
      <c r="C258" s="29"/>
      <c r="D258" s="29"/>
      <c r="E258" s="29"/>
      <c r="F258" s="29"/>
      <c r="G258" s="29"/>
      <c r="H258" s="29"/>
      <c r="I258" s="30"/>
      <c r="J258" s="30"/>
      <c r="K258" s="30"/>
      <c r="L258" s="30"/>
      <c r="M258" s="40"/>
      <c r="N258" s="40"/>
      <c r="O258" s="31"/>
      <c r="P258" s="31"/>
      <c r="Q258" s="32"/>
      <c r="R258" s="32"/>
      <c r="S258" s="33"/>
      <c r="T258" s="33"/>
      <c r="U258" s="33"/>
      <c r="V258" s="33"/>
      <c r="W258" s="33"/>
      <c r="X258" s="33"/>
    </row>
    <row r="259" spans="1:24" s="34" customFormat="1">
      <c r="A259" s="29"/>
      <c r="B259" s="29"/>
      <c r="C259" s="29"/>
      <c r="D259" s="29"/>
      <c r="E259" s="29"/>
      <c r="F259" s="29"/>
      <c r="G259" s="29"/>
      <c r="H259" s="29"/>
      <c r="I259" s="30"/>
      <c r="J259" s="30"/>
      <c r="K259" s="30"/>
      <c r="L259" s="30"/>
      <c r="M259" s="40"/>
      <c r="N259" s="40"/>
      <c r="O259" s="31"/>
      <c r="P259" s="31"/>
      <c r="Q259" s="32"/>
      <c r="R259" s="32"/>
      <c r="S259" s="33"/>
      <c r="T259" s="33"/>
      <c r="U259" s="33"/>
      <c r="V259" s="33"/>
      <c r="W259" s="33"/>
      <c r="X259" s="33"/>
    </row>
    <row r="260" spans="1:24" s="34" customFormat="1">
      <c r="A260" s="29"/>
      <c r="B260" s="29"/>
      <c r="C260" s="29"/>
      <c r="D260" s="29"/>
      <c r="E260" s="29"/>
      <c r="F260" s="29"/>
      <c r="G260" s="29"/>
      <c r="H260" s="29"/>
      <c r="I260" s="30"/>
      <c r="J260" s="30"/>
      <c r="K260" s="30"/>
      <c r="L260" s="30"/>
      <c r="M260" s="40"/>
      <c r="N260" s="40"/>
      <c r="O260" s="31"/>
      <c r="P260" s="31"/>
      <c r="Q260" s="32"/>
      <c r="R260" s="32"/>
      <c r="S260" s="33"/>
      <c r="T260" s="33"/>
      <c r="U260" s="33"/>
      <c r="V260" s="33"/>
      <c r="W260" s="33"/>
      <c r="X260" s="33"/>
    </row>
    <row r="261" spans="1:24" s="34" customFormat="1">
      <c r="A261" s="29"/>
      <c r="B261" s="29"/>
      <c r="C261" s="29"/>
      <c r="D261" s="29"/>
      <c r="E261" s="29"/>
      <c r="F261" s="29"/>
      <c r="G261" s="29"/>
      <c r="H261" s="29"/>
      <c r="I261" s="30"/>
      <c r="J261" s="30"/>
      <c r="K261" s="30"/>
      <c r="L261" s="30"/>
      <c r="M261" s="40"/>
      <c r="N261" s="40"/>
      <c r="O261" s="31"/>
      <c r="P261" s="31"/>
      <c r="Q261" s="32"/>
      <c r="R261" s="32"/>
      <c r="S261" s="33"/>
      <c r="T261" s="33"/>
      <c r="U261" s="33"/>
      <c r="V261" s="33"/>
      <c r="W261" s="33"/>
      <c r="X261" s="33"/>
    </row>
    <row r="262" spans="1:24" s="34" customFormat="1">
      <c r="A262" s="29"/>
      <c r="B262" s="29"/>
      <c r="C262" s="29"/>
      <c r="D262" s="29"/>
      <c r="E262" s="29"/>
      <c r="F262" s="29"/>
      <c r="G262" s="29"/>
      <c r="H262" s="29"/>
      <c r="I262" s="30"/>
      <c r="J262" s="30"/>
      <c r="K262" s="30"/>
      <c r="L262" s="30"/>
      <c r="M262" s="40"/>
      <c r="N262" s="40"/>
      <c r="O262" s="31"/>
      <c r="P262" s="31"/>
      <c r="Q262" s="32"/>
      <c r="R262" s="32"/>
      <c r="S262" s="33"/>
      <c r="T262" s="33"/>
      <c r="U262" s="33"/>
      <c r="V262" s="33"/>
      <c r="W262" s="33"/>
      <c r="X262" s="33"/>
    </row>
    <row r="263" spans="1:24" s="34" customFormat="1">
      <c r="A263" s="29"/>
      <c r="B263" s="29"/>
      <c r="C263" s="29"/>
      <c r="D263" s="29"/>
      <c r="E263" s="29"/>
      <c r="F263" s="29"/>
      <c r="G263" s="29"/>
      <c r="H263" s="29"/>
      <c r="I263" s="30"/>
      <c r="J263" s="30"/>
      <c r="K263" s="30"/>
      <c r="L263" s="30"/>
      <c r="M263" s="40"/>
      <c r="N263" s="40"/>
      <c r="O263" s="31"/>
      <c r="P263" s="31"/>
      <c r="Q263" s="32"/>
      <c r="R263" s="32"/>
      <c r="S263" s="33"/>
      <c r="T263" s="33"/>
      <c r="U263" s="33"/>
      <c r="V263" s="33"/>
      <c r="W263" s="33"/>
      <c r="X263" s="33"/>
    </row>
    <row r="264" spans="1:24" s="34" customFormat="1">
      <c r="A264" s="29"/>
      <c r="B264" s="29"/>
      <c r="C264" s="29"/>
      <c r="D264" s="29"/>
      <c r="E264" s="29"/>
      <c r="F264" s="29"/>
      <c r="G264" s="29"/>
      <c r="H264" s="29"/>
      <c r="I264" s="30"/>
      <c r="J264" s="30"/>
      <c r="K264" s="30"/>
      <c r="L264" s="30"/>
      <c r="M264" s="40"/>
      <c r="N264" s="40"/>
      <c r="O264" s="31"/>
      <c r="P264" s="31"/>
      <c r="Q264" s="32"/>
      <c r="R264" s="32"/>
      <c r="S264" s="33"/>
      <c r="T264" s="33"/>
      <c r="U264" s="33"/>
      <c r="V264" s="33"/>
      <c r="W264" s="33"/>
      <c r="X264" s="33"/>
    </row>
    <row r="265" spans="1:24" s="34" customFormat="1">
      <c r="A265" s="29"/>
      <c r="B265" s="29"/>
      <c r="C265" s="29"/>
      <c r="D265" s="29"/>
      <c r="E265" s="29"/>
      <c r="F265" s="29"/>
      <c r="G265" s="29"/>
      <c r="H265" s="29"/>
      <c r="I265" s="30"/>
      <c r="J265" s="30"/>
      <c r="K265" s="30"/>
      <c r="L265" s="30"/>
      <c r="M265" s="40"/>
      <c r="N265" s="40"/>
      <c r="O265" s="31"/>
      <c r="P265" s="31"/>
      <c r="Q265" s="32"/>
      <c r="R265" s="32"/>
      <c r="S265" s="33"/>
      <c r="T265" s="33"/>
      <c r="U265" s="33"/>
      <c r="V265" s="33"/>
      <c r="W265" s="33"/>
      <c r="X265" s="33"/>
    </row>
    <row r="266" spans="1:24" s="34" customFormat="1">
      <c r="A266" s="29"/>
      <c r="B266" s="29"/>
      <c r="C266" s="29"/>
      <c r="D266" s="29"/>
      <c r="E266" s="29"/>
      <c r="F266" s="29"/>
      <c r="G266" s="29"/>
      <c r="H266" s="29"/>
      <c r="I266" s="30"/>
      <c r="J266" s="30"/>
      <c r="K266" s="30"/>
      <c r="L266" s="30"/>
      <c r="M266" s="40"/>
      <c r="N266" s="40"/>
      <c r="O266" s="31"/>
      <c r="P266" s="31"/>
      <c r="Q266" s="32"/>
      <c r="R266" s="32"/>
      <c r="S266" s="33"/>
      <c r="T266" s="33"/>
      <c r="U266" s="33"/>
      <c r="V266" s="33"/>
      <c r="W266" s="33"/>
      <c r="X266" s="33"/>
    </row>
    <row r="267" spans="1:24" s="34" customFormat="1">
      <c r="A267" s="29"/>
      <c r="B267" s="29"/>
      <c r="C267" s="29"/>
      <c r="D267" s="29"/>
      <c r="E267" s="29"/>
      <c r="F267" s="29"/>
      <c r="G267" s="29"/>
      <c r="H267" s="29"/>
      <c r="I267" s="30"/>
      <c r="J267" s="30"/>
      <c r="K267" s="30"/>
      <c r="L267" s="30"/>
      <c r="M267" s="40"/>
      <c r="N267" s="40"/>
      <c r="O267" s="31"/>
      <c r="P267" s="31"/>
      <c r="Q267" s="32"/>
      <c r="R267" s="32"/>
      <c r="S267" s="33"/>
      <c r="T267" s="33"/>
      <c r="U267" s="33"/>
      <c r="V267" s="33"/>
      <c r="W267" s="33"/>
      <c r="X267" s="33"/>
    </row>
    <row r="268" spans="1:24" s="34" customFormat="1">
      <c r="A268" s="29"/>
      <c r="B268" s="29"/>
      <c r="C268" s="29"/>
      <c r="D268" s="29"/>
      <c r="E268" s="29"/>
      <c r="F268" s="29"/>
      <c r="G268" s="29"/>
      <c r="H268" s="29"/>
      <c r="I268" s="30"/>
      <c r="J268" s="30"/>
      <c r="K268" s="30"/>
      <c r="L268" s="30"/>
      <c r="M268" s="40"/>
      <c r="N268" s="40"/>
      <c r="O268" s="31"/>
      <c r="P268" s="31"/>
      <c r="Q268" s="32"/>
      <c r="R268" s="32"/>
      <c r="S268" s="33"/>
      <c r="T268" s="33"/>
      <c r="U268" s="33"/>
      <c r="V268" s="33"/>
      <c r="W268" s="33"/>
      <c r="X268" s="33"/>
    </row>
    <row r="269" spans="1:24" s="34" customFormat="1">
      <c r="A269" s="29"/>
      <c r="B269" s="29"/>
      <c r="C269" s="29"/>
      <c r="D269" s="29"/>
      <c r="E269" s="29"/>
      <c r="F269" s="29"/>
      <c r="G269" s="29"/>
      <c r="H269" s="29"/>
      <c r="I269" s="30"/>
      <c r="J269" s="30"/>
      <c r="K269" s="30"/>
      <c r="L269" s="30"/>
      <c r="M269" s="40"/>
      <c r="N269" s="40"/>
      <c r="O269" s="31"/>
      <c r="P269" s="31"/>
      <c r="Q269" s="32"/>
      <c r="R269" s="32"/>
      <c r="S269" s="33"/>
      <c r="T269" s="33"/>
      <c r="U269" s="33"/>
      <c r="V269" s="33"/>
      <c r="W269" s="33"/>
      <c r="X269" s="33"/>
    </row>
    <row r="270" spans="1:24" s="34" customFormat="1">
      <c r="A270" s="29"/>
      <c r="B270" s="29"/>
      <c r="C270" s="29"/>
      <c r="D270" s="29"/>
      <c r="E270" s="29"/>
      <c r="F270" s="29"/>
      <c r="G270" s="29"/>
      <c r="H270" s="29"/>
      <c r="I270" s="30"/>
      <c r="J270" s="30"/>
      <c r="K270" s="30"/>
      <c r="L270" s="30"/>
      <c r="M270" s="40"/>
      <c r="N270" s="40"/>
      <c r="O270" s="31"/>
      <c r="P270" s="31"/>
      <c r="Q270" s="32"/>
      <c r="R270" s="32"/>
      <c r="S270" s="33"/>
      <c r="T270" s="33"/>
      <c r="U270" s="33"/>
      <c r="V270" s="33"/>
      <c r="W270" s="33"/>
      <c r="X270" s="33"/>
    </row>
    <row r="271" spans="1:24" s="34" customFormat="1">
      <c r="A271" s="29"/>
      <c r="B271" s="29"/>
      <c r="C271" s="29"/>
      <c r="D271" s="29"/>
      <c r="E271" s="29"/>
      <c r="F271" s="29"/>
      <c r="G271" s="29"/>
      <c r="H271" s="29"/>
      <c r="I271" s="30"/>
      <c r="J271" s="30"/>
      <c r="K271" s="30"/>
      <c r="L271" s="30"/>
      <c r="M271" s="40"/>
      <c r="N271" s="40"/>
      <c r="O271" s="31"/>
      <c r="P271" s="31"/>
      <c r="Q271" s="32"/>
      <c r="R271" s="32"/>
      <c r="S271" s="33"/>
      <c r="T271" s="33"/>
      <c r="U271" s="33"/>
      <c r="V271" s="33"/>
      <c r="W271" s="33"/>
      <c r="X271" s="33"/>
    </row>
    <row r="272" spans="1:24" s="34" customFormat="1">
      <c r="A272" s="29"/>
      <c r="B272" s="29"/>
      <c r="C272" s="29"/>
      <c r="D272" s="29"/>
      <c r="E272" s="29"/>
      <c r="F272" s="29"/>
      <c r="G272" s="29"/>
      <c r="H272" s="29"/>
      <c r="I272" s="30"/>
      <c r="J272" s="30"/>
      <c r="K272" s="30"/>
      <c r="L272" s="30"/>
      <c r="M272" s="40"/>
      <c r="N272" s="40"/>
      <c r="O272" s="31"/>
      <c r="P272" s="31"/>
      <c r="Q272" s="32"/>
      <c r="R272" s="32"/>
      <c r="S272" s="33"/>
      <c r="T272" s="33"/>
      <c r="U272" s="33"/>
      <c r="V272" s="33"/>
      <c r="W272" s="33"/>
      <c r="X272" s="33"/>
    </row>
    <row r="273" spans="1:24" s="34" customFormat="1">
      <c r="A273" s="29"/>
      <c r="B273" s="29"/>
      <c r="C273" s="29"/>
      <c r="D273" s="29"/>
      <c r="E273" s="29"/>
      <c r="F273" s="29"/>
      <c r="G273" s="29"/>
      <c r="H273" s="29"/>
      <c r="I273" s="30"/>
      <c r="J273" s="30"/>
      <c r="K273" s="30"/>
      <c r="L273" s="30"/>
      <c r="M273" s="40"/>
      <c r="N273" s="40"/>
      <c r="O273" s="31"/>
      <c r="P273" s="31"/>
      <c r="Q273" s="32"/>
      <c r="R273" s="32"/>
      <c r="S273" s="33"/>
      <c r="T273" s="33"/>
      <c r="U273" s="33"/>
      <c r="V273" s="33"/>
      <c r="W273" s="33"/>
      <c r="X273" s="33"/>
    </row>
    <row r="274" spans="1:24" s="34" customFormat="1">
      <c r="A274" s="29"/>
      <c r="B274" s="29"/>
      <c r="C274" s="29"/>
      <c r="D274" s="29"/>
      <c r="E274" s="29"/>
      <c r="F274" s="29"/>
      <c r="G274" s="29"/>
      <c r="H274" s="29"/>
      <c r="I274" s="30"/>
      <c r="J274" s="30"/>
      <c r="K274" s="30"/>
      <c r="L274" s="30"/>
      <c r="M274" s="40"/>
      <c r="N274" s="40"/>
      <c r="O274" s="31"/>
      <c r="P274" s="31"/>
      <c r="Q274" s="32"/>
      <c r="R274" s="32"/>
      <c r="S274" s="33"/>
      <c r="T274" s="33"/>
      <c r="U274" s="33"/>
      <c r="V274" s="33"/>
      <c r="W274" s="33"/>
      <c r="X274" s="33"/>
    </row>
    <row r="275" spans="1:24" s="34" customFormat="1">
      <c r="A275" s="29"/>
      <c r="B275" s="29"/>
      <c r="C275" s="29"/>
      <c r="D275" s="29"/>
      <c r="E275" s="29"/>
      <c r="F275" s="29"/>
      <c r="G275" s="29"/>
      <c r="H275" s="29"/>
      <c r="I275" s="30"/>
      <c r="J275" s="30"/>
      <c r="K275" s="30"/>
      <c r="L275" s="30"/>
      <c r="M275" s="40"/>
      <c r="N275" s="40"/>
      <c r="O275" s="31"/>
      <c r="P275" s="31"/>
      <c r="Q275" s="32"/>
      <c r="R275" s="32"/>
      <c r="S275" s="33"/>
      <c r="T275" s="33"/>
      <c r="U275" s="33"/>
      <c r="V275" s="33"/>
      <c r="W275" s="33"/>
      <c r="X275" s="33"/>
    </row>
    <row r="276" spans="1:24" s="34" customFormat="1">
      <c r="A276" s="29"/>
      <c r="B276" s="29"/>
      <c r="C276" s="29"/>
      <c r="D276" s="29"/>
      <c r="E276" s="29"/>
      <c r="F276" s="29"/>
      <c r="G276" s="29"/>
      <c r="H276" s="29"/>
      <c r="I276" s="30"/>
      <c r="J276" s="30"/>
      <c r="K276" s="30"/>
      <c r="L276" s="30"/>
      <c r="M276" s="40"/>
      <c r="N276" s="40"/>
      <c r="O276" s="31"/>
      <c r="P276" s="31"/>
      <c r="Q276" s="32"/>
      <c r="R276" s="32"/>
      <c r="S276" s="33"/>
      <c r="T276" s="33"/>
      <c r="U276" s="33"/>
      <c r="V276" s="33"/>
      <c r="W276" s="33"/>
      <c r="X276" s="33"/>
    </row>
    <row r="277" spans="1:24" s="34" customFormat="1">
      <c r="A277" s="29"/>
      <c r="B277" s="29"/>
      <c r="C277" s="29"/>
      <c r="D277" s="29"/>
      <c r="E277" s="29"/>
      <c r="F277" s="29"/>
      <c r="G277" s="29"/>
      <c r="H277" s="29"/>
      <c r="I277" s="30"/>
      <c r="J277" s="30"/>
      <c r="K277" s="30"/>
      <c r="L277" s="30"/>
      <c r="M277" s="40"/>
      <c r="N277" s="40"/>
      <c r="O277" s="31"/>
      <c r="P277" s="31"/>
      <c r="Q277" s="32"/>
      <c r="R277" s="32"/>
      <c r="S277" s="33"/>
      <c r="T277" s="33"/>
      <c r="U277" s="33"/>
      <c r="V277" s="33"/>
      <c r="W277" s="33"/>
      <c r="X277" s="33"/>
    </row>
    <row r="278" spans="1:24" s="34" customFormat="1">
      <c r="A278" s="29"/>
      <c r="B278" s="29"/>
      <c r="C278" s="29"/>
      <c r="D278" s="29"/>
      <c r="E278" s="29"/>
      <c r="F278" s="29"/>
      <c r="G278" s="29"/>
      <c r="H278" s="29"/>
      <c r="I278" s="30"/>
      <c r="J278" s="30"/>
      <c r="K278" s="30"/>
      <c r="L278" s="30"/>
      <c r="M278" s="40"/>
      <c r="N278" s="40"/>
      <c r="O278" s="31"/>
      <c r="P278" s="31"/>
      <c r="Q278" s="32"/>
      <c r="R278" s="32"/>
      <c r="S278" s="33"/>
      <c r="T278" s="33"/>
      <c r="U278" s="33"/>
      <c r="V278" s="33"/>
      <c r="W278" s="33"/>
      <c r="X278" s="33"/>
    </row>
    <row r="279" spans="1:24" s="34" customFormat="1">
      <c r="A279" s="29"/>
      <c r="B279" s="29"/>
      <c r="C279" s="29"/>
      <c r="D279" s="29"/>
      <c r="E279" s="29"/>
      <c r="F279" s="29"/>
      <c r="G279" s="29"/>
      <c r="H279" s="29"/>
      <c r="I279" s="30"/>
      <c r="J279" s="30"/>
      <c r="K279" s="30"/>
      <c r="L279" s="30"/>
      <c r="M279" s="40"/>
      <c r="N279" s="40"/>
      <c r="O279" s="31"/>
      <c r="P279" s="31"/>
      <c r="Q279" s="32"/>
      <c r="R279" s="32"/>
      <c r="S279" s="33"/>
      <c r="T279" s="33"/>
      <c r="U279" s="33"/>
      <c r="V279" s="33"/>
      <c r="W279" s="33"/>
      <c r="X279" s="33"/>
    </row>
    <row r="280" spans="1:24" s="34" customFormat="1">
      <c r="A280" s="29"/>
      <c r="B280" s="29"/>
      <c r="C280" s="29"/>
      <c r="D280" s="29"/>
      <c r="E280" s="29"/>
      <c r="F280" s="29"/>
      <c r="G280" s="29"/>
      <c r="H280" s="29"/>
      <c r="I280" s="30"/>
      <c r="J280" s="30"/>
      <c r="K280" s="30"/>
      <c r="L280" s="30"/>
      <c r="M280" s="40"/>
      <c r="N280" s="40"/>
      <c r="O280" s="31"/>
      <c r="P280" s="31"/>
      <c r="Q280" s="32"/>
      <c r="R280" s="32"/>
      <c r="S280" s="33"/>
      <c r="T280" s="33"/>
      <c r="U280" s="33"/>
      <c r="V280" s="33"/>
      <c r="W280" s="33"/>
      <c r="X280" s="33"/>
    </row>
    <row r="281" spans="1:24" s="34" customFormat="1">
      <c r="A281" s="29"/>
      <c r="B281" s="29"/>
      <c r="C281" s="29"/>
      <c r="D281" s="29"/>
      <c r="E281" s="29"/>
      <c r="F281" s="29"/>
      <c r="G281" s="29"/>
      <c r="H281" s="29"/>
      <c r="I281" s="30"/>
      <c r="J281" s="30"/>
      <c r="K281" s="30"/>
      <c r="L281" s="30"/>
      <c r="M281" s="40"/>
      <c r="N281" s="40"/>
      <c r="O281" s="31"/>
      <c r="P281" s="31"/>
      <c r="Q281" s="32"/>
      <c r="R281" s="32"/>
      <c r="S281" s="33"/>
      <c r="T281" s="33"/>
      <c r="U281" s="33"/>
      <c r="V281" s="33"/>
      <c r="W281" s="33"/>
      <c r="X281" s="33"/>
    </row>
    <row r="282" spans="1:24" s="34" customFormat="1">
      <c r="A282" s="29"/>
      <c r="B282" s="29"/>
      <c r="C282" s="29"/>
      <c r="D282" s="29"/>
      <c r="E282" s="29"/>
      <c r="F282" s="29"/>
      <c r="G282" s="29"/>
      <c r="H282" s="29"/>
      <c r="I282" s="30"/>
      <c r="J282" s="30"/>
      <c r="K282" s="30"/>
      <c r="L282" s="30"/>
      <c r="M282" s="40"/>
      <c r="N282" s="40"/>
      <c r="O282" s="31"/>
      <c r="P282" s="31"/>
      <c r="Q282" s="32"/>
      <c r="R282" s="32"/>
      <c r="S282" s="33"/>
      <c r="T282" s="33"/>
      <c r="U282" s="33"/>
      <c r="V282" s="33"/>
      <c r="W282" s="33"/>
      <c r="X282" s="33"/>
    </row>
    <row r="283" spans="1:24" s="34" customFormat="1">
      <c r="A283" s="29"/>
      <c r="B283" s="29"/>
      <c r="C283" s="29"/>
      <c r="D283" s="29"/>
      <c r="E283" s="29"/>
      <c r="F283" s="29"/>
      <c r="G283" s="29"/>
      <c r="H283" s="29"/>
      <c r="I283" s="30"/>
      <c r="J283" s="30"/>
      <c r="K283" s="30"/>
      <c r="L283" s="30"/>
      <c r="M283" s="40"/>
      <c r="N283" s="40"/>
      <c r="O283" s="31"/>
      <c r="P283" s="31"/>
      <c r="Q283" s="32"/>
      <c r="R283" s="32"/>
      <c r="S283" s="33"/>
      <c r="T283" s="33"/>
      <c r="U283" s="33"/>
      <c r="V283" s="33"/>
      <c r="W283" s="33"/>
      <c r="X283" s="33"/>
    </row>
    <row r="284" spans="1:24" s="34" customFormat="1">
      <c r="A284" s="29"/>
      <c r="B284" s="29"/>
      <c r="C284" s="29"/>
      <c r="D284" s="29"/>
      <c r="E284" s="29"/>
      <c r="F284" s="29"/>
      <c r="G284" s="29"/>
      <c r="H284" s="29"/>
      <c r="I284" s="30"/>
      <c r="J284" s="30"/>
      <c r="K284" s="30"/>
      <c r="L284" s="30"/>
      <c r="M284" s="40"/>
      <c r="N284" s="40"/>
      <c r="O284" s="31"/>
      <c r="P284" s="31"/>
      <c r="Q284" s="32"/>
      <c r="R284" s="32"/>
      <c r="S284" s="33"/>
      <c r="T284" s="33"/>
      <c r="U284" s="33"/>
      <c r="V284" s="33"/>
      <c r="W284" s="33"/>
      <c r="X284" s="33"/>
    </row>
    <row r="285" spans="1:24" s="34" customFormat="1">
      <c r="A285" s="29"/>
      <c r="B285" s="29"/>
      <c r="C285" s="29"/>
      <c r="D285" s="29"/>
      <c r="E285" s="29"/>
      <c r="F285" s="29"/>
      <c r="G285" s="29"/>
      <c r="H285" s="29"/>
      <c r="I285" s="30"/>
      <c r="J285" s="30"/>
      <c r="K285" s="30"/>
      <c r="L285" s="30"/>
      <c r="M285" s="40"/>
      <c r="N285" s="40"/>
      <c r="O285" s="31"/>
      <c r="P285" s="31"/>
      <c r="Q285" s="32"/>
      <c r="R285" s="32"/>
      <c r="S285" s="33"/>
      <c r="T285" s="33"/>
      <c r="U285" s="33"/>
      <c r="V285" s="33"/>
      <c r="W285" s="33"/>
      <c r="X285" s="33"/>
    </row>
    <row r="286" spans="1:24" s="34" customFormat="1">
      <c r="A286" s="29"/>
      <c r="B286" s="29"/>
      <c r="C286" s="29"/>
      <c r="D286" s="29"/>
      <c r="E286" s="29"/>
      <c r="F286" s="29"/>
      <c r="G286" s="29"/>
      <c r="H286" s="29"/>
      <c r="I286" s="30"/>
      <c r="J286" s="30"/>
      <c r="K286" s="30"/>
      <c r="L286" s="30"/>
      <c r="M286" s="40"/>
      <c r="N286" s="40"/>
      <c r="O286" s="31"/>
      <c r="P286" s="31"/>
      <c r="Q286" s="32"/>
      <c r="R286" s="32"/>
      <c r="S286" s="33"/>
      <c r="T286" s="33"/>
      <c r="U286" s="33"/>
      <c r="V286" s="33"/>
      <c r="W286" s="33"/>
      <c r="X286" s="33"/>
    </row>
    <row r="287" spans="1:24" s="34" customFormat="1">
      <c r="A287" s="29"/>
      <c r="B287" s="29"/>
      <c r="C287" s="29"/>
      <c r="D287" s="29"/>
      <c r="E287" s="29"/>
      <c r="F287" s="29"/>
      <c r="G287" s="29"/>
      <c r="H287" s="29"/>
      <c r="I287" s="30"/>
      <c r="J287" s="30"/>
      <c r="K287" s="30"/>
      <c r="L287" s="30"/>
      <c r="M287" s="40"/>
      <c r="N287" s="40"/>
      <c r="O287" s="31"/>
      <c r="P287" s="31"/>
      <c r="Q287" s="32"/>
      <c r="R287" s="32"/>
      <c r="S287" s="33"/>
      <c r="T287" s="33"/>
      <c r="U287" s="33"/>
      <c r="V287" s="33"/>
      <c r="W287" s="33"/>
      <c r="X287" s="33"/>
    </row>
    <row r="288" spans="1:24" s="34" customFormat="1">
      <c r="A288" s="29"/>
      <c r="B288" s="29"/>
      <c r="C288" s="29"/>
      <c r="D288" s="29"/>
      <c r="E288" s="29"/>
      <c r="F288" s="29"/>
      <c r="G288" s="29"/>
      <c r="H288" s="29"/>
      <c r="I288" s="30"/>
      <c r="J288" s="30"/>
      <c r="K288" s="30"/>
      <c r="L288" s="30"/>
      <c r="M288" s="40"/>
      <c r="N288" s="40"/>
      <c r="O288" s="31"/>
      <c r="P288" s="31"/>
      <c r="Q288" s="32"/>
      <c r="R288" s="32"/>
      <c r="S288" s="33"/>
      <c r="T288" s="33"/>
      <c r="U288" s="33"/>
      <c r="V288" s="33"/>
      <c r="W288" s="33"/>
      <c r="X288" s="33"/>
    </row>
    <row r="289" spans="1:24" s="34" customFormat="1">
      <c r="A289" s="29"/>
      <c r="B289" s="29"/>
      <c r="C289" s="29"/>
      <c r="D289" s="29"/>
      <c r="E289" s="29"/>
      <c r="F289" s="29"/>
      <c r="G289" s="29"/>
      <c r="H289" s="29"/>
      <c r="I289" s="30"/>
      <c r="J289" s="30"/>
      <c r="K289" s="30"/>
      <c r="L289" s="30"/>
      <c r="M289" s="40"/>
      <c r="N289" s="40"/>
      <c r="O289" s="31"/>
      <c r="P289" s="31"/>
      <c r="Q289" s="32"/>
      <c r="R289" s="32"/>
      <c r="S289" s="33"/>
      <c r="T289" s="33"/>
      <c r="U289" s="33"/>
      <c r="V289" s="33"/>
      <c r="W289" s="33"/>
      <c r="X289" s="33"/>
    </row>
    <row r="290" spans="1:24" s="34" customFormat="1">
      <c r="A290" s="29"/>
      <c r="B290" s="29"/>
      <c r="C290" s="29"/>
      <c r="D290" s="29"/>
      <c r="E290" s="29"/>
      <c r="F290" s="29"/>
      <c r="G290" s="29"/>
      <c r="H290" s="29"/>
      <c r="I290" s="30"/>
      <c r="J290" s="30"/>
      <c r="K290" s="30"/>
      <c r="L290" s="30"/>
      <c r="M290" s="40"/>
      <c r="N290" s="40"/>
      <c r="O290" s="31"/>
      <c r="P290" s="31"/>
      <c r="Q290" s="32"/>
      <c r="R290" s="32"/>
      <c r="S290" s="33"/>
      <c r="T290" s="33"/>
      <c r="U290" s="33"/>
      <c r="V290" s="33"/>
      <c r="W290" s="33"/>
      <c r="X290" s="33"/>
    </row>
    <row r="291" spans="1:24" s="34" customFormat="1">
      <c r="A291" s="29"/>
      <c r="B291" s="29"/>
      <c r="C291" s="29"/>
      <c r="D291" s="29"/>
      <c r="E291" s="29"/>
      <c r="F291" s="29"/>
      <c r="G291" s="29"/>
      <c r="H291" s="29"/>
      <c r="I291" s="30"/>
      <c r="J291" s="30"/>
      <c r="K291" s="30"/>
      <c r="L291" s="30"/>
      <c r="M291" s="40"/>
      <c r="N291" s="40"/>
      <c r="O291" s="31"/>
      <c r="P291" s="31"/>
      <c r="Q291" s="32"/>
      <c r="R291" s="32"/>
      <c r="S291" s="33"/>
      <c r="T291" s="33"/>
      <c r="U291" s="33"/>
      <c r="V291" s="33"/>
      <c r="W291" s="33"/>
      <c r="X291" s="33"/>
    </row>
    <row r="292" spans="1:24" s="34" customFormat="1">
      <c r="A292" s="29"/>
      <c r="B292" s="29"/>
      <c r="C292" s="29"/>
      <c r="D292" s="29"/>
      <c r="E292" s="29"/>
      <c r="F292" s="29"/>
      <c r="G292" s="29"/>
      <c r="H292" s="29"/>
      <c r="I292" s="30"/>
      <c r="J292" s="30"/>
      <c r="K292" s="30"/>
      <c r="L292" s="30"/>
      <c r="M292" s="40"/>
      <c r="N292" s="40"/>
      <c r="O292" s="31"/>
      <c r="P292" s="31"/>
      <c r="Q292" s="32"/>
      <c r="R292" s="32"/>
      <c r="S292" s="33"/>
      <c r="T292" s="33"/>
      <c r="U292" s="33"/>
      <c r="V292" s="33"/>
      <c r="W292" s="33"/>
      <c r="X292" s="33"/>
    </row>
    <row r="293" spans="1:24" s="34" customFormat="1">
      <c r="A293" s="29"/>
      <c r="B293" s="29"/>
      <c r="C293" s="29"/>
      <c r="D293" s="29"/>
      <c r="E293" s="29"/>
      <c r="F293" s="29"/>
      <c r="G293" s="29"/>
      <c r="H293" s="29"/>
      <c r="I293" s="30"/>
      <c r="J293" s="30"/>
      <c r="K293" s="30"/>
      <c r="L293" s="30"/>
      <c r="M293" s="40"/>
      <c r="N293" s="40"/>
      <c r="O293" s="31"/>
      <c r="P293" s="31"/>
      <c r="Q293" s="32"/>
      <c r="R293" s="32"/>
      <c r="S293" s="33"/>
      <c r="T293" s="33"/>
      <c r="U293" s="33"/>
      <c r="V293" s="33"/>
      <c r="W293" s="33"/>
      <c r="X293" s="33"/>
    </row>
    <row r="294" spans="1:24" s="34" customFormat="1">
      <c r="A294" s="29"/>
      <c r="B294" s="29"/>
      <c r="C294" s="29"/>
      <c r="D294" s="29"/>
      <c r="E294" s="29"/>
      <c r="F294" s="29"/>
      <c r="G294" s="29"/>
      <c r="H294" s="29"/>
      <c r="I294" s="30"/>
      <c r="J294" s="30"/>
      <c r="K294" s="30"/>
      <c r="L294" s="30"/>
      <c r="M294" s="40"/>
      <c r="N294" s="40"/>
      <c r="O294" s="31"/>
      <c r="P294" s="31"/>
      <c r="Q294" s="32"/>
      <c r="R294" s="32"/>
      <c r="S294" s="33"/>
      <c r="T294" s="33"/>
      <c r="U294" s="33"/>
      <c r="V294" s="33"/>
      <c r="W294" s="33"/>
      <c r="X294" s="33"/>
    </row>
    <row r="295" spans="1:24" s="34" customFormat="1">
      <c r="A295" s="29"/>
      <c r="B295" s="29"/>
      <c r="C295" s="29"/>
      <c r="D295" s="29"/>
      <c r="E295" s="29"/>
      <c r="F295" s="29"/>
      <c r="G295" s="29"/>
      <c r="H295" s="29"/>
      <c r="I295" s="30"/>
      <c r="J295" s="30"/>
      <c r="K295" s="30"/>
      <c r="L295" s="30"/>
      <c r="M295" s="40"/>
      <c r="N295" s="40"/>
      <c r="O295" s="31"/>
      <c r="P295" s="31"/>
      <c r="Q295" s="32"/>
      <c r="R295" s="32"/>
      <c r="S295" s="33"/>
      <c r="T295" s="33"/>
      <c r="U295" s="33"/>
      <c r="V295" s="33"/>
      <c r="W295" s="33"/>
      <c r="X295" s="33"/>
    </row>
    <row r="296" spans="1:24" s="34" customFormat="1">
      <c r="A296" s="29"/>
      <c r="B296" s="29"/>
      <c r="C296" s="29"/>
      <c r="D296" s="29"/>
      <c r="E296" s="29"/>
      <c r="F296" s="29"/>
      <c r="G296" s="29"/>
      <c r="H296" s="29"/>
      <c r="I296" s="30"/>
      <c r="J296" s="30"/>
      <c r="K296" s="30"/>
      <c r="L296" s="30"/>
      <c r="M296" s="40"/>
      <c r="N296" s="40"/>
      <c r="O296" s="31"/>
      <c r="P296" s="31"/>
      <c r="Q296" s="32"/>
      <c r="R296" s="32"/>
      <c r="S296" s="33"/>
      <c r="T296" s="33"/>
      <c r="U296" s="33"/>
      <c r="V296" s="33"/>
      <c r="W296" s="33"/>
      <c r="X296" s="33"/>
    </row>
    <row r="297" spans="1:24" s="34" customFormat="1">
      <c r="A297" s="29"/>
      <c r="B297" s="29"/>
      <c r="C297" s="29"/>
      <c r="D297" s="29"/>
      <c r="E297" s="29"/>
      <c r="F297" s="29"/>
      <c r="G297" s="29"/>
      <c r="H297" s="29"/>
      <c r="I297" s="30"/>
      <c r="J297" s="30"/>
      <c r="K297" s="30"/>
      <c r="L297" s="30"/>
      <c r="M297" s="40"/>
      <c r="N297" s="40"/>
      <c r="O297" s="31"/>
      <c r="P297" s="31"/>
      <c r="Q297" s="32"/>
      <c r="R297" s="32"/>
      <c r="S297" s="33"/>
      <c r="T297" s="33"/>
      <c r="U297" s="33"/>
      <c r="V297" s="33"/>
      <c r="W297" s="33"/>
      <c r="X297" s="33"/>
    </row>
    <row r="298" spans="1:24" s="34" customFormat="1">
      <c r="A298" s="29"/>
      <c r="B298" s="29"/>
      <c r="C298" s="29"/>
      <c r="D298" s="29"/>
      <c r="E298" s="29"/>
      <c r="F298" s="29"/>
      <c r="G298" s="29"/>
      <c r="H298" s="29"/>
      <c r="I298" s="30"/>
      <c r="J298" s="30"/>
      <c r="K298" s="30"/>
      <c r="L298" s="30"/>
      <c r="M298" s="40"/>
      <c r="N298" s="40"/>
      <c r="O298" s="31"/>
      <c r="P298" s="31"/>
      <c r="Q298" s="32"/>
      <c r="R298" s="32"/>
      <c r="S298" s="33"/>
      <c r="T298" s="33"/>
      <c r="U298" s="33"/>
      <c r="V298" s="33"/>
      <c r="W298" s="33"/>
      <c r="X298" s="33"/>
    </row>
    <row r="299" spans="1:24" s="34" customFormat="1">
      <c r="A299" s="29"/>
      <c r="B299" s="29"/>
      <c r="C299" s="29"/>
      <c r="D299" s="29"/>
      <c r="E299" s="29"/>
      <c r="F299" s="29"/>
      <c r="G299" s="29"/>
      <c r="H299" s="29"/>
      <c r="I299" s="30"/>
      <c r="J299" s="30"/>
      <c r="K299" s="30"/>
      <c r="L299" s="30"/>
      <c r="M299" s="40"/>
      <c r="N299" s="40"/>
      <c r="O299" s="31"/>
      <c r="P299" s="31"/>
      <c r="Q299" s="32"/>
      <c r="R299" s="32"/>
      <c r="S299" s="33"/>
      <c r="T299" s="33"/>
      <c r="U299" s="33"/>
      <c r="V299" s="33"/>
      <c r="W299" s="33"/>
      <c r="X299" s="33"/>
    </row>
    <row r="300" spans="1:24" s="34" customFormat="1">
      <c r="A300" s="29"/>
      <c r="B300" s="29"/>
      <c r="C300" s="29"/>
      <c r="D300" s="29"/>
      <c r="E300" s="29"/>
      <c r="F300" s="29"/>
      <c r="G300" s="29"/>
      <c r="H300" s="29"/>
      <c r="I300" s="30"/>
      <c r="J300" s="30"/>
      <c r="K300" s="30"/>
      <c r="L300" s="30"/>
      <c r="M300" s="40"/>
      <c r="N300" s="40"/>
      <c r="O300" s="31"/>
      <c r="P300" s="31"/>
      <c r="Q300" s="32"/>
      <c r="R300" s="32"/>
      <c r="S300" s="33"/>
      <c r="T300" s="33"/>
      <c r="U300" s="33"/>
      <c r="V300" s="33"/>
      <c r="W300" s="33"/>
      <c r="X300" s="33"/>
    </row>
    <row r="301" spans="1:24" s="34" customFormat="1">
      <c r="A301" s="29"/>
      <c r="B301" s="29"/>
      <c r="C301" s="29"/>
      <c r="D301" s="29"/>
      <c r="E301" s="29"/>
      <c r="F301" s="29"/>
      <c r="G301" s="29"/>
      <c r="H301" s="29"/>
      <c r="I301" s="30"/>
      <c r="J301" s="30"/>
      <c r="K301" s="30"/>
      <c r="L301" s="30"/>
      <c r="M301" s="40"/>
      <c r="N301" s="40"/>
      <c r="O301" s="31"/>
      <c r="P301" s="31"/>
      <c r="Q301" s="32"/>
      <c r="R301" s="32"/>
      <c r="S301" s="33"/>
      <c r="T301" s="33"/>
      <c r="U301" s="33"/>
      <c r="V301" s="33"/>
      <c r="W301" s="33"/>
      <c r="X301" s="33"/>
    </row>
    <row r="302" spans="1:24" s="34" customFormat="1">
      <c r="A302" s="29"/>
      <c r="B302" s="29"/>
      <c r="C302" s="29"/>
      <c r="D302" s="29"/>
      <c r="E302" s="29"/>
      <c r="F302" s="29"/>
      <c r="G302" s="29"/>
      <c r="H302" s="29"/>
      <c r="I302" s="30"/>
      <c r="J302" s="30"/>
      <c r="K302" s="30"/>
      <c r="L302" s="30"/>
      <c r="M302" s="40"/>
      <c r="N302" s="40"/>
      <c r="O302" s="31"/>
      <c r="P302" s="31"/>
      <c r="Q302" s="32"/>
      <c r="R302" s="32"/>
      <c r="S302" s="33"/>
      <c r="T302" s="33"/>
      <c r="U302" s="33"/>
      <c r="V302" s="33"/>
      <c r="W302" s="33"/>
      <c r="X302" s="33"/>
    </row>
    <row r="303" spans="1:24" s="34" customFormat="1">
      <c r="A303" s="29"/>
      <c r="B303" s="29"/>
      <c r="C303" s="29"/>
      <c r="D303" s="29"/>
      <c r="E303" s="29"/>
      <c r="F303" s="29"/>
      <c r="G303" s="29"/>
      <c r="H303" s="29"/>
      <c r="I303" s="30"/>
      <c r="J303" s="30"/>
      <c r="K303" s="30"/>
      <c r="L303" s="30"/>
      <c r="M303" s="40"/>
      <c r="N303" s="40"/>
      <c r="O303" s="31"/>
      <c r="P303" s="31"/>
      <c r="Q303" s="32"/>
      <c r="R303" s="32"/>
      <c r="S303" s="33"/>
      <c r="T303" s="33"/>
      <c r="U303" s="33"/>
      <c r="V303" s="33"/>
      <c r="W303" s="33"/>
      <c r="X303" s="33"/>
    </row>
    <row r="304" spans="1:24" s="34" customFormat="1">
      <c r="A304" s="29"/>
      <c r="B304" s="29"/>
      <c r="C304" s="29"/>
      <c r="D304" s="29"/>
      <c r="E304" s="29"/>
      <c r="F304" s="29"/>
      <c r="G304" s="29"/>
      <c r="H304" s="29"/>
      <c r="I304" s="30"/>
      <c r="J304" s="30"/>
      <c r="K304" s="30"/>
      <c r="L304" s="30"/>
      <c r="M304" s="40"/>
      <c r="N304" s="40"/>
      <c r="O304" s="31"/>
      <c r="P304" s="31"/>
      <c r="Q304" s="32"/>
      <c r="R304" s="32"/>
      <c r="S304" s="33"/>
      <c r="T304" s="33"/>
      <c r="U304" s="33"/>
      <c r="V304" s="33"/>
      <c r="W304" s="33"/>
      <c r="X304" s="33"/>
    </row>
    <row r="305" spans="1:24" s="34" customFormat="1">
      <c r="A305" s="29"/>
      <c r="B305" s="29"/>
      <c r="C305" s="29"/>
      <c r="D305" s="29"/>
      <c r="E305" s="29"/>
      <c r="F305" s="29"/>
      <c r="G305" s="29"/>
      <c r="H305" s="29"/>
      <c r="I305" s="30"/>
      <c r="J305" s="30"/>
      <c r="K305" s="30"/>
      <c r="L305" s="30"/>
      <c r="M305" s="40"/>
      <c r="N305" s="40"/>
      <c r="O305" s="31"/>
      <c r="P305" s="31"/>
      <c r="Q305" s="32"/>
      <c r="R305" s="32"/>
      <c r="S305" s="33"/>
      <c r="T305" s="33"/>
      <c r="U305" s="33"/>
      <c r="V305" s="33"/>
      <c r="W305" s="33"/>
      <c r="X305" s="33"/>
    </row>
    <row r="306" spans="1:24" s="34" customFormat="1">
      <c r="A306" s="29"/>
      <c r="B306" s="29"/>
      <c r="C306" s="29"/>
      <c r="D306" s="29"/>
      <c r="E306" s="29"/>
      <c r="F306" s="29"/>
      <c r="G306" s="29"/>
      <c r="H306" s="29"/>
      <c r="I306" s="30"/>
      <c r="J306" s="30"/>
      <c r="K306" s="30"/>
      <c r="L306" s="30"/>
      <c r="M306" s="40"/>
      <c r="N306" s="40"/>
      <c r="O306" s="31"/>
      <c r="P306" s="31"/>
      <c r="Q306" s="32"/>
      <c r="R306" s="32"/>
      <c r="S306" s="33"/>
      <c r="T306" s="33"/>
      <c r="U306" s="33"/>
      <c r="V306" s="33"/>
      <c r="W306" s="33"/>
      <c r="X306" s="33"/>
    </row>
    <row r="307" spans="1:24" s="34" customFormat="1">
      <c r="A307" s="29"/>
      <c r="B307" s="29"/>
      <c r="C307" s="29"/>
      <c r="D307" s="29"/>
      <c r="E307" s="29"/>
      <c r="F307" s="29"/>
      <c r="G307" s="29"/>
      <c r="H307" s="29"/>
      <c r="I307" s="30"/>
      <c r="J307" s="30"/>
      <c r="K307" s="30"/>
      <c r="L307" s="30"/>
      <c r="M307" s="40"/>
      <c r="N307" s="40"/>
      <c r="O307" s="31"/>
      <c r="P307" s="31"/>
      <c r="Q307" s="32"/>
      <c r="R307" s="32"/>
      <c r="S307" s="33"/>
      <c r="T307" s="33"/>
      <c r="U307" s="33"/>
      <c r="V307" s="33"/>
      <c r="W307" s="33"/>
      <c r="X307" s="33"/>
    </row>
    <row r="308" spans="1:24" s="34" customFormat="1">
      <c r="A308" s="29"/>
      <c r="B308" s="29"/>
      <c r="C308" s="29"/>
      <c r="D308" s="29"/>
      <c r="E308" s="29"/>
      <c r="F308" s="29"/>
      <c r="G308" s="29"/>
      <c r="H308" s="29"/>
      <c r="I308" s="30"/>
      <c r="J308" s="30"/>
      <c r="K308" s="30"/>
      <c r="L308" s="30"/>
      <c r="M308" s="40"/>
      <c r="N308" s="40"/>
      <c r="O308" s="31"/>
      <c r="P308" s="31"/>
      <c r="Q308" s="32"/>
      <c r="R308" s="32"/>
      <c r="S308" s="33"/>
      <c r="T308" s="33"/>
      <c r="U308" s="33"/>
      <c r="V308" s="33"/>
      <c r="W308" s="33"/>
      <c r="X308" s="33"/>
    </row>
    <row r="309" spans="1:24" s="34" customFormat="1">
      <c r="A309" s="29"/>
      <c r="B309" s="29"/>
      <c r="C309" s="29"/>
      <c r="D309" s="29"/>
      <c r="E309" s="29"/>
      <c r="F309" s="29"/>
      <c r="G309" s="29"/>
      <c r="H309" s="29"/>
      <c r="I309" s="30"/>
      <c r="J309" s="30"/>
      <c r="K309" s="30"/>
      <c r="L309" s="30"/>
      <c r="M309" s="40"/>
      <c r="N309" s="40"/>
      <c r="O309" s="31"/>
      <c r="P309" s="31"/>
      <c r="Q309" s="32"/>
      <c r="R309" s="32"/>
      <c r="S309" s="33"/>
      <c r="T309" s="33"/>
      <c r="U309" s="33"/>
      <c r="V309" s="33"/>
      <c r="W309" s="33"/>
      <c r="X309" s="33"/>
    </row>
    <row r="310" spans="1:24" s="34" customFormat="1">
      <c r="A310" s="29"/>
      <c r="B310" s="29"/>
      <c r="C310" s="29"/>
      <c r="D310" s="29"/>
      <c r="E310" s="29"/>
      <c r="F310" s="29"/>
      <c r="G310" s="29"/>
      <c r="H310" s="29"/>
      <c r="I310" s="30"/>
      <c r="J310" s="30"/>
      <c r="K310" s="30"/>
      <c r="L310" s="30"/>
      <c r="M310" s="40"/>
      <c r="N310" s="40"/>
      <c r="O310" s="31"/>
      <c r="P310" s="31"/>
      <c r="Q310" s="32"/>
      <c r="R310" s="32"/>
      <c r="S310" s="33"/>
      <c r="T310" s="33"/>
      <c r="U310" s="33"/>
      <c r="V310" s="33"/>
      <c r="W310" s="33"/>
      <c r="X310" s="33"/>
    </row>
    <row r="311" spans="1:24" s="34" customFormat="1">
      <c r="A311" s="29"/>
      <c r="B311" s="29"/>
      <c r="C311" s="29"/>
      <c r="D311" s="29"/>
      <c r="E311" s="29"/>
      <c r="F311" s="29"/>
      <c r="G311" s="29"/>
      <c r="H311" s="29"/>
      <c r="I311" s="30"/>
      <c r="J311" s="30"/>
      <c r="K311" s="30"/>
      <c r="L311" s="30"/>
      <c r="M311" s="40"/>
      <c r="N311" s="40"/>
      <c r="O311" s="31"/>
      <c r="P311" s="31"/>
      <c r="Q311" s="32"/>
      <c r="R311" s="32"/>
      <c r="S311" s="33"/>
      <c r="T311" s="33"/>
      <c r="U311" s="33"/>
      <c r="V311" s="33"/>
      <c r="W311" s="33"/>
      <c r="X311" s="33"/>
    </row>
    <row r="312" spans="1:24" s="34" customFormat="1">
      <c r="A312" s="29"/>
      <c r="B312" s="29"/>
      <c r="C312" s="29"/>
      <c r="D312" s="29"/>
      <c r="E312" s="29"/>
      <c r="F312" s="29"/>
      <c r="G312" s="29"/>
      <c r="H312" s="29"/>
      <c r="I312" s="30"/>
      <c r="J312" s="30"/>
      <c r="K312" s="30"/>
      <c r="L312" s="30"/>
      <c r="M312" s="40"/>
      <c r="N312" s="40"/>
      <c r="O312" s="31"/>
      <c r="P312" s="31"/>
      <c r="Q312" s="32"/>
      <c r="R312" s="32"/>
      <c r="S312" s="33"/>
      <c r="T312" s="33"/>
      <c r="U312" s="33"/>
      <c r="V312" s="33"/>
      <c r="W312" s="33"/>
      <c r="X312" s="33"/>
    </row>
    <row r="313" spans="1:24" s="34" customFormat="1">
      <c r="A313" s="29"/>
      <c r="B313" s="29"/>
      <c r="C313" s="29"/>
      <c r="D313" s="29"/>
      <c r="E313" s="29"/>
      <c r="F313" s="29"/>
      <c r="G313" s="29"/>
      <c r="H313" s="29"/>
      <c r="I313" s="30"/>
      <c r="J313" s="30"/>
      <c r="K313" s="30"/>
      <c r="L313" s="30"/>
      <c r="M313" s="40"/>
      <c r="N313" s="40"/>
      <c r="O313" s="31"/>
      <c r="P313" s="31"/>
      <c r="Q313" s="32"/>
      <c r="R313" s="32"/>
      <c r="S313" s="33"/>
      <c r="T313" s="33"/>
      <c r="U313" s="33"/>
      <c r="V313" s="33"/>
      <c r="W313" s="33"/>
      <c r="X313" s="33"/>
    </row>
    <row r="314" spans="1:24" s="34" customFormat="1">
      <c r="A314" s="29"/>
      <c r="B314" s="29"/>
      <c r="C314" s="29"/>
      <c r="D314" s="29"/>
      <c r="E314" s="29"/>
      <c r="F314" s="29"/>
      <c r="G314" s="29"/>
      <c r="H314" s="29"/>
      <c r="I314" s="30"/>
      <c r="J314" s="30"/>
      <c r="K314" s="30"/>
      <c r="L314" s="30"/>
      <c r="M314" s="40"/>
      <c r="N314" s="40"/>
      <c r="O314" s="31"/>
      <c r="P314" s="31"/>
      <c r="Q314" s="32"/>
      <c r="R314" s="32"/>
      <c r="S314" s="33"/>
      <c r="T314" s="33"/>
      <c r="U314" s="33"/>
      <c r="V314" s="33"/>
      <c r="W314" s="33"/>
      <c r="X314" s="33"/>
    </row>
    <row r="315" spans="1:24" s="34" customFormat="1">
      <c r="A315" s="29"/>
      <c r="B315" s="29"/>
      <c r="C315" s="29"/>
      <c r="D315" s="29"/>
      <c r="E315" s="29"/>
      <c r="F315" s="29"/>
      <c r="G315" s="29"/>
      <c r="H315" s="29"/>
      <c r="I315" s="30"/>
      <c r="J315" s="30"/>
      <c r="K315" s="30"/>
      <c r="L315" s="30"/>
      <c r="M315" s="40"/>
      <c r="N315" s="40"/>
      <c r="O315" s="31"/>
      <c r="P315" s="31"/>
      <c r="Q315" s="32"/>
      <c r="R315" s="32"/>
      <c r="S315" s="33"/>
      <c r="T315" s="33"/>
      <c r="U315" s="33"/>
      <c r="V315" s="33"/>
      <c r="W315" s="33"/>
      <c r="X315" s="33"/>
    </row>
    <row r="316" spans="1:24" s="34" customFormat="1">
      <c r="A316" s="29"/>
      <c r="B316" s="29"/>
      <c r="C316" s="29"/>
      <c r="D316" s="29"/>
      <c r="E316" s="29"/>
      <c r="F316" s="29"/>
      <c r="G316" s="29"/>
      <c r="H316" s="29"/>
      <c r="I316" s="30"/>
      <c r="J316" s="30"/>
      <c r="K316" s="30"/>
      <c r="L316" s="30"/>
      <c r="M316" s="40"/>
      <c r="N316" s="40"/>
      <c r="O316" s="31"/>
      <c r="P316" s="31"/>
      <c r="Q316" s="32"/>
      <c r="R316" s="32"/>
      <c r="S316" s="33"/>
      <c r="T316" s="33"/>
      <c r="U316" s="33"/>
      <c r="V316" s="33"/>
      <c r="W316" s="33"/>
      <c r="X316" s="33"/>
    </row>
    <row r="317" spans="1:24" s="34" customFormat="1">
      <c r="A317" s="29"/>
      <c r="B317" s="29"/>
      <c r="C317" s="29"/>
      <c r="D317" s="29"/>
      <c r="E317" s="29"/>
      <c r="F317" s="29"/>
      <c r="G317" s="29"/>
      <c r="H317" s="29"/>
      <c r="I317" s="30"/>
      <c r="J317" s="30"/>
      <c r="K317" s="30"/>
      <c r="L317" s="30"/>
      <c r="M317" s="40"/>
      <c r="N317" s="40"/>
      <c r="O317" s="31"/>
      <c r="P317" s="31"/>
      <c r="Q317" s="32"/>
      <c r="R317" s="32"/>
      <c r="S317" s="33"/>
      <c r="T317" s="33"/>
      <c r="U317" s="33"/>
      <c r="V317" s="33"/>
      <c r="W317" s="33"/>
      <c r="X317" s="33"/>
    </row>
    <row r="318" spans="1:24" s="34" customFormat="1">
      <c r="A318" s="29"/>
      <c r="B318" s="29"/>
      <c r="C318" s="29"/>
      <c r="D318" s="29"/>
      <c r="E318" s="29"/>
      <c r="F318" s="29"/>
      <c r="G318" s="29"/>
      <c r="H318" s="29"/>
      <c r="I318" s="30"/>
      <c r="J318" s="30"/>
      <c r="K318" s="30"/>
      <c r="L318" s="30"/>
      <c r="M318" s="40"/>
      <c r="N318" s="40"/>
      <c r="O318" s="31"/>
      <c r="P318" s="31"/>
      <c r="Q318" s="32"/>
      <c r="R318" s="32"/>
      <c r="S318" s="33"/>
      <c r="T318" s="33"/>
      <c r="U318" s="33"/>
      <c r="V318" s="33"/>
      <c r="W318" s="33"/>
      <c r="X318" s="33"/>
    </row>
    <row r="319" spans="1:24" s="34" customFormat="1">
      <c r="A319" s="29"/>
      <c r="B319" s="29"/>
      <c r="C319" s="29"/>
      <c r="D319" s="29"/>
      <c r="E319" s="29"/>
      <c r="F319" s="29"/>
      <c r="G319" s="29"/>
      <c r="H319" s="29"/>
      <c r="I319" s="30"/>
      <c r="J319" s="30"/>
      <c r="K319" s="30"/>
      <c r="L319" s="30"/>
      <c r="M319" s="40"/>
      <c r="N319" s="40"/>
      <c r="O319" s="31"/>
      <c r="P319" s="31"/>
      <c r="Q319" s="32"/>
      <c r="R319" s="32"/>
      <c r="S319" s="33"/>
      <c r="T319" s="33"/>
      <c r="U319" s="33"/>
      <c r="V319" s="33"/>
      <c r="W319" s="33"/>
      <c r="X319" s="33"/>
    </row>
    <row r="320" spans="1:24" s="34" customFormat="1">
      <c r="A320" s="29"/>
      <c r="B320" s="29"/>
      <c r="C320" s="29"/>
      <c r="D320" s="29"/>
      <c r="E320" s="29"/>
      <c r="F320" s="29"/>
      <c r="G320" s="29"/>
      <c r="H320" s="29"/>
      <c r="I320" s="30"/>
      <c r="J320" s="30"/>
      <c r="K320" s="30"/>
      <c r="L320" s="30"/>
      <c r="M320" s="40"/>
      <c r="N320" s="40"/>
      <c r="O320" s="31"/>
      <c r="P320" s="31"/>
      <c r="Q320" s="32"/>
      <c r="R320" s="32"/>
      <c r="S320" s="33"/>
      <c r="T320" s="33"/>
      <c r="U320" s="33"/>
      <c r="V320" s="33"/>
      <c r="W320" s="33"/>
      <c r="X320" s="33"/>
    </row>
    <row r="321" spans="1:24" s="34" customFormat="1">
      <c r="A321" s="29"/>
      <c r="B321" s="29"/>
      <c r="C321" s="29"/>
      <c r="D321" s="29"/>
      <c r="E321" s="29"/>
      <c r="F321" s="29"/>
      <c r="G321" s="29"/>
      <c r="H321" s="29"/>
      <c r="I321" s="30"/>
      <c r="J321" s="30"/>
      <c r="K321" s="30"/>
      <c r="L321" s="30"/>
      <c r="M321" s="40"/>
      <c r="N321" s="40"/>
      <c r="O321" s="31"/>
      <c r="P321" s="31"/>
      <c r="Q321" s="32"/>
      <c r="R321" s="32"/>
      <c r="S321" s="33"/>
      <c r="T321" s="33"/>
      <c r="U321" s="33"/>
      <c r="V321" s="33"/>
      <c r="W321" s="33"/>
      <c r="X321" s="33"/>
    </row>
    <row r="322" spans="1:24" s="34" customFormat="1">
      <c r="A322" s="29"/>
      <c r="B322" s="29"/>
      <c r="C322" s="29"/>
      <c r="D322" s="29"/>
      <c r="E322" s="29"/>
      <c r="F322" s="29"/>
      <c r="G322" s="29"/>
      <c r="H322" s="29"/>
      <c r="I322" s="30"/>
      <c r="J322" s="30"/>
      <c r="K322" s="30"/>
      <c r="L322" s="30"/>
      <c r="M322" s="40"/>
      <c r="N322" s="40"/>
      <c r="O322" s="31"/>
      <c r="P322" s="31"/>
      <c r="Q322" s="32"/>
      <c r="R322" s="32"/>
      <c r="S322" s="33"/>
      <c r="T322" s="33"/>
      <c r="U322" s="33"/>
      <c r="V322" s="33"/>
      <c r="W322" s="33"/>
      <c r="X322" s="33"/>
    </row>
    <row r="323" spans="1:24" s="34" customFormat="1">
      <c r="A323" s="29"/>
      <c r="B323" s="29"/>
      <c r="C323" s="29"/>
      <c r="D323" s="29"/>
      <c r="E323" s="29"/>
      <c r="F323" s="29"/>
      <c r="G323" s="29"/>
      <c r="H323" s="29"/>
      <c r="I323" s="30"/>
      <c r="J323" s="30"/>
      <c r="K323" s="30"/>
      <c r="L323" s="30"/>
      <c r="M323" s="40"/>
      <c r="N323" s="40"/>
      <c r="O323" s="31"/>
      <c r="P323" s="31"/>
      <c r="Q323" s="32"/>
      <c r="R323" s="32"/>
      <c r="S323" s="33"/>
      <c r="T323" s="33"/>
      <c r="U323" s="33"/>
      <c r="V323" s="33"/>
      <c r="W323" s="33"/>
      <c r="X323" s="33"/>
    </row>
    <row r="324" spans="1:24" s="34" customFormat="1">
      <c r="A324" s="29"/>
      <c r="B324" s="29"/>
      <c r="C324" s="29"/>
      <c r="D324" s="29"/>
      <c r="E324" s="29"/>
      <c r="F324" s="29"/>
      <c r="G324" s="29"/>
      <c r="H324" s="29"/>
      <c r="I324" s="30"/>
      <c r="J324" s="30"/>
      <c r="K324" s="30"/>
      <c r="L324" s="30"/>
      <c r="M324" s="40"/>
      <c r="N324" s="40"/>
      <c r="O324" s="31"/>
      <c r="P324" s="31"/>
      <c r="Q324" s="32"/>
      <c r="R324" s="32"/>
      <c r="S324" s="33"/>
      <c r="T324" s="33"/>
      <c r="U324" s="33"/>
      <c r="V324" s="33"/>
      <c r="W324" s="33"/>
      <c r="X324" s="33"/>
    </row>
    <row r="325" spans="1:24" s="34" customFormat="1">
      <c r="A325" s="29"/>
      <c r="B325" s="29"/>
      <c r="C325" s="29"/>
      <c r="D325" s="29"/>
      <c r="E325" s="29"/>
      <c r="F325" s="29"/>
      <c r="G325" s="29"/>
      <c r="H325" s="29"/>
      <c r="I325" s="30"/>
      <c r="J325" s="30"/>
      <c r="K325" s="30"/>
      <c r="L325" s="30"/>
      <c r="M325" s="40"/>
      <c r="N325" s="40"/>
      <c r="O325" s="31"/>
      <c r="P325" s="31"/>
      <c r="Q325" s="32"/>
      <c r="R325" s="32"/>
      <c r="S325" s="33"/>
      <c r="T325" s="33"/>
      <c r="U325" s="33"/>
      <c r="V325" s="33"/>
      <c r="W325" s="33"/>
      <c r="X325" s="33"/>
    </row>
    <row r="326" spans="1:24" s="34" customFormat="1">
      <c r="A326" s="29"/>
      <c r="B326" s="29"/>
      <c r="C326" s="29"/>
      <c r="D326" s="29"/>
      <c r="E326" s="29"/>
      <c r="F326" s="29"/>
      <c r="G326" s="29"/>
      <c r="H326" s="29"/>
      <c r="I326" s="30"/>
      <c r="J326" s="30"/>
      <c r="K326" s="30"/>
      <c r="L326" s="30"/>
      <c r="M326" s="40"/>
      <c r="N326" s="40"/>
      <c r="O326" s="31"/>
      <c r="P326" s="31"/>
      <c r="Q326" s="32"/>
      <c r="R326" s="32"/>
      <c r="S326" s="33"/>
      <c r="T326" s="33"/>
      <c r="U326" s="33"/>
      <c r="V326" s="33"/>
      <c r="W326" s="33"/>
      <c r="X326" s="33"/>
    </row>
    <row r="327" spans="1:24" s="34" customFormat="1">
      <c r="A327" s="29"/>
      <c r="B327" s="29"/>
      <c r="C327" s="29"/>
      <c r="D327" s="29"/>
      <c r="E327" s="29"/>
      <c r="F327" s="29"/>
      <c r="G327" s="29"/>
      <c r="H327" s="29"/>
      <c r="I327" s="30"/>
      <c r="J327" s="30"/>
      <c r="K327" s="30"/>
      <c r="L327" s="30"/>
      <c r="M327" s="40"/>
      <c r="N327" s="40"/>
      <c r="O327" s="31"/>
      <c r="P327" s="31"/>
      <c r="Q327" s="32"/>
      <c r="R327" s="32"/>
      <c r="S327" s="33"/>
      <c r="T327" s="33"/>
      <c r="U327" s="33"/>
      <c r="V327" s="33"/>
      <c r="W327" s="33"/>
      <c r="X327" s="33"/>
    </row>
    <row r="328" spans="1:24" s="34" customFormat="1">
      <c r="A328" s="29"/>
      <c r="B328" s="29"/>
      <c r="C328" s="29"/>
      <c r="D328" s="29"/>
      <c r="E328" s="29"/>
      <c r="F328" s="29"/>
      <c r="G328" s="29"/>
      <c r="H328" s="29"/>
      <c r="I328" s="30"/>
      <c r="J328" s="30"/>
      <c r="K328" s="30"/>
      <c r="L328" s="30"/>
      <c r="M328" s="40"/>
      <c r="N328" s="40"/>
      <c r="O328" s="31"/>
      <c r="P328" s="31"/>
      <c r="Q328" s="32"/>
      <c r="R328" s="32"/>
      <c r="S328" s="33"/>
      <c r="T328" s="33"/>
      <c r="U328" s="33"/>
      <c r="V328" s="33"/>
      <c r="W328" s="33"/>
      <c r="X328" s="33"/>
    </row>
    <row r="329" spans="1:24" s="34" customFormat="1">
      <c r="A329" s="29"/>
      <c r="B329" s="29"/>
      <c r="C329" s="29"/>
      <c r="D329" s="29"/>
      <c r="E329" s="29"/>
      <c r="F329" s="29"/>
      <c r="G329" s="29"/>
      <c r="H329" s="29"/>
      <c r="I329" s="30"/>
      <c r="J329" s="30"/>
      <c r="K329" s="30"/>
      <c r="L329" s="30"/>
      <c r="M329" s="40"/>
      <c r="N329" s="40"/>
      <c r="O329" s="31"/>
      <c r="P329" s="31"/>
      <c r="Q329" s="32"/>
      <c r="R329" s="32"/>
      <c r="S329" s="33"/>
      <c r="T329" s="33"/>
      <c r="U329" s="33"/>
      <c r="V329" s="33"/>
      <c r="W329" s="33"/>
      <c r="X329" s="33"/>
    </row>
    <row r="330" spans="1:24" s="34" customFormat="1">
      <c r="A330" s="29"/>
      <c r="B330" s="29"/>
      <c r="C330" s="29"/>
      <c r="D330" s="29"/>
      <c r="E330" s="29"/>
      <c r="F330" s="29"/>
      <c r="G330" s="29"/>
      <c r="H330" s="29"/>
      <c r="I330" s="30"/>
      <c r="J330" s="30"/>
      <c r="K330" s="30"/>
      <c r="L330" s="30"/>
      <c r="M330" s="40"/>
      <c r="N330" s="40"/>
      <c r="O330" s="31"/>
      <c r="P330" s="31"/>
      <c r="Q330" s="32"/>
      <c r="R330" s="32"/>
      <c r="S330" s="33"/>
      <c r="T330" s="33"/>
      <c r="U330" s="33"/>
      <c r="V330" s="33"/>
      <c r="W330" s="33"/>
      <c r="X330" s="33"/>
    </row>
    <row r="331" spans="1:24" s="34" customFormat="1">
      <c r="A331" s="29"/>
      <c r="B331" s="29"/>
      <c r="C331" s="29"/>
      <c r="D331" s="29"/>
      <c r="E331" s="29"/>
      <c r="F331" s="29"/>
      <c r="G331" s="29"/>
      <c r="H331" s="29"/>
      <c r="I331" s="30"/>
      <c r="J331" s="30"/>
      <c r="K331" s="30"/>
      <c r="L331" s="30"/>
      <c r="M331" s="40"/>
      <c r="N331" s="40"/>
      <c r="O331" s="31"/>
      <c r="P331" s="31"/>
      <c r="Q331" s="32"/>
      <c r="R331" s="32"/>
      <c r="S331" s="33"/>
      <c r="T331" s="33"/>
      <c r="U331" s="33"/>
      <c r="V331" s="33"/>
      <c r="W331" s="33"/>
      <c r="X331" s="33"/>
    </row>
    <row r="332" spans="1:24" s="34" customFormat="1">
      <c r="A332" s="29"/>
      <c r="B332" s="29"/>
      <c r="C332" s="29"/>
      <c r="D332" s="29"/>
      <c r="E332" s="29"/>
      <c r="F332" s="29"/>
      <c r="G332" s="29"/>
      <c r="H332" s="29"/>
      <c r="I332" s="30"/>
      <c r="J332" s="30"/>
      <c r="K332" s="30"/>
      <c r="L332" s="30"/>
      <c r="M332" s="40"/>
      <c r="N332" s="40"/>
      <c r="O332" s="31"/>
      <c r="P332" s="31"/>
      <c r="Q332" s="32"/>
      <c r="R332" s="32"/>
      <c r="S332" s="33"/>
      <c r="T332" s="33"/>
      <c r="U332" s="33"/>
      <c r="V332" s="33"/>
      <c r="W332" s="33"/>
      <c r="X332" s="33"/>
    </row>
    <row r="333" spans="1:24" s="34" customFormat="1">
      <c r="A333" s="29"/>
      <c r="B333" s="29"/>
      <c r="C333" s="29"/>
      <c r="D333" s="29"/>
      <c r="E333" s="29"/>
      <c r="F333" s="29"/>
      <c r="G333" s="29"/>
      <c r="H333" s="29"/>
      <c r="I333" s="30"/>
      <c r="J333" s="30"/>
      <c r="K333" s="30"/>
      <c r="L333" s="30"/>
      <c r="M333" s="40"/>
      <c r="N333" s="40"/>
      <c r="O333" s="31"/>
      <c r="P333" s="31"/>
      <c r="Q333" s="32"/>
      <c r="R333" s="32"/>
      <c r="S333" s="33"/>
      <c r="T333" s="33"/>
      <c r="U333" s="33"/>
      <c r="V333" s="33"/>
      <c r="W333" s="33"/>
      <c r="X333" s="33"/>
    </row>
    <row r="334" spans="1:24" s="34" customFormat="1">
      <c r="A334" s="29"/>
      <c r="B334" s="29"/>
      <c r="C334" s="29"/>
      <c r="D334" s="29"/>
      <c r="E334" s="29"/>
      <c r="F334" s="29"/>
      <c r="G334" s="29"/>
      <c r="H334" s="29"/>
      <c r="I334" s="30"/>
      <c r="J334" s="30"/>
      <c r="K334" s="30"/>
      <c r="L334" s="30"/>
      <c r="M334" s="40"/>
      <c r="N334" s="40"/>
      <c r="O334" s="31"/>
      <c r="P334" s="31"/>
      <c r="Q334" s="32"/>
      <c r="R334" s="32"/>
      <c r="S334" s="33"/>
      <c r="T334" s="33"/>
      <c r="U334" s="33"/>
      <c r="V334" s="33"/>
      <c r="W334" s="33"/>
      <c r="X334" s="33"/>
    </row>
    <row r="335" spans="1:24" s="34" customFormat="1">
      <c r="A335" s="29"/>
      <c r="B335" s="29"/>
      <c r="C335" s="29"/>
      <c r="D335" s="29"/>
      <c r="E335" s="29"/>
      <c r="F335" s="29"/>
      <c r="G335" s="29"/>
      <c r="H335" s="29"/>
      <c r="I335" s="30"/>
      <c r="J335" s="30"/>
      <c r="K335" s="30"/>
      <c r="L335" s="30"/>
      <c r="M335" s="40"/>
      <c r="N335" s="40"/>
      <c r="O335" s="31"/>
      <c r="P335" s="31"/>
      <c r="Q335" s="32"/>
      <c r="R335" s="32"/>
      <c r="S335" s="33"/>
      <c r="T335" s="33"/>
      <c r="U335" s="33"/>
      <c r="V335" s="33"/>
      <c r="W335" s="33"/>
      <c r="X335" s="33"/>
    </row>
    <row r="336" spans="1:24" s="34" customFormat="1">
      <c r="A336" s="29"/>
      <c r="B336" s="29"/>
      <c r="C336" s="29"/>
      <c r="D336" s="29"/>
      <c r="E336" s="29"/>
      <c r="F336" s="29"/>
      <c r="G336" s="29"/>
      <c r="H336" s="29"/>
      <c r="I336" s="30"/>
      <c r="J336" s="30"/>
      <c r="K336" s="30"/>
      <c r="L336" s="30"/>
      <c r="M336" s="40"/>
      <c r="N336" s="40"/>
      <c r="O336" s="31"/>
      <c r="P336" s="31"/>
      <c r="Q336" s="32"/>
      <c r="R336" s="32"/>
      <c r="S336" s="33"/>
      <c r="T336" s="33"/>
      <c r="U336" s="33"/>
      <c r="V336" s="33"/>
      <c r="W336" s="33"/>
      <c r="X336" s="33"/>
    </row>
    <row r="337" spans="1:24" s="34" customFormat="1">
      <c r="A337" s="29"/>
      <c r="B337" s="29"/>
      <c r="C337" s="29"/>
      <c r="D337" s="29"/>
      <c r="E337" s="29"/>
      <c r="F337" s="29"/>
      <c r="G337" s="29"/>
      <c r="H337" s="29"/>
      <c r="I337" s="30"/>
      <c r="J337" s="30"/>
      <c r="K337" s="30"/>
      <c r="L337" s="30"/>
      <c r="M337" s="40"/>
      <c r="N337" s="40"/>
      <c r="O337" s="31"/>
      <c r="P337" s="31"/>
      <c r="Q337" s="32"/>
      <c r="R337" s="32"/>
      <c r="S337" s="33"/>
      <c r="T337" s="33"/>
      <c r="U337" s="33"/>
      <c r="V337" s="33"/>
      <c r="W337" s="33"/>
      <c r="X337" s="33"/>
    </row>
    <row r="338" spans="1:24" s="34" customFormat="1">
      <c r="A338" s="29"/>
      <c r="B338" s="29"/>
      <c r="C338" s="29"/>
      <c r="D338" s="29"/>
      <c r="E338" s="29"/>
      <c r="F338" s="29"/>
      <c r="G338" s="29"/>
      <c r="H338" s="29"/>
      <c r="I338" s="30"/>
      <c r="J338" s="30"/>
      <c r="K338" s="30"/>
      <c r="L338" s="30"/>
      <c r="M338" s="40"/>
      <c r="N338" s="40"/>
      <c r="O338" s="31"/>
      <c r="P338" s="31"/>
      <c r="Q338" s="32"/>
      <c r="R338" s="32"/>
      <c r="S338" s="33"/>
      <c r="T338" s="33"/>
      <c r="U338" s="33"/>
      <c r="V338" s="33"/>
      <c r="W338" s="33"/>
      <c r="X338" s="33"/>
    </row>
    <row r="339" spans="1:24" s="34" customFormat="1">
      <c r="A339" s="29"/>
      <c r="B339" s="29"/>
      <c r="C339" s="29"/>
      <c r="D339" s="29"/>
      <c r="E339" s="29"/>
      <c r="F339" s="29"/>
      <c r="G339" s="29"/>
      <c r="H339" s="29"/>
      <c r="I339" s="30"/>
      <c r="J339" s="30"/>
      <c r="K339" s="30"/>
      <c r="L339" s="30"/>
      <c r="M339" s="40"/>
      <c r="N339" s="40"/>
      <c r="O339" s="31"/>
      <c r="P339" s="31"/>
      <c r="Q339" s="32"/>
      <c r="R339" s="32"/>
      <c r="S339" s="33"/>
      <c r="T339" s="33"/>
      <c r="U339" s="33"/>
      <c r="V339" s="33"/>
      <c r="W339" s="33"/>
      <c r="X339" s="33"/>
    </row>
    <row r="340" spans="1:24" s="34" customFormat="1">
      <c r="A340" s="29"/>
      <c r="B340" s="29"/>
      <c r="C340" s="29"/>
      <c r="D340" s="29"/>
      <c r="E340" s="29"/>
      <c r="F340" s="29"/>
      <c r="G340" s="29"/>
      <c r="H340" s="29"/>
      <c r="I340" s="30"/>
      <c r="J340" s="30"/>
      <c r="K340" s="30"/>
      <c r="L340" s="30"/>
      <c r="M340" s="40"/>
      <c r="N340" s="40"/>
      <c r="O340" s="31"/>
      <c r="P340" s="31"/>
      <c r="Q340" s="32"/>
      <c r="R340" s="32"/>
      <c r="S340" s="33"/>
      <c r="T340" s="33"/>
      <c r="U340" s="33"/>
      <c r="V340" s="33"/>
      <c r="W340" s="33"/>
      <c r="X340" s="33"/>
    </row>
    <row r="341" spans="1:24" s="34" customFormat="1">
      <c r="A341" s="29"/>
      <c r="B341" s="29"/>
      <c r="C341" s="29"/>
      <c r="D341" s="29"/>
      <c r="E341" s="29"/>
      <c r="F341" s="29"/>
      <c r="G341" s="29"/>
      <c r="H341" s="29"/>
      <c r="I341" s="30"/>
      <c r="J341" s="30"/>
      <c r="K341" s="30"/>
      <c r="L341" s="30"/>
      <c r="M341" s="40"/>
      <c r="N341" s="40"/>
      <c r="O341" s="31"/>
      <c r="P341" s="31"/>
      <c r="Q341" s="32"/>
      <c r="R341" s="32"/>
      <c r="S341" s="33"/>
      <c r="T341" s="33"/>
      <c r="U341" s="33"/>
      <c r="V341" s="33"/>
      <c r="W341" s="33"/>
      <c r="X341" s="33"/>
    </row>
    <row r="342" spans="1:24" s="34" customFormat="1">
      <c r="A342" s="29"/>
      <c r="B342" s="29"/>
      <c r="C342" s="29"/>
      <c r="D342" s="29"/>
      <c r="E342" s="29"/>
      <c r="F342" s="29"/>
      <c r="G342" s="29"/>
      <c r="H342" s="29"/>
      <c r="I342" s="30"/>
      <c r="J342" s="30"/>
      <c r="K342" s="30"/>
      <c r="L342" s="30"/>
      <c r="M342" s="40"/>
      <c r="N342" s="40"/>
      <c r="O342" s="31"/>
      <c r="P342" s="31"/>
      <c r="Q342" s="32"/>
      <c r="R342" s="32"/>
      <c r="S342" s="33"/>
      <c r="T342" s="33"/>
      <c r="U342" s="33"/>
      <c r="V342" s="33"/>
      <c r="W342" s="33"/>
      <c r="X342" s="33"/>
    </row>
    <row r="343" spans="1:24" s="34" customFormat="1">
      <c r="A343" s="29"/>
      <c r="B343" s="29"/>
      <c r="C343" s="29"/>
      <c r="D343" s="29"/>
      <c r="E343" s="29"/>
      <c r="F343" s="29"/>
      <c r="G343" s="29"/>
      <c r="H343" s="29"/>
      <c r="I343" s="30"/>
      <c r="J343" s="30"/>
      <c r="K343" s="30"/>
      <c r="L343" s="30"/>
      <c r="M343" s="40"/>
      <c r="N343" s="40"/>
      <c r="O343" s="31"/>
      <c r="P343" s="31"/>
      <c r="Q343" s="32"/>
      <c r="R343" s="32"/>
      <c r="S343" s="33"/>
      <c r="T343" s="33"/>
      <c r="U343" s="33"/>
      <c r="V343" s="33"/>
      <c r="W343" s="33"/>
      <c r="X343" s="33"/>
    </row>
    <row r="344" spans="1:24" s="34" customFormat="1">
      <c r="A344" s="29"/>
      <c r="B344" s="29"/>
      <c r="C344" s="29"/>
      <c r="D344" s="29"/>
      <c r="E344" s="29"/>
      <c r="F344" s="29"/>
      <c r="G344" s="29"/>
      <c r="H344" s="29"/>
      <c r="I344" s="30"/>
      <c r="J344" s="30"/>
      <c r="K344" s="30"/>
      <c r="L344" s="30"/>
      <c r="M344" s="40"/>
      <c r="N344" s="40"/>
      <c r="O344" s="31"/>
      <c r="P344" s="31"/>
      <c r="Q344" s="32"/>
      <c r="R344" s="32"/>
      <c r="S344" s="33"/>
      <c r="T344" s="33"/>
      <c r="U344" s="33"/>
      <c r="V344" s="33"/>
      <c r="W344" s="33"/>
      <c r="X344" s="33"/>
    </row>
    <row r="345" spans="1:24" s="34" customFormat="1">
      <c r="A345" s="29"/>
      <c r="B345" s="29"/>
      <c r="C345" s="29"/>
      <c r="D345" s="29"/>
      <c r="E345" s="29"/>
      <c r="F345" s="29"/>
      <c r="G345" s="29"/>
      <c r="H345" s="29"/>
      <c r="I345" s="30"/>
      <c r="J345" s="30"/>
      <c r="K345" s="30"/>
      <c r="L345" s="30"/>
      <c r="M345" s="40"/>
      <c r="N345" s="40"/>
      <c r="O345" s="31"/>
      <c r="P345" s="31"/>
      <c r="Q345" s="32"/>
      <c r="R345" s="32"/>
      <c r="S345" s="33"/>
      <c r="T345" s="33"/>
      <c r="U345" s="33"/>
      <c r="V345" s="33"/>
      <c r="W345" s="33"/>
      <c r="X345" s="33"/>
    </row>
    <row r="346" spans="1:24" s="34" customFormat="1">
      <c r="A346" s="29"/>
      <c r="B346" s="29"/>
      <c r="C346" s="29"/>
      <c r="D346" s="29"/>
      <c r="E346" s="29"/>
      <c r="F346" s="29"/>
      <c r="G346" s="29"/>
      <c r="H346" s="29"/>
      <c r="I346" s="30"/>
      <c r="J346" s="30"/>
      <c r="K346" s="30"/>
      <c r="L346" s="30"/>
      <c r="M346" s="40"/>
      <c r="N346" s="40"/>
      <c r="O346" s="31"/>
      <c r="P346" s="31"/>
      <c r="Q346" s="32"/>
      <c r="R346" s="32"/>
      <c r="S346" s="33"/>
      <c r="T346" s="33"/>
      <c r="U346" s="33"/>
      <c r="V346" s="33"/>
      <c r="W346" s="33"/>
      <c r="X346" s="33"/>
    </row>
    <row r="347" spans="1:24" s="34" customFormat="1">
      <c r="A347" s="29"/>
      <c r="B347" s="29"/>
      <c r="C347" s="29"/>
      <c r="D347" s="29"/>
      <c r="E347" s="29"/>
      <c r="F347" s="29"/>
      <c r="G347" s="29"/>
      <c r="H347" s="29"/>
      <c r="I347" s="30"/>
      <c r="J347" s="30"/>
      <c r="K347" s="30"/>
      <c r="L347" s="30"/>
      <c r="M347" s="40"/>
      <c r="N347" s="40"/>
      <c r="O347" s="31"/>
      <c r="P347" s="31"/>
      <c r="Q347" s="32"/>
      <c r="R347" s="32"/>
      <c r="S347" s="33"/>
      <c r="T347" s="33"/>
      <c r="U347" s="33"/>
      <c r="V347" s="33"/>
      <c r="W347" s="33"/>
      <c r="X347" s="33"/>
    </row>
    <row r="348" spans="1:24" s="34" customFormat="1">
      <c r="A348" s="29"/>
      <c r="B348" s="29"/>
      <c r="C348" s="29"/>
      <c r="D348" s="29"/>
      <c r="E348" s="29"/>
      <c r="F348" s="29"/>
      <c r="G348" s="29"/>
      <c r="H348" s="29"/>
      <c r="I348" s="30"/>
      <c r="J348" s="30"/>
      <c r="K348" s="30"/>
      <c r="L348" s="30"/>
      <c r="M348" s="40"/>
      <c r="N348" s="40"/>
      <c r="O348" s="31"/>
      <c r="P348" s="31"/>
      <c r="Q348" s="32"/>
      <c r="R348" s="32"/>
      <c r="S348" s="33"/>
      <c r="T348" s="33"/>
      <c r="U348" s="33"/>
      <c r="V348" s="33"/>
      <c r="W348" s="33"/>
      <c r="X348" s="33"/>
    </row>
    <row r="349" spans="1:24" s="34" customFormat="1">
      <c r="A349" s="29"/>
      <c r="B349" s="29"/>
      <c r="C349" s="29"/>
      <c r="D349" s="29"/>
      <c r="E349" s="29"/>
      <c r="F349" s="29"/>
      <c r="G349" s="29"/>
      <c r="H349" s="29"/>
      <c r="I349" s="30"/>
      <c r="J349" s="30"/>
      <c r="K349" s="30"/>
      <c r="L349" s="30"/>
      <c r="M349" s="40"/>
      <c r="N349" s="40"/>
      <c r="O349" s="31"/>
      <c r="P349" s="31"/>
      <c r="Q349" s="32"/>
      <c r="R349" s="32"/>
      <c r="S349" s="33"/>
      <c r="T349" s="33"/>
      <c r="U349" s="33"/>
      <c r="V349" s="33"/>
      <c r="W349" s="33"/>
      <c r="X349" s="33"/>
    </row>
    <row r="350" spans="1:24" s="34" customFormat="1">
      <c r="A350" s="29"/>
      <c r="B350" s="29"/>
      <c r="C350" s="29"/>
      <c r="D350" s="29"/>
      <c r="E350" s="29"/>
      <c r="F350" s="29"/>
      <c r="G350" s="29"/>
      <c r="H350" s="29"/>
      <c r="I350" s="30"/>
      <c r="J350" s="30"/>
      <c r="K350" s="30"/>
      <c r="L350" s="30"/>
      <c r="M350" s="40"/>
      <c r="N350" s="40"/>
      <c r="O350" s="31"/>
      <c r="P350" s="31"/>
      <c r="Q350" s="32"/>
      <c r="R350" s="32"/>
      <c r="S350" s="33"/>
      <c r="T350" s="33"/>
      <c r="U350" s="33"/>
      <c r="V350" s="33"/>
      <c r="W350" s="33"/>
      <c r="X350" s="33"/>
    </row>
    <row r="351" spans="1:24" s="34" customFormat="1">
      <c r="A351" s="29"/>
      <c r="B351" s="29"/>
      <c r="C351" s="29"/>
      <c r="D351" s="29"/>
      <c r="E351" s="29"/>
      <c r="F351" s="29"/>
      <c r="G351" s="29"/>
      <c r="H351" s="29"/>
      <c r="I351" s="30"/>
      <c r="J351" s="30"/>
      <c r="K351" s="30"/>
      <c r="L351" s="30"/>
      <c r="M351" s="40"/>
      <c r="N351" s="40"/>
      <c r="O351" s="31"/>
      <c r="P351" s="31"/>
      <c r="Q351" s="32"/>
      <c r="R351" s="32"/>
      <c r="S351" s="33"/>
      <c r="T351" s="33"/>
      <c r="U351" s="33"/>
      <c r="V351" s="33"/>
      <c r="W351" s="33"/>
      <c r="X351" s="33"/>
    </row>
    <row r="352" spans="1:24" s="34" customFormat="1">
      <c r="A352" s="29"/>
      <c r="B352" s="29"/>
      <c r="C352" s="29"/>
      <c r="D352" s="29"/>
      <c r="E352" s="29"/>
      <c r="F352" s="29"/>
      <c r="G352" s="29"/>
      <c r="H352" s="29"/>
      <c r="I352" s="30"/>
      <c r="J352" s="30"/>
      <c r="K352" s="30"/>
      <c r="L352" s="30"/>
      <c r="M352" s="40"/>
      <c r="N352" s="40"/>
      <c r="O352" s="31"/>
      <c r="P352" s="31"/>
      <c r="Q352" s="32"/>
      <c r="R352" s="32"/>
      <c r="S352" s="33"/>
      <c r="T352" s="33"/>
      <c r="U352" s="33"/>
      <c r="V352" s="33"/>
      <c r="W352" s="33"/>
      <c r="X352" s="33"/>
    </row>
    <row r="353" spans="1:24" s="34" customFormat="1">
      <c r="A353" s="29"/>
      <c r="B353" s="29"/>
      <c r="C353" s="29"/>
      <c r="D353" s="29"/>
      <c r="E353" s="29"/>
      <c r="F353" s="29"/>
      <c r="G353" s="29"/>
      <c r="H353" s="29"/>
      <c r="I353" s="30"/>
      <c r="J353" s="30"/>
      <c r="K353" s="30"/>
      <c r="L353" s="30"/>
      <c r="M353" s="40"/>
      <c r="N353" s="40"/>
      <c r="O353" s="31"/>
      <c r="P353" s="31"/>
      <c r="Q353" s="32"/>
      <c r="R353" s="32"/>
      <c r="S353" s="33"/>
      <c r="T353" s="33"/>
      <c r="U353" s="33"/>
      <c r="V353" s="33"/>
      <c r="W353" s="33"/>
      <c r="X353" s="33"/>
    </row>
    <row r="354" spans="1:24" s="34" customFormat="1">
      <c r="A354" s="29"/>
      <c r="B354" s="29"/>
      <c r="C354" s="29"/>
      <c r="D354" s="29"/>
      <c r="E354" s="29"/>
      <c r="F354" s="29"/>
      <c r="G354" s="29"/>
      <c r="H354" s="29"/>
      <c r="I354" s="30"/>
      <c r="J354" s="30"/>
      <c r="K354" s="30"/>
      <c r="L354" s="30"/>
      <c r="M354" s="40"/>
      <c r="N354" s="40"/>
      <c r="O354" s="31"/>
      <c r="P354" s="31"/>
      <c r="Q354" s="32"/>
      <c r="R354" s="32"/>
      <c r="S354" s="33"/>
      <c r="T354" s="33"/>
      <c r="U354" s="33"/>
      <c r="V354" s="33"/>
      <c r="W354" s="33"/>
      <c r="X354" s="33"/>
    </row>
    <row r="355" spans="1:24" s="34" customFormat="1">
      <c r="A355" s="29"/>
      <c r="B355" s="29"/>
      <c r="C355" s="29"/>
      <c r="D355" s="29"/>
      <c r="E355" s="29"/>
      <c r="F355" s="29"/>
      <c r="G355" s="29"/>
      <c r="H355" s="29"/>
      <c r="I355" s="30"/>
      <c r="J355" s="30"/>
      <c r="K355" s="30"/>
      <c r="L355" s="30"/>
      <c r="M355" s="40"/>
      <c r="N355" s="40"/>
      <c r="O355" s="31"/>
      <c r="P355" s="31"/>
      <c r="Q355" s="32"/>
      <c r="R355" s="32"/>
      <c r="S355" s="33"/>
      <c r="T355" s="33"/>
      <c r="U355" s="33"/>
      <c r="V355" s="33"/>
      <c r="W355" s="33"/>
      <c r="X355" s="33"/>
    </row>
    <row r="356" spans="1:24" s="34" customFormat="1">
      <c r="A356" s="29"/>
      <c r="B356" s="29"/>
      <c r="C356" s="29"/>
      <c r="D356" s="29"/>
      <c r="E356" s="29"/>
      <c r="F356" s="29"/>
      <c r="G356" s="29"/>
      <c r="H356" s="29"/>
      <c r="I356" s="30"/>
      <c r="J356" s="30"/>
      <c r="K356" s="30"/>
      <c r="L356" s="30"/>
      <c r="M356" s="40"/>
      <c r="N356" s="40"/>
      <c r="O356" s="31"/>
      <c r="P356" s="31"/>
      <c r="Q356" s="32"/>
      <c r="R356" s="32"/>
      <c r="S356" s="33"/>
      <c r="T356" s="33"/>
      <c r="U356" s="33"/>
      <c r="V356" s="33"/>
      <c r="W356" s="33"/>
      <c r="X356" s="33"/>
    </row>
    <row r="357" spans="1:24" s="34" customFormat="1">
      <c r="A357" s="29"/>
      <c r="B357" s="29"/>
      <c r="C357" s="29"/>
      <c r="D357" s="29"/>
      <c r="E357" s="29"/>
      <c r="F357" s="29"/>
      <c r="G357" s="29"/>
      <c r="H357" s="29"/>
      <c r="I357" s="30"/>
      <c r="J357" s="30"/>
      <c r="K357" s="30"/>
      <c r="L357" s="30"/>
      <c r="M357" s="40"/>
      <c r="N357" s="40"/>
      <c r="O357" s="31"/>
      <c r="P357" s="31"/>
      <c r="Q357" s="32"/>
      <c r="R357" s="32"/>
      <c r="S357" s="33"/>
      <c r="T357" s="33"/>
      <c r="U357" s="33"/>
      <c r="V357" s="33"/>
      <c r="W357" s="33"/>
      <c r="X357" s="33"/>
    </row>
    <row r="358" spans="1:24" s="34" customFormat="1">
      <c r="A358" s="29"/>
      <c r="B358" s="29"/>
      <c r="C358" s="29"/>
      <c r="D358" s="29"/>
      <c r="E358" s="29"/>
      <c r="F358" s="29"/>
      <c r="G358" s="29"/>
      <c r="H358" s="29"/>
      <c r="I358" s="30"/>
      <c r="J358" s="30"/>
      <c r="K358" s="30"/>
      <c r="L358" s="30"/>
      <c r="M358" s="40"/>
      <c r="N358" s="40"/>
      <c r="O358" s="31"/>
      <c r="P358" s="31"/>
      <c r="Q358" s="32"/>
      <c r="R358" s="32"/>
      <c r="S358" s="33"/>
      <c r="T358" s="33"/>
      <c r="U358" s="33"/>
      <c r="V358" s="33"/>
      <c r="W358" s="33"/>
      <c r="X358" s="33"/>
    </row>
    <row r="359" spans="1:24" s="34" customFormat="1">
      <c r="A359" s="29"/>
      <c r="B359" s="29"/>
      <c r="C359" s="29"/>
      <c r="D359" s="29"/>
      <c r="E359" s="29"/>
      <c r="F359" s="29"/>
      <c r="G359" s="29"/>
      <c r="H359" s="29"/>
      <c r="I359" s="30"/>
      <c r="J359" s="30"/>
      <c r="K359" s="30"/>
      <c r="L359" s="30"/>
      <c r="M359" s="40"/>
      <c r="N359" s="40"/>
      <c r="O359" s="31"/>
      <c r="P359" s="31"/>
      <c r="Q359" s="32"/>
      <c r="R359" s="32"/>
      <c r="S359" s="33"/>
      <c r="T359" s="33"/>
      <c r="U359" s="33"/>
      <c r="V359" s="33"/>
      <c r="W359" s="33"/>
      <c r="X359" s="33"/>
    </row>
    <row r="360" spans="1:24" s="34" customFormat="1">
      <c r="A360" s="29"/>
      <c r="B360" s="29"/>
      <c r="C360" s="29"/>
      <c r="D360" s="29"/>
      <c r="E360" s="29"/>
      <c r="F360" s="29"/>
      <c r="G360" s="29"/>
      <c r="H360" s="29"/>
      <c r="I360" s="30"/>
      <c r="J360" s="30"/>
      <c r="K360" s="30"/>
      <c r="L360" s="30"/>
      <c r="M360" s="40"/>
      <c r="N360" s="40"/>
      <c r="O360" s="31"/>
      <c r="P360" s="31"/>
      <c r="Q360" s="32"/>
      <c r="R360" s="32"/>
      <c r="S360" s="33"/>
      <c r="T360" s="33"/>
      <c r="U360" s="33"/>
      <c r="V360" s="33"/>
      <c r="W360" s="33"/>
      <c r="X360" s="33"/>
    </row>
    <row r="361" spans="1:24" s="34" customFormat="1">
      <c r="A361" s="29"/>
      <c r="B361" s="29"/>
      <c r="C361" s="29"/>
      <c r="D361" s="29"/>
      <c r="E361" s="29"/>
      <c r="F361" s="29"/>
      <c r="G361" s="29"/>
      <c r="H361" s="29"/>
      <c r="I361" s="30"/>
      <c r="J361" s="30"/>
      <c r="K361" s="30"/>
      <c r="L361" s="30"/>
      <c r="M361" s="40"/>
      <c r="N361" s="40"/>
      <c r="O361" s="31"/>
      <c r="P361" s="31"/>
      <c r="Q361" s="32"/>
      <c r="R361" s="32"/>
      <c r="S361" s="33"/>
      <c r="T361" s="33"/>
      <c r="U361" s="33"/>
      <c r="V361" s="33"/>
      <c r="W361" s="33"/>
      <c r="X361" s="33"/>
    </row>
    <row r="362" spans="1:24" s="34" customFormat="1">
      <c r="A362" s="29"/>
      <c r="B362" s="29"/>
      <c r="C362" s="29"/>
      <c r="D362" s="29"/>
      <c r="E362" s="29"/>
      <c r="F362" s="29"/>
      <c r="G362" s="29"/>
      <c r="H362" s="29"/>
      <c r="I362" s="30"/>
      <c r="J362" s="30"/>
      <c r="K362" s="30"/>
      <c r="L362" s="30"/>
      <c r="M362" s="40"/>
      <c r="N362" s="40"/>
      <c r="O362" s="31"/>
      <c r="P362" s="31"/>
      <c r="Q362" s="32"/>
      <c r="R362" s="32"/>
      <c r="S362" s="33"/>
      <c r="T362" s="33"/>
      <c r="U362" s="33"/>
      <c r="V362" s="33"/>
      <c r="W362" s="33"/>
      <c r="X362" s="33"/>
    </row>
    <row r="363" spans="1:24" s="34" customFormat="1">
      <c r="A363" s="29"/>
      <c r="B363" s="29"/>
      <c r="C363" s="29"/>
      <c r="D363" s="29"/>
      <c r="E363" s="29"/>
      <c r="F363" s="29"/>
      <c r="G363" s="29"/>
      <c r="H363" s="29"/>
      <c r="I363" s="30"/>
      <c r="J363" s="30"/>
      <c r="K363" s="30"/>
      <c r="L363" s="30"/>
      <c r="M363" s="40"/>
      <c r="N363" s="40"/>
      <c r="O363" s="31"/>
      <c r="P363" s="31"/>
      <c r="Q363" s="32"/>
      <c r="R363" s="32"/>
      <c r="S363" s="33"/>
      <c r="T363" s="33"/>
      <c r="U363" s="33"/>
      <c r="V363" s="33"/>
      <c r="W363" s="33"/>
      <c r="X363" s="33"/>
    </row>
    <row r="364" spans="1:24" s="34" customFormat="1">
      <c r="A364" s="29"/>
      <c r="B364" s="29"/>
      <c r="C364" s="29"/>
      <c r="D364" s="29"/>
      <c r="E364" s="29"/>
      <c r="F364" s="29"/>
      <c r="G364" s="29"/>
      <c r="H364" s="29"/>
      <c r="I364" s="30"/>
      <c r="J364" s="30"/>
      <c r="K364" s="30"/>
      <c r="L364" s="30"/>
      <c r="M364" s="40"/>
      <c r="N364" s="40"/>
      <c r="O364" s="31"/>
      <c r="P364" s="31"/>
      <c r="Q364" s="32"/>
      <c r="R364" s="32"/>
      <c r="S364" s="33"/>
      <c r="T364" s="33"/>
      <c r="U364" s="33"/>
      <c r="V364" s="33"/>
      <c r="W364" s="33"/>
      <c r="X364" s="33"/>
    </row>
    <row r="365" spans="1:24" s="34" customFormat="1">
      <c r="A365" s="29"/>
      <c r="B365" s="29"/>
      <c r="C365" s="29"/>
      <c r="D365" s="29"/>
      <c r="E365" s="29"/>
      <c r="F365" s="29"/>
      <c r="G365" s="29"/>
      <c r="H365" s="29"/>
      <c r="I365" s="30"/>
      <c r="J365" s="30"/>
      <c r="K365" s="30"/>
      <c r="L365" s="30"/>
      <c r="M365" s="40"/>
      <c r="N365" s="40"/>
      <c r="O365" s="31"/>
      <c r="P365" s="31"/>
      <c r="Q365" s="32"/>
      <c r="R365" s="32"/>
      <c r="S365" s="33"/>
      <c r="T365" s="33"/>
      <c r="U365" s="33"/>
      <c r="V365" s="33"/>
      <c r="W365" s="33"/>
      <c r="X365" s="33"/>
    </row>
    <row r="366" spans="1:24" s="34" customFormat="1">
      <c r="A366" s="29"/>
      <c r="B366" s="29"/>
      <c r="C366" s="29"/>
      <c r="D366" s="29"/>
      <c r="E366" s="29"/>
      <c r="F366" s="29"/>
      <c r="G366" s="29"/>
      <c r="H366" s="29"/>
      <c r="I366" s="30"/>
      <c r="J366" s="30"/>
      <c r="K366" s="30"/>
      <c r="L366" s="30"/>
      <c r="M366" s="40"/>
      <c r="N366" s="40"/>
      <c r="O366" s="31"/>
      <c r="P366" s="31"/>
      <c r="Q366" s="32"/>
      <c r="R366" s="32"/>
      <c r="S366" s="33"/>
      <c r="T366" s="33"/>
      <c r="U366" s="33"/>
      <c r="V366" s="33"/>
      <c r="W366" s="33"/>
      <c r="X366" s="33"/>
    </row>
    <row r="367" spans="1:24" s="34" customFormat="1">
      <c r="A367" s="29"/>
      <c r="B367" s="29"/>
      <c r="C367" s="29"/>
      <c r="D367" s="29"/>
      <c r="E367" s="29"/>
      <c r="F367" s="29"/>
      <c r="G367" s="29"/>
      <c r="H367" s="29"/>
      <c r="I367" s="30"/>
      <c r="J367" s="30"/>
      <c r="K367" s="30"/>
      <c r="L367" s="30"/>
      <c r="M367" s="40"/>
      <c r="N367" s="40"/>
      <c r="O367" s="31"/>
      <c r="P367" s="31"/>
      <c r="Q367" s="32"/>
      <c r="R367" s="32"/>
      <c r="S367" s="33"/>
      <c r="T367" s="33"/>
      <c r="U367" s="33"/>
      <c r="V367" s="33"/>
      <c r="W367" s="33"/>
      <c r="X367" s="33"/>
    </row>
    <row r="368" spans="1:24" s="34" customFormat="1">
      <c r="A368" s="29"/>
      <c r="B368" s="29"/>
      <c r="C368" s="29"/>
      <c r="D368" s="29"/>
      <c r="E368" s="29"/>
      <c r="F368" s="29"/>
      <c r="G368" s="29"/>
      <c r="H368" s="29"/>
      <c r="I368" s="30"/>
      <c r="J368" s="30"/>
      <c r="K368" s="30"/>
      <c r="L368" s="30"/>
      <c r="M368" s="40"/>
      <c r="N368" s="40"/>
      <c r="O368" s="31"/>
      <c r="P368" s="31"/>
      <c r="Q368" s="32"/>
      <c r="R368" s="32"/>
      <c r="S368" s="33"/>
      <c r="T368" s="33"/>
      <c r="U368" s="33"/>
      <c r="V368" s="33"/>
      <c r="W368" s="33"/>
      <c r="X368" s="33"/>
    </row>
    <row r="369" spans="1:24" s="34" customFormat="1">
      <c r="A369" s="29"/>
      <c r="B369" s="29"/>
      <c r="C369" s="29"/>
      <c r="D369" s="29"/>
      <c r="E369" s="29"/>
      <c r="F369" s="29"/>
      <c r="G369" s="29"/>
      <c r="H369" s="29"/>
      <c r="I369" s="30"/>
      <c r="J369" s="30"/>
      <c r="K369" s="30"/>
      <c r="L369" s="30"/>
      <c r="M369" s="40"/>
      <c r="N369" s="40"/>
      <c r="O369" s="31"/>
      <c r="P369" s="31"/>
      <c r="Q369" s="32"/>
      <c r="R369" s="32"/>
      <c r="S369" s="33"/>
      <c r="T369" s="33"/>
      <c r="U369" s="33"/>
      <c r="V369" s="33"/>
      <c r="W369" s="33"/>
      <c r="X369" s="33"/>
    </row>
    <row r="370" spans="1:24" s="34" customFormat="1">
      <c r="A370" s="29"/>
      <c r="B370" s="29"/>
      <c r="C370" s="29"/>
      <c r="D370" s="29"/>
      <c r="E370" s="29"/>
      <c r="F370" s="29"/>
      <c r="G370" s="29"/>
      <c r="H370" s="29"/>
      <c r="I370" s="30"/>
      <c r="J370" s="30"/>
      <c r="K370" s="30"/>
      <c r="L370" s="30"/>
      <c r="M370" s="40"/>
      <c r="N370" s="40"/>
      <c r="O370" s="31"/>
      <c r="P370" s="31"/>
      <c r="Q370" s="32"/>
      <c r="R370" s="32"/>
      <c r="S370" s="33"/>
      <c r="T370" s="33"/>
      <c r="U370" s="33"/>
      <c r="V370" s="33"/>
      <c r="W370" s="33"/>
      <c r="X370" s="33"/>
    </row>
    <row r="371" spans="1:24" s="34" customFormat="1">
      <c r="A371" s="29"/>
      <c r="B371" s="29"/>
      <c r="C371" s="29"/>
      <c r="D371" s="29"/>
      <c r="E371" s="29"/>
      <c r="F371" s="29"/>
      <c r="G371" s="29"/>
      <c r="H371" s="29"/>
      <c r="I371" s="30"/>
      <c r="J371" s="30"/>
      <c r="K371" s="30"/>
      <c r="L371" s="30"/>
      <c r="M371" s="40"/>
      <c r="N371" s="40"/>
      <c r="O371" s="31"/>
      <c r="P371" s="31"/>
      <c r="Q371" s="32"/>
      <c r="R371" s="32"/>
      <c r="S371" s="33"/>
      <c r="T371" s="33"/>
      <c r="U371" s="33"/>
      <c r="V371" s="33"/>
      <c r="W371" s="33"/>
      <c r="X371" s="33"/>
    </row>
    <row r="372" spans="1:24" s="34" customFormat="1">
      <c r="A372" s="29"/>
      <c r="B372" s="29"/>
      <c r="C372" s="29"/>
      <c r="D372" s="29"/>
      <c r="E372" s="29"/>
      <c r="F372" s="29"/>
      <c r="G372" s="29"/>
      <c r="H372" s="29"/>
      <c r="I372" s="30"/>
      <c r="J372" s="30"/>
      <c r="K372" s="30"/>
      <c r="L372" s="30"/>
      <c r="M372" s="40"/>
      <c r="N372" s="40"/>
      <c r="O372" s="31"/>
      <c r="P372" s="31"/>
      <c r="Q372" s="32"/>
      <c r="R372" s="32"/>
      <c r="S372" s="33"/>
      <c r="T372" s="33"/>
      <c r="U372" s="33"/>
      <c r="V372" s="33"/>
      <c r="W372" s="33"/>
      <c r="X372" s="33"/>
    </row>
    <row r="373" spans="1:24" s="34" customFormat="1">
      <c r="A373" s="29"/>
      <c r="B373" s="29"/>
      <c r="C373" s="29"/>
      <c r="D373" s="29"/>
      <c r="E373" s="29"/>
      <c r="F373" s="29"/>
      <c r="G373" s="29"/>
      <c r="H373" s="29"/>
      <c r="I373" s="30"/>
      <c r="J373" s="30"/>
      <c r="K373" s="30"/>
      <c r="L373" s="30"/>
      <c r="M373" s="40"/>
      <c r="N373" s="40"/>
      <c r="O373" s="31"/>
      <c r="P373" s="31"/>
      <c r="Q373" s="32"/>
      <c r="R373" s="32"/>
      <c r="S373" s="33"/>
      <c r="T373" s="33"/>
      <c r="U373" s="33"/>
      <c r="V373" s="33"/>
      <c r="W373" s="33"/>
      <c r="X373" s="33"/>
    </row>
    <row r="374" spans="1:24" s="34" customFormat="1">
      <c r="A374" s="29"/>
      <c r="B374" s="29"/>
      <c r="C374" s="29"/>
      <c r="D374" s="29"/>
      <c r="E374" s="29"/>
      <c r="F374" s="29"/>
      <c r="G374" s="29"/>
      <c r="H374" s="29"/>
      <c r="I374" s="30"/>
      <c r="J374" s="30"/>
      <c r="K374" s="30"/>
      <c r="L374" s="30"/>
      <c r="M374" s="40"/>
      <c r="N374" s="40"/>
      <c r="O374" s="31"/>
      <c r="P374" s="31"/>
      <c r="Q374" s="32"/>
      <c r="R374" s="32"/>
      <c r="S374" s="33"/>
      <c r="T374" s="33"/>
      <c r="U374" s="33"/>
      <c r="V374" s="33"/>
      <c r="W374" s="33"/>
      <c r="X374" s="33"/>
    </row>
    <row r="375" spans="1:24" s="34" customFormat="1">
      <c r="A375" s="29"/>
      <c r="B375" s="29"/>
      <c r="C375" s="29"/>
      <c r="D375" s="29"/>
      <c r="E375" s="29"/>
      <c r="F375" s="29"/>
      <c r="G375" s="29"/>
      <c r="H375" s="29"/>
      <c r="I375" s="30"/>
      <c r="J375" s="30"/>
      <c r="K375" s="30"/>
      <c r="L375" s="30"/>
      <c r="M375" s="40"/>
      <c r="N375" s="40"/>
      <c r="O375" s="31"/>
      <c r="P375" s="31"/>
      <c r="Q375" s="32"/>
      <c r="R375" s="32"/>
      <c r="S375" s="33"/>
      <c r="T375" s="33"/>
      <c r="U375" s="33"/>
      <c r="V375" s="33"/>
      <c r="W375" s="33"/>
      <c r="X375" s="33"/>
    </row>
    <row r="376" spans="1:24" s="34" customFormat="1">
      <c r="A376" s="29"/>
      <c r="B376" s="29"/>
      <c r="C376" s="29"/>
      <c r="D376" s="29"/>
      <c r="E376" s="29"/>
      <c r="F376" s="29"/>
      <c r="G376" s="29"/>
      <c r="H376" s="29"/>
      <c r="I376" s="30"/>
      <c r="J376" s="30"/>
      <c r="K376" s="30"/>
      <c r="L376" s="30"/>
      <c r="M376" s="40"/>
      <c r="N376" s="40"/>
      <c r="O376" s="31"/>
      <c r="P376" s="31"/>
      <c r="Q376" s="32"/>
      <c r="R376" s="32"/>
      <c r="S376" s="33"/>
      <c r="T376" s="33"/>
      <c r="U376" s="33"/>
      <c r="V376" s="33"/>
      <c r="W376" s="33"/>
      <c r="X376" s="33"/>
    </row>
    <row r="377" spans="1:24" s="34" customFormat="1">
      <c r="A377" s="29"/>
      <c r="B377" s="29"/>
      <c r="C377" s="29"/>
      <c r="D377" s="29"/>
      <c r="E377" s="29"/>
      <c r="F377" s="29"/>
      <c r="G377" s="29"/>
      <c r="H377" s="29"/>
      <c r="I377" s="30"/>
      <c r="J377" s="30"/>
      <c r="K377" s="30"/>
      <c r="L377" s="30"/>
      <c r="M377" s="40"/>
      <c r="N377" s="40"/>
      <c r="O377" s="31"/>
      <c r="P377" s="31"/>
      <c r="Q377" s="32"/>
      <c r="R377" s="32"/>
      <c r="S377" s="33"/>
      <c r="T377" s="33"/>
      <c r="U377" s="33"/>
      <c r="V377" s="33"/>
      <c r="W377" s="33"/>
      <c r="X377" s="33"/>
    </row>
    <row r="378" spans="1:24" s="34" customFormat="1">
      <c r="A378" s="29"/>
      <c r="B378" s="29"/>
      <c r="C378" s="29"/>
      <c r="D378" s="29"/>
      <c r="E378" s="29"/>
      <c r="F378" s="29"/>
      <c r="G378" s="29"/>
      <c r="H378" s="29"/>
      <c r="I378" s="30"/>
      <c r="J378" s="30"/>
      <c r="K378" s="30"/>
      <c r="L378" s="30"/>
      <c r="M378" s="40"/>
      <c r="N378" s="40"/>
      <c r="O378" s="31"/>
      <c r="P378" s="31"/>
      <c r="Q378" s="32"/>
      <c r="R378" s="32"/>
      <c r="S378" s="33"/>
      <c r="T378" s="33"/>
      <c r="U378" s="33"/>
      <c r="V378" s="33"/>
      <c r="W378" s="33"/>
      <c r="X378" s="33"/>
    </row>
    <row r="379" spans="1:24" s="34" customFormat="1">
      <c r="A379" s="29"/>
      <c r="B379" s="29"/>
      <c r="C379" s="29"/>
      <c r="D379" s="29"/>
      <c r="E379" s="29"/>
      <c r="F379" s="29"/>
      <c r="G379" s="29"/>
      <c r="H379" s="29"/>
      <c r="I379" s="30"/>
      <c r="J379" s="30"/>
      <c r="K379" s="30"/>
      <c r="L379" s="30"/>
      <c r="M379" s="40"/>
      <c r="N379" s="40"/>
      <c r="O379" s="31"/>
      <c r="P379" s="31"/>
      <c r="Q379" s="32"/>
      <c r="R379" s="32"/>
      <c r="S379" s="33"/>
      <c r="T379" s="33"/>
      <c r="U379" s="33"/>
      <c r="V379" s="33"/>
      <c r="W379" s="33"/>
      <c r="X379" s="33"/>
    </row>
    <row r="380" spans="1:24" s="34" customFormat="1">
      <c r="A380" s="29"/>
      <c r="B380" s="29"/>
      <c r="C380" s="29"/>
      <c r="D380" s="29"/>
      <c r="E380" s="29"/>
      <c r="F380" s="29"/>
      <c r="G380" s="29"/>
      <c r="H380" s="29"/>
      <c r="I380" s="30"/>
      <c r="J380" s="30"/>
      <c r="K380" s="30"/>
      <c r="L380" s="30"/>
      <c r="M380" s="40"/>
      <c r="N380" s="40"/>
      <c r="O380" s="31"/>
      <c r="P380" s="31"/>
      <c r="Q380" s="32"/>
      <c r="R380" s="32"/>
      <c r="S380" s="33"/>
      <c r="T380" s="33"/>
      <c r="U380" s="33"/>
      <c r="V380" s="33"/>
      <c r="W380" s="33"/>
      <c r="X380" s="33"/>
    </row>
    <row r="381" spans="1:24" s="34" customFormat="1">
      <c r="A381" s="29"/>
      <c r="B381" s="29"/>
      <c r="C381" s="29"/>
      <c r="D381" s="29"/>
      <c r="E381" s="29"/>
      <c r="F381" s="29"/>
      <c r="G381" s="29"/>
      <c r="H381" s="29"/>
      <c r="I381" s="30"/>
      <c r="J381" s="30"/>
      <c r="K381" s="30"/>
      <c r="L381" s="30"/>
      <c r="M381" s="40"/>
      <c r="N381" s="40"/>
      <c r="O381" s="31"/>
      <c r="P381" s="31"/>
      <c r="Q381" s="32"/>
      <c r="R381" s="32"/>
      <c r="S381" s="33"/>
      <c r="T381" s="33"/>
      <c r="U381" s="33"/>
      <c r="V381" s="33"/>
      <c r="W381" s="33"/>
      <c r="X381" s="33"/>
    </row>
    <row r="382" spans="1:24" s="34" customFormat="1">
      <c r="A382" s="29"/>
      <c r="B382" s="29"/>
      <c r="C382" s="29"/>
      <c r="D382" s="29"/>
      <c r="E382" s="29"/>
      <c r="F382" s="29"/>
      <c r="G382" s="29"/>
      <c r="H382" s="29"/>
      <c r="I382" s="30"/>
      <c r="J382" s="30"/>
      <c r="K382" s="30"/>
      <c r="L382" s="30"/>
      <c r="M382" s="40"/>
      <c r="N382" s="40"/>
      <c r="O382" s="31"/>
      <c r="P382" s="31"/>
      <c r="Q382" s="32"/>
      <c r="R382" s="32"/>
      <c r="S382" s="33"/>
      <c r="T382" s="33"/>
      <c r="U382" s="33"/>
      <c r="V382" s="33"/>
      <c r="W382" s="33"/>
      <c r="X382" s="33"/>
    </row>
    <row r="383" spans="1:24" s="34" customFormat="1">
      <c r="A383" s="29"/>
      <c r="B383" s="29"/>
      <c r="C383" s="29"/>
      <c r="D383" s="29"/>
      <c r="E383" s="29"/>
      <c r="F383" s="29"/>
      <c r="G383" s="29"/>
      <c r="H383" s="29"/>
      <c r="I383" s="30"/>
      <c r="J383" s="30"/>
      <c r="K383" s="30"/>
      <c r="L383" s="30"/>
      <c r="M383" s="40"/>
      <c r="N383" s="40"/>
      <c r="O383" s="31"/>
      <c r="P383" s="31"/>
      <c r="Q383" s="32"/>
      <c r="R383" s="32"/>
      <c r="S383" s="33"/>
      <c r="T383" s="33"/>
      <c r="U383" s="33"/>
      <c r="V383" s="33"/>
      <c r="W383" s="33"/>
      <c r="X383" s="33"/>
    </row>
    <row r="384" spans="1:24" s="34" customFormat="1">
      <c r="A384" s="29"/>
      <c r="B384" s="29"/>
      <c r="C384" s="29"/>
      <c r="D384" s="29"/>
      <c r="E384" s="29"/>
      <c r="F384" s="29"/>
      <c r="G384" s="29"/>
      <c r="H384" s="29"/>
      <c r="I384" s="30"/>
      <c r="J384" s="30"/>
      <c r="K384" s="30"/>
      <c r="L384" s="30"/>
      <c r="M384" s="40"/>
      <c r="N384" s="40"/>
      <c r="O384" s="31"/>
      <c r="P384" s="31"/>
      <c r="Q384" s="32"/>
      <c r="R384" s="32"/>
      <c r="S384" s="33"/>
      <c r="T384" s="33"/>
      <c r="U384" s="33"/>
      <c r="V384" s="33"/>
      <c r="W384" s="33"/>
      <c r="X384" s="33"/>
    </row>
    <row r="385" spans="1:24" s="34" customFormat="1">
      <c r="A385" s="29"/>
      <c r="B385" s="29"/>
      <c r="C385" s="29"/>
      <c r="D385" s="29"/>
      <c r="E385" s="29"/>
      <c r="F385" s="29"/>
      <c r="G385" s="29"/>
      <c r="H385" s="29"/>
      <c r="I385" s="30"/>
      <c r="J385" s="30"/>
      <c r="K385" s="30"/>
      <c r="L385" s="30"/>
      <c r="M385" s="40"/>
      <c r="N385" s="40"/>
      <c r="O385" s="31"/>
      <c r="P385" s="31"/>
      <c r="Q385" s="32"/>
      <c r="R385" s="32"/>
      <c r="S385" s="33"/>
      <c r="T385" s="33"/>
      <c r="U385" s="33"/>
      <c r="V385" s="33"/>
      <c r="W385" s="33"/>
      <c r="X385" s="33"/>
    </row>
    <row r="386" spans="1:24" s="34" customFormat="1">
      <c r="A386" s="29"/>
      <c r="B386" s="29"/>
      <c r="C386" s="29"/>
      <c r="D386" s="29"/>
      <c r="E386" s="29"/>
      <c r="F386" s="29"/>
      <c r="G386" s="29"/>
      <c r="H386" s="29"/>
      <c r="I386" s="30"/>
      <c r="J386" s="30"/>
      <c r="K386" s="30"/>
      <c r="L386" s="30"/>
      <c r="M386" s="40"/>
      <c r="N386" s="40"/>
      <c r="O386" s="31"/>
      <c r="P386" s="31"/>
      <c r="Q386" s="32"/>
      <c r="R386" s="32"/>
      <c r="S386" s="33"/>
      <c r="T386" s="33"/>
      <c r="U386" s="33"/>
      <c r="V386" s="33"/>
      <c r="W386" s="33"/>
      <c r="X386" s="33"/>
    </row>
    <row r="387" spans="1:24" s="34" customFormat="1">
      <c r="A387" s="29"/>
      <c r="B387" s="29"/>
      <c r="C387" s="29"/>
      <c r="D387" s="29"/>
      <c r="E387" s="29"/>
      <c r="F387" s="29"/>
      <c r="G387" s="29"/>
      <c r="H387" s="29"/>
      <c r="I387" s="30"/>
      <c r="J387" s="30"/>
      <c r="K387" s="30"/>
      <c r="L387" s="30"/>
      <c r="M387" s="40"/>
      <c r="N387" s="40"/>
      <c r="O387" s="31"/>
      <c r="P387" s="31"/>
      <c r="Q387" s="32"/>
      <c r="R387" s="32"/>
      <c r="S387" s="33"/>
      <c r="T387" s="33"/>
      <c r="U387" s="33"/>
      <c r="V387" s="33"/>
      <c r="W387" s="33"/>
      <c r="X387" s="33"/>
    </row>
    <row r="388" spans="1:24" s="34" customFormat="1">
      <c r="A388" s="29"/>
      <c r="B388" s="29"/>
      <c r="C388" s="29"/>
      <c r="D388" s="29"/>
      <c r="E388" s="29"/>
      <c r="F388" s="29"/>
      <c r="G388" s="29"/>
      <c r="H388" s="29"/>
      <c r="I388" s="30"/>
      <c r="J388" s="30"/>
      <c r="K388" s="30"/>
      <c r="L388" s="30"/>
      <c r="M388" s="40"/>
      <c r="N388" s="40"/>
      <c r="O388" s="31"/>
      <c r="P388" s="31"/>
      <c r="Q388" s="32"/>
      <c r="R388" s="32"/>
      <c r="S388" s="33"/>
      <c r="T388" s="33"/>
      <c r="U388" s="33"/>
      <c r="V388" s="33"/>
      <c r="W388" s="33"/>
      <c r="X388" s="33"/>
    </row>
    <row r="389" spans="1:24" s="34" customFormat="1">
      <c r="A389" s="29"/>
      <c r="B389" s="29"/>
      <c r="C389" s="29"/>
      <c r="D389" s="29"/>
      <c r="E389" s="29"/>
      <c r="F389" s="29"/>
      <c r="G389" s="29"/>
      <c r="H389" s="29"/>
      <c r="I389" s="30"/>
      <c r="J389" s="30"/>
      <c r="K389" s="30"/>
      <c r="L389" s="30"/>
      <c r="M389" s="40"/>
      <c r="N389" s="40"/>
      <c r="O389" s="31"/>
      <c r="P389" s="31"/>
      <c r="Q389" s="32"/>
      <c r="R389" s="32"/>
      <c r="S389" s="33"/>
      <c r="T389" s="33"/>
      <c r="U389" s="33"/>
      <c r="V389" s="33"/>
      <c r="W389" s="33"/>
      <c r="X389" s="33"/>
    </row>
    <row r="390" spans="1:24" s="34" customFormat="1">
      <c r="A390" s="29"/>
      <c r="B390" s="29"/>
      <c r="C390" s="29"/>
      <c r="D390" s="29"/>
      <c r="E390" s="29"/>
      <c r="F390" s="29"/>
      <c r="G390" s="29"/>
      <c r="H390" s="29"/>
      <c r="I390" s="30"/>
      <c r="J390" s="30"/>
      <c r="K390" s="30"/>
      <c r="L390" s="30"/>
      <c r="M390" s="40"/>
      <c r="N390" s="40"/>
      <c r="O390" s="31"/>
      <c r="P390" s="31"/>
      <c r="Q390" s="32"/>
      <c r="R390" s="32"/>
      <c r="S390" s="33"/>
      <c r="T390" s="33"/>
      <c r="U390" s="33"/>
      <c r="V390" s="33"/>
      <c r="W390" s="33"/>
      <c r="X390" s="33"/>
    </row>
    <row r="391" spans="1:24" s="34" customFormat="1">
      <c r="A391" s="29"/>
      <c r="B391" s="29"/>
      <c r="C391" s="29"/>
      <c r="D391" s="29"/>
      <c r="E391" s="29"/>
      <c r="F391" s="29"/>
      <c r="G391" s="29"/>
      <c r="H391" s="29"/>
      <c r="I391" s="30"/>
      <c r="J391" s="30"/>
      <c r="K391" s="30"/>
      <c r="L391" s="30"/>
      <c r="M391" s="40"/>
      <c r="N391" s="40"/>
      <c r="O391" s="31"/>
      <c r="P391" s="31"/>
      <c r="Q391" s="32"/>
      <c r="R391" s="32"/>
      <c r="S391" s="33"/>
      <c r="T391" s="33"/>
      <c r="U391" s="33"/>
      <c r="V391" s="33"/>
      <c r="W391" s="33"/>
      <c r="X391" s="33"/>
    </row>
    <row r="392" spans="1:24" s="34" customFormat="1">
      <c r="A392" s="29"/>
      <c r="B392" s="29"/>
      <c r="C392" s="29"/>
      <c r="D392" s="29"/>
      <c r="E392" s="29"/>
      <c r="F392" s="29"/>
      <c r="G392" s="29"/>
      <c r="H392" s="29"/>
      <c r="I392" s="30"/>
      <c r="J392" s="30"/>
      <c r="K392" s="30"/>
      <c r="L392" s="30"/>
      <c r="M392" s="40"/>
      <c r="N392" s="40"/>
      <c r="O392" s="31"/>
      <c r="P392" s="31"/>
      <c r="Q392" s="32"/>
      <c r="R392" s="32"/>
      <c r="S392" s="33"/>
      <c r="T392" s="33"/>
      <c r="U392" s="33"/>
      <c r="V392" s="33"/>
      <c r="W392" s="33"/>
      <c r="X392" s="33"/>
    </row>
    <row r="393" spans="1:24" s="34" customFormat="1">
      <c r="A393" s="29"/>
      <c r="B393" s="29"/>
      <c r="C393" s="29"/>
      <c r="D393" s="29"/>
      <c r="E393" s="29"/>
      <c r="F393" s="29"/>
      <c r="G393" s="29"/>
      <c r="H393" s="29"/>
      <c r="I393" s="30"/>
      <c r="J393" s="30"/>
      <c r="K393" s="30"/>
      <c r="L393" s="30"/>
      <c r="M393" s="40"/>
      <c r="N393" s="40"/>
      <c r="O393" s="31"/>
      <c r="P393" s="31"/>
      <c r="Q393" s="32"/>
      <c r="R393" s="32"/>
      <c r="S393" s="33"/>
      <c r="T393" s="33"/>
      <c r="U393" s="33"/>
      <c r="V393" s="33"/>
      <c r="W393" s="33"/>
      <c r="X393" s="33"/>
    </row>
    <row r="394" spans="1:24" s="34" customFormat="1">
      <c r="A394" s="29"/>
      <c r="B394" s="29"/>
      <c r="C394" s="29"/>
      <c r="D394" s="29"/>
      <c r="E394" s="29"/>
      <c r="F394" s="29"/>
      <c r="G394" s="29"/>
      <c r="H394" s="29"/>
      <c r="I394" s="30"/>
      <c r="J394" s="30"/>
      <c r="K394" s="30"/>
      <c r="L394" s="30"/>
      <c r="M394" s="40"/>
      <c r="N394" s="40"/>
      <c r="O394" s="31"/>
      <c r="P394" s="31"/>
      <c r="Q394" s="32"/>
      <c r="R394" s="32"/>
      <c r="S394" s="33"/>
      <c r="T394" s="33"/>
      <c r="U394" s="33"/>
      <c r="V394" s="33"/>
      <c r="W394" s="33"/>
      <c r="X394" s="33"/>
    </row>
    <row r="395" spans="1:24" s="34" customFormat="1">
      <c r="A395" s="29"/>
      <c r="B395" s="29"/>
      <c r="C395" s="29"/>
      <c r="D395" s="29"/>
      <c r="E395" s="29"/>
      <c r="F395" s="29"/>
      <c r="G395" s="29"/>
      <c r="H395" s="29"/>
      <c r="I395" s="30"/>
      <c r="J395" s="30"/>
      <c r="K395" s="30"/>
      <c r="L395" s="30"/>
      <c r="M395" s="40"/>
      <c r="N395" s="40"/>
      <c r="O395" s="31"/>
      <c r="P395" s="31"/>
      <c r="Q395" s="32"/>
      <c r="R395" s="32"/>
      <c r="S395" s="33"/>
      <c r="T395" s="33"/>
      <c r="U395" s="33"/>
      <c r="V395" s="33"/>
      <c r="W395" s="33"/>
      <c r="X395" s="33"/>
    </row>
    <row r="396" spans="1:24" s="34" customFormat="1">
      <c r="A396" s="29"/>
      <c r="B396" s="29"/>
      <c r="C396" s="29"/>
      <c r="D396" s="29"/>
      <c r="E396" s="29"/>
      <c r="F396" s="29"/>
      <c r="G396" s="29"/>
      <c r="H396" s="29"/>
      <c r="I396" s="30"/>
      <c r="J396" s="30"/>
      <c r="K396" s="30"/>
      <c r="L396" s="30"/>
      <c r="M396" s="40"/>
      <c r="N396" s="40"/>
      <c r="O396" s="31"/>
      <c r="P396" s="31"/>
      <c r="Q396" s="32"/>
      <c r="R396" s="32"/>
      <c r="S396" s="33"/>
      <c r="T396" s="33"/>
      <c r="U396" s="33"/>
      <c r="V396" s="33"/>
      <c r="W396" s="33"/>
      <c r="X396" s="33"/>
    </row>
    <row r="397" spans="1:24" s="34" customFormat="1">
      <c r="A397" s="29"/>
      <c r="B397" s="29"/>
      <c r="C397" s="29"/>
      <c r="D397" s="29"/>
      <c r="E397" s="29"/>
      <c r="F397" s="29"/>
      <c r="G397" s="29"/>
      <c r="H397" s="29"/>
      <c r="I397" s="30"/>
      <c r="J397" s="30"/>
      <c r="K397" s="30"/>
      <c r="L397" s="30"/>
      <c r="M397" s="40"/>
      <c r="N397" s="40"/>
      <c r="O397" s="31"/>
      <c r="P397" s="31"/>
      <c r="Q397" s="32"/>
      <c r="R397" s="32"/>
      <c r="S397" s="33"/>
      <c r="T397" s="33"/>
      <c r="U397" s="33"/>
      <c r="V397" s="33"/>
      <c r="W397" s="33"/>
      <c r="X397" s="33"/>
    </row>
    <row r="398" spans="1:24" s="34" customFormat="1">
      <c r="A398" s="29"/>
      <c r="B398" s="29"/>
      <c r="C398" s="29"/>
      <c r="D398" s="29"/>
      <c r="E398" s="29"/>
      <c r="F398" s="29"/>
      <c r="G398" s="29"/>
      <c r="H398" s="29"/>
      <c r="I398" s="30"/>
      <c r="J398" s="30"/>
      <c r="K398" s="30"/>
      <c r="L398" s="30"/>
      <c r="M398" s="40"/>
      <c r="N398" s="40"/>
      <c r="O398" s="31"/>
      <c r="P398" s="31"/>
      <c r="Q398" s="32"/>
      <c r="R398" s="32"/>
      <c r="S398" s="33"/>
      <c r="T398" s="33"/>
      <c r="U398" s="33"/>
      <c r="V398" s="33"/>
      <c r="W398" s="33"/>
      <c r="X398" s="33"/>
    </row>
    <row r="399" spans="1:24" s="34" customFormat="1">
      <c r="A399" s="29"/>
      <c r="B399" s="29"/>
      <c r="C399" s="29"/>
      <c r="D399" s="29"/>
      <c r="E399" s="29"/>
      <c r="F399" s="29"/>
      <c r="G399" s="29"/>
      <c r="H399" s="29"/>
      <c r="I399" s="30"/>
      <c r="J399" s="30"/>
      <c r="K399" s="30"/>
      <c r="L399" s="30"/>
      <c r="M399" s="40"/>
      <c r="N399" s="40"/>
      <c r="O399" s="31"/>
      <c r="P399" s="31"/>
      <c r="Q399" s="32"/>
      <c r="R399" s="32"/>
      <c r="S399" s="33"/>
      <c r="T399" s="33"/>
      <c r="U399" s="33"/>
      <c r="V399" s="33"/>
      <c r="W399" s="33"/>
      <c r="X399" s="33"/>
    </row>
    <row r="400" spans="1:24" s="34" customFormat="1">
      <c r="A400" s="29"/>
      <c r="B400" s="29"/>
      <c r="C400" s="29"/>
      <c r="D400" s="29"/>
      <c r="E400" s="29"/>
      <c r="F400" s="29"/>
      <c r="G400" s="29"/>
      <c r="H400" s="29"/>
      <c r="I400" s="30"/>
      <c r="J400" s="30"/>
      <c r="K400" s="30"/>
      <c r="L400" s="30"/>
      <c r="M400" s="40"/>
      <c r="N400" s="40"/>
      <c r="O400" s="31"/>
      <c r="P400" s="31"/>
      <c r="Q400" s="32"/>
      <c r="R400" s="32"/>
      <c r="S400" s="33"/>
      <c r="T400" s="33"/>
      <c r="U400" s="33"/>
      <c r="V400" s="33"/>
      <c r="W400" s="33"/>
      <c r="X400" s="33"/>
    </row>
    <row r="401" spans="1:24" s="34" customFormat="1">
      <c r="A401" s="29"/>
      <c r="B401" s="29"/>
      <c r="C401" s="29"/>
      <c r="D401" s="29"/>
      <c r="E401" s="29"/>
      <c r="F401" s="29"/>
      <c r="G401" s="29"/>
      <c r="H401" s="29"/>
      <c r="I401" s="30"/>
      <c r="J401" s="30"/>
      <c r="K401" s="30"/>
      <c r="L401" s="30"/>
      <c r="M401" s="40"/>
      <c r="N401" s="40"/>
      <c r="O401" s="31"/>
      <c r="P401" s="31"/>
      <c r="Q401" s="32"/>
      <c r="R401" s="32"/>
      <c r="S401" s="33"/>
      <c r="T401" s="33"/>
      <c r="U401" s="33"/>
      <c r="V401" s="33"/>
      <c r="W401" s="33"/>
      <c r="X401" s="33"/>
    </row>
    <row r="402" spans="1:24" s="34" customFormat="1">
      <c r="A402" s="29"/>
      <c r="B402" s="29"/>
      <c r="C402" s="29"/>
      <c r="D402" s="29"/>
      <c r="E402" s="29"/>
      <c r="F402" s="29"/>
      <c r="G402" s="29"/>
      <c r="H402" s="29"/>
      <c r="I402" s="30"/>
      <c r="J402" s="30"/>
      <c r="K402" s="30"/>
      <c r="L402" s="30"/>
      <c r="M402" s="40"/>
      <c r="N402" s="40"/>
      <c r="O402" s="31"/>
      <c r="P402" s="31"/>
      <c r="Q402" s="32"/>
      <c r="R402" s="32"/>
      <c r="S402" s="33"/>
      <c r="T402" s="33"/>
      <c r="U402" s="33"/>
      <c r="V402" s="33"/>
      <c r="W402" s="33"/>
      <c r="X402" s="33"/>
    </row>
    <row r="403" spans="1:24" s="34" customFormat="1">
      <c r="A403" s="29"/>
      <c r="B403" s="29"/>
      <c r="C403" s="29"/>
      <c r="D403" s="29"/>
      <c r="E403" s="29"/>
      <c r="F403" s="29"/>
      <c r="G403" s="29"/>
      <c r="H403" s="29"/>
      <c r="I403" s="30"/>
      <c r="J403" s="30"/>
      <c r="K403" s="30"/>
      <c r="L403" s="30"/>
      <c r="M403" s="40"/>
      <c r="N403" s="40"/>
      <c r="O403" s="31"/>
      <c r="P403" s="31"/>
      <c r="Q403" s="32"/>
      <c r="R403" s="32"/>
      <c r="S403" s="33"/>
      <c r="T403" s="33"/>
      <c r="U403" s="33"/>
      <c r="V403" s="33"/>
      <c r="W403" s="33"/>
      <c r="X403" s="33"/>
    </row>
    <row r="404" spans="1:24" s="34" customFormat="1">
      <c r="A404" s="29"/>
      <c r="B404" s="29"/>
      <c r="C404" s="29"/>
      <c r="D404" s="29"/>
      <c r="E404" s="29"/>
      <c r="F404" s="29"/>
      <c r="G404" s="29"/>
      <c r="H404" s="29"/>
      <c r="I404" s="30"/>
      <c r="J404" s="30"/>
      <c r="K404" s="30"/>
      <c r="L404" s="30"/>
      <c r="M404" s="40"/>
      <c r="N404" s="40"/>
      <c r="O404" s="31"/>
      <c r="P404" s="31"/>
      <c r="Q404" s="32"/>
      <c r="R404" s="32"/>
      <c r="S404" s="33"/>
      <c r="T404" s="33"/>
      <c r="U404" s="33"/>
      <c r="V404" s="33"/>
      <c r="W404" s="33"/>
      <c r="X404" s="33"/>
    </row>
    <row r="405" spans="1:24" s="34" customFormat="1">
      <c r="A405" s="29"/>
      <c r="B405" s="29"/>
      <c r="C405" s="29"/>
      <c r="D405" s="29"/>
      <c r="E405" s="29"/>
      <c r="F405" s="29"/>
      <c r="G405" s="29"/>
      <c r="H405" s="29"/>
      <c r="I405" s="30"/>
      <c r="J405" s="30"/>
      <c r="K405" s="30"/>
      <c r="L405" s="30"/>
      <c r="M405" s="40"/>
      <c r="N405" s="40"/>
      <c r="O405" s="31"/>
      <c r="P405" s="31"/>
      <c r="Q405" s="32"/>
      <c r="R405" s="32"/>
      <c r="S405" s="33"/>
      <c r="T405" s="33"/>
      <c r="U405" s="33"/>
      <c r="V405" s="33"/>
      <c r="W405" s="33"/>
      <c r="X405" s="33"/>
    </row>
    <row r="406" spans="1:24" s="34" customFormat="1">
      <c r="A406" s="29"/>
      <c r="B406" s="29"/>
      <c r="C406" s="29"/>
      <c r="D406" s="29"/>
      <c r="E406" s="29"/>
      <c r="F406" s="29"/>
      <c r="G406" s="29"/>
      <c r="H406" s="29"/>
      <c r="I406" s="30"/>
      <c r="J406" s="30"/>
      <c r="K406" s="30"/>
      <c r="L406" s="30"/>
      <c r="M406" s="40"/>
      <c r="N406" s="40"/>
      <c r="O406" s="31"/>
      <c r="P406" s="31"/>
      <c r="Q406" s="32"/>
      <c r="R406" s="32"/>
      <c r="S406" s="33"/>
      <c r="T406" s="33"/>
      <c r="U406" s="33"/>
      <c r="V406" s="33"/>
      <c r="W406" s="33"/>
      <c r="X406" s="33"/>
    </row>
    <row r="407" spans="1:24" s="34" customFormat="1">
      <c r="A407" s="29"/>
      <c r="B407" s="29"/>
      <c r="C407" s="29"/>
      <c r="D407" s="29"/>
      <c r="E407" s="29"/>
      <c r="F407" s="29"/>
      <c r="G407" s="29"/>
      <c r="H407" s="29"/>
      <c r="I407" s="30"/>
      <c r="J407" s="30"/>
      <c r="K407" s="30"/>
      <c r="L407" s="30"/>
      <c r="M407" s="40"/>
      <c r="N407" s="40"/>
      <c r="O407" s="31"/>
      <c r="P407" s="31"/>
      <c r="Q407" s="32"/>
      <c r="R407" s="32"/>
      <c r="S407" s="33"/>
      <c r="T407" s="33"/>
      <c r="U407" s="33"/>
      <c r="V407" s="33"/>
      <c r="W407" s="33"/>
      <c r="X407" s="33"/>
    </row>
    <row r="408" spans="1:24" s="34" customFormat="1">
      <c r="A408" s="29"/>
      <c r="B408" s="29"/>
      <c r="C408" s="29"/>
      <c r="D408" s="29"/>
      <c r="E408" s="29"/>
      <c r="F408" s="29"/>
      <c r="G408" s="29"/>
      <c r="H408" s="29"/>
      <c r="I408" s="30"/>
      <c r="J408" s="30"/>
      <c r="K408" s="30"/>
      <c r="L408" s="30"/>
      <c r="M408" s="40"/>
      <c r="N408" s="40"/>
      <c r="O408" s="31"/>
      <c r="P408" s="31"/>
      <c r="Q408" s="32"/>
      <c r="R408" s="32"/>
      <c r="S408" s="33"/>
      <c r="T408" s="33"/>
      <c r="U408" s="33"/>
      <c r="V408" s="33"/>
      <c r="W408" s="33"/>
      <c r="X408" s="33"/>
    </row>
    <row r="409" spans="1:24" s="34" customFormat="1">
      <c r="A409" s="29"/>
      <c r="B409" s="29"/>
      <c r="C409" s="29"/>
      <c r="D409" s="29"/>
      <c r="E409" s="29"/>
      <c r="F409" s="29"/>
      <c r="G409" s="29"/>
      <c r="H409" s="29"/>
      <c r="I409" s="30"/>
      <c r="J409" s="30"/>
      <c r="K409" s="30"/>
      <c r="L409" s="30"/>
      <c r="M409" s="40"/>
      <c r="N409" s="40"/>
      <c r="O409" s="31"/>
      <c r="P409" s="31"/>
      <c r="Q409" s="32"/>
      <c r="R409" s="32"/>
      <c r="S409" s="33"/>
      <c r="T409" s="33"/>
      <c r="U409" s="33"/>
      <c r="V409" s="33"/>
      <c r="W409" s="33"/>
      <c r="X409" s="33"/>
    </row>
    <row r="410" spans="1:24" s="34" customFormat="1">
      <c r="A410" s="29"/>
      <c r="B410" s="29"/>
      <c r="C410" s="29"/>
      <c r="D410" s="29"/>
      <c r="E410" s="29"/>
      <c r="F410" s="29"/>
      <c r="G410" s="29"/>
      <c r="H410" s="29"/>
      <c r="I410" s="30"/>
      <c r="J410" s="30"/>
      <c r="K410" s="30"/>
      <c r="L410" s="30"/>
      <c r="M410" s="40"/>
      <c r="N410" s="40"/>
      <c r="O410" s="31"/>
      <c r="P410" s="31"/>
      <c r="Q410" s="32"/>
      <c r="R410" s="32"/>
      <c r="S410" s="33"/>
      <c r="T410" s="33"/>
      <c r="U410" s="33"/>
      <c r="V410" s="33"/>
      <c r="W410" s="33"/>
      <c r="X410" s="33"/>
    </row>
    <row r="411" spans="1:24" s="34" customFormat="1">
      <c r="A411" s="29"/>
      <c r="B411" s="29"/>
      <c r="C411" s="29"/>
      <c r="D411" s="29"/>
      <c r="E411" s="29"/>
      <c r="F411" s="29"/>
      <c r="G411" s="29"/>
      <c r="H411" s="29"/>
      <c r="I411" s="30"/>
      <c r="J411" s="30"/>
      <c r="K411" s="30"/>
      <c r="L411" s="30"/>
      <c r="M411" s="40"/>
      <c r="N411" s="40"/>
      <c r="O411" s="31"/>
      <c r="P411" s="31"/>
      <c r="Q411" s="32"/>
      <c r="R411" s="32"/>
      <c r="S411" s="33"/>
      <c r="T411" s="33"/>
      <c r="U411" s="33"/>
      <c r="V411" s="33"/>
      <c r="W411" s="33"/>
      <c r="X411" s="33"/>
    </row>
    <row r="412" spans="1:24" s="34" customFormat="1">
      <c r="A412" s="29"/>
      <c r="B412" s="29"/>
      <c r="C412" s="29"/>
      <c r="D412" s="29"/>
      <c r="E412" s="29"/>
      <c r="F412" s="29"/>
      <c r="G412" s="29"/>
      <c r="H412" s="29"/>
      <c r="I412" s="30"/>
      <c r="J412" s="30"/>
      <c r="K412" s="30"/>
      <c r="L412" s="30"/>
      <c r="M412" s="40"/>
      <c r="N412" s="40"/>
      <c r="O412" s="31"/>
      <c r="P412" s="31"/>
      <c r="Q412" s="32"/>
      <c r="R412" s="32"/>
      <c r="S412" s="33"/>
      <c r="T412" s="33"/>
      <c r="U412" s="33"/>
      <c r="V412" s="33"/>
      <c r="W412" s="33"/>
      <c r="X412" s="33"/>
    </row>
    <row r="413" spans="1:24" s="34" customFormat="1">
      <c r="A413" s="29"/>
      <c r="B413" s="29"/>
      <c r="C413" s="29"/>
      <c r="D413" s="29"/>
      <c r="E413" s="29"/>
      <c r="F413" s="29"/>
      <c r="G413" s="29"/>
      <c r="H413" s="29"/>
      <c r="I413" s="30"/>
      <c r="J413" s="30"/>
      <c r="K413" s="30"/>
      <c r="L413" s="30"/>
      <c r="M413" s="40"/>
      <c r="N413" s="40"/>
      <c r="O413" s="31"/>
      <c r="P413" s="31"/>
      <c r="Q413" s="32"/>
      <c r="R413" s="32"/>
      <c r="S413" s="33"/>
      <c r="T413" s="33"/>
      <c r="U413" s="33"/>
      <c r="V413" s="33"/>
      <c r="W413" s="33"/>
      <c r="X413" s="33"/>
    </row>
    <row r="414" spans="1:24" s="34" customFormat="1">
      <c r="A414" s="29"/>
      <c r="B414" s="29"/>
      <c r="C414" s="29"/>
      <c r="D414" s="29"/>
      <c r="E414" s="29"/>
      <c r="F414" s="29"/>
      <c r="G414" s="29"/>
      <c r="H414" s="29"/>
      <c r="I414" s="30"/>
      <c r="J414" s="30"/>
      <c r="K414" s="30"/>
      <c r="L414" s="30"/>
      <c r="M414" s="40"/>
      <c r="N414" s="40"/>
      <c r="O414" s="31"/>
      <c r="P414" s="31"/>
      <c r="Q414" s="32"/>
      <c r="R414" s="32"/>
      <c r="S414" s="33"/>
      <c r="T414" s="33"/>
      <c r="U414" s="33"/>
      <c r="V414" s="33"/>
      <c r="W414" s="33"/>
      <c r="X414" s="33"/>
    </row>
    <row r="415" spans="1:24" s="34" customFormat="1">
      <c r="A415" s="29"/>
      <c r="B415" s="29"/>
      <c r="C415" s="29"/>
      <c r="D415" s="29"/>
      <c r="E415" s="29"/>
      <c r="F415" s="29"/>
      <c r="G415" s="29"/>
      <c r="H415" s="29"/>
      <c r="I415" s="30"/>
      <c r="J415" s="30"/>
      <c r="K415" s="30"/>
      <c r="L415" s="30"/>
      <c r="M415" s="40"/>
      <c r="N415" s="40"/>
      <c r="O415" s="31"/>
      <c r="P415" s="31"/>
      <c r="Q415" s="32"/>
      <c r="R415" s="32"/>
      <c r="S415" s="33"/>
      <c r="T415" s="33"/>
      <c r="U415" s="33"/>
      <c r="V415" s="33"/>
      <c r="W415" s="33"/>
      <c r="X415" s="33"/>
    </row>
    <row r="416" spans="1:24" s="34" customFormat="1">
      <c r="A416" s="29"/>
      <c r="B416" s="29"/>
      <c r="C416" s="29"/>
      <c r="D416" s="29"/>
      <c r="E416" s="29"/>
      <c r="F416" s="29"/>
      <c r="G416" s="29"/>
      <c r="H416" s="29"/>
      <c r="I416" s="30"/>
      <c r="J416" s="30"/>
      <c r="K416" s="30"/>
      <c r="L416" s="30"/>
      <c r="M416" s="40"/>
      <c r="N416" s="40"/>
      <c r="O416" s="31"/>
      <c r="P416" s="31"/>
      <c r="Q416" s="32"/>
      <c r="R416" s="32"/>
      <c r="S416" s="33"/>
      <c r="T416" s="33"/>
      <c r="U416" s="33"/>
      <c r="V416" s="33"/>
      <c r="W416" s="33"/>
      <c r="X416" s="33"/>
    </row>
    <row r="417" spans="1:24" s="34" customFormat="1">
      <c r="A417" s="29"/>
      <c r="B417" s="29"/>
      <c r="C417" s="29"/>
      <c r="D417" s="29"/>
      <c r="E417" s="29"/>
      <c r="F417" s="29"/>
      <c r="G417" s="29"/>
      <c r="H417" s="29"/>
      <c r="I417" s="30"/>
      <c r="J417" s="30"/>
      <c r="K417" s="30"/>
      <c r="L417" s="30"/>
      <c r="M417" s="40"/>
      <c r="N417" s="40"/>
      <c r="O417" s="31"/>
      <c r="P417" s="31"/>
      <c r="Q417" s="32"/>
      <c r="R417" s="32"/>
      <c r="S417" s="33"/>
      <c r="T417" s="33"/>
      <c r="U417" s="33"/>
      <c r="V417" s="33"/>
      <c r="W417" s="33"/>
      <c r="X417" s="33"/>
    </row>
    <row r="418" spans="1:24" s="34" customFormat="1">
      <c r="A418" s="29"/>
      <c r="B418" s="29"/>
      <c r="C418" s="29"/>
      <c r="D418" s="29"/>
      <c r="E418" s="29"/>
      <c r="F418" s="29"/>
      <c r="G418" s="29"/>
      <c r="H418" s="29"/>
      <c r="I418" s="30"/>
      <c r="J418" s="30"/>
      <c r="K418" s="30"/>
      <c r="L418" s="30"/>
      <c r="M418" s="40"/>
      <c r="N418" s="40"/>
      <c r="O418" s="31"/>
      <c r="P418" s="31"/>
      <c r="Q418" s="32"/>
      <c r="R418" s="32"/>
      <c r="S418" s="33"/>
      <c r="T418" s="33"/>
      <c r="U418" s="33"/>
      <c r="V418" s="33"/>
      <c r="W418" s="33"/>
      <c r="X418" s="33"/>
    </row>
    <row r="419" spans="1:24" s="34" customFormat="1">
      <c r="A419" s="29"/>
      <c r="B419" s="29"/>
      <c r="C419" s="29"/>
      <c r="D419" s="29"/>
      <c r="E419" s="29"/>
      <c r="F419" s="29"/>
      <c r="G419" s="29"/>
      <c r="H419" s="29"/>
      <c r="I419" s="30"/>
      <c r="J419" s="30"/>
      <c r="K419" s="30"/>
      <c r="L419" s="30"/>
      <c r="M419" s="40"/>
      <c r="N419" s="40"/>
      <c r="O419" s="31"/>
      <c r="P419" s="31"/>
      <c r="Q419" s="32"/>
      <c r="R419" s="32"/>
      <c r="S419" s="33"/>
      <c r="T419" s="33"/>
      <c r="U419" s="33"/>
      <c r="V419" s="33"/>
      <c r="W419" s="33"/>
      <c r="X419" s="33"/>
    </row>
    <row r="420" spans="1:24" s="34" customFormat="1">
      <c r="A420" s="29"/>
      <c r="B420" s="29"/>
      <c r="C420" s="29"/>
      <c r="D420" s="29"/>
      <c r="E420" s="29"/>
      <c r="F420" s="29"/>
      <c r="G420" s="29"/>
      <c r="H420" s="29"/>
      <c r="I420" s="30"/>
      <c r="J420" s="30"/>
      <c r="K420" s="30"/>
      <c r="L420" s="30"/>
      <c r="M420" s="40"/>
      <c r="N420" s="40"/>
      <c r="O420" s="31"/>
      <c r="P420" s="31"/>
      <c r="Q420" s="32"/>
      <c r="R420" s="32"/>
      <c r="S420" s="33"/>
      <c r="T420" s="33"/>
      <c r="U420" s="33"/>
      <c r="V420" s="33"/>
      <c r="W420" s="33"/>
      <c r="X420" s="33"/>
    </row>
    <row r="421" spans="1:24" s="34" customFormat="1">
      <c r="A421" s="29"/>
      <c r="B421" s="29"/>
      <c r="C421" s="29"/>
      <c r="D421" s="29"/>
      <c r="E421" s="29"/>
      <c r="F421" s="29"/>
      <c r="G421" s="29"/>
      <c r="H421" s="29"/>
      <c r="I421" s="30"/>
      <c r="J421" s="30"/>
      <c r="K421" s="30"/>
      <c r="L421" s="30"/>
      <c r="M421" s="40"/>
      <c r="N421" s="40"/>
      <c r="O421" s="31"/>
      <c r="P421" s="31"/>
      <c r="Q421" s="32"/>
      <c r="R421" s="32"/>
      <c r="S421" s="33"/>
      <c r="T421" s="33"/>
      <c r="U421" s="33"/>
      <c r="V421" s="33"/>
      <c r="W421" s="33"/>
      <c r="X421" s="33"/>
    </row>
    <row r="422" spans="1:24" s="34" customFormat="1">
      <c r="A422" s="29"/>
      <c r="B422" s="29"/>
      <c r="C422" s="29"/>
      <c r="D422" s="29"/>
      <c r="E422" s="29"/>
      <c r="F422" s="29"/>
      <c r="G422" s="29"/>
      <c r="H422" s="29"/>
      <c r="I422" s="30"/>
      <c r="J422" s="30"/>
      <c r="K422" s="30"/>
      <c r="L422" s="30"/>
      <c r="M422" s="40"/>
      <c r="N422" s="40"/>
      <c r="O422" s="31"/>
      <c r="P422" s="31"/>
      <c r="Q422" s="32"/>
      <c r="R422" s="32"/>
      <c r="S422" s="33"/>
      <c r="T422" s="33"/>
      <c r="U422" s="33"/>
      <c r="V422" s="33"/>
      <c r="W422" s="33"/>
      <c r="X422" s="33"/>
    </row>
    <row r="423" spans="1:24" s="34" customFormat="1">
      <c r="A423" s="29"/>
      <c r="B423" s="29"/>
      <c r="C423" s="29"/>
      <c r="D423" s="29"/>
      <c r="E423" s="29"/>
      <c r="F423" s="29"/>
      <c r="G423" s="29"/>
      <c r="H423" s="29"/>
      <c r="I423" s="30"/>
      <c r="J423" s="30"/>
      <c r="K423" s="30"/>
      <c r="L423" s="30"/>
      <c r="M423" s="40"/>
      <c r="N423" s="40"/>
      <c r="O423" s="31"/>
      <c r="P423" s="31"/>
      <c r="Q423" s="32"/>
      <c r="R423" s="32"/>
      <c r="S423" s="33"/>
      <c r="T423" s="33"/>
      <c r="U423" s="33"/>
      <c r="V423" s="33"/>
      <c r="W423" s="33"/>
      <c r="X423" s="33"/>
    </row>
    <row r="424" spans="1:24" s="34" customFormat="1">
      <c r="A424" s="29"/>
      <c r="B424" s="29"/>
      <c r="C424" s="29"/>
      <c r="D424" s="29"/>
      <c r="E424" s="29"/>
      <c r="F424" s="29"/>
      <c r="G424" s="29"/>
      <c r="H424" s="29"/>
      <c r="I424" s="30"/>
      <c r="J424" s="30"/>
      <c r="K424" s="30"/>
      <c r="L424" s="30"/>
      <c r="M424" s="40"/>
      <c r="N424" s="40"/>
      <c r="O424" s="31"/>
      <c r="P424" s="31"/>
      <c r="Q424" s="32"/>
      <c r="R424" s="32"/>
      <c r="S424" s="33"/>
      <c r="T424" s="33"/>
      <c r="U424" s="33"/>
      <c r="V424" s="33"/>
      <c r="W424" s="33"/>
      <c r="X424" s="33"/>
    </row>
    <row r="425" spans="1:24" s="34" customFormat="1">
      <c r="A425" s="29"/>
      <c r="B425" s="29"/>
      <c r="C425" s="29"/>
      <c r="D425" s="29"/>
      <c r="E425" s="29"/>
      <c r="F425" s="29"/>
      <c r="G425" s="29"/>
      <c r="H425" s="29"/>
      <c r="I425" s="30"/>
      <c r="J425" s="30"/>
      <c r="K425" s="30"/>
      <c r="L425" s="30"/>
      <c r="M425" s="40"/>
      <c r="N425" s="40"/>
      <c r="O425" s="31"/>
      <c r="P425" s="31"/>
      <c r="Q425" s="32"/>
      <c r="R425" s="32"/>
      <c r="S425" s="33"/>
      <c r="T425" s="33"/>
      <c r="U425" s="33"/>
      <c r="V425" s="33"/>
      <c r="W425" s="33"/>
      <c r="X425" s="33"/>
    </row>
    <row r="426" spans="1:24" s="34" customFormat="1">
      <c r="A426" s="29"/>
      <c r="B426" s="29"/>
      <c r="C426" s="29"/>
      <c r="D426" s="29"/>
      <c r="E426" s="29"/>
      <c r="F426" s="29"/>
      <c r="G426" s="29"/>
      <c r="H426" s="29"/>
      <c r="I426" s="30"/>
      <c r="J426" s="30"/>
      <c r="K426" s="30"/>
      <c r="L426" s="30"/>
      <c r="M426" s="40"/>
      <c r="N426" s="40"/>
      <c r="O426" s="31"/>
      <c r="P426" s="31"/>
      <c r="Q426" s="32"/>
      <c r="R426" s="32"/>
      <c r="S426" s="33"/>
      <c r="T426" s="33"/>
      <c r="U426" s="33"/>
      <c r="V426" s="33"/>
      <c r="W426" s="33"/>
      <c r="X426" s="33"/>
    </row>
    <row r="427" spans="1:24" s="34" customFormat="1">
      <c r="A427" s="29"/>
      <c r="B427" s="29"/>
      <c r="C427" s="29"/>
      <c r="D427" s="29"/>
      <c r="E427" s="29"/>
      <c r="F427" s="29"/>
      <c r="G427" s="29"/>
      <c r="H427" s="29"/>
      <c r="I427" s="30"/>
      <c r="J427" s="30"/>
      <c r="K427" s="30"/>
      <c r="L427" s="30"/>
      <c r="M427" s="40"/>
      <c r="N427" s="40"/>
      <c r="O427" s="31"/>
      <c r="P427" s="31"/>
      <c r="Q427" s="32"/>
      <c r="R427" s="32"/>
      <c r="S427" s="33"/>
      <c r="T427" s="33"/>
      <c r="U427" s="33"/>
      <c r="V427" s="33"/>
      <c r="W427" s="33"/>
      <c r="X427" s="33"/>
    </row>
    <row r="428" spans="1:24" s="34" customFormat="1">
      <c r="A428" s="29"/>
      <c r="B428" s="29"/>
      <c r="C428" s="29"/>
      <c r="D428" s="29"/>
      <c r="E428" s="29"/>
      <c r="F428" s="29"/>
      <c r="G428" s="29"/>
      <c r="H428" s="29"/>
      <c r="I428" s="30"/>
      <c r="J428" s="30"/>
      <c r="K428" s="30"/>
      <c r="L428" s="30"/>
      <c r="M428" s="40"/>
      <c r="N428" s="40"/>
      <c r="O428" s="31"/>
      <c r="P428" s="31"/>
      <c r="Q428" s="32"/>
      <c r="R428" s="32"/>
      <c r="S428" s="33"/>
      <c r="T428" s="33"/>
      <c r="U428" s="33"/>
      <c r="V428" s="33"/>
      <c r="W428" s="33"/>
      <c r="X428" s="33"/>
    </row>
    <row r="429" spans="1:24" s="34" customFormat="1">
      <c r="A429" s="29"/>
      <c r="B429" s="29"/>
      <c r="C429" s="29"/>
      <c r="D429" s="29"/>
      <c r="E429" s="29"/>
      <c r="F429" s="29"/>
      <c r="G429" s="29"/>
      <c r="H429" s="29"/>
      <c r="I429" s="30"/>
      <c r="J429" s="30"/>
      <c r="K429" s="30"/>
      <c r="L429" s="30"/>
      <c r="M429" s="40"/>
      <c r="N429" s="40"/>
      <c r="O429" s="31"/>
      <c r="P429" s="31"/>
      <c r="Q429" s="32"/>
      <c r="R429" s="32"/>
      <c r="S429" s="33"/>
      <c r="T429" s="33"/>
      <c r="U429" s="33"/>
      <c r="V429" s="33"/>
      <c r="W429" s="33"/>
      <c r="X429" s="33"/>
    </row>
    <row r="430" spans="1:24" s="34" customFormat="1">
      <c r="A430" s="29"/>
      <c r="B430" s="29"/>
      <c r="C430" s="29"/>
      <c r="D430" s="29"/>
      <c r="E430" s="29"/>
      <c r="F430" s="29"/>
      <c r="G430" s="29"/>
      <c r="H430" s="29"/>
      <c r="I430" s="30"/>
      <c r="J430" s="30"/>
      <c r="K430" s="30"/>
      <c r="L430" s="30"/>
      <c r="M430" s="40"/>
      <c r="N430" s="40"/>
      <c r="O430" s="31"/>
      <c r="P430" s="31"/>
      <c r="Q430" s="32"/>
      <c r="R430" s="32"/>
      <c r="S430" s="33"/>
      <c r="T430" s="33"/>
      <c r="U430" s="33"/>
      <c r="V430" s="33"/>
      <c r="W430" s="33"/>
      <c r="X430" s="33"/>
    </row>
    <row r="431" spans="1:24" s="34" customFormat="1">
      <c r="A431" s="29"/>
      <c r="B431" s="29"/>
      <c r="C431" s="29"/>
      <c r="D431" s="29"/>
      <c r="E431" s="29"/>
      <c r="F431" s="29"/>
      <c r="G431" s="29"/>
      <c r="H431" s="29"/>
      <c r="I431" s="30"/>
      <c r="J431" s="30"/>
      <c r="K431" s="30"/>
      <c r="L431" s="30"/>
      <c r="M431" s="40"/>
      <c r="N431" s="40"/>
      <c r="O431" s="31"/>
      <c r="P431" s="31"/>
      <c r="Q431" s="32"/>
      <c r="R431" s="32"/>
      <c r="S431" s="33"/>
      <c r="T431" s="33"/>
      <c r="U431" s="33"/>
      <c r="V431" s="33"/>
      <c r="W431" s="33"/>
      <c r="X431" s="33"/>
    </row>
    <row r="432" spans="1:24" s="34" customFormat="1">
      <c r="A432" s="29"/>
      <c r="B432" s="29"/>
      <c r="C432" s="29"/>
      <c r="D432" s="29"/>
      <c r="E432" s="29"/>
      <c r="F432" s="29"/>
      <c r="G432" s="29"/>
      <c r="H432" s="29"/>
      <c r="I432" s="30"/>
      <c r="J432" s="30"/>
      <c r="K432" s="30"/>
      <c r="L432" s="30"/>
      <c r="M432" s="40"/>
      <c r="N432" s="40"/>
      <c r="O432" s="31"/>
      <c r="P432" s="31"/>
      <c r="Q432" s="32"/>
      <c r="R432" s="32"/>
      <c r="S432" s="33"/>
      <c r="T432" s="33"/>
      <c r="U432" s="33"/>
      <c r="V432" s="33"/>
      <c r="W432" s="33"/>
      <c r="X432" s="33"/>
    </row>
    <row r="433" spans="1:24" s="34" customFormat="1">
      <c r="A433" s="29"/>
      <c r="B433" s="29"/>
      <c r="C433" s="29"/>
      <c r="D433" s="29"/>
      <c r="E433" s="29"/>
      <c r="F433" s="29"/>
      <c r="G433" s="29"/>
      <c r="H433" s="29"/>
      <c r="I433" s="30"/>
      <c r="J433" s="30"/>
      <c r="K433" s="30"/>
      <c r="L433" s="30"/>
      <c r="M433" s="40"/>
      <c r="N433" s="40"/>
      <c r="O433" s="31"/>
      <c r="P433" s="31"/>
      <c r="Q433" s="32"/>
      <c r="R433" s="32"/>
      <c r="S433" s="33"/>
      <c r="T433" s="33"/>
      <c r="U433" s="33"/>
      <c r="V433" s="33"/>
      <c r="W433" s="33"/>
      <c r="X433" s="33"/>
    </row>
    <row r="434" spans="1:24" s="34" customFormat="1">
      <c r="A434" s="29"/>
      <c r="B434" s="29"/>
      <c r="C434" s="29"/>
      <c r="D434" s="29"/>
      <c r="E434" s="29"/>
      <c r="F434" s="29"/>
      <c r="G434" s="29"/>
      <c r="H434" s="29"/>
      <c r="I434" s="30"/>
      <c r="J434" s="30"/>
      <c r="K434" s="30"/>
      <c r="L434" s="30"/>
      <c r="M434" s="40"/>
      <c r="N434" s="40"/>
      <c r="O434" s="31"/>
      <c r="P434" s="31"/>
      <c r="Q434" s="32"/>
      <c r="R434" s="32"/>
      <c r="S434" s="33"/>
      <c r="T434" s="33"/>
      <c r="U434" s="33"/>
      <c r="V434" s="33"/>
      <c r="W434" s="33"/>
      <c r="X434" s="33"/>
    </row>
    <row r="435" spans="1:24" s="34" customFormat="1">
      <c r="A435" s="29"/>
      <c r="B435" s="29"/>
      <c r="C435" s="29"/>
      <c r="D435" s="29"/>
      <c r="E435" s="29"/>
      <c r="F435" s="29"/>
      <c r="G435" s="29"/>
      <c r="H435" s="29"/>
      <c r="I435" s="30"/>
      <c r="J435" s="30"/>
      <c r="K435" s="30"/>
      <c r="L435" s="30"/>
      <c r="M435" s="40"/>
      <c r="N435" s="40"/>
      <c r="O435" s="31"/>
      <c r="P435" s="31"/>
      <c r="Q435" s="32"/>
      <c r="R435" s="32"/>
      <c r="S435" s="33"/>
      <c r="T435" s="33"/>
      <c r="U435" s="33"/>
      <c r="V435" s="33"/>
      <c r="W435" s="33"/>
      <c r="X435" s="33"/>
    </row>
    <row r="436" spans="1:24" s="34" customFormat="1">
      <c r="A436" s="29"/>
      <c r="B436" s="29"/>
      <c r="C436" s="29"/>
      <c r="D436" s="29"/>
      <c r="E436" s="29"/>
      <c r="F436" s="29"/>
      <c r="G436" s="29"/>
      <c r="H436" s="29"/>
      <c r="I436" s="30"/>
      <c r="J436" s="30"/>
      <c r="K436" s="30"/>
      <c r="L436" s="30"/>
      <c r="M436" s="40"/>
      <c r="N436" s="40"/>
      <c r="O436" s="31"/>
      <c r="P436" s="31"/>
      <c r="Q436" s="32"/>
      <c r="R436" s="32"/>
      <c r="S436" s="33"/>
      <c r="T436" s="33"/>
      <c r="U436" s="33"/>
      <c r="V436" s="33"/>
      <c r="W436" s="33"/>
      <c r="X436" s="33"/>
    </row>
    <row r="437" spans="1:24" s="34" customFormat="1">
      <c r="A437" s="29"/>
      <c r="B437" s="29"/>
      <c r="C437" s="29"/>
      <c r="D437" s="29"/>
      <c r="E437" s="29"/>
      <c r="F437" s="29"/>
      <c r="G437" s="29"/>
      <c r="H437" s="29"/>
      <c r="I437" s="30"/>
      <c r="J437" s="30"/>
      <c r="K437" s="30"/>
      <c r="L437" s="30"/>
      <c r="M437" s="40"/>
      <c r="N437" s="40"/>
      <c r="O437" s="31"/>
      <c r="P437" s="31"/>
      <c r="Q437" s="32"/>
      <c r="R437" s="32"/>
      <c r="S437" s="33"/>
      <c r="T437" s="33"/>
      <c r="U437" s="33"/>
      <c r="V437" s="33"/>
      <c r="W437" s="33"/>
      <c r="X437" s="33"/>
    </row>
    <row r="438" spans="1:24" s="34" customFormat="1">
      <c r="A438" s="29"/>
      <c r="B438" s="29"/>
      <c r="C438" s="29"/>
      <c r="D438" s="29"/>
      <c r="E438" s="29"/>
      <c r="F438" s="29"/>
      <c r="G438" s="29"/>
      <c r="H438" s="29"/>
      <c r="I438" s="30"/>
      <c r="J438" s="30"/>
      <c r="K438" s="30"/>
      <c r="L438" s="30"/>
      <c r="M438" s="40"/>
      <c r="N438" s="40"/>
      <c r="O438" s="31"/>
      <c r="P438" s="31"/>
      <c r="Q438" s="32"/>
      <c r="R438" s="32"/>
      <c r="S438" s="33"/>
      <c r="T438" s="33"/>
      <c r="U438" s="33"/>
      <c r="V438" s="33"/>
      <c r="W438" s="33"/>
      <c r="X438" s="33"/>
    </row>
    <row r="439" spans="1:24" s="34" customFormat="1">
      <c r="A439" s="29"/>
      <c r="B439" s="29"/>
      <c r="C439" s="29"/>
      <c r="D439" s="29"/>
      <c r="E439" s="29"/>
      <c r="F439" s="29"/>
      <c r="G439" s="29"/>
      <c r="H439" s="29"/>
      <c r="I439" s="30"/>
      <c r="J439" s="30"/>
      <c r="K439" s="30"/>
      <c r="L439" s="30"/>
      <c r="M439" s="40"/>
      <c r="N439" s="40"/>
      <c r="O439" s="31"/>
      <c r="P439" s="31"/>
      <c r="Q439" s="32"/>
      <c r="R439" s="32"/>
      <c r="S439" s="33"/>
      <c r="T439" s="33"/>
      <c r="U439" s="33"/>
      <c r="V439" s="33"/>
      <c r="W439" s="33"/>
      <c r="X439" s="33"/>
    </row>
    <row r="440" spans="1:24" s="34" customFormat="1">
      <c r="A440" s="29"/>
      <c r="B440" s="29"/>
      <c r="C440" s="29"/>
      <c r="D440" s="29"/>
      <c r="E440" s="29"/>
      <c r="F440" s="29"/>
      <c r="G440" s="29"/>
      <c r="H440" s="29"/>
      <c r="I440" s="30"/>
      <c r="J440" s="30"/>
      <c r="K440" s="30"/>
      <c r="L440" s="30"/>
      <c r="M440" s="40"/>
      <c r="N440" s="40"/>
      <c r="O440" s="31"/>
      <c r="P440" s="31"/>
      <c r="Q440" s="32"/>
      <c r="R440" s="32"/>
      <c r="S440" s="33"/>
      <c r="T440" s="33"/>
      <c r="U440" s="33"/>
      <c r="V440" s="33"/>
      <c r="W440" s="33"/>
      <c r="X440" s="33"/>
    </row>
    <row r="441" spans="1:24" s="34" customFormat="1">
      <c r="A441" s="29"/>
      <c r="B441" s="29"/>
      <c r="C441" s="29"/>
      <c r="D441" s="29"/>
      <c r="E441" s="29"/>
      <c r="F441" s="29"/>
      <c r="G441" s="29"/>
      <c r="H441" s="29"/>
      <c r="I441" s="30"/>
      <c r="J441" s="30"/>
      <c r="K441" s="30"/>
      <c r="L441" s="30"/>
      <c r="M441" s="40"/>
      <c r="N441" s="40"/>
      <c r="O441" s="31"/>
      <c r="P441" s="31"/>
      <c r="Q441" s="32"/>
      <c r="R441" s="32"/>
      <c r="S441" s="33"/>
      <c r="T441" s="33"/>
      <c r="U441" s="33"/>
      <c r="V441" s="33"/>
      <c r="W441" s="33"/>
      <c r="X441" s="33"/>
    </row>
    <row r="442" spans="1:24" s="34" customFormat="1">
      <c r="A442" s="29"/>
      <c r="B442" s="29"/>
      <c r="C442" s="29"/>
      <c r="D442" s="29"/>
      <c r="E442" s="29"/>
      <c r="F442" s="29"/>
      <c r="G442" s="29"/>
      <c r="H442" s="29"/>
      <c r="I442" s="30"/>
      <c r="J442" s="30"/>
      <c r="K442" s="30"/>
      <c r="L442" s="30"/>
      <c r="M442" s="40"/>
      <c r="N442" s="40"/>
      <c r="O442" s="31"/>
      <c r="P442" s="31"/>
      <c r="Q442" s="32"/>
      <c r="R442" s="32"/>
      <c r="S442" s="33"/>
      <c r="T442" s="33"/>
      <c r="U442" s="33"/>
      <c r="V442" s="33"/>
      <c r="W442" s="33"/>
      <c r="X442" s="33"/>
    </row>
    <row r="443" spans="1:24" s="34" customFormat="1">
      <c r="A443" s="29"/>
      <c r="B443" s="29"/>
      <c r="C443" s="29"/>
      <c r="D443" s="29"/>
      <c r="E443" s="29"/>
      <c r="F443" s="29"/>
      <c r="G443" s="29"/>
      <c r="H443" s="29"/>
      <c r="I443" s="30"/>
      <c r="J443" s="30"/>
      <c r="K443" s="30"/>
      <c r="L443" s="30"/>
      <c r="M443" s="40"/>
      <c r="N443" s="40"/>
      <c r="O443" s="31"/>
      <c r="P443" s="31"/>
      <c r="Q443" s="32"/>
      <c r="R443" s="32"/>
      <c r="S443" s="33"/>
      <c r="T443" s="33"/>
      <c r="U443" s="33"/>
      <c r="V443" s="33"/>
      <c r="W443" s="33"/>
      <c r="X443" s="33"/>
    </row>
    <row r="444" spans="1:24" s="34" customFormat="1">
      <c r="A444" s="29"/>
      <c r="B444" s="29"/>
      <c r="C444" s="29"/>
      <c r="D444" s="29"/>
      <c r="E444" s="29"/>
      <c r="F444" s="29"/>
      <c r="G444" s="29"/>
      <c r="H444" s="29"/>
      <c r="I444" s="30"/>
      <c r="J444" s="30"/>
      <c r="K444" s="30"/>
      <c r="L444" s="30"/>
      <c r="M444" s="40"/>
      <c r="N444" s="40"/>
      <c r="O444" s="31"/>
      <c r="P444" s="31"/>
      <c r="Q444" s="32"/>
      <c r="R444" s="32"/>
      <c r="S444" s="33"/>
      <c r="T444" s="33"/>
      <c r="U444" s="33"/>
      <c r="V444" s="33"/>
      <c r="W444" s="33"/>
      <c r="X444" s="33"/>
    </row>
    <row r="445" spans="1:24" s="34" customFormat="1">
      <c r="A445" s="29"/>
      <c r="B445" s="29"/>
      <c r="C445" s="29"/>
      <c r="D445" s="29"/>
      <c r="E445" s="29"/>
      <c r="F445" s="29"/>
      <c r="G445" s="29"/>
      <c r="H445" s="29"/>
      <c r="I445" s="30"/>
      <c r="J445" s="30"/>
      <c r="K445" s="30"/>
      <c r="L445" s="30"/>
      <c r="M445" s="40"/>
      <c r="N445" s="40"/>
      <c r="O445" s="31"/>
      <c r="P445" s="31"/>
      <c r="Q445" s="32"/>
      <c r="R445" s="32"/>
      <c r="S445" s="33"/>
      <c r="T445" s="33"/>
      <c r="U445" s="33"/>
      <c r="V445" s="33"/>
      <c r="W445" s="33"/>
      <c r="X445" s="33"/>
    </row>
    <row r="446" spans="1:24" s="34" customFormat="1">
      <c r="A446" s="29"/>
      <c r="B446" s="29"/>
      <c r="C446" s="29"/>
      <c r="D446" s="29"/>
      <c r="E446" s="29"/>
      <c r="F446" s="29"/>
      <c r="G446" s="29"/>
      <c r="H446" s="29"/>
      <c r="I446" s="30"/>
      <c r="J446" s="30"/>
      <c r="K446" s="30"/>
      <c r="L446" s="30"/>
      <c r="M446" s="40"/>
      <c r="N446" s="40"/>
      <c r="O446" s="31"/>
      <c r="P446" s="31"/>
      <c r="Q446" s="32"/>
      <c r="R446" s="32"/>
      <c r="S446" s="33"/>
      <c r="T446" s="33"/>
      <c r="U446" s="33"/>
      <c r="V446" s="33"/>
      <c r="W446" s="33"/>
      <c r="X446" s="33"/>
    </row>
    <row r="447" spans="1:24" s="34" customFormat="1">
      <c r="A447" s="29"/>
      <c r="B447" s="29"/>
      <c r="C447" s="29"/>
      <c r="D447" s="29"/>
      <c r="E447" s="29"/>
      <c r="F447" s="29"/>
      <c r="G447" s="29"/>
      <c r="H447" s="29"/>
      <c r="I447" s="30"/>
      <c r="J447" s="30"/>
      <c r="K447" s="30"/>
      <c r="L447" s="30"/>
      <c r="M447" s="40"/>
      <c r="N447" s="40"/>
      <c r="O447" s="31"/>
      <c r="P447" s="31"/>
      <c r="Q447" s="32"/>
      <c r="R447" s="32"/>
      <c r="S447" s="33"/>
      <c r="T447" s="33"/>
      <c r="U447" s="33"/>
      <c r="V447" s="33"/>
      <c r="W447" s="33"/>
      <c r="X447" s="33"/>
    </row>
    <row r="448" spans="1:24" s="34" customFormat="1">
      <c r="A448" s="29"/>
      <c r="B448" s="29"/>
      <c r="C448" s="29"/>
      <c r="D448" s="29"/>
      <c r="E448" s="29"/>
      <c r="F448" s="29"/>
      <c r="G448" s="29"/>
      <c r="H448" s="29"/>
      <c r="I448" s="30"/>
      <c r="J448" s="30"/>
      <c r="K448" s="30"/>
      <c r="L448" s="30"/>
      <c r="M448" s="40"/>
      <c r="N448" s="40"/>
      <c r="O448" s="31"/>
      <c r="P448" s="31"/>
      <c r="Q448" s="32"/>
      <c r="R448" s="32"/>
      <c r="S448" s="33"/>
      <c r="T448" s="33"/>
      <c r="U448" s="33"/>
      <c r="V448" s="33"/>
      <c r="W448" s="33"/>
      <c r="X448" s="33"/>
    </row>
    <row r="449" spans="1:24" s="34" customFormat="1">
      <c r="A449" s="29"/>
      <c r="B449" s="29"/>
      <c r="C449" s="29"/>
      <c r="D449" s="29"/>
      <c r="E449" s="29"/>
      <c r="F449" s="29"/>
      <c r="G449" s="29"/>
      <c r="H449" s="29"/>
      <c r="I449" s="30"/>
      <c r="J449" s="30"/>
      <c r="K449" s="30"/>
      <c r="L449" s="30"/>
      <c r="M449" s="40"/>
      <c r="N449" s="40"/>
      <c r="O449" s="31"/>
      <c r="P449" s="31"/>
      <c r="Q449" s="32"/>
      <c r="R449" s="32"/>
      <c r="S449" s="33"/>
      <c r="T449" s="33"/>
      <c r="U449" s="33"/>
      <c r="V449" s="33"/>
      <c r="W449" s="33"/>
      <c r="X449" s="33"/>
    </row>
    <row r="450" spans="1:24" s="34" customFormat="1">
      <c r="A450" s="29"/>
      <c r="B450" s="29"/>
      <c r="C450" s="29"/>
      <c r="D450" s="29"/>
      <c r="E450" s="29"/>
      <c r="F450" s="29"/>
      <c r="G450" s="29"/>
      <c r="H450" s="29"/>
      <c r="I450" s="30"/>
      <c r="J450" s="30"/>
      <c r="K450" s="30"/>
      <c r="L450" s="30"/>
      <c r="M450" s="40"/>
      <c r="N450" s="40"/>
      <c r="O450" s="31"/>
      <c r="P450" s="31"/>
      <c r="Q450" s="32"/>
      <c r="R450" s="32"/>
      <c r="S450" s="33"/>
      <c r="T450" s="33"/>
      <c r="U450" s="33"/>
      <c r="V450" s="33"/>
      <c r="W450" s="33"/>
      <c r="X450" s="33"/>
    </row>
    <row r="451" spans="1:24" s="34" customFormat="1">
      <c r="A451" s="29"/>
      <c r="B451" s="29"/>
      <c r="C451" s="29"/>
      <c r="D451" s="29"/>
      <c r="E451" s="29"/>
      <c r="F451" s="29"/>
      <c r="G451" s="29"/>
      <c r="H451" s="29"/>
      <c r="I451" s="30"/>
      <c r="J451" s="30"/>
      <c r="K451" s="30"/>
      <c r="L451" s="30"/>
      <c r="M451" s="40"/>
      <c r="N451" s="40"/>
      <c r="O451" s="31"/>
      <c r="P451" s="31"/>
      <c r="Q451" s="32"/>
      <c r="R451" s="32"/>
      <c r="S451" s="33"/>
      <c r="T451" s="33"/>
      <c r="U451" s="33"/>
      <c r="V451" s="33"/>
      <c r="W451" s="33"/>
      <c r="X451" s="33"/>
    </row>
    <row r="452" spans="1:24" s="34" customFormat="1">
      <c r="A452" s="29"/>
      <c r="B452" s="29"/>
      <c r="C452" s="29"/>
      <c r="D452" s="29"/>
      <c r="E452" s="29"/>
      <c r="F452" s="29"/>
      <c r="G452" s="29"/>
      <c r="H452" s="29"/>
      <c r="I452" s="30"/>
      <c r="J452" s="30"/>
      <c r="K452" s="30"/>
      <c r="L452" s="30"/>
      <c r="M452" s="40"/>
      <c r="N452" s="40"/>
      <c r="O452" s="31"/>
      <c r="P452" s="31"/>
      <c r="Q452" s="32"/>
      <c r="R452" s="32"/>
      <c r="S452" s="33"/>
      <c r="T452" s="33"/>
      <c r="U452" s="33"/>
      <c r="V452" s="33"/>
      <c r="W452" s="33"/>
      <c r="X452" s="33"/>
    </row>
    <row r="453" spans="1:24" s="34" customFormat="1">
      <c r="A453" s="29"/>
      <c r="B453" s="29"/>
      <c r="C453" s="29"/>
      <c r="D453" s="29"/>
      <c r="E453" s="29"/>
      <c r="F453" s="29"/>
      <c r="G453" s="29"/>
      <c r="H453" s="29"/>
      <c r="I453" s="30"/>
      <c r="J453" s="30"/>
      <c r="K453" s="30"/>
      <c r="L453" s="30"/>
      <c r="M453" s="40"/>
      <c r="N453" s="40"/>
      <c r="O453" s="31"/>
      <c r="P453" s="31"/>
      <c r="Q453" s="32"/>
      <c r="R453" s="32"/>
      <c r="S453" s="33"/>
      <c r="T453" s="33"/>
      <c r="U453" s="33"/>
      <c r="V453" s="33"/>
      <c r="W453" s="33"/>
      <c r="X453" s="33"/>
    </row>
    <row r="454" spans="1:24" s="34" customFormat="1">
      <c r="A454" s="29"/>
      <c r="B454" s="29"/>
      <c r="C454" s="29"/>
      <c r="D454" s="29"/>
      <c r="E454" s="29"/>
      <c r="F454" s="29"/>
      <c r="G454" s="29"/>
      <c r="H454" s="29"/>
      <c r="I454" s="30"/>
      <c r="J454" s="30"/>
      <c r="K454" s="30"/>
      <c r="L454" s="30"/>
      <c r="M454" s="40"/>
      <c r="N454" s="40"/>
      <c r="O454" s="31"/>
      <c r="P454" s="31"/>
      <c r="Q454" s="32"/>
      <c r="R454" s="32"/>
      <c r="S454" s="33"/>
      <c r="T454" s="33"/>
      <c r="U454" s="33"/>
      <c r="V454" s="33"/>
      <c r="W454" s="33"/>
      <c r="X454" s="33"/>
    </row>
    <row r="455" spans="1:24" s="34" customFormat="1">
      <c r="A455" s="29"/>
      <c r="B455" s="29"/>
      <c r="C455" s="29"/>
      <c r="D455" s="29"/>
      <c r="E455" s="29"/>
      <c r="F455" s="29"/>
      <c r="G455" s="29"/>
      <c r="H455" s="29"/>
      <c r="I455" s="30"/>
      <c r="J455" s="30"/>
      <c r="K455" s="30"/>
      <c r="L455" s="30"/>
      <c r="M455" s="40"/>
      <c r="N455" s="40"/>
      <c r="O455" s="31"/>
      <c r="P455" s="31"/>
      <c r="Q455" s="32"/>
      <c r="R455" s="32"/>
      <c r="S455" s="33"/>
      <c r="T455" s="33"/>
      <c r="U455" s="33"/>
      <c r="V455" s="33"/>
      <c r="W455" s="33"/>
      <c r="X455" s="33"/>
    </row>
    <row r="456" spans="1:24" s="34" customFormat="1">
      <c r="A456" s="29"/>
      <c r="B456" s="29"/>
      <c r="C456" s="29"/>
      <c r="D456" s="29"/>
      <c r="E456" s="29"/>
      <c r="F456" s="29"/>
      <c r="G456" s="29"/>
      <c r="H456" s="29"/>
      <c r="I456" s="30"/>
      <c r="J456" s="30"/>
      <c r="K456" s="30"/>
      <c r="L456" s="30"/>
      <c r="M456" s="40"/>
      <c r="N456" s="40"/>
      <c r="O456" s="31"/>
      <c r="P456" s="31"/>
      <c r="Q456" s="32"/>
      <c r="R456" s="32"/>
      <c r="S456" s="33"/>
      <c r="T456" s="33"/>
      <c r="U456" s="33"/>
      <c r="V456" s="33"/>
      <c r="W456" s="33"/>
      <c r="X456" s="33"/>
    </row>
    <row r="457" spans="1:24" s="34" customFormat="1">
      <c r="A457" s="29"/>
      <c r="B457" s="29"/>
      <c r="C457" s="29"/>
      <c r="D457" s="29"/>
      <c r="E457" s="29"/>
      <c r="F457" s="29"/>
      <c r="G457" s="29"/>
      <c r="H457" s="29"/>
      <c r="I457" s="30"/>
      <c r="J457" s="30"/>
      <c r="K457" s="30"/>
      <c r="L457" s="30"/>
      <c r="M457" s="40"/>
      <c r="N457" s="40"/>
      <c r="O457" s="31"/>
      <c r="P457" s="31"/>
      <c r="Q457" s="32"/>
      <c r="R457" s="32"/>
      <c r="S457" s="33"/>
      <c r="T457" s="33"/>
      <c r="U457" s="33"/>
      <c r="V457" s="33"/>
      <c r="W457" s="33"/>
      <c r="X457" s="33"/>
    </row>
    <row r="458" spans="1:24" s="34" customFormat="1">
      <c r="A458" s="29"/>
      <c r="B458" s="29"/>
      <c r="C458" s="29"/>
      <c r="D458" s="29"/>
      <c r="E458" s="29"/>
      <c r="F458" s="29"/>
      <c r="G458" s="29"/>
      <c r="H458" s="29"/>
      <c r="I458" s="30"/>
      <c r="J458" s="30"/>
      <c r="K458" s="30"/>
      <c r="L458" s="30"/>
      <c r="M458" s="40"/>
      <c r="N458" s="40"/>
      <c r="O458" s="31"/>
      <c r="P458" s="31"/>
      <c r="Q458" s="32"/>
      <c r="R458" s="32"/>
      <c r="S458" s="33"/>
      <c r="T458" s="33"/>
      <c r="U458" s="33"/>
      <c r="V458" s="33"/>
      <c r="W458" s="33"/>
      <c r="X458" s="33"/>
    </row>
    <row r="459" spans="1:24" s="34" customFormat="1">
      <c r="A459" s="29"/>
      <c r="B459" s="29"/>
      <c r="C459" s="29"/>
      <c r="D459" s="29"/>
      <c r="E459" s="29"/>
      <c r="F459" s="29"/>
      <c r="G459" s="29"/>
      <c r="H459" s="29"/>
      <c r="I459" s="30"/>
      <c r="J459" s="30"/>
      <c r="K459" s="30"/>
      <c r="L459" s="30"/>
      <c r="M459" s="40"/>
      <c r="N459" s="40"/>
      <c r="O459" s="31"/>
      <c r="P459" s="31"/>
      <c r="Q459" s="32"/>
      <c r="R459" s="32"/>
      <c r="S459" s="33"/>
      <c r="T459" s="33"/>
      <c r="U459" s="33"/>
      <c r="V459" s="33"/>
      <c r="W459" s="33"/>
      <c r="X459" s="33"/>
    </row>
    <row r="460" spans="1:24" s="34" customFormat="1">
      <c r="A460" s="29"/>
      <c r="B460" s="29"/>
      <c r="C460" s="29"/>
      <c r="D460" s="29"/>
      <c r="E460" s="29"/>
      <c r="F460" s="29"/>
      <c r="G460" s="29"/>
      <c r="H460" s="29"/>
      <c r="I460" s="30"/>
      <c r="J460" s="30"/>
      <c r="K460" s="30"/>
      <c r="L460" s="30"/>
      <c r="M460" s="40"/>
      <c r="N460" s="40"/>
      <c r="O460" s="31"/>
      <c r="P460" s="31"/>
      <c r="Q460" s="32"/>
      <c r="R460" s="32"/>
      <c r="S460" s="33"/>
      <c r="T460" s="33"/>
      <c r="U460" s="33"/>
      <c r="V460" s="33"/>
      <c r="W460" s="33"/>
      <c r="X460" s="33"/>
    </row>
    <row r="461" spans="1:24" s="34" customFormat="1">
      <c r="A461" s="29"/>
      <c r="B461" s="29"/>
      <c r="C461" s="29"/>
      <c r="D461" s="29"/>
      <c r="E461" s="29"/>
      <c r="F461" s="29"/>
      <c r="G461" s="29"/>
      <c r="H461" s="29"/>
      <c r="I461" s="30"/>
      <c r="J461" s="30"/>
      <c r="K461" s="30"/>
      <c r="L461" s="30"/>
      <c r="M461" s="40"/>
      <c r="N461" s="40"/>
      <c r="O461" s="31"/>
      <c r="P461" s="31"/>
      <c r="Q461" s="32"/>
      <c r="R461" s="32"/>
      <c r="S461" s="33"/>
      <c r="T461" s="33"/>
      <c r="U461" s="33"/>
      <c r="V461" s="33"/>
      <c r="W461" s="33"/>
      <c r="X461" s="33"/>
    </row>
    <row r="462" spans="1:24" s="34" customFormat="1">
      <c r="A462" s="29"/>
      <c r="B462" s="29"/>
      <c r="C462" s="29"/>
      <c r="D462" s="29"/>
      <c r="E462" s="29"/>
      <c r="F462" s="29"/>
      <c r="G462" s="29"/>
      <c r="H462" s="29"/>
      <c r="I462" s="30"/>
      <c r="J462" s="30"/>
      <c r="K462" s="30"/>
      <c r="L462" s="30"/>
      <c r="M462" s="40"/>
      <c r="N462" s="40"/>
      <c r="O462" s="31"/>
      <c r="P462" s="31"/>
      <c r="Q462" s="32"/>
      <c r="R462" s="32"/>
      <c r="S462" s="33"/>
      <c r="T462" s="33"/>
      <c r="U462" s="33"/>
      <c r="V462" s="33"/>
      <c r="W462" s="33"/>
      <c r="X462" s="33"/>
    </row>
    <row r="463" spans="1:24" s="34" customFormat="1">
      <c r="A463" s="29"/>
      <c r="B463" s="29"/>
      <c r="C463" s="29"/>
      <c r="D463" s="29"/>
      <c r="E463" s="29"/>
      <c r="F463" s="29"/>
      <c r="G463" s="29"/>
      <c r="H463" s="29"/>
      <c r="I463" s="30"/>
      <c r="J463" s="30"/>
      <c r="K463" s="30"/>
      <c r="L463" s="30"/>
      <c r="M463" s="40"/>
      <c r="N463" s="40"/>
      <c r="O463" s="31"/>
      <c r="P463" s="31"/>
      <c r="Q463" s="32"/>
      <c r="R463" s="32"/>
      <c r="S463" s="33"/>
      <c r="T463" s="33"/>
      <c r="U463" s="33"/>
      <c r="V463" s="33"/>
      <c r="W463" s="33"/>
      <c r="X463" s="33"/>
    </row>
    <row r="464" spans="1:24" s="34" customFormat="1">
      <c r="A464" s="29"/>
      <c r="B464" s="29"/>
      <c r="C464" s="29"/>
      <c r="D464" s="29"/>
      <c r="E464" s="29"/>
      <c r="F464" s="29"/>
      <c r="G464" s="29"/>
      <c r="H464" s="29"/>
      <c r="I464" s="30"/>
      <c r="J464" s="30"/>
      <c r="K464" s="30"/>
      <c r="L464" s="30"/>
      <c r="M464" s="40"/>
      <c r="N464" s="40"/>
      <c r="O464" s="31"/>
      <c r="P464" s="31"/>
      <c r="Q464" s="32"/>
      <c r="R464" s="32"/>
      <c r="S464" s="33"/>
      <c r="T464" s="33"/>
      <c r="U464" s="33"/>
      <c r="V464" s="33"/>
      <c r="W464" s="33"/>
      <c r="X464" s="33"/>
    </row>
    <row r="465" spans="1:24" s="34" customFormat="1">
      <c r="A465" s="29"/>
      <c r="B465" s="29"/>
      <c r="C465" s="29"/>
      <c r="D465" s="29"/>
      <c r="E465" s="29"/>
      <c r="F465" s="29"/>
      <c r="G465" s="29"/>
      <c r="H465" s="29"/>
      <c r="I465" s="30"/>
      <c r="J465" s="30"/>
      <c r="K465" s="30"/>
      <c r="L465" s="30"/>
      <c r="M465" s="40"/>
      <c r="N465" s="40"/>
      <c r="O465" s="31"/>
      <c r="P465" s="31"/>
      <c r="Q465" s="32"/>
      <c r="R465" s="32"/>
      <c r="S465" s="33"/>
      <c r="T465" s="33"/>
      <c r="U465" s="33"/>
      <c r="V465" s="33"/>
      <c r="W465" s="33"/>
      <c r="X465" s="33"/>
    </row>
    <row r="466" spans="1:24" s="34" customFormat="1">
      <c r="A466" s="29"/>
      <c r="B466" s="29"/>
      <c r="C466" s="29"/>
      <c r="D466" s="29"/>
      <c r="E466" s="29"/>
      <c r="F466" s="29"/>
      <c r="G466" s="29"/>
      <c r="H466" s="29"/>
      <c r="I466" s="30"/>
      <c r="J466" s="30"/>
      <c r="K466" s="30"/>
      <c r="L466" s="30"/>
      <c r="M466" s="40"/>
      <c r="N466" s="40"/>
      <c r="O466" s="31"/>
      <c r="P466" s="31"/>
      <c r="Q466" s="32"/>
      <c r="R466" s="32"/>
      <c r="S466" s="33"/>
      <c r="T466" s="33"/>
      <c r="U466" s="33"/>
      <c r="V466" s="33"/>
      <c r="W466" s="33"/>
      <c r="X466" s="33"/>
    </row>
    <row r="467" spans="1:24" s="34" customFormat="1">
      <c r="A467" s="29"/>
      <c r="B467" s="29"/>
      <c r="C467" s="29"/>
      <c r="D467" s="29"/>
      <c r="E467" s="29"/>
      <c r="F467" s="29"/>
      <c r="G467" s="29"/>
      <c r="H467" s="29"/>
      <c r="I467" s="30"/>
      <c r="J467" s="30"/>
      <c r="K467" s="30"/>
      <c r="L467" s="30"/>
      <c r="M467" s="40"/>
      <c r="N467" s="40"/>
      <c r="O467" s="31"/>
      <c r="P467" s="31"/>
      <c r="Q467" s="32"/>
      <c r="R467" s="32"/>
      <c r="S467" s="33"/>
      <c r="T467" s="33"/>
      <c r="U467" s="33"/>
      <c r="V467" s="33"/>
      <c r="W467" s="33"/>
      <c r="X467" s="33"/>
    </row>
    <row r="468" spans="1:24" s="34" customFormat="1">
      <c r="A468" s="29"/>
      <c r="B468" s="29"/>
      <c r="C468" s="29"/>
      <c r="D468" s="29"/>
      <c r="E468" s="29"/>
      <c r="F468" s="29"/>
      <c r="G468" s="29"/>
      <c r="H468" s="29"/>
      <c r="I468" s="30"/>
      <c r="J468" s="30"/>
      <c r="K468" s="30"/>
      <c r="L468" s="30"/>
      <c r="M468" s="40"/>
      <c r="N468" s="40"/>
      <c r="O468" s="31"/>
      <c r="P468" s="31"/>
      <c r="Q468" s="32"/>
      <c r="R468" s="32"/>
      <c r="S468" s="33"/>
      <c r="T468" s="33"/>
      <c r="U468" s="33"/>
      <c r="V468" s="33"/>
      <c r="W468" s="33"/>
      <c r="X468" s="33"/>
    </row>
    <row r="469" spans="1:24" s="34" customFormat="1">
      <c r="A469" s="29"/>
      <c r="B469" s="29"/>
      <c r="C469" s="29"/>
      <c r="D469" s="29"/>
      <c r="E469" s="29"/>
      <c r="F469" s="29"/>
      <c r="G469" s="29"/>
      <c r="H469" s="29"/>
      <c r="I469" s="30"/>
      <c r="J469" s="30"/>
      <c r="K469" s="30"/>
      <c r="L469" s="30"/>
      <c r="M469" s="40"/>
      <c r="N469" s="40"/>
      <c r="O469" s="31"/>
      <c r="P469" s="31"/>
      <c r="Q469" s="32"/>
      <c r="R469" s="32"/>
      <c r="S469" s="33"/>
      <c r="T469" s="33"/>
      <c r="U469" s="33"/>
      <c r="V469" s="33"/>
      <c r="W469" s="33"/>
      <c r="X469" s="33"/>
    </row>
    <row r="470" spans="1:24" s="34" customFormat="1">
      <c r="A470" s="29"/>
      <c r="B470" s="29"/>
      <c r="C470" s="29"/>
      <c r="D470" s="29"/>
      <c r="E470" s="29"/>
      <c r="F470" s="29"/>
      <c r="G470" s="29"/>
      <c r="H470" s="29"/>
      <c r="I470" s="30"/>
      <c r="J470" s="30"/>
      <c r="K470" s="30"/>
      <c r="L470" s="30"/>
      <c r="M470" s="40"/>
      <c r="N470" s="40"/>
      <c r="O470" s="31"/>
      <c r="P470" s="31"/>
      <c r="Q470" s="32"/>
      <c r="R470" s="32"/>
      <c r="S470" s="33"/>
      <c r="T470" s="33"/>
      <c r="U470" s="33"/>
      <c r="V470" s="33"/>
      <c r="W470" s="33"/>
      <c r="X470" s="33"/>
    </row>
    <row r="471" spans="1:24" s="34" customFormat="1">
      <c r="A471" s="29"/>
      <c r="B471" s="29"/>
      <c r="C471" s="29"/>
      <c r="D471" s="29"/>
      <c r="E471" s="29"/>
      <c r="F471" s="29"/>
      <c r="G471" s="29"/>
      <c r="H471" s="29"/>
      <c r="I471" s="30"/>
      <c r="J471" s="30"/>
      <c r="K471" s="30"/>
      <c r="L471" s="30"/>
      <c r="M471" s="40"/>
      <c r="N471" s="40"/>
      <c r="O471" s="31"/>
      <c r="P471" s="31"/>
      <c r="Q471" s="32"/>
      <c r="R471" s="32"/>
      <c r="S471" s="33"/>
      <c r="T471" s="33"/>
      <c r="U471" s="33"/>
      <c r="V471" s="33"/>
      <c r="W471" s="33"/>
      <c r="X471" s="33"/>
    </row>
    <row r="472" spans="1:24" s="34" customFormat="1">
      <c r="A472" s="29"/>
      <c r="B472" s="29"/>
      <c r="C472" s="29"/>
      <c r="D472" s="29"/>
      <c r="E472" s="29"/>
      <c r="F472" s="29"/>
      <c r="G472" s="29"/>
      <c r="H472" s="29"/>
      <c r="I472" s="30"/>
      <c r="J472" s="30"/>
      <c r="K472" s="30"/>
      <c r="L472" s="30"/>
      <c r="M472" s="40"/>
      <c r="N472" s="40"/>
      <c r="O472" s="31"/>
      <c r="P472" s="31"/>
      <c r="Q472" s="32"/>
      <c r="R472" s="32"/>
      <c r="S472" s="33"/>
      <c r="T472" s="33"/>
      <c r="U472" s="33"/>
      <c r="V472" s="33"/>
      <c r="W472" s="33"/>
      <c r="X472" s="33"/>
    </row>
    <row r="473" spans="1:24" s="34" customFormat="1">
      <c r="A473" s="29"/>
      <c r="B473" s="29"/>
      <c r="C473" s="29"/>
      <c r="D473" s="29"/>
      <c r="E473" s="29"/>
      <c r="F473" s="29"/>
      <c r="G473" s="29"/>
      <c r="H473" s="29"/>
      <c r="I473" s="30"/>
      <c r="J473" s="30"/>
      <c r="K473" s="30"/>
      <c r="L473" s="30"/>
      <c r="M473" s="40"/>
      <c r="N473" s="40"/>
      <c r="O473" s="31"/>
      <c r="P473" s="31"/>
      <c r="Q473" s="32"/>
      <c r="R473" s="32"/>
      <c r="S473" s="33"/>
      <c r="T473" s="33"/>
      <c r="U473" s="33"/>
      <c r="V473" s="33"/>
      <c r="W473" s="33"/>
      <c r="X473" s="33"/>
    </row>
    <row r="474" spans="1:24" s="34" customFormat="1">
      <c r="A474" s="29"/>
      <c r="B474" s="29"/>
      <c r="C474" s="29"/>
      <c r="D474" s="29"/>
      <c r="E474" s="29"/>
      <c r="F474" s="29"/>
      <c r="G474" s="29"/>
      <c r="H474" s="29"/>
      <c r="I474" s="30"/>
      <c r="J474" s="30"/>
      <c r="K474" s="30"/>
      <c r="L474" s="30"/>
      <c r="M474" s="40"/>
      <c r="N474" s="40"/>
      <c r="O474" s="31"/>
      <c r="P474" s="31"/>
      <c r="Q474" s="32"/>
      <c r="R474" s="32"/>
      <c r="S474" s="33"/>
      <c r="T474" s="33"/>
      <c r="U474" s="33"/>
      <c r="V474" s="33"/>
      <c r="W474" s="33"/>
      <c r="X474" s="33"/>
    </row>
    <row r="475" spans="1:24" s="34" customFormat="1">
      <c r="A475" s="29"/>
      <c r="B475" s="29"/>
      <c r="C475" s="29"/>
      <c r="D475" s="29"/>
      <c r="E475" s="29"/>
      <c r="F475" s="29"/>
      <c r="G475" s="29"/>
      <c r="H475" s="29"/>
      <c r="I475" s="30"/>
      <c r="J475" s="30"/>
      <c r="K475" s="30"/>
      <c r="L475" s="30"/>
      <c r="M475" s="40"/>
      <c r="N475" s="40"/>
      <c r="O475" s="31"/>
      <c r="P475" s="31"/>
      <c r="Q475" s="32"/>
      <c r="R475" s="32"/>
      <c r="S475" s="33"/>
      <c r="T475" s="33"/>
      <c r="U475" s="33"/>
      <c r="V475" s="33"/>
      <c r="W475" s="33"/>
      <c r="X475" s="33"/>
    </row>
    <row r="476" spans="1:24" s="34" customFormat="1">
      <c r="A476" s="29"/>
      <c r="B476" s="29"/>
      <c r="C476" s="29"/>
      <c r="D476" s="29"/>
      <c r="E476" s="29"/>
      <c r="F476" s="29"/>
      <c r="G476" s="29"/>
      <c r="H476" s="29"/>
      <c r="I476" s="30"/>
      <c r="J476" s="30"/>
      <c r="K476" s="30"/>
      <c r="L476" s="30"/>
      <c r="M476" s="40"/>
      <c r="N476" s="40"/>
      <c r="O476" s="31"/>
      <c r="P476" s="31"/>
      <c r="Q476" s="32"/>
      <c r="R476" s="32"/>
      <c r="S476" s="33"/>
      <c r="T476" s="33"/>
      <c r="U476" s="33"/>
      <c r="V476" s="33"/>
      <c r="W476" s="33"/>
      <c r="X476" s="33"/>
    </row>
    <row r="477" spans="1:24" s="34" customFormat="1">
      <c r="A477" s="29"/>
      <c r="B477" s="29"/>
      <c r="C477" s="29"/>
      <c r="D477" s="29"/>
      <c r="E477" s="29"/>
      <c r="F477" s="29"/>
      <c r="G477" s="29"/>
      <c r="H477" s="29"/>
      <c r="I477" s="30"/>
      <c r="J477" s="30"/>
      <c r="K477" s="30"/>
      <c r="L477" s="30"/>
      <c r="M477" s="40"/>
      <c r="N477" s="40"/>
      <c r="O477" s="31"/>
      <c r="P477" s="31"/>
      <c r="Q477" s="32"/>
      <c r="R477" s="32"/>
      <c r="S477" s="33"/>
      <c r="T477" s="33"/>
      <c r="U477" s="33"/>
      <c r="V477" s="33"/>
      <c r="W477" s="33"/>
      <c r="X477" s="33"/>
    </row>
    <row r="478" spans="1:24" s="34" customFormat="1">
      <c r="A478" s="29"/>
      <c r="B478" s="29"/>
      <c r="C478" s="29"/>
      <c r="D478" s="29"/>
      <c r="E478" s="29"/>
      <c r="F478" s="29"/>
      <c r="G478" s="29"/>
      <c r="H478" s="29"/>
      <c r="I478" s="30"/>
      <c r="J478" s="30"/>
      <c r="K478" s="30"/>
      <c r="L478" s="30"/>
      <c r="M478" s="40"/>
      <c r="N478" s="40"/>
      <c r="O478" s="31"/>
      <c r="P478" s="31"/>
      <c r="Q478" s="32"/>
      <c r="R478" s="32"/>
      <c r="S478" s="33"/>
      <c r="T478" s="33"/>
      <c r="U478" s="33"/>
      <c r="V478" s="33"/>
      <c r="W478" s="33"/>
      <c r="X478" s="33"/>
    </row>
    <row r="479" spans="1:24" s="34" customFormat="1">
      <c r="A479" s="29"/>
      <c r="B479" s="29"/>
      <c r="C479" s="29"/>
      <c r="D479" s="29"/>
      <c r="E479" s="29"/>
      <c r="F479" s="29"/>
      <c r="G479" s="29"/>
      <c r="H479" s="29"/>
      <c r="I479" s="30"/>
      <c r="J479" s="30"/>
      <c r="K479" s="30"/>
      <c r="L479" s="30"/>
      <c r="M479" s="40"/>
      <c r="N479" s="40"/>
      <c r="O479" s="31"/>
      <c r="P479" s="31"/>
      <c r="Q479" s="32"/>
      <c r="R479" s="32"/>
      <c r="S479" s="33"/>
      <c r="T479" s="33"/>
      <c r="U479" s="33"/>
      <c r="V479" s="33"/>
      <c r="W479" s="33"/>
      <c r="X479" s="33"/>
    </row>
    <row r="480" spans="1:24" s="34" customFormat="1">
      <c r="A480" s="29"/>
      <c r="B480" s="29"/>
      <c r="C480" s="29"/>
      <c r="D480" s="29"/>
      <c r="E480" s="29"/>
      <c r="F480" s="29"/>
      <c r="G480" s="29"/>
      <c r="H480" s="29"/>
      <c r="I480" s="30"/>
      <c r="J480" s="30"/>
      <c r="K480" s="30"/>
      <c r="L480" s="30"/>
      <c r="M480" s="40"/>
      <c r="N480" s="40"/>
      <c r="O480" s="31"/>
      <c r="P480" s="31"/>
      <c r="Q480" s="32"/>
      <c r="R480" s="32"/>
      <c r="S480" s="33"/>
      <c r="T480" s="33"/>
      <c r="U480" s="33"/>
      <c r="V480" s="33"/>
      <c r="W480" s="33"/>
      <c r="X480" s="33"/>
    </row>
    <row r="481" spans="1:24" s="34" customFormat="1">
      <c r="A481" s="29"/>
      <c r="B481" s="29"/>
      <c r="C481" s="29"/>
      <c r="D481" s="29"/>
      <c r="E481" s="29"/>
      <c r="F481" s="29"/>
      <c r="G481" s="29"/>
      <c r="H481" s="29"/>
      <c r="I481" s="30"/>
      <c r="J481" s="30"/>
      <c r="K481" s="30"/>
      <c r="L481" s="30"/>
      <c r="M481" s="40"/>
      <c r="N481" s="40"/>
      <c r="O481" s="31"/>
      <c r="P481" s="31"/>
      <c r="Q481" s="32"/>
      <c r="R481" s="32"/>
      <c r="S481" s="33"/>
      <c r="T481" s="33"/>
      <c r="U481" s="33"/>
      <c r="V481" s="33"/>
      <c r="W481" s="33"/>
      <c r="X481" s="33"/>
    </row>
    <row r="482" spans="1:24" s="34" customFormat="1">
      <c r="A482" s="29"/>
      <c r="B482" s="29"/>
      <c r="C482" s="29"/>
      <c r="D482" s="29"/>
      <c r="E482" s="29"/>
      <c r="F482" s="29"/>
      <c r="G482" s="29"/>
      <c r="H482" s="29"/>
      <c r="I482" s="30"/>
      <c r="J482" s="30"/>
      <c r="K482" s="30"/>
      <c r="L482" s="30"/>
      <c r="M482" s="40"/>
      <c r="N482" s="40"/>
      <c r="O482" s="31"/>
      <c r="P482" s="31"/>
      <c r="Q482" s="32"/>
      <c r="R482" s="32"/>
      <c r="S482" s="33"/>
      <c r="T482" s="33"/>
      <c r="U482" s="33"/>
      <c r="V482" s="33"/>
      <c r="W482" s="33"/>
      <c r="X482" s="33"/>
    </row>
    <row r="483" spans="1:24" s="34" customFormat="1">
      <c r="A483" s="29"/>
      <c r="B483" s="29"/>
      <c r="C483" s="29"/>
      <c r="D483" s="29"/>
      <c r="E483" s="29"/>
      <c r="F483" s="29"/>
      <c r="G483" s="29"/>
      <c r="H483" s="29"/>
      <c r="I483" s="30"/>
      <c r="J483" s="30"/>
      <c r="K483" s="30"/>
      <c r="L483" s="30"/>
      <c r="M483" s="40"/>
      <c r="N483" s="40"/>
      <c r="O483" s="31"/>
      <c r="P483" s="31"/>
      <c r="Q483" s="32"/>
      <c r="R483" s="32"/>
      <c r="S483" s="33"/>
      <c r="T483" s="33"/>
      <c r="U483" s="33"/>
      <c r="V483" s="33"/>
      <c r="W483" s="33"/>
      <c r="X483" s="33"/>
    </row>
    <row r="484" spans="1:24" s="34" customFormat="1">
      <c r="A484" s="29"/>
      <c r="B484" s="29"/>
      <c r="C484" s="29"/>
      <c r="D484" s="29"/>
      <c r="E484" s="29"/>
      <c r="F484" s="29"/>
      <c r="G484" s="29"/>
      <c r="H484" s="29"/>
      <c r="I484" s="30"/>
      <c r="J484" s="30"/>
      <c r="K484" s="30"/>
      <c r="L484" s="30"/>
      <c r="M484" s="40"/>
      <c r="N484" s="40"/>
      <c r="O484" s="31"/>
      <c r="P484" s="31"/>
      <c r="Q484" s="32"/>
      <c r="R484" s="32"/>
      <c r="S484" s="33"/>
      <c r="T484" s="33"/>
      <c r="U484" s="33"/>
      <c r="V484" s="33"/>
      <c r="W484" s="33"/>
      <c r="X484" s="33"/>
    </row>
    <row r="485" spans="1:24" s="34" customFormat="1">
      <c r="A485" s="29"/>
      <c r="B485" s="29"/>
      <c r="C485" s="29"/>
      <c r="D485" s="29"/>
      <c r="E485" s="29"/>
      <c r="F485" s="29"/>
      <c r="G485" s="29"/>
      <c r="H485" s="29"/>
      <c r="I485" s="30"/>
      <c r="J485" s="30"/>
      <c r="K485" s="30"/>
      <c r="L485" s="30"/>
      <c r="M485" s="40"/>
      <c r="N485" s="40"/>
      <c r="O485" s="31"/>
      <c r="P485" s="31"/>
      <c r="Q485" s="32"/>
      <c r="R485" s="32"/>
      <c r="S485" s="33"/>
      <c r="T485" s="33"/>
      <c r="U485" s="33"/>
      <c r="V485" s="33"/>
      <c r="W485" s="33"/>
      <c r="X485" s="33"/>
    </row>
    <row r="486" spans="1:24" s="34" customFormat="1">
      <c r="A486" s="29"/>
      <c r="B486" s="29"/>
      <c r="C486" s="29"/>
      <c r="D486" s="29"/>
      <c r="E486" s="29"/>
      <c r="F486" s="29"/>
      <c r="G486" s="29"/>
      <c r="H486" s="29"/>
      <c r="I486" s="30"/>
      <c r="J486" s="30"/>
      <c r="K486" s="30"/>
      <c r="L486" s="30"/>
      <c r="M486" s="40"/>
      <c r="N486" s="40"/>
      <c r="O486" s="31"/>
      <c r="P486" s="31"/>
      <c r="Q486" s="32"/>
      <c r="R486" s="32"/>
      <c r="S486" s="33"/>
      <c r="T486" s="33"/>
      <c r="U486" s="33"/>
      <c r="V486" s="33"/>
      <c r="W486" s="33"/>
      <c r="X486" s="33"/>
    </row>
    <row r="487" spans="1:24" s="34" customFormat="1">
      <c r="A487" s="29"/>
      <c r="B487" s="29"/>
      <c r="C487" s="29"/>
      <c r="D487" s="29"/>
      <c r="E487" s="29"/>
      <c r="F487" s="29"/>
      <c r="G487" s="29"/>
      <c r="H487" s="29"/>
      <c r="I487" s="30"/>
      <c r="J487" s="30"/>
      <c r="K487" s="30"/>
      <c r="L487" s="30"/>
      <c r="M487" s="40"/>
      <c r="N487" s="40"/>
      <c r="O487" s="31"/>
      <c r="P487" s="31"/>
      <c r="Q487" s="32"/>
      <c r="R487" s="32"/>
      <c r="S487" s="33"/>
      <c r="T487" s="33"/>
      <c r="U487" s="33"/>
      <c r="V487" s="33"/>
      <c r="W487" s="33"/>
      <c r="X487" s="33"/>
    </row>
    <row r="488" spans="1:24" s="34" customFormat="1">
      <c r="A488" s="29"/>
      <c r="B488" s="29"/>
      <c r="C488" s="29"/>
      <c r="D488" s="29"/>
      <c r="E488" s="29"/>
      <c r="F488" s="29"/>
      <c r="G488" s="29"/>
      <c r="H488" s="29"/>
      <c r="I488" s="30"/>
      <c r="J488" s="30"/>
      <c r="K488" s="30"/>
      <c r="L488" s="30"/>
      <c r="M488" s="40"/>
      <c r="N488" s="40"/>
      <c r="O488" s="31"/>
      <c r="P488" s="31"/>
      <c r="Q488" s="32"/>
      <c r="R488" s="32"/>
      <c r="S488" s="33"/>
      <c r="T488" s="33"/>
      <c r="U488" s="33"/>
      <c r="V488" s="33"/>
      <c r="W488" s="33"/>
      <c r="X488" s="33"/>
    </row>
    <row r="489" spans="1:24" s="34" customFormat="1">
      <c r="A489" s="29"/>
      <c r="B489" s="29"/>
      <c r="C489" s="29"/>
      <c r="D489" s="29"/>
      <c r="E489" s="29"/>
      <c r="F489" s="29"/>
      <c r="G489" s="29"/>
      <c r="H489" s="29"/>
      <c r="I489" s="30"/>
      <c r="J489" s="30"/>
      <c r="K489" s="30"/>
      <c r="L489" s="30"/>
      <c r="M489" s="40"/>
      <c r="N489" s="40"/>
      <c r="O489" s="31"/>
      <c r="P489" s="31"/>
      <c r="Q489" s="32"/>
      <c r="R489" s="32"/>
      <c r="S489" s="33"/>
      <c r="T489" s="33"/>
      <c r="U489" s="33"/>
      <c r="V489" s="33"/>
      <c r="W489" s="33"/>
      <c r="X489" s="33"/>
    </row>
    <row r="490" spans="1:24" s="34" customFormat="1">
      <c r="A490" s="29"/>
      <c r="B490" s="29"/>
      <c r="C490" s="29"/>
      <c r="D490" s="29"/>
      <c r="E490" s="29"/>
      <c r="F490" s="29"/>
      <c r="G490" s="29"/>
      <c r="H490" s="29"/>
      <c r="I490" s="30"/>
      <c r="J490" s="30"/>
      <c r="K490" s="30"/>
      <c r="L490" s="30"/>
      <c r="M490" s="40"/>
      <c r="N490" s="40"/>
      <c r="O490" s="31"/>
      <c r="P490" s="31"/>
      <c r="Q490" s="32"/>
      <c r="R490" s="32"/>
      <c r="S490" s="33"/>
      <c r="T490" s="33"/>
      <c r="U490" s="33"/>
      <c r="V490" s="33"/>
      <c r="W490" s="33"/>
      <c r="X490" s="33"/>
    </row>
    <row r="491" spans="1:24" s="34" customFormat="1">
      <c r="A491" s="29"/>
      <c r="B491" s="29"/>
      <c r="C491" s="29"/>
      <c r="D491" s="29"/>
      <c r="E491" s="29"/>
      <c r="F491" s="29"/>
      <c r="G491" s="29"/>
      <c r="H491" s="29"/>
      <c r="I491" s="30"/>
      <c r="J491" s="30"/>
      <c r="K491" s="30"/>
      <c r="L491" s="30"/>
      <c r="M491" s="40"/>
      <c r="N491" s="40"/>
      <c r="O491" s="31"/>
      <c r="P491" s="31"/>
      <c r="Q491" s="32"/>
      <c r="R491" s="32"/>
      <c r="S491" s="33"/>
      <c r="T491" s="33"/>
      <c r="U491" s="33"/>
      <c r="V491" s="33"/>
      <c r="W491" s="33"/>
      <c r="X491" s="33"/>
    </row>
    <row r="492" spans="1:24" s="34" customFormat="1">
      <c r="A492" s="29"/>
      <c r="B492" s="29"/>
      <c r="C492" s="29"/>
      <c r="D492" s="29"/>
      <c r="E492" s="29"/>
      <c r="F492" s="29"/>
      <c r="G492" s="29"/>
      <c r="H492" s="29"/>
      <c r="I492" s="30"/>
      <c r="J492" s="30"/>
      <c r="K492" s="30"/>
      <c r="L492" s="30"/>
      <c r="M492" s="40"/>
      <c r="N492" s="40"/>
      <c r="O492" s="31"/>
      <c r="P492" s="31"/>
      <c r="Q492" s="32"/>
      <c r="R492" s="32"/>
      <c r="S492" s="33"/>
      <c r="T492" s="33"/>
      <c r="U492" s="33"/>
      <c r="V492" s="33"/>
      <c r="W492" s="33"/>
      <c r="X492" s="33"/>
    </row>
    <row r="493" spans="1:24" s="34" customFormat="1">
      <c r="A493" s="29"/>
      <c r="B493" s="29"/>
      <c r="C493" s="29"/>
      <c r="D493" s="29"/>
      <c r="E493" s="29"/>
      <c r="F493" s="29"/>
      <c r="G493" s="29"/>
      <c r="H493" s="29"/>
      <c r="I493" s="30"/>
      <c r="J493" s="30"/>
      <c r="K493" s="30"/>
      <c r="L493" s="30"/>
      <c r="M493" s="40"/>
      <c r="N493" s="40"/>
      <c r="O493" s="31"/>
      <c r="P493" s="31"/>
      <c r="Q493" s="32"/>
      <c r="R493" s="32"/>
      <c r="S493" s="33"/>
      <c r="T493" s="33"/>
      <c r="U493" s="33"/>
      <c r="V493" s="33"/>
      <c r="W493" s="33"/>
      <c r="X493" s="33"/>
    </row>
    <row r="494" spans="1:24" s="34" customFormat="1">
      <c r="A494" s="29"/>
      <c r="B494" s="29"/>
      <c r="C494" s="29"/>
      <c r="D494" s="29"/>
      <c r="E494" s="29"/>
      <c r="F494" s="29"/>
      <c r="G494" s="29"/>
      <c r="H494" s="29"/>
      <c r="I494" s="30"/>
      <c r="J494" s="30"/>
      <c r="K494" s="30"/>
      <c r="L494" s="30"/>
      <c r="M494" s="40"/>
      <c r="N494" s="40"/>
      <c r="O494" s="31"/>
      <c r="P494" s="31"/>
      <c r="Q494" s="32"/>
      <c r="R494" s="32"/>
      <c r="S494" s="33"/>
      <c r="T494" s="33"/>
      <c r="U494" s="33"/>
      <c r="V494" s="33"/>
      <c r="W494" s="33"/>
      <c r="X494" s="33"/>
    </row>
    <row r="495" spans="1:24" s="34" customFormat="1">
      <c r="A495" s="29"/>
      <c r="B495" s="29"/>
      <c r="C495" s="29"/>
      <c r="D495" s="29"/>
      <c r="E495" s="29"/>
      <c r="F495" s="29"/>
      <c r="G495" s="29"/>
      <c r="H495" s="29"/>
      <c r="I495" s="30"/>
      <c r="J495" s="30"/>
      <c r="K495" s="30"/>
      <c r="L495" s="30"/>
      <c r="M495" s="40"/>
      <c r="N495" s="40"/>
      <c r="O495" s="31"/>
      <c r="P495" s="31"/>
      <c r="Q495" s="32"/>
      <c r="R495" s="32"/>
      <c r="S495" s="33"/>
      <c r="T495" s="33"/>
      <c r="U495" s="33"/>
      <c r="V495" s="33"/>
      <c r="W495" s="33"/>
      <c r="X495" s="33"/>
    </row>
    <row r="496" spans="1:24" s="34" customFormat="1">
      <c r="A496" s="29"/>
      <c r="B496" s="29"/>
      <c r="C496" s="29"/>
      <c r="D496" s="29"/>
      <c r="E496" s="29"/>
      <c r="F496" s="29"/>
      <c r="G496" s="29"/>
      <c r="H496" s="29"/>
      <c r="I496" s="30"/>
      <c r="J496" s="30"/>
      <c r="K496" s="30"/>
      <c r="L496" s="30"/>
      <c r="M496" s="40"/>
      <c r="N496" s="40"/>
      <c r="O496" s="31"/>
      <c r="P496" s="31"/>
      <c r="Q496" s="32"/>
      <c r="R496" s="32"/>
      <c r="S496" s="33"/>
      <c r="T496" s="33"/>
      <c r="U496" s="33"/>
      <c r="V496" s="33"/>
      <c r="W496" s="33"/>
      <c r="X496" s="33"/>
    </row>
    <row r="497" spans="1:24" s="34" customFormat="1">
      <c r="A497" s="29"/>
      <c r="B497" s="29"/>
      <c r="C497" s="29"/>
      <c r="D497" s="29"/>
      <c r="E497" s="29"/>
      <c r="F497" s="29"/>
      <c r="G497" s="29"/>
      <c r="H497" s="29"/>
      <c r="I497" s="30"/>
      <c r="J497" s="30"/>
      <c r="K497" s="30"/>
      <c r="L497" s="30"/>
      <c r="M497" s="40"/>
      <c r="N497" s="40"/>
      <c r="O497" s="31"/>
      <c r="P497" s="31"/>
      <c r="Q497" s="32"/>
      <c r="R497" s="32"/>
      <c r="S497" s="33"/>
      <c r="T497" s="33"/>
      <c r="U497" s="33"/>
      <c r="V497" s="33"/>
      <c r="W497" s="33"/>
      <c r="X497" s="33"/>
    </row>
    <row r="498" spans="1:24" s="34" customFormat="1">
      <c r="A498" s="29"/>
      <c r="B498" s="29"/>
      <c r="C498" s="29"/>
      <c r="D498" s="29"/>
      <c r="E498" s="29"/>
      <c r="F498" s="29"/>
      <c r="G498" s="29"/>
      <c r="H498" s="29"/>
      <c r="I498" s="30"/>
      <c r="J498" s="30"/>
      <c r="K498" s="30"/>
      <c r="L498" s="30"/>
      <c r="M498" s="40"/>
      <c r="N498" s="40"/>
      <c r="O498" s="31"/>
      <c r="P498" s="31"/>
      <c r="Q498" s="32"/>
      <c r="R498" s="32"/>
      <c r="S498" s="33"/>
      <c r="T498" s="33"/>
      <c r="U498" s="33"/>
      <c r="V498" s="33"/>
      <c r="W498" s="33"/>
      <c r="X498" s="33"/>
    </row>
    <row r="499" spans="1:24" s="34" customFormat="1">
      <c r="A499" s="29"/>
      <c r="B499" s="29"/>
      <c r="C499" s="29"/>
      <c r="D499" s="29"/>
      <c r="E499" s="29"/>
      <c r="F499" s="29"/>
      <c r="G499" s="29"/>
      <c r="H499" s="29"/>
      <c r="I499" s="30"/>
      <c r="J499" s="30"/>
      <c r="K499" s="30"/>
      <c r="L499" s="30"/>
      <c r="M499" s="40"/>
      <c r="N499" s="40"/>
      <c r="O499" s="31"/>
      <c r="P499" s="31"/>
      <c r="Q499" s="32"/>
      <c r="R499" s="32"/>
      <c r="S499" s="33"/>
      <c r="T499" s="33"/>
      <c r="U499" s="33"/>
      <c r="V499" s="33"/>
      <c r="W499" s="33"/>
      <c r="X499" s="33"/>
    </row>
    <row r="500" spans="1:24" s="34" customFormat="1">
      <c r="A500" s="29"/>
      <c r="B500" s="29"/>
      <c r="C500" s="29"/>
      <c r="D500" s="29"/>
      <c r="E500" s="29"/>
      <c r="F500" s="29"/>
      <c r="G500" s="29"/>
      <c r="H500" s="29"/>
      <c r="I500" s="30"/>
      <c r="J500" s="30"/>
      <c r="K500" s="30"/>
      <c r="L500" s="30"/>
      <c r="M500" s="40"/>
      <c r="N500" s="40"/>
      <c r="O500" s="31"/>
      <c r="P500" s="31"/>
      <c r="Q500" s="32"/>
      <c r="R500" s="32"/>
      <c r="S500" s="33"/>
      <c r="T500" s="33"/>
      <c r="U500" s="33"/>
      <c r="V500" s="33"/>
      <c r="W500" s="33"/>
      <c r="X500" s="33"/>
    </row>
    <row r="501" spans="1:24" s="34" customFormat="1">
      <c r="A501" s="29"/>
      <c r="B501" s="29"/>
      <c r="C501" s="29"/>
      <c r="D501" s="29"/>
      <c r="E501" s="29"/>
      <c r="F501" s="29"/>
      <c r="G501" s="29"/>
      <c r="H501" s="29"/>
      <c r="I501" s="30"/>
      <c r="J501" s="30"/>
      <c r="K501" s="30"/>
      <c r="L501" s="30"/>
      <c r="M501" s="40"/>
      <c r="N501" s="40"/>
      <c r="O501" s="31"/>
      <c r="P501" s="31"/>
      <c r="Q501" s="32"/>
      <c r="R501" s="32"/>
      <c r="S501" s="33"/>
      <c r="T501" s="33"/>
      <c r="U501" s="33"/>
      <c r="V501" s="33"/>
      <c r="W501" s="33"/>
      <c r="X501" s="33"/>
    </row>
    <row r="502" spans="1:24" s="34" customFormat="1">
      <c r="A502" s="29"/>
      <c r="B502" s="29"/>
      <c r="C502" s="29"/>
      <c r="D502" s="29"/>
      <c r="E502" s="29"/>
      <c r="F502" s="29"/>
      <c r="G502" s="29"/>
      <c r="H502" s="29"/>
      <c r="I502" s="30"/>
      <c r="J502" s="30"/>
      <c r="K502" s="30"/>
      <c r="L502" s="30"/>
      <c r="M502" s="40"/>
      <c r="N502" s="40"/>
      <c r="O502" s="31"/>
      <c r="P502" s="31"/>
      <c r="Q502" s="32"/>
      <c r="R502" s="32"/>
      <c r="S502" s="33"/>
      <c r="T502" s="33"/>
      <c r="U502" s="33"/>
      <c r="V502" s="33"/>
      <c r="W502" s="33"/>
      <c r="X502" s="33"/>
    </row>
    <row r="503" spans="1:24" s="34" customFormat="1">
      <c r="A503" s="29"/>
      <c r="B503" s="29"/>
      <c r="C503" s="29"/>
      <c r="D503" s="29"/>
      <c r="E503" s="29"/>
      <c r="F503" s="29"/>
      <c r="G503" s="29"/>
      <c r="H503" s="29"/>
      <c r="I503" s="30"/>
      <c r="J503" s="30"/>
      <c r="K503" s="30"/>
      <c r="L503" s="30"/>
      <c r="M503" s="40"/>
      <c r="N503" s="40"/>
      <c r="O503" s="31"/>
      <c r="P503" s="31"/>
      <c r="Q503" s="32"/>
      <c r="R503" s="32"/>
      <c r="S503" s="33"/>
      <c r="T503" s="33"/>
      <c r="U503" s="33"/>
      <c r="V503" s="33"/>
      <c r="W503" s="33"/>
      <c r="X503" s="33"/>
    </row>
    <row r="504" spans="1:24" s="34" customFormat="1">
      <c r="A504" s="29"/>
      <c r="B504" s="29"/>
      <c r="C504" s="29"/>
      <c r="D504" s="29"/>
      <c r="E504" s="29"/>
      <c r="F504" s="29"/>
      <c r="G504" s="29"/>
      <c r="H504" s="29"/>
      <c r="I504" s="30"/>
      <c r="J504" s="30"/>
      <c r="K504" s="30"/>
      <c r="L504" s="30"/>
      <c r="M504" s="40"/>
      <c r="N504" s="40"/>
      <c r="O504" s="31"/>
      <c r="P504" s="31"/>
      <c r="Q504" s="32"/>
      <c r="R504" s="32"/>
      <c r="S504" s="33"/>
      <c r="T504" s="33"/>
      <c r="U504" s="33"/>
      <c r="V504" s="33"/>
      <c r="W504" s="33"/>
      <c r="X504" s="33"/>
    </row>
    <row r="505" spans="1:24" s="34" customFormat="1">
      <c r="A505" s="29"/>
      <c r="B505" s="29"/>
      <c r="C505" s="29"/>
      <c r="D505" s="29"/>
      <c r="E505" s="29"/>
      <c r="F505" s="29"/>
      <c r="G505" s="29"/>
      <c r="H505" s="29"/>
      <c r="I505" s="30"/>
      <c r="J505" s="30"/>
      <c r="K505" s="30"/>
      <c r="L505" s="30"/>
      <c r="M505" s="40"/>
      <c r="N505" s="40"/>
      <c r="O505" s="31"/>
      <c r="P505" s="31"/>
      <c r="Q505" s="32"/>
      <c r="R505" s="32"/>
      <c r="S505" s="33"/>
      <c r="T505" s="33"/>
      <c r="U505" s="33"/>
      <c r="V505" s="33"/>
      <c r="W505" s="33"/>
      <c r="X505" s="33"/>
    </row>
    <row r="506" spans="1:24" s="34" customFormat="1">
      <c r="A506" s="29"/>
      <c r="B506" s="29"/>
      <c r="C506" s="29"/>
      <c r="D506" s="29"/>
      <c r="E506" s="29"/>
      <c r="F506" s="29"/>
      <c r="G506" s="29"/>
      <c r="H506" s="29"/>
      <c r="I506" s="30"/>
      <c r="J506" s="30"/>
      <c r="K506" s="30"/>
      <c r="L506" s="30"/>
      <c r="M506" s="40"/>
      <c r="N506" s="40"/>
      <c r="O506" s="31"/>
      <c r="P506" s="31"/>
      <c r="Q506" s="32"/>
      <c r="R506" s="32"/>
      <c r="S506" s="33"/>
      <c r="T506" s="33"/>
      <c r="U506" s="33"/>
      <c r="V506" s="33"/>
      <c r="W506" s="33"/>
      <c r="X506" s="33"/>
    </row>
    <row r="507" spans="1:24" s="34" customFormat="1">
      <c r="A507" s="29"/>
      <c r="B507" s="29"/>
      <c r="C507" s="29"/>
      <c r="D507" s="29"/>
      <c r="E507" s="29"/>
      <c r="F507" s="29"/>
      <c r="G507" s="29"/>
      <c r="H507" s="29"/>
      <c r="I507" s="30"/>
      <c r="J507" s="30"/>
      <c r="K507" s="30"/>
      <c r="L507" s="30"/>
      <c r="M507" s="40"/>
      <c r="N507" s="40"/>
      <c r="O507" s="31"/>
      <c r="P507" s="31"/>
      <c r="Q507" s="32"/>
      <c r="R507" s="32"/>
      <c r="S507" s="33"/>
      <c r="T507" s="33"/>
      <c r="U507" s="33"/>
      <c r="V507" s="33"/>
      <c r="W507" s="33"/>
      <c r="X507" s="33"/>
    </row>
    <row r="508" spans="1:24" s="34" customFormat="1">
      <c r="A508" s="29"/>
      <c r="B508" s="29"/>
      <c r="C508" s="29"/>
      <c r="D508" s="29"/>
      <c r="E508" s="29"/>
      <c r="F508" s="29"/>
      <c r="G508" s="29"/>
      <c r="H508" s="29"/>
      <c r="I508" s="30"/>
      <c r="J508" s="30"/>
      <c r="K508" s="30"/>
      <c r="L508" s="30"/>
      <c r="M508" s="40"/>
      <c r="N508" s="40"/>
      <c r="O508" s="31"/>
      <c r="P508" s="31"/>
      <c r="Q508" s="32"/>
      <c r="R508" s="32"/>
      <c r="S508" s="33"/>
      <c r="T508" s="33"/>
      <c r="U508" s="33"/>
      <c r="V508" s="33"/>
      <c r="W508" s="33"/>
      <c r="X508" s="33"/>
    </row>
    <row r="509" spans="1:24" s="34" customFormat="1">
      <c r="A509" s="29"/>
      <c r="B509" s="29"/>
      <c r="C509" s="29"/>
      <c r="D509" s="29"/>
      <c r="E509" s="29"/>
      <c r="F509" s="29"/>
      <c r="G509" s="29"/>
      <c r="H509" s="29"/>
      <c r="I509" s="30"/>
      <c r="J509" s="30"/>
      <c r="K509" s="30"/>
      <c r="L509" s="30"/>
      <c r="M509" s="40"/>
      <c r="N509" s="40"/>
      <c r="O509" s="31"/>
      <c r="P509" s="31"/>
      <c r="Q509" s="32"/>
      <c r="R509" s="32"/>
      <c r="S509" s="33"/>
      <c r="T509" s="33"/>
      <c r="U509" s="33"/>
      <c r="V509" s="33"/>
      <c r="W509" s="33"/>
      <c r="X509" s="33"/>
    </row>
    <row r="510" spans="1:24" s="34" customFormat="1">
      <c r="A510" s="29"/>
      <c r="B510" s="29"/>
      <c r="C510" s="29"/>
      <c r="D510" s="29"/>
      <c r="E510" s="29"/>
      <c r="F510" s="29"/>
      <c r="G510" s="29"/>
      <c r="H510" s="29"/>
      <c r="I510" s="30"/>
      <c r="J510" s="30"/>
      <c r="K510" s="30"/>
      <c r="L510" s="30"/>
      <c r="M510" s="40"/>
      <c r="N510" s="40"/>
      <c r="O510" s="31"/>
      <c r="P510" s="31"/>
      <c r="Q510" s="32"/>
      <c r="R510" s="32"/>
      <c r="S510" s="33"/>
      <c r="T510" s="33"/>
      <c r="U510" s="33"/>
      <c r="V510" s="33"/>
      <c r="W510" s="33"/>
      <c r="X510" s="33"/>
    </row>
    <row r="511" spans="1:24" s="34" customFormat="1">
      <c r="A511" s="29"/>
      <c r="B511" s="29"/>
      <c r="C511" s="29"/>
      <c r="D511" s="29"/>
      <c r="E511" s="29"/>
      <c r="F511" s="29"/>
      <c r="G511" s="29"/>
      <c r="H511" s="29"/>
      <c r="I511" s="30"/>
      <c r="J511" s="30"/>
      <c r="K511" s="30"/>
      <c r="L511" s="30"/>
      <c r="M511" s="40"/>
      <c r="N511" s="40"/>
      <c r="O511" s="31"/>
      <c r="P511" s="31"/>
      <c r="Q511" s="32"/>
      <c r="R511" s="32"/>
      <c r="S511" s="33"/>
      <c r="T511" s="33"/>
      <c r="U511" s="33"/>
      <c r="V511" s="33"/>
      <c r="W511" s="33"/>
      <c r="X511" s="33"/>
    </row>
    <row r="512" spans="1:24" s="34" customFormat="1">
      <c r="A512" s="29"/>
      <c r="B512" s="29"/>
      <c r="C512" s="29"/>
      <c r="D512" s="29"/>
      <c r="E512" s="29"/>
      <c r="F512" s="29"/>
      <c r="G512" s="29"/>
      <c r="H512" s="29"/>
      <c r="I512" s="30"/>
      <c r="J512" s="30"/>
      <c r="K512" s="30"/>
      <c r="L512" s="30"/>
      <c r="M512" s="40"/>
      <c r="N512" s="40"/>
      <c r="O512" s="31"/>
      <c r="P512" s="31"/>
      <c r="Q512" s="32"/>
      <c r="R512" s="32"/>
      <c r="S512" s="33"/>
      <c r="T512" s="33"/>
      <c r="U512" s="33"/>
      <c r="V512" s="33"/>
      <c r="W512" s="33"/>
      <c r="X512" s="33"/>
    </row>
    <row r="513" spans="1:24" s="34" customFormat="1">
      <c r="A513" s="29"/>
      <c r="B513" s="29"/>
      <c r="C513" s="29"/>
      <c r="D513" s="29"/>
      <c r="E513" s="29"/>
      <c r="F513" s="29"/>
      <c r="G513" s="29"/>
      <c r="H513" s="29"/>
      <c r="I513" s="30"/>
      <c r="J513" s="30"/>
      <c r="K513" s="30"/>
      <c r="L513" s="30"/>
      <c r="M513" s="40"/>
      <c r="N513" s="40"/>
      <c r="O513" s="31"/>
      <c r="P513" s="31"/>
      <c r="Q513" s="32"/>
      <c r="R513" s="32"/>
      <c r="S513" s="33"/>
      <c r="T513" s="33"/>
      <c r="U513" s="33"/>
      <c r="V513" s="33"/>
      <c r="W513" s="33"/>
      <c r="X513" s="33"/>
    </row>
    <row r="514" spans="1:24" s="34" customFormat="1">
      <c r="A514" s="29"/>
      <c r="B514" s="29"/>
      <c r="C514" s="29"/>
      <c r="D514" s="29"/>
      <c r="E514" s="29"/>
      <c r="F514" s="29"/>
      <c r="G514" s="29"/>
      <c r="H514" s="29"/>
      <c r="I514" s="30"/>
      <c r="J514" s="30"/>
      <c r="K514" s="30"/>
      <c r="L514" s="30"/>
      <c r="M514" s="40"/>
      <c r="N514" s="40"/>
      <c r="O514" s="31"/>
      <c r="P514" s="31"/>
      <c r="Q514" s="32"/>
      <c r="R514" s="32"/>
      <c r="S514" s="33"/>
      <c r="T514" s="33"/>
      <c r="U514" s="33"/>
      <c r="V514" s="33"/>
      <c r="W514" s="33"/>
      <c r="X514" s="33"/>
    </row>
    <row r="515" spans="1:24" s="34" customFormat="1">
      <c r="A515" s="29"/>
      <c r="B515" s="29"/>
      <c r="C515" s="29"/>
      <c r="D515" s="29"/>
      <c r="E515" s="29"/>
      <c r="F515" s="29"/>
      <c r="G515" s="29"/>
      <c r="H515" s="29"/>
      <c r="I515" s="30"/>
      <c r="J515" s="30"/>
      <c r="K515" s="30"/>
      <c r="L515" s="30"/>
      <c r="M515" s="40"/>
      <c r="N515" s="40"/>
      <c r="O515" s="31"/>
      <c r="P515" s="31"/>
      <c r="Q515" s="32"/>
      <c r="R515" s="32"/>
      <c r="S515" s="33"/>
      <c r="T515" s="33"/>
      <c r="U515" s="33"/>
      <c r="V515" s="33"/>
      <c r="W515" s="33"/>
      <c r="X515" s="33"/>
    </row>
    <row r="516" spans="1:24" s="34" customFormat="1">
      <c r="A516" s="29"/>
      <c r="B516" s="29"/>
      <c r="C516" s="29"/>
      <c r="D516" s="29"/>
      <c r="E516" s="29"/>
      <c r="F516" s="29"/>
      <c r="G516" s="29"/>
      <c r="H516" s="29"/>
      <c r="I516" s="30"/>
      <c r="J516" s="30"/>
      <c r="K516" s="30"/>
      <c r="L516" s="30"/>
      <c r="M516" s="40"/>
      <c r="N516" s="40"/>
      <c r="O516" s="31"/>
      <c r="P516" s="31"/>
      <c r="Q516" s="32"/>
      <c r="R516" s="32"/>
      <c r="S516" s="33"/>
      <c r="T516" s="33"/>
      <c r="U516" s="33"/>
      <c r="V516" s="33"/>
      <c r="W516" s="33"/>
      <c r="X516" s="33"/>
    </row>
    <row r="517" spans="1:24" s="34" customFormat="1">
      <c r="A517" s="29"/>
      <c r="B517" s="29"/>
      <c r="C517" s="29"/>
      <c r="D517" s="29"/>
      <c r="E517" s="29"/>
      <c r="F517" s="29"/>
      <c r="G517" s="29"/>
      <c r="H517" s="29"/>
      <c r="I517" s="30"/>
      <c r="J517" s="30"/>
      <c r="K517" s="30"/>
      <c r="L517" s="30"/>
      <c r="M517" s="40"/>
      <c r="N517" s="40"/>
      <c r="O517" s="31"/>
      <c r="P517" s="31"/>
      <c r="Q517" s="32"/>
      <c r="R517" s="32"/>
      <c r="S517" s="33"/>
      <c r="T517" s="33"/>
      <c r="U517" s="33"/>
      <c r="V517" s="33"/>
      <c r="W517" s="33"/>
      <c r="X517" s="33"/>
    </row>
    <row r="518" spans="1:24" s="34" customFormat="1">
      <c r="A518" s="29"/>
      <c r="B518" s="29"/>
      <c r="C518" s="29"/>
      <c r="D518" s="29"/>
      <c r="E518" s="29"/>
      <c r="F518" s="29"/>
      <c r="G518" s="29"/>
      <c r="H518" s="29"/>
      <c r="I518" s="30"/>
      <c r="J518" s="30"/>
      <c r="K518" s="30"/>
      <c r="L518" s="30"/>
      <c r="M518" s="40"/>
      <c r="N518" s="40"/>
      <c r="O518" s="31"/>
      <c r="P518" s="31"/>
      <c r="Q518" s="32"/>
      <c r="R518" s="32"/>
      <c r="S518" s="33"/>
      <c r="T518" s="33"/>
      <c r="U518" s="33"/>
      <c r="V518" s="33"/>
      <c r="W518" s="33"/>
      <c r="X518" s="33"/>
    </row>
    <row r="519" spans="1:24" s="34" customFormat="1">
      <c r="A519" s="29"/>
      <c r="B519" s="29"/>
      <c r="C519" s="29"/>
      <c r="D519" s="29"/>
      <c r="E519" s="29"/>
      <c r="F519" s="29"/>
      <c r="G519" s="29"/>
      <c r="H519" s="29"/>
      <c r="I519" s="30"/>
      <c r="J519" s="30"/>
      <c r="K519" s="30"/>
      <c r="L519" s="30"/>
      <c r="M519" s="40"/>
      <c r="N519" s="40"/>
      <c r="O519" s="31"/>
      <c r="P519" s="31"/>
      <c r="Q519" s="32"/>
      <c r="R519" s="32"/>
      <c r="S519" s="33"/>
      <c r="T519" s="33"/>
      <c r="U519" s="33"/>
      <c r="V519" s="33"/>
      <c r="W519" s="33"/>
      <c r="X519" s="33"/>
    </row>
    <row r="520" spans="1:24" s="34" customFormat="1">
      <c r="A520" s="29"/>
      <c r="B520" s="29"/>
      <c r="C520" s="29"/>
      <c r="D520" s="29"/>
      <c r="E520" s="29"/>
      <c r="F520" s="29"/>
      <c r="G520" s="29"/>
      <c r="H520" s="29"/>
      <c r="I520" s="30"/>
      <c r="J520" s="30"/>
      <c r="K520" s="30"/>
      <c r="L520" s="30"/>
      <c r="M520" s="40"/>
      <c r="N520" s="40"/>
      <c r="O520" s="31"/>
      <c r="P520" s="31"/>
      <c r="Q520" s="32"/>
      <c r="R520" s="32"/>
      <c r="S520" s="33"/>
      <c r="T520" s="33"/>
      <c r="U520" s="33"/>
      <c r="V520" s="33"/>
      <c r="W520" s="33"/>
      <c r="X520" s="33"/>
    </row>
    <row r="521" spans="1:24" s="34" customFormat="1">
      <c r="A521" s="29"/>
      <c r="B521" s="29"/>
      <c r="C521" s="29"/>
      <c r="D521" s="29"/>
      <c r="E521" s="29"/>
      <c r="F521" s="29"/>
      <c r="G521" s="29"/>
      <c r="H521" s="29"/>
      <c r="I521" s="30"/>
      <c r="J521" s="30"/>
      <c r="K521" s="30"/>
      <c r="L521" s="30"/>
      <c r="M521" s="40"/>
      <c r="N521" s="40"/>
      <c r="O521" s="31"/>
      <c r="P521" s="31"/>
      <c r="Q521" s="32"/>
      <c r="R521" s="32"/>
      <c r="S521" s="33"/>
      <c r="T521" s="33"/>
      <c r="U521" s="33"/>
      <c r="V521" s="33"/>
      <c r="W521" s="33"/>
      <c r="X521" s="33"/>
    </row>
    <row r="522" spans="1:24" s="34" customFormat="1">
      <c r="A522" s="29"/>
      <c r="B522" s="29"/>
      <c r="C522" s="29"/>
      <c r="D522" s="29"/>
      <c r="E522" s="29"/>
      <c r="F522" s="29"/>
      <c r="G522" s="29"/>
      <c r="H522" s="29"/>
      <c r="I522" s="30"/>
      <c r="J522" s="30"/>
      <c r="K522" s="30"/>
      <c r="L522" s="30"/>
      <c r="M522" s="40"/>
      <c r="N522" s="40"/>
      <c r="O522" s="31"/>
      <c r="P522" s="31"/>
      <c r="Q522" s="32"/>
      <c r="R522" s="32"/>
      <c r="S522" s="33"/>
      <c r="T522" s="33"/>
      <c r="U522" s="33"/>
      <c r="V522" s="33"/>
      <c r="W522" s="33"/>
      <c r="X522" s="33"/>
    </row>
    <row r="523" spans="1:24" s="34" customFormat="1">
      <c r="A523" s="29"/>
      <c r="B523" s="29"/>
      <c r="C523" s="29"/>
      <c r="D523" s="29"/>
      <c r="E523" s="29"/>
      <c r="F523" s="29"/>
      <c r="G523" s="29"/>
      <c r="H523" s="29"/>
      <c r="I523" s="30"/>
      <c r="J523" s="30"/>
      <c r="K523" s="30"/>
      <c r="L523" s="30"/>
      <c r="M523" s="40"/>
      <c r="N523" s="40"/>
      <c r="O523" s="31"/>
      <c r="P523" s="31"/>
      <c r="Q523" s="32"/>
      <c r="R523" s="32"/>
      <c r="S523" s="33"/>
      <c r="T523" s="33"/>
      <c r="U523" s="33"/>
      <c r="V523" s="33"/>
      <c r="W523" s="33"/>
      <c r="X523" s="33"/>
    </row>
    <row r="524" spans="1:24" s="34" customFormat="1">
      <c r="A524" s="29"/>
      <c r="B524" s="29"/>
      <c r="C524" s="29"/>
      <c r="D524" s="29"/>
      <c r="E524" s="29"/>
      <c r="F524" s="29"/>
      <c r="G524" s="29"/>
      <c r="H524" s="29"/>
      <c r="I524" s="30"/>
      <c r="J524" s="30"/>
      <c r="K524" s="30"/>
      <c r="L524" s="30"/>
      <c r="M524" s="40"/>
      <c r="N524" s="40"/>
      <c r="O524" s="31"/>
      <c r="P524" s="31"/>
      <c r="Q524" s="32"/>
      <c r="R524" s="32"/>
      <c r="S524" s="33"/>
      <c r="T524" s="33"/>
      <c r="U524" s="33"/>
      <c r="V524" s="33"/>
      <c r="W524" s="33"/>
      <c r="X524" s="33"/>
    </row>
    <row r="525" spans="1:24" s="34" customFormat="1">
      <c r="A525" s="29"/>
      <c r="B525" s="29"/>
      <c r="C525" s="29"/>
      <c r="D525" s="29"/>
      <c r="E525" s="29"/>
      <c r="F525" s="29"/>
      <c r="G525" s="29"/>
      <c r="H525" s="29"/>
      <c r="I525" s="30"/>
      <c r="J525" s="30"/>
      <c r="K525" s="30"/>
      <c r="L525" s="30"/>
      <c r="M525" s="40"/>
      <c r="N525" s="40"/>
      <c r="O525" s="31"/>
      <c r="P525" s="31"/>
      <c r="Q525" s="32"/>
      <c r="R525" s="32"/>
      <c r="S525" s="33"/>
      <c r="T525" s="33"/>
      <c r="U525" s="33"/>
      <c r="V525" s="33"/>
      <c r="W525" s="33"/>
      <c r="X525" s="33"/>
    </row>
    <row r="526" spans="1:24" s="34" customFormat="1">
      <c r="A526" s="29"/>
      <c r="B526" s="29"/>
      <c r="C526" s="29"/>
      <c r="D526" s="29"/>
      <c r="E526" s="29"/>
      <c r="F526" s="29"/>
      <c r="G526" s="29"/>
      <c r="H526" s="29"/>
      <c r="I526" s="30"/>
      <c r="J526" s="30"/>
      <c r="K526" s="30"/>
      <c r="L526" s="30"/>
      <c r="M526" s="40"/>
      <c r="N526" s="40"/>
      <c r="O526" s="31"/>
      <c r="P526" s="31"/>
      <c r="Q526" s="32"/>
      <c r="R526" s="32"/>
      <c r="S526" s="33"/>
      <c r="T526" s="33"/>
      <c r="U526" s="33"/>
      <c r="V526" s="33"/>
      <c r="W526" s="33"/>
      <c r="X526" s="33"/>
    </row>
    <row r="527" spans="1:24" s="34" customFormat="1">
      <c r="A527" s="29"/>
      <c r="B527" s="29"/>
      <c r="C527" s="29"/>
      <c r="D527" s="29"/>
      <c r="E527" s="29"/>
      <c r="F527" s="29"/>
      <c r="G527" s="29"/>
      <c r="H527" s="29"/>
      <c r="I527" s="30"/>
      <c r="J527" s="30"/>
      <c r="K527" s="30"/>
      <c r="L527" s="30"/>
      <c r="M527" s="40"/>
      <c r="N527" s="40"/>
      <c r="O527" s="31"/>
      <c r="P527" s="31"/>
      <c r="Q527" s="32"/>
      <c r="R527" s="32"/>
      <c r="S527" s="33"/>
      <c r="T527" s="33"/>
      <c r="U527" s="33"/>
      <c r="V527" s="33"/>
      <c r="W527" s="33"/>
      <c r="X527" s="33"/>
    </row>
    <row r="528" spans="1:24" s="34" customFormat="1">
      <c r="A528" s="29"/>
      <c r="B528" s="29"/>
      <c r="C528" s="29"/>
      <c r="D528" s="29"/>
      <c r="E528" s="29"/>
      <c r="F528" s="29"/>
      <c r="G528" s="29"/>
      <c r="H528" s="29"/>
      <c r="I528" s="30"/>
      <c r="J528" s="30"/>
      <c r="K528" s="30"/>
      <c r="L528" s="30"/>
      <c r="M528" s="40"/>
      <c r="N528" s="40"/>
      <c r="O528" s="31"/>
      <c r="P528" s="31"/>
      <c r="Q528" s="32"/>
      <c r="R528" s="32"/>
      <c r="S528" s="33"/>
      <c r="T528" s="33"/>
      <c r="U528" s="33"/>
      <c r="V528" s="33"/>
      <c r="W528" s="33"/>
      <c r="X528" s="33"/>
    </row>
    <row r="529" spans="1:24" s="34" customFormat="1">
      <c r="A529" s="29"/>
      <c r="B529" s="29"/>
      <c r="C529" s="29"/>
      <c r="D529" s="29"/>
      <c r="E529" s="29"/>
      <c r="F529" s="29"/>
      <c r="G529" s="29"/>
      <c r="H529" s="29"/>
      <c r="I529" s="30"/>
      <c r="J529" s="30"/>
      <c r="K529" s="30"/>
      <c r="L529" s="30"/>
      <c r="M529" s="40"/>
      <c r="N529" s="40"/>
      <c r="O529" s="31"/>
      <c r="P529" s="31"/>
      <c r="Q529" s="32"/>
      <c r="R529" s="32"/>
      <c r="S529" s="33"/>
      <c r="T529" s="33"/>
      <c r="U529" s="33"/>
      <c r="V529" s="33"/>
      <c r="W529" s="33"/>
      <c r="X529" s="33"/>
    </row>
    <row r="530" spans="1:24" s="34" customFormat="1">
      <c r="A530" s="29"/>
      <c r="B530" s="29"/>
      <c r="C530" s="29"/>
      <c r="D530" s="29"/>
      <c r="E530" s="29"/>
      <c r="F530" s="29"/>
      <c r="G530" s="29"/>
      <c r="H530" s="29"/>
      <c r="I530" s="30"/>
      <c r="J530" s="30"/>
      <c r="K530" s="30"/>
      <c r="L530" s="30"/>
      <c r="M530" s="40"/>
      <c r="N530" s="40"/>
      <c r="O530" s="31"/>
      <c r="P530" s="31"/>
      <c r="Q530" s="32"/>
      <c r="R530" s="32"/>
      <c r="S530" s="33"/>
      <c r="T530" s="33"/>
      <c r="U530" s="33"/>
      <c r="V530" s="33"/>
      <c r="W530" s="33"/>
      <c r="X530" s="33"/>
    </row>
    <row r="531" spans="1:24" s="34" customFormat="1">
      <c r="A531" s="29"/>
      <c r="B531" s="29"/>
      <c r="C531" s="29"/>
      <c r="D531" s="29"/>
      <c r="E531" s="29"/>
      <c r="F531" s="29"/>
      <c r="G531" s="29"/>
      <c r="H531" s="29"/>
      <c r="I531" s="30"/>
      <c r="J531" s="30"/>
      <c r="K531" s="30"/>
      <c r="L531" s="30"/>
      <c r="M531" s="40"/>
      <c r="N531" s="40"/>
      <c r="O531" s="31"/>
      <c r="P531" s="31"/>
      <c r="Q531" s="32"/>
      <c r="R531" s="32"/>
      <c r="S531" s="33"/>
      <c r="T531" s="33"/>
      <c r="U531" s="33"/>
      <c r="V531" s="33"/>
      <c r="W531" s="33"/>
      <c r="X531" s="33"/>
    </row>
    <row r="532" spans="1:24" s="34" customFormat="1">
      <c r="A532" s="29"/>
      <c r="B532" s="29"/>
      <c r="C532" s="29"/>
      <c r="D532" s="29"/>
      <c r="E532" s="29"/>
      <c r="F532" s="29"/>
      <c r="G532" s="29"/>
      <c r="H532" s="29"/>
      <c r="I532" s="30"/>
      <c r="J532" s="30"/>
      <c r="K532" s="30"/>
      <c r="L532" s="30"/>
      <c r="M532" s="40"/>
      <c r="N532" s="40"/>
      <c r="O532" s="31"/>
      <c r="P532" s="31"/>
      <c r="Q532" s="32"/>
      <c r="R532" s="32"/>
      <c r="S532" s="33"/>
      <c r="T532" s="33"/>
      <c r="U532" s="33"/>
      <c r="V532" s="33"/>
      <c r="W532" s="33"/>
      <c r="X532" s="33"/>
    </row>
    <row r="533" spans="1:24" s="34" customFormat="1">
      <c r="A533" s="29"/>
      <c r="B533" s="29"/>
      <c r="C533" s="29"/>
      <c r="D533" s="29"/>
      <c r="E533" s="29"/>
      <c r="F533" s="29"/>
      <c r="G533" s="29"/>
      <c r="H533" s="29"/>
      <c r="I533" s="30"/>
      <c r="J533" s="30"/>
      <c r="K533" s="30"/>
      <c r="L533" s="30"/>
      <c r="M533" s="40"/>
      <c r="N533" s="40"/>
      <c r="O533" s="31"/>
      <c r="P533" s="31"/>
      <c r="Q533" s="32"/>
      <c r="R533" s="32"/>
      <c r="S533" s="33"/>
      <c r="T533" s="33"/>
      <c r="U533" s="33"/>
      <c r="V533" s="33"/>
      <c r="W533" s="33"/>
      <c r="X533" s="33"/>
    </row>
    <row r="534" spans="1:24" s="34" customFormat="1">
      <c r="A534" s="29"/>
      <c r="B534" s="29"/>
      <c r="C534" s="29"/>
      <c r="D534" s="29"/>
      <c r="E534" s="29"/>
      <c r="F534" s="29"/>
      <c r="G534" s="29"/>
      <c r="H534" s="29"/>
      <c r="I534" s="30"/>
      <c r="J534" s="30"/>
      <c r="K534" s="30"/>
      <c r="L534" s="30"/>
      <c r="M534" s="40"/>
      <c r="N534" s="40"/>
      <c r="O534" s="31"/>
      <c r="P534" s="31"/>
      <c r="Q534" s="32"/>
      <c r="R534" s="32"/>
      <c r="S534" s="33"/>
      <c r="T534" s="33"/>
      <c r="U534" s="33"/>
      <c r="V534" s="33"/>
      <c r="W534" s="33"/>
      <c r="X534" s="33"/>
    </row>
    <row r="535" spans="1:24" s="34" customFormat="1">
      <c r="A535" s="29"/>
      <c r="B535" s="29"/>
      <c r="C535" s="29"/>
      <c r="D535" s="29"/>
      <c r="E535" s="29"/>
      <c r="F535" s="29"/>
      <c r="G535" s="29"/>
      <c r="H535" s="29"/>
      <c r="I535" s="30"/>
      <c r="J535" s="30"/>
      <c r="K535" s="30"/>
      <c r="L535" s="30"/>
      <c r="M535" s="40"/>
      <c r="N535" s="40"/>
      <c r="O535" s="31"/>
      <c r="P535" s="31"/>
      <c r="Q535" s="32"/>
      <c r="R535" s="32"/>
      <c r="S535" s="33"/>
      <c r="T535" s="33"/>
      <c r="U535" s="33"/>
      <c r="V535" s="33"/>
      <c r="W535" s="33"/>
      <c r="X535" s="33"/>
    </row>
    <row r="536" spans="1:24" s="34" customFormat="1">
      <c r="A536" s="29"/>
      <c r="B536" s="29"/>
      <c r="C536" s="29"/>
      <c r="D536" s="29"/>
      <c r="E536" s="29"/>
      <c r="F536" s="29"/>
      <c r="G536" s="29"/>
      <c r="H536" s="29"/>
      <c r="I536" s="30"/>
      <c r="J536" s="30"/>
      <c r="K536" s="30"/>
      <c r="L536" s="30"/>
      <c r="M536" s="40"/>
      <c r="N536" s="40"/>
      <c r="O536" s="31"/>
      <c r="P536" s="31"/>
      <c r="Q536" s="32"/>
      <c r="R536" s="32"/>
      <c r="S536" s="33"/>
      <c r="T536" s="33"/>
      <c r="U536" s="33"/>
      <c r="V536" s="33"/>
      <c r="W536" s="33"/>
      <c r="X536" s="33"/>
    </row>
    <row r="537" spans="1:24" s="34" customFormat="1">
      <c r="A537" s="29"/>
      <c r="B537" s="29"/>
      <c r="C537" s="29"/>
      <c r="D537" s="29"/>
      <c r="E537" s="29"/>
      <c r="F537" s="29"/>
      <c r="G537" s="29"/>
      <c r="H537" s="29"/>
      <c r="I537" s="30"/>
      <c r="J537" s="30"/>
      <c r="K537" s="30"/>
      <c r="L537" s="30"/>
      <c r="M537" s="40"/>
      <c r="N537" s="40"/>
      <c r="O537" s="31"/>
      <c r="P537" s="31"/>
      <c r="Q537" s="32"/>
      <c r="R537" s="32"/>
      <c r="S537" s="33"/>
      <c r="T537" s="33"/>
      <c r="U537" s="33"/>
      <c r="V537" s="33"/>
      <c r="W537" s="33"/>
      <c r="X537" s="33"/>
    </row>
    <row r="538" spans="1:24" s="34" customFormat="1">
      <c r="A538" s="29"/>
      <c r="B538" s="29"/>
      <c r="C538" s="29"/>
      <c r="D538" s="29"/>
      <c r="E538" s="29"/>
      <c r="F538" s="29"/>
      <c r="G538" s="29"/>
      <c r="H538" s="29"/>
      <c r="I538" s="30"/>
      <c r="J538" s="30"/>
      <c r="K538" s="30"/>
      <c r="L538" s="30"/>
      <c r="M538" s="40"/>
      <c r="N538" s="40"/>
      <c r="O538" s="31"/>
      <c r="P538" s="31"/>
      <c r="Q538" s="32"/>
      <c r="R538" s="32"/>
      <c r="S538" s="33"/>
      <c r="T538" s="33"/>
      <c r="U538" s="33"/>
      <c r="V538" s="33"/>
      <c r="W538" s="33"/>
      <c r="X538" s="33"/>
    </row>
    <row r="539" spans="1:24" s="34" customFormat="1">
      <c r="A539" s="29"/>
      <c r="B539" s="29"/>
      <c r="C539" s="29"/>
      <c r="D539" s="29"/>
      <c r="E539" s="29"/>
      <c r="F539" s="29"/>
      <c r="G539" s="29"/>
      <c r="H539" s="29"/>
      <c r="I539" s="30"/>
      <c r="J539" s="30"/>
      <c r="K539" s="30"/>
      <c r="L539" s="30"/>
      <c r="M539" s="40"/>
      <c r="N539" s="40"/>
      <c r="O539" s="31"/>
      <c r="P539" s="31"/>
      <c r="Q539" s="32"/>
      <c r="R539" s="32"/>
      <c r="S539" s="33"/>
      <c r="T539" s="33"/>
      <c r="U539" s="33"/>
      <c r="V539" s="33"/>
      <c r="W539" s="33"/>
      <c r="X539" s="33"/>
    </row>
    <row r="540" spans="1:24" s="34" customFormat="1">
      <c r="A540" s="29"/>
      <c r="B540" s="29"/>
      <c r="C540" s="29"/>
      <c r="D540" s="29"/>
      <c r="E540" s="29"/>
      <c r="F540" s="29"/>
      <c r="G540" s="29"/>
      <c r="H540" s="29"/>
      <c r="I540" s="30"/>
      <c r="J540" s="30"/>
      <c r="K540" s="30"/>
      <c r="L540" s="30"/>
      <c r="M540" s="40"/>
      <c r="N540" s="40"/>
      <c r="O540" s="31"/>
      <c r="P540" s="31"/>
      <c r="Q540" s="32"/>
      <c r="R540" s="32"/>
      <c r="S540" s="33"/>
      <c r="T540" s="33"/>
      <c r="U540" s="33"/>
      <c r="V540" s="33"/>
      <c r="W540" s="33"/>
      <c r="X540" s="33"/>
    </row>
    <row r="541" spans="1:24" s="34" customFormat="1">
      <c r="A541" s="29"/>
      <c r="B541" s="29"/>
      <c r="C541" s="29"/>
      <c r="D541" s="29"/>
      <c r="E541" s="29"/>
      <c r="F541" s="29"/>
      <c r="G541" s="29"/>
      <c r="H541" s="29"/>
      <c r="I541" s="30"/>
      <c r="J541" s="30"/>
      <c r="K541" s="30"/>
      <c r="L541" s="30"/>
      <c r="M541" s="40"/>
      <c r="N541" s="40"/>
      <c r="O541" s="31"/>
      <c r="P541" s="31"/>
      <c r="Q541" s="32"/>
      <c r="R541" s="32"/>
      <c r="S541" s="33"/>
      <c r="T541" s="33"/>
      <c r="U541" s="33"/>
      <c r="V541" s="33"/>
      <c r="W541" s="33"/>
      <c r="X541" s="33"/>
    </row>
    <row r="542" spans="1:24" s="34" customFormat="1">
      <c r="A542" s="29"/>
      <c r="B542" s="29"/>
      <c r="C542" s="29"/>
      <c r="D542" s="29"/>
      <c r="E542" s="29"/>
      <c r="F542" s="29"/>
      <c r="G542" s="29"/>
      <c r="H542" s="29"/>
      <c r="I542" s="30"/>
      <c r="J542" s="30"/>
      <c r="K542" s="30"/>
      <c r="L542" s="30"/>
      <c r="M542" s="40"/>
      <c r="N542" s="40"/>
      <c r="O542" s="31"/>
      <c r="P542" s="31"/>
      <c r="Q542" s="32"/>
      <c r="R542" s="32"/>
      <c r="S542" s="33"/>
      <c r="T542" s="33"/>
      <c r="U542" s="33"/>
      <c r="V542" s="33"/>
      <c r="W542" s="33"/>
      <c r="X542" s="33"/>
    </row>
    <row r="543" spans="1:24" s="34" customFormat="1">
      <c r="A543" s="29"/>
      <c r="B543" s="29"/>
      <c r="C543" s="29"/>
      <c r="D543" s="29"/>
      <c r="E543" s="29"/>
      <c r="F543" s="29"/>
      <c r="G543" s="29"/>
      <c r="H543" s="29"/>
      <c r="I543" s="30"/>
      <c r="J543" s="30"/>
      <c r="K543" s="30"/>
      <c r="L543" s="30"/>
      <c r="M543" s="40"/>
      <c r="N543" s="40"/>
      <c r="O543" s="31"/>
      <c r="P543" s="31"/>
      <c r="Q543" s="32"/>
      <c r="R543" s="32"/>
      <c r="S543" s="33"/>
      <c r="T543" s="33"/>
      <c r="U543" s="33"/>
      <c r="V543" s="33"/>
      <c r="W543" s="33"/>
      <c r="X543" s="33"/>
    </row>
    <row r="544" spans="1:24" s="34" customFormat="1">
      <c r="A544" s="29"/>
      <c r="B544" s="29"/>
      <c r="C544" s="29"/>
      <c r="D544" s="29"/>
      <c r="E544" s="29"/>
      <c r="F544" s="29"/>
      <c r="G544" s="29"/>
      <c r="H544" s="29"/>
      <c r="I544" s="30"/>
      <c r="J544" s="30"/>
      <c r="K544" s="30"/>
      <c r="L544" s="30"/>
      <c r="M544" s="40"/>
      <c r="N544" s="40"/>
      <c r="O544" s="31"/>
      <c r="P544" s="31"/>
      <c r="Q544" s="32"/>
      <c r="R544" s="32"/>
      <c r="S544" s="33"/>
      <c r="T544" s="33"/>
      <c r="U544" s="33"/>
      <c r="V544" s="33"/>
      <c r="W544" s="33"/>
      <c r="X544" s="33"/>
    </row>
    <row r="545" spans="1:24" s="34" customFormat="1">
      <c r="A545" s="29"/>
      <c r="B545" s="29"/>
      <c r="C545" s="29"/>
      <c r="D545" s="29"/>
      <c r="E545" s="29"/>
      <c r="F545" s="29"/>
      <c r="G545" s="29"/>
      <c r="H545" s="29"/>
      <c r="I545" s="30"/>
      <c r="J545" s="30"/>
      <c r="K545" s="30"/>
      <c r="L545" s="30"/>
      <c r="M545" s="40"/>
      <c r="N545" s="40"/>
      <c r="O545" s="31"/>
      <c r="P545" s="31"/>
      <c r="Q545" s="32"/>
      <c r="R545" s="32"/>
      <c r="S545" s="33"/>
      <c r="T545" s="33"/>
      <c r="U545" s="33"/>
      <c r="V545" s="33"/>
      <c r="W545" s="33"/>
      <c r="X545" s="33"/>
    </row>
    <row r="546" spans="1:24" s="34" customFormat="1">
      <c r="A546" s="29"/>
      <c r="B546" s="29"/>
      <c r="C546" s="29"/>
      <c r="D546" s="29"/>
      <c r="E546" s="29"/>
      <c r="F546" s="29"/>
      <c r="G546" s="29"/>
      <c r="H546" s="29"/>
      <c r="I546" s="30"/>
      <c r="J546" s="30"/>
      <c r="K546" s="30"/>
      <c r="L546" s="30"/>
      <c r="M546" s="40"/>
      <c r="N546" s="40"/>
      <c r="O546" s="31"/>
      <c r="P546" s="31"/>
      <c r="Q546" s="32"/>
      <c r="R546" s="32"/>
      <c r="S546" s="33"/>
      <c r="T546" s="33"/>
      <c r="U546" s="33"/>
      <c r="V546" s="33"/>
      <c r="W546" s="33"/>
      <c r="X546" s="33"/>
    </row>
    <row r="547" spans="1:24" s="34" customFormat="1">
      <c r="A547" s="29"/>
      <c r="B547" s="29"/>
      <c r="C547" s="29"/>
      <c r="D547" s="29"/>
      <c r="E547" s="29"/>
      <c r="F547" s="29"/>
      <c r="G547" s="29"/>
      <c r="H547" s="29"/>
      <c r="I547" s="30"/>
      <c r="J547" s="30"/>
      <c r="K547" s="30"/>
      <c r="L547" s="30"/>
      <c r="M547" s="40"/>
      <c r="N547" s="40"/>
      <c r="O547" s="31"/>
      <c r="P547" s="31"/>
      <c r="Q547" s="32"/>
      <c r="R547" s="32"/>
      <c r="S547" s="33"/>
      <c r="T547" s="33"/>
      <c r="U547" s="33"/>
      <c r="V547" s="33"/>
      <c r="W547" s="33"/>
      <c r="X547" s="33"/>
    </row>
    <row r="548" spans="1:24" s="34" customFormat="1">
      <c r="A548" s="29"/>
      <c r="B548" s="29"/>
      <c r="C548" s="29"/>
      <c r="D548" s="29"/>
      <c r="E548" s="29"/>
      <c r="F548" s="29"/>
      <c r="G548" s="29"/>
      <c r="H548" s="29"/>
      <c r="I548" s="30"/>
      <c r="J548" s="30"/>
      <c r="K548" s="30"/>
      <c r="L548" s="30"/>
      <c r="M548" s="40"/>
      <c r="N548" s="40"/>
      <c r="O548" s="31"/>
      <c r="P548" s="31"/>
      <c r="Q548" s="32"/>
      <c r="R548" s="32"/>
      <c r="S548" s="33"/>
      <c r="T548" s="33"/>
      <c r="U548" s="33"/>
      <c r="V548" s="33"/>
      <c r="W548" s="33"/>
      <c r="X548" s="33"/>
    </row>
    <row r="549" spans="1:24" s="34" customFormat="1">
      <c r="A549" s="29"/>
      <c r="B549" s="29"/>
      <c r="C549" s="29"/>
      <c r="D549" s="29"/>
      <c r="E549" s="29"/>
      <c r="F549" s="29"/>
      <c r="G549" s="29"/>
      <c r="H549" s="29"/>
      <c r="I549" s="30"/>
      <c r="J549" s="30"/>
      <c r="K549" s="30"/>
      <c r="L549" s="30"/>
      <c r="M549" s="40"/>
      <c r="N549" s="40"/>
      <c r="O549" s="31"/>
      <c r="P549" s="31"/>
      <c r="Q549" s="32"/>
      <c r="R549" s="32"/>
      <c r="S549" s="33"/>
      <c r="T549" s="33"/>
      <c r="U549" s="33"/>
      <c r="V549" s="33"/>
      <c r="W549" s="33"/>
      <c r="X549" s="33"/>
    </row>
    <row r="550" spans="1:24" s="34" customFormat="1">
      <c r="A550" s="29"/>
      <c r="B550" s="29"/>
      <c r="C550" s="29"/>
      <c r="D550" s="29"/>
      <c r="E550" s="29"/>
      <c r="F550" s="29"/>
      <c r="G550" s="29"/>
      <c r="H550" s="29"/>
      <c r="I550" s="30"/>
      <c r="J550" s="30"/>
      <c r="K550" s="30"/>
      <c r="L550" s="30"/>
      <c r="M550" s="40"/>
      <c r="N550" s="40"/>
      <c r="O550" s="31"/>
      <c r="P550" s="31"/>
      <c r="Q550" s="32"/>
      <c r="R550" s="32"/>
      <c r="S550" s="33"/>
      <c r="T550" s="33"/>
      <c r="U550" s="33"/>
      <c r="V550" s="33"/>
      <c r="W550" s="33"/>
      <c r="X550" s="33"/>
    </row>
    <row r="551" spans="1:24" s="34" customFormat="1">
      <c r="A551" s="29"/>
      <c r="B551" s="29"/>
      <c r="C551" s="29"/>
      <c r="D551" s="29"/>
      <c r="E551" s="29"/>
      <c r="F551" s="29"/>
      <c r="G551" s="29"/>
      <c r="H551" s="29"/>
      <c r="I551" s="30"/>
      <c r="J551" s="30"/>
      <c r="K551" s="30"/>
      <c r="L551" s="30"/>
      <c r="M551" s="40"/>
      <c r="N551" s="40"/>
      <c r="O551" s="31"/>
      <c r="P551" s="31"/>
      <c r="Q551" s="32"/>
      <c r="R551" s="32"/>
      <c r="S551" s="33"/>
      <c r="T551" s="33"/>
      <c r="U551" s="33"/>
      <c r="V551" s="33"/>
      <c r="W551" s="33"/>
      <c r="X551" s="33"/>
    </row>
    <row r="552" spans="1:24" s="34" customFormat="1">
      <c r="A552" s="29"/>
      <c r="B552" s="29"/>
      <c r="C552" s="29"/>
      <c r="D552" s="29"/>
      <c r="E552" s="29"/>
      <c r="F552" s="29"/>
      <c r="G552" s="29"/>
      <c r="H552" s="29"/>
      <c r="I552" s="30"/>
      <c r="J552" s="30"/>
      <c r="K552" s="30"/>
      <c r="L552" s="30"/>
      <c r="M552" s="40"/>
      <c r="N552" s="40"/>
      <c r="O552" s="31"/>
      <c r="P552" s="31"/>
      <c r="Q552" s="32"/>
      <c r="R552" s="32"/>
      <c r="S552" s="33"/>
      <c r="T552" s="33"/>
      <c r="U552" s="33"/>
      <c r="V552" s="33"/>
      <c r="W552" s="33"/>
      <c r="X552" s="33"/>
    </row>
    <row r="553" spans="1:24" s="34" customFormat="1">
      <c r="A553" s="29"/>
      <c r="B553" s="29"/>
      <c r="C553" s="29"/>
      <c r="D553" s="29"/>
      <c r="E553" s="29"/>
      <c r="F553" s="29"/>
      <c r="G553" s="29"/>
      <c r="H553" s="29"/>
      <c r="I553" s="30"/>
      <c r="J553" s="30"/>
      <c r="K553" s="30"/>
      <c r="L553" s="30"/>
      <c r="M553" s="40"/>
      <c r="N553" s="40"/>
      <c r="O553" s="31"/>
      <c r="P553" s="31"/>
      <c r="Q553" s="32"/>
      <c r="R553" s="32"/>
      <c r="S553" s="33"/>
      <c r="T553" s="33"/>
      <c r="U553" s="33"/>
      <c r="V553" s="33"/>
      <c r="W553" s="33"/>
      <c r="X553" s="33"/>
    </row>
    <row r="554" spans="1:24" s="34" customFormat="1">
      <c r="A554" s="29"/>
      <c r="B554" s="29"/>
      <c r="C554" s="29"/>
      <c r="D554" s="29"/>
      <c r="E554" s="29"/>
      <c r="F554" s="29"/>
      <c r="G554" s="29"/>
      <c r="H554" s="29"/>
      <c r="I554" s="30"/>
      <c r="J554" s="30"/>
      <c r="K554" s="30"/>
      <c r="L554" s="30"/>
      <c r="M554" s="40"/>
      <c r="N554" s="40"/>
      <c r="O554" s="31"/>
      <c r="P554" s="31"/>
      <c r="Q554" s="32"/>
      <c r="R554" s="32"/>
      <c r="S554" s="33"/>
      <c r="T554" s="33"/>
      <c r="U554" s="33"/>
      <c r="V554" s="33"/>
      <c r="W554" s="33"/>
      <c r="X554" s="33"/>
    </row>
    <row r="555" spans="1:24" s="34" customFormat="1">
      <c r="A555" s="29"/>
      <c r="B555" s="29"/>
      <c r="C555" s="29"/>
      <c r="D555" s="29"/>
      <c r="E555" s="29"/>
      <c r="F555" s="29"/>
      <c r="G555" s="29"/>
      <c r="H555" s="29"/>
      <c r="I555" s="30"/>
      <c r="J555" s="30"/>
      <c r="K555" s="30"/>
      <c r="L555" s="30"/>
      <c r="M555" s="40"/>
      <c r="N555" s="40"/>
      <c r="O555" s="31"/>
      <c r="P555" s="31"/>
      <c r="Q555" s="32"/>
      <c r="R555" s="32"/>
      <c r="S555" s="33"/>
      <c r="T555" s="33"/>
      <c r="U555" s="33"/>
      <c r="V555" s="33"/>
      <c r="W555" s="33"/>
      <c r="X555" s="33"/>
    </row>
    <row r="556" spans="1:24" s="34" customFormat="1">
      <c r="A556" s="29"/>
      <c r="B556" s="29"/>
      <c r="C556" s="29"/>
      <c r="D556" s="29"/>
      <c r="E556" s="29"/>
      <c r="F556" s="29"/>
      <c r="G556" s="29"/>
      <c r="H556" s="29"/>
      <c r="I556" s="30"/>
      <c r="J556" s="30"/>
      <c r="K556" s="30"/>
      <c r="L556" s="30"/>
      <c r="M556" s="40"/>
      <c r="N556" s="40"/>
      <c r="O556" s="31"/>
      <c r="P556" s="31"/>
      <c r="Q556" s="32"/>
      <c r="R556" s="32"/>
      <c r="S556" s="33"/>
      <c r="T556" s="33"/>
      <c r="U556" s="33"/>
      <c r="V556" s="33"/>
      <c r="W556" s="33"/>
      <c r="X556" s="33"/>
    </row>
    <row r="557" spans="1:24" s="34" customFormat="1">
      <c r="A557" s="29"/>
      <c r="B557" s="29"/>
      <c r="C557" s="29"/>
      <c r="D557" s="29"/>
      <c r="E557" s="29"/>
      <c r="F557" s="29"/>
      <c r="G557" s="29"/>
      <c r="H557" s="29"/>
      <c r="I557" s="30"/>
      <c r="J557" s="30"/>
      <c r="K557" s="30"/>
      <c r="L557" s="30"/>
      <c r="M557" s="40"/>
      <c r="N557" s="40"/>
      <c r="O557" s="31"/>
      <c r="P557" s="31"/>
      <c r="Q557" s="32"/>
      <c r="R557" s="32"/>
      <c r="S557" s="33"/>
      <c r="T557" s="33"/>
      <c r="U557" s="33"/>
      <c r="V557" s="33"/>
      <c r="W557" s="33"/>
      <c r="X557" s="33"/>
    </row>
    <row r="558" spans="1:24" s="34" customFormat="1">
      <c r="A558" s="29"/>
      <c r="B558" s="29"/>
      <c r="C558" s="29"/>
      <c r="D558" s="29"/>
      <c r="E558" s="29"/>
      <c r="F558" s="29"/>
      <c r="G558" s="29"/>
      <c r="H558" s="29"/>
      <c r="I558" s="30"/>
      <c r="J558" s="30"/>
      <c r="K558" s="30"/>
      <c r="L558" s="30"/>
      <c r="M558" s="40"/>
      <c r="N558" s="40"/>
      <c r="O558" s="31"/>
      <c r="P558" s="31"/>
      <c r="Q558" s="32"/>
      <c r="R558" s="32"/>
      <c r="S558" s="33"/>
      <c r="T558" s="33"/>
      <c r="U558" s="33"/>
      <c r="V558" s="33"/>
      <c r="W558" s="33"/>
      <c r="X558" s="33"/>
    </row>
    <row r="559" spans="1:24" s="34" customFormat="1">
      <c r="A559" s="29"/>
      <c r="B559" s="29"/>
      <c r="C559" s="29"/>
      <c r="D559" s="29"/>
      <c r="E559" s="29"/>
      <c r="F559" s="29"/>
      <c r="G559" s="29"/>
      <c r="H559" s="29"/>
      <c r="I559" s="30"/>
      <c r="J559" s="30"/>
      <c r="K559" s="30"/>
      <c r="L559" s="30"/>
      <c r="M559" s="40"/>
      <c r="N559" s="40"/>
      <c r="O559" s="31"/>
      <c r="P559" s="31"/>
      <c r="Q559" s="32"/>
      <c r="R559" s="32"/>
      <c r="S559" s="33"/>
      <c r="T559" s="33"/>
      <c r="U559" s="33"/>
      <c r="V559" s="33"/>
      <c r="W559" s="33"/>
      <c r="X559" s="33"/>
    </row>
    <row r="560" spans="1:24" s="34" customFormat="1">
      <c r="A560" s="29"/>
      <c r="B560" s="29"/>
      <c r="C560" s="29"/>
      <c r="D560" s="29"/>
      <c r="E560" s="29"/>
      <c r="F560" s="29"/>
      <c r="G560" s="29"/>
      <c r="H560" s="29"/>
      <c r="I560" s="30"/>
      <c r="J560" s="30"/>
      <c r="K560" s="30"/>
      <c r="L560" s="30"/>
      <c r="M560" s="40"/>
      <c r="N560" s="40"/>
      <c r="O560" s="31"/>
      <c r="P560" s="31"/>
      <c r="Q560" s="32"/>
      <c r="R560" s="32"/>
      <c r="S560" s="33"/>
      <c r="T560" s="33"/>
      <c r="U560" s="33"/>
      <c r="V560" s="33"/>
      <c r="W560" s="33"/>
      <c r="X560" s="33"/>
    </row>
    <row r="561" spans="1:24" s="34" customFormat="1">
      <c r="A561" s="29"/>
      <c r="B561" s="29"/>
      <c r="C561" s="29"/>
      <c r="D561" s="29"/>
      <c r="E561" s="29"/>
      <c r="F561" s="29"/>
      <c r="G561" s="29"/>
      <c r="H561" s="29"/>
      <c r="I561" s="30"/>
      <c r="J561" s="30"/>
      <c r="K561" s="30"/>
      <c r="L561" s="30"/>
      <c r="M561" s="40"/>
      <c r="N561" s="40"/>
      <c r="O561" s="31"/>
      <c r="P561" s="31"/>
      <c r="Q561" s="32"/>
      <c r="R561" s="32"/>
      <c r="S561" s="33"/>
      <c r="T561" s="33"/>
      <c r="U561" s="33"/>
      <c r="V561" s="33"/>
      <c r="W561" s="33"/>
      <c r="X561" s="33"/>
    </row>
    <row r="562" spans="1:24" s="34" customFormat="1">
      <c r="A562" s="29"/>
      <c r="B562" s="29"/>
      <c r="C562" s="29"/>
      <c r="D562" s="29"/>
      <c r="E562" s="29"/>
      <c r="F562" s="29"/>
      <c r="G562" s="29"/>
      <c r="H562" s="29"/>
      <c r="I562" s="30"/>
      <c r="J562" s="30"/>
      <c r="K562" s="30"/>
      <c r="L562" s="30"/>
      <c r="M562" s="40"/>
      <c r="N562" s="40"/>
      <c r="O562" s="31"/>
      <c r="P562" s="31"/>
      <c r="Q562" s="32"/>
      <c r="R562" s="32"/>
      <c r="S562" s="33"/>
      <c r="T562" s="33"/>
      <c r="U562" s="33"/>
      <c r="V562" s="33"/>
      <c r="W562" s="33"/>
      <c r="X562" s="33"/>
    </row>
    <row r="563" spans="1:24" s="34" customFormat="1">
      <c r="A563" s="29"/>
      <c r="B563" s="29"/>
      <c r="C563" s="29"/>
      <c r="D563" s="29"/>
      <c r="E563" s="29"/>
      <c r="F563" s="29"/>
      <c r="G563" s="29"/>
      <c r="H563" s="29"/>
      <c r="I563" s="30"/>
      <c r="J563" s="30"/>
      <c r="K563" s="30"/>
      <c r="L563" s="30"/>
      <c r="M563" s="40"/>
      <c r="N563" s="40"/>
      <c r="O563" s="31"/>
      <c r="P563" s="31"/>
      <c r="Q563" s="32"/>
      <c r="R563" s="32"/>
      <c r="S563" s="33"/>
      <c r="T563" s="33"/>
      <c r="U563" s="33"/>
      <c r="V563" s="33"/>
      <c r="W563" s="33"/>
      <c r="X563" s="33"/>
    </row>
    <row r="564" spans="1:24" s="34" customFormat="1">
      <c r="A564" s="29"/>
      <c r="B564" s="29"/>
      <c r="C564" s="29"/>
      <c r="D564" s="29"/>
      <c r="E564" s="29"/>
      <c r="F564" s="29"/>
      <c r="G564" s="29"/>
      <c r="H564" s="29"/>
      <c r="I564" s="30"/>
      <c r="J564" s="30"/>
      <c r="K564" s="30"/>
      <c r="L564" s="30"/>
      <c r="M564" s="40"/>
      <c r="N564" s="40"/>
      <c r="O564" s="31"/>
      <c r="P564" s="31"/>
      <c r="Q564" s="32"/>
      <c r="R564" s="32"/>
      <c r="S564" s="33"/>
      <c r="T564" s="33"/>
      <c r="U564" s="33"/>
      <c r="V564" s="33"/>
      <c r="W564" s="33"/>
      <c r="X564" s="33"/>
    </row>
    <row r="565" spans="1:24" s="34" customFormat="1">
      <c r="A565" s="29"/>
      <c r="B565" s="29"/>
      <c r="C565" s="29"/>
      <c r="D565" s="29"/>
      <c r="E565" s="29"/>
      <c r="F565" s="29"/>
      <c r="G565" s="29"/>
      <c r="H565" s="29"/>
      <c r="I565" s="30"/>
      <c r="J565" s="30"/>
      <c r="K565" s="30"/>
      <c r="L565" s="30"/>
      <c r="M565" s="40"/>
      <c r="N565" s="40"/>
      <c r="O565" s="31"/>
      <c r="P565" s="31"/>
      <c r="Q565" s="32"/>
      <c r="R565" s="32"/>
      <c r="S565" s="33"/>
      <c r="T565" s="33"/>
      <c r="U565" s="33"/>
      <c r="V565" s="33"/>
      <c r="W565" s="33"/>
      <c r="X565" s="33"/>
    </row>
    <row r="566" spans="1:24" s="34" customFormat="1">
      <c r="A566" s="29"/>
      <c r="B566" s="29"/>
      <c r="C566" s="29"/>
      <c r="D566" s="29"/>
      <c r="E566" s="29"/>
      <c r="F566" s="29"/>
      <c r="G566" s="29"/>
      <c r="H566" s="29"/>
      <c r="I566" s="30"/>
      <c r="J566" s="30"/>
      <c r="K566" s="30"/>
      <c r="L566" s="30"/>
      <c r="M566" s="40"/>
      <c r="N566" s="40"/>
      <c r="O566" s="31"/>
      <c r="P566" s="31"/>
      <c r="Q566" s="32"/>
      <c r="R566" s="32"/>
      <c r="S566" s="33"/>
      <c r="T566" s="33"/>
      <c r="U566" s="33"/>
      <c r="V566" s="33"/>
      <c r="W566" s="33"/>
      <c r="X566" s="33"/>
    </row>
    <row r="567" spans="1:24" s="34" customFormat="1">
      <c r="A567" s="29"/>
      <c r="B567" s="29"/>
      <c r="C567" s="29"/>
      <c r="D567" s="29"/>
      <c r="E567" s="29"/>
      <c r="F567" s="29"/>
      <c r="G567" s="29"/>
      <c r="H567" s="29"/>
      <c r="I567" s="30"/>
      <c r="J567" s="30"/>
      <c r="K567" s="30"/>
      <c r="L567" s="30"/>
      <c r="M567" s="40"/>
      <c r="N567" s="40"/>
      <c r="O567" s="31"/>
      <c r="P567" s="31"/>
      <c r="Q567" s="32"/>
      <c r="R567" s="32"/>
      <c r="S567" s="33"/>
      <c r="T567" s="33"/>
      <c r="U567" s="33"/>
      <c r="V567" s="33"/>
      <c r="W567" s="33"/>
      <c r="X567" s="33"/>
    </row>
    <row r="568" spans="1:24" s="34" customFormat="1">
      <c r="A568" s="29"/>
      <c r="B568" s="29"/>
      <c r="C568" s="29"/>
      <c r="D568" s="29"/>
      <c r="E568" s="29"/>
      <c r="F568" s="29"/>
      <c r="G568" s="29"/>
      <c r="H568" s="29"/>
      <c r="I568" s="30"/>
      <c r="J568" s="30"/>
      <c r="K568" s="30"/>
      <c r="L568" s="30"/>
      <c r="M568" s="40"/>
      <c r="N568" s="40"/>
      <c r="O568" s="31"/>
      <c r="P568" s="31"/>
      <c r="Q568" s="32"/>
      <c r="R568" s="32"/>
      <c r="S568" s="33"/>
      <c r="T568" s="33"/>
      <c r="U568" s="33"/>
      <c r="V568" s="33"/>
      <c r="W568" s="33"/>
      <c r="X568" s="33"/>
    </row>
    <row r="569" spans="1:24" s="34" customFormat="1">
      <c r="A569" s="29"/>
      <c r="B569" s="29"/>
      <c r="C569" s="29"/>
      <c r="D569" s="29"/>
      <c r="E569" s="29"/>
      <c r="F569" s="29"/>
      <c r="G569" s="29"/>
      <c r="H569" s="29"/>
      <c r="I569" s="30"/>
      <c r="J569" s="30"/>
      <c r="K569" s="30"/>
      <c r="L569" s="30"/>
      <c r="M569" s="40"/>
      <c r="N569" s="40"/>
      <c r="O569" s="31"/>
      <c r="P569" s="31"/>
      <c r="Q569" s="32"/>
      <c r="R569" s="32"/>
      <c r="S569" s="33"/>
      <c r="T569" s="33"/>
      <c r="U569" s="33"/>
      <c r="V569" s="33"/>
      <c r="W569" s="33"/>
      <c r="X569" s="33"/>
    </row>
    <row r="570" spans="1:24" s="34" customFormat="1">
      <c r="A570" s="29"/>
      <c r="B570" s="29"/>
      <c r="C570" s="29"/>
      <c r="D570" s="29"/>
      <c r="E570" s="29"/>
      <c r="F570" s="29"/>
      <c r="G570" s="29"/>
      <c r="H570" s="29"/>
      <c r="I570" s="30"/>
      <c r="J570" s="30"/>
      <c r="K570" s="30"/>
      <c r="L570" s="30"/>
      <c r="M570" s="40"/>
      <c r="N570" s="40"/>
      <c r="O570" s="31"/>
      <c r="P570" s="31"/>
      <c r="Q570" s="32"/>
      <c r="R570" s="32"/>
      <c r="S570" s="33"/>
      <c r="T570" s="33"/>
      <c r="U570" s="33"/>
      <c r="V570" s="33"/>
      <c r="W570" s="33"/>
      <c r="X570" s="33"/>
    </row>
    <row r="571" spans="1:24" s="34" customFormat="1">
      <c r="A571" s="29"/>
      <c r="B571" s="29"/>
      <c r="C571" s="29"/>
      <c r="D571" s="29"/>
      <c r="E571" s="29"/>
      <c r="F571" s="29"/>
      <c r="G571" s="29"/>
      <c r="H571" s="29"/>
      <c r="I571" s="30"/>
      <c r="J571" s="30"/>
      <c r="K571" s="30"/>
      <c r="L571" s="30"/>
      <c r="M571" s="40"/>
      <c r="N571" s="40"/>
      <c r="O571" s="31"/>
      <c r="P571" s="31"/>
      <c r="Q571" s="32"/>
      <c r="R571" s="32"/>
      <c r="S571" s="33"/>
      <c r="T571" s="33"/>
      <c r="U571" s="33"/>
      <c r="V571" s="33"/>
      <c r="W571" s="33"/>
      <c r="X571" s="33"/>
    </row>
    <row r="572" spans="1:24" s="34" customFormat="1">
      <c r="A572" s="29"/>
      <c r="B572" s="29"/>
      <c r="C572" s="29"/>
      <c r="D572" s="29"/>
      <c r="E572" s="29"/>
      <c r="F572" s="29"/>
      <c r="G572" s="29"/>
      <c r="H572" s="29"/>
      <c r="I572" s="30"/>
      <c r="J572" s="30"/>
      <c r="K572" s="30"/>
      <c r="L572" s="30"/>
      <c r="M572" s="40"/>
      <c r="N572" s="40"/>
      <c r="O572" s="31"/>
      <c r="P572" s="31"/>
      <c r="Q572" s="32"/>
      <c r="R572" s="32"/>
      <c r="S572" s="33"/>
      <c r="T572" s="33"/>
      <c r="U572" s="33"/>
      <c r="V572" s="33"/>
      <c r="W572" s="33"/>
      <c r="X572" s="33"/>
    </row>
    <row r="573" spans="1:24" s="34" customFormat="1">
      <c r="A573" s="29"/>
      <c r="B573" s="29"/>
      <c r="C573" s="29"/>
      <c r="D573" s="29"/>
      <c r="E573" s="29"/>
      <c r="F573" s="29"/>
      <c r="G573" s="29"/>
      <c r="H573" s="29"/>
      <c r="I573" s="30"/>
      <c r="J573" s="30"/>
      <c r="K573" s="30"/>
      <c r="L573" s="30"/>
      <c r="M573" s="40"/>
      <c r="N573" s="40"/>
      <c r="O573" s="31"/>
      <c r="P573" s="31"/>
      <c r="Q573" s="32"/>
      <c r="R573" s="32"/>
      <c r="S573" s="33"/>
      <c r="T573" s="33"/>
      <c r="U573" s="33"/>
      <c r="V573" s="33"/>
      <c r="W573" s="33"/>
      <c r="X573" s="33"/>
    </row>
    <row r="574" spans="1:24" s="34" customFormat="1">
      <c r="A574" s="29"/>
      <c r="B574" s="29"/>
      <c r="C574" s="29"/>
      <c r="D574" s="29"/>
      <c r="E574" s="29"/>
      <c r="F574" s="29"/>
      <c r="G574" s="29"/>
      <c r="H574" s="29"/>
      <c r="I574" s="30"/>
      <c r="J574" s="30"/>
      <c r="K574" s="30"/>
      <c r="L574" s="30"/>
      <c r="M574" s="40"/>
      <c r="N574" s="40"/>
      <c r="O574" s="31"/>
      <c r="P574" s="31"/>
      <c r="Q574" s="32"/>
      <c r="R574" s="32"/>
      <c r="S574" s="33"/>
      <c r="T574" s="33"/>
      <c r="U574" s="33"/>
      <c r="V574" s="33"/>
      <c r="W574" s="33"/>
      <c r="X574" s="33"/>
    </row>
    <row r="575" spans="1:24" s="34" customFormat="1">
      <c r="A575" s="29"/>
      <c r="B575" s="29"/>
      <c r="C575" s="29"/>
      <c r="D575" s="29"/>
      <c r="E575" s="29"/>
      <c r="F575" s="29"/>
      <c r="G575" s="29"/>
      <c r="H575" s="29"/>
      <c r="I575" s="30"/>
      <c r="J575" s="30"/>
      <c r="K575" s="30"/>
      <c r="L575" s="30"/>
      <c r="M575" s="40"/>
      <c r="N575" s="40"/>
      <c r="O575" s="31"/>
      <c r="P575" s="31"/>
      <c r="Q575" s="32"/>
      <c r="R575" s="32"/>
      <c r="S575" s="33"/>
      <c r="T575" s="33"/>
      <c r="U575" s="33"/>
      <c r="V575" s="33"/>
      <c r="W575" s="33"/>
      <c r="X575" s="33"/>
    </row>
    <row r="576" spans="1:24" s="34" customFormat="1">
      <c r="A576" s="29"/>
      <c r="B576" s="29"/>
      <c r="C576" s="29"/>
      <c r="D576" s="29"/>
      <c r="E576" s="29"/>
      <c r="F576" s="29"/>
      <c r="G576" s="29"/>
      <c r="H576" s="29"/>
      <c r="I576" s="30"/>
      <c r="J576" s="30"/>
      <c r="K576" s="30"/>
      <c r="L576" s="30"/>
      <c r="M576" s="40"/>
      <c r="N576" s="40"/>
      <c r="O576" s="31"/>
      <c r="P576" s="31"/>
      <c r="Q576" s="32"/>
      <c r="R576" s="32"/>
      <c r="S576" s="33"/>
      <c r="T576" s="33"/>
      <c r="U576" s="33"/>
      <c r="V576" s="33"/>
      <c r="W576" s="33"/>
      <c r="X576" s="33"/>
    </row>
    <row r="577" spans="1:24" s="34" customFormat="1">
      <c r="A577" s="29"/>
      <c r="B577" s="29"/>
      <c r="C577" s="29"/>
      <c r="D577" s="29"/>
      <c r="E577" s="29"/>
      <c r="F577" s="29"/>
      <c r="G577" s="29"/>
      <c r="H577" s="29"/>
      <c r="I577" s="30"/>
      <c r="J577" s="30"/>
      <c r="K577" s="30"/>
      <c r="L577" s="30"/>
      <c r="M577" s="40"/>
      <c r="N577" s="40"/>
      <c r="O577" s="31"/>
      <c r="P577" s="31"/>
      <c r="Q577" s="32"/>
      <c r="R577" s="32"/>
      <c r="S577" s="33"/>
      <c r="T577" s="33"/>
      <c r="U577" s="33"/>
      <c r="V577" s="33"/>
      <c r="W577" s="33"/>
      <c r="X577" s="33"/>
    </row>
    <row r="578" spans="1:24" s="34" customFormat="1">
      <c r="A578" s="29"/>
      <c r="B578" s="29"/>
      <c r="C578" s="29"/>
      <c r="D578" s="29"/>
      <c r="E578" s="29"/>
      <c r="F578" s="29"/>
      <c r="G578" s="29"/>
      <c r="H578" s="29"/>
      <c r="I578" s="30"/>
      <c r="J578" s="30"/>
      <c r="K578" s="30"/>
      <c r="L578" s="30"/>
      <c r="M578" s="40"/>
      <c r="N578" s="40"/>
      <c r="O578" s="31"/>
      <c r="P578" s="31"/>
      <c r="Q578" s="32"/>
      <c r="R578" s="32"/>
      <c r="S578" s="33"/>
      <c r="T578" s="33"/>
      <c r="U578" s="33"/>
      <c r="V578" s="33"/>
      <c r="W578" s="33"/>
      <c r="X578" s="33"/>
    </row>
    <row r="579" spans="1:24" s="34" customFormat="1">
      <c r="A579" s="29"/>
      <c r="B579" s="29"/>
      <c r="C579" s="29"/>
      <c r="D579" s="29"/>
      <c r="E579" s="29"/>
      <c r="F579" s="29"/>
      <c r="G579" s="29"/>
      <c r="H579" s="29"/>
      <c r="I579" s="30"/>
      <c r="J579" s="30"/>
      <c r="K579" s="30"/>
      <c r="L579" s="30"/>
      <c r="M579" s="40"/>
      <c r="N579" s="40"/>
      <c r="O579" s="31"/>
      <c r="P579" s="31"/>
      <c r="Q579" s="32"/>
      <c r="R579" s="32"/>
      <c r="S579" s="33"/>
      <c r="T579" s="33"/>
      <c r="U579" s="33"/>
      <c r="V579" s="33"/>
      <c r="W579" s="33"/>
      <c r="X579" s="33"/>
    </row>
    <row r="580" spans="1:24" s="34" customFormat="1">
      <c r="A580" s="29"/>
      <c r="B580" s="29"/>
      <c r="C580" s="29"/>
      <c r="D580" s="29"/>
      <c r="E580" s="29"/>
      <c r="F580" s="29"/>
      <c r="G580" s="29"/>
      <c r="H580" s="29"/>
      <c r="I580" s="30"/>
      <c r="J580" s="30"/>
      <c r="K580" s="30"/>
      <c r="L580" s="30"/>
      <c r="M580" s="40"/>
      <c r="N580" s="40"/>
      <c r="O580" s="31"/>
      <c r="P580" s="31"/>
      <c r="Q580" s="32"/>
      <c r="R580" s="32"/>
      <c r="S580" s="33"/>
      <c r="T580" s="33"/>
      <c r="U580" s="33"/>
      <c r="V580" s="33"/>
      <c r="W580" s="33"/>
      <c r="X580" s="33"/>
    </row>
    <row r="581" spans="1:24" s="34" customFormat="1">
      <c r="A581" s="29"/>
      <c r="B581" s="29"/>
      <c r="C581" s="29"/>
      <c r="D581" s="29"/>
      <c r="E581" s="29"/>
      <c r="F581" s="29"/>
      <c r="G581" s="29"/>
      <c r="H581" s="29"/>
      <c r="I581" s="30"/>
      <c r="J581" s="30"/>
      <c r="K581" s="30"/>
      <c r="L581" s="30"/>
      <c r="M581" s="40"/>
      <c r="N581" s="40"/>
      <c r="O581" s="31"/>
      <c r="P581" s="31"/>
      <c r="Q581" s="32"/>
      <c r="R581" s="32"/>
      <c r="S581" s="33"/>
      <c r="T581" s="33"/>
      <c r="U581" s="33"/>
      <c r="V581" s="33"/>
      <c r="W581" s="33"/>
      <c r="X581" s="33"/>
    </row>
    <row r="582" spans="1:24" s="34" customFormat="1">
      <c r="A582" s="29"/>
      <c r="B582" s="29"/>
      <c r="C582" s="29"/>
      <c r="D582" s="29"/>
      <c r="E582" s="29"/>
      <c r="F582" s="29"/>
      <c r="G582" s="29"/>
      <c r="H582" s="29"/>
      <c r="I582" s="30"/>
      <c r="J582" s="30"/>
      <c r="K582" s="30"/>
      <c r="L582" s="30"/>
      <c r="M582" s="40"/>
      <c r="N582" s="40"/>
      <c r="O582" s="31"/>
      <c r="P582" s="31"/>
      <c r="Q582" s="32"/>
      <c r="R582" s="32"/>
      <c r="S582" s="33"/>
      <c r="T582" s="33"/>
      <c r="U582" s="33"/>
      <c r="V582" s="33"/>
      <c r="W582" s="33"/>
      <c r="X582" s="33"/>
    </row>
    <row r="583" spans="1:24" s="34" customFormat="1">
      <c r="A583" s="29"/>
      <c r="B583" s="29"/>
      <c r="C583" s="29"/>
      <c r="D583" s="29"/>
      <c r="E583" s="29"/>
      <c r="F583" s="29"/>
      <c r="G583" s="29"/>
      <c r="H583" s="29"/>
      <c r="I583" s="30"/>
      <c r="J583" s="30"/>
      <c r="K583" s="30"/>
      <c r="L583" s="30"/>
      <c r="M583" s="40"/>
      <c r="N583" s="40"/>
      <c r="O583" s="31"/>
      <c r="P583" s="31"/>
      <c r="Q583" s="32"/>
      <c r="R583" s="32"/>
      <c r="S583" s="33"/>
      <c r="T583" s="33"/>
      <c r="U583" s="33"/>
      <c r="V583" s="33"/>
      <c r="W583" s="33"/>
      <c r="X583" s="33"/>
    </row>
    <row r="584" spans="1:24" s="34" customFormat="1">
      <c r="A584" s="29"/>
      <c r="B584" s="29"/>
      <c r="C584" s="29"/>
      <c r="D584" s="29"/>
      <c r="E584" s="29"/>
      <c r="F584" s="29"/>
      <c r="G584" s="29"/>
      <c r="H584" s="29"/>
      <c r="I584" s="30"/>
      <c r="J584" s="30"/>
      <c r="K584" s="30"/>
      <c r="L584" s="30"/>
      <c r="M584" s="40"/>
      <c r="N584" s="40"/>
      <c r="O584" s="31"/>
      <c r="P584" s="31"/>
      <c r="Q584" s="32"/>
      <c r="R584" s="32"/>
      <c r="S584" s="33"/>
      <c r="T584" s="33"/>
      <c r="U584" s="33"/>
      <c r="V584" s="33"/>
      <c r="W584" s="33"/>
      <c r="X584" s="33"/>
    </row>
    <row r="585" spans="1:24" s="34" customFormat="1">
      <c r="A585" s="29"/>
      <c r="B585" s="29"/>
      <c r="C585" s="29"/>
      <c r="D585" s="29"/>
      <c r="E585" s="29"/>
      <c r="F585" s="29"/>
      <c r="G585" s="29"/>
      <c r="H585" s="29"/>
      <c r="I585" s="30"/>
      <c r="J585" s="30"/>
      <c r="K585" s="30"/>
      <c r="L585" s="30"/>
      <c r="M585" s="40"/>
      <c r="N585" s="40"/>
      <c r="O585" s="31"/>
      <c r="P585" s="31"/>
      <c r="Q585" s="32"/>
      <c r="R585" s="32"/>
      <c r="S585" s="33"/>
      <c r="T585" s="33"/>
      <c r="U585" s="33"/>
      <c r="V585" s="33"/>
      <c r="W585" s="33"/>
      <c r="X585" s="33"/>
    </row>
    <row r="586" spans="1:24" s="34" customFormat="1">
      <c r="A586" s="29"/>
      <c r="B586" s="29"/>
      <c r="C586" s="29"/>
      <c r="D586" s="29"/>
      <c r="E586" s="29"/>
      <c r="F586" s="29"/>
      <c r="G586" s="29"/>
      <c r="H586" s="29"/>
      <c r="I586" s="30"/>
      <c r="J586" s="30"/>
      <c r="K586" s="30"/>
      <c r="L586" s="30"/>
      <c r="M586" s="40"/>
      <c r="N586" s="40"/>
      <c r="O586" s="31"/>
      <c r="P586" s="31"/>
      <c r="Q586" s="32"/>
      <c r="R586" s="32"/>
      <c r="S586" s="33"/>
      <c r="T586" s="33"/>
      <c r="U586" s="33"/>
      <c r="V586" s="33"/>
      <c r="W586" s="33"/>
      <c r="X586" s="33"/>
    </row>
    <row r="587" spans="1:24" s="34" customFormat="1">
      <c r="A587" s="29"/>
      <c r="B587" s="29"/>
      <c r="C587" s="29"/>
      <c r="D587" s="29"/>
      <c r="E587" s="29"/>
      <c r="F587" s="29"/>
      <c r="G587" s="29"/>
      <c r="H587" s="29"/>
      <c r="I587" s="30"/>
      <c r="J587" s="30"/>
      <c r="K587" s="30"/>
      <c r="L587" s="30"/>
      <c r="M587" s="40"/>
      <c r="N587" s="40"/>
      <c r="O587" s="31"/>
      <c r="P587" s="31"/>
      <c r="Q587" s="32"/>
      <c r="R587" s="32"/>
      <c r="S587" s="33"/>
      <c r="T587" s="33"/>
      <c r="U587" s="33"/>
      <c r="V587" s="33"/>
      <c r="W587" s="33"/>
      <c r="X587" s="33"/>
    </row>
    <row r="588" spans="1:24" s="34" customFormat="1">
      <c r="A588" s="29"/>
      <c r="B588" s="29"/>
      <c r="C588" s="29"/>
      <c r="D588" s="29"/>
      <c r="E588" s="29"/>
      <c r="F588" s="29"/>
      <c r="G588" s="29"/>
      <c r="H588" s="29"/>
      <c r="I588" s="30"/>
      <c r="J588" s="30"/>
      <c r="K588" s="30"/>
      <c r="L588" s="30"/>
      <c r="M588" s="40"/>
      <c r="N588" s="40"/>
      <c r="O588" s="31"/>
      <c r="P588" s="31"/>
      <c r="Q588" s="32"/>
      <c r="R588" s="32"/>
      <c r="S588" s="33"/>
      <c r="T588" s="33"/>
      <c r="U588" s="33"/>
      <c r="V588" s="33"/>
      <c r="W588" s="33"/>
      <c r="X588" s="33"/>
    </row>
    <row r="589" spans="1:24" s="34" customFormat="1">
      <c r="A589" s="29"/>
      <c r="B589" s="29"/>
      <c r="C589" s="29"/>
      <c r="D589" s="29"/>
      <c r="E589" s="29"/>
      <c r="F589" s="29"/>
      <c r="G589" s="29"/>
      <c r="H589" s="29"/>
      <c r="I589" s="30"/>
      <c r="J589" s="30"/>
      <c r="K589" s="30"/>
      <c r="L589" s="30"/>
      <c r="M589" s="40"/>
      <c r="N589" s="40"/>
      <c r="O589" s="31"/>
      <c r="P589" s="31"/>
      <c r="Q589" s="32"/>
      <c r="R589" s="32"/>
      <c r="S589" s="33"/>
      <c r="T589" s="33"/>
      <c r="U589" s="33"/>
      <c r="V589" s="33"/>
      <c r="W589" s="33"/>
      <c r="X589" s="33"/>
    </row>
    <row r="590" spans="1:24" s="34" customFormat="1">
      <c r="A590" s="29"/>
      <c r="B590" s="29"/>
      <c r="C590" s="29"/>
      <c r="D590" s="29"/>
      <c r="E590" s="29"/>
      <c r="F590" s="29"/>
      <c r="G590" s="29"/>
      <c r="H590" s="29"/>
      <c r="I590" s="30"/>
      <c r="J590" s="30"/>
      <c r="K590" s="30"/>
      <c r="L590" s="30"/>
      <c r="M590" s="40"/>
      <c r="N590" s="40"/>
      <c r="O590" s="31"/>
      <c r="P590" s="31"/>
      <c r="Q590" s="32"/>
      <c r="R590" s="32"/>
      <c r="S590" s="33"/>
      <c r="T590" s="33"/>
      <c r="U590" s="33"/>
      <c r="V590" s="33"/>
      <c r="W590" s="33"/>
      <c r="X590" s="33"/>
    </row>
    <row r="591" spans="1:24" s="34" customFormat="1">
      <c r="A591" s="29"/>
      <c r="B591" s="29"/>
      <c r="C591" s="29"/>
      <c r="D591" s="29"/>
      <c r="E591" s="29"/>
      <c r="F591" s="29"/>
      <c r="G591" s="29"/>
      <c r="H591" s="29"/>
      <c r="I591" s="30"/>
      <c r="J591" s="30"/>
      <c r="K591" s="30"/>
      <c r="L591" s="30"/>
      <c r="M591" s="40"/>
      <c r="N591" s="40"/>
      <c r="O591" s="31"/>
      <c r="P591" s="31"/>
      <c r="Q591" s="32"/>
      <c r="R591" s="32"/>
      <c r="S591" s="33"/>
      <c r="T591" s="33"/>
      <c r="U591" s="33"/>
      <c r="V591" s="33"/>
      <c r="W591" s="33"/>
      <c r="X591" s="33"/>
    </row>
    <row r="592" spans="1:24" s="34" customFormat="1">
      <c r="A592" s="29"/>
      <c r="B592" s="29"/>
      <c r="C592" s="29"/>
      <c r="D592" s="29"/>
      <c r="E592" s="29"/>
      <c r="F592" s="29"/>
      <c r="G592" s="29"/>
      <c r="H592" s="29"/>
      <c r="I592" s="30"/>
      <c r="J592" s="30"/>
      <c r="K592" s="30"/>
      <c r="L592" s="30"/>
      <c r="M592" s="40"/>
      <c r="N592" s="40"/>
      <c r="O592" s="31"/>
      <c r="P592" s="31"/>
      <c r="Q592" s="32"/>
      <c r="R592" s="32"/>
      <c r="S592" s="33"/>
      <c r="T592" s="33"/>
      <c r="U592" s="33"/>
      <c r="V592" s="33"/>
      <c r="W592" s="33"/>
      <c r="X592" s="33"/>
    </row>
    <row r="593" spans="1:24" s="34" customFormat="1">
      <c r="A593" s="29"/>
      <c r="B593" s="29"/>
      <c r="C593" s="29"/>
      <c r="D593" s="29"/>
      <c r="E593" s="29"/>
      <c r="F593" s="29"/>
      <c r="G593" s="29"/>
      <c r="H593" s="29"/>
      <c r="I593" s="30"/>
      <c r="J593" s="30"/>
      <c r="K593" s="30"/>
      <c r="L593" s="30"/>
      <c r="M593" s="40"/>
      <c r="N593" s="40"/>
      <c r="O593" s="31"/>
      <c r="P593" s="31"/>
      <c r="Q593" s="32"/>
      <c r="R593" s="32"/>
      <c r="S593" s="33"/>
      <c r="T593" s="33"/>
      <c r="U593" s="33"/>
      <c r="V593" s="33"/>
      <c r="W593" s="33"/>
      <c r="X593" s="33"/>
    </row>
    <row r="594" spans="1:24" s="34" customFormat="1">
      <c r="A594" s="29"/>
      <c r="B594" s="29"/>
      <c r="C594" s="29"/>
      <c r="D594" s="29"/>
      <c r="E594" s="29"/>
      <c r="F594" s="29"/>
      <c r="G594" s="29"/>
      <c r="H594" s="29"/>
      <c r="I594" s="30"/>
      <c r="J594" s="30"/>
      <c r="K594" s="30"/>
      <c r="L594" s="30"/>
      <c r="M594" s="40"/>
      <c r="N594" s="40"/>
      <c r="O594" s="31"/>
      <c r="P594" s="31"/>
      <c r="Q594" s="32"/>
      <c r="R594" s="32"/>
      <c r="S594" s="33"/>
      <c r="T594" s="33"/>
      <c r="U594" s="33"/>
      <c r="V594" s="33"/>
      <c r="W594" s="33"/>
      <c r="X594" s="33"/>
    </row>
    <row r="595" spans="1:24" s="34" customFormat="1">
      <c r="A595" s="29"/>
      <c r="B595" s="29"/>
      <c r="C595" s="29"/>
      <c r="D595" s="29"/>
      <c r="E595" s="29"/>
      <c r="F595" s="29"/>
      <c r="G595" s="29"/>
      <c r="H595" s="29"/>
      <c r="I595" s="30"/>
      <c r="J595" s="30"/>
      <c r="K595" s="30"/>
      <c r="L595" s="30"/>
      <c r="M595" s="40"/>
      <c r="N595" s="40"/>
      <c r="O595" s="31"/>
      <c r="P595" s="31"/>
      <c r="Q595" s="32"/>
      <c r="R595" s="32"/>
      <c r="S595" s="33"/>
      <c r="T595" s="33"/>
      <c r="U595" s="33"/>
      <c r="V595" s="33"/>
      <c r="W595" s="33"/>
      <c r="X595" s="33"/>
    </row>
    <row r="596" spans="1:24" s="34" customFormat="1">
      <c r="A596" s="29"/>
      <c r="B596" s="29"/>
      <c r="C596" s="29"/>
      <c r="D596" s="29"/>
      <c r="E596" s="29"/>
      <c r="F596" s="29"/>
      <c r="G596" s="29"/>
      <c r="H596" s="29"/>
      <c r="I596" s="30"/>
      <c r="J596" s="30"/>
      <c r="K596" s="30"/>
      <c r="L596" s="30"/>
      <c r="M596" s="40"/>
      <c r="N596" s="40"/>
      <c r="O596" s="31"/>
      <c r="P596" s="31"/>
      <c r="Q596" s="32"/>
      <c r="R596" s="32"/>
      <c r="S596" s="33"/>
      <c r="T596" s="33"/>
      <c r="U596" s="33"/>
      <c r="V596" s="33"/>
      <c r="W596" s="33"/>
      <c r="X596" s="33"/>
    </row>
    <row r="597" spans="1:24" s="34" customFormat="1">
      <c r="A597" s="29"/>
      <c r="B597" s="29"/>
      <c r="C597" s="29"/>
      <c r="D597" s="29"/>
      <c r="E597" s="29"/>
      <c r="F597" s="29"/>
      <c r="G597" s="29"/>
      <c r="H597" s="29"/>
      <c r="I597" s="30"/>
      <c r="J597" s="30"/>
      <c r="K597" s="30"/>
      <c r="L597" s="30"/>
      <c r="M597" s="40"/>
      <c r="N597" s="40"/>
      <c r="O597" s="31"/>
      <c r="P597" s="31"/>
      <c r="Q597" s="32"/>
      <c r="R597" s="32"/>
      <c r="S597" s="33"/>
      <c r="T597" s="33"/>
      <c r="U597" s="33"/>
      <c r="V597" s="33"/>
      <c r="W597" s="33"/>
      <c r="X597" s="33"/>
    </row>
    <row r="598" spans="1:24" s="34" customFormat="1">
      <c r="A598" s="29"/>
      <c r="B598" s="29"/>
      <c r="C598" s="29"/>
      <c r="D598" s="29"/>
      <c r="E598" s="29"/>
      <c r="F598" s="29"/>
      <c r="G598" s="29"/>
      <c r="H598" s="29"/>
      <c r="I598" s="30"/>
      <c r="J598" s="30"/>
      <c r="K598" s="30"/>
      <c r="L598" s="30"/>
      <c r="M598" s="40"/>
      <c r="N598" s="40"/>
      <c r="O598" s="31"/>
      <c r="P598" s="31"/>
      <c r="Q598" s="32"/>
      <c r="R598" s="32"/>
      <c r="S598" s="33"/>
      <c r="T598" s="33"/>
      <c r="U598" s="33"/>
      <c r="V598" s="33"/>
      <c r="W598" s="33"/>
      <c r="X598" s="33"/>
    </row>
    <row r="599" spans="1:24" s="34" customFormat="1">
      <c r="A599" s="29"/>
      <c r="B599" s="29"/>
      <c r="C599" s="29"/>
      <c r="D599" s="29"/>
      <c r="E599" s="29"/>
      <c r="F599" s="29"/>
      <c r="G599" s="29"/>
      <c r="H599" s="29"/>
      <c r="I599" s="30"/>
      <c r="J599" s="30"/>
      <c r="K599" s="30"/>
      <c r="L599" s="30"/>
      <c r="M599" s="40"/>
      <c r="N599" s="40"/>
      <c r="O599" s="31"/>
      <c r="P599" s="31"/>
      <c r="Q599" s="32"/>
      <c r="R599" s="32"/>
      <c r="S599" s="33"/>
      <c r="T599" s="33"/>
      <c r="U599" s="33"/>
      <c r="V599" s="33"/>
      <c r="W599" s="33"/>
      <c r="X599" s="33"/>
    </row>
    <row r="600" spans="1:24" s="34" customFormat="1">
      <c r="A600" s="29"/>
      <c r="B600" s="29"/>
      <c r="C600" s="29"/>
      <c r="D600" s="29"/>
      <c r="E600" s="29"/>
      <c r="F600" s="29"/>
      <c r="G600" s="29"/>
      <c r="H600" s="29"/>
      <c r="I600" s="30"/>
      <c r="J600" s="30"/>
      <c r="K600" s="30"/>
      <c r="L600" s="30"/>
      <c r="M600" s="40"/>
      <c r="N600" s="40"/>
      <c r="O600" s="31"/>
      <c r="P600" s="31"/>
      <c r="Q600" s="32"/>
      <c r="R600" s="32"/>
      <c r="S600" s="33"/>
      <c r="T600" s="33"/>
      <c r="U600" s="33"/>
      <c r="V600" s="33"/>
      <c r="W600" s="33"/>
      <c r="X600" s="33"/>
    </row>
    <row r="601" spans="1:24" s="34" customFormat="1">
      <c r="A601" s="29"/>
      <c r="B601" s="29"/>
      <c r="C601" s="29"/>
      <c r="D601" s="29"/>
      <c r="E601" s="29"/>
      <c r="F601" s="29"/>
      <c r="G601" s="29"/>
      <c r="H601" s="29"/>
      <c r="I601" s="30"/>
      <c r="J601" s="30"/>
      <c r="K601" s="30"/>
      <c r="L601" s="30"/>
      <c r="M601" s="40"/>
      <c r="N601" s="40"/>
      <c r="O601" s="31"/>
      <c r="P601" s="31"/>
      <c r="Q601" s="32"/>
      <c r="R601" s="32"/>
      <c r="S601" s="33"/>
      <c r="T601" s="33"/>
      <c r="U601" s="33"/>
      <c r="V601" s="33"/>
      <c r="W601" s="33"/>
      <c r="X601" s="33"/>
    </row>
    <row r="602" spans="1:24" s="34" customFormat="1">
      <c r="A602" s="29"/>
      <c r="B602" s="29"/>
      <c r="C602" s="29"/>
      <c r="D602" s="29"/>
      <c r="E602" s="29"/>
      <c r="F602" s="29"/>
      <c r="G602" s="29"/>
      <c r="H602" s="29"/>
      <c r="I602" s="30"/>
      <c r="J602" s="30"/>
      <c r="K602" s="30"/>
      <c r="L602" s="30"/>
      <c r="M602" s="40"/>
      <c r="N602" s="40"/>
      <c r="O602" s="31"/>
      <c r="P602" s="31"/>
      <c r="Q602" s="32"/>
      <c r="R602" s="32"/>
      <c r="S602" s="33"/>
      <c r="T602" s="33"/>
      <c r="U602" s="33"/>
      <c r="V602" s="33"/>
      <c r="W602" s="33"/>
      <c r="X602" s="33"/>
    </row>
    <row r="603" spans="1:24" s="34" customFormat="1">
      <c r="A603" s="29"/>
      <c r="B603" s="29"/>
      <c r="C603" s="29"/>
      <c r="D603" s="29"/>
      <c r="E603" s="29"/>
      <c r="F603" s="29"/>
      <c r="G603" s="29"/>
      <c r="H603" s="29"/>
      <c r="I603" s="30"/>
      <c r="J603" s="30"/>
      <c r="K603" s="30"/>
      <c r="L603" s="30"/>
      <c r="M603" s="40"/>
      <c r="N603" s="40"/>
      <c r="O603" s="31"/>
      <c r="P603" s="31"/>
      <c r="Q603" s="32"/>
      <c r="R603" s="32"/>
      <c r="S603" s="33"/>
      <c r="T603" s="33"/>
      <c r="U603" s="33"/>
      <c r="V603" s="33"/>
      <c r="W603" s="33"/>
      <c r="X603" s="33"/>
    </row>
    <row r="604" spans="1:24" s="34" customFormat="1">
      <c r="A604" s="29"/>
      <c r="B604" s="29"/>
      <c r="C604" s="29"/>
      <c r="D604" s="29"/>
      <c r="E604" s="29"/>
      <c r="F604" s="29"/>
      <c r="G604" s="29"/>
      <c r="H604" s="29"/>
      <c r="I604" s="30"/>
      <c r="J604" s="30"/>
      <c r="K604" s="30"/>
      <c r="L604" s="30"/>
      <c r="M604" s="40"/>
      <c r="N604" s="40"/>
      <c r="O604" s="31"/>
      <c r="P604" s="31"/>
      <c r="Q604" s="32"/>
      <c r="R604" s="32"/>
      <c r="S604" s="33"/>
      <c r="T604" s="33"/>
      <c r="U604" s="33"/>
      <c r="V604" s="33"/>
      <c r="W604" s="33"/>
      <c r="X604" s="33"/>
    </row>
    <row r="605" spans="1:24" s="34" customFormat="1">
      <c r="A605" s="29"/>
      <c r="B605" s="29"/>
      <c r="C605" s="29"/>
      <c r="D605" s="29"/>
      <c r="E605" s="29"/>
      <c r="F605" s="29"/>
      <c r="G605" s="29"/>
      <c r="H605" s="29"/>
      <c r="I605" s="30"/>
      <c r="J605" s="30"/>
      <c r="K605" s="30"/>
      <c r="L605" s="30"/>
      <c r="M605" s="40"/>
      <c r="N605" s="40"/>
      <c r="O605" s="31"/>
      <c r="P605" s="31"/>
      <c r="Q605" s="32"/>
      <c r="R605" s="32"/>
      <c r="S605" s="33"/>
      <c r="T605" s="33"/>
      <c r="U605" s="33"/>
      <c r="V605" s="33"/>
      <c r="W605" s="33"/>
      <c r="X605" s="33"/>
    </row>
    <row r="606" spans="1:24" s="34" customFormat="1">
      <c r="A606" s="29"/>
      <c r="B606" s="29"/>
      <c r="C606" s="29"/>
      <c r="D606" s="29"/>
      <c r="E606" s="29"/>
      <c r="F606" s="29"/>
      <c r="G606" s="29"/>
      <c r="H606" s="29"/>
      <c r="I606" s="30"/>
      <c r="J606" s="30"/>
      <c r="K606" s="30"/>
      <c r="L606" s="30"/>
      <c r="M606" s="40"/>
      <c r="N606" s="40"/>
      <c r="O606" s="31"/>
      <c r="P606" s="31"/>
      <c r="Q606" s="32"/>
      <c r="R606" s="32"/>
      <c r="S606" s="33"/>
      <c r="T606" s="33"/>
      <c r="U606" s="33"/>
      <c r="V606" s="33"/>
      <c r="W606" s="33"/>
      <c r="X606" s="33"/>
    </row>
    <row r="607" spans="1:24" s="34" customFormat="1">
      <c r="A607" s="29"/>
      <c r="B607" s="29"/>
      <c r="C607" s="29"/>
      <c r="D607" s="29"/>
      <c r="E607" s="29"/>
      <c r="F607" s="29"/>
      <c r="G607" s="29"/>
      <c r="H607" s="29"/>
      <c r="I607" s="30"/>
      <c r="J607" s="30"/>
      <c r="K607" s="30"/>
      <c r="L607" s="30"/>
      <c r="M607" s="40"/>
      <c r="N607" s="40"/>
      <c r="O607" s="31"/>
      <c r="P607" s="31"/>
      <c r="Q607" s="32"/>
      <c r="R607" s="32"/>
      <c r="S607" s="33"/>
      <c r="T607" s="33"/>
      <c r="U607" s="33"/>
      <c r="V607" s="33"/>
      <c r="W607" s="33"/>
      <c r="X607" s="33"/>
    </row>
    <row r="608" spans="1:24" s="34" customFormat="1">
      <c r="A608" s="29"/>
      <c r="B608" s="29"/>
      <c r="C608" s="29"/>
      <c r="D608" s="29"/>
      <c r="E608" s="29"/>
      <c r="F608" s="29"/>
      <c r="G608" s="29"/>
      <c r="H608" s="29"/>
      <c r="I608" s="30"/>
      <c r="J608" s="30"/>
      <c r="K608" s="30"/>
      <c r="L608" s="30"/>
      <c r="M608" s="40"/>
      <c r="N608" s="40"/>
      <c r="O608" s="31"/>
      <c r="P608" s="31"/>
      <c r="Q608" s="32"/>
      <c r="R608" s="32"/>
      <c r="S608" s="33"/>
      <c r="T608" s="33"/>
      <c r="U608" s="33"/>
      <c r="V608" s="33"/>
      <c r="W608" s="33"/>
      <c r="X608" s="33"/>
    </row>
    <row r="609" spans="1:24" s="34" customFormat="1">
      <c r="A609" s="29"/>
      <c r="B609" s="29"/>
      <c r="C609" s="29"/>
      <c r="D609" s="29"/>
      <c r="E609" s="29"/>
      <c r="F609" s="29"/>
      <c r="G609" s="29"/>
      <c r="H609" s="29"/>
      <c r="I609" s="30"/>
      <c r="J609" s="30"/>
      <c r="K609" s="30"/>
      <c r="L609" s="30"/>
      <c r="M609" s="40"/>
      <c r="N609" s="40"/>
      <c r="O609" s="31"/>
      <c r="P609" s="31"/>
      <c r="Q609" s="32"/>
      <c r="R609" s="32"/>
      <c r="S609" s="33"/>
      <c r="T609" s="33"/>
      <c r="U609" s="33"/>
      <c r="V609" s="33"/>
      <c r="W609" s="33"/>
      <c r="X609" s="33"/>
    </row>
    <row r="610" spans="1:24" s="34" customFormat="1">
      <c r="A610" s="29"/>
      <c r="B610" s="29"/>
      <c r="C610" s="29"/>
      <c r="D610" s="29"/>
      <c r="E610" s="29"/>
      <c r="F610" s="29"/>
      <c r="G610" s="29"/>
      <c r="H610" s="29"/>
      <c r="I610" s="30"/>
      <c r="J610" s="30"/>
      <c r="K610" s="30"/>
      <c r="L610" s="30"/>
      <c r="M610" s="40"/>
      <c r="N610" s="40"/>
      <c r="O610" s="31"/>
      <c r="P610" s="31"/>
      <c r="Q610" s="32"/>
      <c r="R610" s="32"/>
      <c r="S610" s="33"/>
      <c r="T610" s="33"/>
      <c r="U610" s="33"/>
      <c r="V610" s="33"/>
      <c r="W610" s="33"/>
      <c r="X610" s="33"/>
    </row>
    <row r="611" spans="1:24" s="34" customFormat="1">
      <c r="A611" s="29"/>
      <c r="B611" s="29"/>
      <c r="C611" s="29"/>
      <c r="D611" s="29"/>
      <c r="E611" s="29"/>
      <c r="F611" s="29"/>
      <c r="G611" s="29"/>
      <c r="H611" s="29"/>
      <c r="I611" s="30"/>
      <c r="J611" s="30"/>
      <c r="K611" s="30"/>
      <c r="L611" s="30"/>
      <c r="M611" s="40"/>
      <c r="N611" s="40"/>
      <c r="O611" s="31"/>
      <c r="P611" s="31"/>
      <c r="Q611" s="32"/>
      <c r="R611" s="32"/>
      <c r="S611" s="33"/>
      <c r="T611" s="33"/>
      <c r="U611" s="33"/>
      <c r="V611" s="33"/>
      <c r="W611" s="33"/>
      <c r="X611" s="33"/>
    </row>
    <row r="612" spans="1:24" s="34" customFormat="1">
      <c r="A612" s="29"/>
      <c r="B612" s="29"/>
      <c r="C612" s="29"/>
      <c r="D612" s="29"/>
      <c r="E612" s="29"/>
      <c r="F612" s="29"/>
      <c r="G612" s="29"/>
      <c r="H612" s="29"/>
      <c r="I612" s="30"/>
      <c r="J612" s="30"/>
      <c r="K612" s="30"/>
      <c r="L612" s="30"/>
      <c r="M612" s="40"/>
      <c r="N612" s="40"/>
      <c r="O612" s="31"/>
      <c r="P612" s="31"/>
      <c r="Q612" s="32"/>
      <c r="R612" s="32"/>
      <c r="S612" s="33"/>
      <c r="T612" s="33"/>
      <c r="U612" s="33"/>
      <c r="V612" s="33"/>
      <c r="W612" s="33"/>
      <c r="X612" s="33"/>
    </row>
    <row r="613" spans="1:24" s="34" customFormat="1">
      <c r="A613" s="29"/>
      <c r="B613" s="29"/>
      <c r="C613" s="29"/>
      <c r="D613" s="29"/>
      <c r="E613" s="29"/>
      <c r="F613" s="29"/>
      <c r="G613" s="29"/>
      <c r="H613" s="29"/>
      <c r="I613" s="30"/>
      <c r="J613" s="30"/>
      <c r="K613" s="30"/>
      <c r="L613" s="30"/>
      <c r="M613" s="40"/>
      <c r="N613" s="40"/>
      <c r="O613" s="31"/>
      <c r="P613" s="31"/>
      <c r="Q613" s="32"/>
      <c r="R613" s="32"/>
      <c r="S613" s="33"/>
      <c r="T613" s="33"/>
      <c r="U613" s="33"/>
      <c r="V613" s="33"/>
      <c r="W613" s="33"/>
      <c r="X613" s="33"/>
    </row>
    <row r="614" spans="1:24" s="34" customFormat="1">
      <c r="A614" s="29"/>
      <c r="B614" s="29"/>
      <c r="C614" s="29"/>
      <c r="D614" s="29"/>
      <c r="E614" s="29"/>
      <c r="F614" s="29"/>
      <c r="G614" s="29"/>
      <c r="H614" s="29"/>
      <c r="I614" s="30"/>
      <c r="J614" s="30"/>
      <c r="K614" s="30"/>
      <c r="L614" s="30"/>
      <c r="M614" s="40"/>
      <c r="N614" s="40"/>
      <c r="O614" s="31"/>
      <c r="P614" s="31"/>
      <c r="Q614" s="32"/>
      <c r="R614" s="32"/>
      <c r="S614" s="33"/>
      <c r="T614" s="33"/>
      <c r="U614" s="33"/>
      <c r="V614" s="33"/>
      <c r="W614" s="33"/>
      <c r="X614" s="33"/>
    </row>
    <row r="615" spans="1:24" s="34" customFormat="1">
      <c r="A615" s="29"/>
      <c r="B615" s="29"/>
      <c r="C615" s="29"/>
      <c r="D615" s="29"/>
      <c r="E615" s="29"/>
      <c r="F615" s="29"/>
      <c r="G615" s="29"/>
      <c r="H615" s="29"/>
      <c r="I615" s="30"/>
      <c r="J615" s="30"/>
      <c r="K615" s="30"/>
      <c r="L615" s="30"/>
      <c r="M615" s="40"/>
      <c r="N615" s="40"/>
      <c r="O615" s="31"/>
      <c r="P615" s="31"/>
      <c r="Q615" s="32"/>
      <c r="R615" s="32"/>
      <c r="S615" s="33"/>
      <c r="T615" s="33"/>
      <c r="U615" s="33"/>
      <c r="V615" s="33"/>
      <c r="W615" s="33"/>
      <c r="X615" s="33"/>
    </row>
    <row r="616" spans="1:24" s="34" customFormat="1">
      <c r="A616" s="29"/>
      <c r="B616" s="29"/>
      <c r="C616" s="29"/>
      <c r="D616" s="29"/>
      <c r="E616" s="29"/>
      <c r="F616" s="29"/>
      <c r="G616" s="29"/>
      <c r="H616" s="29"/>
      <c r="I616" s="30"/>
      <c r="J616" s="30"/>
      <c r="K616" s="30"/>
      <c r="L616" s="30"/>
      <c r="M616" s="40"/>
      <c r="N616" s="40"/>
      <c r="O616" s="31"/>
      <c r="P616" s="31"/>
      <c r="Q616" s="32"/>
      <c r="R616" s="32"/>
      <c r="S616" s="33"/>
      <c r="T616" s="33"/>
      <c r="U616" s="33"/>
      <c r="V616" s="33"/>
      <c r="W616" s="33"/>
      <c r="X616" s="33"/>
    </row>
    <row r="617" spans="1:24" s="34" customFormat="1">
      <c r="A617" s="29"/>
      <c r="B617" s="29"/>
      <c r="C617" s="29"/>
      <c r="D617" s="29"/>
      <c r="E617" s="29"/>
      <c r="F617" s="29"/>
      <c r="G617" s="29"/>
      <c r="H617" s="29"/>
      <c r="I617" s="30"/>
      <c r="J617" s="30"/>
      <c r="K617" s="30"/>
      <c r="L617" s="30"/>
      <c r="M617" s="40"/>
      <c r="N617" s="40"/>
      <c r="O617" s="31"/>
      <c r="P617" s="31"/>
      <c r="Q617" s="32"/>
      <c r="R617" s="32"/>
      <c r="S617" s="33"/>
      <c r="T617" s="33"/>
      <c r="U617" s="33"/>
      <c r="V617" s="33"/>
      <c r="W617" s="33"/>
      <c r="X617" s="33"/>
    </row>
    <row r="618" spans="1:24" s="34" customFormat="1">
      <c r="A618" s="29"/>
      <c r="B618" s="29"/>
      <c r="C618" s="29"/>
      <c r="D618" s="29"/>
      <c r="E618" s="29"/>
      <c r="F618" s="29"/>
      <c r="G618" s="29"/>
      <c r="H618" s="29"/>
      <c r="I618" s="30"/>
      <c r="J618" s="30"/>
      <c r="K618" s="30"/>
      <c r="L618" s="30"/>
      <c r="M618" s="40"/>
      <c r="N618" s="40"/>
      <c r="O618" s="31"/>
      <c r="P618" s="31"/>
      <c r="Q618" s="32"/>
      <c r="R618" s="32"/>
      <c r="S618" s="33"/>
      <c r="T618" s="33"/>
      <c r="U618" s="33"/>
      <c r="V618" s="33"/>
      <c r="W618" s="33"/>
      <c r="X618" s="33"/>
    </row>
    <row r="619" spans="1:24" s="34" customFormat="1">
      <c r="A619" s="29"/>
      <c r="B619" s="29"/>
      <c r="C619" s="29"/>
      <c r="D619" s="29"/>
      <c r="E619" s="29"/>
      <c r="F619" s="29"/>
      <c r="G619" s="29"/>
      <c r="H619" s="29"/>
      <c r="I619" s="30"/>
      <c r="J619" s="30"/>
      <c r="K619" s="30"/>
      <c r="L619" s="30"/>
      <c r="M619" s="40"/>
      <c r="N619" s="40"/>
      <c r="O619" s="31"/>
      <c r="P619" s="31"/>
      <c r="Q619" s="32"/>
      <c r="R619" s="32"/>
      <c r="S619" s="33"/>
      <c r="T619" s="33"/>
      <c r="U619" s="33"/>
      <c r="V619" s="33"/>
      <c r="W619" s="33"/>
      <c r="X619" s="33"/>
    </row>
    <row r="620" spans="1:24" s="34" customFormat="1">
      <c r="A620" s="29"/>
      <c r="B620" s="29"/>
      <c r="C620" s="29"/>
      <c r="D620" s="29"/>
      <c r="E620" s="29"/>
      <c r="F620" s="29"/>
      <c r="G620" s="29"/>
      <c r="H620" s="29"/>
      <c r="I620" s="30"/>
      <c r="J620" s="30"/>
      <c r="K620" s="30"/>
      <c r="L620" s="30"/>
      <c r="M620" s="40"/>
      <c r="N620" s="40"/>
      <c r="O620" s="31"/>
      <c r="P620" s="31"/>
      <c r="Q620" s="32"/>
      <c r="R620" s="32"/>
      <c r="S620" s="33"/>
      <c r="T620" s="33"/>
      <c r="U620" s="33"/>
      <c r="V620" s="33"/>
      <c r="W620" s="33"/>
      <c r="X620" s="33"/>
    </row>
    <row r="621" spans="1:24" s="34" customFormat="1">
      <c r="A621" s="29"/>
      <c r="B621" s="29"/>
      <c r="C621" s="29"/>
      <c r="D621" s="29"/>
      <c r="E621" s="29"/>
      <c r="F621" s="29"/>
      <c r="G621" s="29"/>
      <c r="H621" s="29"/>
      <c r="I621" s="30"/>
      <c r="J621" s="30"/>
      <c r="K621" s="30"/>
      <c r="L621" s="30"/>
      <c r="M621" s="40"/>
      <c r="N621" s="40"/>
      <c r="O621" s="31"/>
      <c r="P621" s="31"/>
      <c r="Q621" s="32"/>
      <c r="R621" s="32"/>
      <c r="S621" s="33"/>
      <c r="T621" s="33"/>
      <c r="U621" s="33"/>
      <c r="V621" s="33"/>
      <c r="W621" s="33"/>
      <c r="X621" s="33"/>
    </row>
    <row r="622" spans="1:24" s="34" customFormat="1">
      <c r="A622" s="29"/>
      <c r="B622" s="29"/>
      <c r="C622" s="29"/>
      <c r="D622" s="29"/>
      <c r="E622" s="29"/>
      <c r="F622" s="29"/>
      <c r="G622" s="29"/>
      <c r="H622" s="29"/>
      <c r="I622" s="30"/>
      <c r="J622" s="30"/>
      <c r="K622" s="30"/>
      <c r="L622" s="30"/>
      <c r="M622" s="40"/>
      <c r="N622" s="40"/>
      <c r="O622" s="31"/>
      <c r="P622" s="31"/>
      <c r="Q622" s="32"/>
      <c r="R622" s="32"/>
      <c r="S622" s="33"/>
      <c r="T622" s="33"/>
      <c r="U622" s="33"/>
      <c r="V622" s="33"/>
      <c r="W622" s="33"/>
      <c r="X622" s="33"/>
    </row>
    <row r="623" spans="1:24" s="34" customFormat="1">
      <c r="A623" s="29"/>
      <c r="B623" s="29"/>
      <c r="C623" s="29"/>
      <c r="D623" s="29"/>
      <c r="E623" s="29"/>
      <c r="F623" s="29"/>
      <c r="G623" s="29"/>
      <c r="H623" s="29"/>
      <c r="I623" s="30"/>
      <c r="J623" s="30"/>
      <c r="K623" s="30"/>
      <c r="L623" s="30"/>
      <c r="M623" s="40"/>
      <c r="N623" s="40"/>
      <c r="O623" s="31"/>
      <c r="P623" s="31"/>
      <c r="Q623" s="32"/>
      <c r="R623" s="32"/>
      <c r="S623" s="33"/>
      <c r="T623" s="33"/>
      <c r="U623" s="33"/>
      <c r="V623" s="33"/>
      <c r="W623" s="33"/>
      <c r="X623" s="33"/>
    </row>
    <row r="624" spans="1:24" s="34" customFormat="1">
      <c r="A624" s="29"/>
      <c r="B624" s="29"/>
      <c r="C624" s="29"/>
      <c r="D624" s="29"/>
      <c r="E624" s="29"/>
      <c r="F624" s="29"/>
      <c r="G624" s="29"/>
      <c r="H624" s="29"/>
      <c r="I624" s="30"/>
      <c r="J624" s="30"/>
      <c r="K624" s="30"/>
      <c r="L624" s="30"/>
      <c r="M624" s="40"/>
      <c r="N624" s="40"/>
      <c r="O624" s="31"/>
      <c r="P624" s="31"/>
      <c r="Q624" s="32"/>
      <c r="R624" s="32"/>
      <c r="S624" s="33"/>
      <c r="T624" s="33"/>
      <c r="U624" s="33"/>
      <c r="V624" s="33"/>
      <c r="W624" s="33"/>
      <c r="X624" s="33"/>
    </row>
    <row r="625" spans="1:24" s="34" customFormat="1">
      <c r="A625" s="29"/>
      <c r="B625" s="29"/>
      <c r="C625" s="29"/>
      <c r="D625" s="29"/>
      <c r="E625" s="29"/>
      <c r="F625" s="29"/>
      <c r="G625" s="29"/>
      <c r="H625" s="29"/>
      <c r="I625" s="30"/>
      <c r="J625" s="30"/>
      <c r="K625" s="30"/>
      <c r="L625" s="30"/>
      <c r="M625" s="40"/>
      <c r="N625" s="40"/>
      <c r="O625" s="31"/>
      <c r="P625" s="31"/>
      <c r="Q625" s="32"/>
      <c r="R625" s="32"/>
      <c r="S625" s="33"/>
      <c r="T625" s="33"/>
      <c r="U625" s="33"/>
      <c r="V625" s="33"/>
      <c r="W625" s="33"/>
      <c r="X625" s="33"/>
    </row>
    <row r="626" spans="1:24" s="34" customFormat="1">
      <c r="A626" s="29"/>
      <c r="B626" s="29"/>
      <c r="C626" s="29"/>
      <c r="D626" s="29"/>
      <c r="E626" s="29"/>
      <c r="F626" s="29"/>
      <c r="G626" s="29"/>
      <c r="H626" s="29"/>
      <c r="I626" s="30"/>
      <c r="J626" s="30"/>
      <c r="K626" s="30"/>
      <c r="L626" s="30"/>
      <c r="M626" s="40"/>
      <c r="N626" s="40"/>
      <c r="O626" s="31"/>
      <c r="P626" s="31"/>
      <c r="Q626" s="32"/>
      <c r="R626" s="32"/>
      <c r="S626" s="33"/>
      <c r="T626" s="33"/>
      <c r="U626" s="33"/>
      <c r="V626" s="33"/>
      <c r="W626" s="33"/>
      <c r="X626" s="33"/>
    </row>
    <row r="627" spans="1:24" s="34" customFormat="1">
      <c r="A627" s="29"/>
      <c r="B627" s="29"/>
      <c r="C627" s="29"/>
      <c r="D627" s="29"/>
      <c r="E627" s="29"/>
      <c r="F627" s="29"/>
      <c r="G627" s="29"/>
      <c r="H627" s="29"/>
      <c r="I627" s="30"/>
      <c r="J627" s="30"/>
      <c r="K627" s="30"/>
      <c r="L627" s="30"/>
      <c r="M627" s="40"/>
      <c r="N627" s="40"/>
      <c r="O627" s="31"/>
      <c r="P627" s="31"/>
      <c r="Q627" s="32"/>
      <c r="R627" s="32"/>
      <c r="S627" s="33"/>
      <c r="T627" s="33"/>
      <c r="U627" s="33"/>
      <c r="V627" s="33"/>
      <c r="W627" s="33"/>
      <c r="X627" s="33"/>
    </row>
    <row r="628" spans="1:24" s="34" customFormat="1">
      <c r="A628" s="29"/>
      <c r="B628" s="29"/>
      <c r="C628" s="29"/>
      <c r="D628" s="29"/>
      <c r="E628" s="29"/>
      <c r="F628" s="29"/>
      <c r="G628" s="29"/>
      <c r="H628" s="29"/>
      <c r="I628" s="30"/>
      <c r="J628" s="30"/>
      <c r="K628" s="30"/>
      <c r="L628" s="30"/>
      <c r="M628" s="40"/>
      <c r="N628" s="40"/>
      <c r="O628" s="31"/>
      <c r="P628" s="31"/>
      <c r="Q628" s="32"/>
      <c r="R628" s="32"/>
      <c r="S628" s="33"/>
      <c r="T628" s="33"/>
      <c r="U628" s="33"/>
      <c r="V628" s="33"/>
      <c r="W628" s="33"/>
      <c r="X628" s="33"/>
    </row>
    <row r="629" spans="1:24" s="34" customFormat="1">
      <c r="A629" s="29"/>
      <c r="B629" s="29"/>
      <c r="C629" s="29"/>
      <c r="D629" s="29"/>
      <c r="E629" s="29"/>
      <c r="F629" s="29"/>
      <c r="G629" s="29"/>
      <c r="H629" s="29"/>
      <c r="I629" s="30"/>
      <c r="J629" s="30"/>
      <c r="K629" s="30"/>
      <c r="L629" s="30"/>
      <c r="M629" s="40"/>
      <c r="N629" s="40"/>
      <c r="O629" s="31"/>
      <c r="P629" s="31"/>
      <c r="Q629" s="32"/>
      <c r="R629" s="32"/>
      <c r="S629" s="33"/>
      <c r="T629" s="33"/>
      <c r="U629" s="33"/>
      <c r="V629" s="33"/>
      <c r="W629" s="33"/>
      <c r="X629" s="33"/>
    </row>
    <row r="630" spans="1:24" s="34" customFormat="1">
      <c r="A630" s="29"/>
      <c r="B630" s="29"/>
      <c r="C630" s="29"/>
      <c r="D630" s="29"/>
      <c r="E630" s="29"/>
      <c r="F630" s="29"/>
      <c r="G630" s="29"/>
      <c r="H630" s="29"/>
      <c r="I630" s="30"/>
      <c r="J630" s="30"/>
      <c r="K630" s="30"/>
      <c r="L630" s="30"/>
      <c r="M630" s="40"/>
      <c r="N630" s="40"/>
      <c r="O630" s="31"/>
      <c r="P630" s="31"/>
      <c r="Q630" s="32"/>
      <c r="R630" s="32"/>
      <c r="S630" s="33"/>
      <c r="T630" s="33"/>
      <c r="U630" s="33"/>
      <c r="V630" s="33"/>
      <c r="W630" s="33"/>
      <c r="X630" s="33"/>
    </row>
    <row r="631" spans="1:24" s="34" customFormat="1">
      <c r="A631" s="29"/>
      <c r="B631" s="29"/>
      <c r="C631" s="29"/>
      <c r="D631" s="29"/>
      <c r="E631" s="29"/>
      <c r="F631" s="29"/>
      <c r="G631" s="29"/>
      <c r="H631" s="29"/>
      <c r="I631" s="30"/>
      <c r="J631" s="30"/>
      <c r="K631" s="30"/>
      <c r="L631" s="30"/>
      <c r="M631" s="40"/>
      <c r="N631" s="40"/>
      <c r="O631" s="31"/>
      <c r="P631" s="31"/>
      <c r="Q631" s="32"/>
      <c r="R631" s="32"/>
      <c r="S631" s="33"/>
      <c r="T631" s="33"/>
      <c r="U631" s="33"/>
      <c r="V631" s="33"/>
      <c r="W631" s="33"/>
      <c r="X631" s="33"/>
    </row>
    <row r="632" spans="1:24" s="34" customFormat="1">
      <c r="A632" s="29"/>
      <c r="B632" s="29"/>
      <c r="C632" s="29"/>
      <c r="D632" s="29"/>
      <c r="E632" s="29"/>
      <c r="F632" s="29"/>
      <c r="G632" s="29"/>
      <c r="H632" s="29"/>
      <c r="I632" s="30"/>
      <c r="J632" s="30"/>
      <c r="K632" s="30"/>
      <c r="L632" s="30"/>
      <c r="M632" s="40"/>
      <c r="N632" s="40"/>
      <c r="O632" s="31"/>
      <c r="P632" s="31"/>
      <c r="Q632" s="32"/>
      <c r="R632" s="32"/>
      <c r="S632" s="33"/>
      <c r="T632" s="33"/>
      <c r="U632" s="33"/>
      <c r="V632" s="33"/>
      <c r="W632" s="33"/>
      <c r="X632" s="33"/>
    </row>
    <row r="633" spans="1:24" s="34" customFormat="1">
      <c r="A633" s="29"/>
      <c r="B633" s="29"/>
      <c r="C633" s="29"/>
      <c r="D633" s="29"/>
      <c r="E633" s="29"/>
      <c r="F633" s="29"/>
      <c r="G633" s="29"/>
      <c r="H633" s="29"/>
      <c r="I633" s="30"/>
      <c r="J633" s="30"/>
      <c r="K633" s="30"/>
      <c r="L633" s="30"/>
      <c r="M633" s="40"/>
      <c r="N633" s="40"/>
      <c r="O633" s="31"/>
      <c r="P633" s="31"/>
      <c r="Q633" s="32"/>
      <c r="R633" s="32"/>
      <c r="S633" s="33"/>
      <c r="T633" s="33"/>
      <c r="U633" s="33"/>
      <c r="V633" s="33"/>
      <c r="W633" s="33"/>
      <c r="X633" s="33"/>
    </row>
    <row r="634" spans="1:24" s="34" customFormat="1">
      <c r="A634" s="29"/>
      <c r="B634" s="29"/>
      <c r="C634" s="29"/>
      <c r="D634" s="29"/>
      <c r="E634" s="29"/>
      <c r="F634" s="29"/>
      <c r="G634" s="29"/>
      <c r="H634" s="29"/>
      <c r="I634" s="30"/>
      <c r="J634" s="30"/>
      <c r="K634" s="30"/>
      <c r="L634" s="30"/>
      <c r="M634" s="40"/>
      <c r="N634" s="40"/>
      <c r="O634" s="31"/>
      <c r="P634" s="31"/>
      <c r="Q634" s="32"/>
      <c r="R634" s="32"/>
      <c r="S634" s="33"/>
      <c r="T634" s="33"/>
      <c r="U634" s="33"/>
      <c r="V634" s="33"/>
      <c r="W634" s="33"/>
      <c r="X634" s="33"/>
    </row>
    <row r="635" spans="1:24" s="34" customFormat="1">
      <c r="A635" s="29"/>
      <c r="B635" s="29"/>
      <c r="C635" s="29"/>
      <c r="D635" s="29"/>
      <c r="E635" s="29"/>
      <c r="F635" s="29"/>
      <c r="G635" s="29"/>
      <c r="H635" s="29"/>
      <c r="I635" s="30"/>
      <c r="J635" s="30"/>
      <c r="K635" s="30"/>
      <c r="L635" s="30"/>
      <c r="M635" s="40"/>
      <c r="N635" s="40"/>
      <c r="O635" s="31"/>
      <c r="P635" s="31"/>
      <c r="Q635" s="32"/>
      <c r="R635" s="32"/>
      <c r="S635" s="33"/>
      <c r="T635" s="33"/>
      <c r="U635" s="33"/>
      <c r="V635" s="33"/>
      <c r="W635" s="33"/>
      <c r="X635" s="33"/>
    </row>
    <row r="636" spans="1:24" s="34" customFormat="1">
      <c r="A636" s="29"/>
      <c r="B636" s="29"/>
      <c r="C636" s="29"/>
      <c r="D636" s="29"/>
      <c r="E636" s="29"/>
      <c r="F636" s="29"/>
      <c r="G636" s="29"/>
      <c r="H636" s="29"/>
      <c r="I636" s="30"/>
      <c r="J636" s="30"/>
      <c r="K636" s="30"/>
      <c r="L636" s="30"/>
      <c r="M636" s="40"/>
      <c r="N636" s="40"/>
      <c r="O636" s="31"/>
      <c r="P636" s="31"/>
      <c r="Q636" s="32"/>
      <c r="R636" s="32"/>
      <c r="S636" s="33"/>
      <c r="T636" s="33"/>
      <c r="U636" s="33"/>
      <c r="V636" s="33"/>
      <c r="W636" s="33"/>
      <c r="X636" s="33"/>
    </row>
    <row r="637" spans="1:24" s="34" customFormat="1">
      <c r="A637" s="29"/>
      <c r="B637" s="29"/>
      <c r="C637" s="29"/>
      <c r="D637" s="29"/>
      <c r="E637" s="29"/>
      <c r="F637" s="29"/>
      <c r="G637" s="29"/>
      <c r="H637" s="29"/>
      <c r="I637" s="30"/>
      <c r="J637" s="30"/>
      <c r="K637" s="30"/>
      <c r="L637" s="30"/>
      <c r="M637" s="40"/>
      <c r="N637" s="40"/>
      <c r="O637" s="31"/>
      <c r="P637" s="31"/>
      <c r="Q637" s="32"/>
      <c r="R637" s="32"/>
      <c r="S637" s="33"/>
      <c r="T637" s="33"/>
      <c r="U637" s="33"/>
      <c r="V637" s="33"/>
      <c r="W637" s="33"/>
      <c r="X637" s="33"/>
    </row>
    <row r="638" spans="1:24" s="34" customFormat="1">
      <c r="A638" s="29"/>
      <c r="B638" s="29"/>
      <c r="C638" s="29"/>
      <c r="D638" s="29"/>
      <c r="E638" s="29"/>
      <c r="F638" s="29"/>
      <c r="G638" s="29"/>
      <c r="H638" s="29"/>
      <c r="I638" s="30"/>
      <c r="J638" s="30"/>
      <c r="K638" s="30"/>
      <c r="L638" s="30"/>
      <c r="M638" s="40"/>
      <c r="N638" s="40"/>
      <c r="O638" s="31"/>
      <c r="P638" s="31"/>
      <c r="Q638" s="32"/>
      <c r="R638" s="32"/>
      <c r="S638" s="33"/>
      <c r="T638" s="33"/>
      <c r="U638" s="33"/>
      <c r="V638" s="33"/>
      <c r="W638" s="33"/>
      <c r="X638" s="33"/>
    </row>
    <row r="639" spans="1:24" s="34" customFormat="1">
      <c r="A639" s="29"/>
      <c r="B639" s="29"/>
      <c r="C639" s="29"/>
      <c r="D639" s="29"/>
      <c r="E639" s="29"/>
      <c r="F639" s="29"/>
      <c r="G639" s="29"/>
      <c r="H639" s="29"/>
      <c r="I639" s="30"/>
      <c r="J639" s="30"/>
      <c r="K639" s="30"/>
      <c r="L639" s="30"/>
      <c r="M639" s="40"/>
      <c r="N639" s="40"/>
      <c r="O639" s="31"/>
      <c r="P639" s="31"/>
      <c r="Q639" s="32"/>
      <c r="R639" s="32"/>
      <c r="S639" s="33"/>
      <c r="T639" s="33"/>
      <c r="U639" s="33"/>
      <c r="V639" s="33"/>
      <c r="W639" s="33"/>
      <c r="X639" s="33"/>
    </row>
    <row r="640" spans="1:24" s="34" customFormat="1">
      <c r="A640" s="29"/>
      <c r="B640" s="29"/>
      <c r="C640" s="29"/>
      <c r="D640" s="29"/>
      <c r="E640" s="29"/>
      <c r="F640" s="29"/>
      <c r="G640" s="29"/>
      <c r="H640" s="29"/>
      <c r="I640" s="30"/>
      <c r="J640" s="30"/>
      <c r="K640" s="30"/>
      <c r="L640" s="30"/>
      <c r="M640" s="40"/>
      <c r="N640" s="40"/>
      <c r="O640" s="31"/>
      <c r="P640" s="31"/>
      <c r="Q640" s="32"/>
      <c r="R640" s="32"/>
      <c r="S640" s="33"/>
      <c r="T640" s="33"/>
      <c r="U640" s="33"/>
      <c r="V640" s="33"/>
      <c r="W640" s="33"/>
      <c r="X640" s="33"/>
    </row>
    <row r="641" spans="1:24" s="34" customFormat="1">
      <c r="A641" s="29"/>
      <c r="B641" s="29"/>
      <c r="C641" s="29"/>
      <c r="D641" s="29"/>
      <c r="E641" s="29"/>
      <c r="F641" s="29"/>
      <c r="G641" s="29"/>
      <c r="H641" s="29"/>
      <c r="I641" s="30"/>
      <c r="J641" s="30"/>
      <c r="K641" s="30"/>
      <c r="L641" s="30"/>
      <c r="M641" s="40"/>
      <c r="N641" s="40"/>
      <c r="O641" s="31"/>
      <c r="P641" s="31"/>
      <c r="Q641" s="32"/>
      <c r="R641" s="32"/>
      <c r="S641" s="33"/>
      <c r="T641" s="33"/>
      <c r="U641" s="33"/>
      <c r="V641" s="33"/>
      <c r="W641" s="33"/>
      <c r="X641" s="33"/>
    </row>
    <row r="642" spans="1:24" s="34" customFormat="1">
      <c r="A642" s="29"/>
      <c r="B642" s="29"/>
      <c r="C642" s="29"/>
      <c r="D642" s="29"/>
      <c r="E642" s="29"/>
      <c r="F642" s="29"/>
      <c r="G642" s="29"/>
      <c r="H642" s="29"/>
      <c r="I642" s="30"/>
      <c r="J642" s="30"/>
      <c r="K642" s="30"/>
      <c r="L642" s="30"/>
      <c r="M642" s="40"/>
      <c r="N642" s="40"/>
      <c r="O642" s="31"/>
      <c r="P642" s="31"/>
      <c r="Q642" s="32"/>
      <c r="R642" s="32"/>
      <c r="S642" s="33"/>
      <c r="T642" s="33"/>
      <c r="U642" s="33"/>
      <c r="V642" s="33"/>
      <c r="W642" s="33"/>
      <c r="X642" s="33"/>
    </row>
    <row r="643" spans="1:24" s="34" customFormat="1">
      <c r="A643" s="29"/>
      <c r="B643" s="29"/>
      <c r="C643" s="29"/>
      <c r="D643" s="29"/>
      <c r="E643" s="29"/>
      <c r="F643" s="29"/>
      <c r="G643" s="29"/>
      <c r="H643" s="29"/>
      <c r="I643" s="30"/>
      <c r="J643" s="30"/>
      <c r="K643" s="30"/>
      <c r="L643" s="30"/>
      <c r="M643" s="40"/>
      <c r="N643" s="40"/>
      <c r="O643" s="31"/>
      <c r="P643" s="31"/>
      <c r="Q643" s="32"/>
      <c r="R643" s="32"/>
      <c r="S643" s="33"/>
      <c r="T643" s="33"/>
      <c r="U643" s="33"/>
      <c r="V643" s="33"/>
      <c r="W643" s="33"/>
      <c r="X643" s="33"/>
    </row>
    <row r="644" spans="1:24" s="34" customFormat="1">
      <c r="A644" s="29"/>
      <c r="B644" s="29"/>
      <c r="C644" s="29"/>
      <c r="D644" s="29"/>
      <c r="E644" s="29"/>
      <c r="F644" s="29"/>
      <c r="G644" s="29"/>
      <c r="H644" s="29"/>
      <c r="I644" s="30"/>
      <c r="J644" s="30"/>
      <c r="K644" s="30"/>
      <c r="L644" s="30"/>
      <c r="M644" s="40"/>
      <c r="N644" s="40"/>
      <c r="O644" s="31"/>
      <c r="P644" s="31"/>
      <c r="Q644" s="32"/>
      <c r="R644" s="32"/>
      <c r="S644" s="33"/>
      <c r="T644" s="33"/>
      <c r="U644" s="33"/>
      <c r="V644" s="33"/>
      <c r="W644" s="33"/>
      <c r="X644" s="33"/>
    </row>
    <row r="645" spans="1:24" s="34" customFormat="1">
      <c r="A645" s="29"/>
      <c r="B645" s="29"/>
      <c r="C645" s="29"/>
      <c r="D645" s="29"/>
      <c r="E645" s="29"/>
      <c r="F645" s="29"/>
      <c r="G645" s="29"/>
      <c r="H645" s="29"/>
      <c r="I645" s="30"/>
      <c r="J645" s="30"/>
      <c r="K645" s="30"/>
      <c r="L645" s="30"/>
      <c r="M645" s="40"/>
      <c r="N645" s="40"/>
      <c r="O645" s="31"/>
      <c r="P645" s="31"/>
      <c r="Q645" s="32"/>
      <c r="R645" s="32"/>
      <c r="S645" s="33"/>
      <c r="T645" s="33"/>
      <c r="U645" s="33"/>
      <c r="V645" s="33"/>
      <c r="W645" s="33"/>
      <c r="X645" s="33"/>
    </row>
    <row r="646" spans="1:24" s="34" customFormat="1">
      <c r="A646" s="29"/>
      <c r="B646" s="29"/>
      <c r="C646" s="29"/>
      <c r="D646" s="29"/>
      <c r="E646" s="29"/>
      <c r="F646" s="29"/>
      <c r="G646" s="29"/>
      <c r="H646" s="29"/>
      <c r="I646" s="30"/>
      <c r="J646" s="30"/>
      <c r="K646" s="30"/>
      <c r="L646" s="30"/>
      <c r="M646" s="40"/>
      <c r="N646" s="40"/>
      <c r="O646" s="31"/>
      <c r="P646" s="31"/>
      <c r="Q646" s="32"/>
      <c r="R646" s="32"/>
      <c r="S646" s="33"/>
      <c r="T646" s="33"/>
      <c r="U646" s="33"/>
      <c r="V646" s="33"/>
      <c r="W646" s="33"/>
      <c r="X646" s="33"/>
    </row>
    <row r="647" spans="1:24" s="34" customFormat="1">
      <c r="A647" s="29"/>
      <c r="B647" s="29"/>
      <c r="C647" s="29"/>
      <c r="D647" s="29"/>
      <c r="E647" s="29"/>
      <c r="F647" s="29"/>
      <c r="G647" s="29"/>
      <c r="H647" s="29"/>
      <c r="I647" s="30"/>
      <c r="J647" s="30"/>
      <c r="K647" s="30"/>
      <c r="L647" s="30"/>
      <c r="M647" s="40"/>
      <c r="N647" s="40"/>
      <c r="O647" s="31"/>
      <c r="P647" s="31"/>
      <c r="Q647" s="32"/>
      <c r="R647" s="32"/>
      <c r="S647" s="33"/>
      <c r="T647" s="33"/>
      <c r="U647" s="33"/>
      <c r="V647" s="33"/>
      <c r="W647" s="33"/>
      <c r="X647" s="33"/>
    </row>
    <row r="648" spans="1:24" s="34" customFormat="1">
      <c r="A648" s="29"/>
      <c r="B648" s="29"/>
      <c r="C648" s="29"/>
      <c r="D648" s="29"/>
      <c r="E648" s="29"/>
      <c r="F648" s="29"/>
      <c r="G648" s="29"/>
      <c r="H648" s="29"/>
      <c r="I648" s="30"/>
      <c r="J648" s="30"/>
      <c r="K648" s="30"/>
      <c r="L648" s="30"/>
      <c r="M648" s="40"/>
      <c r="N648" s="40"/>
      <c r="O648" s="31"/>
      <c r="P648" s="31"/>
      <c r="Q648" s="32"/>
      <c r="R648" s="32"/>
      <c r="S648" s="33"/>
      <c r="T648" s="33"/>
      <c r="U648" s="33"/>
      <c r="V648" s="33"/>
      <c r="W648" s="33"/>
      <c r="X648" s="33"/>
    </row>
    <row r="649" spans="1:24" s="34" customFormat="1">
      <c r="A649" s="29"/>
      <c r="B649" s="29"/>
      <c r="C649" s="29"/>
      <c r="D649" s="29"/>
      <c r="E649" s="29"/>
      <c r="F649" s="29"/>
      <c r="G649" s="29"/>
      <c r="H649" s="29"/>
      <c r="I649" s="30"/>
      <c r="J649" s="30"/>
      <c r="K649" s="30"/>
      <c r="L649" s="30"/>
      <c r="M649" s="40"/>
      <c r="N649" s="40"/>
      <c r="O649" s="31"/>
      <c r="P649" s="31"/>
      <c r="Q649" s="32"/>
      <c r="R649" s="32"/>
      <c r="S649" s="33"/>
      <c r="T649" s="33"/>
      <c r="U649" s="33"/>
      <c r="V649" s="33"/>
      <c r="W649" s="33"/>
      <c r="X649" s="33"/>
    </row>
    <row r="650" spans="1:24" s="34" customFormat="1">
      <c r="A650" s="29"/>
      <c r="B650" s="29"/>
      <c r="C650" s="29"/>
      <c r="D650" s="29"/>
      <c r="E650" s="29"/>
      <c r="F650" s="29"/>
      <c r="G650" s="29"/>
      <c r="H650" s="29"/>
      <c r="I650" s="30"/>
      <c r="J650" s="30"/>
      <c r="K650" s="30"/>
      <c r="L650" s="30"/>
      <c r="M650" s="40"/>
      <c r="N650" s="40"/>
      <c r="O650" s="31"/>
      <c r="P650" s="31"/>
      <c r="Q650" s="32"/>
      <c r="R650" s="32"/>
      <c r="S650" s="33"/>
      <c r="T650" s="33"/>
      <c r="U650" s="33"/>
      <c r="V650" s="33"/>
      <c r="W650" s="33"/>
      <c r="X650" s="33"/>
    </row>
    <row r="651" spans="1:24" s="34" customFormat="1">
      <c r="A651" s="29"/>
      <c r="B651" s="29"/>
      <c r="C651" s="29"/>
      <c r="D651" s="29"/>
      <c r="E651" s="29"/>
      <c r="F651" s="29"/>
      <c r="G651" s="29"/>
      <c r="H651" s="29"/>
      <c r="I651" s="30"/>
      <c r="J651" s="30"/>
      <c r="K651" s="30"/>
      <c r="L651" s="30"/>
      <c r="M651" s="40"/>
      <c r="N651" s="40"/>
      <c r="O651" s="31"/>
      <c r="P651" s="31"/>
      <c r="Q651" s="32"/>
      <c r="R651" s="32"/>
      <c r="S651" s="33"/>
      <c r="T651" s="33"/>
      <c r="U651" s="33"/>
      <c r="V651" s="33"/>
      <c r="W651" s="33"/>
      <c r="X651" s="33"/>
    </row>
    <row r="652" spans="1:24" s="34" customFormat="1">
      <c r="A652" s="29"/>
      <c r="B652" s="29"/>
      <c r="C652" s="29"/>
      <c r="D652" s="29"/>
      <c r="E652" s="29"/>
      <c r="F652" s="29"/>
      <c r="G652" s="29"/>
      <c r="H652" s="29"/>
      <c r="I652" s="30"/>
      <c r="J652" s="30"/>
      <c r="K652" s="30"/>
      <c r="L652" s="30"/>
      <c r="M652" s="40"/>
      <c r="N652" s="40"/>
      <c r="O652" s="31"/>
      <c r="P652" s="31"/>
      <c r="Q652" s="32"/>
      <c r="R652" s="32"/>
      <c r="S652" s="33"/>
      <c r="T652" s="33"/>
      <c r="U652" s="33"/>
      <c r="V652" s="33"/>
      <c r="W652" s="33"/>
      <c r="X652" s="33"/>
    </row>
    <row r="653" spans="1:24" s="34" customFormat="1">
      <c r="A653" s="29"/>
      <c r="B653" s="29"/>
      <c r="C653" s="29"/>
      <c r="D653" s="29"/>
      <c r="E653" s="29"/>
      <c r="F653" s="29"/>
      <c r="G653" s="29"/>
      <c r="H653" s="29"/>
      <c r="I653" s="30"/>
      <c r="J653" s="30"/>
      <c r="K653" s="30"/>
      <c r="L653" s="30"/>
      <c r="M653" s="40"/>
      <c r="N653" s="40"/>
      <c r="O653" s="31"/>
      <c r="P653" s="31"/>
      <c r="Q653" s="32"/>
      <c r="R653" s="32"/>
      <c r="S653" s="33"/>
      <c r="T653" s="33"/>
      <c r="U653" s="33"/>
      <c r="V653" s="33"/>
      <c r="W653" s="33"/>
      <c r="X653" s="33"/>
    </row>
    <row r="654" spans="1:24" s="34" customFormat="1">
      <c r="A654" s="29"/>
      <c r="B654" s="29"/>
      <c r="C654" s="29"/>
      <c r="D654" s="29"/>
      <c r="E654" s="29"/>
      <c r="F654" s="29"/>
      <c r="G654" s="29"/>
      <c r="H654" s="29"/>
      <c r="I654" s="30"/>
      <c r="J654" s="30"/>
      <c r="K654" s="30"/>
      <c r="L654" s="30"/>
      <c r="M654" s="40"/>
      <c r="N654" s="40"/>
      <c r="O654" s="31"/>
      <c r="P654" s="31"/>
      <c r="Q654" s="32"/>
      <c r="R654" s="32"/>
      <c r="S654" s="33"/>
      <c r="T654" s="33"/>
      <c r="U654" s="33"/>
      <c r="V654" s="33"/>
      <c r="W654" s="33"/>
      <c r="X654" s="33"/>
    </row>
    <row r="655" spans="1:24" s="34" customFormat="1">
      <c r="A655" s="29"/>
      <c r="B655" s="29"/>
      <c r="C655" s="29"/>
      <c r="D655" s="29"/>
      <c r="E655" s="29"/>
      <c r="F655" s="29"/>
      <c r="G655" s="29"/>
      <c r="H655" s="29"/>
      <c r="I655" s="30"/>
      <c r="J655" s="30"/>
      <c r="K655" s="30"/>
      <c r="L655" s="30"/>
      <c r="M655" s="40"/>
      <c r="N655" s="40"/>
      <c r="O655" s="31"/>
      <c r="P655" s="31"/>
      <c r="Q655" s="32"/>
      <c r="R655" s="32"/>
      <c r="S655" s="33"/>
      <c r="T655" s="33"/>
      <c r="U655" s="33"/>
      <c r="V655" s="33"/>
      <c r="W655" s="33"/>
      <c r="X655" s="33"/>
    </row>
    <row r="656" spans="1:24" s="34" customFormat="1">
      <c r="A656" s="29"/>
      <c r="B656" s="29"/>
      <c r="C656" s="29"/>
      <c r="D656" s="29"/>
      <c r="E656" s="29"/>
      <c r="F656" s="29"/>
      <c r="G656" s="29"/>
      <c r="H656" s="29"/>
      <c r="I656" s="30"/>
      <c r="J656" s="30"/>
      <c r="K656" s="30"/>
      <c r="L656" s="30"/>
      <c r="M656" s="40"/>
      <c r="N656" s="40"/>
      <c r="O656" s="31"/>
      <c r="P656" s="31"/>
      <c r="Q656" s="32"/>
      <c r="R656" s="32"/>
      <c r="S656" s="33"/>
      <c r="T656" s="33"/>
      <c r="U656" s="33"/>
      <c r="V656" s="33"/>
      <c r="W656" s="33"/>
      <c r="X656" s="33"/>
    </row>
    <row r="657" spans="1:24" s="34" customFormat="1">
      <c r="A657" s="29"/>
      <c r="B657" s="29"/>
      <c r="C657" s="29"/>
      <c r="D657" s="29"/>
      <c r="E657" s="29"/>
      <c r="F657" s="29"/>
      <c r="G657" s="29"/>
      <c r="H657" s="29"/>
      <c r="I657" s="30"/>
      <c r="J657" s="30"/>
      <c r="K657" s="30"/>
      <c r="L657" s="30"/>
      <c r="M657" s="40"/>
      <c r="N657" s="40"/>
      <c r="O657" s="31"/>
      <c r="P657" s="31"/>
      <c r="Q657" s="32"/>
      <c r="R657" s="32"/>
      <c r="S657" s="33"/>
      <c r="T657" s="33"/>
      <c r="U657" s="33"/>
      <c r="V657" s="33"/>
      <c r="W657" s="33"/>
      <c r="X657" s="33"/>
    </row>
    <row r="658" spans="1:24" s="34" customFormat="1">
      <c r="A658" s="29"/>
      <c r="B658" s="29"/>
      <c r="C658" s="29"/>
      <c r="D658" s="29"/>
      <c r="E658" s="29"/>
      <c r="F658" s="29"/>
      <c r="G658" s="29"/>
      <c r="H658" s="29"/>
      <c r="I658" s="30"/>
      <c r="J658" s="30"/>
      <c r="K658" s="30"/>
      <c r="L658" s="30"/>
      <c r="M658" s="40"/>
      <c r="N658" s="40"/>
      <c r="O658" s="31"/>
      <c r="P658" s="31"/>
      <c r="Q658" s="32"/>
      <c r="R658" s="32"/>
      <c r="S658" s="33"/>
      <c r="T658" s="33"/>
      <c r="U658" s="33"/>
      <c r="V658" s="33"/>
      <c r="W658" s="33"/>
      <c r="X658" s="33"/>
    </row>
    <row r="659" spans="1:24" s="34" customFormat="1">
      <c r="A659" s="29"/>
      <c r="B659" s="29"/>
      <c r="C659" s="29"/>
      <c r="D659" s="29"/>
      <c r="E659" s="29"/>
      <c r="F659" s="29"/>
      <c r="G659" s="29"/>
      <c r="H659" s="29"/>
      <c r="I659" s="30"/>
      <c r="J659" s="30"/>
      <c r="K659" s="30"/>
      <c r="L659" s="30"/>
      <c r="M659" s="40"/>
      <c r="N659" s="40"/>
      <c r="O659" s="31"/>
      <c r="P659" s="31"/>
      <c r="Q659" s="32"/>
      <c r="R659" s="32"/>
      <c r="S659" s="33"/>
      <c r="T659" s="33"/>
      <c r="U659" s="33"/>
      <c r="V659" s="33"/>
      <c r="W659" s="33"/>
      <c r="X659" s="33"/>
    </row>
    <row r="660" spans="1:24" s="34" customFormat="1">
      <c r="A660" s="29"/>
      <c r="B660" s="29"/>
      <c r="C660" s="29"/>
      <c r="D660" s="29"/>
      <c r="E660" s="29"/>
      <c r="F660" s="29"/>
      <c r="G660" s="29"/>
      <c r="H660" s="29"/>
      <c r="I660" s="30"/>
      <c r="J660" s="30"/>
      <c r="K660" s="30"/>
      <c r="L660" s="30"/>
      <c r="M660" s="40"/>
      <c r="N660" s="40"/>
      <c r="O660" s="31"/>
      <c r="P660" s="31"/>
      <c r="Q660" s="32"/>
      <c r="R660" s="32"/>
      <c r="S660" s="33"/>
      <c r="T660" s="33"/>
      <c r="U660" s="33"/>
      <c r="V660" s="33"/>
      <c r="W660" s="33"/>
      <c r="X660" s="33"/>
    </row>
    <row r="661" spans="1:24" s="34" customFormat="1">
      <c r="A661" s="29"/>
      <c r="B661" s="29"/>
      <c r="C661" s="29"/>
      <c r="D661" s="29"/>
      <c r="E661" s="29"/>
      <c r="F661" s="29"/>
      <c r="G661" s="29"/>
      <c r="H661" s="29"/>
      <c r="I661" s="30"/>
      <c r="J661" s="30"/>
      <c r="K661" s="30"/>
      <c r="L661" s="30"/>
      <c r="M661" s="40"/>
      <c r="N661" s="40"/>
      <c r="O661" s="31"/>
      <c r="P661" s="31"/>
      <c r="Q661" s="32"/>
      <c r="R661" s="32"/>
      <c r="S661" s="33"/>
      <c r="T661" s="33"/>
      <c r="U661" s="33"/>
      <c r="V661" s="33"/>
      <c r="W661" s="33"/>
      <c r="X661" s="33"/>
    </row>
    <row r="662" spans="1:24" s="34" customFormat="1">
      <c r="A662" s="29"/>
      <c r="B662" s="29"/>
      <c r="C662" s="29"/>
      <c r="D662" s="29"/>
      <c r="E662" s="29"/>
      <c r="F662" s="29"/>
      <c r="G662" s="29"/>
      <c r="H662" s="29"/>
      <c r="I662" s="30"/>
      <c r="J662" s="30"/>
      <c r="K662" s="30"/>
      <c r="L662" s="30"/>
      <c r="M662" s="40"/>
      <c r="N662" s="40"/>
      <c r="O662" s="31"/>
      <c r="P662" s="31"/>
      <c r="Q662" s="32"/>
      <c r="R662" s="32"/>
      <c r="S662" s="33"/>
      <c r="T662" s="33"/>
      <c r="U662" s="33"/>
      <c r="V662" s="33"/>
      <c r="W662" s="33"/>
      <c r="X662" s="33"/>
    </row>
    <row r="663" spans="1:24" s="34" customFormat="1">
      <c r="A663" s="29"/>
      <c r="B663" s="29"/>
      <c r="C663" s="29"/>
      <c r="D663" s="29"/>
      <c r="E663" s="29"/>
      <c r="F663" s="29"/>
      <c r="G663" s="29"/>
      <c r="H663" s="29"/>
      <c r="I663" s="30"/>
      <c r="J663" s="30"/>
      <c r="K663" s="30"/>
      <c r="L663" s="30"/>
      <c r="M663" s="40"/>
      <c r="N663" s="40"/>
      <c r="O663" s="31"/>
      <c r="P663" s="31"/>
      <c r="Q663" s="32"/>
      <c r="R663" s="32"/>
      <c r="S663" s="33"/>
      <c r="T663" s="33"/>
      <c r="U663" s="33"/>
      <c r="V663" s="33"/>
      <c r="W663" s="33"/>
      <c r="X663" s="33"/>
    </row>
    <row r="664" spans="1:24" s="34" customFormat="1">
      <c r="A664" s="29"/>
      <c r="B664" s="29"/>
      <c r="C664" s="29"/>
      <c r="D664" s="29"/>
      <c r="E664" s="29"/>
      <c r="F664" s="29"/>
      <c r="G664" s="29"/>
      <c r="H664" s="29"/>
      <c r="I664" s="30"/>
      <c r="J664" s="30"/>
      <c r="K664" s="30"/>
      <c r="L664" s="30"/>
      <c r="M664" s="40"/>
      <c r="N664" s="40"/>
      <c r="O664" s="31"/>
      <c r="P664" s="31"/>
      <c r="Q664" s="32"/>
      <c r="R664" s="32"/>
      <c r="S664" s="33"/>
      <c r="T664" s="33"/>
      <c r="U664" s="33"/>
      <c r="V664" s="33"/>
      <c r="W664" s="33"/>
      <c r="X664" s="33"/>
    </row>
    <row r="665" spans="1:24" s="34" customFormat="1">
      <c r="A665" s="29"/>
      <c r="B665" s="29"/>
      <c r="C665" s="29"/>
      <c r="D665" s="29"/>
      <c r="E665" s="29"/>
      <c r="F665" s="29"/>
      <c r="G665" s="29"/>
      <c r="H665" s="29"/>
      <c r="I665" s="30"/>
      <c r="J665" s="30"/>
      <c r="K665" s="30"/>
      <c r="L665" s="30"/>
      <c r="M665" s="40"/>
      <c r="N665" s="40"/>
      <c r="O665" s="31"/>
      <c r="P665" s="31"/>
      <c r="Q665" s="32"/>
      <c r="R665" s="32"/>
      <c r="S665" s="33"/>
      <c r="T665" s="33"/>
      <c r="U665" s="33"/>
      <c r="V665" s="33"/>
      <c r="W665" s="33"/>
      <c r="X665" s="33"/>
    </row>
    <row r="666" spans="1:24" s="34" customFormat="1">
      <c r="A666" s="29"/>
      <c r="B666" s="29"/>
      <c r="C666" s="29"/>
      <c r="D666" s="29"/>
      <c r="E666" s="29"/>
      <c r="F666" s="29"/>
      <c r="G666" s="29"/>
      <c r="H666" s="29"/>
      <c r="I666" s="30"/>
      <c r="J666" s="30"/>
      <c r="K666" s="30"/>
      <c r="L666" s="30"/>
      <c r="M666" s="40"/>
      <c r="N666" s="40"/>
      <c r="O666" s="31"/>
      <c r="P666" s="31"/>
      <c r="Q666" s="32"/>
      <c r="R666" s="32"/>
      <c r="S666" s="33"/>
      <c r="T666" s="33"/>
      <c r="U666" s="33"/>
      <c r="V666" s="33"/>
      <c r="W666" s="33"/>
      <c r="X666" s="33"/>
    </row>
    <row r="667" spans="1:24" s="34" customFormat="1">
      <c r="A667" s="29"/>
      <c r="B667" s="29"/>
      <c r="C667" s="29"/>
      <c r="D667" s="29"/>
      <c r="E667" s="29"/>
      <c r="F667" s="29"/>
      <c r="G667" s="29"/>
      <c r="H667" s="29"/>
      <c r="I667" s="30"/>
      <c r="J667" s="30"/>
      <c r="K667" s="30"/>
      <c r="L667" s="30"/>
      <c r="M667" s="40"/>
      <c r="N667" s="40"/>
      <c r="O667" s="31"/>
      <c r="P667" s="31"/>
      <c r="Q667" s="32"/>
      <c r="R667" s="32"/>
      <c r="S667" s="33"/>
      <c r="T667" s="33"/>
      <c r="U667" s="33"/>
      <c r="V667" s="33"/>
      <c r="W667" s="33"/>
      <c r="X667" s="33"/>
    </row>
    <row r="668" spans="1:24" s="34" customFormat="1">
      <c r="A668" s="29"/>
      <c r="B668" s="29"/>
      <c r="C668" s="29"/>
      <c r="D668" s="29"/>
      <c r="E668" s="29"/>
      <c r="F668" s="29"/>
      <c r="G668" s="29"/>
      <c r="H668" s="29"/>
      <c r="I668" s="30"/>
      <c r="J668" s="30"/>
      <c r="K668" s="30"/>
      <c r="L668" s="30"/>
      <c r="M668" s="40"/>
      <c r="N668" s="40"/>
      <c r="O668" s="31"/>
      <c r="P668" s="31"/>
      <c r="Q668" s="32"/>
      <c r="R668" s="32"/>
      <c r="S668" s="33"/>
      <c r="T668" s="33"/>
      <c r="U668" s="33"/>
      <c r="V668" s="33"/>
      <c r="W668" s="33"/>
      <c r="X668" s="33"/>
    </row>
    <row r="669" spans="1:24" s="34" customFormat="1">
      <c r="A669" s="29"/>
      <c r="B669" s="29"/>
      <c r="C669" s="29"/>
      <c r="D669" s="29"/>
      <c r="E669" s="29"/>
      <c r="F669" s="29"/>
      <c r="G669" s="29"/>
      <c r="H669" s="29"/>
      <c r="I669" s="30"/>
      <c r="J669" s="30"/>
      <c r="K669" s="30"/>
      <c r="L669" s="30"/>
      <c r="M669" s="40"/>
      <c r="N669" s="40"/>
      <c r="O669" s="31"/>
      <c r="P669" s="31"/>
      <c r="Q669" s="32"/>
      <c r="R669" s="32"/>
      <c r="S669" s="33"/>
      <c r="T669" s="33"/>
      <c r="U669" s="33"/>
      <c r="V669" s="33"/>
      <c r="W669" s="33"/>
      <c r="X669" s="33"/>
    </row>
    <row r="670" spans="1:24" s="34" customFormat="1">
      <c r="A670" s="29"/>
      <c r="B670" s="29"/>
      <c r="C670" s="29"/>
      <c r="D670" s="29"/>
      <c r="E670" s="29"/>
      <c r="F670" s="29"/>
      <c r="G670" s="29"/>
      <c r="H670" s="29"/>
      <c r="I670" s="30"/>
      <c r="J670" s="30"/>
      <c r="K670" s="30"/>
      <c r="L670" s="30"/>
      <c r="M670" s="40"/>
      <c r="N670" s="40"/>
      <c r="O670" s="31"/>
      <c r="P670" s="31"/>
      <c r="Q670" s="32"/>
      <c r="R670" s="32"/>
      <c r="S670" s="33"/>
      <c r="T670" s="33"/>
      <c r="U670" s="33"/>
      <c r="V670" s="33"/>
      <c r="W670" s="33"/>
      <c r="X670" s="33"/>
    </row>
    <row r="671" spans="1:24" s="34" customFormat="1">
      <c r="A671" s="29"/>
      <c r="B671" s="29"/>
      <c r="C671" s="29"/>
      <c r="D671" s="29"/>
      <c r="E671" s="29"/>
      <c r="F671" s="29"/>
      <c r="G671" s="29"/>
      <c r="H671" s="29"/>
      <c r="I671" s="30"/>
      <c r="J671" s="30"/>
      <c r="K671" s="30"/>
      <c r="L671" s="30"/>
      <c r="M671" s="40"/>
      <c r="N671" s="40"/>
      <c r="O671" s="31"/>
      <c r="P671" s="31"/>
      <c r="Q671" s="32"/>
      <c r="R671" s="32"/>
      <c r="S671" s="33"/>
      <c r="T671" s="33"/>
      <c r="U671" s="33"/>
      <c r="V671" s="33"/>
      <c r="W671" s="33"/>
      <c r="X671" s="33"/>
    </row>
    <row r="672" spans="1:24" s="34" customFormat="1">
      <c r="A672" s="29"/>
      <c r="B672" s="29"/>
      <c r="C672" s="29"/>
      <c r="D672" s="29"/>
      <c r="E672" s="29"/>
      <c r="F672" s="29"/>
      <c r="G672" s="29"/>
      <c r="H672" s="29"/>
      <c r="I672" s="30"/>
      <c r="J672" s="30"/>
      <c r="K672" s="30"/>
      <c r="L672" s="30"/>
      <c r="M672" s="40"/>
      <c r="N672" s="40"/>
      <c r="O672" s="31"/>
      <c r="P672" s="31"/>
      <c r="Q672" s="32"/>
      <c r="R672" s="32"/>
      <c r="S672" s="33"/>
      <c r="T672" s="33"/>
      <c r="U672" s="33"/>
      <c r="V672" s="33"/>
      <c r="W672" s="33"/>
      <c r="X672" s="33"/>
    </row>
    <row r="673" spans="1:24" s="34" customFormat="1">
      <c r="A673" s="29"/>
      <c r="B673" s="29"/>
      <c r="C673" s="29"/>
      <c r="D673" s="29"/>
      <c r="E673" s="29"/>
      <c r="F673" s="29"/>
      <c r="G673" s="29"/>
      <c r="H673" s="29"/>
      <c r="I673" s="30"/>
      <c r="J673" s="30"/>
      <c r="K673" s="30"/>
      <c r="L673" s="30"/>
      <c r="M673" s="40"/>
      <c r="N673" s="40"/>
      <c r="O673" s="31"/>
      <c r="P673" s="31"/>
      <c r="Q673" s="32"/>
      <c r="R673" s="32"/>
      <c r="S673" s="33"/>
      <c r="T673" s="33"/>
      <c r="U673" s="33"/>
      <c r="V673" s="33"/>
      <c r="W673" s="33"/>
      <c r="X673" s="33"/>
    </row>
    <row r="674" spans="1:24" s="34" customFormat="1">
      <c r="A674" s="29"/>
      <c r="B674" s="29"/>
      <c r="C674" s="29"/>
      <c r="D674" s="29"/>
      <c r="E674" s="29"/>
      <c r="F674" s="29"/>
      <c r="G674" s="29"/>
      <c r="H674" s="29"/>
      <c r="I674" s="30"/>
      <c r="J674" s="30"/>
      <c r="K674" s="30"/>
      <c r="L674" s="30"/>
      <c r="M674" s="40"/>
      <c r="N674" s="40"/>
      <c r="O674" s="31"/>
      <c r="P674" s="31"/>
      <c r="Q674" s="32"/>
      <c r="R674" s="32"/>
      <c r="S674" s="33"/>
      <c r="T674" s="33"/>
      <c r="U674" s="33"/>
      <c r="V674" s="33"/>
      <c r="W674" s="33"/>
      <c r="X674" s="33"/>
    </row>
    <row r="675" spans="1:24" s="34" customFormat="1">
      <c r="A675" s="29"/>
      <c r="B675" s="29"/>
      <c r="C675" s="29"/>
      <c r="D675" s="29"/>
      <c r="E675" s="29"/>
      <c r="F675" s="29"/>
      <c r="G675" s="29"/>
      <c r="H675" s="29"/>
      <c r="I675" s="30"/>
      <c r="J675" s="30"/>
      <c r="K675" s="30"/>
      <c r="L675" s="30"/>
      <c r="M675" s="40"/>
      <c r="N675" s="40"/>
      <c r="O675" s="31"/>
      <c r="P675" s="31"/>
      <c r="Q675" s="32"/>
      <c r="R675" s="32"/>
      <c r="S675" s="33"/>
      <c r="T675" s="33"/>
      <c r="U675" s="33"/>
      <c r="V675" s="33"/>
      <c r="W675" s="33"/>
      <c r="X675" s="33"/>
    </row>
    <row r="676" spans="1:24" s="34" customFormat="1">
      <c r="A676" s="29"/>
      <c r="B676" s="29"/>
      <c r="C676" s="29"/>
      <c r="D676" s="29"/>
      <c r="E676" s="29"/>
      <c r="F676" s="29"/>
      <c r="G676" s="29"/>
      <c r="H676" s="29"/>
      <c r="I676" s="30"/>
      <c r="J676" s="30"/>
      <c r="K676" s="30"/>
      <c r="L676" s="30"/>
      <c r="M676" s="40"/>
      <c r="N676" s="40"/>
      <c r="O676" s="31"/>
      <c r="P676" s="31"/>
      <c r="Q676" s="32"/>
      <c r="R676" s="32"/>
      <c r="S676" s="33"/>
      <c r="T676" s="33"/>
      <c r="U676" s="33"/>
      <c r="V676" s="33"/>
      <c r="W676" s="33"/>
      <c r="X676" s="33"/>
    </row>
    <row r="677" spans="1:24" s="34" customFormat="1">
      <c r="A677" s="29"/>
      <c r="B677" s="29"/>
      <c r="C677" s="29"/>
      <c r="D677" s="29"/>
      <c r="E677" s="29"/>
      <c r="F677" s="29"/>
      <c r="G677" s="29"/>
      <c r="H677" s="29"/>
      <c r="I677" s="30"/>
      <c r="J677" s="30"/>
      <c r="K677" s="30"/>
      <c r="L677" s="30"/>
      <c r="M677" s="40"/>
      <c r="N677" s="40"/>
      <c r="O677" s="31"/>
      <c r="P677" s="31"/>
      <c r="Q677" s="32"/>
      <c r="R677" s="32"/>
      <c r="S677" s="33"/>
      <c r="T677" s="33"/>
      <c r="U677" s="33"/>
      <c r="V677" s="33"/>
      <c r="W677" s="33"/>
      <c r="X677" s="33"/>
    </row>
    <row r="678" spans="1:24" s="34" customFormat="1">
      <c r="A678" s="29"/>
      <c r="B678" s="29"/>
      <c r="C678" s="29"/>
      <c r="D678" s="29"/>
      <c r="E678" s="29"/>
      <c r="F678" s="29"/>
      <c r="G678" s="29"/>
      <c r="H678" s="29"/>
      <c r="I678" s="30"/>
      <c r="J678" s="30"/>
      <c r="K678" s="30"/>
      <c r="L678" s="30"/>
      <c r="M678" s="40"/>
      <c r="N678" s="40"/>
      <c r="O678" s="31"/>
      <c r="P678" s="31"/>
      <c r="Q678" s="32"/>
      <c r="R678" s="32"/>
      <c r="S678" s="33"/>
      <c r="T678" s="33"/>
      <c r="U678" s="33"/>
      <c r="V678" s="33"/>
      <c r="W678" s="33"/>
      <c r="X678" s="33"/>
    </row>
    <row r="679" spans="1:24" s="34" customFormat="1">
      <c r="A679" s="29"/>
      <c r="B679" s="29"/>
      <c r="C679" s="29"/>
      <c r="D679" s="29"/>
      <c r="E679" s="29"/>
      <c r="F679" s="29"/>
      <c r="G679" s="29"/>
      <c r="H679" s="29"/>
      <c r="I679" s="30"/>
      <c r="J679" s="30"/>
      <c r="K679" s="30"/>
      <c r="L679" s="30"/>
      <c r="M679" s="40"/>
      <c r="N679" s="40"/>
      <c r="O679" s="31"/>
      <c r="P679" s="31"/>
      <c r="Q679" s="32"/>
      <c r="R679" s="32"/>
      <c r="S679" s="33"/>
      <c r="T679" s="33"/>
      <c r="U679" s="33"/>
      <c r="V679" s="33"/>
      <c r="W679" s="33"/>
      <c r="X679" s="33"/>
    </row>
    <row r="680" spans="1:24" s="34" customFormat="1">
      <c r="A680" s="29"/>
      <c r="B680" s="29"/>
      <c r="C680" s="29"/>
      <c r="D680" s="29"/>
      <c r="E680" s="29"/>
      <c r="F680" s="29"/>
      <c r="G680" s="29"/>
      <c r="H680" s="29"/>
      <c r="I680" s="30"/>
      <c r="J680" s="30"/>
      <c r="K680" s="30"/>
      <c r="L680" s="30"/>
      <c r="M680" s="40"/>
      <c r="N680" s="40"/>
      <c r="O680" s="31"/>
      <c r="P680" s="31"/>
      <c r="Q680" s="32"/>
      <c r="R680" s="32"/>
      <c r="S680" s="33"/>
      <c r="T680" s="33"/>
      <c r="U680" s="33"/>
      <c r="V680" s="33"/>
      <c r="W680" s="33"/>
      <c r="X680" s="33"/>
    </row>
    <row r="681" spans="1:24" s="34" customFormat="1">
      <c r="A681" s="29"/>
      <c r="B681" s="29"/>
      <c r="C681" s="29"/>
      <c r="D681" s="29"/>
      <c r="E681" s="29"/>
      <c r="F681" s="29"/>
      <c r="G681" s="29"/>
      <c r="H681" s="29"/>
      <c r="I681" s="30"/>
      <c r="J681" s="30"/>
      <c r="K681" s="30"/>
      <c r="L681" s="30"/>
      <c r="M681" s="40"/>
      <c r="N681" s="40"/>
      <c r="O681" s="31"/>
      <c r="P681" s="31"/>
      <c r="Q681" s="32"/>
      <c r="R681" s="32"/>
      <c r="S681" s="33"/>
      <c r="T681" s="33"/>
      <c r="U681" s="33"/>
      <c r="V681" s="33"/>
      <c r="W681" s="33"/>
      <c r="X681" s="33"/>
    </row>
    <row r="682" spans="1:24" s="34" customFormat="1">
      <c r="A682" s="29"/>
      <c r="B682" s="29"/>
      <c r="C682" s="29"/>
      <c r="D682" s="29"/>
      <c r="E682" s="29"/>
      <c r="F682" s="29"/>
      <c r="G682" s="29"/>
      <c r="H682" s="29"/>
      <c r="I682" s="30"/>
      <c r="J682" s="30"/>
      <c r="K682" s="30"/>
      <c r="L682" s="30"/>
      <c r="M682" s="40"/>
      <c r="N682" s="40"/>
      <c r="O682" s="31"/>
      <c r="P682" s="31"/>
      <c r="Q682" s="32"/>
      <c r="R682" s="32"/>
      <c r="S682" s="33"/>
      <c r="T682" s="33"/>
      <c r="U682" s="33"/>
      <c r="V682" s="33"/>
      <c r="W682" s="33"/>
      <c r="X682" s="33"/>
    </row>
    <row r="683" spans="1:24" s="34" customFormat="1">
      <c r="A683" s="29"/>
      <c r="B683" s="29"/>
      <c r="C683" s="29"/>
      <c r="D683" s="29"/>
      <c r="E683" s="29"/>
      <c r="F683" s="29"/>
      <c r="G683" s="29"/>
      <c r="H683" s="29"/>
      <c r="I683" s="30"/>
      <c r="J683" s="30"/>
      <c r="K683" s="30"/>
      <c r="L683" s="30"/>
      <c r="M683" s="40"/>
      <c r="N683" s="40"/>
      <c r="O683" s="31"/>
      <c r="P683" s="31"/>
      <c r="Q683" s="32"/>
      <c r="R683" s="32"/>
      <c r="S683" s="33"/>
      <c r="T683" s="33"/>
      <c r="U683" s="33"/>
      <c r="V683" s="33"/>
      <c r="W683" s="33"/>
      <c r="X683" s="33"/>
    </row>
    <row r="684" spans="1:24" s="34" customFormat="1">
      <c r="A684" s="29"/>
      <c r="B684" s="29"/>
      <c r="C684" s="29"/>
      <c r="D684" s="29"/>
      <c r="E684" s="29"/>
      <c r="F684" s="29"/>
      <c r="G684" s="29"/>
      <c r="H684" s="29"/>
      <c r="I684" s="30"/>
      <c r="J684" s="30"/>
      <c r="K684" s="30"/>
      <c r="L684" s="30"/>
      <c r="M684" s="40"/>
      <c r="N684" s="40"/>
      <c r="O684" s="31"/>
      <c r="P684" s="31"/>
      <c r="Q684" s="32"/>
      <c r="R684" s="32"/>
      <c r="S684" s="33"/>
      <c r="T684" s="33"/>
      <c r="U684" s="33"/>
      <c r="V684" s="33"/>
      <c r="W684" s="33"/>
      <c r="X684" s="33"/>
    </row>
    <row r="685" spans="1:24" s="34" customFormat="1">
      <c r="A685" s="29"/>
      <c r="B685" s="29"/>
      <c r="C685" s="29"/>
      <c r="D685" s="29"/>
      <c r="E685" s="29"/>
      <c r="F685" s="29"/>
      <c r="G685" s="29"/>
      <c r="H685" s="29"/>
      <c r="I685" s="30"/>
      <c r="J685" s="30"/>
      <c r="K685" s="30"/>
      <c r="L685" s="30"/>
      <c r="M685" s="40"/>
      <c r="N685" s="40"/>
      <c r="O685" s="31"/>
      <c r="P685" s="31"/>
      <c r="Q685" s="32"/>
      <c r="R685" s="32"/>
      <c r="S685" s="33"/>
      <c r="T685" s="33"/>
      <c r="U685" s="33"/>
      <c r="V685" s="33"/>
      <c r="W685" s="33"/>
      <c r="X685" s="33"/>
    </row>
    <row r="686" spans="1:24" s="34" customFormat="1">
      <c r="A686" s="29"/>
      <c r="B686" s="29"/>
      <c r="C686" s="29"/>
      <c r="D686" s="29"/>
      <c r="E686" s="29"/>
      <c r="F686" s="29"/>
      <c r="G686" s="29"/>
      <c r="H686" s="29"/>
      <c r="I686" s="30"/>
      <c r="J686" s="30"/>
      <c r="K686" s="30"/>
      <c r="L686" s="30"/>
      <c r="M686" s="40"/>
      <c r="N686" s="40"/>
      <c r="O686" s="31"/>
      <c r="P686" s="31"/>
      <c r="Q686" s="32"/>
      <c r="R686" s="32"/>
      <c r="S686" s="33"/>
      <c r="T686" s="33"/>
      <c r="U686" s="33"/>
      <c r="V686" s="33"/>
      <c r="W686" s="33"/>
      <c r="X686" s="33"/>
    </row>
    <row r="687" spans="1:24" s="34" customFormat="1">
      <c r="A687" s="29"/>
      <c r="B687" s="29"/>
      <c r="C687" s="29"/>
      <c r="D687" s="29"/>
      <c r="E687" s="29"/>
      <c r="F687" s="29"/>
      <c r="G687" s="29"/>
      <c r="H687" s="29"/>
      <c r="I687" s="30"/>
      <c r="J687" s="30"/>
      <c r="K687" s="30"/>
      <c r="L687" s="30"/>
      <c r="M687" s="40"/>
      <c r="N687" s="40"/>
      <c r="O687" s="31"/>
      <c r="P687" s="31"/>
      <c r="Q687" s="32"/>
      <c r="R687" s="32"/>
      <c r="S687" s="33"/>
      <c r="T687" s="33"/>
      <c r="U687" s="33"/>
      <c r="V687" s="33"/>
      <c r="W687" s="33"/>
      <c r="X687" s="33"/>
    </row>
    <row r="688" spans="1:24" s="34" customFormat="1">
      <c r="A688" s="29"/>
      <c r="B688" s="29"/>
      <c r="C688" s="29"/>
      <c r="D688" s="29"/>
      <c r="E688" s="29"/>
      <c r="F688" s="29"/>
      <c r="G688" s="29"/>
      <c r="H688" s="29"/>
      <c r="I688" s="30"/>
      <c r="J688" s="30"/>
      <c r="K688" s="30"/>
      <c r="L688" s="30"/>
      <c r="M688" s="40"/>
      <c r="N688" s="40"/>
      <c r="O688" s="31"/>
      <c r="P688" s="31"/>
      <c r="Q688" s="32"/>
      <c r="R688" s="32"/>
      <c r="S688" s="33"/>
      <c r="T688" s="33"/>
      <c r="U688" s="33"/>
      <c r="V688" s="33"/>
      <c r="W688" s="33"/>
      <c r="X688" s="33"/>
    </row>
    <row r="689" spans="1:24" s="34" customFormat="1">
      <c r="A689" s="29"/>
      <c r="B689" s="29"/>
      <c r="C689" s="29"/>
      <c r="D689" s="29"/>
      <c r="E689" s="29"/>
      <c r="F689" s="29"/>
      <c r="G689" s="29"/>
      <c r="H689" s="29"/>
      <c r="I689" s="30"/>
      <c r="J689" s="30"/>
      <c r="K689" s="30"/>
      <c r="L689" s="30"/>
      <c r="M689" s="40"/>
      <c r="N689" s="40"/>
      <c r="O689" s="31"/>
      <c r="P689" s="31"/>
      <c r="Q689" s="32"/>
      <c r="R689" s="32"/>
      <c r="S689" s="33"/>
      <c r="T689" s="33"/>
      <c r="U689" s="33"/>
      <c r="V689" s="33"/>
      <c r="W689" s="33"/>
      <c r="X689" s="33"/>
    </row>
    <row r="690" spans="1:24" s="34" customFormat="1">
      <c r="A690" s="29"/>
      <c r="B690" s="29"/>
      <c r="C690" s="29"/>
      <c r="D690" s="29"/>
      <c r="E690" s="29"/>
      <c r="F690" s="29"/>
      <c r="G690" s="29"/>
      <c r="H690" s="29"/>
      <c r="I690" s="30"/>
      <c r="J690" s="30"/>
      <c r="K690" s="30"/>
      <c r="L690" s="30"/>
      <c r="M690" s="40"/>
      <c r="N690" s="40"/>
      <c r="O690" s="31"/>
      <c r="P690" s="31"/>
      <c r="Q690" s="32"/>
      <c r="R690" s="32"/>
      <c r="S690" s="33"/>
      <c r="T690" s="33"/>
      <c r="U690" s="33"/>
      <c r="V690" s="33"/>
      <c r="W690" s="33"/>
      <c r="X690" s="33"/>
    </row>
    <row r="691" spans="1:24" s="34" customFormat="1">
      <c r="A691" s="29"/>
      <c r="B691" s="29"/>
      <c r="C691" s="29"/>
      <c r="D691" s="29"/>
      <c r="E691" s="29"/>
      <c r="F691" s="29"/>
      <c r="G691" s="29"/>
      <c r="H691" s="29"/>
      <c r="I691" s="30"/>
      <c r="J691" s="30"/>
      <c r="K691" s="30"/>
      <c r="L691" s="30"/>
      <c r="M691" s="40"/>
      <c r="N691" s="40"/>
      <c r="O691" s="31"/>
      <c r="P691" s="31"/>
      <c r="Q691" s="32"/>
      <c r="R691" s="32"/>
      <c r="S691" s="33"/>
      <c r="T691" s="33"/>
      <c r="U691" s="33"/>
      <c r="V691" s="33"/>
      <c r="W691" s="33"/>
      <c r="X691" s="33"/>
    </row>
    <row r="692" spans="1:24" s="34" customFormat="1">
      <c r="A692" s="29"/>
      <c r="B692" s="29"/>
      <c r="C692" s="29"/>
      <c r="D692" s="29"/>
      <c r="E692" s="29"/>
      <c r="F692" s="29"/>
      <c r="G692" s="29"/>
      <c r="H692" s="29"/>
      <c r="I692" s="30"/>
      <c r="J692" s="30"/>
      <c r="K692" s="30"/>
      <c r="L692" s="30"/>
      <c r="M692" s="40"/>
      <c r="N692" s="40"/>
      <c r="O692" s="31"/>
      <c r="P692" s="31"/>
      <c r="Q692" s="32"/>
      <c r="R692" s="32"/>
      <c r="S692" s="33"/>
      <c r="T692" s="33"/>
      <c r="U692" s="33"/>
      <c r="V692" s="33"/>
      <c r="W692" s="33"/>
      <c r="X692" s="33"/>
    </row>
    <row r="693" spans="1:24" s="34" customFormat="1">
      <c r="A693" s="29"/>
      <c r="B693" s="29"/>
      <c r="C693" s="29"/>
      <c r="D693" s="29"/>
      <c r="E693" s="29"/>
      <c r="F693" s="29"/>
      <c r="G693" s="29"/>
      <c r="H693" s="29"/>
      <c r="I693" s="30"/>
      <c r="J693" s="30"/>
      <c r="K693" s="30"/>
      <c r="L693" s="30"/>
      <c r="M693" s="40"/>
      <c r="N693" s="40"/>
      <c r="O693" s="31"/>
      <c r="P693" s="31"/>
      <c r="Q693" s="32"/>
      <c r="R693" s="32"/>
      <c r="S693" s="33"/>
      <c r="T693" s="33"/>
      <c r="U693" s="33"/>
      <c r="V693" s="33"/>
      <c r="W693" s="33"/>
      <c r="X693" s="33"/>
    </row>
    <row r="694" spans="1:24" s="34" customFormat="1">
      <c r="A694" s="29"/>
      <c r="B694" s="29"/>
      <c r="C694" s="29"/>
      <c r="D694" s="29"/>
      <c r="E694" s="29"/>
      <c r="F694" s="29"/>
      <c r="G694" s="29"/>
      <c r="H694" s="29"/>
      <c r="I694" s="30"/>
      <c r="J694" s="30"/>
      <c r="K694" s="30"/>
      <c r="L694" s="30"/>
      <c r="M694" s="40"/>
      <c r="N694" s="40"/>
      <c r="O694" s="31"/>
      <c r="P694" s="31"/>
      <c r="Q694" s="32"/>
      <c r="R694" s="32"/>
      <c r="S694" s="33"/>
      <c r="T694" s="33"/>
      <c r="U694" s="33"/>
      <c r="V694" s="33"/>
      <c r="W694" s="33"/>
      <c r="X694" s="33"/>
    </row>
    <row r="695" spans="1:24" s="34" customFormat="1">
      <c r="A695" s="29"/>
      <c r="B695" s="29"/>
      <c r="C695" s="29"/>
      <c r="D695" s="29"/>
      <c r="E695" s="29"/>
      <c r="F695" s="29"/>
      <c r="G695" s="29"/>
      <c r="H695" s="29"/>
      <c r="I695" s="30"/>
      <c r="J695" s="30"/>
      <c r="K695" s="30"/>
      <c r="L695" s="30"/>
      <c r="M695" s="40"/>
      <c r="N695" s="40"/>
      <c r="O695" s="31"/>
      <c r="P695" s="31"/>
      <c r="Q695" s="32"/>
      <c r="R695" s="32"/>
      <c r="S695" s="33"/>
      <c r="T695" s="33"/>
      <c r="U695" s="33"/>
      <c r="V695" s="33"/>
      <c r="W695" s="33"/>
      <c r="X695" s="33"/>
    </row>
    <row r="696" spans="1:24" s="34" customFormat="1">
      <c r="A696" s="29"/>
      <c r="B696" s="29"/>
      <c r="C696" s="29"/>
      <c r="D696" s="29"/>
      <c r="E696" s="29"/>
      <c r="F696" s="29"/>
      <c r="G696" s="29"/>
      <c r="H696" s="29"/>
      <c r="I696" s="30"/>
      <c r="J696" s="30"/>
      <c r="K696" s="30"/>
      <c r="L696" s="30"/>
      <c r="M696" s="40"/>
      <c r="N696" s="40"/>
      <c r="O696" s="31"/>
      <c r="P696" s="31"/>
      <c r="Q696" s="32"/>
      <c r="R696" s="32"/>
      <c r="S696" s="33"/>
      <c r="T696" s="33"/>
      <c r="U696" s="33"/>
      <c r="V696" s="33"/>
      <c r="W696" s="33"/>
      <c r="X696" s="33"/>
    </row>
    <row r="697" spans="1:24" s="34" customFormat="1">
      <c r="A697" s="29"/>
      <c r="B697" s="29"/>
      <c r="C697" s="29"/>
      <c r="D697" s="29"/>
      <c r="E697" s="29"/>
      <c r="F697" s="29"/>
      <c r="G697" s="29"/>
      <c r="H697" s="29"/>
      <c r="I697" s="30"/>
      <c r="J697" s="30"/>
      <c r="K697" s="30"/>
      <c r="L697" s="30"/>
      <c r="M697" s="40"/>
      <c r="N697" s="40"/>
      <c r="O697" s="31"/>
      <c r="P697" s="31"/>
      <c r="Q697" s="32"/>
      <c r="R697" s="32"/>
      <c r="S697" s="33"/>
      <c r="T697" s="33"/>
      <c r="U697" s="33"/>
      <c r="V697" s="33"/>
      <c r="W697" s="33"/>
      <c r="X697" s="33"/>
    </row>
    <row r="698" spans="1:24" s="34" customFormat="1">
      <c r="A698" s="29"/>
      <c r="B698" s="29"/>
      <c r="C698" s="29"/>
      <c r="D698" s="29"/>
      <c r="E698" s="29"/>
      <c r="F698" s="29"/>
      <c r="G698" s="29"/>
      <c r="H698" s="29"/>
      <c r="I698" s="30"/>
      <c r="J698" s="30"/>
      <c r="K698" s="30"/>
      <c r="L698" s="30"/>
      <c r="M698" s="40"/>
      <c r="N698" s="40"/>
      <c r="O698" s="31"/>
      <c r="P698" s="31"/>
      <c r="Q698" s="32"/>
      <c r="R698" s="32"/>
      <c r="S698" s="33"/>
      <c r="T698" s="33"/>
      <c r="U698" s="33"/>
      <c r="V698" s="33"/>
      <c r="W698" s="33"/>
      <c r="X698" s="33"/>
    </row>
    <row r="699" spans="1:24" s="34" customFormat="1">
      <c r="A699" s="29"/>
      <c r="B699" s="29"/>
      <c r="C699" s="29"/>
      <c r="D699" s="29"/>
      <c r="E699" s="29"/>
      <c r="F699" s="29"/>
      <c r="G699" s="29"/>
      <c r="H699" s="29"/>
      <c r="I699" s="30"/>
      <c r="J699" s="30"/>
      <c r="K699" s="30"/>
      <c r="L699" s="30"/>
      <c r="M699" s="40"/>
      <c r="N699" s="40"/>
      <c r="O699" s="31"/>
      <c r="P699" s="31"/>
      <c r="Q699" s="32"/>
      <c r="R699" s="32"/>
      <c r="S699" s="33"/>
      <c r="T699" s="33"/>
      <c r="U699" s="33"/>
      <c r="V699" s="33"/>
      <c r="W699" s="33"/>
      <c r="X699" s="33"/>
    </row>
    <row r="700" spans="1:24" s="34" customFormat="1">
      <c r="A700" s="29"/>
      <c r="B700" s="29"/>
      <c r="C700" s="29"/>
      <c r="D700" s="29"/>
      <c r="E700" s="29"/>
      <c r="F700" s="29"/>
      <c r="G700" s="29"/>
      <c r="H700" s="29"/>
      <c r="I700" s="30"/>
      <c r="J700" s="30"/>
      <c r="K700" s="30"/>
      <c r="L700" s="30"/>
      <c r="M700" s="40"/>
      <c r="N700" s="40"/>
      <c r="O700" s="31"/>
      <c r="P700" s="31"/>
      <c r="Q700" s="32"/>
      <c r="R700" s="32"/>
      <c r="S700" s="33"/>
      <c r="T700" s="33"/>
      <c r="U700" s="33"/>
      <c r="V700" s="33"/>
      <c r="W700" s="33"/>
      <c r="X700" s="33"/>
    </row>
    <row r="701" spans="1:24" s="34" customFormat="1">
      <c r="A701" s="29"/>
      <c r="B701" s="29"/>
      <c r="C701" s="29"/>
      <c r="D701" s="29"/>
      <c r="E701" s="29"/>
      <c r="F701" s="29"/>
      <c r="G701" s="29"/>
      <c r="H701" s="29"/>
      <c r="I701" s="30"/>
      <c r="J701" s="30"/>
      <c r="K701" s="30"/>
      <c r="L701" s="30"/>
      <c r="M701" s="40"/>
      <c r="N701" s="40"/>
      <c r="O701" s="31"/>
      <c r="P701" s="31"/>
      <c r="Q701" s="32"/>
      <c r="R701" s="32"/>
      <c r="S701" s="33"/>
      <c r="T701" s="33"/>
      <c r="U701" s="33"/>
      <c r="V701" s="33"/>
      <c r="W701" s="33"/>
      <c r="X701" s="33"/>
    </row>
    <row r="702" spans="1:24" s="34" customFormat="1">
      <c r="A702" s="29"/>
      <c r="B702" s="29"/>
      <c r="C702" s="29"/>
      <c r="D702" s="29"/>
      <c r="E702" s="29"/>
      <c r="F702" s="29"/>
      <c r="G702" s="29"/>
      <c r="H702" s="29"/>
      <c r="I702" s="30"/>
      <c r="J702" s="30"/>
      <c r="K702" s="30"/>
      <c r="L702" s="30"/>
      <c r="M702" s="40"/>
      <c r="N702" s="40"/>
      <c r="O702" s="31"/>
      <c r="P702" s="31"/>
      <c r="Q702" s="32"/>
      <c r="R702" s="32"/>
      <c r="S702" s="33"/>
      <c r="T702" s="33"/>
      <c r="U702" s="33"/>
      <c r="V702" s="33"/>
      <c r="W702" s="33"/>
      <c r="X702" s="33"/>
    </row>
    <row r="703" spans="1:24" s="34" customFormat="1">
      <c r="A703" s="29"/>
      <c r="B703" s="29"/>
      <c r="C703" s="29"/>
      <c r="D703" s="29"/>
      <c r="E703" s="29"/>
      <c r="F703" s="29"/>
      <c r="G703" s="29"/>
      <c r="H703" s="29"/>
      <c r="I703" s="30"/>
      <c r="J703" s="30"/>
      <c r="K703" s="30"/>
      <c r="L703" s="30"/>
      <c r="M703" s="40"/>
      <c r="N703" s="40"/>
      <c r="O703" s="31"/>
      <c r="P703" s="31"/>
      <c r="Q703" s="32"/>
      <c r="R703" s="32"/>
      <c r="S703" s="33"/>
      <c r="T703" s="33"/>
      <c r="U703" s="33"/>
      <c r="V703" s="33"/>
      <c r="W703" s="33"/>
      <c r="X703" s="33"/>
    </row>
    <row r="704" spans="1:24" s="34" customFormat="1">
      <c r="A704" s="29"/>
      <c r="B704" s="29"/>
      <c r="C704" s="29"/>
      <c r="D704" s="29"/>
      <c r="E704" s="29"/>
      <c r="F704" s="29"/>
      <c r="G704" s="29"/>
      <c r="H704" s="29"/>
      <c r="I704" s="30"/>
      <c r="J704" s="30"/>
      <c r="K704" s="30"/>
      <c r="L704" s="30"/>
      <c r="M704" s="40"/>
      <c r="N704" s="40"/>
      <c r="O704" s="31"/>
      <c r="P704" s="31"/>
      <c r="Q704" s="32"/>
      <c r="R704" s="32"/>
      <c r="S704" s="33"/>
      <c r="T704" s="33"/>
      <c r="U704" s="33"/>
      <c r="V704" s="33"/>
      <c r="W704" s="33"/>
      <c r="X704" s="33"/>
    </row>
    <row r="705" spans="1:24" s="34" customFormat="1">
      <c r="A705" s="29"/>
      <c r="B705" s="29"/>
      <c r="C705" s="29"/>
      <c r="D705" s="29"/>
      <c r="E705" s="29"/>
      <c r="F705" s="29"/>
      <c r="G705" s="29"/>
      <c r="H705" s="29"/>
      <c r="I705" s="30"/>
      <c r="J705" s="30"/>
      <c r="K705" s="30"/>
      <c r="L705" s="30"/>
      <c r="M705" s="40"/>
      <c r="N705" s="40"/>
      <c r="O705" s="31"/>
      <c r="P705" s="31"/>
      <c r="Q705" s="32"/>
      <c r="R705" s="32"/>
      <c r="S705" s="33"/>
      <c r="T705" s="33"/>
      <c r="U705" s="33"/>
      <c r="V705" s="33"/>
      <c r="W705" s="33"/>
      <c r="X705" s="33"/>
    </row>
    <row r="706" spans="1:24" s="34" customFormat="1">
      <c r="A706" s="29"/>
      <c r="B706" s="29"/>
      <c r="C706" s="29"/>
      <c r="D706" s="29"/>
      <c r="E706" s="29"/>
      <c r="F706" s="29"/>
      <c r="G706" s="29"/>
      <c r="H706" s="29"/>
      <c r="I706" s="30"/>
      <c r="J706" s="30"/>
      <c r="K706" s="30"/>
      <c r="L706" s="30"/>
      <c r="M706" s="40"/>
      <c r="N706" s="40"/>
      <c r="O706" s="31"/>
      <c r="P706" s="31"/>
      <c r="Q706" s="32"/>
      <c r="R706" s="32"/>
      <c r="S706" s="33"/>
      <c r="T706" s="33"/>
      <c r="U706" s="33"/>
      <c r="V706" s="33"/>
      <c r="W706" s="33"/>
      <c r="X706" s="33"/>
    </row>
    <row r="707" spans="1:24" s="34" customFormat="1">
      <c r="A707" s="29"/>
      <c r="B707" s="29"/>
      <c r="C707" s="29"/>
      <c r="D707" s="29"/>
      <c r="E707" s="29"/>
      <c r="F707" s="29"/>
      <c r="G707" s="29"/>
      <c r="H707" s="29"/>
      <c r="I707" s="30"/>
      <c r="J707" s="30"/>
      <c r="K707" s="30"/>
      <c r="L707" s="30"/>
      <c r="M707" s="40"/>
      <c r="N707" s="40"/>
      <c r="O707" s="31"/>
      <c r="P707" s="31"/>
      <c r="Q707" s="32"/>
      <c r="R707" s="32"/>
      <c r="S707" s="33"/>
      <c r="T707" s="33"/>
      <c r="U707" s="33"/>
      <c r="V707" s="33"/>
      <c r="W707" s="33"/>
      <c r="X707" s="33"/>
    </row>
    <row r="708" spans="1:24" s="34" customFormat="1">
      <c r="A708" s="29"/>
      <c r="B708" s="29"/>
      <c r="C708" s="29"/>
      <c r="D708" s="29"/>
      <c r="E708" s="29"/>
      <c r="F708" s="29"/>
      <c r="G708" s="29"/>
      <c r="H708" s="29"/>
      <c r="I708" s="30"/>
      <c r="J708" s="30"/>
      <c r="K708" s="30"/>
      <c r="L708" s="30"/>
      <c r="M708" s="40"/>
      <c r="N708" s="40"/>
      <c r="O708" s="31"/>
      <c r="P708" s="31"/>
      <c r="Q708" s="32"/>
      <c r="R708" s="32"/>
      <c r="S708" s="33"/>
      <c r="T708" s="33"/>
      <c r="U708" s="33"/>
      <c r="V708" s="33"/>
      <c r="W708" s="33"/>
      <c r="X708" s="33"/>
    </row>
    <row r="709" spans="1:24" s="34" customFormat="1">
      <c r="A709" s="29"/>
      <c r="B709" s="29"/>
      <c r="C709" s="29"/>
      <c r="D709" s="29"/>
      <c r="E709" s="29"/>
      <c r="F709" s="29"/>
      <c r="G709" s="29"/>
      <c r="H709" s="29"/>
      <c r="I709" s="30"/>
      <c r="J709" s="30"/>
      <c r="K709" s="30"/>
      <c r="L709" s="30"/>
      <c r="M709" s="40"/>
      <c r="N709" s="40"/>
      <c r="O709" s="31"/>
      <c r="P709" s="31"/>
      <c r="Q709" s="32"/>
      <c r="R709" s="32"/>
      <c r="S709" s="33"/>
      <c r="T709" s="33"/>
      <c r="U709" s="33"/>
      <c r="V709" s="33"/>
      <c r="W709" s="33"/>
      <c r="X709" s="33"/>
    </row>
    <row r="710" spans="1:24" s="34" customFormat="1">
      <c r="A710" s="29"/>
      <c r="B710" s="29"/>
      <c r="C710" s="29"/>
      <c r="D710" s="29"/>
      <c r="E710" s="29"/>
      <c r="F710" s="29"/>
      <c r="G710" s="29"/>
      <c r="H710" s="29"/>
      <c r="I710" s="30"/>
      <c r="J710" s="30"/>
      <c r="K710" s="30"/>
      <c r="L710" s="30"/>
      <c r="M710" s="40"/>
      <c r="N710" s="40"/>
      <c r="O710" s="31"/>
      <c r="P710" s="31"/>
      <c r="Q710" s="32"/>
      <c r="R710" s="32"/>
      <c r="S710" s="33"/>
      <c r="T710" s="33"/>
      <c r="U710" s="33"/>
      <c r="V710" s="33"/>
      <c r="W710" s="33"/>
      <c r="X710" s="33"/>
    </row>
    <row r="711" spans="1:24" s="34" customFormat="1">
      <c r="A711" s="29"/>
      <c r="B711" s="29"/>
      <c r="C711" s="29"/>
      <c r="D711" s="29"/>
      <c r="E711" s="29"/>
      <c r="F711" s="29"/>
      <c r="G711" s="29"/>
      <c r="H711" s="29"/>
      <c r="I711" s="30"/>
      <c r="J711" s="30"/>
      <c r="K711" s="30"/>
      <c r="L711" s="30"/>
      <c r="M711" s="40"/>
      <c r="N711" s="40"/>
      <c r="O711" s="31"/>
      <c r="P711" s="31"/>
      <c r="Q711" s="32"/>
      <c r="R711" s="32"/>
      <c r="S711" s="33"/>
      <c r="T711" s="33"/>
      <c r="U711" s="33"/>
      <c r="V711" s="33"/>
      <c r="W711" s="33"/>
      <c r="X711" s="33"/>
    </row>
    <row r="712" spans="1:24" s="34" customFormat="1">
      <c r="A712" s="29"/>
      <c r="B712" s="29"/>
      <c r="C712" s="29"/>
      <c r="D712" s="29"/>
      <c r="E712" s="29"/>
      <c r="F712" s="29"/>
      <c r="G712" s="29"/>
      <c r="H712" s="29"/>
      <c r="I712" s="30"/>
      <c r="J712" s="30"/>
      <c r="K712" s="30"/>
      <c r="L712" s="30"/>
      <c r="M712" s="40"/>
      <c r="N712" s="40"/>
      <c r="O712" s="31"/>
      <c r="P712" s="31"/>
      <c r="Q712" s="32"/>
      <c r="R712" s="32"/>
      <c r="S712" s="33"/>
      <c r="T712" s="33"/>
      <c r="U712" s="33"/>
      <c r="V712" s="33"/>
      <c r="W712" s="33"/>
      <c r="X712" s="33"/>
    </row>
    <row r="713" spans="1:24" s="34" customFormat="1">
      <c r="A713" s="29"/>
      <c r="B713" s="29"/>
      <c r="C713" s="29"/>
      <c r="D713" s="29"/>
      <c r="E713" s="29"/>
      <c r="F713" s="29"/>
      <c r="G713" s="29"/>
      <c r="H713" s="29"/>
      <c r="I713" s="30"/>
      <c r="J713" s="30"/>
      <c r="K713" s="30"/>
      <c r="L713" s="30"/>
      <c r="M713" s="40"/>
      <c r="N713" s="40"/>
      <c r="O713" s="31"/>
      <c r="P713" s="31"/>
      <c r="Q713" s="32"/>
      <c r="R713" s="32"/>
      <c r="S713" s="33"/>
      <c r="T713" s="33"/>
      <c r="U713" s="33"/>
      <c r="V713" s="33"/>
      <c r="W713" s="33"/>
      <c r="X713" s="33"/>
    </row>
    <row r="714" spans="1:24" s="34" customFormat="1">
      <c r="A714" s="29"/>
      <c r="B714" s="29"/>
      <c r="C714" s="29"/>
      <c r="D714" s="29"/>
      <c r="E714" s="29"/>
      <c r="F714" s="29"/>
      <c r="G714" s="29"/>
      <c r="H714" s="29"/>
      <c r="I714" s="30"/>
      <c r="J714" s="30"/>
      <c r="K714" s="30"/>
      <c r="L714" s="30"/>
      <c r="M714" s="40"/>
      <c r="N714" s="40"/>
      <c r="O714" s="31"/>
      <c r="P714" s="31"/>
      <c r="Q714" s="32"/>
      <c r="R714" s="32"/>
      <c r="S714" s="33"/>
      <c r="T714" s="33"/>
      <c r="U714" s="33"/>
      <c r="V714" s="33"/>
      <c r="W714" s="33"/>
      <c r="X714" s="33"/>
    </row>
    <row r="715" spans="1:24" s="34" customFormat="1">
      <c r="A715" s="29"/>
      <c r="B715" s="29"/>
      <c r="C715" s="29"/>
      <c r="D715" s="29"/>
      <c r="E715" s="29"/>
      <c r="F715" s="29"/>
      <c r="G715" s="29"/>
      <c r="H715" s="29"/>
      <c r="I715" s="30"/>
      <c r="J715" s="30"/>
      <c r="K715" s="30"/>
      <c r="L715" s="30"/>
      <c r="M715" s="40"/>
      <c r="N715" s="40"/>
      <c r="O715" s="31"/>
      <c r="P715" s="31"/>
      <c r="Q715" s="32"/>
      <c r="R715" s="32"/>
      <c r="S715" s="33"/>
      <c r="T715" s="33"/>
      <c r="U715" s="33"/>
      <c r="V715" s="33"/>
      <c r="W715" s="33"/>
      <c r="X715" s="33"/>
    </row>
    <row r="716" spans="1:24" s="34" customFormat="1">
      <c r="A716" s="29"/>
      <c r="B716" s="29"/>
      <c r="C716" s="29"/>
      <c r="D716" s="29"/>
      <c r="E716" s="29"/>
      <c r="F716" s="29"/>
      <c r="G716" s="29"/>
      <c r="H716" s="29"/>
      <c r="I716" s="30"/>
      <c r="J716" s="30"/>
      <c r="K716" s="30"/>
      <c r="L716" s="30"/>
      <c r="M716" s="40"/>
      <c r="N716" s="40"/>
      <c r="O716" s="31"/>
      <c r="P716" s="31"/>
      <c r="Q716" s="32"/>
      <c r="R716" s="32"/>
      <c r="S716" s="33"/>
      <c r="T716" s="33"/>
      <c r="U716" s="33"/>
      <c r="V716" s="33"/>
      <c r="W716" s="33"/>
      <c r="X716" s="33"/>
    </row>
    <row r="717" spans="1:24" s="34" customFormat="1">
      <c r="A717" s="29"/>
      <c r="B717" s="29"/>
      <c r="C717" s="29"/>
      <c r="D717" s="29"/>
      <c r="E717" s="29"/>
      <c r="F717" s="29"/>
      <c r="G717" s="29"/>
      <c r="H717" s="29"/>
      <c r="I717" s="30"/>
      <c r="J717" s="30"/>
      <c r="K717" s="30"/>
      <c r="L717" s="30"/>
      <c r="M717" s="40"/>
      <c r="N717" s="40"/>
      <c r="O717" s="31"/>
      <c r="P717" s="31"/>
      <c r="Q717" s="32"/>
      <c r="R717" s="32"/>
      <c r="S717" s="33"/>
      <c r="T717" s="33"/>
      <c r="U717" s="33"/>
      <c r="V717" s="33"/>
      <c r="W717" s="33"/>
      <c r="X717" s="33"/>
    </row>
    <row r="718" spans="1:24" s="34" customFormat="1">
      <c r="A718" s="29"/>
      <c r="B718" s="29"/>
      <c r="C718" s="29"/>
      <c r="D718" s="29"/>
      <c r="E718" s="29"/>
      <c r="F718" s="29"/>
      <c r="G718" s="29"/>
      <c r="H718" s="29"/>
      <c r="I718" s="30"/>
      <c r="J718" s="30"/>
      <c r="K718" s="30"/>
      <c r="L718" s="30"/>
      <c r="M718" s="40"/>
      <c r="N718" s="40"/>
      <c r="O718" s="31"/>
      <c r="P718" s="31"/>
      <c r="Q718" s="32"/>
      <c r="R718" s="32"/>
      <c r="S718" s="33"/>
      <c r="T718" s="33"/>
      <c r="U718" s="33"/>
      <c r="V718" s="33"/>
      <c r="W718" s="33"/>
      <c r="X718" s="33"/>
    </row>
    <row r="719" spans="1:24" s="34" customFormat="1">
      <c r="A719" s="29"/>
      <c r="B719" s="29"/>
      <c r="C719" s="29"/>
      <c r="D719" s="29"/>
      <c r="E719" s="29"/>
      <c r="F719" s="29"/>
      <c r="G719" s="29"/>
      <c r="H719" s="29"/>
      <c r="I719" s="30"/>
      <c r="J719" s="30"/>
      <c r="K719" s="30"/>
      <c r="L719" s="30"/>
      <c r="M719" s="40"/>
      <c r="N719" s="40"/>
      <c r="O719" s="31"/>
      <c r="P719" s="31"/>
      <c r="Q719" s="32"/>
      <c r="R719" s="32"/>
      <c r="S719" s="33"/>
      <c r="T719" s="33"/>
      <c r="U719" s="33"/>
      <c r="V719" s="33"/>
      <c r="W719" s="33"/>
      <c r="X719" s="33"/>
    </row>
    <row r="720" spans="1:24" s="34" customFormat="1">
      <c r="A720" s="29"/>
      <c r="B720" s="29"/>
      <c r="C720" s="29"/>
      <c r="D720" s="29"/>
      <c r="E720" s="29"/>
      <c r="F720" s="29"/>
      <c r="G720" s="29"/>
      <c r="H720" s="29"/>
      <c r="I720" s="30"/>
      <c r="J720" s="30"/>
      <c r="K720" s="30"/>
      <c r="L720" s="30"/>
      <c r="M720" s="40"/>
      <c r="N720" s="40"/>
      <c r="O720" s="31"/>
      <c r="P720" s="31"/>
      <c r="Q720" s="32"/>
      <c r="R720" s="32"/>
      <c r="S720" s="33"/>
      <c r="T720" s="33"/>
      <c r="U720" s="33"/>
      <c r="V720" s="33"/>
      <c r="W720" s="33"/>
      <c r="X720" s="33"/>
    </row>
    <row r="721" spans="1:24" s="34" customFormat="1">
      <c r="A721" s="29"/>
      <c r="B721" s="29"/>
      <c r="C721" s="29"/>
      <c r="D721" s="29"/>
      <c r="E721" s="29"/>
      <c r="F721" s="29"/>
      <c r="G721" s="29"/>
      <c r="H721" s="29"/>
      <c r="I721" s="30"/>
      <c r="J721" s="30"/>
      <c r="K721" s="30"/>
      <c r="L721" s="30"/>
      <c r="M721" s="40"/>
      <c r="N721" s="40"/>
      <c r="O721" s="31"/>
      <c r="P721" s="31"/>
      <c r="Q721" s="32"/>
      <c r="R721" s="32"/>
      <c r="S721" s="33"/>
      <c r="T721" s="33"/>
      <c r="U721" s="33"/>
      <c r="V721" s="33"/>
      <c r="W721" s="33"/>
      <c r="X721" s="33"/>
    </row>
    <row r="722" spans="1:24" s="34" customFormat="1">
      <c r="A722" s="29"/>
      <c r="B722" s="29"/>
      <c r="C722" s="29"/>
      <c r="D722" s="29"/>
      <c r="E722" s="29"/>
      <c r="F722" s="29"/>
      <c r="G722" s="29"/>
      <c r="H722" s="29"/>
      <c r="I722" s="30"/>
      <c r="J722" s="30"/>
      <c r="K722" s="30"/>
      <c r="L722" s="30"/>
      <c r="M722" s="40"/>
      <c r="N722" s="40"/>
      <c r="O722" s="31"/>
      <c r="P722" s="31"/>
      <c r="Q722" s="32"/>
      <c r="R722" s="32"/>
      <c r="S722" s="33"/>
      <c r="T722" s="33"/>
      <c r="U722" s="33"/>
      <c r="V722" s="33"/>
      <c r="W722" s="33"/>
      <c r="X722" s="33"/>
    </row>
    <row r="723" spans="1:24" s="34" customFormat="1">
      <c r="A723" s="29"/>
      <c r="B723" s="29"/>
      <c r="C723" s="29"/>
      <c r="D723" s="29"/>
      <c r="E723" s="29"/>
      <c r="F723" s="29"/>
      <c r="G723" s="29"/>
      <c r="H723" s="29"/>
      <c r="I723" s="30"/>
      <c r="J723" s="30"/>
      <c r="K723" s="30"/>
      <c r="L723" s="30"/>
      <c r="M723" s="40"/>
      <c r="N723" s="40"/>
      <c r="O723" s="31"/>
      <c r="P723" s="31"/>
      <c r="Q723" s="32"/>
      <c r="R723" s="32"/>
      <c r="S723" s="33"/>
      <c r="T723" s="33"/>
      <c r="U723" s="33"/>
      <c r="V723" s="33"/>
      <c r="W723" s="33"/>
      <c r="X723" s="33"/>
    </row>
    <row r="724" spans="1:24" s="34" customFormat="1">
      <c r="A724" s="29"/>
      <c r="B724" s="29"/>
      <c r="C724" s="29"/>
      <c r="D724" s="29"/>
      <c r="E724" s="29"/>
      <c r="F724" s="29"/>
      <c r="G724" s="29"/>
      <c r="H724" s="29"/>
      <c r="I724" s="30"/>
      <c r="J724" s="30"/>
      <c r="K724" s="30"/>
      <c r="L724" s="30"/>
      <c r="M724" s="40"/>
      <c r="N724" s="40"/>
      <c r="O724" s="31"/>
      <c r="P724" s="31"/>
      <c r="Q724" s="32"/>
      <c r="R724" s="32"/>
      <c r="S724" s="33"/>
      <c r="T724" s="33"/>
      <c r="U724" s="33"/>
      <c r="V724" s="33"/>
      <c r="W724" s="33"/>
      <c r="X724" s="33"/>
    </row>
    <row r="725" spans="1:24" s="34" customFormat="1">
      <c r="A725" s="29"/>
      <c r="B725" s="29"/>
      <c r="C725" s="29"/>
      <c r="D725" s="29"/>
      <c r="E725" s="29"/>
      <c r="F725" s="29"/>
      <c r="G725" s="29"/>
      <c r="H725" s="29"/>
      <c r="I725" s="30"/>
      <c r="J725" s="30"/>
      <c r="K725" s="30"/>
      <c r="L725" s="30"/>
      <c r="M725" s="40"/>
      <c r="N725" s="40"/>
      <c r="O725" s="31"/>
      <c r="P725" s="31"/>
      <c r="Q725" s="32"/>
      <c r="R725" s="32"/>
      <c r="S725" s="33"/>
      <c r="T725" s="33"/>
      <c r="U725" s="33"/>
      <c r="V725" s="33"/>
      <c r="W725" s="33"/>
      <c r="X725" s="33"/>
    </row>
    <row r="726" spans="1:24" s="34" customFormat="1">
      <c r="A726" s="29"/>
      <c r="B726" s="29"/>
      <c r="C726" s="29"/>
      <c r="D726" s="29"/>
      <c r="E726" s="29"/>
      <c r="F726" s="29"/>
      <c r="G726" s="29"/>
      <c r="H726" s="29"/>
      <c r="I726" s="30"/>
      <c r="J726" s="30"/>
      <c r="K726" s="30"/>
      <c r="L726" s="30"/>
      <c r="M726" s="40"/>
      <c r="N726" s="40"/>
      <c r="O726" s="31"/>
      <c r="P726" s="31"/>
      <c r="Q726" s="32"/>
      <c r="R726" s="32"/>
      <c r="S726" s="33"/>
      <c r="T726" s="33"/>
      <c r="U726" s="33"/>
      <c r="V726" s="33"/>
      <c r="W726" s="33"/>
      <c r="X726" s="33"/>
    </row>
    <row r="727" spans="1:24" s="34" customFormat="1">
      <c r="A727" s="29"/>
      <c r="B727" s="29"/>
      <c r="C727" s="29"/>
      <c r="D727" s="29"/>
      <c r="E727" s="29"/>
      <c r="F727" s="29"/>
      <c r="G727" s="29"/>
      <c r="H727" s="29"/>
      <c r="I727" s="30"/>
      <c r="J727" s="30"/>
      <c r="K727" s="30"/>
      <c r="L727" s="30"/>
      <c r="M727" s="40"/>
      <c r="N727" s="40"/>
      <c r="O727" s="31"/>
      <c r="P727" s="31"/>
      <c r="Q727" s="32"/>
      <c r="R727" s="32"/>
      <c r="S727" s="33"/>
      <c r="T727" s="33"/>
      <c r="U727" s="33"/>
      <c r="V727" s="33"/>
      <c r="W727" s="33"/>
      <c r="X727" s="33"/>
    </row>
    <row r="728" spans="1:24" s="34" customFormat="1">
      <c r="A728" s="29"/>
      <c r="B728" s="29"/>
      <c r="C728" s="29"/>
      <c r="D728" s="29"/>
      <c r="E728" s="29"/>
      <c r="F728" s="29"/>
      <c r="G728" s="29"/>
      <c r="H728" s="29"/>
      <c r="I728" s="30"/>
      <c r="J728" s="30"/>
      <c r="K728" s="30"/>
      <c r="L728" s="30"/>
      <c r="M728" s="40"/>
      <c r="N728" s="40"/>
      <c r="O728" s="31"/>
      <c r="P728" s="31"/>
      <c r="Q728" s="32"/>
      <c r="R728" s="32"/>
      <c r="S728" s="33"/>
      <c r="T728" s="33"/>
      <c r="U728" s="33"/>
      <c r="V728" s="33"/>
      <c r="W728" s="33"/>
      <c r="X728" s="33"/>
    </row>
    <row r="729" spans="1:24" s="34" customFormat="1">
      <c r="A729" s="29"/>
      <c r="B729" s="29"/>
      <c r="C729" s="29"/>
      <c r="D729" s="29"/>
      <c r="E729" s="29"/>
      <c r="F729" s="29"/>
      <c r="G729" s="29"/>
      <c r="H729" s="29"/>
      <c r="I729" s="30"/>
      <c r="J729" s="30"/>
      <c r="K729" s="30"/>
      <c r="L729" s="30"/>
      <c r="M729" s="40"/>
      <c r="N729" s="40"/>
      <c r="O729" s="31"/>
      <c r="P729" s="31"/>
      <c r="Q729" s="32"/>
      <c r="R729" s="32"/>
      <c r="S729" s="33"/>
      <c r="T729" s="33"/>
      <c r="U729" s="33"/>
      <c r="V729" s="33"/>
      <c r="W729" s="33"/>
      <c r="X729" s="33"/>
    </row>
    <row r="730" spans="1:24" s="34" customFormat="1">
      <c r="A730" s="29"/>
      <c r="B730" s="29"/>
      <c r="C730" s="29"/>
      <c r="D730" s="29"/>
      <c r="E730" s="29"/>
      <c r="F730" s="29"/>
      <c r="G730" s="29"/>
      <c r="H730" s="29"/>
      <c r="I730" s="30"/>
      <c r="J730" s="30"/>
      <c r="K730" s="30"/>
      <c r="L730" s="30"/>
      <c r="M730" s="40"/>
      <c r="N730" s="40"/>
      <c r="O730" s="31"/>
      <c r="P730" s="31"/>
      <c r="Q730" s="32"/>
      <c r="R730" s="32"/>
      <c r="S730" s="33"/>
      <c r="T730" s="33"/>
      <c r="U730" s="33"/>
      <c r="V730" s="33"/>
      <c r="W730" s="33"/>
      <c r="X730" s="33"/>
    </row>
    <row r="731" spans="1:24" s="34" customFormat="1">
      <c r="A731" s="29"/>
      <c r="B731" s="29"/>
      <c r="C731" s="29"/>
      <c r="D731" s="29"/>
      <c r="E731" s="29"/>
      <c r="F731" s="29"/>
      <c r="G731" s="29"/>
      <c r="H731" s="29"/>
      <c r="I731" s="30"/>
      <c r="J731" s="30"/>
      <c r="K731" s="30"/>
      <c r="L731" s="30"/>
      <c r="M731" s="40"/>
      <c r="N731" s="40"/>
      <c r="O731" s="31"/>
      <c r="P731" s="31"/>
      <c r="Q731" s="32"/>
      <c r="R731" s="32"/>
      <c r="S731" s="33"/>
      <c r="T731" s="33"/>
      <c r="U731" s="33"/>
      <c r="V731" s="33"/>
      <c r="W731" s="33"/>
      <c r="X731" s="33"/>
    </row>
    <row r="732" spans="1:24" s="34" customFormat="1">
      <c r="A732" s="29"/>
      <c r="B732" s="29"/>
      <c r="C732" s="29"/>
      <c r="D732" s="29"/>
      <c r="E732" s="29"/>
      <c r="F732" s="29"/>
      <c r="G732" s="29"/>
      <c r="H732" s="29"/>
      <c r="I732" s="30"/>
      <c r="J732" s="30"/>
      <c r="K732" s="30"/>
      <c r="L732" s="30"/>
      <c r="M732" s="40"/>
      <c r="N732" s="40"/>
      <c r="O732" s="31"/>
      <c r="P732" s="31"/>
      <c r="Q732" s="32"/>
      <c r="R732" s="32"/>
      <c r="S732" s="33"/>
      <c r="T732" s="33"/>
      <c r="U732" s="33"/>
      <c r="V732" s="33"/>
      <c r="W732" s="33"/>
      <c r="X732" s="33"/>
    </row>
    <row r="733" spans="1:24" s="34" customFormat="1">
      <c r="A733" s="29"/>
      <c r="B733" s="29"/>
      <c r="C733" s="29"/>
      <c r="D733" s="29"/>
      <c r="E733" s="29"/>
      <c r="F733" s="29"/>
      <c r="G733" s="29"/>
      <c r="H733" s="29"/>
      <c r="I733" s="30"/>
      <c r="J733" s="30"/>
      <c r="K733" s="30"/>
      <c r="L733" s="30"/>
      <c r="M733" s="40"/>
      <c r="N733" s="40"/>
      <c r="O733" s="31"/>
      <c r="P733" s="31"/>
      <c r="Q733" s="32"/>
      <c r="R733" s="32"/>
      <c r="S733" s="33"/>
      <c r="T733" s="33"/>
      <c r="U733" s="33"/>
      <c r="V733" s="33"/>
      <c r="W733" s="33"/>
      <c r="X733" s="33"/>
    </row>
    <row r="734" spans="1:24" s="34" customFormat="1">
      <c r="A734" s="29"/>
      <c r="B734" s="29"/>
      <c r="C734" s="29"/>
      <c r="D734" s="29"/>
      <c r="E734" s="29"/>
      <c r="F734" s="29"/>
      <c r="G734" s="29"/>
      <c r="H734" s="29"/>
      <c r="I734" s="30"/>
      <c r="J734" s="30"/>
      <c r="K734" s="30"/>
      <c r="L734" s="30"/>
      <c r="M734" s="40"/>
      <c r="N734" s="40"/>
      <c r="O734" s="31"/>
      <c r="P734" s="31"/>
      <c r="Q734" s="32"/>
      <c r="R734" s="32"/>
      <c r="S734" s="33"/>
      <c r="T734" s="33"/>
      <c r="U734" s="33"/>
      <c r="V734" s="33"/>
      <c r="W734" s="33"/>
      <c r="X734" s="33"/>
    </row>
    <row r="735" spans="1:24" s="34" customFormat="1">
      <c r="A735" s="29"/>
      <c r="B735" s="29"/>
      <c r="C735" s="29"/>
      <c r="D735" s="29"/>
      <c r="E735" s="29"/>
      <c r="F735" s="29"/>
      <c r="G735" s="29"/>
      <c r="H735" s="29"/>
      <c r="I735" s="30"/>
      <c r="J735" s="30"/>
      <c r="K735" s="30"/>
      <c r="L735" s="30"/>
      <c r="M735" s="40"/>
      <c r="N735" s="40"/>
      <c r="O735" s="31"/>
      <c r="P735" s="31"/>
      <c r="Q735" s="32"/>
      <c r="R735" s="32"/>
      <c r="S735" s="33"/>
      <c r="T735" s="33"/>
      <c r="U735" s="33"/>
      <c r="V735" s="33"/>
      <c r="W735" s="33"/>
      <c r="X735" s="33"/>
    </row>
    <row r="736" spans="1:24" s="34" customFormat="1">
      <c r="A736" s="29"/>
      <c r="B736" s="29"/>
      <c r="C736" s="29"/>
      <c r="D736" s="29"/>
      <c r="E736" s="29"/>
      <c r="F736" s="29"/>
      <c r="G736" s="29"/>
      <c r="H736" s="29"/>
      <c r="I736" s="30"/>
      <c r="J736" s="30"/>
      <c r="K736" s="30"/>
      <c r="L736" s="30"/>
      <c r="M736" s="40"/>
      <c r="N736" s="40"/>
      <c r="O736" s="31"/>
      <c r="P736" s="31"/>
      <c r="Q736" s="32"/>
      <c r="R736" s="32"/>
      <c r="S736" s="33"/>
      <c r="T736" s="33"/>
      <c r="U736" s="33"/>
      <c r="V736" s="33"/>
      <c r="W736" s="33"/>
      <c r="X736" s="33"/>
    </row>
    <row r="737" spans="1:24" s="34" customFormat="1">
      <c r="A737" s="29"/>
      <c r="B737" s="29"/>
      <c r="C737" s="29"/>
      <c r="D737" s="29"/>
      <c r="E737" s="29"/>
      <c r="F737" s="29"/>
      <c r="G737" s="29"/>
      <c r="H737" s="29"/>
      <c r="I737" s="30"/>
      <c r="J737" s="30"/>
      <c r="K737" s="30"/>
      <c r="L737" s="30"/>
      <c r="M737" s="40"/>
      <c r="N737" s="40"/>
      <c r="O737" s="31"/>
      <c r="P737" s="31"/>
      <c r="Q737" s="32"/>
      <c r="R737" s="32"/>
      <c r="S737" s="33"/>
      <c r="T737" s="33"/>
      <c r="U737" s="33"/>
      <c r="V737" s="33"/>
      <c r="W737" s="33"/>
      <c r="X737" s="33"/>
    </row>
    <row r="738" spans="1:24" s="34" customFormat="1">
      <c r="A738" s="29"/>
      <c r="B738" s="29"/>
      <c r="C738" s="29"/>
      <c r="D738" s="29"/>
      <c r="E738" s="29"/>
      <c r="F738" s="29"/>
      <c r="G738" s="29"/>
      <c r="H738" s="29"/>
      <c r="I738" s="30"/>
      <c r="J738" s="30"/>
      <c r="K738" s="30"/>
      <c r="L738" s="30"/>
      <c r="M738" s="40"/>
      <c r="N738" s="40"/>
      <c r="O738" s="31"/>
      <c r="P738" s="31"/>
      <c r="Q738" s="32"/>
      <c r="R738" s="32"/>
      <c r="S738" s="33"/>
      <c r="T738" s="33"/>
      <c r="U738" s="33"/>
      <c r="V738" s="33"/>
      <c r="W738" s="33"/>
      <c r="X738" s="33"/>
    </row>
    <row r="739" spans="1:24" s="34" customFormat="1">
      <c r="A739" s="29"/>
      <c r="B739" s="29"/>
      <c r="C739" s="29"/>
      <c r="D739" s="29"/>
      <c r="E739" s="29"/>
      <c r="F739" s="29"/>
      <c r="G739" s="29"/>
      <c r="H739" s="29"/>
      <c r="I739" s="30"/>
      <c r="J739" s="30"/>
      <c r="K739" s="30"/>
      <c r="L739" s="30"/>
      <c r="M739" s="40"/>
      <c r="N739" s="40"/>
      <c r="O739" s="31"/>
      <c r="P739" s="31"/>
      <c r="Q739" s="32"/>
      <c r="R739" s="32"/>
      <c r="S739" s="33"/>
      <c r="T739" s="33"/>
      <c r="U739" s="33"/>
      <c r="V739" s="33"/>
      <c r="W739" s="33"/>
      <c r="X739" s="33"/>
    </row>
    <row r="740" spans="1:24" s="34" customFormat="1">
      <c r="A740" s="29"/>
      <c r="B740" s="29"/>
      <c r="C740" s="29"/>
      <c r="D740" s="29"/>
      <c r="E740" s="29"/>
      <c r="F740" s="29"/>
      <c r="G740" s="29"/>
      <c r="H740" s="29"/>
      <c r="I740" s="30"/>
      <c r="J740" s="30"/>
      <c r="K740" s="30"/>
      <c r="L740" s="30"/>
      <c r="M740" s="40"/>
      <c r="N740" s="40"/>
      <c r="O740" s="31"/>
      <c r="P740" s="31"/>
      <c r="Q740" s="32"/>
      <c r="R740" s="32"/>
      <c r="S740" s="33"/>
      <c r="T740" s="33"/>
      <c r="U740" s="33"/>
      <c r="V740" s="33"/>
      <c r="W740" s="33"/>
      <c r="X740" s="33"/>
    </row>
    <row r="741" spans="1:24" s="34" customFormat="1">
      <c r="A741" s="29"/>
      <c r="B741" s="29"/>
      <c r="C741" s="29"/>
      <c r="D741" s="29"/>
      <c r="E741" s="29"/>
      <c r="F741" s="29"/>
      <c r="G741" s="29"/>
      <c r="H741" s="29"/>
      <c r="I741" s="30"/>
      <c r="J741" s="30"/>
      <c r="K741" s="30"/>
      <c r="L741" s="30"/>
      <c r="M741" s="40"/>
      <c r="N741" s="40"/>
      <c r="O741" s="31"/>
      <c r="P741" s="31"/>
      <c r="Q741" s="32"/>
      <c r="R741" s="32"/>
      <c r="S741" s="33"/>
      <c r="T741" s="33"/>
      <c r="U741" s="33"/>
      <c r="V741" s="33"/>
      <c r="W741" s="33"/>
      <c r="X741" s="33"/>
    </row>
    <row r="742" spans="1:24" s="34" customFormat="1">
      <c r="A742" s="29"/>
      <c r="B742" s="29"/>
      <c r="C742" s="29"/>
      <c r="D742" s="29"/>
      <c r="E742" s="29"/>
      <c r="F742" s="29"/>
      <c r="G742" s="29"/>
      <c r="H742" s="29"/>
      <c r="I742" s="30"/>
      <c r="J742" s="30"/>
      <c r="K742" s="30"/>
      <c r="L742" s="30"/>
      <c r="M742" s="40"/>
      <c r="N742" s="40"/>
      <c r="O742" s="31"/>
      <c r="P742" s="31"/>
      <c r="Q742" s="32"/>
      <c r="R742" s="32"/>
      <c r="S742" s="33"/>
      <c r="T742" s="33"/>
      <c r="U742" s="33"/>
      <c r="V742" s="33"/>
      <c r="W742" s="33"/>
      <c r="X742" s="33"/>
    </row>
    <row r="743" spans="1:24" s="34" customFormat="1">
      <c r="A743" s="29"/>
      <c r="B743" s="29"/>
      <c r="C743" s="29"/>
      <c r="D743" s="29"/>
      <c r="E743" s="29"/>
      <c r="F743" s="29"/>
      <c r="G743" s="29"/>
      <c r="H743" s="29"/>
      <c r="I743" s="30"/>
      <c r="J743" s="30"/>
      <c r="K743" s="30"/>
      <c r="L743" s="30"/>
      <c r="M743" s="40"/>
      <c r="N743" s="40"/>
      <c r="O743" s="31"/>
      <c r="P743" s="31"/>
      <c r="Q743" s="32"/>
      <c r="R743" s="32"/>
      <c r="S743" s="33"/>
      <c r="T743" s="33"/>
      <c r="U743" s="33"/>
      <c r="V743" s="33"/>
      <c r="W743" s="33"/>
      <c r="X743" s="33"/>
    </row>
    <row r="744" spans="1:24" s="34" customFormat="1">
      <c r="A744" s="29"/>
      <c r="B744" s="29"/>
      <c r="C744" s="29"/>
      <c r="D744" s="29"/>
      <c r="E744" s="29"/>
      <c r="F744" s="29"/>
      <c r="G744" s="29"/>
      <c r="H744" s="29"/>
      <c r="I744" s="30"/>
      <c r="J744" s="30"/>
      <c r="K744" s="30"/>
      <c r="L744" s="30"/>
      <c r="M744" s="40"/>
      <c r="N744" s="40"/>
      <c r="O744" s="31"/>
      <c r="P744" s="31"/>
      <c r="Q744" s="32"/>
      <c r="R744" s="32"/>
      <c r="S744" s="33"/>
      <c r="T744" s="33"/>
      <c r="U744" s="33"/>
      <c r="V744" s="33"/>
      <c r="W744" s="33"/>
      <c r="X744" s="33"/>
    </row>
    <row r="745" spans="1:24" s="34" customFormat="1">
      <c r="A745" s="29"/>
      <c r="B745" s="29"/>
      <c r="C745" s="29"/>
      <c r="D745" s="29"/>
      <c r="E745" s="29"/>
      <c r="F745" s="29"/>
      <c r="G745" s="29"/>
      <c r="H745" s="29"/>
      <c r="I745" s="30"/>
      <c r="J745" s="30"/>
      <c r="K745" s="30"/>
      <c r="L745" s="30"/>
      <c r="M745" s="40"/>
      <c r="N745" s="40"/>
      <c r="O745" s="31"/>
      <c r="P745" s="31"/>
      <c r="Q745" s="32"/>
      <c r="R745" s="32"/>
      <c r="S745" s="33"/>
      <c r="T745" s="33"/>
      <c r="U745" s="33"/>
      <c r="V745" s="33"/>
      <c r="W745" s="33"/>
      <c r="X745" s="33"/>
    </row>
    <row r="746" spans="1:24" s="34" customFormat="1">
      <c r="A746" s="29"/>
      <c r="B746" s="29"/>
      <c r="C746" s="29"/>
      <c r="D746" s="29"/>
      <c r="E746" s="29"/>
      <c r="F746" s="29"/>
      <c r="G746" s="29"/>
      <c r="H746" s="29"/>
      <c r="I746" s="30"/>
      <c r="J746" s="30"/>
      <c r="K746" s="30"/>
      <c r="L746" s="30"/>
      <c r="M746" s="40"/>
      <c r="N746" s="40"/>
      <c r="O746" s="31"/>
      <c r="P746" s="31"/>
      <c r="Q746" s="32"/>
      <c r="R746" s="32"/>
      <c r="S746" s="33"/>
      <c r="T746" s="33"/>
      <c r="U746" s="33"/>
      <c r="V746" s="33"/>
      <c r="W746" s="33"/>
      <c r="X746" s="33"/>
    </row>
    <row r="747" spans="1:24" s="34" customFormat="1">
      <c r="A747" s="29"/>
      <c r="B747" s="29"/>
      <c r="C747" s="29"/>
      <c r="D747" s="29"/>
      <c r="E747" s="29"/>
      <c r="F747" s="29"/>
      <c r="G747" s="29"/>
      <c r="H747" s="29"/>
      <c r="I747" s="30"/>
      <c r="J747" s="30"/>
      <c r="K747" s="30"/>
      <c r="L747" s="30"/>
      <c r="M747" s="40"/>
      <c r="N747" s="40"/>
      <c r="O747" s="31"/>
      <c r="P747" s="31"/>
      <c r="Q747" s="32"/>
      <c r="R747" s="32"/>
      <c r="S747" s="33"/>
      <c r="T747" s="33"/>
      <c r="U747" s="33"/>
      <c r="V747" s="33"/>
      <c r="W747" s="33"/>
      <c r="X747" s="33"/>
    </row>
    <row r="748" spans="1:24" s="34" customFormat="1">
      <c r="A748" s="29"/>
      <c r="B748" s="29"/>
      <c r="C748" s="29"/>
      <c r="D748" s="29"/>
      <c r="E748" s="29"/>
      <c r="F748" s="29"/>
      <c r="G748" s="29"/>
      <c r="H748" s="29"/>
      <c r="I748" s="30"/>
      <c r="J748" s="30"/>
      <c r="K748" s="30"/>
      <c r="L748" s="30"/>
      <c r="M748" s="40"/>
      <c r="N748" s="40"/>
      <c r="O748" s="31"/>
      <c r="P748" s="31"/>
      <c r="Q748" s="32"/>
      <c r="R748" s="32"/>
      <c r="S748" s="33"/>
      <c r="T748" s="33"/>
      <c r="U748" s="33"/>
      <c r="V748" s="33"/>
      <c r="W748" s="33"/>
      <c r="X748" s="33"/>
    </row>
    <row r="749" spans="1:24" s="34" customFormat="1">
      <c r="A749" s="29"/>
      <c r="B749" s="29"/>
      <c r="C749" s="29"/>
      <c r="D749" s="29"/>
      <c r="E749" s="29"/>
      <c r="F749" s="29"/>
      <c r="G749" s="29"/>
      <c r="H749" s="29"/>
      <c r="I749" s="30"/>
      <c r="J749" s="30"/>
      <c r="K749" s="30"/>
      <c r="L749" s="30"/>
      <c r="M749" s="40"/>
      <c r="N749" s="40"/>
      <c r="O749" s="31"/>
      <c r="P749" s="31"/>
      <c r="Q749" s="32"/>
      <c r="R749" s="32"/>
      <c r="S749" s="33"/>
      <c r="T749" s="33"/>
      <c r="U749" s="33"/>
      <c r="V749" s="33"/>
      <c r="W749" s="33"/>
      <c r="X749" s="33"/>
    </row>
    <row r="750" spans="1:24" s="34" customFormat="1">
      <c r="A750" s="29"/>
      <c r="B750" s="29"/>
      <c r="C750" s="29"/>
      <c r="D750" s="29"/>
      <c r="E750" s="29"/>
      <c r="F750" s="29"/>
      <c r="G750" s="29"/>
      <c r="H750" s="29"/>
      <c r="I750" s="30"/>
      <c r="J750" s="30"/>
      <c r="K750" s="30"/>
      <c r="L750" s="30"/>
      <c r="M750" s="40"/>
      <c r="N750" s="40"/>
      <c r="O750" s="31"/>
      <c r="P750" s="31"/>
      <c r="Q750" s="32"/>
      <c r="R750" s="32"/>
      <c r="S750" s="33"/>
      <c r="T750" s="33"/>
      <c r="U750" s="33"/>
      <c r="V750" s="33"/>
      <c r="W750" s="33"/>
      <c r="X750" s="33"/>
    </row>
    <row r="751" spans="1:24" s="34" customFormat="1">
      <c r="A751" s="29"/>
      <c r="B751" s="29"/>
      <c r="C751" s="29"/>
      <c r="D751" s="29"/>
      <c r="E751" s="29"/>
      <c r="F751" s="29"/>
      <c r="G751" s="29"/>
      <c r="H751" s="29"/>
      <c r="I751" s="30"/>
      <c r="J751" s="30"/>
      <c r="K751" s="30"/>
      <c r="L751" s="30"/>
      <c r="M751" s="40"/>
      <c r="N751" s="40"/>
      <c r="O751" s="31"/>
      <c r="P751" s="31"/>
      <c r="Q751" s="32"/>
      <c r="R751" s="32"/>
      <c r="S751" s="33"/>
      <c r="T751" s="33"/>
      <c r="U751" s="33"/>
      <c r="V751" s="33"/>
      <c r="W751" s="33"/>
      <c r="X751" s="33"/>
    </row>
    <row r="752" spans="1:24" s="34" customFormat="1">
      <c r="A752" s="29"/>
      <c r="B752" s="29"/>
      <c r="C752" s="29"/>
      <c r="D752" s="29"/>
      <c r="E752" s="29"/>
      <c r="F752" s="29"/>
      <c r="G752" s="29"/>
      <c r="H752" s="29"/>
      <c r="I752" s="30"/>
      <c r="J752" s="30"/>
      <c r="K752" s="30"/>
      <c r="L752" s="30"/>
      <c r="M752" s="40"/>
      <c r="N752" s="40"/>
      <c r="O752" s="31"/>
      <c r="P752" s="31"/>
      <c r="Q752" s="32"/>
      <c r="R752" s="32"/>
      <c r="S752" s="33"/>
      <c r="T752" s="33"/>
      <c r="U752" s="33"/>
      <c r="V752" s="33"/>
      <c r="W752" s="33"/>
      <c r="X752" s="33"/>
    </row>
    <row r="753" spans="1:24" s="34" customFormat="1">
      <c r="A753" s="29"/>
      <c r="B753" s="29"/>
      <c r="C753" s="29"/>
      <c r="D753" s="29"/>
      <c r="E753" s="29"/>
      <c r="F753" s="29"/>
      <c r="G753" s="29"/>
      <c r="H753" s="29"/>
      <c r="I753" s="30"/>
      <c r="J753" s="30"/>
      <c r="K753" s="30"/>
      <c r="L753" s="30"/>
      <c r="M753" s="40"/>
      <c r="N753" s="40"/>
      <c r="O753" s="31"/>
      <c r="P753" s="31"/>
      <c r="Q753" s="32"/>
      <c r="R753" s="32"/>
      <c r="S753" s="33"/>
      <c r="T753" s="33"/>
      <c r="U753" s="33"/>
      <c r="V753" s="33"/>
      <c r="W753" s="33"/>
      <c r="X753" s="33"/>
    </row>
    <row r="754" spans="1:24" s="34" customFormat="1">
      <c r="A754" s="29"/>
      <c r="B754" s="29"/>
      <c r="C754" s="29"/>
      <c r="D754" s="29"/>
      <c r="E754" s="29"/>
      <c r="F754" s="29"/>
      <c r="G754" s="29"/>
      <c r="H754" s="29"/>
      <c r="I754" s="30"/>
      <c r="J754" s="30"/>
      <c r="K754" s="30"/>
      <c r="L754" s="30"/>
      <c r="M754" s="40"/>
      <c r="N754" s="40"/>
      <c r="O754" s="31"/>
      <c r="P754" s="31"/>
      <c r="Q754" s="32"/>
      <c r="R754" s="32"/>
      <c r="S754" s="33"/>
      <c r="T754" s="33"/>
      <c r="U754" s="33"/>
      <c r="V754" s="33"/>
      <c r="W754" s="33"/>
      <c r="X754" s="33"/>
    </row>
    <row r="755" spans="1:24" s="34" customFormat="1">
      <c r="A755" s="29"/>
      <c r="B755" s="29"/>
      <c r="C755" s="29"/>
      <c r="D755" s="29"/>
      <c r="E755" s="29"/>
      <c r="F755" s="29"/>
      <c r="G755" s="29"/>
      <c r="H755" s="29"/>
      <c r="I755" s="30"/>
      <c r="J755" s="30"/>
      <c r="K755" s="30"/>
      <c r="L755" s="30"/>
      <c r="M755" s="40"/>
      <c r="N755" s="40"/>
      <c r="O755" s="31"/>
      <c r="P755" s="31"/>
      <c r="Q755" s="32"/>
      <c r="R755" s="32"/>
      <c r="S755" s="33"/>
      <c r="T755" s="33"/>
      <c r="U755" s="33"/>
      <c r="V755" s="33"/>
      <c r="W755" s="33"/>
      <c r="X755" s="33"/>
    </row>
    <row r="756" spans="1:24" s="34" customFormat="1">
      <c r="A756" s="29"/>
      <c r="B756" s="29"/>
      <c r="C756" s="29"/>
      <c r="D756" s="29"/>
      <c r="E756" s="29"/>
      <c r="F756" s="29"/>
      <c r="G756" s="29"/>
      <c r="H756" s="29"/>
      <c r="I756" s="30"/>
      <c r="J756" s="30"/>
      <c r="K756" s="30"/>
      <c r="L756" s="30"/>
      <c r="M756" s="40"/>
      <c r="N756" s="40"/>
      <c r="O756" s="31"/>
      <c r="P756" s="31"/>
      <c r="Q756" s="32"/>
      <c r="R756" s="32"/>
      <c r="S756" s="33"/>
      <c r="T756" s="33"/>
      <c r="U756" s="33"/>
      <c r="V756" s="33"/>
      <c r="W756" s="33"/>
      <c r="X756" s="33"/>
    </row>
    <row r="757" spans="1:24" s="34" customFormat="1">
      <c r="A757" s="29"/>
      <c r="B757" s="29"/>
      <c r="C757" s="29"/>
      <c r="D757" s="29"/>
      <c r="E757" s="29"/>
      <c r="F757" s="29"/>
      <c r="G757" s="29"/>
      <c r="H757" s="29"/>
      <c r="I757" s="30"/>
      <c r="J757" s="30"/>
      <c r="K757" s="30"/>
      <c r="L757" s="30"/>
      <c r="M757" s="40"/>
      <c r="N757" s="40"/>
      <c r="O757" s="31"/>
      <c r="P757" s="31"/>
      <c r="Q757" s="32"/>
      <c r="R757" s="32"/>
      <c r="S757" s="33"/>
      <c r="T757" s="33"/>
      <c r="U757" s="33"/>
      <c r="V757" s="33"/>
      <c r="W757" s="33"/>
      <c r="X757" s="33"/>
    </row>
    <row r="758" spans="1:24" s="34" customFormat="1">
      <c r="A758" s="29"/>
      <c r="B758" s="29"/>
      <c r="C758" s="29"/>
      <c r="D758" s="29"/>
      <c r="E758" s="29"/>
      <c r="F758" s="29"/>
      <c r="G758" s="29"/>
      <c r="H758" s="29"/>
      <c r="I758" s="30"/>
      <c r="J758" s="30"/>
      <c r="K758" s="30"/>
      <c r="L758" s="30"/>
      <c r="M758" s="40"/>
      <c r="N758" s="40"/>
      <c r="O758" s="31"/>
      <c r="P758" s="31"/>
      <c r="Q758" s="32"/>
      <c r="R758" s="32"/>
      <c r="S758" s="33"/>
      <c r="T758" s="33"/>
      <c r="U758" s="33"/>
      <c r="V758" s="33"/>
      <c r="W758" s="33"/>
      <c r="X758" s="33"/>
    </row>
    <row r="759" spans="1:24" s="34" customFormat="1">
      <c r="A759" s="29"/>
      <c r="B759" s="29"/>
      <c r="C759" s="29"/>
      <c r="D759" s="29"/>
      <c r="E759" s="29"/>
      <c r="F759" s="29"/>
      <c r="G759" s="29"/>
      <c r="H759" s="29"/>
      <c r="I759" s="30"/>
      <c r="J759" s="30"/>
      <c r="K759" s="30"/>
      <c r="L759" s="30"/>
      <c r="M759" s="40"/>
      <c r="N759" s="40"/>
      <c r="O759" s="31"/>
      <c r="P759" s="31"/>
      <c r="Q759" s="32"/>
      <c r="R759" s="32"/>
      <c r="S759" s="33"/>
      <c r="T759" s="33"/>
      <c r="U759" s="33"/>
      <c r="V759" s="33"/>
      <c r="W759" s="33"/>
      <c r="X759" s="33"/>
    </row>
    <row r="760" spans="1:24" s="34" customFormat="1">
      <c r="A760" s="29"/>
      <c r="B760" s="29"/>
      <c r="C760" s="29"/>
      <c r="D760" s="29"/>
      <c r="E760" s="29"/>
      <c r="F760" s="29"/>
      <c r="G760" s="29"/>
      <c r="H760" s="29"/>
      <c r="I760" s="30"/>
      <c r="J760" s="30"/>
      <c r="K760" s="30"/>
      <c r="L760" s="30"/>
      <c r="M760" s="40"/>
      <c r="N760" s="40"/>
      <c r="O760" s="31"/>
      <c r="P760" s="31"/>
      <c r="Q760" s="32"/>
      <c r="R760" s="32"/>
      <c r="S760" s="33"/>
      <c r="T760" s="33"/>
      <c r="U760" s="33"/>
      <c r="V760" s="33"/>
      <c r="W760" s="33"/>
      <c r="X760" s="33"/>
    </row>
    <row r="761" spans="1:24" s="34" customFormat="1">
      <c r="A761" s="29"/>
      <c r="B761" s="29"/>
      <c r="C761" s="29"/>
      <c r="D761" s="29"/>
      <c r="E761" s="29"/>
      <c r="F761" s="29"/>
      <c r="G761" s="29"/>
      <c r="H761" s="29"/>
      <c r="I761" s="30"/>
      <c r="J761" s="30"/>
      <c r="K761" s="30"/>
      <c r="L761" s="30"/>
      <c r="M761" s="40"/>
      <c r="N761" s="40"/>
      <c r="O761" s="31"/>
      <c r="P761" s="31"/>
      <c r="Q761" s="32"/>
      <c r="R761" s="32"/>
      <c r="S761" s="33"/>
      <c r="T761" s="33"/>
      <c r="U761" s="33"/>
      <c r="V761" s="33"/>
      <c r="W761" s="33"/>
      <c r="X761" s="33"/>
    </row>
    <row r="762" spans="1:24" s="34" customFormat="1">
      <c r="A762" s="29"/>
      <c r="B762" s="29"/>
      <c r="C762" s="29"/>
      <c r="D762" s="29"/>
      <c r="E762" s="29"/>
      <c r="F762" s="29"/>
      <c r="G762" s="29"/>
      <c r="H762" s="29"/>
      <c r="I762" s="30"/>
      <c r="J762" s="30"/>
      <c r="K762" s="30"/>
      <c r="L762" s="30"/>
      <c r="M762" s="40"/>
      <c r="N762" s="40"/>
      <c r="O762" s="31"/>
      <c r="P762" s="31"/>
      <c r="Q762" s="32"/>
      <c r="R762" s="32"/>
      <c r="S762" s="33"/>
      <c r="T762" s="33"/>
      <c r="U762" s="33"/>
      <c r="V762" s="33"/>
      <c r="W762" s="33"/>
      <c r="X762" s="33"/>
    </row>
    <row r="763" spans="1:24" s="34" customFormat="1">
      <c r="A763" s="29"/>
      <c r="B763" s="29"/>
      <c r="C763" s="29"/>
      <c r="D763" s="29"/>
      <c r="E763" s="29"/>
      <c r="F763" s="29"/>
      <c r="G763" s="29"/>
      <c r="H763" s="29"/>
      <c r="I763" s="30"/>
      <c r="J763" s="30"/>
      <c r="K763" s="30"/>
      <c r="L763" s="30"/>
      <c r="M763" s="40"/>
      <c r="N763" s="40"/>
      <c r="O763" s="31"/>
      <c r="P763" s="31"/>
      <c r="Q763" s="32"/>
      <c r="R763" s="32"/>
      <c r="S763" s="33"/>
      <c r="T763" s="33"/>
      <c r="U763" s="33"/>
      <c r="V763" s="33"/>
      <c r="W763" s="33"/>
      <c r="X763" s="33"/>
    </row>
    <row r="764" spans="1:24" s="34" customFormat="1">
      <c r="A764" s="29"/>
      <c r="B764" s="29"/>
      <c r="C764" s="29"/>
      <c r="D764" s="29"/>
      <c r="E764" s="29"/>
      <c r="F764" s="29"/>
      <c r="G764" s="29"/>
      <c r="H764" s="29"/>
      <c r="I764" s="30"/>
      <c r="J764" s="30"/>
      <c r="K764" s="30"/>
      <c r="L764" s="30"/>
      <c r="M764" s="40"/>
      <c r="N764" s="40"/>
      <c r="O764" s="31"/>
      <c r="P764" s="31"/>
      <c r="Q764" s="32"/>
      <c r="R764" s="32"/>
      <c r="S764" s="33"/>
      <c r="T764" s="33"/>
      <c r="U764" s="33"/>
      <c r="V764" s="33"/>
      <c r="W764" s="33"/>
      <c r="X764" s="33"/>
    </row>
    <row r="765" spans="1:24" s="34" customFormat="1">
      <c r="A765" s="29"/>
      <c r="B765" s="29"/>
      <c r="C765" s="29"/>
      <c r="D765" s="29"/>
      <c r="E765" s="29"/>
      <c r="F765" s="29"/>
      <c r="G765" s="29"/>
      <c r="H765" s="29"/>
      <c r="I765" s="30"/>
      <c r="J765" s="30"/>
      <c r="K765" s="30"/>
      <c r="L765" s="30"/>
      <c r="M765" s="40"/>
      <c r="N765" s="40"/>
      <c r="O765" s="31"/>
      <c r="P765" s="31"/>
      <c r="Q765" s="32"/>
      <c r="R765" s="32"/>
      <c r="S765" s="33"/>
      <c r="T765" s="33"/>
      <c r="U765" s="33"/>
      <c r="V765" s="33"/>
      <c r="W765" s="33"/>
      <c r="X765" s="33"/>
    </row>
    <row r="766" spans="1:24" s="34" customFormat="1">
      <c r="A766" s="29"/>
      <c r="B766" s="29"/>
      <c r="C766" s="29"/>
      <c r="D766" s="29"/>
      <c r="E766" s="29"/>
      <c r="F766" s="29"/>
      <c r="G766" s="29"/>
      <c r="H766" s="29"/>
      <c r="I766" s="30"/>
      <c r="J766" s="30"/>
      <c r="K766" s="30"/>
      <c r="L766" s="30"/>
      <c r="M766" s="40"/>
      <c r="N766" s="40"/>
      <c r="O766" s="31"/>
      <c r="P766" s="31"/>
      <c r="Q766" s="32"/>
      <c r="R766" s="32"/>
      <c r="S766" s="33"/>
      <c r="T766" s="33"/>
      <c r="U766" s="33"/>
      <c r="V766" s="33"/>
      <c r="W766" s="33"/>
      <c r="X766" s="33"/>
    </row>
    <row r="767" spans="1:24" s="34" customFormat="1">
      <c r="A767" s="29"/>
      <c r="B767" s="29"/>
      <c r="C767" s="29"/>
      <c r="D767" s="29"/>
      <c r="E767" s="29"/>
      <c r="F767" s="29"/>
      <c r="G767" s="29"/>
      <c r="H767" s="29"/>
      <c r="I767" s="30"/>
      <c r="J767" s="30"/>
      <c r="K767" s="30"/>
      <c r="L767" s="30"/>
      <c r="M767" s="40"/>
      <c r="N767" s="40"/>
      <c r="O767" s="31"/>
      <c r="P767" s="31"/>
      <c r="Q767" s="32"/>
      <c r="R767" s="32"/>
      <c r="S767" s="33"/>
      <c r="T767" s="33"/>
      <c r="U767" s="33"/>
      <c r="V767" s="33"/>
      <c r="W767" s="33"/>
      <c r="X767" s="33"/>
    </row>
    <row r="768" spans="1:24" s="34" customFormat="1">
      <c r="A768" s="29"/>
      <c r="B768" s="29"/>
      <c r="C768" s="29"/>
      <c r="D768" s="29"/>
      <c r="E768" s="29"/>
      <c r="F768" s="29"/>
      <c r="G768" s="29"/>
      <c r="H768" s="29"/>
      <c r="I768" s="30"/>
      <c r="J768" s="30"/>
      <c r="K768" s="30"/>
      <c r="L768" s="30"/>
      <c r="M768" s="40"/>
      <c r="N768" s="40"/>
      <c r="O768" s="31"/>
      <c r="P768" s="31"/>
      <c r="Q768" s="32"/>
      <c r="R768" s="32"/>
      <c r="S768" s="33"/>
      <c r="T768" s="33"/>
      <c r="U768" s="33"/>
      <c r="V768" s="33"/>
      <c r="W768" s="33"/>
      <c r="X768" s="33"/>
    </row>
    <row r="769" spans="1:24" s="34" customFormat="1">
      <c r="A769" s="29"/>
      <c r="B769" s="29"/>
      <c r="C769" s="29"/>
      <c r="D769" s="29"/>
      <c r="E769" s="29"/>
      <c r="F769" s="29"/>
      <c r="G769" s="29"/>
      <c r="H769" s="29"/>
      <c r="I769" s="30"/>
      <c r="J769" s="30"/>
      <c r="K769" s="30"/>
      <c r="L769" s="30"/>
      <c r="M769" s="40"/>
      <c r="N769" s="40"/>
      <c r="O769" s="31"/>
      <c r="P769" s="31"/>
      <c r="Q769" s="32"/>
      <c r="R769" s="32"/>
      <c r="S769" s="33"/>
      <c r="T769" s="33"/>
      <c r="U769" s="33"/>
      <c r="V769" s="33"/>
      <c r="W769" s="33"/>
      <c r="X769" s="33"/>
    </row>
    <row r="770" spans="1:24" s="34" customFormat="1">
      <c r="A770" s="29"/>
      <c r="B770" s="29"/>
      <c r="C770" s="29"/>
      <c r="D770" s="29"/>
      <c r="E770" s="29"/>
      <c r="F770" s="29"/>
      <c r="G770" s="29"/>
      <c r="H770" s="29"/>
      <c r="I770" s="30"/>
      <c r="J770" s="30"/>
      <c r="K770" s="30"/>
      <c r="L770" s="30"/>
      <c r="M770" s="40"/>
      <c r="N770" s="40"/>
      <c r="O770" s="31"/>
      <c r="P770" s="31"/>
      <c r="Q770" s="32"/>
      <c r="R770" s="32"/>
      <c r="S770" s="33"/>
      <c r="T770" s="33"/>
      <c r="U770" s="33"/>
      <c r="V770" s="33"/>
      <c r="W770" s="33"/>
      <c r="X770" s="33"/>
    </row>
    <row r="771" spans="1:24" s="34" customFormat="1">
      <c r="A771" s="29"/>
      <c r="B771" s="29"/>
      <c r="C771" s="29"/>
      <c r="D771" s="29"/>
      <c r="E771" s="29"/>
      <c r="F771" s="29"/>
      <c r="G771" s="29"/>
      <c r="H771" s="29"/>
      <c r="I771" s="30"/>
      <c r="J771" s="30"/>
      <c r="K771" s="30"/>
      <c r="L771" s="30"/>
      <c r="M771" s="40"/>
      <c r="N771" s="40"/>
      <c r="O771" s="31"/>
      <c r="P771" s="31"/>
      <c r="Q771" s="32"/>
      <c r="R771" s="32"/>
      <c r="S771" s="33"/>
      <c r="T771" s="33"/>
      <c r="U771" s="33"/>
      <c r="V771" s="33"/>
      <c r="W771" s="33"/>
      <c r="X771" s="33"/>
    </row>
    <row r="772" spans="1:24" s="34" customFormat="1">
      <c r="A772" s="29"/>
      <c r="B772" s="29"/>
      <c r="C772" s="29"/>
      <c r="D772" s="29"/>
      <c r="E772" s="29"/>
      <c r="F772" s="29"/>
      <c r="G772" s="29"/>
      <c r="H772" s="29"/>
      <c r="I772" s="30"/>
      <c r="J772" s="30"/>
      <c r="K772" s="30"/>
      <c r="L772" s="30"/>
      <c r="M772" s="40"/>
      <c r="N772" s="40"/>
      <c r="O772" s="31"/>
      <c r="P772" s="31"/>
      <c r="Q772" s="32"/>
      <c r="R772" s="32"/>
      <c r="S772" s="33"/>
      <c r="T772" s="33"/>
      <c r="U772" s="33"/>
      <c r="V772" s="33"/>
      <c r="W772" s="33"/>
      <c r="X772" s="33"/>
    </row>
    <row r="773" spans="1:24" s="34" customFormat="1">
      <c r="A773" s="29"/>
      <c r="B773" s="29"/>
      <c r="C773" s="29"/>
      <c r="D773" s="29"/>
      <c r="E773" s="29"/>
      <c r="F773" s="29"/>
      <c r="G773" s="29"/>
      <c r="H773" s="29"/>
      <c r="I773" s="30"/>
      <c r="J773" s="30"/>
      <c r="K773" s="30"/>
      <c r="L773" s="30"/>
      <c r="M773" s="40"/>
      <c r="N773" s="40"/>
      <c r="O773" s="31"/>
      <c r="P773" s="31"/>
      <c r="Q773" s="32"/>
      <c r="R773" s="32"/>
      <c r="S773" s="33"/>
      <c r="T773" s="33"/>
      <c r="U773" s="33"/>
      <c r="V773" s="33"/>
      <c r="W773" s="33"/>
      <c r="X773" s="33"/>
    </row>
    <row r="774" spans="1:24" s="34" customFormat="1">
      <c r="A774" s="29"/>
      <c r="B774" s="29"/>
      <c r="C774" s="29"/>
      <c r="D774" s="29"/>
      <c r="E774" s="29"/>
      <c r="F774" s="29"/>
      <c r="G774" s="29"/>
      <c r="H774" s="29"/>
      <c r="I774" s="30"/>
      <c r="J774" s="30"/>
      <c r="K774" s="30"/>
      <c r="L774" s="30"/>
      <c r="M774" s="40"/>
      <c r="N774" s="40"/>
      <c r="O774" s="31"/>
      <c r="P774" s="31"/>
      <c r="Q774" s="32"/>
      <c r="R774" s="32"/>
      <c r="S774" s="33"/>
      <c r="T774" s="33"/>
      <c r="U774" s="33"/>
      <c r="V774" s="33"/>
      <c r="W774" s="33"/>
      <c r="X774" s="33"/>
    </row>
    <row r="775" spans="1:24" s="34" customFormat="1">
      <c r="A775" s="29"/>
      <c r="B775" s="29"/>
      <c r="C775" s="29"/>
      <c r="D775" s="29"/>
      <c r="E775" s="29"/>
      <c r="F775" s="29"/>
      <c r="G775" s="29"/>
      <c r="H775" s="29"/>
      <c r="I775" s="30"/>
      <c r="J775" s="30"/>
      <c r="K775" s="30"/>
      <c r="L775" s="30"/>
      <c r="M775" s="40"/>
      <c r="N775" s="40"/>
      <c r="O775" s="31"/>
      <c r="P775" s="31"/>
      <c r="Q775" s="32"/>
      <c r="R775" s="32"/>
      <c r="S775" s="33"/>
      <c r="T775" s="33"/>
      <c r="U775" s="33"/>
      <c r="V775" s="33"/>
      <c r="W775" s="33"/>
      <c r="X775" s="33"/>
    </row>
    <row r="776" spans="1:24" s="34" customFormat="1">
      <c r="A776" s="29"/>
      <c r="B776" s="29"/>
      <c r="C776" s="29"/>
      <c r="D776" s="29"/>
      <c r="E776" s="29"/>
      <c r="F776" s="29"/>
      <c r="G776" s="29"/>
      <c r="H776" s="29"/>
      <c r="I776" s="30"/>
      <c r="J776" s="30"/>
      <c r="K776" s="30"/>
      <c r="L776" s="30"/>
      <c r="M776" s="40"/>
      <c r="N776" s="40"/>
      <c r="O776" s="31"/>
      <c r="P776" s="31"/>
      <c r="Q776" s="32"/>
      <c r="R776" s="32"/>
      <c r="S776" s="33"/>
      <c r="T776" s="33"/>
      <c r="U776" s="33"/>
      <c r="V776" s="33"/>
      <c r="W776" s="33"/>
      <c r="X776" s="33"/>
    </row>
    <row r="777" spans="1:24" s="34" customFormat="1">
      <c r="A777" s="29"/>
      <c r="B777" s="29"/>
      <c r="C777" s="29"/>
      <c r="D777" s="29"/>
      <c r="E777" s="29"/>
      <c r="F777" s="29"/>
      <c r="G777" s="29"/>
      <c r="H777" s="29"/>
      <c r="I777" s="30"/>
      <c r="J777" s="30"/>
      <c r="K777" s="30"/>
      <c r="L777" s="30"/>
      <c r="M777" s="40"/>
      <c r="N777" s="40"/>
      <c r="O777" s="31"/>
      <c r="P777" s="31"/>
      <c r="Q777" s="32"/>
      <c r="R777" s="32"/>
      <c r="S777" s="33"/>
      <c r="T777" s="33"/>
      <c r="U777" s="33"/>
      <c r="V777" s="33"/>
      <c r="W777" s="33"/>
      <c r="X777" s="33"/>
    </row>
    <row r="778" spans="1:24" s="34" customFormat="1">
      <c r="A778" s="29"/>
      <c r="B778" s="29"/>
      <c r="C778" s="29"/>
      <c r="D778" s="29"/>
      <c r="E778" s="29"/>
      <c r="F778" s="29"/>
      <c r="G778" s="29"/>
      <c r="H778" s="29"/>
      <c r="I778" s="30"/>
      <c r="J778" s="30"/>
      <c r="K778" s="30"/>
      <c r="L778" s="30"/>
      <c r="M778" s="40"/>
      <c r="N778" s="40"/>
      <c r="O778" s="31"/>
      <c r="P778" s="31"/>
      <c r="Q778" s="32"/>
      <c r="R778" s="32"/>
      <c r="S778" s="33"/>
      <c r="T778" s="33"/>
      <c r="U778" s="33"/>
      <c r="V778" s="33"/>
      <c r="W778" s="33"/>
      <c r="X778" s="33"/>
    </row>
    <row r="779" spans="1:24" s="34" customFormat="1">
      <c r="A779" s="29"/>
      <c r="B779" s="29"/>
      <c r="C779" s="29"/>
      <c r="D779" s="29"/>
      <c r="E779" s="29"/>
      <c r="F779" s="29"/>
      <c r="G779" s="29"/>
      <c r="H779" s="29"/>
      <c r="I779" s="30"/>
      <c r="J779" s="30"/>
      <c r="K779" s="30"/>
      <c r="L779" s="30"/>
      <c r="M779" s="40"/>
      <c r="N779" s="40"/>
      <c r="O779" s="31"/>
      <c r="P779" s="31"/>
      <c r="Q779" s="32"/>
      <c r="R779" s="32"/>
      <c r="S779" s="33"/>
      <c r="T779" s="33"/>
      <c r="U779" s="33"/>
      <c r="V779" s="33"/>
      <c r="W779" s="33"/>
      <c r="X779" s="33"/>
    </row>
    <row r="780" spans="1:24" s="34" customFormat="1">
      <c r="A780" s="29"/>
      <c r="B780" s="29"/>
      <c r="C780" s="29"/>
      <c r="D780" s="29"/>
      <c r="E780" s="29"/>
      <c r="F780" s="29"/>
      <c r="G780" s="29"/>
      <c r="H780" s="29"/>
      <c r="I780" s="30"/>
      <c r="J780" s="30"/>
      <c r="K780" s="30"/>
      <c r="L780" s="30"/>
      <c r="M780" s="40"/>
      <c r="N780" s="40"/>
      <c r="O780" s="31"/>
      <c r="P780" s="31"/>
      <c r="Q780" s="32"/>
      <c r="R780" s="32"/>
      <c r="S780" s="33"/>
      <c r="T780" s="33"/>
      <c r="U780" s="33"/>
      <c r="V780" s="33"/>
      <c r="W780" s="33"/>
      <c r="X780" s="33"/>
    </row>
    <row r="781" spans="1:24" s="34" customFormat="1">
      <c r="A781" s="29"/>
      <c r="B781" s="29"/>
      <c r="C781" s="29"/>
      <c r="D781" s="29"/>
      <c r="E781" s="29"/>
      <c r="F781" s="29"/>
      <c r="G781" s="29"/>
      <c r="H781" s="29"/>
      <c r="I781" s="30"/>
      <c r="J781" s="30"/>
      <c r="K781" s="30"/>
      <c r="L781" s="30"/>
      <c r="M781" s="40"/>
      <c r="N781" s="40"/>
      <c r="O781" s="31"/>
      <c r="P781" s="31"/>
      <c r="Q781" s="32"/>
      <c r="R781" s="32"/>
      <c r="S781" s="33"/>
      <c r="T781" s="33"/>
      <c r="U781" s="33"/>
      <c r="V781" s="33"/>
      <c r="W781" s="33"/>
      <c r="X781" s="33"/>
    </row>
    <row r="782" spans="1:24" s="34" customFormat="1">
      <c r="A782" s="29"/>
      <c r="B782" s="29"/>
      <c r="C782" s="29"/>
      <c r="D782" s="29"/>
      <c r="E782" s="29"/>
      <c r="F782" s="29"/>
      <c r="G782" s="29"/>
      <c r="H782" s="29"/>
      <c r="I782" s="30"/>
      <c r="J782" s="30"/>
      <c r="K782" s="30"/>
      <c r="L782" s="30"/>
      <c r="M782" s="40"/>
      <c r="N782" s="40"/>
      <c r="O782" s="31"/>
      <c r="P782" s="31"/>
      <c r="Q782" s="32"/>
      <c r="R782" s="32"/>
      <c r="S782" s="33"/>
      <c r="T782" s="33"/>
      <c r="U782" s="33"/>
      <c r="V782" s="33"/>
      <c r="W782" s="33"/>
      <c r="X782" s="33"/>
    </row>
    <row r="783" spans="1:24" s="34" customFormat="1">
      <c r="A783" s="29"/>
      <c r="B783" s="29"/>
      <c r="C783" s="29"/>
      <c r="D783" s="29"/>
      <c r="E783" s="29"/>
      <c r="F783" s="29"/>
      <c r="G783" s="29"/>
      <c r="H783" s="29"/>
      <c r="I783" s="30"/>
      <c r="J783" s="30"/>
      <c r="K783" s="30"/>
      <c r="L783" s="30"/>
      <c r="M783" s="40"/>
      <c r="N783" s="40"/>
      <c r="O783" s="31"/>
      <c r="P783" s="31"/>
      <c r="Q783" s="32"/>
      <c r="R783" s="32"/>
      <c r="S783" s="33"/>
      <c r="T783" s="33"/>
      <c r="U783" s="33"/>
      <c r="V783" s="33"/>
      <c r="W783" s="33"/>
      <c r="X783" s="33"/>
    </row>
    <row r="784" spans="1:24" s="34" customFormat="1">
      <c r="A784" s="29"/>
      <c r="B784" s="29"/>
      <c r="C784" s="29"/>
      <c r="D784" s="29"/>
      <c r="E784" s="29"/>
      <c r="F784" s="29"/>
      <c r="G784" s="29"/>
      <c r="H784" s="29"/>
      <c r="I784" s="30"/>
      <c r="J784" s="30"/>
      <c r="K784" s="30"/>
      <c r="L784" s="30"/>
      <c r="M784" s="40"/>
      <c r="N784" s="40"/>
      <c r="O784" s="31"/>
      <c r="P784" s="31"/>
      <c r="Q784" s="32"/>
      <c r="R784" s="32"/>
      <c r="S784" s="33"/>
      <c r="T784" s="33"/>
      <c r="U784" s="33"/>
      <c r="V784" s="33"/>
      <c r="W784" s="33"/>
      <c r="X784" s="33"/>
    </row>
    <row r="785" spans="1:24" s="34" customFormat="1">
      <c r="A785" s="29"/>
      <c r="B785" s="29"/>
      <c r="C785" s="29"/>
      <c r="D785" s="29"/>
      <c r="E785" s="29"/>
      <c r="F785" s="29"/>
      <c r="G785" s="29"/>
      <c r="H785" s="29"/>
      <c r="I785" s="30"/>
      <c r="J785" s="30"/>
      <c r="K785" s="30"/>
      <c r="L785" s="30"/>
      <c r="M785" s="40"/>
      <c r="N785" s="40"/>
      <c r="O785" s="31"/>
      <c r="P785" s="31"/>
      <c r="Q785" s="32"/>
      <c r="R785" s="32"/>
      <c r="S785" s="33"/>
      <c r="T785" s="33"/>
      <c r="U785" s="33"/>
      <c r="V785" s="33"/>
      <c r="W785" s="33"/>
      <c r="X785" s="33"/>
    </row>
    <row r="786" spans="1:24" s="34" customFormat="1">
      <c r="A786" s="29"/>
      <c r="B786" s="29"/>
      <c r="C786" s="29"/>
      <c r="D786" s="29"/>
      <c r="E786" s="29"/>
      <c r="F786" s="29"/>
      <c r="G786" s="29"/>
      <c r="H786" s="29"/>
      <c r="I786" s="30"/>
      <c r="J786" s="30"/>
      <c r="K786" s="30"/>
      <c r="L786" s="30"/>
      <c r="M786" s="40"/>
      <c r="N786" s="40"/>
      <c r="O786" s="31"/>
      <c r="P786" s="31"/>
      <c r="Q786" s="32"/>
      <c r="R786" s="32"/>
      <c r="S786" s="33"/>
      <c r="T786" s="33"/>
      <c r="U786" s="33"/>
      <c r="V786" s="33"/>
      <c r="W786" s="33"/>
      <c r="X786" s="33"/>
    </row>
    <row r="787" spans="1:24" s="34" customFormat="1">
      <c r="A787" s="29"/>
      <c r="B787" s="29"/>
      <c r="C787" s="29"/>
      <c r="D787" s="29"/>
      <c r="E787" s="29"/>
      <c r="F787" s="29"/>
      <c r="G787" s="29"/>
      <c r="H787" s="29"/>
      <c r="I787" s="30"/>
      <c r="J787" s="30"/>
      <c r="K787" s="30"/>
      <c r="L787" s="30"/>
      <c r="M787" s="40"/>
      <c r="N787" s="40"/>
      <c r="O787" s="31"/>
      <c r="P787" s="31"/>
      <c r="Q787" s="32"/>
      <c r="R787" s="32"/>
      <c r="S787" s="33"/>
      <c r="T787" s="33"/>
      <c r="U787" s="33"/>
      <c r="V787" s="33"/>
      <c r="W787" s="33"/>
      <c r="X787" s="33"/>
    </row>
    <row r="788" spans="1:24" s="34" customFormat="1">
      <c r="A788" s="29"/>
      <c r="B788" s="29"/>
      <c r="C788" s="29"/>
      <c r="D788" s="29"/>
      <c r="E788" s="29"/>
      <c r="F788" s="29"/>
      <c r="G788" s="29"/>
      <c r="H788" s="29"/>
      <c r="I788" s="30"/>
      <c r="J788" s="30"/>
      <c r="K788" s="30"/>
      <c r="L788" s="30"/>
      <c r="M788" s="40"/>
      <c r="N788" s="40"/>
      <c r="O788" s="31"/>
      <c r="P788" s="31"/>
      <c r="Q788" s="32"/>
      <c r="R788" s="32"/>
      <c r="S788" s="33"/>
      <c r="T788" s="33"/>
      <c r="U788" s="33"/>
      <c r="V788" s="33"/>
      <c r="W788" s="33"/>
      <c r="X788" s="33"/>
    </row>
    <row r="789" spans="1:24" s="34" customFormat="1">
      <c r="A789" s="29"/>
      <c r="B789" s="29"/>
      <c r="C789" s="29"/>
      <c r="D789" s="29"/>
      <c r="E789" s="29"/>
      <c r="F789" s="29"/>
      <c r="G789" s="29"/>
      <c r="H789" s="29"/>
      <c r="I789" s="30"/>
      <c r="J789" s="30"/>
      <c r="K789" s="30"/>
      <c r="L789" s="30"/>
      <c r="M789" s="40"/>
      <c r="N789" s="40"/>
      <c r="O789" s="31"/>
      <c r="P789" s="31"/>
      <c r="Q789" s="32"/>
      <c r="R789" s="32"/>
      <c r="S789" s="33"/>
      <c r="T789" s="33"/>
      <c r="U789" s="33"/>
      <c r="V789" s="33"/>
      <c r="W789" s="33"/>
      <c r="X789" s="33"/>
    </row>
    <row r="790" spans="1:24" s="34" customFormat="1">
      <c r="A790" s="29"/>
      <c r="B790" s="29"/>
      <c r="C790" s="29"/>
      <c r="D790" s="29"/>
      <c r="E790" s="29"/>
      <c r="F790" s="29"/>
      <c r="G790" s="29"/>
      <c r="H790" s="29"/>
      <c r="I790" s="30"/>
      <c r="J790" s="30"/>
      <c r="K790" s="30"/>
      <c r="L790" s="30"/>
      <c r="M790" s="40"/>
      <c r="N790" s="40"/>
      <c r="O790" s="31"/>
      <c r="P790" s="31"/>
      <c r="Q790" s="32"/>
      <c r="R790" s="32"/>
      <c r="S790" s="33"/>
      <c r="T790" s="33"/>
      <c r="U790" s="33"/>
      <c r="V790" s="33"/>
      <c r="W790" s="33"/>
      <c r="X790" s="33"/>
    </row>
    <row r="791" spans="1:24" s="34" customFormat="1">
      <c r="A791" s="29"/>
      <c r="B791" s="29"/>
      <c r="C791" s="29"/>
      <c r="D791" s="29"/>
      <c r="E791" s="29"/>
      <c r="F791" s="29"/>
      <c r="G791" s="29"/>
      <c r="H791" s="29"/>
      <c r="I791" s="30"/>
      <c r="J791" s="30"/>
      <c r="K791" s="30"/>
      <c r="L791" s="30"/>
      <c r="M791" s="40"/>
      <c r="N791" s="40"/>
      <c r="O791" s="31"/>
      <c r="P791" s="31"/>
      <c r="Q791" s="32"/>
      <c r="R791" s="32"/>
      <c r="S791" s="33"/>
      <c r="T791" s="33"/>
      <c r="U791" s="33"/>
      <c r="V791" s="33"/>
      <c r="W791" s="33"/>
      <c r="X791" s="33"/>
    </row>
    <row r="792" spans="1:24" s="34" customFormat="1">
      <c r="A792" s="29"/>
      <c r="B792" s="29"/>
      <c r="C792" s="29"/>
      <c r="D792" s="29"/>
      <c r="E792" s="29"/>
      <c r="F792" s="29"/>
      <c r="G792" s="29"/>
      <c r="H792" s="29"/>
      <c r="I792" s="30"/>
      <c r="J792" s="30"/>
      <c r="K792" s="30"/>
      <c r="L792" s="30"/>
      <c r="M792" s="40"/>
      <c r="N792" s="40"/>
      <c r="O792" s="31"/>
      <c r="P792" s="31"/>
      <c r="Q792" s="32"/>
      <c r="R792" s="32"/>
      <c r="S792" s="33"/>
      <c r="T792" s="33"/>
      <c r="U792" s="33"/>
      <c r="V792" s="33"/>
      <c r="W792" s="33"/>
      <c r="X792" s="33"/>
    </row>
    <row r="793" spans="1:24" s="34" customFormat="1">
      <c r="A793" s="29"/>
      <c r="B793" s="29"/>
      <c r="C793" s="29"/>
      <c r="D793" s="29"/>
      <c r="E793" s="29"/>
      <c r="F793" s="29"/>
      <c r="G793" s="29"/>
      <c r="H793" s="29"/>
      <c r="I793" s="30"/>
      <c r="J793" s="30"/>
      <c r="K793" s="30"/>
      <c r="L793" s="30"/>
      <c r="M793" s="40"/>
      <c r="N793" s="40"/>
      <c r="O793" s="31"/>
      <c r="P793" s="31"/>
      <c r="Q793" s="32"/>
      <c r="R793" s="32"/>
      <c r="S793" s="33"/>
      <c r="T793" s="33"/>
      <c r="U793" s="33"/>
      <c r="V793" s="33"/>
      <c r="W793" s="33"/>
      <c r="X793" s="33"/>
    </row>
    <row r="794" spans="1:24" s="34" customFormat="1">
      <c r="A794" s="29"/>
      <c r="B794" s="29"/>
      <c r="C794" s="29"/>
      <c r="D794" s="29"/>
      <c r="E794" s="29"/>
      <c r="F794" s="29"/>
      <c r="G794" s="29"/>
      <c r="H794" s="29"/>
      <c r="I794" s="30"/>
      <c r="J794" s="30"/>
      <c r="K794" s="30"/>
      <c r="L794" s="30"/>
      <c r="M794" s="40"/>
      <c r="N794" s="40"/>
      <c r="O794" s="31"/>
      <c r="P794" s="31"/>
      <c r="Q794" s="32"/>
      <c r="R794" s="32"/>
      <c r="S794" s="33"/>
      <c r="T794" s="33"/>
      <c r="U794" s="33"/>
      <c r="V794" s="33"/>
      <c r="W794" s="33"/>
      <c r="X794" s="33"/>
    </row>
    <row r="795" spans="1:24" s="34" customFormat="1">
      <c r="A795" s="29"/>
      <c r="B795" s="29"/>
      <c r="C795" s="29"/>
      <c r="D795" s="29"/>
      <c r="E795" s="29"/>
      <c r="F795" s="29"/>
      <c r="G795" s="29"/>
      <c r="H795" s="29"/>
      <c r="I795" s="30"/>
      <c r="J795" s="30"/>
      <c r="K795" s="30"/>
      <c r="L795" s="30"/>
      <c r="M795" s="40"/>
      <c r="N795" s="40"/>
      <c r="O795" s="31"/>
      <c r="P795" s="31"/>
      <c r="Q795" s="32"/>
      <c r="R795" s="32"/>
      <c r="S795" s="33"/>
      <c r="T795" s="33"/>
      <c r="U795" s="33"/>
      <c r="V795" s="33"/>
      <c r="W795" s="33"/>
      <c r="X795" s="33"/>
    </row>
    <row r="796" spans="1:24" s="34" customFormat="1">
      <c r="A796" s="29"/>
      <c r="B796" s="29"/>
      <c r="C796" s="29"/>
      <c r="D796" s="29"/>
      <c r="E796" s="29"/>
      <c r="F796" s="29"/>
      <c r="G796" s="29"/>
      <c r="H796" s="29"/>
      <c r="I796" s="30"/>
      <c r="J796" s="30"/>
      <c r="K796" s="30"/>
      <c r="L796" s="30"/>
      <c r="M796" s="40"/>
      <c r="N796" s="40"/>
      <c r="O796" s="31"/>
      <c r="P796" s="31"/>
      <c r="Q796" s="32"/>
      <c r="R796" s="32"/>
      <c r="S796" s="33"/>
      <c r="T796" s="33"/>
      <c r="U796" s="33"/>
      <c r="V796" s="33"/>
      <c r="W796" s="33"/>
      <c r="X796" s="33"/>
    </row>
    <row r="797" spans="1:24" s="34" customFormat="1">
      <c r="A797" s="29"/>
      <c r="B797" s="29"/>
      <c r="C797" s="29"/>
      <c r="D797" s="29"/>
      <c r="E797" s="29"/>
      <c r="F797" s="29"/>
      <c r="G797" s="29"/>
      <c r="H797" s="29"/>
      <c r="I797" s="30"/>
      <c r="J797" s="30"/>
      <c r="K797" s="30"/>
      <c r="L797" s="30"/>
      <c r="M797" s="40"/>
      <c r="N797" s="40"/>
      <c r="O797" s="31"/>
      <c r="P797" s="31"/>
      <c r="Q797" s="32"/>
      <c r="R797" s="32"/>
      <c r="S797" s="33"/>
      <c r="T797" s="33"/>
      <c r="U797" s="33"/>
      <c r="V797" s="33"/>
      <c r="W797" s="33"/>
      <c r="X797" s="33"/>
    </row>
    <row r="798" spans="1:24" s="34" customFormat="1">
      <c r="A798" s="29"/>
      <c r="B798" s="29"/>
      <c r="C798" s="29"/>
      <c r="D798" s="29"/>
      <c r="E798" s="29"/>
      <c r="F798" s="29"/>
      <c r="G798" s="29"/>
      <c r="H798" s="29"/>
      <c r="I798" s="30"/>
      <c r="J798" s="30"/>
      <c r="K798" s="30"/>
      <c r="L798" s="30"/>
      <c r="M798" s="40"/>
      <c r="N798" s="40"/>
      <c r="O798" s="31"/>
      <c r="P798" s="31"/>
      <c r="Q798" s="32"/>
      <c r="R798" s="32"/>
      <c r="S798" s="33"/>
      <c r="T798" s="33"/>
      <c r="U798" s="33"/>
      <c r="V798" s="33"/>
      <c r="W798" s="33"/>
      <c r="X798" s="33"/>
    </row>
    <row r="799" spans="1:24" s="34" customFormat="1">
      <c r="A799" s="29"/>
      <c r="B799" s="29"/>
      <c r="C799" s="29"/>
      <c r="D799" s="29"/>
      <c r="E799" s="29"/>
      <c r="F799" s="29"/>
      <c r="G799" s="29"/>
      <c r="H799" s="29"/>
      <c r="I799" s="30"/>
      <c r="J799" s="30"/>
      <c r="K799" s="30"/>
      <c r="L799" s="30"/>
      <c r="M799" s="40"/>
      <c r="N799" s="40"/>
      <c r="O799" s="31"/>
      <c r="P799" s="31"/>
      <c r="Q799" s="32"/>
      <c r="R799" s="32"/>
      <c r="S799" s="33"/>
      <c r="T799" s="33"/>
      <c r="U799" s="33"/>
      <c r="V799" s="33"/>
      <c r="W799" s="33"/>
      <c r="X799" s="33"/>
    </row>
    <row r="800" spans="1:24" s="34" customFormat="1">
      <c r="A800" s="29"/>
      <c r="B800" s="29"/>
      <c r="C800" s="29"/>
      <c r="D800" s="29"/>
      <c r="E800" s="29"/>
      <c r="F800" s="29"/>
      <c r="G800" s="29"/>
      <c r="H800" s="29"/>
      <c r="I800" s="30"/>
      <c r="J800" s="30"/>
      <c r="K800" s="30"/>
      <c r="L800" s="30"/>
      <c r="M800" s="40"/>
      <c r="N800" s="40"/>
      <c r="O800" s="31"/>
      <c r="P800" s="31"/>
      <c r="Q800" s="32"/>
      <c r="R800" s="32"/>
      <c r="S800" s="33"/>
      <c r="T800" s="33"/>
      <c r="U800" s="33"/>
      <c r="V800" s="33"/>
      <c r="W800" s="33"/>
      <c r="X800" s="33"/>
    </row>
    <row r="801" spans="1:24" s="34" customFormat="1">
      <c r="A801" s="29"/>
      <c r="B801" s="29"/>
      <c r="C801" s="29"/>
      <c r="D801" s="29"/>
      <c r="E801" s="29"/>
      <c r="F801" s="29"/>
      <c r="G801" s="29"/>
      <c r="H801" s="29"/>
      <c r="I801" s="30"/>
      <c r="J801" s="30"/>
      <c r="K801" s="30"/>
      <c r="L801" s="30"/>
      <c r="M801" s="40"/>
      <c r="N801" s="40"/>
      <c r="O801" s="31"/>
      <c r="P801" s="31"/>
      <c r="Q801" s="32"/>
      <c r="R801" s="32"/>
      <c r="S801" s="33"/>
      <c r="T801" s="33"/>
      <c r="U801" s="33"/>
      <c r="V801" s="33"/>
      <c r="W801" s="33"/>
      <c r="X801" s="33"/>
    </row>
    <row r="802" spans="1:24" s="34" customFormat="1">
      <c r="A802" s="29"/>
      <c r="B802" s="29"/>
      <c r="C802" s="29"/>
      <c r="D802" s="29"/>
      <c r="E802" s="29"/>
      <c r="F802" s="29"/>
      <c r="G802" s="29"/>
      <c r="H802" s="29"/>
      <c r="I802" s="30"/>
      <c r="J802" s="30"/>
      <c r="K802" s="30"/>
      <c r="L802" s="30"/>
      <c r="M802" s="40"/>
      <c r="N802" s="40"/>
      <c r="O802" s="31"/>
      <c r="P802" s="31"/>
      <c r="Q802" s="32"/>
      <c r="R802" s="32"/>
      <c r="S802" s="33"/>
      <c r="T802" s="33"/>
      <c r="U802" s="33"/>
      <c r="V802" s="33"/>
      <c r="W802" s="33"/>
      <c r="X802" s="33"/>
    </row>
    <row r="803" spans="1:24" s="34" customFormat="1">
      <c r="A803" s="29"/>
      <c r="B803" s="29"/>
      <c r="C803" s="29"/>
      <c r="D803" s="29"/>
      <c r="E803" s="29"/>
      <c r="F803" s="29"/>
      <c r="G803" s="29"/>
      <c r="H803" s="29"/>
      <c r="I803" s="30"/>
      <c r="J803" s="30"/>
      <c r="K803" s="30"/>
      <c r="L803" s="30"/>
      <c r="M803" s="40"/>
      <c r="N803" s="40"/>
      <c r="O803" s="31"/>
      <c r="P803" s="31"/>
      <c r="Q803" s="32"/>
      <c r="R803" s="32"/>
      <c r="S803" s="33"/>
      <c r="T803" s="33"/>
      <c r="U803" s="33"/>
      <c r="V803" s="33"/>
      <c r="W803" s="33"/>
      <c r="X803" s="33"/>
    </row>
    <row r="804" spans="1:24" s="34" customFormat="1">
      <c r="A804" s="29"/>
      <c r="B804" s="29"/>
      <c r="C804" s="29"/>
      <c r="D804" s="29"/>
      <c r="E804" s="29"/>
      <c r="F804" s="29"/>
      <c r="G804" s="29"/>
      <c r="H804" s="29"/>
      <c r="I804" s="30"/>
      <c r="J804" s="30"/>
      <c r="K804" s="30"/>
      <c r="L804" s="30"/>
      <c r="M804" s="40"/>
      <c r="N804" s="40"/>
      <c r="O804" s="31"/>
      <c r="P804" s="31"/>
      <c r="Q804" s="32"/>
      <c r="R804" s="32"/>
      <c r="S804" s="33"/>
      <c r="T804" s="33"/>
      <c r="U804" s="33"/>
      <c r="V804" s="33"/>
      <c r="W804" s="33"/>
      <c r="X804" s="33"/>
    </row>
    <row r="805" spans="1:24" s="34" customFormat="1">
      <c r="A805" s="29"/>
      <c r="B805" s="29"/>
      <c r="C805" s="29"/>
      <c r="D805" s="29"/>
      <c r="E805" s="29"/>
      <c r="F805" s="29"/>
      <c r="G805" s="29"/>
      <c r="H805" s="29"/>
      <c r="I805" s="30"/>
      <c r="J805" s="30"/>
      <c r="K805" s="30"/>
      <c r="L805" s="30"/>
      <c r="M805" s="40"/>
      <c r="N805" s="40"/>
      <c r="O805" s="31"/>
      <c r="P805" s="31"/>
      <c r="Q805" s="32"/>
      <c r="R805" s="32"/>
      <c r="S805" s="33"/>
      <c r="T805" s="33"/>
      <c r="U805" s="33"/>
      <c r="V805" s="33"/>
      <c r="W805" s="33"/>
      <c r="X805" s="33"/>
    </row>
    <row r="806" spans="1:24" s="34" customFormat="1">
      <c r="A806" s="29"/>
      <c r="B806" s="29"/>
      <c r="C806" s="29"/>
      <c r="D806" s="29"/>
      <c r="E806" s="29"/>
      <c r="F806" s="29"/>
      <c r="G806" s="29"/>
      <c r="H806" s="29"/>
      <c r="I806" s="30"/>
      <c r="J806" s="30"/>
      <c r="K806" s="30"/>
      <c r="L806" s="30"/>
      <c r="M806" s="40"/>
      <c r="N806" s="40"/>
      <c r="O806" s="31"/>
      <c r="P806" s="31"/>
      <c r="Q806" s="32"/>
      <c r="R806" s="32"/>
      <c r="S806" s="33"/>
      <c r="T806" s="33"/>
      <c r="U806" s="33"/>
      <c r="V806" s="33"/>
      <c r="W806" s="33"/>
      <c r="X806" s="33"/>
    </row>
    <row r="807" spans="1:24" s="34" customFormat="1">
      <c r="A807" s="29"/>
      <c r="B807" s="29"/>
      <c r="C807" s="29"/>
      <c r="D807" s="29"/>
      <c r="E807" s="29"/>
      <c r="F807" s="29"/>
      <c r="G807" s="29"/>
      <c r="H807" s="29"/>
      <c r="I807" s="30"/>
      <c r="J807" s="30"/>
      <c r="K807" s="30"/>
      <c r="L807" s="30"/>
      <c r="M807" s="40"/>
      <c r="N807" s="40"/>
      <c r="O807" s="31"/>
      <c r="P807" s="31"/>
      <c r="Q807" s="32"/>
      <c r="R807" s="32"/>
      <c r="S807" s="33"/>
      <c r="T807" s="33"/>
      <c r="U807" s="33"/>
      <c r="V807" s="33"/>
      <c r="W807" s="33"/>
      <c r="X807" s="33"/>
    </row>
    <row r="808" spans="1:24" s="34" customFormat="1">
      <c r="A808" s="29"/>
      <c r="B808" s="29"/>
      <c r="C808" s="29"/>
      <c r="D808" s="29"/>
      <c r="E808" s="29"/>
      <c r="F808" s="29"/>
      <c r="G808" s="29"/>
      <c r="H808" s="29"/>
      <c r="I808" s="30"/>
      <c r="J808" s="30"/>
      <c r="K808" s="30"/>
      <c r="L808" s="30"/>
      <c r="M808" s="40"/>
      <c r="N808" s="40"/>
      <c r="O808" s="31"/>
      <c r="P808" s="31"/>
      <c r="Q808" s="32"/>
      <c r="R808" s="32"/>
      <c r="S808" s="33"/>
      <c r="T808" s="33"/>
      <c r="U808" s="33"/>
      <c r="V808" s="33"/>
      <c r="W808" s="33"/>
      <c r="X808" s="33"/>
    </row>
    <row r="809" spans="1:24" s="34" customFormat="1">
      <c r="A809" s="29"/>
      <c r="B809" s="29"/>
      <c r="C809" s="29"/>
      <c r="D809" s="29"/>
      <c r="E809" s="29"/>
      <c r="F809" s="29"/>
      <c r="G809" s="29"/>
      <c r="H809" s="29"/>
      <c r="I809" s="30"/>
      <c r="J809" s="30"/>
      <c r="K809" s="30"/>
      <c r="L809" s="30"/>
      <c r="M809" s="40"/>
      <c r="N809" s="40"/>
      <c r="O809" s="31"/>
      <c r="P809" s="31"/>
      <c r="Q809" s="32"/>
      <c r="R809" s="32"/>
      <c r="S809" s="33"/>
      <c r="T809" s="33"/>
      <c r="U809" s="33"/>
      <c r="V809" s="33"/>
      <c r="W809" s="33"/>
      <c r="X809" s="33"/>
    </row>
    <row r="810" spans="1:24" s="34" customFormat="1">
      <c r="A810" s="29"/>
      <c r="B810" s="29"/>
      <c r="C810" s="29"/>
      <c r="D810" s="29"/>
      <c r="E810" s="29"/>
      <c r="F810" s="29"/>
      <c r="G810" s="29"/>
      <c r="H810" s="29"/>
      <c r="I810" s="30"/>
      <c r="J810" s="30"/>
      <c r="K810" s="30"/>
      <c r="L810" s="30"/>
      <c r="M810" s="40"/>
      <c r="N810" s="40"/>
      <c r="O810" s="31"/>
      <c r="P810" s="31"/>
      <c r="Q810" s="32"/>
      <c r="R810" s="32"/>
      <c r="S810" s="33"/>
      <c r="T810" s="33"/>
      <c r="U810" s="33"/>
      <c r="V810" s="33"/>
      <c r="W810" s="33"/>
      <c r="X810" s="33"/>
    </row>
    <row r="811" spans="1:24" s="34" customFormat="1">
      <c r="A811" s="29"/>
      <c r="B811" s="29"/>
      <c r="C811" s="29"/>
      <c r="D811" s="29"/>
      <c r="E811" s="29"/>
      <c r="F811" s="29"/>
      <c r="G811" s="29"/>
      <c r="H811" s="29"/>
      <c r="I811" s="30"/>
      <c r="J811" s="30"/>
      <c r="K811" s="30"/>
      <c r="L811" s="30"/>
      <c r="M811" s="40"/>
      <c r="N811" s="40"/>
      <c r="O811" s="31"/>
      <c r="P811" s="31"/>
      <c r="Q811" s="32"/>
      <c r="R811" s="32"/>
      <c r="S811" s="33"/>
      <c r="T811" s="33"/>
      <c r="U811" s="33"/>
      <c r="V811" s="33"/>
      <c r="W811" s="33"/>
      <c r="X811" s="33"/>
    </row>
    <row r="812" spans="1:24" s="34" customFormat="1">
      <c r="A812" s="29"/>
      <c r="B812" s="29"/>
      <c r="C812" s="29"/>
      <c r="D812" s="29"/>
      <c r="E812" s="29"/>
      <c r="F812" s="29"/>
      <c r="G812" s="29"/>
      <c r="H812" s="29"/>
      <c r="I812" s="30"/>
      <c r="J812" s="30"/>
      <c r="K812" s="30"/>
      <c r="L812" s="30"/>
      <c r="M812" s="40"/>
      <c r="N812" s="40"/>
      <c r="O812" s="31"/>
      <c r="P812" s="31"/>
      <c r="Q812" s="32"/>
      <c r="R812" s="32"/>
      <c r="S812" s="33"/>
      <c r="T812" s="33"/>
      <c r="U812" s="33"/>
      <c r="V812" s="33"/>
      <c r="W812" s="33"/>
      <c r="X812" s="33"/>
    </row>
    <row r="813" spans="1:24" s="34" customFormat="1">
      <c r="A813" s="29"/>
      <c r="B813" s="29"/>
      <c r="C813" s="29"/>
      <c r="D813" s="29"/>
      <c r="E813" s="29"/>
      <c r="F813" s="29"/>
      <c r="G813" s="29"/>
      <c r="H813" s="29"/>
      <c r="I813" s="30"/>
      <c r="J813" s="30"/>
      <c r="K813" s="30"/>
      <c r="L813" s="30"/>
      <c r="M813" s="40"/>
      <c r="N813" s="40"/>
      <c r="O813" s="31"/>
      <c r="P813" s="31"/>
      <c r="Q813" s="32"/>
      <c r="R813" s="32"/>
      <c r="S813" s="33"/>
      <c r="T813" s="33"/>
      <c r="U813" s="33"/>
      <c r="V813" s="33"/>
      <c r="W813" s="33"/>
      <c r="X813" s="33"/>
    </row>
    <row r="814" spans="1:24" s="34" customFormat="1">
      <c r="A814" s="29"/>
      <c r="B814" s="29"/>
      <c r="C814" s="29"/>
      <c r="D814" s="29"/>
      <c r="E814" s="29"/>
      <c r="F814" s="29"/>
      <c r="G814" s="29"/>
      <c r="H814" s="29"/>
      <c r="I814" s="30"/>
      <c r="J814" s="30"/>
      <c r="K814" s="30"/>
      <c r="L814" s="30"/>
      <c r="M814" s="40"/>
      <c r="N814" s="40"/>
      <c r="O814" s="31"/>
      <c r="P814" s="31"/>
      <c r="Q814" s="32"/>
      <c r="R814" s="32"/>
      <c r="S814" s="33"/>
      <c r="T814" s="33"/>
      <c r="U814" s="33"/>
      <c r="V814" s="33"/>
      <c r="W814" s="33"/>
      <c r="X814" s="33"/>
    </row>
    <row r="815" spans="1:24" s="34" customFormat="1">
      <c r="A815" s="29"/>
      <c r="B815" s="29"/>
      <c r="C815" s="29"/>
      <c r="D815" s="29"/>
      <c r="E815" s="29"/>
      <c r="F815" s="29"/>
      <c r="G815" s="29"/>
      <c r="H815" s="29"/>
      <c r="I815" s="30"/>
      <c r="J815" s="30"/>
      <c r="K815" s="30"/>
      <c r="L815" s="30"/>
      <c r="M815" s="40"/>
      <c r="N815" s="40"/>
      <c r="O815" s="31"/>
      <c r="P815" s="31"/>
      <c r="Q815" s="32"/>
      <c r="R815" s="32"/>
      <c r="S815" s="33"/>
      <c r="T815" s="33"/>
      <c r="U815" s="33"/>
      <c r="V815" s="33"/>
      <c r="W815" s="33"/>
      <c r="X815" s="33"/>
    </row>
    <row r="816" spans="1:24" s="34" customFormat="1">
      <c r="A816" s="29"/>
      <c r="B816" s="29"/>
      <c r="C816" s="29"/>
      <c r="D816" s="29"/>
      <c r="E816" s="29"/>
      <c r="F816" s="29"/>
      <c r="G816" s="29"/>
      <c r="H816" s="29"/>
      <c r="I816" s="30"/>
      <c r="J816" s="30"/>
      <c r="K816" s="30"/>
      <c r="L816" s="30"/>
      <c r="M816" s="40"/>
      <c r="N816" s="40"/>
      <c r="O816" s="31"/>
      <c r="P816" s="31"/>
      <c r="Q816" s="32"/>
      <c r="R816" s="32"/>
      <c r="S816" s="33"/>
      <c r="T816" s="33"/>
      <c r="U816" s="33"/>
      <c r="V816" s="33"/>
      <c r="W816" s="33"/>
      <c r="X816" s="33"/>
    </row>
    <row r="817" spans="1:24" s="34" customFormat="1">
      <c r="A817" s="29"/>
      <c r="B817" s="29"/>
      <c r="C817" s="29"/>
      <c r="D817" s="29"/>
      <c r="E817" s="29"/>
      <c r="F817" s="29"/>
      <c r="G817" s="29"/>
      <c r="H817" s="29"/>
      <c r="I817" s="30"/>
      <c r="J817" s="30"/>
      <c r="K817" s="30"/>
      <c r="L817" s="30"/>
      <c r="M817" s="40"/>
      <c r="N817" s="40"/>
      <c r="O817" s="31"/>
      <c r="P817" s="31"/>
      <c r="Q817" s="32"/>
      <c r="R817" s="32"/>
      <c r="S817" s="33"/>
      <c r="T817" s="33"/>
      <c r="U817" s="33"/>
      <c r="V817" s="33"/>
      <c r="W817" s="33"/>
      <c r="X817" s="33"/>
    </row>
    <row r="818" spans="1:24" s="34" customFormat="1">
      <c r="A818" s="29"/>
      <c r="B818" s="29"/>
      <c r="C818" s="29"/>
      <c r="D818" s="29"/>
      <c r="E818" s="29"/>
      <c r="F818" s="29"/>
      <c r="G818" s="29"/>
      <c r="H818" s="29"/>
      <c r="I818" s="30"/>
      <c r="J818" s="30"/>
      <c r="K818" s="30"/>
      <c r="L818" s="30"/>
      <c r="M818" s="40"/>
      <c r="N818" s="40"/>
      <c r="O818" s="31"/>
      <c r="P818" s="31"/>
      <c r="Q818" s="32"/>
      <c r="R818" s="32"/>
      <c r="S818" s="33"/>
      <c r="T818" s="33"/>
      <c r="U818" s="33"/>
      <c r="V818" s="33"/>
      <c r="W818" s="33"/>
      <c r="X818" s="33"/>
    </row>
    <row r="819" spans="1:24" s="34" customFormat="1">
      <c r="A819" s="29"/>
      <c r="B819" s="29"/>
      <c r="C819" s="29"/>
      <c r="D819" s="29"/>
      <c r="E819" s="29"/>
      <c r="F819" s="29"/>
      <c r="G819" s="29"/>
      <c r="H819" s="29"/>
      <c r="I819" s="30"/>
      <c r="J819" s="30"/>
      <c r="K819" s="30"/>
      <c r="L819" s="30"/>
      <c r="M819" s="40"/>
      <c r="N819" s="40"/>
      <c r="O819" s="31"/>
      <c r="P819" s="31"/>
      <c r="Q819" s="32"/>
      <c r="R819" s="32"/>
      <c r="S819" s="33"/>
      <c r="T819" s="33"/>
      <c r="U819" s="33"/>
      <c r="V819" s="33"/>
      <c r="W819" s="33"/>
      <c r="X819" s="33"/>
    </row>
    <row r="820" spans="1:24" s="34" customFormat="1">
      <c r="A820" s="29"/>
      <c r="B820" s="29"/>
      <c r="C820" s="29"/>
      <c r="D820" s="29"/>
      <c r="E820" s="29"/>
      <c r="F820" s="29"/>
      <c r="G820" s="29"/>
      <c r="H820" s="29"/>
      <c r="I820" s="30"/>
      <c r="J820" s="30"/>
      <c r="K820" s="30"/>
      <c r="L820" s="30"/>
      <c r="M820" s="40"/>
      <c r="N820" s="40"/>
      <c r="O820" s="31"/>
      <c r="P820" s="31"/>
      <c r="Q820" s="32"/>
      <c r="R820" s="32"/>
      <c r="S820" s="33"/>
      <c r="T820" s="33"/>
      <c r="U820" s="33"/>
      <c r="V820" s="33"/>
      <c r="W820" s="33"/>
      <c r="X820" s="33"/>
    </row>
    <row r="821" spans="1:24" s="34" customFormat="1">
      <c r="A821" s="29"/>
      <c r="B821" s="29"/>
      <c r="C821" s="29"/>
      <c r="D821" s="29"/>
      <c r="E821" s="29"/>
      <c r="F821" s="29"/>
      <c r="G821" s="29"/>
      <c r="H821" s="29"/>
      <c r="I821" s="30"/>
      <c r="J821" s="30"/>
      <c r="K821" s="30"/>
      <c r="L821" s="30"/>
      <c r="M821" s="40"/>
      <c r="N821" s="40"/>
      <c r="O821" s="31"/>
      <c r="P821" s="31"/>
      <c r="Q821" s="32"/>
      <c r="R821" s="32"/>
      <c r="S821" s="33"/>
      <c r="T821" s="33"/>
      <c r="U821" s="33"/>
      <c r="V821" s="33"/>
      <c r="W821" s="33"/>
      <c r="X821" s="33"/>
    </row>
    <row r="822" spans="1:24" s="34" customFormat="1">
      <c r="A822" s="29"/>
      <c r="B822" s="29"/>
      <c r="C822" s="29"/>
      <c r="D822" s="29"/>
      <c r="E822" s="29"/>
      <c r="F822" s="29"/>
      <c r="G822" s="29"/>
      <c r="H822" s="29"/>
      <c r="I822" s="30"/>
      <c r="J822" s="30"/>
      <c r="K822" s="30"/>
      <c r="L822" s="30"/>
      <c r="M822" s="40"/>
      <c r="N822" s="40"/>
      <c r="O822" s="31"/>
      <c r="P822" s="31"/>
      <c r="Q822" s="32"/>
      <c r="R822" s="32"/>
      <c r="S822" s="33"/>
      <c r="T822" s="33"/>
      <c r="U822" s="33"/>
      <c r="V822" s="33"/>
      <c r="W822" s="33"/>
      <c r="X822" s="33"/>
    </row>
    <row r="823" spans="1:24" s="34" customFormat="1">
      <c r="A823" s="29"/>
      <c r="B823" s="29"/>
      <c r="C823" s="29"/>
      <c r="D823" s="29"/>
      <c r="E823" s="29"/>
      <c r="F823" s="29"/>
      <c r="G823" s="29"/>
      <c r="H823" s="29"/>
      <c r="I823" s="30"/>
      <c r="J823" s="30"/>
      <c r="K823" s="30"/>
      <c r="L823" s="30"/>
      <c r="M823" s="40"/>
      <c r="N823" s="40"/>
      <c r="O823" s="31"/>
      <c r="P823" s="31"/>
      <c r="Q823" s="32"/>
      <c r="R823" s="32"/>
      <c r="S823" s="33"/>
      <c r="T823" s="33"/>
      <c r="U823" s="33"/>
      <c r="V823" s="33"/>
      <c r="W823" s="33"/>
      <c r="X823" s="33"/>
    </row>
    <row r="824" spans="1:24" s="34" customFormat="1">
      <c r="A824" s="29"/>
      <c r="B824" s="29"/>
      <c r="C824" s="29"/>
      <c r="D824" s="29"/>
      <c r="E824" s="29"/>
      <c r="F824" s="29"/>
      <c r="G824" s="29"/>
      <c r="H824" s="29"/>
      <c r="I824" s="30"/>
      <c r="J824" s="30"/>
      <c r="K824" s="30"/>
      <c r="L824" s="30"/>
      <c r="M824" s="40"/>
      <c r="N824" s="40"/>
      <c r="O824" s="31"/>
      <c r="P824" s="31"/>
      <c r="Q824" s="32"/>
      <c r="R824" s="32"/>
      <c r="S824" s="33"/>
      <c r="T824" s="33"/>
      <c r="U824" s="33"/>
      <c r="V824" s="33"/>
      <c r="W824" s="33"/>
      <c r="X824" s="33"/>
    </row>
    <row r="825" spans="1:24" s="34" customFormat="1">
      <c r="A825" s="29"/>
      <c r="B825" s="29"/>
      <c r="C825" s="29"/>
      <c r="D825" s="29"/>
      <c r="E825" s="29"/>
      <c r="F825" s="29"/>
      <c r="G825" s="29"/>
      <c r="H825" s="29"/>
      <c r="I825" s="30"/>
      <c r="J825" s="30"/>
      <c r="K825" s="30"/>
      <c r="L825" s="30"/>
      <c r="M825" s="40"/>
      <c r="N825" s="40"/>
      <c r="O825" s="31"/>
      <c r="P825" s="31"/>
      <c r="Q825" s="32"/>
      <c r="R825" s="32"/>
      <c r="S825" s="33"/>
      <c r="T825" s="33"/>
      <c r="U825" s="33"/>
      <c r="V825" s="33"/>
      <c r="W825" s="33"/>
      <c r="X825" s="33"/>
    </row>
    <row r="826" spans="1:24" s="34" customFormat="1">
      <c r="A826" s="29"/>
      <c r="B826" s="29"/>
      <c r="C826" s="29"/>
      <c r="D826" s="29"/>
      <c r="E826" s="29"/>
      <c r="F826" s="29"/>
      <c r="G826" s="29"/>
      <c r="H826" s="29"/>
      <c r="I826" s="30"/>
      <c r="J826" s="30"/>
      <c r="K826" s="30"/>
      <c r="L826" s="30"/>
      <c r="M826" s="40"/>
      <c r="N826" s="40"/>
      <c r="O826" s="31"/>
      <c r="P826" s="31"/>
      <c r="Q826" s="32"/>
      <c r="R826" s="32"/>
      <c r="S826" s="33"/>
      <c r="T826" s="33"/>
      <c r="U826" s="33"/>
      <c r="V826" s="33"/>
      <c r="W826" s="33"/>
      <c r="X826" s="33"/>
    </row>
    <row r="827" spans="1:24" s="34" customFormat="1">
      <c r="A827" s="29"/>
      <c r="B827" s="29"/>
      <c r="C827" s="29"/>
      <c r="D827" s="29"/>
      <c r="E827" s="29"/>
      <c r="F827" s="29"/>
      <c r="G827" s="29"/>
      <c r="H827" s="29"/>
      <c r="I827" s="30"/>
      <c r="J827" s="30"/>
      <c r="K827" s="30"/>
      <c r="L827" s="30"/>
      <c r="M827" s="40"/>
      <c r="N827" s="40"/>
      <c r="O827" s="31"/>
      <c r="P827" s="31"/>
      <c r="Q827" s="32"/>
      <c r="R827" s="32"/>
      <c r="S827" s="33"/>
      <c r="T827" s="33"/>
      <c r="U827" s="33"/>
      <c r="V827" s="33"/>
      <c r="W827" s="33"/>
      <c r="X827" s="33"/>
    </row>
    <row r="828" spans="1:24" s="34" customFormat="1">
      <c r="A828" s="29"/>
      <c r="B828" s="29"/>
      <c r="C828" s="29"/>
      <c r="D828" s="29"/>
      <c r="E828" s="29"/>
      <c r="F828" s="29"/>
      <c r="G828" s="29"/>
      <c r="H828" s="29"/>
      <c r="I828" s="30"/>
      <c r="J828" s="30"/>
      <c r="K828" s="30"/>
      <c r="L828" s="30"/>
      <c r="M828" s="40"/>
      <c r="N828" s="40"/>
      <c r="O828" s="31"/>
      <c r="P828" s="31"/>
      <c r="Q828" s="32"/>
      <c r="R828" s="32"/>
      <c r="S828" s="33"/>
      <c r="T828" s="33"/>
      <c r="U828" s="33"/>
      <c r="V828" s="33"/>
      <c r="W828" s="33"/>
      <c r="X828" s="33"/>
    </row>
    <row r="829" spans="1:24" s="34" customFormat="1">
      <c r="A829" s="29"/>
      <c r="B829" s="29"/>
      <c r="C829" s="29"/>
      <c r="D829" s="29"/>
      <c r="E829" s="29"/>
      <c r="F829" s="29"/>
      <c r="G829" s="29"/>
      <c r="H829" s="29"/>
      <c r="I829" s="30"/>
      <c r="J829" s="30"/>
      <c r="K829" s="30"/>
      <c r="L829" s="30"/>
      <c r="M829" s="40"/>
      <c r="N829" s="40"/>
      <c r="O829" s="31"/>
      <c r="P829" s="31"/>
      <c r="Q829" s="32"/>
      <c r="R829" s="32"/>
      <c r="S829" s="33"/>
      <c r="T829" s="33"/>
      <c r="U829" s="33"/>
      <c r="V829" s="33"/>
      <c r="W829" s="33"/>
      <c r="X829" s="33"/>
    </row>
    <row r="830" spans="1:24" s="34" customFormat="1">
      <c r="A830" s="29"/>
      <c r="B830" s="29"/>
      <c r="C830" s="29"/>
      <c r="D830" s="29"/>
      <c r="E830" s="29"/>
      <c r="F830" s="29"/>
      <c r="G830" s="29"/>
      <c r="H830" s="29"/>
      <c r="I830" s="30"/>
      <c r="J830" s="30"/>
      <c r="K830" s="30"/>
      <c r="L830" s="30"/>
      <c r="M830" s="40"/>
      <c r="N830" s="40"/>
      <c r="O830" s="31"/>
      <c r="P830" s="31"/>
      <c r="Q830" s="32"/>
      <c r="R830" s="32"/>
      <c r="S830" s="33"/>
      <c r="T830" s="33"/>
      <c r="U830" s="33"/>
      <c r="V830" s="33"/>
      <c r="W830" s="33"/>
      <c r="X830" s="33"/>
    </row>
    <row r="831" spans="1:24" s="34" customFormat="1">
      <c r="A831" s="29"/>
      <c r="B831" s="29"/>
      <c r="C831" s="29"/>
      <c r="D831" s="29"/>
      <c r="E831" s="29"/>
      <c r="F831" s="29"/>
      <c r="G831" s="29"/>
      <c r="H831" s="29"/>
      <c r="I831" s="30"/>
      <c r="J831" s="30"/>
      <c r="K831" s="30"/>
      <c r="L831" s="30"/>
      <c r="M831" s="40"/>
      <c r="N831" s="40"/>
      <c r="O831" s="31"/>
      <c r="P831" s="31"/>
      <c r="Q831" s="32"/>
      <c r="R831" s="32"/>
      <c r="S831" s="33"/>
      <c r="T831" s="33"/>
      <c r="U831" s="33"/>
      <c r="V831" s="33"/>
      <c r="W831" s="33"/>
      <c r="X831" s="33"/>
    </row>
    <row r="832" spans="1:24" s="34" customFormat="1">
      <c r="A832" s="29"/>
      <c r="B832" s="29"/>
      <c r="C832" s="29"/>
      <c r="D832" s="29"/>
      <c r="E832" s="29"/>
      <c r="F832" s="29"/>
      <c r="G832" s="29"/>
      <c r="H832" s="29"/>
      <c r="I832" s="30"/>
      <c r="J832" s="30"/>
      <c r="K832" s="30"/>
      <c r="L832" s="30"/>
      <c r="M832" s="40"/>
      <c r="N832" s="40"/>
      <c r="O832" s="31"/>
      <c r="P832" s="31"/>
      <c r="Q832" s="32"/>
      <c r="R832" s="32"/>
      <c r="S832" s="33"/>
      <c r="T832" s="33"/>
      <c r="U832" s="33"/>
      <c r="V832" s="33"/>
      <c r="W832" s="33"/>
      <c r="X832" s="33"/>
    </row>
    <row r="833" spans="1:24" s="34" customFormat="1">
      <c r="A833" s="29"/>
      <c r="B833" s="29"/>
      <c r="C833" s="29"/>
      <c r="D833" s="29"/>
      <c r="E833" s="29"/>
      <c r="F833" s="29"/>
      <c r="G833" s="29"/>
      <c r="H833" s="29"/>
      <c r="I833" s="30"/>
      <c r="J833" s="30"/>
      <c r="K833" s="30"/>
      <c r="L833" s="30"/>
      <c r="M833" s="40"/>
      <c r="N833" s="40"/>
      <c r="O833" s="31"/>
      <c r="P833" s="31"/>
      <c r="Q833" s="32"/>
      <c r="R833" s="32"/>
      <c r="S833" s="33"/>
      <c r="T833" s="33"/>
      <c r="U833" s="33"/>
      <c r="V833" s="33"/>
      <c r="W833" s="33"/>
      <c r="X833" s="33"/>
    </row>
    <row r="834" spans="1:24" s="34" customFormat="1">
      <c r="A834" s="29"/>
      <c r="B834" s="29"/>
      <c r="C834" s="29"/>
      <c r="D834" s="29"/>
      <c r="E834" s="29"/>
      <c r="F834" s="29"/>
      <c r="G834" s="29"/>
      <c r="H834" s="29"/>
      <c r="I834" s="30"/>
      <c r="J834" s="30"/>
      <c r="K834" s="30"/>
      <c r="L834" s="30"/>
      <c r="M834" s="40"/>
      <c r="N834" s="40"/>
      <c r="O834" s="31"/>
      <c r="P834" s="31"/>
      <c r="Q834" s="32"/>
      <c r="R834" s="32"/>
      <c r="S834" s="33"/>
      <c r="T834" s="33"/>
      <c r="U834" s="33"/>
      <c r="V834" s="33"/>
      <c r="W834" s="33"/>
      <c r="X834" s="33"/>
    </row>
    <row r="835" spans="1:24" s="34" customFormat="1">
      <c r="A835" s="29"/>
      <c r="B835" s="29"/>
      <c r="C835" s="29"/>
      <c r="D835" s="29"/>
      <c r="E835" s="29"/>
      <c r="F835" s="29"/>
      <c r="G835" s="29"/>
      <c r="H835" s="29"/>
      <c r="I835" s="30"/>
      <c r="J835" s="30"/>
      <c r="K835" s="30"/>
      <c r="L835" s="30"/>
      <c r="M835" s="40"/>
      <c r="N835" s="40"/>
      <c r="O835" s="31"/>
      <c r="P835" s="31"/>
      <c r="Q835" s="32"/>
      <c r="R835" s="32"/>
      <c r="S835" s="33"/>
      <c r="T835" s="33"/>
      <c r="U835" s="33"/>
      <c r="V835" s="33"/>
      <c r="W835" s="33"/>
      <c r="X835" s="33"/>
    </row>
    <row r="836" spans="1:24" s="34" customFormat="1">
      <c r="A836" s="29"/>
      <c r="B836" s="29"/>
      <c r="C836" s="29"/>
      <c r="D836" s="29"/>
      <c r="E836" s="29"/>
      <c r="F836" s="29"/>
      <c r="G836" s="29"/>
      <c r="H836" s="29"/>
      <c r="I836" s="30"/>
      <c r="J836" s="30"/>
      <c r="K836" s="30"/>
      <c r="L836" s="30"/>
      <c r="M836" s="40"/>
      <c r="N836" s="40"/>
      <c r="O836" s="31"/>
      <c r="P836" s="31"/>
      <c r="Q836" s="32"/>
      <c r="R836" s="32"/>
      <c r="S836" s="33"/>
      <c r="T836" s="33"/>
      <c r="U836" s="33"/>
      <c r="V836" s="33"/>
      <c r="W836" s="33"/>
      <c r="X836" s="33"/>
    </row>
    <row r="837" spans="1:24" s="34" customFormat="1">
      <c r="A837" s="29"/>
      <c r="B837" s="29"/>
      <c r="C837" s="29"/>
      <c r="D837" s="29"/>
      <c r="E837" s="29"/>
      <c r="F837" s="29"/>
      <c r="G837" s="29"/>
      <c r="H837" s="29"/>
      <c r="I837" s="30"/>
      <c r="J837" s="30"/>
      <c r="K837" s="30"/>
      <c r="L837" s="30"/>
      <c r="M837" s="40"/>
      <c r="N837" s="40"/>
      <c r="O837" s="31"/>
      <c r="P837" s="31"/>
      <c r="Q837" s="32"/>
      <c r="R837" s="32"/>
      <c r="S837" s="33"/>
      <c r="T837" s="33"/>
      <c r="U837" s="33"/>
      <c r="V837" s="33"/>
      <c r="W837" s="33"/>
      <c r="X837" s="33"/>
    </row>
    <row r="838" spans="1:24" s="34" customFormat="1">
      <c r="A838" s="29"/>
      <c r="B838" s="29"/>
      <c r="C838" s="29"/>
      <c r="D838" s="29"/>
      <c r="E838" s="29"/>
      <c r="F838" s="29"/>
      <c r="G838" s="29"/>
      <c r="H838" s="29"/>
      <c r="I838" s="30"/>
      <c r="J838" s="30"/>
      <c r="K838" s="30"/>
      <c r="L838" s="30"/>
      <c r="M838" s="40"/>
      <c r="N838" s="40"/>
      <c r="O838" s="31"/>
      <c r="P838" s="31"/>
      <c r="Q838" s="32"/>
      <c r="R838" s="32"/>
      <c r="S838" s="33"/>
      <c r="T838" s="33"/>
      <c r="U838" s="33"/>
      <c r="V838" s="33"/>
      <c r="W838" s="33"/>
      <c r="X838" s="33"/>
    </row>
    <row r="839" spans="1:24" s="34" customFormat="1">
      <c r="A839" s="29"/>
      <c r="B839" s="29"/>
      <c r="C839" s="29"/>
      <c r="D839" s="29"/>
      <c r="E839" s="29"/>
      <c r="F839" s="29"/>
      <c r="G839" s="29"/>
      <c r="H839" s="29"/>
      <c r="I839" s="30"/>
      <c r="J839" s="30"/>
      <c r="K839" s="30"/>
      <c r="L839" s="30"/>
      <c r="M839" s="40"/>
      <c r="N839" s="40"/>
      <c r="O839" s="31"/>
      <c r="P839" s="31"/>
      <c r="Q839" s="32"/>
      <c r="R839" s="32"/>
      <c r="S839" s="33"/>
      <c r="T839" s="33"/>
      <c r="U839" s="33"/>
      <c r="V839" s="33"/>
      <c r="W839" s="33"/>
      <c r="X839" s="33"/>
    </row>
    <row r="840" spans="1:24" s="34" customFormat="1">
      <c r="A840" s="29"/>
      <c r="B840" s="29"/>
      <c r="C840" s="29"/>
      <c r="D840" s="29"/>
      <c r="E840" s="29"/>
      <c r="F840" s="29"/>
      <c r="G840" s="29"/>
      <c r="H840" s="29"/>
      <c r="I840" s="30"/>
      <c r="J840" s="30"/>
      <c r="K840" s="30"/>
      <c r="L840" s="30"/>
      <c r="M840" s="40"/>
      <c r="N840" s="40"/>
      <c r="O840" s="31"/>
      <c r="P840" s="31"/>
      <c r="Q840" s="32"/>
      <c r="R840" s="32"/>
      <c r="S840" s="33"/>
      <c r="T840" s="33"/>
      <c r="U840" s="33"/>
      <c r="V840" s="33"/>
      <c r="W840" s="33"/>
      <c r="X840" s="33"/>
    </row>
    <row r="841" spans="1:24" s="34" customFormat="1">
      <c r="A841" s="29"/>
      <c r="B841" s="29"/>
      <c r="C841" s="29"/>
      <c r="D841" s="29"/>
      <c r="E841" s="29"/>
      <c r="F841" s="29"/>
      <c r="G841" s="29"/>
      <c r="H841" s="29"/>
      <c r="I841" s="30"/>
      <c r="J841" s="30"/>
      <c r="K841" s="30"/>
      <c r="L841" s="30"/>
      <c r="M841" s="40"/>
      <c r="N841" s="40"/>
      <c r="O841" s="31"/>
      <c r="P841" s="31"/>
      <c r="Q841" s="32"/>
      <c r="R841" s="32"/>
      <c r="S841" s="33"/>
      <c r="T841" s="33"/>
      <c r="U841" s="33"/>
      <c r="V841" s="33"/>
      <c r="W841" s="33"/>
      <c r="X841" s="33"/>
    </row>
    <row r="842" spans="1:24" s="34" customFormat="1">
      <c r="A842" s="29"/>
      <c r="B842" s="29"/>
      <c r="C842" s="29"/>
      <c r="D842" s="29"/>
      <c r="E842" s="29"/>
      <c r="F842" s="29"/>
      <c r="G842" s="29"/>
      <c r="H842" s="29"/>
      <c r="I842" s="30"/>
      <c r="J842" s="30"/>
      <c r="K842" s="30"/>
      <c r="L842" s="30"/>
      <c r="M842" s="40"/>
      <c r="N842" s="40"/>
      <c r="O842" s="31"/>
      <c r="P842" s="31"/>
      <c r="Q842" s="32"/>
      <c r="R842" s="32"/>
      <c r="S842" s="33"/>
      <c r="T842" s="33"/>
      <c r="U842" s="33"/>
      <c r="V842" s="33"/>
      <c r="W842" s="33"/>
      <c r="X842" s="33"/>
    </row>
    <row r="843" spans="1:24" s="34" customFormat="1">
      <c r="A843" s="29"/>
      <c r="B843" s="29"/>
      <c r="C843" s="29"/>
      <c r="D843" s="29"/>
      <c r="E843" s="29"/>
      <c r="F843" s="29"/>
      <c r="G843" s="29"/>
      <c r="H843" s="29"/>
      <c r="I843" s="30"/>
      <c r="J843" s="30"/>
      <c r="K843" s="30"/>
      <c r="L843" s="30"/>
      <c r="M843" s="40"/>
      <c r="N843" s="40"/>
      <c r="O843" s="31"/>
      <c r="P843" s="31"/>
      <c r="Q843" s="32"/>
      <c r="R843" s="32"/>
      <c r="S843" s="33"/>
      <c r="T843" s="33"/>
      <c r="U843" s="33"/>
      <c r="V843" s="33"/>
      <c r="W843" s="33"/>
      <c r="X843" s="33"/>
    </row>
    <row r="844" spans="1:24" s="34" customFormat="1">
      <c r="A844" s="29"/>
      <c r="B844" s="29"/>
      <c r="C844" s="29"/>
      <c r="D844" s="29"/>
      <c r="E844" s="29"/>
      <c r="F844" s="29"/>
      <c r="G844" s="29"/>
      <c r="H844" s="29"/>
      <c r="I844" s="30"/>
      <c r="J844" s="30"/>
      <c r="K844" s="30"/>
      <c r="L844" s="30"/>
      <c r="M844" s="40"/>
      <c r="N844" s="40"/>
      <c r="O844" s="31"/>
      <c r="P844" s="31"/>
      <c r="Q844" s="32"/>
      <c r="R844" s="32"/>
      <c r="S844" s="33"/>
      <c r="T844" s="33"/>
      <c r="U844" s="33"/>
      <c r="V844" s="33"/>
      <c r="W844" s="33"/>
      <c r="X844" s="33"/>
    </row>
    <row r="845" spans="1:24" s="34" customFormat="1">
      <c r="A845" s="29"/>
      <c r="B845" s="29"/>
      <c r="C845" s="29"/>
      <c r="D845" s="29"/>
      <c r="E845" s="29"/>
      <c r="F845" s="29"/>
      <c r="G845" s="29"/>
      <c r="H845" s="29"/>
      <c r="I845" s="30"/>
      <c r="J845" s="30"/>
      <c r="K845" s="30"/>
      <c r="L845" s="30"/>
      <c r="M845" s="40"/>
      <c r="N845" s="40"/>
      <c r="O845" s="31"/>
      <c r="P845" s="31"/>
      <c r="Q845" s="32"/>
      <c r="R845" s="32"/>
      <c r="S845" s="33"/>
      <c r="T845" s="33"/>
      <c r="U845" s="33"/>
      <c r="V845" s="33"/>
      <c r="W845" s="33"/>
      <c r="X845" s="33"/>
    </row>
    <row r="846" spans="1:24" s="34" customFormat="1">
      <c r="A846" s="29"/>
      <c r="B846" s="29"/>
      <c r="C846" s="29"/>
      <c r="D846" s="29"/>
      <c r="E846" s="29"/>
      <c r="F846" s="29"/>
      <c r="G846" s="29"/>
      <c r="H846" s="29"/>
      <c r="I846" s="30"/>
      <c r="J846" s="30"/>
      <c r="K846" s="30"/>
      <c r="L846" s="30"/>
      <c r="M846" s="40"/>
      <c r="N846" s="40"/>
      <c r="O846" s="31"/>
      <c r="P846" s="31"/>
      <c r="Q846" s="32"/>
      <c r="R846" s="32"/>
      <c r="S846" s="33"/>
      <c r="T846" s="33"/>
      <c r="U846" s="33"/>
      <c r="V846" s="33"/>
      <c r="W846" s="33"/>
      <c r="X846" s="33"/>
    </row>
    <row r="847" spans="1:24" s="34" customFormat="1">
      <c r="A847" s="29"/>
      <c r="B847" s="29"/>
      <c r="C847" s="29"/>
      <c r="D847" s="29"/>
      <c r="E847" s="29"/>
      <c r="F847" s="29"/>
      <c r="G847" s="29"/>
      <c r="H847" s="29"/>
      <c r="I847" s="30"/>
      <c r="J847" s="30"/>
      <c r="K847" s="30"/>
      <c r="L847" s="30"/>
      <c r="M847" s="40"/>
      <c r="N847" s="40"/>
      <c r="O847" s="31"/>
      <c r="P847" s="31"/>
      <c r="Q847" s="32"/>
      <c r="R847" s="32"/>
      <c r="S847" s="33"/>
      <c r="T847" s="33"/>
      <c r="U847" s="33"/>
      <c r="V847" s="33"/>
      <c r="W847" s="33"/>
      <c r="X847" s="33"/>
    </row>
    <row r="848" spans="1:24" s="34" customFormat="1">
      <c r="A848" s="29"/>
      <c r="B848" s="29"/>
      <c r="C848" s="29"/>
      <c r="D848" s="29"/>
      <c r="E848" s="29"/>
      <c r="F848" s="29"/>
      <c r="G848" s="29"/>
      <c r="H848" s="29"/>
      <c r="I848" s="30"/>
      <c r="J848" s="30"/>
      <c r="K848" s="30"/>
      <c r="L848" s="30"/>
      <c r="M848" s="40"/>
      <c r="N848" s="40"/>
      <c r="O848" s="31"/>
      <c r="P848" s="31"/>
      <c r="Q848" s="32"/>
      <c r="R848" s="32"/>
      <c r="S848" s="33"/>
      <c r="T848" s="33"/>
      <c r="U848" s="33"/>
      <c r="V848" s="33"/>
      <c r="W848" s="33"/>
      <c r="X848" s="33"/>
    </row>
    <row r="849" spans="1:24" s="34" customFormat="1">
      <c r="A849" s="29"/>
      <c r="B849" s="29"/>
      <c r="C849" s="29"/>
      <c r="D849" s="29"/>
      <c r="E849" s="29"/>
      <c r="F849" s="29"/>
      <c r="G849" s="29"/>
      <c r="H849" s="29"/>
      <c r="I849" s="30"/>
      <c r="J849" s="30"/>
      <c r="K849" s="30"/>
      <c r="L849" s="30"/>
      <c r="M849" s="40"/>
      <c r="N849" s="40"/>
      <c r="O849" s="31"/>
      <c r="P849" s="31"/>
      <c r="Q849" s="32"/>
      <c r="R849" s="32"/>
      <c r="S849" s="33"/>
      <c r="T849" s="33"/>
      <c r="U849" s="33"/>
      <c r="V849" s="33"/>
      <c r="W849" s="33"/>
      <c r="X849" s="33"/>
    </row>
    <row r="850" spans="1:24" s="34" customFormat="1">
      <c r="A850" s="29"/>
      <c r="B850" s="29"/>
      <c r="C850" s="29"/>
      <c r="D850" s="29"/>
      <c r="E850" s="29"/>
      <c r="F850" s="29"/>
      <c r="G850" s="29"/>
      <c r="H850" s="29"/>
      <c r="I850" s="30"/>
      <c r="J850" s="30"/>
      <c r="K850" s="30"/>
      <c r="L850" s="30"/>
      <c r="M850" s="40"/>
      <c r="N850" s="40"/>
      <c r="O850" s="31"/>
      <c r="P850" s="31"/>
      <c r="Q850" s="32"/>
      <c r="R850" s="32"/>
      <c r="S850" s="33"/>
      <c r="T850" s="33"/>
      <c r="U850" s="33"/>
      <c r="V850" s="33"/>
      <c r="W850" s="33"/>
      <c r="X850" s="33"/>
    </row>
    <row r="851" spans="1:24" s="34" customFormat="1">
      <c r="A851" s="29"/>
      <c r="B851" s="29"/>
      <c r="C851" s="29"/>
      <c r="D851" s="29"/>
      <c r="E851" s="29"/>
      <c r="F851" s="29"/>
      <c r="G851" s="29"/>
      <c r="H851" s="29"/>
      <c r="I851" s="30"/>
      <c r="J851" s="30"/>
      <c r="K851" s="30"/>
      <c r="L851" s="30"/>
      <c r="M851" s="40"/>
      <c r="N851" s="40"/>
      <c r="O851" s="31"/>
      <c r="P851" s="31"/>
      <c r="Q851" s="32"/>
      <c r="R851" s="32"/>
      <c r="S851" s="33"/>
      <c r="T851" s="33"/>
      <c r="U851" s="33"/>
      <c r="V851" s="33"/>
      <c r="W851" s="33"/>
      <c r="X851" s="33"/>
    </row>
    <row r="852" spans="1:24" s="34" customFormat="1">
      <c r="A852" s="29"/>
      <c r="B852" s="29"/>
      <c r="C852" s="29"/>
      <c r="D852" s="29"/>
      <c r="E852" s="29"/>
      <c r="F852" s="29"/>
      <c r="G852" s="29"/>
      <c r="H852" s="29"/>
      <c r="I852" s="30"/>
      <c r="J852" s="30"/>
      <c r="K852" s="30"/>
      <c r="L852" s="30"/>
      <c r="M852" s="40"/>
      <c r="N852" s="40"/>
      <c r="O852" s="31"/>
      <c r="P852" s="31"/>
      <c r="Q852" s="32"/>
      <c r="R852" s="32"/>
      <c r="S852" s="33"/>
      <c r="T852" s="33"/>
      <c r="U852" s="33"/>
      <c r="V852" s="33"/>
      <c r="W852" s="33"/>
      <c r="X852" s="33"/>
    </row>
    <row r="853" spans="1:24" s="34" customFormat="1">
      <c r="A853" s="29"/>
      <c r="B853" s="29"/>
      <c r="C853" s="29"/>
      <c r="D853" s="29"/>
      <c r="E853" s="29"/>
      <c r="F853" s="29"/>
      <c r="G853" s="29"/>
      <c r="H853" s="29"/>
      <c r="I853" s="30"/>
      <c r="J853" s="30"/>
      <c r="K853" s="30"/>
      <c r="L853" s="30"/>
      <c r="M853" s="40"/>
      <c r="N853" s="40"/>
      <c r="O853" s="31"/>
      <c r="P853" s="31"/>
      <c r="Q853" s="32"/>
      <c r="R853" s="32"/>
      <c r="S853" s="33"/>
      <c r="T853" s="33"/>
      <c r="U853" s="33"/>
      <c r="V853" s="33"/>
      <c r="W853" s="33"/>
      <c r="X853" s="33"/>
    </row>
    <row r="854" spans="1:24" s="34" customFormat="1">
      <c r="A854" s="29"/>
      <c r="B854" s="29"/>
      <c r="C854" s="29"/>
      <c r="D854" s="29"/>
      <c r="E854" s="29"/>
      <c r="F854" s="29"/>
      <c r="G854" s="29"/>
      <c r="H854" s="29"/>
      <c r="I854" s="30"/>
      <c r="J854" s="30"/>
      <c r="K854" s="30"/>
      <c r="L854" s="30"/>
      <c r="M854" s="40"/>
      <c r="N854" s="40"/>
      <c r="O854" s="31"/>
      <c r="P854" s="31"/>
      <c r="Q854" s="32"/>
      <c r="R854" s="32"/>
      <c r="S854" s="33"/>
      <c r="T854" s="33"/>
      <c r="U854" s="33"/>
      <c r="V854" s="33"/>
      <c r="W854" s="33"/>
      <c r="X854" s="33"/>
    </row>
    <row r="855" spans="1:24" s="34" customFormat="1">
      <c r="A855" s="29"/>
      <c r="B855" s="29"/>
      <c r="C855" s="29"/>
      <c r="D855" s="29"/>
      <c r="E855" s="29"/>
      <c r="F855" s="29"/>
      <c r="G855" s="29"/>
      <c r="H855" s="29"/>
      <c r="I855" s="30"/>
      <c r="J855" s="30"/>
      <c r="K855" s="30"/>
      <c r="L855" s="30"/>
      <c r="M855" s="40"/>
      <c r="N855" s="40"/>
      <c r="O855" s="31"/>
      <c r="P855" s="31"/>
      <c r="Q855" s="32"/>
      <c r="R855" s="32"/>
      <c r="S855" s="33"/>
      <c r="T855" s="33"/>
      <c r="U855" s="33"/>
      <c r="V855" s="33"/>
      <c r="W855" s="33"/>
      <c r="X855" s="33"/>
    </row>
    <row r="856" spans="1:24" s="34" customFormat="1">
      <c r="A856" s="29"/>
      <c r="B856" s="29"/>
      <c r="C856" s="29"/>
      <c r="D856" s="29"/>
      <c r="E856" s="29"/>
      <c r="F856" s="29"/>
      <c r="G856" s="29"/>
      <c r="H856" s="29"/>
      <c r="I856" s="30"/>
      <c r="J856" s="30"/>
      <c r="K856" s="30"/>
      <c r="L856" s="30"/>
      <c r="M856" s="40"/>
      <c r="N856" s="40"/>
      <c r="O856" s="31"/>
      <c r="P856" s="31"/>
      <c r="Q856" s="32"/>
      <c r="R856" s="32"/>
      <c r="S856" s="33"/>
      <c r="T856" s="33"/>
      <c r="U856" s="33"/>
      <c r="V856" s="33"/>
      <c r="W856" s="33"/>
      <c r="X856" s="33"/>
    </row>
    <row r="857" spans="1:24" s="34" customFormat="1">
      <c r="A857" s="29"/>
      <c r="B857" s="29"/>
      <c r="C857" s="29"/>
      <c r="D857" s="29"/>
      <c r="E857" s="29"/>
      <c r="F857" s="29"/>
      <c r="G857" s="29"/>
      <c r="H857" s="29"/>
      <c r="I857" s="30"/>
      <c r="J857" s="30"/>
      <c r="K857" s="30"/>
      <c r="L857" s="30"/>
      <c r="M857" s="40"/>
      <c r="N857" s="40"/>
      <c r="O857" s="31"/>
      <c r="P857" s="31"/>
      <c r="Q857" s="32"/>
      <c r="R857" s="32"/>
      <c r="S857" s="33"/>
      <c r="T857" s="33"/>
      <c r="U857" s="33"/>
      <c r="V857" s="33"/>
      <c r="W857" s="33"/>
      <c r="X857" s="33"/>
    </row>
    <row r="858" spans="1:24" s="34" customFormat="1">
      <c r="A858" s="29"/>
      <c r="B858" s="29"/>
      <c r="C858" s="29"/>
      <c r="D858" s="29"/>
      <c r="E858" s="29"/>
      <c r="F858" s="29"/>
      <c r="G858" s="29"/>
      <c r="H858" s="29"/>
      <c r="I858" s="30"/>
      <c r="J858" s="30"/>
      <c r="K858" s="30"/>
      <c r="L858" s="30"/>
      <c r="M858" s="40"/>
      <c r="N858" s="40"/>
      <c r="O858" s="31"/>
      <c r="P858" s="31"/>
      <c r="Q858" s="32"/>
      <c r="R858" s="32"/>
      <c r="S858" s="33"/>
      <c r="T858" s="33"/>
      <c r="U858" s="33"/>
      <c r="V858" s="33"/>
      <c r="W858" s="33"/>
      <c r="X858" s="33"/>
    </row>
    <row r="859" spans="1:24" s="34" customFormat="1">
      <c r="A859" s="29"/>
      <c r="B859" s="29"/>
      <c r="C859" s="29"/>
      <c r="D859" s="29"/>
      <c r="E859" s="29"/>
      <c r="F859" s="29"/>
      <c r="G859" s="29"/>
      <c r="H859" s="29"/>
      <c r="I859" s="30"/>
      <c r="J859" s="30"/>
      <c r="K859" s="30"/>
      <c r="L859" s="30"/>
      <c r="M859" s="40"/>
      <c r="N859" s="40"/>
      <c r="O859" s="31"/>
      <c r="P859" s="31"/>
      <c r="Q859" s="32"/>
      <c r="R859" s="32"/>
      <c r="S859" s="33"/>
      <c r="T859" s="33"/>
      <c r="U859" s="33"/>
      <c r="V859" s="33"/>
      <c r="W859" s="33"/>
      <c r="X859" s="33"/>
    </row>
    <row r="860" spans="1:24" s="34" customFormat="1">
      <c r="A860" s="29"/>
      <c r="B860" s="29"/>
      <c r="C860" s="29"/>
      <c r="D860" s="29"/>
      <c r="E860" s="29"/>
      <c r="F860" s="29"/>
      <c r="G860" s="29"/>
      <c r="H860" s="29"/>
      <c r="I860" s="30"/>
      <c r="J860" s="30"/>
      <c r="K860" s="30"/>
      <c r="L860" s="30"/>
      <c r="M860" s="40"/>
      <c r="N860" s="40"/>
      <c r="O860" s="31"/>
      <c r="P860" s="31"/>
      <c r="Q860" s="32"/>
      <c r="R860" s="32"/>
      <c r="S860" s="33"/>
      <c r="T860" s="33"/>
      <c r="U860" s="33"/>
      <c r="V860" s="33"/>
      <c r="W860" s="33"/>
      <c r="X860" s="33"/>
    </row>
    <row r="861" spans="1:24" s="34" customFormat="1">
      <c r="A861" s="29"/>
      <c r="B861" s="29"/>
      <c r="C861" s="29"/>
      <c r="D861" s="29"/>
      <c r="E861" s="29"/>
      <c r="F861" s="29"/>
      <c r="G861" s="29"/>
      <c r="H861" s="29"/>
      <c r="I861" s="30"/>
      <c r="J861" s="30"/>
      <c r="K861" s="30"/>
      <c r="L861" s="30"/>
      <c r="M861" s="40"/>
      <c r="N861" s="40"/>
      <c r="O861" s="31"/>
      <c r="P861" s="31"/>
      <c r="Q861" s="32"/>
      <c r="R861" s="32"/>
      <c r="S861" s="33"/>
      <c r="T861" s="33"/>
      <c r="U861" s="33"/>
      <c r="V861" s="33"/>
      <c r="W861" s="33"/>
      <c r="X861" s="33"/>
    </row>
    <row r="862" spans="1:24" s="34" customFormat="1">
      <c r="A862" s="29"/>
      <c r="B862" s="29"/>
      <c r="C862" s="29"/>
      <c r="D862" s="29"/>
      <c r="E862" s="29"/>
      <c r="F862" s="29"/>
      <c r="G862" s="29"/>
      <c r="H862" s="29"/>
      <c r="I862" s="30"/>
      <c r="J862" s="30"/>
      <c r="K862" s="30"/>
      <c r="L862" s="30"/>
      <c r="M862" s="40"/>
      <c r="N862" s="40"/>
      <c r="O862" s="31"/>
      <c r="P862" s="31"/>
      <c r="Q862" s="32"/>
      <c r="R862" s="32"/>
      <c r="S862" s="33"/>
      <c r="T862" s="33"/>
      <c r="U862" s="33"/>
      <c r="V862" s="33"/>
      <c r="W862" s="33"/>
      <c r="X862" s="33"/>
    </row>
    <row r="863" spans="1:24" s="34" customFormat="1">
      <c r="A863" s="29"/>
      <c r="B863" s="29"/>
      <c r="C863" s="29"/>
      <c r="D863" s="29"/>
      <c r="E863" s="29"/>
      <c r="F863" s="29"/>
      <c r="G863" s="29"/>
      <c r="H863" s="29"/>
      <c r="I863" s="30"/>
      <c r="J863" s="30"/>
      <c r="K863" s="30"/>
      <c r="L863" s="30"/>
      <c r="M863" s="40"/>
      <c r="N863" s="40"/>
      <c r="O863" s="31"/>
      <c r="P863" s="31"/>
      <c r="Q863" s="32"/>
      <c r="R863" s="32"/>
      <c r="S863" s="33"/>
      <c r="T863" s="33"/>
      <c r="U863" s="33"/>
      <c r="V863" s="33"/>
      <c r="W863" s="33"/>
      <c r="X863" s="33"/>
    </row>
    <row r="864" spans="1:24" s="34" customFormat="1">
      <c r="A864" s="29"/>
      <c r="B864" s="29"/>
      <c r="C864" s="29"/>
      <c r="D864" s="29"/>
      <c r="E864" s="29"/>
      <c r="F864" s="29"/>
      <c r="G864" s="29"/>
      <c r="H864" s="29"/>
      <c r="I864" s="30"/>
      <c r="J864" s="30"/>
      <c r="K864" s="30"/>
      <c r="L864" s="30"/>
      <c r="M864" s="40"/>
      <c r="N864" s="40"/>
      <c r="O864" s="31"/>
      <c r="P864" s="31"/>
      <c r="Q864" s="32"/>
      <c r="R864" s="32"/>
      <c r="S864" s="33"/>
      <c r="T864" s="33"/>
      <c r="U864" s="33"/>
      <c r="V864" s="33"/>
      <c r="W864" s="33"/>
      <c r="X864" s="33"/>
    </row>
    <row r="865" spans="1:24" s="34" customFormat="1">
      <c r="A865" s="29"/>
      <c r="B865" s="29"/>
      <c r="C865" s="29"/>
      <c r="D865" s="29"/>
      <c r="E865" s="29"/>
      <c r="F865" s="29"/>
      <c r="G865" s="29"/>
      <c r="H865" s="29"/>
      <c r="I865" s="30"/>
      <c r="J865" s="30"/>
      <c r="K865" s="30"/>
      <c r="L865" s="30"/>
      <c r="M865" s="40"/>
      <c r="N865" s="40"/>
      <c r="O865" s="31"/>
      <c r="P865" s="31"/>
      <c r="Q865" s="32"/>
      <c r="R865" s="32"/>
      <c r="S865" s="33"/>
      <c r="T865" s="33"/>
      <c r="U865" s="33"/>
      <c r="V865" s="33"/>
      <c r="W865" s="33"/>
      <c r="X865" s="33"/>
    </row>
    <row r="866" spans="1:24" s="34" customFormat="1">
      <c r="A866" s="29"/>
      <c r="B866" s="29"/>
      <c r="C866" s="29"/>
      <c r="D866" s="29"/>
      <c r="E866" s="29"/>
      <c r="F866" s="29"/>
      <c r="G866" s="29"/>
      <c r="H866" s="29"/>
      <c r="I866" s="30"/>
      <c r="J866" s="30"/>
      <c r="K866" s="30"/>
      <c r="L866" s="30"/>
      <c r="M866" s="40"/>
      <c r="N866" s="40"/>
      <c r="O866" s="31"/>
      <c r="P866" s="31"/>
      <c r="Q866" s="32"/>
      <c r="R866" s="32"/>
      <c r="S866" s="33"/>
      <c r="T866" s="33"/>
      <c r="U866" s="33"/>
      <c r="V866" s="33"/>
      <c r="W866" s="33"/>
      <c r="X866" s="33"/>
    </row>
    <row r="867" spans="1:24" s="34" customFormat="1">
      <c r="A867" s="29"/>
      <c r="B867" s="29"/>
      <c r="C867" s="29"/>
      <c r="D867" s="29"/>
      <c r="E867" s="29"/>
      <c r="F867" s="29"/>
      <c r="G867" s="29"/>
      <c r="H867" s="29"/>
      <c r="I867" s="30"/>
      <c r="J867" s="30"/>
      <c r="K867" s="30"/>
      <c r="L867" s="30"/>
      <c r="M867" s="40"/>
      <c r="N867" s="40"/>
      <c r="O867" s="31"/>
      <c r="P867" s="31"/>
      <c r="Q867" s="32"/>
      <c r="R867" s="32"/>
      <c r="S867" s="33"/>
      <c r="T867" s="33"/>
      <c r="U867" s="33"/>
      <c r="V867" s="33"/>
      <c r="W867" s="33"/>
      <c r="X867" s="33"/>
    </row>
    <row r="868" spans="1:24" s="34" customFormat="1">
      <c r="A868" s="29"/>
      <c r="B868" s="29"/>
      <c r="C868" s="29"/>
      <c r="D868" s="29"/>
      <c r="E868" s="29"/>
      <c r="F868" s="29"/>
      <c r="G868" s="29"/>
      <c r="H868" s="29"/>
      <c r="I868" s="30"/>
      <c r="J868" s="30"/>
      <c r="K868" s="30"/>
      <c r="L868" s="30"/>
      <c r="M868" s="40"/>
      <c r="N868" s="40"/>
      <c r="O868" s="31"/>
      <c r="P868" s="31"/>
      <c r="Q868" s="32"/>
      <c r="R868" s="32"/>
      <c r="S868" s="33"/>
      <c r="T868" s="33"/>
      <c r="U868" s="33"/>
      <c r="V868" s="33"/>
      <c r="W868" s="33"/>
      <c r="X868" s="33"/>
    </row>
    <row r="869" spans="1:24" s="34" customFormat="1">
      <c r="A869" s="29"/>
      <c r="B869" s="29"/>
      <c r="C869" s="29"/>
      <c r="D869" s="29"/>
      <c r="E869" s="29"/>
      <c r="F869" s="29"/>
      <c r="G869" s="29"/>
      <c r="H869" s="29"/>
      <c r="I869" s="30"/>
      <c r="J869" s="30"/>
      <c r="K869" s="30"/>
      <c r="L869" s="30"/>
      <c r="M869" s="40"/>
      <c r="N869" s="40"/>
      <c r="O869" s="31"/>
      <c r="P869" s="31"/>
      <c r="Q869" s="32"/>
      <c r="R869" s="32"/>
      <c r="S869" s="33"/>
      <c r="T869" s="33"/>
      <c r="U869" s="33"/>
      <c r="V869" s="33"/>
      <c r="W869" s="33"/>
      <c r="X869" s="33"/>
    </row>
    <row r="870" spans="1:24" s="34" customFormat="1">
      <c r="A870" s="29"/>
      <c r="B870" s="29"/>
      <c r="C870" s="29"/>
      <c r="D870" s="29"/>
      <c r="E870" s="29"/>
      <c r="F870" s="29"/>
      <c r="G870" s="29"/>
      <c r="H870" s="29"/>
      <c r="I870" s="30"/>
      <c r="J870" s="30"/>
      <c r="K870" s="30"/>
      <c r="L870" s="30"/>
      <c r="M870" s="40"/>
      <c r="N870" s="40"/>
      <c r="O870" s="31"/>
      <c r="P870" s="31"/>
      <c r="Q870" s="32"/>
      <c r="R870" s="32"/>
      <c r="S870" s="33"/>
      <c r="T870" s="33"/>
      <c r="U870" s="33"/>
      <c r="V870" s="33"/>
      <c r="W870" s="33"/>
      <c r="X870" s="33"/>
    </row>
    <row r="871" spans="1:24" s="34" customFormat="1">
      <c r="A871" s="29"/>
      <c r="B871" s="29"/>
      <c r="C871" s="29"/>
      <c r="D871" s="29"/>
      <c r="E871" s="29"/>
      <c r="F871" s="29"/>
      <c r="G871" s="29"/>
      <c r="H871" s="29"/>
      <c r="I871" s="30"/>
      <c r="J871" s="30"/>
      <c r="K871" s="30"/>
      <c r="L871" s="30"/>
      <c r="M871" s="40"/>
      <c r="N871" s="40"/>
      <c r="O871" s="31"/>
      <c r="P871" s="31"/>
      <c r="Q871" s="32"/>
      <c r="R871" s="32"/>
      <c r="S871" s="33"/>
      <c r="T871" s="33"/>
      <c r="U871" s="33"/>
      <c r="V871" s="33"/>
      <c r="W871" s="33"/>
      <c r="X871" s="33"/>
    </row>
    <row r="872" spans="1:24" s="34" customFormat="1">
      <c r="A872" s="29"/>
      <c r="B872" s="29"/>
      <c r="C872" s="29"/>
      <c r="D872" s="29"/>
      <c r="E872" s="29"/>
      <c r="F872" s="29"/>
      <c r="G872" s="29"/>
      <c r="H872" s="29"/>
      <c r="I872" s="30"/>
      <c r="J872" s="30"/>
      <c r="K872" s="30"/>
      <c r="L872" s="30"/>
      <c r="M872" s="40"/>
      <c r="N872" s="40"/>
      <c r="O872" s="31"/>
      <c r="P872" s="31"/>
      <c r="Q872" s="32"/>
      <c r="R872" s="32"/>
      <c r="S872" s="33"/>
      <c r="T872" s="33"/>
      <c r="U872" s="33"/>
      <c r="V872" s="33"/>
      <c r="W872" s="33"/>
      <c r="X872" s="33"/>
    </row>
    <row r="873" spans="1:24" s="34" customFormat="1">
      <c r="A873" s="29"/>
      <c r="B873" s="29"/>
      <c r="C873" s="29"/>
      <c r="D873" s="29"/>
      <c r="E873" s="29"/>
      <c r="F873" s="29"/>
      <c r="G873" s="29"/>
      <c r="H873" s="29"/>
      <c r="I873" s="30"/>
      <c r="J873" s="30"/>
      <c r="K873" s="30"/>
      <c r="L873" s="30"/>
      <c r="M873" s="40"/>
      <c r="N873" s="40"/>
      <c r="O873" s="31"/>
      <c r="P873" s="31"/>
      <c r="Q873" s="32"/>
      <c r="R873" s="32"/>
      <c r="S873" s="33"/>
      <c r="T873" s="33"/>
      <c r="U873" s="33"/>
      <c r="V873" s="33"/>
      <c r="W873" s="33"/>
      <c r="X873" s="33"/>
    </row>
    <row r="874" spans="1:24" s="34" customFormat="1">
      <c r="A874" s="29"/>
      <c r="B874" s="29"/>
      <c r="C874" s="29"/>
      <c r="D874" s="29"/>
      <c r="E874" s="29"/>
      <c r="F874" s="29"/>
      <c r="G874" s="29"/>
      <c r="H874" s="29"/>
      <c r="I874" s="30"/>
      <c r="J874" s="30"/>
      <c r="K874" s="30"/>
      <c r="L874" s="30"/>
      <c r="M874" s="40"/>
      <c r="N874" s="40"/>
      <c r="O874" s="31"/>
      <c r="P874" s="31"/>
      <c r="Q874" s="32"/>
      <c r="R874" s="32"/>
      <c r="S874" s="33"/>
      <c r="T874" s="33"/>
      <c r="U874" s="33"/>
      <c r="V874" s="33"/>
      <c r="W874" s="33"/>
      <c r="X874" s="33"/>
    </row>
    <row r="875" spans="1:24" s="34" customFormat="1">
      <c r="A875" s="29"/>
      <c r="B875" s="29"/>
      <c r="C875" s="29"/>
      <c r="D875" s="29"/>
      <c r="E875" s="29"/>
      <c r="F875" s="29"/>
      <c r="G875" s="29"/>
      <c r="H875" s="29"/>
      <c r="I875" s="30"/>
      <c r="J875" s="30"/>
      <c r="K875" s="30"/>
      <c r="L875" s="30"/>
      <c r="M875" s="40"/>
      <c r="N875" s="40"/>
      <c r="O875" s="31"/>
      <c r="P875" s="31"/>
      <c r="Q875" s="32"/>
      <c r="R875" s="32"/>
      <c r="S875" s="33"/>
      <c r="T875" s="33"/>
      <c r="U875" s="33"/>
      <c r="V875" s="33"/>
      <c r="W875" s="33"/>
      <c r="X875" s="33"/>
    </row>
    <row r="876" spans="1:24" s="34" customFormat="1">
      <c r="A876" s="29"/>
      <c r="B876" s="29"/>
      <c r="C876" s="29"/>
      <c r="D876" s="29"/>
      <c r="E876" s="29"/>
      <c r="F876" s="29"/>
      <c r="G876" s="29"/>
      <c r="H876" s="29"/>
      <c r="I876" s="30"/>
      <c r="J876" s="30"/>
      <c r="K876" s="30"/>
      <c r="L876" s="30"/>
      <c r="M876" s="40"/>
      <c r="N876" s="40"/>
      <c r="O876" s="31"/>
      <c r="P876" s="31"/>
      <c r="Q876" s="32"/>
      <c r="R876" s="32"/>
      <c r="S876" s="33"/>
      <c r="T876" s="33"/>
      <c r="U876" s="33"/>
      <c r="V876" s="33"/>
      <c r="W876" s="33"/>
      <c r="X876" s="33"/>
    </row>
    <row r="877" spans="1:24" s="34" customFormat="1">
      <c r="A877" s="29"/>
      <c r="B877" s="29"/>
      <c r="C877" s="29"/>
      <c r="D877" s="29"/>
      <c r="E877" s="29"/>
      <c r="F877" s="29"/>
      <c r="G877" s="29"/>
      <c r="H877" s="29"/>
      <c r="I877" s="30"/>
      <c r="J877" s="30"/>
      <c r="K877" s="30"/>
      <c r="L877" s="30"/>
      <c r="M877" s="40"/>
      <c r="N877" s="40"/>
      <c r="O877" s="31"/>
      <c r="P877" s="31"/>
      <c r="Q877" s="32"/>
      <c r="R877" s="32"/>
      <c r="S877" s="33"/>
      <c r="T877" s="33"/>
      <c r="U877" s="33"/>
      <c r="V877" s="33"/>
      <c r="W877" s="33"/>
      <c r="X877" s="33"/>
    </row>
    <row r="878" spans="1:24" s="34" customFormat="1">
      <c r="A878" s="29"/>
      <c r="B878" s="29"/>
      <c r="C878" s="29"/>
      <c r="D878" s="29"/>
      <c r="E878" s="29"/>
      <c r="F878" s="29"/>
      <c r="G878" s="29"/>
      <c r="H878" s="29"/>
      <c r="I878" s="30"/>
      <c r="J878" s="30"/>
      <c r="K878" s="30"/>
      <c r="L878" s="30"/>
      <c r="M878" s="40"/>
      <c r="N878" s="40"/>
      <c r="O878" s="31"/>
      <c r="P878" s="31"/>
      <c r="Q878" s="32"/>
      <c r="R878" s="32"/>
      <c r="S878" s="33"/>
      <c r="T878" s="33"/>
      <c r="U878" s="33"/>
      <c r="V878" s="33"/>
      <c r="W878" s="33"/>
      <c r="X878" s="33"/>
    </row>
    <row r="879" spans="1:24" s="34" customFormat="1">
      <c r="A879" s="29"/>
      <c r="B879" s="29"/>
      <c r="C879" s="29"/>
      <c r="D879" s="29"/>
      <c r="E879" s="29"/>
      <c r="F879" s="29"/>
      <c r="G879" s="29"/>
      <c r="H879" s="29"/>
      <c r="I879" s="30"/>
      <c r="J879" s="30"/>
      <c r="K879" s="30"/>
      <c r="L879" s="30"/>
      <c r="M879" s="40"/>
      <c r="N879" s="40"/>
      <c r="O879" s="31"/>
      <c r="P879" s="31"/>
      <c r="Q879" s="32"/>
      <c r="R879" s="32"/>
      <c r="S879" s="33"/>
      <c r="T879" s="33"/>
      <c r="U879" s="33"/>
      <c r="V879" s="33"/>
      <c r="W879" s="33"/>
      <c r="X879" s="33"/>
    </row>
    <row r="880" spans="1:24" s="34" customFormat="1">
      <c r="A880" s="29"/>
      <c r="B880" s="29"/>
      <c r="C880" s="29"/>
      <c r="D880" s="29"/>
      <c r="E880" s="29"/>
      <c r="F880" s="29"/>
      <c r="G880" s="29"/>
      <c r="H880" s="29"/>
      <c r="I880" s="30"/>
      <c r="J880" s="30"/>
      <c r="K880" s="30"/>
      <c r="L880" s="30"/>
      <c r="M880" s="40"/>
      <c r="N880" s="40"/>
      <c r="O880" s="31"/>
      <c r="P880" s="31"/>
      <c r="Q880" s="32"/>
      <c r="R880" s="32"/>
      <c r="S880" s="33"/>
      <c r="T880" s="33"/>
      <c r="U880" s="33"/>
      <c r="V880" s="33"/>
      <c r="W880" s="33"/>
      <c r="X880" s="33"/>
    </row>
    <row r="881" spans="1:24" s="34" customFormat="1">
      <c r="A881" s="29"/>
      <c r="B881" s="29"/>
      <c r="C881" s="29"/>
      <c r="D881" s="29"/>
      <c r="E881" s="29"/>
      <c r="F881" s="29"/>
      <c r="G881" s="29"/>
      <c r="H881" s="29"/>
      <c r="I881" s="30"/>
      <c r="J881" s="30"/>
      <c r="K881" s="30"/>
      <c r="L881" s="30"/>
      <c r="M881" s="40"/>
      <c r="N881" s="40"/>
      <c r="O881" s="31"/>
      <c r="P881" s="31"/>
      <c r="Q881" s="32"/>
      <c r="R881" s="32"/>
      <c r="S881" s="33"/>
      <c r="T881" s="33"/>
      <c r="U881" s="33"/>
      <c r="V881" s="33"/>
      <c r="W881" s="33"/>
      <c r="X881" s="33"/>
    </row>
    <row r="882" spans="1:24" s="34" customFormat="1">
      <c r="A882" s="29"/>
      <c r="B882" s="29"/>
      <c r="C882" s="29"/>
      <c r="D882" s="29"/>
      <c r="E882" s="29"/>
      <c r="F882" s="29"/>
      <c r="G882" s="29"/>
      <c r="H882" s="29"/>
      <c r="I882" s="30"/>
      <c r="J882" s="30"/>
      <c r="K882" s="30"/>
      <c r="L882" s="30"/>
      <c r="M882" s="40"/>
      <c r="N882" s="40"/>
      <c r="O882" s="31"/>
      <c r="P882" s="31"/>
      <c r="Q882" s="32"/>
      <c r="R882" s="32"/>
      <c r="S882" s="33"/>
      <c r="T882" s="33"/>
      <c r="U882" s="33"/>
      <c r="V882" s="33"/>
      <c r="W882" s="33"/>
      <c r="X882" s="33"/>
    </row>
    <row r="883" spans="1:24" s="34" customFormat="1">
      <c r="A883" s="29"/>
      <c r="B883" s="29"/>
      <c r="C883" s="29"/>
      <c r="D883" s="29"/>
      <c r="E883" s="29"/>
      <c r="F883" s="29"/>
      <c r="G883" s="29"/>
      <c r="H883" s="29"/>
      <c r="I883" s="30"/>
      <c r="J883" s="30"/>
      <c r="K883" s="30"/>
      <c r="L883" s="30"/>
      <c r="M883" s="40"/>
      <c r="N883" s="40"/>
      <c r="O883" s="31"/>
      <c r="P883" s="31"/>
      <c r="Q883" s="32"/>
      <c r="R883" s="32"/>
      <c r="S883" s="33"/>
      <c r="T883" s="33"/>
      <c r="U883" s="33"/>
      <c r="V883" s="33"/>
      <c r="W883" s="33"/>
      <c r="X883" s="33"/>
    </row>
    <row r="884" spans="1:24" s="34" customFormat="1">
      <c r="A884" s="29"/>
      <c r="B884" s="29"/>
      <c r="C884" s="29"/>
      <c r="D884" s="29"/>
      <c r="E884" s="29"/>
      <c r="F884" s="29"/>
      <c r="G884" s="29"/>
      <c r="H884" s="29"/>
      <c r="I884" s="30"/>
      <c r="J884" s="30"/>
      <c r="K884" s="30"/>
      <c r="L884" s="30"/>
      <c r="M884" s="40"/>
      <c r="N884" s="40"/>
      <c r="O884" s="31"/>
      <c r="P884" s="31"/>
      <c r="Q884" s="32"/>
      <c r="R884" s="32"/>
      <c r="S884" s="33"/>
      <c r="T884" s="33"/>
      <c r="U884" s="33"/>
      <c r="V884" s="33"/>
      <c r="W884" s="33"/>
      <c r="X884" s="33"/>
    </row>
    <row r="885" spans="1:24" s="34" customFormat="1">
      <c r="A885" s="29"/>
      <c r="B885" s="29"/>
      <c r="C885" s="29"/>
      <c r="D885" s="29"/>
      <c r="E885" s="29"/>
      <c r="F885" s="29"/>
      <c r="G885" s="29"/>
      <c r="H885" s="29"/>
      <c r="I885" s="30"/>
      <c r="J885" s="30"/>
      <c r="K885" s="30"/>
      <c r="L885" s="30"/>
      <c r="M885" s="40"/>
      <c r="N885" s="40"/>
      <c r="O885" s="31"/>
      <c r="P885" s="31"/>
      <c r="Q885" s="32"/>
      <c r="R885" s="32"/>
      <c r="S885" s="33"/>
      <c r="T885" s="33"/>
      <c r="U885" s="33"/>
      <c r="V885" s="33"/>
      <c r="W885" s="33"/>
      <c r="X885" s="33"/>
    </row>
    <row r="886" spans="1:24" s="34" customFormat="1">
      <c r="A886" s="29"/>
      <c r="B886" s="29"/>
      <c r="C886" s="29"/>
      <c r="D886" s="29"/>
      <c r="E886" s="29"/>
      <c r="F886" s="29"/>
      <c r="G886" s="29"/>
      <c r="H886" s="29"/>
      <c r="I886" s="30"/>
      <c r="J886" s="30"/>
      <c r="K886" s="30"/>
      <c r="L886" s="30"/>
      <c r="M886" s="40"/>
      <c r="N886" s="40"/>
      <c r="O886" s="31"/>
      <c r="P886" s="31"/>
      <c r="Q886" s="32"/>
      <c r="R886" s="32"/>
      <c r="S886" s="33"/>
      <c r="T886" s="33"/>
      <c r="U886" s="33"/>
      <c r="V886" s="33"/>
      <c r="W886" s="33"/>
      <c r="X886" s="33"/>
    </row>
    <row r="887" spans="1:24" s="34" customFormat="1">
      <c r="A887" s="29"/>
      <c r="B887" s="29"/>
      <c r="C887" s="29"/>
      <c r="D887" s="29"/>
      <c r="E887" s="29"/>
      <c r="F887" s="29"/>
      <c r="G887" s="29"/>
      <c r="H887" s="29"/>
      <c r="I887" s="30"/>
      <c r="J887" s="30"/>
      <c r="K887" s="30"/>
      <c r="L887" s="30"/>
      <c r="M887" s="40"/>
      <c r="N887" s="40"/>
      <c r="O887" s="31"/>
      <c r="P887" s="31"/>
      <c r="Q887" s="32"/>
      <c r="R887" s="32"/>
      <c r="S887" s="33"/>
      <c r="T887" s="33"/>
      <c r="U887" s="33"/>
      <c r="V887" s="33"/>
      <c r="W887" s="33"/>
      <c r="X887" s="33"/>
    </row>
    <row r="888" spans="1:24" s="34" customFormat="1">
      <c r="A888" s="29"/>
      <c r="B888" s="29"/>
      <c r="C888" s="29"/>
      <c r="D888" s="29"/>
      <c r="E888" s="29"/>
      <c r="F888" s="29"/>
      <c r="G888" s="29"/>
      <c r="H888" s="29"/>
      <c r="I888" s="30"/>
      <c r="J888" s="30"/>
      <c r="K888" s="30"/>
      <c r="L888" s="30"/>
      <c r="M888" s="40"/>
      <c r="N888" s="40"/>
      <c r="O888" s="31"/>
      <c r="P888" s="31"/>
      <c r="Q888" s="32"/>
      <c r="R888" s="32"/>
      <c r="S888" s="33"/>
      <c r="T888" s="33"/>
      <c r="U888" s="33"/>
      <c r="V888" s="33"/>
      <c r="W888" s="33"/>
      <c r="X888" s="33"/>
    </row>
    <row r="889" spans="1:24" s="34" customFormat="1">
      <c r="A889" s="29"/>
      <c r="B889" s="29"/>
      <c r="C889" s="29"/>
      <c r="D889" s="29"/>
      <c r="E889" s="29"/>
      <c r="F889" s="29"/>
      <c r="G889" s="29"/>
      <c r="H889" s="29"/>
      <c r="I889" s="30"/>
      <c r="J889" s="30"/>
      <c r="K889" s="30"/>
      <c r="L889" s="30"/>
      <c r="M889" s="40"/>
      <c r="N889" s="40"/>
      <c r="O889" s="31"/>
      <c r="P889" s="31"/>
      <c r="Q889" s="32"/>
      <c r="R889" s="32"/>
      <c r="S889" s="33"/>
      <c r="T889" s="33"/>
      <c r="U889" s="33"/>
      <c r="V889" s="33"/>
      <c r="W889" s="33"/>
      <c r="X889" s="33"/>
    </row>
    <row r="890" spans="1:24" s="34" customFormat="1">
      <c r="A890" s="29"/>
      <c r="B890" s="29"/>
      <c r="C890" s="29"/>
      <c r="D890" s="29"/>
      <c r="E890" s="29"/>
      <c r="F890" s="29"/>
      <c r="G890" s="29"/>
      <c r="H890" s="29"/>
      <c r="I890" s="30"/>
      <c r="J890" s="30"/>
      <c r="K890" s="30"/>
      <c r="L890" s="30"/>
      <c r="M890" s="40"/>
      <c r="N890" s="40"/>
      <c r="O890" s="31"/>
      <c r="P890" s="31"/>
      <c r="Q890" s="32"/>
      <c r="R890" s="32"/>
      <c r="S890" s="33"/>
      <c r="T890" s="33"/>
      <c r="U890" s="33"/>
      <c r="V890" s="33"/>
      <c r="W890" s="33"/>
      <c r="X890" s="33"/>
    </row>
    <row r="891" spans="1:24" s="34" customFormat="1">
      <c r="A891" s="29"/>
      <c r="B891" s="29"/>
      <c r="C891" s="29"/>
      <c r="D891" s="29"/>
      <c r="E891" s="29"/>
      <c r="F891" s="29"/>
      <c r="G891" s="29"/>
      <c r="H891" s="29"/>
      <c r="I891" s="30"/>
      <c r="J891" s="30"/>
      <c r="K891" s="30"/>
      <c r="L891" s="30"/>
      <c r="M891" s="40"/>
      <c r="N891" s="40"/>
      <c r="O891" s="31"/>
      <c r="P891" s="31"/>
      <c r="Q891" s="32"/>
      <c r="R891" s="32"/>
      <c r="S891" s="33"/>
      <c r="T891" s="33"/>
      <c r="U891" s="33"/>
      <c r="V891" s="33"/>
      <c r="W891" s="33"/>
      <c r="X891" s="33"/>
    </row>
    <row r="892" spans="1:24" s="34" customFormat="1">
      <c r="A892" s="29"/>
      <c r="B892" s="29"/>
      <c r="C892" s="29"/>
      <c r="D892" s="29"/>
      <c r="E892" s="29"/>
      <c r="F892" s="29"/>
      <c r="G892" s="29"/>
      <c r="H892" s="29"/>
      <c r="I892" s="30"/>
      <c r="J892" s="30"/>
      <c r="K892" s="30"/>
      <c r="L892" s="30"/>
      <c r="M892" s="40"/>
      <c r="N892" s="40"/>
      <c r="O892" s="31"/>
      <c r="P892" s="31"/>
      <c r="Q892" s="32"/>
      <c r="R892" s="32"/>
      <c r="S892" s="33"/>
      <c r="T892" s="33"/>
      <c r="U892" s="33"/>
      <c r="V892" s="33"/>
      <c r="W892" s="33"/>
      <c r="X892" s="33"/>
    </row>
    <row r="893" spans="1:24" s="34" customFormat="1">
      <c r="A893" s="29"/>
      <c r="B893" s="29"/>
      <c r="C893" s="29"/>
      <c r="D893" s="29"/>
      <c r="E893" s="29"/>
      <c r="F893" s="29"/>
      <c r="G893" s="29"/>
      <c r="H893" s="29"/>
      <c r="I893" s="30"/>
      <c r="J893" s="30"/>
      <c r="K893" s="30"/>
      <c r="L893" s="30"/>
      <c r="M893" s="40"/>
      <c r="N893" s="40"/>
      <c r="O893" s="31"/>
      <c r="P893" s="31"/>
      <c r="Q893" s="32"/>
      <c r="R893" s="32"/>
      <c r="S893" s="33"/>
      <c r="T893" s="33"/>
      <c r="U893" s="33"/>
      <c r="V893" s="33"/>
      <c r="W893" s="33"/>
      <c r="X893" s="33"/>
    </row>
    <row r="894" spans="1:24" s="34" customFormat="1">
      <c r="A894" s="29"/>
      <c r="B894" s="29"/>
      <c r="C894" s="29"/>
      <c r="D894" s="29"/>
      <c r="E894" s="29"/>
      <c r="F894" s="29"/>
      <c r="G894" s="29"/>
      <c r="H894" s="29"/>
      <c r="I894" s="30"/>
      <c r="J894" s="30"/>
      <c r="K894" s="30"/>
      <c r="L894" s="30"/>
      <c r="M894" s="40"/>
      <c r="N894" s="40"/>
      <c r="O894" s="31"/>
      <c r="P894" s="31"/>
      <c r="Q894" s="32"/>
      <c r="R894" s="32"/>
      <c r="S894" s="33"/>
      <c r="T894" s="33"/>
      <c r="U894" s="33"/>
      <c r="V894" s="33"/>
      <c r="W894" s="33"/>
      <c r="X894" s="33"/>
    </row>
    <row r="895" spans="1:24" s="34" customFormat="1">
      <c r="A895" s="29"/>
      <c r="B895" s="29"/>
      <c r="C895" s="29"/>
      <c r="D895" s="29"/>
      <c r="E895" s="29"/>
      <c r="F895" s="29"/>
      <c r="G895" s="29"/>
      <c r="H895" s="29"/>
      <c r="I895" s="30"/>
      <c r="J895" s="30"/>
      <c r="K895" s="30"/>
      <c r="L895" s="30"/>
      <c r="M895" s="40"/>
      <c r="N895" s="40"/>
      <c r="O895" s="31"/>
      <c r="P895" s="31"/>
      <c r="Q895" s="32"/>
      <c r="R895" s="32"/>
      <c r="S895" s="33"/>
      <c r="T895" s="33"/>
      <c r="U895" s="33"/>
      <c r="V895" s="33"/>
      <c r="W895" s="33"/>
      <c r="X895" s="33"/>
    </row>
    <row r="896" spans="1:24" s="34" customFormat="1">
      <c r="A896" s="29"/>
      <c r="B896" s="29"/>
      <c r="C896" s="29"/>
      <c r="D896" s="29"/>
      <c r="E896" s="29"/>
      <c r="F896" s="29"/>
      <c r="G896" s="29"/>
      <c r="H896" s="29"/>
      <c r="I896" s="30"/>
      <c r="J896" s="30"/>
      <c r="K896" s="30"/>
      <c r="L896" s="30"/>
      <c r="M896" s="40"/>
      <c r="N896" s="40"/>
      <c r="O896" s="31"/>
      <c r="P896" s="31"/>
      <c r="Q896" s="32"/>
      <c r="R896" s="32"/>
      <c r="S896" s="33"/>
      <c r="T896" s="33"/>
      <c r="U896" s="33"/>
      <c r="V896" s="33"/>
      <c r="W896" s="33"/>
      <c r="X896" s="33"/>
    </row>
    <row r="897" spans="1:24" s="34" customFormat="1">
      <c r="A897" s="29"/>
      <c r="B897" s="29"/>
      <c r="C897" s="29"/>
      <c r="D897" s="29"/>
      <c r="E897" s="29"/>
      <c r="F897" s="29"/>
      <c r="G897" s="29"/>
      <c r="H897" s="29"/>
      <c r="I897" s="30"/>
      <c r="J897" s="30"/>
      <c r="K897" s="30"/>
      <c r="L897" s="30"/>
      <c r="M897" s="40"/>
      <c r="N897" s="40"/>
      <c r="O897" s="31"/>
      <c r="P897" s="31"/>
      <c r="Q897" s="32"/>
      <c r="R897" s="32"/>
      <c r="S897" s="33"/>
      <c r="T897" s="33"/>
      <c r="U897" s="33"/>
      <c r="V897" s="33"/>
      <c r="W897" s="33"/>
      <c r="X897" s="33"/>
    </row>
    <row r="898" spans="1:24" s="34" customFormat="1">
      <c r="A898" s="29"/>
      <c r="B898" s="29"/>
      <c r="C898" s="29"/>
      <c r="D898" s="29"/>
      <c r="E898" s="29"/>
      <c r="F898" s="29"/>
      <c r="G898" s="29"/>
      <c r="H898" s="29"/>
      <c r="I898" s="30"/>
      <c r="J898" s="30"/>
      <c r="K898" s="30"/>
      <c r="L898" s="30"/>
      <c r="M898" s="40"/>
      <c r="N898" s="40"/>
      <c r="O898" s="31"/>
      <c r="P898" s="31"/>
      <c r="Q898" s="32"/>
      <c r="R898" s="32"/>
      <c r="S898" s="33"/>
      <c r="T898" s="33"/>
      <c r="U898" s="33"/>
      <c r="V898" s="33"/>
      <c r="W898" s="33"/>
      <c r="X898" s="33"/>
    </row>
    <row r="899" spans="1:24" s="34" customFormat="1">
      <c r="A899" s="29"/>
      <c r="B899" s="29"/>
      <c r="C899" s="29"/>
      <c r="D899" s="29"/>
      <c r="E899" s="29"/>
      <c r="F899" s="29"/>
      <c r="G899" s="29"/>
      <c r="H899" s="29"/>
      <c r="I899" s="30"/>
      <c r="J899" s="30"/>
      <c r="K899" s="30"/>
      <c r="L899" s="30"/>
      <c r="M899" s="40"/>
      <c r="N899" s="40"/>
      <c r="O899" s="31"/>
      <c r="P899" s="31"/>
      <c r="Q899" s="32"/>
      <c r="R899" s="32"/>
      <c r="S899" s="33"/>
      <c r="T899" s="33"/>
      <c r="U899" s="33"/>
      <c r="V899" s="33"/>
      <c r="W899" s="33"/>
      <c r="X899" s="33"/>
    </row>
    <row r="900" spans="1:24" s="34" customFormat="1">
      <c r="A900" s="29"/>
      <c r="B900" s="29"/>
      <c r="C900" s="29"/>
      <c r="D900" s="29"/>
      <c r="E900" s="29"/>
      <c r="F900" s="29"/>
      <c r="G900" s="29"/>
      <c r="H900" s="29"/>
      <c r="I900" s="30"/>
      <c r="J900" s="30"/>
      <c r="K900" s="30"/>
      <c r="L900" s="30"/>
      <c r="M900" s="40"/>
      <c r="N900" s="40"/>
      <c r="O900" s="31"/>
      <c r="P900" s="31"/>
      <c r="Q900" s="32"/>
      <c r="R900" s="32"/>
      <c r="S900" s="33"/>
      <c r="T900" s="33"/>
      <c r="U900" s="33"/>
      <c r="V900" s="33"/>
      <c r="W900" s="33"/>
      <c r="X900" s="33"/>
    </row>
    <row r="901" spans="1:24" s="34" customFormat="1">
      <c r="A901" s="29"/>
      <c r="B901" s="29"/>
      <c r="C901" s="29"/>
      <c r="D901" s="29"/>
      <c r="E901" s="29"/>
      <c r="F901" s="29"/>
      <c r="G901" s="29"/>
      <c r="H901" s="29"/>
      <c r="I901" s="30"/>
      <c r="J901" s="30"/>
      <c r="K901" s="30"/>
      <c r="L901" s="30"/>
      <c r="M901" s="40"/>
      <c r="N901" s="40"/>
      <c r="O901" s="31"/>
      <c r="P901" s="31"/>
      <c r="Q901" s="32"/>
      <c r="R901" s="32"/>
      <c r="S901" s="33"/>
      <c r="T901" s="33"/>
      <c r="U901" s="33"/>
      <c r="V901" s="33"/>
      <c r="W901" s="33"/>
      <c r="X901" s="33"/>
    </row>
    <row r="902" spans="1:24" s="34" customFormat="1">
      <c r="A902" s="29"/>
      <c r="B902" s="29"/>
      <c r="C902" s="29"/>
      <c r="D902" s="29"/>
      <c r="E902" s="29"/>
      <c r="F902" s="29"/>
      <c r="G902" s="29"/>
      <c r="H902" s="29"/>
      <c r="I902" s="30"/>
      <c r="J902" s="30"/>
      <c r="K902" s="30"/>
      <c r="L902" s="30"/>
      <c r="M902" s="40"/>
      <c r="N902" s="40"/>
      <c r="O902" s="31"/>
      <c r="P902" s="31"/>
      <c r="Q902" s="32"/>
      <c r="R902" s="32"/>
      <c r="S902" s="33"/>
      <c r="T902" s="33"/>
      <c r="U902" s="33"/>
      <c r="V902" s="33"/>
      <c r="W902" s="33"/>
      <c r="X902" s="33"/>
    </row>
    <row r="903" spans="1:24" s="34" customFormat="1">
      <c r="A903" s="29"/>
      <c r="B903" s="29"/>
      <c r="C903" s="29"/>
      <c r="D903" s="29"/>
      <c r="E903" s="29"/>
      <c r="F903" s="29"/>
      <c r="G903" s="29"/>
      <c r="H903" s="29"/>
      <c r="I903" s="30"/>
      <c r="J903" s="30"/>
      <c r="K903" s="30"/>
      <c r="L903" s="30"/>
      <c r="M903" s="40"/>
      <c r="N903" s="40"/>
      <c r="O903" s="31"/>
      <c r="P903" s="31"/>
      <c r="Q903" s="32"/>
      <c r="R903" s="32"/>
      <c r="S903" s="33"/>
      <c r="T903" s="33"/>
      <c r="U903" s="33"/>
      <c r="V903" s="33"/>
      <c r="W903" s="33"/>
      <c r="X903" s="33"/>
    </row>
    <row r="904" spans="1:24" s="34" customFormat="1">
      <c r="A904" s="29"/>
      <c r="B904" s="29"/>
      <c r="C904" s="29"/>
      <c r="D904" s="29"/>
      <c r="E904" s="29"/>
      <c r="F904" s="29"/>
      <c r="G904" s="29"/>
      <c r="H904" s="29"/>
      <c r="I904" s="30"/>
      <c r="J904" s="30"/>
      <c r="K904" s="30"/>
      <c r="L904" s="30"/>
      <c r="M904" s="40"/>
      <c r="N904" s="40"/>
      <c r="O904" s="31"/>
      <c r="P904" s="31"/>
      <c r="Q904" s="32"/>
      <c r="R904" s="32"/>
      <c r="S904" s="33"/>
      <c r="T904" s="33"/>
      <c r="U904" s="33"/>
      <c r="V904" s="33"/>
      <c r="W904" s="33"/>
      <c r="X904" s="33"/>
    </row>
    <row r="905" spans="1:24" s="34" customFormat="1">
      <c r="A905" s="29"/>
      <c r="B905" s="29"/>
      <c r="C905" s="29"/>
      <c r="D905" s="29"/>
      <c r="E905" s="29"/>
      <c r="F905" s="29"/>
      <c r="G905" s="29"/>
      <c r="H905" s="29"/>
      <c r="I905" s="30"/>
      <c r="J905" s="30"/>
      <c r="K905" s="30"/>
      <c r="L905" s="30"/>
      <c r="M905" s="40"/>
      <c r="N905" s="40"/>
      <c r="O905" s="31"/>
      <c r="P905" s="31"/>
      <c r="Q905" s="32"/>
      <c r="R905" s="32"/>
      <c r="S905" s="33"/>
      <c r="T905" s="33"/>
      <c r="U905" s="33"/>
      <c r="V905" s="33"/>
      <c r="W905" s="33"/>
      <c r="X905" s="33"/>
    </row>
    <row r="906" spans="1:24" s="34" customFormat="1">
      <c r="A906" s="29"/>
      <c r="B906" s="29"/>
      <c r="C906" s="29"/>
      <c r="D906" s="29"/>
      <c r="E906" s="29"/>
      <c r="F906" s="29"/>
      <c r="G906" s="29"/>
      <c r="H906" s="29"/>
      <c r="I906" s="30"/>
      <c r="J906" s="30"/>
      <c r="K906" s="30"/>
      <c r="L906" s="30"/>
      <c r="M906" s="40"/>
      <c r="N906" s="40"/>
      <c r="O906" s="31"/>
      <c r="P906" s="31"/>
      <c r="Q906" s="32"/>
      <c r="R906" s="32"/>
      <c r="S906" s="33"/>
      <c r="T906" s="33"/>
      <c r="U906" s="33"/>
      <c r="V906" s="33"/>
      <c r="W906" s="33"/>
      <c r="X906" s="33"/>
    </row>
    <row r="907" spans="1:24" s="34" customFormat="1">
      <c r="A907" s="29"/>
      <c r="B907" s="29"/>
      <c r="C907" s="29"/>
      <c r="D907" s="29"/>
      <c r="E907" s="29"/>
      <c r="F907" s="29"/>
      <c r="G907" s="29"/>
      <c r="H907" s="29"/>
      <c r="I907" s="30"/>
      <c r="J907" s="30"/>
      <c r="K907" s="30"/>
      <c r="L907" s="30"/>
      <c r="M907" s="40"/>
      <c r="N907" s="40"/>
      <c r="O907" s="31"/>
      <c r="P907" s="31"/>
      <c r="Q907" s="32"/>
      <c r="R907" s="32"/>
      <c r="S907" s="33"/>
      <c r="T907" s="33"/>
      <c r="U907" s="33"/>
      <c r="V907" s="33"/>
      <c r="W907" s="33"/>
      <c r="X907" s="33"/>
    </row>
    <row r="908" spans="1:24" s="34" customFormat="1">
      <c r="A908" s="29"/>
      <c r="B908" s="29"/>
      <c r="C908" s="29"/>
      <c r="D908" s="29"/>
      <c r="E908" s="29"/>
      <c r="F908" s="29"/>
      <c r="G908" s="29"/>
      <c r="H908" s="29"/>
      <c r="I908" s="30"/>
      <c r="J908" s="30"/>
      <c r="K908" s="30"/>
      <c r="L908" s="30"/>
      <c r="M908" s="40"/>
      <c r="N908" s="40"/>
      <c r="O908" s="31"/>
      <c r="P908" s="31"/>
      <c r="Q908" s="32"/>
      <c r="R908" s="32"/>
      <c r="S908" s="33"/>
      <c r="T908" s="33"/>
      <c r="U908" s="33"/>
      <c r="V908" s="33"/>
      <c r="W908" s="33"/>
      <c r="X908" s="33"/>
    </row>
    <row r="909" spans="1:24" s="34" customFormat="1">
      <c r="A909" s="29"/>
      <c r="B909" s="29"/>
      <c r="C909" s="29"/>
      <c r="D909" s="29"/>
      <c r="E909" s="29"/>
      <c r="F909" s="29"/>
      <c r="G909" s="29"/>
      <c r="H909" s="29"/>
      <c r="I909" s="30"/>
      <c r="J909" s="30"/>
      <c r="K909" s="30"/>
      <c r="L909" s="30"/>
      <c r="M909" s="40"/>
      <c r="N909" s="40"/>
      <c r="O909" s="31"/>
      <c r="P909" s="31"/>
      <c r="Q909" s="32"/>
      <c r="R909" s="32"/>
      <c r="S909" s="33"/>
      <c r="T909" s="33"/>
      <c r="U909" s="33"/>
      <c r="V909" s="33"/>
      <c r="W909" s="33"/>
      <c r="X909" s="33"/>
    </row>
    <row r="910" spans="1:24" s="34" customFormat="1">
      <c r="A910" s="29"/>
      <c r="B910" s="29"/>
      <c r="C910" s="29"/>
      <c r="D910" s="29"/>
      <c r="E910" s="29"/>
      <c r="F910" s="29"/>
      <c r="G910" s="29"/>
      <c r="H910" s="29"/>
      <c r="I910" s="30"/>
      <c r="J910" s="30"/>
      <c r="K910" s="30"/>
      <c r="L910" s="30"/>
      <c r="M910" s="40"/>
      <c r="N910" s="40"/>
      <c r="O910" s="31"/>
      <c r="P910" s="31"/>
      <c r="Q910" s="32"/>
      <c r="R910" s="32"/>
      <c r="S910" s="33"/>
      <c r="T910" s="33"/>
      <c r="U910" s="33"/>
      <c r="V910" s="33"/>
      <c r="W910" s="33"/>
      <c r="X910" s="33"/>
    </row>
    <row r="911" spans="1:24" s="34" customFormat="1">
      <c r="A911" s="29"/>
      <c r="B911" s="29"/>
      <c r="C911" s="29"/>
      <c r="D911" s="29"/>
      <c r="E911" s="29"/>
      <c r="F911" s="29"/>
      <c r="G911" s="29"/>
      <c r="H911" s="29"/>
      <c r="I911" s="30"/>
      <c r="J911" s="30"/>
      <c r="K911" s="30"/>
      <c r="L911" s="30"/>
      <c r="M911" s="40"/>
      <c r="N911" s="40"/>
      <c r="O911" s="31"/>
      <c r="P911" s="31"/>
      <c r="Q911" s="32"/>
      <c r="R911" s="32"/>
      <c r="S911" s="33"/>
      <c r="T911" s="33"/>
      <c r="U911" s="33"/>
      <c r="V911" s="33"/>
      <c r="W911" s="33"/>
      <c r="X911" s="33"/>
    </row>
    <row r="912" spans="1:24" s="34" customFormat="1">
      <c r="A912" s="29"/>
      <c r="B912" s="29"/>
      <c r="C912" s="29"/>
      <c r="D912" s="29"/>
      <c r="E912" s="29"/>
      <c r="F912" s="29"/>
      <c r="G912" s="29"/>
      <c r="H912" s="29"/>
      <c r="I912" s="30"/>
      <c r="J912" s="30"/>
      <c r="K912" s="30"/>
      <c r="L912" s="30"/>
      <c r="M912" s="40"/>
      <c r="N912" s="40"/>
      <c r="O912" s="31"/>
      <c r="P912" s="31"/>
      <c r="Q912" s="32"/>
      <c r="R912" s="32"/>
      <c r="S912" s="33"/>
      <c r="T912" s="33"/>
      <c r="U912" s="33"/>
      <c r="V912" s="33"/>
      <c r="W912" s="33"/>
      <c r="X912" s="33"/>
    </row>
    <row r="913" spans="1:24" s="34" customFormat="1">
      <c r="A913" s="29"/>
      <c r="B913" s="29"/>
      <c r="C913" s="29"/>
      <c r="D913" s="29"/>
      <c r="E913" s="29"/>
      <c r="F913" s="29"/>
      <c r="G913" s="29"/>
      <c r="H913" s="29"/>
      <c r="I913" s="30"/>
      <c r="J913" s="30"/>
      <c r="K913" s="30"/>
      <c r="L913" s="30"/>
      <c r="M913" s="40"/>
      <c r="N913" s="40"/>
      <c r="O913" s="31"/>
      <c r="P913" s="31"/>
      <c r="Q913" s="32"/>
      <c r="R913" s="32"/>
      <c r="S913" s="33"/>
      <c r="T913" s="33"/>
      <c r="U913" s="33"/>
      <c r="V913" s="33"/>
      <c r="W913" s="33"/>
      <c r="X913" s="33"/>
    </row>
    <row r="914" spans="1:24" s="34" customFormat="1">
      <c r="A914" s="29"/>
      <c r="B914" s="29"/>
      <c r="C914" s="29"/>
      <c r="D914" s="29"/>
      <c r="E914" s="29"/>
      <c r="F914" s="29"/>
      <c r="G914" s="29"/>
      <c r="H914" s="29"/>
      <c r="I914" s="30"/>
      <c r="J914" s="30"/>
      <c r="K914" s="30"/>
      <c r="L914" s="30"/>
      <c r="M914" s="40"/>
      <c r="N914" s="40"/>
      <c r="O914" s="31"/>
      <c r="P914" s="31"/>
      <c r="Q914" s="32"/>
      <c r="R914" s="32"/>
      <c r="S914" s="33"/>
      <c r="T914" s="33"/>
      <c r="U914" s="33"/>
      <c r="V914" s="33"/>
      <c r="W914" s="33"/>
      <c r="X914" s="33"/>
    </row>
    <row r="915" spans="1:24" s="34" customFormat="1">
      <c r="A915" s="29"/>
      <c r="B915" s="29"/>
      <c r="C915" s="29"/>
      <c r="D915" s="29"/>
      <c r="E915" s="29"/>
      <c r="F915" s="29"/>
      <c r="G915" s="29"/>
      <c r="H915" s="29"/>
      <c r="I915" s="30"/>
      <c r="J915" s="30"/>
      <c r="K915" s="30"/>
      <c r="L915" s="30"/>
      <c r="M915" s="40"/>
      <c r="N915" s="40"/>
      <c r="O915" s="31"/>
      <c r="P915" s="31"/>
      <c r="Q915" s="32"/>
      <c r="R915" s="32"/>
      <c r="S915" s="33"/>
      <c r="T915" s="33"/>
      <c r="U915" s="33"/>
      <c r="V915" s="33"/>
      <c r="W915" s="33"/>
      <c r="X915" s="33"/>
    </row>
    <row r="916" spans="1:24" s="34" customFormat="1">
      <c r="A916" s="29"/>
      <c r="B916" s="29"/>
      <c r="C916" s="29"/>
      <c r="D916" s="29"/>
      <c r="E916" s="29"/>
      <c r="F916" s="29"/>
      <c r="G916" s="29"/>
      <c r="H916" s="29"/>
      <c r="I916" s="30"/>
      <c r="J916" s="30"/>
      <c r="K916" s="30"/>
      <c r="L916" s="30"/>
      <c r="M916" s="40"/>
      <c r="N916" s="40"/>
      <c r="O916" s="31"/>
      <c r="P916" s="31"/>
      <c r="Q916" s="32"/>
      <c r="R916" s="32"/>
      <c r="S916" s="33"/>
      <c r="T916" s="33"/>
      <c r="U916" s="33"/>
      <c r="V916" s="33"/>
      <c r="W916" s="33"/>
      <c r="X916" s="33"/>
    </row>
    <row r="917" spans="1:24" s="34" customFormat="1">
      <c r="A917" s="29"/>
      <c r="B917" s="29"/>
      <c r="C917" s="29"/>
      <c r="D917" s="29"/>
      <c r="E917" s="29"/>
      <c r="F917" s="29"/>
      <c r="G917" s="29"/>
      <c r="H917" s="29"/>
      <c r="I917" s="30"/>
      <c r="J917" s="30"/>
      <c r="K917" s="30"/>
      <c r="L917" s="30"/>
      <c r="M917" s="40"/>
      <c r="N917" s="40"/>
      <c r="O917" s="31"/>
      <c r="P917" s="31"/>
      <c r="Q917" s="32"/>
      <c r="R917" s="32"/>
      <c r="S917" s="33"/>
      <c r="T917" s="33"/>
      <c r="U917" s="33"/>
      <c r="V917" s="33"/>
      <c r="W917" s="33"/>
      <c r="X917" s="33"/>
    </row>
    <row r="918" spans="1:24" s="34" customFormat="1">
      <c r="A918" s="29"/>
      <c r="B918" s="29"/>
      <c r="C918" s="29"/>
      <c r="D918" s="29"/>
      <c r="E918" s="29"/>
      <c r="F918" s="29"/>
      <c r="G918" s="29"/>
      <c r="H918" s="29"/>
      <c r="I918" s="30"/>
      <c r="J918" s="30"/>
      <c r="K918" s="30"/>
      <c r="L918" s="30"/>
      <c r="M918" s="40"/>
      <c r="N918" s="40"/>
      <c r="O918" s="31"/>
      <c r="P918" s="31"/>
      <c r="Q918" s="32"/>
      <c r="R918" s="32"/>
      <c r="S918" s="33"/>
      <c r="T918" s="33"/>
      <c r="U918" s="33"/>
      <c r="V918" s="33"/>
      <c r="W918" s="33"/>
      <c r="X918" s="33"/>
    </row>
    <row r="919" spans="1:24" s="34" customFormat="1">
      <c r="A919" s="29"/>
      <c r="B919" s="29"/>
      <c r="C919" s="29"/>
      <c r="D919" s="29"/>
      <c r="E919" s="29"/>
      <c r="F919" s="29"/>
      <c r="G919" s="29"/>
      <c r="H919" s="29"/>
      <c r="I919" s="30"/>
      <c r="J919" s="30"/>
      <c r="K919" s="30"/>
      <c r="L919" s="30"/>
      <c r="M919" s="40"/>
      <c r="N919" s="40"/>
      <c r="O919" s="31"/>
      <c r="P919" s="31"/>
      <c r="Q919" s="32"/>
      <c r="R919" s="32"/>
      <c r="S919" s="33"/>
      <c r="T919" s="33"/>
      <c r="U919" s="33"/>
      <c r="V919" s="33"/>
      <c r="W919" s="33"/>
      <c r="X919" s="33"/>
    </row>
    <row r="920" spans="1:24" s="34" customFormat="1">
      <c r="A920" s="29"/>
      <c r="B920" s="29"/>
      <c r="C920" s="29"/>
      <c r="D920" s="29"/>
      <c r="E920" s="29"/>
      <c r="F920" s="29"/>
      <c r="G920" s="29"/>
      <c r="H920" s="29"/>
      <c r="I920" s="30"/>
      <c r="J920" s="30"/>
      <c r="K920" s="30"/>
      <c r="L920" s="30"/>
      <c r="M920" s="40"/>
      <c r="N920" s="40"/>
      <c r="O920" s="31"/>
      <c r="P920" s="31"/>
      <c r="Q920" s="32"/>
      <c r="R920" s="32"/>
      <c r="S920" s="33"/>
      <c r="T920" s="33"/>
      <c r="U920" s="33"/>
      <c r="V920" s="33"/>
      <c r="W920" s="33"/>
      <c r="X920" s="33"/>
    </row>
    <row r="921" spans="1:24" s="34" customFormat="1">
      <c r="A921" s="29"/>
      <c r="B921" s="29"/>
      <c r="C921" s="29"/>
      <c r="D921" s="29"/>
      <c r="E921" s="29"/>
      <c r="F921" s="29"/>
      <c r="G921" s="29"/>
      <c r="H921" s="29"/>
      <c r="I921" s="30"/>
      <c r="J921" s="30"/>
      <c r="K921" s="30"/>
      <c r="L921" s="30"/>
      <c r="M921" s="40"/>
      <c r="N921" s="40"/>
      <c r="O921" s="31"/>
      <c r="P921" s="31"/>
      <c r="Q921" s="32"/>
      <c r="R921" s="32"/>
      <c r="S921" s="33"/>
      <c r="T921" s="33"/>
      <c r="U921" s="33"/>
      <c r="V921" s="33"/>
      <c r="W921" s="33"/>
      <c r="X921" s="33"/>
    </row>
    <row r="922" spans="1:24" s="34" customFormat="1">
      <c r="A922" s="29"/>
      <c r="B922" s="29"/>
      <c r="C922" s="29"/>
      <c r="D922" s="29"/>
      <c r="E922" s="29"/>
      <c r="F922" s="29"/>
      <c r="G922" s="29"/>
      <c r="H922" s="29"/>
      <c r="I922" s="30"/>
      <c r="J922" s="30"/>
      <c r="K922" s="30"/>
      <c r="L922" s="30"/>
      <c r="M922" s="40"/>
      <c r="N922" s="40"/>
      <c r="O922" s="31"/>
      <c r="P922" s="31"/>
      <c r="Q922" s="32"/>
      <c r="R922" s="32"/>
      <c r="S922" s="33"/>
      <c r="T922" s="33"/>
      <c r="U922" s="33"/>
      <c r="V922" s="33"/>
      <c r="W922" s="33"/>
      <c r="X922" s="33"/>
    </row>
    <row r="923" spans="1:24" s="34" customFormat="1">
      <c r="A923" s="29"/>
      <c r="B923" s="29"/>
      <c r="C923" s="29"/>
      <c r="D923" s="29"/>
      <c r="E923" s="29"/>
      <c r="F923" s="29"/>
      <c r="G923" s="29"/>
      <c r="H923" s="29"/>
      <c r="I923" s="30"/>
      <c r="J923" s="30"/>
      <c r="K923" s="30"/>
      <c r="L923" s="30"/>
      <c r="M923" s="40"/>
      <c r="N923" s="40"/>
      <c r="O923" s="31"/>
      <c r="P923" s="31"/>
      <c r="Q923" s="32"/>
      <c r="R923" s="32"/>
      <c r="S923" s="33"/>
      <c r="T923" s="33"/>
      <c r="U923" s="33"/>
      <c r="V923" s="33"/>
      <c r="W923" s="33"/>
      <c r="X923" s="33"/>
    </row>
    <row r="924" spans="1:24" s="34" customFormat="1">
      <c r="A924" s="29"/>
      <c r="B924" s="29"/>
      <c r="C924" s="29"/>
      <c r="D924" s="29"/>
      <c r="E924" s="29"/>
      <c r="F924" s="29"/>
      <c r="G924" s="29"/>
      <c r="H924" s="29"/>
      <c r="I924" s="30"/>
      <c r="J924" s="30"/>
      <c r="K924" s="30"/>
      <c r="L924" s="30"/>
      <c r="M924" s="40"/>
      <c r="N924" s="40"/>
      <c r="O924" s="31"/>
      <c r="P924" s="31"/>
      <c r="Q924" s="32"/>
      <c r="R924" s="32"/>
      <c r="S924" s="33"/>
      <c r="T924" s="33"/>
      <c r="U924" s="33"/>
      <c r="V924" s="33"/>
      <c r="W924" s="33"/>
      <c r="X924" s="33"/>
    </row>
    <row r="925" spans="1:24" s="34" customFormat="1">
      <c r="A925" s="29"/>
      <c r="B925" s="29"/>
      <c r="C925" s="29"/>
      <c r="D925" s="29"/>
      <c r="E925" s="29"/>
      <c r="F925" s="29"/>
      <c r="G925" s="29"/>
      <c r="H925" s="29"/>
      <c r="I925" s="30"/>
      <c r="J925" s="30"/>
      <c r="K925" s="30"/>
      <c r="L925" s="30"/>
      <c r="M925" s="40"/>
      <c r="N925" s="40"/>
      <c r="O925" s="31"/>
      <c r="P925" s="31"/>
      <c r="Q925" s="32"/>
      <c r="R925" s="32"/>
      <c r="S925" s="33"/>
      <c r="T925" s="33"/>
      <c r="U925" s="33"/>
      <c r="V925" s="33"/>
      <c r="W925" s="33"/>
      <c r="X925" s="33"/>
    </row>
    <row r="926" spans="1:24" s="34" customFormat="1">
      <c r="A926" s="29"/>
      <c r="B926" s="29"/>
      <c r="C926" s="29"/>
      <c r="D926" s="29"/>
      <c r="E926" s="29"/>
      <c r="F926" s="29"/>
      <c r="G926" s="29"/>
      <c r="H926" s="29"/>
      <c r="I926" s="30"/>
      <c r="J926" s="30"/>
      <c r="K926" s="30"/>
      <c r="L926" s="30"/>
      <c r="M926" s="40"/>
      <c r="N926" s="40"/>
      <c r="O926" s="31"/>
      <c r="P926" s="31"/>
      <c r="Q926" s="32"/>
      <c r="R926" s="32"/>
      <c r="S926" s="33"/>
      <c r="T926" s="33"/>
      <c r="U926" s="33"/>
      <c r="V926" s="33"/>
      <c r="W926" s="33"/>
      <c r="X926" s="33"/>
    </row>
    <row r="927" spans="1:24" s="34" customFormat="1">
      <c r="A927" s="29"/>
      <c r="B927" s="29"/>
      <c r="C927" s="29"/>
      <c r="D927" s="29"/>
      <c r="E927" s="29"/>
      <c r="F927" s="29"/>
      <c r="G927" s="29"/>
      <c r="H927" s="29"/>
      <c r="I927" s="30"/>
      <c r="J927" s="30"/>
      <c r="K927" s="30"/>
      <c r="L927" s="30"/>
      <c r="M927" s="40"/>
      <c r="N927" s="40"/>
      <c r="O927" s="31"/>
      <c r="P927" s="31"/>
      <c r="Q927" s="32"/>
      <c r="R927" s="32"/>
      <c r="S927" s="33"/>
      <c r="T927" s="33"/>
      <c r="U927" s="33"/>
      <c r="V927" s="33"/>
      <c r="W927" s="33"/>
      <c r="X927" s="33"/>
    </row>
    <row r="928" spans="1:24" s="34" customFormat="1">
      <c r="A928" s="29"/>
      <c r="B928" s="29"/>
      <c r="C928" s="29"/>
      <c r="D928" s="29"/>
      <c r="E928" s="29"/>
      <c r="F928" s="29"/>
      <c r="G928" s="29"/>
      <c r="H928" s="29"/>
      <c r="I928" s="30"/>
      <c r="J928" s="30"/>
      <c r="K928" s="30"/>
      <c r="L928" s="30"/>
      <c r="M928" s="40"/>
      <c r="N928" s="40"/>
      <c r="O928" s="31"/>
      <c r="P928" s="31"/>
      <c r="Q928" s="32"/>
      <c r="R928" s="32"/>
      <c r="S928" s="33"/>
      <c r="T928" s="33"/>
      <c r="U928" s="33"/>
      <c r="V928" s="33"/>
      <c r="W928" s="33"/>
      <c r="X928" s="33"/>
    </row>
    <row r="929" spans="1:24" s="34" customFormat="1">
      <c r="A929" s="29"/>
      <c r="B929" s="29"/>
      <c r="C929" s="29"/>
      <c r="D929" s="29"/>
      <c r="E929" s="29"/>
      <c r="F929" s="29"/>
      <c r="G929" s="29"/>
      <c r="H929" s="29"/>
      <c r="I929" s="30"/>
      <c r="J929" s="30"/>
      <c r="K929" s="30"/>
      <c r="L929" s="30"/>
      <c r="M929" s="40"/>
      <c r="N929" s="40"/>
      <c r="O929" s="31"/>
      <c r="P929" s="31"/>
      <c r="Q929" s="32"/>
      <c r="R929" s="32"/>
      <c r="S929" s="33"/>
      <c r="T929" s="33"/>
      <c r="U929" s="33"/>
      <c r="V929" s="33"/>
      <c r="W929" s="33"/>
      <c r="X929" s="33"/>
    </row>
    <row r="930" spans="1:24" s="34" customFormat="1">
      <c r="A930" s="29"/>
      <c r="B930" s="29"/>
      <c r="C930" s="29"/>
      <c r="D930" s="29"/>
      <c r="E930" s="29"/>
      <c r="F930" s="29"/>
      <c r="G930" s="29"/>
      <c r="H930" s="29"/>
      <c r="I930" s="30"/>
      <c r="J930" s="30"/>
      <c r="K930" s="30"/>
      <c r="L930" s="30"/>
      <c r="M930" s="40"/>
      <c r="N930" s="40"/>
      <c r="O930" s="31"/>
      <c r="P930" s="31"/>
      <c r="Q930" s="32"/>
      <c r="R930" s="32"/>
      <c r="S930" s="33"/>
      <c r="T930" s="33"/>
      <c r="U930" s="33"/>
      <c r="V930" s="33"/>
      <c r="W930" s="33"/>
      <c r="X930" s="33"/>
    </row>
    <row r="931" spans="1:24" s="34" customFormat="1">
      <c r="A931" s="29"/>
      <c r="B931" s="29"/>
      <c r="C931" s="29"/>
      <c r="D931" s="29"/>
      <c r="E931" s="29"/>
      <c r="F931" s="29"/>
      <c r="G931" s="29"/>
      <c r="H931" s="29"/>
      <c r="I931" s="30"/>
      <c r="J931" s="30"/>
      <c r="K931" s="30"/>
      <c r="L931" s="30"/>
      <c r="M931" s="40"/>
      <c r="N931" s="40"/>
      <c r="O931" s="31"/>
      <c r="P931" s="31"/>
      <c r="Q931" s="32"/>
      <c r="R931" s="32"/>
      <c r="S931" s="33"/>
      <c r="T931" s="33"/>
      <c r="U931" s="33"/>
      <c r="V931" s="33"/>
      <c r="W931" s="33"/>
      <c r="X931" s="33"/>
    </row>
    <row r="932" spans="1:24" s="34" customFormat="1">
      <c r="A932" s="29"/>
      <c r="B932" s="29"/>
      <c r="C932" s="29"/>
      <c r="D932" s="29"/>
      <c r="E932" s="29"/>
      <c r="F932" s="29"/>
      <c r="G932" s="29"/>
      <c r="H932" s="29"/>
      <c r="I932" s="30"/>
      <c r="J932" s="30"/>
      <c r="K932" s="30"/>
      <c r="L932" s="30"/>
      <c r="M932" s="40"/>
      <c r="N932" s="40"/>
      <c r="O932" s="31"/>
      <c r="P932" s="31"/>
      <c r="Q932" s="32"/>
      <c r="R932" s="32"/>
      <c r="S932" s="33"/>
      <c r="T932" s="33"/>
      <c r="U932" s="33"/>
      <c r="V932" s="33"/>
      <c r="W932" s="33"/>
      <c r="X932" s="33"/>
    </row>
    <row r="933" spans="1:24" s="34" customFormat="1">
      <c r="A933" s="29"/>
      <c r="B933" s="29"/>
      <c r="C933" s="29"/>
      <c r="D933" s="29"/>
      <c r="E933" s="29"/>
      <c r="F933" s="29"/>
      <c r="G933" s="29"/>
      <c r="H933" s="29"/>
      <c r="I933" s="30"/>
      <c r="J933" s="30"/>
      <c r="K933" s="30"/>
      <c r="L933" s="30"/>
      <c r="M933" s="40"/>
      <c r="N933" s="40"/>
      <c r="O933" s="31"/>
      <c r="P933" s="31"/>
      <c r="Q933" s="32"/>
      <c r="R933" s="32"/>
      <c r="S933" s="33"/>
      <c r="T933" s="33"/>
      <c r="U933" s="33"/>
      <c r="V933" s="33"/>
      <c r="W933" s="33"/>
      <c r="X933" s="33"/>
    </row>
    <row r="934" spans="1:24" s="34" customFormat="1">
      <c r="A934" s="29"/>
      <c r="B934" s="29"/>
      <c r="C934" s="29"/>
      <c r="D934" s="29"/>
      <c r="E934" s="29"/>
      <c r="F934" s="29"/>
      <c r="G934" s="29"/>
      <c r="H934" s="29"/>
      <c r="I934" s="30"/>
      <c r="J934" s="30"/>
      <c r="K934" s="30"/>
      <c r="L934" s="30"/>
      <c r="M934" s="40"/>
      <c r="N934" s="40"/>
      <c r="O934" s="31"/>
      <c r="P934" s="31"/>
      <c r="Q934" s="32"/>
      <c r="R934" s="32"/>
      <c r="S934" s="33"/>
      <c r="T934" s="33"/>
      <c r="U934" s="33"/>
      <c r="V934" s="33"/>
      <c r="W934" s="33"/>
      <c r="X934" s="33"/>
    </row>
    <row r="935" spans="1:24" s="34" customFormat="1">
      <c r="A935" s="29"/>
      <c r="B935" s="29"/>
      <c r="C935" s="29"/>
      <c r="D935" s="29"/>
      <c r="E935" s="29"/>
      <c r="F935" s="29"/>
      <c r="G935" s="29"/>
      <c r="H935" s="29"/>
      <c r="I935" s="30"/>
      <c r="J935" s="30"/>
      <c r="K935" s="30"/>
      <c r="L935" s="30"/>
      <c r="M935" s="40"/>
      <c r="N935" s="40"/>
      <c r="O935" s="31"/>
      <c r="P935" s="31"/>
      <c r="Q935" s="32"/>
      <c r="R935" s="32"/>
      <c r="S935" s="33"/>
      <c r="T935" s="33"/>
      <c r="U935" s="33"/>
      <c r="V935" s="33"/>
      <c r="W935" s="33"/>
      <c r="X935" s="33"/>
    </row>
    <row r="936" spans="1:24" s="34" customFormat="1">
      <c r="A936" s="29"/>
      <c r="B936" s="29"/>
      <c r="C936" s="29"/>
      <c r="D936" s="29"/>
      <c r="E936" s="29"/>
      <c r="F936" s="29"/>
      <c r="G936" s="29"/>
      <c r="H936" s="29"/>
      <c r="I936" s="30"/>
      <c r="J936" s="30"/>
      <c r="K936" s="30"/>
      <c r="L936" s="30"/>
      <c r="M936" s="40"/>
      <c r="N936" s="40"/>
      <c r="O936" s="31"/>
      <c r="P936" s="31"/>
      <c r="Q936" s="32"/>
      <c r="R936" s="32"/>
      <c r="S936" s="33"/>
      <c r="T936" s="33"/>
      <c r="U936" s="33"/>
      <c r="V936" s="33"/>
      <c r="W936" s="33"/>
      <c r="X936" s="33"/>
    </row>
    <row r="937" spans="1:24" s="34" customFormat="1">
      <c r="A937" s="29"/>
      <c r="B937" s="29"/>
      <c r="C937" s="29"/>
      <c r="D937" s="29"/>
      <c r="E937" s="29"/>
      <c r="F937" s="29"/>
      <c r="G937" s="29"/>
      <c r="H937" s="29"/>
      <c r="I937" s="30"/>
      <c r="J937" s="30"/>
      <c r="K937" s="30"/>
      <c r="L937" s="30"/>
      <c r="M937" s="40"/>
      <c r="N937" s="40"/>
      <c r="O937" s="31"/>
      <c r="P937" s="31"/>
      <c r="Q937" s="32"/>
      <c r="R937" s="32"/>
      <c r="S937" s="33"/>
      <c r="T937" s="33"/>
      <c r="U937" s="33"/>
      <c r="V937" s="33"/>
      <c r="W937" s="33"/>
      <c r="X937" s="33"/>
    </row>
    <row r="938" spans="1:24" s="34" customFormat="1">
      <c r="A938" s="29"/>
      <c r="B938" s="29"/>
      <c r="C938" s="29"/>
      <c r="D938" s="29"/>
      <c r="E938" s="29"/>
      <c r="F938" s="29"/>
      <c r="G938" s="29"/>
      <c r="H938" s="29"/>
      <c r="I938" s="30"/>
      <c r="J938" s="30"/>
      <c r="K938" s="30"/>
      <c r="L938" s="30"/>
      <c r="M938" s="40"/>
      <c r="N938" s="40"/>
      <c r="O938" s="31"/>
      <c r="P938" s="31"/>
      <c r="Q938" s="32"/>
      <c r="R938" s="32"/>
      <c r="S938" s="33"/>
      <c r="T938" s="33"/>
      <c r="U938" s="33"/>
      <c r="V938" s="33"/>
      <c r="W938" s="33"/>
      <c r="X938" s="33"/>
    </row>
    <row r="939" spans="1:24" s="34" customFormat="1">
      <c r="A939" s="29"/>
      <c r="B939" s="29"/>
      <c r="C939" s="29"/>
      <c r="D939" s="29"/>
      <c r="E939" s="29"/>
      <c r="F939" s="29"/>
      <c r="G939" s="29"/>
      <c r="H939" s="29"/>
      <c r="I939" s="30"/>
      <c r="J939" s="30"/>
      <c r="K939" s="30"/>
      <c r="L939" s="30"/>
      <c r="M939" s="40"/>
      <c r="N939" s="40"/>
      <c r="O939" s="31"/>
      <c r="P939" s="31"/>
      <c r="Q939" s="32"/>
      <c r="R939" s="32"/>
      <c r="S939" s="33"/>
      <c r="T939" s="33"/>
      <c r="U939" s="33"/>
      <c r="V939" s="33"/>
      <c r="W939" s="33"/>
      <c r="X939" s="33"/>
    </row>
    <row r="940" spans="1:24" s="34" customFormat="1">
      <c r="A940" s="29"/>
      <c r="B940" s="29"/>
      <c r="C940" s="29"/>
      <c r="D940" s="29"/>
      <c r="E940" s="29"/>
      <c r="F940" s="29"/>
      <c r="G940" s="29"/>
      <c r="H940" s="29"/>
      <c r="I940" s="30"/>
      <c r="J940" s="30"/>
      <c r="K940" s="30"/>
      <c r="L940" s="30"/>
      <c r="M940" s="40"/>
      <c r="N940" s="40"/>
      <c r="O940" s="31"/>
      <c r="P940" s="31"/>
      <c r="Q940" s="32"/>
      <c r="R940" s="32"/>
      <c r="S940" s="33"/>
      <c r="T940" s="33"/>
      <c r="U940" s="33"/>
      <c r="V940" s="33"/>
      <c r="W940" s="33"/>
      <c r="X940" s="33"/>
    </row>
    <row r="941" spans="1:24" s="34" customFormat="1">
      <c r="A941" s="29"/>
      <c r="B941" s="29"/>
      <c r="C941" s="29"/>
      <c r="D941" s="29"/>
      <c r="E941" s="29"/>
      <c r="F941" s="29"/>
      <c r="G941" s="29"/>
      <c r="H941" s="29"/>
      <c r="I941" s="30"/>
      <c r="J941" s="30"/>
      <c r="K941" s="30"/>
      <c r="L941" s="30"/>
      <c r="M941" s="40"/>
      <c r="N941" s="40"/>
      <c r="O941" s="31"/>
      <c r="P941" s="31"/>
      <c r="Q941" s="32"/>
      <c r="R941" s="32"/>
      <c r="S941" s="33"/>
      <c r="T941" s="33"/>
      <c r="U941" s="33"/>
      <c r="V941" s="33"/>
      <c r="W941" s="33"/>
      <c r="X941" s="33"/>
    </row>
    <row r="942" spans="1:24" s="34" customFormat="1">
      <c r="A942" s="29"/>
      <c r="B942" s="29"/>
      <c r="C942" s="29"/>
      <c r="D942" s="29"/>
      <c r="E942" s="29"/>
      <c r="F942" s="29"/>
      <c r="G942" s="29"/>
      <c r="H942" s="29"/>
      <c r="I942" s="30"/>
      <c r="J942" s="30"/>
      <c r="K942" s="30"/>
      <c r="L942" s="30"/>
      <c r="M942" s="40"/>
      <c r="N942" s="40"/>
      <c r="O942" s="31"/>
      <c r="P942" s="31"/>
      <c r="Q942" s="32"/>
      <c r="R942" s="32"/>
      <c r="S942" s="33"/>
      <c r="T942" s="33"/>
      <c r="U942" s="33"/>
      <c r="V942" s="33"/>
      <c r="W942" s="33"/>
      <c r="X942" s="33"/>
    </row>
    <row r="943" spans="1:24" s="34" customFormat="1">
      <c r="A943" s="29"/>
      <c r="B943" s="29"/>
      <c r="C943" s="29"/>
      <c r="D943" s="29"/>
      <c r="E943" s="29"/>
      <c r="F943" s="29"/>
      <c r="G943" s="29"/>
      <c r="H943" s="29"/>
      <c r="I943" s="30"/>
      <c r="J943" s="30"/>
      <c r="K943" s="30"/>
      <c r="L943" s="30"/>
      <c r="M943" s="40"/>
      <c r="N943" s="40"/>
      <c r="O943" s="31"/>
      <c r="P943" s="31"/>
      <c r="Q943" s="32"/>
      <c r="R943" s="32"/>
      <c r="S943" s="33"/>
      <c r="T943" s="33"/>
      <c r="U943" s="33"/>
      <c r="V943" s="33"/>
      <c r="W943" s="33"/>
      <c r="X943" s="33"/>
    </row>
    <row r="944" spans="1:24" s="34" customFormat="1">
      <c r="A944" s="29"/>
      <c r="B944" s="29"/>
      <c r="C944" s="29"/>
      <c r="D944" s="29"/>
      <c r="E944" s="29"/>
      <c r="F944" s="29"/>
      <c r="G944" s="29"/>
      <c r="H944" s="29"/>
      <c r="I944" s="30"/>
      <c r="J944" s="30"/>
      <c r="K944" s="30"/>
      <c r="L944" s="30"/>
      <c r="M944" s="40"/>
      <c r="N944" s="40"/>
      <c r="O944" s="31"/>
      <c r="P944" s="31"/>
      <c r="Q944" s="32"/>
      <c r="R944" s="32"/>
      <c r="S944" s="33"/>
      <c r="T944" s="33"/>
      <c r="U944" s="33"/>
      <c r="V944" s="33"/>
      <c r="W944" s="33"/>
      <c r="X944" s="33"/>
    </row>
    <row r="945" spans="1:24" s="34" customFormat="1">
      <c r="A945" s="29"/>
      <c r="B945" s="29"/>
      <c r="C945" s="29"/>
      <c r="D945" s="29"/>
      <c r="E945" s="29"/>
      <c r="F945" s="29"/>
      <c r="G945" s="29"/>
      <c r="H945" s="29"/>
      <c r="I945" s="30"/>
      <c r="J945" s="30"/>
      <c r="K945" s="30"/>
      <c r="L945" s="30"/>
      <c r="M945" s="40"/>
      <c r="N945" s="40"/>
      <c r="O945" s="31"/>
      <c r="P945" s="31"/>
      <c r="Q945" s="32"/>
      <c r="R945" s="32"/>
      <c r="S945" s="33"/>
      <c r="T945" s="33"/>
      <c r="U945" s="33"/>
      <c r="V945" s="33"/>
      <c r="W945" s="33"/>
      <c r="X945" s="33"/>
    </row>
    <row r="946" spans="1:24" s="34" customFormat="1">
      <c r="A946" s="29"/>
      <c r="B946" s="29"/>
      <c r="C946" s="29"/>
      <c r="D946" s="29"/>
      <c r="E946" s="29"/>
      <c r="F946" s="29"/>
      <c r="G946" s="29"/>
      <c r="H946" s="29"/>
      <c r="I946" s="30"/>
      <c r="J946" s="30"/>
      <c r="K946" s="30"/>
      <c r="L946" s="30"/>
      <c r="M946" s="40"/>
      <c r="N946" s="40"/>
      <c r="O946" s="31"/>
      <c r="P946" s="31"/>
      <c r="Q946" s="32"/>
      <c r="R946" s="32"/>
      <c r="S946" s="33"/>
      <c r="T946" s="33"/>
      <c r="U946" s="33"/>
      <c r="V946" s="33"/>
      <c r="W946" s="33"/>
      <c r="X946" s="33"/>
    </row>
    <row r="947" spans="1:24" s="34" customFormat="1">
      <c r="A947" s="29"/>
      <c r="B947" s="29"/>
      <c r="C947" s="29"/>
      <c r="D947" s="29"/>
      <c r="E947" s="29"/>
      <c r="F947" s="29"/>
      <c r="G947" s="29"/>
      <c r="H947" s="29"/>
      <c r="I947" s="30"/>
      <c r="J947" s="30"/>
      <c r="K947" s="30"/>
      <c r="L947" s="30"/>
      <c r="M947" s="40"/>
      <c r="N947" s="40"/>
      <c r="O947" s="31"/>
      <c r="P947" s="31"/>
      <c r="Q947" s="32"/>
      <c r="R947" s="32"/>
      <c r="S947" s="33"/>
      <c r="T947" s="33"/>
      <c r="U947" s="33"/>
      <c r="V947" s="33"/>
      <c r="W947" s="33"/>
      <c r="X947" s="33"/>
    </row>
    <row r="948" spans="1:24" s="34" customFormat="1">
      <c r="A948" s="29"/>
      <c r="B948" s="29"/>
      <c r="C948" s="29"/>
      <c r="D948" s="29"/>
      <c r="E948" s="29"/>
      <c r="F948" s="29"/>
      <c r="G948" s="29"/>
      <c r="H948" s="29"/>
      <c r="I948" s="30"/>
      <c r="J948" s="30"/>
      <c r="K948" s="30"/>
      <c r="L948" s="30"/>
      <c r="M948" s="40"/>
      <c r="N948" s="40"/>
      <c r="O948" s="31"/>
      <c r="P948" s="31"/>
      <c r="Q948" s="32"/>
      <c r="R948" s="32"/>
      <c r="S948" s="33"/>
      <c r="T948" s="33"/>
      <c r="U948" s="33"/>
      <c r="V948" s="33"/>
      <c r="W948" s="33"/>
      <c r="X948" s="33"/>
    </row>
    <row r="949" spans="1:24" s="34" customFormat="1">
      <c r="A949" s="29"/>
      <c r="B949" s="29"/>
      <c r="C949" s="29"/>
      <c r="D949" s="29"/>
      <c r="E949" s="29"/>
      <c r="F949" s="29"/>
      <c r="G949" s="29"/>
      <c r="H949" s="29"/>
      <c r="I949" s="30"/>
      <c r="J949" s="30"/>
      <c r="K949" s="30"/>
      <c r="L949" s="30"/>
      <c r="M949" s="40"/>
      <c r="N949" s="40"/>
      <c r="O949" s="31"/>
      <c r="P949" s="31"/>
      <c r="Q949" s="32"/>
      <c r="R949" s="32"/>
      <c r="S949" s="33"/>
      <c r="T949" s="33"/>
      <c r="U949" s="33"/>
      <c r="V949" s="33"/>
      <c r="W949" s="33"/>
      <c r="X949" s="33"/>
    </row>
    <row r="950" spans="1:24" s="34" customFormat="1">
      <c r="A950" s="29"/>
      <c r="B950" s="29"/>
      <c r="C950" s="29"/>
      <c r="D950" s="29"/>
      <c r="E950" s="29"/>
      <c r="F950" s="29"/>
      <c r="G950" s="29"/>
      <c r="H950" s="29"/>
      <c r="I950" s="30"/>
      <c r="J950" s="30"/>
      <c r="K950" s="30"/>
      <c r="L950" s="30"/>
      <c r="M950" s="40"/>
      <c r="N950" s="40"/>
      <c r="O950" s="31"/>
      <c r="P950" s="31"/>
      <c r="Q950" s="32"/>
      <c r="R950" s="32"/>
      <c r="S950" s="33"/>
      <c r="T950" s="33"/>
      <c r="U950" s="33"/>
      <c r="V950" s="33"/>
      <c r="W950" s="33"/>
      <c r="X950" s="33"/>
    </row>
    <row r="951" spans="1:24" s="34" customFormat="1">
      <c r="A951" s="29"/>
      <c r="B951" s="29"/>
      <c r="C951" s="29"/>
      <c r="D951" s="29"/>
      <c r="E951" s="29"/>
      <c r="F951" s="29"/>
      <c r="G951" s="29"/>
      <c r="H951" s="29"/>
      <c r="I951" s="30"/>
      <c r="J951" s="30"/>
      <c r="K951" s="30"/>
      <c r="L951" s="30"/>
      <c r="M951" s="40"/>
      <c r="N951" s="40"/>
      <c r="O951" s="31"/>
      <c r="P951" s="31"/>
      <c r="Q951" s="32"/>
      <c r="R951" s="32"/>
      <c r="S951" s="33"/>
      <c r="T951" s="33"/>
      <c r="U951" s="33"/>
      <c r="V951" s="33"/>
      <c r="W951" s="33"/>
      <c r="X951" s="33"/>
    </row>
    <row r="952" spans="1:24" s="34" customFormat="1">
      <c r="A952" s="29"/>
      <c r="B952" s="29"/>
      <c r="C952" s="29"/>
      <c r="D952" s="29"/>
      <c r="E952" s="29"/>
      <c r="F952" s="29"/>
      <c r="G952" s="29"/>
      <c r="H952" s="29"/>
      <c r="I952" s="30"/>
      <c r="J952" s="30"/>
      <c r="K952" s="30"/>
      <c r="L952" s="30"/>
      <c r="M952" s="40"/>
      <c r="N952" s="40"/>
      <c r="O952" s="31"/>
      <c r="P952" s="31"/>
      <c r="Q952" s="32"/>
      <c r="R952" s="32"/>
      <c r="S952" s="33"/>
      <c r="T952" s="33"/>
      <c r="U952" s="33"/>
      <c r="V952" s="33"/>
      <c r="W952" s="33"/>
      <c r="X952" s="33"/>
    </row>
    <row r="953" spans="1:24" s="34" customFormat="1">
      <c r="A953" s="29"/>
      <c r="B953" s="29"/>
      <c r="C953" s="29"/>
      <c r="D953" s="29"/>
      <c r="E953" s="29"/>
      <c r="F953" s="29"/>
      <c r="G953" s="29"/>
      <c r="H953" s="29"/>
      <c r="I953" s="30"/>
      <c r="J953" s="30"/>
      <c r="K953" s="30"/>
      <c r="L953" s="30"/>
      <c r="M953" s="40"/>
      <c r="N953" s="40"/>
      <c r="O953" s="31"/>
      <c r="P953" s="31"/>
      <c r="Q953" s="32"/>
      <c r="R953" s="32"/>
      <c r="S953" s="33"/>
      <c r="T953" s="33"/>
      <c r="U953" s="33"/>
      <c r="V953" s="33"/>
      <c r="W953" s="33"/>
      <c r="X953" s="33"/>
    </row>
    <row r="954" spans="1:24" s="34" customFormat="1">
      <c r="A954" s="29"/>
      <c r="B954" s="29"/>
      <c r="C954" s="29"/>
      <c r="D954" s="29"/>
      <c r="E954" s="29"/>
      <c r="F954" s="29"/>
      <c r="G954" s="29"/>
      <c r="H954" s="29"/>
      <c r="I954" s="30"/>
      <c r="J954" s="30"/>
      <c r="K954" s="30"/>
      <c r="L954" s="30"/>
      <c r="M954" s="40"/>
      <c r="N954" s="40"/>
      <c r="O954" s="31"/>
      <c r="P954" s="31"/>
      <c r="Q954" s="32"/>
      <c r="R954" s="32"/>
      <c r="S954" s="33"/>
      <c r="T954" s="33"/>
      <c r="U954" s="33"/>
      <c r="V954" s="33"/>
      <c r="W954" s="33"/>
      <c r="X954" s="33"/>
    </row>
    <row r="955" spans="1:24" s="34" customFormat="1">
      <c r="A955" s="29"/>
      <c r="B955" s="29"/>
      <c r="C955" s="29"/>
      <c r="D955" s="29"/>
      <c r="E955" s="29"/>
      <c r="F955" s="29"/>
      <c r="G955" s="29"/>
      <c r="H955" s="29"/>
      <c r="I955" s="30"/>
      <c r="J955" s="30"/>
      <c r="K955" s="30"/>
      <c r="L955" s="30"/>
      <c r="M955" s="40"/>
      <c r="N955" s="40"/>
      <c r="O955" s="31"/>
      <c r="P955" s="31"/>
      <c r="Q955" s="32"/>
      <c r="R955" s="32"/>
      <c r="S955" s="33"/>
      <c r="T955" s="33"/>
      <c r="U955" s="33"/>
      <c r="V955" s="33"/>
      <c r="W955" s="33"/>
      <c r="X955" s="33"/>
    </row>
    <row r="956" spans="1:24" s="34" customFormat="1">
      <c r="A956" s="29"/>
      <c r="B956" s="29"/>
      <c r="C956" s="29"/>
      <c r="D956" s="29"/>
      <c r="E956" s="29"/>
      <c r="F956" s="29"/>
      <c r="G956" s="29"/>
      <c r="H956" s="29"/>
      <c r="I956" s="30"/>
      <c r="J956" s="30"/>
      <c r="K956" s="30"/>
      <c r="L956" s="30"/>
      <c r="M956" s="40"/>
      <c r="N956" s="40"/>
      <c r="O956" s="31"/>
      <c r="P956" s="31"/>
      <c r="Q956" s="32"/>
      <c r="R956" s="32"/>
      <c r="S956" s="33"/>
      <c r="T956" s="33"/>
      <c r="U956" s="33"/>
      <c r="V956" s="33"/>
      <c r="W956" s="33"/>
      <c r="X956" s="33"/>
    </row>
    <row r="957" spans="1:24" s="34" customFormat="1">
      <c r="A957" s="29"/>
      <c r="B957" s="29"/>
      <c r="C957" s="29"/>
      <c r="D957" s="29"/>
      <c r="E957" s="29"/>
      <c r="F957" s="29"/>
      <c r="G957" s="29"/>
      <c r="H957" s="29"/>
      <c r="I957" s="30"/>
      <c r="J957" s="30"/>
      <c r="K957" s="30"/>
      <c r="L957" s="30"/>
      <c r="M957" s="40"/>
      <c r="N957" s="40"/>
      <c r="O957" s="31"/>
      <c r="P957" s="31"/>
      <c r="Q957" s="32"/>
      <c r="R957" s="32"/>
      <c r="S957" s="33"/>
      <c r="T957" s="33"/>
      <c r="U957" s="33"/>
      <c r="V957" s="33"/>
      <c r="W957" s="33"/>
      <c r="X957" s="33"/>
    </row>
    <row r="958" spans="1:24" s="34" customFormat="1">
      <c r="A958" s="29"/>
      <c r="B958" s="29"/>
      <c r="C958" s="29"/>
      <c r="D958" s="29"/>
      <c r="E958" s="29"/>
      <c r="F958" s="29"/>
      <c r="G958" s="29"/>
      <c r="H958" s="29"/>
      <c r="I958" s="30"/>
      <c r="J958" s="30"/>
      <c r="K958" s="30"/>
      <c r="L958" s="30"/>
      <c r="M958" s="40"/>
      <c r="N958" s="40"/>
      <c r="O958" s="31"/>
      <c r="P958" s="31"/>
      <c r="Q958" s="32"/>
      <c r="R958" s="32"/>
      <c r="S958" s="33"/>
      <c r="T958" s="33"/>
      <c r="U958" s="33"/>
      <c r="V958" s="33"/>
      <c r="W958" s="33"/>
      <c r="X958" s="33"/>
    </row>
    <row r="959" spans="1:24" s="34" customFormat="1">
      <c r="A959" s="29"/>
      <c r="B959" s="29"/>
      <c r="C959" s="29"/>
      <c r="D959" s="29"/>
      <c r="E959" s="29"/>
      <c r="F959" s="29"/>
      <c r="G959" s="29"/>
      <c r="H959" s="29"/>
      <c r="I959" s="30"/>
      <c r="J959" s="30"/>
      <c r="K959" s="30"/>
      <c r="L959" s="30"/>
      <c r="M959" s="40"/>
      <c r="N959" s="40"/>
      <c r="O959" s="31"/>
      <c r="P959" s="31"/>
      <c r="Q959" s="32"/>
      <c r="R959" s="32"/>
      <c r="S959" s="33"/>
      <c r="T959" s="33"/>
      <c r="U959" s="33"/>
      <c r="V959" s="33"/>
      <c r="W959" s="33"/>
      <c r="X959" s="33"/>
    </row>
    <row r="960" spans="1:24" s="34" customFormat="1">
      <c r="A960" s="29"/>
      <c r="B960" s="29"/>
      <c r="C960" s="29"/>
      <c r="D960" s="29"/>
      <c r="E960" s="29"/>
      <c r="F960" s="29"/>
      <c r="G960" s="29"/>
      <c r="H960" s="29"/>
      <c r="I960" s="30"/>
      <c r="J960" s="30"/>
      <c r="K960" s="30"/>
      <c r="L960" s="30"/>
      <c r="M960" s="40"/>
      <c r="N960" s="40"/>
      <c r="O960" s="31"/>
      <c r="P960" s="31"/>
      <c r="Q960" s="32"/>
      <c r="R960" s="32"/>
      <c r="S960" s="33"/>
      <c r="T960" s="33"/>
      <c r="U960" s="33"/>
      <c r="V960" s="33"/>
      <c r="W960" s="33"/>
      <c r="X960" s="33"/>
    </row>
    <row r="961" spans="1:24" s="34" customFormat="1">
      <c r="A961" s="29"/>
      <c r="B961" s="29"/>
      <c r="C961" s="29"/>
      <c r="D961" s="29"/>
      <c r="E961" s="29"/>
      <c r="F961" s="29"/>
      <c r="G961" s="29"/>
      <c r="H961" s="29"/>
      <c r="I961" s="30"/>
      <c r="J961" s="30"/>
      <c r="K961" s="30"/>
      <c r="L961" s="30"/>
      <c r="M961" s="40"/>
      <c r="N961" s="40"/>
      <c r="O961" s="31"/>
      <c r="P961" s="31"/>
      <c r="Q961" s="32"/>
      <c r="R961" s="32"/>
      <c r="S961" s="33"/>
      <c r="T961" s="33"/>
      <c r="U961" s="33"/>
      <c r="V961" s="33"/>
      <c r="W961" s="33"/>
      <c r="X961" s="33"/>
    </row>
    <row r="962" spans="1:24" s="34" customFormat="1">
      <c r="A962" s="29"/>
      <c r="B962" s="29"/>
      <c r="C962" s="29"/>
      <c r="D962" s="29"/>
      <c r="E962" s="29"/>
      <c r="F962" s="29"/>
      <c r="G962" s="29"/>
      <c r="H962" s="29"/>
      <c r="I962" s="30"/>
      <c r="J962" s="30"/>
      <c r="K962" s="30"/>
      <c r="L962" s="30"/>
      <c r="M962" s="40"/>
      <c r="N962" s="40"/>
      <c r="O962" s="31"/>
      <c r="P962" s="31"/>
      <c r="Q962" s="32"/>
      <c r="R962" s="32"/>
      <c r="S962" s="33"/>
      <c r="T962" s="33"/>
      <c r="U962" s="33"/>
      <c r="V962" s="33"/>
      <c r="W962" s="33"/>
      <c r="X962" s="33"/>
    </row>
    <row r="963" spans="1:24" s="34" customFormat="1">
      <c r="A963" s="29"/>
      <c r="B963" s="29"/>
      <c r="C963" s="29"/>
      <c r="D963" s="29"/>
      <c r="E963" s="29"/>
      <c r="F963" s="29"/>
      <c r="G963" s="29"/>
      <c r="H963" s="29"/>
      <c r="I963" s="30"/>
      <c r="J963" s="30"/>
      <c r="K963" s="30"/>
      <c r="L963" s="30"/>
      <c r="M963" s="40"/>
      <c r="N963" s="40"/>
      <c r="O963" s="31"/>
      <c r="P963" s="31"/>
      <c r="Q963" s="32"/>
      <c r="R963" s="32"/>
      <c r="S963" s="33"/>
      <c r="T963" s="33"/>
      <c r="U963" s="33"/>
      <c r="V963" s="33"/>
      <c r="W963" s="33"/>
      <c r="X963" s="33"/>
    </row>
    <row r="964" spans="1:24" s="34" customFormat="1">
      <c r="A964" s="29"/>
      <c r="B964" s="29"/>
      <c r="C964" s="29"/>
      <c r="D964" s="29"/>
      <c r="E964" s="29"/>
      <c r="F964" s="29"/>
      <c r="G964" s="29"/>
      <c r="H964" s="29"/>
      <c r="I964" s="30"/>
      <c r="J964" s="30"/>
      <c r="K964" s="30"/>
      <c r="L964" s="30"/>
      <c r="M964" s="40"/>
      <c r="N964" s="40"/>
      <c r="O964" s="31"/>
      <c r="P964" s="31"/>
      <c r="Q964" s="32"/>
      <c r="R964" s="32"/>
      <c r="S964" s="33"/>
      <c r="T964" s="33"/>
      <c r="U964" s="33"/>
      <c r="V964" s="33"/>
      <c r="W964" s="33"/>
      <c r="X964" s="33"/>
    </row>
    <row r="965" spans="1:24" s="34" customFormat="1">
      <c r="A965" s="29"/>
      <c r="B965" s="29"/>
      <c r="C965" s="29"/>
      <c r="D965" s="29"/>
      <c r="E965" s="29"/>
      <c r="F965" s="29"/>
      <c r="G965" s="29"/>
      <c r="H965" s="29"/>
      <c r="I965" s="30"/>
      <c r="J965" s="30"/>
      <c r="K965" s="30"/>
      <c r="L965" s="30"/>
      <c r="M965" s="40"/>
      <c r="N965" s="40"/>
      <c r="O965" s="31"/>
      <c r="P965" s="31"/>
      <c r="Q965" s="32"/>
      <c r="R965" s="32"/>
      <c r="S965" s="33"/>
      <c r="T965" s="33"/>
      <c r="U965" s="33"/>
      <c r="V965" s="33"/>
      <c r="W965" s="33"/>
      <c r="X965" s="33"/>
    </row>
    <row r="966" spans="1:24" s="34" customFormat="1">
      <c r="A966" s="29"/>
      <c r="B966" s="29"/>
      <c r="C966" s="29"/>
      <c r="D966" s="29"/>
      <c r="E966" s="29"/>
      <c r="F966" s="29"/>
      <c r="G966" s="29"/>
      <c r="H966" s="29"/>
      <c r="I966" s="30"/>
      <c r="J966" s="30"/>
      <c r="K966" s="30"/>
      <c r="L966" s="30"/>
      <c r="M966" s="40"/>
      <c r="N966" s="40"/>
      <c r="O966" s="31"/>
      <c r="P966" s="31"/>
      <c r="Q966" s="32"/>
      <c r="R966" s="32"/>
      <c r="S966" s="33"/>
      <c r="T966" s="33"/>
      <c r="U966" s="33"/>
      <c r="V966" s="33"/>
      <c r="W966" s="33"/>
      <c r="X966" s="33"/>
    </row>
    <row r="967" spans="1:24" s="34" customFormat="1">
      <c r="A967" s="29"/>
      <c r="B967" s="29"/>
      <c r="C967" s="29"/>
      <c r="D967" s="29"/>
      <c r="E967" s="29"/>
      <c r="F967" s="29"/>
      <c r="G967" s="29"/>
      <c r="H967" s="29"/>
      <c r="I967" s="30"/>
      <c r="J967" s="30"/>
      <c r="K967" s="30"/>
      <c r="L967" s="30"/>
      <c r="M967" s="40"/>
      <c r="N967" s="40"/>
      <c r="O967" s="31"/>
      <c r="P967" s="31"/>
      <c r="Q967" s="32"/>
      <c r="R967" s="32"/>
      <c r="S967" s="33"/>
      <c r="T967" s="33"/>
      <c r="U967" s="33"/>
      <c r="V967" s="33"/>
      <c r="W967" s="33"/>
      <c r="X967" s="33"/>
    </row>
    <row r="968" spans="1:24" s="34" customFormat="1">
      <c r="A968" s="29"/>
      <c r="B968" s="29"/>
      <c r="C968" s="29"/>
      <c r="D968" s="29"/>
      <c r="E968" s="29"/>
      <c r="F968" s="29"/>
      <c r="G968" s="29"/>
      <c r="H968" s="29"/>
      <c r="I968" s="30"/>
      <c r="J968" s="30"/>
      <c r="K968" s="30"/>
      <c r="L968" s="30"/>
      <c r="M968" s="40"/>
      <c r="N968" s="40"/>
      <c r="O968" s="31"/>
      <c r="P968" s="31"/>
      <c r="Q968" s="32"/>
      <c r="R968" s="32"/>
      <c r="S968" s="33"/>
      <c r="T968" s="33"/>
      <c r="U968" s="33"/>
      <c r="V968" s="33"/>
      <c r="W968" s="33"/>
      <c r="X968" s="33"/>
    </row>
    <row r="969" spans="1:24" s="34" customFormat="1">
      <c r="A969" s="29"/>
      <c r="B969" s="29"/>
      <c r="C969" s="29"/>
      <c r="D969" s="29"/>
      <c r="E969" s="29"/>
      <c r="F969" s="29"/>
      <c r="G969" s="29"/>
      <c r="H969" s="29"/>
      <c r="I969" s="30"/>
      <c r="J969" s="30"/>
      <c r="K969" s="30"/>
      <c r="L969" s="30"/>
      <c r="M969" s="40"/>
      <c r="N969" s="40"/>
      <c r="O969" s="31"/>
      <c r="P969" s="31"/>
      <c r="Q969" s="32"/>
      <c r="R969" s="32"/>
      <c r="S969" s="33"/>
      <c r="T969" s="33"/>
      <c r="U969" s="33"/>
      <c r="V969" s="33"/>
      <c r="W969" s="33"/>
      <c r="X969" s="33"/>
    </row>
    <row r="970" spans="1:24" s="34" customFormat="1">
      <c r="A970" s="29"/>
      <c r="B970" s="29"/>
      <c r="C970" s="29"/>
      <c r="D970" s="29"/>
      <c r="E970" s="29"/>
      <c r="F970" s="29"/>
      <c r="G970" s="29"/>
      <c r="H970" s="29"/>
      <c r="I970" s="30"/>
      <c r="J970" s="30"/>
      <c r="K970" s="30"/>
      <c r="L970" s="30"/>
      <c r="M970" s="40"/>
      <c r="N970" s="40"/>
      <c r="O970" s="31"/>
      <c r="P970" s="31"/>
      <c r="Q970" s="32"/>
      <c r="R970" s="32"/>
      <c r="S970" s="33"/>
      <c r="T970" s="33"/>
      <c r="U970" s="33"/>
      <c r="V970" s="33"/>
      <c r="W970" s="33"/>
      <c r="X970" s="33"/>
    </row>
    <row r="971" spans="1:24" s="34" customFormat="1">
      <c r="A971" s="29"/>
      <c r="B971" s="29"/>
      <c r="C971" s="29"/>
      <c r="D971" s="29"/>
      <c r="E971" s="29"/>
      <c r="F971" s="29"/>
      <c r="G971" s="29"/>
      <c r="H971" s="29"/>
      <c r="I971" s="30"/>
      <c r="J971" s="30"/>
      <c r="K971" s="30"/>
      <c r="L971" s="30"/>
      <c r="M971" s="40"/>
      <c r="N971" s="40"/>
      <c r="O971" s="31"/>
      <c r="P971" s="31"/>
      <c r="Q971" s="32"/>
      <c r="R971" s="32"/>
      <c r="S971" s="33"/>
      <c r="T971" s="33"/>
      <c r="U971" s="33"/>
      <c r="V971" s="33"/>
      <c r="W971" s="33"/>
      <c r="X971" s="33"/>
    </row>
    <row r="972" spans="1:24" s="34" customFormat="1">
      <c r="A972" s="29"/>
      <c r="B972" s="29"/>
      <c r="C972" s="29"/>
      <c r="D972" s="29"/>
      <c r="E972" s="29"/>
      <c r="F972" s="29"/>
      <c r="G972" s="29"/>
      <c r="H972" s="29"/>
      <c r="I972" s="30"/>
      <c r="J972" s="30"/>
      <c r="K972" s="30"/>
      <c r="L972" s="30"/>
      <c r="M972" s="40"/>
      <c r="N972" s="40"/>
      <c r="O972" s="31"/>
      <c r="P972" s="31"/>
      <c r="Q972" s="32"/>
      <c r="R972" s="32"/>
      <c r="S972" s="33"/>
      <c r="T972" s="33"/>
      <c r="U972" s="33"/>
      <c r="V972" s="33"/>
      <c r="W972" s="33"/>
      <c r="X972" s="33"/>
    </row>
    <row r="973" spans="1:24" s="34" customFormat="1">
      <c r="A973" s="29"/>
      <c r="B973" s="29"/>
      <c r="C973" s="29"/>
      <c r="D973" s="29"/>
      <c r="E973" s="29"/>
      <c r="F973" s="29"/>
      <c r="G973" s="29"/>
      <c r="H973" s="29"/>
      <c r="I973" s="30"/>
      <c r="J973" s="30"/>
      <c r="K973" s="30"/>
      <c r="L973" s="30"/>
      <c r="M973" s="40"/>
      <c r="N973" s="40"/>
      <c r="O973" s="31"/>
      <c r="P973" s="31"/>
      <c r="Q973" s="32"/>
      <c r="R973" s="32"/>
      <c r="S973" s="33"/>
      <c r="T973" s="33"/>
      <c r="U973" s="33"/>
      <c r="V973" s="33"/>
      <c r="W973" s="33"/>
      <c r="X973" s="33"/>
    </row>
    <row r="974" spans="1:24" s="34" customFormat="1">
      <c r="A974" s="29"/>
      <c r="B974" s="29"/>
      <c r="C974" s="29"/>
      <c r="D974" s="29"/>
      <c r="E974" s="29"/>
      <c r="F974" s="29"/>
      <c r="G974" s="29"/>
      <c r="H974" s="29"/>
      <c r="I974" s="30"/>
      <c r="J974" s="30"/>
      <c r="K974" s="30"/>
      <c r="L974" s="30"/>
      <c r="M974" s="40"/>
      <c r="N974" s="40"/>
      <c r="O974" s="31"/>
      <c r="P974" s="31"/>
      <c r="Q974" s="32"/>
      <c r="R974" s="32"/>
      <c r="S974" s="33"/>
      <c r="T974" s="33"/>
      <c r="U974" s="33"/>
      <c r="V974" s="33"/>
      <c r="W974" s="33"/>
      <c r="X974" s="33"/>
    </row>
    <row r="975" spans="1:24" s="34" customFormat="1">
      <c r="A975" s="29"/>
      <c r="B975" s="29"/>
      <c r="C975" s="29"/>
      <c r="D975" s="29"/>
      <c r="E975" s="29"/>
      <c r="F975" s="29"/>
      <c r="G975" s="29"/>
      <c r="H975" s="29"/>
      <c r="I975" s="30"/>
      <c r="J975" s="30"/>
      <c r="K975" s="30"/>
      <c r="L975" s="30"/>
      <c r="M975" s="40"/>
      <c r="N975" s="40"/>
      <c r="O975" s="31"/>
      <c r="P975" s="31"/>
      <c r="Q975" s="32"/>
      <c r="R975" s="32"/>
      <c r="S975" s="33"/>
      <c r="T975" s="33"/>
      <c r="U975" s="33"/>
      <c r="V975" s="33"/>
      <c r="W975" s="33"/>
      <c r="X975" s="33"/>
    </row>
    <row r="976" spans="1:24" s="34" customFormat="1">
      <c r="A976" s="29"/>
      <c r="B976" s="29"/>
      <c r="C976" s="29"/>
      <c r="D976" s="29"/>
      <c r="E976" s="29"/>
      <c r="F976" s="29"/>
      <c r="G976" s="29"/>
      <c r="H976" s="29"/>
      <c r="I976" s="30"/>
      <c r="J976" s="30"/>
      <c r="K976" s="30"/>
      <c r="L976" s="30"/>
      <c r="M976" s="40"/>
      <c r="N976" s="40"/>
      <c r="O976" s="31"/>
      <c r="P976" s="31"/>
      <c r="Q976" s="32"/>
      <c r="R976" s="32"/>
      <c r="S976" s="33"/>
      <c r="T976" s="33"/>
      <c r="U976" s="33"/>
      <c r="V976" s="33"/>
      <c r="W976" s="33"/>
      <c r="X976" s="33"/>
    </row>
    <row r="977" spans="1:24" s="34" customFormat="1">
      <c r="A977" s="29"/>
      <c r="B977" s="29"/>
      <c r="C977" s="29"/>
      <c r="D977" s="29"/>
      <c r="E977" s="29"/>
      <c r="F977" s="29"/>
      <c r="G977" s="29"/>
      <c r="H977" s="29"/>
      <c r="I977" s="30"/>
      <c r="J977" s="30"/>
      <c r="K977" s="30"/>
      <c r="L977" s="30"/>
      <c r="M977" s="40"/>
      <c r="N977" s="40"/>
      <c r="O977" s="31"/>
      <c r="P977" s="31"/>
      <c r="Q977" s="32"/>
      <c r="R977" s="32"/>
      <c r="S977" s="33"/>
      <c r="T977" s="33"/>
      <c r="U977" s="33"/>
      <c r="V977" s="33"/>
      <c r="W977" s="33"/>
      <c r="X977" s="33"/>
    </row>
    <row r="978" spans="1:24" s="34" customFormat="1">
      <c r="A978" s="29"/>
      <c r="B978" s="29"/>
      <c r="C978" s="29"/>
      <c r="D978" s="29"/>
      <c r="E978" s="29"/>
      <c r="F978" s="29"/>
      <c r="G978" s="29"/>
      <c r="H978" s="29"/>
      <c r="I978" s="30"/>
      <c r="J978" s="30"/>
      <c r="K978" s="30"/>
      <c r="L978" s="30"/>
      <c r="M978" s="40"/>
      <c r="N978" s="40"/>
      <c r="O978" s="31"/>
      <c r="P978" s="31"/>
      <c r="Q978" s="32"/>
      <c r="R978" s="32"/>
      <c r="S978" s="33"/>
      <c r="T978" s="33"/>
      <c r="U978" s="33"/>
      <c r="V978" s="33"/>
      <c r="W978" s="33"/>
      <c r="X978" s="33"/>
    </row>
    <row r="979" spans="1:24" s="34" customFormat="1">
      <c r="A979" s="29"/>
      <c r="B979" s="29"/>
      <c r="C979" s="29"/>
      <c r="D979" s="29"/>
      <c r="E979" s="29"/>
      <c r="F979" s="29"/>
      <c r="G979" s="29"/>
      <c r="H979" s="29"/>
      <c r="I979" s="30"/>
      <c r="J979" s="30"/>
      <c r="K979" s="30"/>
      <c r="L979" s="30"/>
      <c r="M979" s="40"/>
      <c r="N979" s="40"/>
      <c r="O979" s="31"/>
      <c r="P979" s="31"/>
      <c r="Q979" s="32"/>
      <c r="R979" s="32"/>
      <c r="S979" s="33"/>
      <c r="T979" s="33"/>
      <c r="U979" s="33"/>
      <c r="V979" s="33"/>
      <c r="W979" s="33"/>
      <c r="X979" s="33"/>
    </row>
    <row r="980" spans="1:24" s="34" customFormat="1">
      <c r="A980" s="29"/>
      <c r="B980" s="29"/>
      <c r="C980" s="29"/>
      <c r="D980" s="29"/>
      <c r="E980" s="29"/>
      <c r="F980" s="29"/>
      <c r="G980" s="29"/>
      <c r="H980" s="29"/>
      <c r="I980" s="30"/>
      <c r="J980" s="30"/>
      <c r="K980" s="30"/>
      <c r="L980" s="30"/>
      <c r="M980" s="40"/>
      <c r="N980" s="40"/>
      <c r="O980" s="31"/>
      <c r="P980" s="31"/>
      <c r="Q980" s="32"/>
      <c r="R980" s="32"/>
      <c r="S980" s="33"/>
      <c r="T980" s="33"/>
      <c r="U980" s="33"/>
      <c r="V980" s="33"/>
      <c r="W980" s="33"/>
      <c r="X980" s="33"/>
    </row>
    <row r="981" spans="1:24" s="34" customFormat="1">
      <c r="A981" s="29"/>
      <c r="B981" s="29"/>
      <c r="C981" s="29"/>
      <c r="D981" s="29"/>
      <c r="E981" s="29"/>
      <c r="F981" s="29"/>
      <c r="G981" s="29"/>
      <c r="H981" s="29"/>
      <c r="I981" s="30"/>
      <c r="J981" s="30"/>
      <c r="K981" s="30"/>
      <c r="L981" s="30"/>
      <c r="M981" s="40"/>
      <c r="N981" s="40"/>
      <c r="O981" s="31"/>
      <c r="P981" s="31"/>
      <c r="Q981" s="32"/>
      <c r="R981" s="32"/>
      <c r="S981" s="33"/>
      <c r="T981" s="33"/>
      <c r="U981" s="33"/>
      <c r="V981" s="33"/>
      <c r="W981" s="33"/>
      <c r="X981" s="33"/>
    </row>
    <row r="982" spans="1:24" s="34" customFormat="1">
      <c r="A982" s="29"/>
      <c r="B982" s="29"/>
      <c r="C982" s="29"/>
      <c r="D982" s="29"/>
      <c r="E982" s="29"/>
      <c r="F982" s="29"/>
      <c r="G982" s="29"/>
      <c r="H982" s="29"/>
      <c r="I982" s="30"/>
      <c r="J982" s="30"/>
      <c r="K982" s="30"/>
      <c r="L982" s="30"/>
      <c r="M982" s="40"/>
      <c r="N982" s="40"/>
      <c r="O982" s="31"/>
      <c r="P982" s="31"/>
      <c r="Q982" s="32"/>
      <c r="R982" s="32"/>
      <c r="S982" s="33"/>
      <c r="T982" s="33"/>
      <c r="U982" s="33"/>
      <c r="V982" s="33"/>
      <c r="W982" s="33"/>
      <c r="X982" s="33"/>
    </row>
    <row r="983" spans="1:24" s="34" customFormat="1">
      <c r="A983" s="29"/>
      <c r="B983" s="29"/>
      <c r="C983" s="29"/>
      <c r="D983" s="29"/>
      <c r="E983" s="29"/>
      <c r="F983" s="29"/>
      <c r="G983" s="29"/>
      <c r="H983" s="29"/>
      <c r="I983" s="30"/>
      <c r="J983" s="30"/>
      <c r="K983" s="30"/>
      <c r="L983" s="30"/>
      <c r="M983" s="40"/>
      <c r="N983" s="40"/>
      <c r="O983" s="31"/>
      <c r="P983" s="31"/>
      <c r="Q983" s="32"/>
      <c r="R983" s="32"/>
      <c r="S983" s="33"/>
      <c r="T983" s="33"/>
      <c r="U983" s="33"/>
      <c r="V983" s="33"/>
      <c r="W983" s="33"/>
      <c r="X983" s="33"/>
    </row>
    <row r="984" spans="1:24" s="34" customFormat="1">
      <c r="A984" s="29"/>
      <c r="B984" s="29"/>
      <c r="C984" s="29"/>
      <c r="D984" s="29"/>
      <c r="E984" s="29"/>
      <c r="F984" s="29"/>
      <c r="G984" s="29"/>
      <c r="H984" s="29"/>
      <c r="I984" s="30"/>
      <c r="J984" s="30"/>
      <c r="K984" s="30"/>
      <c r="L984" s="30"/>
      <c r="M984" s="40"/>
      <c r="N984" s="40"/>
      <c r="O984" s="31"/>
      <c r="P984" s="31"/>
      <c r="Q984" s="32"/>
      <c r="R984" s="32"/>
      <c r="S984" s="33"/>
      <c r="T984" s="33"/>
      <c r="U984" s="33"/>
      <c r="V984" s="33"/>
      <c r="W984" s="33"/>
      <c r="X984" s="33"/>
    </row>
    <row r="985" spans="1:24" s="34" customFormat="1">
      <c r="A985" s="29"/>
      <c r="B985" s="29"/>
      <c r="C985" s="29"/>
      <c r="D985" s="29"/>
      <c r="E985" s="29"/>
      <c r="F985" s="29"/>
      <c r="G985" s="29"/>
      <c r="H985" s="29"/>
      <c r="I985" s="30"/>
      <c r="J985" s="30"/>
      <c r="K985" s="30"/>
      <c r="L985" s="30"/>
      <c r="M985" s="40"/>
      <c r="N985" s="40"/>
      <c r="O985" s="31"/>
      <c r="P985" s="31"/>
      <c r="Q985" s="32"/>
      <c r="R985" s="32"/>
      <c r="S985" s="33"/>
      <c r="T985" s="33"/>
      <c r="U985" s="33"/>
      <c r="V985" s="33"/>
      <c r="W985" s="33"/>
      <c r="X985" s="33"/>
    </row>
    <row r="986" spans="1:24" s="34" customFormat="1">
      <c r="A986" s="29"/>
      <c r="B986" s="29"/>
      <c r="C986" s="29"/>
      <c r="D986" s="29"/>
      <c r="E986" s="29"/>
      <c r="F986" s="29"/>
      <c r="G986" s="29"/>
      <c r="H986" s="29"/>
      <c r="I986" s="30"/>
      <c r="J986" s="30"/>
      <c r="K986" s="30"/>
      <c r="L986" s="30"/>
      <c r="M986" s="40"/>
      <c r="N986" s="40"/>
      <c r="O986" s="31"/>
      <c r="P986" s="31"/>
      <c r="Q986" s="32"/>
      <c r="R986" s="32"/>
      <c r="S986" s="33"/>
      <c r="T986" s="33"/>
      <c r="U986" s="33"/>
      <c r="V986" s="33"/>
      <c r="W986" s="33"/>
      <c r="X986" s="33"/>
    </row>
    <row r="987" spans="1:24" s="34" customFormat="1">
      <c r="A987" s="29"/>
      <c r="B987" s="29"/>
      <c r="C987" s="29"/>
      <c r="D987" s="29"/>
      <c r="E987" s="29"/>
      <c r="F987" s="29"/>
      <c r="G987" s="29"/>
      <c r="H987" s="29"/>
      <c r="I987" s="30"/>
      <c r="J987" s="30"/>
      <c r="K987" s="30"/>
      <c r="L987" s="30"/>
      <c r="M987" s="40"/>
      <c r="N987" s="40"/>
      <c r="O987" s="31"/>
      <c r="P987" s="31"/>
      <c r="Q987" s="32"/>
      <c r="R987" s="32"/>
      <c r="S987" s="33"/>
      <c r="T987" s="33"/>
      <c r="U987" s="33"/>
      <c r="V987" s="33"/>
      <c r="W987" s="33"/>
      <c r="X987" s="33"/>
    </row>
    <row r="988" spans="1:24" s="34" customFormat="1">
      <c r="A988" s="29"/>
      <c r="B988" s="29"/>
      <c r="C988" s="29"/>
      <c r="D988" s="29"/>
      <c r="E988" s="29"/>
      <c r="F988" s="29"/>
      <c r="G988" s="29"/>
      <c r="H988" s="29"/>
      <c r="I988" s="30"/>
      <c r="J988" s="30"/>
      <c r="K988" s="30"/>
      <c r="L988" s="30"/>
      <c r="M988" s="40"/>
      <c r="N988" s="40"/>
      <c r="O988" s="31"/>
      <c r="P988" s="31"/>
      <c r="Q988" s="32"/>
      <c r="R988" s="32"/>
      <c r="S988" s="33"/>
      <c r="T988" s="33"/>
      <c r="U988" s="33"/>
      <c r="V988" s="33"/>
      <c r="W988" s="33"/>
      <c r="X988" s="33"/>
    </row>
    <row r="989" spans="1:24" s="34" customFormat="1">
      <c r="A989" s="29"/>
      <c r="B989" s="29"/>
      <c r="C989" s="29"/>
      <c r="D989" s="29"/>
      <c r="E989" s="29"/>
      <c r="F989" s="29"/>
      <c r="G989" s="29"/>
      <c r="H989" s="29"/>
      <c r="I989" s="30"/>
      <c r="J989" s="30"/>
      <c r="K989" s="30"/>
      <c r="L989" s="30"/>
      <c r="M989" s="40"/>
      <c r="N989" s="40"/>
      <c r="O989" s="31"/>
      <c r="P989" s="31"/>
      <c r="Q989" s="32"/>
      <c r="R989" s="32"/>
      <c r="S989" s="33"/>
      <c r="T989" s="33"/>
      <c r="U989" s="33"/>
      <c r="V989" s="33"/>
      <c r="W989" s="33"/>
      <c r="X989" s="33"/>
    </row>
    <row r="990" spans="1:24" s="34" customFormat="1">
      <c r="A990" s="29"/>
      <c r="B990" s="29"/>
      <c r="C990" s="29"/>
      <c r="D990" s="29"/>
      <c r="E990" s="29"/>
      <c r="F990" s="29"/>
      <c r="G990" s="29"/>
      <c r="H990" s="29"/>
      <c r="I990" s="30"/>
      <c r="J990" s="30"/>
      <c r="K990" s="30"/>
      <c r="L990" s="30"/>
      <c r="M990" s="40"/>
      <c r="N990" s="40"/>
      <c r="O990" s="31"/>
      <c r="P990" s="31"/>
      <c r="Q990" s="32"/>
      <c r="R990" s="32"/>
      <c r="S990" s="33"/>
      <c r="T990" s="33"/>
      <c r="U990" s="33"/>
      <c r="V990" s="33"/>
      <c r="W990" s="33"/>
      <c r="X990" s="33"/>
    </row>
    <row r="991" spans="1:24" s="34" customFormat="1">
      <c r="A991" s="29"/>
      <c r="B991" s="29"/>
      <c r="C991" s="29"/>
      <c r="D991" s="29"/>
      <c r="E991" s="29"/>
      <c r="F991" s="29"/>
      <c r="G991" s="29"/>
      <c r="H991" s="29"/>
      <c r="I991" s="30"/>
      <c r="J991" s="30"/>
      <c r="K991" s="30"/>
      <c r="L991" s="30"/>
      <c r="M991" s="40"/>
      <c r="N991" s="40"/>
      <c r="O991" s="31"/>
      <c r="P991" s="31"/>
      <c r="Q991" s="32"/>
      <c r="R991" s="32"/>
      <c r="S991" s="33"/>
      <c r="T991" s="33"/>
      <c r="U991" s="33"/>
      <c r="V991" s="33"/>
      <c r="W991" s="33"/>
      <c r="X991" s="33"/>
    </row>
    <row r="992" spans="1:24" s="34" customFormat="1">
      <c r="A992" s="29"/>
      <c r="B992" s="29"/>
      <c r="C992" s="29"/>
      <c r="D992" s="29"/>
      <c r="E992" s="29"/>
      <c r="F992" s="29"/>
      <c r="G992" s="29"/>
      <c r="H992" s="29"/>
      <c r="I992" s="30"/>
      <c r="J992" s="30"/>
      <c r="K992" s="30"/>
      <c r="L992" s="30"/>
      <c r="M992" s="40"/>
      <c r="N992" s="40"/>
      <c r="O992" s="31"/>
      <c r="P992" s="31"/>
      <c r="Q992" s="32"/>
      <c r="R992" s="32"/>
      <c r="S992" s="33"/>
      <c r="T992" s="33"/>
      <c r="U992" s="33"/>
      <c r="V992" s="33"/>
      <c r="W992" s="33"/>
      <c r="X992" s="33"/>
    </row>
    <row r="993" spans="1:24" s="34" customFormat="1">
      <c r="A993" s="29"/>
      <c r="B993" s="29"/>
      <c r="C993" s="29"/>
      <c r="D993" s="29"/>
      <c r="E993" s="29"/>
      <c r="F993" s="29"/>
      <c r="G993" s="29"/>
      <c r="H993" s="29"/>
      <c r="I993" s="30"/>
      <c r="J993" s="30"/>
      <c r="K993" s="30"/>
      <c r="L993" s="30"/>
      <c r="M993" s="40"/>
      <c r="N993" s="40"/>
      <c r="O993" s="31"/>
      <c r="P993" s="31"/>
      <c r="Q993" s="32"/>
      <c r="R993" s="32"/>
      <c r="S993" s="33"/>
      <c r="T993" s="33"/>
      <c r="U993" s="33"/>
      <c r="V993" s="33"/>
      <c r="W993" s="33"/>
      <c r="X993" s="33"/>
    </row>
    <row r="994" spans="1:24" s="34" customFormat="1">
      <c r="A994" s="29"/>
      <c r="B994" s="29"/>
      <c r="C994" s="29"/>
      <c r="D994" s="29"/>
      <c r="E994" s="29"/>
      <c r="F994" s="29"/>
      <c r="G994" s="29"/>
      <c r="H994" s="29"/>
      <c r="I994" s="30"/>
      <c r="J994" s="30"/>
      <c r="K994" s="30"/>
      <c r="L994" s="30"/>
      <c r="M994" s="40"/>
      <c r="N994" s="40"/>
      <c r="O994" s="31"/>
      <c r="P994" s="31"/>
      <c r="Q994" s="32"/>
      <c r="R994" s="32"/>
      <c r="S994" s="33"/>
      <c r="T994" s="33"/>
      <c r="U994" s="33"/>
      <c r="V994" s="33"/>
      <c r="W994" s="33"/>
      <c r="X994" s="33"/>
    </row>
    <row r="995" spans="1:24" s="34" customFormat="1">
      <c r="A995" s="29"/>
      <c r="B995" s="29"/>
      <c r="C995" s="29"/>
      <c r="D995" s="29"/>
      <c r="E995" s="29"/>
      <c r="F995" s="29"/>
      <c r="G995" s="29"/>
      <c r="H995" s="29"/>
      <c r="I995" s="30"/>
      <c r="J995" s="30"/>
      <c r="K995" s="30"/>
      <c r="L995" s="30"/>
      <c r="M995" s="40"/>
      <c r="N995" s="40"/>
      <c r="O995" s="31"/>
      <c r="P995" s="31"/>
      <c r="Q995" s="32"/>
      <c r="R995" s="32"/>
      <c r="S995" s="33"/>
      <c r="T995" s="33"/>
      <c r="U995" s="33"/>
      <c r="V995" s="33"/>
      <c r="W995" s="33"/>
      <c r="X995" s="33"/>
    </row>
    <row r="996" spans="1:24" s="34" customFormat="1">
      <c r="A996" s="29"/>
      <c r="B996" s="29"/>
      <c r="C996" s="29"/>
      <c r="D996" s="29"/>
      <c r="E996" s="29"/>
      <c r="F996" s="29"/>
      <c r="G996" s="29"/>
      <c r="H996" s="29"/>
      <c r="I996" s="30"/>
      <c r="J996" s="30"/>
      <c r="K996" s="30"/>
      <c r="L996" s="30"/>
      <c r="M996" s="40"/>
      <c r="N996" s="40"/>
      <c r="O996" s="31"/>
      <c r="P996" s="31"/>
      <c r="Q996" s="32"/>
      <c r="R996" s="32"/>
      <c r="S996" s="33"/>
      <c r="T996" s="33"/>
      <c r="U996" s="33"/>
      <c r="V996" s="33"/>
      <c r="W996" s="33"/>
      <c r="X996" s="33"/>
    </row>
    <row r="997" spans="1:24" s="34" customFormat="1">
      <c r="A997" s="29"/>
      <c r="B997" s="29"/>
      <c r="C997" s="29"/>
      <c r="D997" s="29"/>
      <c r="E997" s="29"/>
      <c r="F997" s="29"/>
      <c r="G997" s="29"/>
      <c r="H997" s="29"/>
      <c r="I997" s="30"/>
      <c r="J997" s="30"/>
      <c r="K997" s="30"/>
      <c r="L997" s="30"/>
      <c r="M997" s="40"/>
      <c r="N997" s="40"/>
      <c r="O997" s="31"/>
      <c r="P997" s="31"/>
      <c r="Q997" s="32"/>
      <c r="R997" s="32"/>
      <c r="S997" s="33"/>
      <c r="T997" s="33"/>
      <c r="U997" s="33"/>
      <c r="V997" s="33"/>
      <c r="W997" s="33"/>
      <c r="X997" s="33"/>
    </row>
    <row r="998" spans="1:24" s="34" customFormat="1">
      <c r="A998" s="29"/>
      <c r="B998" s="29"/>
      <c r="C998" s="29"/>
      <c r="D998" s="29"/>
      <c r="E998" s="29"/>
      <c r="F998" s="29"/>
      <c r="G998" s="29"/>
      <c r="H998" s="29"/>
      <c r="I998" s="30"/>
      <c r="J998" s="30"/>
      <c r="K998" s="30"/>
      <c r="L998" s="30"/>
      <c r="M998" s="40"/>
      <c r="N998" s="40"/>
      <c r="O998" s="31"/>
      <c r="P998" s="31"/>
      <c r="Q998" s="32"/>
      <c r="R998" s="32"/>
      <c r="S998" s="33"/>
      <c r="T998" s="33"/>
      <c r="U998" s="33"/>
      <c r="V998" s="33"/>
      <c r="W998" s="33"/>
      <c r="X998" s="33"/>
    </row>
    <row r="999" spans="1:24" s="34" customFormat="1">
      <c r="A999" s="29"/>
      <c r="B999" s="29"/>
      <c r="C999" s="29"/>
      <c r="D999" s="29"/>
      <c r="E999" s="29"/>
      <c r="F999" s="29"/>
      <c r="G999" s="29"/>
      <c r="H999" s="29"/>
      <c r="I999" s="30"/>
      <c r="J999" s="30"/>
      <c r="K999" s="30"/>
      <c r="L999" s="30"/>
      <c r="M999" s="40"/>
      <c r="N999" s="40"/>
      <c r="O999" s="31"/>
      <c r="P999" s="31"/>
      <c r="Q999" s="32"/>
      <c r="R999" s="32"/>
      <c r="S999" s="33"/>
      <c r="T999" s="33"/>
      <c r="U999" s="33"/>
      <c r="V999" s="33"/>
      <c r="W999" s="33"/>
      <c r="X999" s="33"/>
    </row>
    <row r="1000" spans="1:24" s="34" customFormat="1">
      <c r="A1000" s="29"/>
      <c r="B1000" s="29"/>
      <c r="C1000" s="29"/>
      <c r="D1000" s="29"/>
      <c r="E1000" s="29"/>
      <c r="F1000" s="29"/>
      <c r="G1000" s="29"/>
      <c r="H1000" s="29"/>
      <c r="I1000" s="30"/>
      <c r="J1000" s="30"/>
      <c r="K1000" s="30"/>
      <c r="L1000" s="30"/>
      <c r="M1000" s="40"/>
      <c r="N1000" s="40"/>
      <c r="O1000" s="31"/>
      <c r="P1000" s="31"/>
      <c r="Q1000" s="32"/>
      <c r="R1000" s="32"/>
      <c r="S1000" s="33"/>
      <c r="T1000" s="33"/>
      <c r="U1000" s="33"/>
      <c r="V1000" s="33"/>
      <c r="W1000" s="33"/>
      <c r="X1000" s="33"/>
    </row>
    <row r="1001" spans="1:24" s="34" customFormat="1">
      <c r="A1001" s="29"/>
      <c r="B1001" s="29"/>
      <c r="C1001" s="29"/>
      <c r="D1001" s="29"/>
      <c r="E1001" s="29"/>
      <c r="F1001" s="29"/>
      <c r="G1001" s="29"/>
      <c r="H1001" s="29"/>
      <c r="I1001" s="30"/>
      <c r="J1001" s="30"/>
      <c r="K1001" s="30"/>
      <c r="L1001" s="30"/>
      <c r="M1001" s="40"/>
      <c r="N1001" s="40"/>
      <c r="O1001" s="31"/>
      <c r="P1001" s="31"/>
      <c r="Q1001" s="32"/>
      <c r="R1001" s="32"/>
      <c r="S1001" s="33"/>
      <c r="T1001" s="33"/>
      <c r="U1001" s="33"/>
      <c r="V1001" s="33"/>
      <c r="W1001" s="33"/>
      <c r="X1001" s="33"/>
    </row>
    <row r="1002" spans="1:24" s="34" customFormat="1">
      <c r="A1002" s="29"/>
      <c r="B1002" s="29"/>
      <c r="C1002" s="29"/>
      <c r="D1002" s="29"/>
      <c r="E1002" s="29"/>
      <c r="F1002" s="29"/>
      <c r="G1002" s="29"/>
      <c r="H1002" s="29"/>
      <c r="I1002" s="30"/>
      <c r="J1002" s="30"/>
      <c r="K1002" s="30"/>
      <c r="L1002" s="30"/>
      <c r="M1002" s="40"/>
      <c r="N1002" s="40"/>
      <c r="O1002" s="31"/>
      <c r="P1002" s="31"/>
      <c r="Q1002" s="32"/>
      <c r="R1002" s="32"/>
      <c r="S1002" s="33"/>
      <c r="T1002" s="33"/>
      <c r="U1002" s="33"/>
      <c r="V1002" s="33"/>
      <c r="W1002" s="33"/>
      <c r="X1002" s="33"/>
    </row>
    <row r="1003" spans="1:24" s="34" customFormat="1">
      <c r="A1003" s="29"/>
      <c r="B1003" s="29"/>
      <c r="C1003" s="29"/>
      <c r="D1003" s="29"/>
      <c r="E1003" s="29"/>
      <c r="F1003" s="29"/>
      <c r="G1003" s="29"/>
      <c r="H1003" s="29"/>
      <c r="I1003" s="30"/>
      <c r="J1003" s="30"/>
      <c r="K1003" s="30"/>
      <c r="L1003" s="30"/>
      <c r="M1003" s="40"/>
      <c r="N1003" s="40"/>
      <c r="O1003" s="31"/>
      <c r="P1003" s="31"/>
      <c r="Q1003" s="32"/>
      <c r="R1003" s="32"/>
      <c r="S1003" s="33"/>
      <c r="T1003" s="33"/>
      <c r="U1003" s="33"/>
      <c r="V1003" s="33"/>
      <c r="W1003" s="33"/>
      <c r="X1003" s="33"/>
    </row>
    <row r="1004" spans="1:24" s="34" customFormat="1">
      <c r="A1004" s="29"/>
      <c r="B1004" s="29"/>
      <c r="C1004" s="29"/>
      <c r="D1004" s="29"/>
      <c r="E1004" s="29"/>
      <c r="F1004" s="29"/>
      <c r="G1004" s="29"/>
      <c r="H1004" s="29"/>
      <c r="I1004" s="30"/>
      <c r="J1004" s="30"/>
      <c r="K1004" s="30"/>
      <c r="L1004" s="30"/>
      <c r="M1004" s="40"/>
      <c r="N1004" s="40"/>
      <c r="O1004" s="31"/>
      <c r="P1004" s="31"/>
      <c r="Q1004" s="32"/>
      <c r="R1004" s="32"/>
      <c r="S1004" s="33"/>
      <c r="T1004" s="33"/>
      <c r="U1004" s="33"/>
      <c r="V1004" s="33"/>
      <c r="W1004" s="33"/>
      <c r="X1004" s="33"/>
    </row>
    <row r="1005" spans="1:24" s="34" customFormat="1">
      <c r="A1005" s="29"/>
      <c r="B1005" s="29"/>
      <c r="C1005" s="29"/>
      <c r="D1005" s="29"/>
      <c r="E1005" s="29"/>
      <c r="F1005" s="29"/>
      <c r="G1005" s="29"/>
      <c r="H1005" s="29"/>
      <c r="I1005" s="30"/>
      <c r="J1005" s="30"/>
      <c r="K1005" s="30"/>
      <c r="L1005" s="30"/>
      <c r="M1005" s="40"/>
      <c r="N1005" s="40"/>
      <c r="O1005" s="31"/>
      <c r="P1005" s="31"/>
      <c r="Q1005" s="32"/>
      <c r="R1005" s="32"/>
      <c r="S1005" s="33"/>
      <c r="T1005" s="33"/>
      <c r="U1005" s="33"/>
      <c r="V1005" s="33"/>
      <c r="W1005" s="33"/>
      <c r="X1005" s="33"/>
    </row>
    <row r="1006" spans="1:24" s="34" customFormat="1">
      <c r="A1006" s="29"/>
      <c r="B1006" s="29"/>
      <c r="C1006" s="29"/>
      <c r="D1006" s="29"/>
      <c r="E1006" s="29"/>
      <c r="F1006" s="29"/>
      <c r="G1006" s="29"/>
      <c r="H1006" s="29"/>
      <c r="I1006" s="30"/>
      <c r="J1006" s="30"/>
      <c r="K1006" s="30"/>
      <c r="L1006" s="30"/>
      <c r="M1006" s="40"/>
      <c r="N1006" s="40"/>
      <c r="O1006" s="31"/>
      <c r="P1006" s="31"/>
      <c r="Q1006" s="32"/>
      <c r="R1006" s="32"/>
      <c r="S1006" s="33"/>
      <c r="T1006" s="33"/>
      <c r="U1006" s="33"/>
      <c r="V1006" s="33"/>
      <c r="W1006" s="33"/>
      <c r="X1006" s="33"/>
    </row>
    <row r="1007" spans="1:24" s="34" customFormat="1">
      <c r="A1007" s="29"/>
      <c r="B1007" s="29"/>
      <c r="C1007" s="29"/>
      <c r="D1007" s="29"/>
      <c r="E1007" s="29"/>
      <c r="F1007" s="29"/>
      <c r="G1007" s="29"/>
      <c r="H1007" s="29"/>
      <c r="I1007" s="30"/>
      <c r="J1007" s="30"/>
      <c r="K1007" s="30"/>
      <c r="L1007" s="30"/>
      <c r="M1007" s="40"/>
      <c r="N1007" s="40"/>
      <c r="O1007" s="31"/>
      <c r="P1007" s="31"/>
      <c r="Q1007" s="32"/>
      <c r="R1007" s="32"/>
      <c r="S1007" s="33"/>
      <c r="T1007" s="33"/>
      <c r="U1007" s="33"/>
      <c r="V1007" s="33"/>
      <c r="W1007" s="33"/>
      <c r="X1007" s="33"/>
    </row>
    <row r="1008" spans="1:24" s="34" customFormat="1">
      <c r="A1008" s="29"/>
      <c r="B1008" s="29"/>
      <c r="C1008" s="29"/>
      <c r="D1008" s="29"/>
      <c r="E1008" s="29"/>
      <c r="F1008" s="29"/>
      <c r="G1008" s="29"/>
      <c r="H1008" s="29"/>
      <c r="I1008" s="30"/>
      <c r="J1008" s="30"/>
      <c r="K1008" s="30"/>
      <c r="L1008" s="30"/>
      <c r="M1008" s="40"/>
      <c r="N1008" s="40"/>
      <c r="O1008" s="31"/>
      <c r="P1008" s="31"/>
      <c r="Q1008" s="32"/>
      <c r="R1008" s="32"/>
      <c r="S1008" s="33"/>
      <c r="T1008" s="33"/>
      <c r="U1008" s="33"/>
      <c r="V1008" s="33"/>
      <c r="W1008" s="33"/>
      <c r="X1008" s="33"/>
    </row>
    <row r="1009" spans="1:24" s="34" customFormat="1">
      <c r="A1009" s="29"/>
      <c r="B1009" s="29"/>
      <c r="C1009" s="29"/>
      <c r="D1009" s="29"/>
      <c r="E1009" s="29"/>
      <c r="F1009" s="29"/>
      <c r="G1009" s="29"/>
      <c r="H1009" s="29"/>
      <c r="I1009" s="30"/>
      <c r="J1009" s="30"/>
      <c r="K1009" s="30"/>
      <c r="L1009" s="30"/>
      <c r="M1009" s="40"/>
      <c r="N1009" s="40"/>
      <c r="O1009" s="31"/>
      <c r="P1009" s="31"/>
      <c r="Q1009" s="32"/>
      <c r="R1009" s="32"/>
      <c r="S1009" s="33"/>
      <c r="T1009" s="33"/>
      <c r="U1009" s="33"/>
      <c r="V1009" s="33"/>
      <c r="W1009" s="33"/>
      <c r="X1009" s="33"/>
    </row>
    <row r="1010" spans="1:24" s="34" customFormat="1">
      <c r="A1010" s="29"/>
      <c r="B1010" s="29"/>
      <c r="C1010" s="29"/>
      <c r="D1010" s="29"/>
      <c r="E1010" s="29"/>
      <c r="F1010" s="29"/>
      <c r="G1010" s="29"/>
      <c r="H1010" s="29"/>
      <c r="I1010" s="30"/>
      <c r="J1010" s="30"/>
      <c r="K1010" s="30"/>
      <c r="L1010" s="30"/>
      <c r="M1010" s="40"/>
      <c r="N1010" s="40"/>
      <c r="O1010" s="31"/>
      <c r="P1010" s="31"/>
      <c r="Q1010" s="32"/>
      <c r="R1010" s="32"/>
      <c r="S1010" s="33"/>
      <c r="T1010" s="33"/>
      <c r="U1010" s="33"/>
      <c r="V1010" s="33"/>
      <c r="W1010" s="33"/>
      <c r="X1010" s="33"/>
    </row>
    <row r="1011" spans="1:24" s="34" customFormat="1">
      <c r="A1011" s="29"/>
      <c r="B1011" s="29"/>
      <c r="C1011" s="29"/>
      <c r="D1011" s="29"/>
      <c r="E1011" s="29"/>
      <c r="F1011" s="29"/>
      <c r="G1011" s="29"/>
      <c r="H1011" s="29"/>
      <c r="I1011" s="30"/>
      <c r="J1011" s="30"/>
      <c r="K1011" s="30"/>
      <c r="L1011" s="30"/>
      <c r="M1011" s="40"/>
      <c r="N1011" s="40"/>
      <c r="O1011" s="31"/>
      <c r="P1011" s="31"/>
      <c r="Q1011" s="32"/>
      <c r="R1011" s="32"/>
      <c r="S1011" s="33"/>
      <c r="T1011" s="33"/>
      <c r="U1011" s="33"/>
      <c r="V1011" s="33"/>
      <c r="W1011" s="33"/>
      <c r="X1011" s="33"/>
    </row>
    <row r="1012" spans="1:24" s="34" customFormat="1">
      <c r="A1012" s="29"/>
      <c r="B1012" s="29"/>
      <c r="C1012" s="29"/>
      <c r="D1012" s="29"/>
      <c r="E1012" s="29"/>
      <c r="F1012" s="29"/>
      <c r="G1012" s="29"/>
      <c r="H1012" s="29"/>
      <c r="I1012" s="30"/>
      <c r="J1012" s="30"/>
      <c r="K1012" s="30"/>
      <c r="L1012" s="30"/>
      <c r="M1012" s="40"/>
      <c r="N1012" s="40"/>
      <c r="O1012" s="31"/>
      <c r="P1012" s="31"/>
      <c r="Q1012" s="32"/>
      <c r="R1012" s="32"/>
      <c r="S1012" s="33"/>
      <c r="T1012" s="33"/>
      <c r="U1012" s="33"/>
      <c r="V1012" s="33"/>
      <c r="W1012" s="33"/>
      <c r="X1012" s="33"/>
    </row>
    <row r="1013" spans="1:24" s="34" customFormat="1">
      <c r="A1013" s="29"/>
      <c r="B1013" s="29"/>
      <c r="C1013" s="29"/>
      <c r="D1013" s="29"/>
      <c r="E1013" s="29"/>
      <c r="F1013" s="29"/>
      <c r="G1013" s="29"/>
      <c r="H1013" s="29"/>
      <c r="I1013" s="30"/>
      <c r="J1013" s="30"/>
      <c r="K1013" s="30"/>
      <c r="L1013" s="30"/>
      <c r="M1013" s="40"/>
      <c r="N1013" s="40"/>
      <c r="O1013" s="31"/>
      <c r="P1013" s="31"/>
      <c r="Q1013" s="32"/>
      <c r="R1013" s="32"/>
      <c r="S1013" s="33"/>
      <c r="T1013" s="33"/>
      <c r="U1013" s="33"/>
      <c r="V1013" s="33"/>
      <c r="W1013" s="33"/>
      <c r="X1013" s="33"/>
    </row>
    <row r="1014" spans="1:24" s="34" customFormat="1">
      <c r="A1014" s="29"/>
      <c r="B1014" s="29"/>
      <c r="C1014" s="29"/>
      <c r="D1014" s="29"/>
      <c r="E1014" s="29"/>
      <c r="F1014" s="29"/>
      <c r="G1014" s="29"/>
      <c r="H1014" s="29"/>
      <c r="I1014" s="30"/>
      <c r="J1014" s="30"/>
      <c r="K1014" s="30"/>
      <c r="L1014" s="30"/>
      <c r="M1014" s="40"/>
      <c r="N1014" s="40"/>
      <c r="O1014" s="31"/>
      <c r="P1014" s="31"/>
      <c r="Q1014" s="32"/>
      <c r="R1014" s="32"/>
      <c r="S1014" s="33"/>
      <c r="T1014" s="33"/>
      <c r="U1014" s="33"/>
      <c r="V1014" s="33"/>
      <c r="W1014" s="33"/>
      <c r="X1014" s="33"/>
    </row>
    <row r="1015" spans="1:24" s="34" customFormat="1">
      <c r="A1015" s="29"/>
      <c r="B1015" s="29"/>
      <c r="C1015" s="29"/>
      <c r="D1015" s="29"/>
      <c r="E1015" s="29"/>
      <c r="F1015" s="29"/>
      <c r="G1015" s="29"/>
      <c r="H1015" s="29"/>
      <c r="I1015" s="30"/>
      <c r="J1015" s="30"/>
      <c r="K1015" s="30"/>
      <c r="L1015" s="30"/>
      <c r="M1015" s="40"/>
      <c r="N1015" s="40"/>
      <c r="O1015" s="31"/>
      <c r="P1015" s="31"/>
      <c r="Q1015" s="32"/>
      <c r="R1015" s="32"/>
      <c r="S1015" s="33"/>
      <c r="T1015" s="33"/>
      <c r="U1015" s="33"/>
      <c r="V1015" s="33"/>
      <c r="W1015" s="33"/>
      <c r="X1015" s="33"/>
    </row>
    <row r="1016" spans="1:24" s="34" customFormat="1">
      <c r="A1016" s="29"/>
      <c r="B1016" s="29"/>
      <c r="C1016" s="29"/>
      <c r="D1016" s="29"/>
      <c r="E1016" s="29"/>
      <c r="F1016" s="29"/>
      <c r="G1016" s="29"/>
      <c r="H1016" s="29"/>
      <c r="I1016" s="30"/>
      <c r="J1016" s="30"/>
      <c r="K1016" s="30"/>
      <c r="L1016" s="30"/>
      <c r="M1016" s="40"/>
      <c r="N1016" s="40"/>
      <c r="O1016" s="31"/>
      <c r="P1016" s="31"/>
      <c r="Q1016" s="32"/>
      <c r="R1016" s="32"/>
      <c r="S1016" s="33"/>
      <c r="T1016" s="33"/>
      <c r="U1016" s="33"/>
      <c r="V1016" s="33"/>
      <c r="W1016" s="33"/>
      <c r="X1016" s="33"/>
    </row>
    <row r="1017" spans="1:24" s="34" customFormat="1">
      <c r="A1017" s="29"/>
      <c r="B1017" s="29"/>
      <c r="C1017" s="29"/>
      <c r="D1017" s="29"/>
      <c r="E1017" s="29"/>
      <c r="F1017" s="29"/>
      <c r="G1017" s="29"/>
      <c r="H1017" s="29"/>
      <c r="I1017" s="30"/>
      <c r="J1017" s="30"/>
      <c r="K1017" s="30"/>
      <c r="L1017" s="30"/>
      <c r="M1017" s="40"/>
      <c r="N1017" s="40"/>
      <c r="O1017" s="31"/>
      <c r="P1017" s="31"/>
      <c r="Q1017" s="32"/>
      <c r="R1017" s="32"/>
      <c r="S1017" s="33"/>
      <c r="T1017" s="33"/>
      <c r="U1017" s="33"/>
      <c r="V1017" s="33"/>
      <c r="W1017" s="33"/>
      <c r="X1017" s="33"/>
    </row>
    <row r="1018" spans="1:24" s="34" customFormat="1">
      <c r="A1018" s="29"/>
      <c r="B1018" s="29"/>
      <c r="C1018" s="29"/>
      <c r="D1018" s="29"/>
      <c r="E1018" s="29"/>
      <c r="F1018" s="29"/>
      <c r="G1018" s="29"/>
      <c r="H1018" s="29"/>
      <c r="I1018" s="30"/>
      <c r="J1018" s="30"/>
      <c r="K1018" s="30"/>
      <c r="L1018" s="30"/>
      <c r="M1018" s="40"/>
      <c r="N1018" s="40"/>
      <c r="O1018" s="31"/>
      <c r="P1018" s="31"/>
      <c r="Q1018" s="32"/>
      <c r="R1018" s="32"/>
      <c r="S1018" s="33"/>
      <c r="T1018" s="33"/>
      <c r="U1018" s="33"/>
      <c r="V1018" s="33"/>
      <c r="W1018" s="33"/>
      <c r="X1018" s="33"/>
    </row>
    <row r="1019" spans="1:24" s="34" customFormat="1">
      <c r="A1019" s="29"/>
      <c r="B1019" s="29"/>
      <c r="C1019" s="29"/>
      <c r="D1019" s="29"/>
      <c r="E1019" s="29"/>
      <c r="F1019" s="29"/>
      <c r="G1019" s="29"/>
      <c r="H1019" s="29"/>
      <c r="I1019" s="30"/>
      <c r="J1019" s="30"/>
      <c r="K1019" s="30"/>
      <c r="L1019" s="30"/>
      <c r="M1019" s="40"/>
      <c r="N1019" s="40"/>
      <c r="O1019" s="31"/>
      <c r="P1019" s="31"/>
      <c r="Q1019" s="32"/>
      <c r="R1019" s="32"/>
      <c r="S1019" s="33"/>
      <c r="T1019" s="33"/>
      <c r="U1019" s="33"/>
      <c r="V1019" s="33"/>
      <c r="W1019" s="33"/>
      <c r="X1019" s="33"/>
    </row>
    <row r="1020" spans="1:24" s="34" customFormat="1">
      <c r="A1020" s="29"/>
      <c r="B1020" s="29"/>
      <c r="C1020" s="29"/>
      <c r="D1020" s="29"/>
      <c r="E1020" s="29"/>
      <c r="F1020" s="29"/>
      <c r="G1020" s="29"/>
      <c r="H1020" s="29"/>
      <c r="I1020" s="30"/>
      <c r="J1020" s="30"/>
      <c r="K1020" s="30"/>
      <c r="L1020" s="30"/>
      <c r="M1020" s="40"/>
      <c r="N1020" s="40"/>
      <c r="O1020" s="31"/>
      <c r="P1020" s="31"/>
      <c r="Q1020" s="32"/>
      <c r="R1020" s="32"/>
      <c r="S1020" s="33"/>
      <c r="T1020" s="33"/>
      <c r="U1020" s="33"/>
      <c r="V1020" s="33"/>
      <c r="W1020" s="33"/>
      <c r="X1020" s="33"/>
    </row>
    <row r="1021" spans="1:24" s="34" customFormat="1">
      <c r="A1021" s="29"/>
      <c r="B1021" s="29"/>
      <c r="C1021" s="29"/>
      <c r="D1021" s="29"/>
      <c r="E1021" s="29"/>
      <c r="F1021" s="29"/>
      <c r="G1021" s="29"/>
      <c r="H1021" s="29"/>
      <c r="I1021" s="30"/>
      <c r="J1021" s="30"/>
      <c r="K1021" s="30"/>
      <c r="L1021" s="30"/>
      <c r="M1021" s="40"/>
      <c r="N1021" s="40"/>
      <c r="O1021" s="31"/>
      <c r="P1021" s="31"/>
      <c r="Q1021" s="32"/>
      <c r="R1021" s="32"/>
      <c r="S1021" s="33"/>
      <c r="T1021" s="33"/>
      <c r="U1021" s="33"/>
      <c r="V1021" s="33"/>
      <c r="W1021" s="33"/>
      <c r="X1021" s="33"/>
    </row>
    <row r="1022" spans="1:24" s="34" customFormat="1">
      <c r="A1022" s="29"/>
      <c r="B1022" s="29"/>
      <c r="C1022" s="29"/>
      <c r="D1022" s="29"/>
      <c r="E1022" s="29"/>
      <c r="F1022" s="29"/>
      <c r="G1022" s="29"/>
      <c r="H1022" s="29"/>
      <c r="I1022" s="30"/>
      <c r="J1022" s="30"/>
      <c r="K1022" s="30"/>
      <c r="L1022" s="30"/>
      <c r="M1022" s="40"/>
      <c r="N1022" s="40"/>
      <c r="O1022" s="31"/>
      <c r="P1022" s="31"/>
      <c r="Q1022" s="32"/>
      <c r="R1022" s="32"/>
      <c r="S1022" s="33"/>
      <c r="T1022" s="33"/>
      <c r="U1022" s="33"/>
      <c r="V1022" s="33"/>
      <c r="W1022" s="33"/>
      <c r="X1022" s="33"/>
    </row>
    <row r="1023" spans="1:24" s="34" customFormat="1">
      <c r="A1023" s="29"/>
      <c r="B1023" s="29"/>
      <c r="C1023" s="29"/>
      <c r="D1023" s="29"/>
      <c r="E1023" s="29"/>
      <c r="F1023" s="29"/>
      <c r="G1023" s="29"/>
      <c r="H1023" s="29"/>
      <c r="I1023" s="30"/>
      <c r="J1023" s="30"/>
      <c r="K1023" s="30"/>
      <c r="L1023" s="30"/>
      <c r="M1023" s="40"/>
      <c r="N1023" s="40"/>
      <c r="O1023" s="31"/>
      <c r="P1023" s="31"/>
      <c r="Q1023" s="32"/>
      <c r="R1023" s="32"/>
      <c r="S1023" s="33"/>
      <c r="T1023" s="33"/>
      <c r="U1023" s="33"/>
      <c r="V1023" s="33"/>
      <c r="W1023" s="33"/>
      <c r="X1023" s="33"/>
    </row>
    <row r="1024" spans="1:24" s="34" customFormat="1">
      <c r="A1024" s="29"/>
      <c r="B1024" s="29"/>
      <c r="C1024" s="29"/>
      <c r="D1024" s="29"/>
      <c r="E1024" s="29"/>
      <c r="F1024" s="29"/>
      <c r="G1024" s="29"/>
      <c r="H1024" s="29"/>
      <c r="I1024" s="30"/>
      <c r="J1024" s="30"/>
      <c r="K1024" s="30"/>
      <c r="L1024" s="30"/>
      <c r="M1024" s="40"/>
      <c r="N1024" s="40"/>
      <c r="O1024" s="31"/>
      <c r="P1024" s="31"/>
      <c r="Q1024" s="32"/>
      <c r="R1024" s="32"/>
      <c r="S1024" s="33"/>
      <c r="T1024" s="33"/>
      <c r="U1024" s="33"/>
      <c r="V1024" s="33"/>
      <c r="W1024" s="33"/>
      <c r="X1024" s="33"/>
    </row>
    <row r="1025" spans="1:24" s="34" customFormat="1">
      <c r="A1025" s="29"/>
      <c r="B1025" s="29"/>
      <c r="C1025" s="29"/>
      <c r="D1025" s="29"/>
      <c r="E1025" s="29"/>
      <c r="F1025" s="29"/>
      <c r="G1025" s="29"/>
      <c r="H1025" s="29"/>
      <c r="I1025" s="30"/>
      <c r="J1025" s="30"/>
      <c r="K1025" s="30"/>
      <c r="L1025" s="30"/>
      <c r="M1025" s="40"/>
      <c r="N1025" s="40"/>
      <c r="O1025" s="31"/>
      <c r="P1025" s="31"/>
      <c r="Q1025" s="32"/>
      <c r="R1025" s="32"/>
      <c r="S1025" s="33"/>
      <c r="T1025" s="33"/>
      <c r="U1025" s="33"/>
      <c r="V1025" s="33"/>
      <c r="W1025" s="33"/>
      <c r="X1025" s="33"/>
    </row>
    <row r="1026" spans="1:24" s="34" customFormat="1">
      <c r="A1026" s="29"/>
      <c r="B1026" s="29"/>
      <c r="C1026" s="29"/>
      <c r="D1026" s="29"/>
      <c r="E1026" s="29"/>
      <c r="F1026" s="29"/>
      <c r="G1026" s="29"/>
      <c r="H1026" s="29"/>
      <c r="I1026" s="30"/>
      <c r="J1026" s="30"/>
      <c r="K1026" s="30"/>
      <c r="L1026" s="30"/>
      <c r="M1026" s="40"/>
      <c r="N1026" s="40"/>
      <c r="O1026" s="31"/>
      <c r="P1026" s="31"/>
      <c r="Q1026" s="32"/>
      <c r="R1026" s="32"/>
      <c r="S1026" s="33"/>
      <c r="T1026" s="33"/>
      <c r="U1026" s="33"/>
      <c r="V1026" s="33"/>
      <c r="W1026" s="33"/>
      <c r="X1026" s="33"/>
    </row>
    <row r="1027" spans="1:24" s="34" customFormat="1">
      <c r="A1027" s="29"/>
      <c r="B1027" s="29"/>
      <c r="C1027" s="29"/>
      <c r="D1027" s="29"/>
      <c r="E1027" s="29"/>
      <c r="F1027" s="29"/>
      <c r="G1027" s="29"/>
      <c r="H1027" s="29"/>
      <c r="I1027" s="30"/>
      <c r="J1027" s="30"/>
      <c r="K1027" s="30"/>
      <c r="L1027" s="30"/>
      <c r="M1027" s="40"/>
      <c r="N1027" s="40"/>
      <c r="O1027" s="31"/>
      <c r="P1027" s="31"/>
      <c r="Q1027" s="32"/>
      <c r="R1027" s="32"/>
      <c r="S1027" s="33"/>
      <c r="T1027" s="33"/>
      <c r="U1027" s="33"/>
      <c r="V1027" s="33"/>
      <c r="W1027" s="33"/>
      <c r="X1027" s="33"/>
    </row>
    <row r="1028" spans="1:24" s="34" customFormat="1">
      <c r="A1028" s="29"/>
      <c r="B1028" s="29"/>
      <c r="C1028" s="29"/>
      <c r="D1028" s="29"/>
      <c r="E1028" s="29"/>
      <c r="F1028" s="29"/>
      <c r="G1028" s="29"/>
      <c r="H1028" s="29"/>
      <c r="I1028" s="30"/>
      <c r="J1028" s="30"/>
      <c r="K1028" s="30"/>
      <c r="L1028" s="30"/>
      <c r="M1028" s="40"/>
      <c r="N1028" s="40"/>
      <c r="O1028" s="31"/>
      <c r="P1028" s="31"/>
      <c r="Q1028" s="32"/>
      <c r="R1028" s="32"/>
      <c r="S1028" s="33"/>
      <c r="T1028" s="33"/>
      <c r="U1028" s="33"/>
      <c r="V1028" s="33"/>
      <c r="W1028" s="33"/>
      <c r="X1028" s="33"/>
    </row>
    <row r="1029" spans="1:24" s="34" customFormat="1">
      <c r="A1029" s="29"/>
      <c r="B1029" s="29"/>
      <c r="C1029" s="29"/>
      <c r="D1029" s="29"/>
      <c r="E1029" s="29"/>
      <c r="F1029" s="29"/>
      <c r="G1029" s="29"/>
      <c r="H1029" s="29"/>
      <c r="I1029" s="30"/>
      <c r="J1029" s="30"/>
      <c r="K1029" s="30"/>
      <c r="L1029" s="30"/>
      <c r="M1029" s="40"/>
      <c r="N1029" s="40"/>
      <c r="O1029" s="31"/>
      <c r="P1029" s="31"/>
      <c r="Q1029" s="32"/>
      <c r="R1029" s="32"/>
      <c r="S1029" s="33"/>
      <c r="T1029" s="33"/>
      <c r="U1029" s="33"/>
      <c r="V1029" s="33"/>
      <c r="W1029" s="33"/>
      <c r="X1029" s="33"/>
    </row>
    <row r="1030" spans="1:24" s="34" customFormat="1">
      <c r="A1030" s="29"/>
      <c r="B1030" s="29"/>
      <c r="C1030" s="29"/>
      <c r="D1030" s="29"/>
      <c r="E1030" s="29"/>
      <c r="F1030" s="29"/>
      <c r="G1030" s="29"/>
      <c r="H1030" s="29"/>
      <c r="I1030" s="30"/>
      <c r="J1030" s="30"/>
      <c r="K1030" s="30"/>
      <c r="L1030" s="30"/>
      <c r="M1030" s="40"/>
      <c r="N1030" s="40"/>
      <c r="O1030" s="31"/>
      <c r="P1030" s="31"/>
      <c r="Q1030" s="32"/>
      <c r="R1030" s="32"/>
      <c r="S1030" s="33"/>
      <c r="T1030" s="33"/>
      <c r="U1030" s="33"/>
      <c r="V1030" s="33"/>
      <c r="W1030" s="33"/>
      <c r="X1030" s="33"/>
    </row>
    <row r="1031" spans="1:24" s="34" customFormat="1">
      <c r="A1031" s="29"/>
      <c r="B1031" s="29"/>
      <c r="C1031" s="29"/>
      <c r="D1031" s="29"/>
      <c r="E1031" s="29"/>
      <c r="F1031" s="29"/>
      <c r="G1031" s="29"/>
      <c r="H1031" s="29"/>
      <c r="I1031" s="30"/>
      <c r="J1031" s="30"/>
      <c r="K1031" s="30"/>
      <c r="L1031" s="30"/>
      <c r="M1031" s="40"/>
      <c r="N1031" s="40"/>
      <c r="O1031" s="31"/>
      <c r="P1031" s="31"/>
      <c r="Q1031" s="32"/>
      <c r="R1031" s="32"/>
      <c r="S1031" s="33"/>
      <c r="T1031" s="33"/>
      <c r="U1031" s="33"/>
      <c r="V1031" s="33"/>
      <c r="W1031" s="33"/>
      <c r="X1031" s="33"/>
    </row>
    <row r="1032" spans="1:24" s="34" customFormat="1">
      <c r="A1032" s="29"/>
      <c r="B1032" s="29"/>
      <c r="C1032" s="29"/>
      <c r="D1032" s="29"/>
      <c r="E1032" s="29"/>
      <c r="F1032" s="29"/>
      <c r="G1032" s="29"/>
      <c r="H1032" s="29"/>
      <c r="I1032" s="30"/>
      <c r="J1032" s="30"/>
      <c r="K1032" s="30"/>
      <c r="L1032" s="30"/>
      <c r="M1032" s="40"/>
      <c r="N1032" s="40"/>
      <c r="O1032" s="31"/>
      <c r="P1032" s="31"/>
      <c r="Q1032" s="32"/>
      <c r="R1032" s="32"/>
      <c r="S1032" s="33"/>
      <c r="T1032" s="33"/>
      <c r="U1032" s="33"/>
      <c r="V1032" s="33"/>
      <c r="W1032" s="33"/>
      <c r="X1032" s="33"/>
    </row>
    <row r="1033" spans="1:24" s="34" customFormat="1">
      <c r="A1033" s="29"/>
      <c r="B1033" s="29"/>
      <c r="C1033" s="29"/>
      <c r="D1033" s="29"/>
      <c r="E1033" s="29"/>
      <c r="F1033" s="29"/>
      <c r="G1033" s="29"/>
      <c r="H1033" s="29"/>
      <c r="I1033" s="30"/>
      <c r="J1033" s="30"/>
      <c r="K1033" s="30"/>
      <c r="L1033" s="30"/>
      <c r="M1033" s="40"/>
      <c r="N1033" s="40"/>
      <c r="O1033" s="31"/>
      <c r="P1033" s="31"/>
      <c r="Q1033" s="32"/>
      <c r="R1033" s="32"/>
      <c r="S1033" s="33"/>
      <c r="T1033" s="33"/>
      <c r="U1033" s="33"/>
      <c r="V1033" s="33"/>
      <c r="W1033" s="33"/>
      <c r="X1033" s="33"/>
    </row>
    <row r="1034" spans="1:24" s="34" customFormat="1">
      <c r="A1034" s="29"/>
      <c r="B1034" s="29"/>
      <c r="C1034" s="29"/>
      <c r="D1034" s="29"/>
      <c r="E1034" s="29"/>
      <c r="F1034" s="29"/>
      <c r="G1034" s="29"/>
      <c r="H1034" s="29"/>
      <c r="I1034" s="30"/>
      <c r="J1034" s="30"/>
      <c r="K1034" s="30"/>
      <c r="L1034" s="30"/>
      <c r="M1034" s="40"/>
      <c r="N1034" s="40"/>
      <c r="O1034" s="31"/>
      <c r="P1034" s="31"/>
      <c r="Q1034" s="32"/>
      <c r="R1034" s="32"/>
      <c r="S1034" s="33"/>
      <c r="T1034" s="33"/>
      <c r="U1034" s="33"/>
      <c r="V1034" s="33"/>
      <c r="W1034" s="33"/>
      <c r="X1034" s="33"/>
    </row>
    <row r="1035" spans="1:24" s="34" customFormat="1">
      <c r="A1035" s="29"/>
      <c r="B1035" s="29"/>
      <c r="C1035" s="29"/>
      <c r="D1035" s="29"/>
      <c r="E1035" s="29"/>
      <c r="F1035" s="29"/>
      <c r="G1035" s="29"/>
      <c r="H1035" s="29"/>
      <c r="I1035" s="30"/>
      <c r="J1035" s="30"/>
      <c r="K1035" s="30"/>
      <c r="L1035" s="30"/>
      <c r="M1035" s="40"/>
      <c r="N1035" s="40"/>
      <c r="O1035" s="31"/>
      <c r="P1035" s="31"/>
      <c r="Q1035" s="32"/>
      <c r="R1035" s="32"/>
      <c r="S1035" s="33"/>
      <c r="T1035" s="33"/>
      <c r="U1035" s="33"/>
      <c r="V1035" s="33"/>
      <c r="W1035" s="33"/>
      <c r="X1035" s="33"/>
    </row>
    <row r="1036" spans="1:24" s="34" customFormat="1">
      <c r="A1036" s="29"/>
      <c r="B1036" s="29"/>
      <c r="C1036" s="29"/>
      <c r="D1036" s="29"/>
      <c r="E1036" s="29"/>
      <c r="F1036" s="29"/>
      <c r="G1036" s="29"/>
      <c r="H1036" s="29"/>
      <c r="I1036" s="30"/>
      <c r="J1036" s="30"/>
      <c r="K1036" s="30"/>
      <c r="L1036" s="30"/>
      <c r="M1036" s="40"/>
      <c r="N1036" s="40"/>
      <c r="O1036" s="31"/>
      <c r="P1036" s="31"/>
      <c r="Q1036" s="32"/>
      <c r="R1036" s="32"/>
      <c r="S1036" s="33"/>
      <c r="T1036" s="33"/>
      <c r="U1036" s="33"/>
      <c r="V1036" s="33"/>
      <c r="W1036" s="33"/>
      <c r="X1036" s="33"/>
    </row>
    <row r="1037" spans="1:24" s="34" customFormat="1">
      <c r="A1037" s="29"/>
      <c r="B1037" s="29"/>
      <c r="C1037" s="29"/>
      <c r="D1037" s="29"/>
      <c r="E1037" s="29"/>
      <c r="F1037" s="29"/>
      <c r="G1037" s="29"/>
      <c r="H1037" s="29"/>
      <c r="I1037" s="30"/>
      <c r="J1037" s="30"/>
      <c r="K1037" s="30"/>
      <c r="L1037" s="30"/>
      <c r="M1037" s="40"/>
      <c r="N1037" s="40"/>
      <c r="O1037" s="31"/>
      <c r="P1037" s="31"/>
      <c r="Q1037" s="32"/>
      <c r="R1037" s="32"/>
      <c r="S1037" s="33"/>
      <c r="T1037" s="33"/>
      <c r="U1037" s="33"/>
      <c r="V1037" s="33"/>
      <c r="W1037" s="33"/>
      <c r="X1037" s="33"/>
    </row>
    <row r="1038" spans="1:24" s="34" customFormat="1">
      <c r="A1038" s="29"/>
      <c r="B1038" s="29"/>
      <c r="C1038" s="29"/>
      <c r="D1038" s="29"/>
      <c r="E1038" s="29"/>
      <c r="F1038" s="29"/>
      <c r="G1038" s="29"/>
      <c r="H1038" s="29"/>
      <c r="I1038" s="30"/>
      <c r="J1038" s="30"/>
      <c r="K1038" s="30"/>
      <c r="L1038" s="30"/>
      <c r="M1038" s="40"/>
      <c r="N1038" s="40"/>
      <c r="O1038" s="31"/>
      <c r="P1038" s="31"/>
      <c r="Q1038" s="32"/>
      <c r="R1038" s="32"/>
      <c r="S1038" s="33"/>
      <c r="T1038" s="33"/>
      <c r="U1038" s="33"/>
      <c r="V1038" s="33"/>
      <c r="W1038" s="33"/>
      <c r="X1038" s="33"/>
    </row>
    <row r="1039" spans="1:24" s="34" customFormat="1">
      <c r="A1039" s="29"/>
      <c r="B1039" s="29"/>
      <c r="C1039" s="29"/>
      <c r="D1039" s="29"/>
      <c r="E1039" s="29"/>
      <c r="F1039" s="29"/>
      <c r="G1039" s="29"/>
      <c r="H1039" s="29"/>
      <c r="I1039" s="30"/>
      <c r="J1039" s="30"/>
      <c r="K1039" s="30"/>
      <c r="L1039" s="30"/>
      <c r="M1039" s="40"/>
      <c r="N1039" s="40"/>
      <c r="O1039" s="31"/>
      <c r="P1039" s="31"/>
      <c r="Q1039" s="32"/>
      <c r="R1039" s="32"/>
      <c r="S1039" s="33"/>
      <c r="T1039" s="33"/>
      <c r="U1039" s="33"/>
      <c r="V1039" s="33"/>
      <c r="W1039" s="33"/>
      <c r="X1039" s="33"/>
    </row>
    <row r="1040" spans="1:24" s="34" customFormat="1">
      <c r="A1040" s="29"/>
      <c r="B1040" s="29"/>
      <c r="C1040" s="29"/>
      <c r="D1040" s="29"/>
      <c r="E1040" s="29"/>
      <c r="F1040" s="29"/>
      <c r="G1040" s="29"/>
      <c r="H1040" s="29"/>
      <c r="I1040" s="30"/>
      <c r="J1040" s="30"/>
      <c r="K1040" s="30"/>
      <c r="L1040" s="30"/>
      <c r="M1040" s="40"/>
      <c r="N1040" s="40"/>
      <c r="O1040" s="31"/>
      <c r="P1040" s="31"/>
      <c r="Q1040" s="32"/>
      <c r="R1040" s="32"/>
      <c r="S1040" s="33"/>
      <c r="T1040" s="33"/>
      <c r="U1040" s="33"/>
      <c r="V1040" s="33"/>
      <c r="W1040" s="33"/>
      <c r="X1040" s="33"/>
    </row>
    <row r="1041" spans="1:24" s="34" customFormat="1">
      <c r="A1041" s="29"/>
      <c r="B1041" s="29"/>
      <c r="C1041" s="29"/>
      <c r="D1041" s="29"/>
      <c r="E1041" s="29"/>
      <c r="F1041" s="29"/>
      <c r="G1041" s="29"/>
      <c r="H1041" s="29"/>
      <c r="I1041" s="30"/>
      <c r="J1041" s="30"/>
      <c r="K1041" s="30"/>
      <c r="L1041" s="30"/>
      <c r="M1041" s="40"/>
      <c r="N1041" s="40"/>
      <c r="O1041" s="31"/>
      <c r="P1041" s="31"/>
      <c r="Q1041" s="32"/>
      <c r="R1041" s="32"/>
      <c r="S1041" s="33"/>
      <c r="T1041" s="33"/>
      <c r="U1041" s="33"/>
      <c r="V1041" s="33"/>
      <c r="W1041" s="33"/>
      <c r="X1041" s="33"/>
    </row>
    <row r="1042" spans="1:24" s="34" customFormat="1">
      <c r="A1042" s="29"/>
      <c r="B1042" s="29"/>
      <c r="C1042" s="29"/>
      <c r="D1042" s="29"/>
      <c r="E1042" s="29"/>
      <c r="F1042" s="29"/>
      <c r="G1042" s="29"/>
      <c r="H1042" s="29"/>
      <c r="I1042" s="30"/>
      <c r="J1042" s="30"/>
      <c r="K1042" s="30"/>
      <c r="L1042" s="30"/>
      <c r="M1042" s="40"/>
      <c r="N1042" s="40"/>
      <c r="O1042" s="31"/>
      <c r="P1042" s="31"/>
      <c r="Q1042" s="32"/>
      <c r="R1042" s="32"/>
      <c r="S1042" s="33"/>
      <c r="T1042" s="33"/>
      <c r="U1042" s="33"/>
      <c r="V1042" s="33"/>
      <c r="W1042" s="33"/>
      <c r="X1042" s="33"/>
    </row>
    <row r="1043" spans="1:24" s="34" customFormat="1">
      <c r="A1043" s="29"/>
      <c r="B1043" s="29"/>
      <c r="C1043" s="29"/>
      <c r="D1043" s="29"/>
      <c r="E1043" s="29"/>
      <c r="F1043" s="29"/>
      <c r="G1043" s="29"/>
      <c r="H1043" s="29"/>
      <c r="I1043" s="30"/>
      <c r="J1043" s="30"/>
      <c r="K1043" s="30"/>
      <c r="L1043" s="30"/>
      <c r="M1043" s="40"/>
      <c r="N1043" s="40"/>
      <c r="O1043" s="31"/>
      <c r="P1043" s="31"/>
      <c r="Q1043" s="32"/>
      <c r="R1043" s="32"/>
      <c r="S1043" s="33"/>
      <c r="T1043" s="33"/>
      <c r="U1043" s="33"/>
      <c r="V1043" s="33"/>
      <c r="W1043" s="33"/>
      <c r="X1043" s="33"/>
    </row>
    <row r="1044" spans="1:24" s="34" customFormat="1">
      <c r="A1044" s="29"/>
      <c r="B1044" s="29"/>
      <c r="C1044" s="29"/>
      <c r="D1044" s="29"/>
      <c r="E1044" s="29"/>
      <c r="F1044" s="29"/>
      <c r="G1044" s="29"/>
      <c r="H1044" s="29"/>
      <c r="I1044" s="30"/>
      <c r="J1044" s="30"/>
      <c r="K1044" s="30"/>
      <c r="L1044" s="30"/>
      <c r="M1044" s="40"/>
      <c r="N1044" s="40"/>
      <c r="O1044" s="31"/>
      <c r="P1044" s="31"/>
      <c r="Q1044" s="32"/>
      <c r="R1044" s="32"/>
      <c r="S1044" s="33"/>
      <c r="T1044" s="33"/>
      <c r="U1044" s="33"/>
      <c r="V1044" s="33"/>
      <c r="W1044" s="33"/>
      <c r="X1044" s="33"/>
    </row>
    <row r="1045" spans="1:24" s="34" customFormat="1">
      <c r="A1045" s="29"/>
      <c r="B1045" s="29"/>
      <c r="C1045" s="29"/>
      <c r="D1045" s="29"/>
      <c r="E1045" s="29"/>
      <c r="F1045" s="29"/>
      <c r="G1045" s="29"/>
      <c r="H1045" s="29"/>
      <c r="I1045" s="30"/>
      <c r="J1045" s="30"/>
      <c r="K1045" s="30"/>
      <c r="L1045" s="30"/>
      <c r="M1045" s="40"/>
      <c r="N1045" s="40"/>
      <c r="O1045" s="31"/>
      <c r="P1045" s="31"/>
      <c r="Q1045" s="32"/>
      <c r="R1045" s="32"/>
      <c r="S1045" s="33"/>
      <c r="T1045" s="33"/>
      <c r="U1045" s="33"/>
      <c r="V1045" s="33"/>
      <c r="W1045" s="33"/>
      <c r="X1045" s="33"/>
    </row>
    <row r="1046" spans="1:24" s="34" customFormat="1">
      <c r="A1046" s="29"/>
      <c r="B1046" s="29"/>
      <c r="C1046" s="29"/>
      <c r="D1046" s="29"/>
      <c r="E1046" s="29"/>
      <c r="F1046" s="29"/>
      <c r="G1046" s="29"/>
      <c r="H1046" s="29"/>
      <c r="I1046" s="30"/>
      <c r="J1046" s="30"/>
      <c r="K1046" s="30"/>
      <c r="L1046" s="30"/>
      <c r="M1046" s="40"/>
      <c r="N1046" s="40"/>
      <c r="O1046" s="31"/>
      <c r="P1046" s="31"/>
      <c r="Q1046" s="32"/>
      <c r="R1046" s="32"/>
      <c r="S1046" s="33"/>
      <c r="T1046" s="33"/>
      <c r="U1046" s="33"/>
      <c r="V1046" s="33"/>
      <c r="W1046" s="33"/>
      <c r="X1046" s="33"/>
    </row>
    <row r="1047" spans="1:24" s="34" customFormat="1">
      <c r="A1047" s="29"/>
      <c r="B1047" s="29"/>
      <c r="C1047" s="29"/>
      <c r="D1047" s="29"/>
      <c r="E1047" s="29"/>
      <c r="F1047" s="29"/>
      <c r="G1047" s="29"/>
      <c r="H1047" s="29"/>
      <c r="I1047" s="30"/>
      <c r="J1047" s="30"/>
      <c r="K1047" s="30"/>
      <c r="L1047" s="30"/>
      <c r="M1047" s="40"/>
      <c r="N1047" s="40"/>
      <c r="O1047" s="31"/>
      <c r="P1047" s="31"/>
      <c r="Q1047" s="32"/>
      <c r="R1047" s="32"/>
      <c r="S1047" s="33"/>
      <c r="T1047" s="33"/>
      <c r="U1047" s="33"/>
      <c r="V1047" s="33"/>
      <c r="W1047" s="33"/>
      <c r="X1047" s="33"/>
    </row>
    <row r="1048" spans="1:24" s="34" customFormat="1">
      <c r="A1048" s="29"/>
      <c r="B1048" s="29"/>
      <c r="C1048" s="29"/>
      <c r="D1048" s="29"/>
      <c r="E1048" s="29"/>
      <c r="F1048" s="29"/>
      <c r="G1048" s="29"/>
      <c r="H1048" s="29"/>
      <c r="I1048" s="30"/>
      <c r="J1048" s="30"/>
      <c r="K1048" s="30"/>
      <c r="L1048" s="30"/>
      <c r="M1048" s="40"/>
      <c r="N1048" s="40"/>
      <c r="O1048" s="31"/>
      <c r="P1048" s="31"/>
      <c r="Q1048" s="32"/>
      <c r="R1048" s="32"/>
      <c r="S1048" s="33"/>
      <c r="T1048" s="33"/>
      <c r="U1048" s="33"/>
      <c r="V1048" s="33"/>
      <c r="W1048" s="33"/>
      <c r="X1048" s="33"/>
    </row>
    <row r="1049" spans="1:24" s="34" customFormat="1">
      <c r="A1049" s="29"/>
      <c r="B1049" s="29"/>
      <c r="C1049" s="29"/>
      <c r="D1049" s="29"/>
      <c r="E1049" s="29"/>
      <c r="F1049" s="29"/>
      <c r="G1049" s="29"/>
      <c r="H1049" s="29"/>
      <c r="I1049" s="30"/>
      <c r="J1049" s="30"/>
      <c r="K1049" s="30"/>
      <c r="L1049" s="30"/>
      <c r="M1049" s="40"/>
      <c r="N1049" s="40"/>
      <c r="O1049" s="31"/>
      <c r="P1049" s="31"/>
      <c r="Q1049" s="32"/>
      <c r="R1049" s="32"/>
      <c r="S1049" s="33"/>
      <c r="T1049" s="33"/>
      <c r="U1049" s="33"/>
      <c r="V1049" s="33"/>
      <c r="W1049" s="33"/>
      <c r="X1049" s="33"/>
    </row>
    <row r="1050" spans="1:24" s="34" customFormat="1">
      <c r="A1050" s="29"/>
      <c r="B1050" s="29"/>
      <c r="C1050" s="29"/>
      <c r="D1050" s="29"/>
      <c r="E1050" s="29"/>
      <c r="F1050" s="29"/>
      <c r="G1050" s="29"/>
      <c r="H1050" s="29"/>
      <c r="I1050" s="30"/>
      <c r="J1050" s="30"/>
      <c r="K1050" s="30"/>
      <c r="L1050" s="30"/>
      <c r="M1050" s="40"/>
      <c r="N1050" s="40"/>
      <c r="O1050" s="31"/>
      <c r="P1050" s="31"/>
      <c r="Q1050" s="32"/>
      <c r="R1050" s="32"/>
      <c r="S1050" s="33"/>
      <c r="T1050" s="33"/>
      <c r="U1050" s="33"/>
      <c r="V1050" s="33"/>
      <c r="W1050" s="33"/>
      <c r="X1050" s="33"/>
    </row>
    <row r="1051" spans="1:24" s="34" customFormat="1">
      <c r="A1051" s="29"/>
      <c r="B1051" s="29"/>
      <c r="C1051" s="29"/>
      <c r="D1051" s="29"/>
      <c r="E1051" s="29"/>
      <c r="F1051" s="29"/>
      <c r="G1051" s="29"/>
      <c r="H1051" s="29"/>
      <c r="I1051" s="30"/>
      <c r="J1051" s="30"/>
      <c r="K1051" s="30"/>
      <c r="L1051" s="30"/>
      <c r="M1051" s="40"/>
      <c r="N1051" s="40"/>
      <c r="O1051" s="31"/>
      <c r="P1051" s="31"/>
      <c r="Q1051" s="32"/>
      <c r="R1051" s="32"/>
      <c r="S1051" s="33"/>
      <c r="T1051" s="33"/>
      <c r="U1051" s="33"/>
      <c r="V1051" s="33"/>
      <c r="W1051" s="33"/>
      <c r="X1051" s="33"/>
    </row>
    <row r="1052" spans="1:24" s="34" customFormat="1">
      <c r="A1052" s="29"/>
      <c r="B1052" s="29"/>
      <c r="C1052" s="29"/>
      <c r="D1052" s="29"/>
      <c r="E1052" s="29"/>
      <c r="F1052" s="29"/>
      <c r="G1052" s="29"/>
      <c r="H1052" s="29"/>
      <c r="I1052" s="30"/>
      <c r="J1052" s="30"/>
      <c r="K1052" s="30"/>
      <c r="L1052" s="30"/>
      <c r="M1052" s="40"/>
      <c r="N1052" s="40"/>
      <c r="O1052" s="31"/>
      <c r="P1052" s="31"/>
      <c r="Q1052" s="32"/>
      <c r="R1052" s="32"/>
      <c r="S1052" s="33"/>
      <c r="T1052" s="33"/>
      <c r="U1052" s="33"/>
      <c r="V1052" s="33"/>
      <c r="W1052" s="33"/>
      <c r="X1052" s="33"/>
    </row>
    <row r="1053" spans="1:24" s="34" customFormat="1">
      <c r="A1053" s="29"/>
      <c r="B1053" s="29"/>
      <c r="C1053" s="29"/>
      <c r="D1053" s="29"/>
      <c r="E1053" s="29"/>
      <c r="F1053" s="29"/>
      <c r="G1053" s="29"/>
      <c r="H1053" s="29"/>
      <c r="I1053" s="30"/>
      <c r="J1053" s="30"/>
      <c r="K1053" s="30"/>
      <c r="L1053" s="30"/>
      <c r="M1053" s="40"/>
      <c r="N1053" s="40"/>
      <c r="O1053" s="31"/>
      <c r="P1053" s="31"/>
      <c r="Q1053" s="32"/>
      <c r="R1053" s="32"/>
      <c r="S1053" s="33"/>
      <c r="T1053" s="33"/>
      <c r="U1053" s="33"/>
      <c r="V1053" s="33"/>
      <c r="W1053" s="33"/>
      <c r="X1053" s="33"/>
    </row>
    <row r="1054" spans="1:24" s="34" customFormat="1">
      <c r="A1054" s="29"/>
      <c r="B1054" s="29"/>
      <c r="C1054" s="29"/>
      <c r="D1054" s="29"/>
      <c r="E1054" s="29"/>
      <c r="F1054" s="29"/>
      <c r="G1054" s="29"/>
      <c r="H1054" s="29"/>
      <c r="I1054" s="30"/>
      <c r="J1054" s="30"/>
      <c r="K1054" s="30"/>
      <c r="L1054" s="30"/>
      <c r="M1054" s="40"/>
      <c r="N1054" s="40"/>
      <c r="O1054" s="31"/>
      <c r="P1054" s="31"/>
      <c r="Q1054" s="32"/>
      <c r="R1054" s="32"/>
      <c r="S1054" s="33"/>
      <c r="T1054" s="33"/>
      <c r="U1054" s="33"/>
      <c r="V1054" s="33"/>
      <c r="W1054" s="33"/>
      <c r="X1054" s="33"/>
    </row>
    <row r="1055" spans="1:24" s="34" customFormat="1">
      <c r="A1055" s="29"/>
      <c r="B1055" s="29"/>
      <c r="C1055" s="29"/>
      <c r="D1055" s="29"/>
      <c r="E1055" s="29"/>
      <c r="F1055" s="29"/>
      <c r="G1055" s="29"/>
      <c r="H1055" s="29"/>
      <c r="I1055" s="30"/>
      <c r="J1055" s="30"/>
      <c r="K1055" s="30"/>
      <c r="L1055" s="30"/>
      <c r="M1055" s="40"/>
      <c r="N1055" s="40"/>
      <c r="O1055" s="31"/>
      <c r="P1055" s="31"/>
      <c r="Q1055" s="32"/>
      <c r="R1055" s="32"/>
      <c r="S1055" s="33"/>
      <c r="T1055" s="33"/>
      <c r="U1055" s="33"/>
      <c r="V1055" s="33"/>
      <c r="W1055" s="33"/>
      <c r="X1055" s="33"/>
    </row>
    <row r="1056" spans="1:24" s="34" customFormat="1">
      <c r="A1056" s="29"/>
      <c r="B1056" s="29"/>
      <c r="C1056" s="29"/>
      <c r="D1056" s="29"/>
      <c r="E1056" s="29"/>
      <c r="F1056" s="29"/>
      <c r="G1056" s="29"/>
      <c r="H1056" s="29"/>
      <c r="I1056" s="30"/>
      <c r="J1056" s="30"/>
      <c r="K1056" s="30"/>
      <c r="L1056" s="30"/>
      <c r="M1056" s="40"/>
      <c r="N1056" s="40"/>
      <c r="O1056" s="31"/>
      <c r="P1056" s="31"/>
      <c r="Q1056" s="32"/>
      <c r="R1056" s="32"/>
      <c r="S1056" s="33"/>
      <c r="T1056" s="33"/>
      <c r="U1056" s="33"/>
      <c r="V1056" s="33"/>
      <c r="W1056" s="33"/>
      <c r="X1056" s="33"/>
    </row>
    <row r="1057" spans="1:24" s="34" customFormat="1">
      <c r="A1057" s="29"/>
      <c r="B1057" s="29"/>
      <c r="C1057" s="29"/>
      <c r="D1057" s="29"/>
      <c r="E1057" s="29"/>
      <c r="F1057" s="29"/>
      <c r="G1057" s="29"/>
      <c r="H1057" s="29"/>
      <c r="I1057" s="30"/>
      <c r="J1057" s="30"/>
      <c r="K1057" s="30"/>
      <c r="L1057" s="30"/>
      <c r="M1057" s="40"/>
      <c r="N1057" s="40"/>
      <c r="O1057" s="31"/>
      <c r="P1057" s="31"/>
      <c r="Q1057" s="32"/>
      <c r="R1057" s="32"/>
      <c r="S1057" s="33"/>
      <c r="T1057" s="33"/>
      <c r="U1057" s="33"/>
      <c r="V1057" s="33"/>
      <c r="W1057" s="33"/>
      <c r="X1057" s="33"/>
    </row>
    <row r="1058" spans="1:24" s="34" customFormat="1">
      <c r="A1058" s="29"/>
      <c r="B1058" s="29"/>
      <c r="C1058" s="29"/>
      <c r="D1058" s="29"/>
      <c r="E1058" s="29"/>
      <c r="F1058" s="29"/>
      <c r="G1058" s="29"/>
      <c r="H1058" s="29"/>
      <c r="I1058" s="30"/>
      <c r="J1058" s="30"/>
      <c r="K1058" s="30"/>
      <c r="L1058" s="30"/>
      <c r="M1058" s="40"/>
      <c r="N1058" s="40"/>
      <c r="O1058" s="31"/>
      <c r="P1058" s="31"/>
      <c r="Q1058" s="32"/>
      <c r="R1058" s="32"/>
      <c r="S1058" s="33"/>
      <c r="T1058" s="33"/>
      <c r="U1058" s="33"/>
      <c r="V1058" s="33"/>
      <c r="W1058" s="33"/>
      <c r="X1058" s="33"/>
    </row>
    <row r="1059" spans="1:24" s="34" customFormat="1">
      <c r="A1059" s="29"/>
      <c r="B1059" s="29"/>
      <c r="C1059" s="29"/>
      <c r="D1059" s="29"/>
      <c r="E1059" s="29"/>
      <c r="F1059" s="29"/>
      <c r="G1059" s="29"/>
      <c r="H1059" s="29"/>
      <c r="I1059" s="30"/>
      <c r="J1059" s="30"/>
      <c r="K1059" s="30"/>
      <c r="L1059" s="30"/>
      <c r="M1059" s="40"/>
      <c r="N1059" s="40"/>
      <c r="O1059" s="31"/>
      <c r="P1059" s="31"/>
      <c r="Q1059" s="32"/>
      <c r="R1059" s="32"/>
      <c r="S1059" s="33"/>
      <c r="T1059" s="33"/>
      <c r="U1059" s="33"/>
      <c r="V1059" s="33"/>
      <c r="W1059" s="33"/>
      <c r="X1059" s="33"/>
    </row>
    <row r="1060" spans="1:24" s="34" customFormat="1">
      <c r="A1060" s="29"/>
      <c r="B1060" s="29"/>
      <c r="C1060" s="29"/>
      <c r="D1060" s="29"/>
      <c r="E1060" s="29"/>
      <c r="F1060" s="29"/>
      <c r="G1060" s="29"/>
      <c r="H1060" s="29"/>
      <c r="I1060" s="30"/>
      <c r="J1060" s="30"/>
      <c r="K1060" s="30"/>
      <c r="L1060" s="30"/>
      <c r="M1060" s="40"/>
      <c r="N1060" s="40"/>
      <c r="O1060" s="31"/>
      <c r="P1060" s="31"/>
      <c r="Q1060" s="32"/>
      <c r="R1060" s="32"/>
      <c r="S1060" s="33"/>
      <c r="T1060" s="33"/>
      <c r="U1060" s="33"/>
      <c r="V1060" s="33"/>
      <c r="W1060" s="33"/>
      <c r="X1060" s="33"/>
    </row>
    <row r="1061" spans="1:24" s="34" customFormat="1">
      <c r="A1061" s="29"/>
      <c r="B1061" s="29"/>
      <c r="C1061" s="29"/>
      <c r="D1061" s="29"/>
      <c r="E1061" s="29"/>
      <c r="F1061" s="29"/>
      <c r="G1061" s="29"/>
      <c r="H1061" s="29"/>
      <c r="I1061" s="30"/>
      <c r="J1061" s="30"/>
      <c r="K1061" s="30"/>
      <c r="L1061" s="30"/>
      <c r="M1061" s="40"/>
      <c r="N1061" s="40"/>
      <c r="O1061" s="31"/>
      <c r="P1061" s="31"/>
      <c r="Q1061" s="32"/>
      <c r="R1061" s="32"/>
      <c r="S1061" s="33"/>
      <c r="T1061" s="33"/>
      <c r="U1061" s="33"/>
      <c r="V1061" s="33"/>
      <c r="W1061" s="33"/>
      <c r="X1061" s="33"/>
    </row>
    <row r="1062" spans="1:24" s="34" customFormat="1">
      <c r="A1062" s="29"/>
      <c r="B1062" s="29"/>
      <c r="C1062" s="29"/>
      <c r="D1062" s="29"/>
      <c r="E1062" s="29"/>
      <c r="F1062" s="29"/>
      <c r="G1062" s="29"/>
      <c r="H1062" s="29"/>
      <c r="I1062" s="30"/>
      <c r="J1062" s="30"/>
      <c r="K1062" s="30"/>
      <c r="L1062" s="30"/>
      <c r="M1062" s="40"/>
      <c r="N1062" s="40"/>
      <c r="O1062" s="31"/>
      <c r="P1062" s="31"/>
      <c r="Q1062" s="32"/>
      <c r="R1062" s="32"/>
      <c r="S1062" s="33"/>
      <c r="T1062" s="33"/>
      <c r="U1062" s="33"/>
      <c r="V1062" s="33"/>
      <c r="W1062" s="33"/>
      <c r="X1062" s="33"/>
    </row>
    <row r="1063" spans="1:24" s="34" customFormat="1">
      <c r="A1063" s="29"/>
      <c r="B1063" s="29"/>
      <c r="C1063" s="29"/>
      <c r="D1063" s="29"/>
      <c r="E1063" s="29"/>
      <c r="F1063" s="29"/>
      <c r="G1063" s="29"/>
      <c r="H1063" s="29"/>
      <c r="I1063" s="30"/>
      <c r="J1063" s="30"/>
      <c r="K1063" s="30"/>
      <c r="L1063" s="30"/>
      <c r="M1063" s="40"/>
      <c r="N1063" s="40"/>
      <c r="O1063" s="31"/>
      <c r="P1063" s="31"/>
      <c r="Q1063" s="32"/>
      <c r="R1063" s="32"/>
      <c r="S1063" s="33"/>
      <c r="T1063" s="33"/>
      <c r="U1063" s="33"/>
      <c r="V1063" s="33"/>
      <c r="W1063" s="33"/>
      <c r="X1063" s="33"/>
    </row>
    <row r="1064" spans="1:24" s="34" customFormat="1">
      <c r="A1064" s="29"/>
      <c r="B1064" s="29"/>
      <c r="C1064" s="29"/>
      <c r="D1064" s="29"/>
      <c r="E1064" s="29"/>
      <c r="F1064" s="29"/>
      <c r="G1064" s="29"/>
      <c r="H1064" s="29"/>
      <c r="I1064" s="30"/>
      <c r="J1064" s="30"/>
      <c r="K1064" s="30"/>
      <c r="L1064" s="30"/>
      <c r="M1064" s="40"/>
      <c r="N1064" s="40"/>
      <c r="O1064" s="31"/>
      <c r="P1064" s="31"/>
      <c r="Q1064" s="32"/>
      <c r="R1064" s="32"/>
      <c r="S1064" s="33"/>
      <c r="T1064" s="33"/>
      <c r="U1064" s="33"/>
      <c r="V1064" s="33"/>
      <c r="W1064" s="33"/>
      <c r="X1064" s="33"/>
    </row>
    <row r="1065" spans="1:24" s="34" customFormat="1">
      <c r="A1065" s="29"/>
      <c r="B1065" s="29"/>
      <c r="C1065" s="29"/>
      <c r="D1065" s="29"/>
      <c r="E1065" s="29"/>
      <c r="F1065" s="29"/>
      <c r="G1065" s="29"/>
      <c r="H1065" s="29"/>
      <c r="I1065" s="30"/>
      <c r="J1065" s="30"/>
      <c r="K1065" s="30"/>
      <c r="L1065" s="30"/>
      <c r="M1065" s="40"/>
      <c r="N1065" s="40"/>
      <c r="O1065" s="31"/>
      <c r="P1065" s="31"/>
      <c r="Q1065" s="32"/>
      <c r="R1065" s="32"/>
      <c r="S1065" s="33"/>
      <c r="T1065" s="33"/>
      <c r="U1065" s="33"/>
      <c r="V1065" s="33"/>
      <c r="W1065" s="33"/>
      <c r="X1065" s="33"/>
    </row>
    <row r="1066" spans="1:24" s="34" customFormat="1">
      <c r="A1066" s="29"/>
      <c r="B1066" s="29"/>
      <c r="C1066" s="29"/>
      <c r="D1066" s="29"/>
      <c r="E1066" s="29"/>
      <c r="F1066" s="29"/>
      <c r="G1066" s="29"/>
      <c r="H1066" s="29"/>
      <c r="I1066" s="30"/>
      <c r="J1066" s="30"/>
      <c r="K1066" s="30"/>
      <c r="L1066" s="30"/>
      <c r="M1066" s="40"/>
      <c r="N1066" s="40"/>
      <c r="O1066" s="31"/>
      <c r="P1066" s="31"/>
      <c r="Q1066" s="32"/>
      <c r="R1066" s="32"/>
      <c r="S1066" s="33"/>
      <c r="T1066" s="33"/>
      <c r="U1066" s="33"/>
      <c r="V1066" s="33"/>
      <c r="W1066" s="33"/>
      <c r="X1066" s="33"/>
    </row>
    <row r="1067" spans="1:24" s="34" customFormat="1">
      <c r="A1067" s="29"/>
      <c r="B1067" s="29"/>
      <c r="C1067" s="29"/>
      <c r="D1067" s="29"/>
      <c r="E1067" s="29"/>
      <c r="F1067" s="29"/>
      <c r="G1067" s="29"/>
      <c r="H1067" s="29"/>
      <c r="I1067" s="30"/>
      <c r="J1067" s="30"/>
      <c r="K1067" s="30"/>
      <c r="L1067" s="30"/>
      <c r="M1067" s="40"/>
      <c r="N1067" s="40"/>
      <c r="O1067" s="31"/>
      <c r="P1067" s="31"/>
      <c r="Q1067" s="32"/>
      <c r="R1067" s="32"/>
      <c r="S1067" s="33"/>
      <c r="T1067" s="33"/>
      <c r="U1067" s="33"/>
      <c r="V1067" s="33"/>
      <c r="W1067" s="33"/>
      <c r="X1067" s="33"/>
    </row>
    <row r="1068" spans="1:24" s="34" customFormat="1">
      <c r="A1068" s="29"/>
      <c r="B1068" s="29"/>
      <c r="C1068" s="29"/>
      <c r="D1068" s="29"/>
      <c r="E1068" s="29"/>
      <c r="F1068" s="29"/>
      <c r="G1068" s="29"/>
      <c r="H1068" s="29"/>
      <c r="I1068" s="30"/>
      <c r="J1068" s="30"/>
      <c r="K1068" s="30"/>
      <c r="L1068" s="30"/>
      <c r="M1068" s="40"/>
      <c r="N1068" s="40"/>
      <c r="O1068" s="31"/>
      <c r="P1068" s="31"/>
      <c r="Q1068" s="32"/>
      <c r="R1068" s="32"/>
      <c r="S1068" s="33"/>
      <c r="T1068" s="33"/>
      <c r="U1068" s="33"/>
      <c r="V1068" s="33"/>
      <c r="W1068" s="33"/>
      <c r="X1068" s="33"/>
    </row>
    <row r="1069" spans="1:24" s="34" customFormat="1">
      <c r="A1069" s="29"/>
      <c r="B1069" s="29"/>
      <c r="C1069" s="29"/>
      <c r="D1069" s="29"/>
      <c r="E1069" s="29"/>
      <c r="F1069" s="29"/>
      <c r="G1069" s="29"/>
      <c r="H1069" s="29"/>
      <c r="I1069" s="30"/>
      <c r="J1069" s="30"/>
      <c r="K1069" s="30"/>
      <c r="L1069" s="30"/>
      <c r="M1069" s="40"/>
      <c r="N1069" s="40"/>
      <c r="O1069" s="31"/>
      <c r="P1069" s="31"/>
      <c r="Q1069" s="32"/>
      <c r="R1069" s="32"/>
      <c r="S1069" s="33"/>
      <c r="T1069" s="33"/>
      <c r="U1069" s="33"/>
      <c r="V1069" s="33"/>
      <c r="W1069" s="33"/>
      <c r="X1069" s="33"/>
    </row>
    <row r="1070" spans="1:24" s="34" customFormat="1">
      <c r="A1070" s="29"/>
      <c r="B1070" s="29"/>
      <c r="C1070" s="29"/>
      <c r="D1070" s="29"/>
      <c r="E1070" s="29"/>
      <c r="F1070" s="29"/>
      <c r="G1070" s="29"/>
      <c r="H1070" s="29"/>
      <c r="I1070" s="30"/>
      <c r="J1070" s="30"/>
      <c r="K1070" s="30"/>
      <c r="L1070" s="30"/>
      <c r="M1070" s="40"/>
      <c r="N1070" s="40"/>
      <c r="O1070" s="31"/>
      <c r="P1070" s="31"/>
      <c r="Q1070" s="32"/>
      <c r="R1070" s="32"/>
      <c r="S1070" s="33"/>
      <c r="T1070" s="33"/>
      <c r="U1070" s="33"/>
      <c r="V1070" s="33"/>
      <c r="W1070" s="33"/>
      <c r="X1070" s="33"/>
    </row>
    <row r="1071" spans="1:24" s="34" customFormat="1">
      <c r="A1071" s="29"/>
      <c r="B1071" s="29"/>
      <c r="C1071" s="29"/>
      <c r="D1071" s="29"/>
      <c r="E1071" s="29"/>
      <c r="F1071" s="29"/>
      <c r="G1071" s="29"/>
      <c r="H1071" s="29"/>
      <c r="I1071" s="30"/>
      <c r="J1071" s="30"/>
      <c r="K1071" s="30"/>
      <c r="L1071" s="30"/>
      <c r="M1071" s="40"/>
      <c r="N1071" s="40"/>
      <c r="O1071" s="31"/>
      <c r="P1071" s="31"/>
      <c r="Q1071" s="32"/>
      <c r="R1071" s="32"/>
      <c r="S1071" s="33"/>
      <c r="T1071" s="33"/>
      <c r="U1071" s="33"/>
      <c r="V1071" s="33"/>
      <c r="W1071" s="33"/>
      <c r="X1071" s="33"/>
    </row>
    <row r="1072" spans="1:24" s="34" customFormat="1">
      <c r="A1072" s="29"/>
      <c r="B1072" s="29"/>
      <c r="C1072" s="29"/>
      <c r="D1072" s="29"/>
      <c r="E1072" s="29"/>
      <c r="F1072" s="29"/>
      <c r="G1072" s="29"/>
      <c r="H1072" s="29"/>
      <c r="I1072" s="30"/>
      <c r="J1072" s="30"/>
      <c r="K1072" s="30"/>
      <c r="L1072" s="30"/>
      <c r="M1072" s="40"/>
      <c r="N1072" s="40"/>
      <c r="O1072" s="31"/>
      <c r="P1072" s="31"/>
      <c r="Q1072" s="32"/>
      <c r="R1072" s="32"/>
      <c r="S1072" s="33"/>
      <c r="T1072" s="33"/>
      <c r="U1072" s="33"/>
      <c r="V1072" s="33"/>
      <c r="W1072" s="33"/>
      <c r="X1072" s="33"/>
    </row>
    <row r="1073" spans="1:24" s="34" customFormat="1">
      <c r="A1073" s="29"/>
      <c r="B1073" s="29"/>
      <c r="C1073" s="29"/>
      <c r="D1073" s="29"/>
      <c r="E1073" s="29"/>
      <c r="F1073" s="29"/>
      <c r="G1073" s="29"/>
      <c r="H1073" s="29"/>
      <c r="I1073" s="30"/>
      <c r="J1073" s="30"/>
      <c r="K1073" s="30"/>
      <c r="L1073" s="30"/>
      <c r="M1073" s="40"/>
      <c r="N1073" s="40"/>
      <c r="O1073" s="31"/>
      <c r="P1073" s="31"/>
      <c r="Q1073" s="32"/>
      <c r="R1073" s="32"/>
      <c r="S1073" s="33"/>
      <c r="T1073" s="33"/>
      <c r="U1073" s="33"/>
      <c r="V1073" s="33"/>
      <c r="W1073" s="33"/>
      <c r="X1073" s="33"/>
    </row>
    <row r="1074" spans="1:24" s="34" customFormat="1">
      <c r="A1074" s="29"/>
      <c r="B1074" s="29"/>
      <c r="C1074" s="29"/>
      <c r="D1074" s="29"/>
      <c r="E1074" s="29"/>
      <c r="F1074" s="29"/>
      <c r="G1074" s="29"/>
      <c r="H1074" s="29"/>
      <c r="I1074" s="30"/>
      <c r="J1074" s="30"/>
      <c r="K1074" s="30"/>
      <c r="L1074" s="30"/>
      <c r="M1074" s="40"/>
      <c r="N1074" s="40"/>
      <c r="O1074" s="31"/>
      <c r="P1074" s="31"/>
      <c r="Q1074" s="32"/>
      <c r="R1074" s="32"/>
      <c r="S1074" s="33"/>
      <c r="T1074" s="33"/>
      <c r="U1074" s="33"/>
      <c r="V1074" s="33"/>
      <c r="W1074" s="33"/>
      <c r="X1074" s="33"/>
    </row>
    <row r="1075" spans="1:24" s="34" customFormat="1">
      <c r="A1075" s="29"/>
      <c r="B1075" s="29"/>
      <c r="C1075" s="29"/>
      <c r="D1075" s="29"/>
      <c r="E1075" s="29"/>
      <c r="F1075" s="29"/>
      <c r="G1075" s="29"/>
      <c r="H1075" s="29"/>
      <c r="I1075" s="30"/>
      <c r="J1075" s="30"/>
      <c r="K1075" s="30"/>
      <c r="L1075" s="30"/>
      <c r="M1075" s="40"/>
      <c r="N1075" s="40"/>
      <c r="O1075" s="31"/>
      <c r="P1075" s="31"/>
      <c r="Q1075" s="32"/>
      <c r="R1075" s="32"/>
      <c r="S1075" s="33"/>
      <c r="T1075" s="33"/>
      <c r="U1075" s="33"/>
      <c r="V1075" s="33"/>
      <c r="W1075" s="33"/>
      <c r="X1075" s="33"/>
    </row>
    <row r="1076" spans="1:24" s="34" customFormat="1">
      <c r="A1076" s="29"/>
      <c r="B1076" s="29"/>
      <c r="C1076" s="29"/>
      <c r="D1076" s="29"/>
      <c r="E1076" s="29"/>
      <c r="F1076" s="29"/>
      <c r="G1076" s="29"/>
      <c r="H1076" s="29"/>
      <c r="I1076" s="30"/>
      <c r="J1076" s="30"/>
      <c r="K1076" s="30"/>
      <c r="L1076" s="30"/>
      <c r="M1076" s="40"/>
      <c r="N1076" s="40"/>
      <c r="O1076" s="31"/>
      <c r="P1076" s="31"/>
      <c r="Q1076" s="32"/>
      <c r="R1076" s="32"/>
      <c r="S1076" s="33"/>
      <c r="T1076" s="33"/>
      <c r="U1076" s="33"/>
      <c r="V1076" s="33"/>
      <c r="W1076" s="33"/>
      <c r="X1076" s="33"/>
    </row>
    <row r="1077" spans="1:24" s="34" customFormat="1">
      <c r="A1077" s="29"/>
      <c r="B1077" s="29"/>
      <c r="C1077" s="29"/>
      <c r="D1077" s="29"/>
      <c r="E1077" s="29"/>
      <c r="F1077" s="29"/>
      <c r="G1077" s="29"/>
      <c r="H1077" s="29"/>
      <c r="I1077" s="30"/>
      <c r="J1077" s="30"/>
      <c r="K1077" s="30"/>
      <c r="L1077" s="30"/>
      <c r="M1077" s="40"/>
      <c r="N1077" s="40"/>
      <c r="O1077" s="31"/>
      <c r="P1077" s="31"/>
      <c r="Q1077" s="32"/>
      <c r="R1077" s="32"/>
      <c r="S1077" s="33"/>
      <c r="T1077" s="33"/>
      <c r="U1077" s="33"/>
      <c r="V1077" s="33"/>
      <c r="W1077" s="33"/>
      <c r="X1077" s="33"/>
    </row>
    <row r="1078" spans="1:24" s="34" customFormat="1">
      <c r="A1078" s="29"/>
      <c r="B1078" s="29"/>
      <c r="C1078" s="29"/>
      <c r="D1078" s="29"/>
      <c r="E1078" s="29"/>
      <c r="F1078" s="29"/>
      <c r="G1078" s="29"/>
      <c r="H1078" s="29"/>
      <c r="I1078" s="30"/>
      <c r="J1078" s="30"/>
      <c r="K1078" s="30"/>
      <c r="L1078" s="30"/>
      <c r="M1078" s="40"/>
      <c r="N1078" s="40"/>
      <c r="O1078" s="31"/>
      <c r="P1078" s="31"/>
      <c r="Q1078" s="32"/>
      <c r="R1078" s="32"/>
      <c r="S1078" s="33"/>
      <c r="T1078" s="33"/>
      <c r="U1078" s="33"/>
      <c r="V1078" s="33"/>
      <c r="W1078" s="33"/>
      <c r="X1078" s="33"/>
    </row>
    <row r="1079" spans="1:24" s="34" customFormat="1">
      <c r="A1079" s="29"/>
      <c r="B1079" s="29"/>
      <c r="C1079" s="29"/>
      <c r="D1079" s="29"/>
      <c r="E1079" s="29"/>
      <c r="F1079" s="29"/>
      <c r="G1079" s="29"/>
      <c r="H1079" s="29"/>
      <c r="I1079" s="30"/>
      <c r="J1079" s="30"/>
      <c r="K1079" s="30"/>
      <c r="L1079" s="30"/>
      <c r="M1079" s="40"/>
      <c r="N1079" s="40"/>
      <c r="O1079" s="31"/>
      <c r="P1079" s="31"/>
      <c r="Q1079" s="32"/>
      <c r="R1079" s="32"/>
      <c r="S1079" s="33"/>
      <c r="T1079" s="33"/>
      <c r="U1079" s="33"/>
      <c r="V1079" s="33"/>
      <c r="W1079" s="33"/>
      <c r="X1079" s="33"/>
    </row>
    <row r="1080" spans="1:24" s="34" customFormat="1">
      <c r="A1080" s="29"/>
      <c r="B1080" s="29"/>
      <c r="C1080" s="29"/>
      <c r="D1080" s="29"/>
      <c r="E1080" s="29"/>
      <c r="F1080" s="29"/>
      <c r="G1080" s="29"/>
      <c r="H1080" s="29"/>
      <c r="I1080" s="30"/>
      <c r="J1080" s="30"/>
      <c r="K1080" s="30"/>
      <c r="L1080" s="30"/>
      <c r="M1080" s="40"/>
      <c r="N1080" s="40"/>
      <c r="O1080" s="31"/>
      <c r="P1080" s="31"/>
      <c r="Q1080" s="32"/>
      <c r="R1080" s="32"/>
      <c r="S1080" s="33"/>
      <c r="T1080" s="33"/>
      <c r="U1080" s="33"/>
      <c r="V1080" s="33"/>
      <c r="W1080" s="33"/>
      <c r="X1080" s="33"/>
    </row>
    <row r="1081" spans="1:24" s="34" customFormat="1">
      <c r="A1081" s="29"/>
      <c r="B1081" s="29"/>
      <c r="C1081" s="29"/>
      <c r="D1081" s="29"/>
      <c r="E1081" s="29"/>
      <c r="F1081" s="29"/>
      <c r="G1081" s="29"/>
      <c r="H1081" s="29"/>
      <c r="I1081" s="30"/>
      <c r="J1081" s="30"/>
      <c r="K1081" s="30"/>
      <c r="L1081" s="30"/>
      <c r="M1081" s="40"/>
      <c r="N1081" s="40"/>
      <c r="O1081" s="31"/>
      <c r="P1081" s="31"/>
      <c r="Q1081" s="32"/>
      <c r="R1081" s="32"/>
      <c r="S1081" s="33"/>
      <c r="T1081" s="33"/>
      <c r="U1081" s="33"/>
      <c r="V1081" s="33"/>
      <c r="W1081" s="33"/>
      <c r="X1081" s="33"/>
    </row>
    <row r="1082" spans="1:24" s="34" customFormat="1">
      <c r="A1082" s="29"/>
      <c r="B1082" s="29"/>
      <c r="C1082" s="29"/>
      <c r="D1082" s="29"/>
      <c r="E1082" s="29"/>
      <c r="F1082" s="29"/>
      <c r="G1082" s="29"/>
      <c r="H1082" s="29"/>
      <c r="I1082" s="30"/>
      <c r="J1082" s="30"/>
      <c r="K1082" s="30"/>
      <c r="L1082" s="30"/>
      <c r="M1082" s="40"/>
      <c r="N1082" s="40"/>
      <c r="O1082" s="31"/>
      <c r="P1082" s="31"/>
      <c r="Q1082" s="32"/>
      <c r="R1082" s="32"/>
      <c r="S1082" s="33"/>
      <c r="T1082" s="33"/>
      <c r="U1082" s="33"/>
      <c r="V1082" s="33"/>
      <c r="W1082" s="33"/>
      <c r="X1082" s="33"/>
    </row>
    <row r="1083" spans="1:24" s="34" customFormat="1">
      <c r="A1083" s="29"/>
      <c r="B1083" s="29"/>
      <c r="C1083" s="29"/>
      <c r="D1083" s="29"/>
      <c r="E1083" s="29"/>
      <c r="F1083" s="29"/>
      <c r="G1083" s="29"/>
      <c r="H1083" s="29"/>
      <c r="I1083" s="30"/>
      <c r="J1083" s="30"/>
      <c r="K1083" s="30"/>
      <c r="L1083" s="30"/>
      <c r="M1083" s="40"/>
      <c r="N1083" s="40"/>
      <c r="O1083" s="31"/>
      <c r="P1083" s="31"/>
      <c r="Q1083" s="32"/>
      <c r="R1083" s="32"/>
      <c r="S1083" s="33"/>
      <c r="T1083" s="33"/>
      <c r="U1083" s="33"/>
      <c r="V1083" s="33"/>
      <c r="W1083" s="33"/>
      <c r="X1083" s="33"/>
    </row>
    <row r="1084" spans="1:24" s="34" customFormat="1">
      <c r="A1084" s="29"/>
      <c r="B1084" s="29"/>
      <c r="C1084" s="29"/>
      <c r="D1084" s="29"/>
      <c r="E1084" s="29"/>
      <c r="F1084" s="29"/>
      <c r="G1084" s="29"/>
      <c r="H1084" s="29"/>
      <c r="I1084" s="30"/>
      <c r="J1084" s="30"/>
      <c r="K1084" s="30"/>
      <c r="L1084" s="30"/>
      <c r="M1084" s="40"/>
      <c r="N1084" s="40"/>
      <c r="O1084" s="31"/>
      <c r="P1084" s="31"/>
      <c r="Q1084" s="32"/>
      <c r="R1084" s="32"/>
      <c r="S1084" s="33"/>
      <c r="T1084" s="33"/>
      <c r="U1084" s="33"/>
      <c r="V1084" s="33"/>
      <c r="W1084" s="33"/>
      <c r="X1084" s="33"/>
    </row>
    <row r="1085" spans="1:24" s="34" customFormat="1">
      <c r="A1085" s="29"/>
      <c r="B1085" s="29"/>
      <c r="C1085" s="29"/>
      <c r="D1085" s="29"/>
      <c r="E1085" s="29"/>
      <c r="F1085" s="29"/>
      <c r="G1085" s="29"/>
      <c r="H1085" s="29"/>
      <c r="I1085" s="30"/>
      <c r="J1085" s="30"/>
      <c r="K1085" s="30"/>
      <c r="L1085" s="30"/>
      <c r="M1085" s="40"/>
      <c r="N1085" s="40"/>
      <c r="O1085" s="31"/>
      <c r="P1085" s="31"/>
      <c r="Q1085" s="32"/>
      <c r="R1085" s="32"/>
      <c r="S1085" s="33"/>
      <c r="T1085" s="33"/>
      <c r="U1085" s="33"/>
      <c r="V1085" s="33"/>
      <c r="W1085" s="33"/>
      <c r="X1085" s="33"/>
    </row>
    <row r="1086" spans="1:24" s="34" customFormat="1">
      <c r="A1086" s="29"/>
      <c r="B1086" s="29"/>
      <c r="C1086" s="29"/>
      <c r="D1086" s="29"/>
      <c r="E1086" s="29"/>
      <c r="F1086" s="29"/>
      <c r="G1086" s="29"/>
      <c r="H1086" s="29"/>
      <c r="I1086" s="30"/>
      <c r="J1086" s="30"/>
      <c r="K1086" s="30"/>
      <c r="L1086" s="30"/>
      <c r="M1086" s="40"/>
      <c r="N1086" s="40"/>
      <c r="O1086" s="31"/>
      <c r="P1086" s="31"/>
      <c r="Q1086" s="32"/>
      <c r="R1086" s="32"/>
      <c r="S1086" s="33"/>
      <c r="T1086" s="33"/>
      <c r="U1086" s="33"/>
      <c r="V1086" s="33"/>
      <c r="W1086" s="33"/>
      <c r="X1086" s="33"/>
    </row>
    <row r="1087" spans="1:24" s="34" customFormat="1">
      <c r="A1087" s="29"/>
      <c r="B1087" s="29"/>
      <c r="C1087" s="29"/>
      <c r="D1087" s="29"/>
      <c r="E1087" s="29"/>
      <c r="F1087" s="29"/>
      <c r="G1087" s="29"/>
      <c r="H1087" s="29"/>
      <c r="I1087" s="30"/>
      <c r="J1087" s="30"/>
      <c r="K1087" s="30"/>
      <c r="L1087" s="30"/>
      <c r="M1087" s="40"/>
      <c r="N1087" s="40"/>
      <c r="O1087" s="31"/>
      <c r="P1087" s="31"/>
      <c r="Q1087" s="32"/>
      <c r="R1087" s="32"/>
      <c r="S1087" s="33"/>
      <c r="T1087" s="33"/>
      <c r="U1087" s="33"/>
      <c r="V1087" s="33"/>
      <c r="W1087" s="33"/>
      <c r="X1087" s="33"/>
    </row>
    <row r="1088" spans="1:24" s="34" customFormat="1">
      <c r="A1088" s="29"/>
      <c r="B1088" s="29"/>
      <c r="C1088" s="29"/>
      <c r="D1088" s="29"/>
      <c r="E1088" s="29"/>
      <c r="F1088" s="29"/>
      <c r="G1088" s="29"/>
      <c r="H1088" s="29"/>
      <c r="I1088" s="30"/>
      <c r="J1088" s="30"/>
      <c r="K1088" s="30"/>
      <c r="L1088" s="30"/>
      <c r="M1088" s="40"/>
      <c r="N1088" s="40"/>
      <c r="O1088" s="31"/>
      <c r="P1088" s="31"/>
      <c r="Q1088" s="32"/>
      <c r="R1088" s="32"/>
      <c r="S1088" s="33"/>
      <c r="T1088" s="33"/>
      <c r="U1088" s="33"/>
      <c r="V1088" s="33"/>
      <c r="W1088" s="33"/>
      <c r="X1088" s="33"/>
    </row>
    <row r="1089" spans="1:24" s="34" customFormat="1">
      <c r="A1089" s="29"/>
      <c r="B1089" s="29"/>
      <c r="C1089" s="29"/>
      <c r="D1089" s="29"/>
      <c r="E1089" s="29"/>
      <c r="F1089" s="29"/>
      <c r="G1089" s="29"/>
      <c r="H1089" s="29"/>
      <c r="I1089" s="30"/>
      <c r="J1089" s="30"/>
      <c r="K1089" s="30"/>
      <c r="L1089" s="30"/>
      <c r="M1089" s="40"/>
      <c r="N1089" s="40"/>
      <c r="O1089" s="31"/>
      <c r="P1089" s="31"/>
      <c r="Q1089" s="32"/>
      <c r="R1089" s="32"/>
      <c r="S1089" s="33"/>
      <c r="T1089" s="33"/>
      <c r="U1089" s="33"/>
      <c r="V1089" s="33"/>
      <c r="W1089" s="33"/>
      <c r="X1089" s="33"/>
    </row>
    <row r="1090" spans="1:24" s="34" customFormat="1">
      <c r="A1090" s="29"/>
      <c r="B1090" s="29"/>
      <c r="C1090" s="29"/>
      <c r="D1090" s="29"/>
      <c r="E1090" s="29"/>
      <c r="F1090" s="29"/>
      <c r="G1090" s="29"/>
      <c r="H1090" s="29"/>
      <c r="I1090" s="30"/>
      <c r="J1090" s="30"/>
      <c r="K1090" s="30"/>
      <c r="L1090" s="30"/>
      <c r="M1090" s="40"/>
      <c r="N1090" s="40"/>
      <c r="O1090" s="31"/>
      <c r="P1090" s="31"/>
      <c r="Q1090" s="32"/>
      <c r="R1090" s="32"/>
      <c r="S1090" s="33"/>
      <c r="T1090" s="33"/>
      <c r="U1090" s="33"/>
      <c r="V1090" s="33"/>
      <c r="W1090" s="33"/>
      <c r="X1090" s="33"/>
    </row>
    <row r="1091" spans="1:24" s="34" customFormat="1">
      <c r="A1091" s="29"/>
      <c r="B1091" s="29"/>
      <c r="C1091" s="29"/>
      <c r="D1091" s="29"/>
      <c r="E1091" s="29"/>
      <c r="F1091" s="29"/>
      <c r="G1091" s="29"/>
      <c r="H1091" s="29"/>
      <c r="I1091" s="30"/>
      <c r="J1091" s="30"/>
      <c r="K1091" s="30"/>
      <c r="L1091" s="30"/>
      <c r="M1091" s="40"/>
      <c r="N1091" s="40"/>
      <c r="O1091" s="31"/>
      <c r="P1091" s="31"/>
      <c r="Q1091" s="32"/>
      <c r="R1091" s="32"/>
      <c r="S1091" s="33"/>
      <c r="T1091" s="33"/>
      <c r="U1091" s="33"/>
      <c r="V1091" s="33"/>
      <c r="W1091" s="33"/>
      <c r="X1091" s="33"/>
    </row>
    <row r="1092" spans="1:24" s="34" customFormat="1">
      <c r="A1092" s="29"/>
      <c r="B1092" s="29"/>
      <c r="C1092" s="29"/>
      <c r="D1092" s="29"/>
      <c r="E1092" s="29"/>
      <c r="F1092" s="29"/>
      <c r="G1092" s="29"/>
      <c r="H1092" s="29"/>
      <c r="I1092" s="30"/>
      <c r="J1092" s="30"/>
      <c r="K1092" s="30"/>
      <c r="L1092" s="30"/>
      <c r="M1092" s="40"/>
      <c r="N1092" s="40"/>
      <c r="O1092" s="31"/>
      <c r="P1092" s="31"/>
      <c r="Q1092" s="32"/>
      <c r="R1092" s="32"/>
      <c r="S1092" s="33"/>
      <c r="T1092" s="33"/>
      <c r="U1092" s="33"/>
      <c r="V1092" s="33"/>
      <c r="W1092" s="33"/>
      <c r="X1092" s="33"/>
    </row>
    <row r="1093" spans="1:24" s="34" customFormat="1">
      <c r="A1093" s="29"/>
      <c r="B1093" s="29"/>
      <c r="C1093" s="29"/>
      <c r="D1093" s="29"/>
      <c r="E1093" s="29"/>
      <c r="F1093" s="29"/>
      <c r="G1093" s="29"/>
      <c r="H1093" s="29"/>
      <c r="I1093" s="30"/>
      <c r="J1093" s="30"/>
      <c r="K1093" s="30"/>
      <c r="L1093" s="30"/>
      <c r="M1093" s="40"/>
      <c r="N1093" s="40"/>
      <c r="O1093" s="31"/>
      <c r="P1093" s="31"/>
      <c r="Q1093" s="32"/>
      <c r="R1093" s="32"/>
      <c r="S1093" s="33"/>
      <c r="T1093" s="33"/>
      <c r="U1093" s="33"/>
      <c r="V1093" s="33"/>
      <c r="W1093" s="33"/>
      <c r="X1093" s="33"/>
    </row>
    <row r="1094" spans="1:24" s="34" customFormat="1">
      <c r="A1094" s="29"/>
      <c r="B1094" s="29"/>
      <c r="C1094" s="29"/>
      <c r="D1094" s="29"/>
      <c r="E1094" s="29"/>
      <c r="F1094" s="29"/>
      <c r="G1094" s="29"/>
      <c r="H1094" s="29"/>
      <c r="I1094" s="30"/>
      <c r="J1094" s="30"/>
      <c r="K1094" s="30"/>
      <c r="L1094" s="30"/>
      <c r="M1094" s="40"/>
      <c r="N1094" s="40"/>
      <c r="O1094" s="31"/>
      <c r="P1094" s="31"/>
      <c r="Q1094" s="32"/>
      <c r="R1094" s="32"/>
      <c r="S1094" s="33"/>
      <c r="T1094" s="33"/>
      <c r="U1094" s="33"/>
      <c r="V1094" s="33"/>
      <c r="W1094" s="33"/>
      <c r="X1094" s="33"/>
    </row>
    <row r="1095" spans="1:24" s="34" customFormat="1">
      <c r="A1095" s="29"/>
      <c r="B1095" s="29"/>
      <c r="C1095" s="29"/>
      <c r="D1095" s="29"/>
      <c r="E1095" s="29"/>
      <c r="F1095" s="29"/>
      <c r="G1095" s="29"/>
      <c r="H1095" s="29"/>
      <c r="I1095" s="30"/>
      <c r="J1095" s="30"/>
      <c r="K1095" s="30"/>
      <c r="L1095" s="30"/>
      <c r="M1095" s="40"/>
      <c r="N1095" s="40"/>
      <c r="O1095" s="31"/>
      <c r="P1095" s="31"/>
      <c r="Q1095" s="32"/>
      <c r="R1095" s="32"/>
      <c r="S1095" s="33"/>
      <c r="T1095" s="33"/>
      <c r="U1095" s="33"/>
      <c r="V1095" s="33"/>
      <c r="W1095" s="33"/>
      <c r="X1095" s="33"/>
    </row>
    <row r="1096" spans="1:24" s="34" customFormat="1">
      <c r="A1096" s="29"/>
      <c r="B1096" s="29"/>
      <c r="C1096" s="29"/>
      <c r="D1096" s="29"/>
      <c r="E1096" s="29"/>
      <c r="F1096" s="29"/>
      <c r="G1096" s="29"/>
      <c r="H1096" s="29"/>
      <c r="I1096" s="30"/>
      <c r="J1096" s="30"/>
      <c r="K1096" s="30"/>
      <c r="L1096" s="30"/>
      <c r="M1096" s="40"/>
      <c r="N1096" s="40"/>
      <c r="O1096" s="31"/>
      <c r="P1096" s="31"/>
      <c r="Q1096" s="32"/>
      <c r="R1096" s="32"/>
      <c r="S1096" s="33"/>
      <c r="T1096" s="33"/>
      <c r="U1096" s="33"/>
      <c r="V1096" s="33"/>
      <c r="W1096" s="33"/>
      <c r="X1096" s="33"/>
    </row>
    <row r="1097" spans="1:24" s="34" customFormat="1">
      <c r="A1097" s="29"/>
      <c r="B1097" s="29"/>
      <c r="C1097" s="29"/>
      <c r="D1097" s="29"/>
      <c r="E1097" s="29"/>
      <c r="F1097" s="29"/>
      <c r="G1097" s="29"/>
      <c r="H1097" s="29"/>
      <c r="I1097" s="30"/>
      <c r="J1097" s="30"/>
      <c r="K1097" s="30"/>
      <c r="L1097" s="30"/>
      <c r="M1097" s="40"/>
      <c r="N1097" s="40"/>
      <c r="O1097" s="31"/>
      <c r="P1097" s="31"/>
      <c r="Q1097" s="32"/>
      <c r="R1097" s="32"/>
      <c r="S1097" s="33"/>
      <c r="T1097" s="33"/>
      <c r="U1097" s="33"/>
      <c r="V1097" s="33"/>
      <c r="W1097" s="33"/>
      <c r="X1097" s="33"/>
    </row>
    <row r="1098" spans="1:24" s="34" customFormat="1">
      <c r="A1098" s="29"/>
      <c r="B1098" s="29"/>
      <c r="C1098" s="29"/>
      <c r="D1098" s="29"/>
      <c r="E1098" s="29"/>
      <c r="F1098" s="29"/>
      <c r="G1098" s="29"/>
      <c r="H1098" s="29"/>
      <c r="I1098" s="30"/>
      <c r="J1098" s="30"/>
      <c r="K1098" s="30"/>
      <c r="L1098" s="30"/>
      <c r="M1098" s="40"/>
      <c r="N1098" s="40"/>
      <c r="O1098" s="31"/>
      <c r="P1098" s="31"/>
      <c r="Q1098" s="32"/>
      <c r="R1098" s="32"/>
      <c r="S1098" s="33"/>
      <c r="T1098" s="33"/>
      <c r="U1098" s="33"/>
      <c r="V1098" s="33"/>
      <c r="W1098" s="33"/>
      <c r="X1098" s="33"/>
    </row>
    <row r="1099" spans="1:24" s="34" customFormat="1">
      <c r="A1099" s="29"/>
      <c r="B1099" s="29"/>
      <c r="C1099" s="29"/>
      <c r="D1099" s="29"/>
      <c r="E1099" s="29"/>
      <c r="F1099" s="29"/>
      <c r="G1099" s="29"/>
      <c r="H1099" s="29"/>
      <c r="I1099" s="30"/>
      <c r="J1099" s="30"/>
      <c r="K1099" s="30"/>
      <c r="L1099" s="30"/>
      <c r="M1099" s="40"/>
      <c r="N1099" s="40"/>
      <c r="O1099" s="31"/>
      <c r="P1099" s="31"/>
      <c r="Q1099" s="32"/>
      <c r="R1099" s="32"/>
      <c r="S1099" s="33"/>
      <c r="T1099" s="33"/>
      <c r="U1099" s="33"/>
      <c r="V1099" s="33"/>
      <c r="W1099" s="33"/>
      <c r="X1099" s="33"/>
    </row>
    <row r="1100" spans="1:24" s="34" customFormat="1">
      <c r="A1100" s="29"/>
      <c r="B1100" s="29"/>
      <c r="C1100" s="29"/>
      <c r="D1100" s="29"/>
      <c r="E1100" s="29"/>
      <c r="F1100" s="29"/>
      <c r="G1100" s="29"/>
      <c r="H1100" s="29"/>
      <c r="I1100" s="30"/>
      <c r="J1100" s="30"/>
      <c r="K1100" s="30"/>
      <c r="L1100" s="30"/>
      <c r="M1100" s="40"/>
      <c r="N1100" s="40"/>
      <c r="O1100" s="31"/>
      <c r="P1100" s="31"/>
      <c r="Q1100" s="32"/>
      <c r="R1100" s="32"/>
      <c r="S1100" s="33"/>
      <c r="T1100" s="33"/>
      <c r="U1100" s="33"/>
      <c r="V1100" s="33"/>
      <c r="W1100" s="33"/>
      <c r="X1100" s="33"/>
    </row>
    <row r="1101" spans="1:24" s="34" customFormat="1">
      <c r="A1101" s="29"/>
      <c r="B1101" s="29"/>
      <c r="C1101" s="29"/>
      <c r="D1101" s="29"/>
      <c r="E1101" s="29"/>
      <c r="F1101" s="29"/>
      <c r="G1101" s="29"/>
      <c r="H1101" s="29"/>
      <c r="I1101" s="30"/>
      <c r="J1101" s="30"/>
      <c r="K1101" s="30"/>
      <c r="L1101" s="30"/>
      <c r="M1101" s="40"/>
      <c r="N1101" s="40"/>
      <c r="O1101" s="31"/>
      <c r="P1101" s="31"/>
      <c r="Q1101" s="32"/>
      <c r="R1101" s="32"/>
      <c r="S1101" s="33"/>
      <c r="T1101" s="33"/>
      <c r="U1101" s="33"/>
      <c r="V1101" s="33"/>
      <c r="W1101" s="33"/>
      <c r="X1101" s="33"/>
    </row>
    <row r="1102" spans="1:24" s="34" customFormat="1">
      <c r="A1102" s="29"/>
      <c r="B1102" s="29"/>
      <c r="C1102" s="29"/>
      <c r="D1102" s="29"/>
      <c r="E1102" s="29"/>
      <c r="F1102" s="29"/>
      <c r="G1102" s="29"/>
      <c r="H1102" s="29"/>
      <c r="I1102" s="30"/>
      <c r="J1102" s="30"/>
      <c r="K1102" s="30"/>
      <c r="L1102" s="30"/>
      <c r="M1102" s="40"/>
      <c r="N1102" s="40"/>
      <c r="O1102" s="31"/>
      <c r="P1102" s="31"/>
      <c r="Q1102" s="32"/>
      <c r="R1102" s="32"/>
      <c r="S1102" s="33"/>
      <c r="T1102" s="33"/>
      <c r="U1102" s="33"/>
      <c r="V1102" s="33"/>
      <c r="W1102" s="33"/>
      <c r="X1102" s="33"/>
    </row>
    <row r="1103" spans="1:24" s="34" customFormat="1">
      <c r="A1103" s="29"/>
      <c r="B1103" s="29"/>
      <c r="C1103" s="29"/>
      <c r="D1103" s="29"/>
      <c r="E1103" s="29"/>
      <c r="F1103" s="29"/>
      <c r="G1103" s="29"/>
      <c r="H1103" s="29"/>
      <c r="I1103" s="30"/>
      <c r="J1103" s="30"/>
      <c r="K1103" s="30"/>
      <c r="L1103" s="30"/>
      <c r="M1103" s="40"/>
      <c r="N1103" s="40"/>
      <c r="O1103" s="31"/>
      <c r="P1103" s="31"/>
      <c r="Q1103" s="32"/>
      <c r="R1103" s="32"/>
      <c r="S1103" s="33"/>
      <c r="T1103" s="33"/>
      <c r="U1103" s="33"/>
      <c r="V1103" s="33"/>
      <c r="W1103" s="33"/>
      <c r="X1103" s="33"/>
    </row>
    <row r="1104" spans="1:24" s="34" customFormat="1">
      <c r="A1104" s="29"/>
      <c r="B1104" s="29"/>
      <c r="C1104" s="29"/>
      <c r="D1104" s="29"/>
      <c r="E1104" s="29"/>
      <c r="F1104" s="29"/>
      <c r="G1104" s="29"/>
      <c r="H1104" s="29"/>
      <c r="I1104" s="30"/>
      <c r="J1104" s="30"/>
      <c r="K1104" s="30"/>
      <c r="L1104" s="30"/>
      <c r="M1104" s="40"/>
      <c r="N1104" s="40"/>
      <c r="O1104" s="31"/>
      <c r="P1104" s="31"/>
      <c r="Q1104" s="32"/>
      <c r="R1104" s="32"/>
      <c r="S1104" s="33"/>
      <c r="T1104" s="33"/>
      <c r="U1104" s="33"/>
      <c r="V1104" s="33"/>
      <c r="W1104" s="33"/>
      <c r="X1104" s="33"/>
    </row>
    <row r="1105" spans="1:24" s="34" customFormat="1">
      <c r="A1105" s="29"/>
      <c r="B1105" s="29"/>
      <c r="C1105" s="29"/>
      <c r="D1105" s="29"/>
      <c r="E1105" s="29"/>
      <c r="F1105" s="29"/>
      <c r="G1105" s="29"/>
      <c r="H1105" s="29"/>
      <c r="I1105" s="30"/>
      <c r="J1105" s="30"/>
      <c r="K1105" s="30"/>
      <c r="L1105" s="30"/>
      <c r="M1105" s="40"/>
      <c r="N1105" s="40"/>
      <c r="O1105" s="31"/>
      <c r="P1105" s="31"/>
      <c r="Q1105" s="32"/>
      <c r="R1105" s="32"/>
      <c r="S1105" s="33"/>
      <c r="T1105" s="33"/>
      <c r="U1105" s="33"/>
      <c r="V1105" s="33"/>
      <c r="W1105" s="33"/>
      <c r="X1105" s="33"/>
    </row>
    <row r="1106" spans="1:24" s="34" customFormat="1">
      <c r="A1106" s="29"/>
      <c r="B1106" s="29"/>
      <c r="C1106" s="29"/>
      <c r="D1106" s="29"/>
      <c r="E1106" s="29"/>
      <c r="F1106" s="29"/>
      <c r="G1106" s="29"/>
      <c r="H1106" s="29"/>
      <c r="I1106" s="30"/>
      <c r="J1106" s="30"/>
      <c r="K1106" s="30"/>
      <c r="L1106" s="30"/>
      <c r="M1106" s="40"/>
      <c r="N1106" s="40"/>
      <c r="O1106" s="31"/>
      <c r="P1106" s="31"/>
      <c r="Q1106" s="32"/>
      <c r="R1106" s="32"/>
      <c r="S1106" s="33"/>
      <c r="T1106" s="33"/>
      <c r="U1106" s="33"/>
      <c r="V1106" s="33"/>
      <c r="W1106" s="33"/>
      <c r="X1106" s="33"/>
    </row>
    <row r="1107" spans="1:24" s="34" customFormat="1">
      <c r="A1107" s="29"/>
      <c r="B1107" s="29"/>
      <c r="C1107" s="29"/>
      <c r="D1107" s="29"/>
      <c r="E1107" s="29"/>
      <c r="F1107" s="29"/>
      <c r="G1107" s="29"/>
      <c r="H1107" s="29"/>
      <c r="I1107" s="30"/>
      <c r="J1107" s="30"/>
      <c r="K1107" s="30"/>
      <c r="L1107" s="30"/>
      <c r="M1107" s="40"/>
      <c r="N1107" s="40"/>
      <c r="O1107" s="31"/>
      <c r="P1107" s="31"/>
      <c r="Q1107" s="32"/>
      <c r="R1107" s="32"/>
      <c r="S1107" s="33"/>
      <c r="T1107" s="33"/>
      <c r="U1107" s="33"/>
      <c r="V1107" s="33"/>
      <c r="W1107" s="33"/>
      <c r="X1107" s="33"/>
    </row>
    <row r="1108" spans="1:24" s="34" customFormat="1">
      <c r="A1108" s="29"/>
      <c r="B1108" s="29"/>
      <c r="C1108" s="29"/>
      <c r="D1108" s="29"/>
      <c r="E1108" s="29"/>
      <c r="F1108" s="29"/>
      <c r="G1108" s="29"/>
      <c r="H1108" s="29"/>
      <c r="I1108" s="30"/>
      <c r="J1108" s="30"/>
      <c r="K1108" s="30"/>
      <c r="L1108" s="30"/>
      <c r="M1108" s="40"/>
      <c r="N1108" s="40"/>
      <c r="O1108" s="31"/>
      <c r="P1108" s="31"/>
      <c r="Q1108" s="32"/>
      <c r="R1108" s="32"/>
      <c r="S1108" s="33"/>
      <c r="T1108" s="33"/>
      <c r="U1108" s="33"/>
      <c r="V1108" s="33"/>
      <c r="W1108" s="33"/>
      <c r="X1108" s="33"/>
    </row>
    <row r="1109" spans="1:24" s="34" customFormat="1">
      <c r="A1109" s="29"/>
      <c r="B1109" s="29"/>
      <c r="C1109" s="29"/>
      <c r="D1109" s="29"/>
      <c r="E1109" s="29"/>
      <c r="F1109" s="29"/>
      <c r="G1109" s="29"/>
      <c r="H1109" s="29"/>
      <c r="I1109" s="30"/>
      <c r="J1109" s="30"/>
      <c r="K1109" s="30"/>
      <c r="L1109" s="30"/>
      <c r="M1109" s="40"/>
      <c r="N1109" s="40"/>
      <c r="O1109" s="31"/>
      <c r="P1109" s="31"/>
      <c r="Q1109" s="32"/>
      <c r="R1109" s="32"/>
      <c r="S1109" s="33"/>
      <c r="T1109" s="33"/>
      <c r="U1109" s="33"/>
      <c r="V1109" s="33"/>
      <c r="W1109" s="33"/>
      <c r="X1109" s="33"/>
    </row>
    <row r="1110" spans="1:24" s="34" customFormat="1">
      <c r="A1110" s="29"/>
      <c r="B1110" s="29"/>
      <c r="C1110" s="29"/>
      <c r="D1110" s="29"/>
      <c r="E1110" s="29"/>
      <c r="F1110" s="29"/>
      <c r="G1110" s="29"/>
      <c r="H1110" s="29"/>
      <c r="I1110" s="30"/>
      <c r="J1110" s="30"/>
      <c r="K1110" s="30"/>
      <c r="L1110" s="30"/>
      <c r="M1110" s="40"/>
      <c r="N1110" s="40"/>
      <c r="O1110" s="31"/>
      <c r="P1110" s="31"/>
      <c r="Q1110" s="32"/>
      <c r="R1110" s="32"/>
      <c r="S1110" s="33"/>
      <c r="T1110" s="33"/>
      <c r="U1110" s="33"/>
      <c r="V1110" s="33"/>
      <c r="W1110" s="33"/>
      <c r="X1110" s="33"/>
    </row>
    <row r="1111" spans="1:24" s="34" customFormat="1">
      <c r="A1111" s="29"/>
      <c r="B1111" s="29"/>
      <c r="C1111" s="29"/>
      <c r="D1111" s="29"/>
      <c r="E1111" s="29"/>
      <c r="F1111" s="29"/>
      <c r="G1111" s="29"/>
      <c r="H1111" s="29"/>
      <c r="I1111" s="30"/>
      <c r="J1111" s="30"/>
      <c r="K1111" s="30"/>
      <c r="L1111" s="30"/>
      <c r="M1111" s="40"/>
      <c r="N1111" s="40"/>
      <c r="O1111" s="31"/>
      <c r="P1111" s="31"/>
      <c r="Q1111" s="32"/>
      <c r="R1111" s="32"/>
      <c r="S1111" s="33"/>
      <c r="T1111" s="33"/>
      <c r="U1111" s="33"/>
      <c r="V1111" s="33"/>
      <c r="W1111" s="33"/>
      <c r="X1111" s="33"/>
    </row>
    <row r="1112" spans="1:24" s="34" customFormat="1">
      <c r="A1112" s="29"/>
      <c r="B1112" s="29"/>
      <c r="C1112" s="29"/>
      <c r="D1112" s="29"/>
      <c r="E1112" s="29"/>
      <c r="F1112" s="29"/>
      <c r="G1112" s="29"/>
      <c r="H1112" s="29"/>
      <c r="I1112" s="30"/>
      <c r="J1112" s="30"/>
      <c r="K1112" s="30"/>
      <c r="L1112" s="30"/>
      <c r="M1112" s="40"/>
      <c r="N1112" s="40"/>
      <c r="O1112" s="31"/>
      <c r="P1112" s="31"/>
      <c r="Q1112" s="32"/>
      <c r="R1112" s="32"/>
      <c r="S1112" s="33"/>
      <c r="T1112" s="33"/>
      <c r="U1112" s="33"/>
      <c r="V1112" s="33"/>
      <c r="W1112" s="33"/>
      <c r="X1112" s="33"/>
    </row>
    <row r="1113" spans="1:24" s="34" customFormat="1">
      <c r="A1113" s="29"/>
      <c r="B1113" s="29"/>
      <c r="C1113" s="29"/>
      <c r="D1113" s="29"/>
      <c r="E1113" s="29"/>
      <c r="F1113" s="29"/>
      <c r="G1113" s="29"/>
      <c r="H1113" s="29"/>
      <c r="I1113" s="30"/>
      <c r="J1113" s="30"/>
      <c r="K1113" s="30"/>
      <c r="L1113" s="30"/>
      <c r="M1113" s="40"/>
      <c r="N1113" s="40"/>
      <c r="O1113" s="31"/>
      <c r="P1113" s="31"/>
      <c r="Q1113" s="32"/>
      <c r="R1113" s="32"/>
      <c r="S1113" s="33"/>
      <c r="T1113" s="33"/>
      <c r="U1113" s="33"/>
      <c r="V1113" s="33"/>
      <c r="W1113" s="33"/>
      <c r="X1113" s="33"/>
    </row>
    <row r="1114" spans="1:24" s="34" customFormat="1">
      <c r="A1114" s="29"/>
      <c r="B1114" s="29"/>
      <c r="C1114" s="29"/>
      <c r="D1114" s="29"/>
      <c r="E1114" s="29"/>
      <c r="F1114" s="29"/>
      <c r="G1114" s="29"/>
      <c r="H1114" s="29"/>
      <c r="I1114" s="30"/>
      <c r="J1114" s="30"/>
      <c r="K1114" s="30"/>
      <c r="L1114" s="30"/>
      <c r="M1114" s="40"/>
      <c r="N1114" s="40"/>
      <c r="O1114" s="31"/>
      <c r="P1114" s="31"/>
      <c r="Q1114" s="32"/>
      <c r="R1114" s="32"/>
      <c r="S1114" s="33"/>
      <c r="T1114" s="33"/>
      <c r="U1114" s="33"/>
      <c r="V1114" s="33"/>
      <c r="W1114" s="33"/>
      <c r="X1114" s="33"/>
    </row>
    <row r="1115" spans="1:24" s="34" customFormat="1">
      <c r="A1115" s="29"/>
      <c r="B1115" s="29"/>
      <c r="C1115" s="29"/>
      <c r="D1115" s="29"/>
      <c r="E1115" s="29"/>
      <c r="F1115" s="29"/>
      <c r="G1115" s="29"/>
      <c r="H1115" s="29"/>
      <c r="I1115" s="30"/>
      <c r="J1115" s="30"/>
      <c r="K1115" s="30"/>
      <c r="L1115" s="30"/>
      <c r="M1115" s="40"/>
      <c r="N1115" s="40"/>
      <c r="O1115" s="31"/>
      <c r="P1115" s="31"/>
      <c r="Q1115" s="32"/>
      <c r="R1115" s="32"/>
      <c r="S1115" s="33"/>
      <c r="T1115" s="33"/>
      <c r="U1115" s="33"/>
      <c r="V1115" s="33"/>
      <c r="W1115" s="33"/>
      <c r="X1115" s="33"/>
    </row>
    <row r="1116" spans="1:24" s="34" customFormat="1">
      <c r="A1116" s="29"/>
      <c r="B1116" s="29"/>
      <c r="C1116" s="29"/>
      <c r="D1116" s="29"/>
      <c r="E1116" s="29"/>
      <c r="F1116" s="29"/>
      <c r="G1116" s="29"/>
      <c r="H1116" s="29"/>
      <c r="I1116" s="30"/>
      <c r="J1116" s="30"/>
      <c r="K1116" s="30"/>
      <c r="L1116" s="30"/>
      <c r="M1116" s="40"/>
      <c r="N1116" s="40"/>
      <c r="O1116" s="31"/>
      <c r="P1116" s="31"/>
      <c r="Q1116" s="32"/>
      <c r="R1116" s="32"/>
      <c r="S1116" s="33"/>
      <c r="T1116" s="33"/>
      <c r="U1116" s="33"/>
      <c r="V1116" s="33"/>
      <c r="W1116" s="33"/>
      <c r="X1116" s="33"/>
    </row>
    <row r="1117" spans="1:24" s="34" customFormat="1">
      <c r="A1117" s="29"/>
      <c r="B1117" s="29"/>
      <c r="C1117" s="29"/>
      <c r="D1117" s="29"/>
      <c r="E1117" s="29"/>
      <c r="F1117" s="29"/>
      <c r="G1117" s="29"/>
      <c r="H1117" s="29"/>
      <c r="I1117" s="30"/>
      <c r="J1117" s="30"/>
      <c r="K1117" s="30"/>
      <c r="L1117" s="30"/>
      <c r="M1117" s="40"/>
      <c r="N1117" s="40"/>
      <c r="O1117" s="31"/>
      <c r="P1117" s="31"/>
      <c r="Q1117" s="32"/>
      <c r="R1117" s="32"/>
      <c r="S1117" s="33"/>
      <c r="T1117" s="33"/>
      <c r="U1117" s="33"/>
      <c r="V1117" s="33"/>
      <c r="W1117" s="33"/>
      <c r="X1117" s="33"/>
    </row>
    <row r="1118" spans="1:24" s="34" customFormat="1">
      <c r="A1118" s="29"/>
      <c r="B1118" s="29"/>
      <c r="C1118" s="29"/>
      <c r="D1118" s="29"/>
      <c r="E1118" s="29"/>
      <c r="F1118" s="29"/>
      <c r="G1118" s="29"/>
      <c r="H1118" s="29"/>
      <c r="I1118" s="30"/>
      <c r="J1118" s="30"/>
      <c r="K1118" s="30"/>
      <c r="L1118" s="30"/>
      <c r="M1118" s="40"/>
      <c r="N1118" s="40"/>
      <c r="O1118" s="31"/>
      <c r="P1118" s="31"/>
      <c r="Q1118" s="32"/>
      <c r="R1118" s="32"/>
      <c r="S1118" s="33"/>
      <c r="T1118" s="33"/>
      <c r="U1118" s="33"/>
      <c r="V1118" s="33"/>
      <c r="W1118" s="33"/>
      <c r="X1118" s="33"/>
    </row>
    <row r="1119" spans="1:24" s="34" customFormat="1">
      <c r="A1119" s="29"/>
      <c r="B1119" s="29"/>
      <c r="C1119" s="29"/>
      <c r="D1119" s="29"/>
      <c r="E1119" s="29"/>
      <c r="F1119" s="29"/>
      <c r="G1119" s="29"/>
      <c r="H1119" s="29"/>
      <c r="I1119" s="30"/>
      <c r="J1119" s="30"/>
      <c r="K1119" s="30"/>
      <c r="L1119" s="30"/>
      <c r="M1119" s="40"/>
      <c r="N1119" s="40"/>
      <c r="O1119" s="31"/>
      <c r="P1119" s="31"/>
      <c r="Q1119" s="32"/>
      <c r="R1119" s="32"/>
      <c r="S1119" s="33"/>
      <c r="T1119" s="33"/>
      <c r="U1119" s="33"/>
      <c r="V1119" s="33"/>
      <c r="W1119" s="33"/>
      <c r="X1119" s="33"/>
    </row>
    <row r="1120" spans="1:24" s="34" customFormat="1">
      <c r="A1120" s="29"/>
      <c r="B1120" s="29"/>
      <c r="C1120" s="29"/>
      <c r="D1120" s="29"/>
      <c r="E1120" s="29"/>
      <c r="F1120" s="29"/>
      <c r="G1120" s="29"/>
      <c r="H1120" s="29"/>
      <c r="I1120" s="30"/>
      <c r="J1120" s="30"/>
      <c r="K1120" s="30"/>
      <c r="L1120" s="30"/>
      <c r="M1120" s="40"/>
      <c r="N1120" s="40"/>
      <c r="O1120" s="31"/>
      <c r="P1120" s="31"/>
      <c r="Q1120" s="32"/>
      <c r="R1120" s="32"/>
      <c r="S1120" s="33"/>
      <c r="T1120" s="33"/>
      <c r="U1120" s="33"/>
      <c r="V1120" s="33"/>
      <c r="W1120" s="33"/>
      <c r="X1120" s="33"/>
    </row>
    <row r="1121" spans="1:24" s="34" customFormat="1">
      <c r="A1121" s="29"/>
      <c r="B1121" s="29"/>
      <c r="C1121" s="29"/>
      <c r="D1121" s="29"/>
      <c r="E1121" s="29"/>
      <c r="F1121" s="29"/>
      <c r="G1121" s="29"/>
      <c r="H1121" s="29"/>
      <c r="I1121" s="30"/>
      <c r="J1121" s="30"/>
      <c r="K1121" s="30"/>
      <c r="L1121" s="30"/>
      <c r="M1121" s="40"/>
      <c r="N1121" s="40"/>
      <c r="O1121" s="31"/>
      <c r="P1121" s="31"/>
      <c r="Q1121" s="32"/>
      <c r="R1121" s="32"/>
      <c r="S1121" s="33"/>
      <c r="T1121" s="33"/>
      <c r="U1121" s="33"/>
      <c r="V1121" s="33"/>
      <c r="W1121" s="33"/>
      <c r="X1121" s="33"/>
    </row>
    <row r="1122" spans="1:24" s="34" customFormat="1">
      <c r="A1122" s="29"/>
      <c r="B1122" s="29"/>
      <c r="C1122" s="29"/>
      <c r="D1122" s="29"/>
      <c r="E1122" s="29"/>
      <c r="F1122" s="29"/>
      <c r="G1122" s="29"/>
      <c r="H1122" s="29"/>
      <c r="I1122" s="30"/>
      <c r="J1122" s="30"/>
      <c r="K1122" s="30"/>
      <c r="L1122" s="30"/>
      <c r="M1122" s="40"/>
      <c r="N1122" s="40"/>
      <c r="O1122" s="31"/>
      <c r="P1122" s="31"/>
      <c r="Q1122" s="32"/>
      <c r="R1122" s="32"/>
      <c r="S1122" s="33"/>
      <c r="T1122" s="33"/>
      <c r="U1122" s="33"/>
      <c r="V1122" s="33"/>
      <c r="W1122" s="33"/>
      <c r="X1122" s="33"/>
    </row>
    <row r="1123" spans="1:24" s="34" customFormat="1">
      <c r="A1123" s="29"/>
      <c r="B1123" s="29"/>
      <c r="C1123" s="29"/>
      <c r="D1123" s="29"/>
      <c r="E1123" s="29"/>
      <c r="F1123" s="29"/>
      <c r="G1123" s="29"/>
      <c r="H1123" s="29"/>
      <c r="I1123" s="30"/>
      <c r="J1123" s="30"/>
      <c r="K1123" s="30"/>
      <c r="L1123" s="30"/>
      <c r="M1123" s="40"/>
      <c r="N1123" s="40"/>
      <c r="O1123" s="31"/>
      <c r="P1123" s="31"/>
      <c r="Q1123" s="32"/>
      <c r="R1123" s="32"/>
      <c r="S1123" s="33"/>
      <c r="T1123" s="33"/>
      <c r="U1123" s="33"/>
      <c r="V1123" s="33"/>
      <c r="W1123" s="33"/>
      <c r="X1123" s="33"/>
    </row>
    <row r="1124" spans="1:24" s="34" customFormat="1">
      <c r="A1124" s="29"/>
      <c r="B1124" s="29"/>
      <c r="C1124" s="29"/>
      <c r="D1124" s="29"/>
      <c r="E1124" s="29"/>
      <c r="F1124" s="29"/>
      <c r="G1124" s="29"/>
      <c r="H1124" s="29"/>
      <c r="I1124" s="30"/>
      <c r="J1124" s="30"/>
      <c r="K1124" s="30"/>
      <c r="L1124" s="30"/>
      <c r="M1124" s="40"/>
      <c r="N1124" s="40"/>
      <c r="O1124" s="31"/>
      <c r="P1124" s="31"/>
      <c r="Q1124" s="32"/>
      <c r="R1124" s="32"/>
      <c r="S1124" s="33"/>
      <c r="T1124" s="33"/>
      <c r="U1124" s="33"/>
      <c r="V1124" s="33"/>
      <c r="W1124" s="33"/>
      <c r="X1124" s="33"/>
    </row>
    <row r="1125" spans="1:24" s="34" customFormat="1">
      <c r="A1125" s="29"/>
      <c r="B1125" s="29"/>
      <c r="C1125" s="29"/>
      <c r="D1125" s="29"/>
      <c r="E1125" s="29"/>
      <c r="F1125" s="29"/>
      <c r="G1125" s="29"/>
      <c r="H1125" s="29"/>
      <c r="I1125" s="30"/>
      <c r="J1125" s="30"/>
      <c r="K1125" s="30"/>
      <c r="L1125" s="30"/>
      <c r="M1125" s="40"/>
      <c r="N1125" s="40"/>
      <c r="O1125" s="31"/>
      <c r="P1125" s="31"/>
      <c r="Q1125" s="32"/>
      <c r="R1125" s="32"/>
      <c r="S1125" s="33"/>
      <c r="T1125" s="33"/>
      <c r="U1125" s="33"/>
      <c r="V1125" s="33"/>
      <c r="W1125" s="33"/>
      <c r="X1125" s="33"/>
    </row>
    <row r="1126" spans="1:24" s="34" customFormat="1">
      <c r="A1126" s="29"/>
      <c r="B1126" s="29"/>
      <c r="C1126" s="29"/>
      <c r="D1126" s="29"/>
      <c r="E1126" s="29"/>
      <c r="F1126" s="29"/>
      <c r="G1126" s="29"/>
      <c r="H1126" s="29"/>
      <c r="I1126" s="30"/>
      <c r="J1126" s="30"/>
      <c r="K1126" s="30"/>
      <c r="L1126" s="30"/>
      <c r="M1126" s="40"/>
      <c r="N1126" s="40"/>
      <c r="O1126" s="31"/>
      <c r="P1126" s="31"/>
      <c r="Q1126" s="32"/>
      <c r="R1126" s="32"/>
      <c r="S1126" s="33"/>
      <c r="T1126" s="33"/>
      <c r="U1126" s="33"/>
      <c r="V1126" s="33"/>
      <c r="W1126" s="33"/>
      <c r="X1126" s="33"/>
    </row>
    <row r="1127" spans="1:24" s="34" customFormat="1">
      <c r="A1127" s="29"/>
      <c r="B1127" s="29"/>
      <c r="C1127" s="29"/>
      <c r="D1127" s="29"/>
      <c r="E1127" s="29"/>
      <c r="F1127" s="29"/>
      <c r="G1127" s="29"/>
      <c r="H1127" s="29"/>
      <c r="I1127" s="30"/>
      <c r="J1127" s="30"/>
      <c r="K1127" s="30"/>
      <c r="L1127" s="30"/>
      <c r="M1127" s="40"/>
      <c r="N1127" s="40"/>
      <c r="O1127" s="31"/>
      <c r="P1127" s="31"/>
      <c r="Q1127" s="32"/>
      <c r="R1127" s="32"/>
      <c r="S1127" s="33"/>
      <c r="T1127" s="33"/>
      <c r="U1127" s="33"/>
      <c r="V1127" s="33"/>
      <c r="W1127" s="33"/>
      <c r="X1127" s="33"/>
    </row>
    <row r="1128" spans="1:24" s="34" customFormat="1">
      <c r="A1128" s="29"/>
      <c r="B1128" s="29"/>
      <c r="C1128" s="29"/>
      <c r="D1128" s="29"/>
      <c r="E1128" s="29"/>
      <c r="F1128" s="29"/>
      <c r="G1128" s="29"/>
      <c r="H1128" s="29"/>
      <c r="I1128" s="30"/>
      <c r="J1128" s="30"/>
      <c r="K1128" s="30"/>
      <c r="L1128" s="30"/>
      <c r="M1128" s="40"/>
      <c r="N1128" s="40"/>
      <c r="O1128" s="31"/>
      <c r="P1128" s="31"/>
      <c r="Q1128" s="32"/>
      <c r="R1128" s="32"/>
      <c r="S1128" s="33"/>
      <c r="T1128" s="33"/>
      <c r="U1128" s="33"/>
      <c r="V1128" s="33"/>
      <c r="W1128" s="33"/>
      <c r="X1128" s="33"/>
    </row>
    <row r="1129" spans="1:24" s="34" customFormat="1">
      <c r="A1129" s="29"/>
      <c r="B1129" s="29"/>
      <c r="C1129" s="29"/>
      <c r="D1129" s="29"/>
      <c r="E1129" s="29"/>
      <c r="F1129" s="29"/>
      <c r="G1129" s="29"/>
      <c r="H1129" s="29"/>
      <c r="I1129" s="30"/>
      <c r="J1129" s="30"/>
      <c r="K1129" s="30"/>
      <c r="L1129" s="30"/>
      <c r="M1129" s="40"/>
      <c r="N1129" s="40"/>
      <c r="O1129" s="31"/>
      <c r="P1129" s="31"/>
      <c r="Q1129" s="32"/>
      <c r="R1129" s="32"/>
      <c r="S1129" s="33"/>
      <c r="T1129" s="33"/>
      <c r="U1129" s="33"/>
      <c r="V1129" s="33"/>
      <c r="W1129" s="33"/>
      <c r="X1129" s="33"/>
    </row>
    <row r="1130" spans="1:24" s="34" customFormat="1">
      <c r="A1130" s="29"/>
      <c r="B1130" s="29"/>
      <c r="C1130" s="29"/>
      <c r="D1130" s="29"/>
      <c r="E1130" s="29"/>
      <c r="F1130" s="29"/>
      <c r="G1130" s="29"/>
      <c r="H1130" s="29"/>
      <c r="I1130" s="30"/>
      <c r="J1130" s="30"/>
      <c r="K1130" s="30"/>
      <c r="L1130" s="30"/>
      <c r="M1130" s="40"/>
      <c r="N1130" s="40"/>
      <c r="O1130" s="31"/>
      <c r="P1130" s="31"/>
      <c r="Q1130" s="32"/>
      <c r="R1130" s="32"/>
      <c r="S1130" s="33"/>
      <c r="T1130" s="33"/>
      <c r="U1130" s="33"/>
      <c r="V1130" s="33"/>
      <c r="W1130" s="33"/>
      <c r="X1130" s="33"/>
    </row>
    <row r="1131" spans="1:24" s="34" customFormat="1">
      <c r="A1131" s="29"/>
      <c r="B1131" s="29"/>
      <c r="C1131" s="29"/>
      <c r="D1131" s="29"/>
      <c r="E1131" s="29"/>
      <c r="F1131" s="29"/>
      <c r="G1131" s="29"/>
      <c r="H1131" s="29"/>
      <c r="I1131" s="30"/>
      <c r="J1131" s="30"/>
      <c r="K1131" s="30"/>
      <c r="L1131" s="30"/>
      <c r="M1131" s="40"/>
      <c r="N1131" s="40"/>
      <c r="O1131" s="31"/>
      <c r="P1131" s="31"/>
      <c r="Q1131" s="32"/>
      <c r="R1131" s="32"/>
      <c r="S1131" s="33"/>
      <c r="T1131" s="33"/>
      <c r="U1131" s="33"/>
      <c r="V1131" s="33"/>
      <c r="W1131" s="33"/>
      <c r="X1131" s="33"/>
    </row>
    <row r="1132" spans="1:24" s="34" customFormat="1">
      <c r="A1132" s="29"/>
      <c r="B1132" s="29"/>
      <c r="C1132" s="29"/>
      <c r="D1132" s="29"/>
      <c r="E1132" s="29"/>
      <c r="F1132" s="29"/>
      <c r="G1132" s="29"/>
      <c r="H1132" s="29"/>
      <c r="I1132" s="30"/>
      <c r="J1132" s="30"/>
      <c r="K1132" s="30"/>
      <c r="L1132" s="30"/>
      <c r="M1132" s="40"/>
      <c r="N1132" s="40"/>
      <c r="O1132" s="31"/>
      <c r="P1132" s="31"/>
      <c r="Q1132" s="32"/>
      <c r="R1132" s="32"/>
      <c r="S1132" s="33"/>
      <c r="T1132" s="33"/>
      <c r="U1132" s="33"/>
      <c r="V1132" s="33"/>
      <c r="W1132" s="33"/>
      <c r="X1132" s="33"/>
    </row>
    <row r="1133" spans="1:24" s="34" customFormat="1">
      <c r="A1133" s="29"/>
      <c r="B1133" s="29"/>
      <c r="C1133" s="29"/>
      <c r="D1133" s="29"/>
      <c r="E1133" s="29"/>
      <c r="F1133" s="29"/>
      <c r="G1133" s="29"/>
      <c r="H1133" s="29"/>
      <c r="I1133" s="30"/>
      <c r="J1133" s="30"/>
      <c r="K1133" s="30"/>
      <c r="L1133" s="30"/>
      <c r="M1133" s="40"/>
      <c r="N1133" s="40"/>
      <c r="O1133" s="31"/>
      <c r="P1133" s="31"/>
      <c r="Q1133" s="32"/>
      <c r="R1133" s="32"/>
      <c r="S1133" s="33"/>
      <c r="T1133" s="33"/>
      <c r="U1133" s="33"/>
      <c r="V1133" s="33"/>
      <c r="W1133" s="33"/>
      <c r="X1133" s="33"/>
    </row>
    <row r="1134" spans="1:24" s="34" customFormat="1">
      <c r="A1134" s="29"/>
      <c r="B1134" s="29"/>
      <c r="C1134" s="29"/>
      <c r="D1134" s="29"/>
      <c r="E1134" s="29"/>
      <c r="F1134" s="29"/>
      <c r="G1134" s="29"/>
      <c r="H1134" s="29"/>
      <c r="I1134" s="30"/>
      <c r="J1134" s="30"/>
      <c r="K1134" s="30"/>
      <c r="L1134" s="30"/>
      <c r="M1134" s="40"/>
      <c r="N1134" s="40"/>
      <c r="O1134" s="31"/>
      <c r="P1134" s="31"/>
      <c r="Q1134" s="32"/>
      <c r="R1134" s="32"/>
      <c r="S1134" s="33"/>
      <c r="T1134" s="33"/>
      <c r="U1134" s="33"/>
      <c r="V1134" s="33"/>
      <c r="W1134" s="33"/>
      <c r="X1134" s="33"/>
    </row>
    <row r="1135" spans="1:24" s="34" customFormat="1">
      <c r="A1135" s="29"/>
      <c r="B1135" s="29"/>
      <c r="C1135" s="29"/>
      <c r="D1135" s="29"/>
      <c r="E1135" s="29"/>
      <c r="F1135" s="29"/>
      <c r="G1135" s="29"/>
      <c r="H1135" s="29"/>
      <c r="I1135" s="30"/>
      <c r="J1135" s="30"/>
      <c r="K1135" s="30"/>
      <c r="L1135" s="30"/>
      <c r="M1135" s="40"/>
      <c r="N1135" s="40"/>
      <c r="O1135" s="31"/>
      <c r="P1135" s="31"/>
      <c r="Q1135" s="32"/>
      <c r="R1135" s="32"/>
      <c r="S1135" s="33"/>
      <c r="T1135" s="33"/>
      <c r="U1135" s="33"/>
      <c r="V1135" s="33"/>
      <c r="W1135" s="33"/>
      <c r="X1135" s="33"/>
    </row>
    <row r="1136" spans="1:24" s="34" customFormat="1">
      <c r="A1136" s="29"/>
      <c r="B1136" s="29"/>
      <c r="C1136" s="29"/>
      <c r="D1136" s="29"/>
      <c r="E1136" s="29"/>
      <c r="F1136" s="29"/>
      <c r="G1136" s="29"/>
      <c r="H1136" s="29"/>
      <c r="I1136" s="30"/>
      <c r="J1136" s="30"/>
      <c r="K1136" s="30"/>
      <c r="L1136" s="30"/>
      <c r="M1136" s="40"/>
      <c r="N1136" s="40"/>
      <c r="O1136" s="31"/>
      <c r="P1136" s="31"/>
      <c r="Q1136" s="32"/>
      <c r="R1136" s="32"/>
      <c r="S1136" s="33"/>
      <c r="T1136" s="33"/>
      <c r="U1136" s="33"/>
      <c r="V1136" s="33"/>
      <c r="W1136" s="33"/>
      <c r="X1136" s="33"/>
    </row>
    <row r="1137" spans="1:24" s="34" customFormat="1">
      <c r="A1137" s="29"/>
      <c r="B1137" s="29"/>
      <c r="C1137" s="29"/>
      <c r="D1137" s="29"/>
      <c r="E1137" s="29"/>
      <c r="F1137" s="29"/>
      <c r="G1137" s="29"/>
      <c r="H1137" s="29"/>
      <c r="I1137" s="30"/>
      <c r="J1137" s="30"/>
      <c r="K1137" s="30"/>
      <c r="L1137" s="30"/>
      <c r="M1137" s="40"/>
      <c r="N1137" s="40"/>
      <c r="O1137" s="31"/>
      <c r="P1137" s="31"/>
      <c r="Q1137" s="32"/>
      <c r="R1137" s="32"/>
      <c r="S1137" s="33"/>
      <c r="T1137" s="33"/>
      <c r="U1137" s="33"/>
      <c r="V1137" s="33"/>
      <c r="W1137" s="33"/>
      <c r="X1137" s="33"/>
    </row>
    <row r="1138" spans="1:24" s="34" customFormat="1">
      <c r="A1138" s="29"/>
      <c r="B1138" s="29"/>
      <c r="C1138" s="29"/>
      <c r="D1138" s="29"/>
      <c r="E1138" s="29"/>
      <c r="F1138" s="29"/>
      <c r="G1138" s="29"/>
      <c r="H1138" s="29"/>
      <c r="I1138" s="30"/>
      <c r="J1138" s="30"/>
      <c r="K1138" s="30"/>
      <c r="L1138" s="30"/>
      <c r="M1138" s="40"/>
      <c r="N1138" s="40"/>
      <c r="O1138" s="31"/>
      <c r="P1138" s="31"/>
      <c r="Q1138" s="32"/>
      <c r="R1138" s="32"/>
      <c r="S1138" s="33"/>
      <c r="T1138" s="33"/>
      <c r="U1138" s="33"/>
      <c r="V1138" s="33"/>
      <c r="W1138" s="33"/>
      <c r="X1138" s="33"/>
    </row>
    <row r="1139" spans="1:24" s="34" customFormat="1">
      <c r="A1139" s="29"/>
      <c r="B1139" s="29"/>
      <c r="C1139" s="29"/>
      <c r="D1139" s="29"/>
      <c r="E1139" s="29"/>
      <c r="F1139" s="29"/>
      <c r="G1139" s="29"/>
      <c r="H1139" s="29"/>
      <c r="I1139" s="30"/>
      <c r="J1139" s="30"/>
      <c r="K1139" s="30"/>
      <c r="L1139" s="30"/>
      <c r="M1139" s="40"/>
      <c r="N1139" s="40"/>
      <c r="O1139" s="31"/>
      <c r="P1139" s="31"/>
      <c r="Q1139" s="32"/>
      <c r="R1139" s="32"/>
      <c r="S1139" s="33"/>
      <c r="T1139" s="33"/>
      <c r="U1139" s="33"/>
      <c r="V1139" s="33"/>
      <c r="W1139" s="33"/>
      <c r="X1139" s="33"/>
    </row>
    <row r="1140" spans="1:24" s="34" customFormat="1">
      <c r="A1140" s="29"/>
      <c r="B1140" s="29"/>
      <c r="C1140" s="29"/>
      <c r="D1140" s="29"/>
      <c r="E1140" s="29"/>
      <c r="F1140" s="29"/>
      <c r="G1140" s="29"/>
      <c r="H1140" s="29"/>
      <c r="I1140" s="30"/>
      <c r="J1140" s="30"/>
      <c r="K1140" s="30"/>
      <c r="L1140" s="30"/>
      <c r="M1140" s="40"/>
      <c r="N1140" s="40"/>
      <c r="O1140" s="31"/>
      <c r="P1140" s="31"/>
      <c r="Q1140" s="32"/>
      <c r="R1140" s="32"/>
      <c r="S1140" s="33"/>
      <c r="T1140" s="33"/>
      <c r="U1140" s="33"/>
      <c r="V1140" s="33"/>
      <c r="W1140" s="33"/>
      <c r="X1140" s="33"/>
    </row>
    <row r="1141" spans="1:24" s="34" customFormat="1">
      <c r="A1141" s="29"/>
      <c r="B1141" s="29"/>
      <c r="C1141" s="29"/>
      <c r="D1141" s="29"/>
      <c r="E1141" s="29"/>
      <c r="F1141" s="29"/>
      <c r="G1141" s="29"/>
      <c r="H1141" s="29"/>
      <c r="I1141" s="30"/>
      <c r="J1141" s="30"/>
      <c r="K1141" s="30"/>
      <c r="L1141" s="30"/>
      <c r="M1141" s="40"/>
      <c r="N1141" s="40"/>
      <c r="O1141" s="31"/>
      <c r="P1141" s="31"/>
      <c r="Q1141" s="32"/>
      <c r="R1141" s="32"/>
      <c r="S1141" s="33"/>
      <c r="T1141" s="33"/>
      <c r="U1141" s="33"/>
      <c r="V1141" s="33"/>
      <c r="W1141" s="33"/>
      <c r="X1141" s="33"/>
    </row>
    <row r="1142" spans="1:24" s="34" customFormat="1">
      <c r="A1142" s="29"/>
      <c r="B1142" s="29"/>
      <c r="C1142" s="29"/>
      <c r="D1142" s="29"/>
      <c r="E1142" s="29"/>
      <c r="F1142" s="29"/>
      <c r="G1142" s="29"/>
      <c r="H1142" s="29"/>
      <c r="I1142" s="30"/>
      <c r="J1142" s="30"/>
      <c r="K1142" s="30"/>
      <c r="L1142" s="30"/>
      <c r="M1142" s="40"/>
      <c r="N1142" s="40"/>
      <c r="O1142" s="31"/>
      <c r="P1142" s="31"/>
      <c r="Q1142" s="32"/>
      <c r="R1142" s="32"/>
      <c r="S1142" s="33"/>
      <c r="T1142" s="33"/>
      <c r="U1142" s="33"/>
      <c r="V1142" s="33"/>
      <c r="W1142" s="33"/>
      <c r="X1142" s="33"/>
    </row>
    <row r="1143" spans="1:24" s="34" customFormat="1">
      <c r="A1143" s="29"/>
      <c r="B1143" s="29"/>
      <c r="C1143" s="29"/>
      <c r="D1143" s="29"/>
      <c r="E1143" s="29"/>
      <c r="F1143" s="29"/>
      <c r="G1143" s="29"/>
      <c r="H1143" s="29"/>
      <c r="I1143" s="30"/>
      <c r="J1143" s="30"/>
      <c r="K1143" s="30"/>
      <c r="L1143" s="30"/>
      <c r="M1143" s="40"/>
      <c r="N1143" s="40"/>
      <c r="O1143" s="31"/>
      <c r="P1143" s="31"/>
      <c r="Q1143" s="32"/>
      <c r="R1143" s="32"/>
      <c r="S1143" s="33"/>
      <c r="T1143" s="33"/>
      <c r="U1143" s="33"/>
      <c r="V1143" s="33"/>
      <c r="W1143" s="33"/>
      <c r="X1143" s="33"/>
    </row>
    <row r="1144" spans="1:24" s="34" customFormat="1">
      <c r="A1144" s="29"/>
      <c r="B1144" s="29"/>
      <c r="C1144" s="29"/>
      <c r="D1144" s="29"/>
      <c r="E1144" s="29"/>
      <c r="F1144" s="29"/>
      <c r="G1144" s="29"/>
      <c r="H1144" s="29"/>
      <c r="I1144" s="30"/>
      <c r="J1144" s="30"/>
      <c r="K1144" s="30"/>
      <c r="L1144" s="30"/>
      <c r="M1144" s="40"/>
      <c r="N1144" s="40"/>
      <c r="O1144" s="31"/>
      <c r="P1144" s="31"/>
      <c r="Q1144" s="32"/>
      <c r="R1144" s="32"/>
      <c r="S1144" s="33"/>
      <c r="T1144" s="33"/>
      <c r="U1144" s="33"/>
      <c r="V1144" s="33"/>
      <c r="W1144" s="33"/>
      <c r="X1144" s="33"/>
    </row>
    <row r="1145" spans="1:24" s="34" customFormat="1">
      <c r="A1145" s="29"/>
      <c r="B1145" s="29"/>
      <c r="C1145" s="29"/>
      <c r="D1145" s="29"/>
      <c r="E1145" s="29"/>
      <c r="F1145" s="29"/>
      <c r="G1145" s="29"/>
      <c r="H1145" s="29"/>
      <c r="I1145" s="30"/>
      <c r="J1145" s="30"/>
      <c r="K1145" s="30"/>
      <c r="L1145" s="30"/>
      <c r="M1145" s="40"/>
      <c r="N1145" s="40"/>
      <c r="O1145" s="31"/>
      <c r="P1145" s="31"/>
      <c r="Q1145" s="32"/>
      <c r="R1145" s="32"/>
      <c r="S1145" s="33"/>
      <c r="T1145" s="33"/>
      <c r="U1145" s="33"/>
      <c r="V1145" s="33"/>
      <c r="W1145" s="33"/>
      <c r="X1145" s="33"/>
    </row>
    <row r="1146" spans="1:24" s="34" customFormat="1">
      <c r="A1146" s="29"/>
      <c r="B1146" s="29"/>
      <c r="C1146" s="29"/>
      <c r="D1146" s="29"/>
      <c r="E1146" s="29"/>
      <c r="F1146" s="29"/>
      <c r="G1146" s="29"/>
      <c r="H1146" s="29"/>
      <c r="I1146" s="30"/>
      <c r="J1146" s="30"/>
      <c r="K1146" s="30"/>
      <c r="L1146" s="30"/>
      <c r="M1146" s="40"/>
      <c r="N1146" s="40"/>
      <c r="O1146" s="31"/>
      <c r="P1146" s="31"/>
      <c r="Q1146" s="32"/>
      <c r="R1146" s="32"/>
      <c r="S1146" s="33"/>
      <c r="T1146" s="33"/>
      <c r="U1146" s="33"/>
      <c r="V1146" s="33"/>
      <c r="W1146" s="33"/>
      <c r="X1146" s="33"/>
    </row>
    <row r="1147" spans="1:24" s="34" customFormat="1">
      <c r="A1147" s="29"/>
      <c r="B1147" s="29"/>
      <c r="C1147" s="29"/>
      <c r="D1147" s="29"/>
      <c r="E1147" s="29"/>
      <c r="F1147" s="29"/>
      <c r="G1147" s="29"/>
      <c r="H1147" s="29"/>
      <c r="I1147" s="30"/>
      <c r="J1147" s="30"/>
      <c r="K1147" s="30"/>
      <c r="L1147" s="30"/>
      <c r="M1147" s="40"/>
      <c r="N1147" s="40"/>
      <c r="O1147" s="31"/>
      <c r="P1147" s="31"/>
      <c r="Q1147" s="32"/>
      <c r="R1147" s="32"/>
      <c r="S1147" s="33"/>
      <c r="T1147" s="33"/>
      <c r="U1147" s="33"/>
      <c r="V1147" s="33"/>
      <c r="W1147" s="33"/>
      <c r="X1147" s="33"/>
    </row>
    <row r="1148" spans="1:24" s="34" customFormat="1">
      <c r="A1148" s="29"/>
      <c r="B1148" s="29"/>
      <c r="C1148" s="29"/>
      <c r="D1148" s="29"/>
      <c r="E1148" s="29"/>
      <c r="F1148" s="29"/>
      <c r="G1148" s="29"/>
      <c r="H1148" s="29"/>
      <c r="I1148" s="30"/>
      <c r="J1148" s="30"/>
      <c r="K1148" s="30"/>
      <c r="L1148" s="30"/>
      <c r="M1148" s="40"/>
      <c r="N1148" s="40"/>
      <c r="O1148" s="31"/>
      <c r="P1148" s="31"/>
      <c r="Q1148" s="32"/>
      <c r="R1148" s="32"/>
      <c r="S1148" s="33"/>
      <c r="T1148" s="33"/>
      <c r="U1148" s="33"/>
      <c r="V1148" s="33"/>
      <c r="W1148" s="33"/>
      <c r="X1148" s="33"/>
    </row>
    <row r="1149" spans="1:24" s="34" customFormat="1">
      <c r="A1149" s="29"/>
      <c r="B1149" s="29"/>
      <c r="C1149" s="29"/>
      <c r="D1149" s="29"/>
      <c r="E1149" s="29"/>
      <c r="F1149" s="29"/>
      <c r="G1149" s="29"/>
      <c r="H1149" s="29"/>
      <c r="I1149" s="30"/>
      <c r="J1149" s="30"/>
      <c r="K1149" s="30"/>
      <c r="L1149" s="30"/>
      <c r="M1149" s="40"/>
      <c r="N1149" s="40"/>
      <c r="O1149" s="31"/>
      <c r="P1149" s="31"/>
      <c r="Q1149" s="32"/>
      <c r="R1149" s="32"/>
      <c r="S1149" s="33"/>
      <c r="T1149" s="33"/>
      <c r="U1149" s="33"/>
      <c r="V1149" s="33"/>
      <c r="W1149" s="33"/>
      <c r="X1149" s="33"/>
    </row>
    <row r="1150" spans="1:24" s="34" customFormat="1">
      <c r="A1150" s="29"/>
      <c r="B1150" s="29"/>
      <c r="C1150" s="29"/>
      <c r="D1150" s="29"/>
      <c r="E1150" s="29"/>
      <c r="F1150" s="29"/>
      <c r="G1150" s="29"/>
      <c r="H1150" s="29"/>
      <c r="I1150" s="30"/>
      <c r="J1150" s="30"/>
      <c r="K1150" s="30"/>
      <c r="L1150" s="30"/>
      <c r="M1150" s="40"/>
      <c r="N1150" s="40"/>
      <c r="O1150" s="31"/>
      <c r="P1150" s="31"/>
      <c r="Q1150" s="32"/>
      <c r="R1150" s="32"/>
      <c r="S1150" s="33"/>
      <c r="T1150" s="33"/>
      <c r="U1150" s="33"/>
      <c r="V1150" s="33"/>
      <c r="W1150" s="33"/>
      <c r="X1150" s="33"/>
    </row>
    <row r="1151" spans="1:24" s="34" customFormat="1">
      <c r="A1151" s="29"/>
      <c r="B1151" s="29"/>
      <c r="C1151" s="29"/>
      <c r="D1151" s="29"/>
      <c r="E1151" s="29"/>
      <c r="F1151" s="29"/>
      <c r="G1151" s="29"/>
      <c r="H1151" s="29"/>
      <c r="I1151" s="30"/>
      <c r="J1151" s="30"/>
      <c r="K1151" s="30"/>
      <c r="L1151" s="30"/>
      <c r="M1151" s="40"/>
      <c r="N1151" s="40"/>
      <c r="O1151" s="31"/>
      <c r="P1151" s="31"/>
      <c r="Q1151" s="32"/>
      <c r="R1151" s="32"/>
      <c r="S1151" s="33"/>
      <c r="T1151" s="33"/>
      <c r="U1151" s="33"/>
      <c r="V1151" s="33"/>
      <c r="W1151" s="33"/>
      <c r="X1151" s="33"/>
    </row>
    <row r="1152" spans="1:24" s="34" customFormat="1">
      <c r="A1152" s="29"/>
      <c r="B1152" s="29"/>
      <c r="C1152" s="29"/>
      <c r="D1152" s="29"/>
      <c r="E1152" s="29"/>
      <c r="F1152" s="29"/>
      <c r="G1152" s="29"/>
      <c r="H1152" s="29"/>
      <c r="I1152" s="30"/>
      <c r="J1152" s="30"/>
      <c r="K1152" s="30"/>
      <c r="L1152" s="30"/>
      <c r="M1152" s="40"/>
      <c r="N1152" s="40"/>
      <c r="O1152" s="31"/>
      <c r="P1152" s="31"/>
      <c r="Q1152" s="32"/>
      <c r="R1152" s="32"/>
      <c r="S1152" s="33"/>
      <c r="T1152" s="33"/>
      <c r="U1152" s="33"/>
      <c r="V1152" s="33"/>
      <c r="W1152" s="33"/>
      <c r="X1152" s="33"/>
    </row>
    <row r="1153" spans="1:24" s="34" customFormat="1">
      <c r="A1153" s="29"/>
      <c r="B1153" s="29"/>
      <c r="C1153" s="29"/>
      <c r="D1153" s="29"/>
      <c r="E1153" s="29"/>
      <c r="F1153" s="29"/>
      <c r="G1153" s="29"/>
      <c r="H1153" s="29"/>
      <c r="I1153" s="30"/>
      <c r="J1153" s="30"/>
      <c r="K1153" s="30"/>
      <c r="L1153" s="30"/>
      <c r="M1153" s="40"/>
      <c r="N1153" s="40"/>
      <c r="O1153" s="31"/>
      <c r="P1153" s="31"/>
      <c r="Q1153" s="32"/>
      <c r="R1153" s="32"/>
      <c r="S1153" s="33"/>
      <c r="T1153" s="33"/>
      <c r="U1153" s="33"/>
      <c r="V1153" s="33"/>
      <c r="W1153" s="33"/>
      <c r="X1153" s="33"/>
    </row>
    <row r="1154" spans="1:24" s="34" customFormat="1">
      <c r="A1154" s="29"/>
      <c r="B1154" s="29"/>
      <c r="C1154" s="29"/>
      <c r="D1154" s="29"/>
      <c r="E1154" s="29"/>
      <c r="F1154" s="29"/>
      <c r="G1154" s="29"/>
      <c r="H1154" s="29"/>
      <c r="I1154" s="30"/>
      <c r="J1154" s="30"/>
      <c r="K1154" s="30"/>
      <c r="L1154" s="30"/>
      <c r="M1154" s="40"/>
      <c r="N1154" s="40"/>
      <c r="O1154" s="31"/>
      <c r="P1154" s="31"/>
      <c r="Q1154" s="32"/>
      <c r="R1154" s="32"/>
      <c r="S1154" s="33"/>
      <c r="T1154" s="33"/>
      <c r="U1154" s="33"/>
      <c r="V1154" s="33"/>
      <c r="W1154" s="33"/>
      <c r="X1154" s="33"/>
    </row>
    <row r="1155" spans="1:24" s="34" customFormat="1">
      <c r="A1155" s="29"/>
      <c r="B1155" s="29"/>
      <c r="C1155" s="29"/>
      <c r="D1155" s="29"/>
      <c r="E1155" s="29"/>
      <c r="F1155" s="29"/>
      <c r="G1155" s="29"/>
      <c r="H1155" s="29"/>
      <c r="I1155" s="30"/>
      <c r="J1155" s="30"/>
      <c r="K1155" s="30"/>
      <c r="L1155" s="30"/>
      <c r="M1155" s="40"/>
      <c r="N1155" s="40"/>
      <c r="O1155" s="31"/>
      <c r="P1155" s="31"/>
      <c r="Q1155" s="32"/>
      <c r="R1155" s="32"/>
      <c r="S1155" s="33"/>
      <c r="T1155" s="33"/>
      <c r="U1155" s="33"/>
      <c r="V1155" s="33"/>
      <c r="W1155" s="33"/>
      <c r="X1155" s="33"/>
    </row>
    <row r="1156" spans="1:24" s="34" customFormat="1">
      <c r="A1156" s="29"/>
      <c r="B1156" s="29"/>
      <c r="C1156" s="29"/>
      <c r="D1156" s="29"/>
      <c r="E1156" s="29"/>
      <c r="F1156" s="29"/>
      <c r="G1156" s="29"/>
      <c r="H1156" s="29"/>
      <c r="I1156" s="30"/>
      <c r="J1156" s="30"/>
      <c r="K1156" s="30"/>
      <c r="L1156" s="30"/>
      <c r="M1156" s="40"/>
      <c r="N1156" s="40"/>
      <c r="O1156" s="31"/>
      <c r="P1156" s="31"/>
      <c r="Q1156" s="32"/>
      <c r="R1156" s="32"/>
      <c r="S1156" s="33"/>
      <c r="T1156" s="33"/>
      <c r="U1156" s="33"/>
      <c r="V1156" s="33"/>
      <c r="W1156" s="33"/>
      <c r="X1156" s="33"/>
    </row>
    <row r="1157" spans="1:24" s="34" customFormat="1">
      <c r="A1157" s="29"/>
      <c r="B1157" s="29"/>
      <c r="C1157" s="29"/>
      <c r="D1157" s="29"/>
      <c r="E1157" s="29"/>
      <c r="F1157" s="29"/>
      <c r="G1157" s="29"/>
      <c r="H1157" s="29"/>
      <c r="I1157" s="30"/>
      <c r="J1157" s="30"/>
      <c r="K1157" s="30"/>
      <c r="L1157" s="30"/>
      <c r="M1157" s="40"/>
      <c r="N1157" s="40"/>
      <c r="O1157" s="31"/>
      <c r="P1157" s="31"/>
      <c r="Q1157" s="32"/>
      <c r="R1157" s="32"/>
      <c r="S1157" s="33"/>
      <c r="T1157" s="33"/>
      <c r="U1157" s="33"/>
      <c r="V1157" s="33"/>
      <c r="W1157" s="33"/>
      <c r="X1157" s="33"/>
    </row>
    <row r="1158" spans="1:24" s="34" customFormat="1">
      <c r="A1158" s="29"/>
      <c r="B1158" s="29"/>
      <c r="C1158" s="29"/>
      <c r="D1158" s="29"/>
      <c r="E1158" s="29"/>
      <c r="F1158" s="29"/>
      <c r="G1158" s="29"/>
      <c r="H1158" s="29"/>
      <c r="I1158" s="30"/>
      <c r="J1158" s="30"/>
      <c r="K1158" s="30"/>
      <c r="L1158" s="30"/>
      <c r="M1158" s="40"/>
      <c r="N1158" s="40"/>
      <c r="O1158" s="31"/>
      <c r="P1158" s="31"/>
      <c r="Q1158" s="32"/>
      <c r="R1158" s="32"/>
      <c r="S1158" s="33"/>
      <c r="T1158" s="33"/>
      <c r="U1158" s="33"/>
      <c r="V1158" s="33"/>
      <c r="W1158" s="33"/>
      <c r="X1158" s="33"/>
    </row>
    <row r="1159" spans="1:24" s="34" customFormat="1">
      <c r="A1159" s="29"/>
      <c r="B1159" s="29"/>
      <c r="C1159" s="29"/>
      <c r="D1159" s="29"/>
      <c r="E1159" s="29"/>
      <c r="F1159" s="29"/>
      <c r="G1159" s="29"/>
      <c r="H1159" s="29"/>
      <c r="I1159" s="30"/>
      <c r="J1159" s="30"/>
      <c r="K1159" s="30"/>
      <c r="L1159" s="30"/>
      <c r="M1159" s="40"/>
      <c r="N1159" s="40"/>
      <c r="O1159" s="31"/>
      <c r="P1159" s="31"/>
      <c r="Q1159" s="32"/>
      <c r="R1159" s="32"/>
      <c r="S1159" s="33"/>
      <c r="T1159" s="33"/>
      <c r="U1159" s="33"/>
      <c r="V1159" s="33"/>
      <c r="W1159" s="33"/>
      <c r="X1159" s="33"/>
    </row>
    <row r="1160" spans="1:24" s="34" customFormat="1">
      <c r="A1160" s="29"/>
      <c r="B1160" s="29"/>
      <c r="C1160" s="29"/>
      <c r="D1160" s="29"/>
      <c r="E1160" s="29"/>
      <c r="F1160" s="29"/>
      <c r="G1160" s="29"/>
      <c r="H1160" s="29"/>
      <c r="I1160" s="30"/>
      <c r="J1160" s="30"/>
      <c r="K1160" s="30"/>
      <c r="L1160" s="30"/>
      <c r="M1160" s="40"/>
      <c r="N1160" s="40"/>
      <c r="O1160" s="31"/>
      <c r="P1160" s="31"/>
      <c r="Q1160" s="32"/>
      <c r="R1160" s="32"/>
      <c r="S1160" s="33"/>
      <c r="T1160" s="33"/>
      <c r="U1160" s="33"/>
      <c r="V1160" s="33"/>
      <c r="W1160" s="33"/>
      <c r="X1160" s="33"/>
    </row>
    <row r="1161" spans="1:24" s="34" customFormat="1">
      <c r="A1161" s="29"/>
      <c r="B1161" s="29"/>
      <c r="C1161" s="29"/>
      <c r="D1161" s="29"/>
      <c r="E1161" s="29"/>
      <c r="F1161" s="29"/>
      <c r="G1161" s="29"/>
      <c r="H1161" s="29"/>
      <c r="I1161" s="30"/>
      <c r="J1161" s="30"/>
      <c r="K1161" s="30"/>
      <c r="L1161" s="30"/>
      <c r="M1161" s="40"/>
      <c r="N1161" s="40"/>
      <c r="O1161" s="31"/>
      <c r="P1161" s="31"/>
      <c r="Q1161" s="32"/>
      <c r="R1161" s="32"/>
      <c r="S1161" s="33"/>
      <c r="T1161" s="33"/>
      <c r="U1161" s="33"/>
      <c r="V1161" s="33"/>
      <c r="W1161" s="33"/>
      <c r="X1161" s="33"/>
    </row>
    <row r="1162" spans="1:24" s="34" customFormat="1">
      <c r="A1162" s="29"/>
      <c r="B1162" s="29"/>
      <c r="C1162" s="29"/>
      <c r="D1162" s="29"/>
      <c r="E1162" s="29"/>
      <c r="F1162" s="29"/>
      <c r="G1162" s="29"/>
      <c r="H1162" s="29"/>
      <c r="I1162" s="30"/>
      <c r="J1162" s="30"/>
      <c r="K1162" s="30"/>
      <c r="L1162" s="30"/>
      <c r="M1162" s="40"/>
      <c r="N1162" s="40"/>
      <c r="O1162" s="31"/>
      <c r="P1162" s="31"/>
      <c r="Q1162" s="32"/>
      <c r="R1162" s="32"/>
      <c r="S1162" s="33"/>
      <c r="T1162" s="33"/>
      <c r="U1162" s="33"/>
      <c r="V1162" s="33"/>
      <c r="W1162" s="33"/>
      <c r="X1162" s="33"/>
    </row>
    <row r="1163" spans="1:24" s="34" customFormat="1">
      <c r="A1163" s="29"/>
      <c r="B1163" s="29"/>
      <c r="C1163" s="29"/>
      <c r="D1163" s="29"/>
      <c r="E1163" s="29"/>
      <c r="F1163" s="29"/>
      <c r="G1163" s="29"/>
      <c r="H1163" s="29"/>
      <c r="I1163" s="30"/>
      <c r="J1163" s="30"/>
      <c r="K1163" s="30"/>
      <c r="L1163" s="30"/>
      <c r="M1163" s="40"/>
      <c r="N1163" s="40"/>
      <c r="O1163" s="31"/>
      <c r="P1163" s="31"/>
      <c r="Q1163" s="32"/>
      <c r="R1163" s="32"/>
      <c r="S1163" s="33"/>
      <c r="T1163" s="33"/>
      <c r="U1163" s="33"/>
      <c r="V1163" s="33"/>
      <c r="W1163" s="33"/>
      <c r="X1163" s="33"/>
    </row>
    <row r="1164" spans="1:24" s="34" customFormat="1">
      <c r="A1164" s="29"/>
      <c r="B1164" s="29"/>
      <c r="C1164" s="29"/>
      <c r="D1164" s="29"/>
      <c r="E1164" s="29"/>
      <c r="F1164" s="29"/>
      <c r="G1164" s="29"/>
      <c r="H1164" s="29"/>
      <c r="I1164" s="30"/>
      <c r="J1164" s="30"/>
      <c r="K1164" s="30"/>
      <c r="L1164" s="30"/>
      <c r="M1164" s="40"/>
      <c r="N1164" s="40"/>
      <c r="O1164" s="31"/>
      <c r="P1164" s="31"/>
      <c r="Q1164" s="32"/>
      <c r="R1164" s="32"/>
      <c r="S1164" s="33"/>
      <c r="T1164" s="33"/>
      <c r="U1164" s="33"/>
      <c r="V1164" s="33"/>
      <c r="W1164" s="33"/>
      <c r="X1164" s="33"/>
    </row>
    <row r="1165" spans="1:24" s="34" customFormat="1">
      <c r="A1165" s="29"/>
      <c r="B1165" s="29"/>
      <c r="C1165" s="29"/>
      <c r="D1165" s="29"/>
      <c r="E1165" s="29"/>
      <c r="F1165" s="29"/>
      <c r="G1165" s="29"/>
      <c r="H1165" s="29"/>
      <c r="I1165" s="30"/>
      <c r="J1165" s="30"/>
      <c r="K1165" s="30"/>
      <c r="L1165" s="30"/>
      <c r="M1165" s="40"/>
      <c r="N1165" s="40"/>
      <c r="O1165" s="31"/>
      <c r="P1165" s="31"/>
      <c r="Q1165" s="32"/>
      <c r="R1165" s="32"/>
      <c r="S1165" s="33"/>
      <c r="T1165" s="33"/>
      <c r="U1165" s="33"/>
      <c r="V1165" s="33"/>
      <c r="W1165" s="33"/>
      <c r="X1165" s="33"/>
    </row>
    <row r="1166" spans="1:24" s="34" customFormat="1">
      <c r="A1166" s="29"/>
      <c r="B1166" s="29"/>
      <c r="C1166" s="29"/>
      <c r="D1166" s="29"/>
      <c r="E1166" s="29"/>
      <c r="F1166" s="29"/>
      <c r="G1166" s="29"/>
      <c r="H1166" s="29"/>
      <c r="I1166" s="30"/>
      <c r="J1166" s="30"/>
      <c r="K1166" s="30"/>
      <c r="L1166" s="30"/>
      <c r="M1166" s="40"/>
      <c r="N1166" s="40"/>
      <c r="O1166" s="31"/>
      <c r="P1166" s="31"/>
      <c r="Q1166" s="32"/>
      <c r="R1166" s="32"/>
      <c r="S1166" s="33"/>
      <c r="T1166" s="33"/>
      <c r="U1166" s="33"/>
      <c r="V1166" s="33"/>
      <c r="W1166" s="33"/>
      <c r="X1166" s="33"/>
    </row>
    <row r="1167" spans="1:24" s="34" customFormat="1">
      <c r="A1167" s="29"/>
      <c r="B1167" s="29"/>
      <c r="C1167" s="29"/>
      <c r="D1167" s="29"/>
      <c r="E1167" s="29"/>
      <c r="F1167" s="29"/>
      <c r="G1167" s="29"/>
      <c r="H1167" s="29"/>
      <c r="I1167" s="30"/>
      <c r="J1167" s="30"/>
      <c r="K1167" s="30"/>
      <c r="L1167" s="30"/>
      <c r="M1167" s="40"/>
      <c r="N1167" s="40"/>
      <c r="O1167" s="31"/>
      <c r="P1167" s="31"/>
      <c r="Q1167" s="32"/>
      <c r="R1167" s="32"/>
      <c r="S1167" s="33"/>
      <c r="T1167" s="33"/>
      <c r="U1167" s="33"/>
      <c r="V1167" s="33"/>
      <c r="W1167" s="33"/>
      <c r="X1167" s="33"/>
    </row>
    <row r="1168" spans="1:24" s="34" customFormat="1">
      <c r="A1168" s="29"/>
      <c r="B1168" s="29"/>
      <c r="C1168" s="29"/>
      <c r="D1168" s="29"/>
      <c r="E1168" s="29"/>
      <c r="F1168" s="29"/>
      <c r="G1168" s="29"/>
      <c r="H1168" s="29"/>
      <c r="I1168" s="30"/>
      <c r="J1168" s="30"/>
      <c r="K1168" s="30"/>
      <c r="L1168" s="30"/>
      <c r="M1168" s="40"/>
      <c r="N1168" s="40"/>
      <c r="O1168" s="31"/>
      <c r="P1168" s="31"/>
      <c r="Q1168" s="32"/>
      <c r="R1168" s="32"/>
      <c r="S1168" s="33"/>
      <c r="T1168" s="33"/>
      <c r="U1168" s="33"/>
      <c r="V1168" s="33"/>
      <c r="W1168" s="33"/>
      <c r="X1168" s="33"/>
    </row>
    <row r="1169" spans="1:24" s="34" customFormat="1">
      <c r="A1169" s="29"/>
      <c r="B1169" s="29"/>
      <c r="C1169" s="29"/>
      <c r="D1169" s="29"/>
      <c r="E1169" s="29"/>
      <c r="F1169" s="29"/>
      <c r="G1169" s="29"/>
      <c r="H1169" s="29"/>
      <c r="I1169" s="30"/>
      <c r="J1169" s="30"/>
      <c r="K1169" s="30"/>
      <c r="L1169" s="30"/>
      <c r="M1169" s="40"/>
      <c r="N1169" s="40"/>
      <c r="O1169" s="31"/>
      <c r="P1169" s="31"/>
      <c r="Q1169" s="32"/>
      <c r="R1169" s="32"/>
      <c r="S1169" s="33"/>
      <c r="T1169" s="33"/>
      <c r="U1169" s="33"/>
      <c r="V1169" s="33"/>
      <c r="W1169" s="33"/>
      <c r="X1169" s="33"/>
    </row>
    <row r="1170" spans="1:24" s="34" customFormat="1">
      <c r="A1170" s="29"/>
      <c r="B1170" s="29"/>
      <c r="C1170" s="29"/>
      <c r="D1170" s="29"/>
      <c r="E1170" s="29"/>
      <c r="F1170" s="29"/>
      <c r="G1170" s="29"/>
      <c r="H1170" s="29"/>
      <c r="I1170" s="30"/>
      <c r="J1170" s="30"/>
      <c r="K1170" s="30"/>
      <c r="L1170" s="30"/>
      <c r="M1170" s="40"/>
      <c r="N1170" s="40"/>
      <c r="O1170" s="31"/>
      <c r="P1170" s="31"/>
      <c r="Q1170" s="32"/>
      <c r="R1170" s="32"/>
      <c r="S1170" s="33"/>
      <c r="T1170" s="33"/>
      <c r="U1170" s="33"/>
      <c r="V1170" s="33"/>
      <c r="W1170" s="33"/>
      <c r="X1170" s="33"/>
    </row>
    <row r="1171" spans="1:24" s="34" customFormat="1">
      <c r="A1171" s="29"/>
      <c r="B1171" s="29"/>
      <c r="C1171" s="29"/>
      <c r="D1171" s="29"/>
      <c r="E1171" s="29"/>
      <c r="F1171" s="29"/>
      <c r="G1171" s="29"/>
      <c r="H1171" s="29"/>
      <c r="I1171" s="30"/>
      <c r="J1171" s="30"/>
      <c r="K1171" s="30"/>
      <c r="L1171" s="30"/>
      <c r="M1171" s="40"/>
      <c r="N1171" s="40"/>
      <c r="O1171" s="31"/>
      <c r="P1171" s="31"/>
      <c r="Q1171" s="32"/>
      <c r="R1171" s="32"/>
      <c r="S1171" s="33"/>
      <c r="T1171" s="33"/>
      <c r="U1171" s="33"/>
      <c r="V1171" s="33"/>
      <c r="W1171" s="33"/>
      <c r="X1171" s="33"/>
    </row>
    <row r="1172" spans="1:24" s="34" customFormat="1">
      <c r="A1172" s="29"/>
      <c r="B1172" s="29"/>
      <c r="C1172" s="29"/>
      <c r="D1172" s="29"/>
      <c r="E1172" s="29"/>
      <c r="F1172" s="29"/>
      <c r="G1172" s="29"/>
      <c r="H1172" s="29"/>
      <c r="I1172" s="30"/>
      <c r="J1172" s="30"/>
      <c r="K1172" s="30"/>
      <c r="L1172" s="30"/>
      <c r="M1172" s="40"/>
      <c r="N1172" s="40"/>
      <c r="O1172" s="31"/>
      <c r="P1172" s="31"/>
      <c r="Q1172" s="32"/>
      <c r="R1172" s="32"/>
      <c r="S1172" s="33"/>
      <c r="T1172" s="33"/>
      <c r="U1172" s="33"/>
      <c r="V1172" s="33"/>
      <c r="W1172" s="33"/>
      <c r="X1172" s="33"/>
    </row>
    <row r="1173" spans="1:24" s="34" customFormat="1">
      <c r="A1173" s="29"/>
      <c r="B1173" s="29"/>
      <c r="C1173" s="29"/>
      <c r="D1173" s="29"/>
      <c r="E1173" s="29"/>
      <c r="F1173" s="29"/>
      <c r="G1173" s="29"/>
      <c r="H1173" s="29"/>
      <c r="I1173" s="30"/>
      <c r="J1173" s="30"/>
      <c r="K1173" s="30"/>
      <c r="L1173" s="30"/>
      <c r="M1173" s="40"/>
      <c r="N1173" s="40"/>
      <c r="O1173" s="31"/>
      <c r="P1173" s="31"/>
      <c r="Q1173" s="32"/>
      <c r="R1173" s="32"/>
      <c r="S1173" s="33"/>
      <c r="T1173" s="33"/>
      <c r="U1173" s="33"/>
      <c r="V1173" s="33"/>
      <c r="W1173" s="33"/>
      <c r="X1173" s="33"/>
    </row>
    <row r="1174" spans="1:24" s="34" customFormat="1">
      <c r="A1174" s="29"/>
      <c r="B1174" s="29"/>
      <c r="C1174" s="29"/>
      <c r="D1174" s="29"/>
      <c r="E1174" s="29"/>
      <c r="F1174" s="29"/>
      <c r="G1174" s="29"/>
      <c r="H1174" s="29"/>
      <c r="I1174" s="30"/>
      <c r="J1174" s="30"/>
      <c r="K1174" s="30"/>
      <c r="L1174" s="30"/>
      <c r="M1174" s="40"/>
      <c r="N1174" s="40"/>
      <c r="O1174" s="31"/>
      <c r="P1174" s="31"/>
      <c r="Q1174" s="32"/>
      <c r="R1174" s="32"/>
      <c r="S1174" s="33"/>
      <c r="T1174" s="33"/>
      <c r="U1174" s="33"/>
      <c r="V1174" s="33"/>
      <c r="W1174" s="33"/>
      <c r="X1174" s="33"/>
    </row>
    <row r="1175" spans="1:24" s="34" customFormat="1">
      <c r="A1175" s="29"/>
      <c r="B1175" s="29"/>
      <c r="C1175" s="29"/>
      <c r="D1175" s="29"/>
      <c r="E1175" s="29"/>
      <c r="F1175" s="29"/>
      <c r="G1175" s="29"/>
      <c r="H1175" s="29"/>
      <c r="I1175" s="30"/>
      <c r="J1175" s="30"/>
      <c r="K1175" s="30"/>
      <c r="L1175" s="30"/>
      <c r="M1175" s="40"/>
      <c r="N1175" s="40"/>
      <c r="O1175" s="31"/>
      <c r="P1175" s="31"/>
      <c r="Q1175" s="32"/>
      <c r="R1175" s="32"/>
      <c r="S1175" s="33"/>
      <c r="T1175" s="33"/>
      <c r="U1175" s="33"/>
      <c r="V1175" s="33"/>
      <c r="W1175" s="33"/>
      <c r="X1175" s="33"/>
    </row>
    <row r="1176" spans="1:24" s="34" customFormat="1">
      <c r="A1176" s="29"/>
      <c r="B1176" s="29"/>
      <c r="C1176" s="29"/>
      <c r="D1176" s="29"/>
      <c r="E1176" s="29"/>
      <c r="F1176" s="29"/>
      <c r="G1176" s="29"/>
      <c r="H1176" s="29"/>
      <c r="I1176" s="30"/>
      <c r="J1176" s="30"/>
      <c r="K1176" s="30"/>
      <c r="L1176" s="30"/>
      <c r="M1176" s="40"/>
      <c r="N1176" s="40"/>
      <c r="O1176" s="31"/>
      <c r="P1176" s="31"/>
      <c r="Q1176" s="32"/>
      <c r="R1176" s="32"/>
      <c r="S1176" s="33"/>
      <c r="T1176" s="33"/>
      <c r="U1176" s="33"/>
      <c r="V1176" s="33"/>
      <c r="W1176" s="33"/>
      <c r="X1176" s="33"/>
    </row>
    <row r="1177" spans="1:24" s="34" customFormat="1">
      <c r="A1177" s="29"/>
      <c r="B1177" s="29"/>
      <c r="C1177" s="29"/>
      <c r="D1177" s="29"/>
      <c r="E1177" s="29"/>
      <c r="F1177" s="29"/>
      <c r="G1177" s="29"/>
      <c r="H1177" s="29"/>
      <c r="I1177" s="30"/>
      <c r="J1177" s="30"/>
      <c r="K1177" s="30"/>
      <c r="L1177" s="30"/>
      <c r="M1177" s="40"/>
      <c r="N1177" s="40"/>
      <c r="O1177" s="31"/>
      <c r="P1177" s="31"/>
      <c r="Q1177" s="32"/>
      <c r="R1177" s="32"/>
      <c r="S1177" s="33"/>
      <c r="T1177" s="33"/>
      <c r="U1177" s="33"/>
      <c r="V1177" s="33"/>
      <c r="W1177" s="33"/>
      <c r="X1177" s="33"/>
    </row>
    <row r="1178" spans="1:24" s="34" customFormat="1">
      <c r="A1178" s="29"/>
      <c r="B1178" s="29"/>
      <c r="C1178" s="29"/>
      <c r="D1178" s="29"/>
      <c r="E1178" s="29"/>
      <c r="F1178" s="29"/>
      <c r="G1178" s="29"/>
      <c r="H1178" s="29"/>
      <c r="I1178" s="30"/>
      <c r="J1178" s="30"/>
      <c r="K1178" s="30"/>
      <c r="L1178" s="30"/>
      <c r="M1178" s="40"/>
      <c r="N1178" s="40"/>
      <c r="O1178" s="31"/>
      <c r="P1178" s="31"/>
      <c r="Q1178" s="32"/>
      <c r="R1178" s="32"/>
      <c r="S1178" s="33"/>
      <c r="T1178" s="33"/>
      <c r="U1178" s="33"/>
      <c r="V1178" s="33"/>
      <c r="W1178" s="33"/>
      <c r="X1178" s="33"/>
    </row>
    <row r="1179" spans="1:24" s="34" customFormat="1">
      <c r="A1179" s="29"/>
      <c r="B1179" s="29"/>
      <c r="C1179" s="29"/>
      <c r="D1179" s="29"/>
      <c r="E1179" s="29"/>
      <c r="F1179" s="29"/>
      <c r="G1179" s="29"/>
      <c r="H1179" s="29"/>
      <c r="I1179" s="30"/>
      <c r="J1179" s="30"/>
      <c r="K1179" s="30"/>
      <c r="L1179" s="30"/>
      <c r="M1179" s="40"/>
      <c r="N1179" s="40"/>
      <c r="O1179" s="31"/>
      <c r="P1179" s="31"/>
      <c r="Q1179" s="32"/>
      <c r="R1179" s="32"/>
      <c r="S1179" s="33"/>
      <c r="T1179" s="33"/>
      <c r="U1179" s="33"/>
      <c r="V1179" s="33"/>
      <c r="W1179" s="33"/>
      <c r="X1179" s="33"/>
    </row>
    <row r="1180" spans="1:24" s="34" customFormat="1">
      <c r="A1180" s="29"/>
      <c r="B1180" s="29"/>
      <c r="C1180" s="29"/>
      <c r="D1180" s="29"/>
      <c r="E1180" s="29"/>
      <c r="F1180" s="29"/>
      <c r="G1180" s="29"/>
      <c r="H1180" s="29"/>
      <c r="I1180" s="30"/>
      <c r="J1180" s="30"/>
      <c r="K1180" s="30"/>
      <c r="L1180" s="30"/>
      <c r="M1180" s="40"/>
      <c r="N1180" s="40"/>
      <c r="O1180" s="31"/>
      <c r="P1180" s="31"/>
      <c r="Q1180" s="32"/>
      <c r="R1180" s="32"/>
      <c r="S1180" s="33"/>
      <c r="T1180" s="33"/>
      <c r="U1180" s="33"/>
      <c r="V1180" s="33"/>
      <c r="W1180" s="33"/>
      <c r="X1180" s="33"/>
    </row>
    <row r="1181" spans="1:24" s="34" customFormat="1">
      <c r="A1181" s="29"/>
      <c r="B1181" s="29"/>
      <c r="C1181" s="29"/>
      <c r="D1181" s="29"/>
      <c r="E1181" s="29"/>
      <c r="F1181" s="29"/>
      <c r="G1181" s="29"/>
      <c r="H1181" s="29"/>
      <c r="I1181" s="30"/>
      <c r="J1181" s="30"/>
      <c r="K1181" s="30"/>
      <c r="L1181" s="30"/>
      <c r="M1181" s="40"/>
      <c r="N1181" s="40"/>
      <c r="O1181" s="31"/>
      <c r="P1181" s="31"/>
      <c r="Q1181" s="32"/>
      <c r="R1181" s="32"/>
      <c r="S1181" s="33"/>
      <c r="T1181" s="33"/>
      <c r="U1181" s="33"/>
      <c r="V1181" s="33"/>
      <c r="W1181" s="33"/>
      <c r="X1181" s="33"/>
    </row>
    <row r="1182" spans="1:24" s="34" customFormat="1">
      <c r="A1182" s="29"/>
      <c r="B1182" s="29"/>
      <c r="C1182" s="29"/>
      <c r="D1182" s="29"/>
      <c r="E1182" s="29"/>
      <c r="F1182" s="29"/>
      <c r="G1182" s="29"/>
      <c r="H1182" s="29"/>
      <c r="I1182" s="30"/>
      <c r="J1182" s="30"/>
      <c r="K1182" s="30"/>
      <c r="L1182" s="30"/>
      <c r="M1182" s="40"/>
      <c r="N1182" s="40"/>
      <c r="O1182" s="31"/>
      <c r="P1182" s="31"/>
      <c r="Q1182" s="32"/>
      <c r="R1182" s="32"/>
      <c r="S1182" s="33"/>
      <c r="T1182" s="33"/>
      <c r="U1182" s="33"/>
      <c r="V1182" s="33"/>
      <c r="W1182" s="33"/>
      <c r="X1182" s="33"/>
    </row>
    <row r="1183" spans="1:24" s="34" customFormat="1">
      <c r="A1183" s="29"/>
      <c r="B1183" s="29"/>
      <c r="C1183" s="29"/>
      <c r="D1183" s="29"/>
      <c r="E1183" s="29"/>
      <c r="F1183" s="29"/>
      <c r="G1183" s="29"/>
      <c r="H1183" s="29"/>
      <c r="I1183" s="30"/>
      <c r="J1183" s="30"/>
      <c r="K1183" s="30"/>
      <c r="L1183" s="30"/>
      <c r="M1183" s="40"/>
      <c r="N1183" s="40"/>
      <c r="O1183" s="31"/>
      <c r="P1183" s="31"/>
      <c r="Q1183" s="32"/>
      <c r="R1183" s="32"/>
      <c r="S1183" s="33"/>
      <c r="T1183" s="33"/>
      <c r="U1183" s="33"/>
      <c r="V1183" s="33"/>
      <c r="W1183" s="33"/>
      <c r="X1183" s="33"/>
    </row>
    <row r="1184" spans="1:24" s="34" customFormat="1">
      <c r="A1184" s="29"/>
      <c r="B1184" s="29"/>
      <c r="C1184" s="29"/>
      <c r="D1184" s="29"/>
      <c r="E1184" s="29"/>
      <c r="F1184" s="29"/>
      <c r="G1184" s="29"/>
      <c r="H1184" s="29"/>
      <c r="I1184" s="30"/>
      <c r="J1184" s="30"/>
      <c r="K1184" s="30"/>
      <c r="L1184" s="30"/>
      <c r="M1184" s="40"/>
      <c r="N1184" s="40"/>
      <c r="O1184" s="31"/>
      <c r="P1184" s="31"/>
      <c r="Q1184" s="32"/>
      <c r="R1184" s="32"/>
      <c r="S1184" s="33"/>
      <c r="T1184" s="33"/>
      <c r="U1184" s="33"/>
      <c r="V1184" s="33"/>
      <c r="W1184" s="33"/>
      <c r="X1184" s="33"/>
    </row>
    <row r="1185" spans="1:24" s="34" customFormat="1">
      <c r="A1185" s="29"/>
      <c r="B1185" s="29"/>
      <c r="C1185" s="29"/>
      <c r="D1185" s="29"/>
      <c r="E1185" s="29"/>
      <c r="F1185" s="29"/>
      <c r="G1185" s="29"/>
      <c r="H1185" s="29"/>
      <c r="I1185" s="30"/>
      <c r="J1185" s="30"/>
      <c r="K1185" s="30"/>
      <c r="L1185" s="30"/>
      <c r="M1185" s="40"/>
      <c r="N1185" s="40"/>
      <c r="O1185" s="31"/>
      <c r="P1185" s="31"/>
      <c r="Q1185" s="32"/>
      <c r="R1185" s="32"/>
      <c r="S1185" s="33"/>
      <c r="T1185" s="33"/>
      <c r="U1185" s="33"/>
      <c r="V1185" s="33"/>
      <c r="W1185" s="33"/>
      <c r="X1185" s="33"/>
    </row>
    <row r="1186" spans="1:24" s="34" customFormat="1">
      <c r="A1186" s="29"/>
      <c r="B1186" s="29"/>
      <c r="C1186" s="29"/>
      <c r="D1186" s="29"/>
      <c r="E1186" s="29"/>
      <c r="F1186" s="29"/>
      <c r="G1186" s="29"/>
      <c r="H1186" s="29"/>
      <c r="I1186" s="30"/>
      <c r="J1186" s="30"/>
      <c r="K1186" s="30"/>
      <c r="L1186" s="30"/>
      <c r="M1186" s="40"/>
      <c r="N1186" s="40"/>
      <c r="O1186" s="31"/>
      <c r="P1186" s="31"/>
      <c r="Q1186" s="32"/>
      <c r="R1186" s="32"/>
      <c r="S1186" s="33"/>
      <c r="T1186" s="33"/>
      <c r="U1186" s="33"/>
      <c r="V1186" s="33"/>
      <c r="W1186" s="33"/>
      <c r="X1186" s="33"/>
    </row>
    <row r="1187" spans="1:24" s="34" customFormat="1">
      <c r="A1187" s="29"/>
      <c r="B1187" s="29"/>
      <c r="C1187" s="29"/>
      <c r="D1187" s="29"/>
      <c r="E1187" s="29"/>
      <c r="F1187" s="29"/>
      <c r="G1187" s="29"/>
      <c r="H1187" s="29"/>
      <c r="I1187" s="30"/>
      <c r="J1187" s="30"/>
      <c r="K1187" s="30"/>
      <c r="L1187" s="30"/>
      <c r="M1187" s="40"/>
      <c r="N1187" s="40"/>
      <c r="O1187" s="31"/>
      <c r="P1187" s="31"/>
      <c r="Q1187" s="32"/>
      <c r="R1187" s="32"/>
      <c r="S1187" s="33"/>
      <c r="T1187" s="33"/>
      <c r="U1187" s="33"/>
      <c r="V1187" s="33"/>
      <c r="W1187" s="33"/>
      <c r="X1187" s="33"/>
    </row>
    <row r="1188" spans="1:24" s="34" customFormat="1">
      <c r="A1188" s="29"/>
      <c r="B1188" s="29"/>
      <c r="C1188" s="29"/>
      <c r="D1188" s="29"/>
      <c r="E1188" s="29"/>
      <c r="F1188" s="29"/>
      <c r="G1188" s="29"/>
      <c r="H1188" s="29"/>
      <c r="I1188" s="30"/>
      <c r="J1188" s="30"/>
      <c r="K1188" s="30"/>
      <c r="L1188" s="30"/>
      <c r="M1188" s="40"/>
      <c r="N1188" s="40"/>
      <c r="O1188" s="31"/>
      <c r="P1188" s="31"/>
      <c r="Q1188" s="32"/>
      <c r="R1188" s="32"/>
      <c r="S1188" s="33"/>
      <c r="T1188" s="33"/>
      <c r="U1188" s="33"/>
      <c r="V1188" s="33"/>
      <c r="W1188" s="33"/>
      <c r="X1188" s="33"/>
    </row>
    <row r="1189" spans="1:24" s="34" customFormat="1">
      <c r="A1189" s="29"/>
      <c r="B1189" s="29"/>
      <c r="C1189" s="29"/>
      <c r="D1189" s="29"/>
      <c r="E1189" s="29"/>
      <c r="F1189" s="29"/>
      <c r="G1189" s="29"/>
      <c r="H1189" s="29"/>
      <c r="I1189" s="30"/>
      <c r="J1189" s="30"/>
      <c r="K1189" s="30"/>
      <c r="L1189" s="30"/>
      <c r="M1189" s="40"/>
      <c r="N1189" s="40"/>
      <c r="O1189" s="31"/>
      <c r="P1189" s="31"/>
      <c r="Q1189" s="32"/>
      <c r="R1189" s="32"/>
      <c r="S1189" s="33"/>
      <c r="T1189" s="33"/>
      <c r="U1189" s="33"/>
      <c r="V1189" s="33"/>
      <c r="W1189" s="33"/>
      <c r="X1189" s="33"/>
    </row>
    <row r="1190" spans="1:24" s="34" customFormat="1">
      <c r="A1190" s="29"/>
      <c r="B1190" s="29"/>
      <c r="C1190" s="29"/>
      <c r="D1190" s="29"/>
      <c r="E1190" s="29"/>
      <c r="F1190" s="29"/>
      <c r="G1190" s="29"/>
      <c r="H1190" s="29"/>
      <c r="I1190" s="30"/>
      <c r="J1190" s="30"/>
      <c r="K1190" s="30"/>
      <c r="L1190" s="30"/>
      <c r="M1190" s="40"/>
      <c r="N1190" s="40"/>
      <c r="O1190" s="31"/>
      <c r="P1190" s="31"/>
      <c r="Q1190" s="32"/>
      <c r="R1190" s="32"/>
      <c r="S1190" s="33"/>
      <c r="T1190" s="33"/>
      <c r="U1190" s="33"/>
      <c r="V1190" s="33"/>
      <c r="W1190" s="33"/>
      <c r="X1190" s="33"/>
    </row>
    <row r="1191" spans="1:24" s="34" customFormat="1">
      <c r="A1191" s="29"/>
      <c r="B1191" s="29"/>
      <c r="C1191" s="29"/>
      <c r="D1191" s="29"/>
      <c r="E1191" s="29"/>
      <c r="F1191" s="29"/>
      <c r="G1191" s="29"/>
      <c r="H1191" s="29"/>
      <c r="I1191" s="30"/>
      <c r="J1191" s="30"/>
      <c r="K1191" s="30"/>
      <c r="L1191" s="30"/>
      <c r="M1191" s="40"/>
      <c r="N1191" s="40"/>
      <c r="O1191" s="31"/>
      <c r="P1191" s="31"/>
      <c r="Q1191" s="32"/>
      <c r="R1191" s="32"/>
      <c r="S1191" s="33"/>
      <c r="T1191" s="33"/>
      <c r="U1191" s="33"/>
      <c r="V1191" s="33"/>
      <c r="W1191" s="33"/>
      <c r="X1191" s="33"/>
    </row>
    <row r="1192" spans="1:24" s="34" customFormat="1">
      <c r="A1192" s="29"/>
      <c r="B1192" s="29"/>
      <c r="C1192" s="29"/>
      <c r="D1192" s="29"/>
      <c r="E1192" s="29"/>
      <c r="F1192" s="29"/>
      <c r="G1192" s="29"/>
      <c r="H1192" s="29"/>
      <c r="I1192" s="30"/>
      <c r="J1192" s="30"/>
      <c r="K1192" s="30"/>
      <c r="L1192" s="30"/>
      <c r="M1192" s="40"/>
      <c r="N1192" s="40"/>
      <c r="O1192" s="31"/>
      <c r="P1192" s="31"/>
      <c r="Q1192" s="32"/>
      <c r="R1192" s="32"/>
      <c r="S1192" s="33"/>
      <c r="T1192" s="33"/>
      <c r="U1192" s="33"/>
      <c r="V1192" s="33"/>
      <c r="W1192" s="33"/>
      <c r="X1192" s="33"/>
    </row>
    <row r="1193" spans="1:24" s="34" customFormat="1">
      <c r="A1193" s="29"/>
      <c r="B1193" s="29"/>
      <c r="C1193" s="29"/>
      <c r="D1193" s="29"/>
      <c r="E1193" s="29"/>
      <c r="F1193" s="29"/>
      <c r="G1193" s="29"/>
      <c r="H1193" s="29"/>
      <c r="I1193" s="30"/>
      <c r="J1193" s="30"/>
      <c r="K1193" s="30"/>
      <c r="L1193" s="30"/>
      <c r="M1193" s="40"/>
      <c r="N1193" s="40"/>
      <c r="O1193" s="31"/>
      <c r="P1193" s="31"/>
      <c r="Q1193" s="32"/>
      <c r="R1193" s="32"/>
      <c r="S1193" s="33"/>
      <c r="T1193" s="33"/>
      <c r="U1193" s="33"/>
      <c r="V1193" s="33"/>
      <c r="W1193" s="33"/>
      <c r="X1193" s="33"/>
    </row>
    <row r="1194" spans="1:24" s="34" customFormat="1">
      <c r="A1194" s="29"/>
      <c r="B1194" s="29"/>
      <c r="C1194" s="29"/>
      <c r="D1194" s="29"/>
      <c r="E1194" s="29"/>
      <c r="F1194" s="29"/>
      <c r="G1194" s="29"/>
      <c r="H1194" s="29"/>
      <c r="I1194" s="30"/>
      <c r="J1194" s="30"/>
      <c r="K1194" s="30"/>
      <c r="L1194" s="30"/>
      <c r="M1194" s="40"/>
      <c r="N1194" s="40"/>
      <c r="O1194" s="31"/>
      <c r="P1194" s="31"/>
      <c r="Q1194" s="32"/>
      <c r="R1194" s="32"/>
      <c r="S1194" s="33"/>
      <c r="T1194" s="33"/>
      <c r="U1194" s="33"/>
      <c r="V1194" s="33"/>
      <c r="W1194" s="33"/>
      <c r="X1194" s="33"/>
    </row>
    <row r="1195" spans="1:24" s="34" customFormat="1">
      <c r="A1195" s="29"/>
      <c r="B1195" s="29"/>
      <c r="C1195" s="29"/>
      <c r="D1195" s="29"/>
      <c r="E1195" s="29"/>
      <c r="F1195" s="29"/>
      <c r="G1195" s="29"/>
      <c r="H1195" s="29"/>
      <c r="I1195" s="30"/>
      <c r="J1195" s="30"/>
      <c r="K1195" s="30"/>
      <c r="L1195" s="30"/>
      <c r="M1195" s="40"/>
      <c r="N1195" s="40"/>
      <c r="O1195" s="31"/>
      <c r="P1195" s="31"/>
      <c r="Q1195" s="32"/>
      <c r="R1195" s="32"/>
      <c r="S1195" s="33"/>
      <c r="T1195" s="33"/>
      <c r="U1195" s="33"/>
      <c r="V1195" s="33"/>
      <c r="W1195" s="33"/>
      <c r="X1195" s="33"/>
    </row>
    <row r="1196" spans="1:24" s="34" customFormat="1">
      <c r="A1196" s="29"/>
      <c r="B1196" s="29"/>
      <c r="C1196" s="29"/>
      <c r="D1196" s="29"/>
      <c r="E1196" s="29"/>
      <c r="F1196" s="29"/>
      <c r="G1196" s="29"/>
      <c r="H1196" s="29"/>
      <c r="I1196" s="30"/>
      <c r="J1196" s="30"/>
      <c r="K1196" s="30"/>
      <c r="L1196" s="30"/>
      <c r="M1196" s="40"/>
      <c r="N1196" s="40"/>
      <c r="O1196" s="31"/>
      <c r="P1196" s="31"/>
      <c r="Q1196" s="32"/>
      <c r="R1196" s="32"/>
      <c r="S1196" s="33"/>
      <c r="T1196" s="33"/>
      <c r="U1196" s="33"/>
      <c r="V1196" s="33"/>
      <c r="W1196" s="33"/>
      <c r="X1196" s="33"/>
    </row>
    <row r="1197" spans="1:24" s="34" customFormat="1">
      <c r="A1197" s="29"/>
      <c r="B1197" s="29"/>
      <c r="C1197" s="29"/>
      <c r="D1197" s="29"/>
      <c r="E1197" s="29"/>
      <c r="F1197" s="29"/>
      <c r="G1197" s="29"/>
      <c r="H1197" s="29"/>
      <c r="I1197" s="30"/>
      <c r="J1197" s="30"/>
      <c r="K1197" s="30"/>
      <c r="L1197" s="30"/>
      <c r="M1197" s="40"/>
      <c r="N1197" s="40"/>
      <c r="O1197" s="31"/>
      <c r="P1197" s="31"/>
      <c r="Q1197" s="32"/>
      <c r="R1197" s="32"/>
      <c r="S1197" s="33"/>
      <c r="T1197" s="33"/>
      <c r="U1197" s="33"/>
      <c r="V1197" s="33"/>
      <c r="W1197" s="33"/>
      <c r="X1197" s="33"/>
    </row>
    <row r="1198" spans="1:24" s="34" customFormat="1">
      <c r="A1198" s="29"/>
      <c r="B1198" s="29"/>
      <c r="C1198" s="29"/>
      <c r="D1198" s="29"/>
      <c r="E1198" s="29"/>
      <c r="F1198" s="29"/>
      <c r="G1198" s="29"/>
      <c r="H1198" s="29"/>
      <c r="I1198" s="30"/>
      <c r="J1198" s="30"/>
      <c r="K1198" s="30"/>
      <c r="L1198" s="30"/>
      <c r="M1198" s="40"/>
      <c r="N1198" s="40"/>
      <c r="O1198" s="31"/>
      <c r="P1198" s="31"/>
      <c r="Q1198" s="32"/>
      <c r="R1198" s="32"/>
      <c r="S1198" s="33"/>
      <c r="T1198" s="33"/>
      <c r="U1198" s="33"/>
      <c r="V1198" s="33"/>
      <c r="W1198" s="33"/>
      <c r="X1198" s="33"/>
    </row>
    <row r="1199" spans="1:24" s="34" customFormat="1">
      <c r="A1199" s="29"/>
      <c r="B1199" s="29"/>
      <c r="C1199" s="29"/>
      <c r="D1199" s="29"/>
      <c r="E1199" s="29"/>
      <c r="F1199" s="29"/>
      <c r="G1199" s="29"/>
      <c r="H1199" s="29"/>
      <c r="I1199" s="30"/>
      <c r="J1199" s="30"/>
      <c r="K1199" s="30"/>
      <c r="L1199" s="30"/>
      <c r="M1199" s="40"/>
      <c r="N1199" s="40"/>
      <c r="O1199" s="31"/>
      <c r="P1199" s="31"/>
      <c r="Q1199" s="32"/>
      <c r="R1199" s="32"/>
      <c r="S1199" s="33"/>
      <c r="T1199" s="33"/>
      <c r="U1199" s="33"/>
      <c r="V1199" s="33"/>
      <c r="W1199" s="33"/>
      <c r="X1199" s="33"/>
    </row>
    <row r="1200" spans="1:24" s="34" customFormat="1">
      <c r="A1200" s="29"/>
      <c r="B1200" s="29"/>
      <c r="C1200" s="29"/>
      <c r="D1200" s="29"/>
      <c r="E1200" s="29"/>
      <c r="F1200" s="29"/>
      <c r="G1200" s="29"/>
      <c r="H1200" s="29"/>
      <c r="I1200" s="30"/>
      <c r="J1200" s="30"/>
      <c r="K1200" s="30"/>
      <c r="L1200" s="30"/>
      <c r="M1200" s="40"/>
      <c r="N1200" s="40"/>
      <c r="O1200" s="31"/>
      <c r="P1200" s="31"/>
      <c r="Q1200" s="32"/>
      <c r="R1200" s="32"/>
      <c r="S1200" s="33"/>
      <c r="T1200" s="33"/>
      <c r="U1200" s="33"/>
      <c r="V1200" s="33"/>
      <c r="W1200" s="33"/>
      <c r="X1200" s="33"/>
    </row>
    <row r="1201" spans="1:24" s="34" customFormat="1">
      <c r="A1201" s="29"/>
      <c r="B1201" s="29"/>
      <c r="C1201" s="29"/>
      <c r="D1201" s="29"/>
      <c r="E1201" s="29"/>
      <c r="F1201" s="29"/>
      <c r="G1201" s="29"/>
      <c r="H1201" s="29"/>
      <c r="I1201" s="30"/>
      <c r="J1201" s="30"/>
      <c r="K1201" s="30"/>
      <c r="L1201" s="30"/>
      <c r="M1201" s="40"/>
      <c r="N1201" s="40"/>
      <c r="O1201" s="31"/>
      <c r="P1201" s="31"/>
      <c r="Q1201" s="32"/>
      <c r="R1201" s="32"/>
      <c r="S1201" s="33"/>
      <c r="T1201" s="33"/>
      <c r="U1201" s="33"/>
      <c r="V1201" s="33"/>
      <c r="W1201" s="33"/>
      <c r="X1201" s="33"/>
    </row>
    <row r="1202" spans="1:24" s="34" customFormat="1">
      <c r="A1202" s="29"/>
      <c r="B1202" s="29"/>
      <c r="C1202" s="29"/>
      <c r="D1202" s="29"/>
      <c r="E1202" s="29"/>
      <c r="F1202" s="29"/>
      <c r="G1202" s="29"/>
      <c r="H1202" s="29"/>
      <c r="I1202" s="30"/>
      <c r="J1202" s="30"/>
      <c r="K1202" s="30"/>
      <c r="L1202" s="30"/>
      <c r="M1202" s="40"/>
      <c r="N1202" s="40"/>
      <c r="O1202" s="31"/>
      <c r="P1202" s="31"/>
      <c r="Q1202" s="32"/>
      <c r="R1202" s="32"/>
      <c r="S1202" s="33"/>
      <c r="T1202" s="33"/>
      <c r="U1202" s="33"/>
      <c r="V1202" s="33"/>
      <c r="W1202" s="33"/>
      <c r="X1202" s="33"/>
    </row>
    <row r="1203" spans="1:24" s="34" customFormat="1">
      <c r="A1203" s="29"/>
      <c r="B1203" s="29"/>
      <c r="C1203" s="29"/>
      <c r="D1203" s="29"/>
      <c r="E1203" s="29"/>
      <c r="F1203" s="29"/>
      <c r="G1203" s="29"/>
      <c r="H1203" s="29"/>
      <c r="I1203" s="30"/>
      <c r="J1203" s="30"/>
      <c r="K1203" s="30"/>
      <c r="L1203" s="30"/>
      <c r="M1203" s="40"/>
      <c r="N1203" s="40"/>
      <c r="O1203" s="31"/>
      <c r="P1203" s="31"/>
      <c r="Q1203" s="32"/>
      <c r="R1203" s="32"/>
      <c r="S1203" s="33"/>
      <c r="T1203" s="33"/>
      <c r="U1203" s="33"/>
      <c r="V1203" s="33"/>
      <c r="W1203" s="33"/>
      <c r="X1203" s="33"/>
    </row>
    <row r="1204" spans="1:24" s="34" customFormat="1">
      <c r="A1204" s="29"/>
      <c r="B1204" s="29"/>
      <c r="C1204" s="29"/>
      <c r="D1204" s="29"/>
      <c r="E1204" s="29"/>
      <c r="F1204" s="29"/>
      <c r="G1204" s="29"/>
      <c r="H1204" s="29"/>
      <c r="I1204" s="30"/>
      <c r="J1204" s="30"/>
      <c r="K1204" s="30"/>
      <c r="L1204" s="30"/>
      <c r="M1204" s="40"/>
      <c r="N1204" s="40"/>
      <c r="O1204" s="31"/>
      <c r="P1204" s="31"/>
      <c r="Q1204" s="32"/>
      <c r="R1204" s="32"/>
      <c r="S1204" s="33"/>
      <c r="T1204" s="33"/>
      <c r="U1204" s="33"/>
      <c r="V1204" s="33"/>
      <c r="W1204" s="33"/>
      <c r="X1204" s="33"/>
    </row>
    <row r="1205" spans="1:24" s="34" customFormat="1">
      <c r="A1205" s="29"/>
      <c r="B1205" s="29"/>
      <c r="C1205" s="29"/>
      <c r="D1205" s="29"/>
      <c r="E1205" s="29"/>
      <c r="F1205" s="29"/>
      <c r="G1205" s="29"/>
      <c r="H1205" s="29"/>
      <c r="I1205" s="30"/>
      <c r="J1205" s="30"/>
      <c r="K1205" s="30"/>
      <c r="L1205" s="30"/>
      <c r="M1205" s="40"/>
      <c r="N1205" s="40"/>
      <c r="O1205" s="31"/>
      <c r="P1205" s="31"/>
      <c r="Q1205" s="32"/>
      <c r="R1205" s="32"/>
      <c r="S1205" s="33"/>
      <c r="T1205" s="33"/>
      <c r="U1205" s="33"/>
      <c r="V1205" s="33"/>
      <c r="W1205" s="33"/>
      <c r="X1205" s="33"/>
    </row>
    <row r="1206" spans="1:24" s="34" customFormat="1">
      <c r="A1206" s="29"/>
      <c r="B1206" s="29"/>
      <c r="C1206" s="29"/>
      <c r="D1206" s="29"/>
      <c r="E1206" s="29"/>
      <c r="F1206" s="29"/>
      <c r="G1206" s="29"/>
      <c r="H1206" s="29"/>
      <c r="I1206" s="30"/>
      <c r="J1206" s="30"/>
      <c r="K1206" s="30"/>
      <c r="L1206" s="30"/>
      <c r="M1206" s="40"/>
      <c r="N1206" s="40"/>
      <c r="O1206" s="31"/>
      <c r="P1206" s="31"/>
      <c r="Q1206" s="32"/>
      <c r="R1206" s="32"/>
      <c r="S1206" s="33"/>
      <c r="T1206" s="33"/>
      <c r="U1206" s="33"/>
      <c r="V1206" s="33"/>
      <c r="W1206" s="33"/>
      <c r="X1206" s="33"/>
    </row>
    <row r="1207" spans="1:24" s="34" customFormat="1">
      <c r="A1207" s="29"/>
      <c r="B1207" s="29"/>
      <c r="C1207" s="29"/>
      <c r="D1207" s="29"/>
      <c r="E1207" s="29"/>
      <c r="F1207" s="29"/>
      <c r="G1207" s="29"/>
      <c r="H1207" s="29"/>
      <c r="I1207" s="30"/>
      <c r="J1207" s="30"/>
      <c r="K1207" s="30"/>
      <c r="L1207" s="30"/>
      <c r="M1207" s="40"/>
      <c r="N1207" s="40"/>
      <c r="O1207" s="31"/>
      <c r="P1207" s="31"/>
      <c r="Q1207" s="32"/>
      <c r="R1207" s="32"/>
      <c r="S1207" s="33"/>
      <c r="T1207" s="33"/>
      <c r="U1207" s="33"/>
      <c r="V1207" s="33"/>
      <c r="W1207" s="33"/>
      <c r="X1207" s="33"/>
    </row>
    <row r="1208" spans="1:24" s="34" customFormat="1">
      <c r="A1208" s="29"/>
      <c r="B1208" s="29"/>
      <c r="C1208" s="29"/>
      <c r="D1208" s="29"/>
      <c r="E1208" s="29"/>
      <c r="F1208" s="29"/>
      <c r="G1208" s="29"/>
      <c r="H1208" s="29"/>
      <c r="I1208" s="30"/>
      <c r="J1208" s="30"/>
      <c r="K1208" s="30"/>
      <c r="L1208" s="30"/>
      <c r="M1208" s="40"/>
      <c r="N1208" s="40"/>
      <c r="O1208" s="31"/>
      <c r="P1208" s="31"/>
      <c r="Q1208" s="32"/>
      <c r="R1208" s="32"/>
      <c r="S1208" s="33"/>
      <c r="T1208" s="33"/>
      <c r="U1208" s="33"/>
      <c r="V1208" s="33"/>
      <c r="W1208" s="33"/>
      <c r="X1208" s="33"/>
    </row>
    <row r="1209" spans="1:24" s="34" customFormat="1">
      <c r="A1209" s="29"/>
      <c r="B1209" s="29"/>
      <c r="C1209" s="29"/>
      <c r="D1209" s="29"/>
      <c r="E1209" s="29"/>
      <c r="F1209" s="29"/>
      <c r="G1209" s="29"/>
      <c r="H1209" s="29"/>
      <c r="I1209" s="30"/>
      <c r="J1209" s="30"/>
      <c r="K1209" s="30"/>
      <c r="L1209" s="30"/>
      <c r="M1209" s="40"/>
      <c r="N1209" s="40"/>
      <c r="O1209" s="31"/>
      <c r="P1209" s="31"/>
      <c r="Q1209" s="32"/>
      <c r="R1209" s="32"/>
      <c r="S1209" s="33"/>
      <c r="T1209" s="33"/>
      <c r="U1209" s="33"/>
      <c r="V1209" s="33"/>
      <c r="W1209" s="33"/>
      <c r="X1209" s="33"/>
    </row>
    <row r="1210" spans="1:24" s="34" customFormat="1">
      <c r="A1210" s="29"/>
      <c r="B1210" s="29"/>
      <c r="C1210" s="29"/>
      <c r="D1210" s="29"/>
      <c r="E1210" s="29"/>
      <c r="F1210" s="29"/>
      <c r="G1210" s="29"/>
      <c r="H1210" s="29"/>
      <c r="I1210" s="30"/>
      <c r="J1210" s="30"/>
      <c r="K1210" s="30"/>
      <c r="L1210" s="30"/>
      <c r="M1210" s="40"/>
      <c r="N1210" s="40"/>
      <c r="O1210" s="31"/>
      <c r="P1210" s="31"/>
      <c r="Q1210" s="32"/>
      <c r="R1210" s="32"/>
      <c r="S1210" s="33"/>
      <c r="T1210" s="33"/>
      <c r="U1210" s="33"/>
      <c r="V1210" s="33"/>
      <c r="W1210" s="33"/>
      <c r="X1210" s="33"/>
    </row>
    <row r="1211" spans="1:24" s="34" customFormat="1">
      <c r="A1211" s="29"/>
      <c r="B1211" s="29"/>
      <c r="C1211" s="29"/>
      <c r="D1211" s="29"/>
      <c r="E1211" s="29"/>
      <c r="F1211" s="29"/>
      <c r="G1211" s="29"/>
      <c r="H1211" s="29"/>
      <c r="I1211" s="30"/>
      <c r="J1211" s="30"/>
      <c r="K1211" s="30"/>
      <c r="L1211" s="30"/>
      <c r="M1211" s="40"/>
      <c r="N1211" s="40"/>
      <c r="O1211" s="31"/>
      <c r="P1211" s="31"/>
      <c r="Q1211" s="32"/>
      <c r="R1211" s="32"/>
      <c r="S1211" s="33"/>
      <c r="T1211" s="33"/>
      <c r="U1211" s="33"/>
      <c r="V1211" s="33"/>
      <c r="W1211" s="33"/>
      <c r="X1211" s="33"/>
    </row>
    <row r="1212" spans="1:24" s="34" customFormat="1">
      <c r="A1212" s="29"/>
      <c r="B1212" s="29"/>
      <c r="C1212" s="29"/>
      <c r="D1212" s="29"/>
      <c r="E1212" s="29"/>
      <c r="F1212" s="29"/>
      <c r="G1212" s="29"/>
      <c r="H1212" s="29"/>
      <c r="I1212" s="30"/>
      <c r="J1212" s="30"/>
      <c r="K1212" s="30"/>
      <c r="L1212" s="30"/>
      <c r="M1212" s="40"/>
      <c r="N1212" s="40"/>
      <c r="O1212" s="31"/>
      <c r="P1212" s="31"/>
      <c r="Q1212" s="32"/>
      <c r="R1212" s="32"/>
      <c r="S1212" s="33"/>
      <c r="T1212" s="33"/>
      <c r="U1212" s="33"/>
      <c r="V1212" s="33"/>
      <c r="W1212" s="33"/>
      <c r="X1212" s="33"/>
    </row>
    <row r="1213" spans="1:24" s="34" customFormat="1">
      <c r="A1213" s="29"/>
      <c r="B1213" s="29"/>
      <c r="C1213" s="29"/>
      <c r="D1213" s="29"/>
      <c r="E1213" s="29"/>
      <c r="F1213" s="29"/>
      <c r="G1213" s="29"/>
      <c r="H1213" s="29"/>
      <c r="I1213" s="30"/>
      <c r="J1213" s="30"/>
      <c r="K1213" s="30"/>
      <c r="L1213" s="30"/>
      <c r="M1213" s="40"/>
      <c r="N1213" s="40"/>
      <c r="O1213" s="31"/>
      <c r="P1213" s="31"/>
      <c r="Q1213" s="32"/>
      <c r="R1213" s="32"/>
      <c r="S1213" s="33"/>
      <c r="T1213" s="33"/>
      <c r="U1213" s="33"/>
      <c r="V1213" s="33"/>
      <c r="W1213" s="33"/>
      <c r="X1213" s="33"/>
    </row>
    <row r="1214" spans="1:24" s="34" customFormat="1">
      <c r="A1214" s="29"/>
      <c r="B1214" s="29"/>
      <c r="C1214" s="29"/>
      <c r="D1214" s="29"/>
      <c r="E1214" s="29"/>
      <c r="F1214" s="29"/>
      <c r="G1214" s="29"/>
      <c r="H1214" s="29"/>
      <c r="I1214" s="30"/>
      <c r="J1214" s="30"/>
      <c r="K1214" s="30"/>
      <c r="L1214" s="30"/>
      <c r="M1214" s="40"/>
      <c r="N1214" s="40"/>
      <c r="O1214" s="31"/>
      <c r="P1214" s="31"/>
      <c r="Q1214" s="32"/>
      <c r="R1214" s="32"/>
      <c r="S1214" s="33"/>
      <c r="T1214" s="33"/>
      <c r="U1214" s="33"/>
      <c r="V1214" s="33"/>
      <c r="W1214" s="33"/>
      <c r="X1214" s="33"/>
    </row>
    <row r="1215" spans="1:24" s="34" customFormat="1">
      <c r="A1215" s="29"/>
      <c r="B1215" s="29"/>
      <c r="C1215" s="29"/>
      <c r="D1215" s="29"/>
      <c r="E1215" s="29"/>
      <c r="F1215" s="29"/>
      <c r="G1215" s="29"/>
      <c r="H1215" s="29"/>
      <c r="I1215" s="30"/>
      <c r="J1215" s="30"/>
      <c r="K1215" s="30"/>
      <c r="L1215" s="30"/>
      <c r="M1215" s="40"/>
      <c r="N1215" s="40"/>
      <c r="O1215" s="31"/>
      <c r="P1215" s="31"/>
      <c r="Q1215" s="32"/>
      <c r="R1215" s="32"/>
      <c r="S1215" s="33"/>
      <c r="T1215" s="33"/>
      <c r="U1215" s="33"/>
      <c r="V1215" s="33"/>
      <c r="W1215" s="33"/>
      <c r="X1215" s="33"/>
    </row>
    <row r="1216" spans="1:24" s="34" customFormat="1">
      <c r="A1216" s="29"/>
      <c r="B1216" s="29"/>
      <c r="C1216" s="29"/>
      <c r="D1216" s="29"/>
      <c r="E1216" s="29"/>
      <c r="F1216" s="29"/>
      <c r="G1216" s="29"/>
      <c r="H1216" s="29"/>
      <c r="I1216" s="30"/>
      <c r="J1216" s="30"/>
      <c r="K1216" s="30"/>
      <c r="L1216" s="30"/>
      <c r="M1216" s="40"/>
      <c r="N1216" s="40"/>
      <c r="O1216" s="31"/>
      <c r="P1216" s="31"/>
      <c r="Q1216" s="32"/>
      <c r="R1216" s="32"/>
      <c r="S1216" s="33"/>
      <c r="T1216" s="33"/>
      <c r="U1216" s="33"/>
      <c r="V1216" s="33"/>
      <c r="W1216" s="33"/>
      <c r="X1216" s="33"/>
    </row>
    <row r="1217" spans="1:24" s="34" customFormat="1">
      <c r="A1217" s="29"/>
      <c r="B1217" s="29"/>
      <c r="C1217" s="29"/>
      <c r="D1217" s="29"/>
      <c r="E1217" s="29"/>
      <c r="F1217" s="29"/>
      <c r="G1217" s="29"/>
      <c r="H1217" s="29"/>
      <c r="I1217" s="30"/>
      <c r="J1217" s="30"/>
      <c r="K1217" s="30"/>
      <c r="L1217" s="30"/>
      <c r="M1217" s="40"/>
      <c r="N1217" s="40"/>
      <c r="O1217" s="31"/>
      <c r="P1217" s="31"/>
      <c r="Q1217" s="32"/>
      <c r="R1217" s="32"/>
      <c r="S1217" s="33"/>
      <c r="T1217" s="33"/>
      <c r="U1217" s="33"/>
      <c r="V1217" s="33"/>
      <c r="W1217" s="33"/>
      <c r="X1217" s="33"/>
    </row>
    <row r="1218" spans="1:24" s="34" customFormat="1">
      <c r="A1218" s="29"/>
      <c r="B1218" s="29"/>
      <c r="C1218" s="29"/>
      <c r="D1218" s="29"/>
      <c r="E1218" s="29"/>
      <c r="F1218" s="29"/>
      <c r="G1218" s="29"/>
      <c r="H1218" s="29"/>
      <c r="I1218" s="30"/>
      <c r="J1218" s="30"/>
      <c r="K1218" s="30"/>
      <c r="L1218" s="30"/>
      <c r="M1218" s="40"/>
      <c r="N1218" s="40"/>
      <c r="O1218" s="31"/>
      <c r="P1218" s="31"/>
      <c r="Q1218" s="32"/>
      <c r="R1218" s="32"/>
      <c r="S1218" s="33"/>
      <c r="T1218" s="33"/>
      <c r="U1218" s="33"/>
      <c r="V1218" s="33"/>
      <c r="W1218" s="33"/>
      <c r="X1218" s="33"/>
    </row>
    <row r="1219" spans="1:24" s="34" customFormat="1">
      <c r="A1219" s="29"/>
      <c r="B1219" s="29"/>
      <c r="C1219" s="29"/>
      <c r="D1219" s="29"/>
      <c r="E1219" s="29"/>
      <c r="F1219" s="29"/>
      <c r="G1219" s="29"/>
      <c r="H1219" s="29"/>
      <c r="I1219" s="30"/>
      <c r="J1219" s="30"/>
      <c r="K1219" s="30"/>
      <c r="L1219" s="30"/>
      <c r="M1219" s="40"/>
      <c r="N1219" s="40"/>
      <c r="O1219" s="31"/>
      <c r="P1219" s="31"/>
      <c r="Q1219" s="32"/>
      <c r="R1219" s="32"/>
      <c r="S1219" s="33"/>
      <c r="T1219" s="33"/>
      <c r="U1219" s="33"/>
      <c r="V1219" s="33"/>
      <c r="W1219" s="33"/>
      <c r="X1219" s="33"/>
    </row>
    <row r="1220" spans="1:24" s="34" customFormat="1">
      <c r="A1220" s="29"/>
      <c r="B1220" s="29"/>
      <c r="C1220" s="29"/>
      <c r="D1220" s="29"/>
      <c r="E1220" s="29"/>
      <c r="F1220" s="29"/>
      <c r="G1220" s="29"/>
      <c r="H1220" s="29"/>
      <c r="I1220" s="30"/>
      <c r="J1220" s="30"/>
      <c r="K1220" s="30"/>
      <c r="L1220" s="30"/>
      <c r="M1220" s="40"/>
      <c r="N1220" s="40"/>
      <c r="O1220" s="31"/>
      <c r="P1220" s="31"/>
      <c r="Q1220" s="32"/>
      <c r="R1220" s="32"/>
      <c r="S1220" s="33"/>
      <c r="T1220" s="33"/>
      <c r="U1220" s="33"/>
      <c r="V1220" s="33"/>
      <c r="W1220" s="33"/>
      <c r="X1220" s="33"/>
    </row>
    <row r="1221" spans="1:24" s="34" customFormat="1">
      <c r="A1221" s="29"/>
      <c r="B1221" s="29"/>
      <c r="C1221" s="29"/>
      <c r="D1221" s="29"/>
      <c r="E1221" s="29"/>
      <c r="F1221" s="29"/>
      <c r="G1221" s="29"/>
      <c r="H1221" s="29"/>
      <c r="I1221" s="30"/>
      <c r="J1221" s="30"/>
      <c r="K1221" s="30"/>
      <c r="L1221" s="30"/>
      <c r="M1221" s="40"/>
      <c r="N1221" s="40"/>
      <c r="O1221" s="31"/>
      <c r="P1221" s="31"/>
      <c r="Q1221" s="32"/>
      <c r="R1221" s="32"/>
      <c r="S1221" s="33"/>
      <c r="T1221" s="33"/>
      <c r="U1221" s="33"/>
      <c r="V1221" s="33"/>
      <c r="W1221" s="33"/>
      <c r="X1221" s="33"/>
    </row>
    <row r="1222" spans="1:24" s="34" customFormat="1">
      <c r="A1222" s="29"/>
      <c r="B1222" s="29"/>
      <c r="C1222" s="29"/>
      <c r="D1222" s="29"/>
      <c r="E1222" s="29"/>
      <c r="F1222" s="29"/>
      <c r="G1222" s="29"/>
      <c r="H1222" s="29"/>
      <c r="I1222" s="30"/>
      <c r="J1222" s="30"/>
      <c r="K1222" s="30"/>
      <c r="L1222" s="30"/>
      <c r="M1222" s="40"/>
      <c r="N1222" s="40"/>
      <c r="O1222" s="31"/>
      <c r="P1222" s="31"/>
      <c r="Q1222" s="32"/>
      <c r="R1222" s="32"/>
      <c r="S1222" s="33"/>
      <c r="T1222" s="33"/>
      <c r="U1222" s="33"/>
      <c r="V1222" s="33"/>
      <c r="W1222" s="33"/>
      <c r="X1222" s="33"/>
    </row>
    <row r="1223" spans="1:24" s="34" customFormat="1">
      <c r="A1223" s="29"/>
      <c r="B1223" s="29"/>
      <c r="C1223" s="29"/>
      <c r="D1223" s="29"/>
      <c r="E1223" s="29"/>
      <c r="F1223" s="29"/>
      <c r="G1223" s="29"/>
      <c r="H1223" s="29"/>
      <c r="I1223" s="30"/>
      <c r="J1223" s="30"/>
      <c r="K1223" s="30"/>
      <c r="L1223" s="30"/>
      <c r="M1223" s="40"/>
      <c r="N1223" s="40"/>
      <c r="O1223" s="31"/>
      <c r="P1223" s="31"/>
      <c r="Q1223" s="32"/>
      <c r="R1223" s="32"/>
      <c r="S1223" s="33"/>
      <c r="T1223" s="33"/>
      <c r="U1223" s="33"/>
      <c r="V1223" s="33"/>
      <c r="W1223" s="33"/>
      <c r="X1223" s="33"/>
    </row>
    <row r="1224" spans="1:24" s="34" customFormat="1">
      <c r="A1224" s="29"/>
      <c r="B1224" s="29"/>
      <c r="C1224" s="29"/>
      <c r="D1224" s="29"/>
      <c r="E1224" s="29"/>
      <c r="F1224" s="29"/>
      <c r="G1224" s="29"/>
      <c r="H1224" s="29"/>
      <c r="I1224" s="30"/>
      <c r="J1224" s="30"/>
      <c r="K1224" s="30"/>
      <c r="L1224" s="30"/>
      <c r="M1224" s="40"/>
      <c r="N1224" s="40"/>
      <c r="O1224" s="31"/>
      <c r="P1224" s="31"/>
      <c r="Q1224" s="32"/>
      <c r="R1224" s="32"/>
      <c r="S1224" s="33"/>
      <c r="T1224" s="33"/>
      <c r="U1224" s="33"/>
      <c r="V1224" s="33"/>
      <c r="W1224" s="33"/>
      <c r="X1224" s="33"/>
    </row>
    <row r="1225" spans="1:24" s="34" customFormat="1">
      <c r="A1225" s="29"/>
      <c r="B1225" s="29"/>
      <c r="C1225" s="29"/>
      <c r="D1225" s="29"/>
      <c r="E1225" s="29"/>
      <c r="F1225" s="29"/>
      <c r="G1225" s="29"/>
      <c r="H1225" s="29"/>
      <c r="I1225" s="30"/>
      <c r="J1225" s="30"/>
      <c r="K1225" s="30"/>
      <c r="L1225" s="30"/>
      <c r="M1225" s="40"/>
      <c r="N1225" s="40"/>
      <c r="O1225" s="31"/>
      <c r="P1225" s="31"/>
      <c r="Q1225" s="32"/>
      <c r="R1225" s="32"/>
      <c r="S1225" s="33"/>
      <c r="T1225" s="33"/>
      <c r="U1225" s="33"/>
      <c r="V1225" s="33"/>
      <c r="W1225" s="33"/>
      <c r="X1225" s="33"/>
    </row>
    <row r="1226" spans="1:24" s="34" customFormat="1">
      <c r="A1226" s="29"/>
      <c r="B1226" s="29"/>
      <c r="C1226" s="29"/>
      <c r="D1226" s="29"/>
      <c r="E1226" s="29"/>
      <c r="F1226" s="29"/>
      <c r="G1226" s="29"/>
      <c r="H1226" s="29"/>
      <c r="I1226" s="30"/>
      <c r="J1226" s="30"/>
      <c r="K1226" s="30"/>
      <c r="L1226" s="30"/>
      <c r="M1226" s="40"/>
      <c r="N1226" s="40"/>
      <c r="O1226" s="31"/>
      <c r="P1226" s="31"/>
      <c r="Q1226" s="32"/>
      <c r="R1226" s="32"/>
      <c r="S1226" s="33"/>
      <c r="T1226" s="33"/>
      <c r="U1226" s="33"/>
      <c r="V1226" s="33"/>
      <c r="W1226" s="33"/>
      <c r="X1226" s="33"/>
    </row>
    <row r="1227" spans="1:24" s="34" customFormat="1">
      <c r="A1227" s="29"/>
      <c r="B1227" s="29"/>
      <c r="C1227" s="29"/>
      <c r="D1227" s="29"/>
      <c r="E1227" s="29"/>
      <c r="F1227" s="29"/>
      <c r="G1227" s="29"/>
      <c r="H1227" s="29"/>
      <c r="I1227" s="30"/>
      <c r="J1227" s="30"/>
      <c r="K1227" s="30"/>
      <c r="L1227" s="30"/>
      <c r="M1227" s="40"/>
      <c r="N1227" s="40"/>
      <c r="O1227" s="31"/>
      <c r="P1227" s="31"/>
      <c r="Q1227" s="32"/>
      <c r="R1227" s="32"/>
      <c r="S1227" s="33"/>
      <c r="T1227" s="33"/>
      <c r="U1227" s="33"/>
      <c r="V1227" s="33"/>
      <c r="W1227" s="33"/>
      <c r="X1227" s="33"/>
    </row>
    <row r="1228" spans="1:24" s="34" customFormat="1">
      <c r="A1228" s="29"/>
      <c r="B1228" s="29"/>
      <c r="C1228" s="29"/>
      <c r="D1228" s="29"/>
      <c r="E1228" s="29"/>
      <c r="F1228" s="29"/>
      <c r="G1228" s="29"/>
      <c r="H1228" s="29"/>
      <c r="I1228" s="30"/>
      <c r="J1228" s="30"/>
      <c r="K1228" s="30"/>
      <c r="L1228" s="30"/>
      <c r="M1228" s="40"/>
      <c r="N1228" s="40"/>
      <c r="O1228" s="31"/>
      <c r="P1228" s="31"/>
      <c r="Q1228" s="32"/>
      <c r="R1228" s="32"/>
      <c r="S1228" s="33"/>
      <c r="T1228" s="33"/>
      <c r="U1228" s="33"/>
      <c r="V1228" s="33"/>
      <c r="W1228" s="33"/>
      <c r="X1228" s="33"/>
    </row>
    <row r="1229" spans="1:24" s="34" customFormat="1">
      <c r="A1229" s="29"/>
      <c r="B1229" s="29"/>
      <c r="C1229" s="29"/>
      <c r="D1229" s="29"/>
      <c r="E1229" s="29"/>
      <c r="F1229" s="29"/>
      <c r="G1229" s="29"/>
      <c r="H1229" s="29"/>
      <c r="I1229" s="30"/>
      <c r="J1229" s="30"/>
      <c r="K1229" s="30"/>
      <c r="L1229" s="30"/>
      <c r="M1229" s="40"/>
      <c r="N1229" s="40"/>
      <c r="O1229" s="31"/>
      <c r="P1229" s="31"/>
      <c r="Q1229" s="32"/>
      <c r="R1229" s="32"/>
      <c r="S1229" s="33"/>
      <c r="T1229" s="33"/>
      <c r="U1229" s="33"/>
      <c r="V1229" s="33"/>
      <c r="W1229" s="33"/>
      <c r="X1229" s="33"/>
    </row>
    <row r="1230" spans="1:24" s="34" customFormat="1">
      <c r="A1230" s="29"/>
      <c r="B1230" s="29"/>
      <c r="C1230" s="29"/>
      <c r="D1230" s="29"/>
      <c r="E1230" s="29"/>
      <c r="F1230" s="29"/>
      <c r="G1230" s="29"/>
      <c r="H1230" s="29"/>
      <c r="I1230" s="30"/>
      <c r="J1230" s="30"/>
      <c r="K1230" s="30"/>
      <c r="L1230" s="30"/>
      <c r="M1230" s="40"/>
      <c r="N1230" s="40"/>
      <c r="O1230" s="31"/>
      <c r="P1230" s="31"/>
      <c r="Q1230" s="32"/>
      <c r="R1230" s="32"/>
      <c r="S1230" s="33"/>
      <c r="T1230" s="33"/>
      <c r="U1230" s="33"/>
      <c r="V1230" s="33"/>
      <c r="W1230" s="33"/>
      <c r="X1230" s="33"/>
    </row>
    <row r="1231" spans="1:24" s="34" customFormat="1">
      <c r="A1231" s="29"/>
      <c r="B1231" s="29"/>
      <c r="C1231" s="29"/>
      <c r="D1231" s="29"/>
      <c r="E1231" s="29"/>
      <c r="F1231" s="29"/>
      <c r="G1231" s="29"/>
      <c r="H1231" s="29"/>
      <c r="I1231" s="30"/>
      <c r="J1231" s="30"/>
      <c r="K1231" s="30"/>
      <c r="L1231" s="30"/>
      <c r="M1231" s="40"/>
      <c r="N1231" s="40"/>
      <c r="O1231" s="31"/>
      <c r="P1231" s="31"/>
      <c r="Q1231" s="32"/>
      <c r="R1231" s="32"/>
      <c r="S1231" s="33"/>
      <c r="T1231" s="33"/>
      <c r="U1231" s="33"/>
      <c r="V1231" s="33"/>
      <c r="W1231" s="33"/>
      <c r="X1231" s="33"/>
    </row>
    <row r="1232" spans="1:24" s="34" customFormat="1">
      <c r="A1232" s="29"/>
      <c r="B1232" s="29"/>
      <c r="C1232" s="29"/>
      <c r="D1232" s="29"/>
      <c r="E1232" s="29"/>
      <c r="F1232" s="29"/>
      <c r="G1232" s="29"/>
      <c r="H1232" s="29"/>
      <c r="I1232" s="30"/>
      <c r="J1232" s="30"/>
      <c r="K1232" s="30"/>
      <c r="L1232" s="30"/>
      <c r="M1232" s="40"/>
      <c r="N1232" s="40"/>
      <c r="O1232" s="31"/>
      <c r="P1232" s="31"/>
      <c r="Q1232" s="32"/>
      <c r="R1232" s="32"/>
      <c r="S1232" s="33"/>
      <c r="T1232" s="33"/>
      <c r="U1232" s="33"/>
      <c r="V1232" s="33"/>
      <c r="W1232" s="33"/>
      <c r="X1232" s="33"/>
    </row>
    <row r="1233" spans="1:24" s="34" customFormat="1">
      <c r="A1233" s="29"/>
      <c r="B1233" s="29"/>
      <c r="C1233" s="29"/>
      <c r="D1233" s="29"/>
      <c r="E1233" s="29"/>
      <c r="F1233" s="29"/>
      <c r="G1233" s="29"/>
      <c r="H1233" s="29"/>
      <c r="I1233" s="30"/>
      <c r="J1233" s="30"/>
      <c r="K1233" s="30"/>
      <c r="L1233" s="30"/>
      <c r="M1233" s="40"/>
      <c r="N1233" s="40"/>
      <c r="O1233" s="31"/>
      <c r="P1233" s="31"/>
      <c r="Q1233" s="32"/>
      <c r="R1233" s="32"/>
      <c r="S1233" s="33"/>
      <c r="T1233" s="33"/>
      <c r="U1233" s="33"/>
      <c r="V1233" s="33"/>
      <c r="W1233" s="33"/>
      <c r="X1233" s="33"/>
    </row>
    <row r="1234" spans="1:24" s="34" customFormat="1">
      <c r="A1234" s="29"/>
      <c r="B1234" s="29"/>
      <c r="C1234" s="29"/>
      <c r="D1234" s="29"/>
      <c r="E1234" s="29"/>
      <c r="F1234" s="29"/>
      <c r="G1234" s="29"/>
      <c r="H1234" s="29"/>
      <c r="I1234" s="30"/>
      <c r="J1234" s="30"/>
      <c r="K1234" s="30"/>
      <c r="L1234" s="30"/>
      <c r="M1234" s="40"/>
      <c r="N1234" s="40"/>
      <c r="O1234" s="31"/>
      <c r="P1234" s="31"/>
      <c r="Q1234" s="32"/>
      <c r="R1234" s="32"/>
      <c r="S1234" s="33"/>
      <c r="T1234" s="33"/>
      <c r="U1234" s="33"/>
      <c r="V1234" s="33"/>
      <c r="W1234" s="33"/>
      <c r="X1234" s="33"/>
    </row>
    <row r="1235" spans="1:24" s="34" customFormat="1">
      <c r="A1235" s="29"/>
      <c r="B1235" s="29"/>
      <c r="C1235" s="29"/>
      <c r="D1235" s="29"/>
      <c r="E1235" s="29"/>
      <c r="F1235" s="29"/>
      <c r="G1235" s="29"/>
      <c r="H1235" s="29"/>
      <c r="I1235" s="30"/>
      <c r="J1235" s="30"/>
      <c r="K1235" s="30"/>
      <c r="L1235" s="30"/>
      <c r="M1235" s="40"/>
      <c r="N1235" s="40"/>
      <c r="O1235" s="31"/>
      <c r="P1235" s="31"/>
      <c r="Q1235" s="32"/>
      <c r="R1235" s="32"/>
      <c r="S1235" s="33"/>
      <c r="T1235" s="33"/>
      <c r="U1235" s="33"/>
      <c r="V1235" s="33"/>
      <c r="W1235" s="33"/>
      <c r="X1235" s="33"/>
    </row>
    <row r="1236" spans="1:24" s="34" customFormat="1">
      <c r="A1236" s="29"/>
      <c r="B1236" s="29"/>
      <c r="C1236" s="29"/>
      <c r="D1236" s="29"/>
      <c r="E1236" s="29"/>
      <c r="F1236" s="29"/>
      <c r="G1236" s="29"/>
      <c r="H1236" s="29"/>
      <c r="I1236" s="30"/>
      <c r="J1236" s="30"/>
      <c r="K1236" s="30"/>
      <c r="L1236" s="30"/>
      <c r="M1236" s="40"/>
      <c r="N1236" s="40"/>
      <c r="O1236" s="31"/>
      <c r="P1236" s="31"/>
      <c r="Q1236" s="32"/>
      <c r="R1236" s="32"/>
      <c r="S1236" s="33"/>
      <c r="T1236" s="33"/>
      <c r="U1236" s="33"/>
      <c r="V1236" s="33"/>
      <c r="W1236" s="33"/>
      <c r="X1236" s="33"/>
    </row>
    <row r="1237" spans="1:24" s="34" customFormat="1">
      <c r="A1237" s="29"/>
      <c r="B1237" s="29"/>
      <c r="C1237" s="29"/>
      <c r="D1237" s="29"/>
      <c r="E1237" s="29"/>
      <c r="F1237" s="29"/>
      <c r="G1237" s="29"/>
      <c r="H1237" s="29"/>
      <c r="I1237" s="30"/>
      <c r="J1237" s="30"/>
      <c r="K1237" s="30"/>
      <c r="L1237" s="30"/>
      <c r="M1237" s="40"/>
      <c r="N1237" s="40"/>
      <c r="O1237" s="31"/>
      <c r="P1237" s="31"/>
      <c r="Q1237" s="32"/>
      <c r="R1237" s="32"/>
      <c r="S1237" s="33"/>
      <c r="T1237" s="33"/>
      <c r="U1237" s="33"/>
      <c r="V1237" s="33"/>
      <c r="W1237" s="33"/>
      <c r="X1237" s="33"/>
    </row>
    <row r="1238" spans="1:24" s="34" customFormat="1">
      <c r="A1238" s="29"/>
      <c r="B1238" s="29"/>
      <c r="C1238" s="29"/>
      <c r="D1238" s="29"/>
      <c r="E1238" s="29"/>
      <c r="F1238" s="29"/>
      <c r="G1238" s="29"/>
      <c r="H1238" s="29"/>
      <c r="I1238" s="30"/>
      <c r="J1238" s="30"/>
      <c r="K1238" s="30"/>
      <c r="L1238" s="30"/>
      <c r="M1238" s="40"/>
      <c r="N1238" s="40"/>
      <c r="O1238" s="31"/>
      <c r="P1238" s="31"/>
      <c r="Q1238" s="32"/>
      <c r="R1238" s="32"/>
      <c r="S1238" s="33"/>
      <c r="T1238" s="33"/>
      <c r="U1238" s="33"/>
      <c r="V1238" s="33"/>
      <c r="W1238" s="33"/>
      <c r="X1238" s="33"/>
    </row>
    <row r="1239" spans="1:24" s="34" customFormat="1">
      <c r="A1239" s="29"/>
      <c r="B1239" s="29"/>
      <c r="C1239" s="29"/>
      <c r="D1239" s="29"/>
      <c r="E1239" s="29"/>
      <c r="F1239" s="29"/>
      <c r="G1239" s="29"/>
      <c r="H1239" s="29"/>
      <c r="I1239" s="30"/>
      <c r="J1239" s="30"/>
      <c r="K1239" s="30"/>
      <c r="L1239" s="30"/>
      <c r="M1239" s="40"/>
      <c r="N1239" s="40"/>
      <c r="O1239" s="31"/>
      <c r="P1239" s="31"/>
      <c r="Q1239" s="32"/>
      <c r="R1239" s="32"/>
      <c r="S1239" s="33"/>
      <c r="T1239" s="33"/>
      <c r="U1239" s="33"/>
      <c r="V1239" s="33"/>
      <c r="W1239" s="33"/>
      <c r="X1239" s="33"/>
    </row>
    <row r="1240" spans="1:24" s="34" customFormat="1">
      <c r="A1240" s="29"/>
      <c r="B1240" s="29"/>
      <c r="C1240" s="29"/>
      <c r="D1240" s="29"/>
      <c r="E1240" s="29"/>
      <c r="F1240" s="29"/>
      <c r="G1240" s="29"/>
      <c r="H1240" s="29"/>
      <c r="I1240" s="30"/>
      <c r="J1240" s="30"/>
      <c r="K1240" s="30"/>
      <c r="L1240" s="30"/>
      <c r="M1240" s="40"/>
      <c r="N1240" s="40"/>
      <c r="O1240" s="31"/>
      <c r="P1240" s="31"/>
      <c r="Q1240" s="32"/>
      <c r="R1240" s="32"/>
      <c r="S1240" s="33"/>
      <c r="T1240" s="33"/>
      <c r="U1240" s="33"/>
      <c r="V1240" s="33"/>
      <c r="W1240" s="33"/>
      <c r="X1240" s="33"/>
    </row>
    <row r="1241" spans="1:24" s="34" customFormat="1">
      <c r="A1241" s="29"/>
      <c r="B1241" s="29"/>
      <c r="C1241" s="29"/>
      <c r="D1241" s="29"/>
      <c r="E1241" s="29"/>
      <c r="F1241" s="29"/>
      <c r="G1241" s="29"/>
      <c r="H1241" s="29"/>
      <c r="I1241" s="30"/>
      <c r="J1241" s="30"/>
      <c r="K1241" s="30"/>
      <c r="L1241" s="30"/>
      <c r="M1241" s="40"/>
      <c r="N1241" s="40"/>
      <c r="O1241" s="31"/>
      <c r="P1241" s="31"/>
      <c r="Q1241" s="32"/>
      <c r="R1241" s="32"/>
      <c r="S1241" s="33"/>
      <c r="T1241" s="33"/>
      <c r="U1241" s="33"/>
      <c r="V1241" s="33"/>
      <c r="W1241" s="33"/>
      <c r="X1241" s="33"/>
    </row>
    <row r="1242" spans="1:24" s="34" customFormat="1">
      <c r="A1242" s="29"/>
      <c r="B1242" s="29"/>
      <c r="C1242" s="29"/>
      <c r="D1242" s="29"/>
      <c r="E1242" s="29"/>
      <c r="F1242" s="29"/>
      <c r="G1242" s="29"/>
      <c r="H1242" s="29"/>
      <c r="I1242" s="30"/>
      <c r="J1242" s="30"/>
      <c r="K1242" s="30"/>
      <c r="L1242" s="30"/>
      <c r="M1242" s="40"/>
      <c r="N1242" s="40"/>
      <c r="O1242" s="31"/>
      <c r="P1242" s="31"/>
      <c r="Q1242" s="32"/>
      <c r="R1242" s="32"/>
      <c r="S1242" s="33"/>
      <c r="T1242" s="33"/>
      <c r="U1242" s="33"/>
      <c r="V1242" s="33"/>
      <c r="W1242" s="33"/>
      <c r="X1242" s="33"/>
    </row>
    <row r="1243" spans="1:24" s="34" customFormat="1">
      <c r="A1243" s="29"/>
      <c r="B1243" s="29"/>
      <c r="C1243" s="29"/>
      <c r="D1243" s="29"/>
      <c r="E1243" s="29"/>
      <c r="F1243" s="29"/>
      <c r="G1243" s="29"/>
      <c r="H1243" s="29"/>
      <c r="I1243" s="30"/>
      <c r="J1243" s="30"/>
      <c r="K1243" s="30"/>
      <c r="L1243" s="30"/>
      <c r="M1243" s="40"/>
      <c r="N1243" s="40"/>
      <c r="O1243" s="31"/>
      <c r="P1243" s="31"/>
      <c r="Q1243" s="32"/>
      <c r="R1243" s="32"/>
      <c r="S1243" s="33"/>
      <c r="T1243" s="33"/>
      <c r="U1243" s="33"/>
      <c r="V1243" s="33"/>
      <c r="W1243" s="33"/>
      <c r="X1243" s="33"/>
    </row>
    <row r="1244" spans="1:24" s="34" customFormat="1">
      <c r="A1244" s="29"/>
      <c r="B1244" s="29"/>
      <c r="C1244" s="29"/>
      <c r="D1244" s="29"/>
      <c r="E1244" s="29"/>
      <c r="F1244" s="29"/>
      <c r="G1244" s="29"/>
      <c r="H1244" s="29"/>
      <c r="I1244" s="30"/>
      <c r="J1244" s="30"/>
      <c r="K1244" s="30"/>
      <c r="L1244" s="30"/>
      <c r="M1244" s="40"/>
      <c r="N1244" s="40"/>
      <c r="O1244" s="31"/>
      <c r="P1244" s="31"/>
      <c r="Q1244" s="32"/>
      <c r="R1244" s="32"/>
      <c r="S1244" s="33"/>
      <c r="T1244" s="33"/>
      <c r="U1244" s="33"/>
      <c r="V1244" s="33"/>
      <c r="W1244" s="33"/>
      <c r="X1244" s="33"/>
    </row>
    <row r="1245" spans="1:24" s="34" customFormat="1">
      <c r="A1245" s="29"/>
      <c r="B1245" s="29"/>
      <c r="C1245" s="29"/>
      <c r="D1245" s="29"/>
      <c r="E1245" s="29"/>
      <c r="F1245" s="29"/>
      <c r="G1245" s="29"/>
      <c r="H1245" s="29"/>
      <c r="I1245" s="30"/>
      <c r="J1245" s="30"/>
      <c r="K1245" s="30"/>
      <c r="L1245" s="30"/>
      <c r="M1245" s="40"/>
      <c r="N1245" s="40"/>
      <c r="O1245" s="31"/>
      <c r="P1245" s="31"/>
      <c r="Q1245" s="32"/>
      <c r="R1245" s="32"/>
      <c r="S1245" s="33"/>
      <c r="T1245" s="33"/>
      <c r="U1245" s="33"/>
      <c r="V1245" s="33"/>
      <c r="W1245" s="33"/>
      <c r="X1245" s="33"/>
    </row>
    <row r="1246" spans="1:24" s="34" customFormat="1">
      <c r="A1246" s="29"/>
      <c r="B1246" s="29"/>
      <c r="C1246" s="29"/>
      <c r="D1246" s="29"/>
      <c r="E1246" s="29"/>
      <c r="F1246" s="29"/>
      <c r="G1246" s="29"/>
      <c r="H1246" s="29"/>
      <c r="I1246" s="30"/>
      <c r="J1246" s="30"/>
      <c r="K1246" s="30"/>
      <c r="L1246" s="30"/>
      <c r="M1246" s="40"/>
      <c r="N1246" s="40"/>
      <c r="O1246" s="31"/>
      <c r="P1246" s="31"/>
      <c r="Q1246" s="32"/>
      <c r="R1246" s="32"/>
      <c r="S1246" s="33"/>
      <c r="T1246" s="33"/>
      <c r="U1246" s="33"/>
      <c r="V1246" s="33"/>
      <c r="W1246" s="33"/>
      <c r="X1246" s="33"/>
    </row>
    <row r="1247" spans="1:24" s="34" customFormat="1">
      <c r="A1247" s="29"/>
      <c r="B1247" s="29"/>
      <c r="C1247" s="29"/>
      <c r="D1247" s="29"/>
      <c r="E1247" s="29"/>
      <c r="F1247" s="29"/>
      <c r="G1247" s="29"/>
      <c r="H1247" s="29"/>
      <c r="I1247" s="30"/>
      <c r="J1247" s="30"/>
      <c r="K1247" s="30"/>
      <c r="L1247" s="30"/>
      <c r="M1247" s="40"/>
      <c r="N1247" s="40"/>
      <c r="O1247" s="31"/>
      <c r="P1247" s="31"/>
      <c r="Q1247" s="32"/>
      <c r="R1247" s="32"/>
      <c r="S1247" s="33"/>
      <c r="T1247" s="33"/>
      <c r="U1247" s="33"/>
      <c r="V1247" s="33"/>
      <c r="W1247" s="33"/>
      <c r="X1247" s="33"/>
    </row>
    <row r="1248" spans="1:24" s="34" customFormat="1">
      <c r="A1248" s="29"/>
      <c r="B1248" s="29"/>
      <c r="C1248" s="29"/>
      <c r="D1248" s="29"/>
      <c r="E1248" s="29"/>
      <c r="F1248" s="29"/>
      <c r="G1248" s="29"/>
      <c r="H1248" s="29"/>
      <c r="I1248" s="30"/>
      <c r="J1248" s="30"/>
      <c r="K1248" s="30"/>
      <c r="L1248" s="30"/>
      <c r="M1248" s="40"/>
      <c r="N1248" s="40"/>
      <c r="O1248" s="31"/>
      <c r="P1248" s="31"/>
      <c r="Q1248" s="32"/>
      <c r="R1248" s="32"/>
      <c r="S1248" s="33"/>
      <c r="T1248" s="33"/>
      <c r="U1248" s="33"/>
      <c r="V1248" s="33"/>
      <c r="W1248" s="33"/>
      <c r="X1248" s="33"/>
    </row>
    <row r="1249" spans="1:24" s="34" customFormat="1">
      <c r="A1249" s="29"/>
      <c r="B1249" s="29"/>
      <c r="C1249" s="29"/>
      <c r="D1249" s="29"/>
      <c r="E1249" s="29"/>
      <c r="F1249" s="29"/>
      <c r="G1249" s="29"/>
      <c r="H1249" s="29"/>
      <c r="I1249" s="30"/>
      <c r="J1249" s="30"/>
      <c r="K1249" s="30"/>
      <c r="L1249" s="30"/>
      <c r="M1249" s="40"/>
      <c r="N1249" s="40"/>
      <c r="O1249" s="31"/>
      <c r="P1249" s="31"/>
      <c r="Q1249" s="32"/>
      <c r="R1249" s="32"/>
      <c r="S1249" s="33"/>
      <c r="T1249" s="33"/>
      <c r="U1249" s="33"/>
      <c r="V1249" s="33"/>
      <c r="W1249" s="33"/>
      <c r="X1249" s="33"/>
    </row>
    <row r="1250" spans="1:24" s="34" customFormat="1">
      <c r="A1250" s="29"/>
      <c r="B1250" s="29"/>
      <c r="C1250" s="29"/>
      <c r="D1250" s="29"/>
      <c r="E1250" s="29"/>
      <c r="F1250" s="29"/>
      <c r="G1250" s="29"/>
      <c r="H1250" s="29"/>
      <c r="I1250" s="30"/>
      <c r="J1250" s="30"/>
      <c r="K1250" s="30"/>
      <c r="L1250" s="30"/>
      <c r="M1250" s="40"/>
      <c r="N1250" s="40"/>
      <c r="O1250" s="31"/>
      <c r="P1250" s="31"/>
      <c r="Q1250" s="32"/>
      <c r="R1250" s="32"/>
      <c r="S1250" s="33"/>
      <c r="T1250" s="33"/>
      <c r="U1250" s="33"/>
      <c r="V1250" s="33"/>
      <c r="W1250" s="33"/>
      <c r="X1250" s="33"/>
    </row>
    <row r="1251" spans="1:24" s="34" customFormat="1">
      <c r="A1251" s="29"/>
      <c r="B1251" s="29"/>
      <c r="C1251" s="29"/>
      <c r="D1251" s="29"/>
      <c r="E1251" s="29"/>
      <c r="F1251" s="29"/>
      <c r="G1251" s="29"/>
      <c r="H1251" s="29"/>
      <c r="I1251" s="30"/>
      <c r="J1251" s="30"/>
      <c r="K1251" s="30"/>
      <c r="L1251" s="30"/>
      <c r="M1251" s="40"/>
      <c r="N1251" s="40"/>
      <c r="O1251" s="31"/>
      <c r="P1251" s="31"/>
      <c r="Q1251" s="32"/>
      <c r="R1251" s="32"/>
      <c r="S1251" s="33"/>
      <c r="T1251" s="33"/>
      <c r="U1251" s="33"/>
      <c r="V1251" s="33"/>
      <c r="W1251" s="33"/>
      <c r="X1251" s="33"/>
    </row>
    <row r="1252" spans="1:24" s="34" customFormat="1">
      <c r="A1252" s="29"/>
      <c r="B1252" s="29"/>
      <c r="C1252" s="29"/>
      <c r="D1252" s="29"/>
      <c r="E1252" s="29"/>
      <c r="F1252" s="29"/>
      <c r="G1252" s="29"/>
      <c r="H1252" s="29"/>
      <c r="I1252" s="30"/>
      <c r="J1252" s="30"/>
      <c r="K1252" s="30"/>
      <c r="L1252" s="30"/>
      <c r="M1252" s="40"/>
      <c r="N1252" s="40"/>
      <c r="O1252" s="31"/>
      <c r="P1252" s="31"/>
      <c r="Q1252" s="32"/>
      <c r="R1252" s="32"/>
      <c r="S1252" s="33"/>
      <c r="T1252" s="33"/>
      <c r="U1252" s="33"/>
      <c r="V1252" s="33"/>
      <c r="W1252" s="33"/>
      <c r="X1252" s="33"/>
    </row>
    <row r="1253" spans="1:24" s="34" customFormat="1">
      <c r="A1253" s="29"/>
      <c r="B1253" s="29"/>
      <c r="C1253" s="29"/>
      <c r="D1253" s="29"/>
      <c r="E1253" s="29"/>
      <c r="F1253" s="29"/>
      <c r="G1253" s="29"/>
      <c r="H1253" s="29"/>
      <c r="I1253" s="30"/>
      <c r="J1253" s="30"/>
      <c r="K1253" s="30"/>
      <c r="L1253" s="30"/>
      <c r="M1253" s="40"/>
      <c r="N1253" s="40"/>
      <c r="O1253" s="31"/>
      <c r="P1253" s="31"/>
      <c r="Q1253" s="32"/>
      <c r="R1253" s="32"/>
      <c r="S1253" s="33"/>
      <c r="T1253" s="33"/>
      <c r="U1253" s="33"/>
      <c r="V1253" s="33"/>
      <c r="W1253" s="33"/>
      <c r="X1253" s="33"/>
    </row>
    <row r="1254" spans="1:24" s="34" customFormat="1">
      <c r="A1254" s="29"/>
      <c r="B1254" s="29"/>
      <c r="C1254" s="29"/>
      <c r="D1254" s="29"/>
      <c r="E1254" s="29"/>
      <c r="F1254" s="29"/>
      <c r="G1254" s="29"/>
      <c r="H1254" s="29"/>
      <c r="I1254" s="30"/>
      <c r="J1254" s="30"/>
      <c r="K1254" s="30"/>
      <c r="L1254" s="30"/>
      <c r="M1254" s="40"/>
      <c r="N1254" s="40"/>
      <c r="O1254" s="31"/>
      <c r="P1254" s="31"/>
      <c r="Q1254" s="32"/>
      <c r="R1254" s="32"/>
      <c r="S1254" s="33"/>
      <c r="T1254" s="33"/>
      <c r="U1254" s="33"/>
      <c r="V1254" s="33"/>
      <c r="W1254" s="33"/>
      <c r="X1254" s="33"/>
    </row>
    <row r="1255" spans="1:24" s="34" customFormat="1">
      <c r="A1255" s="29"/>
      <c r="B1255" s="29"/>
      <c r="C1255" s="29"/>
      <c r="D1255" s="29"/>
      <c r="E1255" s="29"/>
      <c r="F1255" s="29"/>
      <c r="G1255" s="29"/>
      <c r="H1255" s="29"/>
      <c r="I1255" s="30"/>
      <c r="J1255" s="30"/>
      <c r="K1255" s="30"/>
      <c r="L1255" s="30"/>
      <c r="M1255" s="40"/>
      <c r="N1255" s="40"/>
      <c r="O1255" s="31"/>
      <c r="P1255" s="31"/>
      <c r="Q1255" s="32"/>
      <c r="R1255" s="32"/>
      <c r="S1255" s="33"/>
      <c r="T1255" s="33"/>
      <c r="U1255" s="33"/>
      <c r="V1255" s="33"/>
      <c r="W1255" s="33"/>
      <c r="X1255" s="33"/>
    </row>
    <row r="1256" spans="1:24" s="34" customFormat="1">
      <c r="A1256" s="29"/>
      <c r="B1256" s="29"/>
      <c r="C1256" s="29"/>
      <c r="D1256" s="29"/>
      <c r="E1256" s="29"/>
      <c r="F1256" s="29"/>
      <c r="G1256" s="29"/>
      <c r="H1256" s="29"/>
      <c r="I1256" s="30"/>
      <c r="J1256" s="30"/>
      <c r="K1256" s="30"/>
      <c r="L1256" s="30"/>
      <c r="M1256" s="40"/>
      <c r="N1256" s="40"/>
      <c r="O1256" s="31"/>
      <c r="P1256" s="31"/>
      <c r="Q1256" s="32"/>
      <c r="R1256" s="32"/>
      <c r="S1256" s="33"/>
      <c r="T1256" s="33"/>
      <c r="U1256" s="33"/>
      <c r="V1256" s="33"/>
      <c r="W1256" s="33"/>
      <c r="X1256" s="33"/>
    </row>
    <row r="1257" spans="1:24" s="34" customFormat="1">
      <c r="A1257" s="29"/>
      <c r="B1257" s="29"/>
      <c r="C1257" s="29"/>
      <c r="D1257" s="29"/>
      <c r="E1257" s="29"/>
      <c r="F1257" s="29"/>
      <c r="G1257" s="29"/>
      <c r="H1257" s="29"/>
      <c r="I1257" s="30"/>
      <c r="J1257" s="30"/>
      <c r="K1257" s="30"/>
      <c r="L1257" s="30"/>
      <c r="M1257" s="40"/>
      <c r="N1257" s="40"/>
      <c r="O1257" s="31"/>
      <c r="P1257" s="31"/>
      <c r="Q1257" s="32"/>
      <c r="R1257" s="32"/>
      <c r="S1257" s="33"/>
      <c r="T1257" s="33"/>
      <c r="U1257" s="33"/>
      <c r="V1257" s="33"/>
      <c r="W1257" s="33"/>
      <c r="X1257" s="33"/>
    </row>
    <row r="1258" spans="1:24" s="34" customFormat="1">
      <c r="A1258" s="29"/>
      <c r="B1258" s="29"/>
      <c r="C1258" s="29"/>
      <c r="D1258" s="29"/>
      <c r="E1258" s="29"/>
      <c r="F1258" s="29"/>
      <c r="G1258" s="29"/>
      <c r="H1258" s="29"/>
      <c r="I1258" s="30"/>
      <c r="J1258" s="30"/>
      <c r="K1258" s="30"/>
      <c r="L1258" s="30"/>
      <c r="M1258" s="40"/>
      <c r="N1258" s="40"/>
      <c r="O1258" s="31"/>
      <c r="P1258" s="31"/>
      <c r="Q1258" s="32"/>
      <c r="R1258" s="32"/>
      <c r="S1258" s="33"/>
      <c r="T1258" s="33"/>
      <c r="U1258" s="33"/>
      <c r="V1258" s="33"/>
      <c r="W1258" s="33"/>
      <c r="X1258" s="33"/>
    </row>
    <row r="1259" spans="1:24" s="34" customFormat="1">
      <c r="A1259" s="29"/>
      <c r="B1259" s="29"/>
      <c r="C1259" s="29"/>
      <c r="D1259" s="29"/>
      <c r="E1259" s="29"/>
      <c r="F1259" s="29"/>
      <c r="G1259" s="29"/>
      <c r="H1259" s="29"/>
      <c r="I1259" s="30"/>
      <c r="J1259" s="30"/>
      <c r="K1259" s="30"/>
      <c r="L1259" s="30"/>
      <c r="M1259" s="40"/>
      <c r="N1259" s="40"/>
      <c r="O1259" s="31"/>
      <c r="P1259" s="31"/>
      <c r="Q1259" s="32"/>
      <c r="R1259" s="32"/>
      <c r="S1259" s="33"/>
      <c r="T1259" s="33"/>
      <c r="U1259" s="33"/>
      <c r="V1259" s="33"/>
      <c r="W1259" s="33"/>
      <c r="X1259" s="33"/>
    </row>
    <row r="1260" spans="1:24" s="34" customFormat="1">
      <c r="A1260" s="29"/>
      <c r="B1260" s="29"/>
      <c r="C1260" s="29"/>
      <c r="D1260" s="29"/>
      <c r="E1260" s="29"/>
      <c r="F1260" s="29"/>
      <c r="G1260" s="29"/>
      <c r="H1260" s="29"/>
      <c r="I1260" s="30"/>
      <c r="J1260" s="30"/>
      <c r="K1260" s="30"/>
      <c r="L1260" s="30"/>
      <c r="M1260" s="40"/>
      <c r="N1260" s="40"/>
      <c r="O1260" s="31"/>
      <c r="P1260" s="31"/>
      <c r="Q1260" s="32"/>
      <c r="R1260" s="32"/>
      <c r="S1260" s="33"/>
      <c r="T1260" s="33"/>
      <c r="U1260" s="33"/>
      <c r="V1260" s="33"/>
      <c r="W1260" s="33"/>
      <c r="X1260" s="33"/>
    </row>
    <row r="1261" spans="1:24" s="34" customFormat="1">
      <c r="A1261" s="29"/>
      <c r="B1261" s="29"/>
      <c r="C1261" s="29"/>
      <c r="D1261" s="29"/>
      <c r="E1261" s="29"/>
      <c r="F1261" s="29"/>
      <c r="G1261" s="29"/>
      <c r="H1261" s="29"/>
      <c r="I1261" s="30"/>
      <c r="J1261" s="30"/>
      <c r="K1261" s="30"/>
      <c r="L1261" s="30"/>
      <c r="M1261" s="40"/>
      <c r="N1261" s="40"/>
      <c r="O1261" s="31"/>
      <c r="P1261" s="31"/>
      <c r="Q1261" s="32"/>
      <c r="R1261" s="32"/>
      <c r="S1261" s="33"/>
      <c r="T1261" s="33"/>
      <c r="U1261" s="33"/>
      <c r="V1261" s="33"/>
      <c r="W1261" s="33"/>
      <c r="X1261" s="33"/>
    </row>
    <row r="1262" spans="1:24" s="34" customFormat="1">
      <c r="A1262" s="29"/>
      <c r="B1262" s="29"/>
      <c r="C1262" s="29"/>
      <c r="D1262" s="29"/>
      <c r="E1262" s="29"/>
      <c r="F1262" s="29"/>
      <c r="G1262" s="29"/>
      <c r="H1262" s="29"/>
      <c r="I1262" s="30"/>
      <c r="J1262" s="30"/>
      <c r="K1262" s="30"/>
      <c r="L1262" s="30"/>
      <c r="M1262" s="40"/>
      <c r="N1262" s="40"/>
      <c r="O1262" s="31"/>
      <c r="P1262" s="31"/>
      <c r="Q1262" s="32"/>
      <c r="R1262" s="32"/>
      <c r="S1262" s="33"/>
      <c r="T1262" s="33"/>
      <c r="U1262" s="33"/>
      <c r="V1262" s="33"/>
      <c r="W1262" s="33"/>
      <c r="X1262" s="33"/>
    </row>
    <row r="1263" spans="1:24" s="34" customFormat="1">
      <c r="A1263" s="29"/>
      <c r="B1263" s="29"/>
      <c r="C1263" s="29"/>
      <c r="D1263" s="29"/>
      <c r="E1263" s="29"/>
      <c r="F1263" s="29"/>
      <c r="G1263" s="29"/>
      <c r="H1263" s="29"/>
      <c r="I1263" s="30"/>
      <c r="J1263" s="30"/>
      <c r="K1263" s="30"/>
      <c r="L1263" s="30"/>
      <c r="M1263" s="40"/>
      <c r="N1263" s="40"/>
      <c r="O1263" s="31"/>
      <c r="P1263" s="31"/>
      <c r="Q1263" s="32"/>
      <c r="R1263" s="32"/>
      <c r="S1263" s="33"/>
      <c r="T1263" s="33"/>
      <c r="U1263" s="33"/>
      <c r="V1263" s="33"/>
      <c r="W1263" s="33"/>
      <c r="X1263" s="33"/>
    </row>
    <row r="1264" spans="1:24" s="34" customFormat="1">
      <c r="A1264" s="29"/>
      <c r="B1264" s="29"/>
      <c r="C1264" s="29"/>
      <c r="D1264" s="29"/>
      <c r="E1264" s="29"/>
      <c r="F1264" s="29"/>
      <c r="G1264" s="29"/>
      <c r="H1264" s="29"/>
      <c r="I1264" s="30"/>
      <c r="J1264" s="30"/>
      <c r="K1264" s="30"/>
      <c r="L1264" s="30"/>
      <c r="M1264" s="40"/>
      <c r="N1264" s="40"/>
      <c r="O1264" s="31"/>
      <c r="P1264" s="31"/>
      <c r="Q1264" s="32"/>
      <c r="R1264" s="32"/>
      <c r="S1264" s="33"/>
      <c r="T1264" s="33"/>
      <c r="U1264" s="33"/>
      <c r="V1264" s="33"/>
      <c r="W1264" s="33"/>
      <c r="X1264" s="33"/>
    </row>
    <row r="1265" spans="1:24" s="34" customFormat="1">
      <c r="A1265" s="29"/>
      <c r="B1265" s="29"/>
      <c r="C1265" s="29"/>
      <c r="D1265" s="29"/>
      <c r="E1265" s="29"/>
      <c r="F1265" s="29"/>
      <c r="G1265" s="29"/>
      <c r="H1265" s="29"/>
      <c r="I1265" s="30"/>
      <c r="J1265" s="30"/>
      <c r="K1265" s="30"/>
      <c r="L1265" s="30"/>
      <c r="M1265" s="40"/>
      <c r="N1265" s="40"/>
      <c r="O1265" s="31"/>
      <c r="P1265" s="31"/>
      <c r="Q1265" s="32"/>
      <c r="R1265" s="32"/>
      <c r="S1265" s="33"/>
      <c r="T1265" s="33"/>
      <c r="U1265" s="33"/>
      <c r="V1265" s="33"/>
      <c r="W1265" s="33"/>
      <c r="X1265" s="33"/>
    </row>
    <row r="1266" spans="1:24" s="34" customFormat="1">
      <c r="A1266" s="29"/>
      <c r="B1266" s="29"/>
      <c r="C1266" s="29"/>
      <c r="D1266" s="29"/>
      <c r="E1266" s="29"/>
      <c r="F1266" s="29"/>
      <c r="G1266" s="29"/>
      <c r="H1266" s="29"/>
      <c r="I1266" s="30"/>
      <c r="J1266" s="30"/>
      <c r="K1266" s="30"/>
      <c r="L1266" s="30"/>
      <c r="M1266" s="40"/>
      <c r="N1266" s="40"/>
      <c r="O1266" s="31"/>
      <c r="P1266" s="31"/>
      <c r="Q1266" s="32"/>
      <c r="R1266" s="32"/>
      <c r="S1266" s="33"/>
      <c r="T1266" s="33"/>
      <c r="U1266" s="33"/>
      <c r="V1266" s="33"/>
      <c r="W1266" s="33"/>
      <c r="X1266" s="33"/>
    </row>
    <row r="1267" spans="1:24" s="34" customFormat="1">
      <c r="A1267" s="29"/>
      <c r="B1267" s="29"/>
      <c r="C1267" s="29"/>
      <c r="D1267" s="29"/>
      <c r="E1267" s="29"/>
      <c r="F1267" s="29"/>
      <c r="G1267" s="29"/>
      <c r="H1267" s="29"/>
      <c r="I1267" s="30"/>
      <c r="J1267" s="30"/>
      <c r="K1267" s="30"/>
      <c r="L1267" s="30"/>
      <c r="M1267" s="40"/>
      <c r="N1267" s="40"/>
      <c r="O1267" s="31"/>
      <c r="P1267" s="31"/>
      <c r="Q1267" s="32"/>
      <c r="R1267" s="32"/>
      <c r="S1267" s="33"/>
      <c r="T1267" s="33"/>
      <c r="U1267" s="33"/>
      <c r="V1267" s="33"/>
      <c r="W1267" s="33"/>
      <c r="X1267" s="33"/>
    </row>
    <row r="1268" spans="1:24" s="34" customFormat="1">
      <c r="A1268" s="29"/>
      <c r="B1268" s="29"/>
      <c r="C1268" s="29"/>
      <c r="D1268" s="29"/>
      <c r="E1268" s="29"/>
      <c r="F1268" s="29"/>
      <c r="G1268" s="29"/>
      <c r="H1268" s="29"/>
      <c r="I1268" s="30"/>
      <c r="J1268" s="30"/>
      <c r="K1268" s="30"/>
      <c r="L1268" s="30"/>
      <c r="M1268" s="40"/>
      <c r="N1268" s="40"/>
      <c r="O1268" s="31"/>
      <c r="P1268" s="31"/>
      <c r="Q1268" s="32"/>
      <c r="R1268" s="32"/>
      <c r="S1268" s="33"/>
      <c r="T1268" s="33"/>
      <c r="U1268" s="33"/>
      <c r="V1268" s="33"/>
      <c r="W1268" s="33"/>
      <c r="X1268" s="33"/>
    </row>
    <row r="1269" spans="1:24" s="34" customFormat="1">
      <c r="A1269" s="29"/>
      <c r="B1269" s="29"/>
      <c r="C1269" s="29"/>
      <c r="D1269" s="29"/>
      <c r="E1269" s="29"/>
      <c r="F1269" s="29"/>
      <c r="G1269" s="29"/>
      <c r="H1269" s="29"/>
      <c r="I1269" s="30"/>
      <c r="J1269" s="30"/>
      <c r="K1269" s="30"/>
      <c r="L1269" s="30"/>
      <c r="M1269" s="40"/>
      <c r="N1269" s="40"/>
      <c r="O1269" s="31"/>
      <c r="P1269" s="31"/>
      <c r="Q1269" s="32"/>
      <c r="R1269" s="32"/>
      <c r="S1269" s="33"/>
      <c r="T1269" s="33"/>
      <c r="U1269" s="33"/>
      <c r="V1269" s="33"/>
      <c r="W1269" s="33"/>
      <c r="X1269" s="33"/>
    </row>
    <row r="1270" spans="1:24" s="34" customFormat="1">
      <c r="A1270" s="29"/>
      <c r="B1270" s="29"/>
      <c r="C1270" s="29"/>
      <c r="D1270" s="29"/>
      <c r="E1270" s="29"/>
      <c r="F1270" s="29"/>
      <c r="G1270" s="29"/>
      <c r="H1270" s="29"/>
      <c r="I1270" s="30"/>
      <c r="J1270" s="30"/>
      <c r="K1270" s="30"/>
      <c r="L1270" s="30"/>
      <c r="M1270" s="40"/>
      <c r="N1270" s="40"/>
      <c r="O1270" s="31"/>
      <c r="P1270" s="31"/>
      <c r="Q1270" s="32"/>
      <c r="R1270" s="32"/>
      <c r="S1270" s="33"/>
      <c r="T1270" s="33"/>
      <c r="U1270" s="33"/>
      <c r="V1270" s="33"/>
      <c r="W1270" s="33"/>
      <c r="X1270" s="33"/>
    </row>
    <row r="1271" spans="1:24" s="34" customFormat="1">
      <c r="A1271" s="29"/>
      <c r="B1271" s="29"/>
      <c r="C1271" s="29"/>
      <c r="D1271" s="29"/>
      <c r="E1271" s="29"/>
      <c r="F1271" s="29"/>
      <c r="G1271" s="29"/>
      <c r="H1271" s="29"/>
      <c r="I1271" s="30"/>
      <c r="J1271" s="30"/>
      <c r="K1271" s="30"/>
      <c r="L1271" s="30"/>
      <c r="M1271" s="40"/>
      <c r="N1271" s="40"/>
      <c r="O1271" s="31"/>
      <c r="P1271" s="31"/>
      <c r="Q1271" s="32"/>
      <c r="R1271" s="32"/>
      <c r="S1271" s="33"/>
      <c r="T1271" s="33"/>
      <c r="U1271" s="33"/>
      <c r="V1271" s="33"/>
      <c r="W1271" s="33"/>
      <c r="X1271" s="33"/>
    </row>
    <row r="1272" spans="1:24" s="34" customFormat="1">
      <c r="A1272" s="29"/>
      <c r="B1272" s="29"/>
      <c r="C1272" s="29"/>
      <c r="D1272" s="29"/>
      <c r="E1272" s="29"/>
      <c r="F1272" s="29"/>
      <c r="G1272" s="29"/>
      <c r="H1272" s="29"/>
      <c r="I1272" s="30"/>
      <c r="J1272" s="30"/>
      <c r="K1272" s="30"/>
      <c r="L1272" s="30"/>
      <c r="M1272" s="40"/>
      <c r="N1272" s="40"/>
      <c r="O1272" s="31"/>
      <c r="P1272" s="31"/>
      <c r="Q1272" s="32"/>
      <c r="R1272" s="32"/>
      <c r="S1272" s="33"/>
      <c r="T1272" s="33"/>
      <c r="U1272" s="33"/>
      <c r="V1272" s="33"/>
      <c r="W1272" s="33"/>
      <c r="X1272" s="33"/>
    </row>
    <row r="1273" spans="1:24" s="34" customFormat="1">
      <c r="A1273" s="29"/>
      <c r="B1273" s="29"/>
      <c r="C1273" s="29"/>
      <c r="D1273" s="29"/>
      <c r="E1273" s="29"/>
      <c r="F1273" s="29"/>
      <c r="G1273" s="29"/>
      <c r="H1273" s="29"/>
      <c r="I1273" s="30"/>
      <c r="J1273" s="30"/>
      <c r="K1273" s="30"/>
      <c r="L1273" s="30"/>
      <c r="M1273" s="40"/>
      <c r="N1273" s="40"/>
      <c r="O1273" s="31"/>
      <c r="P1273" s="31"/>
      <c r="Q1273" s="32"/>
      <c r="R1273" s="32"/>
      <c r="S1273" s="33"/>
      <c r="T1273" s="33"/>
      <c r="U1273" s="33"/>
      <c r="V1273" s="33"/>
      <c r="W1273" s="33"/>
      <c r="X1273" s="33"/>
    </row>
    <row r="1274" spans="1:24" s="34" customFormat="1">
      <c r="A1274" s="29"/>
      <c r="B1274" s="29"/>
      <c r="C1274" s="29"/>
      <c r="D1274" s="29"/>
      <c r="E1274" s="29"/>
      <c r="F1274" s="29"/>
      <c r="G1274" s="29"/>
      <c r="H1274" s="29"/>
      <c r="I1274" s="30"/>
      <c r="J1274" s="30"/>
      <c r="K1274" s="30"/>
      <c r="L1274" s="30"/>
      <c r="M1274" s="40"/>
      <c r="N1274" s="40"/>
      <c r="O1274" s="31"/>
      <c r="P1274" s="31"/>
      <c r="Q1274" s="32"/>
      <c r="R1274" s="32"/>
      <c r="S1274" s="33"/>
      <c r="T1274" s="33"/>
      <c r="U1274" s="33"/>
      <c r="V1274" s="33"/>
      <c r="W1274" s="33"/>
      <c r="X1274" s="33"/>
    </row>
    <row r="1275" spans="1:24" s="34" customFormat="1">
      <c r="A1275" s="29"/>
      <c r="B1275" s="29"/>
      <c r="C1275" s="29"/>
      <c r="D1275" s="29"/>
      <c r="E1275" s="29"/>
      <c r="F1275" s="29"/>
      <c r="G1275" s="29"/>
      <c r="H1275" s="29"/>
      <c r="I1275" s="30"/>
      <c r="J1275" s="30"/>
      <c r="K1275" s="30"/>
      <c r="L1275" s="30"/>
      <c r="M1275" s="40"/>
      <c r="N1275" s="40"/>
      <c r="O1275" s="31"/>
      <c r="P1275" s="31"/>
      <c r="Q1275" s="32"/>
      <c r="R1275" s="32"/>
      <c r="S1275" s="33"/>
      <c r="T1275" s="33"/>
      <c r="U1275" s="33"/>
      <c r="V1275" s="33"/>
      <c r="W1275" s="33"/>
      <c r="X1275" s="33"/>
    </row>
    <row r="1276" spans="1:24" s="34" customFormat="1">
      <c r="A1276" s="29"/>
      <c r="B1276" s="29"/>
      <c r="C1276" s="29"/>
      <c r="D1276" s="29"/>
      <c r="E1276" s="29"/>
      <c r="F1276" s="29"/>
      <c r="G1276" s="29"/>
      <c r="H1276" s="29"/>
      <c r="I1276" s="30"/>
      <c r="J1276" s="30"/>
      <c r="K1276" s="30"/>
      <c r="L1276" s="30"/>
      <c r="M1276" s="40"/>
      <c r="N1276" s="40"/>
      <c r="O1276" s="31"/>
      <c r="P1276" s="31"/>
      <c r="Q1276" s="32"/>
      <c r="R1276" s="32"/>
      <c r="S1276" s="33"/>
      <c r="T1276" s="33"/>
      <c r="U1276" s="33"/>
      <c r="V1276" s="33"/>
      <c r="W1276" s="33"/>
      <c r="X1276" s="33"/>
    </row>
    <row r="1277" spans="1:24" s="34" customFormat="1">
      <c r="A1277" s="29"/>
      <c r="B1277" s="29"/>
      <c r="C1277" s="29"/>
      <c r="D1277" s="29"/>
      <c r="E1277" s="29"/>
      <c r="F1277" s="29"/>
      <c r="G1277" s="29"/>
      <c r="H1277" s="29"/>
      <c r="I1277" s="30"/>
      <c r="J1277" s="30"/>
      <c r="K1277" s="30"/>
      <c r="L1277" s="30"/>
      <c r="M1277" s="40"/>
      <c r="N1277" s="40"/>
      <c r="O1277" s="31"/>
      <c r="P1277" s="31"/>
      <c r="Q1277" s="32"/>
      <c r="R1277" s="32"/>
      <c r="S1277" s="33"/>
      <c r="T1277" s="33"/>
      <c r="U1277" s="33"/>
      <c r="V1277" s="33"/>
      <c r="W1277" s="33"/>
      <c r="X1277" s="33"/>
    </row>
    <row r="1278" spans="1:24" s="34" customFormat="1">
      <c r="A1278" s="29"/>
      <c r="B1278" s="29"/>
      <c r="C1278" s="29"/>
      <c r="D1278" s="29"/>
      <c r="E1278" s="29"/>
      <c r="F1278" s="29"/>
      <c r="G1278" s="29"/>
      <c r="H1278" s="29"/>
      <c r="I1278" s="30"/>
      <c r="J1278" s="30"/>
      <c r="K1278" s="30"/>
      <c r="L1278" s="30"/>
      <c r="M1278" s="40"/>
      <c r="N1278" s="40"/>
      <c r="O1278" s="31"/>
      <c r="P1278" s="31"/>
      <c r="Q1278" s="32"/>
      <c r="R1278" s="32"/>
      <c r="S1278" s="33"/>
      <c r="T1278" s="33"/>
      <c r="U1278" s="33"/>
      <c r="V1278" s="33"/>
      <c r="W1278" s="33"/>
      <c r="X1278" s="33"/>
    </row>
    <row r="1279" spans="1:24" s="34" customFormat="1">
      <c r="A1279" s="29"/>
      <c r="B1279" s="29"/>
      <c r="C1279" s="29"/>
      <c r="D1279" s="29"/>
      <c r="E1279" s="29"/>
      <c r="F1279" s="29"/>
      <c r="G1279" s="29"/>
      <c r="H1279" s="29"/>
      <c r="I1279" s="30"/>
      <c r="J1279" s="30"/>
      <c r="K1279" s="30"/>
      <c r="L1279" s="30"/>
      <c r="M1279" s="40"/>
      <c r="N1279" s="40"/>
      <c r="O1279" s="31"/>
      <c r="P1279" s="31"/>
      <c r="Q1279" s="32"/>
      <c r="R1279" s="32"/>
      <c r="S1279" s="33"/>
      <c r="T1279" s="33"/>
      <c r="U1279" s="33"/>
      <c r="V1279" s="33"/>
      <c r="W1279" s="33"/>
      <c r="X1279" s="33"/>
    </row>
    <row r="1280" spans="1:24" s="34" customFormat="1">
      <c r="A1280" s="29"/>
      <c r="B1280" s="29"/>
      <c r="C1280" s="29"/>
      <c r="D1280" s="29"/>
      <c r="E1280" s="29"/>
      <c r="F1280" s="29"/>
      <c r="G1280" s="29"/>
      <c r="H1280" s="29"/>
      <c r="I1280" s="30"/>
      <c r="J1280" s="30"/>
      <c r="K1280" s="30"/>
      <c r="L1280" s="30"/>
      <c r="M1280" s="40"/>
      <c r="N1280" s="40"/>
      <c r="O1280" s="31"/>
      <c r="P1280" s="31"/>
      <c r="Q1280" s="32"/>
      <c r="R1280" s="32"/>
      <c r="S1280" s="33"/>
      <c r="T1280" s="33"/>
      <c r="U1280" s="33"/>
      <c r="V1280" s="33"/>
      <c r="W1280" s="33"/>
      <c r="X1280" s="33"/>
    </row>
    <row r="1281" spans="1:24" s="34" customFormat="1">
      <c r="A1281" s="29"/>
      <c r="B1281" s="29"/>
      <c r="C1281" s="29"/>
      <c r="D1281" s="29"/>
      <c r="E1281" s="29"/>
      <c r="F1281" s="29"/>
      <c r="G1281" s="29"/>
      <c r="H1281" s="29"/>
      <c r="I1281" s="30"/>
      <c r="J1281" s="30"/>
      <c r="K1281" s="30"/>
      <c r="L1281" s="30"/>
      <c r="M1281" s="40"/>
      <c r="N1281" s="40"/>
      <c r="O1281" s="31"/>
      <c r="P1281" s="31"/>
      <c r="Q1281" s="32"/>
      <c r="R1281" s="32"/>
      <c r="S1281" s="33"/>
      <c r="T1281" s="33"/>
      <c r="U1281" s="33"/>
      <c r="V1281" s="33"/>
      <c r="W1281" s="33"/>
      <c r="X1281" s="33"/>
    </row>
    <row r="1282" spans="1:24" s="34" customFormat="1">
      <c r="A1282" s="29"/>
      <c r="B1282" s="29"/>
      <c r="C1282" s="29"/>
      <c r="D1282" s="29"/>
      <c r="E1282" s="29"/>
      <c r="F1282" s="29"/>
      <c r="G1282" s="29"/>
      <c r="H1282" s="29"/>
      <c r="I1282" s="30"/>
      <c r="J1282" s="30"/>
      <c r="K1282" s="30"/>
      <c r="L1282" s="30"/>
      <c r="M1282" s="40"/>
      <c r="N1282" s="40"/>
      <c r="O1282" s="31"/>
      <c r="P1282" s="31"/>
      <c r="Q1282" s="32"/>
      <c r="R1282" s="32"/>
      <c r="S1282" s="33"/>
      <c r="T1282" s="33"/>
      <c r="U1282" s="33"/>
      <c r="V1282" s="33"/>
      <c r="W1282" s="33"/>
      <c r="X1282" s="33"/>
    </row>
    <row r="1283" spans="1:24" s="34" customFormat="1">
      <c r="A1283" s="29"/>
      <c r="B1283" s="29"/>
      <c r="C1283" s="29"/>
      <c r="D1283" s="29"/>
      <c r="E1283" s="29"/>
      <c r="F1283" s="29"/>
      <c r="G1283" s="29"/>
      <c r="H1283" s="29"/>
      <c r="I1283" s="30"/>
      <c r="J1283" s="30"/>
      <c r="K1283" s="30"/>
      <c r="L1283" s="30"/>
      <c r="M1283" s="40"/>
      <c r="N1283" s="40"/>
      <c r="O1283" s="31"/>
      <c r="P1283" s="31"/>
      <c r="Q1283" s="32"/>
      <c r="R1283" s="32"/>
      <c r="S1283" s="33"/>
      <c r="T1283" s="33"/>
      <c r="U1283" s="33"/>
      <c r="V1283" s="33"/>
      <c r="W1283" s="33"/>
      <c r="X1283" s="33"/>
    </row>
    <row r="1284" spans="1:24" s="34" customFormat="1">
      <c r="A1284" s="29"/>
      <c r="B1284" s="29"/>
      <c r="C1284" s="29"/>
      <c r="D1284" s="29"/>
      <c r="E1284" s="29"/>
      <c r="F1284" s="29"/>
      <c r="G1284" s="29"/>
      <c r="H1284" s="29"/>
      <c r="I1284" s="30"/>
      <c r="J1284" s="30"/>
      <c r="K1284" s="30"/>
      <c r="L1284" s="30"/>
      <c r="M1284" s="40"/>
      <c r="N1284" s="40"/>
      <c r="O1284" s="31"/>
      <c r="P1284" s="31"/>
      <c r="Q1284" s="32"/>
      <c r="R1284" s="32"/>
      <c r="S1284" s="33"/>
      <c r="T1284" s="33"/>
      <c r="U1284" s="33"/>
      <c r="V1284" s="33"/>
      <c r="W1284" s="33"/>
      <c r="X1284" s="33"/>
    </row>
    <row r="1285" spans="1:24" s="34" customFormat="1">
      <c r="A1285" s="29"/>
      <c r="B1285" s="29"/>
      <c r="C1285" s="29"/>
      <c r="D1285" s="29"/>
      <c r="E1285" s="29"/>
      <c r="F1285" s="29"/>
      <c r="G1285" s="29"/>
      <c r="H1285" s="29"/>
      <c r="I1285" s="30"/>
      <c r="J1285" s="30"/>
      <c r="K1285" s="30"/>
      <c r="L1285" s="30"/>
      <c r="M1285" s="40"/>
      <c r="N1285" s="40"/>
      <c r="O1285" s="31"/>
      <c r="P1285" s="31"/>
      <c r="Q1285" s="32"/>
      <c r="R1285" s="32"/>
      <c r="S1285" s="33"/>
      <c r="T1285" s="33"/>
      <c r="U1285" s="33"/>
      <c r="V1285" s="33"/>
      <c r="W1285" s="33"/>
      <c r="X1285" s="33"/>
    </row>
    <row r="1286" spans="1:24" s="34" customFormat="1">
      <c r="A1286" s="29"/>
      <c r="B1286" s="29"/>
      <c r="C1286" s="29"/>
      <c r="D1286" s="29"/>
      <c r="E1286" s="29"/>
      <c r="F1286" s="29"/>
      <c r="G1286" s="29"/>
      <c r="H1286" s="29"/>
      <c r="I1286" s="30"/>
      <c r="J1286" s="30"/>
      <c r="K1286" s="30"/>
      <c r="L1286" s="30"/>
      <c r="M1286" s="40"/>
      <c r="N1286" s="40"/>
      <c r="O1286" s="31"/>
      <c r="P1286" s="31"/>
      <c r="Q1286" s="32"/>
      <c r="R1286" s="32"/>
      <c r="S1286" s="33"/>
      <c r="T1286" s="33"/>
      <c r="U1286" s="33"/>
      <c r="V1286" s="33"/>
      <c r="W1286" s="33"/>
      <c r="X1286" s="33"/>
    </row>
    <row r="1287" spans="1:24" s="34" customFormat="1">
      <c r="A1287" s="29"/>
      <c r="B1287" s="29"/>
      <c r="C1287" s="29"/>
      <c r="D1287" s="29"/>
      <c r="E1287" s="29"/>
      <c r="F1287" s="29"/>
      <c r="G1287" s="29"/>
      <c r="H1287" s="29"/>
      <c r="I1287" s="30"/>
      <c r="J1287" s="30"/>
      <c r="K1287" s="30"/>
      <c r="L1287" s="30"/>
      <c r="M1287" s="40"/>
      <c r="N1287" s="40"/>
      <c r="O1287" s="31"/>
      <c r="P1287" s="31"/>
      <c r="Q1287" s="32"/>
      <c r="R1287" s="32"/>
      <c r="S1287" s="33"/>
      <c r="T1287" s="33"/>
      <c r="U1287" s="33"/>
      <c r="V1287" s="33"/>
      <c r="W1287" s="33"/>
      <c r="X1287" s="33"/>
    </row>
    <row r="1288" spans="1:24" s="34" customFormat="1">
      <c r="A1288" s="29"/>
      <c r="B1288" s="29"/>
      <c r="C1288" s="29"/>
      <c r="D1288" s="29"/>
      <c r="E1288" s="29"/>
      <c r="F1288" s="29"/>
      <c r="G1288" s="29"/>
      <c r="H1288" s="29"/>
      <c r="I1288" s="30"/>
      <c r="J1288" s="30"/>
      <c r="K1288" s="30"/>
      <c r="L1288" s="30"/>
      <c r="M1288" s="40"/>
      <c r="N1288" s="40"/>
      <c r="O1288" s="31"/>
      <c r="P1288" s="31"/>
      <c r="Q1288" s="32"/>
      <c r="R1288" s="32"/>
      <c r="S1288" s="33"/>
      <c r="T1288" s="33"/>
      <c r="U1288" s="33"/>
      <c r="V1288" s="33"/>
      <c r="W1288" s="33"/>
      <c r="X1288" s="33"/>
    </row>
    <row r="1289" spans="1:24" s="34" customFormat="1">
      <c r="A1289" s="29"/>
      <c r="B1289" s="29"/>
      <c r="C1289" s="29"/>
      <c r="D1289" s="29"/>
      <c r="E1289" s="29"/>
      <c r="F1289" s="29"/>
      <c r="G1289" s="29"/>
      <c r="H1289" s="29"/>
      <c r="I1289" s="30"/>
      <c r="J1289" s="30"/>
      <c r="K1289" s="30"/>
      <c r="L1289" s="30"/>
      <c r="M1289" s="40"/>
      <c r="N1289" s="40"/>
      <c r="O1289" s="31"/>
      <c r="P1289" s="31"/>
      <c r="Q1289" s="32"/>
      <c r="R1289" s="32"/>
      <c r="S1289" s="33"/>
      <c r="T1289" s="33"/>
      <c r="U1289" s="33"/>
      <c r="V1289" s="33"/>
      <c r="W1289" s="33"/>
      <c r="X1289" s="33"/>
    </row>
    <row r="1290" spans="1:24" s="34" customFormat="1">
      <c r="A1290" s="29"/>
      <c r="B1290" s="29"/>
      <c r="C1290" s="29"/>
      <c r="D1290" s="29"/>
      <c r="E1290" s="29"/>
      <c r="F1290" s="29"/>
      <c r="G1290" s="29"/>
      <c r="H1290" s="29"/>
      <c r="I1290" s="30"/>
      <c r="J1290" s="30"/>
      <c r="K1290" s="30"/>
      <c r="L1290" s="30"/>
      <c r="M1290" s="40"/>
      <c r="N1290" s="40"/>
      <c r="O1290" s="31"/>
      <c r="P1290" s="31"/>
      <c r="Q1290" s="32"/>
      <c r="R1290" s="32"/>
      <c r="S1290" s="33"/>
      <c r="T1290" s="33"/>
      <c r="U1290" s="33"/>
      <c r="V1290" s="33"/>
      <c r="W1290" s="33"/>
      <c r="X1290" s="33"/>
    </row>
    <row r="1291" spans="1:24" s="34" customFormat="1">
      <c r="A1291" s="29"/>
      <c r="B1291" s="29"/>
      <c r="C1291" s="29"/>
      <c r="D1291" s="29"/>
      <c r="E1291" s="29"/>
      <c r="F1291" s="29"/>
      <c r="G1291" s="29"/>
      <c r="H1291" s="29"/>
      <c r="I1291" s="30"/>
      <c r="J1291" s="30"/>
      <c r="K1291" s="30"/>
      <c r="L1291" s="30"/>
      <c r="M1291" s="40"/>
      <c r="N1291" s="40"/>
      <c r="O1291" s="31"/>
      <c r="P1291" s="31"/>
      <c r="Q1291" s="32"/>
      <c r="R1291" s="32"/>
      <c r="S1291" s="33"/>
      <c r="T1291" s="33"/>
      <c r="U1291" s="33"/>
      <c r="V1291" s="33"/>
      <c r="W1291" s="33"/>
      <c r="X1291" s="33"/>
    </row>
    <row r="1292" spans="1:24" s="34" customFormat="1">
      <c r="A1292" s="29"/>
      <c r="B1292" s="29"/>
      <c r="C1292" s="29"/>
      <c r="D1292" s="29"/>
      <c r="E1292" s="29"/>
      <c r="F1292" s="29"/>
      <c r="G1292" s="29"/>
      <c r="H1292" s="29"/>
      <c r="I1292" s="30"/>
      <c r="J1292" s="30"/>
      <c r="K1292" s="30"/>
      <c r="L1292" s="30"/>
      <c r="M1292" s="40"/>
      <c r="N1292" s="40"/>
      <c r="O1292" s="31"/>
      <c r="P1292" s="31"/>
      <c r="Q1292" s="32"/>
      <c r="R1292" s="32"/>
      <c r="S1292" s="33"/>
      <c r="T1292" s="33"/>
      <c r="U1292" s="33"/>
      <c r="V1292" s="33"/>
      <c r="W1292" s="33"/>
      <c r="X1292" s="33"/>
    </row>
    <row r="1293" spans="1:24" s="34" customFormat="1">
      <c r="A1293" s="29"/>
      <c r="B1293" s="29"/>
      <c r="C1293" s="29"/>
      <c r="D1293" s="29"/>
      <c r="E1293" s="29"/>
      <c r="F1293" s="29"/>
      <c r="G1293" s="29"/>
      <c r="H1293" s="29"/>
      <c r="I1293" s="30"/>
      <c r="J1293" s="30"/>
      <c r="K1293" s="30"/>
      <c r="L1293" s="30"/>
      <c r="M1293" s="40"/>
      <c r="N1293" s="40"/>
      <c r="O1293" s="31"/>
      <c r="P1293" s="31"/>
      <c r="Q1293" s="32"/>
      <c r="R1293" s="32"/>
      <c r="S1293" s="33"/>
      <c r="T1293" s="33"/>
      <c r="U1293" s="33"/>
      <c r="V1293" s="33"/>
      <c r="W1293" s="33"/>
      <c r="X1293" s="33"/>
    </row>
    <row r="1294" spans="1:24" s="34" customFormat="1">
      <c r="A1294" s="29"/>
      <c r="B1294" s="29"/>
      <c r="C1294" s="29"/>
      <c r="D1294" s="29"/>
      <c r="E1294" s="29"/>
      <c r="F1294" s="29"/>
      <c r="G1294" s="29"/>
      <c r="H1294" s="29"/>
      <c r="I1294" s="30"/>
      <c r="J1294" s="30"/>
      <c r="K1294" s="30"/>
      <c r="L1294" s="30"/>
      <c r="M1294" s="40"/>
      <c r="N1294" s="40"/>
      <c r="O1294" s="31"/>
      <c r="P1294" s="31"/>
      <c r="Q1294" s="32"/>
      <c r="R1294" s="32"/>
      <c r="S1294" s="33"/>
      <c r="T1294" s="33"/>
      <c r="U1294" s="33"/>
      <c r="V1294" s="33"/>
      <c r="W1294" s="33"/>
      <c r="X1294" s="33"/>
    </row>
    <row r="1295" spans="1:24" s="34" customFormat="1">
      <c r="A1295" s="29"/>
      <c r="B1295" s="29"/>
      <c r="C1295" s="29"/>
      <c r="D1295" s="29"/>
      <c r="E1295" s="29"/>
      <c r="F1295" s="29"/>
      <c r="G1295" s="29"/>
      <c r="H1295" s="29"/>
      <c r="I1295" s="30"/>
      <c r="J1295" s="30"/>
      <c r="K1295" s="30"/>
      <c r="L1295" s="30"/>
      <c r="M1295" s="40"/>
      <c r="N1295" s="40"/>
      <c r="O1295" s="31"/>
      <c r="P1295" s="31"/>
      <c r="Q1295" s="32"/>
      <c r="R1295" s="32"/>
      <c r="S1295" s="33"/>
      <c r="T1295" s="33"/>
      <c r="U1295" s="33"/>
      <c r="V1295" s="33"/>
      <c r="W1295" s="33"/>
      <c r="X1295" s="33"/>
    </row>
    <row r="1296" spans="1:24" s="34" customFormat="1">
      <c r="A1296" s="29"/>
      <c r="B1296" s="29"/>
      <c r="C1296" s="29"/>
      <c r="D1296" s="29"/>
      <c r="E1296" s="29"/>
      <c r="F1296" s="29"/>
      <c r="G1296" s="29"/>
      <c r="H1296" s="29"/>
      <c r="I1296" s="30"/>
      <c r="J1296" s="30"/>
      <c r="K1296" s="30"/>
      <c r="L1296" s="30"/>
      <c r="M1296" s="40"/>
      <c r="N1296" s="40"/>
      <c r="O1296" s="31"/>
      <c r="P1296" s="31"/>
      <c r="Q1296" s="32"/>
      <c r="R1296" s="32"/>
      <c r="S1296" s="33"/>
      <c r="T1296" s="33"/>
      <c r="U1296" s="33"/>
      <c r="V1296" s="33"/>
      <c r="W1296" s="33"/>
      <c r="X1296" s="33"/>
    </row>
    <row r="1297" spans="1:24" s="34" customFormat="1">
      <c r="A1297" s="29"/>
      <c r="B1297" s="29"/>
      <c r="C1297" s="29"/>
      <c r="D1297" s="29"/>
      <c r="E1297" s="29"/>
      <c r="F1297" s="29"/>
      <c r="G1297" s="29"/>
      <c r="H1297" s="29"/>
      <c r="I1297" s="30"/>
      <c r="J1297" s="30"/>
      <c r="K1297" s="30"/>
      <c r="L1297" s="30"/>
      <c r="M1297" s="40"/>
      <c r="N1297" s="40"/>
      <c r="O1297" s="31"/>
      <c r="P1297" s="31"/>
      <c r="Q1297" s="32"/>
      <c r="R1297" s="32"/>
      <c r="S1297" s="33"/>
      <c r="T1297" s="33"/>
      <c r="U1297" s="33"/>
      <c r="V1297" s="33"/>
      <c r="W1297" s="33"/>
      <c r="X1297" s="33"/>
    </row>
    <row r="1298" spans="1:24" s="34" customFormat="1">
      <c r="A1298" s="29"/>
      <c r="B1298" s="29"/>
      <c r="C1298" s="29"/>
      <c r="D1298" s="29"/>
      <c r="E1298" s="29"/>
      <c r="F1298" s="29"/>
      <c r="G1298" s="29"/>
      <c r="H1298" s="29"/>
      <c r="I1298" s="30"/>
      <c r="J1298" s="30"/>
      <c r="K1298" s="30"/>
      <c r="L1298" s="30"/>
      <c r="M1298" s="40"/>
      <c r="N1298" s="40"/>
      <c r="O1298" s="31"/>
      <c r="P1298" s="31"/>
      <c r="Q1298" s="32"/>
      <c r="R1298" s="32"/>
      <c r="S1298" s="33"/>
      <c r="T1298" s="33"/>
      <c r="U1298" s="33"/>
      <c r="V1298" s="33"/>
      <c r="W1298" s="33"/>
      <c r="X1298" s="33"/>
    </row>
    <row r="1299" spans="1:24" s="34" customFormat="1">
      <c r="A1299" s="29"/>
      <c r="B1299" s="29"/>
      <c r="C1299" s="29"/>
      <c r="D1299" s="29"/>
      <c r="E1299" s="29"/>
      <c r="F1299" s="29"/>
      <c r="G1299" s="29"/>
      <c r="H1299" s="29"/>
      <c r="I1299" s="30"/>
      <c r="J1299" s="30"/>
      <c r="K1299" s="30"/>
      <c r="L1299" s="30"/>
      <c r="M1299" s="40"/>
      <c r="N1299" s="40"/>
      <c r="O1299" s="31"/>
      <c r="P1299" s="31"/>
      <c r="Q1299" s="32"/>
      <c r="R1299" s="32"/>
      <c r="S1299" s="33"/>
      <c r="T1299" s="33"/>
      <c r="U1299" s="33"/>
      <c r="V1299" s="33"/>
      <c r="W1299" s="33"/>
      <c r="X1299" s="33"/>
    </row>
    <row r="1300" spans="1:24" s="34" customFormat="1">
      <c r="A1300" s="29"/>
      <c r="B1300" s="29"/>
      <c r="C1300" s="29"/>
      <c r="D1300" s="29"/>
      <c r="E1300" s="29"/>
      <c r="F1300" s="29"/>
      <c r="G1300" s="29"/>
      <c r="H1300" s="29"/>
      <c r="I1300" s="30"/>
      <c r="J1300" s="30"/>
      <c r="K1300" s="30"/>
      <c r="L1300" s="30"/>
      <c r="M1300" s="40"/>
      <c r="N1300" s="40"/>
      <c r="O1300" s="31"/>
      <c r="P1300" s="31"/>
      <c r="Q1300" s="32"/>
      <c r="R1300" s="32"/>
      <c r="S1300" s="33"/>
      <c r="T1300" s="33"/>
      <c r="U1300" s="33"/>
      <c r="V1300" s="33"/>
      <c r="W1300" s="33"/>
      <c r="X1300" s="33"/>
    </row>
    <row r="1301" spans="1:24" s="34" customFormat="1">
      <c r="A1301" s="29"/>
      <c r="B1301" s="29"/>
      <c r="C1301" s="29"/>
      <c r="D1301" s="29"/>
      <c r="E1301" s="29"/>
      <c r="F1301" s="29"/>
      <c r="G1301" s="29"/>
      <c r="H1301" s="29"/>
      <c r="I1301" s="30"/>
      <c r="J1301" s="30"/>
      <c r="K1301" s="30"/>
      <c r="L1301" s="30"/>
      <c r="M1301" s="40"/>
      <c r="N1301" s="40"/>
      <c r="O1301" s="31"/>
      <c r="P1301" s="31"/>
      <c r="Q1301" s="32"/>
      <c r="R1301" s="32"/>
      <c r="S1301" s="33"/>
      <c r="T1301" s="33"/>
      <c r="U1301" s="33"/>
      <c r="V1301" s="33"/>
      <c r="W1301" s="33"/>
      <c r="X1301" s="33"/>
    </row>
    <row r="1302" spans="1:24" s="34" customFormat="1">
      <c r="A1302" s="29"/>
      <c r="B1302" s="29"/>
      <c r="C1302" s="29"/>
      <c r="D1302" s="29"/>
      <c r="E1302" s="29"/>
      <c r="F1302" s="29"/>
      <c r="G1302" s="29"/>
      <c r="H1302" s="29"/>
      <c r="I1302" s="30"/>
      <c r="J1302" s="30"/>
      <c r="K1302" s="30"/>
      <c r="L1302" s="30"/>
      <c r="M1302" s="40"/>
      <c r="N1302" s="40"/>
      <c r="O1302" s="31"/>
      <c r="P1302" s="31"/>
      <c r="Q1302" s="32"/>
      <c r="R1302" s="32"/>
      <c r="S1302" s="33"/>
      <c r="T1302" s="33"/>
      <c r="U1302" s="33"/>
      <c r="V1302" s="33"/>
      <c r="W1302" s="33"/>
      <c r="X1302" s="33"/>
    </row>
    <row r="1303" spans="1:24" s="34" customFormat="1">
      <c r="A1303" s="29"/>
      <c r="B1303" s="29"/>
      <c r="C1303" s="29"/>
      <c r="D1303" s="29"/>
      <c r="E1303" s="29"/>
      <c r="F1303" s="29"/>
      <c r="G1303" s="29"/>
      <c r="H1303" s="29"/>
      <c r="I1303" s="30"/>
      <c r="J1303" s="30"/>
      <c r="K1303" s="30"/>
      <c r="L1303" s="30"/>
      <c r="M1303" s="40"/>
      <c r="N1303" s="40"/>
      <c r="O1303" s="31"/>
      <c r="P1303" s="31"/>
      <c r="Q1303" s="32"/>
      <c r="R1303" s="32"/>
      <c r="S1303" s="33"/>
      <c r="T1303" s="33"/>
      <c r="U1303" s="33"/>
      <c r="V1303" s="33"/>
      <c r="W1303" s="33"/>
      <c r="X1303" s="33"/>
    </row>
    <row r="1304" spans="1:24" s="34" customFormat="1">
      <c r="A1304" s="29"/>
      <c r="B1304" s="29"/>
      <c r="C1304" s="29"/>
      <c r="D1304" s="29"/>
      <c r="E1304" s="29"/>
      <c r="F1304" s="29"/>
      <c r="G1304" s="29"/>
      <c r="H1304" s="29"/>
      <c r="I1304" s="30"/>
      <c r="J1304" s="30"/>
      <c r="K1304" s="30"/>
      <c r="L1304" s="30"/>
      <c r="M1304" s="40"/>
      <c r="N1304" s="40"/>
      <c r="O1304" s="31"/>
      <c r="P1304" s="31"/>
      <c r="Q1304" s="32"/>
      <c r="R1304" s="32"/>
      <c r="S1304" s="33"/>
      <c r="T1304" s="33"/>
      <c r="U1304" s="33"/>
      <c r="V1304" s="33"/>
      <c r="W1304" s="33"/>
      <c r="X1304" s="33"/>
    </row>
    <row r="1305" spans="1:24" s="34" customFormat="1">
      <c r="A1305" s="29"/>
      <c r="B1305" s="29"/>
      <c r="C1305" s="29"/>
      <c r="D1305" s="29"/>
      <c r="E1305" s="29"/>
      <c r="F1305" s="29"/>
      <c r="G1305" s="29"/>
      <c r="H1305" s="29"/>
      <c r="I1305" s="30"/>
      <c r="J1305" s="30"/>
      <c r="K1305" s="30"/>
      <c r="L1305" s="30"/>
      <c r="M1305" s="40"/>
      <c r="N1305" s="40"/>
      <c r="O1305" s="31"/>
      <c r="P1305" s="31"/>
      <c r="Q1305" s="32"/>
      <c r="R1305" s="32"/>
      <c r="S1305" s="33"/>
      <c r="T1305" s="33"/>
      <c r="U1305" s="33"/>
      <c r="V1305" s="33"/>
      <c r="W1305" s="33"/>
      <c r="X1305" s="33"/>
    </row>
    <row r="1306" spans="1:24" s="34" customFormat="1">
      <c r="A1306" s="29"/>
      <c r="B1306" s="29"/>
      <c r="C1306" s="29"/>
      <c r="D1306" s="29"/>
      <c r="E1306" s="29"/>
      <c r="F1306" s="29"/>
      <c r="G1306" s="29"/>
      <c r="H1306" s="29"/>
      <c r="I1306" s="30"/>
      <c r="J1306" s="30"/>
      <c r="K1306" s="30"/>
      <c r="L1306" s="30"/>
      <c r="M1306" s="40"/>
      <c r="N1306" s="40"/>
      <c r="O1306" s="31"/>
      <c r="P1306" s="31"/>
      <c r="Q1306" s="32"/>
      <c r="R1306" s="32"/>
      <c r="S1306" s="33"/>
      <c r="T1306" s="33"/>
      <c r="U1306" s="33"/>
      <c r="V1306" s="33"/>
      <c r="W1306" s="33"/>
      <c r="X1306" s="33"/>
    </row>
    <row r="1307" spans="1:24" s="34" customFormat="1">
      <c r="A1307" s="29"/>
      <c r="B1307" s="29"/>
      <c r="C1307" s="29"/>
      <c r="D1307" s="29"/>
      <c r="E1307" s="29"/>
      <c r="F1307" s="29"/>
      <c r="G1307" s="29"/>
      <c r="H1307" s="29"/>
      <c r="I1307" s="30"/>
      <c r="J1307" s="30"/>
      <c r="K1307" s="30"/>
      <c r="L1307" s="30"/>
      <c r="M1307" s="40"/>
      <c r="N1307" s="40"/>
      <c r="O1307" s="31"/>
      <c r="P1307" s="31"/>
      <c r="Q1307" s="32"/>
      <c r="R1307" s="32"/>
      <c r="S1307" s="33"/>
      <c r="T1307" s="33"/>
      <c r="U1307" s="33"/>
      <c r="V1307" s="33"/>
      <c r="W1307" s="33"/>
      <c r="X1307" s="33"/>
    </row>
    <row r="1308" spans="1:24" s="34" customFormat="1">
      <c r="A1308" s="29"/>
      <c r="B1308" s="29"/>
      <c r="C1308" s="29"/>
      <c r="D1308" s="29"/>
      <c r="E1308" s="29"/>
      <c r="F1308" s="29"/>
      <c r="G1308" s="29"/>
      <c r="H1308" s="29"/>
      <c r="I1308" s="30"/>
      <c r="J1308" s="30"/>
      <c r="K1308" s="30"/>
      <c r="L1308" s="30"/>
      <c r="M1308" s="40"/>
      <c r="N1308" s="40"/>
      <c r="O1308" s="31"/>
      <c r="P1308" s="31"/>
      <c r="Q1308" s="32"/>
      <c r="R1308" s="32"/>
      <c r="S1308" s="33"/>
      <c r="T1308" s="33"/>
      <c r="U1308" s="33"/>
      <c r="V1308" s="33"/>
      <c r="W1308" s="33"/>
      <c r="X1308" s="33"/>
    </row>
    <row r="1309" spans="1:24" s="34" customFormat="1">
      <c r="A1309" s="29"/>
      <c r="B1309" s="29"/>
      <c r="C1309" s="29"/>
      <c r="D1309" s="29"/>
      <c r="E1309" s="29"/>
      <c r="F1309" s="29"/>
      <c r="G1309" s="29"/>
      <c r="H1309" s="29"/>
      <c r="I1309" s="30"/>
      <c r="J1309" s="30"/>
      <c r="K1309" s="30"/>
      <c r="L1309" s="30"/>
      <c r="M1309" s="40"/>
      <c r="N1309" s="40"/>
      <c r="O1309" s="31"/>
      <c r="P1309" s="31"/>
      <c r="Q1309" s="32"/>
      <c r="R1309" s="32"/>
      <c r="S1309" s="33"/>
      <c r="T1309" s="33"/>
      <c r="U1309" s="33"/>
      <c r="V1309" s="33"/>
      <c r="W1309" s="33"/>
      <c r="X1309" s="33"/>
    </row>
    <row r="1310" spans="1:24" s="34" customFormat="1">
      <c r="A1310" s="29"/>
      <c r="B1310" s="29"/>
      <c r="C1310" s="29"/>
      <c r="D1310" s="29"/>
      <c r="E1310" s="29"/>
      <c r="F1310" s="29"/>
      <c r="G1310" s="29"/>
      <c r="H1310" s="29"/>
      <c r="I1310" s="30"/>
      <c r="J1310" s="30"/>
      <c r="K1310" s="30"/>
      <c r="L1310" s="30"/>
      <c r="M1310" s="40"/>
      <c r="N1310" s="40"/>
      <c r="O1310" s="31"/>
      <c r="P1310" s="31"/>
      <c r="Q1310" s="32"/>
      <c r="R1310" s="32"/>
      <c r="S1310" s="33"/>
      <c r="T1310" s="33"/>
      <c r="U1310" s="33"/>
      <c r="V1310" s="33"/>
      <c r="W1310" s="33"/>
      <c r="X1310" s="33"/>
    </row>
    <row r="1311" spans="1:24" s="34" customFormat="1">
      <c r="A1311" s="29"/>
      <c r="B1311" s="29"/>
      <c r="C1311" s="29"/>
      <c r="D1311" s="29"/>
      <c r="E1311" s="29"/>
      <c r="F1311" s="29"/>
      <c r="G1311" s="29"/>
      <c r="H1311" s="29"/>
      <c r="I1311" s="30"/>
      <c r="J1311" s="30"/>
      <c r="K1311" s="30"/>
      <c r="L1311" s="30"/>
      <c r="M1311" s="40"/>
      <c r="N1311" s="40"/>
      <c r="O1311" s="31"/>
      <c r="P1311" s="31"/>
      <c r="Q1311" s="32"/>
      <c r="R1311" s="32"/>
      <c r="S1311" s="33"/>
      <c r="T1311" s="33"/>
      <c r="U1311" s="33"/>
      <c r="V1311" s="33"/>
      <c r="W1311" s="33"/>
      <c r="X1311" s="33"/>
    </row>
    <row r="1312" spans="1:24" s="34" customFormat="1">
      <c r="A1312" s="29"/>
      <c r="B1312" s="29"/>
      <c r="C1312" s="29"/>
      <c r="D1312" s="29"/>
      <c r="E1312" s="29"/>
      <c r="F1312" s="29"/>
      <c r="G1312" s="29"/>
      <c r="H1312" s="29"/>
      <c r="I1312" s="30"/>
      <c r="J1312" s="30"/>
      <c r="K1312" s="30"/>
      <c r="L1312" s="30"/>
      <c r="M1312" s="40"/>
      <c r="N1312" s="40"/>
      <c r="O1312" s="31"/>
      <c r="P1312" s="31"/>
      <c r="Q1312" s="32"/>
      <c r="R1312" s="32"/>
      <c r="S1312" s="33"/>
      <c r="T1312" s="33"/>
      <c r="U1312" s="33"/>
      <c r="V1312" s="33"/>
      <c r="W1312" s="33"/>
      <c r="X1312" s="33"/>
    </row>
    <row r="1313" spans="1:24" s="34" customFormat="1">
      <c r="A1313" s="29"/>
      <c r="B1313" s="29"/>
      <c r="C1313" s="29"/>
      <c r="D1313" s="29"/>
      <c r="E1313" s="29"/>
      <c r="F1313" s="29"/>
      <c r="G1313" s="29"/>
      <c r="H1313" s="29"/>
      <c r="I1313" s="30"/>
      <c r="J1313" s="30"/>
      <c r="K1313" s="30"/>
      <c r="L1313" s="30"/>
      <c r="M1313" s="40"/>
      <c r="N1313" s="40"/>
      <c r="O1313" s="31"/>
      <c r="P1313" s="31"/>
      <c r="Q1313" s="32"/>
      <c r="R1313" s="32"/>
      <c r="S1313" s="33"/>
      <c r="T1313" s="33"/>
      <c r="U1313" s="33"/>
      <c r="V1313" s="33"/>
      <c r="W1313" s="33"/>
      <c r="X1313" s="33"/>
    </row>
    <row r="1314" spans="1:24" s="34" customFormat="1">
      <c r="A1314" s="29"/>
      <c r="B1314" s="29"/>
      <c r="C1314" s="29"/>
      <c r="D1314" s="29"/>
      <c r="E1314" s="29"/>
      <c r="F1314" s="29"/>
      <c r="G1314" s="29"/>
      <c r="H1314" s="29"/>
      <c r="I1314" s="30"/>
      <c r="J1314" s="30"/>
      <c r="K1314" s="30"/>
      <c r="L1314" s="30"/>
      <c r="M1314" s="40"/>
      <c r="N1314" s="40"/>
      <c r="O1314" s="31"/>
      <c r="P1314" s="31"/>
      <c r="Q1314" s="32"/>
      <c r="R1314" s="32"/>
      <c r="S1314" s="33"/>
      <c r="T1314" s="33"/>
      <c r="U1314" s="33"/>
      <c r="V1314" s="33"/>
      <c r="W1314" s="33"/>
      <c r="X1314" s="33"/>
    </row>
    <row r="1315" spans="1:24" s="34" customFormat="1">
      <c r="A1315" s="29"/>
      <c r="B1315" s="29"/>
      <c r="C1315" s="29"/>
      <c r="D1315" s="29"/>
      <c r="E1315" s="29"/>
      <c r="F1315" s="29"/>
      <c r="G1315" s="29"/>
      <c r="H1315" s="29"/>
      <c r="I1315" s="30"/>
      <c r="J1315" s="30"/>
      <c r="K1315" s="30"/>
      <c r="L1315" s="30"/>
      <c r="M1315" s="40"/>
      <c r="N1315" s="40"/>
      <c r="O1315" s="31"/>
      <c r="P1315" s="31"/>
      <c r="Q1315" s="32"/>
      <c r="R1315" s="32"/>
      <c r="S1315" s="33"/>
      <c r="T1315" s="33"/>
      <c r="U1315" s="33"/>
      <c r="V1315" s="33"/>
      <c r="W1315" s="33"/>
      <c r="X1315" s="33"/>
    </row>
    <row r="1316" spans="1:24" s="34" customFormat="1">
      <c r="A1316" s="29"/>
      <c r="B1316" s="29"/>
      <c r="C1316" s="29"/>
      <c r="D1316" s="29"/>
      <c r="E1316" s="29"/>
      <c r="F1316" s="29"/>
      <c r="G1316" s="29"/>
      <c r="H1316" s="29"/>
      <c r="I1316" s="30"/>
      <c r="J1316" s="30"/>
      <c r="K1316" s="30"/>
      <c r="L1316" s="30"/>
      <c r="M1316" s="40"/>
      <c r="N1316" s="40"/>
      <c r="O1316" s="31"/>
      <c r="P1316" s="31"/>
      <c r="Q1316" s="32"/>
      <c r="R1316" s="32"/>
      <c r="S1316" s="33"/>
      <c r="T1316" s="33"/>
      <c r="U1316" s="33"/>
      <c r="V1316" s="33"/>
      <c r="W1316" s="33"/>
      <c r="X1316" s="33"/>
    </row>
    <row r="1317" spans="1:24" s="34" customFormat="1">
      <c r="A1317" s="29"/>
      <c r="B1317" s="29"/>
      <c r="C1317" s="29"/>
      <c r="D1317" s="29"/>
      <c r="E1317" s="29"/>
      <c r="F1317" s="29"/>
      <c r="G1317" s="29"/>
      <c r="H1317" s="29"/>
      <c r="I1317" s="30"/>
      <c r="J1317" s="30"/>
      <c r="K1317" s="30"/>
      <c r="L1317" s="30"/>
      <c r="M1317" s="40"/>
      <c r="N1317" s="40"/>
      <c r="O1317" s="31"/>
      <c r="P1317" s="31"/>
      <c r="Q1317" s="32"/>
      <c r="R1317" s="32"/>
      <c r="S1317" s="33"/>
      <c r="T1317" s="33"/>
      <c r="U1317" s="33"/>
      <c r="V1317" s="33"/>
      <c r="W1317" s="33"/>
      <c r="X1317" s="33"/>
    </row>
    <row r="1318" spans="1:24" s="34" customFormat="1">
      <c r="A1318" s="29"/>
      <c r="B1318" s="29"/>
      <c r="C1318" s="29"/>
      <c r="D1318" s="29"/>
      <c r="E1318" s="29"/>
      <c r="F1318" s="29"/>
      <c r="G1318" s="29"/>
      <c r="H1318" s="29"/>
      <c r="I1318" s="30"/>
      <c r="J1318" s="30"/>
      <c r="K1318" s="30"/>
      <c r="L1318" s="30"/>
      <c r="M1318" s="40"/>
      <c r="N1318" s="40"/>
      <c r="O1318" s="31"/>
      <c r="P1318" s="31"/>
      <c r="Q1318" s="32"/>
      <c r="R1318" s="32"/>
      <c r="S1318" s="33"/>
      <c r="T1318" s="33"/>
      <c r="U1318" s="33"/>
      <c r="V1318" s="33"/>
      <c r="W1318" s="33"/>
      <c r="X1318" s="33"/>
    </row>
    <row r="1319" spans="1:24" s="34" customFormat="1">
      <c r="A1319" s="29"/>
      <c r="B1319" s="29"/>
      <c r="C1319" s="29"/>
      <c r="D1319" s="29"/>
      <c r="E1319" s="29"/>
      <c r="F1319" s="29"/>
      <c r="G1319" s="29"/>
      <c r="H1319" s="29"/>
      <c r="I1319" s="30"/>
      <c r="J1319" s="30"/>
      <c r="K1319" s="30"/>
      <c r="L1319" s="30"/>
      <c r="M1319" s="40"/>
      <c r="N1319" s="40"/>
      <c r="O1319" s="31"/>
      <c r="P1319" s="31"/>
      <c r="Q1319" s="32"/>
      <c r="R1319" s="32"/>
      <c r="S1319" s="33"/>
      <c r="T1319" s="33"/>
      <c r="U1319" s="33"/>
      <c r="V1319" s="33"/>
      <c r="W1319" s="33"/>
      <c r="X1319" s="33"/>
    </row>
    <row r="1320" spans="1:24" s="34" customFormat="1">
      <c r="A1320" s="29"/>
      <c r="B1320" s="29"/>
      <c r="C1320" s="29"/>
      <c r="D1320" s="29"/>
      <c r="E1320" s="29"/>
      <c r="F1320" s="29"/>
      <c r="G1320" s="29"/>
      <c r="H1320" s="29"/>
      <c r="I1320" s="30"/>
      <c r="J1320" s="30"/>
      <c r="K1320" s="30"/>
      <c r="L1320" s="30"/>
      <c r="M1320" s="40"/>
      <c r="N1320" s="40"/>
      <c r="O1320" s="31"/>
      <c r="P1320" s="31"/>
      <c r="Q1320" s="32"/>
      <c r="R1320" s="32"/>
      <c r="S1320" s="33"/>
      <c r="T1320" s="33"/>
      <c r="U1320" s="33"/>
      <c r="V1320" s="33"/>
      <c r="W1320" s="33"/>
      <c r="X1320" s="33"/>
    </row>
    <row r="1321" spans="1:24" s="34" customFormat="1">
      <c r="A1321" s="29"/>
      <c r="B1321" s="29"/>
      <c r="C1321" s="29"/>
      <c r="D1321" s="29"/>
      <c r="E1321" s="29"/>
      <c r="F1321" s="29"/>
      <c r="G1321" s="29"/>
      <c r="H1321" s="29"/>
      <c r="I1321" s="30"/>
      <c r="J1321" s="30"/>
      <c r="K1321" s="30"/>
      <c r="L1321" s="30"/>
      <c r="M1321" s="40"/>
      <c r="N1321" s="40"/>
      <c r="O1321" s="31"/>
      <c r="P1321" s="31"/>
      <c r="Q1321" s="32"/>
      <c r="R1321" s="32"/>
      <c r="S1321" s="33"/>
      <c r="T1321" s="33"/>
      <c r="U1321" s="33"/>
      <c r="V1321" s="33"/>
      <c r="W1321" s="33"/>
      <c r="X1321" s="33"/>
    </row>
    <row r="1322" spans="1:24" s="34" customFormat="1">
      <c r="A1322" s="29"/>
      <c r="B1322" s="29"/>
      <c r="C1322" s="29"/>
      <c r="D1322" s="29"/>
      <c r="E1322" s="29"/>
      <c r="F1322" s="29"/>
      <c r="G1322" s="29"/>
      <c r="H1322" s="29"/>
      <c r="I1322" s="30"/>
      <c r="J1322" s="30"/>
      <c r="K1322" s="30"/>
      <c r="L1322" s="30"/>
      <c r="M1322" s="40"/>
      <c r="N1322" s="40"/>
      <c r="O1322" s="31"/>
      <c r="P1322" s="31"/>
      <c r="Q1322" s="32"/>
      <c r="R1322" s="32"/>
      <c r="S1322" s="33"/>
      <c r="T1322" s="33"/>
      <c r="U1322" s="33"/>
      <c r="V1322" s="33"/>
      <c r="W1322" s="33"/>
      <c r="X1322" s="33"/>
    </row>
    <row r="1323" spans="1:24" s="34" customFormat="1">
      <c r="A1323" s="29"/>
      <c r="B1323" s="29"/>
      <c r="C1323" s="29"/>
      <c r="D1323" s="29"/>
      <c r="E1323" s="29"/>
      <c r="F1323" s="29"/>
      <c r="G1323" s="29"/>
      <c r="H1323" s="29"/>
      <c r="I1323" s="30"/>
      <c r="J1323" s="30"/>
      <c r="K1323" s="30"/>
      <c r="L1323" s="30"/>
      <c r="M1323" s="40"/>
      <c r="N1323" s="40"/>
      <c r="O1323" s="31"/>
      <c r="P1323" s="31"/>
      <c r="Q1323" s="32"/>
      <c r="R1323" s="32"/>
      <c r="S1323" s="33"/>
      <c r="T1323" s="33"/>
      <c r="U1323" s="33"/>
      <c r="V1323" s="33"/>
      <c r="W1323" s="33"/>
      <c r="X1323" s="33"/>
    </row>
    <row r="1324" spans="1:24" s="34" customFormat="1">
      <c r="A1324" s="29"/>
      <c r="B1324" s="29"/>
      <c r="C1324" s="29"/>
      <c r="D1324" s="29"/>
      <c r="E1324" s="29"/>
      <c r="F1324" s="29"/>
      <c r="G1324" s="29"/>
      <c r="H1324" s="29"/>
      <c r="I1324" s="30"/>
      <c r="J1324" s="30"/>
      <c r="K1324" s="30"/>
      <c r="L1324" s="30"/>
      <c r="M1324" s="40"/>
      <c r="N1324" s="40"/>
      <c r="O1324" s="31"/>
      <c r="P1324" s="31"/>
      <c r="Q1324" s="32"/>
      <c r="R1324" s="32"/>
      <c r="S1324" s="33"/>
      <c r="T1324" s="33"/>
      <c r="U1324" s="33"/>
      <c r="V1324" s="33"/>
      <c r="W1324" s="33"/>
      <c r="X1324" s="33"/>
    </row>
    <row r="1325" spans="1:24" s="34" customFormat="1">
      <c r="A1325" s="29"/>
      <c r="B1325" s="29"/>
      <c r="C1325" s="29"/>
      <c r="D1325" s="29"/>
      <c r="E1325" s="29"/>
      <c r="F1325" s="29"/>
      <c r="G1325" s="29"/>
      <c r="H1325" s="29"/>
      <c r="I1325" s="30"/>
      <c r="J1325" s="30"/>
      <c r="K1325" s="30"/>
      <c r="L1325" s="30"/>
      <c r="M1325" s="40"/>
      <c r="N1325" s="40"/>
      <c r="O1325" s="31"/>
      <c r="P1325" s="31"/>
      <c r="Q1325" s="32"/>
      <c r="R1325" s="32"/>
      <c r="S1325" s="33"/>
      <c r="T1325" s="33"/>
      <c r="U1325" s="33"/>
      <c r="V1325" s="33"/>
      <c r="W1325" s="33"/>
      <c r="X1325" s="33"/>
    </row>
    <row r="1326" spans="1:24" s="34" customFormat="1">
      <c r="A1326" s="29"/>
      <c r="B1326" s="29"/>
      <c r="C1326" s="29"/>
      <c r="D1326" s="29"/>
      <c r="E1326" s="29"/>
      <c r="F1326" s="29"/>
      <c r="G1326" s="29"/>
      <c r="H1326" s="29"/>
      <c r="I1326" s="30"/>
      <c r="J1326" s="30"/>
      <c r="K1326" s="30"/>
      <c r="L1326" s="30"/>
      <c r="M1326" s="40"/>
      <c r="N1326" s="40"/>
      <c r="O1326" s="31"/>
      <c r="P1326" s="31"/>
      <c r="Q1326" s="32"/>
      <c r="R1326" s="32"/>
      <c r="S1326" s="33"/>
      <c r="T1326" s="33"/>
      <c r="U1326" s="33"/>
      <c r="V1326" s="33"/>
      <c r="W1326" s="33"/>
      <c r="X1326" s="33"/>
    </row>
    <row r="1327" spans="1:24" s="34" customFormat="1">
      <c r="A1327" s="29"/>
      <c r="B1327" s="29"/>
      <c r="C1327" s="29"/>
      <c r="D1327" s="29"/>
      <c r="E1327" s="29"/>
      <c r="F1327" s="29"/>
      <c r="G1327" s="29"/>
      <c r="H1327" s="29"/>
      <c r="I1327" s="30"/>
      <c r="J1327" s="30"/>
      <c r="K1327" s="30"/>
      <c r="L1327" s="30"/>
      <c r="M1327" s="40"/>
      <c r="N1327" s="40"/>
      <c r="O1327" s="31"/>
      <c r="P1327" s="31"/>
      <c r="Q1327" s="32"/>
      <c r="R1327" s="32"/>
      <c r="S1327" s="33"/>
      <c r="T1327" s="33"/>
      <c r="U1327" s="33"/>
      <c r="V1327" s="33"/>
      <c r="W1327" s="33"/>
      <c r="X1327" s="33"/>
    </row>
    <row r="1328" spans="1:24" s="34" customFormat="1">
      <c r="A1328" s="29"/>
      <c r="B1328" s="29"/>
      <c r="C1328" s="29"/>
      <c r="D1328" s="29"/>
      <c r="E1328" s="29"/>
      <c r="F1328" s="29"/>
      <c r="G1328" s="29"/>
      <c r="H1328" s="29"/>
      <c r="I1328" s="30"/>
      <c r="J1328" s="30"/>
      <c r="K1328" s="30"/>
      <c r="L1328" s="30"/>
      <c r="M1328" s="40"/>
      <c r="N1328" s="40"/>
      <c r="O1328" s="31"/>
      <c r="P1328" s="31"/>
      <c r="Q1328" s="32"/>
      <c r="R1328" s="32"/>
      <c r="S1328" s="33"/>
      <c r="T1328" s="33"/>
      <c r="U1328" s="33"/>
      <c r="V1328" s="33"/>
      <c r="W1328" s="33"/>
      <c r="X1328" s="33"/>
    </row>
    <row r="1329" spans="1:24" s="34" customFormat="1">
      <c r="A1329" s="29"/>
      <c r="B1329" s="29"/>
      <c r="C1329" s="29"/>
      <c r="D1329" s="29"/>
      <c r="E1329" s="29"/>
      <c r="F1329" s="29"/>
      <c r="G1329" s="29"/>
      <c r="H1329" s="29"/>
      <c r="I1329" s="30"/>
      <c r="J1329" s="30"/>
      <c r="K1329" s="30"/>
      <c r="L1329" s="30"/>
      <c r="M1329" s="40"/>
      <c r="N1329" s="40"/>
      <c r="O1329" s="31"/>
      <c r="P1329" s="31"/>
      <c r="Q1329" s="32"/>
      <c r="R1329" s="32"/>
      <c r="S1329" s="33"/>
      <c r="T1329" s="33"/>
      <c r="U1329" s="33"/>
      <c r="V1329" s="33"/>
      <c r="W1329" s="33"/>
      <c r="X1329" s="33"/>
    </row>
    <row r="1330" spans="1:24" s="34" customFormat="1">
      <c r="A1330" s="29"/>
      <c r="B1330" s="29"/>
      <c r="C1330" s="29"/>
      <c r="D1330" s="29"/>
      <c r="E1330" s="29"/>
      <c r="F1330" s="29"/>
      <c r="G1330" s="29"/>
      <c r="H1330" s="29"/>
      <c r="I1330" s="30"/>
      <c r="J1330" s="30"/>
      <c r="K1330" s="30"/>
      <c r="L1330" s="30"/>
      <c r="M1330" s="40"/>
      <c r="N1330" s="40"/>
      <c r="O1330" s="31"/>
      <c r="P1330" s="31"/>
      <c r="Q1330" s="32"/>
      <c r="R1330" s="32"/>
      <c r="S1330" s="33"/>
      <c r="T1330" s="33"/>
      <c r="U1330" s="33"/>
      <c r="V1330" s="33"/>
      <c r="W1330" s="33"/>
      <c r="X1330" s="33"/>
    </row>
    <row r="1331" spans="1:24" s="34" customFormat="1">
      <c r="A1331" s="29"/>
      <c r="B1331" s="29"/>
      <c r="C1331" s="29"/>
      <c r="D1331" s="29"/>
      <c r="E1331" s="29"/>
      <c r="F1331" s="29"/>
      <c r="G1331" s="29"/>
      <c r="H1331" s="29"/>
      <c r="I1331" s="30"/>
      <c r="J1331" s="30"/>
      <c r="K1331" s="30"/>
      <c r="L1331" s="30"/>
      <c r="M1331" s="40"/>
      <c r="N1331" s="40"/>
      <c r="O1331" s="31"/>
      <c r="P1331" s="31"/>
      <c r="Q1331" s="32"/>
      <c r="R1331" s="32"/>
      <c r="S1331" s="33"/>
      <c r="T1331" s="33"/>
      <c r="U1331" s="33"/>
      <c r="V1331" s="33"/>
      <c r="W1331" s="33"/>
      <c r="X1331" s="33"/>
    </row>
    <row r="1332" spans="1:24" s="34" customFormat="1">
      <c r="A1332" s="29"/>
      <c r="B1332" s="29"/>
      <c r="C1332" s="29"/>
      <c r="D1332" s="29"/>
      <c r="E1332" s="29"/>
      <c r="F1332" s="29"/>
      <c r="G1332" s="29"/>
      <c r="H1332" s="29"/>
      <c r="I1332" s="30"/>
      <c r="J1332" s="30"/>
      <c r="K1332" s="30"/>
      <c r="L1332" s="30"/>
      <c r="M1332" s="40"/>
      <c r="N1332" s="40"/>
      <c r="O1332" s="31"/>
      <c r="P1332" s="31"/>
      <c r="Q1332" s="32"/>
      <c r="R1332" s="32"/>
      <c r="S1332" s="33"/>
      <c r="T1332" s="33"/>
      <c r="U1332" s="33"/>
      <c r="V1332" s="33"/>
      <c r="W1332" s="33"/>
      <c r="X1332" s="33"/>
    </row>
    <row r="1333" spans="1:24" s="34" customFormat="1">
      <c r="A1333" s="29"/>
      <c r="B1333" s="29"/>
      <c r="C1333" s="29"/>
      <c r="D1333" s="29"/>
      <c r="E1333" s="29"/>
      <c r="F1333" s="29"/>
      <c r="G1333" s="29"/>
      <c r="H1333" s="29"/>
      <c r="I1333" s="30"/>
      <c r="J1333" s="30"/>
      <c r="K1333" s="30"/>
      <c r="L1333" s="30"/>
      <c r="M1333" s="40"/>
      <c r="N1333" s="40"/>
      <c r="O1333" s="31"/>
      <c r="P1333" s="31"/>
      <c r="Q1333" s="32"/>
      <c r="R1333" s="32"/>
      <c r="S1333" s="33"/>
      <c r="T1333" s="33"/>
      <c r="U1333" s="33"/>
      <c r="V1333" s="33"/>
      <c r="W1333" s="33"/>
      <c r="X1333" s="33"/>
    </row>
    <row r="1334" spans="1:24" s="34" customFormat="1">
      <c r="A1334" s="29"/>
      <c r="B1334" s="29"/>
      <c r="C1334" s="29"/>
      <c r="D1334" s="29"/>
      <c r="E1334" s="29"/>
      <c r="F1334" s="29"/>
      <c r="G1334" s="29"/>
      <c r="H1334" s="29"/>
      <c r="I1334" s="30"/>
      <c r="J1334" s="30"/>
      <c r="K1334" s="30"/>
      <c r="L1334" s="30"/>
      <c r="M1334" s="40"/>
      <c r="N1334" s="40"/>
      <c r="O1334" s="31"/>
      <c r="P1334" s="31"/>
      <c r="Q1334" s="32"/>
      <c r="R1334" s="32"/>
      <c r="S1334" s="33"/>
      <c r="T1334" s="33"/>
      <c r="U1334" s="33"/>
      <c r="V1334" s="33"/>
      <c r="W1334" s="33"/>
      <c r="X1334" s="33"/>
    </row>
    <row r="1335" spans="1:24" s="34" customFormat="1">
      <c r="A1335" s="29"/>
      <c r="B1335" s="29"/>
      <c r="C1335" s="29"/>
      <c r="D1335" s="29"/>
      <c r="E1335" s="29"/>
      <c r="F1335" s="29"/>
      <c r="G1335" s="29"/>
      <c r="H1335" s="29"/>
      <c r="I1335" s="30"/>
      <c r="J1335" s="30"/>
      <c r="K1335" s="30"/>
      <c r="L1335" s="30"/>
      <c r="M1335" s="40"/>
      <c r="N1335" s="40"/>
      <c r="O1335" s="31"/>
      <c r="P1335" s="31"/>
      <c r="Q1335" s="32"/>
      <c r="R1335" s="32"/>
      <c r="S1335" s="33"/>
      <c r="T1335" s="33"/>
      <c r="U1335" s="33"/>
      <c r="V1335" s="33"/>
      <c r="W1335" s="33"/>
      <c r="X1335" s="33"/>
    </row>
    <row r="1336" spans="1:24" s="34" customFormat="1">
      <c r="A1336" s="29"/>
      <c r="B1336" s="29"/>
      <c r="C1336" s="29"/>
      <c r="D1336" s="29"/>
      <c r="E1336" s="29"/>
      <c r="F1336" s="29"/>
      <c r="G1336" s="29"/>
      <c r="H1336" s="29"/>
      <c r="I1336" s="30"/>
      <c r="J1336" s="30"/>
      <c r="K1336" s="30"/>
      <c r="L1336" s="30"/>
      <c r="M1336" s="40"/>
      <c r="N1336" s="40"/>
      <c r="O1336" s="31"/>
      <c r="P1336" s="31"/>
      <c r="Q1336" s="32"/>
      <c r="R1336" s="32"/>
      <c r="S1336" s="33"/>
      <c r="T1336" s="33"/>
      <c r="U1336" s="33"/>
      <c r="V1336" s="33"/>
      <c r="W1336" s="33"/>
      <c r="X1336" s="33"/>
    </row>
    <row r="1337" spans="1:24" s="34" customFormat="1">
      <c r="A1337" s="29"/>
      <c r="B1337" s="29"/>
      <c r="C1337" s="29"/>
      <c r="D1337" s="29"/>
      <c r="E1337" s="29"/>
      <c r="F1337" s="29"/>
      <c r="G1337" s="29"/>
      <c r="H1337" s="29"/>
      <c r="I1337" s="30"/>
      <c r="J1337" s="30"/>
      <c r="K1337" s="30"/>
      <c r="L1337" s="30"/>
      <c r="M1337" s="40"/>
      <c r="N1337" s="40"/>
      <c r="O1337" s="31"/>
      <c r="P1337" s="31"/>
      <c r="Q1337" s="32"/>
      <c r="R1337" s="32"/>
      <c r="S1337" s="33"/>
      <c r="T1337" s="33"/>
      <c r="U1337" s="33"/>
      <c r="V1337" s="33"/>
      <c r="W1337" s="33"/>
      <c r="X1337" s="33"/>
    </row>
    <row r="1338" spans="1:24" s="34" customFormat="1">
      <c r="A1338" s="29"/>
      <c r="B1338" s="29"/>
      <c r="C1338" s="29"/>
      <c r="D1338" s="29"/>
      <c r="E1338" s="29"/>
      <c r="F1338" s="29"/>
      <c r="G1338" s="29"/>
      <c r="H1338" s="29"/>
      <c r="I1338" s="30"/>
      <c r="J1338" s="30"/>
      <c r="K1338" s="30"/>
      <c r="L1338" s="30"/>
      <c r="M1338" s="40"/>
      <c r="N1338" s="40"/>
      <c r="O1338" s="31"/>
      <c r="P1338" s="31"/>
      <c r="Q1338" s="32"/>
      <c r="R1338" s="32"/>
      <c r="S1338" s="33"/>
      <c r="T1338" s="33"/>
      <c r="U1338" s="33"/>
      <c r="V1338" s="33"/>
      <c r="W1338" s="33"/>
      <c r="X1338" s="33"/>
    </row>
    <row r="1339" spans="1:24" s="34" customFormat="1">
      <c r="A1339" s="29"/>
      <c r="B1339" s="29"/>
      <c r="C1339" s="29"/>
      <c r="D1339" s="29"/>
      <c r="E1339" s="29"/>
      <c r="F1339" s="29"/>
      <c r="G1339" s="29"/>
      <c r="H1339" s="29"/>
      <c r="I1339" s="30"/>
      <c r="J1339" s="30"/>
      <c r="K1339" s="30"/>
      <c r="L1339" s="30"/>
      <c r="M1339" s="40"/>
      <c r="N1339" s="40"/>
      <c r="O1339" s="31"/>
      <c r="P1339" s="31"/>
      <c r="Q1339" s="32"/>
      <c r="R1339" s="32"/>
      <c r="S1339" s="33"/>
      <c r="T1339" s="33"/>
      <c r="U1339" s="33"/>
      <c r="V1339" s="33"/>
      <c r="W1339" s="33"/>
      <c r="X1339" s="33"/>
    </row>
    <row r="1340" spans="1:24" s="34" customFormat="1">
      <c r="A1340" s="29"/>
      <c r="B1340" s="29"/>
      <c r="C1340" s="29"/>
      <c r="D1340" s="29"/>
      <c r="E1340" s="29"/>
      <c r="F1340" s="29"/>
      <c r="G1340" s="29"/>
      <c r="H1340" s="29"/>
      <c r="I1340" s="30"/>
      <c r="J1340" s="30"/>
      <c r="K1340" s="30"/>
      <c r="L1340" s="30"/>
      <c r="M1340" s="40"/>
      <c r="N1340" s="40"/>
      <c r="O1340" s="31"/>
      <c r="P1340" s="31"/>
      <c r="Q1340" s="32"/>
      <c r="R1340" s="32"/>
      <c r="S1340" s="33"/>
      <c r="T1340" s="33"/>
      <c r="U1340" s="33"/>
      <c r="V1340" s="33"/>
      <c r="W1340" s="33"/>
      <c r="X1340" s="33"/>
    </row>
    <row r="1341" spans="1:24" s="34" customFormat="1">
      <c r="A1341" s="29"/>
      <c r="B1341" s="29"/>
      <c r="C1341" s="29"/>
      <c r="D1341" s="29"/>
      <c r="E1341" s="29"/>
      <c r="F1341" s="29"/>
      <c r="G1341" s="29"/>
      <c r="H1341" s="29"/>
      <c r="I1341" s="30"/>
      <c r="J1341" s="30"/>
      <c r="K1341" s="30"/>
      <c r="L1341" s="30"/>
      <c r="M1341" s="40"/>
      <c r="N1341" s="40"/>
      <c r="O1341" s="31"/>
      <c r="P1341" s="31"/>
      <c r="Q1341" s="32"/>
      <c r="R1341" s="32"/>
      <c r="S1341" s="33"/>
      <c r="T1341" s="33"/>
      <c r="U1341" s="33"/>
      <c r="V1341" s="33"/>
      <c r="W1341" s="33"/>
      <c r="X1341" s="33"/>
    </row>
    <row r="1342" spans="1:24" s="34" customFormat="1">
      <c r="A1342" s="29"/>
      <c r="B1342" s="29"/>
      <c r="C1342" s="29"/>
      <c r="D1342" s="29"/>
      <c r="E1342" s="29"/>
      <c r="F1342" s="29"/>
      <c r="G1342" s="29"/>
      <c r="H1342" s="29"/>
      <c r="I1342" s="30"/>
      <c r="J1342" s="30"/>
      <c r="K1342" s="30"/>
      <c r="L1342" s="30"/>
      <c r="M1342" s="40"/>
      <c r="N1342" s="40"/>
      <c r="O1342" s="31"/>
      <c r="P1342" s="31"/>
      <c r="Q1342" s="32"/>
      <c r="R1342" s="32"/>
      <c r="S1342" s="33"/>
      <c r="T1342" s="33"/>
      <c r="U1342" s="33"/>
      <c r="V1342" s="33"/>
      <c r="W1342" s="33"/>
      <c r="X1342" s="33"/>
    </row>
    <row r="1343" spans="1:24" s="34" customFormat="1">
      <c r="A1343" s="29"/>
      <c r="B1343" s="29"/>
      <c r="C1343" s="29"/>
      <c r="D1343" s="29"/>
      <c r="E1343" s="29"/>
      <c r="F1343" s="29"/>
      <c r="G1343" s="29"/>
      <c r="H1343" s="29"/>
      <c r="I1343" s="30"/>
      <c r="J1343" s="30"/>
      <c r="K1343" s="30"/>
      <c r="L1343" s="30"/>
      <c r="M1343" s="40"/>
      <c r="N1343" s="40"/>
      <c r="O1343" s="31"/>
      <c r="P1343" s="31"/>
      <c r="Q1343" s="32"/>
      <c r="R1343" s="32"/>
      <c r="S1343" s="33"/>
      <c r="T1343" s="33"/>
      <c r="U1343" s="33"/>
      <c r="V1343" s="33"/>
      <c r="W1343" s="33"/>
      <c r="X1343" s="33"/>
    </row>
    <row r="1344" spans="1:24" s="34" customFormat="1">
      <c r="A1344" s="29"/>
      <c r="B1344" s="29"/>
      <c r="C1344" s="29"/>
      <c r="D1344" s="29"/>
      <c r="E1344" s="29"/>
      <c r="F1344" s="29"/>
      <c r="G1344" s="29"/>
      <c r="H1344" s="29"/>
      <c r="I1344" s="30"/>
      <c r="J1344" s="30"/>
      <c r="K1344" s="30"/>
      <c r="L1344" s="30"/>
      <c r="M1344" s="40"/>
      <c r="N1344" s="40"/>
      <c r="O1344" s="31"/>
      <c r="P1344" s="31"/>
      <c r="Q1344" s="32"/>
      <c r="R1344" s="32"/>
      <c r="S1344" s="33"/>
      <c r="T1344" s="33"/>
      <c r="U1344" s="33"/>
      <c r="V1344" s="33"/>
      <c r="W1344" s="33"/>
      <c r="X1344" s="33"/>
    </row>
    <row r="1345" spans="1:24" s="34" customFormat="1">
      <c r="A1345" s="29"/>
      <c r="B1345" s="29"/>
      <c r="C1345" s="29"/>
      <c r="D1345" s="29"/>
      <c r="E1345" s="29"/>
      <c r="F1345" s="29"/>
      <c r="G1345" s="29"/>
      <c r="H1345" s="29"/>
      <c r="I1345" s="30"/>
      <c r="J1345" s="30"/>
      <c r="K1345" s="30"/>
      <c r="L1345" s="30"/>
      <c r="M1345" s="40"/>
      <c r="N1345" s="40"/>
      <c r="O1345" s="31"/>
      <c r="P1345" s="31"/>
      <c r="Q1345" s="32"/>
      <c r="R1345" s="32"/>
      <c r="S1345" s="33"/>
      <c r="T1345" s="33"/>
      <c r="U1345" s="33"/>
      <c r="V1345" s="33"/>
      <c r="W1345" s="33"/>
      <c r="X1345" s="33"/>
    </row>
    <row r="1346" spans="1:24" s="34" customFormat="1">
      <c r="A1346" s="29"/>
      <c r="B1346" s="29"/>
      <c r="C1346" s="29"/>
      <c r="D1346" s="29"/>
      <c r="E1346" s="29"/>
      <c r="F1346" s="29"/>
      <c r="G1346" s="29"/>
      <c r="H1346" s="29"/>
      <c r="I1346" s="30"/>
      <c r="J1346" s="30"/>
      <c r="K1346" s="30"/>
      <c r="L1346" s="30"/>
      <c r="M1346" s="40"/>
      <c r="N1346" s="40"/>
      <c r="O1346" s="31"/>
      <c r="P1346" s="31"/>
      <c r="Q1346" s="32"/>
      <c r="R1346" s="32"/>
      <c r="S1346" s="33"/>
      <c r="T1346" s="33"/>
      <c r="U1346" s="33"/>
      <c r="V1346" s="33"/>
      <c r="W1346" s="33"/>
      <c r="X1346" s="33"/>
    </row>
    <row r="1347" spans="1:24" s="34" customFormat="1">
      <c r="A1347" s="29"/>
      <c r="B1347" s="29"/>
      <c r="C1347" s="29"/>
      <c r="D1347" s="29"/>
      <c r="E1347" s="29"/>
      <c r="F1347" s="29"/>
      <c r="G1347" s="29"/>
      <c r="H1347" s="29"/>
      <c r="I1347" s="30"/>
      <c r="J1347" s="30"/>
      <c r="K1347" s="30"/>
      <c r="L1347" s="30"/>
      <c r="M1347" s="40"/>
      <c r="N1347" s="40"/>
      <c r="O1347" s="31"/>
      <c r="P1347" s="31"/>
      <c r="Q1347" s="32"/>
      <c r="R1347" s="32"/>
      <c r="S1347" s="33"/>
      <c r="T1347" s="33"/>
      <c r="U1347" s="33"/>
      <c r="V1347" s="33"/>
      <c r="W1347" s="33"/>
      <c r="X1347" s="33"/>
    </row>
    <row r="1348" spans="1:24" s="34" customFormat="1">
      <c r="A1348" s="29"/>
      <c r="B1348" s="29"/>
      <c r="C1348" s="29"/>
      <c r="D1348" s="29"/>
      <c r="E1348" s="29"/>
      <c r="F1348" s="29"/>
      <c r="G1348" s="29"/>
      <c r="H1348" s="29"/>
      <c r="I1348" s="30"/>
      <c r="J1348" s="30"/>
      <c r="K1348" s="30"/>
      <c r="L1348" s="30"/>
      <c r="M1348" s="40"/>
      <c r="N1348" s="40"/>
      <c r="O1348" s="31"/>
      <c r="P1348" s="31"/>
      <c r="Q1348" s="32"/>
      <c r="R1348" s="32"/>
      <c r="S1348" s="33"/>
      <c r="T1348" s="33"/>
      <c r="U1348" s="33"/>
      <c r="V1348" s="33"/>
      <c r="W1348" s="33"/>
      <c r="X1348" s="33"/>
    </row>
    <row r="1349" spans="1:24" s="34" customFormat="1">
      <c r="A1349" s="29"/>
      <c r="B1349" s="29"/>
      <c r="C1349" s="29"/>
      <c r="D1349" s="29"/>
      <c r="E1349" s="29"/>
      <c r="F1349" s="29"/>
      <c r="G1349" s="29"/>
      <c r="H1349" s="29"/>
      <c r="I1349" s="30"/>
      <c r="J1349" s="30"/>
      <c r="K1349" s="30"/>
      <c r="L1349" s="30"/>
      <c r="M1349" s="40"/>
      <c r="N1349" s="40"/>
      <c r="O1349" s="31"/>
      <c r="P1349" s="31"/>
      <c r="Q1349" s="32"/>
      <c r="R1349" s="32"/>
      <c r="S1349" s="33"/>
      <c r="T1349" s="33"/>
      <c r="U1349" s="33"/>
      <c r="V1349" s="33"/>
      <c r="W1349" s="33"/>
      <c r="X1349" s="33"/>
    </row>
    <row r="1350" spans="1:24" s="34" customFormat="1">
      <c r="A1350" s="29"/>
      <c r="B1350" s="29"/>
      <c r="C1350" s="29"/>
      <c r="D1350" s="29"/>
      <c r="E1350" s="29"/>
      <c r="F1350" s="29"/>
      <c r="G1350" s="29"/>
      <c r="H1350" s="29"/>
      <c r="I1350" s="30"/>
      <c r="J1350" s="30"/>
      <c r="K1350" s="30"/>
      <c r="L1350" s="30"/>
      <c r="M1350" s="40"/>
      <c r="N1350" s="40"/>
      <c r="O1350" s="31"/>
      <c r="P1350" s="31"/>
      <c r="Q1350" s="32"/>
      <c r="R1350" s="32"/>
      <c r="S1350" s="33"/>
      <c r="T1350" s="33"/>
      <c r="U1350" s="33"/>
      <c r="V1350" s="33"/>
      <c r="W1350" s="33"/>
      <c r="X1350" s="33"/>
    </row>
    <row r="1351" spans="1:24" s="34" customFormat="1">
      <c r="A1351" s="29"/>
      <c r="B1351" s="29"/>
      <c r="C1351" s="29"/>
      <c r="D1351" s="29"/>
      <c r="E1351" s="29"/>
      <c r="F1351" s="29"/>
      <c r="G1351" s="29"/>
      <c r="H1351" s="29"/>
      <c r="I1351" s="30"/>
      <c r="J1351" s="30"/>
      <c r="K1351" s="30"/>
      <c r="L1351" s="30"/>
      <c r="M1351" s="40"/>
      <c r="N1351" s="40"/>
      <c r="O1351" s="31"/>
      <c r="P1351" s="31"/>
      <c r="Q1351" s="32"/>
      <c r="R1351" s="32"/>
      <c r="S1351" s="33"/>
      <c r="T1351" s="33"/>
      <c r="U1351" s="33"/>
      <c r="V1351" s="33"/>
      <c r="W1351" s="33"/>
      <c r="X1351" s="33"/>
    </row>
    <row r="1352" spans="1:24" s="34" customFormat="1">
      <c r="A1352" s="29"/>
      <c r="B1352" s="29"/>
      <c r="C1352" s="29"/>
      <c r="D1352" s="29"/>
      <c r="E1352" s="29"/>
      <c r="F1352" s="29"/>
      <c r="G1352" s="29"/>
      <c r="H1352" s="29"/>
      <c r="I1352" s="30"/>
      <c r="J1352" s="30"/>
      <c r="K1352" s="30"/>
      <c r="L1352" s="30"/>
      <c r="M1352" s="40"/>
      <c r="N1352" s="40"/>
      <c r="O1352" s="31"/>
      <c r="P1352" s="31"/>
      <c r="Q1352" s="32"/>
      <c r="R1352" s="32"/>
      <c r="S1352" s="33"/>
      <c r="T1352" s="33"/>
      <c r="U1352" s="33"/>
      <c r="V1352" s="33"/>
      <c r="W1352" s="33"/>
      <c r="X1352" s="33"/>
    </row>
    <row r="1353" spans="1:24" s="34" customFormat="1">
      <c r="A1353" s="29"/>
      <c r="B1353" s="29"/>
      <c r="C1353" s="29"/>
      <c r="D1353" s="29"/>
      <c r="E1353" s="29"/>
      <c r="F1353" s="29"/>
      <c r="G1353" s="29"/>
      <c r="H1353" s="29"/>
      <c r="I1353" s="30"/>
      <c r="J1353" s="30"/>
      <c r="K1353" s="30"/>
      <c r="L1353" s="30"/>
      <c r="M1353" s="40"/>
      <c r="N1353" s="40"/>
      <c r="O1353" s="31"/>
      <c r="P1353" s="31"/>
      <c r="Q1353" s="32"/>
      <c r="R1353" s="32"/>
      <c r="S1353" s="33"/>
      <c r="T1353" s="33"/>
      <c r="U1353" s="33"/>
      <c r="V1353" s="33"/>
      <c r="W1353" s="33"/>
      <c r="X1353" s="33"/>
    </row>
    <row r="1354" spans="1:24" s="34" customFormat="1">
      <c r="A1354" s="29"/>
      <c r="B1354" s="29"/>
      <c r="C1354" s="29"/>
      <c r="D1354" s="29"/>
      <c r="E1354" s="29"/>
      <c r="F1354" s="29"/>
      <c r="G1354" s="29"/>
      <c r="H1354" s="29"/>
      <c r="I1354" s="30"/>
      <c r="J1354" s="30"/>
      <c r="K1354" s="30"/>
      <c r="L1354" s="30"/>
      <c r="M1354" s="40"/>
      <c r="N1354" s="40"/>
      <c r="O1354" s="31"/>
      <c r="P1354" s="31"/>
      <c r="Q1354" s="32"/>
      <c r="R1354" s="32"/>
      <c r="S1354" s="33"/>
      <c r="T1354" s="33"/>
      <c r="U1354" s="33"/>
      <c r="V1354" s="33"/>
      <c r="W1354" s="33"/>
      <c r="X1354" s="33"/>
    </row>
    <row r="1355" spans="1:24" s="34" customFormat="1">
      <c r="A1355" s="29"/>
      <c r="B1355" s="29"/>
      <c r="C1355" s="29"/>
      <c r="D1355" s="29"/>
      <c r="E1355" s="29"/>
      <c r="F1355" s="29"/>
      <c r="G1355" s="29"/>
      <c r="H1355" s="29"/>
      <c r="I1355" s="30"/>
      <c r="J1355" s="30"/>
      <c r="K1355" s="30"/>
      <c r="L1355" s="30"/>
      <c r="M1355" s="40"/>
      <c r="N1355" s="40"/>
      <c r="O1355" s="31"/>
      <c r="P1355" s="31"/>
      <c r="Q1355" s="32"/>
      <c r="R1355" s="32"/>
      <c r="S1355" s="33"/>
      <c r="T1355" s="33"/>
      <c r="U1355" s="33"/>
      <c r="V1355" s="33"/>
      <c r="W1355" s="33"/>
      <c r="X1355" s="33"/>
    </row>
    <row r="1356" spans="1:24" s="34" customFormat="1">
      <c r="A1356" s="29"/>
      <c r="B1356" s="29"/>
      <c r="C1356" s="29"/>
      <c r="D1356" s="29"/>
      <c r="E1356" s="29"/>
      <c r="F1356" s="29"/>
      <c r="G1356" s="29"/>
      <c r="H1356" s="29"/>
      <c r="I1356" s="30"/>
      <c r="J1356" s="30"/>
      <c r="K1356" s="30"/>
      <c r="L1356" s="30"/>
      <c r="M1356" s="40"/>
      <c r="N1356" s="40"/>
      <c r="O1356" s="31"/>
      <c r="P1356" s="31"/>
      <c r="Q1356" s="32"/>
      <c r="R1356" s="32"/>
      <c r="S1356" s="33"/>
      <c r="T1356" s="33"/>
      <c r="U1356" s="33"/>
      <c r="V1356" s="33"/>
      <c r="W1356" s="33"/>
      <c r="X1356" s="33"/>
    </row>
    <row r="1357" spans="1:24" s="34" customFormat="1">
      <c r="A1357" s="29"/>
      <c r="B1357" s="29"/>
      <c r="C1357" s="29"/>
      <c r="D1357" s="29"/>
      <c r="E1357" s="29"/>
      <c r="F1357" s="29"/>
      <c r="G1357" s="29"/>
      <c r="H1357" s="29"/>
      <c r="I1357" s="30"/>
      <c r="J1357" s="30"/>
      <c r="K1357" s="30"/>
      <c r="L1357" s="30"/>
      <c r="M1357" s="40"/>
      <c r="N1357" s="40"/>
      <c r="O1357" s="31"/>
      <c r="P1357" s="31"/>
      <c r="Q1357" s="32"/>
      <c r="R1357" s="32"/>
      <c r="S1357" s="33"/>
      <c r="T1357" s="33"/>
      <c r="U1357" s="33"/>
      <c r="V1357" s="33"/>
      <c r="W1357" s="33"/>
      <c r="X1357" s="33"/>
    </row>
    <row r="1358" spans="1:24" s="34" customFormat="1">
      <c r="A1358" s="29"/>
      <c r="B1358" s="29"/>
      <c r="C1358" s="29"/>
      <c r="D1358" s="29"/>
      <c r="E1358" s="29"/>
      <c r="F1358" s="29"/>
      <c r="G1358" s="29"/>
      <c r="H1358" s="29"/>
      <c r="I1358" s="30"/>
      <c r="J1358" s="30"/>
      <c r="K1358" s="30"/>
      <c r="L1358" s="30"/>
      <c r="M1358" s="40"/>
      <c r="N1358" s="40"/>
      <c r="O1358" s="31"/>
      <c r="P1358" s="31"/>
      <c r="Q1358" s="32"/>
      <c r="R1358" s="32"/>
      <c r="S1358" s="33"/>
      <c r="T1358" s="33"/>
      <c r="U1358" s="33"/>
      <c r="V1358" s="33"/>
      <c r="W1358" s="33"/>
      <c r="X1358" s="33"/>
    </row>
    <row r="1359" spans="1:24" s="34" customFormat="1">
      <c r="A1359" s="29"/>
      <c r="B1359" s="29"/>
      <c r="C1359" s="29"/>
      <c r="D1359" s="29"/>
      <c r="E1359" s="29"/>
      <c r="F1359" s="29"/>
      <c r="G1359" s="29"/>
      <c r="H1359" s="29"/>
      <c r="I1359" s="30"/>
      <c r="J1359" s="30"/>
      <c r="K1359" s="30"/>
      <c r="L1359" s="30"/>
      <c r="M1359" s="40"/>
      <c r="N1359" s="40"/>
      <c r="O1359" s="31"/>
      <c r="P1359" s="31"/>
      <c r="Q1359" s="32"/>
      <c r="R1359" s="32"/>
      <c r="S1359" s="33"/>
      <c r="T1359" s="33"/>
      <c r="U1359" s="33"/>
      <c r="V1359" s="33"/>
      <c r="W1359" s="33"/>
      <c r="X1359" s="33"/>
    </row>
    <row r="1360" spans="1:24" s="34" customFormat="1">
      <c r="A1360" s="29"/>
      <c r="B1360" s="29"/>
      <c r="C1360" s="29"/>
      <c r="D1360" s="29"/>
      <c r="E1360" s="29"/>
      <c r="F1360" s="29"/>
      <c r="G1360" s="29"/>
      <c r="H1360" s="29"/>
      <c r="I1360" s="30"/>
      <c r="J1360" s="30"/>
      <c r="K1360" s="30"/>
      <c r="L1360" s="30"/>
      <c r="M1360" s="40"/>
      <c r="N1360" s="40"/>
      <c r="O1360" s="31"/>
      <c r="P1360" s="31"/>
      <c r="Q1360" s="32"/>
      <c r="R1360" s="32"/>
      <c r="S1360" s="33"/>
      <c r="T1360" s="33"/>
      <c r="U1360" s="33"/>
      <c r="V1360" s="33"/>
      <c r="W1360" s="33"/>
      <c r="X1360" s="33"/>
    </row>
    <row r="1361" spans="1:24" s="34" customFormat="1">
      <c r="A1361" s="29"/>
      <c r="B1361" s="29"/>
      <c r="C1361" s="29"/>
      <c r="D1361" s="29"/>
      <c r="E1361" s="29"/>
      <c r="F1361" s="29"/>
      <c r="G1361" s="29"/>
      <c r="H1361" s="29"/>
      <c r="I1361" s="30"/>
      <c r="J1361" s="30"/>
      <c r="K1361" s="30"/>
      <c r="L1361" s="30"/>
      <c r="M1361" s="40"/>
      <c r="N1361" s="40"/>
      <c r="O1361" s="31"/>
      <c r="P1361" s="31"/>
      <c r="Q1361" s="32"/>
      <c r="R1361" s="32"/>
      <c r="S1361" s="33"/>
      <c r="T1361" s="33"/>
      <c r="U1361" s="33"/>
      <c r="V1361" s="33"/>
      <c r="W1361" s="33"/>
      <c r="X1361" s="33"/>
    </row>
    <row r="1362" spans="1:24" s="34" customFormat="1">
      <c r="A1362" s="29"/>
      <c r="B1362" s="29"/>
      <c r="C1362" s="29"/>
      <c r="D1362" s="29"/>
      <c r="E1362" s="29"/>
      <c r="F1362" s="29"/>
      <c r="G1362" s="29"/>
      <c r="H1362" s="29"/>
      <c r="I1362" s="30"/>
      <c r="J1362" s="30"/>
      <c r="K1362" s="30"/>
      <c r="L1362" s="30"/>
      <c r="M1362" s="40"/>
      <c r="N1362" s="40"/>
      <c r="O1362" s="31"/>
      <c r="P1362" s="31"/>
      <c r="Q1362" s="32"/>
      <c r="R1362" s="32"/>
      <c r="S1362" s="33"/>
      <c r="T1362" s="33"/>
      <c r="U1362" s="33"/>
      <c r="V1362" s="33"/>
      <c r="W1362" s="33"/>
      <c r="X1362" s="33"/>
    </row>
    <row r="1363" spans="1:24" s="34" customFormat="1">
      <c r="A1363" s="29"/>
      <c r="B1363" s="29"/>
      <c r="C1363" s="29"/>
      <c r="D1363" s="29"/>
      <c r="E1363" s="29"/>
      <c r="F1363" s="29"/>
      <c r="G1363" s="29"/>
      <c r="H1363" s="29"/>
      <c r="I1363" s="30"/>
      <c r="J1363" s="30"/>
      <c r="K1363" s="30"/>
      <c r="L1363" s="30"/>
      <c r="M1363" s="40"/>
      <c r="N1363" s="40"/>
      <c r="O1363" s="31"/>
      <c r="P1363" s="31"/>
      <c r="Q1363" s="32"/>
      <c r="R1363" s="32"/>
      <c r="S1363" s="33"/>
      <c r="T1363" s="33"/>
      <c r="U1363" s="33"/>
      <c r="V1363" s="33"/>
      <c r="W1363" s="33"/>
      <c r="X1363" s="33"/>
    </row>
    <row r="1364" spans="1:24" s="34" customFormat="1">
      <c r="A1364" s="29"/>
      <c r="B1364" s="29"/>
      <c r="C1364" s="29"/>
      <c r="D1364" s="29"/>
      <c r="E1364" s="29"/>
      <c r="F1364" s="29"/>
      <c r="G1364" s="29"/>
      <c r="H1364" s="29"/>
      <c r="I1364" s="30"/>
      <c r="J1364" s="30"/>
      <c r="K1364" s="30"/>
      <c r="L1364" s="30"/>
      <c r="M1364" s="40"/>
      <c r="N1364" s="40"/>
      <c r="O1364" s="31"/>
      <c r="P1364" s="31"/>
      <c r="Q1364" s="32"/>
      <c r="R1364" s="32"/>
      <c r="S1364" s="33"/>
      <c r="T1364" s="33"/>
      <c r="U1364" s="33"/>
      <c r="V1364" s="33"/>
      <c r="W1364" s="33"/>
      <c r="X1364" s="33"/>
    </row>
    <row r="1365" spans="1:24" s="34" customFormat="1">
      <c r="A1365" s="29"/>
      <c r="B1365" s="29"/>
      <c r="C1365" s="29"/>
      <c r="D1365" s="29"/>
      <c r="E1365" s="29"/>
      <c r="F1365" s="29"/>
      <c r="G1365" s="29"/>
      <c r="H1365" s="29"/>
      <c r="I1365" s="30"/>
      <c r="J1365" s="30"/>
      <c r="K1365" s="30"/>
      <c r="L1365" s="30"/>
      <c r="M1365" s="40"/>
      <c r="N1365" s="40"/>
      <c r="O1365" s="31"/>
      <c r="P1365" s="31"/>
      <c r="Q1365" s="32"/>
      <c r="R1365" s="32"/>
      <c r="S1365" s="33"/>
      <c r="T1365" s="33"/>
      <c r="U1365" s="33"/>
      <c r="V1365" s="33"/>
      <c r="W1365" s="33"/>
      <c r="X1365" s="33"/>
    </row>
    <row r="1366" spans="1:24" s="34" customFormat="1">
      <c r="A1366" s="29"/>
      <c r="B1366" s="29"/>
      <c r="C1366" s="29"/>
      <c r="D1366" s="29"/>
      <c r="E1366" s="29"/>
      <c r="F1366" s="29"/>
      <c r="G1366" s="29"/>
      <c r="H1366" s="29"/>
      <c r="I1366" s="30"/>
      <c r="J1366" s="30"/>
      <c r="K1366" s="30"/>
      <c r="L1366" s="30"/>
      <c r="M1366" s="40"/>
      <c r="N1366" s="40"/>
      <c r="O1366" s="31"/>
      <c r="P1366" s="31"/>
      <c r="Q1366" s="32"/>
      <c r="R1366" s="32"/>
      <c r="S1366" s="33"/>
      <c r="T1366" s="33"/>
      <c r="U1366" s="33"/>
      <c r="V1366" s="33"/>
      <c r="W1366" s="33"/>
      <c r="X1366" s="33"/>
    </row>
    <row r="1367" spans="1:24" s="34" customFormat="1">
      <c r="A1367" s="29"/>
      <c r="B1367" s="29"/>
      <c r="C1367" s="29"/>
      <c r="D1367" s="29"/>
      <c r="E1367" s="29"/>
      <c r="F1367" s="29"/>
      <c r="G1367" s="29"/>
      <c r="H1367" s="29"/>
      <c r="I1367" s="30"/>
      <c r="J1367" s="30"/>
      <c r="K1367" s="30"/>
      <c r="L1367" s="30"/>
      <c r="M1367" s="40"/>
      <c r="N1367" s="40"/>
      <c r="O1367" s="31"/>
      <c r="P1367" s="31"/>
      <c r="Q1367" s="32"/>
      <c r="R1367" s="32"/>
      <c r="S1367" s="33"/>
      <c r="T1367" s="33"/>
      <c r="U1367" s="33"/>
      <c r="V1367" s="33"/>
      <c r="W1367" s="33"/>
      <c r="X1367" s="33"/>
    </row>
    <row r="1368" spans="1:24" s="34" customFormat="1">
      <c r="A1368" s="29"/>
      <c r="B1368" s="29"/>
      <c r="C1368" s="29"/>
      <c r="D1368" s="29"/>
      <c r="E1368" s="29"/>
      <c r="F1368" s="29"/>
      <c r="G1368" s="29"/>
      <c r="H1368" s="29"/>
      <c r="I1368" s="30"/>
      <c r="J1368" s="30"/>
      <c r="K1368" s="30"/>
      <c r="L1368" s="30"/>
      <c r="M1368" s="40"/>
      <c r="N1368" s="40"/>
      <c r="O1368" s="31"/>
      <c r="P1368" s="31"/>
      <c r="Q1368" s="32"/>
      <c r="R1368" s="32"/>
      <c r="S1368" s="33"/>
      <c r="T1368" s="33"/>
      <c r="U1368" s="33"/>
      <c r="V1368" s="33"/>
      <c r="W1368" s="33"/>
      <c r="X1368" s="33"/>
    </row>
    <row r="1369" spans="1:24" s="34" customFormat="1">
      <c r="A1369" s="29"/>
      <c r="B1369" s="29"/>
      <c r="C1369" s="29"/>
      <c r="D1369" s="29"/>
      <c r="E1369" s="29"/>
      <c r="F1369" s="29"/>
      <c r="G1369" s="29"/>
      <c r="H1369" s="29"/>
      <c r="I1369" s="30"/>
      <c r="J1369" s="30"/>
      <c r="K1369" s="30"/>
      <c r="L1369" s="30"/>
      <c r="M1369" s="40"/>
      <c r="N1369" s="40"/>
      <c r="O1369" s="31"/>
      <c r="P1369" s="31"/>
      <c r="Q1369" s="32"/>
      <c r="R1369" s="32"/>
      <c r="S1369" s="33"/>
      <c r="T1369" s="33"/>
      <c r="U1369" s="33"/>
      <c r="V1369" s="33"/>
      <c r="W1369" s="33"/>
      <c r="X1369" s="33"/>
    </row>
    <row r="1370" spans="1:24" s="34" customFormat="1">
      <c r="A1370" s="29"/>
      <c r="B1370" s="29"/>
      <c r="C1370" s="29"/>
      <c r="D1370" s="29"/>
      <c r="E1370" s="29"/>
      <c r="F1370" s="29"/>
      <c r="G1370" s="29"/>
      <c r="H1370" s="29"/>
      <c r="I1370" s="30"/>
      <c r="J1370" s="30"/>
      <c r="K1370" s="30"/>
      <c r="L1370" s="30"/>
      <c r="M1370" s="40"/>
      <c r="N1370" s="40"/>
      <c r="O1370" s="31"/>
      <c r="P1370" s="31"/>
      <c r="Q1370" s="32"/>
      <c r="R1370" s="32"/>
      <c r="S1370" s="33"/>
      <c r="T1370" s="33"/>
      <c r="U1370" s="33"/>
      <c r="V1370" s="33"/>
      <c r="W1370" s="33"/>
      <c r="X1370" s="33"/>
    </row>
    <row r="1371" spans="1:24" s="34" customFormat="1">
      <c r="A1371" s="29"/>
      <c r="B1371" s="29"/>
      <c r="C1371" s="29"/>
      <c r="D1371" s="29"/>
      <c r="E1371" s="29"/>
      <c r="F1371" s="29"/>
      <c r="G1371" s="29"/>
      <c r="H1371" s="29"/>
      <c r="I1371" s="30"/>
      <c r="J1371" s="30"/>
      <c r="K1371" s="30"/>
      <c r="L1371" s="30"/>
      <c r="M1371" s="40"/>
      <c r="N1371" s="40"/>
      <c r="O1371" s="31"/>
      <c r="P1371" s="31"/>
      <c r="Q1371" s="32"/>
      <c r="R1371" s="32"/>
      <c r="S1371" s="33"/>
      <c r="T1371" s="33"/>
      <c r="U1371" s="33"/>
      <c r="V1371" s="33"/>
      <c r="W1371" s="33"/>
      <c r="X1371" s="33"/>
    </row>
    <row r="1372" spans="1:24" s="34" customFormat="1">
      <c r="A1372" s="29"/>
      <c r="B1372" s="29"/>
      <c r="C1372" s="29"/>
      <c r="D1372" s="29"/>
      <c r="E1372" s="29"/>
      <c r="F1372" s="29"/>
      <c r="G1372" s="29"/>
      <c r="H1372" s="29"/>
      <c r="I1372" s="30"/>
      <c r="J1372" s="30"/>
      <c r="K1372" s="30"/>
      <c r="L1372" s="30"/>
      <c r="M1372" s="40"/>
      <c r="N1372" s="40"/>
      <c r="O1372" s="31"/>
      <c r="P1372" s="31"/>
      <c r="Q1372" s="32"/>
      <c r="R1372" s="32"/>
      <c r="S1372" s="33"/>
      <c r="T1372" s="33"/>
      <c r="U1372" s="33"/>
      <c r="V1372" s="33"/>
      <c r="W1372" s="33"/>
      <c r="X1372" s="33"/>
    </row>
    <row r="1373" spans="1:24" s="34" customFormat="1">
      <c r="A1373" s="29"/>
      <c r="B1373" s="29"/>
      <c r="C1373" s="29"/>
      <c r="D1373" s="29"/>
      <c r="E1373" s="29"/>
      <c r="F1373" s="29"/>
      <c r="G1373" s="29"/>
      <c r="H1373" s="29"/>
      <c r="I1373" s="30"/>
      <c r="J1373" s="30"/>
      <c r="K1373" s="30"/>
      <c r="L1373" s="30"/>
      <c r="M1373" s="40"/>
      <c r="N1373" s="40"/>
      <c r="O1373" s="31"/>
      <c r="P1373" s="31"/>
      <c r="Q1373" s="32"/>
      <c r="R1373" s="32"/>
      <c r="S1373" s="33"/>
      <c r="T1373" s="33"/>
      <c r="U1373" s="33"/>
      <c r="V1373" s="33"/>
      <c r="W1373" s="33"/>
      <c r="X1373" s="33"/>
    </row>
    <row r="1374" spans="1:24" s="34" customFormat="1">
      <c r="A1374" s="29"/>
      <c r="B1374" s="29"/>
      <c r="C1374" s="29"/>
      <c r="D1374" s="29"/>
      <c r="E1374" s="29"/>
      <c r="F1374" s="29"/>
      <c r="G1374" s="29"/>
      <c r="H1374" s="29"/>
      <c r="I1374" s="30"/>
      <c r="J1374" s="30"/>
      <c r="K1374" s="30"/>
      <c r="L1374" s="30"/>
      <c r="M1374" s="40"/>
      <c r="N1374" s="40"/>
      <c r="O1374" s="31"/>
      <c r="P1374" s="31"/>
      <c r="Q1374" s="32"/>
      <c r="R1374" s="32"/>
      <c r="S1374" s="33"/>
      <c r="T1374" s="33"/>
      <c r="U1374" s="33"/>
      <c r="V1374" s="33"/>
      <c r="W1374" s="33"/>
      <c r="X1374" s="33"/>
    </row>
    <row r="1375" spans="1:24" s="34" customFormat="1">
      <c r="A1375" s="29"/>
      <c r="B1375" s="29"/>
      <c r="C1375" s="29"/>
      <c r="D1375" s="29"/>
      <c r="E1375" s="29"/>
      <c r="F1375" s="29"/>
      <c r="G1375" s="29"/>
      <c r="H1375" s="29"/>
      <c r="I1375" s="30"/>
      <c r="J1375" s="30"/>
      <c r="K1375" s="30"/>
      <c r="L1375" s="30"/>
      <c r="M1375" s="40"/>
      <c r="N1375" s="40"/>
      <c r="O1375" s="31"/>
      <c r="P1375" s="31"/>
      <c r="Q1375" s="32"/>
      <c r="R1375" s="32"/>
      <c r="S1375" s="33"/>
      <c r="T1375" s="33"/>
      <c r="U1375" s="33"/>
      <c r="V1375" s="33"/>
      <c r="W1375" s="33"/>
      <c r="X1375" s="33"/>
    </row>
    <row r="1376" spans="1:24" s="34" customFormat="1">
      <c r="A1376" s="29"/>
      <c r="B1376" s="29"/>
      <c r="C1376" s="29"/>
      <c r="D1376" s="29"/>
      <c r="E1376" s="29"/>
      <c r="F1376" s="29"/>
      <c r="G1376" s="29"/>
      <c r="H1376" s="29"/>
      <c r="I1376" s="30"/>
      <c r="J1376" s="30"/>
      <c r="K1376" s="30"/>
      <c r="L1376" s="30"/>
      <c r="M1376" s="40"/>
      <c r="N1376" s="40"/>
      <c r="O1376" s="31"/>
      <c r="P1376" s="31"/>
      <c r="Q1376" s="32"/>
      <c r="R1376" s="32"/>
      <c r="S1376" s="33"/>
      <c r="T1376" s="33"/>
      <c r="U1376" s="33"/>
      <c r="V1376" s="33"/>
      <c r="W1376" s="33"/>
      <c r="X1376" s="33"/>
    </row>
    <row r="1377" spans="1:24" s="34" customFormat="1">
      <c r="A1377" s="29"/>
      <c r="B1377" s="29"/>
      <c r="C1377" s="29"/>
      <c r="D1377" s="29"/>
      <c r="E1377" s="29"/>
      <c r="F1377" s="29"/>
      <c r="G1377" s="29"/>
      <c r="H1377" s="29"/>
      <c r="I1377" s="30"/>
      <c r="J1377" s="30"/>
      <c r="K1377" s="30"/>
      <c r="L1377" s="30"/>
      <c r="M1377" s="40"/>
      <c r="N1377" s="40"/>
      <c r="O1377" s="31"/>
      <c r="P1377" s="31"/>
      <c r="Q1377" s="32"/>
      <c r="R1377" s="32"/>
      <c r="S1377" s="33"/>
      <c r="T1377" s="33"/>
      <c r="U1377" s="33"/>
      <c r="V1377" s="33"/>
      <c r="W1377" s="33"/>
      <c r="X1377" s="33"/>
    </row>
    <row r="1378" spans="1:24" s="34" customFormat="1">
      <c r="A1378" s="29"/>
      <c r="B1378" s="29"/>
      <c r="C1378" s="29"/>
      <c r="D1378" s="29"/>
      <c r="E1378" s="29"/>
      <c r="F1378" s="29"/>
      <c r="G1378" s="29"/>
      <c r="H1378" s="29"/>
      <c r="I1378" s="30"/>
      <c r="J1378" s="30"/>
      <c r="K1378" s="30"/>
      <c r="L1378" s="30"/>
      <c r="M1378" s="40"/>
      <c r="N1378" s="40"/>
      <c r="O1378" s="31"/>
      <c r="P1378" s="31"/>
      <c r="Q1378" s="32"/>
      <c r="R1378" s="32"/>
      <c r="S1378" s="33"/>
      <c r="T1378" s="33"/>
      <c r="U1378" s="33"/>
      <c r="V1378" s="33"/>
      <c r="W1378" s="33"/>
      <c r="X1378" s="33"/>
    </row>
    <row r="1379" spans="1:24" s="34" customFormat="1">
      <c r="A1379" s="29"/>
      <c r="B1379" s="29"/>
      <c r="C1379" s="29"/>
      <c r="D1379" s="29"/>
      <c r="E1379" s="29"/>
      <c r="F1379" s="29"/>
      <c r="G1379" s="29"/>
      <c r="H1379" s="29"/>
      <c r="I1379" s="30"/>
      <c r="J1379" s="30"/>
      <c r="K1379" s="30"/>
      <c r="L1379" s="30"/>
      <c r="M1379" s="40"/>
      <c r="N1379" s="40"/>
      <c r="O1379" s="31"/>
      <c r="P1379" s="31"/>
      <c r="Q1379" s="32"/>
      <c r="R1379" s="32"/>
      <c r="S1379" s="33"/>
      <c r="T1379" s="33"/>
      <c r="U1379" s="33"/>
      <c r="V1379" s="33"/>
      <c r="W1379" s="33"/>
      <c r="X1379" s="33"/>
    </row>
    <row r="1380" spans="1:24" s="34" customFormat="1">
      <c r="A1380" s="29"/>
      <c r="B1380" s="29"/>
      <c r="C1380" s="29"/>
      <c r="D1380" s="29"/>
      <c r="E1380" s="29"/>
      <c r="F1380" s="29"/>
      <c r="G1380" s="29"/>
      <c r="H1380" s="29"/>
      <c r="I1380" s="30"/>
      <c r="J1380" s="30"/>
      <c r="K1380" s="30"/>
      <c r="L1380" s="30"/>
      <c r="M1380" s="40"/>
      <c r="N1380" s="40"/>
      <c r="O1380" s="31"/>
      <c r="P1380" s="31"/>
      <c r="Q1380" s="32"/>
      <c r="R1380" s="32"/>
      <c r="S1380" s="33"/>
      <c r="T1380" s="33"/>
      <c r="U1380" s="33"/>
      <c r="V1380" s="33"/>
      <c r="W1380" s="33"/>
      <c r="X1380" s="33"/>
    </row>
    <row r="1381" spans="1:24" s="34" customFormat="1">
      <c r="A1381" s="29"/>
      <c r="B1381" s="29"/>
      <c r="C1381" s="29"/>
      <c r="D1381" s="29"/>
      <c r="E1381" s="29"/>
      <c r="F1381" s="29"/>
      <c r="G1381" s="29"/>
      <c r="H1381" s="29"/>
      <c r="I1381" s="30"/>
      <c r="J1381" s="30"/>
      <c r="K1381" s="30"/>
      <c r="L1381" s="30"/>
      <c r="M1381" s="40"/>
      <c r="N1381" s="40"/>
      <c r="O1381" s="31"/>
      <c r="P1381" s="31"/>
      <c r="Q1381" s="32"/>
      <c r="R1381" s="32"/>
      <c r="S1381" s="33"/>
      <c r="T1381" s="33"/>
      <c r="U1381" s="33"/>
      <c r="V1381" s="33"/>
      <c r="W1381" s="33"/>
      <c r="X1381" s="33"/>
    </row>
    <row r="1382" spans="1:24" s="34" customFormat="1">
      <c r="A1382" s="29"/>
      <c r="B1382" s="29"/>
      <c r="C1382" s="29"/>
      <c r="D1382" s="29"/>
      <c r="E1382" s="29"/>
      <c r="F1382" s="29"/>
      <c r="G1382" s="29"/>
      <c r="H1382" s="29"/>
      <c r="I1382" s="30"/>
      <c r="J1382" s="30"/>
      <c r="K1382" s="30"/>
      <c r="L1382" s="30"/>
      <c r="M1382" s="40"/>
      <c r="N1382" s="40"/>
      <c r="O1382" s="31"/>
      <c r="P1382" s="31"/>
      <c r="Q1382" s="32"/>
      <c r="R1382" s="32"/>
      <c r="S1382" s="33"/>
      <c r="T1382" s="33"/>
      <c r="U1382" s="33"/>
      <c r="V1382" s="33"/>
      <c r="W1382" s="33"/>
      <c r="X1382" s="33"/>
    </row>
    <row r="1383" spans="1:24" s="34" customFormat="1">
      <c r="A1383" s="29"/>
      <c r="B1383" s="29"/>
      <c r="C1383" s="29"/>
      <c r="D1383" s="29"/>
      <c r="E1383" s="29"/>
      <c r="F1383" s="29"/>
      <c r="G1383" s="29"/>
      <c r="H1383" s="29"/>
      <c r="I1383" s="30"/>
      <c r="J1383" s="30"/>
      <c r="K1383" s="30"/>
      <c r="L1383" s="30"/>
      <c r="M1383" s="40"/>
      <c r="N1383" s="40"/>
      <c r="O1383" s="31"/>
      <c r="P1383" s="31"/>
      <c r="Q1383" s="32"/>
      <c r="R1383" s="32"/>
      <c r="S1383" s="33"/>
      <c r="T1383" s="33"/>
      <c r="U1383" s="33"/>
      <c r="V1383" s="33"/>
      <c r="W1383" s="33"/>
      <c r="X1383" s="33"/>
    </row>
    <row r="1384" spans="1:24" s="34" customFormat="1">
      <c r="A1384" s="29"/>
      <c r="B1384" s="29"/>
      <c r="C1384" s="29"/>
      <c r="D1384" s="29"/>
      <c r="E1384" s="29"/>
      <c r="F1384" s="29"/>
      <c r="G1384" s="29"/>
      <c r="H1384" s="29"/>
      <c r="I1384" s="30"/>
      <c r="J1384" s="30"/>
      <c r="K1384" s="30"/>
      <c r="L1384" s="30"/>
      <c r="M1384" s="40"/>
      <c r="N1384" s="40"/>
      <c r="O1384" s="31"/>
      <c r="P1384" s="31"/>
      <c r="Q1384" s="32"/>
      <c r="R1384" s="32"/>
      <c r="S1384" s="33"/>
      <c r="T1384" s="33"/>
      <c r="U1384" s="33"/>
      <c r="V1384" s="33"/>
      <c r="W1384" s="33"/>
      <c r="X1384" s="33"/>
    </row>
    <row r="1385" spans="1:24" s="34" customFormat="1">
      <c r="A1385" s="29"/>
      <c r="B1385" s="29"/>
      <c r="C1385" s="29"/>
      <c r="D1385" s="29"/>
      <c r="E1385" s="29"/>
      <c r="F1385" s="29"/>
      <c r="G1385" s="29"/>
      <c r="H1385" s="29"/>
      <c r="I1385" s="30"/>
      <c r="J1385" s="30"/>
      <c r="K1385" s="30"/>
      <c r="L1385" s="30"/>
      <c r="M1385" s="40"/>
      <c r="N1385" s="40"/>
      <c r="O1385" s="31"/>
      <c r="P1385" s="31"/>
      <c r="Q1385" s="32"/>
      <c r="R1385" s="32"/>
      <c r="S1385" s="33"/>
      <c r="T1385" s="33"/>
      <c r="U1385" s="33"/>
      <c r="V1385" s="33"/>
      <c r="W1385" s="33"/>
      <c r="X1385" s="33"/>
    </row>
    <row r="1386" spans="1:24" s="34" customFormat="1">
      <c r="A1386" s="29"/>
      <c r="B1386" s="29"/>
      <c r="C1386" s="29"/>
      <c r="D1386" s="29"/>
      <c r="E1386" s="29"/>
      <c r="F1386" s="29"/>
      <c r="G1386" s="29"/>
      <c r="H1386" s="29"/>
      <c r="I1386" s="30"/>
      <c r="J1386" s="30"/>
      <c r="K1386" s="30"/>
      <c r="L1386" s="30"/>
      <c r="M1386" s="40"/>
      <c r="N1386" s="40"/>
      <c r="O1386" s="31"/>
      <c r="P1386" s="31"/>
      <c r="Q1386" s="32"/>
      <c r="R1386" s="32"/>
      <c r="S1386" s="33"/>
      <c r="T1386" s="33"/>
      <c r="U1386" s="33"/>
      <c r="V1386" s="33"/>
      <c r="W1386" s="33"/>
      <c r="X1386" s="33"/>
    </row>
    <row r="1387" spans="1:24" s="34" customFormat="1">
      <c r="A1387" s="29"/>
      <c r="B1387" s="29"/>
      <c r="C1387" s="29"/>
      <c r="D1387" s="29"/>
      <c r="E1387" s="29"/>
      <c r="F1387" s="29"/>
      <c r="G1387" s="29"/>
      <c r="H1387" s="29"/>
      <c r="I1387" s="30"/>
      <c r="J1387" s="30"/>
      <c r="K1387" s="30"/>
      <c r="L1387" s="30"/>
      <c r="M1387" s="40"/>
      <c r="N1387" s="40"/>
      <c r="O1387" s="31"/>
      <c r="P1387" s="31"/>
      <c r="Q1387" s="32"/>
      <c r="R1387" s="32"/>
      <c r="S1387" s="33"/>
      <c r="T1387" s="33"/>
      <c r="U1387" s="33"/>
      <c r="V1387" s="33"/>
      <c r="W1387" s="33"/>
      <c r="X1387" s="33"/>
    </row>
    <row r="1388" spans="1:24" s="34" customFormat="1">
      <c r="A1388" s="29"/>
      <c r="B1388" s="29"/>
      <c r="C1388" s="29"/>
      <c r="D1388" s="29"/>
      <c r="E1388" s="29"/>
      <c r="F1388" s="29"/>
      <c r="G1388" s="29"/>
      <c r="H1388" s="29"/>
      <c r="I1388" s="30"/>
      <c r="J1388" s="30"/>
      <c r="K1388" s="30"/>
      <c r="L1388" s="30"/>
      <c r="M1388" s="40"/>
      <c r="N1388" s="40"/>
      <c r="O1388" s="31"/>
      <c r="P1388" s="31"/>
      <c r="Q1388" s="32"/>
      <c r="R1388" s="32"/>
      <c r="S1388" s="33"/>
      <c r="T1388" s="33"/>
      <c r="U1388" s="33"/>
      <c r="V1388" s="33"/>
      <c r="W1388" s="33"/>
      <c r="X1388" s="33"/>
    </row>
    <row r="1389" spans="1:24" s="34" customFormat="1">
      <c r="A1389" s="29"/>
      <c r="B1389" s="29"/>
      <c r="C1389" s="29"/>
      <c r="D1389" s="29"/>
      <c r="E1389" s="29"/>
      <c r="F1389" s="29"/>
      <c r="G1389" s="29"/>
      <c r="H1389" s="29"/>
      <c r="I1389" s="30"/>
      <c r="J1389" s="30"/>
      <c r="K1389" s="30"/>
      <c r="L1389" s="30"/>
      <c r="M1389" s="40"/>
      <c r="N1389" s="40"/>
      <c r="O1389" s="31"/>
      <c r="P1389" s="31"/>
      <c r="Q1389" s="32"/>
      <c r="R1389" s="32"/>
      <c r="S1389" s="33"/>
      <c r="T1389" s="33"/>
      <c r="U1389" s="33"/>
      <c r="V1389" s="33"/>
      <c r="W1389" s="33"/>
      <c r="X1389" s="33"/>
    </row>
    <row r="1390" spans="1:24" s="34" customFormat="1">
      <c r="A1390" s="29"/>
      <c r="B1390" s="29"/>
      <c r="C1390" s="29"/>
      <c r="D1390" s="29"/>
      <c r="E1390" s="29"/>
      <c r="F1390" s="29"/>
      <c r="G1390" s="29"/>
      <c r="H1390" s="29"/>
      <c r="I1390" s="30"/>
      <c r="J1390" s="30"/>
      <c r="K1390" s="30"/>
      <c r="L1390" s="30"/>
      <c r="M1390" s="40"/>
      <c r="N1390" s="40"/>
      <c r="O1390" s="31"/>
      <c r="P1390" s="31"/>
      <c r="Q1390" s="32"/>
      <c r="R1390" s="32"/>
      <c r="S1390" s="33"/>
      <c r="T1390" s="33"/>
      <c r="U1390" s="33"/>
      <c r="V1390" s="33"/>
      <c r="W1390" s="33"/>
      <c r="X1390" s="33"/>
    </row>
    <row r="1391" spans="1:24" s="34" customFormat="1">
      <c r="A1391" s="29"/>
      <c r="B1391" s="29"/>
      <c r="C1391" s="29"/>
      <c r="D1391" s="29"/>
      <c r="E1391" s="29"/>
      <c r="F1391" s="29"/>
      <c r="G1391" s="29"/>
      <c r="H1391" s="29"/>
      <c r="I1391" s="30"/>
      <c r="J1391" s="30"/>
      <c r="K1391" s="30"/>
      <c r="L1391" s="30"/>
      <c r="M1391" s="40"/>
      <c r="N1391" s="40"/>
      <c r="O1391" s="31"/>
      <c r="P1391" s="31"/>
      <c r="Q1391" s="32"/>
      <c r="R1391" s="32"/>
      <c r="S1391" s="33"/>
      <c r="T1391" s="33"/>
      <c r="U1391" s="33"/>
      <c r="V1391" s="33"/>
      <c r="W1391" s="33"/>
      <c r="X1391" s="33"/>
    </row>
    <row r="1392" spans="1:24" s="34" customFormat="1">
      <c r="A1392" s="29"/>
      <c r="B1392" s="29"/>
      <c r="C1392" s="29"/>
      <c r="D1392" s="29"/>
      <c r="E1392" s="29"/>
      <c r="F1392" s="29"/>
      <c r="G1392" s="29"/>
      <c r="H1392" s="29"/>
      <c r="I1392" s="30"/>
      <c r="J1392" s="30"/>
      <c r="K1392" s="30"/>
      <c r="L1392" s="30"/>
      <c r="M1392" s="40"/>
      <c r="N1392" s="40"/>
      <c r="O1392" s="31"/>
      <c r="P1392" s="31"/>
      <c r="Q1392" s="32"/>
      <c r="R1392" s="32"/>
      <c r="S1392" s="33"/>
      <c r="T1392" s="33"/>
      <c r="U1392" s="33"/>
      <c r="V1392" s="33"/>
      <c r="W1392" s="33"/>
      <c r="X1392" s="33"/>
    </row>
    <row r="1393" spans="1:24" s="34" customFormat="1">
      <c r="A1393" s="29"/>
      <c r="B1393" s="29"/>
      <c r="C1393" s="29"/>
      <c r="D1393" s="29"/>
      <c r="E1393" s="29"/>
      <c r="F1393" s="29"/>
      <c r="G1393" s="29"/>
      <c r="H1393" s="29"/>
      <c r="I1393" s="30"/>
      <c r="J1393" s="30"/>
      <c r="K1393" s="30"/>
      <c r="L1393" s="30"/>
      <c r="M1393" s="40"/>
      <c r="N1393" s="40"/>
      <c r="O1393" s="31"/>
      <c r="P1393" s="31"/>
      <c r="Q1393" s="32"/>
      <c r="R1393" s="32"/>
      <c r="S1393" s="33"/>
      <c r="T1393" s="33"/>
      <c r="U1393" s="33"/>
      <c r="V1393" s="33"/>
      <c r="W1393" s="33"/>
      <c r="X1393" s="33"/>
    </row>
    <row r="1394" spans="1:24" s="34" customFormat="1">
      <c r="A1394" s="29"/>
      <c r="B1394" s="29"/>
      <c r="C1394" s="29"/>
      <c r="D1394" s="29"/>
      <c r="E1394" s="29"/>
      <c r="F1394" s="29"/>
      <c r="G1394" s="29"/>
      <c r="H1394" s="29"/>
      <c r="I1394" s="30"/>
      <c r="J1394" s="30"/>
      <c r="K1394" s="30"/>
      <c r="L1394" s="30"/>
      <c r="M1394" s="40"/>
      <c r="N1394" s="40"/>
      <c r="O1394" s="31"/>
      <c r="P1394" s="31"/>
      <c r="Q1394" s="32"/>
      <c r="R1394" s="32"/>
      <c r="S1394" s="33"/>
      <c r="T1394" s="33"/>
      <c r="U1394" s="33"/>
      <c r="V1394" s="33"/>
      <c r="W1394" s="33"/>
      <c r="X1394" s="33"/>
    </row>
    <row r="1395" spans="1:24" s="34" customFormat="1">
      <c r="A1395" s="29"/>
      <c r="B1395" s="29"/>
      <c r="C1395" s="29"/>
      <c r="D1395" s="29"/>
      <c r="E1395" s="29"/>
      <c r="F1395" s="29"/>
      <c r="G1395" s="29"/>
      <c r="H1395" s="29"/>
      <c r="I1395" s="30"/>
      <c r="J1395" s="30"/>
      <c r="K1395" s="30"/>
      <c r="L1395" s="30"/>
      <c r="M1395" s="40"/>
      <c r="N1395" s="40"/>
      <c r="O1395" s="31"/>
      <c r="P1395" s="31"/>
      <c r="Q1395" s="32"/>
      <c r="R1395" s="32"/>
      <c r="S1395" s="33"/>
      <c r="T1395" s="33"/>
      <c r="U1395" s="33"/>
      <c r="V1395" s="33"/>
      <c r="W1395" s="33"/>
      <c r="X1395" s="33"/>
    </row>
    <row r="1396" spans="1:24" s="34" customFormat="1">
      <c r="A1396" s="29"/>
      <c r="B1396" s="29"/>
      <c r="C1396" s="29"/>
      <c r="D1396" s="29"/>
      <c r="E1396" s="29"/>
      <c r="F1396" s="29"/>
      <c r="G1396" s="29"/>
      <c r="H1396" s="29"/>
      <c r="I1396" s="30"/>
      <c r="J1396" s="30"/>
      <c r="K1396" s="30"/>
      <c r="L1396" s="30"/>
      <c r="M1396" s="40"/>
      <c r="N1396" s="40"/>
      <c r="O1396" s="31"/>
      <c r="P1396" s="31"/>
      <c r="Q1396" s="32"/>
      <c r="R1396" s="32"/>
      <c r="S1396" s="33"/>
      <c r="T1396" s="33"/>
      <c r="U1396" s="33"/>
      <c r="V1396" s="33"/>
      <c r="W1396" s="33"/>
      <c r="X1396" s="33"/>
    </row>
    <row r="1397" spans="1:24" s="34" customFormat="1">
      <c r="A1397" s="29"/>
      <c r="B1397" s="29"/>
      <c r="C1397" s="29"/>
      <c r="D1397" s="29"/>
      <c r="E1397" s="29"/>
      <c r="F1397" s="29"/>
      <c r="G1397" s="29"/>
      <c r="H1397" s="29"/>
      <c r="I1397" s="30"/>
      <c r="J1397" s="30"/>
      <c r="K1397" s="30"/>
      <c r="L1397" s="30"/>
      <c r="M1397" s="40"/>
      <c r="N1397" s="40"/>
      <c r="O1397" s="31"/>
      <c r="P1397" s="31"/>
      <c r="Q1397" s="32"/>
      <c r="R1397" s="32"/>
      <c r="S1397" s="33"/>
      <c r="T1397" s="33"/>
      <c r="U1397" s="33"/>
      <c r="V1397" s="33"/>
      <c r="W1397" s="33"/>
      <c r="X1397" s="33"/>
    </row>
    <row r="1398" spans="1:24" s="34" customFormat="1">
      <c r="A1398" s="29"/>
      <c r="B1398" s="29"/>
      <c r="C1398" s="29"/>
      <c r="D1398" s="29"/>
      <c r="E1398" s="29"/>
      <c r="F1398" s="29"/>
      <c r="G1398" s="29"/>
      <c r="H1398" s="29"/>
      <c r="I1398" s="30"/>
      <c r="J1398" s="30"/>
      <c r="K1398" s="30"/>
      <c r="L1398" s="30"/>
      <c r="M1398" s="40"/>
      <c r="N1398" s="40"/>
      <c r="O1398" s="31"/>
      <c r="P1398" s="31"/>
      <c r="Q1398" s="32"/>
      <c r="R1398" s="32"/>
      <c r="S1398" s="33"/>
      <c r="T1398" s="33"/>
      <c r="U1398" s="33"/>
      <c r="V1398" s="33"/>
      <c r="W1398" s="33"/>
      <c r="X1398" s="33"/>
    </row>
    <row r="1399" spans="1:24" s="34" customFormat="1">
      <c r="A1399" s="29"/>
      <c r="B1399" s="29"/>
      <c r="C1399" s="29"/>
      <c r="D1399" s="29"/>
      <c r="E1399" s="29"/>
      <c r="F1399" s="29"/>
      <c r="G1399" s="29"/>
      <c r="H1399" s="29"/>
      <c r="I1399" s="30"/>
      <c r="J1399" s="30"/>
      <c r="K1399" s="30"/>
      <c r="L1399" s="30"/>
      <c r="M1399" s="40"/>
      <c r="N1399" s="40"/>
      <c r="O1399" s="31"/>
      <c r="P1399" s="31"/>
      <c r="Q1399" s="32"/>
      <c r="R1399" s="32"/>
      <c r="S1399" s="33"/>
      <c r="T1399" s="33"/>
      <c r="U1399" s="33"/>
      <c r="V1399" s="33"/>
      <c r="W1399" s="33"/>
      <c r="X1399" s="33"/>
    </row>
    <row r="1400" spans="1:24" s="34" customFormat="1">
      <c r="A1400" s="29"/>
      <c r="B1400" s="29"/>
      <c r="C1400" s="29"/>
      <c r="D1400" s="29"/>
      <c r="E1400" s="29"/>
      <c r="F1400" s="29"/>
      <c r="G1400" s="29"/>
      <c r="H1400" s="29"/>
      <c r="I1400" s="30"/>
      <c r="J1400" s="30"/>
      <c r="K1400" s="30"/>
      <c r="L1400" s="30"/>
      <c r="M1400" s="40"/>
      <c r="N1400" s="40"/>
      <c r="O1400" s="31"/>
      <c r="P1400" s="31"/>
      <c r="Q1400" s="32"/>
      <c r="R1400" s="32"/>
      <c r="S1400" s="33"/>
      <c r="T1400" s="33"/>
      <c r="U1400" s="33"/>
      <c r="V1400" s="33"/>
      <c r="W1400" s="33"/>
      <c r="X1400" s="33"/>
    </row>
    <row r="1401" spans="1:24" s="34" customFormat="1">
      <c r="A1401" s="29"/>
      <c r="B1401" s="29"/>
      <c r="C1401" s="29"/>
      <c r="D1401" s="29"/>
      <c r="E1401" s="29"/>
      <c r="F1401" s="29"/>
      <c r="G1401" s="29"/>
      <c r="H1401" s="29"/>
      <c r="I1401" s="30"/>
      <c r="J1401" s="30"/>
      <c r="K1401" s="30"/>
      <c r="L1401" s="30"/>
      <c r="M1401" s="40"/>
      <c r="N1401" s="40"/>
      <c r="O1401" s="31"/>
      <c r="P1401" s="31"/>
      <c r="Q1401" s="32"/>
      <c r="R1401" s="32"/>
      <c r="S1401" s="33"/>
      <c r="T1401" s="33"/>
      <c r="U1401" s="33"/>
      <c r="V1401" s="33"/>
      <c r="W1401" s="33"/>
      <c r="X1401" s="33"/>
    </row>
    <row r="1402" spans="1:24" s="34" customFormat="1">
      <c r="A1402" s="29"/>
      <c r="B1402" s="29"/>
      <c r="C1402" s="29"/>
      <c r="D1402" s="29"/>
      <c r="E1402" s="29"/>
      <c r="F1402" s="29"/>
      <c r="G1402" s="29"/>
      <c r="H1402" s="29"/>
      <c r="I1402" s="30"/>
      <c r="J1402" s="30"/>
      <c r="K1402" s="30"/>
      <c r="L1402" s="30"/>
      <c r="M1402" s="40"/>
      <c r="N1402" s="40"/>
      <c r="O1402" s="31"/>
      <c r="P1402" s="31"/>
      <c r="Q1402" s="32"/>
      <c r="R1402" s="32"/>
      <c r="S1402" s="33"/>
      <c r="T1402" s="33"/>
      <c r="U1402" s="33"/>
      <c r="V1402" s="33"/>
      <c r="W1402" s="33"/>
      <c r="X1402" s="33"/>
    </row>
    <row r="1403" spans="1:24" s="34" customFormat="1">
      <c r="A1403" s="29"/>
      <c r="B1403" s="29"/>
      <c r="C1403" s="29"/>
      <c r="D1403" s="29"/>
      <c r="E1403" s="29"/>
      <c r="F1403" s="29"/>
      <c r="G1403" s="29"/>
      <c r="H1403" s="29"/>
      <c r="I1403" s="30"/>
      <c r="J1403" s="30"/>
      <c r="K1403" s="30"/>
      <c r="L1403" s="30"/>
      <c r="M1403" s="40"/>
      <c r="N1403" s="40"/>
      <c r="O1403" s="31"/>
      <c r="P1403" s="31"/>
      <c r="Q1403" s="32"/>
      <c r="R1403" s="32"/>
      <c r="S1403" s="33"/>
      <c r="T1403" s="33"/>
      <c r="U1403" s="33"/>
      <c r="V1403" s="33"/>
      <c r="W1403" s="33"/>
      <c r="X1403" s="33"/>
    </row>
    <row r="1404" spans="1:24" s="34" customFormat="1">
      <c r="A1404" s="29"/>
      <c r="B1404" s="29"/>
      <c r="C1404" s="29"/>
      <c r="D1404" s="29"/>
      <c r="E1404" s="29"/>
      <c r="F1404" s="29"/>
      <c r="G1404" s="29"/>
      <c r="H1404" s="29"/>
      <c r="I1404" s="30"/>
      <c r="J1404" s="30"/>
      <c r="K1404" s="30"/>
      <c r="L1404" s="30"/>
      <c r="M1404" s="40"/>
      <c r="N1404" s="40"/>
      <c r="O1404" s="31"/>
      <c r="P1404" s="31"/>
      <c r="Q1404" s="32"/>
      <c r="R1404" s="32"/>
      <c r="S1404" s="33"/>
      <c r="T1404" s="33"/>
      <c r="U1404" s="33"/>
      <c r="V1404" s="33"/>
      <c r="W1404" s="33"/>
      <c r="X1404" s="33"/>
    </row>
    <row r="1405" spans="1:24" s="34" customFormat="1">
      <c r="A1405" s="29"/>
      <c r="B1405" s="29"/>
      <c r="C1405" s="29"/>
      <c r="D1405" s="29"/>
      <c r="E1405" s="29"/>
      <c r="F1405" s="29"/>
      <c r="G1405" s="29"/>
      <c r="H1405" s="29"/>
      <c r="I1405" s="30"/>
      <c r="J1405" s="30"/>
      <c r="K1405" s="30"/>
      <c r="L1405" s="30"/>
      <c r="M1405" s="40"/>
      <c r="N1405" s="40"/>
      <c r="O1405" s="31"/>
      <c r="P1405" s="31"/>
      <c r="Q1405" s="32"/>
      <c r="R1405" s="32"/>
      <c r="S1405" s="33"/>
      <c r="T1405" s="33"/>
      <c r="U1405" s="33"/>
      <c r="V1405" s="33"/>
      <c r="W1405" s="33"/>
      <c r="X1405" s="33"/>
    </row>
    <row r="1406" spans="1:24" s="34" customFormat="1">
      <c r="A1406" s="29"/>
      <c r="B1406" s="29"/>
      <c r="C1406" s="29"/>
      <c r="D1406" s="29"/>
      <c r="E1406" s="29"/>
      <c r="F1406" s="29"/>
      <c r="G1406" s="29"/>
      <c r="H1406" s="29"/>
      <c r="I1406" s="30"/>
      <c r="J1406" s="30"/>
      <c r="K1406" s="30"/>
      <c r="L1406" s="30"/>
      <c r="M1406" s="40"/>
      <c r="N1406" s="40"/>
      <c r="O1406" s="31"/>
      <c r="P1406" s="31"/>
      <c r="Q1406" s="32"/>
      <c r="R1406" s="32"/>
      <c r="S1406" s="33"/>
      <c r="T1406" s="33"/>
      <c r="U1406" s="33"/>
      <c r="V1406" s="33"/>
      <c r="W1406" s="33"/>
      <c r="X1406" s="33"/>
    </row>
    <row r="1407" spans="1:24" s="34" customFormat="1">
      <c r="A1407" s="29"/>
      <c r="B1407" s="29"/>
      <c r="C1407" s="29"/>
      <c r="D1407" s="29"/>
      <c r="E1407" s="29"/>
      <c r="F1407" s="29"/>
      <c r="G1407" s="29"/>
      <c r="H1407" s="29"/>
      <c r="I1407" s="30"/>
      <c r="J1407" s="30"/>
      <c r="K1407" s="30"/>
      <c r="L1407" s="30"/>
      <c r="M1407" s="40"/>
      <c r="N1407" s="40"/>
      <c r="O1407" s="31"/>
      <c r="P1407" s="31"/>
      <c r="Q1407" s="32"/>
      <c r="R1407" s="32"/>
      <c r="S1407" s="33"/>
      <c r="T1407" s="33"/>
      <c r="U1407" s="33"/>
      <c r="V1407" s="33"/>
      <c r="W1407" s="33"/>
      <c r="X1407" s="33"/>
    </row>
    <row r="1408" spans="1:24" s="34" customFormat="1">
      <c r="A1408" s="29"/>
      <c r="B1408" s="29"/>
      <c r="C1408" s="29"/>
      <c r="D1408" s="29"/>
      <c r="E1408" s="29"/>
      <c r="F1408" s="29"/>
      <c r="G1408" s="29"/>
      <c r="H1408" s="29"/>
      <c r="I1408" s="30"/>
      <c r="J1408" s="30"/>
      <c r="K1408" s="30"/>
      <c r="L1408" s="30"/>
      <c r="M1408" s="40"/>
      <c r="N1408" s="40"/>
      <c r="O1408" s="31"/>
      <c r="P1408" s="31"/>
      <c r="Q1408" s="32"/>
      <c r="R1408" s="32"/>
      <c r="S1408" s="33"/>
      <c r="T1408" s="33"/>
      <c r="U1408" s="33"/>
      <c r="V1408" s="33"/>
      <c r="W1408" s="33"/>
      <c r="X1408" s="33"/>
    </row>
    <row r="1409" spans="1:24" s="34" customFormat="1">
      <c r="A1409" s="29"/>
      <c r="B1409" s="29"/>
      <c r="C1409" s="29"/>
      <c r="D1409" s="29"/>
      <c r="E1409" s="29"/>
      <c r="F1409" s="29"/>
      <c r="G1409" s="29"/>
      <c r="H1409" s="29"/>
      <c r="I1409" s="30"/>
      <c r="J1409" s="30"/>
      <c r="K1409" s="30"/>
      <c r="L1409" s="30"/>
      <c r="M1409" s="40"/>
      <c r="N1409" s="40"/>
      <c r="O1409" s="31"/>
      <c r="P1409" s="31"/>
      <c r="Q1409" s="32"/>
      <c r="R1409" s="32"/>
      <c r="S1409" s="33"/>
      <c r="T1409" s="33"/>
      <c r="U1409" s="33"/>
      <c r="V1409" s="33"/>
      <c r="W1409" s="33"/>
      <c r="X1409" s="33"/>
    </row>
    <row r="1410" spans="1:24" s="34" customFormat="1">
      <c r="A1410" s="29"/>
      <c r="B1410" s="29"/>
      <c r="C1410" s="29"/>
      <c r="D1410" s="29"/>
      <c r="E1410" s="29"/>
      <c r="F1410" s="29"/>
      <c r="G1410" s="29"/>
      <c r="H1410" s="29"/>
      <c r="I1410" s="30"/>
      <c r="J1410" s="30"/>
      <c r="K1410" s="30"/>
      <c r="L1410" s="30"/>
      <c r="M1410" s="40"/>
      <c r="N1410" s="40"/>
      <c r="O1410" s="31"/>
      <c r="P1410" s="31"/>
      <c r="Q1410" s="32"/>
      <c r="R1410" s="32"/>
      <c r="S1410" s="33"/>
      <c r="T1410" s="33"/>
      <c r="U1410" s="33"/>
      <c r="V1410" s="33"/>
      <c r="W1410" s="33"/>
      <c r="X1410" s="33"/>
    </row>
    <row r="1411" spans="1:24" s="34" customFormat="1">
      <c r="A1411" s="29"/>
      <c r="B1411" s="29"/>
      <c r="C1411" s="29"/>
      <c r="D1411" s="29"/>
      <c r="E1411" s="29"/>
      <c r="F1411" s="29"/>
      <c r="G1411" s="29"/>
      <c r="H1411" s="29"/>
      <c r="I1411" s="30"/>
      <c r="J1411" s="30"/>
      <c r="K1411" s="30"/>
      <c r="L1411" s="30"/>
      <c r="M1411" s="40"/>
      <c r="N1411" s="40"/>
      <c r="O1411" s="31"/>
      <c r="P1411" s="31"/>
      <c r="Q1411" s="32"/>
      <c r="R1411" s="32"/>
      <c r="S1411" s="33"/>
      <c r="T1411" s="33"/>
      <c r="U1411" s="33"/>
      <c r="V1411" s="33"/>
      <c r="W1411" s="33"/>
      <c r="X1411" s="33"/>
    </row>
    <row r="1412" spans="1:24" s="34" customFormat="1">
      <c r="A1412" s="29"/>
      <c r="B1412" s="29"/>
      <c r="C1412" s="29"/>
      <c r="D1412" s="29"/>
      <c r="E1412" s="29"/>
      <c r="F1412" s="29"/>
      <c r="G1412" s="29"/>
      <c r="H1412" s="29"/>
      <c r="I1412" s="30"/>
      <c r="J1412" s="30"/>
      <c r="K1412" s="30"/>
      <c r="L1412" s="30"/>
      <c r="M1412" s="40"/>
      <c r="N1412" s="40"/>
      <c r="O1412" s="31"/>
      <c r="P1412" s="31"/>
      <c r="Q1412" s="32"/>
      <c r="R1412" s="32"/>
      <c r="S1412" s="33"/>
      <c r="T1412" s="33"/>
      <c r="U1412" s="33"/>
      <c r="V1412" s="33"/>
      <c r="W1412" s="33"/>
      <c r="X1412" s="33"/>
    </row>
    <row r="1413" spans="1:24" s="34" customFormat="1">
      <c r="A1413" s="29"/>
      <c r="B1413" s="29"/>
      <c r="C1413" s="29"/>
      <c r="D1413" s="29"/>
      <c r="E1413" s="29"/>
      <c r="F1413" s="29"/>
      <c r="G1413" s="29"/>
      <c r="H1413" s="29"/>
      <c r="I1413" s="30"/>
      <c r="J1413" s="30"/>
      <c r="K1413" s="30"/>
      <c r="L1413" s="30"/>
      <c r="M1413" s="40"/>
      <c r="N1413" s="40"/>
      <c r="O1413" s="31"/>
      <c r="P1413" s="31"/>
      <c r="Q1413" s="32"/>
      <c r="R1413" s="32"/>
      <c r="S1413" s="33"/>
      <c r="T1413" s="33"/>
      <c r="U1413" s="33"/>
      <c r="V1413" s="33"/>
      <c r="W1413" s="33"/>
      <c r="X1413" s="33"/>
    </row>
    <row r="1414" spans="1:24" s="34" customFormat="1">
      <c r="A1414" s="29"/>
      <c r="B1414" s="29"/>
      <c r="C1414" s="29"/>
      <c r="D1414" s="29"/>
      <c r="E1414" s="29"/>
      <c r="F1414" s="29"/>
      <c r="G1414" s="29"/>
      <c r="H1414" s="29"/>
      <c r="I1414" s="30"/>
      <c r="J1414" s="30"/>
      <c r="K1414" s="30"/>
      <c r="L1414" s="30"/>
      <c r="M1414" s="40"/>
      <c r="N1414" s="40"/>
      <c r="O1414" s="31"/>
      <c r="P1414" s="31"/>
      <c r="Q1414" s="32"/>
      <c r="R1414" s="32"/>
      <c r="S1414" s="33"/>
      <c r="T1414" s="33"/>
      <c r="U1414" s="33"/>
      <c r="V1414" s="33"/>
      <c r="W1414" s="33"/>
      <c r="X1414" s="33"/>
    </row>
  </sheetData>
  <autoFilter ref="A8:AH16"/>
  <mergeCells count="49">
    <mergeCell ref="A17:A19"/>
    <mergeCell ref="B17:B19"/>
    <mergeCell ref="C17:C19"/>
    <mergeCell ref="D17:D19"/>
    <mergeCell ref="E17:E19"/>
    <mergeCell ref="A1:F1"/>
    <mergeCell ref="A2:F2"/>
    <mergeCell ref="A6:A8"/>
    <mergeCell ref="B6:B8"/>
    <mergeCell ref="C6:E6"/>
    <mergeCell ref="F6:F8"/>
    <mergeCell ref="B11:B13"/>
    <mergeCell ref="A5:AH5"/>
    <mergeCell ref="G6:H6"/>
    <mergeCell ref="I6:AH6"/>
    <mergeCell ref="AF2:AG2"/>
    <mergeCell ref="C7:C8"/>
    <mergeCell ref="D7:D8"/>
    <mergeCell ref="E7:E8"/>
    <mergeCell ref="G7:G8"/>
    <mergeCell ref="AG7:AH7"/>
    <mergeCell ref="AC7:AD7"/>
    <mergeCell ref="AE3:AH3"/>
    <mergeCell ref="A4:AH4"/>
    <mergeCell ref="A9:B10"/>
    <mergeCell ref="C9:C10"/>
    <mergeCell ref="D9:D10"/>
    <mergeCell ref="E9:E10"/>
    <mergeCell ref="U7:V7"/>
    <mergeCell ref="W7:X7"/>
    <mergeCell ref="Y7:Z7"/>
    <mergeCell ref="AA7:AB7"/>
    <mergeCell ref="I7:J7"/>
    <mergeCell ref="A14:A16"/>
    <mergeCell ref="B14:B16"/>
    <mergeCell ref="AE7:AF7"/>
    <mergeCell ref="S7:T7"/>
    <mergeCell ref="H7:H8"/>
    <mergeCell ref="K7:L7"/>
    <mergeCell ref="M7:N7"/>
    <mergeCell ref="O7:P7"/>
    <mergeCell ref="Q7:R7"/>
    <mergeCell ref="C14:C16"/>
    <mergeCell ref="D14:D16"/>
    <mergeCell ref="E14:E16"/>
    <mergeCell ref="C11:C13"/>
    <mergeCell ref="D11:D13"/>
    <mergeCell ref="E11:E13"/>
    <mergeCell ref="A11:A13"/>
  </mergeCells>
  <pageMargins left="0.23489583333333333" right="9.4791666666666705E-2" top="0.33802083333333333" bottom="0.52" header="0.31496062992126" footer="0.31496062992126"/>
  <pageSetup paperSize="9" scale="55" orientation="landscape" r:id="rId1"/>
  <headerFooter>
    <oddFooter>&amp;C&amp;P</oddFooter>
  </headerFooter>
</worksheet>
</file>

<file path=xl/worksheets/sheet8.xml><?xml version="1.0" encoding="utf-8"?>
<worksheet xmlns="http://schemas.openxmlformats.org/spreadsheetml/2006/main" xmlns:r="http://schemas.openxmlformats.org/officeDocument/2006/relationships">
  <dimension ref="A1:BJ1415"/>
  <sheetViews>
    <sheetView showZeros="0" view="pageLayout" topLeftCell="A17" workbookViewId="0">
      <selection activeCell="K5" sqref="K5:K7"/>
    </sheetView>
  </sheetViews>
  <sheetFormatPr defaultRowHeight="15.75"/>
  <cols>
    <col min="1" max="1" width="4" style="35" bestFit="1" customWidth="1"/>
    <col min="2" max="2" width="19.7109375" style="35" customWidth="1"/>
    <col min="3" max="5" width="7" style="35" customWidth="1"/>
    <col min="6" max="6" width="9.85546875" style="35" customWidth="1"/>
    <col min="7" max="7" width="8.7109375" style="35" customWidth="1"/>
    <col min="8" max="8" width="7.28515625" style="35" customWidth="1"/>
    <col min="9" max="12" width="6.5703125" style="36" customWidth="1"/>
    <col min="13" max="14" width="6.5703125" style="41" customWidth="1"/>
    <col min="15" max="16" width="6.5703125" style="37" customWidth="1"/>
    <col min="17" max="18" width="6.5703125" style="38" customWidth="1"/>
    <col min="19" max="24" width="6.5703125" style="24" customWidth="1"/>
    <col min="25" max="61" width="6.5703125" style="14" customWidth="1"/>
    <col min="62" max="62" width="6" style="14" customWidth="1"/>
    <col min="63" max="16384" width="9.140625" style="14"/>
  </cols>
  <sheetData>
    <row r="1" spans="1:62">
      <c r="A1" s="439" t="s">
        <v>364</v>
      </c>
      <c r="B1" s="439"/>
      <c r="C1" s="439"/>
      <c r="D1" s="439"/>
      <c r="E1" s="439"/>
      <c r="F1" s="439"/>
      <c r="G1" s="174"/>
      <c r="H1" s="174"/>
    </row>
    <row r="2" spans="1:62" ht="18.75" customHeight="1">
      <c r="A2" s="439"/>
      <c r="B2" s="439"/>
      <c r="C2" s="439"/>
      <c r="D2" s="439"/>
      <c r="E2" s="439"/>
      <c r="F2" s="439"/>
      <c r="G2" s="175"/>
      <c r="H2" s="175"/>
      <c r="BG2" s="463" t="s">
        <v>309</v>
      </c>
      <c r="BH2" s="463"/>
      <c r="BI2" s="463"/>
    </row>
    <row r="3" spans="1:62" s="8" customFormat="1">
      <c r="A3" s="17"/>
      <c r="B3" s="17"/>
      <c r="C3" s="17"/>
      <c r="D3" s="17"/>
      <c r="E3" s="17"/>
      <c r="F3" s="17"/>
      <c r="G3" s="17"/>
      <c r="H3" s="17"/>
      <c r="I3" s="17"/>
      <c r="J3" s="17"/>
      <c r="K3" s="17"/>
      <c r="L3" s="17"/>
      <c r="M3" s="18"/>
      <c r="N3" s="18"/>
      <c r="O3" s="17"/>
      <c r="P3" s="17"/>
      <c r="Q3" s="17"/>
      <c r="R3" s="17"/>
      <c r="S3" s="19"/>
      <c r="T3" s="19"/>
      <c r="U3" s="19"/>
      <c r="V3" s="19"/>
      <c r="W3" s="19"/>
      <c r="X3" s="19"/>
      <c r="Y3" s="19"/>
      <c r="Z3" s="19"/>
      <c r="AE3" s="20"/>
      <c r="AF3" s="20"/>
      <c r="BG3" s="466" t="s">
        <v>441</v>
      </c>
      <c r="BH3" s="466"/>
      <c r="BI3" s="466"/>
      <c r="BJ3" s="466"/>
    </row>
    <row r="4" spans="1:62" s="8" customFormat="1" ht="36" customHeight="1">
      <c r="A4" s="421" t="s">
        <v>449</v>
      </c>
      <c r="B4" s="421"/>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421"/>
      <c r="BD4" s="421"/>
      <c r="BE4" s="421"/>
      <c r="BF4" s="421"/>
      <c r="BG4" s="421"/>
      <c r="BH4" s="421"/>
      <c r="BI4" s="421"/>
      <c r="BJ4" s="421"/>
    </row>
    <row r="5" spans="1:62" s="8" customFormat="1" ht="24.75" customHeight="1">
      <c r="A5" s="457" t="str">
        <f>'Biểu 01'!A4:E4</f>
        <v>(Kèm theo Kế hoạch số      /KH-UBND ngày    tháng  4 năm 2021 của Uỷ ban nhân dân tỉnh)</v>
      </c>
      <c r="B5" s="457"/>
      <c r="C5" s="457"/>
      <c r="D5" s="457"/>
      <c r="E5" s="457"/>
      <c r="F5" s="457"/>
      <c r="G5" s="457"/>
      <c r="H5" s="457"/>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c r="AQ5" s="479"/>
      <c r="AR5" s="479"/>
      <c r="AS5" s="479"/>
      <c r="AT5" s="191"/>
      <c r="AU5" s="176"/>
      <c r="AV5" s="176"/>
      <c r="AW5" s="176"/>
      <c r="AX5" s="176"/>
      <c r="AY5" s="176"/>
      <c r="AZ5" s="176"/>
      <c r="BA5" s="176"/>
      <c r="BB5" s="176"/>
      <c r="BC5" s="176"/>
      <c r="BD5" s="176"/>
      <c r="BE5" s="176"/>
      <c r="BF5" s="176"/>
      <c r="BG5" s="176"/>
      <c r="BH5" s="176"/>
      <c r="BI5" s="176"/>
      <c r="BJ5" s="176"/>
    </row>
    <row r="6" spans="1:62" s="8" customFormat="1" ht="39.75" customHeight="1">
      <c r="A6" s="425" t="s">
        <v>10</v>
      </c>
      <c r="B6" s="425" t="s">
        <v>77</v>
      </c>
      <c r="C6" s="425" t="s">
        <v>193</v>
      </c>
      <c r="D6" s="425"/>
      <c r="E6" s="425"/>
      <c r="F6" s="425" t="s">
        <v>164</v>
      </c>
      <c r="G6" s="425" t="s">
        <v>281</v>
      </c>
      <c r="H6" s="425"/>
      <c r="I6" s="425" t="s">
        <v>189</v>
      </c>
      <c r="J6" s="425"/>
      <c r="K6" s="425"/>
      <c r="L6" s="425"/>
      <c r="M6" s="425"/>
      <c r="N6" s="425"/>
      <c r="O6" s="425"/>
      <c r="P6" s="425"/>
      <c r="Q6" s="425"/>
      <c r="R6" s="425"/>
      <c r="S6" s="425"/>
      <c r="T6" s="425"/>
      <c r="U6" s="425"/>
      <c r="V6" s="425"/>
      <c r="W6" s="425"/>
      <c r="X6" s="425"/>
      <c r="Y6" s="425"/>
      <c r="Z6" s="425"/>
      <c r="AA6" s="425"/>
      <c r="AB6" s="425"/>
      <c r="AC6" s="425"/>
      <c r="AD6" s="425"/>
      <c r="AE6" s="425"/>
      <c r="AF6" s="425"/>
      <c r="AG6" s="425"/>
      <c r="AH6" s="425"/>
      <c r="AI6" s="425"/>
      <c r="AJ6" s="425"/>
      <c r="AK6" s="425"/>
      <c r="AL6" s="425"/>
      <c r="AM6" s="425"/>
      <c r="AN6" s="425"/>
      <c r="AO6" s="425"/>
      <c r="AP6" s="425"/>
      <c r="AQ6" s="425"/>
      <c r="AR6" s="425"/>
      <c r="AS6" s="425"/>
      <c r="AT6" s="425"/>
      <c r="AU6" s="425"/>
      <c r="AV6" s="425"/>
      <c r="AW6" s="425"/>
      <c r="AX6" s="425"/>
      <c r="AY6" s="425"/>
      <c r="AZ6" s="425"/>
      <c r="BA6" s="425"/>
      <c r="BB6" s="425"/>
      <c r="BC6" s="425"/>
      <c r="BD6" s="425"/>
      <c r="BE6" s="425"/>
      <c r="BF6" s="425"/>
      <c r="BG6" s="425"/>
      <c r="BH6" s="425"/>
      <c r="BI6" s="425"/>
      <c r="BJ6" s="425"/>
    </row>
    <row r="7" spans="1:62" ht="85.5" customHeight="1">
      <c r="A7" s="425"/>
      <c r="B7" s="425"/>
      <c r="C7" s="474" t="s">
        <v>213</v>
      </c>
      <c r="D7" s="474" t="s">
        <v>214</v>
      </c>
      <c r="E7" s="474" t="s">
        <v>192</v>
      </c>
      <c r="F7" s="425"/>
      <c r="G7" s="474" t="s">
        <v>239</v>
      </c>
      <c r="H7" s="474" t="s">
        <v>182</v>
      </c>
      <c r="I7" s="473" t="s">
        <v>254</v>
      </c>
      <c r="J7" s="473"/>
      <c r="K7" s="473" t="s">
        <v>256</v>
      </c>
      <c r="L7" s="473"/>
      <c r="M7" s="473" t="s">
        <v>257</v>
      </c>
      <c r="N7" s="473"/>
      <c r="O7" s="475" t="s">
        <v>258</v>
      </c>
      <c r="P7" s="475"/>
      <c r="Q7" s="475" t="s">
        <v>255</v>
      </c>
      <c r="R7" s="475"/>
      <c r="S7" s="473" t="s">
        <v>259</v>
      </c>
      <c r="T7" s="473"/>
      <c r="U7" s="473" t="s">
        <v>260</v>
      </c>
      <c r="V7" s="473"/>
      <c r="W7" s="473" t="s">
        <v>261</v>
      </c>
      <c r="X7" s="473"/>
      <c r="Y7" s="473" t="s">
        <v>262</v>
      </c>
      <c r="Z7" s="473"/>
      <c r="AA7" s="472" t="s">
        <v>263</v>
      </c>
      <c r="AB7" s="472"/>
      <c r="AC7" s="472" t="s">
        <v>264</v>
      </c>
      <c r="AD7" s="472"/>
      <c r="AE7" s="472" t="s">
        <v>265</v>
      </c>
      <c r="AF7" s="472"/>
      <c r="AG7" s="478" t="s">
        <v>266</v>
      </c>
      <c r="AH7" s="478"/>
      <c r="AI7" s="478" t="s">
        <v>267</v>
      </c>
      <c r="AJ7" s="478"/>
      <c r="AK7" s="478" t="s">
        <v>268</v>
      </c>
      <c r="AL7" s="478"/>
      <c r="AM7" s="478" t="s">
        <v>270</v>
      </c>
      <c r="AN7" s="478"/>
      <c r="AO7" s="478" t="s">
        <v>269</v>
      </c>
      <c r="AP7" s="478"/>
      <c r="AQ7" s="478" t="s">
        <v>271</v>
      </c>
      <c r="AR7" s="478"/>
      <c r="AS7" s="478" t="s">
        <v>272</v>
      </c>
      <c r="AT7" s="478"/>
      <c r="AU7" s="478" t="s">
        <v>273</v>
      </c>
      <c r="AV7" s="478"/>
      <c r="AW7" s="478" t="s">
        <v>275</v>
      </c>
      <c r="AX7" s="478"/>
      <c r="AY7" s="478" t="s">
        <v>274</v>
      </c>
      <c r="AZ7" s="478"/>
      <c r="BA7" s="478" t="s">
        <v>276</v>
      </c>
      <c r="BB7" s="478"/>
      <c r="BC7" s="478" t="s">
        <v>277</v>
      </c>
      <c r="BD7" s="478"/>
      <c r="BE7" s="478" t="s">
        <v>278</v>
      </c>
      <c r="BF7" s="478"/>
      <c r="BG7" s="478" t="s">
        <v>280</v>
      </c>
      <c r="BH7" s="478"/>
      <c r="BI7" s="478" t="s">
        <v>279</v>
      </c>
      <c r="BJ7" s="478"/>
    </row>
    <row r="8" spans="1:62" ht="90" customHeight="1">
      <c r="A8" s="425"/>
      <c r="B8" s="425"/>
      <c r="C8" s="474"/>
      <c r="D8" s="474"/>
      <c r="E8" s="474"/>
      <c r="F8" s="425"/>
      <c r="G8" s="474"/>
      <c r="H8" s="474"/>
      <c r="I8" s="149" t="s">
        <v>240</v>
      </c>
      <c r="J8" s="149" t="s">
        <v>182</v>
      </c>
      <c r="K8" s="149" t="s">
        <v>240</v>
      </c>
      <c r="L8" s="149" t="s">
        <v>182</v>
      </c>
      <c r="M8" s="149" t="s">
        <v>240</v>
      </c>
      <c r="N8" s="149" t="s">
        <v>182</v>
      </c>
      <c r="O8" s="149" t="s">
        <v>240</v>
      </c>
      <c r="P8" s="149" t="s">
        <v>182</v>
      </c>
      <c r="Q8" s="149" t="s">
        <v>240</v>
      </c>
      <c r="R8" s="149" t="s">
        <v>182</v>
      </c>
      <c r="S8" s="149" t="s">
        <v>240</v>
      </c>
      <c r="T8" s="149" t="s">
        <v>182</v>
      </c>
      <c r="U8" s="149" t="s">
        <v>240</v>
      </c>
      <c r="V8" s="149" t="s">
        <v>182</v>
      </c>
      <c r="W8" s="149" t="s">
        <v>240</v>
      </c>
      <c r="X8" s="149" t="s">
        <v>182</v>
      </c>
      <c r="Y8" s="149" t="s">
        <v>240</v>
      </c>
      <c r="Z8" s="149" t="s">
        <v>182</v>
      </c>
      <c r="AA8" s="149" t="s">
        <v>240</v>
      </c>
      <c r="AB8" s="149" t="s">
        <v>182</v>
      </c>
      <c r="AC8" s="149" t="s">
        <v>240</v>
      </c>
      <c r="AD8" s="149" t="s">
        <v>182</v>
      </c>
      <c r="AE8" s="149" t="s">
        <v>240</v>
      </c>
      <c r="AF8" s="149" t="s">
        <v>182</v>
      </c>
      <c r="AG8" s="149" t="s">
        <v>240</v>
      </c>
      <c r="AH8" s="149" t="s">
        <v>182</v>
      </c>
      <c r="AI8" s="149" t="s">
        <v>240</v>
      </c>
      <c r="AJ8" s="149" t="s">
        <v>182</v>
      </c>
      <c r="AK8" s="149" t="s">
        <v>240</v>
      </c>
      <c r="AL8" s="149" t="s">
        <v>182</v>
      </c>
      <c r="AM8" s="149" t="s">
        <v>240</v>
      </c>
      <c r="AN8" s="149" t="s">
        <v>182</v>
      </c>
      <c r="AO8" s="149" t="s">
        <v>240</v>
      </c>
      <c r="AP8" s="149" t="s">
        <v>182</v>
      </c>
      <c r="AQ8" s="149" t="s">
        <v>240</v>
      </c>
      <c r="AR8" s="149" t="s">
        <v>182</v>
      </c>
      <c r="AS8" s="149" t="s">
        <v>240</v>
      </c>
      <c r="AT8" s="149" t="s">
        <v>182</v>
      </c>
      <c r="AU8" s="149" t="s">
        <v>240</v>
      </c>
      <c r="AV8" s="149" t="s">
        <v>182</v>
      </c>
      <c r="AW8" s="149" t="s">
        <v>240</v>
      </c>
      <c r="AX8" s="149" t="s">
        <v>182</v>
      </c>
      <c r="AY8" s="149" t="s">
        <v>240</v>
      </c>
      <c r="AZ8" s="149" t="s">
        <v>182</v>
      </c>
      <c r="BA8" s="149" t="s">
        <v>240</v>
      </c>
      <c r="BB8" s="149" t="s">
        <v>182</v>
      </c>
      <c r="BC8" s="149" t="s">
        <v>240</v>
      </c>
      <c r="BD8" s="149" t="s">
        <v>182</v>
      </c>
      <c r="BE8" s="149" t="s">
        <v>240</v>
      </c>
      <c r="BF8" s="149" t="s">
        <v>182</v>
      </c>
      <c r="BG8" s="149" t="s">
        <v>240</v>
      </c>
      <c r="BH8" s="149" t="s">
        <v>182</v>
      </c>
      <c r="BI8" s="149" t="s">
        <v>240</v>
      </c>
      <c r="BJ8" s="149" t="s">
        <v>182</v>
      </c>
    </row>
    <row r="9" spans="1:62" ht="27" hidden="1" customHeight="1">
      <c r="A9" s="425" t="s">
        <v>367</v>
      </c>
      <c r="B9" s="425"/>
      <c r="C9" s="171"/>
      <c r="D9" s="171"/>
      <c r="E9" s="171"/>
      <c r="F9" s="171" t="s">
        <v>167</v>
      </c>
      <c r="G9" s="171"/>
      <c r="H9" s="171"/>
      <c r="I9" s="149"/>
      <c r="J9" s="149"/>
      <c r="K9" s="149"/>
      <c r="L9" s="149"/>
      <c r="M9" s="150"/>
      <c r="N9" s="150"/>
      <c r="O9" s="151"/>
      <c r="P9" s="151"/>
      <c r="Q9" s="150"/>
      <c r="R9" s="150"/>
      <c r="S9" s="150"/>
      <c r="T9" s="150"/>
      <c r="U9" s="150"/>
      <c r="V9" s="150"/>
      <c r="W9" s="152"/>
      <c r="X9" s="152"/>
      <c r="Y9" s="150"/>
      <c r="Z9" s="150"/>
      <c r="AA9" s="150"/>
      <c r="AB9" s="150"/>
      <c r="AC9" s="150"/>
      <c r="AD9" s="150"/>
      <c r="AE9" s="150"/>
      <c r="AF9" s="150"/>
      <c r="AG9" s="150"/>
      <c r="AH9" s="150"/>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row>
    <row r="10" spans="1:62" ht="27" hidden="1" customHeight="1">
      <c r="A10" s="425"/>
      <c r="B10" s="425"/>
      <c r="C10" s="171"/>
      <c r="D10" s="171"/>
      <c r="E10" s="171"/>
      <c r="F10" s="171" t="s">
        <v>80</v>
      </c>
      <c r="G10" s="165" t="e">
        <f>I10+K10+M10+O10+Q10+S10+U10+W10+Y10+AA10+AC10+AE10+AG10+AI10+AK10+AM10+AO10+AQ10+AS10+AU10+AW10+AY10+BA10+BC10+BE10+BG10+BI10</f>
        <v>#REF!</v>
      </c>
      <c r="H10" s="165"/>
      <c r="I10" s="158" t="e">
        <f>I13+I16+#REF!+#REF!+#REF!+#REF!+#REF!+#REF!+#REF!+#REF!+#REF!+#REF!+#REF!+#REF!+#REF!+#REF!+#REF!+#REF!+#REF!+#REF!+#REF!+#REF!+#REF!+#REF!+#REF!+#REF!</f>
        <v>#REF!</v>
      </c>
      <c r="J10" s="158"/>
      <c r="K10" s="158" t="e">
        <f>K13+K16+#REF!+#REF!+#REF!+#REF!+#REF!+#REF!+#REF!+#REF!+#REF!+#REF!+#REF!+#REF!+#REF!+#REF!+#REF!+#REF!+#REF!+#REF!+#REF!+#REF!+#REF!+#REF!+#REF!+#REF!</f>
        <v>#REF!</v>
      </c>
      <c r="L10" s="158"/>
      <c r="M10" s="158" t="e">
        <f>M13+M16+#REF!+#REF!+#REF!+#REF!+#REF!+#REF!+#REF!+#REF!+#REF!+#REF!+#REF!+#REF!+#REF!+#REF!+#REF!+#REF!+#REF!+#REF!+#REF!+#REF!+#REF!+#REF!+#REF!+#REF!</f>
        <v>#REF!</v>
      </c>
      <c r="N10" s="158"/>
      <c r="O10" s="158" t="e">
        <f>O13+O16+#REF!+#REF!+#REF!+#REF!+#REF!+#REF!+#REF!+#REF!+#REF!+#REF!+#REF!+#REF!+#REF!+#REF!+#REF!+#REF!+#REF!+#REF!+#REF!+#REF!+#REF!+#REF!+#REF!+#REF!</f>
        <v>#REF!</v>
      </c>
      <c r="P10" s="158"/>
      <c r="Q10" s="158" t="e">
        <f>Q13+Q16+#REF!+#REF!+#REF!+#REF!+#REF!+#REF!+#REF!+#REF!+#REF!+#REF!+#REF!+#REF!+#REF!+#REF!+#REF!+#REF!+#REF!+#REF!+#REF!+#REF!+#REF!+#REF!+#REF!+#REF!</f>
        <v>#REF!</v>
      </c>
      <c r="R10" s="158"/>
      <c r="S10" s="158" t="e">
        <f>S13+S16+#REF!+#REF!+#REF!+#REF!+#REF!+#REF!+#REF!+#REF!+#REF!+#REF!+#REF!+#REF!+#REF!+#REF!+#REF!+#REF!+#REF!+#REF!+#REF!+#REF!+#REF!+#REF!+#REF!+#REF!</f>
        <v>#REF!</v>
      </c>
      <c r="T10" s="158"/>
      <c r="U10" s="158" t="e">
        <f>U13+U16+#REF!+#REF!+#REF!+#REF!+#REF!+#REF!+#REF!+#REF!+#REF!+#REF!+#REF!+#REF!+#REF!+#REF!+#REF!+#REF!+#REF!+#REF!+#REF!+#REF!+#REF!+#REF!+#REF!+#REF!</f>
        <v>#REF!</v>
      </c>
      <c r="V10" s="158"/>
      <c r="W10" s="158" t="e">
        <f>W13+W16+#REF!+#REF!+#REF!+#REF!+#REF!+#REF!+#REF!+#REF!+#REF!+#REF!+#REF!+#REF!+#REF!+#REF!+#REF!+#REF!+#REF!+#REF!+#REF!+#REF!+#REF!+#REF!+#REF!+#REF!</f>
        <v>#REF!</v>
      </c>
      <c r="X10" s="158"/>
      <c r="Y10" s="158" t="e">
        <f>Y13+Y16+#REF!+#REF!+#REF!+#REF!+#REF!+#REF!+#REF!+#REF!+#REF!+#REF!+#REF!+#REF!+#REF!+#REF!+#REF!+#REF!+#REF!+#REF!+#REF!+#REF!+#REF!+#REF!+#REF!+#REF!</f>
        <v>#REF!</v>
      </c>
      <c r="Z10" s="158"/>
      <c r="AA10" s="158" t="e">
        <f>AA13+AA16+#REF!+#REF!+#REF!+#REF!+#REF!+#REF!+#REF!+#REF!+#REF!+#REF!+#REF!+#REF!+#REF!+#REF!+#REF!+#REF!+#REF!+#REF!+#REF!+#REF!+#REF!+#REF!+#REF!+#REF!</f>
        <v>#REF!</v>
      </c>
      <c r="AB10" s="158"/>
      <c r="AC10" s="158" t="e">
        <f>AC13+AC16+#REF!+#REF!+#REF!+#REF!+#REF!+#REF!+#REF!+#REF!+#REF!+#REF!+#REF!+#REF!+#REF!+#REF!+#REF!+#REF!+#REF!+#REF!+#REF!+#REF!+#REF!+#REF!+#REF!+#REF!</f>
        <v>#REF!</v>
      </c>
      <c r="AD10" s="158"/>
      <c r="AE10" s="158" t="e">
        <f>AE13+AE16+#REF!+#REF!+#REF!+#REF!+#REF!+#REF!+#REF!+#REF!+#REF!+#REF!+#REF!+#REF!+#REF!+#REF!+#REF!+#REF!+#REF!+#REF!+#REF!+#REF!+#REF!+#REF!+#REF!+#REF!</f>
        <v>#REF!</v>
      </c>
      <c r="AF10" s="158"/>
      <c r="AG10" s="158" t="e">
        <f>AG13+AG16+#REF!+#REF!+#REF!+#REF!+#REF!+#REF!+#REF!+#REF!+#REF!+#REF!+#REF!+#REF!+#REF!+#REF!+#REF!+#REF!+#REF!+#REF!+#REF!+#REF!+#REF!+#REF!+#REF!+#REF!</f>
        <v>#REF!</v>
      </c>
      <c r="AH10" s="158"/>
      <c r="AI10" s="158" t="e">
        <f>AI13+AI16+#REF!+#REF!+#REF!+#REF!+#REF!+#REF!+#REF!+#REF!+#REF!+#REF!+#REF!+#REF!+#REF!+#REF!+#REF!+#REF!+#REF!+#REF!+#REF!+#REF!+#REF!+#REF!+#REF!+#REF!</f>
        <v>#REF!</v>
      </c>
      <c r="AJ10" s="158"/>
      <c r="AK10" s="158" t="e">
        <f>AK13+AK16+#REF!+#REF!+#REF!+#REF!+#REF!+#REF!+#REF!+#REF!+#REF!+#REF!+#REF!+#REF!+#REF!+#REF!+#REF!+#REF!+#REF!+#REF!+#REF!+#REF!+#REF!+#REF!+#REF!+#REF!</f>
        <v>#REF!</v>
      </c>
      <c r="AL10" s="158"/>
      <c r="AM10" s="158" t="e">
        <f>AM13+AM16+#REF!+#REF!+#REF!+#REF!+#REF!+#REF!+#REF!+#REF!+#REF!+#REF!+#REF!+#REF!+#REF!+#REF!+#REF!+#REF!+#REF!+#REF!+#REF!+#REF!+#REF!+#REF!+#REF!+#REF!</f>
        <v>#REF!</v>
      </c>
      <c r="AN10" s="158"/>
      <c r="AO10" s="158" t="e">
        <f>AO13+AO16+#REF!+#REF!+#REF!+#REF!+#REF!+#REF!+#REF!+#REF!+#REF!+#REF!+#REF!+#REF!+#REF!+#REF!+#REF!+#REF!+#REF!+#REF!+#REF!+#REF!+#REF!+#REF!+#REF!+#REF!</f>
        <v>#REF!</v>
      </c>
      <c r="AP10" s="158"/>
      <c r="AQ10" s="158" t="e">
        <f>AQ13+AQ16+#REF!+#REF!+#REF!+#REF!+#REF!+#REF!+#REF!+#REF!+#REF!+#REF!+#REF!+#REF!+#REF!+#REF!+#REF!+#REF!+#REF!+#REF!+#REF!+#REF!+#REF!+#REF!+#REF!+#REF!</f>
        <v>#REF!</v>
      </c>
      <c r="AR10" s="158"/>
      <c r="AS10" s="158" t="e">
        <f>AS13+AS16+#REF!+#REF!+#REF!+#REF!+#REF!+#REF!+#REF!+#REF!+#REF!+#REF!+#REF!+#REF!+#REF!+#REF!+#REF!+#REF!+#REF!+#REF!+#REF!+#REF!+#REF!+#REF!+#REF!+#REF!</f>
        <v>#REF!</v>
      </c>
      <c r="AT10" s="158"/>
      <c r="AU10" s="158" t="e">
        <f>AU13+AU16+#REF!+#REF!+#REF!+#REF!+#REF!+#REF!+#REF!+#REF!+#REF!+#REF!+#REF!+#REF!+#REF!+#REF!+#REF!+#REF!+#REF!+#REF!+#REF!+#REF!+#REF!+#REF!+#REF!+#REF!</f>
        <v>#REF!</v>
      </c>
      <c r="AV10" s="158"/>
      <c r="AW10" s="158" t="e">
        <f>AW13+AW16+#REF!+#REF!+#REF!+#REF!+#REF!+#REF!+#REF!+#REF!+#REF!+#REF!+#REF!+#REF!+#REF!+#REF!+#REF!+#REF!+#REF!+#REF!+#REF!+#REF!+#REF!+#REF!+#REF!+#REF!</f>
        <v>#REF!</v>
      </c>
      <c r="AX10" s="158"/>
      <c r="AY10" s="158" t="e">
        <f>AY13+AY16+#REF!+#REF!+#REF!+#REF!+#REF!+#REF!+#REF!+#REF!+#REF!+#REF!+#REF!+#REF!+#REF!+#REF!+#REF!+#REF!+#REF!+#REF!+#REF!+#REF!+#REF!+#REF!+#REF!+#REF!</f>
        <v>#REF!</v>
      </c>
      <c r="AZ10" s="158"/>
      <c r="BA10" s="158" t="e">
        <f>BA13+BA16+#REF!+#REF!+#REF!+#REF!+#REF!+#REF!+#REF!+#REF!+#REF!+#REF!+#REF!+#REF!+#REF!+#REF!+#REF!+#REF!+#REF!+#REF!+#REF!+#REF!+#REF!+#REF!+#REF!+#REF!</f>
        <v>#REF!</v>
      </c>
      <c r="BB10" s="158"/>
      <c r="BC10" s="158" t="e">
        <f>BC13+BC16+#REF!+#REF!+#REF!+#REF!+#REF!+#REF!+#REF!+#REF!+#REF!+#REF!+#REF!+#REF!+#REF!+#REF!+#REF!+#REF!+#REF!+#REF!+#REF!+#REF!+#REF!+#REF!+#REF!+#REF!</f>
        <v>#REF!</v>
      </c>
      <c r="BD10" s="158"/>
      <c r="BE10" s="158" t="e">
        <f>BE13+BE16+#REF!+#REF!+#REF!+#REF!+#REF!+#REF!+#REF!+#REF!+#REF!+#REF!+#REF!+#REF!+#REF!+#REF!+#REF!+#REF!+#REF!+#REF!+#REF!+#REF!+#REF!+#REF!+#REF!+#REF!</f>
        <v>#REF!</v>
      </c>
      <c r="BF10" s="158"/>
      <c r="BG10" s="158" t="e">
        <f>BG13+BG16+#REF!+#REF!+#REF!+#REF!+#REF!+#REF!+#REF!+#REF!+#REF!+#REF!+#REF!+#REF!+#REF!+#REF!+#REF!+#REF!+#REF!+#REF!+#REF!+#REF!+#REF!+#REF!+#REF!+#REF!</f>
        <v>#REF!</v>
      </c>
      <c r="BH10" s="158"/>
      <c r="BI10" s="158" t="e">
        <f>BI13+BI16+#REF!+#REF!+#REF!+#REF!+#REF!+#REF!+#REF!+#REF!+#REF!+#REF!+#REF!+#REF!+#REF!+#REF!+#REF!+#REF!+#REF!+#REF!+#REF!+#REF!+#REF!+#REF!+#REF!+#REF!</f>
        <v>#REF!</v>
      </c>
      <c r="BJ10" s="158"/>
    </row>
    <row r="11" spans="1:62" ht="70.5" customHeight="1">
      <c r="A11" s="425"/>
      <c r="B11" s="425"/>
      <c r="C11" s="165">
        <f>C12+C15</f>
        <v>28</v>
      </c>
      <c r="D11" s="165">
        <f t="shared" ref="D11:E11" si="0">D12+D15</f>
        <v>980</v>
      </c>
      <c r="E11" s="165">
        <f t="shared" si="0"/>
        <v>980</v>
      </c>
      <c r="F11" s="171" t="s">
        <v>81</v>
      </c>
      <c r="G11" s="165">
        <f>G14+G17+G20</f>
        <v>1681</v>
      </c>
      <c r="H11" s="165">
        <f t="shared" ref="H11:BJ11" si="1">H14+H17+H20</f>
        <v>5397.4000000000005</v>
      </c>
      <c r="I11" s="165">
        <f t="shared" si="1"/>
        <v>395</v>
      </c>
      <c r="J11" s="165">
        <f t="shared" si="1"/>
        <v>2567.5</v>
      </c>
      <c r="K11" s="165">
        <f t="shared" si="1"/>
        <v>149</v>
      </c>
      <c r="L11" s="165">
        <f t="shared" si="1"/>
        <v>670.5</v>
      </c>
      <c r="M11" s="165">
        <f t="shared" si="1"/>
        <v>155</v>
      </c>
      <c r="N11" s="165">
        <f t="shared" si="1"/>
        <v>93</v>
      </c>
      <c r="O11" s="165">
        <f t="shared" si="1"/>
        <v>99</v>
      </c>
      <c r="P11" s="165">
        <f t="shared" si="1"/>
        <v>495</v>
      </c>
      <c r="Q11" s="165">
        <f t="shared" si="1"/>
        <v>660</v>
      </c>
      <c r="R11" s="165">
        <f t="shared" si="1"/>
        <v>132</v>
      </c>
      <c r="S11" s="165">
        <f t="shared" si="1"/>
        <v>8</v>
      </c>
      <c r="T11" s="165">
        <f t="shared" si="1"/>
        <v>80</v>
      </c>
      <c r="U11" s="165">
        <f t="shared" si="1"/>
        <v>9</v>
      </c>
      <c r="V11" s="165">
        <f t="shared" si="1"/>
        <v>16.200000000000003</v>
      </c>
      <c r="W11" s="165">
        <f t="shared" si="1"/>
        <v>4</v>
      </c>
      <c r="X11" s="165">
        <f t="shared" si="1"/>
        <v>116</v>
      </c>
      <c r="Y11" s="165">
        <f t="shared" si="1"/>
        <v>0</v>
      </c>
      <c r="Z11" s="165">
        <f t="shared" si="1"/>
        <v>0</v>
      </c>
      <c r="AA11" s="165">
        <f t="shared" si="1"/>
        <v>0</v>
      </c>
      <c r="AB11" s="165">
        <f t="shared" si="1"/>
        <v>0</v>
      </c>
      <c r="AC11" s="165">
        <f t="shared" si="1"/>
        <v>26</v>
      </c>
      <c r="AD11" s="165">
        <f t="shared" si="1"/>
        <v>52</v>
      </c>
      <c r="AE11" s="165">
        <f t="shared" si="1"/>
        <v>8</v>
      </c>
      <c r="AF11" s="165">
        <f t="shared" si="1"/>
        <v>20</v>
      </c>
      <c r="AG11" s="165">
        <f t="shared" si="1"/>
        <v>9</v>
      </c>
      <c r="AH11" s="165">
        <f t="shared" si="1"/>
        <v>8.1000000000000014</v>
      </c>
      <c r="AI11" s="165">
        <f t="shared" si="1"/>
        <v>0</v>
      </c>
      <c r="AJ11" s="165">
        <f t="shared" si="1"/>
        <v>0</v>
      </c>
      <c r="AK11" s="165">
        <f t="shared" si="1"/>
        <v>45</v>
      </c>
      <c r="AL11" s="165">
        <f t="shared" si="1"/>
        <v>18</v>
      </c>
      <c r="AM11" s="165">
        <f t="shared" si="1"/>
        <v>30</v>
      </c>
      <c r="AN11" s="165">
        <f t="shared" si="1"/>
        <v>9</v>
      </c>
      <c r="AO11" s="165">
        <f t="shared" si="1"/>
        <v>15</v>
      </c>
      <c r="AP11" s="165">
        <f t="shared" si="1"/>
        <v>420</v>
      </c>
      <c r="AQ11" s="165">
        <f t="shared" si="1"/>
        <v>3</v>
      </c>
      <c r="AR11" s="165">
        <f t="shared" si="1"/>
        <v>55.5</v>
      </c>
      <c r="AS11" s="165">
        <f t="shared" si="1"/>
        <v>15</v>
      </c>
      <c r="AT11" s="165">
        <f t="shared" si="1"/>
        <v>135</v>
      </c>
      <c r="AU11" s="165">
        <f t="shared" si="1"/>
        <v>11</v>
      </c>
      <c r="AV11" s="165">
        <f t="shared" si="1"/>
        <v>115.5</v>
      </c>
      <c r="AW11" s="165">
        <f t="shared" si="1"/>
        <v>1</v>
      </c>
      <c r="AX11" s="165">
        <f t="shared" si="1"/>
        <v>18.5</v>
      </c>
      <c r="AY11" s="165">
        <f t="shared" si="1"/>
        <v>12</v>
      </c>
      <c r="AZ11" s="165">
        <f t="shared" si="1"/>
        <v>120</v>
      </c>
      <c r="BA11" s="165">
        <f t="shared" si="1"/>
        <v>2</v>
      </c>
      <c r="BB11" s="165">
        <f t="shared" si="1"/>
        <v>12</v>
      </c>
      <c r="BC11" s="165">
        <f t="shared" si="1"/>
        <v>4</v>
      </c>
      <c r="BD11" s="165">
        <f t="shared" si="1"/>
        <v>42</v>
      </c>
      <c r="BE11" s="165">
        <f t="shared" si="1"/>
        <v>6</v>
      </c>
      <c r="BF11" s="165">
        <f t="shared" si="1"/>
        <v>45</v>
      </c>
      <c r="BG11" s="165">
        <f t="shared" si="1"/>
        <v>6</v>
      </c>
      <c r="BH11" s="165">
        <f t="shared" si="1"/>
        <v>21.6</v>
      </c>
      <c r="BI11" s="165">
        <f t="shared" si="1"/>
        <v>9</v>
      </c>
      <c r="BJ11" s="165">
        <f t="shared" si="1"/>
        <v>135</v>
      </c>
    </row>
    <row r="12" spans="1:62" ht="90" customHeight="1">
      <c r="A12" s="451">
        <v>1</v>
      </c>
      <c r="B12" s="451" t="s">
        <v>236</v>
      </c>
      <c r="C12" s="451">
        <v>14</v>
      </c>
      <c r="D12" s="451">
        <v>490</v>
      </c>
      <c r="E12" s="451">
        <v>490</v>
      </c>
      <c r="F12" s="251" t="s">
        <v>167</v>
      </c>
      <c r="G12" s="165">
        <f>G13+G14</f>
        <v>1054</v>
      </c>
      <c r="H12" s="165">
        <f t="shared" ref="H12:BJ12" si="2">H13+H14</f>
        <v>1600.8000000000002</v>
      </c>
      <c r="I12" s="165">
        <f t="shared" si="2"/>
        <v>245</v>
      </c>
      <c r="J12" s="165">
        <f t="shared" si="2"/>
        <v>682.5</v>
      </c>
      <c r="K12" s="165">
        <f t="shared" si="2"/>
        <v>81</v>
      </c>
      <c r="L12" s="165">
        <f t="shared" si="2"/>
        <v>121.5</v>
      </c>
      <c r="M12" s="165">
        <f t="shared" si="2"/>
        <v>62</v>
      </c>
      <c r="N12" s="165">
        <f t="shared" si="2"/>
        <v>34.199999999999996</v>
      </c>
      <c r="O12" s="165">
        <f t="shared" si="2"/>
        <v>81</v>
      </c>
      <c r="P12" s="165">
        <f t="shared" si="2"/>
        <v>165</v>
      </c>
      <c r="Q12" s="165">
        <f t="shared" si="2"/>
        <v>490</v>
      </c>
      <c r="R12" s="165">
        <f t="shared" si="2"/>
        <v>44</v>
      </c>
      <c r="S12" s="165">
        <f t="shared" si="2"/>
        <v>4</v>
      </c>
      <c r="T12" s="165">
        <f t="shared" si="2"/>
        <v>20</v>
      </c>
      <c r="U12" s="165">
        <f t="shared" si="2"/>
        <v>4</v>
      </c>
      <c r="V12" s="165">
        <f t="shared" si="2"/>
        <v>5.4</v>
      </c>
      <c r="W12" s="165">
        <f t="shared" si="2"/>
        <v>2</v>
      </c>
      <c r="X12" s="165">
        <f t="shared" si="2"/>
        <v>58</v>
      </c>
      <c r="Y12" s="165">
        <f t="shared" si="2"/>
        <v>1</v>
      </c>
      <c r="Z12" s="165">
        <f t="shared" si="2"/>
        <v>0</v>
      </c>
      <c r="AA12" s="165">
        <f t="shared" si="2"/>
        <v>0</v>
      </c>
      <c r="AB12" s="165">
        <f t="shared" si="2"/>
        <v>0</v>
      </c>
      <c r="AC12" s="165">
        <f t="shared" si="2"/>
        <v>10</v>
      </c>
      <c r="AD12" s="165">
        <f t="shared" si="2"/>
        <v>12</v>
      </c>
      <c r="AE12" s="165">
        <f t="shared" si="2"/>
        <v>4</v>
      </c>
      <c r="AF12" s="165">
        <f t="shared" si="2"/>
        <v>5</v>
      </c>
      <c r="AG12" s="165">
        <f t="shared" si="2"/>
        <v>12</v>
      </c>
      <c r="AH12" s="165">
        <f t="shared" si="2"/>
        <v>2.7</v>
      </c>
      <c r="AI12" s="165">
        <f t="shared" si="2"/>
        <v>0</v>
      </c>
      <c r="AJ12" s="165">
        <f t="shared" si="2"/>
        <v>0</v>
      </c>
      <c r="AK12" s="165">
        <f t="shared" si="2"/>
        <v>15</v>
      </c>
      <c r="AL12" s="165">
        <f t="shared" si="2"/>
        <v>6</v>
      </c>
      <c r="AM12" s="165">
        <f t="shared" si="2"/>
        <v>10</v>
      </c>
      <c r="AN12" s="165">
        <f t="shared" si="2"/>
        <v>3</v>
      </c>
      <c r="AO12" s="165">
        <f t="shared" si="2"/>
        <v>5</v>
      </c>
      <c r="AP12" s="165">
        <f t="shared" si="2"/>
        <v>140</v>
      </c>
      <c r="AQ12" s="165">
        <f t="shared" si="2"/>
        <v>5</v>
      </c>
      <c r="AR12" s="165">
        <f t="shared" si="2"/>
        <v>55.5</v>
      </c>
      <c r="AS12" s="165">
        <f t="shared" si="2"/>
        <v>5</v>
      </c>
      <c r="AT12" s="165">
        <f t="shared" si="2"/>
        <v>45</v>
      </c>
      <c r="AU12" s="165">
        <f t="shared" si="2"/>
        <v>5</v>
      </c>
      <c r="AV12" s="165">
        <f t="shared" si="2"/>
        <v>52.5</v>
      </c>
      <c r="AW12" s="165">
        <f t="shared" si="2"/>
        <v>1</v>
      </c>
      <c r="AX12" s="165">
        <f t="shared" si="2"/>
        <v>18.5</v>
      </c>
      <c r="AY12" s="165">
        <f t="shared" si="2"/>
        <v>5</v>
      </c>
      <c r="AZ12" s="165">
        <f t="shared" si="2"/>
        <v>40</v>
      </c>
      <c r="BA12" s="165">
        <f t="shared" si="2"/>
        <v>0</v>
      </c>
      <c r="BB12" s="165">
        <f t="shared" si="2"/>
        <v>0</v>
      </c>
      <c r="BC12" s="165">
        <f t="shared" si="2"/>
        <v>0</v>
      </c>
      <c r="BD12" s="165">
        <f t="shared" si="2"/>
        <v>0</v>
      </c>
      <c r="BE12" s="165">
        <f t="shared" si="2"/>
        <v>2</v>
      </c>
      <c r="BF12" s="165">
        <f t="shared" si="2"/>
        <v>15</v>
      </c>
      <c r="BG12" s="165">
        <f t="shared" si="2"/>
        <v>0</v>
      </c>
      <c r="BH12" s="165">
        <f t="shared" si="2"/>
        <v>0</v>
      </c>
      <c r="BI12" s="165">
        <f t="shared" si="2"/>
        <v>5</v>
      </c>
      <c r="BJ12" s="165">
        <f t="shared" si="2"/>
        <v>75</v>
      </c>
    </row>
    <row r="13" spans="1:62" s="34" customFormat="1" ht="90" customHeight="1">
      <c r="A13" s="452"/>
      <c r="B13" s="452"/>
      <c r="C13" s="452"/>
      <c r="D13" s="452"/>
      <c r="E13" s="452"/>
      <c r="F13" s="172" t="s">
        <v>80</v>
      </c>
      <c r="G13" s="57">
        <f t="shared" ref="G13:H17" si="3">I13+K13+M13+O13+Q13+S13+U13+W13+Y13+AA13+AC13+AE13+AG13+AI13+AK13+AM13+AO13+AQ13+AS13+AU13+AW13+AY13+BA13+BC13+BE13+BG13+BI13</f>
        <v>539</v>
      </c>
      <c r="H13" s="57"/>
      <c r="I13" s="47">
        <v>140</v>
      </c>
      <c r="J13" s="47"/>
      <c r="K13" s="47">
        <v>54</v>
      </c>
      <c r="L13" s="47"/>
      <c r="M13" s="57">
        <v>5</v>
      </c>
      <c r="N13" s="47"/>
      <c r="O13" s="182">
        <v>48</v>
      </c>
      <c r="P13" s="47"/>
      <c r="Q13" s="57">
        <v>270</v>
      </c>
      <c r="R13" s="47"/>
      <c r="S13" s="57">
        <v>2</v>
      </c>
      <c r="T13" s="47"/>
      <c r="U13" s="57">
        <v>1</v>
      </c>
      <c r="V13" s="47"/>
      <c r="W13" s="183">
        <v>0</v>
      </c>
      <c r="X13" s="47"/>
      <c r="Y13" s="57">
        <v>1</v>
      </c>
      <c r="Z13" s="47"/>
      <c r="AA13" s="99">
        <v>0</v>
      </c>
      <c r="AB13" s="47"/>
      <c r="AC13" s="99">
        <v>4</v>
      </c>
      <c r="AD13" s="47"/>
      <c r="AE13" s="99">
        <v>2</v>
      </c>
      <c r="AF13" s="47"/>
      <c r="AG13" s="159">
        <f>AG16+AG18</f>
        <v>9</v>
      </c>
      <c r="AH13" s="47"/>
      <c r="AI13" s="106">
        <v>0</v>
      </c>
      <c r="AJ13" s="47"/>
      <c r="AK13" s="106">
        <v>0</v>
      </c>
      <c r="AL13" s="47"/>
      <c r="AM13" s="106">
        <v>0</v>
      </c>
      <c r="AN13" s="47"/>
      <c r="AO13" s="106">
        <v>0</v>
      </c>
      <c r="AP13" s="47"/>
      <c r="AQ13" s="106">
        <v>2</v>
      </c>
      <c r="AR13" s="47"/>
      <c r="AS13" s="106">
        <v>0</v>
      </c>
      <c r="AT13" s="47"/>
      <c r="AU13" s="106">
        <v>0</v>
      </c>
      <c r="AV13" s="47"/>
      <c r="AW13" s="106">
        <v>0</v>
      </c>
      <c r="AX13" s="47"/>
      <c r="AY13" s="106">
        <v>1</v>
      </c>
      <c r="AZ13" s="47"/>
      <c r="BA13" s="106">
        <v>0</v>
      </c>
      <c r="BB13" s="47"/>
      <c r="BC13" s="106">
        <v>0</v>
      </c>
      <c r="BD13" s="47"/>
      <c r="BE13" s="106">
        <v>0</v>
      </c>
      <c r="BF13" s="47"/>
      <c r="BG13" s="106">
        <v>0</v>
      </c>
      <c r="BH13" s="47"/>
      <c r="BI13" s="106"/>
      <c r="BJ13" s="47"/>
    </row>
    <row r="14" spans="1:62" s="34" customFormat="1" ht="90" customHeight="1">
      <c r="A14" s="453"/>
      <c r="B14" s="453"/>
      <c r="C14" s="453"/>
      <c r="D14" s="453"/>
      <c r="E14" s="453"/>
      <c r="F14" s="172" t="s">
        <v>81</v>
      </c>
      <c r="G14" s="57">
        <f t="shared" si="3"/>
        <v>515</v>
      </c>
      <c r="H14" s="57">
        <f t="shared" si="3"/>
        <v>1600.8000000000002</v>
      </c>
      <c r="I14" s="47">
        <f>245-I13</f>
        <v>105</v>
      </c>
      <c r="J14" s="47">
        <f t="shared" ref="J14:J17" si="4">I14*6.5</f>
        <v>682.5</v>
      </c>
      <c r="K14" s="47">
        <f>81-K13</f>
        <v>27</v>
      </c>
      <c r="L14" s="47">
        <f t="shared" ref="L14:L17" si="5">K14*4.5</f>
        <v>121.5</v>
      </c>
      <c r="M14" s="57">
        <v>57</v>
      </c>
      <c r="N14" s="47">
        <f t="shared" ref="N14:N17" si="6">M14*0.6</f>
        <v>34.199999999999996</v>
      </c>
      <c r="O14" s="182">
        <f>81-O13</f>
        <v>33</v>
      </c>
      <c r="P14" s="47">
        <f t="shared" ref="P14:P17" si="7">O14*5</f>
        <v>165</v>
      </c>
      <c r="Q14" s="57">
        <f>490-270</f>
        <v>220</v>
      </c>
      <c r="R14" s="47">
        <f t="shared" ref="R14:R17" si="8">Q14*0.2</f>
        <v>44</v>
      </c>
      <c r="S14" s="57">
        <v>2</v>
      </c>
      <c r="T14" s="47">
        <f t="shared" ref="T14:T17" si="9">S14*10</f>
        <v>20</v>
      </c>
      <c r="U14" s="57">
        <v>3</v>
      </c>
      <c r="V14" s="47">
        <f t="shared" ref="V14:V17" si="10">U14*1.8</f>
        <v>5.4</v>
      </c>
      <c r="W14" s="183">
        <v>2</v>
      </c>
      <c r="X14" s="47">
        <f t="shared" ref="X14:X17" si="11">W14*29</f>
        <v>58</v>
      </c>
      <c r="Y14" s="57"/>
      <c r="Z14" s="47">
        <f t="shared" ref="Z14:Z17" si="12">Y14*3.2</f>
        <v>0</v>
      </c>
      <c r="AA14" s="57"/>
      <c r="AB14" s="47">
        <f t="shared" ref="AB14:AB17" si="13">AA14*5</f>
        <v>0</v>
      </c>
      <c r="AC14" s="99">
        <v>6</v>
      </c>
      <c r="AD14" s="47">
        <f t="shared" ref="AD14:AD17" si="14">AC14*2</f>
        <v>12</v>
      </c>
      <c r="AE14" s="99">
        <v>2</v>
      </c>
      <c r="AF14" s="47">
        <f t="shared" ref="AF14:AF17" si="15">AE14*2.5</f>
        <v>5</v>
      </c>
      <c r="AG14" s="172">
        <v>3</v>
      </c>
      <c r="AH14" s="47">
        <f t="shared" ref="AH14:AH17" si="16">AG14*0.9</f>
        <v>2.7</v>
      </c>
      <c r="AI14" s="106"/>
      <c r="AJ14" s="47">
        <f t="shared" ref="AJ14:AJ17" si="17">AI14*0.7</f>
        <v>0</v>
      </c>
      <c r="AK14" s="106">
        <v>15</v>
      </c>
      <c r="AL14" s="47">
        <f t="shared" ref="AL14:AL17" si="18">AK14*0.4</f>
        <v>6</v>
      </c>
      <c r="AM14" s="106">
        <v>10</v>
      </c>
      <c r="AN14" s="47">
        <f t="shared" ref="AN14:AN17" si="19">AM14*0.3</f>
        <v>3</v>
      </c>
      <c r="AO14" s="106">
        <v>5</v>
      </c>
      <c r="AP14" s="47">
        <f t="shared" ref="AP14:AP17" si="20">AO14*28</f>
        <v>140</v>
      </c>
      <c r="AQ14" s="106">
        <v>3</v>
      </c>
      <c r="AR14" s="47">
        <f t="shared" ref="AR14:AR17" si="21">AQ14*18.5</f>
        <v>55.5</v>
      </c>
      <c r="AS14" s="106">
        <v>5</v>
      </c>
      <c r="AT14" s="47">
        <f t="shared" ref="AT14:AT17" si="22">AS14*9</f>
        <v>45</v>
      </c>
      <c r="AU14" s="106">
        <v>5</v>
      </c>
      <c r="AV14" s="47">
        <f t="shared" ref="AV14:AV17" si="23">AU14*10.5</f>
        <v>52.5</v>
      </c>
      <c r="AW14" s="106">
        <v>1</v>
      </c>
      <c r="AX14" s="47">
        <f t="shared" ref="AX14:AX17" si="24">AW14*18.5</f>
        <v>18.5</v>
      </c>
      <c r="AY14" s="106">
        <v>4</v>
      </c>
      <c r="AZ14" s="47">
        <f t="shared" ref="AZ14:AZ17" si="25">AY14*10</f>
        <v>40</v>
      </c>
      <c r="BA14" s="106"/>
      <c r="BB14" s="47">
        <f t="shared" ref="BB14:BB17" si="26">BA14*6</f>
        <v>0</v>
      </c>
      <c r="BC14" s="106"/>
      <c r="BD14" s="47">
        <f t="shared" ref="BD14:BD17" si="27">BC14*10.5</f>
        <v>0</v>
      </c>
      <c r="BE14" s="106">
        <v>2</v>
      </c>
      <c r="BF14" s="47">
        <f t="shared" ref="BF14:BF17" si="28">BE14*7.5</f>
        <v>15</v>
      </c>
      <c r="BG14" s="106"/>
      <c r="BH14" s="47">
        <f t="shared" ref="BH14:BH17" si="29">BG14*3.6</f>
        <v>0</v>
      </c>
      <c r="BI14" s="106">
        <v>5</v>
      </c>
      <c r="BJ14" s="47">
        <f t="shared" ref="BJ14:BJ17" si="30">BI14*15</f>
        <v>75</v>
      </c>
    </row>
    <row r="15" spans="1:62" s="34" customFormat="1" ht="90" customHeight="1">
      <c r="A15" s="451">
        <v>2</v>
      </c>
      <c r="B15" s="451" t="s">
        <v>237</v>
      </c>
      <c r="C15" s="451">
        <v>14</v>
      </c>
      <c r="D15" s="451">
        <v>490</v>
      </c>
      <c r="E15" s="451">
        <v>490</v>
      </c>
      <c r="F15" s="258" t="s">
        <v>167</v>
      </c>
      <c r="G15" s="57">
        <f>G16+G17</f>
        <v>1052</v>
      </c>
      <c r="H15" s="57">
        <f t="shared" ref="H15:BJ15" si="31">H16+H17</f>
        <v>1898.3000000000002</v>
      </c>
      <c r="I15" s="57">
        <f t="shared" si="31"/>
        <v>245</v>
      </c>
      <c r="J15" s="57">
        <f t="shared" si="31"/>
        <v>942.5</v>
      </c>
      <c r="K15" s="57">
        <f t="shared" si="31"/>
        <v>81</v>
      </c>
      <c r="L15" s="57">
        <f t="shared" si="31"/>
        <v>274.5</v>
      </c>
      <c r="M15" s="57">
        <f t="shared" si="31"/>
        <v>62</v>
      </c>
      <c r="N15" s="57">
        <f t="shared" si="31"/>
        <v>29.4</v>
      </c>
      <c r="O15" s="57">
        <f t="shared" si="31"/>
        <v>81</v>
      </c>
      <c r="P15" s="57">
        <f t="shared" si="31"/>
        <v>165</v>
      </c>
      <c r="Q15" s="57">
        <f t="shared" si="31"/>
        <v>490</v>
      </c>
      <c r="R15" s="57">
        <f t="shared" si="31"/>
        <v>44</v>
      </c>
      <c r="S15" s="57">
        <f t="shared" si="31"/>
        <v>4</v>
      </c>
      <c r="T15" s="57">
        <f t="shared" si="31"/>
        <v>30</v>
      </c>
      <c r="U15" s="57">
        <f t="shared" si="31"/>
        <v>4</v>
      </c>
      <c r="V15" s="57">
        <f t="shared" si="31"/>
        <v>5.4</v>
      </c>
      <c r="W15" s="57">
        <f t="shared" si="31"/>
        <v>2</v>
      </c>
      <c r="X15" s="57">
        <f t="shared" si="31"/>
        <v>29</v>
      </c>
      <c r="Y15" s="57">
        <f t="shared" si="31"/>
        <v>1</v>
      </c>
      <c r="Z15" s="57">
        <f t="shared" si="31"/>
        <v>0</v>
      </c>
      <c r="AA15" s="57">
        <f t="shared" si="31"/>
        <v>0</v>
      </c>
      <c r="AB15" s="57">
        <f t="shared" si="31"/>
        <v>0</v>
      </c>
      <c r="AC15" s="57">
        <f t="shared" si="31"/>
        <v>10</v>
      </c>
      <c r="AD15" s="57">
        <f t="shared" si="31"/>
        <v>20</v>
      </c>
      <c r="AE15" s="57">
        <f t="shared" si="31"/>
        <v>4</v>
      </c>
      <c r="AF15" s="57">
        <f t="shared" si="31"/>
        <v>7.5</v>
      </c>
      <c r="AG15" s="57">
        <f t="shared" si="31"/>
        <v>6</v>
      </c>
      <c r="AH15" s="57">
        <f t="shared" si="31"/>
        <v>2.7</v>
      </c>
      <c r="AI15" s="57">
        <f t="shared" si="31"/>
        <v>0</v>
      </c>
      <c r="AJ15" s="57">
        <f t="shared" si="31"/>
        <v>0</v>
      </c>
      <c r="AK15" s="57">
        <f t="shared" si="31"/>
        <v>15</v>
      </c>
      <c r="AL15" s="57">
        <f t="shared" si="31"/>
        <v>6</v>
      </c>
      <c r="AM15" s="57">
        <f t="shared" si="31"/>
        <v>10</v>
      </c>
      <c r="AN15" s="57">
        <f t="shared" si="31"/>
        <v>3</v>
      </c>
      <c r="AO15" s="57">
        <f t="shared" si="31"/>
        <v>5</v>
      </c>
      <c r="AP15" s="57">
        <f t="shared" si="31"/>
        <v>140</v>
      </c>
      <c r="AQ15" s="57">
        <f t="shared" si="31"/>
        <v>5</v>
      </c>
      <c r="AR15" s="57">
        <f t="shared" si="31"/>
        <v>0</v>
      </c>
      <c r="AS15" s="57">
        <f t="shared" si="31"/>
        <v>5</v>
      </c>
      <c r="AT15" s="57">
        <f t="shared" si="31"/>
        <v>45</v>
      </c>
      <c r="AU15" s="57">
        <f t="shared" si="31"/>
        <v>5</v>
      </c>
      <c r="AV15" s="57">
        <f t="shared" si="31"/>
        <v>31.5</v>
      </c>
      <c r="AW15" s="57">
        <f t="shared" si="31"/>
        <v>1</v>
      </c>
      <c r="AX15" s="57">
        <f t="shared" si="31"/>
        <v>0</v>
      </c>
      <c r="AY15" s="57">
        <f t="shared" si="31"/>
        <v>5</v>
      </c>
      <c r="AZ15" s="57">
        <f t="shared" si="31"/>
        <v>40</v>
      </c>
      <c r="BA15" s="57">
        <f t="shared" si="31"/>
        <v>2</v>
      </c>
      <c r="BB15" s="57">
        <f t="shared" si="31"/>
        <v>6</v>
      </c>
      <c r="BC15" s="57">
        <f t="shared" si="31"/>
        <v>2</v>
      </c>
      <c r="BD15" s="57">
        <f t="shared" si="31"/>
        <v>21</v>
      </c>
      <c r="BE15" s="57">
        <f t="shared" si="31"/>
        <v>2</v>
      </c>
      <c r="BF15" s="57">
        <f t="shared" si="31"/>
        <v>15</v>
      </c>
      <c r="BG15" s="57">
        <f t="shared" si="31"/>
        <v>3</v>
      </c>
      <c r="BH15" s="57">
        <f t="shared" si="31"/>
        <v>10.8</v>
      </c>
      <c r="BI15" s="57">
        <f t="shared" si="31"/>
        <v>2</v>
      </c>
      <c r="BJ15" s="57">
        <f t="shared" si="31"/>
        <v>30</v>
      </c>
    </row>
    <row r="16" spans="1:62" ht="90" customHeight="1">
      <c r="A16" s="452"/>
      <c r="B16" s="452"/>
      <c r="C16" s="452"/>
      <c r="D16" s="452"/>
      <c r="E16" s="452"/>
      <c r="F16" s="172" t="s">
        <v>80</v>
      </c>
      <c r="G16" s="57">
        <f t="shared" si="3"/>
        <v>469</v>
      </c>
      <c r="H16" s="57"/>
      <c r="I16" s="47">
        <v>100</v>
      </c>
      <c r="J16" s="47"/>
      <c r="K16" s="47">
        <v>20</v>
      </c>
      <c r="L16" s="47"/>
      <c r="M16" s="57">
        <v>13</v>
      </c>
      <c r="N16" s="47"/>
      <c r="O16" s="182">
        <v>48</v>
      </c>
      <c r="P16" s="47"/>
      <c r="Q16" s="57">
        <v>270</v>
      </c>
      <c r="R16" s="47"/>
      <c r="S16" s="57">
        <v>1</v>
      </c>
      <c r="T16" s="47"/>
      <c r="U16" s="57">
        <v>1</v>
      </c>
      <c r="V16" s="47"/>
      <c r="W16" s="183">
        <v>1</v>
      </c>
      <c r="X16" s="47"/>
      <c r="Y16" s="57">
        <v>1</v>
      </c>
      <c r="Z16" s="47"/>
      <c r="AA16" s="99">
        <v>0</v>
      </c>
      <c r="AB16" s="47"/>
      <c r="AC16" s="99">
        <v>0</v>
      </c>
      <c r="AD16" s="47"/>
      <c r="AE16" s="99">
        <v>1</v>
      </c>
      <c r="AF16" s="47"/>
      <c r="AG16" s="172">
        <v>3</v>
      </c>
      <c r="AH16" s="47"/>
      <c r="AI16" s="106">
        <v>0</v>
      </c>
      <c r="AJ16" s="47"/>
      <c r="AK16" s="106">
        <v>0</v>
      </c>
      <c r="AL16" s="47"/>
      <c r="AM16" s="106">
        <v>0</v>
      </c>
      <c r="AN16" s="47"/>
      <c r="AO16" s="106">
        <v>0</v>
      </c>
      <c r="AP16" s="47"/>
      <c r="AQ16" s="106">
        <v>5</v>
      </c>
      <c r="AR16" s="47"/>
      <c r="AS16" s="106">
        <v>0</v>
      </c>
      <c r="AT16" s="47"/>
      <c r="AU16" s="106">
        <v>2</v>
      </c>
      <c r="AV16" s="47"/>
      <c r="AW16" s="106">
        <v>1</v>
      </c>
      <c r="AX16" s="47"/>
      <c r="AY16" s="106">
        <v>1</v>
      </c>
      <c r="AZ16" s="47"/>
      <c r="BA16" s="106">
        <v>1</v>
      </c>
      <c r="BB16" s="47"/>
      <c r="BC16" s="106">
        <v>0</v>
      </c>
      <c r="BD16" s="47"/>
      <c r="BE16" s="106">
        <v>0</v>
      </c>
      <c r="BF16" s="47"/>
      <c r="BG16" s="106">
        <v>0</v>
      </c>
      <c r="BH16" s="47"/>
      <c r="BI16" s="106">
        <v>0</v>
      </c>
      <c r="BJ16" s="47"/>
    </row>
    <row r="17" spans="1:62" ht="90" customHeight="1">
      <c r="A17" s="453"/>
      <c r="B17" s="453"/>
      <c r="C17" s="453"/>
      <c r="D17" s="453"/>
      <c r="E17" s="453"/>
      <c r="F17" s="172" t="s">
        <v>81</v>
      </c>
      <c r="G17" s="57">
        <f t="shared" si="3"/>
        <v>583</v>
      </c>
      <c r="H17" s="57">
        <f t="shared" si="3"/>
        <v>1898.3000000000002</v>
      </c>
      <c r="I17" s="47">
        <f>245-I16</f>
        <v>145</v>
      </c>
      <c r="J17" s="47">
        <f t="shared" si="4"/>
        <v>942.5</v>
      </c>
      <c r="K17" s="47">
        <v>61</v>
      </c>
      <c r="L17" s="47">
        <f t="shared" si="5"/>
        <v>274.5</v>
      </c>
      <c r="M17" s="57">
        <v>49</v>
      </c>
      <c r="N17" s="47">
        <f t="shared" si="6"/>
        <v>29.4</v>
      </c>
      <c r="O17" s="182">
        <f>81-O16</f>
        <v>33</v>
      </c>
      <c r="P17" s="47">
        <f t="shared" si="7"/>
        <v>165</v>
      </c>
      <c r="Q17" s="57">
        <f>490-270</f>
        <v>220</v>
      </c>
      <c r="R17" s="47">
        <f t="shared" si="8"/>
        <v>44</v>
      </c>
      <c r="S17" s="57">
        <v>3</v>
      </c>
      <c r="T17" s="47">
        <f t="shared" si="9"/>
        <v>30</v>
      </c>
      <c r="U17" s="57">
        <v>3</v>
      </c>
      <c r="V17" s="47">
        <f t="shared" si="10"/>
        <v>5.4</v>
      </c>
      <c r="W17" s="183">
        <v>1</v>
      </c>
      <c r="X17" s="47">
        <f t="shared" si="11"/>
        <v>29</v>
      </c>
      <c r="Y17" s="57">
        <v>0</v>
      </c>
      <c r="Z17" s="47">
        <f t="shared" si="12"/>
        <v>0</v>
      </c>
      <c r="AA17" s="99">
        <v>0</v>
      </c>
      <c r="AB17" s="47">
        <f t="shared" si="13"/>
        <v>0</v>
      </c>
      <c r="AC17" s="99">
        <v>10</v>
      </c>
      <c r="AD17" s="47">
        <f t="shared" si="14"/>
        <v>20</v>
      </c>
      <c r="AE17" s="99">
        <v>3</v>
      </c>
      <c r="AF17" s="47">
        <f t="shared" si="15"/>
        <v>7.5</v>
      </c>
      <c r="AG17" s="172">
        <v>3</v>
      </c>
      <c r="AH17" s="47">
        <f t="shared" si="16"/>
        <v>2.7</v>
      </c>
      <c r="AI17" s="106"/>
      <c r="AJ17" s="47">
        <f t="shared" si="17"/>
        <v>0</v>
      </c>
      <c r="AK17" s="106">
        <v>15</v>
      </c>
      <c r="AL17" s="47">
        <f t="shared" si="18"/>
        <v>6</v>
      </c>
      <c r="AM17" s="106">
        <v>10</v>
      </c>
      <c r="AN17" s="47">
        <f t="shared" si="19"/>
        <v>3</v>
      </c>
      <c r="AO17" s="106">
        <v>5</v>
      </c>
      <c r="AP17" s="47">
        <f t="shared" si="20"/>
        <v>140</v>
      </c>
      <c r="AQ17" s="106">
        <v>0</v>
      </c>
      <c r="AR17" s="47">
        <f t="shared" si="21"/>
        <v>0</v>
      </c>
      <c r="AS17" s="106">
        <v>5</v>
      </c>
      <c r="AT17" s="47">
        <f t="shared" si="22"/>
        <v>45</v>
      </c>
      <c r="AU17" s="106">
        <v>3</v>
      </c>
      <c r="AV17" s="47">
        <f t="shared" si="23"/>
        <v>31.5</v>
      </c>
      <c r="AW17" s="106"/>
      <c r="AX17" s="47">
        <f t="shared" si="24"/>
        <v>0</v>
      </c>
      <c r="AY17" s="106">
        <v>4</v>
      </c>
      <c r="AZ17" s="47">
        <f t="shared" si="25"/>
        <v>40</v>
      </c>
      <c r="BA17" s="106">
        <v>1</v>
      </c>
      <c r="BB17" s="47">
        <f t="shared" si="26"/>
        <v>6</v>
      </c>
      <c r="BC17" s="106">
        <v>2</v>
      </c>
      <c r="BD17" s="47">
        <f t="shared" si="27"/>
        <v>21</v>
      </c>
      <c r="BE17" s="106">
        <v>2</v>
      </c>
      <c r="BF17" s="47">
        <f t="shared" si="28"/>
        <v>15</v>
      </c>
      <c r="BG17" s="106">
        <v>3</v>
      </c>
      <c r="BH17" s="47">
        <f t="shared" si="29"/>
        <v>10.8</v>
      </c>
      <c r="BI17" s="106">
        <v>2</v>
      </c>
      <c r="BJ17" s="47">
        <f t="shared" si="30"/>
        <v>30</v>
      </c>
    </row>
    <row r="18" spans="1:62" ht="90" customHeight="1">
      <c r="A18" s="451">
        <v>3</v>
      </c>
      <c r="B18" s="451" t="s">
        <v>447</v>
      </c>
      <c r="C18" s="451">
        <v>14</v>
      </c>
      <c r="D18" s="451">
        <v>490</v>
      </c>
      <c r="E18" s="451">
        <v>490</v>
      </c>
      <c r="F18" s="368" t="s">
        <v>167</v>
      </c>
      <c r="G18" s="57">
        <f>G19+G20</f>
        <v>1052</v>
      </c>
      <c r="H18" s="57">
        <f t="shared" ref="H18:BJ18" si="32">H19+H20</f>
        <v>1898.3000000000002</v>
      </c>
      <c r="I18" s="57">
        <f t="shared" si="32"/>
        <v>245</v>
      </c>
      <c r="J18" s="57">
        <f t="shared" si="32"/>
        <v>942.5</v>
      </c>
      <c r="K18" s="57">
        <f t="shared" si="32"/>
        <v>81</v>
      </c>
      <c r="L18" s="57">
        <f t="shared" si="32"/>
        <v>274.5</v>
      </c>
      <c r="M18" s="57">
        <f t="shared" si="32"/>
        <v>62</v>
      </c>
      <c r="N18" s="57">
        <f t="shared" si="32"/>
        <v>29.4</v>
      </c>
      <c r="O18" s="57">
        <f t="shared" si="32"/>
        <v>81</v>
      </c>
      <c r="P18" s="57">
        <f t="shared" si="32"/>
        <v>165</v>
      </c>
      <c r="Q18" s="57">
        <f t="shared" si="32"/>
        <v>490</v>
      </c>
      <c r="R18" s="57">
        <f t="shared" si="32"/>
        <v>44</v>
      </c>
      <c r="S18" s="57">
        <f t="shared" si="32"/>
        <v>4</v>
      </c>
      <c r="T18" s="57">
        <f t="shared" si="32"/>
        <v>30</v>
      </c>
      <c r="U18" s="57">
        <f t="shared" si="32"/>
        <v>4</v>
      </c>
      <c r="V18" s="57">
        <f t="shared" si="32"/>
        <v>5.4</v>
      </c>
      <c r="W18" s="57">
        <f t="shared" si="32"/>
        <v>2</v>
      </c>
      <c r="X18" s="57">
        <f t="shared" si="32"/>
        <v>29</v>
      </c>
      <c r="Y18" s="57">
        <f t="shared" si="32"/>
        <v>1</v>
      </c>
      <c r="Z18" s="57">
        <f t="shared" si="32"/>
        <v>0</v>
      </c>
      <c r="AA18" s="57">
        <f t="shared" si="32"/>
        <v>0</v>
      </c>
      <c r="AB18" s="57">
        <f t="shared" si="32"/>
        <v>0</v>
      </c>
      <c r="AC18" s="57">
        <f t="shared" si="32"/>
        <v>10</v>
      </c>
      <c r="AD18" s="57">
        <f t="shared" si="32"/>
        <v>20</v>
      </c>
      <c r="AE18" s="57">
        <f t="shared" si="32"/>
        <v>4</v>
      </c>
      <c r="AF18" s="57">
        <f t="shared" si="32"/>
        <v>7.5</v>
      </c>
      <c r="AG18" s="57">
        <f t="shared" si="32"/>
        <v>6</v>
      </c>
      <c r="AH18" s="57">
        <f t="shared" si="32"/>
        <v>2.7</v>
      </c>
      <c r="AI18" s="57">
        <f t="shared" si="32"/>
        <v>0</v>
      </c>
      <c r="AJ18" s="57">
        <f t="shared" si="32"/>
        <v>0</v>
      </c>
      <c r="AK18" s="57">
        <f t="shared" si="32"/>
        <v>15</v>
      </c>
      <c r="AL18" s="57">
        <f t="shared" si="32"/>
        <v>6</v>
      </c>
      <c r="AM18" s="57">
        <f t="shared" si="32"/>
        <v>10</v>
      </c>
      <c r="AN18" s="57">
        <f t="shared" si="32"/>
        <v>3</v>
      </c>
      <c r="AO18" s="57">
        <f t="shared" si="32"/>
        <v>5</v>
      </c>
      <c r="AP18" s="57">
        <f t="shared" si="32"/>
        <v>140</v>
      </c>
      <c r="AQ18" s="57">
        <f t="shared" si="32"/>
        <v>5</v>
      </c>
      <c r="AR18" s="57">
        <f t="shared" si="32"/>
        <v>0</v>
      </c>
      <c r="AS18" s="57">
        <f t="shared" si="32"/>
        <v>5</v>
      </c>
      <c r="AT18" s="57">
        <f t="shared" si="32"/>
        <v>45</v>
      </c>
      <c r="AU18" s="57">
        <f t="shared" si="32"/>
        <v>5</v>
      </c>
      <c r="AV18" s="57">
        <f t="shared" si="32"/>
        <v>31.5</v>
      </c>
      <c r="AW18" s="57">
        <f t="shared" si="32"/>
        <v>1</v>
      </c>
      <c r="AX18" s="57">
        <f t="shared" si="32"/>
        <v>0</v>
      </c>
      <c r="AY18" s="57">
        <f t="shared" si="32"/>
        <v>5</v>
      </c>
      <c r="AZ18" s="57">
        <f t="shared" si="32"/>
        <v>40</v>
      </c>
      <c r="BA18" s="57">
        <f t="shared" si="32"/>
        <v>2</v>
      </c>
      <c r="BB18" s="57">
        <f t="shared" si="32"/>
        <v>6</v>
      </c>
      <c r="BC18" s="57">
        <f t="shared" si="32"/>
        <v>2</v>
      </c>
      <c r="BD18" s="57">
        <f t="shared" si="32"/>
        <v>21</v>
      </c>
      <c r="BE18" s="57">
        <f t="shared" si="32"/>
        <v>2</v>
      </c>
      <c r="BF18" s="57">
        <f t="shared" si="32"/>
        <v>15</v>
      </c>
      <c r="BG18" s="57">
        <f t="shared" si="32"/>
        <v>3</v>
      </c>
      <c r="BH18" s="57">
        <f t="shared" si="32"/>
        <v>10.8</v>
      </c>
      <c r="BI18" s="57">
        <f t="shared" si="32"/>
        <v>2</v>
      </c>
      <c r="BJ18" s="57">
        <f t="shared" si="32"/>
        <v>30</v>
      </c>
    </row>
    <row r="19" spans="1:62" ht="90" customHeight="1">
      <c r="A19" s="452"/>
      <c r="B19" s="452"/>
      <c r="C19" s="452"/>
      <c r="D19" s="452"/>
      <c r="E19" s="452"/>
      <c r="F19" s="367" t="s">
        <v>80</v>
      </c>
      <c r="G19" s="57">
        <f t="shared" ref="G19:G20" si="33">I19+K19+M19+O19+Q19+S19+U19+W19+Y19+AA19+AC19+AE19+AG19+AI19+AK19+AM19+AO19+AQ19+AS19+AU19+AW19+AY19+BA19+BC19+BE19+BG19+BI19</f>
        <v>469</v>
      </c>
      <c r="H19" s="57"/>
      <c r="I19" s="47">
        <v>100</v>
      </c>
      <c r="J19" s="47"/>
      <c r="K19" s="47">
        <v>20</v>
      </c>
      <c r="L19" s="47"/>
      <c r="M19" s="57">
        <v>13</v>
      </c>
      <c r="N19" s="47"/>
      <c r="O19" s="182">
        <v>48</v>
      </c>
      <c r="P19" s="47"/>
      <c r="Q19" s="57">
        <v>270</v>
      </c>
      <c r="R19" s="47"/>
      <c r="S19" s="57">
        <v>1</v>
      </c>
      <c r="T19" s="47"/>
      <c r="U19" s="57">
        <v>1</v>
      </c>
      <c r="V19" s="47"/>
      <c r="W19" s="183">
        <v>1</v>
      </c>
      <c r="X19" s="47"/>
      <c r="Y19" s="57">
        <v>1</v>
      </c>
      <c r="Z19" s="47"/>
      <c r="AA19" s="99">
        <v>0</v>
      </c>
      <c r="AB19" s="47"/>
      <c r="AC19" s="99">
        <v>0</v>
      </c>
      <c r="AD19" s="47"/>
      <c r="AE19" s="99">
        <v>1</v>
      </c>
      <c r="AF19" s="47"/>
      <c r="AG19" s="367">
        <v>3</v>
      </c>
      <c r="AH19" s="47"/>
      <c r="AI19" s="106">
        <v>0</v>
      </c>
      <c r="AJ19" s="47"/>
      <c r="AK19" s="106">
        <v>0</v>
      </c>
      <c r="AL19" s="47"/>
      <c r="AM19" s="106">
        <v>0</v>
      </c>
      <c r="AN19" s="47"/>
      <c r="AO19" s="106">
        <v>0</v>
      </c>
      <c r="AP19" s="47"/>
      <c r="AQ19" s="106">
        <v>5</v>
      </c>
      <c r="AR19" s="47"/>
      <c r="AS19" s="106">
        <v>0</v>
      </c>
      <c r="AT19" s="47"/>
      <c r="AU19" s="106">
        <v>2</v>
      </c>
      <c r="AV19" s="47"/>
      <c r="AW19" s="106">
        <v>1</v>
      </c>
      <c r="AX19" s="47"/>
      <c r="AY19" s="106">
        <v>1</v>
      </c>
      <c r="AZ19" s="47"/>
      <c r="BA19" s="106">
        <v>1</v>
      </c>
      <c r="BB19" s="47"/>
      <c r="BC19" s="106">
        <v>0</v>
      </c>
      <c r="BD19" s="47"/>
      <c r="BE19" s="106">
        <v>0</v>
      </c>
      <c r="BF19" s="47"/>
      <c r="BG19" s="106">
        <v>0</v>
      </c>
      <c r="BH19" s="47"/>
      <c r="BI19" s="106">
        <v>0</v>
      </c>
      <c r="BJ19" s="47"/>
    </row>
    <row r="20" spans="1:62" ht="90" customHeight="1">
      <c r="A20" s="453"/>
      <c r="B20" s="453"/>
      <c r="C20" s="453"/>
      <c r="D20" s="453"/>
      <c r="E20" s="453"/>
      <c r="F20" s="367" t="s">
        <v>81</v>
      </c>
      <c r="G20" s="57">
        <f t="shared" si="33"/>
        <v>583</v>
      </c>
      <c r="H20" s="57">
        <f t="shared" ref="H20" si="34">J20+L20+N20+P20+R20+T20+V20+X20+Z20+AB20+AD20+AF20+AH20+AJ20+AL20+AN20+AP20+AR20+AT20+AV20+AX20+AZ20+BB20+BD20+BF20+BH20+BJ20</f>
        <v>1898.3000000000002</v>
      </c>
      <c r="I20" s="47">
        <f>245-I19</f>
        <v>145</v>
      </c>
      <c r="J20" s="47">
        <f t="shared" ref="J20" si="35">I20*6.5</f>
        <v>942.5</v>
      </c>
      <c r="K20" s="47">
        <v>61</v>
      </c>
      <c r="L20" s="47">
        <f t="shared" ref="L20" si="36">K20*4.5</f>
        <v>274.5</v>
      </c>
      <c r="M20" s="57">
        <v>49</v>
      </c>
      <c r="N20" s="47">
        <f t="shared" ref="N20" si="37">M20*0.6</f>
        <v>29.4</v>
      </c>
      <c r="O20" s="182">
        <f>81-O19</f>
        <v>33</v>
      </c>
      <c r="P20" s="47">
        <f t="shared" ref="P20" si="38">O20*5</f>
        <v>165</v>
      </c>
      <c r="Q20" s="57">
        <f>490-270</f>
        <v>220</v>
      </c>
      <c r="R20" s="47">
        <f t="shared" ref="R20" si="39">Q20*0.2</f>
        <v>44</v>
      </c>
      <c r="S20" s="57">
        <v>3</v>
      </c>
      <c r="T20" s="47">
        <f t="shared" ref="T20" si="40">S20*10</f>
        <v>30</v>
      </c>
      <c r="U20" s="57">
        <v>3</v>
      </c>
      <c r="V20" s="47">
        <f t="shared" ref="V20" si="41">U20*1.8</f>
        <v>5.4</v>
      </c>
      <c r="W20" s="183">
        <v>1</v>
      </c>
      <c r="X20" s="47">
        <f t="shared" ref="X20" si="42">W20*29</f>
        <v>29</v>
      </c>
      <c r="Y20" s="57">
        <v>0</v>
      </c>
      <c r="Z20" s="47">
        <f t="shared" ref="Z20" si="43">Y20*3.2</f>
        <v>0</v>
      </c>
      <c r="AA20" s="99">
        <v>0</v>
      </c>
      <c r="AB20" s="47">
        <f t="shared" ref="AB20" si="44">AA20*5</f>
        <v>0</v>
      </c>
      <c r="AC20" s="99">
        <v>10</v>
      </c>
      <c r="AD20" s="47">
        <f t="shared" ref="AD20" si="45">AC20*2</f>
        <v>20</v>
      </c>
      <c r="AE20" s="99">
        <v>3</v>
      </c>
      <c r="AF20" s="47">
        <f t="shared" ref="AF20" si="46">AE20*2.5</f>
        <v>7.5</v>
      </c>
      <c r="AG20" s="367">
        <v>3</v>
      </c>
      <c r="AH20" s="47">
        <f t="shared" ref="AH20" si="47">AG20*0.9</f>
        <v>2.7</v>
      </c>
      <c r="AI20" s="106"/>
      <c r="AJ20" s="47">
        <f t="shared" ref="AJ20" si="48">AI20*0.7</f>
        <v>0</v>
      </c>
      <c r="AK20" s="106">
        <v>15</v>
      </c>
      <c r="AL20" s="47">
        <f t="shared" ref="AL20" si="49">AK20*0.4</f>
        <v>6</v>
      </c>
      <c r="AM20" s="106">
        <v>10</v>
      </c>
      <c r="AN20" s="47">
        <f t="shared" ref="AN20" si="50">AM20*0.3</f>
        <v>3</v>
      </c>
      <c r="AO20" s="106">
        <v>5</v>
      </c>
      <c r="AP20" s="47">
        <f t="shared" ref="AP20" si="51">AO20*28</f>
        <v>140</v>
      </c>
      <c r="AQ20" s="106">
        <v>0</v>
      </c>
      <c r="AR20" s="47">
        <f t="shared" ref="AR20" si="52">AQ20*18.5</f>
        <v>0</v>
      </c>
      <c r="AS20" s="106">
        <v>5</v>
      </c>
      <c r="AT20" s="47">
        <f t="shared" ref="AT20" si="53">AS20*9</f>
        <v>45</v>
      </c>
      <c r="AU20" s="106">
        <v>3</v>
      </c>
      <c r="AV20" s="47">
        <f t="shared" ref="AV20" si="54">AU20*10.5</f>
        <v>31.5</v>
      </c>
      <c r="AW20" s="106"/>
      <c r="AX20" s="47">
        <f t="shared" ref="AX20" si="55">AW20*18.5</f>
        <v>0</v>
      </c>
      <c r="AY20" s="106">
        <v>4</v>
      </c>
      <c r="AZ20" s="47">
        <f t="shared" ref="AZ20" si="56">AY20*10</f>
        <v>40</v>
      </c>
      <c r="BA20" s="106">
        <v>1</v>
      </c>
      <c r="BB20" s="47">
        <f t="shared" ref="BB20" si="57">BA20*6</f>
        <v>6</v>
      </c>
      <c r="BC20" s="106">
        <v>2</v>
      </c>
      <c r="BD20" s="47">
        <f t="shared" ref="BD20" si="58">BC20*10.5</f>
        <v>21</v>
      </c>
      <c r="BE20" s="106">
        <v>2</v>
      </c>
      <c r="BF20" s="47">
        <f t="shared" ref="BF20" si="59">BE20*7.5</f>
        <v>15</v>
      </c>
      <c r="BG20" s="106">
        <v>3</v>
      </c>
      <c r="BH20" s="47">
        <f t="shared" ref="BH20" si="60">BG20*3.6</f>
        <v>10.8</v>
      </c>
      <c r="BI20" s="106">
        <v>2</v>
      </c>
      <c r="BJ20" s="47">
        <f t="shared" ref="BJ20" si="61">BI20*15</f>
        <v>30</v>
      </c>
    </row>
    <row r="210" spans="1:24" s="34" customFormat="1">
      <c r="A210" s="29"/>
      <c r="B210" s="29"/>
      <c r="C210" s="29"/>
      <c r="D210" s="29"/>
      <c r="E210" s="29"/>
      <c r="F210" s="29"/>
      <c r="G210" s="29"/>
      <c r="H210" s="29"/>
      <c r="I210" s="30"/>
      <c r="J210" s="30"/>
      <c r="K210" s="30"/>
      <c r="L210" s="30"/>
      <c r="M210" s="40"/>
      <c r="N210" s="40"/>
      <c r="O210" s="31"/>
      <c r="P210" s="31"/>
      <c r="Q210" s="32"/>
      <c r="R210" s="32"/>
      <c r="S210" s="33"/>
      <c r="T210" s="33"/>
      <c r="U210" s="33"/>
      <c r="V210" s="33"/>
      <c r="W210" s="33"/>
      <c r="X210" s="33"/>
    </row>
    <row r="211" spans="1:24" s="34" customFormat="1">
      <c r="A211" s="29"/>
      <c r="B211" s="29"/>
      <c r="C211" s="29"/>
      <c r="D211" s="29"/>
      <c r="E211" s="29"/>
      <c r="F211" s="29"/>
      <c r="G211" s="29"/>
      <c r="H211" s="29"/>
      <c r="I211" s="30"/>
      <c r="J211" s="30"/>
      <c r="K211" s="30"/>
      <c r="L211" s="30"/>
      <c r="M211" s="40"/>
      <c r="N211" s="40"/>
      <c r="O211" s="31"/>
      <c r="P211" s="31"/>
      <c r="Q211" s="32"/>
      <c r="R211" s="32"/>
      <c r="S211" s="33"/>
      <c r="T211" s="33"/>
      <c r="U211" s="33"/>
      <c r="V211" s="33"/>
      <c r="W211" s="33"/>
      <c r="X211" s="33"/>
    </row>
    <row r="212" spans="1:24" s="34" customFormat="1">
      <c r="A212" s="29"/>
      <c r="B212" s="29"/>
      <c r="C212" s="29"/>
      <c r="D212" s="29"/>
      <c r="E212" s="29"/>
      <c r="F212" s="29"/>
      <c r="G212" s="29"/>
      <c r="H212" s="29"/>
      <c r="I212" s="30"/>
      <c r="J212" s="30"/>
      <c r="K212" s="30"/>
      <c r="L212" s="30"/>
      <c r="M212" s="40"/>
      <c r="N212" s="40"/>
      <c r="O212" s="31"/>
      <c r="P212" s="31"/>
      <c r="Q212" s="32"/>
      <c r="R212" s="32"/>
      <c r="S212" s="33"/>
      <c r="T212" s="33"/>
      <c r="U212" s="33"/>
      <c r="V212" s="33"/>
      <c r="W212" s="33"/>
      <c r="X212" s="33"/>
    </row>
    <row r="213" spans="1:24" s="34" customFormat="1">
      <c r="A213" s="29"/>
      <c r="B213" s="29"/>
      <c r="C213" s="29"/>
      <c r="D213" s="29"/>
      <c r="E213" s="29"/>
      <c r="F213" s="29"/>
      <c r="G213" s="29"/>
      <c r="H213" s="29"/>
      <c r="I213" s="30"/>
      <c r="J213" s="30"/>
      <c r="K213" s="30"/>
      <c r="L213" s="30"/>
      <c r="M213" s="40"/>
      <c r="N213" s="40"/>
      <c r="O213" s="31"/>
      <c r="P213" s="31"/>
      <c r="Q213" s="32"/>
      <c r="R213" s="32"/>
      <c r="S213" s="33"/>
      <c r="T213" s="33"/>
      <c r="U213" s="33"/>
      <c r="V213" s="33"/>
      <c r="W213" s="33"/>
      <c r="X213" s="33"/>
    </row>
    <row r="214" spans="1:24" s="34" customFormat="1">
      <c r="A214" s="29"/>
      <c r="B214" s="29"/>
      <c r="C214" s="29"/>
      <c r="D214" s="29"/>
      <c r="E214" s="29"/>
      <c r="F214" s="29"/>
      <c r="G214" s="29"/>
      <c r="H214" s="29"/>
      <c r="I214" s="30"/>
      <c r="J214" s="30"/>
      <c r="K214" s="30"/>
      <c r="L214" s="30"/>
      <c r="M214" s="40"/>
      <c r="N214" s="40"/>
      <c r="O214" s="31"/>
      <c r="P214" s="31"/>
      <c r="Q214" s="32"/>
      <c r="R214" s="32"/>
      <c r="S214" s="33"/>
      <c r="T214" s="33"/>
      <c r="U214" s="33"/>
      <c r="V214" s="33"/>
      <c r="W214" s="33"/>
      <c r="X214" s="33"/>
    </row>
    <row r="215" spans="1:24" s="34" customFormat="1">
      <c r="A215" s="29"/>
      <c r="B215" s="29"/>
      <c r="C215" s="29"/>
      <c r="D215" s="29"/>
      <c r="E215" s="29"/>
      <c r="F215" s="29"/>
      <c r="G215" s="29"/>
      <c r="H215" s="29"/>
      <c r="I215" s="30"/>
      <c r="J215" s="30"/>
      <c r="K215" s="30"/>
      <c r="L215" s="30"/>
      <c r="M215" s="40"/>
      <c r="N215" s="40"/>
      <c r="O215" s="31"/>
      <c r="P215" s="31"/>
      <c r="Q215" s="32"/>
      <c r="R215" s="32"/>
      <c r="S215" s="33"/>
      <c r="T215" s="33"/>
      <c r="U215" s="33"/>
      <c r="V215" s="33"/>
      <c r="W215" s="33"/>
      <c r="X215" s="33"/>
    </row>
    <row r="216" spans="1:24" s="34" customFormat="1">
      <c r="A216" s="29"/>
      <c r="B216" s="29"/>
      <c r="C216" s="29"/>
      <c r="D216" s="29"/>
      <c r="E216" s="29"/>
      <c r="F216" s="29"/>
      <c r="G216" s="29"/>
      <c r="H216" s="29"/>
      <c r="I216" s="30"/>
      <c r="J216" s="30"/>
      <c r="K216" s="30"/>
      <c r="L216" s="30"/>
      <c r="M216" s="40"/>
      <c r="N216" s="40"/>
      <c r="O216" s="31"/>
      <c r="P216" s="31"/>
      <c r="Q216" s="32"/>
      <c r="R216" s="32"/>
      <c r="S216" s="33"/>
      <c r="T216" s="33"/>
      <c r="U216" s="33"/>
      <c r="V216" s="33"/>
      <c r="W216" s="33"/>
      <c r="X216" s="33"/>
    </row>
    <row r="217" spans="1:24" s="34" customFormat="1">
      <c r="A217" s="29"/>
      <c r="B217" s="29"/>
      <c r="C217" s="29"/>
      <c r="D217" s="29"/>
      <c r="E217" s="29"/>
      <c r="F217" s="29"/>
      <c r="G217" s="29"/>
      <c r="H217" s="29"/>
      <c r="I217" s="30"/>
      <c r="J217" s="30"/>
      <c r="K217" s="30"/>
      <c r="L217" s="30"/>
      <c r="M217" s="40"/>
      <c r="N217" s="40"/>
      <c r="O217" s="31"/>
      <c r="P217" s="31"/>
      <c r="Q217" s="32"/>
      <c r="R217" s="32"/>
      <c r="S217" s="33"/>
      <c r="T217" s="33"/>
      <c r="U217" s="33"/>
      <c r="V217" s="33"/>
      <c r="W217" s="33"/>
      <c r="X217" s="33"/>
    </row>
    <row r="218" spans="1:24" s="34" customFormat="1">
      <c r="A218" s="29"/>
      <c r="B218" s="29"/>
      <c r="C218" s="29"/>
      <c r="D218" s="29"/>
      <c r="E218" s="29"/>
      <c r="F218" s="29"/>
      <c r="G218" s="29"/>
      <c r="H218" s="29"/>
      <c r="I218" s="30"/>
      <c r="J218" s="30"/>
      <c r="K218" s="30"/>
      <c r="L218" s="30"/>
      <c r="M218" s="40"/>
      <c r="N218" s="40"/>
      <c r="O218" s="31"/>
      <c r="P218" s="31"/>
      <c r="Q218" s="32"/>
      <c r="R218" s="32"/>
      <c r="S218" s="33"/>
      <c r="T218" s="33"/>
      <c r="U218" s="33"/>
      <c r="V218" s="33"/>
      <c r="W218" s="33"/>
      <c r="X218" s="33"/>
    </row>
    <row r="219" spans="1:24" s="34" customFormat="1">
      <c r="A219" s="29"/>
      <c r="B219" s="29"/>
      <c r="C219" s="29"/>
      <c r="D219" s="29"/>
      <c r="E219" s="29"/>
      <c r="F219" s="29"/>
      <c r="G219" s="29"/>
      <c r="H219" s="29"/>
      <c r="I219" s="30"/>
      <c r="J219" s="30"/>
      <c r="K219" s="30"/>
      <c r="L219" s="30"/>
      <c r="M219" s="40"/>
      <c r="N219" s="40"/>
      <c r="O219" s="31"/>
      <c r="P219" s="31"/>
      <c r="Q219" s="32"/>
      <c r="R219" s="32"/>
      <c r="S219" s="33"/>
      <c r="T219" s="33"/>
      <c r="U219" s="33"/>
      <c r="V219" s="33"/>
      <c r="W219" s="33"/>
      <c r="X219" s="33"/>
    </row>
    <row r="220" spans="1:24" s="34" customFormat="1">
      <c r="A220" s="29"/>
      <c r="B220" s="29"/>
      <c r="C220" s="29"/>
      <c r="D220" s="29"/>
      <c r="E220" s="29"/>
      <c r="F220" s="29"/>
      <c r="G220" s="29"/>
      <c r="H220" s="29"/>
      <c r="I220" s="30"/>
      <c r="J220" s="30"/>
      <c r="K220" s="30"/>
      <c r="L220" s="30"/>
      <c r="M220" s="40"/>
      <c r="N220" s="40"/>
      <c r="O220" s="31"/>
      <c r="P220" s="31"/>
      <c r="Q220" s="32"/>
      <c r="R220" s="32"/>
      <c r="S220" s="33"/>
      <c r="T220" s="33"/>
      <c r="U220" s="33"/>
      <c r="V220" s="33"/>
      <c r="W220" s="33"/>
      <c r="X220" s="33"/>
    </row>
    <row r="221" spans="1:24" s="34" customFormat="1">
      <c r="A221" s="29"/>
      <c r="B221" s="29"/>
      <c r="C221" s="29"/>
      <c r="D221" s="29"/>
      <c r="E221" s="29"/>
      <c r="F221" s="29"/>
      <c r="G221" s="29"/>
      <c r="H221" s="29"/>
      <c r="I221" s="30"/>
      <c r="J221" s="30"/>
      <c r="K221" s="30"/>
      <c r="L221" s="30"/>
      <c r="M221" s="40"/>
      <c r="N221" s="40"/>
      <c r="O221" s="31"/>
      <c r="P221" s="31"/>
      <c r="Q221" s="32"/>
      <c r="R221" s="32"/>
      <c r="S221" s="33"/>
      <c r="T221" s="33"/>
      <c r="U221" s="33"/>
      <c r="V221" s="33"/>
      <c r="W221" s="33"/>
      <c r="X221" s="33"/>
    </row>
    <row r="222" spans="1:24" s="34" customFormat="1">
      <c r="A222" s="29"/>
      <c r="B222" s="29"/>
      <c r="C222" s="29"/>
      <c r="D222" s="29"/>
      <c r="E222" s="29"/>
      <c r="F222" s="29"/>
      <c r="G222" s="29"/>
      <c r="H222" s="29"/>
      <c r="I222" s="30"/>
      <c r="J222" s="30"/>
      <c r="K222" s="30"/>
      <c r="L222" s="30"/>
      <c r="M222" s="40"/>
      <c r="N222" s="40"/>
      <c r="O222" s="31"/>
      <c r="P222" s="31"/>
      <c r="Q222" s="32"/>
      <c r="R222" s="32"/>
      <c r="S222" s="33"/>
      <c r="T222" s="33"/>
      <c r="U222" s="33"/>
      <c r="V222" s="33"/>
      <c r="W222" s="33"/>
      <c r="X222" s="33"/>
    </row>
    <row r="223" spans="1:24" s="34" customFormat="1">
      <c r="A223" s="29"/>
      <c r="B223" s="29"/>
      <c r="C223" s="29"/>
      <c r="D223" s="29"/>
      <c r="E223" s="29"/>
      <c r="F223" s="29"/>
      <c r="G223" s="29"/>
      <c r="H223" s="29"/>
      <c r="I223" s="30"/>
      <c r="J223" s="30"/>
      <c r="K223" s="30"/>
      <c r="L223" s="30"/>
      <c r="M223" s="40"/>
      <c r="N223" s="40"/>
      <c r="O223" s="31"/>
      <c r="P223" s="31"/>
      <c r="Q223" s="32"/>
      <c r="R223" s="32"/>
      <c r="S223" s="33"/>
      <c r="T223" s="33"/>
      <c r="U223" s="33"/>
      <c r="V223" s="33"/>
      <c r="W223" s="33"/>
      <c r="X223" s="33"/>
    </row>
    <row r="224" spans="1:24" s="34" customFormat="1">
      <c r="A224" s="29"/>
      <c r="B224" s="29"/>
      <c r="C224" s="29"/>
      <c r="D224" s="29"/>
      <c r="E224" s="29"/>
      <c r="F224" s="29"/>
      <c r="G224" s="29"/>
      <c r="H224" s="29"/>
      <c r="I224" s="30"/>
      <c r="J224" s="30"/>
      <c r="K224" s="30"/>
      <c r="L224" s="30"/>
      <c r="M224" s="40"/>
      <c r="N224" s="40"/>
      <c r="O224" s="31"/>
      <c r="P224" s="31"/>
      <c r="Q224" s="32"/>
      <c r="R224" s="32"/>
      <c r="S224" s="33"/>
      <c r="T224" s="33"/>
      <c r="U224" s="33"/>
      <c r="V224" s="33"/>
      <c r="W224" s="33"/>
      <c r="X224" s="33"/>
    </row>
    <row r="225" spans="1:24" s="34" customFormat="1">
      <c r="A225" s="29"/>
      <c r="B225" s="29"/>
      <c r="C225" s="29"/>
      <c r="D225" s="29"/>
      <c r="E225" s="29"/>
      <c r="F225" s="29"/>
      <c r="G225" s="29"/>
      <c r="H225" s="29"/>
      <c r="I225" s="30"/>
      <c r="J225" s="30"/>
      <c r="K225" s="30"/>
      <c r="L225" s="30"/>
      <c r="M225" s="40"/>
      <c r="N225" s="40"/>
      <c r="O225" s="31"/>
      <c r="P225" s="31"/>
      <c r="Q225" s="32"/>
      <c r="R225" s="32"/>
      <c r="S225" s="33"/>
      <c r="T225" s="33"/>
      <c r="U225" s="33"/>
      <c r="V225" s="33"/>
      <c r="W225" s="33"/>
      <c r="X225" s="33"/>
    </row>
    <row r="226" spans="1:24" s="34" customFormat="1">
      <c r="A226" s="29"/>
      <c r="B226" s="29"/>
      <c r="C226" s="29"/>
      <c r="D226" s="29"/>
      <c r="E226" s="29"/>
      <c r="F226" s="29"/>
      <c r="G226" s="29"/>
      <c r="H226" s="29"/>
      <c r="I226" s="30"/>
      <c r="J226" s="30"/>
      <c r="K226" s="30"/>
      <c r="L226" s="30"/>
      <c r="M226" s="40"/>
      <c r="N226" s="40"/>
      <c r="O226" s="31"/>
      <c r="P226" s="31"/>
      <c r="Q226" s="32"/>
      <c r="R226" s="32"/>
      <c r="S226" s="33"/>
      <c r="T226" s="33"/>
      <c r="U226" s="33"/>
      <c r="V226" s="33"/>
      <c r="W226" s="33"/>
      <c r="X226" s="33"/>
    </row>
    <row r="227" spans="1:24" s="34" customFormat="1">
      <c r="A227" s="29"/>
      <c r="B227" s="29"/>
      <c r="C227" s="29"/>
      <c r="D227" s="29"/>
      <c r="E227" s="29"/>
      <c r="F227" s="29"/>
      <c r="G227" s="29"/>
      <c r="H227" s="29"/>
      <c r="I227" s="30"/>
      <c r="J227" s="30"/>
      <c r="K227" s="30"/>
      <c r="L227" s="30"/>
      <c r="M227" s="40"/>
      <c r="N227" s="40"/>
      <c r="O227" s="31"/>
      <c r="P227" s="31"/>
      <c r="Q227" s="32"/>
      <c r="R227" s="32"/>
      <c r="S227" s="33"/>
      <c r="T227" s="33"/>
      <c r="U227" s="33"/>
      <c r="V227" s="33"/>
      <c r="W227" s="33"/>
      <c r="X227" s="33"/>
    </row>
    <row r="228" spans="1:24" s="34" customFormat="1">
      <c r="A228" s="29"/>
      <c r="B228" s="29"/>
      <c r="C228" s="29"/>
      <c r="D228" s="29"/>
      <c r="E228" s="29"/>
      <c r="F228" s="29"/>
      <c r="G228" s="29"/>
      <c r="H228" s="29"/>
      <c r="I228" s="30"/>
      <c r="J228" s="30"/>
      <c r="K228" s="30"/>
      <c r="L228" s="30"/>
      <c r="M228" s="40"/>
      <c r="N228" s="40"/>
      <c r="O228" s="31"/>
      <c r="P228" s="31"/>
      <c r="Q228" s="32"/>
      <c r="R228" s="32"/>
      <c r="S228" s="33"/>
      <c r="T228" s="33"/>
      <c r="U228" s="33"/>
      <c r="V228" s="33"/>
      <c r="W228" s="33"/>
      <c r="X228" s="33"/>
    </row>
    <row r="229" spans="1:24" s="34" customFormat="1">
      <c r="A229" s="29"/>
      <c r="B229" s="29"/>
      <c r="C229" s="29"/>
      <c r="D229" s="29"/>
      <c r="E229" s="29"/>
      <c r="F229" s="29"/>
      <c r="G229" s="29"/>
      <c r="H229" s="29"/>
      <c r="I229" s="30"/>
      <c r="J229" s="30"/>
      <c r="K229" s="30"/>
      <c r="L229" s="30"/>
      <c r="M229" s="40"/>
      <c r="N229" s="40"/>
      <c r="O229" s="31"/>
      <c r="P229" s="31"/>
      <c r="Q229" s="32"/>
      <c r="R229" s="32"/>
      <c r="S229" s="33"/>
      <c r="T229" s="33"/>
      <c r="U229" s="33"/>
      <c r="V229" s="33"/>
      <c r="W229" s="33"/>
      <c r="X229" s="33"/>
    </row>
    <row r="230" spans="1:24" s="34" customFormat="1">
      <c r="A230" s="29"/>
      <c r="B230" s="29"/>
      <c r="C230" s="29"/>
      <c r="D230" s="29"/>
      <c r="E230" s="29"/>
      <c r="F230" s="29"/>
      <c r="G230" s="29"/>
      <c r="H230" s="29"/>
      <c r="I230" s="30"/>
      <c r="J230" s="30"/>
      <c r="K230" s="30"/>
      <c r="L230" s="30"/>
      <c r="M230" s="40"/>
      <c r="N230" s="40"/>
      <c r="O230" s="31"/>
      <c r="P230" s="31"/>
      <c r="Q230" s="32"/>
      <c r="R230" s="32"/>
      <c r="S230" s="33"/>
      <c r="T230" s="33"/>
      <c r="U230" s="33"/>
      <c r="V230" s="33"/>
      <c r="W230" s="33"/>
      <c r="X230" s="33"/>
    </row>
    <row r="231" spans="1:24" s="34" customFormat="1">
      <c r="A231" s="29"/>
      <c r="B231" s="29"/>
      <c r="C231" s="29"/>
      <c r="D231" s="29"/>
      <c r="E231" s="29"/>
      <c r="F231" s="29"/>
      <c r="G231" s="29"/>
      <c r="H231" s="29"/>
      <c r="I231" s="30"/>
      <c r="J231" s="30"/>
      <c r="K231" s="30"/>
      <c r="L231" s="30"/>
      <c r="M231" s="40"/>
      <c r="N231" s="40"/>
      <c r="O231" s="31"/>
      <c r="P231" s="31"/>
      <c r="Q231" s="32"/>
      <c r="R231" s="32"/>
      <c r="S231" s="33"/>
      <c r="T231" s="33"/>
      <c r="U231" s="33"/>
      <c r="V231" s="33"/>
      <c r="W231" s="33"/>
      <c r="X231" s="33"/>
    </row>
    <row r="232" spans="1:24" s="34" customFormat="1">
      <c r="A232" s="29"/>
      <c r="B232" s="29"/>
      <c r="C232" s="29"/>
      <c r="D232" s="29"/>
      <c r="E232" s="29"/>
      <c r="F232" s="29"/>
      <c r="G232" s="29"/>
      <c r="H232" s="29"/>
      <c r="I232" s="30"/>
      <c r="J232" s="30"/>
      <c r="K232" s="30"/>
      <c r="L232" s="30"/>
      <c r="M232" s="40"/>
      <c r="N232" s="40"/>
      <c r="O232" s="31"/>
      <c r="P232" s="31"/>
      <c r="Q232" s="32"/>
      <c r="R232" s="32"/>
      <c r="S232" s="33"/>
      <c r="T232" s="33"/>
      <c r="U232" s="33"/>
      <c r="V232" s="33"/>
      <c r="W232" s="33"/>
      <c r="X232" s="33"/>
    </row>
    <row r="233" spans="1:24" s="34" customFormat="1">
      <c r="A233" s="29"/>
      <c r="B233" s="29"/>
      <c r="C233" s="29"/>
      <c r="D233" s="29"/>
      <c r="E233" s="29"/>
      <c r="F233" s="29"/>
      <c r="G233" s="29"/>
      <c r="H233" s="29"/>
      <c r="I233" s="30"/>
      <c r="J233" s="30"/>
      <c r="K233" s="30"/>
      <c r="L233" s="30"/>
      <c r="M233" s="40"/>
      <c r="N233" s="40"/>
      <c r="O233" s="31"/>
      <c r="P233" s="31"/>
      <c r="Q233" s="32"/>
      <c r="R233" s="32"/>
      <c r="S233" s="33"/>
      <c r="T233" s="33"/>
      <c r="U233" s="33"/>
      <c r="V233" s="33"/>
      <c r="W233" s="33"/>
      <c r="X233" s="33"/>
    </row>
    <row r="234" spans="1:24" s="34" customFormat="1">
      <c r="A234" s="29"/>
      <c r="B234" s="29"/>
      <c r="C234" s="29"/>
      <c r="D234" s="29"/>
      <c r="E234" s="29"/>
      <c r="F234" s="29"/>
      <c r="G234" s="29"/>
      <c r="H234" s="29"/>
      <c r="I234" s="30"/>
      <c r="J234" s="30"/>
      <c r="K234" s="30"/>
      <c r="L234" s="30"/>
      <c r="M234" s="40"/>
      <c r="N234" s="40"/>
      <c r="O234" s="31"/>
      <c r="P234" s="31"/>
      <c r="Q234" s="32"/>
      <c r="R234" s="32"/>
      <c r="S234" s="33"/>
      <c r="T234" s="33"/>
      <c r="U234" s="33"/>
      <c r="V234" s="33"/>
      <c r="W234" s="33"/>
      <c r="X234" s="33"/>
    </row>
    <row r="235" spans="1:24" s="34" customFormat="1">
      <c r="A235" s="29"/>
      <c r="B235" s="29"/>
      <c r="C235" s="29"/>
      <c r="D235" s="29"/>
      <c r="E235" s="29"/>
      <c r="F235" s="29"/>
      <c r="G235" s="29"/>
      <c r="H235" s="29"/>
      <c r="I235" s="30"/>
      <c r="J235" s="30"/>
      <c r="K235" s="30"/>
      <c r="L235" s="30"/>
      <c r="M235" s="40"/>
      <c r="N235" s="40"/>
      <c r="O235" s="31"/>
      <c r="P235" s="31"/>
      <c r="Q235" s="32"/>
      <c r="R235" s="32"/>
      <c r="S235" s="33"/>
      <c r="T235" s="33"/>
      <c r="U235" s="33"/>
      <c r="V235" s="33"/>
      <c r="W235" s="33"/>
      <c r="X235" s="33"/>
    </row>
    <row r="236" spans="1:24" s="34" customFormat="1">
      <c r="A236" s="29"/>
      <c r="B236" s="29"/>
      <c r="C236" s="29"/>
      <c r="D236" s="29"/>
      <c r="E236" s="29"/>
      <c r="F236" s="29"/>
      <c r="G236" s="29"/>
      <c r="H236" s="29"/>
      <c r="I236" s="30"/>
      <c r="J236" s="30"/>
      <c r="K236" s="30"/>
      <c r="L236" s="30"/>
      <c r="M236" s="40"/>
      <c r="N236" s="40"/>
      <c r="O236" s="31"/>
      <c r="P236" s="31"/>
      <c r="Q236" s="32"/>
      <c r="R236" s="32"/>
      <c r="S236" s="33"/>
      <c r="T236" s="33"/>
      <c r="U236" s="33"/>
      <c r="V236" s="33"/>
      <c r="W236" s="33"/>
      <c r="X236" s="33"/>
    </row>
    <row r="237" spans="1:24" s="34" customFormat="1">
      <c r="A237" s="29"/>
      <c r="B237" s="29"/>
      <c r="C237" s="29"/>
      <c r="D237" s="29"/>
      <c r="E237" s="29"/>
      <c r="F237" s="29"/>
      <c r="G237" s="29"/>
      <c r="H237" s="29"/>
      <c r="I237" s="30"/>
      <c r="J237" s="30"/>
      <c r="K237" s="30"/>
      <c r="L237" s="30"/>
      <c r="M237" s="40"/>
      <c r="N237" s="40"/>
      <c r="O237" s="31"/>
      <c r="P237" s="31"/>
      <c r="Q237" s="32"/>
      <c r="R237" s="32"/>
      <c r="S237" s="33"/>
      <c r="T237" s="33"/>
      <c r="U237" s="33"/>
      <c r="V237" s="33"/>
      <c r="W237" s="33"/>
      <c r="X237" s="33"/>
    </row>
    <row r="238" spans="1:24" s="34" customFormat="1">
      <c r="A238" s="29"/>
      <c r="B238" s="29"/>
      <c r="C238" s="29"/>
      <c r="D238" s="29"/>
      <c r="E238" s="29"/>
      <c r="F238" s="29"/>
      <c r="G238" s="29"/>
      <c r="H238" s="29"/>
      <c r="I238" s="30"/>
      <c r="J238" s="30"/>
      <c r="K238" s="30"/>
      <c r="L238" s="30"/>
      <c r="M238" s="40"/>
      <c r="N238" s="40"/>
      <c r="O238" s="31"/>
      <c r="P238" s="31"/>
      <c r="Q238" s="32"/>
      <c r="R238" s="32"/>
      <c r="S238" s="33"/>
      <c r="T238" s="33"/>
      <c r="U238" s="33"/>
      <c r="V238" s="33"/>
      <c r="W238" s="33"/>
      <c r="X238" s="33"/>
    </row>
    <row r="239" spans="1:24" s="34" customFormat="1">
      <c r="A239" s="29"/>
      <c r="B239" s="29"/>
      <c r="C239" s="29"/>
      <c r="D239" s="29"/>
      <c r="E239" s="29"/>
      <c r="F239" s="29"/>
      <c r="G239" s="29"/>
      <c r="H239" s="29"/>
      <c r="I239" s="30"/>
      <c r="J239" s="30"/>
      <c r="K239" s="30"/>
      <c r="L239" s="30"/>
      <c r="M239" s="40"/>
      <c r="N239" s="40"/>
      <c r="O239" s="31"/>
      <c r="P239" s="31"/>
      <c r="Q239" s="32"/>
      <c r="R239" s="32"/>
      <c r="S239" s="33"/>
      <c r="T239" s="33"/>
      <c r="U239" s="33"/>
      <c r="V239" s="33"/>
      <c r="W239" s="33"/>
      <c r="X239" s="33"/>
    </row>
    <row r="240" spans="1:24" s="34" customFormat="1">
      <c r="A240" s="29"/>
      <c r="B240" s="29"/>
      <c r="C240" s="29"/>
      <c r="D240" s="29"/>
      <c r="E240" s="29"/>
      <c r="F240" s="29"/>
      <c r="G240" s="29"/>
      <c r="H240" s="29"/>
      <c r="I240" s="30"/>
      <c r="J240" s="30"/>
      <c r="K240" s="30"/>
      <c r="L240" s="30"/>
      <c r="M240" s="40"/>
      <c r="N240" s="40"/>
      <c r="O240" s="31"/>
      <c r="P240" s="31"/>
      <c r="Q240" s="32"/>
      <c r="R240" s="32"/>
      <c r="S240" s="33"/>
      <c r="T240" s="33"/>
      <c r="U240" s="33"/>
      <c r="V240" s="33"/>
      <c r="W240" s="33"/>
      <c r="X240" s="33"/>
    </row>
    <row r="241" spans="1:24" s="34" customFormat="1">
      <c r="A241" s="29"/>
      <c r="B241" s="29"/>
      <c r="C241" s="29"/>
      <c r="D241" s="29"/>
      <c r="E241" s="29"/>
      <c r="F241" s="29"/>
      <c r="G241" s="29"/>
      <c r="H241" s="29"/>
      <c r="I241" s="30"/>
      <c r="J241" s="30"/>
      <c r="K241" s="30"/>
      <c r="L241" s="30"/>
      <c r="M241" s="40"/>
      <c r="N241" s="40"/>
      <c r="O241" s="31"/>
      <c r="P241" s="31"/>
      <c r="Q241" s="32"/>
      <c r="R241" s="32"/>
      <c r="S241" s="33"/>
      <c r="T241" s="33"/>
      <c r="U241" s="33"/>
      <c r="V241" s="33"/>
      <c r="W241" s="33"/>
      <c r="X241" s="33"/>
    </row>
    <row r="242" spans="1:24" s="34" customFormat="1">
      <c r="A242" s="29"/>
      <c r="B242" s="29"/>
      <c r="C242" s="29"/>
      <c r="D242" s="29"/>
      <c r="E242" s="29"/>
      <c r="F242" s="29"/>
      <c r="G242" s="29"/>
      <c r="H242" s="29"/>
      <c r="I242" s="30"/>
      <c r="J242" s="30"/>
      <c r="K242" s="30"/>
      <c r="L242" s="30"/>
      <c r="M242" s="40"/>
      <c r="N242" s="40"/>
      <c r="O242" s="31"/>
      <c r="P242" s="31"/>
      <c r="Q242" s="32"/>
      <c r="R242" s="32"/>
      <c r="S242" s="33"/>
      <c r="T242" s="33"/>
      <c r="U242" s="33"/>
      <c r="V242" s="33"/>
      <c r="W242" s="33"/>
      <c r="X242" s="33"/>
    </row>
    <row r="243" spans="1:24" s="34" customFormat="1">
      <c r="A243" s="29"/>
      <c r="B243" s="29"/>
      <c r="C243" s="29"/>
      <c r="D243" s="29"/>
      <c r="E243" s="29"/>
      <c r="F243" s="29"/>
      <c r="G243" s="29"/>
      <c r="H243" s="29"/>
      <c r="I243" s="30"/>
      <c r="J243" s="30"/>
      <c r="K243" s="30"/>
      <c r="L243" s="30"/>
      <c r="M243" s="40"/>
      <c r="N243" s="40"/>
      <c r="O243" s="31"/>
      <c r="P243" s="31"/>
      <c r="Q243" s="32"/>
      <c r="R243" s="32"/>
      <c r="S243" s="33"/>
      <c r="T243" s="33"/>
      <c r="U243" s="33"/>
      <c r="V243" s="33"/>
      <c r="W243" s="33"/>
      <c r="X243" s="33"/>
    </row>
    <row r="244" spans="1:24" s="34" customFormat="1">
      <c r="A244" s="29"/>
      <c r="B244" s="29"/>
      <c r="C244" s="29"/>
      <c r="D244" s="29"/>
      <c r="E244" s="29"/>
      <c r="F244" s="29"/>
      <c r="G244" s="29"/>
      <c r="H244" s="29"/>
      <c r="I244" s="30"/>
      <c r="J244" s="30"/>
      <c r="K244" s="30"/>
      <c r="L244" s="30"/>
      <c r="M244" s="40"/>
      <c r="N244" s="40"/>
      <c r="O244" s="31"/>
      <c r="P244" s="31"/>
      <c r="Q244" s="32"/>
      <c r="R244" s="32"/>
      <c r="S244" s="33"/>
      <c r="T244" s="33"/>
      <c r="U244" s="33"/>
      <c r="V244" s="33"/>
      <c r="W244" s="33"/>
      <c r="X244" s="33"/>
    </row>
    <row r="245" spans="1:24" s="34" customFormat="1">
      <c r="A245" s="29"/>
      <c r="B245" s="29"/>
      <c r="C245" s="29"/>
      <c r="D245" s="29"/>
      <c r="E245" s="29"/>
      <c r="F245" s="29"/>
      <c r="G245" s="29"/>
      <c r="H245" s="29"/>
      <c r="I245" s="30"/>
      <c r="J245" s="30"/>
      <c r="K245" s="30"/>
      <c r="L245" s="30"/>
      <c r="M245" s="40"/>
      <c r="N245" s="40"/>
      <c r="O245" s="31"/>
      <c r="P245" s="31"/>
      <c r="Q245" s="32"/>
      <c r="R245" s="32"/>
      <c r="S245" s="33"/>
      <c r="T245" s="33"/>
      <c r="U245" s="33"/>
      <c r="V245" s="33"/>
      <c r="W245" s="33"/>
      <c r="X245" s="33"/>
    </row>
    <row r="246" spans="1:24" s="34" customFormat="1">
      <c r="A246" s="29"/>
      <c r="B246" s="29"/>
      <c r="C246" s="29"/>
      <c r="D246" s="29"/>
      <c r="E246" s="29"/>
      <c r="F246" s="29"/>
      <c r="G246" s="29"/>
      <c r="H246" s="29"/>
      <c r="I246" s="30"/>
      <c r="J246" s="30"/>
      <c r="K246" s="30"/>
      <c r="L246" s="30"/>
      <c r="M246" s="40"/>
      <c r="N246" s="40"/>
      <c r="O246" s="31"/>
      <c r="P246" s="31"/>
      <c r="Q246" s="32"/>
      <c r="R246" s="32"/>
      <c r="S246" s="33"/>
      <c r="T246" s="33"/>
      <c r="U246" s="33"/>
      <c r="V246" s="33"/>
      <c r="W246" s="33"/>
      <c r="X246" s="33"/>
    </row>
    <row r="247" spans="1:24" s="34" customFormat="1">
      <c r="A247" s="29"/>
      <c r="B247" s="29"/>
      <c r="C247" s="29"/>
      <c r="D247" s="29"/>
      <c r="E247" s="29"/>
      <c r="F247" s="29"/>
      <c r="G247" s="29"/>
      <c r="H247" s="29"/>
      <c r="I247" s="30"/>
      <c r="J247" s="30"/>
      <c r="K247" s="30"/>
      <c r="L247" s="30"/>
      <c r="M247" s="40"/>
      <c r="N247" s="40"/>
      <c r="O247" s="31"/>
      <c r="P247" s="31"/>
      <c r="Q247" s="32"/>
      <c r="R247" s="32"/>
      <c r="S247" s="33"/>
      <c r="T247" s="33"/>
      <c r="U247" s="33"/>
      <c r="V247" s="33"/>
      <c r="W247" s="33"/>
      <c r="X247" s="33"/>
    </row>
    <row r="248" spans="1:24" s="34" customFormat="1">
      <c r="A248" s="29"/>
      <c r="B248" s="29"/>
      <c r="C248" s="29"/>
      <c r="D248" s="29"/>
      <c r="E248" s="29"/>
      <c r="F248" s="29"/>
      <c r="G248" s="29"/>
      <c r="H248" s="29"/>
      <c r="I248" s="30"/>
      <c r="J248" s="30"/>
      <c r="K248" s="30"/>
      <c r="L248" s="30"/>
      <c r="M248" s="40"/>
      <c r="N248" s="40"/>
      <c r="O248" s="31"/>
      <c r="P248" s="31"/>
      <c r="Q248" s="32"/>
      <c r="R248" s="32"/>
      <c r="S248" s="33"/>
      <c r="T248" s="33"/>
      <c r="U248" s="33"/>
      <c r="V248" s="33"/>
      <c r="W248" s="33"/>
      <c r="X248" s="33"/>
    </row>
    <row r="249" spans="1:24" s="34" customFormat="1">
      <c r="A249" s="29"/>
      <c r="B249" s="29"/>
      <c r="C249" s="29"/>
      <c r="D249" s="29"/>
      <c r="E249" s="29"/>
      <c r="F249" s="29"/>
      <c r="G249" s="29"/>
      <c r="H249" s="29"/>
      <c r="I249" s="30"/>
      <c r="J249" s="30"/>
      <c r="K249" s="30"/>
      <c r="L249" s="30"/>
      <c r="M249" s="40"/>
      <c r="N249" s="40"/>
      <c r="O249" s="31"/>
      <c r="P249" s="31"/>
      <c r="Q249" s="32"/>
      <c r="R249" s="32"/>
      <c r="S249" s="33"/>
      <c r="T249" s="33"/>
      <c r="U249" s="33"/>
      <c r="V249" s="33"/>
      <c r="W249" s="33"/>
      <c r="X249" s="33"/>
    </row>
    <row r="250" spans="1:24" s="34" customFormat="1">
      <c r="A250" s="29"/>
      <c r="B250" s="29"/>
      <c r="C250" s="29"/>
      <c r="D250" s="29"/>
      <c r="E250" s="29"/>
      <c r="F250" s="29"/>
      <c r="G250" s="29"/>
      <c r="H250" s="29"/>
      <c r="I250" s="30"/>
      <c r="J250" s="30"/>
      <c r="K250" s="30"/>
      <c r="L250" s="30"/>
      <c r="M250" s="40"/>
      <c r="N250" s="40"/>
      <c r="O250" s="31"/>
      <c r="P250" s="31"/>
      <c r="Q250" s="32"/>
      <c r="R250" s="32"/>
      <c r="S250" s="33"/>
      <c r="T250" s="33"/>
      <c r="U250" s="33"/>
      <c r="V250" s="33"/>
      <c r="W250" s="33"/>
      <c r="X250" s="33"/>
    </row>
    <row r="251" spans="1:24" s="34" customFormat="1">
      <c r="A251" s="29"/>
      <c r="B251" s="29"/>
      <c r="C251" s="29"/>
      <c r="D251" s="29"/>
      <c r="E251" s="29"/>
      <c r="F251" s="29"/>
      <c r="G251" s="29"/>
      <c r="H251" s="29"/>
      <c r="I251" s="30"/>
      <c r="J251" s="30"/>
      <c r="K251" s="30"/>
      <c r="L251" s="30"/>
      <c r="M251" s="40"/>
      <c r="N251" s="40"/>
      <c r="O251" s="31"/>
      <c r="P251" s="31"/>
      <c r="Q251" s="32"/>
      <c r="R251" s="32"/>
      <c r="S251" s="33"/>
      <c r="T251" s="33"/>
      <c r="U251" s="33"/>
      <c r="V251" s="33"/>
      <c r="W251" s="33"/>
      <c r="X251" s="33"/>
    </row>
    <row r="252" spans="1:24" s="34" customFormat="1">
      <c r="A252" s="29"/>
      <c r="B252" s="29"/>
      <c r="C252" s="29"/>
      <c r="D252" s="29"/>
      <c r="E252" s="29"/>
      <c r="F252" s="29"/>
      <c r="G252" s="29"/>
      <c r="H252" s="29"/>
      <c r="I252" s="30"/>
      <c r="J252" s="30"/>
      <c r="K252" s="30"/>
      <c r="L252" s="30"/>
      <c r="M252" s="40"/>
      <c r="N252" s="40"/>
      <c r="O252" s="31"/>
      <c r="P252" s="31"/>
      <c r="Q252" s="32"/>
      <c r="R252" s="32"/>
      <c r="S252" s="33"/>
      <c r="T252" s="33"/>
      <c r="U252" s="33"/>
      <c r="V252" s="33"/>
      <c r="W252" s="33"/>
      <c r="X252" s="33"/>
    </row>
    <row r="253" spans="1:24" s="34" customFormat="1">
      <c r="A253" s="29"/>
      <c r="B253" s="29"/>
      <c r="C253" s="29"/>
      <c r="D253" s="29"/>
      <c r="E253" s="29"/>
      <c r="F253" s="29"/>
      <c r="G253" s="29"/>
      <c r="H253" s="29"/>
      <c r="I253" s="30"/>
      <c r="J253" s="30"/>
      <c r="K253" s="30"/>
      <c r="L253" s="30"/>
      <c r="M253" s="40"/>
      <c r="N253" s="40"/>
      <c r="O253" s="31"/>
      <c r="P253" s="31"/>
      <c r="Q253" s="32"/>
      <c r="R253" s="32"/>
      <c r="S253" s="33"/>
      <c r="T253" s="33"/>
      <c r="U253" s="33"/>
      <c r="V253" s="33"/>
      <c r="W253" s="33"/>
      <c r="X253" s="33"/>
    </row>
    <row r="254" spans="1:24" s="34" customFormat="1">
      <c r="A254" s="29"/>
      <c r="B254" s="29"/>
      <c r="C254" s="29"/>
      <c r="D254" s="29"/>
      <c r="E254" s="29"/>
      <c r="F254" s="29"/>
      <c r="G254" s="29"/>
      <c r="H254" s="29"/>
      <c r="I254" s="30"/>
      <c r="J254" s="30"/>
      <c r="K254" s="30"/>
      <c r="L254" s="30"/>
      <c r="M254" s="40"/>
      <c r="N254" s="40"/>
      <c r="O254" s="31"/>
      <c r="P254" s="31"/>
      <c r="Q254" s="32"/>
      <c r="R254" s="32"/>
      <c r="S254" s="33"/>
      <c r="T254" s="33"/>
      <c r="U254" s="33"/>
      <c r="V254" s="33"/>
      <c r="W254" s="33"/>
      <c r="X254" s="33"/>
    </row>
    <row r="255" spans="1:24" s="34" customFormat="1">
      <c r="A255" s="29"/>
      <c r="B255" s="29"/>
      <c r="C255" s="29"/>
      <c r="D255" s="29"/>
      <c r="E255" s="29"/>
      <c r="F255" s="29"/>
      <c r="G255" s="29"/>
      <c r="H255" s="29"/>
      <c r="I255" s="30"/>
      <c r="J255" s="30"/>
      <c r="K255" s="30"/>
      <c r="L255" s="30"/>
      <c r="M255" s="40"/>
      <c r="N255" s="40"/>
      <c r="O255" s="31"/>
      <c r="P255" s="31"/>
      <c r="Q255" s="32"/>
      <c r="R255" s="32"/>
      <c r="S255" s="33"/>
      <c r="T255" s="33"/>
      <c r="U255" s="33"/>
      <c r="V255" s="33"/>
      <c r="W255" s="33"/>
      <c r="X255" s="33"/>
    </row>
    <row r="256" spans="1:24" s="34" customFormat="1">
      <c r="A256" s="29"/>
      <c r="B256" s="29"/>
      <c r="C256" s="29"/>
      <c r="D256" s="29"/>
      <c r="E256" s="29"/>
      <c r="F256" s="29"/>
      <c r="G256" s="29"/>
      <c r="H256" s="29"/>
      <c r="I256" s="30"/>
      <c r="J256" s="30"/>
      <c r="K256" s="30"/>
      <c r="L256" s="30"/>
      <c r="M256" s="40"/>
      <c r="N256" s="40"/>
      <c r="O256" s="31"/>
      <c r="P256" s="31"/>
      <c r="Q256" s="32"/>
      <c r="R256" s="32"/>
      <c r="S256" s="33"/>
      <c r="T256" s="33"/>
      <c r="U256" s="33"/>
      <c r="V256" s="33"/>
      <c r="W256" s="33"/>
      <c r="X256" s="33"/>
    </row>
    <row r="257" spans="1:24" s="34" customFormat="1">
      <c r="A257" s="29"/>
      <c r="B257" s="29"/>
      <c r="C257" s="29"/>
      <c r="D257" s="29"/>
      <c r="E257" s="29"/>
      <c r="F257" s="29"/>
      <c r="G257" s="29"/>
      <c r="H257" s="29"/>
      <c r="I257" s="30"/>
      <c r="J257" s="30"/>
      <c r="K257" s="30"/>
      <c r="L257" s="30"/>
      <c r="M257" s="40"/>
      <c r="N257" s="40"/>
      <c r="O257" s="31"/>
      <c r="P257" s="31"/>
      <c r="Q257" s="32"/>
      <c r="R257" s="32"/>
      <c r="S257" s="33"/>
      <c r="T257" s="33"/>
      <c r="U257" s="33"/>
      <c r="V257" s="33"/>
      <c r="W257" s="33"/>
      <c r="X257" s="33"/>
    </row>
    <row r="258" spans="1:24" s="34" customFormat="1">
      <c r="A258" s="29"/>
      <c r="B258" s="29"/>
      <c r="C258" s="29"/>
      <c r="D258" s="29"/>
      <c r="E258" s="29"/>
      <c r="F258" s="29"/>
      <c r="G258" s="29"/>
      <c r="H258" s="29"/>
      <c r="I258" s="30"/>
      <c r="J258" s="30"/>
      <c r="K258" s="30"/>
      <c r="L258" s="30"/>
      <c r="M258" s="40"/>
      <c r="N258" s="40"/>
      <c r="O258" s="31"/>
      <c r="P258" s="31"/>
      <c r="Q258" s="32"/>
      <c r="R258" s="32"/>
      <c r="S258" s="33"/>
      <c r="T258" s="33"/>
      <c r="U258" s="33"/>
      <c r="V258" s="33"/>
      <c r="W258" s="33"/>
      <c r="X258" s="33"/>
    </row>
    <row r="259" spans="1:24" s="34" customFormat="1">
      <c r="A259" s="29"/>
      <c r="B259" s="29"/>
      <c r="C259" s="29"/>
      <c r="D259" s="29"/>
      <c r="E259" s="29"/>
      <c r="F259" s="29"/>
      <c r="G259" s="29"/>
      <c r="H259" s="29"/>
      <c r="I259" s="30"/>
      <c r="J259" s="30"/>
      <c r="K259" s="30"/>
      <c r="L259" s="30"/>
      <c r="M259" s="40"/>
      <c r="N259" s="40"/>
      <c r="O259" s="31"/>
      <c r="P259" s="31"/>
      <c r="Q259" s="32"/>
      <c r="R259" s="32"/>
      <c r="S259" s="33"/>
      <c r="T259" s="33"/>
      <c r="U259" s="33"/>
      <c r="V259" s="33"/>
      <c r="W259" s="33"/>
      <c r="X259" s="33"/>
    </row>
    <row r="260" spans="1:24" s="34" customFormat="1">
      <c r="A260" s="29"/>
      <c r="B260" s="29"/>
      <c r="C260" s="29"/>
      <c r="D260" s="29"/>
      <c r="E260" s="29"/>
      <c r="F260" s="29"/>
      <c r="G260" s="29"/>
      <c r="H260" s="29"/>
      <c r="I260" s="30"/>
      <c r="J260" s="30"/>
      <c r="K260" s="30"/>
      <c r="L260" s="30"/>
      <c r="M260" s="40"/>
      <c r="N260" s="40"/>
      <c r="O260" s="31"/>
      <c r="P260" s="31"/>
      <c r="Q260" s="32"/>
      <c r="R260" s="32"/>
      <c r="S260" s="33"/>
      <c r="T260" s="33"/>
      <c r="U260" s="33"/>
      <c r="V260" s="33"/>
      <c r="W260" s="33"/>
      <c r="X260" s="33"/>
    </row>
    <row r="261" spans="1:24" s="34" customFormat="1">
      <c r="A261" s="29"/>
      <c r="B261" s="29"/>
      <c r="C261" s="29"/>
      <c r="D261" s="29"/>
      <c r="E261" s="29"/>
      <c r="F261" s="29"/>
      <c r="G261" s="29"/>
      <c r="H261" s="29"/>
      <c r="I261" s="30"/>
      <c r="J261" s="30"/>
      <c r="K261" s="30"/>
      <c r="L261" s="30"/>
      <c r="M261" s="40"/>
      <c r="N261" s="40"/>
      <c r="O261" s="31"/>
      <c r="P261" s="31"/>
      <c r="Q261" s="32"/>
      <c r="R261" s="32"/>
      <c r="S261" s="33"/>
      <c r="T261" s="33"/>
      <c r="U261" s="33"/>
      <c r="V261" s="33"/>
      <c r="W261" s="33"/>
      <c r="X261" s="33"/>
    </row>
    <row r="262" spans="1:24" s="34" customFormat="1">
      <c r="A262" s="29"/>
      <c r="B262" s="29"/>
      <c r="C262" s="29"/>
      <c r="D262" s="29"/>
      <c r="E262" s="29"/>
      <c r="F262" s="29"/>
      <c r="G262" s="29"/>
      <c r="H262" s="29"/>
      <c r="I262" s="30"/>
      <c r="J262" s="30"/>
      <c r="K262" s="30"/>
      <c r="L262" s="30"/>
      <c r="M262" s="40"/>
      <c r="N262" s="40"/>
      <c r="O262" s="31"/>
      <c r="P262" s="31"/>
      <c r="Q262" s="32"/>
      <c r="R262" s="32"/>
      <c r="S262" s="33"/>
      <c r="T262" s="33"/>
      <c r="U262" s="33"/>
      <c r="V262" s="33"/>
      <c r="W262" s="33"/>
      <c r="X262" s="33"/>
    </row>
    <row r="263" spans="1:24" s="34" customFormat="1">
      <c r="A263" s="29"/>
      <c r="B263" s="29"/>
      <c r="C263" s="29"/>
      <c r="D263" s="29"/>
      <c r="E263" s="29"/>
      <c r="F263" s="29"/>
      <c r="G263" s="29"/>
      <c r="H263" s="29"/>
      <c r="I263" s="30"/>
      <c r="J263" s="30"/>
      <c r="K263" s="30"/>
      <c r="L263" s="30"/>
      <c r="M263" s="40"/>
      <c r="N263" s="40"/>
      <c r="O263" s="31"/>
      <c r="P263" s="31"/>
      <c r="Q263" s="32"/>
      <c r="R263" s="32"/>
      <c r="S263" s="33"/>
      <c r="T263" s="33"/>
      <c r="U263" s="33"/>
      <c r="V263" s="33"/>
      <c r="W263" s="33"/>
      <c r="X263" s="33"/>
    </row>
    <row r="264" spans="1:24" s="34" customFormat="1">
      <c r="A264" s="29"/>
      <c r="B264" s="29"/>
      <c r="C264" s="29"/>
      <c r="D264" s="29"/>
      <c r="E264" s="29"/>
      <c r="F264" s="29"/>
      <c r="G264" s="29"/>
      <c r="H264" s="29"/>
      <c r="I264" s="30"/>
      <c r="J264" s="30"/>
      <c r="K264" s="30"/>
      <c r="L264" s="30"/>
      <c r="M264" s="40"/>
      <c r="N264" s="40"/>
      <c r="O264" s="31"/>
      <c r="P264" s="31"/>
      <c r="Q264" s="32"/>
      <c r="R264" s="32"/>
      <c r="S264" s="33"/>
      <c r="T264" s="33"/>
      <c r="U264" s="33"/>
      <c r="V264" s="33"/>
      <c r="W264" s="33"/>
      <c r="X264" s="33"/>
    </row>
    <row r="265" spans="1:24" s="34" customFormat="1">
      <c r="A265" s="29"/>
      <c r="B265" s="29"/>
      <c r="C265" s="29"/>
      <c r="D265" s="29"/>
      <c r="E265" s="29"/>
      <c r="F265" s="29"/>
      <c r="G265" s="29"/>
      <c r="H265" s="29"/>
      <c r="I265" s="30"/>
      <c r="J265" s="30"/>
      <c r="K265" s="30"/>
      <c r="L265" s="30"/>
      <c r="M265" s="40"/>
      <c r="N265" s="40"/>
      <c r="O265" s="31"/>
      <c r="P265" s="31"/>
      <c r="Q265" s="32"/>
      <c r="R265" s="32"/>
      <c r="S265" s="33"/>
      <c r="T265" s="33"/>
      <c r="U265" s="33"/>
      <c r="V265" s="33"/>
      <c r="W265" s="33"/>
      <c r="X265" s="33"/>
    </row>
    <row r="266" spans="1:24" s="34" customFormat="1">
      <c r="A266" s="29"/>
      <c r="B266" s="29"/>
      <c r="C266" s="29"/>
      <c r="D266" s="29"/>
      <c r="E266" s="29"/>
      <c r="F266" s="29"/>
      <c r="G266" s="29"/>
      <c r="H266" s="29"/>
      <c r="I266" s="30"/>
      <c r="J266" s="30"/>
      <c r="K266" s="30"/>
      <c r="L266" s="30"/>
      <c r="M266" s="40"/>
      <c r="N266" s="40"/>
      <c r="O266" s="31"/>
      <c r="P266" s="31"/>
      <c r="Q266" s="32"/>
      <c r="R266" s="32"/>
      <c r="S266" s="33"/>
      <c r="T266" s="33"/>
      <c r="U266" s="33"/>
      <c r="V266" s="33"/>
      <c r="W266" s="33"/>
      <c r="X266" s="33"/>
    </row>
    <row r="267" spans="1:24" s="34" customFormat="1">
      <c r="A267" s="29"/>
      <c r="B267" s="29"/>
      <c r="C267" s="29"/>
      <c r="D267" s="29"/>
      <c r="E267" s="29"/>
      <c r="F267" s="29"/>
      <c r="G267" s="29"/>
      <c r="H267" s="29"/>
      <c r="I267" s="30"/>
      <c r="J267" s="30"/>
      <c r="K267" s="30"/>
      <c r="L267" s="30"/>
      <c r="M267" s="40"/>
      <c r="N267" s="40"/>
      <c r="O267" s="31"/>
      <c r="P267" s="31"/>
      <c r="Q267" s="32"/>
      <c r="R267" s="32"/>
      <c r="S267" s="33"/>
      <c r="T267" s="33"/>
      <c r="U267" s="33"/>
      <c r="V267" s="33"/>
      <c r="W267" s="33"/>
      <c r="X267" s="33"/>
    </row>
    <row r="268" spans="1:24" s="34" customFormat="1">
      <c r="A268" s="29"/>
      <c r="B268" s="29"/>
      <c r="C268" s="29"/>
      <c r="D268" s="29"/>
      <c r="E268" s="29"/>
      <c r="F268" s="29"/>
      <c r="G268" s="29"/>
      <c r="H268" s="29"/>
      <c r="I268" s="30"/>
      <c r="J268" s="30"/>
      <c r="K268" s="30"/>
      <c r="L268" s="30"/>
      <c r="M268" s="40"/>
      <c r="N268" s="40"/>
      <c r="O268" s="31"/>
      <c r="P268" s="31"/>
      <c r="Q268" s="32"/>
      <c r="R268" s="32"/>
      <c r="S268" s="33"/>
      <c r="T268" s="33"/>
      <c r="U268" s="33"/>
      <c r="V268" s="33"/>
      <c r="W268" s="33"/>
      <c r="X268" s="33"/>
    </row>
    <row r="269" spans="1:24" s="34" customFormat="1">
      <c r="A269" s="29"/>
      <c r="B269" s="29"/>
      <c r="C269" s="29"/>
      <c r="D269" s="29"/>
      <c r="E269" s="29"/>
      <c r="F269" s="29"/>
      <c r="G269" s="29"/>
      <c r="H269" s="29"/>
      <c r="I269" s="30"/>
      <c r="J269" s="30"/>
      <c r="K269" s="30"/>
      <c r="L269" s="30"/>
      <c r="M269" s="40"/>
      <c r="N269" s="40"/>
      <c r="O269" s="31"/>
      <c r="P269" s="31"/>
      <c r="Q269" s="32"/>
      <c r="R269" s="32"/>
      <c r="S269" s="33"/>
      <c r="T269" s="33"/>
      <c r="U269" s="33"/>
      <c r="V269" s="33"/>
      <c r="W269" s="33"/>
      <c r="X269" s="33"/>
    </row>
    <row r="270" spans="1:24" s="34" customFormat="1">
      <c r="A270" s="29"/>
      <c r="B270" s="29"/>
      <c r="C270" s="29"/>
      <c r="D270" s="29"/>
      <c r="E270" s="29"/>
      <c r="F270" s="29"/>
      <c r="G270" s="29"/>
      <c r="H270" s="29"/>
      <c r="I270" s="30"/>
      <c r="J270" s="30"/>
      <c r="K270" s="30"/>
      <c r="L270" s="30"/>
      <c r="M270" s="40"/>
      <c r="N270" s="40"/>
      <c r="O270" s="31"/>
      <c r="P270" s="31"/>
      <c r="Q270" s="32"/>
      <c r="R270" s="32"/>
      <c r="S270" s="33"/>
      <c r="T270" s="33"/>
      <c r="U270" s="33"/>
      <c r="V270" s="33"/>
      <c r="W270" s="33"/>
      <c r="X270" s="33"/>
    </row>
    <row r="271" spans="1:24" s="34" customFormat="1">
      <c r="A271" s="29"/>
      <c r="B271" s="29"/>
      <c r="C271" s="29"/>
      <c r="D271" s="29"/>
      <c r="E271" s="29"/>
      <c r="F271" s="29"/>
      <c r="G271" s="29"/>
      <c r="H271" s="29"/>
      <c r="I271" s="30"/>
      <c r="J271" s="30"/>
      <c r="K271" s="30"/>
      <c r="L271" s="30"/>
      <c r="M271" s="40"/>
      <c r="N271" s="40"/>
      <c r="O271" s="31"/>
      <c r="P271" s="31"/>
      <c r="Q271" s="32"/>
      <c r="R271" s="32"/>
      <c r="S271" s="33"/>
      <c r="T271" s="33"/>
      <c r="U271" s="33"/>
      <c r="V271" s="33"/>
      <c r="W271" s="33"/>
      <c r="X271" s="33"/>
    </row>
    <row r="272" spans="1:24" s="34" customFormat="1">
      <c r="A272" s="29"/>
      <c r="B272" s="29"/>
      <c r="C272" s="29"/>
      <c r="D272" s="29"/>
      <c r="E272" s="29"/>
      <c r="F272" s="29"/>
      <c r="G272" s="29"/>
      <c r="H272" s="29"/>
      <c r="I272" s="30"/>
      <c r="J272" s="30"/>
      <c r="K272" s="30"/>
      <c r="L272" s="30"/>
      <c r="M272" s="40"/>
      <c r="N272" s="40"/>
      <c r="O272" s="31"/>
      <c r="P272" s="31"/>
      <c r="Q272" s="32"/>
      <c r="R272" s="32"/>
      <c r="S272" s="33"/>
      <c r="T272" s="33"/>
      <c r="U272" s="33"/>
      <c r="V272" s="33"/>
      <c r="W272" s="33"/>
      <c r="X272" s="33"/>
    </row>
    <row r="273" spans="1:24" s="34" customFormat="1">
      <c r="A273" s="29"/>
      <c r="B273" s="29"/>
      <c r="C273" s="29"/>
      <c r="D273" s="29"/>
      <c r="E273" s="29"/>
      <c r="F273" s="29"/>
      <c r="G273" s="29"/>
      <c r="H273" s="29"/>
      <c r="I273" s="30"/>
      <c r="J273" s="30"/>
      <c r="K273" s="30"/>
      <c r="L273" s="30"/>
      <c r="M273" s="40"/>
      <c r="N273" s="40"/>
      <c r="O273" s="31"/>
      <c r="P273" s="31"/>
      <c r="Q273" s="32"/>
      <c r="R273" s="32"/>
      <c r="S273" s="33"/>
      <c r="T273" s="33"/>
      <c r="U273" s="33"/>
      <c r="V273" s="33"/>
      <c r="W273" s="33"/>
      <c r="X273" s="33"/>
    </row>
    <row r="274" spans="1:24" s="34" customFormat="1">
      <c r="A274" s="29"/>
      <c r="B274" s="29"/>
      <c r="C274" s="29"/>
      <c r="D274" s="29"/>
      <c r="E274" s="29"/>
      <c r="F274" s="29"/>
      <c r="G274" s="29"/>
      <c r="H274" s="29"/>
      <c r="I274" s="30"/>
      <c r="J274" s="30"/>
      <c r="K274" s="30"/>
      <c r="L274" s="30"/>
      <c r="M274" s="40"/>
      <c r="N274" s="40"/>
      <c r="O274" s="31"/>
      <c r="P274" s="31"/>
      <c r="Q274" s="32"/>
      <c r="R274" s="32"/>
      <c r="S274" s="33"/>
      <c r="T274" s="33"/>
      <c r="U274" s="33"/>
      <c r="V274" s="33"/>
      <c r="W274" s="33"/>
      <c r="X274" s="33"/>
    </row>
    <row r="275" spans="1:24" s="34" customFormat="1">
      <c r="A275" s="29"/>
      <c r="B275" s="29"/>
      <c r="C275" s="29"/>
      <c r="D275" s="29"/>
      <c r="E275" s="29"/>
      <c r="F275" s="29"/>
      <c r="G275" s="29"/>
      <c r="H275" s="29"/>
      <c r="I275" s="30"/>
      <c r="J275" s="30"/>
      <c r="K275" s="30"/>
      <c r="L275" s="30"/>
      <c r="M275" s="40"/>
      <c r="N275" s="40"/>
      <c r="O275" s="31"/>
      <c r="P275" s="31"/>
      <c r="Q275" s="32"/>
      <c r="R275" s="32"/>
      <c r="S275" s="33"/>
      <c r="T275" s="33"/>
      <c r="U275" s="33"/>
      <c r="V275" s="33"/>
      <c r="W275" s="33"/>
      <c r="X275" s="33"/>
    </row>
    <row r="276" spans="1:24" s="34" customFormat="1">
      <c r="A276" s="29"/>
      <c r="B276" s="29"/>
      <c r="C276" s="29"/>
      <c r="D276" s="29"/>
      <c r="E276" s="29"/>
      <c r="F276" s="29"/>
      <c r="G276" s="29"/>
      <c r="H276" s="29"/>
      <c r="I276" s="30"/>
      <c r="J276" s="30"/>
      <c r="K276" s="30"/>
      <c r="L276" s="30"/>
      <c r="M276" s="40"/>
      <c r="N276" s="40"/>
      <c r="O276" s="31"/>
      <c r="P276" s="31"/>
      <c r="Q276" s="32"/>
      <c r="R276" s="32"/>
      <c r="S276" s="33"/>
      <c r="T276" s="33"/>
      <c r="U276" s="33"/>
      <c r="V276" s="33"/>
      <c r="W276" s="33"/>
      <c r="X276" s="33"/>
    </row>
    <row r="277" spans="1:24" s="34" customFormat="1">
      <c r="A277" s="29"/>
      <c r="B277" s="29"/>
      <c r="C277" s="29"/>
      <c r="D277" s="29"/>
      <c r="E277" s="29"/>
      <c r="F277" s="29"/>
      <c r="G277" s="29"/>
      <c r="H277" s="29"/>
      <c r="I277" s="30"/>
      <c r="J277" s="30"/>
      <c r="K277" s="30"/>
      <c r="L277" s="30"/>
      <c r="M277" s="40"/>
      <c r="N277" s="40"/>
      <c r="O277" s="31"/>
      <c r="P277" s="31"/>
      <c r="Q277" s="32"/>
      <c r="R277" s="32"/>
      <c r="S277" s="33"/>
      <c r="T277" s="33"/>
      <c r="U277" s="33"/>
      <c r="V277" s="33"/>
      <c r="W277" s="33"/>
      <c r="X277" s="33"/>
    </row>
    <row r="278" spans="1:24" s="34" customFormat="1">
      <c r="A278" s="29"/>
      <c r="B278" s="29"/>
      <c r="C278" s="29"/>
      <c r="D278" s="29"/>
      <c r="E278" s="29"/>
      <c r="F278" s="29"/>
      <c r="G278" s="29"/>
      <c r="H278" s="29"/>
      <c r="I278" s="30"/>
      <c r="J278" s="30"/>
      <c r="K278" s="30"/>
      <c r="L278" s="30"/>
      <c r="M278" s="40"/>
      <c r="N278" s="40"/>
      <c r="O278" s="31"/>
      <c r="P278" s="31"/>
      <c r="Q278" s="32"/>
      <c r="R278" s="32"/>
      <c r="S278" s="33"/>
      <c r="T278" s="33"/>
      <c r="U278" s="33"/>
      <c r="V278" s="33"/>
      <c r="W278" s="33"/>
      <c r="X278" s="33"/>
    </row>
    <row r="279" spans="1:24" s="34" customFormat="1">
      <c r="A279" s="29"/>
      <c r="B279" s="29"/>
      <c r="C279" s="29"/>
      <c r="D279" s="29"/>
      <c r="E279" s="29"/>
      <c r="F279" s="29"/>
      <c r="G279" s="29"/>
      <c r="H279" s="29"/>
      <c r="I279" s="30"/>
      <c r="J279" s="30"/>
      <c r="K279" s="30"/>
      <c r="L279" s="30"/>
      <c r="M279" s="40"/>
      <c r="N279" s="40"/>
      <c r="O279" s="31"/>
      <c r="P279" s="31"/>
      <c r="Q279" s="32"/>
      <c r="R279" s="32"/>
      <c r="S279" s="33"/>
      <c r="T279" s="33"/>
      <c r="U279" s="33"/>
      <c r="V279" s="33"/>
      <c r="W279" s="33"/>
      <c r="X279" s="33"/>
    </row>
    <row r="280" spans="1:24" s="34" customFormat="1">
      <c r="A280" s="29"/>
      <c r="B280" s="29"/>
      <c r="C280" s="29"/>
      <c r="D280" s="29"/>
      <c r="E280" s="29"/>
      <c r="F280" s="29"/>
      <c r="G280" s="29"/>
      <c r="H280" s="29"/>
      <c r="I280" s="30"/>
      <c r="J280" s="30"/>
      <c r="K280" s="30"/>
      <c r="L280" s="30"/>
      <c r="M280" s="40"/>
      <c r="N280" s="40"/>
      <c r="O280" s="31"/>
      <c r="P280" s="31"/>
      <c r="Q280" s="32"/>
      <c r="R280" s="32"/>
      <c r="S280" s="33"/>
      <c r="T280" s="33"/>
      <c r="U280" s="33"/>
      <c r="V280" s="33"/>
      <c r="W280" s="33"/>
      <c r="X280" s="33"/>
    </row>
    <row r="281" spans="1:24" s="34" customFormat="1">
      <c r="A281" s="29"/>
      <c r="B281" s="29"/>
      <c r="C281" s="29"/>
      <c r="D281" s="29"/>
      <c r="E281" s="29"/>
      <c r="F281" s="29"/>
      <c r="G281" s="29"/>
      <c r="H281" s="29"/>
      <c r="I281" s="30"/>
      <c r="J281" s="30"/>
      <c r="K281" s="30"/>
      <c r="L281" s="30"/>
      <c r="M281" s="40"/>
      <c r="N281" s="40"/>
      <c r="O281" s="31"/>
      <c r="P281" s="31"/>
      <c r="Q281" s="32"/>
      <c r="R281" s="32"/>
      <c r="S281" s="33"/>
      <c r="T281" s="33"/>
      <c r="U281" s="33"/>
      <c r="V281" s="33"/>
      <c r="W281" s="33"/>
      <c r="X281" s="33"/>
    </row>
    <row r="282" spans="1:24" s="34" customFormat="1">
      <c r="A282" s="29"/>
      <c r="B282" s="29"/>
      <c r="C282" s="29"/>
      <c r="D282" s="29"/>
      <c r="E282" s="29"/>
      <c r="F282" s="29"/>
      <c r="G282" s="29"/>
      <c r="H282" s="29"/>
      <c r="I282" s="30"/>
      <c r="J282" s="30"/>
      <c r="K282" s="30"/>
      <c r="L282" s="30"/>
      <c r="M282" s="40"/>
      <c r="N282" s="40"/>
      <c r="O282" s="31"/>
      <c r="P282" s="31"/>
      <c r="Q282" s="32"/>
      <c r="R282" s="32"/>
      <c r="S282" s="33"/>
      <c r="T282" s="33"/>
      <c r="U282" s="33"/>
      <c r="V282" s="33"/>
      <c r="W282" s="33"/>
      <c r="X282" s="33"/>
    </row>
    <row r="283" spans="1:24" s="34" customFormat="1">
      <c r="A283" s="29"/>
      <c r="B283" s="29"/>
      <c r="C283" s="29"/>
      <c r="D283" s="29"/>
      <c r="E283" s="29"/>
      <c r="F283" s="29"/>
      <c r="G283" s="29"/>
      <c r="H283" s="29"/>
      <c r="I283" s="30"/>
      <c r="J283" s="30"/>
      <c r="K283" s="30"/>
      <c r="L283" s="30"/>
      <c r="M283" s="40"/>
      <c r="N283" s="40"/>
      <c r="O283" s="31"/>
      <c r="P283" s="31"/>
      <c r="Q283" s="32"/>
      <c r="R283" s="32"/>
      <c r="S283" s="33"/>
      <c r="T283" s="33"/>
      <c r="U283" s="33"/>
      <c r="V283" s="33"/>
      <c r="W283" s="33"/>
      <c r="X283" s="33"/>
    </row>
    <row r="284" spans="1:24" s="34" customFormat="1">
      <c r="A284" s="29"/>
      <c r="B284" s="29"/>
      <c r="C284" s="29"/>
      <c r="D284" s="29"/>
      <c r="E284" s="29"/>
      <c r="F284" s="29"/>
      <c r="G284" s="29"/>
      <c r="H284" s="29"/>
      <c r="I284" s="30"/>
      <c r="J284" s="30"/>
      <c r="K284" s="30"/>
      <c r="L284" s="30"/>
      <c r="M284" s="40"/>
      <c r="N284" s="40"/>
      <c r="O284" s="31"/>
      <c r="P284" s="31"/>
      <c r="Q284" s="32"/>
      <c r="R284" s="32"/>
      <c r="S284" s="33"/>
      <c r="T284" s="33"/>
      <c r="U284" s="33"/>
      <c r="V284" s="33"/>
      <c r="W284" s="33"/>
      <c r="X284" s="33"/>
    </row>
    <row r="285" spans="1:24" s="34" customFormat="1">
      <c r="A285" s="29"/>
      <c r="B285" s="29"/>
      <c r="C285" s="29"/>
      <c r="D285" s="29"/>
      <c r="E285" s="29"/>
      <c r="F285" s="29"/>
      <c r="G285" s="29"/>
      <c r="H285" s="29"/>
      <c r="I285" s="30"/>
      <c r="J285" s="30"/>
      <c r="K285" s="30"/>
      <c r="L285" s="30"/>
      <c r="M285" s="40"/>
      <c r="N285" s="40"/>
      <c r="O285" s="31"/>
      <c r="P285" s="31"/>
      <c r="Q285" s="32"/>
      <c r="R285" s="32"/>
      <c r="S285" s="33"/>
      <c r="T285" s="33"/>
      <c r="U285" s="33"/>
      <c r="V285" s="33"/>
      <c r="W285" s="33"/>
      <c r="X285" s="33"/>
    </row>
    <row r="286" spans="1:24" s="34" customFormat="1">
      <c r="A286" s="29"/>
      <c r="B286" s="29"/>
      <c r="C286" s="29"/>
      <c r="D286" s="29"/>
      <c r="E286" s="29"/>
      <c r="F286" s="29"/>
      <c r="G286" s="29"/>
      <c r="H286" s="29"/>
      <c r="I286" s="30"/>
      <c r="J286" s="30"/>
      <c r="K286" s="30"/>
      <c r="L286" s="30"/>
      <c r="M286" s="40"/>
      <c r="N286" s="40"/>
      <c r="O286" s="31"/>
      <c r="P286" s="31"/>
      <c r="Q286" s="32"/>
      <c r="R286" s="32"/>
      <c r="S286" s="33"/>
      <c r="T286" s="33"/>
      <c r="U286" s="33"/>
      <c r="V286" s="33"/>
      <c r="W286" s="33"/>
      <c r="X286" s="33"/>
    </row>
    <row r="287" spans="1:24" s="34" customFormat="1">
      <c r="A287" s="29"/>
      <c r="B287" s="29"/>
      <c r="C287" s="29"/>
      <c r="D287" s="29"/>
      <c r="E287" s="29"/>
      <c r="F287" s="29"/>
      <c r="G287" s="29"/>
      <c r="H287" s="29"/>
      <c r="I287" s="30"/>
      <c r="J287" s="30"/>
      <c r="K287" s="30"/>
      <c r="L287" s="30"/>
      <c r="M287" s="40"/>
      <c r="N287" s="40"/>
      <c r="O287" s="31"/>
      <c r="P287" s="31"/>
      <c r="Q287" s="32"/>
      <c r="R287" s="32"/>
      <c r="S287" s="33"/>
      <c r="T287" s="33"/>
      <c r="U287" s="33"/>
      <c r="V287" s="33"/>
      <c r="W287" s="33"/>
      <c r="X287" s="33"/>
    </row>
    <row r="288" spans="1:24" s="34" customFormat="1">
      <c r="A288" s="29"/>
      <c r="B288" s="29"/>
      <c r="C288" s="29"/>
      <c r="D288" s="29"/>
      <c r="E288" s="29"/>
      <c r="F288" s="29"/>
      <c r="G288" s="29"/>
      <c r="H288" s="29"/>
      <c r="I288" s="30"/>
      <c r="J288" s="30"/>
      <c r="K288" s="30"/>
      <c r="L288" s="30"/>
      <c r="M288" s="40"/>
      <c r="N288" s="40"/>
      <c r="O288" s="31"/>
      <c r="P288" s="31"/>
      <c r="Q288" s="32"/>
      <c r="R288" s="32"/>
      <c r="S288" s="33"/>
      <c r="T288" s="33"/>
      <c r="U288" s="33"/>
      <c r="V288" s="33"/>
      <c r="W288" s="33"/>
      <c r="X288" s="33"/>
    </row>
    <row r="289" spans="1:24" s="34" customFormat="1">
      <c r="A289" s="29"/>
      <c r="B289" s="29"/>
      <c r="C289" s="29"/>
      <c r="D289" s="29"/>
      <c r="E289" s="29"/>
      <c r="F289" s="29"/>
      <c r="G289" s="29"/>
      <c r="H289" s="29"/>
      <c r="I289" s="30"/>
      <c r="J289" s="30"/>
      <c r="K289" s="30"/>
      <c r="L289" s="30"/>
      <c r="M289" s="40"/>
      <c r="N289" s="40"/>
      <c r="O289" s="31"/>
      <c r="P289" s="31"/>
      <c r="Q289" s="32"/>
      <c r="R289" s="32"/>
      <c r="S289" s="33"/>
      <c r="T289" s="33"/>
      <c r="U289" s="33"/>
      <c r="V289" s="33"/>
      <c r="W289" s="33"/>
      <c r="X289" s="33"/>
    </row>
    <row r="290" spans="1:24" s="34" customFormat="1">
      <c r="A290" s="29"/>
      <c r="B290" s="29"/>
      <c r="C290" s="29"/>
      <c r="D290" s="29"/>
      <c r="E290" s="29"/>
      <c r="F290" s="29"/>
      <c r="G290" s="29"/>
      <c r="H290" s="29"/>
      <c r="I290" s="30"/>
      <c r="J290" s="30"/>
      <c r="K290" s="30"/>
      <c r="L290" s="30"/>
      <c r="M290" s="40"/>
      <c r="N290" s="40"/>
      <c r="O290" s="31"/>
      <c r="P290" s="31"/>
      <c r="Q290" s="32"/>
      <c r="R290" s="32"/>
      <c r="S290" s="33"/>
      <c r="T290" s="33"/>
      <c r="U290" s="33"/>
      <c r="V290" s="33"/>
      <c r="W290" s="33"/>
      <c r="X290" s="33"/>
    </row>
    <row r="291" spans="1:24" s="34" customFormat="1">
      <c r="A291" s="29"/>
      <c r="B291" s="29"/>
      <c r="C291" s="29"/>
      <c r="D291" s="29"/>
      <c r="E291" s="29"/>
      <c r="F291" s="29"/>
      <c r="G291" s="29"/>
      <c r="H291" s="29"/>
      <c r="I291" s="30"/>
      <c r="J291" s="30"/>
      <c r="K291" s="30"/>
      <c r="L291" s="30"/>
      <c r="M291" s="40"/>
      <c r="N291" s="40"/>
      <c r="O291" s="31"/>
      <c r="P291" s="31"/>
      <c r="Q291" s="32"/>
      <c r="R291" s="32"/>
      <c r="S291" s="33"/>
      <c r="T291" s="33"/>
      <c r="U291" s="33"/>
      <c r="V291" s="33"/>
      <c r="W291" s="33"/>
      <c r="X291" s="33"/>
    </row>
    <row r="292" spans="1:24" s="34" customFormat="1">
      <c r="A292" s="29"/>
      <c r="B292" s="29"/>
      <c r="C292" s="29"/>
      <c r="D292" s="29"/>
      <c r="E292" s="29"/>
      <c r="F292" s="29"/>
      <c r="G292" s="29"/>
      <c r="H292" s="29"/>
      <c r="I292" s="30"/>
      <c r="J292" s="30"/>
      <c r="K292" s="30"/>
      <c r="L292" s="30"/>
      <c r="M292" s="40"/>
      <c r="N292" s="40"/>
      <c r="O292" s="31"/>
      <c r="P292" s="31"/>
      <c r="Q292" s="32"/>
      <c r="R292" s="32"/>
      <c r="S292" s="33"/>
      <c r="T292" s="33"/>
      <c r="U292" s="33"/>
      <c r="V292" s="33"/>
      <c r="W292" s="33"/>
      <c r="X292" s="33"/>
    </row>
    <row r="293" spans="1:24" s="34" customFormat="1">
      <c r="A293" s="29"/>
      <c r="B293" s="29"/>
      <c r="C293" s="29"/>
      <c r="D293" s="29"/>
      <c r="E293" s="29"/>
      <c r="F293" s="29"/>
      <c r="G293" s="29"/>
      <c r="H293" s="29"/>
      <c r="I293" s="30"/>
      <c r="J293" s="30"/>
      <c r="K293" s="30"/>
      <c r="L293" s="30"/>
      <c r="M293" s="40"/>
      <c r="N293" s="40"/>
      <c r="O293" s="31"/>
      <c r="P293" s="31"/>
      <c r="Q293" s="32"/>
      <c r="R293" s="32"/>
      <c r="S293" s="33"/>
      <c r="T293" s="33"/>
      <c r="U293" s="33"/>
      <c r="V293" s="33"/>
      <c r="W293" s="33"/>
      <c r="X293" s="33"/>
    </row>
    <row r="294" spans="1:24" s="34" customFormat="1">
      <c r="A294" s="29"/>
      <c r="B294" s="29"/>
      <c r="C294" s="29"/>
      <c r="D294" s="29"/>
      <c r="E294" s="29"/>
      <c r="F294" s="29"/>
      <c r="G294" s="29"/>
      <c r="H294" s="29"/>
      <c r="I294" s="30"/>
      <c r="J294" s="30"/>
      <c r="K294" s="30"/>
      <c r="L294" s="30"/>
      <c r="M294" s="40"/>
      <c r="N294" s="40"/>
      <c r="O294" s="31"/>
      <c r="P294" s="31"/>
      <c r="Q294" s="32"/>
      <c r="R294" s="32"/>
      <c r="S294" s="33"/>
      <c r="T294" s="33"/>
      <c r="U294" s="33"/>
      <c r="V294" s="33"/>
      <c r="W294" s="33"/>
      <c r="X294" s="33"/>
    </row>
    <row r="295" spans="1:24" s="34" customFormat="1">
      <c r="A295" s="29"/>
      <c r="B295" s="29"/>
      <c r="C295" s="29"/>
      <c r="D295" s="29"/>
      <c r="E295" s="29"/>
      <c r="F295" s="29"/>
      <c r="G295" s="29"/>
      <c r="H295" s="29"/>
      <c r="I295" s="30"/>
      <c r="J295" s="30"/>
      <c r="K295" s="30"/>
      <c r="L295" s="30"/>
      <c r="M295" s="40"/>
      <c r="N295" s="40"/>
      <c r="O295" s="31"/>
      <c r="P295" s="31"/>
      <c r="Q295" s="32"/>
      <c r="R295" s="32"/>
      <c r="S295" s="33"/>
      <c r="T295" s="33"/>
      <c r="U295" s="33"/>
      <c r="V295" s="33"/>
      <c r="W295" s="33"/>
      <c r="X295" s="33"/>
    </row>
    <row r="296" spans="1:24" s="34" customFormat="1">
      <c r="A296" s="29"/>
      <c r="B296" s="29"/>
      <c r="C296" s="29"/>
      <c r="D296" s="29"/>
      <c r="E296" s="29"/>
      <c r="F296" s="29"/>
      <c r="G296" s="29"/>
      <c r="H296" s="29"/>
      <c r="I296" s="30"/>
      <c r="J296" s="30"/>
      <c r="K296" s="30"/>
      <c r="L296" s="30"/>
      <c r="M296" s="40"/>
      <c r="N296" s="40"/>
      <c r="O296" s="31"/>
      <c r="P296" s="31"/>
      <c r="Q296" s="32"/>
      <c r="R296" s="32"/>
      <c r="S296" s="33"/>
      <c r="T296" s="33"/>
      <c r="U296" s="33"/>
      <c r="V296" s="33"/>
      <c r="W296" s="33"/>
      <c r="X296" s="33"/>
    </row>
    <row r="297" spans="1:24" s="34" customFormat="1">
      <c r="A297" s="29"/>
      <c r="B297" s="29"/>
      <c r="C297" s="29"/>
      <c r="D297" s="29"/>
      <c r="E297" s="29"/>
      <c r="F297" s="29"/>
      <c r="G297" s="29"/>
      <c r="H297" s="29"/>
      <c r="I297" s="30"/>
      <c r="J297" s="30"/>
      <c r="K297" s="30"/>
      <c r="L297" s="30"/>
      <c r="M297" s="40"/>
      <c r="N297" s="40"/>
      <c r="O297" s="31"/>
      <c r="P297" s="31"/>
      <c r="Q297" s="32"/>
      <c r="R297" s="32"/>
      <c r="S297" s="33"/>
      <c r="T297" s="33"/>
      <c r="U297" s="33"/>
      <c r="V297" s="33"/>
      <c r="W297" s="33"/>
      <c r="X297" s="33"/>
    </row>
    <row r="298" spans="1:24" s="34" customFormat="1">
      <c r="A298" s="29"/>
      <c r="B298" s="29"/>
      <c r="C298" s="29"/>
      <c r="D298" s="29"/>
      <c r="E298" s="29"/>
      <c r="F298" s="29"/>
      <c r="G298" s="29"/>
      <c r="H298" s="29"/>
      <c r="I298" s="30"/>
      <c r="J298" s="30"/>
      <c r="K298" s="30"/>
      <c r="L298" s="30"/>
      <c r="M298" s="40"/>
      <c r="N298" s="40"/>
      <c r="O298" s="31"/>
      <c r="P298" s="31"/>
      <c r="Q298" s="32"/>
      <c r="R298" s="32"/>
      <c r="S298" s="33"/>
      <c r="T298" s="33"/>
      <c r="U298" s="33"/>
      <c r="V298" s="33"/>
      <c r="W298" s="33"/>
      <c r="X298" s="33"/>
    </row>
    <row r="299" spans="1:24" s="34" customFormat="1">
      <c r="A299" s="29"/>
      <c r="B299" s="29"/>
      <c r="C299" s="29"/>
      <c r="D299" s="29"/>
      <c r="E299" s="29"/>
      <c r="F299" s="29"/>
      <c r="G299" s="29"/>
      <c r="H299" s="29"/>
      <c r="I299" s="30"/>
      <c r="J299" s="30"/>
      <c r="K299" s="30"/>
      <c r="L299" s="30"/>
      <c r="M299" s="40"/>
      <c r="N299" s="40"/>
      <c r="O299" s="31"/>
      <c r="P299" s="31"/>
      <c r="Q299" s="32"/>
      <c r="R299" s="32"/>
      <c r="S299" s="33"/>
      <c r="T299" s="33"/>
      <c r="U299" s="33"/>
      <c r="V299" s="33"/>
      <c r="W299" s="33"/>
      <c r="X299" s="33"/>
    </row>
    <row r="300" spans="1:24" s="34" customFormat="1">
      <c r="A300" s="29"/>
      <c r="B300" s="29"/>
      <c r="C300" s="29"/>
      <c r="D300" s="29"/>
      <c r="E300" s="29"/>
      <c r="F300" s="29"/>
      <c r="G300" s="29"/>
      <c r="H300" s="29"/>
      <c r="I300" s="30"/>
      <c r="J300" s="30"/>
      <c r="K300" s="30"/>
      <c r="L300" s="30"/>
      <c r="M300" s="40"/>
      <c r="N300" s="40"/>
      <c r="O300" s="31"/>
      <c r="P300" s="31"/>
      <c r="Q300" s="32"/>
      <c r="R300" s="32"/>
      <c r="S300" s="33"/>
      <c r="T300" s="33"/>
      <c r="U300" s="33"/>
      <c r="V300" s="33"/>
      <c r="W300" s="33"/>
      <c r="X300" s="33"/>
    </row>
    <row r="301" spans="1:24" s="34" customFormat="1">
      <c r="A301" s="29"/>
      <c r="B301" s="29"/>
      <c r="C301" s="29"/>
      <c r="D301" s="29"/>
      <c r="E301" s="29"/>
      <c r="F301" s="29"/>
      <c r="G301" s="29"/>
      <c r="H301" s="29"/>
      <c r="I301" s="30"/>
      <c r="J301" s="30"/>
      <c r="K301" s="30"/>
      <c r="L301" s="30"/>
      <c r="M301" s="40"/>
      <c r="N301" s="40"/>
      <c r="O301" s="31"/>
      <c r="P301" s="31"/>
      <c r="Q301" s="32"/>
      <c r="R301" s="32"/>
      <c r="S301" s="33"/>
      <c r="T301" s="33"/>
      <c r="U301" s="33"/>
      <c r="V301" s="33"/>
      <c r="W301" s="33"/>
      <c r="X301" s="33"/>
    </row>
    <row r="302" spans="1:24" s="34" customFormat="1">
      <c r="A302" s="29"/>
      <c r="B302" s="29"/>
      <c r="C302" s="29"/>
      <c r="D302" s="29"/>
      <c r="E302" s="29"/>
      <c r="F302" s="29"/>
      <c r="G302" s="29"/>
      <c r="H302" s="29"/>
      <c r="I302" s="30"/>
      <c r="J302" s="30"/>
      <c r="K302" s="30"/>
      <c r="L302" s="30"/>
      <c r="M302" s="40"/>
      <c r="N302" s="40"/>
      <c r="O302" s="31"/>
      <c r="P302" s="31"/>
      <c r="Q302" s="32"/>
      <c r="R302" s="32"/>
      <c r="S302" s="33"/>
      <c r="T302" s="33"/>
      <c r="U302" s="33"/>
      <c r="V302" s="33"/>
      <c r="W302" s="33"/>
      <c r="X302" s="33"/>
    </row>
    <row r="303" spans="1:24" s="34" customFormat="1">
      <c r="A303" s="29"/>
      <c r="B303" s="29"/>
      <c r="C303" s="29"/>
      <c r="D303" s="29"/>
      <c r="E303" s="29"/>
      <c r="F303" s="29"/>
      <c r="G303" s="29"/>
      <c r="H303" s="29"/>
      <c r="I303" s="30"/>
      <c r="J303" s="30"/>
      <c r="K303" s="30"/>
      <c r="L303" s="30"/>
      <c r="M303" s="40"/>
      <c r="N303" s="40"/>
      <c r="O303" s="31"/>
      <c r="P303" s="31"/>
      <c r="Q303" s="32"/>
      <c r="R303" s="32"/>
      <c r="S303" s="33"/>
      <c r="T303" s="33"/>
      <c r="U303" s="33"/>
      <c r="V303" s="33"/>
      <c r="W303" s="33"/>
      <c r="X303" s="33"/>
    </row>
    <row r="304" spans="1:24" s="34" customFormat="1">
      <c r="A304" s="29"/>
      <c r="B304" s="29"/>
      <c r="C304" s="29"/>
      <c r="D304" s="29"/>
      <c r="E304" s="29"/>
      <c r="F304" s="29"/>
      <c r="G304" s="29"/>
      <c r="H304" s="29"/>
      <c r="I304" s="30"/>
      <c r="J304" s="30"/>
      <c r="K304" s="30"/>
      <c r="L304" s="30"/>
      <c r="M304" s="40"/>
      <c r="N304" s="40"/>
      <c r="O304" s="31"/>
      <c r="P304" s="31"/>
      <c r="Q304" s="32"/>
      <c r="R304" s="32"/>
      <c r="S304" s="33"/>
      <c r="T304" s="33"/>
      <c r="U304" s="33"/>
      <c r="V304" s="33"/>
      <c r="W304" s="33"/>
      <c r="X304" s="33"/>
    </row>
    <row r="305" spans="1:24" s="34" customFormat="1">
      <c r="A305" s="29"/>
      <c r="B305" s="29"/>
      <c r="C305" s="29"/>
      <c r="D305" s="29"/>
      <c r="E305" s="29"/>
      <c r="F305" s="29"/>
      <c r="G305" s="29"/>
      <c r="H305" s="29"/>
      <c r="I305" s="30"/>
      <c r="J305" s="30"/>
      <c r="K305" s="30"/>
      <c r="L305" s="30"/>
      <c r="M305" s="40"/>
      <c r="N305" s="40"/>
      <c r="O305" s="31"/>
      <c r="P305" s="31"/>
      <c r="Q305" s="32"/>
      <c r="R305" s="32"/>
      <c r="S305" s="33"/>
      <c r="T305" s="33"/>
      <c r="U305" s="33"/>
      <c r="V305" s="33"/>
      <c r="W305" s="33"/>
      <c r="X305" s="33"/>
    </row>
    <row r="306" spans="1:24" s="34" customFormat="1">
      <c r="A306" s="29"/>
      <c r="B306" s="29"/>
      <c r="C306" s="29"/>
      <c r="D306" s="29"/>
      <c r="E306" s="29"/>
      <c r="F306" s="29"/>
      <c r="G306" s="29"/>
      <c r="H306" s="29"/>
      <c r="I306" s="30"/>
      <c r="J306" s="30"/>
      <c r="K306" s="30"/>
      <c r="L306" s="30"/>
      <c r="M306" s="40"/>
      <c r="N306" s="40"/>
      <c r="O306" s="31"/>
      <c r="P306" s="31"/>
      <c r="Q306" s="32"/>
      <c r="R306" s="32"/>
      <c r="S306" s="33"/>
      <c r="T306" s="33"/>
      <c r="U306" s="33"/>
      <c r="V306" s="33"/>
      <c r="W306" s="33"/>
      <c r="X306" s="33"/>
    </row>
    <row r="307" spans="1:24" s="34" customFormat="1">
      <c r="A307" s="29"/>
      <c r="B307" s="29"/>
      <c r="C307" s="29"/>
      <c r="D307" s="29"/>
      <c r="E307" s="29"/>
      <c r="F307" s="29"/>
      <c r="G307" s="29"/>
      <c r="H307" s="29"/>
      <c r="I307" s="30"/>
      <c r="J307" s="30"/>
      <c r="K307" s="30"/>
      <c r="L307" s="30"/>
      <c r="M307" s="40"/>
      <c r="N307" s="40"/>
      <c r="O307" s="31"/>
      <c r="P307" s="31"/>
      <c r="Q307" s="32"/>
      <c r="R307" s="32"/>
      <c r="S307" s="33"/>
      <c r="T307" s="33"/>
      <c r="U307" s="33"/>
      <c r="V307" s="33"/>
      <c r="W307" s="33"/>
      <c r="X307" s="33"/>
    </row>
    <row r="308" spans="1:24" s="34" customFormat="1">
      <c r="A308" s="29"/>
      <c r="B308" s="29"/>
      <c r="C308" s="29"/>
      <c r="D308" s="29"/>
      <c r="E308" s="29"/>
      <c r="F308" s="29"/>
      <c r="G308" s="29"/>
      <c r="H308" s="29"/>
      <c r="I308" s="30"/>
      <c r="J308" s="30"/>
      <c r="K308" s="30"/>
      <c r="L308" s="30"/>
      <c r="M308" s="40"/>
      <c r="N308" s="40"/>
      <c r="O308" s="31"/>
      <c r="P308" s="31"/>
      <c r="Q308" s="32"/>
      <c r="R308" s="32"/>
      <c r="S308" s="33"/>
      <c r="T308" s="33"/>
      <c r="U308" s="33"/>
      <c r="V308" s="33"/>
      <c r="W308" s="33"/>
      <c r="X308" s="33"/>
    </row>
    <row r="309" spans="1:24" s="34" customFormat="1">
      <c r="A309" s="29"/>
      <c r="B309" s="29"/>
      <c r="C309" s="29"/>
      <c r="D309" s="29"/>
      <c r="E309" s="29"/>
      <c r="F309" s="29"/>
      <c r="G309" s="29"/>
      <c r="H309" s="29"/>
      <c r="I309" s="30"/>
      <c r="J309" s="30"/>
      <c r="K309" s="30"/>
      <c r="L309" s="30"/>
      <c r="M309" s="40"/>
      <c r="N309" s="40"/>
      <c r="O309" s="31"/>
      <c r="P309" s="31"/>
      <c r="Q309" s="32"/>
      <c r="R309" s="32"/>
      <c r="S309" s="33"/>
      <c r="T309" s="33"/>
      <c r="U309" s="33"/>
      <c r="V309" s="33"/>
      <c r="W309" s="33"/>
      <c r="X309" s="33"/>
    </row>
    <row r="310" spans="1:24" s="34" customFormat="1">
      <c r="A310" s="29"/>
      <c r="B310" s="29"/>
      <c r="C310" s="29"/>
      <c r="D310" s="29"/>
      <c r="E310" s="29"/>
      <c r="F310" s="29"/>
      <c r="G310" s="29"/>
      <c r="H310" s="29"/>
      <c r="I310" s="30"/>
      <c r="J310" s="30"/>
      <c r="K310" s="30"/>
      <c r="L310" s="30"/>
      <c r="M310" s="40"/>
      <c r="N310" s="40"/>
      <c r="O310" s="31"/>
      <c r="P310" s="31"/>
      <c r="Q310" s="32"/>
      <c r="R310" s="32"/>
      <c r="S310" s="33"/>
      <c r="T310" s="33"/>
      <c r="U310" s="33"/>
      <c r="V310" s="33"/>
      <c r="W310" s="33"/>
      <c r="X310" s="33"/>
    </row>
    <row r="311" spans="1:24" s="34" customFormat="1">
      <c r="A311" s="29"/>
      <c r="B311" s="29"/>
      <c r="C311" s="29"/>
      <c r="D311" s="29"/>
      <c r="E311" s="29"/>
      <c r="F311" s="29"/>
      <c r="G311" s="29"/>
      <c r="H311" s="29"/>
      <c r="I311" s="30"/>
      <c r="J311" s="30"/>
      <c r="K311" s="30"/>
      <c r="L311" s="30"/>
      <c r="M311" s="40"/>
      <c r="N311" s="40"/>
      <c r="O311" s="31"/>
      <c r="P311" s="31"/>
      <c r="Q311" s="32"/>
      <c r="R311" s="32"/>
      <c r="S311" s="33"/>
      <c r="T311" s="33"/>
      <c r="U311" s="33"/>
      <c r="V311" s="33"/>
      <c r="W311" s="33"/>
      <c r="X311" s="33"/>
    </row>
    <row r="312" spans="1:24" s="34" customFormat="1">
      <c r="A312" s="29"/>
      <c r="B312" s="29"/>
      <c r="C312" s="29"/>
      <c r="D312" s="29"/>
      <c r="E312" s="29"/>
      <c r="F312" s="29"/>
      <c r="G312" s="29"/>
      <c r="H312" s="29"/>
      <c r="I312" s="30"/>
      <c r="J312" s="30"/>
      <c r="K312" s="30"/>
      <c r="L312" s="30"/>
      <c r="M312" s="40"/>
      <c r="N312" s="40"/>
      <c r="O312" s="31"/>
      <c r="P312" s="31"/>
      <c r="Q312" s="32"/>
      <c r="R312" s="32"/>
      <c r="S312" s="33"/>
      <c r="T312" s="33"/>
      <c r="U312" s="33"/>
      <c r="V312" s="33"/>
      <c r="W312" s="33"/>
      <c r="X312" s="33"/>
    </row>
    <row r="313" spans="1:24" s="34" customFormat="1">
      <c r="A313" s="29"/>
      <c r="B313" s="29"/>
      <c r="C313" s="29"/>
      <c r="D313" s="29"/>
      <c r="E313" s="29"/>
      <c r="F313" s="29"/>
      <c r="G313" s="29"/>
      <c r="H313" s="29"/>
      <c r="I313" s="30"/>
      <c r="J313" s="30"/>
      <c r="K313" s="30"/>
      <c r="L313" s="30"/>
      <c r="M313" s="40"/>
      <c r="N313" s="40"/>
      <c r="O313" s="31"/>
      <c r="P313" s="31"/>
      <c r="Q313" s="32"/>
      <c r="R313" s="32"/>
      <c r="S313" s="33"/>
      <c r="T313" s="33"/>
      <c r="U313" s="33"/>
      <c r="V313" s="33"/>
      <c r="W313" s="33"/>
      <c r="X313" s="33"/>
    </row>
    <row r="314" spans="1:24" s="34" customFormat="1">
      <c r="A314" s="29"/>
      <c r="B314" s="29"/>
      <c r="C314" s="29"/>
      <c r="D314" s="29"/>
      <c r="E314" s="29"/>
      <c r="F314" s="29"/>
      <c r="G314" s="29"/>
      <c r="H314" s="29"/>
      <c r="I314" s="30"/>
      <c r="J314" s="30"/>
      <c r="K314" s="30"/>
      <c r="L314" s="30"/>
      <c r="M314" s="40"/>
      <c r="N314" s="40"/>
      <c r="O314" s="31"/>
      <c r="P314" s="31"/>
      <c r="Q314" s="32"/>
      <c r="R314" s="32"/>
      <c r="S314" s="33"/>
      <c r="T314" s="33"/>
      <c r="U314" s="33"/>
      <c r="V314" s="33"/>
      <c r="W314" s="33"/>
      <c r="X314" s="33"/>
    </row>
    <row r="315" spans="1:24" s="34" customFormat="1">
      <c r="A315" s="29"/>
      <c r="B315" s="29"/>
      <c r="C315" s="29"/>
      <c r="D315" s="29"/>
      <c r="E315" s="29"/>
      <c r="F315" s="29"/>
      <c r="G315" s="29"/>
      <c r="H315" s="29"/>
      <c r="I315" s="30"/>
      <c r="J315" s="30"/>
      <c r="K315" s="30"/>
      <c r="L315" s="30"/>
      <c r="M315" s="40"/>
      <c r="N315" s="40"/>
      <c r="O315" s="31"/>
      <c r="P315" s="31"/>
      <c r="Q315" s="32"/>
      <c r="R315" s="32"/>
      <c r="S315" s="33"/>
      <c r="T315" s="33"/>
      <c r="U315" s="33"/>
      <c r="V315" s="33"/>
      <c r="W315" s="33"/>
      <c r="X315" s="33"/>
    </row>
    <row r="316" spans="1:24" s="34" customFormat="1">
      <c r="A316" s="29"/>
      <c r="B316" s="29"/>
      <c r="C316" s="29"/>
      <c r="D316" s="29"/>
      <c r="E316" s="29"/>
      <c r="F316" s="29"/>
      <c r="G316" s="29"/>
      <c r="H316" s="29"/>
      <c r="I316" s="30"/>
      <c r="J316" s="30"/>
      <c r="K316" s="30"/>
      <c r="L316" s="30"/>
      <c r="M316" s="40"/>
      <c r="N316" s="40"/>
      <c r="O316" s="31"/>
      <c r="P316" s="31"/>
      <c r="Q316" s="32"/>
      <c r="R316" s="32"/>
      <c r="S316" s="33"/>
      <c r="T316" s="33"/>
      <c r="U316" s="33"/>
      <c r="V316" s="33"/>
      <c r="W316" s="33"/>
      <c r="X316" s="33"/>
    </row>
    <row r="317" spans="1:24" s="34" customFormat="1">
      <c r="A317" s="29"/>
      <c r="B317" s="29"/>
      <c r="C317" s="29"/>
      <c r="D317" s="29"/>
      <c r="E317" s="29"/>
      <c r="F317" s="29"/>
      <c r="G317" s="29"/>
      <c r="H317" s="29"/>
      <c r="I317" s="30"/>
      <c r="J317" s="30"/>
      <c r="K317" s="30"/>
      <c r="L317" s="30"/>
      <c r="M317" s="40"/>
      <c r="N317" s="40"/>
      <c r="O317" s="31"/>
      <c r="P317" s="31"/>
      <c r="Q317" s="32"/>
      <c r="R317" s="32"/>
      <c r="S317" s="33"/>
      <c r="T317" s="33"/>
      <c r="U317" s="33"/>
      <c r="V317" s="33"/>
      <c r="W317" s="33"/>
      <c r="X317" s="33"/>
    </row>
    <row r="318" spans="1:24" s="34" customFormat="1">
      <c r="A318" s="29"/>
      <c r="B318" s="29"/>
      <c r="C318" s="29"/>
      <c r="D318" s="29"/>
      <c r="E318" s="29"/>
      <c r="F318" s="29"/>
      <c r="G318" s="29"/>
      <c r="H318" s="29"/>
      <c r="I318" s="30"/>
      <c r="J318" s="30"/>
      <c r="K318" s="30"/>
      <c r="L318" s="30"/>
      <c r="M318" s="40"/>
      <c r="N318" s="40"/>
      <c r="O318" s="31"/>
      <c r="P318" s="31"/>
      <c r="Q318" s="32"/>
      <c r="R318" s="32"/>
      <c r="S318" s="33"/>
      <c r="T318" s="33"/>
      <c r="U318" s="33"/>
      <c r="V318" s="33"/>
      <c r="W318" s="33"/>
      <c r="X318" s="33"/>
    </row>
    <row r="319" spans="1:24" s="34" customFormat="1">
      <c r="A319" s="29"/>
      <c r="B319" s="29"/>
      <c r="C319" s="29"/>
      <c r="D319" s="29"/>
      <c r="E319" s="29"/>
      <c r="F319" s="29"/>
      <c r="G319" s="29"/>
      <c r="H319" s="29"/>
      <c r="I319" s="30"/>
      <c r="J319" s="30"/>
      <c r="K319" s="30"/>
      <c r="L319" s="30"/>
      <c r="M319" s="40"/>
      <c r="N319" s="40"/>
      <c r="O319" s="31"/>
      <c r="P319" s="31"/>
      <c r="Q319" s="32"/>
      <c r="R319" s="32"/>
      <c r="S319" s="33"/>
      <c r="T319" s="33"/>
      <c r="U319" s="33"/>
      <c r="V319" s="33"/>
      <c r="W319" s="33"/>
      <c r="X319" s="33"/>
    </row>
    <row r="320" spans="1:24" s="34" customFormat="1">
      <c r="A320" s="29"/>
      <c r="B320" s="29"/>
      <c r="C320" s="29"/>
      <c r="D320" s="29"/>
      <c r="E320" s="29"/>
      <c r="F320" s="29"/>
      <c r="G320" s="29"/>
      <c r="H320" s="29"/>
      <c r="I320" s="30"/>
      <c r="J320" s="30"/>
      <c r="K320" s="30"/>
      <c r="L320" s="30"/>
      <c r="M320" s="40"/>
      <c r="N320" s="40"/>
      <c r="O320" s="31"/>
      <c r="P320" s="31"/>
      <c r="Q320" s="32"/>
      <c r="R320" s="32"/>
      <c r="S320" s="33"/>
      <c r="T320" s="33"/>
      <c r="U320" s="33"/>
      <c r="V320" s="33"/>
      <c r="W320" s="33"/>
      <c r="X320" s="33"/>
    </row>
    <row r="321" spans="1:24" s="34" customFormat="1">
      <c r="A321" s="29"/>
      <c r="B321" s="29"/>
      <c r="C321" s="29"/>
      <c r="D321" s="29"/>
      <c r="E321" s="29"/>
      <c r="F321" s="29"/>
      <c r="G321" s="29"/>
      <c r="H321" s="29"/>
      <c r="I321" s="30"/>
      <c r="J321" s="30"/>
      <c r="K321" s="30"/>
      <c r="L321" s="30"/>
      <c r="M321" s="40"/>
      <c r="N321" s="40"/>
      <c r="O321" s="31"/>
      <c r="P321" s="31"/>
      <c r="Q321" s="32"/>
      <c r="R321" s="32"/>
      <c r="S321" s="33"/>
      <c r="T321" s="33"/>
      <c r="U321" s="33"/>
      <c r="V321" s="33"/>
      <c r="W321" s="33"/>
      <c r="X321" s="33"/>
    </row>
    <row r="322" spans="1:24" s="34" customFormat="1">
      <c r="A322" s="29"/>
      <c r="B322" s="29"/>
      <c r="C322" s="29"/>
      <c r="D322" s="29"/>
      <c r="E322" s="29"/>
      <c r="F322" s="29"/>
      <c r="G322" s="29"/>
      <c r="H322" s="29"/>
      <c r="I322" s="30"/>
      <c r="J322" s="30"/>
      <c r="K322" s="30"/>
      <c r="L322" s="30"/>
      <c r="M322" s="40"/>
      <c r="N322" s="40"/>
      <c r="O322" s="31"/>
      <c r="P322" s="31"/>
      <c r="Q322" s="32"/>
      <c r="R322" s="32"/>
      <c r="S322" s="33"/>
      <c r="T322" s="33"/>
      <c r="U322" s="33"/>
      <c r="V322" s="33"/>
      <c r="W322" s="33"/>
      <c r="X322" s="33"/>
    </row>
    <row r="323" spans="1:24" s="34" customFormat="1">
      <c r="A323" s="29"/>
      <c r="B323" s="29"/>
      <c r="C323" s="29"/>
      <c r="D323" s="29"/>
      <c r="E323" s="29"/>
      <c r="F323" s="29"/>
      <c r="G323" s="29"/>
      <c r="H323" s="29"/>
      <c r="I323" s="30"/>
      <c r="J323" s="30"/>
      <c r="K323" s="30"/>
      <c r="L323" s="30"/>
      <c r="M323" s="40"/>
      <c r="N323" s="40"/>
      <c r="O323" s="31"/>
      <c r="P323" s="31"/>
      <c r="Q323" s="32"/>
      <c r="R323" s="32"/>
      <c r="S323" s="33"/>
      <c r="T323" s="33"/>
      <c r="U323" s="33"/>
      <c r="V323" s="33"/>
      <c r="W323" s="33"/>
      <c r="X323" s="33"/>
    </row>
    <row r="324" spans="1:24" s="34" customFormat="1">
      <c r="A324" s="29"/>
      <c r="B324" s="29"/>
      <c r="C324" s="29"/>
      <c r="D324" s="29"/>
      <c r="E324" s="29"/>
      <c r="F324" s="29"/>
      <c r="G324" s="29"/>
      <c r="H324" s="29"/>
      <c r="I324" s="30"/>
      <c r="J324" s="30"/>
      <c r="K324" s="30"/>
      <c r="L324" s="30"/>
      <c r="M324" s="40"/>
      <c r="N324" s="40"/>
      <c r="O324" s="31"/>
      <c r="P324" s="31"/>
      <c r="Q324" s="32"/>
      <c r="R324" s="32"/>
      <c r="S324" s="33"/>
      <c r="T324" s="33"/>
      <c r="U324" s="33"/>
      <c r="V324" s="33"/>
      <c r="W324" s="33"/>
      <c r="X324" s="33"/>
    </row>
    <row r="325" spans="1:24" s="34" customFormat="1">
      <c r="A325" s="29"/>
      <c r="B325" s="29"/>
      <c r="C325" s="29"/>
      <c r="D325" s="29"/>
      <c r="E325" s="29"/>
      <c r="F325" s="29"/>
      <c r="G325" s="29"/>
      <c r="H325" s="29"/>
      <c r="I325" s="30"/>
      <c r="J325" s="30"/>
      <c r="K325" s="30"/>
      <c r="L325" s="30"/>
      <c r="M325" s="40"/>
      <c r="N325" s="40"/>
      <c r="O325" s="31"/>
      <c r="P325" s="31"/>
      <c r="Q325" s="32"/>
      <c r="R325" s="32"/>
      <c r="S325" s="33"/>
      <c r="T325" s="33"/>
      <c r="U325" s="33"/>
      <c r="V325" s="33"/>
      <c r="W325" s="33"/>
      <c r="X325" s="33"/>
    </row>
    <row r="326" spans="1:24" s="34" customFormat="1">
      <c r="A326" s="29"/>
      <c r="B326" s="29"/>
      <c r="C326" s="29"/>
      <c r="D326" s="29"/>
      <c r="E326" s="29"/>
      <c r="F326" s="29"/>
      <c r="G326" s="29"/>
      <c r="H326" s="29"/>
      <c r="I326" s="30"/>
      <c r="J326" s="30"/>
      <c r="K326" s="30"/>
      <c r="L326" s="30"/>
      <c r="M326" s="40"/>
      <c r="N326" s="40"/>
      <c r="O326" s="31"/>
      <c r="P326" s="31"/>
      <c r="Q326" s="32"/>
      <c r="R326" s="32"/>
      <c r="S326" s="33"/>
      <c r="T326" s="33"/>
      <c r="U326" s="33"/>
      <c r="V326" s="33"/>
      <c r="W326" s="33"/>
      <c r="X326" s="33"/>
    </row>
    <row r="327" spans="1:24" s="34" customFormat="1">
      <c r="A327" s="29"/>
      <c r="B327" s="29"/>
      <c r="C327" s="29"/>
      <c r="D327" s="29"/>
      <c r="E327" s="29"/>
      <c r="F327" s="29"/>
      <c r="G327" s="29"/>
      <c r="H327" s="29"/>
      <c r="I327" s="30"/>
      <c r="J327" s="30"/>
      <c r="K327" s="30"/>
      <c r="L327" s="30"/>
      <c r="M327" s="40"/>
      <c r="N327" s="40"/>
      <c r="O327" s="31"/>
      <c r="P327" s="31"/>
      <c r="Q327" s="32"/>
      <c r="R327" s="32"/>
      <c r="S327" s="33"/>
      <c r="T327" s="33"/>
      <c r="U327" s="33"/>
      <c r="V327" s="33"/>
      <c r="W327" s="33"/>
      <c r="X327" s="33"/>
    </row>
    <row r="328" spans="1:24" s="34" customFormat="1">
      <c r="A328" s="29"/>
      <c r="B328" s="29"/>
      <c r="C328" s="29"/>
      <c r="D328" s="29"/>
      <c r="E328" s="29"/>
      <c r="F328" s="29"/>
      <c r="G328" s="29"/>
      <c r="H328" s="29"/>
      <c r="I328" s="30"/>
      <c r="J328" s="30"/>
      <c r="K328" s="30"/>
      <c r="L328" s="30"/>
      <c r="M328" s="40"/>
      <c r="N328" s="40"/>
      <c r="O328" s="31"/>
      <c r="P328" s="31"/>
      <c r="Q328" s="32"/>
      <c r="R328" s="32"/>
      <c r="S328" s="33"/>
      <c r="T328" s="33"/>
      <c r="U328" s="33"/>
      <c r="V328" s="33"/>
      <c r="W328" s="33"/>
      <c r="X328" s="33"/>
    </row>
    <row r="329" spans="1:24" s="34" customFormat="1">
      <c r="A329" s="29"/>
      <c r="B329" s="29"/>
      <c r="C329" s="29"/>
      <c r="D329" s="29"/>
      <c r="E329" s="29"/>
      <c r="F329" s="29"/>
      <c r="G329" s="29"/>
      <c r="H329" s="29"/>
      <c r="I329" s="30"/>
      <c r="J329" s="30"/>
      <c r="K329" s="30"/>
      <c r="L329" s="30"/>
      <c r="M329" s="40"/>
      <c r="N329" s="40"/>
      <c r="O329" s="31"/>
      <c r="P329" s="31"/>
      <c r="Q329" s="32"/>
      <c r="R329" s="32"/>
      <c r="S329" s="33"/>
      <c r="T329" s="33"/>
      <c r="U329" s="33"/>
      <c r="V329" s="33"/>
      <c r="W329" s="33"/>
      <c r="X329" s="33"/>
    </row>
    <row r="330" spans="1:24" s="34" customFormat="1">
      <c r="A330" s="29"/>
      <c r="B330" s="29"/>
      <c r="C330" s="29"/>
      <c r="D330" s="29"/>
      <c r="E330" s="29"/>
      <c r="F330" s="29"/>
      <c r="G330" s="29"/>
      <c r="H330" s="29"/>
      <c r="I330" s="30"/>
      <c r="J330" s="30"/>
      <c r="K330" s="30"/>
      <c r="L330" s="30"/>
      <c r="M330" s="40"/>
      <c r="N330" s="40"/>
      <c r="O330" s="31"/>
      <c r="P330" s="31"/>
      <c r="Q330" s="32"/>
      <c r="R330" s="32"/>
      <c r="S330" s="33"/>
      <c r="T330" s="33"/>
      <c r="U330" s="33"/>
      <c r="V330" s="33"/>
      <c r="W330" s="33"/>
      <c r="X330" s="33"/>
    </row>
    <row r="331" spans="1:24" s="34" customFormat="1">
      <c r="A331" s="29"/>
      <c r="B331" s="29"/>
      <c r="C331" s="29"/>
      <c r="D331" s="29"/>
      <c r="E331" s="29"/>
      <c r="F331" s="29"/>
      <c r="G331" s="29"/>
      <c r="H331" s="29"/>
      <c r="I331" s="30"/>
      <c r="J331" s="30"/>
      <c r="K331" s="30"/>
      <c r="L331" s="30"/>
      <c r="M331" s="40"/>
      <c r="N331" s="40"/>
      <c r="O331" s="31"/>
      <c r="P331" s="31"/>
      <c r="Q331" s="32"/>
      <c r="R331" s="32"/>
      <c r="S331" s="33"/>
      <c r="T331" s="33"/>
      <c r="U331" s="33"/>
      <c r="V331" s="33"/>
      <c r="W331" s="33"/>
      <c r="X331" s="33"/>
    </row>
    <row r="332" spans="1:24" s="34" customFormat="1">
      <c r="A332" s="29"/>
      <c r="B332" s="29"/>
      <c r="C332" s="29"/>
      <c r="D332" s="29"/>
      <c r="E332" s="29"/>
      <c r="F332" s="29"/>
      <c r="G332" s="29"/>
      <c r="H332" s="29"/>
      <c r="I332" s="30"/>
      <c r="J332" s="30"/>
      <c r="K332" s="30"/>
      <c r="L332" s="30"/>
      <c r="M332" s="40"/>
      <c r="N332" s="40"/>
      <c r="O332" s="31"/>
      <c r="P332" s="31"/>
      <c r="Q332" s="32"/>
      <c r="R332" s="32"/>
      <c r="S332" s="33"/>
      <c r="T332" s="33"/>
      <c r="U332" s="33"/>
      <c r="V332" s="33"/>
      <c r="W332" s="33"/>
      <c r="X332" s="33"/>
    </row>
    <row r="333" spans="1:24" s="34" customFormat="1">
      <c r="A333" s="29"/>
      <c r="B333" s="29"/>
      <c r="C333" s="29"/>
      <c r="D333" s="29"/>
      <c r="E333" s="29"/>
      <c r="F333" s="29"/>
      <c r="G333" s="29"/>
      <c r="H333" s="29"/>
      <c r="I333" s="30"/>
      <c r="J333" s="30"/>
      <c r="K333" s="30"/>
      <c r="L333" s="30"/>
      <c r="M333" s="40"/>
      <c r="N333" s="40"/>
      <c r="O333" s="31"/>
      <c r="P333" s="31"/>
      <c r="Q333" s="32"/>
      <c r="R333" s="32"/>
      <c r="S333" s="33"/>
      <c r="T333" s="33"/>
      <c r="U333" s="33"/>
      <c r="V333" s="33"/>
      <c r="W333" s="33"/>
      <c r="X333" s="33"/>
    </row>
    <row r="334" spans="1:24" s="34" customFormat="1">
      <c r="A334" s="29"/>
      <c r="B334" s="29"/>
      <c r="C334" s="29"/>
      <c r="D334" s="29"/>
      <c r="E334" s="29"/>
      <c r="F334" s="29"/>
      <c r="G334" s="29"/>
      <c r="H334" s="29"/>
      <c r="I334" s="30"/>
      <c r="J334" s="30"/>
      <c r="K334" s="30"/>
      <c r="L334" s="30"/>
      <c r="M334" s="40"/>
      <c r="N334" s="40"/>
      <c r="O334" s="31"/>
      <c r="P334" s="31"/>
      <c r="Q334" s="32"/>
      <c r="R334" s="32"/>
      <c r="S334" s="33"/>
      <c r="T334" s="33"/>
      <c r="U334" s="33"/>
      <c r="V334" s="33"/>
      <c r="W334" s="33"/>
      <c r="X334" s="33"/>
    </row>
    <row r="335" spans="1:24" s="34" customFormat="1">
      <c r="A335" s="29"/>
      <c r="B335" s="29"/>
      <c r="C335" s="29"/>
      <c r="D335" s="29"/>
      <c r="E335" s="29"/>
      <c r="F335" s="29"/>
      <c r="G335" s="29"/>
      <c r="H335" s="29"/>
      <c r="I335" s="30"/>
      <c r="J335" s="30"/>
      <c r="K335" s="30"/>
      <c r="L335" s="30"/>
      <c r="M335" s="40"/>
      <c r="N335" s="40"/>
      <c r="O335" s="31"/>
      <c r="P335" s="31"/>
      <c r="Q335" s="32"/>
      <c r="R335" s="32"/>
      <c r="S335" s="33"/>
      <c r="T335" s="33"/>
      <c r="U335" s="33"/>
      <c r="V335" s="33"/>
      <c r="W335" s="33"/>
      <c r="X335" s="33"/>
    </row>
    <row r="336" spans="1:24" s="34" customFormat="1">
      <c r="A336" s="29"/>
      <c r="B336" s="29"/>
      <c r="C336" s="29"/>
      <c r="D336" s="29"/>
      <c r="E336" s="29"/>
      <c r="F336" s="29"/>
      <c r="G336" s="29"/>
      <c r="H336" s="29"/>
      <c r="I336" s="30"/>
      <c r="J336" s="30"/>
      <c r="K336" s="30"/>
      <c r="L336" s="30"/>
      <c r="M336" s="40"/>
      <c r="N336" s="40"/>
      <c r="O336" s="31"/>
      <c r="P336" s="31"/>
      <c r="Q336" s="32"/>
      <c r="R336" s="32"/>
      <c r="S336" s="33"/>
      <c r="T336" s="33"/>
      <c r="U336" s="33"/>
      <c r="V336" s="33"/>
      <c r="W336" s="33"/>
      <c r="X336" s="33"/>
    </row>
    <row r="337" spans="1:24" s="34" customFormat="1">
      <c r="A337" s="29"/>
      <c r="B337" s="29"/>
      <c r="C337" s="29"/>
      <c r="D337" s="29"/>
      <c r="E337" s="29"/>
      <c r="F337" s="29"/>
      <c r="G337" s="29"/>
      <c r="H337" s="29"/>
      <c r="I337" s="30"/>
      <c r="J337" s="30"/>
      <c r="K337" s="30"/>
      <c r="L337" s="30"/>
      <c r="M337" s="40"/>
      <c r="N337" s="40"/>
      <c r="O337" s="31"/>
      <c r="P337" s="31"/>
      <c r="Q337" s="32"/>
      <c r="R337" s="32"/>
      <c r="S337" s="33"/>
      <c r="T337" s="33"/>
      <c r="U337" s="33"/>
      <c r="V337" s="33"/>
      <c r="W337" s="33"/>
      <c r="X337" s="33"/>
    </row>
    <row r="338" spans="1:24" s="34" customFormat="1">
      <c r="A338" s="29"/>
      <c r="B338" s="29"/>
      <c r="C338" s="29"/>
      <c r="D338" s="29"/>
      <c r="E338" s="29"/>
      <c r="F338" s="29"/>
      <c r="G338" s="29"/>
      <c r="H338" s="29"/>
      <c r="I338" s="30"/>
      <c r="J338" s="30"/>
      <c r="K338" s="30"/>
      <c r="L338" s="30"/>
      <c r="M338" s="40"/>
      <c r="N338" s="40"/>
      <c r="O338" s="31"/>
      <c r="P338" s="31"/>
      <c r="Q338" s="32"/>
      <c r="R338" s="32"/>
      <c r="S338" s="33"/>
      <c r="T338" s="33"/>
      <c r="U338" s="33"/>
      <c r="V338" s="33"/>
      <c r="W338" s="33"/>
      <c r="X338" s="33"/>
    </row>
    <row r="339" spans="1:24" s="34" customFormat="1">
      <c r="A339" s="29"/>
      <c r="B339" s="29"/>
      <c r="C339" s="29"/>
      <c r="D339" s="29"/>
      <c r="E339" s="29"/>
      <c r="F339" s="29"/>
      <c r="G339" s="29"/>
      <c r="H339" s="29"/>
      <c r="I339" s="30"/>
      <c r="J339" s="30"/>
      <c r="K339" s="30"/>
      <c r="L339" s="30"/>
      <c r="M339" s="40"/>
      <c r="N339" s="40"/>
      <c r="O339" s="31"/>
      <c r="P339" s="31"/>
      <c r="Q339" s="32"/>
      <c r="R339" s="32"/>
      <c r="S339" s="33"/>
      <c r="T339" s="33"/>
      <c r="U339" s="33"/>
      <c r="V339" s="33"/>
      <c r="W339" s="33"/>
      <c r="X339" s="33"/>
    </row>
    <row r="340" spans="1:24" s="34" customFormat="1">
      <c r="A340" s="29"/>
      <c r="B340" s="29"/>
      <c r="C340" s="29"/>
      <c r="D340" s="29"/>
      <c r="E340" s="29"/>
      <c r="F340" s="29"/>
      <c r="G340" s="29"/>
      <c r="H340" s="29"/>
      <c r="I340" s="30"/>
      <c r="J340" s="30"/>
      <c r="K340" s="30"/>
      <c r="L340" s="30"/>
      <c r="M340" s="40"/>
      <c r="N340" s="40"/>
      <c r="O340" s="31"/>
      <c r="P340" s="31"/>
      <c r="Q340" s="32"/>
      <c r="R340" s="32"/>
      <c r="S340" s="33"/>
      <c r="T340" s="33"/>
      <c r="U340" s="33"/>
      <c r="V340" s="33"/>
      <c r="W340" s="33"/>
      <c r="X340" s="33"/>
    </row>
    <row r="341" spans="1:24" s="34" customFormat="1">
      <c r="A341" s="29"/>
      <c r="B341" s="29"/>
      <c r="C341" s="29"/>
      <c r="D341" s="29"/>
      <c r="E341" s="29"/>
      <c r="F341" s="29"/>
      <c r="G341" s="29"/>
      <c r="H341" s="29"/>
      <c r="I341" s="30"/>
      <c r="J341" s="30"/>
      <c r="K341" s="30"/>
      <c r="L341" s="30"/>
      <c r="M341" s="40"/>
      <c r="N341" s="40"/>
      <c r="O341" s="31"/>
      <c r="P341" s="31"/>
      <c r="Q341" s="32"/>
      <c r="R341" s="32"/>
      <c r="S341" s="33"/>
      <c r="T341" s="33"/>
      <c r="U341" s="33"/>
      <c r="V341" s="33"/>
      <c r="W341" s="33"/>
      <c r="X341" s="33"/>
    </row>
    <row r="342" spans="1:24" s="34" customFormat="1">
      <c r="A342" s="29"/>
      <c r="B342" s="29"/>
      <c r="C342" s="29"/>
      <c r="D342" s="29"/>
      <c r="E342" s="29"/>
      <c r="F342" s="29"/>
      <c r="G342" s="29"/>
      <c r="H342" s="29"/>
      <c r="I342" s="30"/>
      <c r="J342" s="30"/>
      <c r="K342" s="30"/>
      <c r="L342" s="30"/>
      <c r="M342" s="40"/>
      <c r="N342" s="40"/>
      <c r="O342" s="31"/>
      <c r="P342" s="31"/>
      <c r="Q342" s="32"/>
      <c r="R342" s="32"/>
      <c r="S342" s="33"/>
      <c r="T342" s="33"/>
      <c r="U342" s="33"/>
      <c r="V342" s="33"/>
      <c r="W342" s="33"/>
      <c r="X342" s="33"/>
    </row>
    <row r="343" spans="1:24" s="34" customFormat="1">
      <c r="A343" s="29"/>
      <c r="B343" s="29"/>
      <c r="C343" s="29"/>
      <c r="D343" s="29"/>
      <c r="E343" s="29"/>
      <c r="F343" s="29"/>
      <c r="G343" s="29"/>
      <c r="H343" s="29"/>
      <c r="I343" s="30"/>
      <c r="J343" s="30"/>
      <c r="K343" s="30"/>
      <c r="L343" s="30"/>
      <c r="M343" s="40"/>
      <c r="N343" s="40"/>
      <c r="O343" s="31"/>
      <c r="P343" s="31"/>
      <c r="Q343" s="32"/>
      <c r="R343" s="32"/>
      <c r="S343" s="33"/>
      <c r="T343" s="33"/>
      <c r="U343" s="33"/>
      <c r="V343" s="33"/>
      <c r="W343" s="33"/>
      <c r="X343" s="33"/>
    </row>
    <row r="344" spans="1:24" s="34" customFormat="1">
      <c r="A344" s="29"/>
      <c r="B344" s="29"/>
      <c r="C344" s="29"/>
      <c r="D344" s="29"/>
      <c r="E344" s="29"/>
      <c r="F344" s="29"/>
      <c r="G344" s="29"/>
      <c r="H344" s="29"/>
      <c r="I344" s="30"/>
      <c r="J344" s="30"/>
      <c r="K344" s="30"/>
      <c r="L344" s="30"/>
      <c r="M344" s="40"/>
      <c r="N344" s="40"/>
      <c r="O344" s="31"/>
      <c r="P344" s="31"/>
      <c r="Q344" s="32"/>
      <c r="R344" s="32"/>
      <c r="S344" s="33"/>
      <c r="T344" s="33"/>
      <c r="U344" s="33"/>
      <c r="V344" s="33"/>
      <c r="W344" s="33"/>
      <c r="X344" s="33"/>
    </row>
    <row r="345" spans="1:24" s="34" customFormat="1">
      <c r="A345" s="29"/>
      <c r="B345" s="29"/>
      <c r="C345" s="29"/>
      <c r="D345" s="29"/>
      <c r="E345" s="29"/>
      <c r="F345" s="29"/>
      <c r="G345" s="29"/>
      <c r="H345" s="29"/>
      <c r="I345" s="30"/>
      <c r="J345" s="30"/>
      <c r="K345" s="30"/>
      <c r="L345" s="30"/>
      <c r="M345" s="40"/>
      <c r="N345" s="40"/>
      <c r="O345" s="31"/>
      <c r="P345" s="31"/>
      <c r="Q345" s="32"/>
      <c r="R345" s="32"/>
      <c r="S345" s="33"/>
      <c r="T345" s="33"/>
      <c r="U345" s="33"/>
      <c r="V345" s="33"/>
      <c r="W345" s="33"/>
      <c r="X345" s="33"/>
    </row>
    <row r="346" spans="1:24" s="34" customFormat="1">
      <c r="A346" s="29"/>
      <c r="B346" s="29"/>
      <c r="C346" s="29"/>
      <c r="D346" s="29"/>
      <c r="E346" s="29"/>
      <c r="F346" s="29"/>
      <c r="G346" s="29"/>
      <c r="H346" s="29"/>
      <c r="I346" s="30"/>
      <c r="J346" s="30"/>
      <c r="K346" s="30"/>
      <c r="L346" s="30"/>
      <c r="M346" s="40"/>
      <c r="N346" s="40"/>
      <c r="O346" s="31"/>
      <c r="P346" s="31"/>
      <c r="Q346" s="32"/>
      <c r="R346" s="32"/>
      <c r="S346" s="33"/>
      <c r="T346" s="33"/>
      <c r="U346" s="33"/>
      <c r="V346" s="33"/>
      <c r="W346" s="33"/>
      <c r="X346" s="33"/>
    </row>
    <row r="347" spans="1:24" s="34" customFormat="1">
      <c r="A347" s="29"/>
      <c r="B347" s="29"/>
      <c r="C347" s="29"/>
      <c r="D347" s="29"/>
      <c r="E347" s="29"/>
      <c r="F347" s="29"/>
      <c r="G347" s="29"/>
      <c r="H347" s="29"/>
      <c r="I347" s="30"/>
      <c r="J347" s="30"/>
      <c r="K347" s="30"/>
      <c r="L347" s="30"/>
      <c r="M347" s="40"/>
      <c r="N347" s="40"/>
      <c r="O347" s="31"/>
      <c r="P347" s="31"/>
      <c r="Q347" s="32"/>
      <c r="R347" s="32"/>
      <c r="S347" s="33"/>
      <c r="T347" s="33"/>
      <c r="U347" s="33"/>
      <c r="V347" s="33"/>
      <c r="W347" s="33"/>
      <c r="X347" s="33"/>
    </row>
    <row r="348" spans="1:24" s="34" customFormat="1">
      <c r="A348" s="29"/>
      <c r="B348" s="29"/>
      <c r="C348" s="29"/>
      <c r="D348" s="29"/>
      <c r="E348" s="29"/>
      <c r="F348" s="29"/>
      <c r="G348" s="29"/>
      <c r="H348" s="29"/>
      <c r="I348" s="30"/>
      <c r="J348" s="30"/>
      <c r="K348" s="30"/>
      <c r="L348" s="30"/>
      <c r="M348" s="40"/>
      <c r="N348" s="40"/>
      <c r="O348" s="31"/>
      <c r="P348" s="31"/>
      <c r="Q348" s="32"/>
      <c r="R348" s="32"/>
      <c r="S348" s="33"/>
      <c r="T348" s="33"/>
      <c r="U348" s="33"/>
      <c r="V348" s="33"/>
      <c r="W348" s="33"/>
      <c r="X348" s="33"/>
    </row>
    <row r="349" spans="1:24" s="34" customFormat="1">
      <c r="A349" s="29"/>
      <c r="B349" s="29"/>
      <c r="C349" s="29"/>
      <c r="D349" s="29"/>
      <c r="E349" s="29"/>
      <c r="F349" s="29"/>
      <c r="G349" s="29"/>
      <c r="H349" s="29"/>
      <c r="I349" s="30"/>
      <c r="J349" s="30"/>
      <c r="K349" s="30"/>
      <c r="L349" s="30"/>
      <c r="M349" s="40"/>
      <c r="N349" s="40"/>
      <c r="O349" s="31"/>
      <c r="P349" s="31"/>
      <c r="Q349" s="32"/>
      <c r="R349" s="32"/>
      <c r="S349" s="33"/>
      <c r="T349" s="33"/>
      <c r="U349" s="33"/>
      <c r="V349" s="33"/>
      <c r="W349" s="33"/>
      <c r="X349" s="33"/>
    </row>
    <row r="350" spans="1:24" s="34" customFormat="1">
      <c r="A350" s="29"/>
      <c r="B350" s="29"/>
      <c r="C350" s="29"/>
      <c r="D350" s="29"/>
      <c r="E350" s="29"/>
      <c r="F350" s="29"/>
      <c r="G350" s="29"/>
      <c r="H350" s="29"/>
      <c r="I350" s="30"/>
      <c r="J350" s="30"/>
      <c r="K350" s="30"/>
      <c r="L350" s="30"/>
      <c r="M350" s="40"/>
      <c r="N350" s="40"/>
      <c r="O350" s="31"/>
      <c r="P350" s="31"/>
      <c r="Q350" s="32"/>
      <c r="R350" s="32"/>
      <c r="S350" s="33"/>
      <c r="T350" s="33"/>
      <c r="U350" s="33"/>
      <c r="V350" s="33"/>
      <c r="W350" s="33"/>
      <c r="X350" s="33"/>
    </row>
    <row r="351" spans="1:24" s="34" customFormat="1">
      <c r="A351" s="29"/>
      <c r="B351" s="29"/>
      <c r="C351" s="29"/>
      <c r="D351" s="29"/>
      <c r="E351" s="29"/>
      <c r="F351" s="29"/>
      <c r="G351" s="29"/>
      <c r="H351" s="29"/>
      <c r="I351" s="30"/>
      <c r="J351" s="30"/>
      <c r="K351" s="30"/>
      <c r="L351" s="30"/>
      <c r="M351" s="40"/>
      <c r="N351" s="40"/>
      <c r="O351" s="31"/>
      <c r="P351" s="31"/>
      <c r="Q351" s="32"/>
      <c r="R351" s="32"/>
      <c r="S351" s="33"/>
      <c r="T351" s="33"/>
      <c r="U351" s="33"/>
      <c r="V351" s="33"/>
      <c r="W351" s="33"/>
      <c r="X351" s="33"/>
    </row>
    <row r="352" spans="1:24" s="34" customFormat="1">
      <c r="A352" s="29"/>
      <c r="B352" s="29"/>
      <c r="C352" s="29"/>
      <c r="D352" s="29"/>
      <c r="E352" s="29"/>
      <c r="F352" s="29"/>
      <c r="G352" s="29"/>
      <c r="H352" s="29"/>
      <c r="I352" s="30"/>
      <c r="J352" s="30"/>
      <c r="K352" s="30"/>
      <c r="L352" s="30"/>
      <c r="M352" s="40"/>
      <c r="N352" s="40"/>
      <c r="O352" s="31"/>
      <c r="P352" s="31"/>
      <c r="Q352" s="32"/>
      <c r="R352" s="32"/>
      <c r="S352" s="33"/>
      <c r="T352" s="33"/>
      <c r="U352" s="33"/>
      <c r="V352" s="33"/>
      <c r="W352" s="33"/>
      <c r="X352" s="33"/>
    </row>
    <row r="353" spans="1:24" s="34" customFormat="1">
      <c r="A353" s="29"/>
      <c r="B353" s="29"/>
      <c r="C353" s="29"/>
      <c r="D353" s="29"/>
      <c r="E353" s="29"/>
      <c r="F353" s="29"/>
      <c r="G353" s="29"/>
      <c r="H353" s="29"/>
      <c r="I353" s="30"/>
      <c r="J353" s="30"/>
      <c r="K353" s="30"/>
      <c r="L353" s="30"/>
      <c r="M353" s="40"/>
      <c r="N353" s="40"/>
      <c r="O353" s="31"/>
      <c r="P353" s="31"/>
      <c r="Q353" s="32"/>
      <c r="R353" s="32"/>
      <c r="S353" s="33"/>
      <c r="T353" s="33"/>
      <c r="U353" s="33"/>
      <c r="V353" s="33"/>
      <c r="W353" s="33"/>
      <c r="X353" s="33"/>
    </row>
    <row r="354" spans="1:24" s="34" customFormat="1">
      <c r="A354" s="29"/>
      <c r="B354" s="29"/>
      <c r="C354" s="29"/>
      <c r="D354" s="29"/>
      <c r="E354" s="29"/>
      <c r="F354" s="29"/>
      <c r="G354" s="29"/>
      <c r="H354" s="29"/>
      <c r="I354" s="30"/>
      <c r="J354" s="30"/>
      <c r="K354" s="30"/>
      <c r="L354" s="30"/>
      <c r="M354" s="40"/>
      <c r="N354" s="40"/>
      <c r="O354" s="31"/>
      <c r="P354" s="31"/>
      <c r="Q354" s="32"/>
      <c r="R354" s="32"/>
      <c r="S354" s="33"/>
      <c r="T354" s="33"/>
      <c r="U354" s="33"/>
      <c r="V354" s="33"/>
      <c r="W354" s="33"/>
      <c r="X354" s="33"/>
    </row>
    <row r="355" spans="1:24" s="34" customFormat="1">
      <c r="A355" s="29"/>
      <c r="B355" s="29"/>
      <c r="C355" s="29"/>
      <c r="D355" s="29"/>
      <c r="E355" s="29"/>
      <c r="F355" s="29"/>
      <c r="G355" s="29"/>
      <c r="H355" s="29"/>
      <c r="I355" s="30"/>
      <c r="J355" s="30"/>
      <c r="K355" s="30"/>
      <c r="L355" s="30"/>
      <c r="M355" s="40"/>
      <c r="N355" s="40"/>
      <c r="O355" s="31"/>
      <c r="P355" s="31"/>
      <c r="Q355" s="32"/>
      <c r="R355" s="32"/>
      <c r="S355" s="33"/>
      <c r="T355" s="33"/>
      <c r="U355" s="33"/>
      <c r="V355" s="33"/>
      <c r="W355" s="33"/>
      <c r="X355" s="33"/>
    </row>
    <row r="356" spans="1:24" s="34" customFormat="1">
      <c r="A356" s="29"/>
      <c r="B356" s="29"/>
      <c r="C356" s="29"/>
      <c r="D356" s="29"/>
      <c r="E356" s="29"/>
      <c r="F356" s="29"/>
      <c r="G356" s="29"/>
      <c r="H356" s="29"/>
      <c r="I356" s="30"/>
      <c r="J356" s="30"/>
      <c r="K356" s="30"/>
      <c r="L356" s="30"/>
      <c r="M356" s="40"/>
      <c r="N356" s="40"/>
      <c r="O356" s="31"/>
      <c r="P356" s="31"/>
      <c r="Q356" s="32"/>
      <c r="R356" s="32"/>
      <c r="S356" s="33"/>
      <c r="T356" s="33"/>
      <c r="U356" s="33"/>
      <c r="V356" s="33"/>
      <c r="W356" s="33"/>
      <c r="X356" s="33"/>
    </row>
    <row r="357" spans="1:24" s="34" customFormat="1">
      <c r="A357" s="29"/>
      <c r="B357" s="29"/>
      <c r="C357" s="29"/>
      <c r="D357" s="29"/>
      <c r="E357" s="29"/>
      <c r="F357" s="29"/>
      <c r="G357" s="29"/>
      <c r="H357" s="29"/>
      <c r="I357" s="30"/>
      <c r="J357" s="30"/>
      <c r="K357" s="30"/>
      <c r="L357" s="30"/>
      <c r="M357" s="40"/>
      <c r="N357" s="40"/>
      <c r="O357" s="31"/>
      <c r="P357" s="31"/>
      <c r="Q357" s="32"/>
      <c r="R357" s="32"/>
      <c r="S357" s="33"/>
      <c r="T357" s="33"/>
      <c r="U357" s="33"/>
      <c r="V357" s="33"/>
      <c r="W357" s="33"/>
      <c r="X357" s="33"/>
    </row>
    <row r="358" spans="1:24" s="34" customFormat="1">
      <c r="A358" s="29"/>
      <c r="B358" s="29"/>
      <c r="C358" s="29"/>
      <c r="D358" s="29"/>
      <c r="E358" s="29"/>
      <c r="F358" s="29"/>
      <c r="G358" s="29"/>
      <c r="H358" s="29"/>
      <c r="I358" s="30"/>
      <c r="J358" s="30"/>
      <c r="K358" s="30"/>
      <c r="L358" s="30"/>
      <c r="M358" s="40"/>
      <c r="N358" s="40"/>
      <c r="O358" s="31"/>
      <c r="P358" s="31"/>
      <c r="Q358" s="32"/>
      <c r="R358" s="32"/>
      <c r="S358" s="33"/>
      <c r="T358" s="33"/>
      <c r="U358" s="33"/>
      <c r="V358" s="33"/>
      <c r="W358" s="33"/>
      <c r="X358" s="33"/>
    </row>
    <row r="359" spans="1:24" s="34" customFormat="1">
      <c r="A359" s="29"/>
      <c r="B359" s="29"/>
      <c r="C359" s="29"/>
      <c r="D359" s="29"/>
      <c r="E359" s="29"/>
      <c r="F359" s="29"/>
      <c r="G359" s="29"/>
      <c r="H359" s="29"/>
      <c r="I359" s="30"/>
      <c r="J359" s="30"/>
      <c r="K359" s="30"/>
      <c r="L359" s="30"/>
      <c r="M359" s="40"/>
      <c r="N359" s="40"/>
      <c r="O359" s="31"/>
      <c r="P359" s="31"/>
      <c r="Q359" s="32"/>
      <c r="R359" s="32"/>
      <c r="S359" s="33"/>
      <c r="T359" s="33"/>
      <c r="U359" s="33"/>
      <c r="V359" s="33"/>
      <c r="W359" s="33"/>
      <c r="X359" s="33"/>
    </row>
    <row r="360" spans="1:24" s="34" customFormat="1">
      <c r="A360" s="29"/>
      <c r="B360" s="29"/>
      <c r="C360" s="29"/>
      <c r="D360" s="29"/>
      <c r="E360" s="29"/>
      <c r="F360" s="29"/>
      <c r="G360" s="29"/>
      <c r="H360" s="29"/>
      <c r="I360" s="30"/>
      <c r="J360" s="30"/>
      <c r="K360" s="30"/>
      <c r="L360" s="30"/>
      <c r="M360" s="40"/>
      <c r="N360" s="40"/>
      <c r="O360" s="31"/>
      <c r="P360" s="31"/>
      <c r="Q360" s="32"/>
      <c r="R360" s="32"/>
      <c r="S360" s="33"/>
      <c r="T360" s="33"/>
      <c r="U360" s="33"/>
      <c r="V360" s="33"/>
      <c r="W360" s="33"/>
      <c r="X360" s="33"/>
    </row>
    <row r="361" spans="1:24" s="34" customFormat="1">
      <c r="A361" s="29"/>
      <c r="B361" s="29"/>
      <c r="C361" s="29"/>
      <c r="D361" s="29"/>
      <c r="E361" s="29"/>
      <c r="F361" s="29"/>
      <c r="G361" s="29"/>
      <c r="H361" s="29"/>
      <c r="I361" s="30"/>
      <c r="J361" s="30"/>
      <c r="K361" s="30"/>
      <c r="L361" s="30"/>
      <c r="M361" s="40"/>
      <c r="N361" s="40"/>
      <c r="O361" s="31"/>
      <c r="P361" s="31"/>
      <c r="Q361" s="32"/>
      <c r="R361" s="32"/>
      <c r="S361" s="33"/>
      <c r="T361" s="33"/>
      <c r="U361" s="33"/>
      <c r="V361" s="33"/>
      <c r="W361" s="33"/>
      <c r="X361" s="33"/>
    </row>
    <row r="362" spans="1:24" s="34" customFormat="1">
      <c r="A362" s="29"/>
      <c r="B362" s="29"/>
      <c r="C362" s="29"/>
      <c r="D362" s="29"/>
      <c r="E362" s="29"/>
      <c r="F362" s="29"/>
      <c r="G362" s="29"/>
      <c r="H362" s="29"/>
      <c r="I362" s="30"/>
      <c r="J362" s="30"/>
      <c r="K362" s="30"/>
      <c r="L362" s="30"/>
      <c r="M362" s="40"/>
      <c r="N362" s="40"/>
      <c r="O362" s="31"/>
      <c r="P362" s="31"/>
      <c r="Q362" s="32"/>
      <c r="R362" s="32"/>
      <c r="S362" s="33"/>
      <c r="T362" s="33"/>
      <c r="U362" s="33"/>
      <c r="V362" s="33"/>
      <c r="W362" s="33"/>
      <c r="X362" s="33"/>
    </row>
    <row r="363" spans="1:24" s="34" customFormat="1">
      <c r="A363" s="29"/>
      <c r="B363" s="29"/>
      <c r="C363" s="29"/>
      <c r="D363" s="29"/>
      <c r="E363" s="29"/>
      <c r="F363" s="29"/>
      <c r="G363" s="29"/>
      <c r="H363" s="29"/>
      <c r="I363" s="30"/>
      <c r="J363" s="30"/>
      <c r="K363" s="30"/>
      <c r="L363" s="30"/>
      <c r="M363" s="40"/>
      <c r="N363" s="40"/>
      <c r="O363" s="31"/>
      <c r="P363" s="31"/>
      <c r="Q363" s="32"/>
      <c r="R363" s="32"/>
      <c r="S363" s="33"/>
      <c r="T363" s="33"/>
      <c r="U363" s="33"/>
      <c r="V363" s="33"/>
      <c r="W363" s="33"/>
      <c r="X363" s="33"/>
    </row>
    <row r="364" spans="1:24" s="34" customFormat="1">
      <c r="A364" s="29"/>
      <c r="B364" s="29"/>
      <c r="C364" s="29"/>
      <c r="D364" s="29"/>
      <c r="E364" s="29"/>
      <c r="F364" s="29"/>
      <c r="G364" s="29"/>
      <c r="H364" s="29"/>
      <c r="I364" s="30"/>
      <c r="J364" s="30"/>
      <c r="K364" s="30"/>
      <c r="L364" s="30"/>
      <c r="M364" s="40"/>
      <c r="N364" s="40"/>
      <c r="O364" s="31"/>
      <c r="P364" s="31"/>
      <c r="Q364" s="32"/>
      <c r="R364" s="32"/>
      <c r="S364" s="33"/>
      <c r="T364" s="33"/>
      <c r="U364" s="33"/>
      <c r="V364" s="33"/>
      <c r="W364" s="33"/>
      <c r="X364" s="33"/>
    </row>
    <row r="365" spans="1:24" s="34" customFormat="1">
      <c r="A365" s="29"/>
      <c r="B365" s="29"/>
      <c r="C365" s="29"/>
      <c r="D365" s="29"/>
      <c r="E365" s="29"/>
      <c r="F365" s="29"/>
      <c r="G365" s="29"/>
      <c r="H365" s="29"/>
      <c r="I365" s="30"/>
      <c r="J365" s="30"/>
      <c r="K365" s="30"/>
      <c r="L365" s="30"/>
      <c r="M365" s="40"/>
      <c r="N365" s="40"/>
      <c r="O365" s="31"/>
      <c r="P365" s="31"/>
      <c r="Q365" s="32"/>
      <c r="R365" s="32"/>
      <c r="S365" s="33"/>
      <c r="T365" s="33"/>
      <c r="U365" s="33"/>
      <c r="V365" s="33"/>
      <c r="W365" s="33"/>
      <c r="X365" s="33"/>
    </row>
    <row r="366" spans="1:24" s="34" customFormat="1">
      <c r="A366" s="29"/>
      <c r="B366" s="29"/>
      <c r="C366" s="29"/>
      <c r="D366" s="29"/>
      <c r="E366" s="29"/>
      <c r="F366" s="29"/>
      <c r="G366" s="29"/>
      <c r="H366" s="29"/>
      <c r="I366" s="30"/>
      <c r="J366" s="30"/>
      <c r="K366" s="30"/>
      <c r="L366" s="30"/>
      <c r="M366" s="40"/>
      <c r="N366" s="40"/>
      <c r="O366" s="31"/>
      <c r="P366" s="31"/>
      <c r="Q366" s="32"/>
      <c r="R366" s="32"/>
      <c r="S366" s="33"/>
      <c r="T366" s="33"/>
      <c r="U366" s="33"/>
      <c r="V366" s="33"/>
      <c r="W366" s="33"/>
      <c r="X366" s="33"/>
    </row>
    <row r="367" spans="1:24" s="34" customFormat="1">
      <c r="A367" s="29"/>
      <c r="B367" s="29"/>
      <c r="C367" s="29"/>
      <c r="D367" s="29"/>
      <c r="E367" s="29"/>
      <c r="F367" s="29"/>
      <c r="G367" s="29"/>
      <c r="H367" s="29"/>
      <c r="I367" s="30"/>
      <c r="J367" s="30"/>
      <c r="K367" s="30"/>
      <c r="L367" s="30"/>
      <c r="M367" s="40"/>
      <c r="N367" s="40"/>
      <c r="O367" s="31"/>
      <c r="P367" s="31"/>
      <c r="Q367" s="32"/>
      <c r="R367" s="32"/>
      <c r="S367" s="33"/>
      <c r="T367" s="33"/>
      <c r="U367" s="33"/>
      <c r="V367" s="33"/>
      <c r="W367" s="33"/>
      <c r="X367" s="33"/>
    </row>
    <row r="368" spans="1:24" s="34" customFormat="1">
      <c r="A368" s="29"/>
      <c r="B368" s="29"/>
      <c r="C368" s="29"/>
      <c r="D368" s="29"/>
      <c r="E368" s="29"/>
      <c r="F368" s="29"/>
      <c r="G368" s="29"/>
      <c r="H368" s="29"/>
      <c r="I368" s="30"/>
      <c r="J368" s="30"/>
      <c r="K368" s="30"/>
      <c r="L368" s="30"/>
      <c r="M368" s="40"/>
      <c r="N368" s="40"/>
      <c r="O368" s="31"/>
      <c r="P368" s="31"/>
      <c r="Q368" s="32"/>
      <c r="R368" s="32"/>
      <c r="S368" s="33"/>
      <c r="T368" s="33"/>
      <c r="U368" s="33"/>
      <c r="V368" s="33"/>
      <c r="W368" s="33"/>
      <c r="X368" s="33"/>
    </row>
    <row r="369" spans="1:24" s="34" customFormat="1">
      <c r="A369" s="29"/>
      <c r="B369" s="29"/>
      <c r="C369" s="29"/>
      <c r="D369" s="29"/>
      <c r="E369" s="29"/>
      <c r="F369" s="29"/>
      <c r="G369" s="29"/>
      <c r="H369" s="29"/>
      <c r="I369" s="30"/>
      <c r="J369" s="30"/>
      <c r="K369" s="30"/>
      <c r="L369" s="30"/>
      <c r="M369" s="40"/>
      <c r="N369" s="40"/>
      <c r="O369" s="31"/>
      <c r="P369" s="31"/>
      <c r="Q369" s="32"/>
      <c r="R369" s="32"/>
      <c r="S369" s="33"/>
      <c r="T369" s="33"/>
      <c r="U369" s="33"/>
      <c r="V369" s="33"/>
      <c r="W369" s="33"/>
      <c r="X369" s="33"/>
    </row>
    <row r="370" spans="1:24" s="34" customFormat="1">
      <c r="A370" s="29"/>
      <c r="B370" s="29"/>
      <c r="C370" s="29"/>
      <c r="D370" s="29"/>
      <c r="E370" s="29"/>
      <c r="F370" s="29"/>
      <c r="G370" s="29"/>
      <c r="H370" s="29"/>
      <c r="I370" s="30"/>
      <c r="J370" s="30"/>
      <c r="K370" s="30"/>
      <c r="L370" s="30"/>
      <c r="M370" s="40"/>
      <c r="N370" s="40"/>
      <c r="O370" s="31"/>
      <c r="P370" s="31"/>
      <c r="Q370" s="32"/>
      <c r="R370" s="32"/>
      <c r="S370" s="33"/>
      <c r="T370" s="33"/>
      <c r="U370" s="33"/>
      <c r="V370" s="33"/>
      <c r="W370" s="33"/>
      <c r="X370" s="33"/>
    </row>
    <row r="371" spans="1:24" s="34" customFormat="1">
      <c r="A371" s="29"/>
      <c r="B371" s="29"/>
      <c r="C371" s="29"/>
      <c r="D371" s="29"/>
      <c r="E371" s="29"/>
      <c r="F371" s="29"/>
      <c r="G371" s="29"/>
      <c r="H371" s="29"/>
      <c r="I371" s="30"/>
      <c r="J371" s="30"/>
      <c r="K371" s="30"/>
      <c r="L371" s="30"/>
      <c r="M371" s="40"/>
      <c r="N371" s="40"/>
      <c r="O371" s="31"/>
      <c r="P371" s="31"/>
      <c r="Q371" s="32"/>
      <c r="R371" s="32"/>
      <c r="S371" s="33"/>
      <c r="T371" s="33"/>
      <c r="U371" s="33"/>
      <c r="V371" s="33"/>
      <c r="W371" s="33"/>
      <c r="X371" s="33"/>
    </row>
    <row r="372" spans="1:24" s="34" customFormat="1">
      <c r="A372" s="29"/>
      <c r="B372" s="29"/>
      <c r="C372" s="29"/>
      <c r="D372" s="29"/>
      <c r="E372" s="29"/>
      <c r="F372" s="29"/>
      <c r="G372" s="29"/>
      <c r="H372" s="29"/>
      <c r="I372" s="30"/>
      <c r="J372" s="30"/>
      <c r="K372" s="30"/>
      <c r="L372" s="30"/>
      <c r="M372" s="40"/>
      <c r="N372" s="40"/>
      <c r="O372" s="31"/>
      <c r="P372" s="31"/>
      <c r="Q372" s="32"/>
      <c r="R372" s="32"/>
      <c r="S372" s="33"/>
      <c r="T372" s="33"/>
      <c r="U372" s="33"/>
      <c r="V372" s="33"/>
      <c r="W372" s="33"/>
      <c r="X372" s="33"/>
    </row>
    <row r="373" spans="1:24" s="34" customFormat="1">
      <c r="A373" s="29"/>
      <c r="B373" s="29"/>
      <c r="C373" s="29"/>
      <c r="D373" s="29"/>
      <c r="E373" s="29"/>
      <c r="F373" s="29"/>
      <c r="G373" s="29"/>
      <c r="H373" s="29"/>
      <c r="I373" s="30"/>
      <c r="J373" s="30"/>
      <c r="K373" s="30"/>
      <c r="L373" s="30"/>
      <c r="M373" s="40"/>
      <c r="N373" s="40"/>
      <c r="O373" s="31"/>
      <c r="P373" s="31"/>
      <c r="Q373" s="32"/>
      <c r="R373" s="32"/>
      <c r="S373" s="33"/>
      <c r="T373" s="33"/>
      <c r="U373" s="33"/>
      <c r="V373" s="33"/>
      <c r="W373" s="33"/>
      <c r="X373" s="33"/>
    </row>
    <row r="374" spans="1:24" s="34" customFormat="1">
      <c r="A374" s="29"/>
      <c r="B374" s="29"/>
      <c r="C374" s="29"/>
      <c r="D374" s="29"/>
      <c r="E374" s="29"/>
      <c r="F374" s="29"/>
      <c r="G374" s="29"/>
      <c r="H374" s="29"/>
      <c r="I374" s="30"/>
      <c r="J374" s="30"/>
      <c r="K374" s="30"/>
      <c r="L374" s="30"/>
      <c r="M374" s="40"/>
      <c r="N374" s="40"/>
      <c r="O374" s="31"/>
      <c r="P374" s="31"/>
      <c r="Q374" s="32"/>
      <c r="R374" s="32"/>
      <c r="S374" s="33"/>
      <c r="T374" s="33"/>
      <c r="U374" s="33"/>
      <c r="V374" s="33"/>
      <c r="W374" s="33"/>
      <c r="X374" s="33"/>
    </row>
    <row r="375" spans="1:24" s="34" customFormat="1">
      <c r="A375" s="29"/>
      <c r="B375" s="29"/>
      <c r="C375" s="29"/>
      <c r="D375" s="29"/>
      <c r="E375" s="29"/>
      <c r="F375" s="29"/>
      <c r="G375" s="29"/>
      <c r="H375" s="29"/>
      <c r="I375" s="30"/>
      <c r="J375" s="30"/>
      <c r="K375" s="30"/>
      <c r="L375" s="30"/>
      <c r="M375" s="40"/>
      <c r="N375" s="40"/>
      <c r="O375" s="31"/>
      <c r="P375" s="31"/>
      <c r="Q375" s="32"/>
      <c r="R375" s="32"/>
      <c r="S375" s="33"/>
      <c r="T375" s="33"/>
      <c r="U375" s="33"/>
      <c r="V375" s="33"/>
      <c r="W375" s="33"/>
      <c r="X375" s="33"/>
    </row>
    <row r="376" spans="1:24" s="34" customFormat="1">
      <c r="A376" s="29"/>
      <c r="B376" s="29"/>
      <c r="C376" s="29"/>
      <c r="D376" s="29"/>
      <c r="E376" s="29"/>
      <c r="F376" s="29"/>
      <c r="G376" s="29"/>
      <c r="H376" s="29"/>
      <c r="I376" s="30"/>
      <c r="J376" s="30"/>
      <c r="K376" s="30"/>
      <c r="L376" s="30"/>
      <c r="M376" s="40"/>
      <c r="N376" s="40"/>
      <c r="O376" s="31"/>
      <c r="P376" s="31"/>
      <c r="Q376" s="32"/>
      <c r="R376" s="32"/>
      <c r="S376" s="33"/>
      <c r="T376" s="33"/>
      <c r="U376" s="33"/>
      <c r="V376" s="33"/>
      <c r="W376" s="33"/>
      <c r="X376" s="33"/>
    </row>
    <row r="377" spans="1:24" s="34" customFormat="1">
      <c r="A377" s="29"/>
      <c r="B377" s="29"/>
      <c r="C377" s="29"/>
      <c r="D377" s="29"/>
      <c r="E377" s="29"/>
      <c r="F377" s="29"/>
      <c r="G377" s="29"/>
      <c r="H377" s="29"/>
      <c r="I377" s="30"/>
      <c r="J377" s="30"/>
      <c r="K377" s="30"/>
      <c r="L377" s="30"/>
      <c r="M377" s="40"/>
      <c r="N377" s="40"/>
      <c r="O377" s="31"/>
      <c r="P377" s="31"/>
      <c r="Q377" s="32"/>
      <c r="R377" s="32"/>
      <c r="S377" s="33"/>
      <c r="T377" s="33"/>
      <c r="U377" s="33"/>
      <c r="V377" s="33"/>
      <c r="W377" s="33"/>
      <c r="X377" s="33"/>
    </row>
    <row r="378" spans="1:24" s="34" customFormat="1">
      <c r="A378" s="29"/>
      <c r="B378" s="29"/>
      <c r="C378" s="29"/>
      <c r="D378" s="29"/>
      <c r="E378" s="29"/>
      <c r="F378" s="29"/>
      <c r="G378" s="29"/>
      <c r="H378" s="29"/>
      <c r="I378" s="30"/>
      <c r="J378" s="30"/>
      <c r="K378" s="30"/>
      <c r="L378" s="30"/>
      <c r="M378" s="40"/>
      <c r="N378" s="40"/>
      <c r="O378" s="31"/>
      <c r="P378" s="31"/>
      <c r="Q378" s="32"/>
      <c r="R378" s="32"/>
      <c r="S378" s="33"/>
      <c r="T378" s="33"/>
      <c r="U378" s="33"/>
      <c r="V378" s="33"/>
      <c r="W378" s="33"/>
      <c r="X378" s="33"/>
    </row>
    <row r="379" spans="1:24" s="34" customFormat="1">
      <c r="A379" s="29"/>
      <c r="B379" s="29"/>
      <c r="C379" s="29"/>
      <c r="D379" s="29"/>
      <c r="E379" s="29"/>
      <c r="F379" s="29"/>
      <c r="G379" s="29"/>
      <c r="H379" s="29"/>
      <c r="I379" s="30"/>
      <c r="J379" s="30"/>
      <c r="K379" s="30"/>
      <c r="L379" s="30"/>
      <c r="M379" s="40"/>
      <c r="N379" s="40"/>
      <c r="O379" s="31"/>
      <c r="P379" s="31"/>
      <c r="Q379" s="32"/>
      <c r="R379" s="32"/>
      <c r="S379" s="33"/>
      <c r="T379" s="33"/>
      <c r="U379" s="33"/>
      <c r="V379" s="33"/>
      <c r="W379" s="33"/>
      <c r="X379" s="33"/>
    </row>
    <row r="380" spans="1:24" s="34" customFormat="1">
      <c r="A380" s="29"/>
      <c r="B380" s="29"/>
      <c r="C380" s="29"/>
      <c r="D380" s="29"/>
      <c r="E380" s="29"/>
      <c r="F380" s="29"/>
      <c r="G380" s="29"/>
      <c r="H380" s="29"/>
      <c r="I380" s="30"/>
      <c r="J380" s="30"/>
      <c r="K380" s="30"/>
      <c r="L380" s="30"/>
      <c r="M380" s="40"/>
      <c r="N380" s="40"/>
      <c r="O380" s="31"/>
      <c r="P380" s="31"/>
      <c r="Q380" s="32"/>
      <c r="R380" s="32"/>
      <c r="S380" s="33"/>
      <c r="T380" s="33"/>
      <c r="U380" s="33"/>
      <c r="V380" s="33"/>
      <c r="W380" s="33"/>
      <c r="X380" s="33"/>
    </row>
    <row r="381" spans="1:24" s="34" customFormat="1">
      <c r="A381" s="29"/>
      <c r="B381" s="29"/>
      <c r="C381" s="29"/>
      <c r="D381" s="29"/>
      <c r="E381" s="29"/>
      <c r="F381" s="29"/>
      <c r="G381" s="29"/>
      <c r="H381" s="29"/>
      <c r="I381" s="30"/>
      <c r="J381" s="30"/>
      <c r="K381" s="30"/>
      <c r="L381" s="30"/>
      <c r="M381" s="40"/>
      <c r="N381" s="40"/>
      <c r="O381" s="31"/>
      <c r="P381" s="31"/>
      <c r="Q381" s="32"/>
      <c r="R381" s="32"/>
      <c r="S381" s="33"/>
      <c r="T381" s="33"/>
      <c r="U381" s="33"/>
      <c r="V381" s="33"/>
      <c r="W381" s="33"/>
      <c r="X381" s="33"/>
    </row>
    <row r="382" spans="1:24" s="34" customFormat="1">
      <c r="A382" s="29"/>
      <c r="B382" s="29"/>
      <c r="C382" s="29"/>
      <c r="D382" s="29"/>
      <c r="E382" s="29"/>
      <c r="F382" s="29"/>
      <c r="G382" s="29"/>
      <c r="H382" s="29"/>
      <c r="I382" s="30"/>
      <c r="J382" s="30"/>
      <c r="K382" s="30"/>
      <c r="L382" s="30"/>
      <c r="M382" s="40"/>
      <c r="N382" s="40"/>
      <c r="O382" s="31"/>
      <c r="P382" s="31"/>
      <c r="Q382" s="32"/>
      <c r="R382" s="32"/>
      <c r="S382" s="33"/>
      <c r="T382" s="33"/>
      <c r="U382" s="33"/>
      <c r="V382" s="33"/>
      <c r="W382" s="33"/>
      <c r="X382" s="33"/>
    </row>
    <row r="383" spans="1:24" s="34" customFormat="1">
      <c r="A383" s="29"/>
      <c r="B383" s="29"/>
      <c r="C383" s="29"/>
      <c r="D383" s="29"/>
      <c r="E383" s="29"/>
      <c r="F383" s="29"/>
      <c r="G383" s="29"/>
      <c r="H383" s="29"/>
      <c r="I383" s="30"/>
      <c r="J383" s="30"/>
      <c r="K383" s="30"/>
      <c r="L383" s="30"/>
      <c r="M383" s="40"/>
      <c r="N383" s="40"/>
      <c r="O383" s="31"/>
      <c r="P383" s="31"/>
      <c r="Q383" s="32"/>
      <c r="R383" s="32"/>
      <c r="S383" s="33"/>
      <c r="T383" s="33"/>
      <c r="U383" s="33"/>
      <c r="V383" s="33"/>
      <c r="W383" s="33"/>
      <c r="X383" s="33"/>
    </row>
    <row r="384" spans="1:24" s="34" customFormat="1">
      <c r="A384" s="29"/>
      <c r="B384" s="29"/>
      <c r="C384" s="29"/>
      <c r="D384" s="29"/>
      <c r="E384" s="29"/>
      <c r="F384" s="29"/>
      <c r="G384" s="29"/>
      <c r="H384" s="29"/>
      <c r="I384" s="30"/>
      <c r="J384" s="30"/>
      <c r="K384" s="30"/>
      <c r="L384" s="30"/>
      <c r="M384" s="40"/>
      <c r="N384" s="40"/>
      <c r="O384" s="31"/>
      <c r="P384" s="31"/>
      <c r="Q384" s="32"/>
      <c r="R384" s="32"/>
      <c r="S384" s="33"/>
      <c r="T384" s="33"/>
      <c r="U384" s="33"/>
      <c r="V384" s="33"/>
      <c r="W384" s="33"/>
      <c r="X384" s="33"/>
    </row>
    <row r="385" spans="1:24" s="34" customFormat="1">
      <c r="A385" s="29"/>
      <c r="B385" s="29"/>
      <c r="C385" s="29"/>
      <c r="D385" s="29"/>
      <c r="E385" s="29"/>
      <c r="F385" s="29"/>
      <c r="G385" s="29"/>
      <c r="H385" s="29"/>
      <c r="I385" s="30"/>
      <c r="J385" s="30"/>
      <c r="K385" s="30"/>
      <c r="L385" s="30"/>
      <c r="M385" s="40"/>
      <c r="N385" s="40"/>
      <c r="O385" s="31"/>
      <c r="P385" s="31"/>
      <c r="Q385" s="32"/>
      <c r="R385" s="32"/>
      <c r="S385" s="33"/>
      <c r="T385" s="33"/>
      <c r="U385" s="33"/>
      <c r="V385" s="33"/>
      <c r="W385" s="33"/>
      <c r="X385" s="33"/>
    </row>
    <row r="386" spans="1:24" s="34" customFormat="1">
      <c r="A386" s="29"/>
      <c r="B386" s="29"/>
      <c r="C386" s="29"/>
      <c r="D386" s="29"/>
      <c r="E386" s="29"/>
      <c r="F386" s="29"/>
      <c r="G386" s="29"/>
      <c r="H386" s="29"/>
      <c r="I386" s="30"/>
      <c r="J386" s="30"/>
      <c r="K386" s="30"/>
      <c r="L386" s="30"/>
      <c r="M386" s="40"/>
      <c r="N386" s="40"/>
      <c r="O386" s="31"/>
      <c r="P386" s="31"/>
      <c r="Q386" s="32"/>
      <c r="R386" s="32"/>
      <c r="S386" s="33"/>
      <c r="T386" s="33"/>
      <c r="U386" s="33"/>
      <c r="V386" s="33"/>
      <c r="W386" s="33"/>
      <c r="X386" s="33"/>
    </row>
    <row r="387" spans="1:24" s="34" customFormat="1">
      <c r="A387" s="29"/>
      <c r="B387" s="29"/>
      <c r="C387" s="29"/>
      <c r="D387" s="29"/>
      <c r="E387" s="29"/>
      <c r="F387" s="29"/>
      <c r="G387" s="29"/>
      <c r="H387" s="29"/>
      <c r="I387" s="30"/>
      <c r="J387" s="30"/>
      <c r="K387" s="30"/>
      <c r="L387" s="30"/>
      <c r="M387" s="40"/>
      <c r="N387" s="40"/>
      <c r="O387" s="31"/>
      <c r="P387" s="31"/>
      <c r="Q387" s="32"/>
      <c r="R387" s="32"/>
      <c r="S387" s="33"/>
      <c r="T387" s="33"/>
      <c r="U387" s="33"/>
      <c r="V387" s="33"/>
      <c r="W387" s="33"/>
      <c r="X387" s="33"/>
    </row>
    <row r="388" spans="1:24" s="34" customFormat="1">
      <c r="A388" s="29"/>
      <c r="B388" s="29"/>
      <c r="C388" s="29"/>
      <c r="D388" s="29"/>
      <c r="E388" s="29"/>
      <c r="F388" s="29"/>
      <c r="G388" s="29"/>
      <c r="H388" s="29"/>
      <c r="I388" s="30"/>
      <c r="J388" s="30"/>
      <c r="K388" s="30"/>
      <c r="L388" s="30"/>
      <c r="M388" s="40"/>
      <c r="N388" s="40"/>
      <c r="O388" s="31"/>
      <c r="P388" s="31"/>
      <c r="Q388" s="32"/>
      <c r="R388" s="32"/>
      <c r="S388" s="33"/>
      <c r="T388" s="33"/>
      <c r="U388" s="33"/>
      <c r="V388" s="33"/>
      <c r="W388" s="33"/>
      <c r="X388" s="33"/>
    </row>
    <row r="389" spans="1:24" s="34" customFormat="1">
      <c r="A389" s="29"/>
      <c r="B389" s="29"/>
      <c r="C389" s="29"/>
      <c r="D389" s="29"/>
      <c r="E389" s="29"/>
      <c r="F389" s="29"/>
      <c r="G389" s="29"/>
      <c r="H389" s="29"/>
      <c r="I389" s="30"/>
      <c r="J389" s="30"/>
      <c r="K389" s="30"/>
      <c r="L389" s="30"/>
      <c r="M389" s="40"/>
      <c r="N389" s="40"/>
      <c r="O389" s="31"/>
      <c r="P389" s="31"/>
      <c r="Q389" s="32"/>
      <c r="R389" s="32"/>
      <c r="S389" s="33"/>
      <c r="T389" s="33"/>
      <c r="U389" s="33"/>
      <c r="V389" s="33"/>
      <c r="W389" s="33"/>
      <c r="X389" s="33"/>
    </row>
    <row r="390" spans="1:24" s="34" customFormat="1">
      <c r="A390" s="29"/>
      <c r="B390" s="29"/>
      <c r="C390" s="29"/>
      <c r="D390" s="29"/>
      <c r="E390" s="29"/>
      <c r="F390" s="29"/>
      <c r="G390" s="29"/>
      <c r="H390" s="29"/>
      <c r="I390" s="30"/>
      <c r="J390" s="30"/>
      <c r="K390" s="30"/>
      <c r="L390" s="30"/>
      <c r="M390" s="40"/>
      <c r="N390" s="40"/>
      <c r="O390" s="31"/>
      <c r="P390" s="31"/>
      <c r="Q390" s="32"/>
      <c r="R390" s="32"/>
      <c r="S390" s="33"/>
      <c r="T390" s="33"/>
      <c r="U390" s="33"/>
      <c r="V390" s="33"/>
      <c r="W390" s="33"/>
      <c r="X390" s="33"/>
    </row>
    <row r="391" spans="1:24" s="34" customFormat="1">
      <c r="A391" s="29"/>
      <c r="B391" s="29"/>
      <c r="C391" s="29"/>
      <c r="D391" s="29"/>
      <c r="E391" s="29"/>
      <c r="F391" s="29"/>
      <c r="G391" s="29"/>
      <c r="H391" s="29"/>
      <c r="I391" s="30"/>
      <c r="J391" s="30"/>
      <c r="K391" s="30"/>
      <c r="L391" s="30"/>
      <c r="M391" s="40"/>
      <c r="N391" s="40"/>
      <c r="O391" s="31"/>
      <c r="P391" s="31"/>
      <c r="Q391" s="32"/>
      <c r="R391" s="32"/>
      <c r="S391" s="33"/>
      <c r="T391" s="33"/>
      <c r="U391" s="33"/>
      <c r="V391" s="33"/>
      <c r="W391" s="33"/>
      <c r="X391" s="33"/>
    </row>
    <row r="392" spans="1:24" s="34" customFormat="1">
      <c r="A392" s="29"/>
      <c r="B392" s="29"/>
      <c r="C392" s="29"/>
      <c r="D392" s="29"/>
      <c r="E392" s="29"/>
      <c r="F392" s="29"/>
      <c r="G392" s="29"/>
      <c r="H392" s="29"/>
      <c r="I392" s="30"/>
      <c r="J392" s="30"/>
      <c r="K392" s="30"/>
      <c r="L392" s="30"/>
      <c r="M392" s="40"/>
      <c r="N392" s="40"/>
      <c r="O392" s="31"/>
      <c r="P392" s="31"/>
      <c r="Q392" s="32"/>
      <c r="R392" s="32"/>
      <c r="S392" s="33"/>
      <c r="T392" s="33"/>
      <c r="U392" s="33"/>
      <c r="V392" s="33"/>
      <c r="W392" s="33"/>
      <c r="X392" s="33"/>
    </row>
    <row r="393" spans="1:24" s="34" customFormat="1">
      <c r="A393" s="29"/>
      <c r="B393" s="29"/>
      <c r="C393" s="29"/>
      <c r="D393" s="29"/>
      <c r="E393" s="29"/>
      <c r="F393" s="29"/>
      <c r="G393" s="29"/>
      <c r="H393" s="29"/>
      <c r="I393" s="30"/>
      <c r="J393" s="30"/>
      <c r="K393" s="30"/>
      <c r="L393" s="30"/>
      <c r="M393" s="40"/>
      <c r="N393" s="40"/>
      <c r="O393" s="31"/>
      <c r="P393" s="31"/>
      <c r="Q393" s="32"/>
      <c r="R393" s="32"/>
      <c r="S393" s="33"/>
      <c r="T393" s="33"/>
      <c r="U393" s="33"/>
      <c r="V393" s="33"/>
      <c r="W393" s="33"/>
      <c r="X393" s="33"/>
    </row>
    <row r="394" spans="1:24" s="34" customFormat="1">
      <c r="A394" s="29"/>
      <c r="B394" s="29"/>
      <c r="C394" s="29"/>
      <c r="D394" s="29"/>
      <c r="E394" s="29"/>
      <c r="F394" s="29"/>
      <c r="G394" s="29"/>
      <c r="H394" s="29"/>
      <c r="I394" s="30"/>
      <c r="J394" s="30"/>
      <c r="K394" s="30"/>
      <c r="L394" s="30"/>
      <c r="M394" s="40"/>
      <c r="N394" s="40"/>
      <c r="O394" s="31"/>
      <c r="P394" s="31"/>
      <c r="Q394" s="32"/>
      <c r="R394" s="32"/>
      <c r="S394" s="33"/>
      <c r="T394" s="33"/>
      <c r="U394" s="33"/>
      <c r="V394" s="33"/>
      <c r="W394" s="33"/>
      <c r="X394" s="33"/>
    </row>
    <row r="395" spans="1:24" s="34" customFormat="1">
      <c r="A395" s="29"/>
      <c r="B395" s="29"/>
      <c r="C395" s="29"/>
      <c r="D395" s="29"/>
      <c r="E395" s="29"/>
      <c r="F395" s="29"/>
      <c r="G395" s="29"/>
      <c r="H395" s="29"/>
      <c r="I395" s="30"/>
      <c r="J395" s="30"/>
      <c r="K395" s="30"/>
      <c r="L395" s="30"/>
      <c r="M395" s="40"/>
      <c r="N395" s="40"/>
      <c r="O395" s="31"/>
      <c r="P395" s="31"/>
      <c r="Q395" s="32"/>
      <c r="R395" s="32"/>
      <c r="S395" s="33"/>
      <c r="T395" s="33"/>
      <c r="U395" s="33"/>
      <c r="V395" s="33"/>
      <c r="W395" s="33"/>
      <c r="X395" s="33"/>
    </row>
    <row r="396" spans="1:24" s="34" customFormat="1">
      <c r="A396" s="29"/>
      <c r="B396" s="29"/>
      <c r="C396" s="29"/>
      <c r="D396" s="29"/>
      <c r="E396" s="29"/>
      <c r="F396" s="29"/>
      <c r="G396" s="29"/>
      <c r="H396" s="29"/>
      <c r="I396" s="30"/>
      <c r="J396" s="30"/>
      <c r="K396" s="30"/>
      <c r="L396" s="30"/>
      <c r="M396" s="40"/>
      <c r="N396" s="40"/>
      <c r="O396" s="31"/>
      <c r="P396" s="31"/>
      <c r="Q396" s="32"/>
      <c r="R396" s="32"/>
      <c r="S396" s="33"/>
      <c r="T396" s="33"/>
      <c r="U396" s="33"/>
      <c r="V396" s="33"/>
      <c r="W396" s="33"/>
      <c r="X396" s="33"/>
    </row>
    <row r="397" spans="1:24" s="34" customFormat="1">
      <c r="A397" s="29"/>
      <c r="B397" s="29"/>
      <c r="C397" s="29"/>
      <c r="D397" s="29"/>
      <c r="E397" s="29"/>
      <c r="F397" s="29"/>
      <c r="G397" s="29"/>
      <c r="H397" s="29"/>
      <c r="I397" s="30"/>
      <c r="J397" s="30"/>
      <c r="K397" s="30"/>
      <c r="L397" s="30"/>
      <c r="M397" s="40"/>
      <c r="N397" s="40"/>
      <c r="O397" s="31"/>
      <c r="P397" s="31"/>
      <c r="Q397" s="32"/>
      <c r="R397" s="32"/>
      <c r="S397" s="33"/>
      <c r="T397" s="33"/>
      <c r="U397" s="33"/>
      <c r="V397" s="33"/>
      <c r="W397" s="33"/>
      <c r="X397" s="33"/>
    </row>
    <row r="398" spans="1:24" s="34" customFormat="1">
      <c r="A398" s="29"/>
      <c r="B398" s="29"/>
      <c r="C398" s="29"/>
      <c r="D398" s="29"/>
      <c r="E398" s="29"/>
      <c r="F398" s="29"/>
      <c r="G398" s="29"/>
      <c r="H398" s="29"/>
      <c r="I398" s="30"/>
      <c r="J398" s="30"/>
      <c r="K398" s="30"/>
      <c r="L398" s="30"/>
      <c r="M398" s="40"/>
      <c r="N398" s="40"/>
      <c r="O398" s="31"/>
      <c r="P398" s="31"/>
      <c r="Q398" s="32"/>
      <c r="R398" s="32"/>
      <c r="S398" s="33"/>
      <c r="T398" s="33"/>
      <c r="U398" s="33"/>
      <c r="V398" s="33"/>
      <c r="W398" s="33"/>
      <c r="X398" s="33"/>
    </row>
    <row r="399" spans="1:24" s="34" customFormat="1">
      <c r="A399" s="29"/>
      <c r="B399" s="29"/>
      <c r="C399" s="29"/>
      <c r="D399" s="29"/>
      <c r="E399" s="29"/>
      <c r="F399" s="29"/>
      <c r="G399" s="29"/>
      <c r="H399" s="29"/>
      <c r="I399" s="30"/>
      <c r="J399" s="30"/>
      <c r="K399" s="30"/>
      <c r="L399" s="30"/>
      <c r="M399" s="40"/>
      <c r="N399" s="40"/>
      <c r="O399" s="31"/>
      <c r="P399" s="31"/>
      <c r="Q399" s="32"/>
      <c r="R399" s="32"/>
      <c r="S399" s="33"/>
      <c r="T399" s="33"/>
      <c r="U399" s="33"/>
      <c r="V399" s="33"/>
      <c r="W399" s="33"/>
      <c r="X399" s="33"/>
    </row>
    <row r="400" spans="1:24" s="34" customFormat="1">
      <c r="A400" s="29"/>
      <c r="B400" s="29"/>
      <c r="C400" s="29"/>
      <c r="D400" s="29"/>
      <c r="E400" s="29"/>
      <c r="F400" s="29"/>
      <c r="G400" s="29"/>
      <c r="H400" s="29"/>
      <c r="I400" s="30"/>
      <c r="J400" s="30"/>
      <c r="K400" s="30"/>
      <c r="L400" s="30"/>
      <c r="M400" s="40"/>
      <c r="N400" s="40"/>
      <c r="O400" s="31"/>
      <c r="P400" s="31"/>
      <c r="Q400" s="32"/>
      <c r="R400" s="32"/>
      <c r="S400" s="33"/>
      <c r="T400" s="33"/>
      <c r="U400" s="33"/>
      <c r="V400" s="33"/>
      <c r="W400" s="33"/>
      <c r="X400" s="33"/>
    </row>
    <row r="401" spans="1:24" s="34" customFormat="1">
      <c r="A401" s="29"/>
      <c r="B401" s="29"/>
      <c r="C401" s="29"/>
      <c r="D401" s="29"/>
      <c r="E401" s="29"/>
      <c r="F401" s="29"/>
      <c r="G401" s="29"/>
      <c r="H401" s="29"/>
      <c r="I401" s="30"/>
      <c r="J401" s="30"/>
      <c r="K401" s="30"/>
      <c r="L401" s="30"/>
      <c r="M401" s="40"/>
      <c r="N401" s="40"/>
      <c r="O401" s="31"/>
      <c r="P401" s="31"/>
      <c r="Q401" s="32"/>
      <c r="R401" s="32"/>
      <c r="S401" s="33"/>
      <c r="T401" s="33"/>
      <c r="U401" s="33"/>
      <c r="V401" s="33"/>
      <c r="W401" s="33"/>
      <c r="X401" s="33"/>
    </row>
    <row r="402" spans="1:24" s="34" customFormat="1">
      <c r="A402" s="29"/>
      <c r="B402" s="29"/>
      <c r="C402" s="29"/>
      <c r="D402" s="29"/>
      <c r="E402" s="29"/>
      <c r="F402" s="29"/>
      <c r="G402" s="29"/>
      <c r="H402" s="29"/>
      <c r="I402" s="30"/>
      <c r="J402" s="30"/>
      <c r="K402" s="30"/>
      <c r="L402" s="30"/>
      <c r="M402" s="40"/>
      <c r="N402" s="40"/>
      <c r="O402" s="31"/>
      <c r="P402" s="31"/>
      <c r="Q402" s="32"/>
      <c r="R402" s="32"/>
      <c r="S402" s="33"/>
      <c r="T402" s="33"/>
      <c r="U402" s="33"/>
      <c r="V402" s="33"/>
      <c r="W402" s="33"/>
      <c r="X402" s="33"/>
    </row>
    <row r="403" spans="1:24" s="34" customFormat="1">
      <c r="A403" s="29"/>
      <c r="B403" s="29"/>
      <c r="C403" s="29"/>
      <c r="D403" s="29"/>
      <c r="E403" s="29"/>
      <c r="F403" s="29"/>
      <c r="G403" s="29"/>
      <c r="H403" s="29"/>
      <c r="I403" s="30"/>
      <c r="J403" s="30"/>
      <c r="K403" s="30"/>
      <c r="L403" s="30"/>
      <c r="M403" s="40"/>
      <c r="N403" s="40"/>
      <c r="O403" s="31"/>
      <c r="P403" s="31"/>
      <c r="Q403" s="32"/>
      <c r="R403" s="32"/>
      <c r="S403" s="33"/>
      <c r="T403" s="33"/>
      <c r="U403" s="33"/>
      <c r="V403" s="33"/>
      <c r="W403" s="33"/>
      <c r="X403" s="33"/>
    </row>
    <row r="404" spans="1:24" s="34" customFormat="1">
      <c r="A404" s="29"/>
      <c r="B404" s="29"/>
      <c r="C404" s="29"/>
      <c r="D404" s="29"/>
      <c r="E404" s="29"/>
      <c r="F404" s="29"/>
      <c r="G404" s="29"/>
      <c r="H404" s="29"/>
      <c r="I404" s="30"/>
      <c r="J404" s="30"/>
      <c r="K404" s="30"/>
      <c r="L404" s="30"/>
      <c r="M404" s="40"/>
      <c r="N404" s="40"/>
      <c r="O404" s="31"/>
      <c r="P404" s="31"/>
      <c r="Q404" s="32"/>
      <c r="R404" s="32"/>
      <c r="S404" s="33"/>
      <c r="T404" s="33"/>
      <c r="U404" s="33"/>
      <c r="V404" s="33"/>
      <c r="W404" s="33"/>
      <c r="X404" s="33"/>
    </row>
    <row r="405" spans="1:24" s="34" customFormat="1">
      <c r="A405" s="29"/>
      <c r="B405" s="29"/>
      <c r="C405" s="29"/>
      <c r="D405" s="29"/>
      <c r="E405" s="29"/>
      <c r="F405" s="29"/>
      <c r="G405" s="29"/>
      <c r="H405" s="29"/>
      <c r="I405" s="30"/>
      <c r="J405" s="30"/>
      <c r="K405" s="30"/>
      <c r="L405" s="30"/>
      <c r="M405" s="40"/>
      <c r="N405" s="40"/>
      <c r="O405" s="31"/>
      <c r="P405" s="31"/>
      <c r="Q405" s="32"/>
      <c r="R405" s="32"/>
      <c r="S405" s="33"/>
      <c r="T405" s="33"/>
      <c r="U405" s="33"/>
      <c r="V405" s="33"/>
      <c r="W405" s="33"/>
      <c r="X405" s="33"/>
    </row>
    <row r="406" spans="1:24" s="34" customFormat="1">
      <c r="A406" s="29"/>
      <c r="B406" s="29"/>
      <c r="C406" s="29"/>
      <c r="D406" s="29"/>
      <c r="E406" s="29"/>
      <c r="F406" s="29"/>
      <c r="G406" s="29"/>
      <c r="H406" s="29"/>
      <c r="I406" s="30"/>
      <c r="J406" s="30"/>
      <c r="K406" s="30"/>
      <c r="L406" s="30"/>
      <c r="M406" s="40"/>
      <c r="N406" s="40"/>
      <c r="O406" s="31"/>
      <c r="P406" s="31"/>
      <c r="Q406" s="32"/>
      <c r="R406" s="32"/>
      <c r="S406" s="33"/>
      <c r="T406" s="33"/>
      <c r="U406" s="33"/>
      <c r="V406" s="33"/>
      <c r="W406" s="33"/>
      <c r="X406" s="33"/>
    </row>
    <row r="407" spans="1:24" s="34" customFormat="1">
      <c r="A407" s="29"/>
      <c r="B407" s="29"/>
      <c r="C407" s="29"/>
      <c r="D407" s="29"/>
      <c r="E407" s="29"/>
      <c r="F407" s="29"/>
      <c r="G407" s="29"/>
      <c r="H407" s="29"/>
      <c r="I407" s="30"/>
      <c r="J407" s="30"/>
      <c r="K407" s="30"/>
      <c r="L407" s="30"/>
      <c r="M407" s="40"/>
      <c r="N407" s="40"/>
      <c r="O407" s="31"/>
      <c r="P407" s="31"/>
      <c r="Q407" s="32"/>
      <c r="R407" s="32"/>
      <c r="S407" s="33"/>
      <c r="T407" s="33"/>
      <c r="U407" s="33"/>
      <c r="V407" s="33"/>
      <c r="W407" s="33"/>
      <c r="X407" s="33"/>
    </row>
    <row r="408" spans="1:24" s="34" customFormat="1">
      <c r="A408" s="29"/>
      <c r="B408" s="29"/>
      <c r="C408" s="29"/>
      <c r="D408" s="29"/>
      <c r="E408" s="29"/>
      <c r="F408" s="29"/>
      <c r="G408" s="29"/>
      <c r="H408" s="29"/>
      <c r="I408" s="30"/>
      <c r="J408" s="30"/>
      <c r="K408" s="30"/>
      <c r="L408" s="30"/>
      <c r="M408" s="40"/>
      <c r="N408" s="40"/>
      <c r="O408" s="31"/>
      <c r="P408" s="31"/>
      <c r="Q408" s="32"/>
      <c r="R408" s="32"/>
      <c r="S408" s="33"/>
      <c r="T408" s="33"/>
      <c r="U408" s="33"/>
      <c r="V408" s="33"/>
      <c r="W408" s="33"/>
      <c r="X408" s="33"/>
    </row>
    <row r="409" spans="1:24" s="34" customFormat="1">
      <c r="A409" s="29"/>
      <c r="B409" s="29"/>
      <c r="C409" s="29"/>
      <c r="D409" s="29"/>
      <c r="E409" s="29"/>
      <c r="F409" s="29"/>
      <c r="G409" s="29"/>
      <c r="H409" s="29"/>
      <c r="I409" s="30"/>
      <c r="J409" s="30"/>
      <c r="K409" s="30"/>
      <c r="L409" s="30"/>
      <c r="M409" s="40"/>
      <c r="N409" s="40"/>
      <c r="O409" s="31"/>
      <c r="P409" s="31"/>
      <c r="Q409" s="32"/>
      <c r="R409" s="32"/>
      <c r="S409" s="33"/>
      <c r="T409" s="33"/>
      <c r="U409" s="33"/>
      <c r="V409" s="33"/>
      <c r="W409" s="33"/>
      <c r="X409" s="33"/>
    </row>
    <row r="410" spans="1:24" s="34" customFormat="1">
      <c r="A410" s="29"/>
      <c r="B410" s="29"/>
      <c r="C410" s="29"/>
      <c r="D410" s="29"/>
      <c r="E410" s="29"/>
      <c r="F410" s="29"/>
      <c r="G410" s="29"/>
      <c r="H410" s="29"/>
      <c r="I410" s="30"/>
      <c r="J410" s="30"/>
      <c r="K410" s="30"/>
      <c r="L410" s="30"/>
      <c r="M410" s="40"/>
      <c r="N410" s="40"/>
      <c r="O410" s="31"/>
      <c r="P410" s="31"/>
      <c r="Q410" s="32"/>
      <c r="R410" s="32"/>
      <c r="S410" s="33"/>
      <c r="T410" s="33"/>
      <c r="U410" s="33"/>
      <c r="V410" s="33"/>
      <c r="W410" s="33"/>
      <c r="X410" s="33"/>
    </row>
    <row r="411" spans="1:24" s="34" customFormat="1">
      <c r="A411" s="29"/>
      <c r="B411" s="29"/>
      <c r="C411" s="29"/>
      <c r="D411" s="29"/>
      <c r="E411" s="29"/>
      <c r="F411" s="29"/>
      <c r="G411" s="29"/>
      <c r="H411" s="29"/>
      <c r="I411" s="30"/>
      <c r="J411" s="30"/>
      <c r="K411" s="30"/>
      <c r="L411" s="30"/>
      <c r="M411" s="40"/>
      <c r="N411" s="40"/>
      <c r="O411" s="31"/>
      <c r="P411" s="31"/>
      <c r="Q411" s="32"/>
      <c r="R411" s="32"/>
      <c r="S411" s="33"/>
      <c r="T411" s="33"/>
      <c r="U411" s="33"/>
      <c r="V411" s="33"/>
      <c r="W411" s="33"/>
      <c r="X411" s="33"/>
    </row>
    <row r="412" spans="1:24" s="34" customFormat="1">
      <c r="A412" s="29"/>
      <c r="B412" s="29"/>
      <c r="C412" s="29"/>
      <c r="D412" s="29"/>
      <c r="E412" s="29"/>
      <c r="F412" s="29"/>
      <c r="G412" s="29"/>
      <c r="H412" s="29"/>
      <c r="I412" s="30"/>
      <c r="J412" s="30"/>
      <c r="K412" s="30"/>
      <c r="L412" s="30"/>
      <c r="M412" s="40"/>
      <c r="N412" s="40"/>
      <c r="O412" s="31"/>
      <c r="P412" s="31"/>
      <c r="Q412" s="32"/>
      <c r="R412" s="32"/>
      <c r="S412" s="33"/>
      <c r="T412" s="33"/>
      <c r="U412" s="33"/>
      <c r="V412" s="33"/>
      <c r="W412" s="33"/>
      <c r="X412" s="33"/>
    </row>
    <row r="413" spans="1:24" s="34" customFormat="1">
      <c r="A413" s="29"/>
      <c r="B413" s="29"/>
      <c r="C413" s="29"/>
      <c r="D413" s="29"/>
      <c r="E413" s="29"/>
      <c r="F413" s="29"/>
      <c r="G413" s="29"/>
      <c r="H413" s="29"/>
      <c r="I413" s="30"/>
      <c r="J413" s="30"/>
      <c r="K413" s="30"/>
      <c r="L413" s="30"/>
      <c r="M413" s="40"/>
      <c r="N413" s="40"/>
      <c r="O413" s="31"/>
      <c r="P413" s="31"/>
      <c r="Q413" s="32"/>
      <c r="R413" s="32"/>
      <c r="S413" s="33"/>
      <c r="T413" s="33"/>
      <c r="U413" s="33"/>
      <c r="V413" s="33"/>
      <c r="W413" s="33"/>
      <c r="X413" s="33"/>
    </row>
    <row r="414" spans="1:24" s="34" customFormat="1">
      <c r="A414" s="29"/>
      <c r="B414" s="29"/>
      <c r="C414" s="29"/>
      <c r="D414" s="29"/>
      <c r="E414" s="29"/>
      <c r="F414" s="29"/>
      <c r="G414" s="29"/>
      <c r="H414" s="29"/>
      <c r="I414" s="30"/>
      <c r="J414" s="30"/>
      <c r="K414" s="30"/>
      <c r="L414" s="30"/>
      <c r="M414" s="40"/>
      <c r="N414" s="40"/>
      <c r="O414" s="31"/>
      <c r="P414" s="31"/>
      <c r="Q414" s="32"/>
      <c r="R414" s="32"/>
      <c r="S414" s="33"/>
      <c r="T414" s="33"/>
      <c r="U414" s="33"/>
      <c r="V414" s="33"/>
      <c r="W414" s="33"/>
      <c r="X414" s="33"/>
    </row>
    <row r="415" spans="1:24" s="34" customFormat="1">
      <c r="A415" s="29"/>
      <c r="B415" s="29"/>
      <c r="C415" s="29"/>
      <c r="D415" s="29"/>
      <c r="E415" s="29"/>
      <c r="F415" s="29"/>
      <c r="G415" s="29"/>
      <c r="H415" s="29"/>
      <c r="I415" s="30"/>
      <c r="J415" s="30"/>
      <c r="K415" s="30"/>
      <c r="L415" s="30"/>
      <c r="M415" s="40"/>
      <c r="N415" s="40"/>
      <c r="O415" s="31"/>
      <c r="P415" s="31"/>
      <c r="Q415" s="32"/>
      <c r="R415" s="32"/>
      <c r="S415" s="33"/>
      <c r="T415" s="33"/>
      <c r="U415" s="33"/>
      <c r="V415" s="33"/>
      <c r="W415" s="33"/>
      <c r="X415" s="33"/>
    </row>
    <row r="416" spans="1:24" s="34" customFormat="1">
      <c r="A416" s="29"/>
      <c r="B416" s="29"/>
      <c r="C416" s="29"/>
      <c r="D416" s="29"/>
      <c r="E416" s="29"/>
      <c r="F416" s="29"/>
      <c r="G416" s="29"/>
      <c r="H416" s="29"/>
      <c r="I416" s="30"/>
      <c r="J416" s="30"/>
      <c r="K416" s="30"/>
      <c r="L416" s="30"/>
      <c r="M416" s="40"/>
      <c r="N416" s="40"/>
      <c r="O416" s="31"/>
      <c r="P416" s="31"/>
      <c r="Q416" s="32"/>
      <c r="R416" s="32"/>
      <c r="S416" s="33"/>
      <c r="T416" s="33"/>
      <c r="U416" s="33"/>
      <c r="V416" s="33"/>
      <c r="W416" s="33"/>
      <c r="X416" s="33"/>
    </row>
    <row r="417" spans="1:24" s="34" customFormat="1">
      <c r="A417" s="29"/>
      <c r="B417" s="29"/>
      <c r="C417" s="29"/>
      <c r="D417" s="29"/>
      <c r="E417" s="29"/>
      <c r="F417" s="29"/>
      <c r="G417" s="29"/>
      <c r="H417" s="29"/>
      <c r="I417" s="30"/>
      <c r="J417" s="30"/>
      <c r="K417" s="30"/>
      <c r="L417" s="30"/>
      <c r="M417" s="40"/>
      <c r="N417" s="40"/>
      <c r="O417" s="31"/>
      <c r="P417" s="31"/>
      <c r="Q417" s="32"/>
      <c r="R417" s="32"/>
      <c r="S417" s="33"/>
      <c r="T417" s="33"/>
      <c r="U417" s="33"/>
      <c r="V417" s="33"/>
      <c r="W417" s="33"/>
      <c r="X417" s="33"/>
    </row>
    <row r="418" spans="1:24" s="34" customFormat="1">
      <c r="A418" s="29"/>
      <c r="B418" s="29"/>
      <c r="C418" s="29"/>
      <c r="D418" s="29"/>
      <c r="E418" s="29"/>
      <c r="F418" s="29"/>
      <c r="G418" s="29"/>
      <c r="H418" s="29"/>
      <c r="I418" s="30"/>
      <c r="J418" s="30"/>
      <c r="K418" s="30"/>
      <c r="L418" s="30"/>
      <c r="M418" s="40"/>
      <c r="N418" s="40"/>
      <c r="O418" s="31"/>
      <c r="P418" s="31"/>
      <c r="Q418" s="32"/>
      <c r="R418" s="32"/>
      <c r="S418" s="33"/>
      <c r="T418" s="33"/>
      <c r="U418" s="33"/>
      <c r="V418" s="33"/>
      <c r="W418" s="33"/>
      <c r="X418" s="33"/>
    </row>
    <row r="419" spans="1:24" s="34" customFormat="1">
      <c r="A419" s="29"/>
      <c r="B419" s="29"/>
      <c r="C419" s="29"/>
      <c r="D419" s="29"/>
      <c r="E419" s="29"/>
      <c r="F419" s="29"/>
      <c r="G419" s="29"/>
      <c r="H419" s="29"/>
      <c r="I419" s="30"/>
      <c r="J419" s="30"/>
      <c r="K419" s="30"/>
      <c r="L419" s="30"/>
      <c r="M419" s="40"/>
      <c r="N419" s="40"/>
      <c r="O419" s="31"/>
      <c r="P419" s="31"/>
      <c r="Q419" s="32"/>
      <c r="R419" s="32"/>
      <c r="S419" s="33"/>
      <c r="T419" s="33"/>
      <c r="U419" s="33"/>
      <c r="V419" s="33"/>
      <c r="W419" s="33"/>
      <c r="X419" s="33"/>
    </row>
    <row r="420" spans="1:24" s="34" customFormat="1">
      <c r="A420" s="29"/>
      <c r="B420" s="29"/>
      <c r="C420" s="29"/>
      <c r="D420" s="29"/>
      <c r="E420" s="29"/>
      <c r="F420" s="29"/>
      <c r="G420" s="29"/>
      <c r="H420" s="29"/>
      <c r="I420" s="30"/>
      <c r="J420" s="30"/>
      <c r="K420" s="30"/>
      <c r="L420" s="30"/>
      <c r="M420" s="40"/>
      <c r="N420" s="40"/>
      <c r="O420" s="31"/>
      <c r="P420" s="31"/>
      <c r="Q420" s="32"/>
      <c r="R420" s="32"/>
      <c r="S420" s="33"/>
      <c r="T420" s="33"/>
      <c r="U420" s="33"/>
      <c r="V420" s="33"/>
      <c r="W420" s="33"/>
      <c r="X420" s="33"/>
    </row>
    <row r="421" spans="1:24" s="34" customFormat="1">
      <c r="A421" s="29"/>
      <c r="B421" s="29"/>
      <c r="C421" s="29"/>
      <c r="D421" s="29"/>
      <c r="E421" s="29"/>
      <c r="F421" s="29"/>
      <c r="G421" s="29"/>
      <c r="H421" s="29"/>
      <c r="I421" s="30"/>
      <c r="J421" s="30"/>
      <c r="K421" s="30"/>
      <c r="L421" s="30"/>
      <c r="M421" s="40"/>
      <c r="N421" s="40"/>
      <c r="O421" s="31"/>
      <c r="P421" s="31"/>
      <c r="Q421" s="32"/>
      <c r="R421" s="32"/>
      <c r="S421" s="33"/>
      <c r="T421" s="33"/>
      <c r="U421" s="33"/>
      <c r="V421" s="33"/>
      <c r="W421" s="33"/>
      <c r="X421" s="33"/>
    </row>
    <row r="422" spans="1:24" s="34" customFormat="1">
      <c r="A422" s="29"/>
      <c r="B422" s="29"/>
      <c r="C422" s="29"/>
      <c r="D422" s="29"/>
      <c r="E422" s="29"/>
      <c r="F422" s="29"/>
      <c r="G422" s="29"/>
      <c r="H422" s="29"/>
      <c r="I422" s="30"/>
      <c r="J422" s="30"/>
      <c r="K422" s="30"/>
      <c r="L422" s="30"/>
      <c r="M422" s="40"/>
      <c r="N422" s="40"/>
      <c r="O422" s="31"/>
      <c r="P422" s="31"/>
      <c r="Q422" s="32"/>
      <c r="R422" s="32"/>
      <c r="S422" s="33"/>
      <c r="T422" s="33"/>
      <c r="U422" s="33"/>
      <c r="V422" s="33"/>
      <c r="W422" s="33"/>
      <c r="X422" s="33"/>
    </row>
    <row r="423" spans="1:24" s="34" customFormat="1">
      <c r="A423" s="29"/>
      <c r="B423" s="29"/>
      <c r="C423" s="29"/>
      <c r="D423" s="29"/>
      <c r="E423" s="29"/>
      <c r="F423" s="29"/>
      <c r="G423" s="29"/>
      <c r="H423" s="29"/>
      <c r="I423" s="30"/>
      <c r="J423" s="30"/>
      <c r="K423" s="30"/>
      <c r="L423" s="30"/>
      <c r="M423" s="40"/>
      <c r="N423" s="40"/>
      <c r="O423" s="31"/>
      <c r="P423" s="31"/>
      <c r="Q423" s="32"/>
      <c r="R423" s="32"/>
      <c r="S423" s="33"/>
      <c r="T423" s="33"/>
      <c r="U423" s="33"/>
      <c r="V423" s="33"/>
      <c r="W423" s="33"/>
      <c r="X423" s="33"/>
    </row>
    <row r="424" spans="1:24" s="34" customFormat="1">
      <c r="A424" s="29"/>
      <c r="B424" s="29"/>
      <c r="C424" s="29"/>
      <c r="D424" s="29"/>
      <c r="E424" s="29"/>
      <c r="F424" s="29"/>
      <c r="G424" s="29"/>
      <c r="H424" s="29"/>
      <c r="I424" s="30"/>
      <c r="J424" s="30"/>
      <c r="K424" s="30"/>
      <c r="L424" s="30"/>
      <c r="M424" s="40"/>
      <c r="N424" s="40"/>
      <c r="O424" s="31"/>
      <c r="P424" s="31"/>
      <c r="Q424" s="32"/>
      <c r="R424" s="32"/>
      <c r="S424" s="33"/>
      <c r="T424" s="33"/>
      <c r="U424" s="33"/>
      <c r="V424" s="33"/>
      <c r="W424" s="33"/>
      <c r="X424" s="33"/>
    </row>
    <row r="425" spans="1:24" s="34" customFormat="1">
      <c r="A425" s="29"/>
      <c r="B425" s="29"/>
      <c r="C425" s="29"/>
      <c r="D425" s="29"/>
      <c r="E425" s="29"/>
      <c r="F425" s="29"/>
      <c r="G425" s="29"/>
      <c r="H425" s="29"/>
      <c r="I425" s="30"/>
      <c r="J425" s="30"/>
      <c r="K425" s="30"/>
      <c r="L425" s="30"/>
      <c r="M425" s="40"/>
      <c r="N425" s="40"/>
      <c r="O425" s="31"/>
      <c r="P425" s="31"/>
      <c r="Q425" s="32"/>
      <c r="R425" s="32"/>
      <c r="S425" s="33"/>
      <c r="T425" s="33"/>
      <c r="U425" s="33"/>
      <c r="V425" s="33"/>
      <c r="W425" s="33"/>
      <c r="X425" s="33"/>
    </row>
    <row r="426" spans="1:24" s="34" customFormat="1">
      <c r="A426" s="29"/>
      <c r="B426" s="29"/>
      <c r="C426" s="29"/>
      <c r="D426" s="29"/>
      <c r="E426" s="29"/>
      <c r="F426" s="29"/>
      <c r="G426" s="29"/>
      <c r="H426" s="29"/>
      <c r="I426" s="30"/>
      <c r="J426" s="30"/>
      <c r="K426" s="30"/>
      <c r="L426" s="30"/>
      <c r="M426" s="40"/>
      <c r="N426" s="40"/>
      <c r="O426" s="31"/>
      <c r="P426" s="31"/>
      <c r="Q426" s="32"/>
      <c r="R426" s="32"/>
      <c r="S426" s="33"/>
      <c r="T426" s="33"/>
      <c r="U426" s="33"/>
      <c r="V426" s="33"/>
      <c r="W426" s="33"/>
      <c r="X426" s="33"/>
    </row>
    <row r="427" spans="1:24" s="34" customFormat="1">
      <c r="A427" s="29"/>
      <c r="B427" s="29"/>
      <c r="C427" s="29"/>
      <c r="D427" s="29"/>
      <c r="E427" s="29"/>
      <c r="F427" s="29"/>
      <c r="G427" s="29"/>
      <c r="H427" s="29"/>
      <c r="I427" s="30"/>
      <c r="J427" s="30"/>
      <c r="K427" s="30"/>
      <c r="L427" s="30"/>
      <c r="M427" s="40"/>
      <c r="N427" s="40"/>
      <c r="O427" s="31"/>
      <c r="P427" s="31"/>
      <c r="Q427" s="32"/>
      <c r="R427" s="32"/>
      <c r="S427" s="33"/>
      <c r="T427" s="33"/>
      <c r="U427" s="33"/>
      <c r="V427" s="33"/>
      <c r="W427" s="33"/>
      <c r="X427" s="33"/>
    </row>
    <row r="428" spans="1:24" s="34" customFormat="1">
      <c r="A428" s="29"/>
      <c r="B428" s="29"/>
      <c r="C428" s="29"/>
      <c r="D428" s="29"/>
      <c r="E428" s="29"/>
      <c r="F428" s="29"/>
      <c r="G428" s="29"/>
      <c r="H428" s="29"/>
      <c r="I428" s="30"/>
      <c r="J428" s="30"/>
      <c r="K428" s="30"/>
      <c r="L428" s="30"/>
      <c r="M428" s="40"/>
      <c r="N428" s="40"/>
      <c r="O428" s="31"/>
      <c r="P428" s="31"/>
      <c r="Q428" s="32"/>
      <c r="R428" s="32"/>
      <c r="S428" s="33"/>
      <c r="T428" s="33"/>
      <c r="U428" s="33"/>
      <c r="V428" s="33"/>
      <c r="W428" s="33"/>
      <c r="X428" s="33"/>
    </row>
    <row r="429" spans="1:24" s="34" customFormat="1">
      <c r="A429" s="29"/>
      <c r="B429" s="29"/>
      <c r="C429" s="29"/>
      <c r="D429" s="29"/>
      <c r="E429" s="29"/>
      <c r="F429" s="29"/>
      <c r="G429" s="29"/>
      <c r="H429" s="29"/>
      <c r="I429" s="30"/>
      <c r="J429" s="30"/>
      <c r="K429" s="30"/>
      <c r="L429" s="30"/>
      <c r="M429" s="40"/>
      <c r="N429" s="40"/>
      <c r="O429" s="31"/>
      <c r="P429" s="31"/>
      <c r="Q429" s="32"/>
      <c r="R429" s="32"/>
      <c r="S429" s="33"/>
      <c r="T429" s="33"/>
      <c r="U429" s="33"/>
      <c r="V429" s="33"/>
      <c r="W429" s="33"/>
      <c r="X429" s="33"/>
    </row>
    <row r="430" spans="1:24" s="34" customFormat="1">
      <c r="A430" s="29"/>
      <c r="B430" s="29"/>
      <c r="C430" s="29"/>
      <c r="D430" s="29"/>
      <c r="E430" s="29"/>
      <c r="F430" s="29"/>
      <c r="G430" s="29"/>
      <c r="H430" s="29"/>
      <c r="I430" s="30"/>
      <c r="J430" s="30"/>
      <c r="K430" s="30"/>
      <c r="L430" s="30"/>
      <c r="M430" s="40"/>
      <c r="N430" s="40"/>
      <c r="O430" s="31"/>
      <c r="P430" s="31"/>
      <c r="Q430" s="32"/>
      <c r="R430" s="32"/>
      <c r="S430" s="33"/>
      <c r="T430" s="33"/>
      <c r="U430" s="33"/>
      <c r="V430" s="33"/>
      <c r="W430" s="33"/>
      <c r="X430" s="33"/>
    </row>
    <row r="431" spans="1:24" s="34" customFormat="1">
      <c r="A431" s="29"/>
      <c r="B431" s="29"/>
      <c r="C431" s="29"/>
      <c r="D431" s="29"/>
      <c r="E431" s="29"/>
      <c r="F431" s="29"/>
      <c r="G431" s="29"/>
      <c r="H431" s="29"/>
      <c r="I431" s="30"/>
      <c r="J431" s="30"/>
      <c r="K431" s="30"/>
      <c r="L431" s="30"/>
      <c r="M431" s="40"/>
      <c r="N431" s="40"/>
      <c r="O431" s="31"/>
      <c r="P431" s="31"/>
      <c r="Q431" s="32"/>
      <c r="R431" s="32"/>
      <c r="S431" s="33"/>
      <c r="T431" s="33"/>
      <c r="U431" s="33"/>
      <c r="V431" s="33"/>
      <c r="W431" s="33"/>
      <c r="X431" s="33"/>
    </row>
    <row r="432" spans="1:24" s="34" customFormat="1">
      <c r="A432" s="29"/>
      <c r="B432" s="29"/>
      <c r="C432" s="29"/>
      <c r="D432" s="29"/>
      <c r="E432" s="29"/>
      <c r="F432" s="29"/>
      <c r="G432" s="29"/>
      <c r="H432" s="29"/>
      <c r="I432" s="30"/>
      <c r="J432" s="30"/>
      <c r="K432" s="30"/>
      <c r="L432" s="30"/>
      <c r="M432" s="40"/>
      <c r="N432" s="40"/>
      <c r="O432" s="31"/>
      <c r="P432" s="31"/>
      <c r="Q432" s="32"/>
      <c r="R432" s="32"/>
      <c r="S432" s="33"/>
      <c r="T432" s="33"/>
      <c r="U432" s="33"/>
      <c r="V432" s="33"/>
      <c r="W432" s="33"/>
      <c r="X432" s="33"/>
    </row>
    <row r="433" spans="1:24" s="34" customFormat="1">
      <c r="A433" s="29"/>
      <c r="B433" s="29"/>
      <c r="C433" s="29"/>
      <c r="D433" s="29"/>
      <c r="E433" s="29"/>
      <c r="F433" s="29"/>
      <c r="G433" s="29"/>
      <c r="H433" s="29"/>
      <c r="I433" s="30"/>
      <c r="J433" s="30"/>
      <c r="K433" s="30"/>
      <c r="L433" s="30"/>
      <c r="M433" s="40"/>
      <c r="N433" s="40"/>
      <c r="O433" s="31"/>
      <c r="P433" s="31"/>
      <c r="Q433" s="32"/>
      <c r="R433" s="32"/>
      <c r="S433" s="33"/>
      <c r="T433" s="33"/>
      <c r="U433" s="33"/>
      <c r="V433" s="33"/>
      <c r="W433" s="33"/>
      <c r="X433" s="33"/>
    </row>
    <row r="434" spans="1:24" s="34" customFormat="1">
      <c r="A434" s="29"/>
      <c r="B434" s="29"/>
      <c r="C434" s="29"/>
      <c r="D434" s="29"/>
      <c r="E434" s="29"/>
      <c r="F434" s="29"/>
      <c r="G434" s="29"/>
      <c r="H434" s="29"/>
      <c r="I434" s="30"/>
      <c r="J434" s="30"/>
      <c r="K434" s="30"/>
      <c r="L434" s="30"/>
      <c r="M434" s="40"/>
      <c r="N434" s="40"/>
      <c r="O434" s="31"/>
      <c r="P434" s="31"/>
      <c r="Q434" s="32"/>
      <c r="R434" s="32"/>
      <c r="S434" s="33"/>
      <c r="T434" s="33"/>
      <c r="U434" s="33"/>
      <c r="V434" s="33"/>
      <c r="W434" s="33"/>
      <c r="X434" s="33"/>
    </row>
    <row r="435" spans="1:24" s="34" customFormat="1">
      <c r="A435" s="29"/>
      <c r="B435" s="29"/>
      <c r="C435" s="29"/>
      <c r="D435" s="29"/>
      <c r="E435" s="29"/>
      <c r="F435" s="29"/>
      <c r="G435" s="29"/>
      <c r="H435" s="29"/>
      <c r="I435" s="30"/>
      <c r="J435" s="30"/>
      <c r="K435" s="30"/>
      <c r="L435" s="30"/>
      <c r="M435" s="40"/>
      <c r="N435" s="40"/>
      <c r="O435" s="31"/>
      <c r="P435" s="31"/>
      <c r="Q435" s="32"/>
      <c r="R435" s="32"/>
      <c r="S435" s="33"/>
      <c r="T435" s="33"/>
      <c r="U435" s="33"/>
      <c r="V435" s="33"/>
      <c r="W435" s="33"/>
      <c r="X435" s="33"/>
    </row>
    <row r="436" spans="1:24" s="34" customFormat="1">
      <c r="A436" s="29"/>
      <c r="B436" s="29"/>
      <c r="C436" s="29"/>
      <c r="D436" s="29"/>
      <c r="E436" s="29"/>
      <c r="F436" s="29"/>
      <c r="G436" s="29"/>
      <c r="H436" s="29"/>
      <c r="I436" s="30"/>
      <c r="J436" s="30"/>
      <c r="K436" s="30"/>
      <c r="L436" s="30"/>
      <c r="M436" s="40"/>
      <c r="N436" s="40"/>
      <c r="O436" s="31"/>
      <c r="P436" s="31"/>
      <c r="Q436" s="32"/>
      <c r="R436" s="32"/>
      <c r="S436" s="33"/>
      <c r="T436" s="33"/>
      <c r="U436" s="33"/>
      <c r="V436" s="33"/>
      <c r="W436" s="33"/>
      <c r="X436" s="33"/>
    </row>
    <row r="437" spans="1:24" s="34" customFormat="1">
      <c r="A437" s="29"/>
      <c r="B437" s="29"/>
      <c r="C437" s="29"/>
      <c r="D437" s="29"/>
      <c r="E437" s="29"/>
      <c r="F437" s="29"/>
      <c r="G437" s="29"/>
      <c r="H437" s="29"/>
      <c r="I437" s="30"/>
      <c r="J437" s="30"/>
      <c r="K437" s="30"/>
      <c r="L437" s="30"/>
      <c r="M437" s="40"/>
      <c r="N437" s="40"/>
      <c r="O437" s="31"/>
      <c r="P437" s="31"/>
      <c r="Q437" s="32"/>
      <c r="R437" s="32"/>
      <c r="S437" s="33"/>
      <c r="T437" s="33"/>
      <c r="U437" s="33"/>
      <c r="V437" s="33"/>
      <c r="W437" s="33"/>
      <c r="X437" s="33"/>
    </row>
    <row r="438" spans="1:24" s="34" customFormat="1">
      <c r="A438" s="29"/>
      <c r="B438" s="29"/>
      <c r="C438" s="29"/>
      <c r="D438" s="29"/>
      <c r="E438" s="29"/>
      <c r="F438" s="29"/>
      <c r="G438" s="29"/>
      <c r="H438" s="29"/>
      <c r="I438" s="30"/>
      <c r="J438" s="30"/>
      <c r="K438" s="30"/>
      <c r="L438" s="30"/>
      <c r="M438" s="40"/>
      <c r="N438" s="40"/>
      <c r="O438" s="31"/>
      <c r="P438" s="31"/>
      <c r="Q438" s="32"/>
      <c r="R438" s="32"/>
      <c r="S438" s="33"/>
      <c r="T438" s="33"/>
      <c r="U438" s="33"/>
      <c r="V438" s="33"/>
      <c r="W438" s="33"/>
      <c r="X438" s="33"/>
    </row>
    <row r="439" spans="1:24" s="34" customFormat="1">
      <c r="A439" s="29"/>
      <c r="B439" s="29"/>
      <c r="C439" s="29"/>
      <c r="D439" s="29"/>
      <c r="E439" s="29"/>
      <c r="F439" s="29"/>
      <c r="G439" s="29"/>
      <c r="H439" s="29"/>
      <c r="I439" s="30"/>
      <c r="J439" s="30"/>
      <c r="K439" s="30"/>
      <c r="L439" s="30"/>
      <c r="M439" s="40"/>
      <c r="N439" s="40"/>
      <c r="O439" s="31"/>
      <c r="P439" s="31"/>
      <c r="Q439" s="32"/>
      <c r="R439" s="32"/>
      <c r="S439" s="33"/>
      <c r="T439" s="33"/>
      <c r="U439" s="33"/>
      <c r="V439" s="33"/>
      <c r="W439" s="33"/>
      <c r="X439" s="33"/>
    </row>
    <row r="440" spans="1:24" s="34" customFormat="1">
      <c r="A440" s="29"/>
      <c r="B440" s="29"/>
      <c r="C440" s="29"/>
      <c r="D440" s="29"/>
      <c r="E440" s="29"/>
      <c r="F440" s="29"/>
      <c r="G440" s="29"/>
      <c r="H440" s="29"/>
      <c r="I440" s="30"/>
      <c r="J440" s="30"/>
      <c r="K440" s="30"/>
      <c r="L440" s="30"/>
      <c r="M440" s="40"/>
      <c r="N440" s="40"/>
      <c r="O440" s="31"/>
      <c r="P440" s="31"/>
      <c r="Q440" s="32"/>
      <c r="R440" s="32"/>
      <c r="S440" s="33"/>
      <c r="T440" s="33"/>
      <c r="U440" s="33"/>
      <c r="V440" s="33"/>
      <c r="W440" s="33"/>
      <c r="X440" s="33"/>
    </row>
    <row r="441" spans="1:24" s="34" customFormat="1">
      <c r="A441" s="29"/>
      <c r="B441" s="29"/>
      <c r="C441" s="29"/>
      <c r="D441" s="29"/>
      <c r="E441" s="29"/>
      <c r="F441" s="29"/>
      <c r="G441" s="29"/>
      <c r="H441" s="29"/>
      <c r="I441" s="30"/>
      <c r="J441" s="30"/>
      <c r="K441" s="30"/>
      <c r="L441" s="30"/>
      <c r="M441" s="40"/>
      <c r="N441" s="40"/>
      <c r="O441" s="31"/>
      <c r="P441" s="31"/>
      <c r="Q441" s="32"/>
      <c r="R441" s="32"/>
      <c r="S441" s="33"/>
      <c r="T441" s="33"/>
      <c r="U441" s="33"/>
      <c r="V441" s="33"/>
      <c r="W441" s="33"/>
      <c r="X441" s="33"/>
    </row>
    <row r="442" spans="1:24" s="34" customFormat="1">
      <c r="A442" s="29"/>
      <c r="B442" s="29"/>
      <c r="C442" s="29"/>
      <c r="D442" s="29"/>
      <c r="E442" s="29"/>
      <c r="F442" s="29"/>
      <c r="G442" s="29"/>
      <c r="H442" s="29"/>
      <c r="I442" s="30"/>
      <c r="J442" s="30"/>
      <c r="K442" s="30"/>
      <c r="L442" s="30"/>
      <c r="M442" s="40"/>
      <c r="N442" s="40"/>
      <c r="O442" s="31"/>
      <c r="P442" s="31"/>
      <c r="Q442" s="32"/>
      <c r="R442" s="32"/>
      <c r="S442" s="33"/>
      <c r="T442" s="33"/>
      <c r="U442" s="33"/>
      <c r="V442" s="33"/>
      <c r="W442" s="33"/>
      <c r="X442" s="33"/>
    </row>
    <row r="443" spans="1:24" s="34" customFormat="1">
      <c r="A443" s="29"/>
      <c r="B443" s="29"/>
      <c r="C443" s="29"/>
      <c r="D443" s="29"/>
      <c r="E443" s="29"/>
      <c r="F443" s="29"/>
      <c r="G443" s="29"/>
      <c r="H443" s="29"/>
      <c r="I443" s="30"/>
      <c r="J443" s="30"/>
      <c r="K443" s="30"/>
      <c r="L443" s="30"/>
      <c r="M443" s="40"/>
      <c r="N443" s="40"/>
      <c r="O443" s="31"/>
      <c r="P443" s="31"/>
      <c r="Q443" s="32"/>
      <c r="R443" s="32"/>
      <c r="S443" s="33"/>
      <c r="T443" s="33"/>
      <c r="U443" s="33"/>
      <c r="V443" s="33"/>
      <c r="W443" s="33"/>
      <c r="X443" s="33"/>
    </row>
    <row r="444" spans="1:24" s="34" customFormat="1">
      <c r="A444" s="29"/>
      <c r="B444" s="29"/>
      <c r="C444" s="29"/>
      <c r="D444" s="29"/>
      <c r="E444" s="29"/>
      <c r="F444" s="29"/>
      <c r="G444" s="29"/>
      <c r="H444" s="29"/>
      <c r="I444" s="30"/>
      <c r="J444" s="30"/>
      <c r="K444" s="30"/>
      <c r="L444" s="30"/>
      <c r="M444" s="40"/>
      <c r="N444" s="40"/>
      <c r="O444" s="31"/>
      <c r="P444" s="31"/>
      <c r="Q444" s="32"/>
      <c r="R444" s="32"/>
      <c r="S444" s="33"/>
      <c r="T444" s="33"/>
      <c r="U444" s="33"/>
      <c r="V444" s="33"/>
      <c r="W444" s="33"/>
      <c r="X444" s="33"/>
    </row>
    <row r="445" spans="1:24" s="34" customFormat="1">
      <c r="A445" s="29"/>
      <c r="B445" s="29"/>
      <c r="C445" s="29"/>
      <c r="D445" s="29"/>
      <c r="E445" s="29"/>
      <c r="F445" s="29"/>
      <c r="G445" s="29"/>
      <c r="H445" s="29"/>
      <c r="I445" s="30"/>
      <c r="J445" s="30"/>
      <c r="K445" s="30"/>
      <c r="L445" s="30"/>
      <c r="M445" s="40"/>
      <c r="N445" s="40"/>
      <c r="O445" s="31"/>
      <c r="P445" s="31"/>
      <c r="Q445" s="32"/>
      <c r="R445" s="32"/>
      <c r="S445" s="33"/>
      <c r="T445" s="33"/>
      <c r="U445" s="33"/>
      <c r="V445" s="33"/>
      <c r="W445" s="33"/>
      <c r="X445" s="33"/>
    </row>
    <row r="446" spans="1:24" s="34" customFormat="1">
      <c r="A446" s="29"/>
      <c r="B446" s="29"/>
      <c r="C446" s="29"/>
      <c r="D446" s="29"/>
      <c r="E446" s="29"/>
      <c r="F446" s="29"/>
      <c r="G446" s="29"/>
      <c r="H446" s="29"/>
      <c r="I446" s="30"/>
      <c r="J446" s="30"/>
      <c r="K446" s="30"/>
      <c r="L446" s="30"/>
      <c r="M446" s="40"/>
      <c r="N446" s="40"/>
      <c r="O446" s="31"/>
      <c r="P446" s="31"/>
      <c r="Q446" s="32"/>
      <c r="R446" s="32"/>
      <c r="S446" s="33"/>
      <c r="T446" s="33"/>
      <c r="U446" s="33"/>
      <c r="V446" s="33"/>
      <c r="W446" s="33"/>
      <c r="X446" s="33"/>
    </row>
    <row r="447" spans="1:24" s="34" customFormat="1">
      <c r="A447" s="29"/>
      <c r="B447" s="29"/>
      <c r="C447" s="29"/>
      <c r="D447" s="29"/>
      <c r="E447" s="29"/>
      <c r="F447" s="29"/>
      <c r="G447" s="29"/>
      <c r="H447" s="29"/>
      <c r="I447" s="30"/>
      <c r="J447" s="30"/>
      <c r="K447" s="30"/>
      <c r="L447" s="30"/>
      <c r="M447" s="40"/>
      <c r="N447" s="40"/>
      <c r="O447" s="31"/>
      <c r="P447" s="31"/>
      <c r="Q447" s="32"/>
      <c r="R447" s="32"/>
      <c r="S447" s="33"/>
      <c r="T447" s="33"/>
      <c r="U447" s="33"/>
      <c r="V447" s="33"/>
      <c r="W447" s="33"/>
      <c r="X447" s="33"/>
    </row>
    <row r="448" spans="1:24" s="34" customFormat="1">
      <c r="A448" s="29"/>
      <c r="B448" s="29"/>
      <c r="C448" s="29"/>
      <c r="D448" s="29"/>
      <c r="E448" s="29"/>
      <c r="F448" s="29"/>
      <c r="G448" s="29"/>
      <c r="H448" s="29"/>
      <c r="I448" s="30"/>
      <c r="J448" s="30"/>
      <c r="K448" s="30"/>
      <c r="L448" s="30"/>
      <c r="M448" s="40"/>
      <c r="N448" s="40"/>
      <c r="O448" s="31"/>
      <c r="P448" s="31"/>
      <c r="Q448" s="32"/>
      <c r="R448" s="32"/>
      <c r="S448" s="33"/>
      <c r="T448" s="33"/>
      <c r="U448" s="33"/>
      <c r="V448" s="33"/>
      <c r="W448" s="33"/>
      <c r="X448" s="33"/>
    </row>
    <row r="449" spans="1:24" s="34" customFormat="1">
      <c r="A449" s="29"/>
      <c r="B449" s="29"/>
      <c r="C449" s="29"/>
      <c r="D449" s="29"/>
      <c r="E449" s="29"/>
      <c r="F449" s="29"/>
      <c r="G449" s="29"/>
      <c r="H449" s="29"/>
      <c r="I449" s="30"/>
      <c r="J449" s="30"/>
      <c r="K449" s="30"/>
      <c r="L449" s="30"/>
      <c r="M449" s="40"/>
      <c r="N449" s="40"/>
      <c r="O449" s="31"/>
      <c r="P449" s="31"/>
      <c r="Q449" s="32"/>
      <c r="R449" s="32"/>
      <c r="S449" s="33"/>
      <c r="T449" s="33"/>
      <c r="U449" s="33"/>
      <c r="V449" s="33"/>
      <c r="W449" s="33"/>
      <c r="X449" s="33"/>
    </row>
    <row r="450" spans="1:24" s="34" customFormat="1">
      <c r="A450" s="29"/>
      <c r="B450" s="29"/>
      <c r="C450" s="29"/>
      <c r="D450" s="29"/>
      <c r="E450" s="29"/>
      <c r="F450" s="29"/>
      <c r="G450" s="29"/>
      <c r="H450" s="29"/>
      <c r="I450" s="30"/>
      <c r="J450" s="30"/>
      <c r="K450" s="30"/>
      <c r="L450" s="30"/>
      <c r="M450" s="40"/>
      <c r="N450" s="40"/>
      <c r="O450" s="31"/>
      <c r="P450" s="31"/>
      <c r="Q450" s="32"/>
      <c r="R450" s="32"/>
      <c r="S450" s="33"/>
      <c r="T450" s="33"/>
      <c r="U450" s="33"/>
      <c r="V450" s="33"/>
      <c r="W450" s="33"/>
      <c r="X450" s="33"/>
    </row>
    <row r="451" spans="1:24" s="34" customFormat="1">
      <c r="A451" s="29"/>
      <c r="B451" s="29"/>
      <c r="C451" s="29"/>
      <c r="D451" s="29"/>
      <c r="E451" s="29"/>
      <c r="F451" s="29"/>
      <c r="G451" s="29"/>
      <c r="H451" s="29"/>
      <c r="I451" s="30"/>
      <c r="J451" s="30"/>
      <c r="K451" s="30"/>
      <c r="L451" s="30"/>
      <c r="M451" s="40"/>
      <c r="N451" s="40"/>
      <c r="O451" s="31"/>
      <c r="P451" s="31"/>
      <c r="Q451" s="32"/>
      <c r="R451" s="32"/>
      <c r="S451" s="33"/>
      <c r="T451" s="33"/>
      <c r="U451" s="33"/>
      <c r="V451" s="33"/>
      <c r="W451" s="33"/>
      <c r="X451" s="33"/>
    </row>
    <row r="452" spans="1:24" s="34" customFormat="1">
      <c r="A452" s="29"/>
      <c r="B452" s="29"/>
      <c r="C452" s="29"/>
      <c r="D452" s="29"/>
      <c r="E452" s="29"/>
      <c r="F452" s="29"/>
      <c r="G452" s="29"/>
      <c r="H452" s="29"/>
      <c r="I452" s="30"/>
      <c r="J452" s="30"/>
      <c r="K452" s="30"/>
      <c r="L452" s="30"/>
      <c r="M452" s="40"/>
      <c r="N452" s="40"/>
      <c r="O452" s="31"/>
      <c r="P452" s="31"/>
      <c r="Q452" s="32"/>
      <c r="R452" s="32"/>
      <c r="S452" s="33"/>
      <c r="T452" s="33"/>
      <c r="U452" s="33"/>
      <c r="V452" s="33"/>
      <c r="W452" s="33"/>
      <c r="X452" s="33"/>
    </row>
    <row r="453" spans="1:24" s="34" customFormat="1">
      <c r="A453" s="29"/>
      <c r="B453" s="29"/>
      <c r="C453" s="29"/>
      <c r="D453" s="29"/>
      <c r="E453" s="29"/>
      <c r="F453" s="29"/>
      <c r="G453" s="29"/>
      <c r="H453" s="29"/>
      <c r="I453" s="30"/>
      <c r="J453" s="30"/>
      <c r="K453" s="30"/>
      <c r="L453" s="30"/>
      <c r="M453" s="40"/>
      <c r="N453" s="40"/>
      <c r="O453" s="31"/>
      <c r="P453" s="31"/>
      <c r="Q453" s="32"/>
      <c r="R453" s="32"/>
      <c r="S453" s="33"/>
      <c r="T453" s="33"/>
      <c r="U453" s="33"/>
      <c r="V453" s="33"/>
      <c r="W453" s="33"/>
      <c r="X453" s="33"/>
    </row>
    <row r="454" spans="1:24" s="34" customFormat="1">
      <c r="A454" s="29"/>
      <c r="B454" s="29"/>
      <c r="C454" s="29"/>
      <c r="D454" s="29"/>
      <c r="E454" s="29"/>
      <c r="F454" s="29"/>
      <c r="G454" s="29"/>
      <c r="H454" s="29"/>
      <c r="I454" s="30"/>
      <c r="J454" s="30"/>
      <c r="K454" s="30"/>
      <c r="L454" s="30"/>
      <c r="M454" s="40"/>
      <c r="N454" s="40"/>
      <c r="O454" s="31"/>
      <c r="P454" s="31"/>
      <c r="Q454" s="32"/>
      <c r="R454" s="32"/>
      <c r="S454" s="33"/>
      <c r="T454" s="33"/>
      <c r="U454" s="33"/>
      <c r="V454" s="33"/>
      <c r="W454" s="33"/>
      <c r="X454" s="33"/>
    </row>
    <row r="455" spans="1:24" s="34" customFormat="1">
      <c r="A455" s="29"/>
      <c r="B455" s="29"/>
      <c r="C455" s="29"/>
      <c r="D455" s="29"/>
      <c r="E455" s="29"/>
      <c r="F455" s="29"/>
      <c r="G455" s="29"/>
      <c r="H455" s="29"/>
      <c r="I455" s="30"/>
      <c r="J455" s="30"/>
      <c r="K455" s="30"/>
      <c r="L455" s="30"/>
      <c r="M455" s="40"/>
      <c r="N455" s="40"/>
      <c r="O455" s="31"/>
      <c r="P455" s="31"/>
      <c r="Q455" s="32"/>
      <c r="R455" s="32"/>
      <c r="S455" s="33"/>
      <c r="T455" s="33"/>
      <c r="U455" s="33"/>
      <c r="V455" s="33"/>
      <c r="W455" s="33"/>
      <c r="X455" s="33"/>
    </row>
    <row r="456" spans="1:24" s="34" customFormat="1">
      <c r="A456" s="29"/>
      <c r="B456" s="29"/>
      <c r="C456" s="29"/>
      <c r="D456" s="29"/>
      <c r="E456" s="29"/>
      <c r="F456" s="29"/>
      <c r="G456" s="29"/>
      <c r="H456" s="29"/>
      <c r="I456" s="30"/>
      <c r="J456" s="30"/>
      <c r="K456" s="30"/>
      <c r="L456" s="30"/>
      <c r="M456" s="40"/>
      <c r="N456" s="40"/>
      <c r="O456" s="31"/>
      <c r="P456" s="31"/>
      <c r="Q456" s="32"/>
      <c r="R456" s="32"/>
      <c r="S456" s="33"/>
      <c r="T456" s="33"/>
      <c r="U456" s="33"/>
      <c r="V456" s="33"/>
      <c r="W456" s="33"/>
      <c r="X456" s="33"/>
    </row>
    <row r="457" spans="1:24" s="34" customFormat="1">
      <c r="A457" s="29"/>
      <c r="B457" s="29"/>
      <c r="C457" s="29"/>
      <c r="D457" s="29"/>
      <c r="E457" s="29"/>
      <c r="F457" s="29"/>
      <c r="G457" s="29"/>
      <c r="H457" s="29"/>
      <c r="I457" s="30"/>
      <c r="J457" s="30"/>
      <c r="K457" s="30"/>
      <c r="L457" s="30"/>
      <c r="M457" s="40"/>
      <c r="N457" s="40"/>
      <c r="O457" s="31"/>
      <c r="P457" s="31"/>
      <c r="Q457" s="32"/>
      <c r="R457" s="32"/>
      <c r="S457" s="33"/>
      <c r="T457" s="33"/>
      <c r="U457" s="33"/>
      <c r="V457" s="33"/>
      <c r="W457" s="33"/>
      <c r="X457" s="33"/>
    </row>
    <row r="458" spans="1:24" s="34" customFormat="1">
      <c r="A458" s="29"/>
      <c r="B458" s="29"/>
      <c r="C458" s="29"/>
      <c r="D458" s="29"/>
      <c r="E458" s="29"/>
      <c r="F458" s="29"/>
      <c r="G458" s="29"/>
      <c r="H458" s="29"/>
      <c r="I458" s="30"/>
      <c r="J458" s="30"/>
      <c r="K458" s="30"/>
      <c r="L458" s="30"/>
      <c r="M458" s="40"/>
      <c r="N458" s="40"/>
      <c r="O458" s="31"/>
      <c r="P458" s="31"/>
      <c r="Q458" s="32"/>
      <c r="R458" s="32"/>
      <c r="S458" s="33"/>
      <c r="T458" s="33"/>
      <c r="U458" s="33"/>
      <c r="V458" s="33"/>
      <c r="W458" s="33"/>
      <c r="X458" s="33"/>
    </row>
    <row r="459" spans="1:24" s="34" customFormat="1">
      <c r="A459" s="29"/>
      <c r="B459" s="29"/>
      <c r="C459" s="29"/>
      <c r="D459" s="29"/>
      <c r="E459" s="29"/>
      <c r="F459" s="29"/>
      <c r="G459" s="29"/>
      <c r="H459" s="29"/>
      <c r="I459" s="30"/>
      <c r="J459" s="30"/>
      <c r="K459" s="30"/>
      <c r="L459" s="30"/>
      <c r="M459" s="40"/>
      <c r="N459" s="40"/>
      <c r="O459" s="31"/>
      <c r="P459" s="31"/>
      <c r="Q459" s="32"/>
      <c r="R459" s="32"/>
      <c r="S459" s="33"/>
      <c r="T459" s="33"/>
      <c r="U459" s="33"/>
      <c r="V459" s="33"/>
      <c r="W459" s="33"/>
      <c r="X459" s="33"/>
    </row>
    <row r="460" spans="1:24" s="34" customFormat="1">
      <c r="A460" s="29"/>
      <c r="B460" s="29"/>
      <c r="C460" s="29"/>
      <c r="D460" s="29"/>
      <c r="E460" s="29"/>
      <c r="F460" s="29"/>
      <c r="G460" s="29"/>
      <c r="H460" s="29"/>
      <c r="I460" s="30"/>
      <c r="J460" s="30"/>
      <c r="K460" s="30"/>
      <c r="L460" s="30"/>
      <c r="M460" s="40"/>
      <c r="N460" s="40"/>
      <c r="O460" s="31"/>
      <c r="P460" s="31"/>
      <c r="Q460" s="32"/>
      <c r="R460" s="32"/>
      <c r="S460" s="33"/>
      <c r="T460" s="33"/>
      <c r="U460" s="33"/>
      <c r="V460" s="33"/>
      <c r="W460" s="33"/>
      <c r="X460" s="33"/>
    </row>
    <row r="461" spans="1:24" s="34" customFormat="1">
      <c r="A461" s="29"/>
      <c r="B461" s="29"/>
      <c r="C461" s="29"/>
      <c r="D461" s="29"/>
      <c r="E461" s="29"/>
      <c r="F461" s="29"/>
      <c r="G461" s="29"/>
      <c r="H461" s="29"/>
      <c r="I461" s="30"/>
      <c r="J461" s="30"/>
      <c r="K461" s="30"/>
      <c r="L461" s="30"/>
      <c r="M461" s="40"/>
      <c r="N461" s="40"/>
      <c r="O461" s="31"/>
      <c r="P461" s="31"/>
      <c r="Q461" s="32"/>
      <c r="R461" s="32"/>
      <c r="S461" s="33"/>
      <c r="T461" s="33"/>
      <c r="U461" s="33"/>
      <c r="V461" s="33"/>
      <c r="W461" s="33"/>
      <c r="X461" s="33"/>
    </row>
    <row r="462" spans="1:24" s="34" customFormat="1">
      <c r="A462" s="29"/>
      <c r="B462" s="29"/>
      <c r="C462" s="29"/>
      <c r="D462" s="29"/>
      <c r="E462" s="29"/>
      <c r="F462" s="29"/>
      <c r="G462" s="29"/>
      <c r="H462" s="29"/>
      <c r="I462" s="30"/>
      <c r="J462" s="30"/>
      <c r="K462" s="30"/>
      <c r="L462" s="30"/>
      <c r="M462" s="40"/>
      <c r="N462" s="40"/>
      <c r="O462" s="31"/>
      <c r="P462" s="31"/>
      <c r="Q462" s="32"/>
      <c r="R462" s="32"/>
      <c r="S462" s="33"/>
      <c r="T462" s="33"/>
      <c r="U462" s="33"/>
      <c r="V462" s="33"/>
      <c r="W462" s="33"/>
      <c r="X462" s="33"/>
    </row>
    <row r="463" spans="1:24" s="34" customFormat="1">
      <c r="A463" s="29"/>
      <c r="B463" s="29"/>
      <c r="C463" s="29"/>
      <c r="D463" s="29"/>
      <c r="E463" s="29"/>
      <c r="F463" s="29"/>
      <c r="G463" s="29"/>
      <c r="H463" s="29"/>
      <c r="I463" s="30"/>
      <c r="J463" s="30"/>
      <c r="K463" s="30"/>
      <c r="L463" s="30"/>
      <c r="M463" s="40"/>
      <c r="N463" s="40"/>
      <c r="O463" s="31"/>
      <c r="P463" s="31"/>
      <c r="Q463" s="32"/>
      <c r="R463" s="32"/>
      <c r="S463" s="33"/>
      <c r="T463" s="33"/>
      <c r="U463" s="33"/>
      <c r="V463" s="33"/>
      <c r="W463" s="33"/>
      <c r="X463" s="33"/>
    </row>
    <row r="464" spans="1:24" s="34" customFormat="1">
      <c r="A464" s="29"/>
      <c r="B464" s="29"/>
      <c r="C464" s="29"/>
      <c r="D464" s="29"/>
      <c r="E464" s="29"/>
      <c r="F464" s="29"/>
      <c r="G464" s="29"/>
      <c r="H464" s="29"/>
      <c r="I464" s="30"/>
      <c r="J464" s="30"/>
      <c r="K464" s="30"/>
      <c r="L464" s="30"/>
      <c r="M464" s="40"/>
      <c r="N464" s="40"/>
      <c r="O464" s="31"/>
      <c r="P464" s="31"/>
      <c r="Q464" s="32"/>
      <c r="R464" s="32"/>
      <c r="S464" s="33"/>
      <c r="T464" s="33"/>
      <c r="U464" s="33"/>
      <c r="V464" s="33"/>
      <c r="W464" s="33"/>
      <c r="X464" s="33"/>
    </row>
    <row r="465" spans="1:24" s="34" customFormat="1">
      <c r="A465" s="29"/>
      <c r="B465" s="29"/>
      <c r="C465" s="29"/>
      <c r="D465" s="29"/>
      <c r="E465" s="29"/>
      <c r="F465" s="29"/>
      <c r="G465" s="29"/>
      <c r="H465" s="29"/>
      <c r="I465" s="30"/>
      <c r="J465" s="30"/>
      <c r="K465" s="30"/>
      <c r="L465" s="30"/>
      <c r="M465" s="40"/>
      <c r="N465" s="40"/>
      <c r="O465" s="31"/>
      <c r="P465" s="31"/>
      <c r="Q465" s="32"/>
      <c r="R465" s="32"/>
      <c r="S465" s="33"/>
      <c r="T465" s="33"/>
      <c r="U465" s="33"/>
      <c r="V465" s="33"/>
      <c r="W465" s="33"/>
      <c r="X465" s="33"/>
    </row>
    <row r="466" spans="1:24" s="34" customFormat="1">
      <c r="A466" s="29"/>
      <c r="B466" s="29"/>
      <c r="C466" s="29"/>
      <c r="D466" s="29"/>
      <c r="E466" s="29"/>
      <c r="F466" s="29"/>
      <c r="G466" s="29"/>
      <c r="H466" s="29"/>
      <c r="I466" s="30"/>
      <c r="J466" s="30"/>
      <c r="K466" s="30"/>
      <c r="L466" s="30"/>
      <c r="M466" s="40"/>
      <c r="N466" s="40"/>
      <c r="O466" s="31"/>
      <c r="P466" s="31"/>
      <c r="Q466" s="32"/>
      <c r="R466" s="32"/>
      <c r="S466" s="33"/>
      <c r="T466" s="33"/>
      <c r="U466" s="33"/>
      <c r="V466" s="33"/>
      <c r="W466" s="33"/>
      <c r="X466" s="33"/>
    </row>
    <row r="467" spans="1:24" s="34" customFormat="1">
      <c r="A467" s="29"/>
      <c r="B467" s="29"/>
      <c r="C467" s="29"/>
      <c r="D467" s="29"/>
      <c r="E467" s="29"/>
      <c r="F467" s="29"/>
      <c r="G467" s="29"/>
      <c r="H467" s="29"/>
      <c r="I467" s="30"/>
      <c r="J467" s="30"/>
      <c r="K467" s="30"/>
      <c r="L467" s="30"/>
      <c r="M467" s="40"/>
      <c r="N467" s="40"/>
      <c r="O467" s="31"/>
      <c r="P467" s="31"/>
      <c r="Q467" s="32"/>
      <c r="R467" s="32"/>
      <c r="S467" s="33"/>
      <c r="T467" s="33"/>
      <c r="U467" s="33"/>
      <c r="V467" s="33"/>
      <c r="W467" s="33"/>
      <c r="X467" s="33"/>
    </row>
    <row r="468" spans="1:24" s="34" customFormat="1">
      <c r="A468" s="29"/>
      <c r="B468" s="29"/>
      <c r="C468" s="29"/>
      <c r="D468" s="29"/>
      <c r="E468" s="29"/>
      <c r="F468" s="29"/>
      <c r="G468" s="29"/>
      <c r="H468" s="29"/>
      <c r="I468" s="30"/>
      <c r="J468" s="30"/>
      <c r="K468" s="30"/>
      <c r="L468" s="30"/>
      <c r="M468" s="40"/>
      <c r="N468" s="40"/>
      <c r="O468" s="31"/>
      <c r="P468" s="31"/>
      <c r="Q468" s="32"/>
      <c r="R468" s="32"/>
      <c r="S468" s="33"/>
      <c r="T468" s="33"/>
      <c r="U468" s="33"/>
      <c r="V468" s="33"/>
      <c r="W468" s="33"/>
      <c r="X468" s="33"/>
    </row>
    <row r="469" spans="1:24" s="34" customFormat="1">
      <c r="A469" s="29"/>
      <c r="B469" s="29"/>
      <c r="C469" s="29"/>
      <c r="D469" s="29"/>
      <c r="E469" s="29"/>
      <c r="F469" s="29"/>
      <c r="G469" s="29"/>
      <c r="H469" s="29"/>
      <c r="I469" s="30"/>
      <c r="J469" s="30"/>
      <c r="K469" s="30"/>
      <c r="L469" s="30"/>
      <c r="M469" s="40"/>
      <c r="N469" s="40"/>
      <c r="O469" s="31"/>
      <c r="P469" s="31"/>
      <c r="Q469" s="32"/>
      <c r="R469" s="32"/>
      <c r="S469" s="33"/>
      <c r="T469" s="33"/>
      <c r="U469" s="33"/>
      <c r="V469" s="33"/>
      <c r="W469" s="33"/>
      <c r="X469" s="33"/>
    </row>
    <row r="470" spans="1:24" s="34" customFormat="1">
      <c r="A470" s="29"/>
      <c r="B470" s="29"/>
      <c r="C470" s="29"/>
      <c r="D470" s="29"/>
      <c r="E470" s="29"/>
      <c r="F470" s="29"/>
      <c r="G470" s="29"/>
      <c r="H470" s="29"/>
      <c r="I470" s="30"/>
      <c r="J470" s="30"/>
      <c r="K470" s="30"/>
      <c r="L470" s="30"/>
      <c r="M470" s="40"/>
      <c r="N470" s="40"/>
      <c r="O470" s="31"/>
      <c r="P470" s="31"/>
      <c r="Q470" s="32"/>
      <c r="R470" s="32"/>
      <c r="S470" s="33"/>
      <c r="T470" s="33"/>
      <c r="U470" s="33"/>
      <c r="V470" s="33"/>
      <c r="W470" s="33"/>
      <c r="X470" s="33"/>
    </row>
    <row r="471" spans="1:24" s="34" customFormat="1">
      <c r="A471" s="29"/>
      <c r="B471" s="29"/>
      <c r="C471" s="29"/>
      <c r="D471" s="29"/>
      <c r="E471" s="29"/>
      <c r="F471" s="29"/>
      <c r="G471" s="29"/>
      <c r="H471" s="29"/>
      <c r="I471" s="30"/>
      <c r="J471" s="30"/>
      <c r="K471" s="30"/>
      <c r="L471" s="30"/>
      <c r="M471" s="40"/>
      <c r="N471" s="40"/>
      <c r="O471" s="31"/>
      <c r="P471" s="31"/>
      <c r="Q471" s="32"/>
      <c r="R471" s="32"/>
      <c r="S471" s="33"/>
      <c r="T471" s="33"/>
      <c r="U471" s="33"/>
      <c r="V471" s="33"/>
      <c r="W471" s="33"/>
      <c r="X471" s="33"/>
    </row>
    <row r="472" spans="1:24" s="34" customFormat="1">
      <c r="A472" s="29"/>
      <c r="B472" s="29"/>
      <c r="C472" s="29"/>
      <c r="D472" s="29"/>
      <c r="E472" s="29"/>
      <c r="F472" s="29"/>
      <c r="G472" s="29"/>
      <c r="H472" s="29"/>
      <c r="I472" s="30"/>
      <c r="J472" s="30"/>
      <c r="K472" s="30"/>
      <c r="L472" s="30"/>
      <c r="M472" s="40"/>
      <c r="N472" s="40"/>
      <c r="O472" s="31"/>
      <c r="P472" s="31"/>
      <c r="Q472" s="32"/>
      <c r="R472" s="32"/>
      <c r="S472" s="33"/>
      <c r="T472" s="33"/>
      <c r="U472" s="33"/>
      <c r="V472" s="33"/>
      <c r="W472" s="33"/>
      <c r="X472" s="33"/>
    </row>
    <row r="473" spans="1:24" s="34" customFormat="1">
      <c r="A473" s="29"/>
      <c r="B473" s="29"/>
      <c r="C473" s="29"/>
      <c r="D473" s="29"/>
      <c r="E473" s="29"/>
      <c r="F473" s="29"/>
      <c r="G473" s="29"/>
      <c r="H473" s="29"/>
      <c r="I473" s="30"/>
      <c r="J473" s="30"/>
      <c r="K473" s="30"/>
      <c r="L473" s="30"/>
      <c r="M473" s="40"/>
      <c r="N473" s="40"/>
      <c r="O473" s="31"/>
      <c r="P473" s="31"/>
      <c r="Q473" s="32"/>
      <c r="R473" s="32"/>
      <c r="S473" s="33"/>
      <c r="T473" s="33"/>
      <c r="U473" s="33"/>
      <c r="V473" s="33"/>
      <c r="W473" s="33"/>
      <c r="X473" s="33"/>
    </row>
    <row r="474" spans="1:24" s="34" customFormat="1">
      <c r="A474" s="29"/>
      <c r="B474" s="29"/>
      <c r="C474" s="29"/>
      <c r="D474" s="29"/>
      <c r="E474" s="29"/>
      <c r="F474" s="29"/>
      <c r="G474" s="29"/>
      <c r="H474" s="29"/>
      <c r="I474" s="30"/>
      <c r="J474" s="30"/>
      <c r="K474" s="30"/>
      <c r="L474" s="30"/>
      <c r="M474" s="40"/>
      <c r="N474" s="40"/>
      <c r="O474" s="31"/>
      <c r="P474" s="31"/>
      <c r="Q474" s="32"/>
      <c r="R474" s="32"/>
      <c r="S474" s="33"/>
      <c r="T474" s="33"/>
      <c r="U474" s="33"/>
      <c r="V474" s="33"/>
      <c r="W474" s="33"/>
      <c r="X474" s="33"/>
    </row>
    <row r="475" spans="1:24" s="34" customFormat="1">
      <c r="A475" s="29"/>
      <c r="B475" s="29"/>
      <c r="C475" s="29"/>
      <c r="D475" s="29"/>
      <c r="E475" s="29"/>
      <c r="F475" s="29"/>
      <c r="G475" s="29"/>
      <c r="H475" s="29"/>
      <c r="I475" s="30"/>
      <c r="J475" s="30"/>
      <c r="K475" s="30"/>
      <c r="L475" s="30"/>
      <c r="M475" s="40"/>
      <c r="N475" s="40"/>
      <c r="O475" s="31"/>
      <c r="P475" s="31"/>
      <c r="Q475" s="32"/>
      <c r="R475" s="32"/>
      <c r="S475" s="33"/>
      <c r="T475" s="33"/>
      <c r="U475" s="33"/>
      <c r="V475" s="33"/>
      <c r="W475" s="33"/>
      <c r="X475" s="33"/>
    </row>
    <row r="476" spans="1:24" s="34" customFormat="1">
      <c r="A476" s="29"/>
      <c r="B476" s="29"/>
      <c r="C476" s="29"/>
      <c r="D476" s="29"/>
      <c r="E476" s="29"/>
      <c r="F476" s="29"/>
      <c r="G476" s="29"/>
      <c r="H476" s="29"/>
      <c r="I476" s="30"/>
      <c r="J476" s="30"/>
      <c r="K476" s="30"/>
      <c r="L476" s="30"/>
      <c r="M476" s="40"/>
      <c r="N476" s="40"/>
      <c r="O476" s="31"/>
      <c r="P476" s="31"/>
      <c r="Q476" s="32"/>
      <c r="R476" s="32"/>
      <c r="S476" s="33"/>
      <c r="T476" s="33"/>
      <c r="U476" s="33"/>
      <c r="V476" s="33"/>
      <c r="W476" s="33"/>
      <c r="X476" s="33"/>
    </row>
    <row r="477" spans="1:24" s="34" customFormat="1">
      <c r="A477" s="29"/>
      <c r="B477" s="29"/>
      <c r="C477" s="29"/>
      <c r="D477" s="29"/>
      <c r="E477" s="29"/>
      <c r="F477" s="29"/>
      <c r="G477" s="29"/>
      <c r="H477" s="29"/>
      <c r="I477" s="30"/>
      <c r="J477" s="30"/>
      <c r="K477" s="30"/>
      <c r="L477" s="30"/>
      <c r="M477" s="40"/>
      <c r="N477" s="40"/>
      <c r="O477" s="31"/>
      <c r="P477" s="31"/>
      <c r="Q477" s="32"/>
      <c r="R477" s="32"/>
      <c r="S477" s="33"/>
      <c r="T477" s="33"/>
      <c r="U477" s="33"/>
      <c r="V477" s="33"/>
      <c r="W477" s="33"/>
      <c r="X477" s="33"/>
    </row>
    <row r="478" spans="1:24" s="34" customFormat="1">
      <c r="A478" s="29"/>
      <c r="B478" s="29"/>
      <c r="C478" s="29"/>
      <c r="D478" s="29"/>
      <c r="E478" s="29"/>
      <c r="F478" s="29"/>
      <c r="G478" s="29"/>
      <c r="H478" s="29"/>
      <c r="I478" s="30"/>
      <c r="J478" s="30"/>
      <c r="K478" s="30"/>
      <c r="L478" s="30"/>
      <c r="M478" s="40"/>
      <c r="N478" s="40"/>
      <c r="O478" s="31"/>
      <c r="P478" s="31"/>
      <c r="Q478" s="32"/>
      <c r="R478" s="32"/>
      <c r="S478" s="33"/>
      <c r="T478" s="33"/>
      <c r="U478" s="33"/>
      <c r="V478" s="33"/>
      <c r="W478" s="33"/>
      <c r="X478" s="33"/>
    </row>
    <row r="479" spans="1:24" s="34" customFormat="1">
      <c r="A479" s="29"/>
      <c r="B479" s="29"/>
      <c r="C479" s="29"/>
      <c r="D479" s="29"/>
      <c r="E479" s="29"/>
      <c r="F479" s="29"/>
      <c r="G479" s="29"/>
      <c r="H479" s="29"/>
      <c r="I479" s="30"/>
      <c r="J479" s="30"/>
      <c r="K479" s="30"/>
      <c r="L479" s="30"/>
      <c r="M479" s="40"/>
      <c r="N479" s="40"/>
      <c r="O479" s="31"/>
      <c r="P479" s="31"/>
      <c r="Q479" s="32"/>
      <c r="R479" s="32"/>
      <c r="S479" s="33"/>
      <c r="T479" s="33"/>
      <c r="U479" s="33"/>
      <c r="V479" s="33"/>
      <c r="W479" s="33"/>
      <c r="X479" s="33"/>
    </row>
    <row r="480" spans="1:24" s="34" customFormat="1">
      <c r="A480" s="29"/>
      <c r="B480" s="29"/>
      <c r="C480" s="29"/>
      <c r="D480" s="29"/>
      <c r="E480" s="29"/>
      <c r="F480" s="29"/>
      <c r="G480" s="29"/>
      <c r="H480" s="29"/>
      <c r="I480" s="30"/>
      <c r="J480" s="30"/>
      <c r="K480" s="30"/>
      <c r="L480" s="30"/>
      <c r="M480" s="40"/>
      <c r="N480" s="40"/>
      <c r="O480" s="31"/>
      <c r="P480" s="31"/>
      <c r="Q480" s="32"/>
      <c r="R480" s="32"/>
      <c r="S480" s="33"/>
      <c r="T480" s="33"/>
      <c r="U480" s="33"/>
      <c r="V480" s="33"/>
      <c r="W480" s="33"/>
      <c r="X480" s="33"/>
    </row>
    <row r="481" spans="1:24" s="34" customFormat="1">
      <c r="A481" s="29"/>
      <c r="B481" s="29"/>
      <c r="C481" s="29"/>
      <c r="D481" s="29"/>
      <c r="E481" s="29"/>
      <c r="F481" s="29"/>
      <c r="G481" s="29"/>
      <c r="H481" s="29"/>
      <c r="I481" s="30"/>
      <c r="J481" s="30"/>
      <c r="K481" s="30"/>
      <c r="L481" s="30"/>
      <c r="M481" s="40"/>
      <c r="N481" s="40"/>
      <c r="O481" s="31"/>
      <c r="P481" s="31"/>
      <c r="Q481" s="32"/>
      <c r="R481" s="32"/>
      <c r="S481" s="33"/>
      <c r="T481" s="33"/>
      <c r="U481" s="33"/>
      <c r="V481" s="33"/>
      <c r="W481" s="33"/>
      <c r="X481" s="33"/>
    </row>
    <row r="482" spans="1:24" s="34" customFormat="1">
      <c r="A482" s="29"/>
      <c r="B482" s="29"/>
      <c r="C482" s="29"/>
      <c r="D482" s="29"/>
      <c r="E482" s="29"/>
      <c r="F482" s="29"/>
      <c r="G482" s="29"/>
      <c r="H482" s="29"/>
      <c r="I482" s="30"/>
      <c r="J482" s="30"/>
      <c r="K482" s="30"/>
      <c r="L482" s="30"/>
      <c r="M482" s="40"/>
      <c r="N482" s="40"/>
      <c r="O482" s="31"/>
      <c r="P482" s="31"/>
      <c r="Q482" s="32"/>
      <c r="R482" s="32"/>
      <c r="S482" s="33"/>
      <c r="T482" s="33"/>
      <c r="U482" s="33"/>
      <c r="V482" s="33"/>
      <c r="W482" s="33"/>
      <c r="X482" s="33"/>
    </row>
    <row r="483" spans="1:24" s="34" customFormat="1">
      <c r="A483" s="29"/>
      <c r="B483" s="29"/>
      <c r="C483" s="29"/>
      <c r="D483" s="29"/>
      <c r="E483" s="29"/>
      <c r="F483" s="29"/>
      <c r="G483" s="29"/>
      <c r="H483" s="29"/>
      <c r="I483" s="30"/>
      <c r="J483" s="30"/>
      <c r="K483" s="30"/>
      <c r="L483" s="30"/>
      <c r="M483" s="40"/>
      <c r="N483" s="40"/>
      <c r="O483" s="31"/>
      <c r="P483" s="31"/>
      <c r="Q483" s="32"/>
      <c r="R483" s="32"/>
      <c r="S483" s="33"/>
      <c r="T483" s="33"/>
      <c r="U483" s="33"/>
      <c r="V483" s="33"/>
      <c r="W483" s="33"/>
      <c r="X483" s="33"/>
    </row>
    <row r="484" spans="1:24" s="34" customFormat="1">
      <c r="A484" s="29"/>
      <c r="B484" s="29"/>
      <c r="C484" s="29"/>
      <c r="D484" s="29"/>
      <c r="E484" s="29"/>
      <c r="F484" s="29"/>
      <c r="G484" s="29"/>
      <c r="H484" s="29"/>
      <c r="I484" s="30"/>
      <c r="J484" s="30"/>
      <c r="K484" s="30"/>
      <c r="L484" s="30"/>
      <c r="M484" s="40"/>
      <c r="N484" s="40"/>
      <c r="O484" s="31"/>
      <c r="P484" s="31"/>
      <c r="Q484" s="32"/>
      <c r="R484" s="32"/>
      <c r="S484" s="33"/>
      <c r="T484" s="33"/>
      <c r="U484" s="33"/>
      <c r="V484" s="33"/>
      <c r="W484" s="33"/>
      <c r="X484" s="33"/>
    </row>
    <row r="485" spans="1:24" s="34" customFormat="1">
      <c r="A485" s="29"/>
      <c r="B485" s="29"/>
      <c r="C485" s="29"/>
      <c r="D485" s="29"/>
      <c r="E485" s="29"/>
      <c r="F485" s="29"/>
      <c r="G485" s="29"/>
      <c r="H485" s="29"/>
      <c r="I485" s="30"/>
      <c r="J485" s="30"/>
      <c r="K485" s="30"/>
      <c r="L485" s="30"/>
      <c r="M485" s="40"/>
      <c r="N485" s="40"/>
      <c r="O485" s="31"/>
      <c r="P485" s="31"/>
      <c r="Q485" s="32"/>
      <c r="R485" s="32"/>
      <c r="S485" s="33"/>
      <c r="T485" s="33"/>
      <c r="U485" s="33"/>
      <c r="V485" s="33"/>
      <c r="W485" s="33"/>
      <c r="X485" s="33"/>
    </row>
    <row r="486" spans="1:24" s="34" customFormat="1">
      <c r="A486" s="29"/>
      <c r="B486" s="29"/>
      <c r="C486" s="29"/>
      <c r="D486" s="29"/>
      <c r="E486" s="29"/>
      <c r="F486" s="29"/>
      <c r="G486" s="29"/>
      <c r="H486" s="29"/>
      <c r="I486" s="30"/>
      <c r="J486" s="30"/>
      <c r="K486" s="30"/>
      <c r="L486" s="30"/>
      <c r="M486" s="40"/>
      <c r="N486" s="40"/>
      <c r="O486" s="31"/>
      <c r="P486" s="31"/>
      <c r="Q486" s="32"/>
      <c r="R486" s="32"/>
      <c r="S486" s="33"/>
      <c r="T486" s="33"/>
      <c r="U486" s="33"/>
      <c r="V486" s="33"/>
      <c r="W486" s="33"/>
      <c r="X486" s="33"/>
    </row>
    <row r="487" spans="1:24" s="34" customFormat="1">
      <c r="A487" s="29"/>
      <c r="B487" s="29"/>
      <c r="C487" s="29"/>
      <c r="D487" s="29"/>
      <c r="E487" s="29"/>
      <c r="F487" s="29"/>
      <c r="G487" s="29"/>
      <c r="H487" s="29"/>
      <c r="I487" s="30"/>
      <c r="J487" s="30"/>
      <c r="K487" s="30"/>
      <c r="L487" s="30"/>
      <c r="M487" s="40"/>
      <c r="N487" s="40"/>
      <c r="O487" s="31"/>
      <c r="P487" s="31"/>
      <c r="Q487" s="32"/>
      <c r="R487" s="32"/>
      <c r="S487" s="33"/>
      <c r="T487" s="33"/>
      <c r="U487" s="33"/>
      <c r="V487" s="33"/>
      <c r="W487" s="33"/>
      <c r="X487" s="33"/>
    </row>
    <row r="488" spans="1:24" s="34" customFormat="1">
      <c r="A488" s="29"/>
      <c r="B488" s="29"/>
      <c r="C488" s="29"/>
      <c r="D488" s="29"/>
      <c r="E488" s="29"/>
      <c r="F488" s="29"/>
      <c r="G488" s="29"/>
      <c r="H488" s="29"/>
      <c r="I488" s="30"/>
      <c r="J488" s="30"/>
      <c r="K488" s="30"/>
      <c r="L488" s="30"/>
      <c r="M488" s="40"/>
      <c r="N488" s="40"/>
      <c r="O488" s="31"/>
      <c r="P488" s="31"/>
      <c r="Q488" s="32"/>
      <c r="R488" s="32"/>
      <c r="S488" s="33"/>
      <c r="T488" s="33"/>
      <c r="U488" s="33"/>
      <c r="V488" s="33"/>
      <c r="W488" s="33"/>
      <c r="X488" s="33"/>
    </row>
    <row r="489" spans="1:24" s="34" customFormat="1">
      <c r="A489" s="29"/>
      <c r="B489" s="29"/>
      <c r="C489" s="29"/>
      <c r="D489" s="29"/>
      <c r="E489" s="29"/>
      <c r="F489" s="29"/>
      <c r="G489" s="29"/>
      <c r="H489" s="29"/>
      <c r="I489" s="30"/>
      <c r="J489" s="30"/>
      <c r="K489" s="30"/>
      <c r="L489" s="30"/>
      <c r="M489" s="40"/>
      <c r="N489" s="40"/>
      <c r="O489" s="31"/>
      <c r="P489" s="31"/>
      <c r="Q489" s="32"/>
      <c r="R489" s="32"/>
      <c r="S489" s="33"/>
      <c r="T489" s="33"/>
      <c r="U489" s="33"/>
      <c r="V489" s="33"/>
      <c r="W489" s="33"/>
      <c r="X489" s="33"/>
    </row>
    <row r="490" spans="1:24" s="34" customFormat="1">
      <c r="A490" s="29"/>
      <c r="B490" s="29"/>
      <c r="C490" s="29"/>
      <c r="D490" s="29"/>
      <c r="E490" s="29"/>
      <c r="F490" s="29"/>
      <c r="G490" s="29"/>
      <c r="H490" s="29"/>
      <c r="I490" s="30"/>
      <c r="J490" s="30"/>
      <c r="K490" s="30"/>
      <c r="L490" s="30"/>
      <c r="M490" s="40"/>
      <c r="N490" s="40"/>
      <c r="O490" s="31"/>
      <c r="P490" s="31"/>
      <c r="Q490" s="32"/>
      <c r="R490" s="32"/>
      <c r="S490" s="33"/>
      <c r="T490" s="33"/>
      <c r="U490" s="33"/>
      <c r="V490" s="33"/>
      <c r="W490" s="33"/>
      <c r="X490" s="33"/>
    </row>
    <row r="491" spans="1:24" s="34" customFormat="1">
      <c r="A491" s="29"/>
      <c r="B491" s="29"/>
      <c r="C491" s="29"/>
      <c r="D491" s="29"/>
      <c r="E491" s="29"/>
      <c r="F491" s="29"/>
      <c r="G491" s="29"/>
      <c r="H491" s="29"/>
      <c r="I491" s="30"/>
      <c r="J491" s="30"/>
      <c r="K491" s="30"/>
      <c r="L491" s="30"/>
      <c r="M491" s="40"/>
      <c r="N491" s="40"/>
      <c r="O491" s="31"/>
      <c r="P491" s="31"/>
      <c r="Q491" s="32"/>
      <c r="R491" s="32"/>
      <c r="S491" s="33"/>
      <c r="T491" s="33"/>
      <c r="U491" s="33"/>
      <c r="V491" s="33"/>
      <c r="W491" s="33"/>
      <c r="X491" s="33"/>
    </row>
    <row r="492" spans="1:24" s="34" customFormat="1">
      <c r="A492" s="29"/>
      <c r="B492" s="29"/>
      <c r="C492" s="29"/>
      <c r="D492" s="29"/>
      <c r="E492" s="29"/>
      <c r="F492" s="29"/>
      <c r="G492" s="29"/>
      <c r="H492" s="29"/>
      <c r="I492" s="30"/>
      <c r="J492" s="30"/>
      <c r="K492" s="30"/>
      <c r="L492" s="30"/>
      <c r="M492" s="40"/>
      <c r="N492" s="40"/>
      <c r="O492" s="31"/>
      <c r="P492" s="31"/>
      <c r="Q492" s="32"/>
      <c r="R492" s="32"/>
      <c r="S492" s="33"/>
      <c r="T492" s="33"/>
      <c r="U492" s="33"/>
      <c r="V492" s="33"/>
      <c r="W492" s="33"/>
      <c r="X492" s="33"/>
    </row>
    <row r="493" spans="1:24" s="34" customFormat="1">
      <c r="A493" s="29"/>
      <c r="B493" s="29"/>
      <c r="C493" s="29"/>
      <c r="D493" s="29"/>
      <c r="E493" s="29"/>
      <c r="F493" s="29"/>
      <c r="G493" s="29"/>
      <c r="H493" s="29"/>
      <c r="I493" s="30"/>
      <c r="J493" s="30"/>
      <c r="K493" s="30"/>
      <c r="L493" s="30"/>
      <c r="M493" s="40"/>
      <c r="N493" s="40"/>
      <c r="O493" s="31"/>
      <c r="P493" s="31"/>
      <c r="Q493" s="32"/>
      <c r="R493" s="32"/>
      <c r="S493" s="33"/>
      <c r="T493" s="33"/>
      <c r="U493" s="33"/>
      <c r="V493" s="33"/>
      <c r="W493" s="33"/>
      <c r="X493" s="33"/>
    </row>
    <row r="494" spans="1:24" s="34" customFormat="1">
      <c r="A494" s="29"/>
      <c r="B494" s="29"/>
      <c r="C494" s="29"/>
      <c r="D494" s="29"/>
      <c r="E494" s="29"/>
      <c r="F494" s="29"/>
      <c r="G494" s="29"/>
      <c r="H494" s="29"/>
      <c r="I494" s="30"/>
      <c r="J494" s="30"/>
      <c r="K494" s="30"/>
      <c r="L494" s="30"/>
      <c r="M494" s="40"/>
      <c r="N494" s="40"/>
      <c r="O494" s="31"/>
      <c r="P494" s="31"/>
      <c r="Q494" s="32"/>
      <c r="R494" s="32"/>
      <c r="S494" s="33"/>
      <c r="T494" s="33"/>
      <c r="U494" s="33"/>
      <c r="V494" s="33"/>
      <c r="W494" s="33"/>
      <c r="X494" s="33"/>
    </row>
    <row r="495" spans="1:24" s="34" customFormat="1">
      <c r="A495" s="29"/>
      <c r="B495" s="29"/>
      <c r="C495" s="29"/>
      <c r="D495" s="29"/>
      <c r="E495" s="29"/>
      <c r="F495" s="29"/>
      <c r="G495" s="29"/>
      <c r="H495" s="29"/>
      <c r="I495" s="30"/>
      <c r="J495" s="30"/>
      <c r="K495" s="30"/>
      <c r="L495" s="30"/>
      <c r="M495" s="40"/>
      <c r="N495" s="40"/>
      <c r="O495" s="31"/>
      <c r="P495" s="31"/>
      <c r="Q495" s="32"/>
      <c r="R495" s="32"/>
      <c r="S495" s="33"/>
      <c r="T495" s="33"/>
      <c r="U495" s="33"/>
      <c r="V495" s="33"/>
      <c r="W495" s="33"/>
      <c r="X495" s="33"/>
    </row>
    <row r="496" spans="1:24" s="34" customFormat="1">
      <c r="A496" s="29"/>
      <c r="B496" s="29"/>
      <c r="C496" s="29"/>
      <c r="D496" s="29"/>
      <c r="E496" s="29"/>
      <c r="F496" s="29"/>
      <c r="G496" s="29"/>
      <c r="H496" s="29"/>
      <c r="I496" s="30"/>
      <c r="J496" s="30"/>
      <c r="K496" s="30"/>
      <c r="L496" s="30"/>
      <c r="M496" s="40"/>
      <c r="N496" s="40"/>
      <c r="O496" s="31"/>
      <c r="P496" s="31"/>
      <c r="Q496" s="32"/>
      <c r="R496" s="32"/>
      <c r="S496" s="33"/>
      <c r="T496" s="33"/>
      <c r="U496" s="33"/>
      <c r="V496" s="33"/>
      <c r="W496" s="33"/>
      <c r="X496" s="33"/>
    </row>
    <row r="497" spans="1:24" s="34" customFormat="1">
      <c r="A497" s="29"/>
      <c r="B497" s="29"/>
      <c r="C497" s="29"/>
      <c r="D497" s="29"/>
      <c r="E497" s="29"/>
      <c r="F497" s="29"/>
      <c r="G497" s="29"/>
      <c r="H497" s="29"/>
      <c r="I497" s="30"/>
      <c r="J497" s="30"/>
      <c r="K497" s="30"/>
      <c r="L497" s="30"/>
      <c r="M497" s="40"/>
      <c r="N497" s="40"/>
      <c r="O497" s="31"/>
      <c r="P497" s="31"/>
      <c r="Q497" s="32"/>
      <c r="R497" s="32"/>
      <c r="S497" s="33"/>
      <c r="T497" s="33"/>
      <c r="U497" s="33"/>
      <c r="V497" s="33"/>
      <c r="W497" s="33"/>
      <c r="X497" s="33"/>
    </row>
    <row r="498" spans="1:24" s="34" customFormat="1">
      <c r="A498" s="29"/>
      <c r="B498" s="29"/>
      <c r="C498" s="29"/>
      <c r="D498" s="29"/>
      <c r="E498" s="29"/>
      <c r="F498" s="29"/>
      <c r="G498" s="29"/>
      <c r="H498" s="29"/>
      <c r="I498" s="30"/>
      <c r="J498" s="30"/>
      <c r="K498" s="30"/>
      <c r="L498" s="30"/>
      <c r="M498" s="40"/>
      <c r="N498" s="40"/>
      <c r="O498" s="31"/>
      <c r="P498" s="31"/>
      <c r="Q498" s="32"/>
      <c r="R498" s="32"/>
      <c r="S498" s="33"/>
      <c r="T498" s="33"/>
      <c r="U498" s="33"/>
      <c r="V498" s="33"/>
      <c r="W498" s="33"/>
      <c r="X498" s="33"/>
    </row>
    <row r="499" spans="1:24" s="34" customFormat="1">
      <c r="A499" s="29"/>
      <c r="B499" s="29"/>
      <c r="C499" s="29"/>
      <c r="D499" s="29"/>
      <c r="E499" s="29"/>
      <c r="F499" s="29"/>
      <c r="G499" s="29"/>
      <c r="H499" s="29"/>
      <c r="I499" s="30"/>
      <c r="J499" s="30"/>
      <c r="K499" s="30"/>
      <c r="L499" s="30"/>
      <c r="M499" s="40"/>
      <c r="N499" s="40"/>
      <c r="O499" s="31"/>
      <c r="P499" s="31"/>
      <c r="Q499" s="32"/>
      <c r="R499" s="32"/>
      <c r="S499" s="33"/>
      <c r="T499" s="33"/>
      <c r="U499" s="33"/>
      <c r="V499" s="33"/>
      <c r="W499" s="33"/>
      <c r="X499" s="33"/>
    </row>
    <row r="500" spans="1:24" s="34" customFormat="1">
      <c r="A500" s="29"/>
      <c r="B500" s="29"/>
      <c r="C500" s="29"/>
      <c r="D500" s="29"/>
      <c r="E500" s="29"/>
      <c r="F500" s="29"/>
      <c r="G500" s="29"/>
      <c r="H500" s="29"/>
      <c r="I500" s="30"/>
      <c r="J500" s="30"/>
      <c r="K500" s="30"/>
      <c r="L500" s="30"/>
      <c r="M500" s="40"/>
      <c r="N500" s="40"/>
      <c r="O500" s="31"/>
      <c r="P500" s="31"/>
      <c r="Q500" s="32"/>
      <c r="R500" s="32"/>
      <c r="S500" s="33"/>
      <c r="T500" s="33"/>
      <c r="U500" s="33"/>
      <c r="V500" s="33"/>
      <c r="W500" s="33"/>
      <c r="X500" s="33"/>
    </row>
    <row r="501" spans="1:24" s="34" customFormat="1">
      <c r="A501" s="29"/>
      <c r="B501" s="29"/>
      <c r="C501" s="29"/>
      <c r="D501" s="29"/>
      <c r="E501" s="29"/>
      <c r="F501" s="29"/>
      <c r="G501" s="29"/>
      <c r="H501" s="29"/>
      <c r="I501" s="30"/>
      <c r="J501" s="30"/>
      <c r="K501" s="30"/>
      <c r="L501" s="30"/>
      <c r="M501" s="40"/>
      <c r="N501" s="40"/>
      <c r="O501" s="31"/>
      <c r="P501" s="31"/>
      <c r="Q501" s="32"/>
      <c r="R501" s="32"/>
      <c r="S501" s="33"/>
      <c r="T501" s="33"/>
      <c r="U501" s="33"/>
      <c r="V501" s="33"/>
      <c r="W501" s="33"/>
      <c r="X501" s="33"/>
    </row>
    <row r="502" spans="1:24" s="34" customFormat="1">
      <c r="A502" s="29"/>
      <c r="B502" s="29"/>
      <c r="C502" s="29"/>
      <c r="D502" s="29"/>
      <c r="E502" s="29"/>
      <c r="F502" s="29"/>
      <c r="G502" s="29"/>
      <c r="H502" s="29"/>
      <c r="I502" s="30"/>
      <c r="J502" s="30"/>
      <c r="K502" s="30"/>
      <c r="L502" s="30"/>
      <c r="M502" s="40"/>
      <c r="N502" s="40"/>
      <c r="O502" s="31"/>
      <c r="P502" s="31"/>
      <c r="Q502" s="32"/>
      <c r="R502" s="32"/>
      <c r="S502" s="33"/>
      <c r="T502" s="33"/>
      <c r="U502" s="33"/>
      <c r="V502" s="33"/>
      <c r="W502" s="33"/>
      <c r="X502" s="33"/>
    </row>
    <row r="503" spans="1:24" s="34" customFormat="1">
      <c r="A503" s="29"/>
      <c r="B503" s="29"/>
      <c r="C503" s="29"/>
      <c r="D503" s="29"/>
      <c r="E503" s="29"/>
      <c r="F503" s="29"/>
      <c r="G503" s="29"/>
      <c r="H503" s="29"/>
      <c r="I503" s="30"/>
      <c r="J503" s="30"/>
      <c r="K503" s="30"/>
      <c r="L503" s="30"/>
      <c r="M503" s="40"/>
      <c r="N503" s="40"/>
      <c r="O503" s="31"/>
      <c r="P503" s="31"/>
      <c r="Q503" s="32"/>
      <c r="R503" s="32"/>
      <c r="S503" s="33"/>
      <c r="T503" s="33"/>
      <c r="U503" s="33"/>
      <c r="V503" s="33"/>
      <c r="W503" s="33"/>
      <c r="X503" s="33"/>
    </row>
    <row r="504" spans="1:24" s="34" customFormat="1">
      <c r="A504" s="29"/>
      <c r="B504" s="29"/>
      <c r="C504" s="29"/>
      <c r="D504" s="29"/>
      <c r="E504" s="29"/>
      <c r="F504" s="29"/>
      <c r="G504" s="29"/>
      <c r="H504" s="29"/>
      <c r="I504" s="30"/>
      <c r="J504" s="30"/>
      <c r="K504" s="30"/>
      <c r="L504" s="30"/>
      <c r="M504" s="40"/>
      <c r="N504" s="40"/>
      <c r="O504" s="31"/>
      <c r="P504" s="31"/>
      <c r="Q504" s="32"/>
      <c r="R504" s="32"/>
      <c r="S504" s="33"/>
      <c r="T504" s="33"/>
      <c r="U504" s="33"/>
      <c r="V504" s="33"/>
      <c r="W504" s="33"/>
      <c r="X504" s="33"/>
    </row>
    <row r="505" spans="1:24" s="34" customFormat="1">
      <c r="A505" s="29"/>
      <c r="B505" s="29"/>
      <c r="C505" s="29"/>
      <c r="D505" s="29"/>
      <c r="E505" s="29"/>
      <c r="F505" s="29"/>
      <c r="G505" s="29"/>
      <c r="H505" s="29"/>
      <c r="I505" s="30"/>
      <c r="J505" s="30"/>
      <c r="K505" s="30"/>
      <c r="L505" s="30"/>
      <c r="M505" s="40"/>
      <c r="N505" s="40"/>
      <c r="O505" s="31"/>
      <c r="P505" s="31"/>
      <c r="Q505" s="32"/>
      <c r="R505" s="32"/>
      <c r="S505" s="33"/>
      <c r="T505" s="33"/>
      <c r="U505" s="33"/>
      <c r="V505" s="33"/>
      <c r="W505" s="33"/>
      <c r="X505" s="33"/>
    </row>
    <row r="506" spans="1:24" s="34" customFormat="1">
      <c r="A506" s="29"/>
      <c r="B506" s="29"/>
      <c r="C506" s="29"/>
      <c r="D506" s="29"/>
      <c r="E506" s="29"/>
      <c r="F506" s="29"/>
      <c r="G506" s="29"/>
      <c r="H506" s="29"/>
      <c r="I506" s="30"/>
      <c r="J506" s="30"/>
      <c r="K506" s="30"/>
      <c r="L506" s="30"/>
      <c r="M506" s="40"/>
      <c r="N506" s="40"/>
      <c r="O506" s="31"/>
      <c r="P506" s="31"/>
      <c r="Q506" s="32"/>
      <c r="R506" s="32"/>
      <c r="S506" s="33"/>
      <c r="T506" s="33"/>
      <c r="U506" s="33"/>
      <c r="V506" s="33"/>
      <c r="W506" s="33"/>
      <c r="X506" s="33"/>
    </row>
    <row r="507" spans="1:24" s="34" customFormat="1">
      <c r="A507" s="29"/>
      <c r="B507" s="29"/>
      <c r="C507" s="29"/>
      <c r="D507" s="29"/>
      <c r="E507" s="29"/>
      <c r="F507" s="29"/>
      <c r="G507" s="29"/>
      <c r="H507" s="29"/>
      <c r="I507" s="30"/>
      <c r="J507" s="30"/>
      <c r="K507" s="30"/>
      <c r="L507" s="30"/>
      <c r="M507" s="40"/>
      <c r="N507" s="40"/>
      <c r="O507" s="31"/>
      <c r="P507" s="31"/>
      <c r="Q507" s="32"/>
      <c r="R507" s="32"/>
      <c r="S507" s="33"/>
      <c r="T507" s="33"/>
      <c r="U507" s="33"/>
      <c r="V507" s="33"/>
      <c r="W507" s="33"/>
      <c r="X507" s="33"/>
    </row>
    <row r="508" spans="1:24" s="34" customFormat="1">
      <c r="A508" s="29"/>
      <c r="B508" s="29"/>
      <c r="C508" s="29"/>
      <c r="D508" s="29"/>
      <c r="E508" s="29"/>
      <c r="F508" s="29"/>
      <c r="G508" s="29"/>
      <c r="H508" s="29"/>
      <c r="I508" s="30"/>
      <c r="J508" s="30"/>
      <c r="K508" s="30"/>
      <c r="L508" s="30"/>
      <c r="M508" s="40"/>
      <c r="N508" s="40"/>
      <c r="O508" s="31"/>
      <c r="P508" s="31"/>
      <c r="Q508" s="32"/>
      <c r="R508" s="32"/>
      <c r="S508" s="33"/>
      <c r="T508" s="33"/>
      <c r="U508" s="33"/>
      <c r="V508" s="33"/>
      <c r="W508" s="33"/>
      <c r="X508" s="33"/>
    </row>
    <row r="509" spans="1:24" s="34" customFormat="1">
      <c r="A509" s="29"/>
      <c r="B509" s="29"/>
      <c r="C509" s="29"/>
      <c r="D509" s="29"/>
      <c r="E509" s="29"/>
      <c r="F509" s="29"/>
      <c r="G509" s="29"/>
      <c r="H509" s="29"/>
      <c r="I509" s="30"/>
      <c r="J509" s="30"/>
      <c r="K509" s="30"/>
      <c r="L509" s="30"/>
      <c r="M509" s="40"/>
      <c r="N509" s="40"/>
      <c r="O509" s="31"/>
      <c r="P509" s="31"/>
      <c r="Q509" s="32"/>
      <c r="R509" s="32"/>
      <c r="S509" s="33"/>
      <c r="T509" s="33"/>
      <c r="U509" s="33"/>
      <c r="V509" s="33"/>
      <c r="W509" s="33"/>
      <c r="X509" s="33"/>
    </row>
    <row r="510" spans="1:24" s="34" customFormat="1">
      <c r="A510" s="29"/>
      <c r="B510" s="29"/>
      <c r="C510" s="29"/>
      <c r="D510" s="29"/>
      <c r="E510" s="29"/>
      <c r="F510" s="29"/>
      <c r="G510" s="29"/>
      <c r="H510" s="29"/>
      <c r="I510" s="30"/>
      <c r="J510" s="30"/>
      <c r="K510" s="30"/>
      <c r="L510" s="30"/>
      <c r="M510" s="40"/>
      <c r="N510" s="40"/>
      <c r="O510" s="31"/>
      <c r="P510" s="31"/>
      <c r="Q510" s="32"/>
      <c r="R510" s="32"/>
      <c r="S510" s="33"/>
      <c r="T510" s="33"/>
      <c r="U510" s="33"/>
      <c r="V510" s="33"/>
      <c r="W510" s="33"/>
      <c r="X510" s="33"/>
    </row>
    <row r="511" spans="1:24" s="34" customFormat="1">
      <c r="A511" s="29"/>
      <c r="B511" s="29"/>
      <c r="C511" s="29"/>
      <c r="D511" s="29"/>
      <c r="E511" s="29"/>
      <c r="F511" s="29"/>
      <c r="G511" s="29"/>
      <c r="H511" s="29"/>
      <c r="I511" s="30"/>
      <c r="J511" s="30"/>
      <c r="K511" s="30"/>
      <c r="L511" s="30"/>
      <c r="M511" s="40"/>
      <c r="N511" s="40"/>
      <c r="O511" s="31"/>
      <c r="P511" s="31"/>
      <c r="Q511" s="32"/>
      <c r="R511" s="32"/>
      <c r="S511" s="33"/>
      <c r="T511" s="33"/>
      <c r="U511" s="33"/>
      <c r="V511" s="33"/>
      <c r="W511" s="33"/>
      <c r="X511" s="33"/>
    </row>
    <row r="512" spans="1:24" s="34" customFormat="1">
      <c r="A512" s="29"/>
      <c r="B512" s="29"/>
      <c r="C512" s="29"/>
      <c r="D512" s="29"/>
      <c r="E512" s="29"/>
      <c r="F512" s="29"/>
      <c r="G512" s="29"/>
      <c r="H512" s="29"/>
      <c r="I512" s="30"/>
      <c r="J512" s="30"/>
      <c r="K512" s="30"/>
      <c r="L512" s="30"/>
      <c r="M512" s="40"/>
      <c r="N512" s="40"/>
      <c r="O512" s="31"/>
      <c r="P512" s="31"/>
      <c r="Q512" s="32"/>
      <c r="R512" s="32"/>
      <c r="S512" s="33"/>
      <c r="T512" s="33"/>
      <c r="U512" s="33"/>
      <c r="V512" s="33"/>
      <c r="W512" s="33"/>
      <c r="X512" s="33"/>
    </row>
    <row r="513" spans="1:24" s="34" customFormat="1">
      <c r="A513" s="29"/>
      <c r="B513" s="29"/>
      <c r="C513" s="29"/>
      <c r="D513" s="29"/>
      <c r="E513" s="29"/>
      <c r="F513" s="29"/>
      <c r="G513" s="29"/>
      <c r="H513" s="29"/>
      <c r="I513" s="30"/>
      <c r="J513" s="30"/>
      <c r="K513" s="30"/>
      <c r="L513" s="30"/>
      <c r="M513" s="40"/>
      <c r="N513" s="40"/>
      <c r="O513" s="31"/>
      <c r="P513" s="31"/>
      <c r="Q513" s="32"/>
      <c r="R513" s="32"/>
      <c r="S513" s="33"/>
      <c r="T513" s="33"/>
      <c r="U513" s="33"/>
      <c r="V513" s="33"/>
      <c r="W513" s="33"/>
      <c r="X513" s="33"/>
    </row>
    <row r="514" spans="1:24" s="34" customFormat="1">
      <c r="A514" s="29"/>
      <c r="B514" s="29"/>
      <c r="C514" s="29"/>
      <c r="D514" s="29"/>
      <c r="E514" s="29"/>
      <c r="F514" s="29"/>
      <c r="G514" s="29"/>
      <c r="H514" s="29"/>
      <c r="I514" s="30"/>
      <c r="J514" s="30"/>
      <c r="K514" s="30"/>
      <c r="L514" s="30"/>
      <c r="M514" s="40"/>
      <c r="N514" s="40"/>
      <c r="O514" s="31"/>
      <c r="P514" s="31"/>
      <c r="Q514" s="32"/>
      <c r="R514" s="32"/>
      <c r="S514" s="33"/>
      <c r="T514" s="33"/>
      <c r="U514" s="33"/>
      <c r="V514" s="33"/>
      <c r="W514" s="33"/>
      <c r="X514" s="33"/>
    </row>
    <row r="515" spans="1:24" s="34" customFormat="1">
      <c r="A515" s="29"/>
      <c r="B515" s="29"/>
      <c r="C515" s="29"/>
      <c r="D515" s="29"/>
      <c r="E515" s="29"/>
      <c r="F515" s="29"/>
      <c r="G515" s="29"/>
      <c r="H515" s="29"/>
      <c r="I515" s="30"/>
      <c r="J515" s="30"/>
      <c r="K515" s="30"/>
      <c r="L515" s="30"/>
      <c r="M515" s="40"/>
      <c r="N515" s="40"/>
      <c r="O515" s="31"/>
      <c r="P515" s="31"/>
      <c r="Q515" s="32"/>
      <c r="R515" s="32"/>
      <c r="S515" s="33"/>
      <c r="T515" s="33"/>
      <c r="U515" s="33"/>
      <c r="V515" s="33"/>
      <c r="W515" s="33"/>
      <c r="X515" s="33"/>
    </row>
    <row r="516" spans="1:24" s="34" customFormat="1">
      <c r="A516" s="29"/>
      <c r="B516" s="29"/>
      <c r="C516" s="29"/>
      <c r="D516" s="29"/>
      <c r="E516" s="29"/>
      <c r="F516" s="29"/>
      <c r="G516" s="29"/>
      <c r="H516" s="29"/>
      <c r="I516" s="30"/>
      <c r="J516" s="30"/>
      <c r="K516" s="30"/>
      <c r="L516" s="30"/>
      <c r="M516" s="40"/>
      <c r="N516" s="40"/>
      <c r="O516" s="31"/>
      <c r="P516" s="31"/>
      <c r="Q516" s="32"/>
      <c r="R516" s="32"/>
      <c r="S516" s="33"/>
      <c r="T516" s="33"/>
      <c r="U516" s="33"/>
      <c r="V516" s="33"/>
      <c r="W516" s="33"/>
      <c r="X516" s="33"/>
    </row>
    <row r="517" spans="1:24" s="34" customFormat="1">
      <c r="A517" s="29"/>
      <c r="B517" s="29"/>
      <c r="C517" s="29"/>
      <c r="D517" s="29"/>
      <c r="E517" s="29"/>
      <c r="F517" s="29"/>
      <c r="G517" s="29"/>
      <c r="H517" s="29"/>
      <c r="I517" s="30"/>
      <c r="J517" s="30"/>
      <c r="K517" s="30"/>
      <c r="L517" s="30"/>
      <c r="M517" s="40"/>
      <c r="N517" s="40"/>
      <c r="O517" s="31"/>
      <c r="P517" s="31"/>
      <c r="Q517" s="32"/>
      <c r="R517" s="32"/>
      <c r="S517" s="33"/>
      <c r="T517" s="33"/>
      <c r="U517" s="33"/>
      <c r="V517" s="33"/>
      <c r="W517" s="33"/>
      <c r="X517" s="33"/>
    </row>
    <row r="518" spans="1:24" s="34" customFormat="1">
      <c r="A518" s="29"/>
      <c r="B518" s="29"/>
      <c r="C518" s="29"/>
      <c r="D518" s="29"/>
      <c r="E518" s="29"/>
      <c r="F518" s="29"/>
      <c r="G518" s="29"/>
      <c r="H518" s="29"/>
      <c r="I518" s="30"/>
      <c r="J518" s="30"/>
      <c r="K518" s="30"/>
      <c r="L518" s="30"/>
      <c r="M518" s="40"/>
      <c r="N518" s="40"/>
      <c r="O518" s="31"/>
      <c r="P518" s="31"/>
      <c r="Q518" s="32"/>
      <c r="R518" s="32"/>
      <c r="S518" s="33"/>
      <c r="T518" s="33"/>
      <c r="U518" s="33"/>
      <c r="V518" s="33"/>
      <c r="W518" s="33"/>
      <c r="X518" s="33"/>
    </row>
    <row r="519" spans="1:24" s="34" customFormat="1">
      <c r="A519" s="29"/>
      <c r="B519" s="29"/>
      <c r="C519" s="29"/>
      <c r="D519" s="29"/>
      <c r="E519" s="29"/>
      <c r="F519" s="29"/>
      <c r="G519" s="29"/>
      <c r="H519" s="29"/>
      <c r="I519" s="30"/>
      <c r="J519" s="30"/>
      <c r="K519" s="30"/>
      <c r="L519" s="30"/>
      <c r="M519" s="40"/>
      <c r="N519" s="40"/>
      <c r="O519" s="31"/>
      <c r="P519" s="31"/>
      <c r="Q519" s="32"/>
      <c r="R519" s="32"/>
      <c r="S519" s="33"/>
      <c r="T519" s="33"/>
      <c r="U519" s="33"/>
      <c r="V519" s="33"/>
      <c r="W519" s="33"/>
      <c r="X519" s="33"/>
    </row>
    <row r="520" spans="1:24" s="34" customFormat="1">
      <c r="A520" s="29"/>
      <c r="B520" s="29"/>
      <c r="C520" s="29"/>
      <c r="D520" s="29"/>
      <c r="E520" s="29"/>
      <c r="F520" s="29"/>
      <c r="G520" s="29"/>
      <c r="H520" s="29"/>
      <c r="I520" s="30"/>
      <c r="J520" s="30"/>
      <c r="K520" s="30"/>
      <c r="L520" s="30"/>
      <c r="M520" s="40"/>
      <c r="N520" s="40"/>
      <c r="O520" s="31"/>
      <c r="P520" s="31"/>
      <c r="Q520" s="32"/>
      <c r="R520" s="32"/>
      <c r="S520" s="33"/>
      <c r="T520" s="33"/>
      <c r="U520" s="33"/>
      <c r="V520" s="33"/>
      <c r="W520" s="33"/>
      <c r="X520" s="33"/>
    </row>
    <row r="521" spans="1:24" s="34" customFormat="1">
      <c r="A521" s="29"/>
      <c r="B521" s="29"/>
      <c r="C521" s="29"/>
      <c r="D521" s="29"/>
      <c r="E521" s="29"/>
      <c r="F521" s="29"/>
      <c r="G521" s="29"/>
      <c r="H521" s="29"/>
      <c r="I521" s="30"/>
      <c r="J521" s="30"/>
      <c r="K521" s="30"/>
      <c r="L521" s="30"/>
      <c r="M521" s="40"/>
      <c r="N521" s="40"/>
      <c r="O521" s="31"/>
      <c r="P521" s="31"/>
      <c r="Q521" s="32"/>
      <c r="R521" s="32"/>
      <c r="S521" s="33"/>
      <c r="T521" s="33"/>
      <c r="U521" s="33"/>
      <c r="V521" s="33"/>
      <c r="W521" s="33"/>
      <c r="X521" s="33"/>
    </row>
    <row r="522" spans="1:24" s="34" customFormat="1">
      <c r="A522" s="29"/>
      <c r="B522" s="29"/>
      <c r="C522" s="29"/>
      <c r="D522" s="29"/>
      <c r="E522" s="29"/>
      <c r="F522" s="29"/>
      <c r="G522" s="29"/>
      <c r="H522" s="29"/>
      <c r="I522" s="30"/>
      <c r="J522" s="30"/>
      <c r="K522" s="30"/>
      <c r="L522" s="30"/>
      <c r="M522" s="40"/>
      <c r="N522" s="40"/>
      <c r="O522" s="31"/>
      <c r="P522" s="31"/>
      <c r="Q522" s="32"/>
      <c r="R522" s="32"/>
      <c r="S522" s="33"/>
      <c r="T522" s="33"/>
      <c r="U522" s="33"/>
      <c r="V522" s="33"/>
      <c r="W522" s="33"/>
      <c r="X522" s="33"/>
    </row>
    <row r="523" spans="1:24" s="34" customFormat="1">
      <c r="A523" s="29"/>
      <c r="B523" s="29"/>
      <c r="C523" s="29"/>
      <c r="D523" s="29"/>
      <c r="E523" s="29"/>
      <c r="F523" s="29"/>
      <c r="G523" s="29"/>
      <c r="H523" s="29"/>
      <c r="I523" s="30"/>
      <c r="J523" s="30"/>
      <c r="K523" s="30"/>
      <c r="L523" s="30"/>
      <c r="M523" s="40"/>
      <c r="N523" s="40"/>
      <c r="O523" s="31"/>
      <c r="P523" s="31"/>
      <c r="Q523" s="32"/>
      <c r="R523" s="32"/>
      <c r="S523" s="33"/>
      <c r="T523" s="33"/>
      <c r="U523" s="33"/>
      <c r="V523" s="33"/>
      <c r="W523" s="33"/>
      <c r="X523" s="33"/>
    </row>
    <row r="524" spans="1:24" s="34" customFormat="1">
      <c r="A524" s="29"/>
      <c r="B524" s="29"/>
      <c r="C524" s="29"/>
      <c r="D524" s="29"/>
      <c r="E524" s="29"/>
      <c r="F524" s="29"/>
      <c r="G524" s="29"/>
      <c r="H524" s="29"/>
      <c r="I524" s="30"/>
      <c r="J524" s="30"/>
      <c r="K524" s="30"/>
      <c r="L524" s="30"/>
      <c r="M524" s="40"/>
      <c r="N524" s="40"/>
      <c r="O524" s="31"/>
      <c r="P524" s="31"/>
      <c r="Q524" s="32"/>
      <c r="R524" s="32"/>
      <c r="S524" s="33"/>
      <c r="T524" s="33"/>
      <c r="U524" s="33"/>
      <c r="V524" s="33"/>
      <c r="W524" s="33"/>
      <c r="X524" s="33"/>
    </row>
    <row r="525" spans="1:24" s="34" customFormat="1">
      <c r="A525" s="29"/>
      <c r="B525" s="29"/>
      <c r="C525" s="29"/>
      <c r="D525" s="29"/>
      <c r="E525" s="29"/>
      <c r="F525" s="29"/>
      <c r="G525" s="29"/>
      <c r="H525" s="29"/>
      <c r="I525" s="30"/>
      <c r="J525" s="30"/>
      <c r="K525" s="30"/>
      <c r="L525" s="30"/>
      <c r="M525" s="40"/>
      <c r="N525" s="40"/>
      <c r="O525" s="31"/>
      <c r="P525" s="31"/>
      <c r="Q525" s="32"/>
      <c r="R525" s="32"/>
      <c r="S525" s="33"/>
      <c r="T525" s="33"/>
      <c r="U525" s="33"/>
      <c r="V525" s="33"/>
      <c r="W525" s="33"/>
      <c r="X525" s="33"/>
    </row>
    <row r="526" spans="1:24" s="34" customFormat="1">
      <c r="A526" s="29"/>
      <c r="B526" s="29"/>
      <c r="C526" s="29"/>
      <c r="D526" s="29"/>
      <c r="E526" s="29"/>
      <c r="F526" s="29"/>
      <c r="G526" s="29"/>
      <c r="H526" s="29"/>
      <c r="I526" s="30"/>
      <c r="J526" s="30"/>
      <c r="K526" s="30"/>
      <c r="L526" s="30"/>
      <c r="M526" s="40"/>
      <c r="N526" s="40"/>
      <c r="O526" s="31"/>
      <c r="P526" s="31"/>
      <c r="Q526" s="32"/>
      <c r="R526" s="32"/>
      <c r="S526" s="33"/>
      <c r="T526" s="33"/>
      <c r="U526" s="33"/>
      <c r="V526" s="33"/>
      <c r="W526" s="33"/>
      <c r="X526" s="33"/>
    </row>
    <row r="527" spans="1:24" s="34" customFormat="1">
      <c r="A527" s="29"/>
      <c r="B527" s="29"/>
      <c r="C527" s="29"/>
      <c r="D527" s="29"/>
      <c r="E527" s="29"/>
      <c r="F527" s="29"/>
      <c r="G527" s="29"/>
      <c r="H527" s="29"/>
      <c r="I527" s="30"/>
      <c r="J527" s="30"/>
      <c r="K527" s="30"/>
      <c r="L527" s="30"/>
      <c r="M527" s="40"/>
      <c r="N527" s="40"/>
      <c r="O527" s="31"/>
      <c r="P527" s="31"/>
      <c r="Q527" s="32"/>
      <c r="R527" s="32"/>
      <c r="S527" s="33"/>
      <c r="T527" s="33"/>
      <c r="U527" s="33"/>
      <c r="V527" s="33"/>
      <c r="W527" s="33"/>
      <c r="X527" s="33"/>
    </row>
    <row r="528" spans="1:24" s="34" customFormat="1">
      <c r="A528" s="29"/>
      <c r="B528" s="29"/>
      <c r="C528" s="29"/>
      <c r="D528" s="29"/>
      <c r="E528" s="29"/>
      <c r="F528" s="29"/>
      <c r="G528" s="29"/>
      <c r="H528" s="29"/>
      <c r="I528" s="30"/>
      <c r="J528" s="30"/>
      <c r="K528" s="30"/>
      <c r="L528" s="30"/>
      <c r="M528" s="40"/>
      <c r="N528" s="40"/>
      <c r="O528" s="31"/>
      <c r="P528" s="31"/>
      <c r="Q528" s="32"/>
      <c r="R528" s="32"/>
      <c r="S528" s="33"/>
      <c r="T528" s="33"/>
      <c r="U528" s="33"/>
      <c r="V528" s="33"/>
      <c r="W528" s="33"/>
      <c r="X528" s="33"/>
    </row>
    <row r="529" spans="1:24" s="34" customFormat="1">
      <c r="A529" s="29"/>
      <c r="B529" s="29"/>
      <c r="C529" s="29"/>
      <c r="D529" s="29"/>
      <c r="E529" s="29"/>
      <c r="F529" s="29"/>
      <c r="G529" s="29"/>
      <c r="H529" s="29"/>
      <c r="I529" s="30"/>
      <c r="J529" s="30"/>
      <c r="K529" s="30"/>
      <c r="L529" s="30"/>
      <c r="M529" s="40"/>
      <c r="N529" s="40"/>
      <c r="O529" s="31"/>
      <c r="P529" s="31"/>
      <c r="Q529" s="32"/>
      <c r="R529" s="32"/>
      <c r="S529" s="33"/>
      <c r="T529" s="33"/>
      <c r="U529" s="33"/>
      <c r="V529" s="33"/>
      <c r="W529" s="33"/>
      <c r="X529" s="33"/>
    </row>
    <row r="530" spans="1:24" s="34" customFormat="1">
      <c r="A530" s="29"/>
      <c r="B530" s="29"/>
      <c r="C530" s="29"/>
      <c r="D530" s="29"/>
      <c r="E530" s="29"/>
      <c r="F530" s="29"/>
      <c r="G530" s="29"/>
      <c r="H530" s="29"/>
      <c r="I530" s="30"/>
      <c r="J530" s="30"/>
      <c r="K530" s="30"/>
      <c r="L530" s="30"/>
      <c r="M530" s="40"/>
      <c r="N530" s="40"/>
      <c r="O530" s="31"/>
      <c r="P530" s="31"/>
      <c r="Q530" s="32"/>
      <c r="R530" s="32"/>
      <c r="S530" s="33"/>
      <c r="T530" s="33"/>
      <c r="U530" s="33"/>
      <c r="V530" s="33"/>
      <c r="W530" s="33"/>
      <c r="X530" s="33"/>
    </row>
    <row r="531" spans="1:24" s="34" customFormat="1">
      <c r="A531" s="29"/>
      <c r="B531" s="29"/>
      <c r="C531" s="29"/>
      <c r="D531" s="29"/>
      <c r="E531" s="29"/>
      <c r="F531" s="29"/>
      <c r="G531" s="29"/>
      <c r="H531" s="29"/>
      <c r="I531" s="30"/>
      <c r="J531" s="30"/>
      <c r="K531" s="30"/>
      <c r="L531" s="30"/>
      <c r="M531" s="40"/>
      <c r="N531" s="40"/>
      <c r="O531" s="31"/>
      <c r="P531" s="31"/>
      <c r="Q531" s="32"/>
      <c r="R531" s="32"/>
      <c r="S531" s="33"/>
      <c r="T531" s="33"/>
      <c r="U531" s="33"/>
      <c r="V531" s="33"/>
      <c r="W531" s="33"/>
      <c r="X531" s="33"/>
    </row>
    <row r="532" spans="1:24" s="34" customFormat="1">
      <c r="A532" s="29"/>
      <c r="B532" s="29"/>
      <c r="C532" s="29"/>
      <c r="D532" s="29"/>
      <c r="E532" s="29"/>
      <c r="F532" s="29"/>
      <c r="G532" s="29"/>
      <c r="H532" s="29"/>
      <c r="I532" s="30"/>
      <c r="J532" s="30"/>
      <c r="K532" s="30"/>
      <c r="L532" s="30"/>
      <c r="M532" s="40"/>
      <c r="N532" s="40"/>
      <c r="O532" s="31"/>
      <c r="P532" s="31"/>
      <c r="Q532" s="32"/>
      <c r="R532" s="32"/>
      <c r="S532" s="33"/>
      <c r="T532" s="33"/>
      <c r="U532" s="33"/>
      <c r="V532" s="33"/>
      <c r="W532" s="33"/>
      <c r="X532" s="33"/>
    </row>
    <row r="533" spans="1:24" s="34" customFormat="1">
      <c r="A533" s="29"/>
      <c r="B533" s="29"/>
      <c r="C533" s="29"/>
      <c r="D533" s="29"/>
      <c r="E533" s="29"/>
      <c r="F533" s="29"/>
      <c r="G533" s="29"/>
      <c r="H533" s="29"/>
      <c r="I533" s="30"/>
      <c r="J533" s="30"/>
      <c r="K533" s="30"/>
      <c r="L533" s="30"/>
      <c r="M533" s="40"/>
      <c r="N533" s="40"/>
      <c r="O533" s="31"/>
      <c r="P533" s="31"/>
      <c r="Q533" s="32"/>
      <c r="R533" s="32"/>
      <c r="S533" s="33"/>
      <c r="T533" s="33"/>
      <c r="U533" s="33"/>
      <c r="V533" s="33"/>
      <c r="W533" s="33"/>
      <c r="X533" s="33"/>
    </row>
    <row r="534" spans="1:24" s="34" customFormat="1">
      <c r="A534" s="29"/>
      <c r="B534" s="29"/>
      <c r="C534" s="29"/>
      <c r="D534" s="29"/>
      <c r="E534" s="29"/>
      <c r="F534" s="29"/>
      <c r="G534" s="29"/>
      <c r="H534" s="29"/>
      <c r="I534" s="30"/>
      <c r="J534" s="30"/>
      <c r="K534" s="30"/>
      <c r="L534" s="30"/>
      <c r="M534" s="40"/>
      <c r="N534" s="40"/>
      <c r="O534" s="31"/>
      <c r="P534" s="31"/>
      <c r="Q534" s="32"/>
      <c r="R534" s="32"/>
      <c r="S534" s="33"/>
      <c r="T534" s="33"/>
      <c r="U534" s="33"/>
      <c r="V534" s="33"/>
      <c r="W534" s="33"/>
      <c r="X534" s="33"/>
    </row>
    <row r="535" spans="1:24" s="34" customFormat="1">
      <c r="A535" s="29"/>
      <c r="B535" s="29"/>
      <c r="C535" s="29"/>
      <c r="D535" s="29"/>
      <c r="E535" s="29"/>
      <c r="F535" s="29"/>
      <c r="G535" s="29"/>
      <c r="H535" s="29"/>
      <c r="I535" s="30"/>
      <c r="J535" s="30"/>
      <c r="K535" s="30"/>
      <c r="L535" s="30"/>
      <c r="M535" s="40"/>
      <c r="N535" s="40"/>
      <c r="O535" s="31"/>
      <c r="P535" s="31"/>
      <c r="Q535" s="32"/>
      <c r="R535" s="32"/>
      <c r="S535" s="33"/>
      <c r="T535" s="33"/>
      <c r="U535" s="33"/>
      <c r="V535" s="33"/>
      <c r="W535" s="33"/>
      <c r="X535" s="33"/>
    </row>
    <row r="536" spans="1:24" s="34" customFormat="1">
      <c r="A536" s="29"/>
      <c r="B536" s="29"/>
      <c r="C536" s="29"/>
      <c r="D536" s="29"/>
      <c r="E536" s="29"/>
      <c r="F536" s="29"/>
      <c r="G536" s="29"/>
      <c r="H536" s="29"/>
      <c r="I536" s="30"/>
      <c r="J536" s="30"/>
      <c r="K536" s="30"/>
      <c r="L536" s="30"/>
      <c r="M536" s="40"/>
      <c r="N536" s="40"/>
      <c r="O536" s="31"/>
      <c r="P536" s="31"/>
      <c r="Q536" s="32"/>
      <c r="R536" s="32"/>
      <c r="S536" s="33"/>
      <c r="T536" s="33"/>
      <c r="U536" s="33"/>
      <c r="V536" s="33"/>
      <c r="W536" s="33"/>
      <c r="X536" s="33"/>
    </row>
    <row r="537" spans="1:24" s="34" customFormat="1">
      <c r="A537" s="29"/>
      <c r="B537" s="29"/>
      <c r="C537" s="29"/>
      <c r="D537" s="29"/>
      <c r="E537" s="29"/>
      <c r="F537" s="29"/>
      <c r="G537" s="29"/>
      <c r="H537" s="29"/>
      <c r="I537" s="30"/>
      <c r="J537" s="30"/>
      <c r="K537" s="30"/>
      <c r="L537" s="30"/>
      <c r="M537" s="40"/>
      <c r="N537" s="40"/>
      <c r="O537" s="31"/>
      <c r="P537" s="31"/>
      <c r="Q537" s="32"/>
      <c r="R537" s="32"/>
      <c r="S537" s="33"/>
      <c r="T537" s="33"/>
      <c r="U537" s="33"/>
      <c r="V537" s="33"/>
      <c r="W537" s="33"/>
      <c r="X537" s="33"/>
    </row>
    <row r="538" spans="1:24" s="34" customFormat="1">
      <c r="A538" s="29"/>
      <c r="B538" s="29"/>
      <c r="C538" s="29"/>
      <c r="D538" s="29"/>
      <c r="E538" s="29"/>
      <c r="F538" s="29"/>
      <c r="G538" s="29"/>
      <c r="H538" s="29"/>
      <c r="I538" s="30"/>
      <c r="J538" s="30"/>
      <c r="K538" s="30"/>
      <c r="L538" s="30"/>
      <c r="M538" s="40"/>
      <c r="N538" s="40"/>
      <c r="O538" s="31"/>
      <c r="P538" s="31"/>
      <c r="Q538" s="32"/>
      <c r="R538" s="32"/>
      <c r="S538" s="33"/>
      <c r="T538" s="33"/>
      <c r="U538" s="33"/>
      <c r="V538" s="33"/>
      <c r="W538" s="33"/>
      <c r="X538" s="33"/>
    </row>
    <row r="539" spans="1:24" s="34" customFormat="1">
      <c r="A539" s="29"/>
      <c r="B539" s="29"/>
      <c r="C539" s="29"/>
      <c r="D539" s="29"/>
      <c r="E539" s="29"/>
      <c r="F539" s="29"/>
      <c r="G539" s="29"/>
      <c r="H539" s="29"/>
      <c r="I539" s="30"/>
      <c r="J539" s="30"/>
      <c r="K539" s="30"/>
      <c r="L539" s="30"/>
      <c r="M539" s="40"/>
      <c r="N539" s="40"/>
      <c r="O539" s="31"/>
      <c r="P539" s="31"/>
      <c r="Q539" s="32"/>
      <c r="R539" s="32"/>
      <c r="S539" s="33"/>
      <c r="T539" s="33"/>
      <c r="U539" s="33"/>
      <c r="V539" s="33"/>
      <c r="W539" s="33"/>
      <c r="X539" s="33"/>
    </row>
    <row r="540" spans="1:24" s="34" customFormat="1">
      <c r="A540" s="29"/>
      <c r="B540" s="29"/>
      <c r="C540" s="29"/>
      <c r="D540" s="29"/>
      <c r="E540" s="29"/>
      <c r="F540" s="29"/>
      <c r="G540" s="29"/>
      <c r="H540" s="29"/>
      <c r="I540" s="30"/>
      <c r="J540" s="30"/>
      <c r="K540" s="30"/>
      <c r="L540" s="30"/>
      <c r="M540" s="40"/>
      <c r="N540" s="40"/>
      <c r="O540" s="31"/>
      <c r="P540" s="31"/>
      <c r="Q540" s="32"/>
      <c r="R540" s="32"/>
      <c r="S540" s="33"/>
      <c r="T540" s="33"/>
      <c r="U540" s="33"/>
      <c r="V540" s="33"/>
      <c r="W540" s="33"/>
      <c r="X540" s="33"/>
    </row>
    <row r="541" spans="1:24" s="34" customFormat="1">
      <c r="A541" s="29"/>
      <c r="B541" s="29"/>
      <c r="C541" s="29"/>
      <c r="D541" s="29"/>
      <c r="E541" s="29"/>
      <c r="F541" s="29"/>
      <c r="G541" s="29"/>
      <c r="H541" s="29"/>
      <c r="I541" s="30"/>
      <c r="J541" s="30"/>
      <c r="K541" s="30"/>
      <c r="L541" s="30"/>
      <c r="M541" s="40"/>
      <c r="N541" s="40"/>
      <c r="O541" s="31"/>
      <c r="P541" s="31"/>
      <c r="Q541" s="32"/>
      <c r="R541" s="32"/>
      <c r="S541" s="33"/>
      <c r="T541" s="33"/>
      <c r="U541" s="33"/>
      <c r="V541" s="33"/>
      <c r="W541" s="33"/>
      <c r="X541" s="33"/>
    </row>
    <row r="542" spans="1:24" s="34" customFormat="1">
      <c r="A542" s="29"/>
      <c r="B542" s="29"/>
      <c r="C542" s="29"/>
      <c r="D542" s="29"/>
      <c r="E542" s="29"/>
      <c r="F542" s="29"/>
      <c r="G542" s="29"/>
      <c r="H542" s="29"/>
      <c r="I542" s="30"/>
      <c r="J542" s="30"/>
      <c r="K542" s="30"/>
      <c r="L542" s="30"/>
      <c r="M542" s="40"/>
      <c r="N542" s="40"/>
      <c r="O542" s="31"/>
      <c r="P542" s="31"/>
      <c r="Q542" s="32"/>
      <c r="R542" s="32"/>
      <c r="S542" s="33"/>
      <c r="T542" s="33"/>
      <c r="U542" s="33"/>
      <c r="V542" s="33"/>
      <c r="W542" s="33"/>
      <c r="X542" s="33"/>
    </row>
    <row r="543" spans="1:24" s="34" customFormat="1">
      <c r="A543" s="29"/>
      <c r="B543" s="29"/>
      <c r="C543" s="29"/>
      <c r="D543" s="29"/>
      <c r="E543" s="29"/>
      <c r="F543" s="29"/>
      <c r="G543" s="29"/>
      <c r="H543" s="29"/>
      <c r="I543" s="30"/>
      <c r="J543" s="30"/>
      <c r="K543" s="30"/>
      <c r="L543" s="30"/>
      <c r="M543" s="40"/>
      <c r="N543" s="40"/>
      <c r="O543" s="31"/>
      <c r="P543" s="31"/>
      <c r="Q543" s="32"/>
      <c r="R543" s="32"/>
      <c r="S543" s="33"/>
      <c r="T543" s="33"/>
      <c r="U543" s="33"/>
      <c r="V543" s="33"/>
      <c r="W543" s="33"/>
      <c r="X543" s="33"/>
    </row>
    <row r="544" spans="1:24" s="34" customFormat="1">
      <c r="A544" s="29"/>
      <c r="B544" s="29"/>
      <c r="C544" s="29"/>
      <c r="D544" s="29"/>
      <c r="E544" s="29"/>
      <c r="F544" s="29"/>
      <c r="G544" s="29"/>
      <c r="H544" s="29"/>
      <c r="I544" s="30"/>
      <c r="J544" s="30"/>
      <c r="K544" s="30"/>
      <c r="L544" s="30"/>
      <c r="M544" s="40"/>
      <c r="N544" s="40"/>
      <c r="O544" s="31"/>
      <c r="P544" s="31"/>
      <c r="Q544" s="32"/>
      <c r="R544" s="32"/>
      <c r="S544" s="33"/>
      <c r="T544" s="33"/>
      <c r="U544" s="33"/>
      <c r="V544" s="33"/>
      <c r="W544" s="33"/>
      <c r="X544" s="33"/>
    </row>
    <row r="545" spans="1:24" s="34" customFormat="1">
      <c r="A545" s="29"/>
      <c r="B545" s="29"/>
      <c r="C545" s="29"/>
      <c r="D545" s="29"/>
      <c r="E545" s="29"/>
      <c r="F545" s="29"/>
      <c r="G545" s="29"/>
      <c r="H545" s="29"/>
      <c r="I545" s="30"/>
      <c r="J545" s="30"/>
      <c r="K545" s="30"/>
      <c r="L545" s="30"/>
      <c r="M545" s="40"/>
      <c r="N545" s="40"/>
      <c r="O545" s="31"/>
      <c r="P545" s="31"/>
      <c r="Q545" s="32"/>
      <c r="R545" s="32"/>
      <c r="S545" s="33"/>
      <c r="T545" s="33"/>
      <c r="U545" s="33"/>
      <c r="V545" s="33"/>
      <c r="W545" s="33"/>
      <c r="X545" s="33"/>
    </row>
    <row r="546" spans="1:24" s="34" customFormat="1">
      <c r="A546" s="29"/>
      <c r="B546" s="29"/>
      <c r="C546" s="29"/>
      <c r="D546" s="29"/>
      <c r="E546" s="29"/>
      <c r="F546" s="29"/>
      <c r="G546" s="29"/>
      <c r="H546" s="29"/>
      <c r="I546" s="30"/>
      <c r="J546" s="30"/>
      <c r="K546" s="30"/>
      <c r="L546" s="30"/>
      <c r="M546" s="40"/>
      <c r="N546" s="40"/>
      <c r="O546" s="31"/>
      <c r="P546" s="31"/>
      <c r="Q546" s="32"/>
      <c r="R546" s="32"/>
      <c r="S546" s="33"/>
      <c r="T546" s="33"/>
      <c r="U546" s="33"/>
      <c r="V546" s="33"/>
      <c r="W546" s="33"/>
      <c r="X546" s="33"/>
    </row>
    <row r="547" spans="1:24" s="34" customFormat="1">
      <c r="A547" s="29"/>
      <c r="B547" s="29"/>
      <c r="C547" s="29"/>
      <c r="D547" s="29"/>
      <c r="E547" s="29"/>
      <c r="F547" s="29"/>
      <c r="G547" s="29"/>
      <c r="H547" s="29"/>
      <c r="I547" s="30"/>
      <c r="J547" s="30"/>
      <c r="K547" s="30"/>
      <c r="L547" s="30"/>
      <c r="M547" s="40"/>
      <c r="N547" s="40"/>
      <c r="O547" s="31"/>
      <c r="P547" s="31"/>
      <c r="Q547" s="32"/>
      <c r="R547" s="32"/>
      <c r="S547" s="33"/>
      <c r="T547" s="33"/>
      <c r="U547" s="33"/>
      <c r="V547" s="33"/>
      <c r="W547" s="33"/>
      <c r="X547" s="33"/>
    </row>
    <row r="548" spans="1:24" s="34" customFormat="1">
      <c r="A548" s="29"/>
      <c r="B548" s="29"/>
      <c r="C548" s="29"/>
      <c r="D548" s="29"/>
      <c r="E548" s="29"/>
      <c r="F548" s="29"/>
      <c r="G548" s="29"/>
      <c r="H548" s="29"/>
      <c r="I548" s="30"/>
      <c r="J548" s="30"/>
      <c r="K548" s="30"/>
      <c r="L548" s="30"/>
      <c r="M548" s="40"/>
      <c r="N548" s="40"/>
      <c r="O548" s="31"/>
      <c r="P548" s="31"/>
      <c r="Q548" s="32"/>
      <c r="R548" s="32"/>
      <c r="S548" s="33"/>
      <c r="T548" s="33"/>
      <c r="U548" s="33"/>
      <c r="V548" s="33"/>
      <c r="W548" s="33"/>
      <c r="X548" s="33"/>
    </row>
    <row r="549" spans="1:24" s="34" customFormat="1">
      <c r="A549" s="29"/>
      <c r="B549" s="29"/>
      <c r="C549" s="29"/>
      <c r="D549" s="29"/>
      <c r="E549" s="29"/>
      <c r="F549" s="29"/>
      <c r="G549" s="29"/>
      <c r="H549" s="29"/>
      <c r="I549" s="30"/>
      <c r="J549" s="30"/>
      <c r="K549" s="30"/>
      <c r="L549" s="30"/>
      <c r="M549" s="40"/>
      <c r="N549" s="40"/>
      <c r="O549" s="31"/>
      <c r="P549" s="31"/>
      <c r="Q549" s="32"/>
      <c r="R549" s="32"/>
      <c r="S549" s="33"/>
      <c r="T549" s="33"/>
      <c r="U549" s="33"/>
      <c r="V549" s="33"/>
      <c r="W549" s="33"/>
      <c r="X549" s="33"/>
    </row>
    <row r="550" spans="1:24" s="34" customFormat="1">
      <c r="A550" s="29"/>
      <c r="B550" s="29"/>
      <c r="C550" s="29"/>
      <c r="D550" s="29"/>
      <c r="E550" s="29"/>
      <c r="F550" s="29"/>
      <c r="G550" s="29"/>
      <c r="H550" s="29"/>
      <c r="I550" s="30"/>
      <c r="J550" s="30"/>
      <c r="K550" s="30"/>
      <c r="L550" s="30"/>
      <c r="M550" s="40"/>
      <c r="N550" s="40"/>
      <c r="O550" s="31"/>
      <c r="P550" s="31"/>
      <c r="Q550" s="32"/>
      <c r="R550" s="32"/>
      <c r="S550" s="33"/>
      <c r="T550" s="33"/>
      <c r="U550" s="33"/>
      <c r="V550" s="33"/>
      <c r="W550" s="33"/>
      <c r="X550" s="33"/>
    </row>
    <row r="551" spans="1:24" s="34" customFormat="1">
      <c r="A551" s="29"/>
      <c r="B551" s="29"/>
      <c r="C551" s="29"/>
      <c r="D551" s="29"/>
      <c r="E551" s="29"/>
      <c r="F551" s="29"/>
      <c r="G551" s="29"/>
      <c r="H551" s="29"/>
      <c r="I551" s="30"/>
      <c r="J551" s="30"/>
      <c r="K551" s="30"/>
      <c r="L551" s="30"/>
      <c r="M551" s="40"/>
      <c r="N551" s="40"/>
      <c r="O551" s="31"/>
      <c r="P551" s="31"/>
      <c r="Q551" s="32"/>
      <c r="R551" s="32"/>
      <c r="S551" s="33"/>
      <c r="T551" s="33"/>
      <c r="U551" s="33"/>
      <c r="V551" s="33"/>
      <c r="W551" s="33"/>
      <c r="X551" s="33"/>
    </row>
    <row r="552" spans="1:24" s="34" customFormat="1">
      <c r="A552" s="29"/>
      <c r="B552" s="29"/>
      <c r="C552" s="29"/>
      <c r="D552" s="29"/>
      <c r="E552" s="29"/>
      <c r="F552" s="29"/>
      <c r="G552" s="29"/>
      <c r="H552" s="29"/>
      <c r="I552" s="30"/>
      <c r="J552" s="30"/>
      <c r="K552" s="30"/>
      <c r="L552" s="30"/>
      <c r="M552" s="40"/>
      <c r="N552" s="40"/>
      <c r="O552" s="31"/>
      <c r="P552" s="31"/>
      <c r="Q552" s="32"/>
      <c r="R552" s="32"/>
      <c r="S552" s="33"/>
      <c r="T552" s="33"/>
      <c r="U552" s="33"/>
      <c r="V552" s="33"/>
      <c r="W552" s="33"/>
      <c r="X552" s="33"/>
    </row>
    <row r="553" spans="1:24" s="34" customFormat="1">
      <c r="A553" s="29"/>
      <c r="B553" s="29"/>
      <c r="C553" s="29"/>
      <c r="D553" s="29"/>
      <c r="E553" s="29"/>
      <c r="F553" s="29"/>
      <c r="G553" s="29"/>
      <c r="H553" s="29"/>
      <c r="I553" s="30"/>
      <c r="J553" s="30"/>
      <c r="K553" s="30"/>
      <c r="L553" s="30"/>
      <c r="M553" s="40"/>
      <c r="N553" s="40"/>
      <c r="O553" s="31"/>
      <c r="P553" s="31"/>
      <c r="Q553" s="32"/>
      <c r="R553" s="32"/>
      <c r="S553" s="33"/>
      <c r="T553" s="33"/>
      <c r="U553" s="33"/>
      <c r="V553" s="33"/>
      <c r="W553" s="33"/>
      <c r="X553" s="33"/>
    </row>
    <row r="554" spans="1:24" s="34" customFormat="1">
      <c r="A554" s="29"/>
      <c r="B554" s="29"/>
      <c r="C554" s="29"/>
      <c r="D554" s="29"/>
      <c r="E554" s="29"/>
      <c r="F554" s="29"/>
      <c r="G554" s="29"/>
      <c r="H554" s="29"/>
      <c r="I554" s="30"/>
      <c r="J554" s="30"/>
      <c r="K554" s="30"/>
      <c r="L554" s="30"/>
      <c r="M554" s="40"/>
      <c r="N554" s="40"/>
      <c r="O554" s="31"/>
      <c r="P554" s="31"/>
      <c r="Q554" s="32"/>
      <c r="R554" s="32"/>
      <c r="S554" s="33"/>
      <c r="T554" s="33"/>
      <c r="U554" s="33"/>
      <c r="V554" s="33"/>
      <c r="W554" s="33"/>
      <c r="X554" s="33"/>
    </row>
    <row r="555" spans="1:24" s="34" customFormat="1">
      <c r="A555" s="29"/>
      <c r="B555" s="29"/>
      <c r="C555" s="29"/>
      <c r="D555" s="29"/>
      <c r="E555" s="29"/>
      <c r="F555" s="29"/>
      <c r="G555" s="29"/>
      <c r="H555" s="29"/>
      <c r="I555" s="30"/>
      <c r="J555" s="30"/>
      <c r="K555" s="30"/>
      <c r="L555" s="30"/>
      <c r="M555" s="40"/>
      <c r="N555" s="40"/>
      <c r="O555" s="31"/>
      <c r="P555" s="31"/>
      <c r="Q555" s="32"/>
      <c r="R555" s="32"/>
      <c r="S555" s="33"/>
      <c r="T555" s="33"/>
      <c r="U555" s="33"/>
      <c r="V555" s="33"/>
      <c r="W555" s="33"/>
      <c r="X555" s="33"/>
    </row>
    <row r="556" spans="1:24" s="34" customFormat="1">
      <c r="A556" s="29"/>
      <c r="B556" s="29"/>
      <c r="C556" s="29"/>
      <c r="D556" s="29"/>
      <c r="E556" s="29"/>
      <c r="F556" s="29"/>
      <c r="G556" s="29"/>
      <c r="H556" s="29"/>
      <c r="I556" s="30"/>
      <c r="J556" s="30"/>
      <c r="K556" s="30"/>
      <c r="L556" s="30"/>
      <c r="M556" s="40"/>
      <c r="N556" s="40"/>
      <c r="O556" s="31"/>
      <c r="P556" s="31"/>
      <c r="Q556" s="32"/>
      <c r="R556" s="32"/>
      <c r="S556" s="33"/>
      <c r="T556" s="33"/>
      <c r="U556" s="33"/>
      <c r="V556" s="33"/>
      <c r="W556" s="33"/>
      <c r="X556" s="33"/>
    </row>
    <row r="557" spans="1:24" s="34" customFormat="1">
      <c r="A557" s="29"/>
      <c r="B557" s="29"/>
      <c r="C557" s="29"/>
      <c r="D557" s="29"/>
      <c r="E557" s="29"/>
      <c r="F557" s="29"/>
      <c r="G557" s="29"/>
      <c r="H557" s="29"/>
      <c r="I557" s="30"/>
      <c r="J557" s="30"/>
      <c r="K557" s="30"/>
      <c r="L557" s="30"/>
      <c r="M557" s="40"/>
      <c r="N557" s="40"/>
      <c r="O557" s="31"/>
      <c r="P557" s="31"/>
      <c r="Q557" s="32"/>
      <c r="R557" s="32"/>
      <c r="S557" s="33"/>
      <c r="T557" s="33"/>
      <c r="U557" s="33"/>
      <c r="V557" s="33"/>
      <c r="W557" s="33"/>
      <c r="X557" s="33"/>
    </row>
    <row r="558" spans="1:24" s="34" customFormat="1">
      <c r="A558" s="29"/>
      <c r="B558" s="29"/>
      <c r="C558" s="29"/>
      <c r="D558" s="29"/>
      <c r="E558" s="29"/>
      <c r="F558" s="29"/>
      <c r="G558" s="29"/>
      <c r="H558" s="29"/>
      <c r="I558" s="30"/>
      <c r="J558" s="30"/>
      <c r="K558" s="30"/>
      <c r="L558" s="30"/>
      <c r="M558" s="40"/>
      <c r="N558" s="40"/>
      <c r="O558" s="31"/>
      <c r="P558" s="31"/>
      <c r="Q558" s="32"/>
      <c r="R558" s="32"/>
      <c r="S558" s="33"/>
      <c r="T558" s="33"/>
      <c r="U558" s="33"/>
      <c r="V558" s="33"/>
      <c r="W558" s="33"/>
      <c r="X558" s="33"/>
    </row>
    <row r="559" spans="1:24" s="34" customFormat="1">
      <c r="A559" s="29"/>
      <c r="B559" s="29"/>
      <c r="C559" s="29"/>
      <c r="D559" s="29"/>
      <c r="E559" s="29"/>
      <c r="F559" s="29"/>
      <c r="G559" s="29"/>
      <c r="H559" s="29"/>
      <c r="I559" s="30"/>
      <c r="J559" s="30"/>
      <c r="K559" s="30"/>
      <c r="L559" s="30"/>
      <c r="M559" s="40"/>
      <c r="N559" s="40"/>
      <c r="O559" s="31"/>
      <c r="P559" s="31"/>
      <c r="Q559" s="32"/>
      <c r="R559" s="32"/>
      <c r="S559" s="33"/>
      <c r="T559" s="33"/>
      <c r="U559" s="33"/>
      <c r="V559" s="33"/>
      <c r="W559" s="33"/>
      <c r="X559" s="33"/>
    </row>
    <row r="560" spans="1:24" s="34" customFormat="1">
      <c r="A560" s="29"/>
      <c r="B560" s="29"/>
      <c r="C560" s="29"/>
      <c r="D560" s="29"/>
      <c r="E560" s="29"/>
      <c r="F560" s="29"/>
      <c r="G560" s="29"/>
      <c r="H560" s="29"/>
      <c r="I560" s="30"/>
      <c r="J560" s="30"/>
      <c r="K560" s="30"/>
      <c r="L560" s="30"/>
      <c r="M560" s="40"/>
      <c r="N560" s="40"/>
      <c r="O560" s="31"/>
      <c r="P560" s="31"/>
      <c r="Q560" s="32"/>
      <c r="R560" s="32"/>
      <c r="S560" s="33"/>
      <c r="T560" s="33"/>
      <c r="U560" s="33"/>
      <c r="V560" s="33"/>
      <c r="W560" s="33"/>
      <c r="X560" s="33"/>
    </row>
    <row r="561" spans="1:24" s="34" customFormat="1">
      <c r="A561" s="29"/>
      <c r="B561" s="29"/>
      <c r="C561" s="29"/>
      <c r="D561" s="29"/>
      <c r="E561" s="29"/>
      <c r="F561" s="29"/>
      <c r="G561" s="29"/>
      <c r="H561" s="29"/>
      <c r="I561" s="30"/>
      <c r="J561" s="30"/>
      <c r="K561" s="30"/>
      <c r="L561" s="30"/>
      <c r="M561" s="40"/>
      <c r="N561" s="40"/>
      <c r="O561" s="31"/>
      <c r="P561" s="31"/>
      <c r="Q561" s="32"/>
      <c r="R561" s="32"/>
      <c r="S561" s="33"/>
      <c r="T561" s="33"/>
      <c r="U561" s="33"/>
      <c r="V561" s="33"/>
      <c r="W561" s="33"/>
      <c r="X561" s="33"/>
    </row>
    <row r="562" spans="1:24" s="34" customFormat="1">
      <c r="A562" s="29"/>
      <c r="B562" s="29"/>
      <c r="C562" s="29"/>
      <c r="D562" s="29"/>
      <c r="E562" s="29"/>
      <c r="F562" s="29"/>
      <c r="G562" s="29"/>
      <c r="H562" s="29"/>
      <c r="I562" s="30"/>
      <c r="J562" s="30"/>
      <c r="K562" s="30"/>
      <c r="L562" s="30"/>
      <c r="M562" s="40"/>
      <c r="N562" s="40"/>
      <c r="O562" s="31"/>
      <c r="P562" s="31"/>
      <c r="Q562" s="32"/>
      <c r="R562" s="32"/>
      <c r="S562" s="33"/>
      <c r="T562" s="33"/>
      <c r="U562" s="33"/>
      <c r="V562" s="33"/>
      <c r="W562" s="33"/>
      <c r="X562" s="33"/>
    </row>
    <row r="563" spans="1:24" s="34" customFormat="1">
      <c r="A563" s="29"/>
      <c r="B563" s="29"/>
      <c r="C563" s="29"/>
      <c r="D563" s="29"/>
      <c r="E563" s="29"/>
      <c r="F563" s="29"/>
      <c r="G563" s="29"/>
      <c r="H563" s="29"/>
      <c r="I563" s="30"/>
      <c r="J563" s="30"/>
      <c r="K563" s="30"/>
      <c r="L563" s="30"/>
      <c r="M563" s="40"/>
      <c r="N563" s="40"/>
      <c r="O563" s="31"/>
      <c r="P563" s="31"/>
      <c r="Q563" s="32"/>
      <c r="R563" s="32"/>
      <c r="S563" s="33"/>
      <c r="T563" s="33"/>
      <c r="U563" s="33"/>
      <c r="V563" s="33"/>
      <c r="W563" s="33"/>
      <c r="X563" s="33"/>
    </row>
    <row r="564" spans="1:24" s="34" customFormat="1">
      <c r="A564" s="29"/>
      <c r="B564" s="29"/>
      <c r="C564" s="29"/>
      <c r="D564" s="29"/>
      <c r="E564" s="29"/>
      <c r="F564" s="29"/>
      <c r="G564" s="29"/>
      <c r="H564" s="29"/>
      <c r="I564" s="30"/>
      <c r="J564" s="30"/>
      <c r="K564" s="30"/>
      <c r="L564" s="30"/>
      <c r="M564" s="40"/>
      <c r="N564" s="40"/>
      <c r="O564" s="31"/>
      <c r="P564" s="31"/>
      <c r="Q564" s="32"/>
      <c r="R564" s="32"/>
      <c r="S564" s="33"/>
      <c r="T564" s="33"/>
      <c r="U564" s="33"/>
      <c r="V564" s="33"/>
      <c r="W564" s="33"/>
      <c r="X564" s="33"/>
    </row>
    <row r="565" spans="1:24" s="34" customFormat="1">
      <c r="A565" s="29"/>
      <c r="B565" s="29"/>
      <c r="C565" s="29"/>
      <c r="D565" s="29"/>
      <c r="E565" s="29"/>
      <c r="F565" s="29"/>
      <c r="G565" s="29"/>
      <c r="H565" s="29"/>
      <c r="I565" s="30"/>
      <c r="J565" s="30"/>
      <c r="K565" s="30"/>
      <c r="L565" s="30"/>
      <c r="M565" s="40"/>
      <c r="N565" s="40"/>
      <c r="O565" s="31"/>
      <c r="P565" s="31"/>
      <c r="Q565" s="32"/>
      <c r="R565" s="32"/>
      <c r="S565" s="33"/>
      <c r="T565" s="33"/>
      <c r="U565" s="33"/>
      <c r="V565" s="33"/>
      <c r="W565" s="33"/>
      <c r="X565" s="33"/>
    </row>
    <row r="566" spans="1:24" s="34" customFormat="1">
      <c r="A566" s="29"/>
      <c r="B566" s="29"/>
      <c r="C566" s="29"/>
      <c r="D566" s="29"/>
      <c r="E566" s="29"/>
      <c r="F566" s="29"/>
      <c r="G566" s="29"/>
      <c r="H566" s="29"/>
      <c r="I566" s="30"/>
      <c r="J566" s="30"/>
      <c r="K566" s="30"/>
      <c r="L566" s="30"/>
      <c r="M566" s="40"/>
      <c r="N566" s="40"/>
      <c r="O566" s="31"/>
      <c r="P566" s="31"/>
      <c r="Q566" s="32"/>
      <c r="R566" s="32"/>
      <c r="S566" s="33"/>
      <c r="T566" s="33"/>
      <c r="U566" s="33"/>
      <c r="V566" s="33"/>
      <c r="W566" s="33"/>
      <c r="X566" s="33"/>
    </row>
    <row r="567" spans="1:24" s="34" customFormat="1">
      <c r="A567" s="29"/>
      <c r="B567" s="29"/>
      <c r="C567" s="29"/>
      <c r="D567" s="29"/>
      <c r="E567" s="29"/>
      <c r="F567" s="29"/>
      <c r="G567" s="29"/>
      <c r="H567" s="29"/>
      <c r="I567" s="30"/>
      <c r="J567" s="30"/>
      <c r="K567" s="30"/>
      <c r="L567" s="30"/>
      <c r="M567" s="40"/>
      <c r="N567" s="40"/>
      <c r="O567" s="31"/>
      <c r="P567" s="31"/>
      <c r="Q567" s="32"/>
      <c r="R567" s="32"/>
      <c r="S567" s="33"/>
      <c r="T567" s="33"/>
      <c r="U567" s="33"/>
      <c r="V567" s="33"/>
      <c r="W567" s="33"/>
      <c r="X567" s="33"/>
    </row>
    <row r="568" spans="1:24" s="34" customFormat="1">
      <c r="A568" s="29"/>
      <c r="B568" s="29"/>
      <c r="C568" s="29"/>
      <c r="D568" s="29"/>
      <c r="E568" s="29"/>
      <c r="F568" s="29"/>
      <c r="G568" s="29"/>
      <c r="H568" s="29"/>
      <c r="I568" s="30"/>
      <c r="J568" s="30"/>
      <c r="K568" s="30"/>
      <c r="L568" s="30"/>
      <c r="M568" s="40"/>
      <c r="N568" s="40"/>
      <c r="O568" s="31"/>
      <c r="P568" s="31"/>
      <c r="Q568" s="32"/>
      <c r="R568" s="32"/>
      <c r="S568" s="33"/>
      <c r="T568" s="33"/>
      <c r="U568" s="33"/>
      <c r="V568" s="33"/>
      <c r="W568" s="33"/>
      <c r="X568" s="33"/>
    </row>
    <row r="569" spans="1:24" s="34" customFormat="1">
      <c r="A569" s="29"/>
      <c r="B569" s="29"/>
      <c r="C569" s="29"/>
      <c r="D569" s="29"/>
      <c r="E569" s="29"/>
      <c r="F569" s="29"/>
      <c r="G569" s="29"/>
      <c r="H569" s="29"/>
      <c r="I569" s="30"/>
      <c r="J569" s="30"/>
      <c r="K569" s="30"/>
      <c r="L569" s="30"/>
      <c r="M569" s="40"/>
      <c r="N569" s="40"/>
      <c r="O569" s="31"/>
      <c r="P569" s="31"/>
      <c r="Q569" s="32"/>
      <c r="R569" s="32"/>
      <c r="S569" s="33"/>
      <c r="T569" s="33"/>
      <c r="U569" s="33"/>
      <c r="V569" s="33"/>
      <c r="W569" s="33"/>
      <c r="X569" s="33"/>
    </row>
    <row r="570" spans="1:24" s="34" customFormat="1">
      <c r="A570" s="29"/>
      <c r="B570" s="29"/>
      <c r="C570" s="29"/>
      <c r="D570" s="29"/>
      <c r="E570" s="29"/>
      <c r="F570" s="29"/>
      <c r="G570" s="29"/>
      <c r="H570" s="29"/>
      <c r="I570" s="30"/>
      <c r="J570" s="30"/>
      <c r="K570" s="30"/>
      <c r="L570" s="30"/>
      <c r="M570" s="40"/>
      <c r="N570" s="40"/>
      <c r="O570" s="31"/>
      <c r="P570" s="31"/>
      <c r="Q570" s="32"/>
      <c r="R570" s="32"/>
      <c r="S570" s="33"/>
      <c r="T570" s="33"/>
      <c r="U570" s="33"/>
      <c r="V570" s="33"/>
      <c r="W570" s="33"/>
      <c r="X570" s="33"/>
    </row>
    <row r="571" spans="1:24" s="34" customFormat="1">
      <c r="A571" s="29"/>
      <c r="B571" s="29"/>
      <c r="C571" s="29"/>
      <c r="D571" s="29"/>
      <c r="E571" s="29"/>
      <c r="F571" s="29"/>
      <c r="G571" s="29"/>
      <c r="H571" s="29"/>
      <c r="I571" s="30"/>
      <c r="J571" s="30"/>
      <c r="K571" s="30"/>
      <c r="L571" s="30"/>
      <c r="M571" s="40"/>
      <c r="N571" s="40"/>
      <c r="O571" s="31"/>
      <c r="P571" s="31"/>
      <c r="Q571" s="32"/>
      <c r="R571" s="32"/>
      <c r="S571" s="33"/>
      <c r="T571" s="33"/>
      <c r="U571" s="33"/>
      <c r="V571" s="33"/>
      <c r="W571" s="33"/>
      <c r="X571" s="33"/>
    </row>
    <row r="572" spans="1:24" s="34" customFormat="1">
      <c r="A572" s="29"/>
      <c r="B572" s="29"/>
      <c r="C572" s="29"/>
      <c r="D572" s="29"/>
      <c r="E572" s="29"/>
      <c r="F572" s="29"/>
      <c r="G572" s="29"/>
      <c r="H572" s="29"/>
      <c r="I572" s="30"/>
      <c r="J572" s="30"/>
      <c r="K572" s="30"/>
      <c r="L572" s="30"/>
      <c r="M572" s="40"/>
      <c r="N572" s="40"/>
      <c r="O572" s="31"/>
      <c r="P572" s="31"/>
      <c r="Q572" s="32"/>
      <c r="R572" s="32"/>
      <c r="S572" s="33"/>
      <c r="T572" s="33"/>
      <c r="U572" s="33"/>
      <c r="V572" s="33"/>
      <c r="W572" s="33"/>
      <c r="X572" s="33"/>
    </row>
    <row r="573" spans="1:24" s="34" customFormat="1">
      <c r="A573" s="29"/>
      <c r="B573" s="29"/>
      <c r="C573" s="29"/>
      <c r="D573" s="29"/>
      <c r="E573" s="29"/>
      <c r="F573" s="29"/>
      <c r="G573" s="29"/>
      <c r="H573" s="29"/>
      <c r="I573" s="30"/>
      <c r="J573" s="30"/>
      <c r="K573" s="30"/>
      <c r="L573" s="30"/>
      <c r="M573" s="40"/>
      <c r="N573" s="40"/>
      <c r="O573" s="31"/>
      <c r="P573" s="31"/>
      <c r="Q573" s="32"/>
      <c r="R573" s="32"/>
      <c r="S573" s="33"/>
      <c r="T573" s="33"/>
      <c r="U573" s="33"/>
      <c r="V573" s="33"/>
      <c r="W573" s="33"/>
      <c r="X573" s="33"/>
    </row>
    <row r="574" spans="1:24" s="34" customFormat="1">
      <c r="A574" s="29"/>
      <c r="B574" s="29"/>
      <c r="C574" s="29"/>
      <c r="D574" s="29"/>
      <c r="E574" s="29"/>
      <c r="F574" s="29"/>
      <c r="G574" s="29"/>
      <c r="H574" s="29"/>
      <c r="I574" s="30"/>
      <c r="J574" s="30"/>
      <c r="K574" s="30"/>
      <c r="L574" s="30"/>
      <c r="M574" s="40"/>
      <c r="N574" s="40"/>
      <c r="O574" s="31"/>
      <c r="P574" s="31"/>
      <c r="Q574" s="32"/>
      <c r="R574" s="32"/>
      <c r="S574" s="33"/>
      <c r="T574" s="33"/>
      <c r="U574" s="33"/>
      <c r="V574" s="33"/>
      <c r="W574" s="33"/>
      <c r="X574" s="33"/>
    </row>
    <row r="575" spans="1:24" s="34" customFormat="1">
      <c r="A575" s="29"/>
      <c r="B575" s="29"/>
      <c r="C575" s="29"/>
      <c r="D575" s="29"/>
      <c r="E575" s="29"/>
      <c r="F575" s="29"/>
      <c r="G575" s="29"/>
      <c r="H575" s="29"/>
      <c r="I575" s="30"/>
      <c r="J575" s="30"/>
      <c r="K575" s="30"/>
      <c r="L575" s="30"/>
      <c r="M575" s="40"/>
      <c r="N575" s="40"/>
      <c r="O575" s="31"/>
      <c r="P575" s="31"/>
      <c r="Q575" s="32"/>
      <c r="R575" s="32"/>
      <c r="S575" s="33"/>
      <c r="T575" s="33"/>
      <c r="U575" s="33"/>
      <c r="V575" s="33"/>
      <c r="W575" s="33"/>
      <c r="X575" s="33"/>
    </row>
    <row r="576" spans="1:24" s="34" customFormat="1">
      <c r="A576" s="29"/>
      <c r="B576" s="29"/>
      <c r="C576" s="29"/>
      <c r="D576" s="29"/>
      <c r="E576" s="29"/>
      <c r="F576" s="29"/>
      <c r="G576" s="29"/>
      <c r="H576" s="29"/>
      <c r="I576" s="30"/>
      <c r="J576" s="30"/>
      <c r="K576" s="30"/>
      <c r="L576" s="30"/>
      <c r="M576" s="40"/>
      <c r="N576" s="40"/>
      <c r="O576" s="31"/>
      <c r="P576" s="31"/>
      <c r="Q576" s="32"/>
      <c r="R576" s="32"/>
      <c r="S576" s="33"/>
      <c r="T576" s="33"/>
      <c r="U576" s="33"/>
      <c r="V576" s="33"/>
      <c r="W576" s="33"/>
      <c r="X576" s="33"/>
    </row>
    <row r="577" spans="1:24" s="34" customFormat="1">
      <c r="A577" s="29"/>
      <c r="B577" s="29"/>
      <c r="C577" s="29"/>
      <c r="D577" s="29"/>
      <c r="E577" s="29"/>
      <c r="F577" s="29"/>
      <c r="G577" s="29"/>
      <c r="H577" s="29"/>
      <c r="I577" s="30"/>
      <c r="J577" s="30"/>
      <c r="K577" s="30"/>
      <c r="L577" s="30"/>
      <c r="M577" s="40"/>
      <c r="N577" s="40"/>
      <c r="O577" s="31"/>
      <c r="P577" s="31"/>
      <c r="Q577" s="32"/>
      <c r="R577" s="32"/>
      <c r="S577" s="33"/>
      <c r="T577" s="33"/>
      <c r="U577" s="33"/>
      <c r="V577" s="33"/>
      <c r="W577" s="33"/>
      <c r="X577" s="33"/>
    </row>
    <row r="578" spans="1:24" s="34" customFormat="1">
      <c r="A578" s="29"/>
      <c r="B578" s="29"/>
      <c r="C578" s="29"/>
      <c r="D578" s="29"/>
      <c r="E578" s="29"/>
      <c r="F578" s="29"/>
      <c r="G578" s="29"/>
      <c r="H578" s="29"/>
      <c r="I578" s="30"/>
      <c r="J578" s="30"/>
      <c r="K578" s="30"/>
      <c r="L578" s="30"/>
      <c r="M578" s="40"/>
      <c r="N578" s="40"/>
      <c r="O578" s="31"/>
      <c r="P578" s="31"/>
      <c r="Q578" s="32"/>
      <c r="R578" s="32"/>
      <c r="S578" s="33"/>
      <c r="T578" s="33"/>
      <c r="U578" s="33"/>
      <c r="V578" s="33"/>
      <c r="W578" s="33"/>
      <c r="X578" s="33"/>
    </row>
    <row r="579" spans="1:24" s="34" customFormat="1">
      <c r="A579" s="29"/>
      <c r="B579" s="29"/>
      <c r="C579" s="29"/>
      <c r="D579" s="29"/>
      <c r="E579" s="29"/>
      <c r="F579" s="29"/>
      <c r="G579" s="29"/>
      <c r="H579" s="29"/>
      <c r="I579" s="30"/>
      <c r="J579" s="30"/>
      <c r="K579" s="30"/>
      <c r="L579" s="30"/>
      <c r="M579" s="40"/>
      <c r="N579" s="40"/>
      <c r="O579" s="31"/>
      <c r="P579" s="31"/>
      <c r="Q579" s="32"/>
      <c r="R579" s="32"/>
      <c r="S579" s="33"/>
      <c r="T579" s="33"/>
      <c r="U579" s="33"/>
      <c r="V579" s="33"/>
      <c r="W579" s="33"/>
      <c r="X579" s="33"/>
    </row>
    <row r="580" spans="1:24" s="34" customFormat="1">
      <c r="A580" s="29"/>
      <c r="B580" s="29"/>
      <c r="C580" s="29"/>
      <c r="D580" s="29"/>
      <c r="E580" s="29"/>
      <c r="F580" s="29"/>
      <c r="G580" s="29"/>
      <c r="H580" s="29"/>
      <c r="I580" s="30"/>
      <c r="J580" s="30"/>
      <c r="K580" s="30"/>
      <c r="L580" s="30"/>
      <c r="M580" s="40"/>
      <c r="N580" s="40"/>
      <c r="O580" s="31"/>
      <c r="P580" s="31"/>
      <c r="Q580" s="32"/>
      <c r="R580" s="32"/>
      <c r="S580" s="33"/>
      <c r="T580" s="33"/>
      <c r="U580" s="33"/>
      <c r="V580" s="33"/>
      <c r="W580" s="33"/>
      <c r="X580" s="33"/>
    </row>
    <row r="581" spans="1:24" s="34" customFormat="1">
      <c r="A581" s="29"/>
      <c r="B581" s="29"/>
      <c r="C581" s="29"/>
      <c r="D581" s="29"/>
      <c r="E581" s="29"/>
      <c r="F581" s="29"/>
      <c r="G581" s="29"/>
      <c r="H581" s="29"/>
      <c r="I581" s="30"/>
      <c r="J581" s="30"/>
      <c r="K581" s="30"/>
      <c r="L581" s="30"/>
      <c r="M581" s="40"/>
      <c r="N581" s="40"/>
      <c r="O581" s="31"/>
      <c r="P581" s="31"/>
      <c r="Q581" s="32"/>
      <c r="R581" s="32"/>
      <c r="S581" s="33"/>
      <c r="T581" s="33"/>
      <c r="U581" s="33"/>
      <c r="V581" s="33"/>
      <c r="W581" s="33"/>
      <c r="X581" s="33"/>
    </row>
    <row r="582" spans="1:24" s="34" customFormat="1">
      <c r="A582" s="29"/>
      <c r="B582" s="29"/>
      <c r="C582" s="29"/>
      <c r="D582" s="29"/>
      <c r="E582" s="29"/>
      <c r="F582" s="29"/>
      <c r="G582" s="29"/>
      <c r="H582" s="29"/>
      <c r="I582" s="30"/>
      <c r="J582" s="30"/>
      <c r="K582" s="30"/>
      <c r="L582" s="30"/>
      <c r="M582" s="40"/>
      <c r="N582" s="40"/>
      <c r="O582" s="31"/>
      <c r="P582" s="31"/>
      <c r="Q582" s="32"/>
      <c r="R582" s="32"/>
      <c r="S582" s="33"/>
      <c r="T582" s="33"/>
      <c r="U582" s="33"/>
      <c r="V582" s="33"/>
      <c r="W582" s="33"/>
      <c r="X582" s="33"/>
    </row>
    <row r="583" spans="1:24" s="34" customFormat="1">
      <c r="A583" s="29"/>
      <c r="B583" s="29"/>
      <c r="C583" s="29"/>
      <c r="D583" s="29"/>
      <c r="E583" s="29"/>
      <c r="F583" s="29"/>
      <c r="G583" s="29"/>
      <c r="H583" s="29"/>
      <c r="I583" s="30"/>
      <c r="J583" s="30"/>
      <c r="K583" s="30"/>
      <c r="L583" s="30"/>
      <c r="M583" s="40"/>
      <c r="N583" s="40"/>
      <c r="O583" s="31"/>
      <c r="P583" s="31"/>
      <c r="Q583" s="32"/>
      <c r="R583" s="32"/>
      <c r="S583" s="33"/>
      <c r="T583" s="33"/>
      <c r="U583" s="33"/>
      <c r="V583" s="33"/>
      <c r="W583" s="33"/>
      <c r="X583" s="33"/>
    </row>
    <row r="584" spans="1:24" s="34" customFormat="1">
      <c r="A584" s="29"/>
      <c r="B584" s="29"/>
      <c r="C584" s="29"/>
      <c r="D584" s="29"/>
      <c r="E584" s="29"/>
      <c r="F584" s="29"/>
      <c r="G584" s="29"/>
      <c r="H584" s="29"/>
      <c r="I584" s="30"/>
      <c r="J584" s="30"/>
      <c r="K584" s="30"/>
      <c r="L584" s="30"/>
      <c r="M584" s="40"/>
      <c r="N584" s="40"/>
      <c r="O584" s="31"/>
      <c r="P584" s="31"/>
      <c r="Q584" s="32"/>
      <c r="R584" s="32"/>
      <c r="S584" s="33"/>
      <c r="T584" s="33"/>
      <c r="U584" s="33"/>
      <c r="V584" s="33"/>
      <c r="W584" s="33"/>
      <c r="X584" s="33"/>
    </row>
    <row r="585" spans="1:24" s="34" customFormat="1">
      <c r="A585" s="29"/>
      <c r="B585" s="29"/>
      <c r="C585" s="29"/>
      <c r="D585" s="29"/>
      <c r="E585" s="29"/>
      <c r="F585" s="29"/>
      <c r="G585" s="29"/>
      <c r="H585" s="29"/>
      <c r="I585" s="30"/>
      <c r="J585" s="30"/>
      <c r="K585" s="30"/>
      <c r="L585" s="30"/>
      <c r="M585" s="40"/>
      <c r="N585" s="40"/>
      <c r="O585" s="31"/>
      <c r="P585" s="31"/>
      <c r="Q585" s="32"/>
      <c r="R585" s="32"/>
      <c r="S585" s="33"/>
      <c r="T585" s="33"/>
      <c r="U585" s="33"/>
      <c r="V585" s="33"/>
      <c r="W585" s="33"/>
      <c r="X585" s="33"/>
    </row>
    <row r="586" spans="1:24" s="34" customFormat="1">
      <c r="A586" s="29"/>
      <c r="B586" s="29"/>
      <c r="C586" s="29"/>
      <c r="D586" s="29"/>
      <c r="E586" s="29"/>
      <c r="F586" s="29"/>
      <c r="G586" s="29"/>
      <c r="H586" s="29"/>
      <c r="I586" s="30"/>
      <c r="J586" s="30"/>
      <c r="K586" s="30"/>
      <c r="L586" s="30"/>
      <c r="M586" s="40"/>
      <c r="N586" s="40"/>
      <c r="O586" s="31"/>
      <c r="P586" s="31"/>
      <c r="Q586" s="32"/>
      <c r="R586" s="32"/>
      <c r="S586" s="33"/>
      <c r="T586" s="33"/>
      <c r="U586" s="33"/>
      <c r="V586" s="33"/>
      <c r="W586" s="33"/>
      <c r="X586" s="33"/>
    </row>
    <row r="587" spans="1:24" s="34" customFormat="1">
      <c r="A587" s="29"/>
      <c r="B587" s="29"/>
      <c r="C587" s="29"/>
      <c r="D587" s="29"/>
      <c r="E587" s="29"/>
      <c r="F587" s="29"/>
      <c r="G587" s="29"/>
      <c r="H587" s="29"/>
      <c r="I587" s="30"/>
      <c r="J587" s="30"/>
      <c r="K587" s="30"/>
      <c r="L587" s="30"/>
      <c r="M587" s="40"/>
      <c r="N587" s="40"/>
      <c r="O587" s="31"/>
      <c r="P587" s="31"/>
      <c r="Q587" s="32"/>
      <c r="R587" s="32"/>
      <c r="S587" s="33"/>
      <c r="T587" s="33"/>
      <c r="U587" s="33"/>
      <c r="V587" s="33"/>
      <c r="W587" s="33"/>
      <c r="X587" s="33"/>
    </row>
    <row r="588" spans="1:24" s="34" customFormat="1">
      <c r="A588" s="29"/>
      <c r="B588" s="29"/>
      <c r="C588" s="29"/>
      <c r="D588" s="29"/>
      <c r="E588" s="29"/>
      <c r="F588" s="29"/>
      <c r="G588" s="29"/>
      <c r="H588" s="29"/>
      <c r="I588" s="30"/>
      <c r="J588" s="30"/>
      <c r="K588" s="30"/>
      <c r="L588" s="30"/>
      <c r="M588" s="40"/>
      <c r="N588" s="40"/>
      <c r="O588" s="31"/>
      <c r="P588" s="31"/>
      <c r="Q588" s="32"/>
      <c r="R588" s="32"/>
      <c r="S588" s="33"/>
      <c r="T588" s="33"/>
      <c r="U588" s="33"/>
      <c r="V588" s="33"/>
      <c r="W588" s="33"/>
      <c r="X588" s="33"/>
    </row>
    <row r="589" spans="1:24" s="34" customFormat="1">
      <c r="A589" s="29"/>
      <c r="B589" s="29"/>
      <c r="C589" s="29"/>
      <c r="D589" s="29"/>
      <c r="E589" s="29"/>
      <c r="F589" s="29"/>
      <c r="G589" s="29"/>
      <c r="H589" s="29"/>
      <c r="I589" s="30"/>
      <c r="J589" s="30"/>
      <c r="K589" s="30"/>
      <c r="L589" s="30"/>
      <c r="M589" s="40"/>
      <c r="N589" s="40"/>
      <c r="O589" s="31"/>
      <c r="P589" s="31"/>
      <c r="Q589" s="32"/>
      <c r="R589" s="32"/>
      <c r="S589" s="33"/>
      <c r="T589" s="33"/>
      <c r="U589" s="33"/>
      <c r="V589" s="33"/>
      <c r="W589" s="33"/>
      <c r="X589" s="33"/>
    </row>
    <row r="590" spans="1:24" s="34" customFormat="1">
      <c r="A590" s="29"/>
      <c r="B590" s="29"/>
      <c r="C590" s="29"/>
      <c r="D590" s="29"/>
      <c r="E590" s="29"/>
      <c r="F590" s="29"/>
      <c r="G590" s="29"/>
      <c r="H590" s="29"/>
      <c r="I590" s="30"/>
      <c r="J590" s="30"/>
      <c r="K590" s="30"/>
      <c r="L590" s="30"/>
      <c r="M590" s="40"/>
      <c r="N590" s="40"/>
      <c r="O590" s="31"/>
      <c r="P590" s="31"/>
      <c r="Q590" s="32"/>
      <c r="R590" s="32"/>
      <c r="S590" s="33"/>
      <c r="T590" s="33"/>
      <c r="U590" s="33"/>
      <c r="V590" s="33"/>
      <c r="W590" s="33"/>
      <c r="X590" s="33"/>
    </row>
    <row r="591" spans="1:24" s="34" customFormat="1">
      <c r="A591" s="29"/>
      <c r="B591" s="29"/>
      <c r="C591" s="29"/>
      <c r="D591" s="29"/>
      <c r="E591" s="29"/>
      <c r="F591" s="29"/>
      <c r="G591" s="29"/>
      <c r="H591" s="29"/>
      <c r="I591" s="30"/>
      <c r="J591" s="30"/>
      <c r="K591" s="30"/>
      <c r="L591" s="30"/>
      <c r="M591" s="40"/>
      <c r="N591" s="40"/>
      <c r="O591" s="31"/>
      <c r="P591" s="31"/>
      <c r="Q591" s="32"/>
      <c r="R591" s="32"/>
      <c r="S591" s="33"/>
      <c r="T591" s="33"/>
      <c r="U591" s="33"/>
      <c r="V591" s="33"/>
      <c r="W591" s="33"/>
      <c r="X591" s="33"/>
    </row>
    <row r="592" spans="1:24" s="34" customFormat="1">
      <c r="A592" s="29"/>
      <c r="B592" s="29"/>
      <c r="C592" s="29"/>
      <c r="D592" s="29"/>
      <c r="E592" s="29"/>
      <c r="F592" s="29"/>
      <c r="G592" s="29"/>
      <c r="H592" s="29"/>
      <c r="I592" s="30"/>
      <c r="J592" s="30"/>
      <c r="K592" s="30"/>
      <c r="L592" s="30"/>
      <c r="M592" s="40"/>
      <c r="N592" s="40"/>
      <c r="O592" s="31"/>
      <c r="P592" s="31"/>
      <c r="Q592" s="32"/>
      <c r="R592" s="32"/>
      <c r="S592" s="33"/>
      <c r="T592" s="33"/>
      <c r="U592" s="33"/>
      <c r="V592" s="33"/>
      <c r="W592" s="33"/>
      <c r="X592" s="33"/>
    </row>
    <row r="593" spans="1:24" s="34" customFormat="1">
      <c r="A593" s="29"/>
      <c r="B593" s="29"/>
      <c r="C593" s="29"/>
      <c r="D593" s="29"/>
      <c r="E593" s="29"/>
      <c r="F593" s="29"/>
      <c r="G593" s="29"/>
      <c r="H593" s="29"/>
      <c r="I593" s="30"/>
      <c r="J593" s="30"/>
      <c r="K593" s="30"/>
      <c r="L593" s="30"/>
      <c r="M593" s="40"/>
      <c r="N593" s="40"/>
      <c r="O593" s="31"/>
      <c r="P593" s="31"/>
      <c r="Q593" s="32"/>
      <c r="R593" s="32"/>
      <c r="S593" s="33"/>
      <c r="T593" s="33"/>
      <c r="U593" s="33"/>
      <c r="V593" s="33"/>
      <c r="W593" s="33"/>
      <c r="X593" s="33"/>
    </row>
    <row r="594" spans="1:24" s="34" customFormat="1">
      <c r="A594" s="29"/>
      <c r="B594" s="29"/>
      <c r="C594" s="29"/>
      <c r="D594" s="29"/>
      <c r="E594" s="29"/>
      <c r="F594" s="29"/>
      <c r="G594" s="29"/>
      <c r="H594" s="29"/>
      <c r="I594" s="30"/>
      <c r="J594" s="30"/>
      <c r="K594" s="30"/>
      <c r="L594" s="30"/>
      <c r="M594" s="40"/>
      <c r="N594" s="40"/>
      <c r="O594" s="31"/>
      <c r="P594" s="31"/>
      <c r="Q594" s="32"/>
      <c r="R594" s="32"/>
      <c r="S594" s="33"/>
      <c r="T594" s="33"/>
      <c r="U594" s="33"/>
      <c r="V594" s="33"/>
      <c r="W594" s="33"/>
      <c r="X594" s="33"/>
    </row>
    <row r="595" spans="1:24" s="34" customFormat="1">
      <c r="A595" s="29"/>
      <c r="B595" s="29"/>
      <c r="C595" s="29"/>
      <c r="D595" s="29"/>
      <c r="E595" s="29"/>
      <c r="F595" s="29"/>
      <c r="G595" s="29"/>
      <c r="H595" s="29"/>
      <c r="I595" s="30"/>
      <c r="J595" s="30"/>
      <c r="K595" s="30"/>
      <c r="L595" s="30"/>
      <c r="M595" s="40"/>
      <c r="N595" s="40"/>
      <c r="O595" s="31"/>
      <c r="P595" s="31"/>
      <c r="Q595" s="32"/>
      <c r="R595" s="32"/>
      <c r="S595" s="33"/>
      <c r="T595" s="33"/>
      <c r="U595" s="33"/>
      <c r="V595" s="33"/>
      <c r="W595" s="33"/>
      <c r="X595" s="33"/>
    </row>
    <row r="596" spans="1:24" s="34" customFormat="1">
      <c r="A596" s="29"/>
      <c r="B596" s="29"/>
      <c r="C596" s="29"/>
      <c r="D596" s="29"/>
      <c r="E596" s="29"/>
      <c r="F596" s="29"/>
      <c r="G596" s="29"/>
      <c r="H596" s="29"/>
      <c r="I596" s="30"/>
      <c r="J596" s="30"/>
      <c r="K596" s="30"/>
      <c r="L596" s="30"/>
      <c r="M596" s="40"/>
      <c r="N596" s="40"/>
      <c r="O596" s="31"/>
      <c r="P596" s="31"/>
      <c r="Q596" s="32"/>
      <c r="R596" s="32"/>
      <c r="S596" s="33"/>
      <c r="T596" s="33"/>
      <c r="U596" s="33"/>
      <c r="V596" s="33"/>
      <c r="W596" s="33"/>
      <c r="X596" s="33"/>
    </row>
    <row r="597" spans="1:24" s="34" customFormat="1">
      <c r="A597" s="29"/>
      <c r="B597" s="29"/>
      <c r="C597" s="29"/>
      <c r="D597" s="29"/>
      <c r="E597" s="29"/>
      <c r="F597" s="29"/>
      <c r="G597" s="29"/>
      <c r="H597" s="29"/>
      <c r="I597" s="30"/>
      <c r="J597" s="30"/>
      <c r="K597" s="30"/>
      <c r="L597" s="30"/>
      <c r="M597" s="40"/>
      <c r="N597" s="40"/>
      <c r="O597" s="31"/>
      <c r="P597" s="31"/>
      <c r="Q597" s="32"/>
      <c r="R597" s="32"/>
      <c r="S597" s="33"/>
      <c r="T597" s="33"/>
      <c r="U597" s="33"/>
      <c r="V597" s="33"/>
      <c r="W597" s="33"/>
      <c r="X597" s="33"/>
    </row>
    <row r="598" spans="1:24" s="34" customFormat="1">
      <c r="A598" s="29"/>
      <c r="B598" s="29"/>
      <c r="C598" s="29"/>
      <c r="D598" s="29"/>
      <c r="E598" s="29"/>
      <c r="F598" s="29"/>
      <c r="G598" s="29"/>
      <c r="H598" s="29"/>
      <c r="I598" s="30"/>
      <c r="J598" s="30"/>
      <c r="K598" s="30"/>
      <c r="L598" s="30"/>
      <c r="M598" s="40"/>
      <c r="N598" s="40"/>
      <c r="O598" s="31"/>
      <c r="P598" s="31"/>
      <c r="Q598" s="32"/>
      <c r="R598" s="32"/>
      <c r="S598" s="33"/>
      <c r="T598" s="33"/>
      <c r="U598" s="33"/>
      <c r="V598" s="33"/>
      <c r="W598" s="33"/>
      <c r="X598" s="33"/>
    </row>
    <row r="599" spans="1:24" s="34" customFormat="1">
      <c r="A599" s="29"/>
      <c r="B599" s="29"/>
      <c r="C599" s="29"/>
      <c r="D599" s="29"/>
      <c r="E599" s="29"/>
      <c r="F599" s="29"/>
      <c r="G599" s="29"/>
      <c r="H599" s="29"/>
      <c r="I599" s="30"/>
      <c r="J599" s="30"/>
      <c r="K599" s="30"/>
      <c r="L599" s="30"/>
      <c r="M599" s="40"/>
      <c r="N599" s="40"/>
      <c r="O599" s="31"/>
      <c r="P599" s="31"/>
      <c r="Q599" s="32"/>
      <c r="R599" s="32"/>
      <c r="S599" s="33"/>
      <c r="T599" s="33"/>
      <c r="U599" s="33"/>
      <c r="V599" s="33"/>
      <c r="W599" s="33"/>
      <c r="X599" s="33"/>
    </row>
    <row r="600" spans="1:24" s="34" customFormat="1">
      <c r="A600" s="29"/>
      <c r="B600" s="29"/>
      <c r="C600" s="29"/>
      <c r="D600" s="29"/>
      <c r="E600" s="29"/>
      <c r="F600" s="29"/>
      <c r="G600" s="29"/>
      <c r="H600" s="29"/>
      <c r="I600" s="30"/>
      <c r="J600" s="30"/>
      <c r="K600" s="30"/>
      <c r="L600" s="30"/>
      <c r="M600" s="40"/>
      <c r="N600" s="40"/>
      <c r="O600" s="31"/>
      <c r="P600" s="31"/>
      <c r="Q600" s="32"/>
      <c r="R600" s="32"/>
      <c r="S600" s="33"/>
      <c r="T600" s="33"/>
      <c r="U600" s="33"/>
      <c r="V600" s="33"/>
      <c r="W600" s="33"/>
      <c r="X600" s="33"/>
    </row>
    <row r="601" spans="1:24" s="34" customFormat="1">
      <c r="A601" s="29"/>
      <c r="B601" s="29"/>
      <c r="C601" s="29"/>
      <c r="D601" s="29"/>
      <c r="E601" s="29"/>
      <c r="F601" s="29"/>
      <c r="G601" s="29"/>
      <c r="H601" s="29"/>
      <c r="I601" s="30"/>
      <c r="J601" s="30"/>
      <c r="K601" s="30"/>
      <c r="L601" s="30"/>
      <c r="M601" s="40"/>
      <c r="N601" s="40"/>
      <c r="O601" s="31"/>
      <c r="P601" s="31"/>
      <c r="Q601" s="32"/>
      <c r="R601" s="32"/>
      <c r="S601" s="33"/>
      <c r="T601" s="33"/>
      <c r="U601" s="33"/>
      <c r="V601" s="33"/>
      <c r="W601" s="33"/>
      <c r="X601" s="33"/>
    </row>
    <row r="602" spans="1:24" s="34" customFormat="1">
      <c r="A602" s="29"/>
      <c r="B602" s="29"/>
      <c r="C602" s="29"/>
      <c r="D602" s="29"/>
      <c r="E602" s="29"/>
      <c r="F602" s="29"/>
      <c r="G602" s="29"/>
      <c r="H602" s="29"/>
      <c r="I602" s="30"/>
      <c r="J602" s="30"/>
      <c r="K602" s="30"/>
      <c r="L602" s="30"/>
      <c r="M602" s="40"/>
      <c r="N602" s="40"/>
      <c r="O602" s="31"/>
      <c r="P602" s="31"/>
      <c r="Q602" s="32"/>
      <c r="R602" s="32"/>
      <c r="S602" s="33"/>
      <c r="T602" s="33"/>
      <c r="U602" s="33"/>
      <c r="V602" s="33"/>
      <c r="W602" s="33"/>
      <c r="X602" s="33"/>
    </row>
    <row r="603" spans="1:24" s="34" customFormat="1">
      <c r="A603" s="29"/>
      <c r="B603" s="29"/>
      <c r="C603" s="29"/>
      <c r="D603" s="29"/>
      <c r="E603" s="29"/>
      <c r="F603" s="29"/>
      <c r="G603" s="29"/>
      <c r="H603" s="29"/>
      <c r="I603" s="30"/>
      <c r="J603" s="30"/>
      <c r="K603" s="30"/>
      <c r="L603" s="30"/>
      <c r="M603" s="40"/>
      <c r="N603" s="40"/>
      <c r="O603" s="31"/>
      <c r="P603" s="31"/>
      <c r="Q603" s="32"/>
      <c r="R603" s="32"/>
      <c r="S603" s="33"/>
      <c r="T603" s="33"/>
      <c r="U603" s="33"/>
      <c r="V603" s="33"/>
      <c r="W603" s="33"/>
      <c r="X603" s="33"/>
    </row>
    <row r="604" spans="1:24" s="34" customFormat="1">
      <c r="A604" s="29"/>
      <c r="B604" s="29"/>
      <c r="C604" s="29"/>
      <c r="D604" s="29"/>
      <c r="E604" s="29"/>
      <c r="F604" s="29"/>
      <c r="G604" s="29"/>
      <c r="H604" s="29"/>
      <c r="I604" s="30"/>
      <c r="J604" s="30"/>
      <c r="K604" s="30"/>
      <c r="L604" s="30"/>
      <c r="M604" s="40"/>
      <c r="N604" s="40"/>
      <c r="O604" s="31"/>
      <c r="P604" s="31"/>
      <c r="Q604" s="32"/>
      <c r="R604" s="32"/>
      <c r="S604" s="33"/>
      <c r="T604" s="33"/>
      <c r="U604" s="33"/>
      <c r="V604" s="33"/>
      <c r="W604" s="33"/>
      <c r="X604" s="33"/>
    </row>
    <row r="605" spans="1:24" s="34" customFormat="1">
      <c r="A605" s="29"/>
      <c r="B605" s="29"/>
      <c r="C605" s="29"/>
      <c r="D605" s="29"/>
      <c r="E605" s="29"/>
      <c r="F605" s="29"/>
      <c r="G605" s="29"/>
      <c r="H605" s="29"/>
      <c r="I605" s="30"/>
      <c r="J605" s="30"/>
      <c r="K605" s="30"/>
      <c r="L605" s="30"/>
      <c r="M605" s="40"/>
      <c r="N605" s="40"/>
      <c r="O605" s="31"/>
      <c r="P605" s="31"/>
      <c r="Q605" s="32"/>
      <c r="R605" s="32"/>
      <c r="S605" s="33"/>
      <c r="T605" s="33"/>
      <c r="U605" s="33"/>
      <c r="V605" s="33"/>
      <c r="W605" s="33"/>
      <c r="X605" s="33"/>
    </row>
    <row r="606" spans="1:24" s="34" customFormat="1">
      <c r="A606" s="29"/>
      <c r="B606" s="29"/>
      <c r="C606" s="29"/>
      <c r="D606" s="29"/>
      <c r="E606" s="29"/>
      <c r="F606" s="29"/>
      <c r="G606" s="29"/>
      <c r="H606" s="29"/>
      <c r="I606" s="30"/>
      <c r="J606" s="30"/>
      <c r="K606" s="30"/>
      <c r="L606" s="30"/>
      <c r="M606" s="40"/>
      <c r="N606" s="40"/>
      <c r="O606" s="31"/>
      <c r="P606" s="31"/>
      <c r="Q606" s="32"/>
      <c r="R606" s="32"/>
      <c r="S606" s="33"/>
      <c r="T606" s="33"/>
      <c r="U606" s="33"/>
      <c r="V606" s="33"/>
      <c r="W606" s="33"/>
      <c r="X606" s="33"/>
    </row>
    <row r="607" spans="1:24" s="34" customFormat="1">
      <c r="A607" s="29"/>
      <c r="B607" s="29"/>
      <c r="C607" s="29"/>
      <c r="D607" s="29"/>
      <c r="E607" s="29"/>
      <c r="F607" s="29"/>
      <c r="G607" s="29"/>
      <c r="H607" s="29"/>
      <c r="I607" s="30"/>
      <c r="J607" s="30"/>
      <c r="K607" s="30"/>
      <c r="L607" s="30"/>
      <c r="M607" s="40"/>
      <c r="N607" s="40"/>
      <c r="O607" s="31"/>
      <c r="P607" s="31"/>
      <c r="Q607" s="32"/>
      <c r="R607" s="32"/>
      <c r="S607" s="33"/>
      <c r="T607" s="33"/>
      <c r="U607" s="33"/>
      <c r="V607" s="33"/>
      <c r="W607" s="33"/>
      <c r="X607" s="33"/>
    </row>
    <row r="608" spans="1:24" s="34" customFormat="1">
      <c r="A608" s="29"/>
      <c r="B608" s="29"/>
      <c r="C608" s="29"/>
      <c r="D608" s="29"/>
      <c r="E608" s="29"/>
      <c r="F608" s="29"/>
      <c r="G608" s="29"/>
      <c r="H608" s="29"/>
      <c r="I608" s="30"/>
      <c r="J608" s="30"/>
      <c r="K608" s="30"/>
      <c r="L608" s="30"/>
      <c r="M608" s="40"/>
      <c r="N608" s="40"/>
      <c r="O608" s="31"/>
      <c r="P608" s="31"/>
      <c r="Q608" s="32"/>
      <c r="R608" s="32"/>
      <c r="S608" s="33"/>
      <c r="T608" s="33"/>
      <c r="U608" s="33"/>
      <c r="V608" s="33"/>
      <c r="W608" s="33"/>
      <c r="X608" s="33"/>
    </row>
    <row r="609" spans="1:24" s="34" customFormat="1">
      <c r="A609" s="29"/>
      <c r="B609" s="29"/>
      <c r="C609" s="29"/>
      <c r="D609" s="29"/>
      <c r="E609" s="29"/>
      <c r="F609" s="29"/>
      <c r="G609" s="29"/>
      <c r="H609" s="29"/>
      <c r="I609" s="30"/>
      <c r="J609" s="30"/>
      <c r="K609" s="30"/>
      <c r="L609" s="30"/>
      <c r="M609" s="40"/>
      <c r="N609" s="40"/>
      <c r="O609" s="31"/>
      <c r="P609" s="31"/>
      <c r="Q609" s="32"/>
      <c r="R609" s="32"/>
      <c r="S609" s="33"/>
      <c r="T609" s="33"/>
      <c r="U609" s="33"/>
      <c r="V609" s="33"/>
      <c r="W609" s="33"/>
      <c r="X609" s="33"/>
    </row>
    <row r="610" spans="1:24" s="34" customFormat="1">
      <c r="A610" s="29"/>
      <c r="B610" s="29"/>
      <c r="C610" s="29"/>
      <c r="D610" s="29"/>
      <c r="E610" s="29"/>
      <c r="F610" s="29"/>
      <c r="G610" s="29"/>
      <c r="H610" s="29"/>
      <c r="I610" s="30"/>
      <c r="J610" s="30"/>
      <c r="K610" s="30"/>
      <c r="L610" s="30"/>
      <c r="M610" s="40"/>
      <c r="N610" s="40"/>
      <c r="O610" s="31"/>
      <c r="P610" s="31"/>
      <c r="Q610" s="32"/>
      <c r="R610" s="32"/>
      <c r="S610" s="33"/>
      <c r="T610" s="33"/>
      <c r="U610" s="33"/>
      <c r="V610" s="33"/>
      <c r="W610" s="33"/>
      <c r="X610" s="33"/>
    </row>
    <row r="611" spans="1:24" s="34" customFormat="1">
      <c r="A611" s="29"/>
      <c r="B611" s="29"/>
      <c r="C611" s="29"/>
      <c r="D611" s="29"/>
      <c r="E611" s="29"/>
      <c r="F611" s="29"/>
      <c r="G611" s="29"/>
      <c r="H611" s="29"/>
      <c r="I611" s="30"/>
      <c r="J611" s="30"/>
      <c r="K611" s="30"/>
      <c r="L611" s="30"/>
      <c r="M611" s="40"/>
      <c r="N611" s="40"/>
      <c r="O611" s="31"/>
      <c r="P611" s="31"/>
      <c r="Q611" s="32"/>
      <c r="R611" s="32"/>
      <c r="S611" s="33"/>
      <c r="T611" s="33"/>
      <c r="U611" s="33"/>
      <c r="V611" s="33"/>
      <c r="W611" s="33"/>
      <c r="X611" s="33"/>
    </row>
    <row r="612" spans="1:24" s="34" customFormat="1">
      <c r="A612" s="29"/>
      <c r="B612" s="29"/>
      <c r="C612" s="29"/>
      <c r="D612" s="29"/>
      <c r="E612" s="29"/>
      <c r="F612" s="29"/>
      <c r="G612" s="29"/>
      <c r="H612" s="29"/>
      <c r="I612" s="30"/>
      <c r="J612" s="30"/>
      <c r="K612" s="30"/>
      <c r="L612" s="30"/>
      <c r="M612" s="40"/>
      <c r="N612" s="40"/>
      <c r="O612" s="31"/>
      <c r="P612" s="31"/>
      <c r="Q612" s="32"/>
      <c r="R612" s="32"/>
      <c r="S612" s="33"/>
      <c r="T612" s="33"/>
      <c r="U612" s="33"/>
      <c r="V612" s="33"/>
      <c r="W612" s="33"/>
      <c r="X612" s="33"/>
    </row>
    <row r="613" spans="1:24" s="34" customFormat="1">
      <c r="A613" s="29"/>
      <c r="B613" s="29"/>
      <c r="C613" s="29"/>
      <c r="D613" s="29"/>
      <c r="E613" s="29"/>
      <c r="F613" s="29"/>
      <c r="G613" s="29"/>
      <c r="H613" s="29"/>
      <c r="I613" s="30"/>
      <c r="J613" s="30"/>
      <c r="K613" s="30"/>
      <c r="L613" s="30"/>
      <c r="M613" s="40"/>
      <c r="N613" s="40"/>
      <c r="O613" s="31"/>
      <c r="P613" s="31"/>
      <c r="Q613" s="32"/>
      <c r="R613" s="32"/>
      <c r="S613" s="33"/>
      <c r="T613" s="33"/>
      <c r="U613" s="33"/>
      <c r="V613" s="33"/>
      <c r="W613" s="33"/>
      <c r="X613" s="33"/>
    </row>
    <row r="614" spans="1:24" s="34" customFormat="1">
      <c r="A614" s="29"/>
      <c r="B614" s="29"/>
      <c r="C614" s="29"/>
      <c r="D614" s="29"/>
      <c r="E614" s="29"/>
      <c r="F614" s="29"/>
      <c r="G614" s="29"/>
      <c r="H614" s="29"/>
      <c r="I614" s="30"/>
      <c r="J614" s="30"/>
      <c r="K614" s="30"/>
      <c r="L614" s="30"/>
      <c r="M614" s="40"/>
      <c r="N614" s="40"/>
      <c r="O614" s="31"/>
      <c r="P614" s="31"/>
      <c r="Q614" s="32"/>
      <c r="R614" s="32"/>
      <c r="S614" s="33"/>
      <c r="T614" s="33"/>
      <c r="U614" s="33"/>
      <c r="V614" s="33"/>
      <c r="W614" s="33"/>
      <c r="X614" s="33"/>
    </row>
    <row r="615" spans="1:24" s="34" customFormat="1">
      <c r="A615" s="29"/>
      <c r="B615" s="29"/>
      <c r="C615" s="29"/>
      <c r="D615" s="29"/>
      <c r="E615" s="29"/>
      <c r="F615" s="29"/>
      <c r="G615" s="29"/>
      <c r="H615" s="29"/>
      <c r="I615" s="30"/>
      <c r="J615" s="30"/>
      <c r="K615" s="30"/>
      <c r="L615" s="30"/>
      <c r="M615" s="40"/>
      <c r="N615" s="40"/>
      <c r="O615" s="31"/>
      <c r="P615" s="31"/>
      <c r="Q615" s="32"/>
      <c r="R615" s="32"/>
      <c r="S615" s="33"/>
      <c r="T615" s="33"/>
      <c r="U615" s="33"/>
      <c r="V615" s="33"/>
      <c r="W615" s="33"/>
      <c r="X615" s="33"/>
    </row>
    <row r="616" spans="1:24" s="34" customFormat="1">
      <c r="A616" s="29"/>
      <c r="B616" s="29"/>
      <c r="C616" s="29"/>
      <c r="D616" s="29"/>
      <c r="E616" s="29"/>
      <c r="F616" s="29"/>
      <c r="G616" s="29"/>
      <c r="H616" s="29"/>
      <c r="I616" s="30"/>
      <c r="J616" s="30"/>
      <c r="K616" s="30"/>
      <c r="L616" s="30"/>
      <c r="M616" s="40"/>
      <c r="N616" s="40"/>
      <c r="O616" s="31"/>
      <c r="P616" s="31"/>
      <c r="Q616" s="32"/>
      <c r="R616" s="32"/>
      <c r="S616" s="33"/>
      <c r="T616" s="33"/>
      <c r="U616" s="33"/>
      <c r="V616" s="33"/>
      <c r="W616" s="33"/>
      <c r="X616" s="33"/>
    </row>
    <row r="617" spans="1:24" s="34" customFormat="1">
      <c r="A617" s="29"/>
      <c r="B617" s="29"/>
      <c r="C617" s="29"/>
      <c r="D617" s="29"/>
      <c r="E617" s="29"/>
      <c r="F617" s="29"/>
      <c r="G617" s="29"/>
      <c r="H617" s="29"/>
      <c r="I617" s="30"/>
      <c r="J617" s="30"/>
      <c r="K617" s="30"/>
      <c r="L617" s="30"/>
      <c r="M617" s="40"/>
      <c r="N617" s="40"/>
      <c r="O617" s="31"/>
      <c r="P617" s="31"/>
      <c r="Q617" s="32"/>
      <c r="R617" s="32"/>
      <c r="S617" s="33"/>
      <c r="T617" s="33"/>
      <c r="U617" s="33"/>
      <c r="V617" s="33"/>
      <c r="W617" s="33"/>
      <c r="X617" s="33"/>
    </row>
    <row r="618" spans="1:24" s="34" customFormat="1">
      <c r="A618" s="29"/>
      <c r="B618" s="29"/>
      <c r="C618" s="29"/>
      <c r="D618" s="29"/>
      <c r="E618" s="29"/>
      <c r="F618" s="29"/>
      <c r="G618" s="29"/>
      <c r="H618" s="29"/>
      <c r="I618" s="30"/>
      <c r="J618" s="30"/>
      <c r="K618" s="30"/>
      <c r="L618" s="30"/>
      <c r="M618" s="40"/>
      <c r="N618" s="40"/>
      <c r="O618" s="31"/>
      <c r="P618" s="31"/>
      <c r="Q618" s="32"/>
      <c r="R618" s="32"/>
      <c r="S618" s="33"/>
      <c r="T618" s="33"/>
      <c r="U618" s="33"/>
      <c r="V618" s="33"/>
      <c r="W618" s="33"/>
      <c r="X618" s="33"/>
    </row>
    <row r="619" spans="1:24" s="34" customFormat="1">
      <c r="A619" s="29"/>
      <c r="B619" s="29"/>
      <c r="C619" s="29"/>
      <c r="D619" s="29"/>
      <c r="E619" s="29"/>
      <c r="F619" s="29"/>
      <c r="G619" s="29"/>
      <c r="H619" s="29"/>
      <c r="I619" s="30"/>
      <c r="J619" s="30"/>
      <c r="K619" s="30"/>
      <c r="L619" s="30"/>
      <c r="M619" s="40"/>
      <c r="N619" s="40"/>
      <c r="O619" s="31"/>
      <c r="P619" s="31"/>
      <c r="Q619" s="32"/>
      <c r="R619" s="32"/>
      <c r="S619" s="33"/>
      <c r="T619" s="33"/>
      <c r="U619" s="33"/>
      <c r="V619" s="33"/>
      <c r="W619" s="33"/>
      <c r="X619" s="33"/>
    </row>
    <row r="620" spans="1:24" s="34" customFormat="1">
      <c r="A620" s="29"/>
      <c r="B620" s="29"/>
      <c r="C620" s="29"/>
      <c r="D620" s="29"/>
      <c r="E620" s="29"/>
      <c r="F620" s="29"/>
      <c r="G620" s="29"/>
      <c r="H620" s="29"/>
      <c r="I620" s="30"/>
      <c r="J620" s="30"/>
      <c r="K620" s="30"/>
      <c r="L620" s="30"/>
      <c r="M620" s="40"/>
      <c r="N620" s="40"/>
      <c r="O620" s="31"/>
      <c r="P620" s="31"/>
      <c r="Q620" s="32"/>
      <c r="R620" s="32"/>
      <c r="S620" s="33"/>
      <c r="T620" s="33"/>
      <c r="U620" s="33"/>
      <c r="V620" s="33"/>
      <c r="W620" s="33"/>
      <c r="X620" s="33"/>
    </row>
    <row r="621" spans="1:24" s="34" customFormat="1">
      <c r="A621" s="29"/>
      <c r="B621" s="29"/>
      <c r="C621" s="29"/>
      <c r="D621" s="29"/>
      <c r="E621" s="29"/>
      <c r="F621" s="29"/>
      <c r="G621" s="29"/>
      <c r="H621" s="29"/>
      <c r="I621" s="30"/>
      <c r="J621" s="30"/>
      <c r="K621" s="30"/>
      <c r="L621" s="30"/>
      <c r="M621" s="40"/>
      <c r="N621" s="40"/>
      <c r="O621" s="31"/>
      <c r="P621" s="31"/>
      <c r="Q621" s="32"/>
      <c r="R621" s="32"/>
      <c r="S621" s="33"/>
      <c r="T621" s="33"/>
      <c r="U621" s="33"/>
      <c r="V621" s="33"/>
      <c r="W621" s="33"/>
      <c r="X621" s="33"/>
    </row>
    <row r="622" spans="1:24" s="34" customFormat="1">
      <c r="A622" s="29"/>
      <c r="B622" s="29"/>
      <c r="C622" s="29"/>
      <c r="D622" s="29"/>
      <c r="E622" s="29"/>
      <c r="F622" s="29"/>
      <c r="G622" s="29"/>
      <c r="H622" s="29"/>
      <c r="I622" s="30"/>
      <c r="J622" s="30"/>
      <c r="K622" s="30"/>
      <c r="L622" s="30"/>
      <c r="M622" s="40"/>
      <c r="N622" s="40"/>
      <c r="O622" s="31"/>
      <c r="P622" s="31"/>
      <c r="Q622" s="32"/>
      <c r="R622" s="32"/>
      <c r="S622" s="33"/>
      <c r="T622" s="33"/>
      <c r="U622" s="33"/>
      <c r="V622" s="33"/>
      <c r="W622" s="33"/>
      <c r="X622" s="33"/>
    </row>
    <row r="623" spans="1:24" s="34" customFormat="1">
      <c r="A623" s="29"/>
      <c r="B623" s="29"/>
      <c r="C623" s="29"/>
      <c r="D623" s="29"/>
      <c r="E623" s="29"/>
      <c r="F623" s="29"/>
      <c r="G623" s="29"/>
      <c r="H623" s="29"/>
      <c r="I623" s="30"/>
      <c r="J623" s="30"/>
      <c r="K623" s="30"/>
      <c r="L623" s="30"/>
      <c r="M623" s="40"/>
      <c r="N623" s="40"/>
      <c r="O623" s="31"/>
      <c r="P623" s="31"/>
      <c r="Q623" s="32"/>
      <c r="R623" s="32"/>
      <c r="S623" s="33"/>
      <c r="T623" s="33"/>
      <c r="U623" s="33"/>
      <c r="V623" s="33"/>
      <c r="W623" s="33"/>
      <c r="X623" s="33"/>
    </row>
    <row r="624" spans="1:24" s="34" customFormat="1">
      <c r="A624" s="29"/>
      <c r="B624" s="29"/>
      <c r="C624" s="29"/>
      <c r="D624" s="29"/>
      <c r="E624" s="29"/>
      <c r="F624" s="29"/>
      <c r="G624" s="29"/>
      <c r="H624" s="29"/>
      <c r="I624" s="30"/>
      <c r="J624" s="30"/>
      <c r="K624" s="30"/>
      <c r="L624" s="30"/>
      <c r="M624" s="40"/>
      <c r="N624" s="40"/>
      <c r="O624" s="31"/>
      <c r="P624" s="31"/>
      <c r="Q624" s="32"/>
      <c r="R624" s="32"/>
      <c r="S624" s="33"/>
      <c r="T624" s="33"/>
      <c r="U624" s="33"/>
      <c r="V624" s="33"/>
      <c r="W624" s="33"/>
      <c r="X624" s="33"/>
    </row>
    <row r="625" spans="1:24" s="34" customFormat="1">
      <c r="A625" s="29"/>
      <c r="B625" s="29"/>
      <c r="C625" s="29"/>
      <c r="D625" s="29"/>
      <c r="E625" s="29"/>
      <c r="F625" s="29"/>
      <c r="G625" s="29"/>
      <c r="H625" s="29"/>
      <c r="I625" s="30"/>
      <c r="J625" s="30"/>
      <c r="K625" s="30"/>
      <c r="L625" s="30"/>
      <c r="M625" s="40"/>
      <c r="N625" s="40"/>
      <c r="O625" s="31"/>
      <c r="P625" s="31"/>
      <c r="Q625" s="32"/>
      <c r="R625" s="32"/>
      <c r="S625" s="33"/>
      <c r="T625" s="33"/>
      <c r="U625" s="33"/>
      <c r="V625" s="33"/>
      <c r="W625" s="33"/>
      <c r="X625" s="33"/>
    </row>
    <row r="626" spans="1:24" s="34" customFormat="1">
      <c r="A626" s="29"/>
      <c r="B626" s="29"/>
      <c r="C626" s="29"/>
      <c r="D626" s="29"/>
      <c r="E626" s="29"/>
      <c r="F626" s="29"/>
      <c r="G626" s="29"/>
      <c r="H626" s="29"/>
      <c r="I626" s="30"/>
      <c r="J626" s="30"/>
      <c r="K626" s="30"/>
      <c r="L626" s="30"/>
      <c r="M626" s="40"/>
      <c r="N626" s="40"/>
      <c r="O626" s="31"/>
      <c r="P626" s="31"/>
      <c r="Q626" s="32"/>
      <c r="R626" s="32"/>
      <c r="S626" s="33"/>
      <c r="T626" s="33"/>
      <c r="U626" s="33"/>
      <c r="V626" s="33"/>
      <c r="W626" s="33"/>
      <c r="X626" s="33"/>
    </row>
    <row r="627" spans="1:24" s="34" customFormat="1">
      <c r="A627" s="29"/>
      <c r="B627" s="29"/>
      <c r="C627" s="29"/>
      <c r="D627" s="29"/>
      <c r="E627" s="29"/>
      <c r="F627" s="29"/>
      <c r="G627" s="29"/>
      <c r="H627" s="29"/>
      <c r="I627" s="30"/>
      <c r="J627" s="30"/>
      <c r="K627" s="30"/>
      <c r="L627" s="30"/>
      <c r="M627" s="40"/>
      <c r="N627" s="40"/>
      <c r="O627" s="31"/>
      <c r="P627" s="31"/>
      <c r="Q627" s="32"/>
      <c r="R627" s="32"/>
      <c r="S627" s="33"/>
      <c r="T627" s="33"/>
      <c r="U627" s="33"/>
      <c r="V627" s="33"/>
      <c r="W627" s="33"/>
      <c r="X627" s="33"/>
    </row>
    <row r="628" spans="1:24" s="34" customFormat="1">
      <c r="A628" s="29"/>
      <c r="B628" s="29"/>
      <c r="C628" s="29"/>
      <c r="D628" s="29"/>
      <c r="E628" s="29"/>
      <c r="F628" s="29"/>
      <c r="G628" s="29"/>
      <c r="H628" s="29"/>
      <c r="I628" s="30"/>
      <c r="J628" s="30"/>
      <c r="K628" s="30"/>
      <c r="L628" s="30"/>
      <c r="M628" s="40"/>
      <c r="N628" s="40"/>
      <c r="O628" s="31"/>
      <c r="P628" s="31"/>
      <c r="Q628" s="32"/>
      <c r="R628" s="32"/>
      <c r="S628" s="33"/>
      <c r="T628" s="33"/>
      <c r="U628" s="33"/>
      <c r="V628" s="33"/>
      <c r="W628" s="33"/>
      <c r="X628" s="33"/>
    </row>
    <row r="629" spans="1:24" s="34" customFormat="1">
      <c r="A629" s="29"/>
      <c r="B629" s="29"/>
      <c r="C629" s="29"/>
      <c r="D629" s="29"/>
      <c r="E629" s="29"/>
      <c r="F629" s="29"/>
      <c r="G629" s="29"/>
      <c r="H629" s="29"/>
      <c r="I629" s="30"/>
      <c r="J629" s="30"/>
      <c r="K629" s="30"/>
      <c r="L629" s="30"/>
      <c r="M629" s="40"/>
      <c r="N629" s="40"/>
      <c r="O629" s="31"/>
      <c r="P629" s="31"/>
      <c r="Q629" s="32"/>
      <c r="R629" s="32"/>
      <c r="S629" s="33"/>
      <c r="T629" s="33"/>
      <c r="U629" s="33"/>
      <c r="V629" s="33"/>
      <c r="W629" s="33"/>
      <c r="X629" s="33"/>
    </row>
    <row r="630" spans="1:24" s="34" customFormat="1">
      <c r="A630" s="29"/>
      <c r="B630" s="29"/>
      <c r="C630" s="29"/>
      <c r="D630" s="29"/>
      <c r="E630" s="29"/>
      <c r="F630" s="29"/>
      <c r="G630" s="29"/>
      <c r="H630" s="29"/>
      <c r="I630" s="30"/>
      <c r="J630" s="30"/>
      <c r="K630" s="30"/>
      <c r="L630" s="30"/>
      <c r="M630" s="40"/>
      <c r="N630" s="40"/>
      <c r="O630" s="31"/>
      <c r="P630" s="31"/>
      <c r="Q630" s="32"/>
      <c r="R630" s="32"/>
      <c r="S630" s="33"/>
      <c r="T630" s="33"/>
      <c r="U630" s="33"/>
      <c r="V630" s="33"/>
      <c r="W630" s="33"/>
      <c r="X630" s="33"/>
    </row>
    <row r="631" spans="1:24" s="34" customFormat="1">
      <c r="A631" s="29"/>
      <c r="B631" s="29"/>
      <c r="C631" s="29"/>
      <c r="D631" s="29"/>
      <c r="E631" s="29"/>
      <c r="F631" s="29"/>
      <c r="G631" s="29"/>
      <c r="H631" s="29"/>
      <c r="I631" s="30"/>
      <c r="J631" s="30"/>
      <c r="K631" s="30"/>
      <c r="L631" s="30"/>
      <c r="M631" s="40"/>
      <c r="N631" s="40"/>
      <c r="O631" s="31"/>
      <c r="P631" s="31"/>
      <c r="Q631" s="32"/>
      <c r="R631" s="32"/>
      <c r="S631" s="33"/>
      <c r="T631" s="33"/>
      <c r="U631" s="33"/>
      <c r="V631" s="33"/>
      <c r="W631" s="33"/>
      <c r="X631" s="33"/>
    </row>
    <row r="632" spans="1:24" s="34" customFormat="1">
      <c r="A632" s="29"/>
      <c r="B632" s="29"/>
      <c r="C632" s="29"/>
      <c r="D632" s="29"/>
      <c r="E632" s="29"/>
      <c r="F632" s="29"/>
      <c r="G632" s="29"/>
      <c r="H632" s="29"/>
      <c r="I632" s="30"/>
      <c r="J632" s="30"/>
      <c r="K632" s="30"/>
      <c r="L632" s="30"/>
      <c r="M632" s="40"/>
      <c r="N632" s="40"/>
      <c r="O632" s="31"/>
      <c r="P632" s="31"/>
      <c r="Q632" s="32"/>
      <c r="R632" s="32"/>
      <c r="S632" s="33"/>
      <c r="T632" s="33"/>
      <c r="U632" s="33"/>
      <c r="V632" s="33"/>
      <c r="W632" s="33"/>
      <c r="X632" s="33"/>
    </row>
    <row r="633" spans="1:24" s="34" customFormat="1">
      <c r="A633" s="29"/>
      <c r="B633" s="29"/>
      <c r="C633" s="29"/>
      <c r="D633" s="29"/>
      <c r="E633" s="29"/>
      <c r="F633" s="29"/>
      <c r="G633" s="29"/>
      <c r="H633" s="29"/>
      <c r="I633" s="30"/>
      <c r="J633" s="30"/>
      <c r="K633" s="30"/>
      <c r="L633" s="30"/>
      <c r="M633" s="40"/>
      <c r="N633" s="40"/>
      <c r="O633" s="31"/>
      <c r="P633" s="31"/>
      <c r="Q633" s="32"/>
      <c r="R633" s="32"/>
      <c r="S633" s="33"/>
      <c r="T633" s="33"/>
      <c r="U633" s="33"/>
      <c r="V633" s="33"/>
      <c r="W633" s="33"/>
      <c r="X633" s="33"/>
    </row>
    <row r="634" spans="1:24" s="34" customFormat="1">
      <c r="A634" s="29"/>
      <c r="B634" s="29"/>
      <c r="C634" s="29"/>
      <c r="D634" s="29"/>
      <c r="E634" s="29"/>
      <c r="F634" s="29"/>
      <c r="G634" s="29"/>
      <c r="H634" s="29"/>
      <c r="I634" s="30"/>
      <c r="J634" s="30"/>
      <c r="K634" s="30"/>
      <c r="L634" s="30"/>
      <c r="M634" s="40"/>
      <c r="N634" s="40"/>
      <c r="O634" s="31"/>
      <c r="P634" s="31"/>
      <c r="Q634" s="32"/>
      <c r="R634" s="32"/>
      <c r="S634" s="33"/>
      <c r="T634" s="33"/>
      <c r="U634" s="33"/>
      <c r="V634" s="33"/>
      <c r="W634" s="33"/>
      <c r="X634" s="33"/>
    </row>
    <row r="635" spans="1:24" s="34" customFormat="1">
      <c r="A635" s="29"/>
      <c r="B635" s="29"/>
      <c r="C635" s="29"/>
      <c r="D635" s="29"/>
      <c r="E635" s="29"/>
      <c r="F635" s="29"/>
      <c r="G635" s="29"/>
      <c r="H635" s="29"/>
      <c r="I635" s="30"/>
      <c r="J635" s="30"/>
      <c r="K635" s="30"/>
      <c r="L635" s="30"/>
      <c r="M635" s="40"/>
      <c r="N635" s="40"/>
      <c r="O635" s="31"/>
      <c r="P635" s="31"/>
      <c r="Q635" s="32"/>
      <c r="R635" s="32"/>
      <c r="S635" s="33"/>
      <c r="T635" s="33"/>
      <c r="U635" s="33"/>
      <c r="V635" s="33"/>
      <c r="W635" s="33"/>
      <c r="X635" s="33"/>
    </row>
    <row r="636" spans="1:24" s="34" customFormat="1">
      <c r="A636" s="29"/>
      <c r="B636" s="29"/>
      <c r="C636" s="29"/>
      <c r="D636" s="29"/>
      <c r="E636" s="29"/>
      <c r="F636" s="29"/>
      <c r="G636" s="29"/>
      <c r="H636" s="29"/>
      <c r="I636" s="30"/>
      <c r="J636" s="30"/>
      <c r="K636" s="30"/>
      <c r="L636" s="30"/>
      <c r="M636" s="40"/>
      <c r="N636" s="40"/>
      <c r="O636" s="31"/>
      <c r="P636" s="31"/>
      <c r="Q636" s="32"/>
      <c r="R636" s="32"/>
      <c r="S636" s="33"/>
      <c r="T636" s="33"/>
      <c r="U636" s="33"/>
      <c r="V636" s="33"/>
      <c r="W636" s="33"/>
      <c r="X636" s="33"/>
    </row>
    <row r="637" spans="1:24" s="34" customFormat="1">
      <c r="A637" s="29"/>
      <c r="B637" s="29"/>
      <c r="C637" s="29"/>
      <c r="D637" s="29"/>
      <c r="E637" s="29"/>
      <c r="F637" s="29"/>
      <c r="G637" s="29"/>
      <c r="H637" s="29"/>
      <c r="I637" s="30"/>
      <c r="J637" s="30"/>
      <c r="K637" s="30"/>
      <c r="L637" s="30"/>
      <c r="M637" s="40"/>
      <c r="N637" s="40"/>
      <c r="O637" s="31"/>
      <c r="P637" s="31"/>
      <c r="Q637" s="32"/>
      <c r="R637" s="32"/>
      <c r="S637" s="33"/>
      <c r="T637" s="33"/>
      <c r="U637" s="33"/>
      <c r="V637" s="33"/>
      <c r="W637" s="33"/>
      <c r="X637" s="33"/>
    </row>
    <row r="638" spans="1:24" s="34" customFormat="1">
      <c r="A638" s="29"/>
      <c r="B638" s="29"/>
      <c r="C638" s="29"/>
      <c r="D638" s="29"/>
      <c r="E638" s="29"/>
      <c r="F638" s="29"/>
      <c r="G638" s="29"/>
      <c r="H638" s="29"/>
      <c r="I638" s="30"/>
      <c r="J638" s="30"/>
      <c r="K638" s="30"/>
      <c r="L638" s="30"/>
      <c r="M638" s="40"/>
      <c r="N638" s="40"/>
      <c r="O638" s="31"/>
      <c r="P638" s="31"/>
      <c r="Q638" s="32"/>
      <c r="R638" s="32"/>
      <c r="S638" s="33"/>
      <c r="T638" s="33"/>
      <c r="U638" s="33"/>
      <c r="V638" s="33"/>
      <c r="W638" s="33"/>
      <c r="X638" s="33"/>
    </row>
    <row r="639" spans="1:24" s="34" customFormat="1">
      <c r="A639" s="29"/>
      <c r="B639" s="29"/>
      <c r="C639" s="29"/>
      <c r="D639" s="29"/>
      <c r="E639" s="29"/>
      <c r="F639" s="29"/>
      <c r="G639" s="29"/>
      <c r="H639" s="29"/>
      <c r="I639" s="30"/>
      <c r="J639" s="30"/>
      <c r="K639" s="30"/>
      <c r="L639" s="30"/>
      <c r="M639" s="40"/>
      <c r="N639" s="40"/>
      <c r="O639" s="31"/>
      <c r="P639" s="31"/>
      <c r="Q639" s="32"/>
      <c r="R639" s="32"/>
      <c r="S639" s="33"/>
      <c r="T639" s="33"/>
      <c r="U639" s="33"/>
      <c r="V639" s="33"/>
      <c r="W639" s="33"/>
      <c r="X639" s="33"/>
    </row>
    <row r="640" spans="1:24" s="34" customFormat="1">
      <c r="A640" s="29"/>
      <c r="B640" s="29"/>
      <c r="C640" s="29"/>
      <c r="D640" s="29"/>
      <c r="E640" s="29"/>
      <c r="F640" s="29"/>
      <c r="G640" s="29"/>
      <c r="H640" s="29"/>
      <c r="I640" s="30"/>
      <c r="J640" s="30"/>
      <c r="K640" s="30"/>
      <c r="L640" s="30"/>
      <c r="M640" s="40"/>
      <c r="N640" s="40"/>
      <c r="O640" s="31"/>
      <c r="P640" s="31"/>
      <c r="Q640" s="32"/>
      <c r="R640" s="32"/>
      <c r="S640" s="33"/>
      <c r="T640" s="33"/>
      <c r="U640" s="33"/>
      <c r="V640" s="33"/>
      <c r="W640" s="33"/>
      <c r="X640" s="33"/>
    </row>
    <row r="641" spans="1:24" s="34" customFormat="1">
      <c r="A641" s="29"/>
      <c r="B641" s="29"/>
      <c r="C641" s="29"/>
      <c r="D641" s="29"/>
      <c r="E641" s="29"/>
      <c r="F641" s="29"/>
      <c r="G641" s="29"/>
      <c r="H641" s="29"/>
      <c r="I641" s="30"/>
      <c r="J641" s="30"/>
      <c r="K641" s="30"/>
      <c r="L641" s="30"/>
      <c r="M641" s="40"/>
      <c r="N641" s="40"/>
      <c r="O641" s="31"/>
      <c r="P641" s="31"/>
      <c r="Q641" s="32"/>
      <c r="R641" s="32"/>
      <c r="S641" s="33"/>
      <c r="T641" s="33"/>
      <c r="U641" s="33"/>
      <c r="V641" s="33"/>
      <c r="W641" s="33"/>
      <c r="X641" s="33"/>
    </row>
    <row r="642" spans="1:24" s="34" customFormat="1">
      <c r="A642" s="29"/>
      <c r="B642" s="29"/>
      <c r="C642" s="29"/>
      <c r="D642" s="29"/>
      <c r="E642" s="29"/>
      <c r="F642" s="29"/>
      <c r="G642" s="29"/>
      <c r="H642" s="29"/>
      <c r="I642" s="30"/>
      <c r="J642" s="30"/>
      <c r="K642" s="30"/>
      <c r="L642" s="30"/>
      <c r="M642" s="40"/>
      <c r="N642" s="40"/>
      <c r="O642" s="31"/>
      <c r="P642" s="31"/>
      <c r="Q642" s="32"/>
      <c r="R642" s="32"/>
      <c r="S642" s="33"/>
      <c r="T642" s="33"/>
      <c r="U642" s="33"/>
      <c r="V642" s="33"/>
      <c r="W642" s="33"/>
      <c r="X642" s="33"/>
    </row>
    <row r="643" spans="1:24" s="34" customFormat="1">
      <c r="A643" s="29"/>
      <c r="B643" s="29"/>
      <c r="C643" s="29"/>
      <c r="D643" s="29"/>
      <c r="E643" s="29"/>
      <c r="F643" s="29"/>
      <c r="G643" s="29"/>
      <c r="H643" s="29"/>
      <c r="I643" s="30"/>
      <c r="J643" s="30"/>
      <c r="K643" s="30"/>
      <c r="L643" s="30"/>
      <c r="M643" s="40"/>
      <c r="N643" s="40"/>
      <c r="O643" s="31"/>
      <c r="P643" s="31"/>
      <c r="Q643" s="32"/>
      <c r="R643" s="32"/>
      <c r="S643" s="33"/>
      <c r="T643" s="33"/>
      <c r="U643" s="33"/>
      <c r="V643" s="33"/>
      <c r="W643" s="33"/>
      <c r="X643" s="33"/>
    </row>
    <row r="644" spans="1:24" s="34" customFormat="1">
      <c r="A644" s="29"/>
      <c r="B644" s="29"/>
      <c r="C644" s="29"/>
      <c r="D644" s="29"/>
      <c r="E644" s="29"/>
      <c r="F644" s="29"/>
      <c r="G644" s="29"/>
      <c r="H644" s="29"/>
      <c r="I644" s="30"/>
      <c r="J644" s="30"/>
      <c r="K644" s="30"/>
      <c r="L644" s="30"/>
      <c r="M644" s="40"/>
      <c r="N644" s="40"/>
      <c r="O644" s="31"/>
      <c r="P644" s="31"/>
      <c r="Q644" s="32"/>
      <c r="R644" s="32"/>
      <c r="S644" s="33"/>
      <c r="T644" s="33"/>
      <c r="U644" s="33"/>
      <c r="V644" s="33"/>
      <c r="W644" s="33"/>
      <c r="X644" s="33"/>
    </row>
    <row r="645" spans="1:24" s="34" customFormat="1">
      <c r="A645" s="29"/>
      <c r="B645" s="29"/>
      <c r="C645" s="29"/>
      <c r="D645" s="29"/>
      <c r="E645" s="29"/>
      <c r="F645" s="29"/>
      <c r="G645" s="29"/>
      <c r="H645" s="29"/>
      <c r="I645" s="30"/>
      <c r="J645" s="30"/>
      <c r="K645" s="30"/>
      <c r="L645" s="30"/>
      <c r="M645" s="40"/>
      <c r="N645" s="40"/>
      <c r="O645" s="31"/>
      <c r="P645" s="31"/>
      <c r="Q645" s="32"/>
      <c r="R645" s="32"/>
      <c r="S645" s="33"/>
      <c r="T645" s="33"/>
      <c r="U645" s="33"/>
      <c r="V645" s="33"/>
      <c r="W645" s="33"/>
      <c r="X645" s="33"/>
    </row>
    <row r="646" spans="1:24" s="34" customFormat="1">
      <c r="A646" s="29"/>
      <c r="B646" s="29"/>
      <c r="C646" s="29"/>
      <c r="D646" s="29"/>
      <c r="E646" s="29"/>
      <c r="F646" s="29"/>
      <c r="G646" s="29"/>
      <c r="H646" s="29"/>
      <c r="I646" s="30"/>
      <c r="J646" s="30"/>
      <c r="K646" s="30"/>
      <c r="L646" s="30"/>
      <c r="M646" s="40"/>
      <c r="N646" s="40"/>
      <c r="O646" s="31"/>
      <c r="P646" s="31"/>
      <c r="Q646" s="32"/>
      <c r="R646" s="32"/>
      <c r="S646" s="33"/>
      <c r="T646" s="33"/>
      <c r="U646" s="33"/>
      <c r="V646" s="33"/>
      <c r="W646" s="33"/>
      <c r="X646" s="33"/>
    </row>
    <row r="647" spans="1:24" s="34" customFormat="1">
      <c r="A647" s="29"/>
      <c r="B647" s="29"/>
      <c r="C647" s="29"/>
      <c r="D647" s="29"/>
      <c r="E647" s="29"/>
      <c r="F647" s="29"/>
      <c r="G647" s="29"/>
      <c r="H647" s="29"/>
      <c r="I647" s="30"/>
      <c r="J647" s="30"/>
      <c r="K647" s="30"/>
      <c r="L647" s="30"/>
      <c r="M647" s="40"/>
      <c r="N647" s="40"/>
      <c r="O647" s="31"/>
      <c r="P647" s="31"/>
      <c r="Q647" s="32"/>
      <c r="R647" s="32"/>
      <c r="S647" s="33"/>
      <c r="T647" s="33"/>
      <c r="U647" s="33"/>
      <c r="V647" s="33"/>
      <c r="W647" s="33"/>
      <c r="X647" s="33"/>
    </row>
    <row r="648" spans="1:24" s="34" customFormat="1">
      <c r="A648" s="29"/>
      <c r="B648" s="29"/>
      <c r="C648" s="29"/>
      <c r="D648" s="29"/>
      <c r="E648" s="29"/>
      <c r="F648" s="29"/>
      <c r="G648" s="29"/>
      <c r="H648" s="29"/>
      <c r="I648" s="30"/>
      <c r="J648" s="30"/>
      <c r="K648" s="30"/>
      <c r="L648" s="30"/>
      <c r="M648" s="40"/>
      <c r="N648" s="40"/>
      <c r="O648" s="31"/>
      <c r="P648" s="31"/>
      <c r="Q648" s="32"/>
      <c r="R648" s="32"/>
      <c r="S648" s="33"/>
      <c r="T648" s="33"/>
      <c r="U648" s="33"/>
      <c r="V648" s="33"/>
      <c r="W648" s="33"/>
      <c r="X648" s="33"/>
    </row>
    <row r="649" spans="1:24" s="34" customFormat="1">
      <c r="A649" s="29"/>
      <c r="B649" s="29"/>
      <c r="C649" s="29"/>
      <c r="D649" s="29"/>
      <c r="E649" s="29"/>
      <c r="F649" s="29"/>
      <c r="G649" s="29"/>
      <c r="H649" s="29"/>
      <c r="I649" s="30"/>
      <c r="J649" s="30"/>
      <c r="K649" s="30"/>
      <c r="L649" s="30"/>
      <c r="M649" s="40"/>
      <c r="N649" s="40"/>
      <c r="O649" s="31"/>
      <c r="P649" s="31"/>
      <c r="Q649" s="32"/>
      <c r="R649" s="32"/>
      <c r="S649" s="33"/>
      <c r="T649" s="33"/>
      <c r="U649" s="33"/>
      <c r="V649" s="33"/>
      <c r="W649" s="33"/>
      <c r="X649" s="33"/>
    </row>
    <row r="650" spans="1:24" s="34" customFormat="1">
      <c r="A650" s="29"/>
      <c r="B650" s="29"/>
      <c r="C650" s="29"/>
      <c r="D650" s="29"/>
      <c r="E650" s="29"/>
      <c r="F650" s="29"/>
      <c r="G650" s="29"/>
      <c r="H650" s="29"/>
      <c r="I650" s="30"/>
      <c r="J650" s="30"/>
      <c r="K650" s="30"/>
      <c r="L650" s="30"/>
      <c r="M650" s="40"/>
      <c r="N650" s="40"/>
      <c r="O650" s="31"/>
      <c r="P650" s="31"/>
      <c r="Q650" s="32"/>
      <c r="R650" s="32"/>
      <c r="S650" s="33"/>
      <c r="T650" s="33"/>
      <c r="U650" s="33"/>
      <c r="V650" s="33"/>
      <c r="W650" s="33"/>
      <c r="X650" s="33"/>
    </row>
    <row r="651" spans="1:24" s="34" customFormat="1">
      <c r="A651" s="29"/>
      <c r="B651" s="29"/>
      <c r="C651" s="29"/>
      <c r="D651" s="29"/>
      <c r="E651" s="29"/>
      <c r="F651" s="29"/>
      <c r="G651" s="29"/>
      <c r="H651" s="29"/>
      <c r="I651" s="30"/>
      <c r="J651" s="30"/>
      <c r="K651" s="30"/>
      <c r="L651" s="30"/>
      <c r="M651" s="40"/>
      <c r="N651" s="40"/>
      <c r="O651" s="31"/>
      <c r="P651" s="31"/>
      <c r="Q651" s="32"/>
      <c r="R651" s="32"/>
      <c r="S651" s="33"/>
      <c r="T651" s="33"/>
      <c r="U651" s="33"/>
      <c r="V651" s="33"/>
      <c r="W651" s="33"/>
      <c r="X651" s="33"/>
    </row>
    <row r="652" spans="1:24" s="34" customFormat="1">
      <c r="A652" s="29"/>
      <c r="B652" s="29"/>
      <c r="C652" s="29"/>
      <c r="D652" s="29"/>
      <c r="E652" s="29"/>
      <c r="F652" s="29"/>
      <c r="G652" s="29"/>
      <c r="H652" s="29"/>
      <c r="I652" s="30"/>
      <c r="J652" s="30"/>
      <c r="K652" s="30"/>
      <c r="L652" s="30"/>
      <c r="M652" s="40"/>
      <c r="N652" s="40"/>
      <c r="O652" s="31"/>
      <c r="P652" s="31"/>
      <c r="Q652" s="32"/>
      <c r="R652" s="32"/>
      <c r="S652" s="33"/>
      <c r="T652" s="33"/>
      <c r="U652" s="33"/>
      <c r="V652" s="33"/>
      <c r="W652" s="33"/>
      <c r="X652" s="33"/>
    </row>
    <row r="653" spans="1:24" s="34" customFormat="1">
      <c r="A653" s="29"/>
      <c r="B653" s="29"/>
      <c r="C653" s="29"/>
      <c r="D653" s="29"/>
      <c r="E653" s="29"/>
      <c r="F653" s="29"/>
      <c r="G653" s="29"/>
      <c r="H653" s="29"/>
      <c r="I653" s="30"/>
      <c r="J653" s="30"/>
      <c r="K653" s="30"/>
      <c r="L653" s="30"/>
      <c r="M653" s="40"/>
      <c r="N653" s="40"/>
      <c r="O653" s="31"/>
      <c r="P653" s="31"/>
      <c r="Q653" s="32"/>
      <c r="R653" s="32"/>
      <c r="S653" s="33"/>
      <c r="T653" s="33"/>
      <c r="U653" s="33"/>
      <c r="V653" s="33"/>
      <c r="W653" s="33"/>
      <c r="X653" s="33"/>
    </row>
    <row r="654" spans="1:24" s="34" customFormat="1">
      <c r="A654" s="29"/>
      <c r="B654" s="29"/>
      <c r="C654" s="29"/>
      <c r="D654" s="29"/>
      <c r="E654" s="29"/>
      <c r="F654" s="29"/>
      <c r="G654" s="29"/>
      <c r="H654" s="29"/>
      <c r="I654" s="30"/>
      <c r="J654" s="30"/>
      <c r="K654" s="30"/>
      <c r="L654" s="30"/>
      <c r="M654" s="40"/>
      <c r="N654" s="40"/>
      <c r="O654" s="31"/>
      <c r="P654" s="31"/>
      <c r="Q654" s="32"/>
      <c r="R654" s="32"/>
      <c r="S654" s="33"/>
      <c r="T654" s="33"/>
      <c r="U654" s="33"/>
      <c r="V654" s="33"/>
      <c r="W654" s="33"/>
      <c r="X654" s="33"/>
    </row>
    <row r="655" spans="1:24" s="34" customFormat="1">
      <c r="A655" s="29"/>
      <c r="B655" s="29"/>
      <c r="C655" s="29"/>
      <c r="D655" s="29"/>
      <c r="E655" s="29"/>
      <c r="F655" s="29"/>
      <c r="G655" s="29"/>
      <c r="H655" s="29"/>
      <c r="I655" s="30"/>
      <c r="J655" s="30"/>
      <c r="K655" s="30"/>
      <c r="L655" s="30"/>
      <c r="M655" s="40"/>
      <c r="N655" s="40"/>
      <c r="O655" s="31"/>
      <c r="P655" s="31"/>
      <c r="Q655" s="32"/>
      <c r="R655" s="32"/>
      <c r="S655" s="33"/>
      <c r="T655" s="33"/>
      <c r="U655" s="33"/>
      <c r="V655" s="33"/>
      <c r="W655" s="33"/>
      <c r="X655" s="33"/>
    </row>
    <row r="656" spans="1:24" s="34" customFormat="1">
      <c r="A656" s="29"/>
      <c r="B656" s="29"/>
      <c r="C656" s="29"/>
      <c r="D656" s="29"/>
      <c r="E656" s="29"/>
      <c r="F656" s="29"/>
      <c r="G656" s="29"/>
      <c r="H656" s="29"/>
      <c r="I656" s="30"/>
      <c r="J656" s="30"/>
      <c r="K656" s="30"/>
      <c r="L656" s="30"/>
      <c r="M656" s="40"/>
      <c r="N656" s="40"/>
      <c r="O656" s="31"/>
      <c r="P656" s="31"/>
      <c r="Q656" s="32"/>
      <c r="R656" s="32"/>
      <c r="S656" s="33"/>
      <c r="T656" s="33"/>
      <c r="U656" s="33"/>
      <c r="V656" s="33"/>
      <c r="W656" s="33"/>
      <c r="X656" s="33"/>
    </row>
    <row r="657" spans="1:24" s="34" customFormat="1">
      <c r="A657" s="29"/>
      <c r="B657" s="29"/>
      <c r="C657" s="29"/>
      <c r="D657" s="29"/>
      <c r="E657" s="29"/>
      <c r="F657" s="29"/>
      <c r="G657" s="29"/>
      <c r="H657" s="29"/>
      <c r="I657" s="30"/>
      <c r="J657" s="30"/>
      <c r="K657" s="30"/>
      <c r="L657" s="30"/>
      <c r="M657" s="40"/>
      <c r="N657" s="40"/>
      <c r="O657" s="31"/>
      <c r="P657" s="31"/>
      <c r="Q657" s="32"/>
      <c r="R657" s="32"/>
      <c r="S657" s="33"/>
      <c r="T657" s="33"/>
      <c r="U657" s="33"/>
      <c r="V657" s="33"/>
      <c r="W657" s="33"/>
      <c r="X657" s="33"/>
    </row>
    <row r="658" spans="1:24" s="34" customFormat="1">
      <c r="A658" s="29"/>
      <c r="B658" s="29"/>
      <c r="C658" s="29"/>
      <c r="D658" s="29"/>
      <c r="E658" s="29"/>
      <c r="F658" s="29"/>
      <c r="G658" s="29"/>
      <c r="H658" s="29"/>
      <c r="I658" s="30"/>
      <c r="J658" s="30"/>
      <c r="K658" s="30"/>
      <c r="L658" s="30"/>
      <c r="M658" s="40"/>
      <c r="N658" s="40"/>
      <c r="O658" s="31"/>
      <c r="P658" s="31"/>
      <c r="Q658" s="32"/>
      <c r="R658" s="32"/>
      <c r="S658" s="33"/>
      <c r="T658" s="33"/>
      <c r="U658" s="33"/>
      <c r="V658" s="33"/>
      <c r="W658" s="33"/>
      <c r="X658" s="33"/>
    </row>
    <row r="659" spans="1:24" s="34" customFormat="1">
      <c r="A659" s="29"/>
      <c r="B659" s="29"/>
      <c r="C659" s="29"/>
      <c r="D659" s="29"/>
      <c r="E659" s="29"/>
      <c r="F659" s="29"/>
      <c r="G659" s="29"/>
      <c r="H659" s="29"/>
      <c r="I659" s="30"/>
      <c r="J659" s="30"/>
      <c r="K659" s="30"/>
      <c r="L659" s="30"/>
      <c r="M659" s="40"/>
      <c r="N659" s="40"/>
      <c r="O659" s="31"/>
      <c r="P659" s="31"/>
      <c r="Q659" s="32"/>
      <c r="R659" s="32"/>
      <c r="S659" s="33"/>
      <c r="T659" s="33"/>
      <c r="U659" s="33"/>
      <c r="V659" s="33"/>
      <c r="W659" s="33"/>
      <c r="X659" s="33"/>
    </row>
    <row r="660" spans="1:24" s="34" customFormat="1">
      <c r="A660" s="29"/>
      <c r="B660" s="29"/>
      <c r="C660" s="29"/>
      <c r="D660" s="29"/>
      <c r="E660" s="29"/>
      <c r="F660" s="29"/>
      <c r="G660" s="29"/>
      <c r="H660" s="29"/>
      <c r="I660" s="30"/>
      <c r="J660" s="30"/>
      <c r="K660" s="30"/>
      <c r="L660" s="30"/>
      <c r="M660" s="40"/>
      <c r="N660" s="40"/>
      <c r="O660" s="31"/>
      <c r="P660" s="31"/>
      <c r="Q660" s="32"/>
      <c r="R660" s="32"/>
      <c r="S660" s="33"/>
      <c r="T660" s="33"/>
      <c r="U660" s="33"/>
      <c r="V660" s="33"/>
      <c r="W660" s="33"/>
      <c r="X660" s="33"/>
    </row>
    <row r="661" spans="1:24" s="34" customFormat="1">
      <c r="A661" s="29"/>
      <c r="B661" s="29"/>
      <c r="C661" s="29"/>
      <c r="D661" s="29"/>
      <c r="E661" s="29"/>
      <c r="F661" s="29"/>
      <c r="G661" s="29"/>
      <c r="H661" s="29"/>
      <c r="I661" s="30"/>
      <c r="J661" s="30"/>
      <c r="K661" s="30"/>
      <c r="L661" s="30"/>
      <c r="M661" s="40"/>
      <c r="N661" s="40"/>
      <c r="O661" s="31"/>
      <c r="P661" s="31"/>
      <c r="Q661" s="32"/>
      <c r="R661" s="32"/>
      <c r="S661" s="33"/>
      <c r="T661" s="33"/>
      <c r="U661" s="33"/>
      <c r="V661" s="33"/>
      <c r="W661" s="33"/>
      <c r="X661" s="33"/>
    </row>
    <row r="662" spans="1:24" s="34" customFormat="1">
      <c r="A662" s="29"/>
      <c r="B662" s="29"/>
      <c r="C662" s="29"/>
      <c r="D662" s="29"/>
      <c r="E662" s="29"/>
      <c r="F662" s="29"/>
      <c r="G662" s="29"/>
      <c r="H662" s="29"/>
      <c r="I662" s="30"/>
      <c r="J662" s="30"/>
      <c r="K662" s="30"/>
      <c r="L662" s="30"/>
      <c r="M662" s="40"/>
      <c r="N662" s="40"/>
      <c r="O662" s="31"/>
      <c r="P662" s="31"/>
      <c r="Q662" s="32"/>
      <c r="R662" s="32"/>
      <c r="S662" s="33"/>
      <c r="T662" s="33"/>
      <c r="U662" s="33"/>
      <c r="V662" s="33"/>
      <c r="W662" s="33"/>
      <c r="X662" s="33"/>
    </row>
    <row r="663" spans="1:24" s="34" customFormat="1">
      <c r="A663" s="29"/>
      <c r="B663" s="29"/>
      <c r="C663" s="29"/>
      <c r="D663" s="29"/>
      <c r="E663" s="29"/>
      <c r="F663" s="29"/>
      <c r="G663" s="29"/>
      <c r="H663" s="29"/>
      <c r="I663" s="30"/>
      <c r="J663" s="30"/>
      <c r="K663" s="30"/>
      <c r="L663" s="30"/>
      <c r="M663" s="40"/>
      <c r="N663" s="40"/>
      <c r="O663" s="31"/>
      <c r="P663" s="31"/>
      <c r="Q663" s="32"/>
      <c r="R663" s="32"/>
      <c r="S663" s="33"/>
      <c r="T663" s="33"/>
      <c r="U663" s="33"/>
      <c r="V663" s="33"/>
      <c r="W663" s="33"/>
      <c r="X663" s="33"/>
    </row>
    <row r="664" spans="1:24" s="34" customFormat="1">
      <c r="A664" s="29"/>
      <c r="B664" s="29"/>
      <c r="C664" s="29"/>
      <c r="D664" s="29"/>
      <c r="E664" s="29"/>
      <c r="F664" s="29"/>
      <c r="G664" s="29"/>
      <c r="H664" s="29"/>
      <c r="I664" s="30"/>
      <c r="J664" s="30"/>
      <c r="K664" s="30"/>
      <c r="L664" s="30"/>
      <c r="M664" s="40"/>
      <c r="N664" s="40"/>
      <c r="O664" s="31"/>
      <c r="P664" s="31"/>
      <c r="Q664" s="32"/>
      <c r="R664" s="32"/>
      <c r="S664" s="33"/>
      <c r="T664" s="33"/>
      <c r="U664" s="33"/>
      <c r="V664" s="33"/>
      <c r="W664" s="33"/>
      <c r="X664" s="33"/>
    </row>
    <row r="665" spans="1:24" s="34" customFormat="1">
      <c r="A665" s="29"/>
      <c r="B665" s="29"/>
      <c r="C665" s="29"/>
      <c r="D665" s="29"/>
      <c r="E665" s="29"/>
      <c r="F665" s="29"/>
      <c r="G665" s="29"/>
      <c r="H665" s="29"/>
      <c r="I665" s="30"/>
      <c r="J665" s="30"/>
      <c r="K665" s="30"/>
      <c r="L665" s="30"/>
      <c r="M665" s="40"/>
      <c r="N665" s="40"/>
      <c r="O665" s="31"/>
      <c r="P665" s="31"/>
      <c r="Q665" s="32"/>
      <c r="R665" s="32"/>
      <c r="S665" s="33"/>
      <c r="T665" s="33"/>
      <c r="U665" s="33"/>
      <c r="V665" s="33"/>
      <c r="W665" s="33"/>
      <c r="X665" s="33"/>
    </row>
    <row r="666" spans="1:24" s="34" customFormat="1">
      <c r="A666" s="29"/>
      <c r="B666" s="29"/>
      <c r="C666" s="29"/>
      <c r="D666" s="29"/>
      <c r="E666" s="29"/>
      <c r="F666" s="29"/>
      <c r="G666" s="29"/>
      <c r="H666" s="29"/>
      <c r="I666" s="30"/>
      <c r="J666" s="30"/>
      <c r="K666" s="30"/>
      <c r="L666" s="30"/>
      <c r="M666" s="40"/>
      <c r="N666" s="40"/>
      <c r="O666" s="31"/>
      <c r="P666" s="31"/>
      <c r="Q666" s="32"/>
      <c r="R666" s="32"/>
      <c r="S666" s="33"/>
      <c r="T666" s="33"/>
      <c r="U666" s="33"/>
      <c r="V666" s="33"/>
      <c r="W666" s="33"/>
      <c r="X666" s="33"/>
    </row>
    <row r="667" spans="1:24" s="34" customFormat="1">
      <c r="A667" s="29"/>
      <c r="B667" s="29"/>
      <c r="C667" s="29"/>
      <c r="D667" s="29"/>
      <c r="E667" s="29"/>
      <c r="F667" s="29"/>
      <c r="G667" s="29"/>
      <c r="H667" s="29"/>
      <c r="I667" s="30"/>
      <c r="J667" s="30"/>
      <c r="K667" s="30"/>
      <c r="L667" s="30"/>
      <c r="M667" s="40"/>
      <c r="N667" s="40"/>
      <c r="O667" s="31"/>
      <c r="P667" s="31"/>
      <c r="Q667" s="32"/>
      <c r="R667" s="32"/>
      <c r="S667" s="33"/>
      <c r="T667" s="33"/>
      <c r="U667" s="33"/>
      <c r="V667" s="33"/>
      <c r="W667" s="33"/>
      <c r="X667" s="33"/>
    </row>
    <row r="668" spans="1:24" s="34" customFormat="1">
      <c r="A668" s="29"/>
      <c r="B668" s="29"/>
      <c r="C668" s="29"/>
      <c r="D668" s="29"/>
      <c r="E668" s="29"/>
      <c r="F668" s="29"/>
      <c r="G668" s="29"/>
      <c r="H668" s="29"/>
      <c r="I668" s="30"/>
      <c r="J668" s="30"/>
      <c r="K668" s="30"/>
      <c r="L668" s="30"/>
      <c r="M668" s="40"/>
      <c r="N668" s="40"/>
      <c r="O668" s="31"/>
      <c r="P668" s="31"/>
      <c r="Q668" s="32"/>
      <c r="R668" s="32"/>
      <c r="S668" s="33"/>
      <c r="T668" s="33"/>
      <c r="U668" s="33"/>
      <c r="V668" s="33"/>
      <c r="W668" s="33"/>
      <c r="X668" s="33"/>
    </row>
    <row r="669" spans="1:24" s="34" customFormat="1">
      <c r="A669" s="29"/>
      <c r="B669" s="29"/>
      <c r="C669" s="29"/>
      <c r="D669" s="29"/>
      <c r="E669" s="29"/>
      <c r="F669" s="29"/>
      <c r="G669" s="29"/>
      <c r="H669" s="29"/>
      <c r="I669" s="30"/>
      <c r="J669" s="30"/>
      <c r="K669" s="30"/>
      <c r="L669" s="30"/>
      <c r="M669" s="40"/>
      <c r="N669" s="40"/>
      <c r="O669" s="31"/>
      <c r="P669" s="31"/>
      <c r="Q669" s="32"/>
      <c r="R669" s="32"/>
      <c r="S669" s="33"/>
      <c r="T669" s="33"/>
      <c r="U669" s="33"/>
      <c r="V669" s="33"/>
      <c r="W669" s="33"/>
      <c r="X669" s="33"/>
    </row>
    <row r="670" spans="1:24" s="34" customFormat="1">
      <c r="A670" s="29"/>
      <c r="B670" s="29"/>
      <c r="C670" s="29"/>
      <c r="D670" s="29"/>
      <c r="E670" s="29"/>
      <c r="F670" s="29"/>
      <c r="G670" s="29"/>
      <c r="H670" s="29"/>
      <c r="I670" s="30"/>
      <c r="J670" s="30"/>
      <c r="K670" s="30"/>
      <c r="L670" s="30"/>
      <c r="M670" s="40"/>
      <c r="N670" s="40"/>
      <c r="O670" s="31"/>
      <c r="P670" s="31"/>
      <c r="Q670" s="32"/>
      <c r="R670" s="32"/>
      <c r="S670" s="33"/>
      <c r="T670" s="33"/>
      <c r="U670" s="33"/>
      <c r="V670" s="33"/>
      <c r="W670" s="33"/>
      <c r="X670" s="33"/>
    </row>
    <row r="671" spans="1:24" s="34" customFormat="1">
      <c r="A671" s="29"/>
      <c r="B671" s="29"/>
      <c r="C671" s="29"/>
      <c r="D671" s="29"/>
      <c r="E671" s="29"/>
      <c r="F671" s="29"/>
      <c r="G671" s="29"/>
      <c r="H671" s="29"/>
      <c r="I671" s="30"/>
      <c r="J671" s="30"/>
      <c r="K671" s="30"/>
      <c r="L671" s="30"/>
      <c r="M671" s="40"/>
      <c r="N671" s="40"/>
      <c r="O671" s="31"/>
      <c r="P671" s="31"/>
      <c r="Q671" s="32"/>
      <c r="R671" s="32"/>
      <c r="S671" s="33"/>
      <c r="T671" s="33"/>
      <c r="U671" s="33"/>
      <c r="V671" s="33"/>
      <c r="W671" s="33"/>
      <c r="X671" s="33"/>
    </row>
    <row r="672" spans="1:24" s="34" customFormat="1">
      <c r="A672" s="29"/>
      <c r="B672" s="29"/>
      <c r="C672" s="29"/>
      <c r="D672" s="29"/>
      <c r="E672" s="29"/>
      <c r="F672" s="29"/>
      <c r="G672" s="29"/>
      <c r="H672" s="29"/>
      <c r="I672" s="30"/>
      <c r="J672" s="30"/>
      <c r="K672" s="30"/>
      <c r="L672" s="30"/>
      <c r="M672" s="40"/>
      <c r="N672" s="40"/>
      <c r="O672" s="31"/>
      <c r="P672" s="31"/>
      <c r="Q672" s="32"/>
      <c r="R672" s="32"/>
      <c r="S672" s="33"/>
      <c r="T672" s="33"/>
      <c r="U672" s="33"/>
      <c r="V672" s="33"/>
      <c r="W672" s="33"/>
      <c r="X672" s="33"/>
    </row>
    <row r="673" spans="1:24" s="34" customFormat="1">
      <c r="A673" s="29"/>
      <c r="B673" s="29"/>
      <c r="C673" s="29"/>
      <c r="D673" s="29"/>
      <c r="E673" s="29"/>
      <c r="F673" s="29"/>
      <c r="G673" s="29"/>
      <c r="H673" s="29"/>
      <c r="I673" s="30"/>
      <c r="J673" s="30"/>
      <c r="K673" s="30"/>
      <c r="L673" s="30"/>
      <c r="M673" s="40"/>
      <c r="N673" s="40"/>
      <c r="O673" s="31"/>
      <c r="P673" s="31"/>
      <c r="Q673" s="32"/>
      <c r="R673" s="32"/>
      <c r="S673" s="33"/>
      <c r="T673" s="33"/>
      <c r="U673" s="33"/>
      <c r="V673" s="33"/>
      <c r="W673" s="33"/>
      <c r="X673" s="33"/>
    </row>
    <row r="674" spans="1:24" s="34" customFormat="1">
      <c r="A674" s="29"/>
      <c r="B674" s="29"/>
      <c r="C674" s="29"/>
      <c r="D674" s="29"/>
      <c r="E674" s="29"/>
      <c r="F674" s="29"/>
      <c r="G674" s="29"/>
      <c r="H674" s="29"/>
      <c r="I674" s="30"/>
      <c r="J674" s="30"/>
      <c r="K674" s="30"/>
      <c r="L674" s="30"/>
      <c r="M674" s="40"/>
      <c r="N674" s="40"/>
      <c r="O674" s="31"/>
      <c r="P674" s="31"/>
      <c r="Q674" s="32"/>
      <c r="R674" s="32"/>
      <c r="S674" s="33"/>
      <c r="T674" s="33"/>
      <c r="U674" s="33"/>
      <c r="V674" s="33"/>
      <c r="W674" s="33"/>
      <c r="X674" s="33"/>
    </row>
    <row r="675" spans="1:24" s="34" customFormat="1">
      <c r="A675" s="29"/>
      <c r="B675" s="29"/>
      <c r="C675" s="29"/>
      <c r="D675" s="29"/>
      <c r="E675" s="29"/>
      <c r="F675" s="29"/>
      <c r="G675" s="29"/>
      <c r="H675" s="29"/>
      <c r="I675" s="30"/>
      <c r="J675" s="30"/>
      <c r="K675" s="30"/>
      <c r="L675" s="30"/>
      <c r="M675" s="40"/>
      <c r="N675" s="40"/>
      <c r="O675" s="31"/>
      <c r="P675" s="31"/>
      <c r="Q675" s="32"/>
      <c r="R675" s="32"/>
      <c r="S675" s="33"/>
      <c r="T675" s="33"/>
      <c r="U675" s="33"/>
      <c r="V675" s="33"/>
      <c r="W675" s="33"/>
      <c r="X675" s="33"/>
    </row>
    <row r="676" spans="1:24" s="34" customFormat="1">
      <c r="A676" s="29"/>
      <c r="B676" s="29"/>
      <c r="C676" s="29"/>
      <c r="D676" s="29"/>
      <c r="E676" s="29"/>
      <c r="F676" s="29"/>
      <c r="G676" s="29"/>
      <c r="H676" s="29"/>
      <c r="I676" s="30"/>
      <c r="J676" s="30"/>
      <c r="K676" s="30"/>
      <c r="L676" s="30"/>
      <c r="M676" s="40"/>
      <c r="N676" s="40"/>
      <c r="O676" s="31"/>
      <c r="P676" s="31"/>
      <c r="Q676" s="32"/>
      <c r="R676" s="32"/>
      <c r="S676" s="33"/>
      <c r="T676" s="33"/>
      <c r="U676" s="33"/>
      <c r="V676" s="33"/>
      <c r="W676" s="33"/>
      <c r="X676" s="33"/>
    </row>
    <row r="677" spans="1:24" s="34" customFormat="1">
      <c r="A677" s="29"/>
      <c r="B677" s="29"/>
      <c r="C677" s="29"/>
      <c r="D677" s="29"/>
      <c r="E677" s="29"/>
      <c r="F677" s="29"/>
      <c r="G677" s="29"/>
      <c r="H677" s="29"/>
      <c r="I677" s="30"/>
      <c r="J677" s="30"/>
      <c r="K677" s="30"/>
      <c r="L677" s="30"/>
      <c r="M677" s="40"/>
      <c r="N677" s="40"/>
      <c r="O677" s="31"/>
      <c r="P677" s="31"/>
      <c r="Q677" s="32"/>
      <c r="R677" s="32"/>
      <c r="S677" s="33"/>
      <c r="T677" s="33"/>
      <c r="U677" s="33"/>
      <c r="V677" s="33"/>
      <c r="W677" s="33"/>
      <c r="X677" s="33"/>
    </row>
    <row r="678" spans="1:24" s="34" customFormat="1">
      <c r="A678" s="29"/>
      <c r="B678" s="29"/>
      <c r="C678" s="29"/>
      <c r="D678" s="29"/>
      <c r="E678" s="29"/>
      <c r="F678" s="29"/>
      <c r="G678" s="29"/>
      <c r="H678" s="29"/>
      <c r="I678" s="30"/>
      <c r="J678" s="30"/>
      <c r="K678" s="30"/>
      <c r="L678" s="30"/>
      <c r="M678" s="40"/>
      <c r="N678" s="40"/>
      <c r="O678" s="31"/>
      <c r="P678" s="31"/>
      <c r="Q678" s="32"/>
      <c r="R678" s="32"/>
      <c r="S678" s="33"/>
      <c r="T678" s="33"/>
      <c r="U678" s="33"/>
      <c r="V678" s="33"/>
      <c r="W678" s="33"/>
      <c r="X678" s="33"/>
    </row>
    <row r="679" spans="1:24" s="34" customFormat="1">
      <c r="A679" s="29"/>
      <c r="B679" s="29"/>
      <c r="C679" s="29"/>
      <c r="D679" s="29"/>
      <c r="E679" s="29"/>
      <c r="F679" s="29"/>
      <c r="G679" s="29"/>
      <c r="H679" s="29"/>
      <c r="I679" s="30"/>
      <c r="J679" s="30"/>
      <c r="K679" s="30"/>
      <c r="L679" s="30"/>
      <c r="M679" s="40"/>
      <c r="N679" s="40"/>
      <c r="O679" s="31"/>
      <c r="P679" s="31"/>
      <c r="Q679" s="32"/>
      <c r="R679" s="32"/>
      <c r="S679" s="33"/>
      <c r="T679" s="33"/>
      <c r="U679" s="33"/>
      <c r="V679" s="33"/>
      <c r="W679" s="33"/>
      <c r="X679" s="33"/>
    </row>
    <row r="680" spans="1:24" s="34" customFormat="1">
      <c r="A680" s="29"/>
      <c r="B680" s="29"/>
      <c r="C680" s="29"/>
      <c r="D680" s="29"/>
      <c r="E680" s="29"/>
      <c r="F680" s="29"/>
      <c r="G680" s="29"/>
      <c r="H680" s="29"/>
      <c r="I680" s="30"/>
      <c r="J680" s="30"/>
      <c r="K680" s="30"/>
      <c r="L680" s="30"/>
      <c r="M680" s="40"/>
      <c r="N680" s="40"/>
      <c r="O680" s="31"/>
      <c r="P680" s="31"/>
      <c r="Q680" s="32"/>
      <c r="R680" s="32"/>
      <c r="S680" s="33"/>
      <c r="T680" s="33"/>
      <c r="U680" s="33"/>
      <c r="V680" s="33"/>
      <c r="W680" s="33"/>
      <c r="X680" s="33"/>
    </row>
    <row r="681" spans="1:24" s="34" customFormat="1">
      <c r="A681" s="29"/>
      <c r="B681" s="29"/>
      <c r="C681" s="29"/>
      <c r="D681" s="29"/>
      <c r="E681" s="29"/>
      <c r="F681" s="29"/>
      <c r="G681" s="29"/>
      <c r="H681" s="29"/>
      <c r="I681" s="30"/>
      <c r="J681" s="30"/>
      <c r="K681" s="30"/>
      <c r="L681" s="30"/>
      <c r="M681" s="40"/>
      <c r="N681" s="40"/>
      <c r="O681" s="31"/>
      <c r="P681" s="31"/>
      <c r="Q681" s="32"/>
      <c r="R681" s="32"/>
      <c r="S681" s="33"/>
      <c r="T681" s="33"/>
      <c r="U681" s="33"/>
      <c r="V681" s="33"/>
      <c r="W681" s="33"/>
      <c r="X681" s="33"/>
    </row>
    <row r="682" spans="1:24" s="34" customFormat="1">
      <c r="A682" s="29"/>
      <c r="B682" s="29"/>
      <c r="C682" s="29"/>
      <c r="D682" s="29"/>
      <c r="E682" s="29"/>
      <c r="F682" s="29"/>
      <c r="G682" s="29"/>
      <c r="H682" s="29"/>
      <c r="I682" s="30"/>
      <c r="J682" s="30"/>
      <c r="K682" s="30"/>
      <c r="L682" s="30"/>
      <c r="M682" s="40"/>
      <c r="N682" s="40"/>
      <c r="O682" s="31"/>
      <c r="P682" s="31"/>
      <c r="Q682" s="32"/>
      <c r="R682" s="32"/>
      <c r="S682" s="33"/>
      <c r="T682" s="33"/>
      <c r="U682" s="33"/>
      <c r="V682" s="33"/>
      <c r="W682" s="33"/>
      <c r="X682" s="33"/>
    </row>
    <row r="683" spans="1:24" s="34" customFormat="1">
      <c r="A683" s="29"/>
      <c r="B683" s="29"/>
      <c r="C683" s="29"/>
      <c r="D683" s="29"/>
      <c r="E683" s="29"/>
      <c r="F683" s="29"/>
      <c r="G683" s="29"/>
      <c r="H683" s="29"/>
      <c r="I683" s="30"/>
      <c r="J683" s="30"/>
      <c r="K683" s="30"/>
      <c r="L683" s="30"/>
      <c r="M683" s="40"/>
      <c r="N683" s="40"/>
      <c r="O683" s="31"/>
      <c r="P683" s="31"/>
      <c r="Q683" s="32"/>
      <c r="R683" s="32"/>
      <c r="S683" s="33"/>
      <c r="T683" s="33"/>
      <c r="U683" s="33"/>
      <c r="V683" s="33"/>
      <c r="W683" s="33"/>
      <c r="X683" s="33"/>
    </row>
    <row r="684" spans="1:24" s="34" customFormat="1">
      <c r="A684" s="29"/>
      <c r="B684" s="29"/>
      <c r="C684" s="29"/>
      <c r="D684" s="29"/>
      <c r="E684" s="29"/>
      <c r="F684" s="29"/>
      <c r="G684" s="29"/>
      <c r="H684" s="29"/>
      <c r="I684" s="30"/>
      <c r="J684" s="30"/>
      <c r="K684" s="30"/>
      <c r="L684" s="30"/>
      <c r="M684" s="40"/>
      <c r="N684" s="40"/>
      <c r="O684" s="31"/>
      <c r="P684" s="31"/>
      <c r="Q684" s="32"/>
      <c r="R684" s="32"/>
      <c r="S684" s="33"/>
      <c r="T684" s="33"/>
      <c r="U684" s="33"/>
      <c r="V684" s="33"/>
      <c r="W684" s="33"/>
      <c r="X684" s="33"/>
    </row>
    <row r="685" spans="1:24" s="34" customFormat="1">
      <c r="A685" s="29"/>
      <c r="B685" s="29"/>
      <c r="C685" s="29"/>
      <c r="D685" s="29"/>
      <c r="E685" s="29"/>
      <c r="F685" s="29"/>
      <c r="G685" s="29"/>
      <c r="H685" s="29"/>
      <c r="I685" s="30"/>
      <c r="J685" s="30"/>
      <c r="K685" s="30"/>
      <c r="L685" s="30"/>
      <c r="M685" s="40"/>
      <c r="N685" s="40"/>
      <c r="O685" s="31"/>
      <c r="P685" s="31"/>
      <c r="Q685" s="32"/>
      <c r="R685" s="32"/>
      <c r="S685" s="33"/>
      <c r="T685" s="33"/>
      <c r="U685" s="33"/>
      <c r="V685" s="33"/>
      <c r="W685" s="33"/>
      <c r="X685" s="33"/>
    </row>
    <row r="686" spans="1:24" s="34" customFormat="1">
      <c r="A686" s="29"/>
      <c r="B686" s="29"/>
      <c r="C686" s="29"/>
      <c r="D686" s="29"/>
      <c r="E686" s="29"/>
      <c r="F686" s="29"/>
      <c r="G686" s="29"/>
      <c r="H686" s="29"/>
      <c r="I686" s="30"/>
      <c r="J686" s="30"/>
      <c r="K686" s="30"/>
      <c r="L686" s="30"/>
      <c r="M686" s="40"/>
      <c r="N686" s="40"/>
      <c r="O686" s="31"/>
      <c r="P686" s="31"/>
      <c r="Q686" s="32"/>
      <c r="R686" s="32"/>
      <c r="S686" s="33"/>
      <c r="T686" s="33"/>
      <c r="U686" s="33"/>
      <c r="V686" s="33"/>
      <c r="W686" s="33"/>
      <c r="X686" s="33"/>
    </row>
    <row r="687" spans="1:24" s="34" customFormat="1">
      <c r="A687" s="29"/>
      <c r="B687" s="29"/>
      <c r="C687" s="29"/>
      <c r="D687" s="29"/>
      <c r="E687" s="29"/>
      <c r="F687" s="29"/>
      <c r="G687" s="29"/>
      <c r="H687" s="29"/>
      <c r="I687" s="30"/>
      <c r="J687" s="30"/>
      <c r="K687" s="30"/>
      <c r="L687" s="30"/>
      <c r="M687" s="40"/>
      <c r="N687" s="40"/>
      <c r="O687" s="31"/>
      <c r="P687" s="31"/>
      <c r="Q687" s="32"/>
      <c r="R687" s="32"/>
      <c r="S687" s="33"/>
      <c r="T687" s="33"/>
      <c r="U687" s="33"/>
      <c r="V687" s="33"/>
      <c r="W687" s="33"/>
      <c r="X687" s="33"/>
    </row>
    <row r="688" spans="1:24" s="34" customFormat="1">
      <c r="A688" s="29"/>
      <c r="B688" s="29"/>
      <c r="C688" s="29"/>
      <c r="D688" s="29"/>
      <c r="E688" s="29"/>
      <c r="F688" s="29"/>
      <c r="G688" s="29"/>
      <c r="H688" s="29"/>
      <c r="I688" s="30"/>
      <c r="J688" s="30"/>
      <c r="K688" s="30"/>
      <c r="L688" s="30"/>
      <c r="M688" s="40"/>
      <c r="N688" s="40"/>
      <c r="O688" s="31"/>
      <c r="P688" s="31"/>
      <c r="Q688" s="32"/>
      <c r="R688" s="32"/>
      <c r="S688" s="33"/>
      <c r="T688" s="33"/>
      <c r="U688" s="33"/>
      <c r="V688" s="33"/>
      <c r="W688" s="33"/>
      <c r="X688" s="33"/>
    </row>
    <row r="689" spans="1:24" s="34" customFormat="1">
      <c r="A689" s="29"/>
      <c r="B689" s="29"/>
      <c r="C689" s="29"/>
      <c r="D689" s="29"/>
      <c r="E689" s="29"/>
      <c r="F689" s="29"/>
      <c r="G689" s="29"/>
      <c r="H689" s="29"/>
      <c r="I689" s="30"/>
      <c r="J689" s="30"/>
      <c r="K689" s="30"/>
      <c r="L689" s="30"/>
      <c r="M689" s="40"/>
      <c r="N689" s="40"/>
      <c r="O689" s="31"/>
      <c r="P689" s="31"/>
      <c r="Q689" s="32"/>
      <c r="R689" s="32"/>
      <c r="S689" s="33"/>
      <c r="T689" s="33"/>
      <c r="U689" s="33"/>
      <c r="V689" s="33"/>
      <c r="W689" s="33"/>
      <c r="X689" s="33"/>
    </row>
    <row r="690" spans="1:24" s="34" customFormat="1">
      <c r="A690" s="29"/>
      <c r="B690" s="29"/>
      <c r="C690" s="29"/>
      <c r="D690" s="29"/>
      <c r="E690" s="29"/>
      <c r="F690" s="29"/>
      <c r="G690" s="29"/>
      <c r="H690" s="29"/>
      <c r="I690" s="30"/>
      <c r="J690" s="30"/>
      <c r="K690" s="30"/>
      <c r="L690" s="30"/>
      <c r="M690" s="40"/>
      <c r="N690" s="40"/>
      <c r="O690" s="31"/>
      <c r="P690" s="31"/>
      <c r="Q690" s="32"/>
      <c r="R690" s="32"/>
      <c r="S690" s="33"/>
      <c r="T690" s="33"/>
      <c r="U690" s="33"/>
      <c r="V690" s="33"/>
      <c r="W690" s="33"/>
      <c r="X690" s="33"/>
    </row>
    <row r="691" spans="1:24" s="34" customFormat="1">
      <c r="A691" s="29"/>
      <c r="B691" s="29"/>
      <c r="C691" s="29"/>
      <c r="D691" s="29"/>
      <c r="E691" s="29"/>
      <c r="F691" s="29"/>
      <c r="G691" s="29"/>
      <c r="H691" s="29"/>
      <c r="I691" s="30"/>
      <c r="J691" s="30"/>
      <c r="K691" s="30"/>
      <c r="L691" s="30"/>
      <c r="M691" s="40"/>
      <c r="N691" s="40"/>
      <c r="O691" s="31"/>
      <c r="P691" s="31"/>
      <c r="Q691" s="32"/>
      <c r="R691" s="32"/>
      <c r="S691" s="33"/>
      <c r="T691" s="33"/>
      <c r="U691" s="33"/>
      <c r="V691" s="33"/>
      <c r="W691" s="33"/>
      <c r="X691" s="33"/>
    </row>
    <row r="692" spans="1:24" s="34" customFormat="1">
      <c r="A692" s="29"/>
      <c r="B692" s="29"/>
      <c r="C692" s="29"/>
      <c r="D692" s="29"/>
      <c r="E692" s="29"/>
      <c r="F692" s="29"/>
      <c r="G692" s="29"/>
      <c r="H692" s="29"/>
      <c r="I692" s="30"/>
      <c r="J692" s="30"/>
      <c r="K692" s="30"/>
      <c r="L692" s="30"/>
      <c r="M692" s="40"/>
      <c r="N692" s="40"/>
      <c r="O692" s="31"/>
      <c r="P692" s="31"/>
      <c r="Q692" s="32"/>
      <c r="R692" s="32"/>
      <c r="S692" s="33"/>
      <c r="T692" s="33"/>
      <c r="U692" s="33"/>
      <c r="V692" s="33"/>
      <c r="W692" s="33"/>
      <c r="X692" s="33"/>
    </row>
    <row r="693" spans="1:24" s="34" customFormat="1">
      <c r="A693" s="29"/>
      <c r="B693" s="29"/>
      <c r="C693" s="29"/>
      <c r="D693" s="29"/>
      <c r="E693" s="29"/>
      <c r="F693" s="29"/>
      <c r="G693" s="29"/>
      <c r="H693" s="29"/>
      <c r="I693" s="30"/>
      <c r="J693" s="30"/>
      <c r="K693" s="30"/>
      <c r="L693" s="30"/>
      <c r="M693" s="40"/>
      <c r="N693" s="40"/>
      <c r="O693" s="31"/>
      <c r="P693" s="31"/>
      <c r="Q693" s="32"/>
      <c r="R693" s="32"/>
      <c r="S693" s="33"/>
      <c r="T693" s="33"/>
      <c r="U693" s="33"/>
      <c r="V693" s="33"/>
      <c r="W693" s="33"/>
      <c r="X693" s="33"/>
    </row>
    <row r="694" spans="1:24" s="34" customFormat="1">
      <c r="A694" s="29"/>
      <c r="B694" s="29"/>
      <c r="C694" s="29"/>
      <c r="D694" s="29"/>
      <c r="E694" s="29"/>
      <c r="F694" s="29"/>
      <c r="G694" s="29"/>
      <c r="H694" s="29"/>
      <c r="I694" s="30"/>
      <c r="J694" s="30"/>
      <c r="K694" s="30"/>
      <c r="L694" s="30"/>
      <c r="M694" s="40"/>
      <c r="N694" s="40"/>
      <c r="O694" s="31"/>
      <c r="P694" s="31"/>
      <c r="Q694" s="32"/>
      <c r="R694" s="32"/>
      <c r="S694" s="33"/>
      <c r="T694" s="33"/>
      <c r="U694" s="33"/>
      <c r="V694" s="33"/>
      <c r="W694" s="33"/>
      <c r="X694" s="33"/>
    </row>
    <row r="695" spans="1:24" s="34" customFormat="1">
      <c r="A695" s="29"/>
      <c r="B695" s="29"/>
      <c r="C695" s="29"/>
      <c r="D695" s="29"/>
      <c r="E695" s="29"/>
      <c r="F695" s="29"/>
      <c r="G695" s="29"/>
      <c r="H695" s="29"/>
      <c r="I695" s="30"/>
      <c r="J695" s="30"/>
      <c r="K695" s="30"/>
      <c r="L695" s="30"/>
      <c r="M695" s="40"/>
      <c r="N695" s="40"/>
      <c r="O695" s="31"/>
      <c r="P695" s="31"/>
      <c r="Q695" s="32"/>
      <c r="R695" s="32"/>
      <c r="S695" s="33"/>
      <c r="T695" s="33"/>
      <c r="U695" s="33"/>
      <c r="V695" s="33"/>
      <c r="W695" s="33"/>
      <c r="X695" s="33"/>
    </row>
    <row r="696" spans="1:24" s="34" customFormat="1">
      <c r="A696" s="29"/>
      <c r="B696" s="29"/>
      <c r="C696" s="29"/>
      <c r="D696" s="29"/>
      <c r="E696" s="29"/>
      <c r="F696" s="29"/>
      <c r="G696" s="29"/>
      <c r="H696" s="29"/>
      <c r="I696" s="30"/>
      <c r="J696" s="30"/>
      <c r="K696" s="30"/>
      <c r="L696" s="30"/>
      <c r="M696" s="40"/>
      <c r="N696" s="40"/>
      <c r="O696" s="31"/>
      <c r="P696" s="31"/>
      <c r="Q696" s="32"/>
      <c r="R696" s="32"/>
      <c r="S696" s="33"/>
      <c r="T696" s="33"/>
      <c r="U696" s="33"/>
      <c r="V696" s="33"/>
      <c r="W696" s="33"/>
      <c r="X696" s="33"/>
    </row>
    <row r="697" spans="1:24" s="34" customFormat="1">
      <c r="A697" s="29"/>
      <c r="B697" s="29"/>
      <c r="C697" s="29"/>
      <c r="D697" s="29"/>
      <c r="E697" s="29"/>
      <c r="F697" s="29"/>
      <c r="G697" s="29"/>
      <c r="H697" s="29"/>
      <c r="I697" s="30"/>
      <c r="J697" s="30"/>
      <c r="K697" s="30"/>
      <c r="L697" s="30"/>
      <c r="M697" s="40"/>
      <c r="N697" s="40"/>
      <c r="O697" s="31"/>
      <c r="P697" s="31"/>
      <c r="Q697" s="32"/>
      <c r="R697" s="32"/>
      <c r="S697" s="33"/>
      <c r="T697" s="33"/>
      <c r="U697" s="33"/>
      <c r="V697" s="33"/>
      <c r="W697" s="33"/>
      <c r="X697" s="33"/>
    </row>
    <row r="698" spans="1:24" s="34" customFormat="1">
      <c r="A698" s="29"/>
      <c r="B698" s="29"/>
      <c r="C698" s="29"/>
      <c r="D698" s="29"/>
      <c r="E698" s="29"/>
      <c r="F698" s="29"/>
      <c r="G698" s="29"/>
      <c r="H698" s="29"/>
      <c r="I698" s="30"/>
      <c r="J698" s="30"/>
      <c r="K698" s="30"/>
      <c r="L698" s="30"/>
      <c r="M698" s="40"/>
      <c r="N698" s="40"/>
      <c r="O698" s="31"/>
      <c r="P698" s="31"/>
      <c r="Q698" s="32"/>
      <c r="R698" s="32"/>
      <c r="S698" s="33"/>
      <c r="T698" s="33"/>
      <c r="U698" s="33"/>
      <c r="V698" s="33"/>
      <c r="W698" s="33"/>
      <c r="X698" s="33"/>
    </row>
    <row r="699" spans="1:24" s="34" customFormat="1">
      <c r="A699" s="29"/>
      <c r="B699" s="29"/>
      <c r="C699" s="29"/>
      <c r="D699" s="29"/>
      <c r="E699" s="29"/>
      <c r="F699" s="29"/>
      <c r="G699" s="29"/>
      <c r="H699" s="29"/>
      <c r="I699" s="30"/>
      <c r="J699" s="30"/>
      <c r="K699" s="30"/>
      <c r="L699" s="30"/>
      <c r="M699" s="40"/>
      <c r="N699" s="40"/>
      <c r="O699" s="31"/>
      <c r="P699" s="31"/>
      <c r="Q699" s="32"/>
      <c r="R699" s="32"/>
      <c r="S699" s="33"/>
      <c r="T699" s="33"/>
      <c r="U699" s="33"/>
      <c r="V699" s="33"/>
      <c r="W699" s="33"/>
      <c r="X699" s="33"/>
    </row>
    <row r="700" spans="1:24" s="34" customFormat="1">
      <c r="A700" s="29"/>
      <c r="B700" s="29"/>
      <c r="C700" s="29"/>
      <c r="D700" s="29"/>
      <c r="E700" s="29"/>
      <c r="F700" s="29"/>
      <c r="G700" s="29"/>
      <c r="H700" s="29"/>
      <c r="I700" s="30"/>
      <c r="J700" s="30"/>
      <c r="K700" s="30"/>
      <c r="L700" s="30"/>
      <c r="M700" s="40"/>
      <c r="N700" s="40"/>
      <c r="O700" s="31"/>
      <c r="P700" s="31"/>
      <c r="Q700" s="32"/>
      <c r="R700" s="32"/>
      <c r="S700" s="33"/>
      <c r="T700" s="33"/>
      <c r="U700" s="33"/>
      <c r="V700" s="33"/>
      <c r="W700" s="33"/>
      <c r="X700" s="33"/>
    </row>
    <row r="701" spans="1:24" s="34" customFormat="1">
      <c r="A701" s="29"/>
      <c r="B701" s="29"/>
      <c r="C701" s="29"/>
      <c r="D701" s="29"/>
      <c r="E701" s="29"/>
      <c r="F701" s="29"/>
      <c r="G701" s="29"/>
      <c r="H701" s="29"/>
      <c r="I701" s="30"/>
      <c r="J701" s="30"/>
      <c r="K701" s="30"/>
      <c r="L701" s="30"/>
      <c r="M701" s="40"/>
      <c r="N701" s="40"/>
      <c r="O701" s="31"/>
      <c r="P701" s="31"/>
      <c r="Q701" s="32"/>
      <c r="R701" s="32"/>
      <c r="S701" s="33"/>
      <c r="T701" s="33"/>
      <c r="U701" s="33"/>
      <c r="V701" s="33"/>
      <c r="W701" s="33"/>
      <c r="X701" s="33"/>
    </row>
    <row r="702" spans="1:24" s="34" customFormat="1">
      <c r="A702" s="29"/>
      <c r="B702" s="29"/>
      <c r="C702" s="29"/>
      <c r="D702" s="29"/>
      <c r="E702" s="29"/>
      <c r="F702" s="29"/>
      <c r="G702" s="29"/>
      <c r="H702" s="29"/>
      <c r="I702" s="30"/>
      <c r="J702" s="30"/>
      <c r="K702" s="30"/>
      <c r="L702" s="30"/>
      <c r="M702" s="40"/>
      <c r="N702" s="40"/>
      <c r="O702" s="31"/>
      <c r="P702" s="31"/>
      <c r="Q702" s="32"/>
      <c r="R702" s="32"/>
      <c r="S702" s="33"/>
      <c r="T702" s="33"/>
      <c r="U702" s="33"/>
      <c r="V702" s="33"/>
      <c r="W702" s="33"/>
      <c r="X702" s="33"/>
    </row>
    <row r="703" spans="1:24" s="34" customFormat="1">
      <c r="A703" s="29"/>
      <c r="B703" s="29"/>
      <c r="C703" s="29"/>
      <c r="D703" s="29"/>
      <c r="E703" s="29"/>
      <c r="F703" s="29"/>
      <c r="G703" s="29"/>
      <c r="H703" s="29"/>
      <c r="I703" s="30"/>
      <c r="J703" s="30"/>
      <c r="K703" s="30"/>
      <c r="L703" s="30"/>
      <c r="M703" s="40"/>
      <c r="N703" s="40"/>
      <c r="O703" s="31"/>
      <c r="P703" s="31"/>
      <c r="Q703" s="32"/>
      <c r="R703" s="32"/>
      <c r="S703" s="33"/>
      <c r="T703" s="33"/>
      <c r="U703" s="33"/>
      <c r="V703" s="33"/>
      <c r="W703" s="33"/>
      <c r="X703" s="33"/>
    </row>
    <row r="704" spans="1:24" s="34" customFormat="1">
      <c r="A704" s="29"/>
      <c r="B704" s="29"/>
      <c r="C704" s="29"/>
      <c r="D704" s="29"/>
      <c r="E704" s="29"/>
      <c r="F704" s="29"/>
      <c r="G704" s="29"/>
      <c r="H704" s="29"/>
      <c r="I704" s="30"/>
      <c r="J704" s="30"/>
      <c r="K704" s="30"/>
      <c r="L704" s="30"/>
      <c r="M704" s="40"/>
      <c r="N704" s="40"/>
      <c r="O704" s="31"/>
      <c r="P704" s="31"/>
      <c r="Q704" s="32"/>
      <c r="R704" s="32"/>
      <c r="S704" s="33"/>
      <c r="T704" s="33"/>
      <c r="U704" s="33"/>
      <c r="V704" s="33"/>
      <c r="W704" s="33"/>
      <c r="X704" s="33"/>
    </row>
    <row r="705" spans="1:24" s="34" customFormat="1">
      <c r="A705" s="29"/>
      <c r="B705" s="29"/>
      <c r="C705" s="29"/>
      <c r="D705" s="29"/>
      <c r="E705" s="29"/>
      <c r="F705" s="29"/>
      <c r="G705" s="29"/>
      <c r="H705" s="29"/>
      <c r="I705" s="30"/>
      <c r="J705" s="30"/>
      <c r="K705" s="30"/>
      <c r="L705" s="30"/>
      <c r="M705" s="40"/>
      <c r="N705" s="40"/>
      <c r="O705" s="31"/>
      <c r="P705" s="31"/>
      <c r="Q705" s="32"/>
      <c r="R705" s="32"/>
      <c r="S705" s="33"/>
      <c r="T705" s="33"/>
      <c r="U705" s="33"/>
      <c r="V705" s="33"/>
      <c r="W705" s="33"/>
      <c r="X705" s="33"/>
    </row>
    <row r="706" spans="1:24" s="34" customFormat="1">
      <c r="A706" s="29"/>
      <c r="B706" s="29"/>
      <c r="C706" s="29"/>
      <c r="D706" s="29"/>
      <c r="E706" s="29"/>
      <c r="F706" s="29"/>
      <c r="G706" s="29"/>
      <c r="H706" s="29"/>
      <c r="I706" s="30"/>
      <c r="J706" s="30"/>
      <c r="K706" s="30"/>
      <c r="L706" s="30"/>
      <c r="M706" s="40"/>
      <c r="N706" s="40"/>
      <c r="O706" s="31"/>
      <c r="P706" s="31"/>
      <c r="Q706" s="32"/>
      <c r="R706" s="32"/>
      <c r="S706" s="33"/>
      <c r="T706" s="33"/>
      <c r="U706" s="33"/>
      <c r="V706" s="33"/>
      <c r="W706" s="33"/>
      <c r="X706" s="33"/>
    </row>
    <row r="707" spans="1:24" s="34" customFormat="1">
      <c r="A707" s="29"/>
      <c r="B707" s="29"/>
      <c r="C707" s="29"/>
      <c r="D707" s="29"/>
      <c r="E707" s="29"/>
      <c r="F707" s="29"/>
      <c r="G707" s="29"/>
      <c r="H707" s="29"/>
      <c r="I707" s="30"/>
      <c r="J707" s="30"/>
      <c r="K707" s="30"/>
      <c r="L707" s="30"/>
      <c r="M707" s="40"/>
      <c r="N707" s="40"/>
      <c r="O707" s="31"/>
      <c r="P707" s="31"/>
      <c r="Q707" s="32"/>
      <c r="R707" s="32"/>
      <c r="S707" s="33"/>
      <c r="T707" s="33"/>
      <c r="U707" s="33"/>
      <c r="V707" s="33"/>
      <c r="W707" s="33"/>
      <c r="X707" s="33"/>
    </row>
    <row r="708" spans="1:24" s="34" customFormat="1">
      <c r="A708" s="29"/>
      <c r="B708" s="29"/>
      <c r="C708" s="29"/>
      <c r="D708" s="29"/>
      <c r="E708" s="29"/>
      <c r="F708" s="29"/>
      <c r="G708" s="29"/>
      <c r="H708" s="29"/>
      <c r="I708" s="30"/>
      <c r="J708" s="30"/>
      <c r="K708" s="30"/>
      <c r="L708" s="30"/>
      <c r="M708" s="40"/>
      <c r="N708" s="40"/>
      <c r="O708" s="31"/>
      <c r="P708" s="31"/>
      <c r="Q708" s="32"/>
      <c r="R708" s="32"/>
      <c r="S708" s="33"/>
      <c r="T708" s="33"/>
      <c r="U708" s="33"/>
      <c r="V708" s="33"/>
      <c r="W708" s="33"/>
      <c r="X708" s="33"/>
    </row>
    <row r="709" spans="1:24" s="34" customFormat="1">
      <c r="A709" s="29"/>
      <c r="B709" s="29"/>
      <c r="C709" s="29"/>
      <c r="D709" s="29"/>
      <c r="E709" s="29"/>
      <c r="F709" s="29"/>
      <c r="G709" s="29"/>
      <c r="H709" s="29"/>
      <c r="I709" s="30"/>
      <c r="J709" s="30"/>
      <c r="K709" s="30"/>
      <c r="L709" s="30"/>
      <c r="M709" s="40"/>
      <c r="N709" s="40"/>
      <c r="O709" s="31"/>
      <c r="P709" s="31"/>
      <c r="Q709" s="32"/>
      <c r="R709" s="32"/>
      <c r="S709" s="33"/>
      <c r="T709" s="33"/>
      <c r="U709" s="33"/>
      <c r="V709" s="33"/>
      <c r="W709" s="33"/>
      <c r="X709" s="33"/>
    </row>
    <row r="710" spans="1:24" s="34" customFormat="1">
      <c r="A710" s="29"/>
      <c r="B710" s="29"/>
      <c r="C710" s="29"/>
      <c r="D710" s="29"/>
      <c r="E710" s="29"/>
      <c r="F710" s="29"/>
      <c r="G710" s="29"/>
      <c r="H710" s="29"/>
      <c r="I710" s="30"/>
      <c r="J710" s="30"/>
      <c r="K710" s="30"/>
      <c r="L710" s="30"/>
      <c r="M710" s="40"/>
      <c r="N710" s="40"/>
      <c r="O710" s="31"/>
      <c r="P710" s="31"/>
      <c r="Q710" s="32"/>
      <c r="R710" s="32"/>
      <c r="S710" s="33"/>
      <c r="T710" s="33"/>
      <c r="U710" s="33"/>
      <c r="V710" s="33"/>
      <c r="W710" s="33"/>
      <c r="X710" s="33"/>
    </row>
    <row r="711" spans="1:24" s="34" customFormat="1">
      <c r="A711" s="29"/>
      <c r="B711" s="29"/>
      <c r="C711" s="29"/>
      <c r="D711" s="29"/>
      <c r="E711" s="29"/>
      <c r="F711" s="29"/>
      <c r="G711" s="29"/>
      <c r="H711" s="29"/>
      <c r="I711" s="30"/>
      <c r="J711" s="30"/>
      <c r="K711" s="30"/>
      <c r="L711" s="30"/>
      <c r="M711" s="40"/>
      <c r="N711" s="40"/>
      <c r="O711" s="31"/>
      <c r="P711" s="31"/>
      <c r="Q711" s="32"/>
      <c r="R711" s="32"/>
      <c r="S711" s="33"/>
      <c r="T711" s="33"/>
      <c r="U711" s="33"/>
      <c r="V711" s="33"/>
      <c r="W711" s="33"/>
      <c r="X711" s="33"/>
    </row>
    <row r="712" spans="1:24" s="34" customFormat="1">
      <c r="A712" s="29"/>
      <c r="B712" s="29"/>
      <c r="C712" s="29"/>
      <c r="D712" s="29"/>
      <c r="E712" s="29"/>
      <c r="F712" s="29"/>
      <c r="G712" s="29"/>
      <c r="H712" s="29"/>
      <c r="I712" s="30"/>
      <c r="J712" s="30"/>
      <c r="K712" s="30"/>
      <c r="L712" s="30"/>
      <c r="M712" s="40"/>
      <c r="N712" s="40"/>
      <c r="O712" s="31"/>
      <c r="P712" s="31"/>
      <c r="Q712" s="32"/>
      <c r="R712" s="32"/>
      <c r="S712" s="33"/>
      <c r="T712" s="33"/>
      <c r="U712" s="33"/>
      <c r="V712" s="33"/>
      <c r="W712" s="33"/>
      <c r="X712" s="33"/>
    </row>
    <row r="713" spans="1:24" s="34" customFormat="1">
      <c r="A713" s="29"/>
      <c r="B713" s="29"/>
      <c r="C713" s="29"/>
      <c r="D713" s="29"/>
      <c r="E713" s="29"/>
      <c r="F713" s="29"/>
      <c r="G713" s="29"/>
      <c r="H713" s="29"/>
      <c r="I713" s="30"/>
      <c r="J713" s="30"/>
      <c r="K713" s="30"/>
      <c r="L713" s="30"/>
      <c r="M713" s="40"/>
      <c r="N713" s="40"/>
      <c r="O713" s="31"/>
      <c r="P713" s="31"/>
      <c r="Q713" s="32"/>
      <c r="R713" s="32"/>
      <c r="S713" s="33"/>
      <c r="T713" s="33"/>
      <c r="U713" s="33"/>
      <c r="V713" s="33"/>
      <c r="W713" s="33"/>
      <c r="X713" s="33"/>
    </row>
    <row r="714" spans="1:24" s="34" customFormat="1">
      <c r="A714" s="29"/>
      <c r="B714" s="29"/>
      <c r="C714" s="29"/>
      <c r="D714" s="29"/>
      <c r="E714" s="29"/>
      <c r="F714" s="29"/>
      <c r="G714" s="29"/>
      <c r="H714" s="29"/>
      <c r="I714" s="30"/>
      <c r="J714" s="30"/>
      <c r="K714" s="30"/>
      <c r="L714" s="30"/>
      <c r="M714" s="40"/>
      <c r="N714" s="40"/>
      <c r="O714" s="31"/>
      <c r="P714" s="31"/>
      <c r="Q714" s="32"/>
      <c r="R714" s="32"/>
      <c r="S714" s="33"/>
      <c r="T714" s="33"/>
      <c r="U714" s="33"/>
      <c r="V714" s="33"/>
      <c r="W714" s="33"/>
      <c r="X714" s="33"/>
    </row>
    <row r="715" spans="1:24" s="34" customFormat="1">
      <c r="A715" s="29"/>
      <c r="B715" s="29"/>
      <c r="C715" s="29"/>
      <c r="D715" s="29"/>
      <c r="E715" s="29"/>
      <c r="F715" s="29"/>
      <c r="G715" s="29"/>
      <c r="H715" s="29"/>
      <c r="I715" s="30"/>
      <c r="J715" s="30"/>
      <c r="K715" s="30"/>
      <c r="L715" s="30"/>
      <c r="M715" s="40"/>
      <c r="N715" s="40"/>
      <c r="O715" s="31"/>
      <c r="P715" s="31"/>
      <c r="Q715" s="32"/>
      <c r="R715" s="32"/>
      <c r="S715" s="33"/>
      <c r="T715" s="33"/>
      <c r="U715" s="33"/>
      <c r="V715" s="33"/>
      <c r="W715" s="33"/>
      <c r="X715" s="33"/>
    </row>
    <row r="716" spans="1:24" s="34" customFormat="1">
      <c r="A716" s="29"/>
      <c r="B716" s="29"/>
      <c r="C716" s="29"/>
      <c r="D716" s="29"/>
      <c r="E716" s="29"/>
      <c r="F716" s="29"/>
      <c r="G716" s="29"/>
      <c r="H716" s="29"/>
      <c r="I716" s="30"/>
      <c r="J716" s="30"/>
      <c r="K716" s="30"/>
      <c r="L716" s="30"/>
      <c r="M716" s="40"/>
      <c r="N716" s="40"/>
      <c r="O716" s="31"/>
      <c r="P716" s="31"/>
      <c r="Q716" s="32"/>
      <c r="R716" s="32"/>
      <c r="S716" s="33"/>
      <c r="T716" s="33"/>
      <c r="U716" s="33"/>
      <c r="V716" s="33"/>
      <c r="W716" s="33"/>
      <c r="X716" s="33"/>
    </row>
    <row r="717" spans="1:24" s="34" customFormat="1">
      <c r="A717" s="29"/>
      <c r="B717" s="29"/>
      <c r="C717" s="29"/>
      <c r="D717" s="29"/>
      <c r="E717" s="29"/>
      <c r="F717" s="29"/>
      <c r="G717" s="29"/>
      <c r="H717" s="29"/>
      <c r="I717" s="30"/>
      <c r="J717" s="30"/>
      <c r="K717" s="30"/>
      <c r="L717" s="30"/>
      <c r="M717" s="40"/>
      <c r="N717" s="40"/>
      <c r="O717" s="31"/>
      <c r="P717" s="31"/>
      <c r="Q717" s="32"/>
      <c r="R717" s="32"/>
      <c r="S717" s="33"/>
      <c r="T717" s="33"/>
      <c r="U717" s="33"/>
      <c r="V717" s="33"/>
      <c r="W717" s="33"/>
      <c r="X717" s="33"/>
    </row>
    <row r="718" spans="1:24" s="34" customFormat="1">
      <c r="A718" s="29"/>
      <c r="B718" s="29"/>
      <c r="C718" s="29"/>
      <c r="D718" s="29"/>
      <c r="E718" s="29"/>
      <c r="F718" s="29"/>
      <c r="G718" s="29"/>
      <c r="H718" s="29"/>
      <c r="I718" s="30"/>
      <c r="J718" s="30"/>
      <c r="K718" s="30"/>
      <c r="L718" s="30"/>
      <c r="M718" s="40"/>
      <c r="N718" s="40"/>
      <c r="O718" s="31"/>
      <c r="P718" s="31"/>
      <c r="Q718" s="32"/>
      <c r="R718" s="32"/>
      <c r="S718" s="33"/>
      <c r="T718" s="33"/>
      <c r="U718" s="33"/>
      <c r="V718" s="33"/>
      <c r="W718" s="33"/>
      <c r="X718" s="33"/>
    </row>
    <row r="719" spans="1:24" s="34" customFormat="1">
      <c r="A719" s="29"/>
      <c r="B719" s="29"/>
      <c r="C719" s="29"/>
      <c r="D719" s="29"/>
      <c r="E719" s="29"/>
      <c r="F719" s="29"/>
      <c r="G719" s="29"/>
      <c r="H719" s="29"/>
      <c r="I719" s="30"/>
      <c r="J719" s="30"/>
      <c r="K719" s="30"/>
      <c r="L719" s="30"/>
      <c r="M719" s="40"/>
      <c r="N719" s="40"/>
      <c r="O719" s="31"/>
      <c r="P719" s="31"/>
      <c r="Q719" s="32"/>
      <c r="R719" s="32"/>
      <c r="S719" s="33"/>
      <c r="T719" s="33"/>
      <c r="U719" s="33"/>
      <c r="V719" s="33"/>
      <c r="W719" s="33"/>
      <c r="X719" s="33"/>
    </row>
    <row r="720" spans="1:24" s="34" customFormat="1">
      <c r="A720" s="29"/>
      <c r="B720" s="29"/>
      <c r="C720" s="29"/>
      <c r="D720" s="29"/>
      <c r="E720" s="29"/>
      <c r="F720" s="29"/>
      <c r="G720" s="29"/>
      <c r="H720" s="29"/>
      <c r="I720" s="30"/>
      <c r="J720" s="30"/>
      <c r="K720" s="30"/>
      <c r="L720" s="30"/>
      <c r="M720" s="40"/>
      <c r="N720" s="40"/>
      <c r="O720" s="31"/>
      <c r="P720" s="31"/>
      <c r="Q720" s="32"/>
      <c r="R720" s="32"/>
      <c r="S720" s="33"/>
      <c r="T720" s="33"/>
      <c r="U720" s="33"/>
      <c r="V720" s="33"/>
      <c r="W720" s="33"/>
      <c r="X720" s="33"/>
    </row>
    <row r="721" spans="1:24" s="34" customFormat="1">
      <c r="A721" s="29"/>
      <c r="B721" s="29"/>
      <c r="C721" s="29"/>
      <c r="D721" s="29"/>
      <c r="E721" s="29"/>
      <c r="F721" s="29"/>
      <c r="G721" s="29"/>
      <c r="H721" s="29"/>
      <c r="I721" s="30"/>
      <c r="J721" s="30"/>
      <c r="K721" s="30"/>
      <c r="L721" s="30"/>
      <c r="M721" s="40"/>
      <c r="N721" s="40"/>
      <c r="O721" s="31"/>
      <c r="P721" s="31"/>
      <c r="Q721" s="32"/>
      <c r="R721" s="32"/>
      <c r="S721" s="33"/>
      <c r="T721" s="33"/>
      <c r="U721" s="33"/>
      <c r="V721" s="33"/>
      <c r="W721" s="33"/>
      <c r="X721" s="33"/>
    </row>
    <row r="722" spans="1:24" s="34" customFormat="1">
      <c r="A722" s="29"/>
      <c r="B722" s="29"/>
      <c r="C722" s="29"/>
      <c r="D722" s="29"/>
      <c r="E722" s="29"/>
      <c r="F722" s="29"/>
      <c r="G722" s="29"/>
      <c r="H722" s="29"/>
      <c r="I722" s="30"/>
      <c r="J722" s="30"/>
      <c r="K722" s="30"/>
      <c r="L722" s="30"/>
      <c r="M722" s="40"/>
      <c r="N722" s="40"/>
      <c r="O722" s="31"/>
      <c r="P722" s="31"/>
      <c r="Q722" s="32"/>
      <c r="R722" s="32"/>
      <c r="S722" s="33"/>
      <c r="T722" s="33"/>
      <c r="U722" s="33"/>
      <c r="V722" s="33"/>
      <c r="W722" s="33"/>
      <c r="X722" s="33"/>
    </row>
    <row r="723" spans="1:24" s="34" customFormat="1">
      <c r="A723" s="29"/>
      <c r="B723" s="29"/>
      <c r="C723" s="29"/>
      <c r="D723" s="29"/>
      <c r="E723" s="29"/>
      <c r="F723" s="29"/>
      <c r="G723" s="29"/>
      <c r="H723" s="29"/>
      <c r="I723" s="30"/>
      <c r="J723" s="30"/>
      <c r="K723" s="30"/>
      <c r="L723" s="30"/>
      <c r="M723" s="40"/>
      <c r="N723" s="40"/>
      <c r="O723" s="31"/>
      <c r="P723" s="31"/>
      <c r="Q723" s="32"/>
      <c r="R723" s="32"/>
      <c r="S723" s="33"/>
      <c r="T723" s="33"/>
      <c r="U723" s="33"/>
      <c r="V723" s="33"/>
      <c r="W723" s="33"/>
      <c r="X723" s="33"/>
    </row>
    <row r="724" spans="1:24" s="34" customFormat="1">
      <c r="A724" s="29"/>
      <c r="B724" s="29"/>
      <c r="C724" s="29"/>
      <c r="D724" s="29"/>
      <c r="E724" s="29"/>
      <c r="F724" s="29"/>
      <c r="G724" s="29"/>
      <c r="H724" s="29"/>
      <c r="I724" s="30"/>
      <c r="J724" s="30"/>
      <c r="K724" s="30"/>
      <c r="L724" s="30"/>
      <c r="M724" s="40"/>
      <c r="N724" s="40"/>
      <c r="O724" s="31"/>
      <c r="P724" s="31"/>
      <c r="Q724" s="32"/>
      <c r="R724" s="32"/>
      <c r="S724" s="33"/>
      <c r="T724" s="33"/>
      <c r="U724" s="33"/>
      <c r="V724" s="33"/>
      <c r="W724" s="33"/>
      <c r="X724" s="33"/>
    </row>
    <row r="725" spans="1:24" s="34" customFormat="1">
      <c r="A725" s="29"/>
      <c r="B725" s="29"/>
      <c r="C725" s="29"/>
      <c r="D725" s="29"/>
      <c r="E725" s="29"/>
      <c r="F725" s="29"/>
      <c r="G725" s="29"/>
      <c r="H725" s="29"/>
      <c r="I725" s="30"/>
      <c r="J725" s="30"/>
      <c r="K725" s="30"/>
      <c r="L725" s="30"/>
      <c r="M725" s="40"/>
      <c r="N725" s="40"/>
      <c r="O725" s="31"/>
      <c r="P725" s="31"/>
      <c r="Q725" s="32"/>
      <c r="R725" s="32"/>
      <c r="S725" s="33"/>
      <c r="T725" s="33"/>
      <c r="U725" s="33"/>
      <c r="V725" s="33"/>
      <c r="W725" s="33"/>
      <c r="X725" s="33"/>
    </row>
    <row r="726" spans="1:24" s="34" customFormat="1">
      <c r="A726" s="29"/>
      <c r="B726" s="29"/>
      <c r="C726" s="29"/>
      <c r="D726" s="29"/>
      <c r="E726" s="29"/>
      <c r="F726" s="29"/>
      <c r="G726" s="29"/>
      <c r="H726" s="29"/>
      <c r="I726" s="30"/>
      <c r="J726" s="30"/>
      <c r="K726" s="30"/>
      <c r="L726" s="30"/>
      <c r="M726" s="40"/>
      <c r="N726" s="40"/>
      <c r="O726" s="31"/>
      <c r="P726" s="31"/>
      <c r="Q726" s="32"/>
      <c r="R726" s="32"/>
      <c r="S726" s="33"/>
      <c r="T726" s="33"/>
      <c r="U726" s="33"/>
      <c r="V726" s="33"/>
      <c r="W726" s="33"/>
      <c r="X726" s="33"/>
    </row>
    <row r="727" spans="1:24" s="34" customFormat="1">
      <c r="A727" s="29"/>
      <c r="B727" s="29"/>
      <c r="C727" s="29"/>
      <c r="D727" s="29"/>
      <c r="E727" s="29"/>
      <c r="F727" s="29"/>
      <c r="G727" s="29"/>
      <c r="H727" s="29"/>
      <c r="I727" s="30"/>
      <c r="J727" s="30"/>
      <c r="K727" s="30"/>
      <c r="L727" s="30"/>
      <c r="M727" s="40"/>
      <c r="N727" s="40"/>
      <c r="O727" s="31"/>
      <c r="P727" s="31"/>
      <c r="Q727" s="32"/>
      <c r="R727" s="32"/>
      <c r="S727" s="33"/>
      <c r="T727" s="33"/>
      <c r="U727" s="33"/>
      <c r="V727" s="33"/>
      <c r="W727" s="33"/>
      <c r="X727" s="33"/>
    </row>
    <row r="728" spans="1:24" s="34" customFormat="1">
      <c r="A728" s="29"/>
      <c r="B728" s="29"/>
      <c r="C728" s="29"/>
      <c r="D728" s="29"/>
      <c r="E728" s="29"/>
      <c r="F728" s="29"/>
      <c r="G728" s="29"/>
      <c r="H728" s="29"/>
      <c r="I728" s="30"/>
      <c r="J728" s="30"/>
      <c r="K728" s="30"/>
      <c r="L728" s="30"/>
      <c r="M728" s="40"/>
      <c r="N728" s="40"/>
      <c r="O728" s="31"/>
      <c r="P728" s="31"/>
      <c r="Q728" s="32"/>
      <c r="R728" s="32"/>
      <c r="S728" s="33"/>
      <c r="T728" s="33"/>
      <c r="U728" s="33"/>
      <c r="V728" s="33"/>
      <c r="W728" s="33"/>
      <c r="X728" s="33"/>
    </row>
    <row r="729" spans="1:24" s="34" customFormat="1">
      <c r="A729" s="29"/>
      <c r="B729" s="29"/>
      <c r="C729" s="29"/>
      <c r="D729" s="29"/>
      <c r="E729" s="29"/>
      <c r="F729" s="29"/>
      <c r="G729" s="29"/>
      <c r="H729" s="29"/>
      <c r="I729" s="30"/>
      <c r="J729" s="30"/>
      <c r="K729" s="30"/>
      <c r="L729" s="30"/>
      <c r="M729" s="40"/>
      <c r="N729" s="40"/>
      <c r="O729" s="31"/>
      <c r="P729" s="31"/>
      <c r="Q729" s="32"/>
      <c r="R729" s="32"/>
      <c r="S729" s="33"/>
      <c r="T729" s="33"/>
      <c r="U729" s="33"/>
      <c r="V729" s="33"/>
      <c r="W729" s="33"/>
      <c r="X729" s="33"/>
    </row>
    <row r="730" spans="1:24" s="34" customFormat="1">
      <c r="A730" s="29"/>
      <c r="B730" s="29"/>
      <c r="C730" s="29"/>
      <c r="D730" s="29"/>
      <c r="E730" s="29"/>
      <c r="F730" s="29"/>
      <c r="G730" s="29"/>
      <c r="H730" s="29"/>
      <c r="I730" s="30"/>
      <c r="J730" s="30"/>
      <c r="K730" s="30"/>
      <c r="L730" s="30"/>
      <c r="M730" s="40"/>
      <c r="N730" s="40"/>
      <c r="O730" s="31"/>
      <c r="P730" s="31"/>
      <c r="Q730" s="32"/>
      <c r="R730" s="32"/>
      <c r="S730" s="33"/>
      <c r="T730" s="33"/>
      <c r="U730" s="33"/>
      <c r="V730" s="33"/>
      <c r="W730" s="33"/>
      <c r="X730" s="33"/>
    </row>
    <row r="731" spans="1:24" s="34" customFormat="1">
      <c r="A731" s="29"/>
      <c r="B731" s="29"/>
      <c r="C731" s="29"/>
      <c r="D731" s="29"/>
      <c r="E731" s="29"/>
      <c r="F731" s="29"/>
      <c r="G731" s="29"/>
      <c r="H731" s="29"/>
      <c r="I731" s="30"/>
      <c r="J731" s="30"/>
      <c r="K731" s="30"/>
      <c r="L731" s="30"/>
      <c r="M731" s="40"/>
      <c r="N731" s="40"/>
      <c r="O731" s="31"/>
      <c r="P731" s="31"/>
      <c r="Q731" s="32"/>
      <c r="R731" s="32"/>
      <c r="S731" s="33"/>
      <c r="T731" s="33"/>
      <c r="U731" s="33"/>
      <c r="V731" s="33"/>
      <c r="W731" s="33"/>
      <c r="X731" s="33"/>
    </row>
    <row r="732" spans="1:24" s="34" customFormat="1">
      <c r="A732" s="29"/>
      <c r="B732" s="29"/>
      <c r="C732" s="29"/>
      <c r="D732" s="29"/>
      <c r="E732" s="29"/>
      <c r="F732" s="29"/>
      <c r="G732" s="29"/>
      <c r="H732" s="29"/>
      <c r="I732" s="30"/>
      <c r="J732" s="30"/>
      <c r="K732" s="30"/>
      <c r="L732" s="30"/>
      <c r="M732" s="40"/>
      <c r="N732" s="40"/>
      <c r="O732" s="31"/>
      <c r="P732" s="31"/>
      <c r="Q732" s="32"/>
      <c r="R732" s="32"/>
      <c r="S732" s="33"/>
      <c r="T732" s="33"/>
      <c r="U732" s="33"/>
      <c r="V732" s="33"/>
      <c r="W732" s="33"/>
      <c r="X732" s="33"/>
    </row>
    <row r="733" spans="1:24" s="34" customFormat="1">
      <c r="A733" s="29"/>
      <c r="B733" s="29"/>
      <c r="C733" s="29"/>
      <c r="D733" s="29"/>
      <c r="E733" s="29"/>
      <c r="F733" s="29"/>
      <c r="G733" s="29"/>
      <c r="H733" s="29"/>
      <c r="I733" s="30"/>
      <c r="J733" s="30"/>
      <c r="K733" s="30"/>
      <c r="L733" s="30"/>
      <c r="M733" s="40"/>
      <c r="N733" s="40"/>
      <c r="O733" s="31"/>
      <c r="P733" s="31"/>
      <c r="Q733" s="32"/>
      <c r="R733" s="32"/>
      <c r="S733" s="33"/>
      <c r="T733" s="33"/>
      <c r="U733" s="33"/>
      <c r="V733" s="33"/>
      <c r="W733" s="33"/>
      <c r="X733" s="33"/>
    </row>
    <row r="734" spans="1:24" s="34" customFormat="1">
      <c r="A734" s="29"/>
      <c r="B734" s="29"/>
      <c r="C734" s="29"/>
      <c r="D734" s="29"/>
      <c r="E734" s="29"/>
      <c r="F734" s="29"/>
      <c r="G734" s="29"/>
      <c r="H734" s="29"/>
      <c r="I734" s="30"/>
      <c r="J734" s="30"/>
      <c r="K734" s="30"/>
      <c r="L734" s="30"/>
      <c r="M734" s="40"/>
      <c r="N734" s="40"/>
      <c r="O734" s="31"/>
      <c r="P734" s="31"/>
      <c r="Q734" s="32"/>
      <c r="R734" s="32"/>
      <c r="S734" s="33"/>
      <c r="T734" s="33"/>
      <c r="U734" s="33"/>
      <c r="V734" s="33"/>
      <c r="W734" s="33"/>
      <c r="X734" s="33"/>
    </row>
    <row r="735" spans="1:24" s="34" customFormat="1">
      <c r="A735" s="29"/>
      <c r="B735" s="29"/>
      <c r="C735" s="29"/>
      <c r="D735" s="29"/>
      <c r="E735" s="29"/>
      <c r="F735" s="29"/>
      <c r="G735" s="29"/>
      <c r="H735" s="29"/>
      <c r="I735" s="30"/>
      <c r="J735" s="30"/>
      <c r="K735" s="30"/>
      <c r="L735" s="30"/>
      <c r="M735" s="40"/>
      <c r="N735" s="40"/>
      <c r="O735" s="31"/>
      <c r="P735" s="31"/>
      <c r="Q735" s="32"/>
      <c r="R735" s="32"/>
      <c r="S735" s="33"/>
      <c r="T735" s="33"/>
      <c r="U735" s="33"/>
      <c r="V735" s="33"/>
      <c r="W735" s="33"/>
      <c r="X735" s="33"/>
    </row>
    <row r="736" spans="1:24" s="34" customFormat="1">
      <c r="A736" s="29"/>
      <c r="B736" s="29"/>
      <c r="C736" s="29"/>
      <c r="D736" s="29"/>
      <c r="E736" s="29"/>
      <c r="F736" s="29"/>
      <c r="G736" s="29"/>
      <c r="H736" s="29"/>
      <c r="I736" s="30"/>
      <c r="J736" s="30"/>
      <c r="K736" s="30"/>
      <c r="L736" s="30"/>
      <c r="M736" s="40"/>
      <c r="N736" s="40"/>
      <c r="O736" s="31"/>
      <c r="P736" s="31"/>
      <c r="Q736" s="32"/>
      <c r="R736" s="32"/>
      <c r="S736" s="33"/>
      <c r="T736" s="33"/>
      <c r="U736" s="33"/>
      <c r="V736" s="33"/>
      <c r="W736" s="33"/>
      <c r="X736" s="33"/>
    </row>
    <row r="737" spans="1:24" s="34" customFormat="1">
      <c r="A737" s="29"/>
      <c r="B737" s="29"/>
      <c r="C737" s="29"/>
      <c r="D737" s="29"/>
      <c r="E737" s="29"/>
      <c r="F737" s="29"/>
      <c r="G737" s="29"/>
      <c r="H737" s="29"/>
      <c r="I737" s="30"/>
      <c r="J737" s="30"/>
      <c r="K737" s="30"/>
      <c r="L737" s="30"/>
      <c r="M737" s="40"/>
      <c r="N737" s="40"/>
      <c r="O737" s="31"/>
      <c r="P737" s="31"/>
      <c r="Q737" s="32"/>
      <c r="R737" s="32"/>
      <c r="S737" s="33"/>
      <c r="T737" s="33"/>
      <c r="U737" s="33"/>
      <c r="V737" s="33"/>
      <c r="W737" s="33"/>
      <c r="X737" s="33"/>
    </row>
    <row r="738" spans="1:24" s="34" customFormat="1">
      <c r="A738" s="29"/>
      <c r="B738" s="29"/>
      <c r="C738" s="29"/>
      <c r="D738" s="29"/>
      <c r="E738" s="29"/>
      <c r="F738" s="29"/>
      <c r="G738" s="29"/>
      <c r="H738" s="29"/>
      <c r="I738" s="30"/>
      <c r="J738" s="30"/>
      <c r="K738" s="30"/>
      <c r="L738" s="30"/>
      <c r="M738" s="40"/>
      <c r="N738" s="40"/>
      <c r="O738" s="31"/>
      <c r="P738" s="31"/>
      <c r="Q738" s="32"/>
      <c r="R738" s="32"/>
      <c r="S738" s="33"/>
      <c r="T738" s="33"/>
      <c r="U738" s="33"/>
      <c r="V738" s="33"/>
      <c r="W738" s="33"/>
      <c r="X738" s="33"/>
    </row>
    <row r="739" spans="1:24" s="34" customFormat="1">
      <c r="A739" s="29"/>
      <c r="B739" s="29"/>
      <c r="C739" s="29"/>
      <c r="D739" s="29"/>
      <c r="E739" s="29"/>
      <c r="F739" s="29"/>
      <c r="G739" s="29"/>
      <c r="H739" s="29"/>
      <c r="I739" s="30"/>
      <c r="J739" s="30"/>
      <c r="K739" s="30"/>
      <c r="L739" s="30"/>
      <c r="M739" s="40"/>
      <c r="N739" s="40"/>
      <c r="O739" s="31"/>
      <c r="P739" s="31"/>
      <c r="Q739" s="32"/>
      <c r="R739" s="32"/>
      <c r="S739" s="33"/>
      <c r="T739" s="33"/>
      <c r="U739" s="33"/>
      <c r="V739" s="33"/>
      <c r="W739" s="33"/>
      <c r="X739" s="33"/>
    </row>
    <row r="740" spans="1:24" s="34" customFormat="1">
      <c r="A740" s="29"/>
      <c r="B740" s="29"/>
      <c r="C740" s="29"/>
      <c r="D740" s="29"/>
      <c r="E740" s="29"/>
      <c r="F740" s="29"/>
      <c r="G740" s="29"/>
      <c r="H740" s="29"/>
      <c r="I740" s="30"/>
      <c r="J740" s="30"/>
      <c r="K740" s="30"/>
      <c r="L740" s="30"/>
      <c r="M740" s="40"/>
      <c r="N740" s="40"/>
      <c r="O740" s="31"/>
      <c r="P740" s="31"/>
      <c r="Q740" s="32"/>
      <c r="R740" s="32"/>
      <c r="S740" s="33"/>
      <c r="T740" s="33"/>
      <c r="U740" s="33"/>
      <c r="V740" s="33"/>
      <c r="W740" s="33"/>
      <c r="X740" s="33"/>
    </row>
    <row r="741" spans="1:24" s="34" customFormat="1">
      <c r="A741" s="29"/>
      <c r="B741" s="29"/>
      <c r="C741" s="29"/>
      <c r="D741" s="29"/>
      <c r="E741" s="29"/>
      <c r="F741" s="29"/>
      <c r="G741" s="29"/>
      <c r="H741" s="29"/>
      <c r="I741" s="30"/>
      <c r="J741" s="30"/>
      <c r="K741" s="30"/>
      <c r="L741" s="30"/>
      <c r="M741" s="40"/>
      <c r="N741" s="40"/>
      <c r="O741" s="31"/>
      <c r="P741" s="31"/>
      <c r="Q741" s="32"/>
      <c r="R741" s="32"/>
      <c r="S741" s="33"/>
      <c r="T741" s="33"/>
      <c r="U741" s="33"/>
      <c r="V741" s="33"/>
      <c r="W741" s="33"/>
      <c r="X741" s="33"/>
    </row>
    <row r="742" spans="1:24" s="34" customFormat="1">
      <c r="A742" s="29"/>
      <c r="B742" s="29"/>
      <c r="C742" s="29"/>
      <c r="D742" s="29"/>
      <c r="E742" s="29"/>
      <c r="F742" s="29"/>
      <c r="G742" s="29"/>
      <c r="H742" s="29"/>
      <c r="I742" s="30"/>
      <c r="J742" s="30"/>
      <c r="K742" s="30"/>
      <c r="L742" s="30"/>
      <c r="M742" s="40"/>
      <c r="N742" s="40"/>
      <c r="O742" s="31"/>
      <c r="P742" s="31"/>
      <c r="Q742" s="32"/>
      <c r="R742" s="32"/>
      <c r="S742" s="33"/>
      <c r="T742" s="33"/>
      <c r="U742" s="33"/>
      <c r="V742" s="33"/>
      <c r="W742" s="33"/>
      <c r="X742" s="33"/>
    </row>
    <row r="743" spans="1:24" s="34" customFormat="1">
      <c r="A743" s="29"/>
      <c r="B743" s="29"/>
      <c r="C743" s="29"/>
      <c r="D743" s="29"/>
      <c r="E743" s="29"/>
      <c r="F743" s="29"/>
      <c r="G743" s="29"/>
      <c r="H743" s="29"/>
      <c r="I743" s="30"/>
      <c r="J743" s="30"/>
      <c r="K743" s="30"/>
      <c r="L743" s="30"/>
      <c r="M743" s="40"/>
      <c r="N743" s="40"/>
      <c r="O743" s="31"/>
      <c r="P743" s="31"/>
      <c r="Q743" s="32"/>
      <c r="R743" s="32"/>
      <c r="S743" s="33"/>
      <c r="T743" s="33"/>
      <c r="U743" s="33"/>
      <c r="V743" s="33"/>
      <c r="W743" s="33"/>
      <c r="X743" s="33"/>
    </row>
    <row r="744" spans="1:24" s="34" customFormat="1">
      <c r="A744" s="29"/>
      <c r="B744" s="29"/>
      <c r="C744" s="29"/>
      <c r="D744" s="29"/>
      <c r="E744" s="29"/>
      <c r="F744" s="29"/>
      <c r="G744" s="29"/>
      <c r="H744" s="29"/>
      <c r="I744" s="30"/>
      <c r="J744" s="30"/>
      <c r="K744" s="30"/>
      <c r="L744" s="30"/>
      <c r="M744" s="40"/>
      <c r="N744" s="40"/>
      <c r="O744" s="31"/>
      <c r="P744" s="31"/>
      <c r="Q744" s="32"/>
      <c r="R744" s="32"/>
      <c r="S744" s="33"/>
      <c r="T744" s="33"/>
      <c r="U744" s="33"/>
      <c r="V744" s="33"/>
      <c r="W744" s="33"/>
      <c r="X744" s="33"/>
    </row>
    <row r="745" spans="1:24" s="34" customFormat="1">
      <c r="A745" s="29"/>
      <c r="B745" s="29"/>
      <c r="C745" s="29"/>
      <c r="D745" s="29"/>
      <c r="E745" s="29"/>
      <c r="F745" s="29"/>
      <c r="G745" s="29"/>
      <c r="H745" s="29"/>
      <c r="I745" s="30"/>
      <c r="J745" s="30"/>
      <c r="K745" s="30"/>
      <c r="L745" s="30"/>
      <c r="M745" s="40"/>
      <c r="N745" s="40"/>
      <c r="O745" s="31"/>
      <c r="P745" s="31"/>
      <c r="Q745" s="32"/>
      <c r="R745" s="32"/>
      <c r="S745" s="33"/>
      <c r="T745" s="33"/>
      <c r="U745" s="33"/>
      <c r="V745" s="33"/>
      <c r="W745" s="33"/>
      <c r="X745" s="33"/>
    </row>
    <row r="746" spans="1:24" s="34" customFormat="1">
      <c r="A746" s="29"/>
      <c r="B746" s="29"/>
      <c r="C746" s="29"/>
      <c r="D746" s="29"/>
      <c r="E746" s="29"/>
      <c r="F746" s="29"/>
      <c r="G746" s="29"/>
      <c r="H746" s="29"/>
      <c r="I746" s="30"/>
      <c r="J746" s="30"/>
      <c r="K746" s="30"/>
      <c r="L746" s="30"/>
      <c r="M746" s="40"/>
      <c r="N746" s="40"/>
      <c r="O746" s="31"/>
      <c r="P746" s="31"/>
      <c r="Q746" s="32"/>
      <c r="R746" s="32"/>
      <c r="S746" s="33"/>
      <c r="T746" s="33"/>
      <c r="U746" s="33"/>
      <c r="V746" s="33"/>
      <c r="W746" s="33"/>
      <c r="X746" s="33"/>
    </row>
    <row r="747" spans="1:24" s="34" customFormat="1">
      <c r="A747" s="29"/>
      <c r="B747" s="29"/>
      <c r="C747" s="29"/>
      <c r="D747" s="29"/>
      <c r="E747" s="29"/>
      <c r="F747" s="29"/>
      <c r="G747" s="29"/>
      <c r="H747" s="29"/>
      <c r="I747" s="30"/>
      <c r="J747" s="30"/>
      <c r="K747" s="30"/>
      <c r="L747" s="30"/>
      <c r="M747" s="40"/>
      <c r="N747" s="40"/>
      <c r="O747" s="31"/>
      <c r="P747" s="31"/>
      <c r="Q747" s="32"/>
      <c r="R747" s="32"/>
      <c r="S747" s="33"/>
      <c r="T747" s="33"/>
      <c r="U747" s="33"/>
      <c r="V747" s="33"/>
      <c r="W747" s="33"/>
      <c r="X747" s="33"/>
    </row>
    <row r="748" spans="1:24" s="34" customFormat="1">
      <c r="A748" s="29"/>
      <c r="B748" s="29"/>
      <c r="C748" s="29"/>
      <c r="D748" s="29"/>
      <c r="E748" s="29"/>
      <c r="F748" s="29"/>
      <c r="G748" s="29"/>
      <c r="H748" s="29"/>
      <c r="I748" s="30"/>
      <c r="J748" s="30"/>
      <c r="K748" s="30"/>
      <c r="L748" s="30"/>
      <c r="M748" s="40"/>
      <c r="N748" s="40"/>
      <c r="O748" s="31"/>
      <c r="P748" s="31"/>
      <c r="Q748" s="32"/>
      <c r="R748" s="32"/>
      <c r="S748" s="33"/>
      <c r="T748" s="33"/>
      <c r="U748" s="33"/>
      <c r="V748" s="33"/>
      <c r="W748" s="33"/>
      <c r="X748" s="33"/>
    </row>
    <row r="749" spans="1:24" s="34" customFormat="1">
      <c r="A749" s="29"/>
      <c r="B749" s="29"/>
      <c r="C749" s="29"/>
      <c r="D749" s="29"/>
      <c r="E749" s="29"/>
      <c r="F749" s="29"/>
      <c r="G749" s="29"/>
      <c r="H749" s="29"/>
      <c r="I749" s="30"/>
      <c r="J749" s="30"/>
      <c r="K749" s="30"/>
      <c r="L749" s="30"/>
      <c r="M749" s="40"/>
      <c r="N749" s="40"/>
      <c r="O749" s="31"/>
      <c r="P749" s="31"/>
      <c r="Q749" s="32"/>
      <c r="R749" s="32"/>
      <c r="S749" s="33"/>
      <c r="T749" s="33"/>
      <c r="U749" s="33"/>
      <c r="V749" s="33"/>
      <c r="W749" s="33"/>
      <c r="X749" s="33"/>
    </row>
    <row r="750" spans="1:24" s="34" customFormat="1">
      <c r="A750" s="29"/>
      <c r="B750" s="29"/>
      <c r="C750" s="29"/>
      <c r="D750" s="29"/>
      <c r="E750" s="29"/>
      <c r="F750" s="29"/>
      <c r="G750" s="29"/>
      <c r="H750" s="29"/>
      <c r="I750" s="30"/>
      <c r="J750" s="30"/>
      <c r="K750" s="30"/>
      <c r="L750" s="30"/>
      <c r="M750" s="40"/>
      <c r="N750" s="40"/>
      <c r="O750" s="31"/>
      <c r="P750" s="31"/>
      <c r="Q750" s="32"/>
      <c r="R750" s="32"/>
      <c r="S750" s="33"/>
      <c r="T750" s="33"/>
      <c r="U750" s="33"/>
      <c r="V750" s="33"/>
      <c r="W750" s="33"/>
      <c r="X750" s="33"/>
    </row>
    <row r="751" spans="1:24" s="34" customFormat="1">
      <c r="A751" s="29"/>
      <c r="B751" s="29"/>
      <c r="C751" s="29"/>
      <c r="D751" s="29"/>
      <c r="E751" s="29"/>
      <c r="F751" s="29"/>
      <c r="G751" s="29"/>
      <c r="H751" s="29"/>
      <c r="I751" s="30"/>
      <c r="J751" s="30"/>
      <c r="K751" s="30"/>
      <c r="L751" s="30"/>
      <c r="M751" s="40"/>
      <c r="N751" s="40"/>
      <c r="O751" s="31"/>
      <c r="P751" s="31"/>
      <c r="Q751" s="32"/>
      <c r="R751" s="32"/>
      <c r="S751" s="33"/>
      <c r="T751" s="33"/>
      <c r="U751" s="33"/>
      <c r="V751" s="33"/>
      <c r="W751" s="33"/>
      <c r="X751" s="33"/>
    </row>
    <row r="752" spans="1:24" s="34" customFormat="1">
      <c r="A752" s="29"/>
      <c r="B752" s="29"/>
      <c r="C752" s="29"/>
      <c r="D752" s="29"/>
      <c r="E752" s="29"/>
      <c r="F752" s="29"/>
      <c r="G752" s="29"/>
      <c r="H752" s="29"/>
      <c r="I752" s="30"/>
      <c r="J752" s="30"/>
      <c r="K752" s="30"/>
      <c r="L752" s="30"/>
      <c r="M752" s="40"/>
      <c r="N752" s="40"/>
      <c r="O752" s="31"/>
      <c r="P752" s="31"/>
      <c r="Q752" s="32"/>
      <c r="R752" s="32"/>
      <c r="S752" s="33"/>
      <c r="T752" s="33"/>
      <c r="U752" s="33"/>
      <c r="V752" s="33"/>
      <c r="W752" s="33"/>
      <c r="X752" s="33"/>
    </row>
    <row r="753" spans="1:24" s="34" customFormat="1">
      <c r="A753" s="29"/>
      <c r="B753" s="29"/>
      <c r="C753" s="29"/>
      <c r="D753" s="29"/>
      <c r="E753" s="29"/>
      <c r="F753" s="29"/>
      <c r="G753" s="29"/>
      <c r="H753" s="29"/>
      <c r="I753" s="30"/>
      <c r="J753" s="30"/>
      <c r="K753" s="30"/>
      <c r="L753" s="30"/>
      <c r="M753" s="40"/>
      <c r="N753" s="40"/>
      <c r="O753" s="31"/>
      <c r="P753" s="31"/>
      <c r="Q753" s="32"/>
      <c r="R753" s="32"/>
      <c r="S753" s="33"/>
      <c r="T753" s="33"/>
      <c r="U753" s="33"/>
      <c r="V753" s="33"/>
      <c r="W753" s="33"/>
      <c r="X753" s="33"/>
    </row>
    <row r="754" spans="1:24" s="34" customFormat="1">
      <c r="A754" s="29"/>
      <c r="B754" s="29"/>
      <c r="C754" s="29"/>
      <c r="D754" s="29"/>
      <c r="E754" s="29"/>
      <c r="F754" s="29"/>
      <c r="G754" s="29"/>
      <c r="H754" s="29"/>
      <c r="I754" s="30"/>
      <c r="J754" s="30"/>
      <c r="K754" s="30"/>
      <c r="L754" s="30"/>
      <c r="M754" s="40"/>
      <c r="N754" s="40"/>
      <c r="O754" s="31"/>
      <c r="P754" s="31"/>
      <c r="Q754" s="32"/>
      <c r="R754" s="32"/>
      <c r="S754" s="33"/>
      <c r="T754" s="33"/>
      <c r="U754" s="33"/>
      <c r="V754" s="33"/>
      <c r="W754" s="33"/>
      <c r="X754" s="33"/>
    </row>
    <row r="755" spans="1:24" s="34" customFormat="1">
      <c r="A755" s="29"/>
      <c r="B755" s="29"/>
      <c r="C755" s="29"/>
      <c r="D755" s="29"/>
      <c r="E755" s="29"/>
      <c r="F755" s="29"/>
      <c r="G755" s="29"/>
      <c r="H755" s="29"/>
      <c r="I755" s="30"/>
      <c r="J755" s="30"/>
      <c r="K755" s="30"/>
      <c r="L755" s="30"/>
      <c r="M755" s="40"/>
      <c r="N755" s="40"/>
      <c r="O755" s="31"/>
      <c r="P755" s="31"/>
      <c r="Q755" s="32"/>
      <c r="R755" s="32"/>
      <c r="S755" s="33"/>
      <c r="T755" s="33"/>
      <c r="U755" s="33"/>
      <c r="V755" s="33"/>
      <c r="W755" s="33"/>
      <c r="X755" s="33"/>
    </row>
    <row r="756" spans="1:24" s="34" customFormat="1">
      <c r="A756" s="29"/>
      <c r="B756" s="29"/>
      <c r="C756" s="29"/>
      <c r="D756" s="29"/>
      <c r="E756" s="29"/>
      <c r="F756" s="29"/>
      <c r="G756" s="29"/>
      <c r="H756" s="29"/>
      <c r="I756" s="30"/>
      <c r="J756" s="30"/>
      <c r="K756" s="30"/>
      <c r="L756" s="30"/>
      <c r="M756" s="40"/>
      <c r="N756" s="40"/>
      <c r="O756" s="31"/>
      <c r="P756" s="31"/>
      <c r="Q756" s="32"/>
      <c r="R756" s="32"/>
      <c r="S756" s="33"/>
      <c r="T756" s="33"/>
      <c r="U756" s="33"/>
      <c r="V756" s="33"/>
      <c r="W756" s="33"/>
      <c r="X756" s="33"/>
    </row>
    <row r="757" spans="1:24" s="34" customFormat="1">
      <c r="A757" s="29"/>
      <c r="B757" s="29"/>
      <c r="C757" s="29"/>
      <c r="D757" s="29"/>
      <c r="E757" s="29"/>
      <c r="F757" s="29"/>
      <c r="G757" s="29"/>
      <c r="H757" s="29"/>
      <c r="I757" s="30"/>
      <c r="J757" s="30"/>
      <c r="K757" s="30"/>
      <c r="L757" s="30"/>
      <c r="M757" s="40"/>
      <c r="N757" s="40"/>
      <c r="O757" s="31"/>
      <c r="P757" s="31"/>
      <c r="Q757" s="32"/>
      <c r="R757" s="32"/>
      <c r="S757" s="33"/>
      <c r="T757" s="33"/>
      <c r="U757" s="33"/>
      <c r="V757" s="33"/>
      <c r="W757" s="33"/>
      <c r="X757" s="33"/>
    </row>
    <row r="758" spans="1:24" s="34" customFormat="1">
      <c r="A758" s="29"/>
      <c r="B758" s="29"/>
      <c r="C758" s="29"/>
      <c r="D758" s="29"/>
      <c r="E758" s="29"/>
      <c r="F758" s="29"/>
      <c r="G758" s="29"/>
      <c r="H758" s="29"/>
      <c r="I758" s="30"/>
      <c r="J758" s="30"/>
      <c r="K758" s="30"/>
      <c r="L758" s="30"/>
      <c r="M758" s="40"/>
      <c r="N758" s="40"/>
      <c r="O758" s="31"/>
      <c r="P758" s="31"/>
      <c r="Q758" s="32"/>
      <c r="R758" s="32"/>
      <c r="S758" s="33"/>
      <c r="T758" s="33"/>
      <c r="U758" s="33"/>
      <c r="V758" s="33"/>
      <c r="W758" s="33"/>
      <c r="X758" s="33"/>
    </row>
    <row r="759" spans="1:24" s="34" customFormat="1">
      <c r="A759" s="29"/>
      <c r="B759" s="29"/>
      <c r="C759" s="29"/>
      <c r="D759" s="29"/>
      <c r="E759" s="29"/>
      <c r="F759" s="29"/>
      <c r="G759" s="29"/>
      <c r="H759" s="29"/>
      <c r="I759" s="30"/>
      <c r="J759" s="30"/>
      <c r="K759" s="30"/>
      <c r="L759" s="30"/>
      <c r="M759" s="40"/>
      <c r="N759" s="40"/>
      <c r="O759" s="31"/>
      <c r="P759" s="31"/>
      <c r="Q759" s="32"/>
      <c r="R759" s="32"/>
      <c r="S759" s="33"/>
      <c r="T759" s="33"/>
      <c r="U759" s="33"/>
      <c r="V759" s="33"/>
      <c r="W759" s="33"/>
      <c r="X759" s="33"/>
    </row>
    <row r="760" spans="1:24" s="34" customFormat="1">
      <c r="A760" s="29"/>
      <c r="B760" s="29"/>
      <c r="C760" s="29"/>
      <c r="D760" s="29"/>
      <c r="E760" s="29"/>
      <c r="F760" s="29"/>
      <c r="G760" s="29"/>
      <c r="H760" s="29"/>
      <c r="I760" s="30"/>
      <c r="J760" s="30"/>
      <c r="K760" s="30"/>
      <c r="L760" s="30"/>
      <c r="M760" s="40"/>
      <c r="N760" s="40"/>
      <c r="O760" s="31"/>
      <c r="P760" s="31"/>
      <c r="Q760" s="32"/>
      <c r="R760" s="32"/>
      <c r="S760" s="33"/>
      <c r="T760" s="33"/>
      <c r="U760" s="33"/>
      <c r="V760" s="33"/>
      <c r="W760" s="33"/>
      <c r="X760" s="33"/>
    </row>
    <row r="761" spans="1:24" s="34" customFormat="1">
      <c r="A761" s="29"/>
      <c r="B761" s="29"/>
      <c r="C761" s="29"/>
      <c r="D761" s="29"/>
      <c r="E761" s="29"/>
      <c r="F761" s="29"/>
      <c r="G761" s="29"/>
      <c r="H761" s="29"/>
      <c r="I761" s="30"/>
      <c r="J761" s="30"/>
      <c r="K761" s="30"/>
      <c r="L761" s="30"/>
      <c r="M761" s="40"/>
      <c r="N761" s="40"/>
      <c r="O761" s="31"/>
      <c r="P761" s="31"/>
      <c r="Q761" s="32"/>
      <c r="R761" s="32"/>
      <c r="S761" s="33"/>
      <c r="T761" s="33"/>
      <c r="U761" s="33"/>
      <c r="V761" s="33"/>
      <c r="W761" s="33"/>
      <c r="X761" s="33"/>
    </row>
    <row r="762" spans="1:24" s="34" customFormat="1">
      <c r="A762" s="29"/>
      <c r="B762" s="29"/>
      <c r="C762" s="29"/>
      <c r="D762" s="29"/>
      <c r="E762" s="29"/>
      <c r="F762" s="29"/>
      <c r="G762" s="29"/>
      <c r="H762" s="29"/>
      <c r="I762" s="30"/>
      <c r="J762" s="30"/>
      <c r="K762" s="30"/>
      <c r="L762" s="30"/>
      <c r="M762" s="40"/>
      <c r="N762" s="40"/>
      <c r="O762" s="31"/>
      <c r="P762" s="31"/>
      <c r="Q762" s="32"/>
      <c r="R762" s="32"/>
      <c r="S762" s="33"/>
      <c r="T762" s="33"/>
      <c r="U762" s="33"/>
      <c r="V762" s="33"/>
      <c r="W762" s="33"/>
      <c r="X762" s="33"/>
    </row>
    <row r="763" spans="1:24" s="34" customFormat="1">
      <c r="A763" s="29"/>
      <c r="B763" s="29"/>
      <c r="C763" s="29"/>
      <c r="D763" s="29"/>
      <c r="E763" s="29"/>
      <c r="F763" s="29"/>
      <c r="G763" s="29"/>
      <c r="H763" s="29"/>
      <c r="I763" s="30"/>
      <c r="J763" s="30"/>
      <c r="K763" s="30"/>
      <c r="L763" s="30"/>
      <c r="M763" s="40"/>
      <c r="N763" s="40"/>
      <c r="O763" s="31"/>
      <c r="P763" s="31"/>
      <c r="Q763" s="32"/>
      <c r="R763" s="32"/>
      <c r="S763" s="33"/>
      <c r="T763" s="33"/>
      <c r="U763" s="33"/>
      <c r="V763" s="33"/>
      <c r="W763" s="33"/>
      <c r="X763" s="33"/>
    </row>
    <row r="764" spans="1:24" s="34" customFormat="1">
      <c r="A764" s="29"/>
      <c r="B764" s="29"/>
      <c r="C764" s="29"/>
      <c r="D764" s="29"/>
      <c r="E764" s="29"/>
      <c r="F764" s="29"/>
      <c r="G764" s="29"/>
      <c r="H764" s="29"/>
      <c r="I764" s="30"/>
      <c r="J764" s="30"/>
      <c r="K764" s="30"/>
      <c r="L764" s="30"/>
      <c r="M764" s="40"/>
      <c r="N764" s="40"/>
      <c r="O764" s="31"/>
      <c r="P764" s="31"/>
      <c r="Q764" s="32"/>
      <c r="R764" s="32"/>
      <c r="S764" s="33"/>
      <c r="T764" s="33"/>
      <c r="U764" s="33"/>
      <c r="V764" s="33"/>
      <c r="W764" s="33"/>
      <c r="X764" s="33"/>
    </row>
    <row r="765" spans="1:24" s="34" customFormat="1">
      <c r="A765" s="29"/>
      <c r="B765" s="29"/>
      <c r="C765" s="29"/>
      <c r="D765" s="29"/>
      <c r="E765" s="29"/>
      <c r="F765" s="29"/>
      <c r="G765" s="29"/>
      <c r="H765" s="29"/>
      <c r="I765" s="30"/>
      <c r="J765" s="30"/>
      <c r="K765" s="30"/>
      <c r="L765" s="30"/>
      <c r="M765" s="40"/>
      <c r="N765" s="40"/>
      <c r="O765" s="31"/>
      <c r="P765" s="31"/>
      <c r="Q765" s="32"/>
      <c r="R765" s="32"/>
      <c r="S765" s="33"/>
      <c r="T765" s="33"/>
      <c r="U765" s="33"/>
      <c r="V765" s="33"/>
      <c r="W765" s="33"/>
      <c r="X765" s="33"/>
    </row>
    <row r="766" spans="1:24" s="34" customFormat="1">
      <c r="A766" s="29"/>
      <c r="B766" s="29"/>
      <c r="C766" s="29"/>
      <c r="D766" s="29"/>
      <c r="E766" s="29"/>
      <c r="F766" s="29"/>
      <c r="G766" s="29"/>
      <c r="H766" s="29"/>
      <c r="I766" s="30"/>
      <c r="J766" s="30"/>
      <c r="K766" s="30"/>
      <c r="L766" s="30"/>
      <c r="M766" s="40"/>
      <c r="N766" s="40"/>
      <c r="O766" s="31"/>
      <c r="P766" s="31"/>
      <c r="Q766" s="32"/>
      <c r="R766" s="32"/>
      <c r="S766" s="33"/>
      <c r="T766" s="33"/>
      <c r="U766" s="33"/>
      <c r="V766" s="33"/>
      <c r="W766" s="33"/>
      <c r="X766" s="33"/>
    </row>
    <row r="767" spans="1:24" s="34" customFormat="1">
      <c r="A767" s="29"/>
      <c r="B767" s="29"/>
      <c r="C767" s="29"/>
      <c r="D767" s="29"/>
      <c r="E767" s="29"/>
      <c r="F767" s="29"/>
      <c r="G767" s="29"/>
      <c r="H767" s="29"/>
      <c r="I767" s="30"/>
      <c r="J767" s="30"/>
      <c r="K767" s="30"/>
      <c r="L767" s="30"/>
      <c r="M767" s="40"/>
      <c r="N767" s="40"/>
      <c r="O767" s="31"/>
      <c r="P767" s="31"/>
      <c r="Q767" s="32"/>
      <c r="R767" s="32"/>
      <c r="S767" s="33"/>
      <c r="T767" s="33"/>
      <c r="U767" s="33"/>
      <c r="V767" s="33"/>
      <c r="W767" s="33"/>
      <c r="X767" s="33"/>
    </row>
    <row r="768" spans="1:24" s="34" customFormat="1">
      <c r="A768" s="29"/>
      <c r="B768" s="29"/>
      <c r="C768" s="29"/>
      <c r="D768" s="29"/>
      <c r="E768" s="29"/>
      <c r="F768" s="29"/>
      <c r="G768" s="29"/>
      <c r="H768" s="29"/>
      <c r="I768" s="30"/>
      <c r="J768" s="30"/>
      <c r="K768" s="30"/>
      <c r="L768" s="30"/>
      <c r="M768" s="40"/>
      <c r="N768" s="40"/>
      <c r="O768" s="31"/>
      <c r="P768" s="31"/>
      <c r="Q768" s="32"/>
      <c r="R768" s="32"/>
      <c r="S768" s="33"/>
      <c r="T768" s="33"/>
      <c r="U768" s="33"/>
      <c r="V768" s="33"/>
      <c r="W768" s="33"/>
      <c r="X768" s="33"/>
    </row>
    <row r="769" spans="1:24" s="34" customFormat="1">
      <c r="A769" s="29"/>
      <c r="B769" s="29"/>
      <c r="C769" s="29"/>
      <c r="D769" s="29"/>
      <c r="E769" s="29"/>
      <c r="F769" s="29"/>
      <c r="G769" s="29"/>
      <c r="H769" s="29"/>
      <c r="I769" s="30"/>
      <c r="J769" s="30"/>
      <c r="K769" s="30"/>
      <c r="L769" s="30"/>
      <c r="M769" s="40"/>
      <c r="N769" s="40"/>
      <c r="O769" s="31"/>
      <c r="P769" s="31"/>
      <c r="Q769" s="32"/>
      <c r="R769" s="32"/>
      <c r="S769" s="33"/>
      <c r="T769" s="33"/>
      <c r="U769" s="33"/>
      <c r="V769" s="33"/>
      <c r="W769" s="33"/>
      <c r="X769" s="33"/>
    </row>
    <row r="770" spans="1:24" s="34" customFormat="1">
      <c r="A770" s="29"/>
      <c r="B770" s="29"/>
      <c r="C770" s="29"/>
      <c r="D770" s="29"/>
      <c r="E770" s="29"/>
      <c r="F770" s="29"/>
      <c r="G770" s="29"/>
      <c r="H770" s="29"/>
      <c r="I770" s="30"/>
      <c r="J770" s="30"/>
      <c r="K770" s="30"/>
      <c r="L770" s="30"/>
      <c r="M770" s="40"/>
      <c r="N770" s="40"/>
      <c r="O770" s="31"/>
      <c r="P770" s="31"/>
      <c r="Q770" s="32"/>
      <c r="R770" s="32"/>
      <c r="S770" s="33"/>
      <c r="T770" s="33"/>
      <c r="U770" s="33"/>
      <c r="V770" s="33"/>
      <c r="W770" s="33"/>
      <c r="X770" s="33"/>
    </row>
    <row r="771" spans="1:24" s="34" customFormat="1">
      <c r="A771" s="29"/>
      <c r="B771" s="29"/>
      <c r="C771" s="29"/>
      <c r="D771" s="29"/>
      <c r="E771" s="29"/>
      <c r="F771" s="29"/>
      <c r="G771" s="29"/>
      <c r="H771" s="29"/>
      <c r="I771" s="30"/>
      <c r="J771" s="30"/>
      <c r="K771" s="30"/>
      <c r="L771" s="30"/>
      <c r="M771" s="40"/>
      <c r="N771" s="40"/>
      <c r="O771" s="31"/>
      <c r="P771" s="31"/>
      <c r="Q771" s="32"/>
      <c r="R771" s="32"/>
      <c r="S771" s="33"/>
      <c r="T771" s="33"/>
      <c r="U771" s="33"/>
      <c r="V771" s="33"/>
      <c r="W771" s="33"/>
      <c r="X771" s="33"/>
    </row>
    <row r="772" spans="1:24" s="34" customFormat="1">
      <c r="A772" s="29"/>
      <c r="B772" s="29"/>
      <c r="C772" s="29"/>
      <c r="D772" s="29"/>
      <c r="E772" s="29"/>
      <c r="F772" s="29"/>
      <c r="G772" s="29"/>
      <c r="H772" s="29"/>
      <c r="I772" s="30"/>
      <c r="J772" s="30"/>
      <c r="K772" s="30"/>
      <c r="L772" s="30"/>
      <c r="M772" s="40"/>
      <c r="N772" s="40"/>
      <c r="O772" s="31"/>
      <c r="P772" s="31"/>
      <c r="Q772" s="32"/>
      <c r="R772" s="32"/>
      <c r="S772" s="33"/>
      <c r="T772" s="33"/>
      <c r="U772" s="33"/>
      <c r="V772" s="33"/>
      <c r="W772" s="33"/>
      <c r="X772" s="33"/>
    </row>
    <row r="773" spans="1:24" s="34" customFormat="1">
      <c r="A773" s="29"/>
      <c r="B773" s="29"/>
      <c r="C773" s="29"/>
      <c r="D773" s="29"/>
      <c r="E773" s="29"/>
      <c r="F773" s="29"/>
      <c r="G773" s="29"/>
      <c r="H773" s="29"/>
      <c r="I773" s="30"/>
      <c r="J773" s="30"/>
      <c r="K773" s="30"/>
      <c r="L773" s="30"/>
      <c r="M773" s="40"/>
      <c r="N773" s="40"/>
      <c r="O773" s="31"/>
      <c r="P773" s="31"/>
      <c r="Q773" s="32"/>
      <c r="R773" s="32"/>
      <c r="S773" s="33"/>
      <c r="T773" s="33"/>
      <c r="U773" s="33"/>
      <c r="V773" s="33"/>
      <c r="W773" s="33"/>
      <c r="X773" s="33"/>
    </row>
    <row r="774" spans="1:24" s="34" customFormat="1">
      <c r="A774" s="29"/>
      <c r="B774" s="29"/>
      <c r="C774" s="29"/>
      <c r="D774" s="29"/>
      <c r="E774" s="29"/>
      <c r="F774" s="29"/>
      <c r="G774" s="29"/>
      <c r="H774" s="29"/>
      <c r="I774" s="30"/>
      <c r="J774" s="30"/>
      <c r="K774" s="30"/>
      <c r="L774" s="30"/>
      <c r="M774" s="40"/>
      <c r="N774" s="40"/>
      <c r="O774" s="31"/>
      <c r="P774" s="31"/>
      <c r="Q774" s="32"/>
      <c r="R774" s="32"/>
      <c r="S774" s="33"/>
      <c r="T774" s="33"/>
      <c r="U774" s="33"/>
      <c r="V774" s="33"/>
      <c r="W774" s="33"/>
      <c r="X774" s="33"/>
    </row>
    <row r="775" spans="1:24" s="34" customFormat="1">
      <c r="A775" s="29"/>
      <c r="B775" s="29"/>
      <c r="C775" s="29"/>
      <c r="D775" s="29"/>
      <c r="E775" s="29"/>
      <c r="F775" s="29"/>
      <c r="G775" s="29"/>
      <c r="H775" s="29"/>
      <c r="I775" s="30"/>
      <c r="J775" s="30"/>
      <c r="K775" s="30"/>
      <c r="L775" s="30"/>
      <c r="M775" s="40"/>
      <c r="N775" s="40"/>
      <c r="O775" s="31"/>
      <c r="P775" s="31"/>
      <c r="Q775" s="32"/>
      <c r="R775" s="32"/>
      <c r="S775" s="33"/>
      <c r="T775" s="33"/>
      <c r="U775" s="33"/>
      <c r="V775" s="33"/>
      <c r="W775" s="33"/>
      <c r="X775" s="33"/>
    </row>
    <row r="776" spans="1:24" s="34" customFormat="1">
      <c r="A776" s="29"/>
      <c r="B776" s="29"/>
      <c r="C776" s="29"/>
      <c r="D776" s="29"/>
      <c r="E776" s="29"/>
      <c r="F776" s="29"/>
      <c r="G776" s="29"/>
      <c r="H776" s="29"/>
      <c r="I776" s="30"/>
      <c r="J776" s="30"/>
      <c r="K776" s="30"/>
      <c r="L776" s="30"/>
      <c r="M776" s="40"/>
      <c r="N776" s="40"/>
      <c r="O776" s="31"/>
      <c r="P776" s="31"/>
      <c r="Q776" s="32"/>
      <c r="R776" s="32"/>
      <c r="S776" s="33"/>
      <c r="T776" s="33"/>
      <c r="U776" s="33"/>
      <c r="V776" s="33"/>
      <c r="W776" s="33"/>
      <c r="X776" s="33"/>
    </row>
    <row r="777" spans="1:24" s="34" customFormat="1">
      <c r="A777" s="29"/>
      <c r="B777" s="29"/>
      <c r="C777" s="29"/>
      <c r="D777" s="29"/>
      <c r="E777" s="29"/>
      <c r="F777" s="29"/>
      <c r="G777" s="29"/>
      <c r="H777" s="29"/>
      <c r="I777" s="30"/>
      <c r="J777" s="30"/>
      <c r="K777" s="30"/>
      <c r="L777" s="30"/>
      <c r="M777" s="40"/>
      <c r="N777" s="40"/>
      <c r="O777" s="31"/>
      <c r="P777" s="31"/>
      <c r="Q777" s="32"/>
      <c r="R777" s="32"/>
      <c r="S777" s="33"/>
      <c r="T777" s="33"/>
      <c r="U777" s="33"/>
      <c r="V777" s="33"/>
      <c r="W777" s="33"/>
      <c r="X777" s="33"/>
    </row>
    <row r="778" spans="1:24" s="34" customFormat="1">
      <c r="A778" s="29"/>
      <c r="B778" s="29"/>
      <c r="C778" s="29"/>
      <c r="D778" s="29"/>
      <c r="E778" s="29"/>
      <c r="F778" s="29"/>
      <c r="G778" s="29"/>
      <c r="H778" s="29"/>
      <c r="I778" s="30"/>
      <c r="J778" s="30"/>
      <c r="K778" s="30"/>
      <c r="L778" s="30"/>
      <c r="M778" s="40"/>
      <c r="N778" s="40"/>
      <c r="O778" s="31"/>
      <c r="P778" s="31"/>
      <c r="Q778" s="32"/>
      <c r="R778" s="32"/>
      <c r="S778" s="33"/>
      <c r="T778" s="33"/>
      <c r="U778" s="33"/>
      <c r="V778" s="33"/>
      <c r="W778" s="33"/>
      <c r="X778" s="33"/>
    </row>
    <row r="779" spans="1:24" s="34" customFormat="1">
      <c r="A779" s="29"/>
      <c r="B779" s="29"/>
      <c r="C779" s="29"/>
      <c r="D779" s="29"/>
      <c r="E779" s="29"/>
      <c r="F779" s="29"/>
      <c r="G779" s="29"/>
      <c r="H779" s="29"/>
      <c r="I779" s="30"/>
      <c r="J779" s="30"/>
      <c r="K779" s="30"/>
      <c r="L779" s="30"/>
      <c r="M779" s="40"/>
      <c r="N779" s="40"/>
      <c r="O779" s="31"/>
      <c r="P779" s="31"/>
      <c r="Q779" s="32"/>
      <c r="R779" s="32"/>
      <c r="S779" s="33"/>
      <c r="T779" s="33"/>
      <c r="U779" s="33"/>
      <c r="V779" s="33"/>
      <c r="W779" s="33"/>
      <c r="X779" s="33"/>
    </row>
    <row r="780" spans="1:24" s="34" customFormat="1">
      <c r="A780" s="29"/>
      <c r="B780" s="29"/>
      <c r="C780" s="29"/>
      <c r="D780" s="29"/>
      <c r="E780" s="29"/>
      <c r="F780" s="29"/>
      <c r="G780" s="29"/>
      <c r="H780" s="29"/>
      <c r="I780" s="30"/>
      <c r="J780" s="30"/>
      <c r="K780" s="30"/>
      <c r="L780" s="30"/>
      <c r="M780" s="40"/>
      <c r="N780" s="40"/>
      <c r="O780" s="31"/>
      <c r="P780" s="31"/>
      <c r="Q780" s="32"/>
      <c r="R780" s="32"/>
      <c r="S780" s="33"/>
      <c r="T780" s="33"/>
      <c r="U780" s="33"/>
      <c r="V780" s="33"/>
      <c r="W780" s="33"/>
      <c r="X780" s="33"/>
    </row>
    <row r="781" spans="1:24" s="34" customFormat="1">
      <c r="A781" s="29"/>
      <c r="B781" s="29"/>
      <c r="C781" s="29"/>
      <c r="D781" s="29"/>
      <c r="E781" s="29"/>
      <c r="F781" s="29"/>
      <c r="G781" s="29"/>
      <c r="H781" s="29"/>
      <c r="I781" s="30"/>
      <c r="J781" s="30"/>
      <c r="K781" s="30"/>
      <c r="L781" s="30"/>
      <c r="M781" s="40"/>
      <c r="N781" s="40"/>
      <c r="O781" s="31"/>
      <c r="P781" s="31"/>
      <c r="Q781" s="32"/>
      <c r="R781" s="32"/>
      <c r="S781" s="33"/>
      <c r="T781" s="33"/>
      <c r="U781" s="33"/>
      <c r="V781" s="33"/>
      <c r="W781" s="33"/>
      <c r="X781" s="33"/>
    </row>
    <row r="782" spans="1:24" s="34" customFormat="1">
      <c r="A782" s="29"/>
      <c r="B782" s="29"/>
      <c r="C782" s="29"/>
      <c r="D782" s="29"/>
      <c r="E782" s="29"/>
      <c r="F782" s="29"/>
      <c r="G782" s="29"/>
      <c r="H782" s="29"/>
      <c r="I782" s="30"/>
      <c r="J782" s="30"/>
      <c r="K782" s="30"/>
      <c r="L782" s="30"/>
      <c r="M782" s="40"/>
      <c r="N782" s="40"/>
      <c r="O782" s="31"/>
      <c r="P782" s="31"/>
      <c r="Q782" s="32"/>
      <c r="R782" s="32"/>
      <c r="S782" s="33"/>
      <c r="T782" s="33"/>
      <c r="U782" s="33"/>
      <c r="V782" s="33"/>
      <c r="W782" s="33"/>
      <c r="X782" s="33"/>
    </row>
    <row r="783" spans="1:24" s="34" customFormat="1">
      <c r="A783" s="29"/>
      <c r="B783" s="29"/>
      <c r="C783" s="29"/>
      <c r="D783" s="29"/>
      <c r="E783" s="29"/>
      <c r="F783" s="29"/>
      <c r="G783" s="29"/>
      <c r="H783" s="29"/>
      <c r="I783" s="30"/>
      <c r="J783" s="30"/>
      <c r="K783" s="30"/>
      <c r="L783" s="30"/>
      <c r="M783" s="40"/>
      <c r="N783" s="40"/>
      <c r="O783" s="31"/>
      <c r="P783" s="31"/>
      <c r="Q783" s="32"/>
      <c r="R783" s="32"/>
      <c r="S783" s="33"/>
      <c r="T783" s="33"/>
      <c r="U783" s="33"/>
      <c r="V783" s="33"/>
      <c r="W783" s="33"/>
      <c r="X783" s="33"/>
    </row>
    <row r="784" spans="1:24" s="34" customFormat="1">
      <c r="A784" s="29"/>
      <c r="B784" s="29"/>
      <c r="C784" s="29"/>
      <c r="D784" s="29"/>
      <c r="E784" s="29"/>
      <c r="F784" s="29"/>
      <c r="G784" s="29"/>
      <c r="H784" s="29"/>
      <c r="I784" s="30"/>
      <c r="J784" s="30"/>
      <c r="K784" s="30"/>
      <c r="L784" s="30"/>
      <c r="M784" s="40"/>
      <c r="N784" s="40"/>
      <c r="O784" s="31"/>
      <c r="P784" s="31"/>
      <c r="Q784" s="32"/>
      <c r="R784" s="32"/>
      <c r="S784" s="33"/>
      <c r="T784" s="33"/>
      <c r="U784" s="33"/>
      <c r="V784" s="33"/>
      <c r="W784" s="33"/>
      <c r="X784" s="33"/>
    </row>
    <row r="785" spans="1:24" s="34" customFormat="1">
      <c r="A785" s="29"/>
      <c r="B785" s="29"/>
      <c r="C785" s="29"/>
      <c r="D785" s="29"/>
      <c r="E785" s="29"/>
      <c r="F785" s="29"/>
      <c r="G785" s="29"/>
      <c r="H785" s="29"/>
      <c r="I785" s="30"/>
      <c r="J785" s="30"/>
      <c r="K785" s="30"/>
      <c r="L785" s="30"/>
      <c r="M785" s="40"/>
      <c r="N785" s="40"/>
      <c r="O785" s="31"/>
      <c r="P785" s="31"/>
      <c r="Q785" s="32"/>
      <c r="R785" s="32"/>
      <c r="S785" s="33"/>
      <c r="T785" s="33"/>
      <c r="U785" s="33"/>
      <c r="V785" s="33"/>
      <c r="W785" s="33"/>
      <c r="X785" s="33"/>
    </row>
    <row r="786" spans="1:24" s="34" customFormat="1">
      <c r="A786" s="29"/>
      <c r="B786" s="29"/>
      <c r="C786" s="29"/>
      <c r="D786" s="29"/>
      <c r="E786" s="29"/>
      <c r="F786" s="29"/>
      <c r="G786" s="29"/>
      <c r="H786" s="29"/>
      <c r="I786" s="30"/>
      <c r="J786" s="30"/>
      <c r="K786" s="30"/>
      <c r="L786" s="30"/>
      <c r="M786" s="40"/>
      <c r="N786" s="40"/>
      <c r="O786" s="31"/>
      <c r="P786" s="31"/>
      <c r="Q786" s="32"/>
      <c r="R786" s="32"/>
      <c r="S786" s="33"/>
      <c r="T786" s="33"/>
      <c r="U786" s="33"/>
      <c r="V786" s="33"/>
      <c r="W786" s="33"/>
      <c r="X786" s="33"/>
    </row>
    <row r="787" spans="1:24" s="34" customFormat="1">
      <c r="A787" s="29"/>
      <c r="B787" s="29"/>
      <c r="C787" s="29"/>
      <c r="D787" s="29"/>
      <c r="E787" s="29"/>
      <c r="F787" s="29"/>
      <c r="G787" s="29"/>
      <c r="H787" s="29"/>
      <c r="I787" s="30"/>
      <c r="J787" s="30"/>
      <c r="K787" s="30"/>
      <c r="L787" s="30"/>
      <c r="M787" s="40"/>
      <c r="N787" s="40"/>
      <c r="O787" s="31"/>
      <c r="P787" s="31"/>
      <c r="Q787" s="32"/>
      <c r="R787" s="32"/>
      <c r="S787" s="33"/>
      <c r="T787" s="33"/>
      <c r="U787" s="33"/>
      <c r="V787" s="33"/>
      <c r="W787" s="33"/>
      <c r="X787" s="33"/>
    </row>
    <row r="788" spans="1:24" s="34" customFormat="1">
      <c r="A788" s="29"/>
      <c r="B788" s="29"/>
      <c r="C788" s="29"/>
      <c r="D788" s="29"/>
      <c r="E788" s="29"/>
      <c r="F788" s="29"/>
      <c r="G788" s="29"/>
      <c r="H788" s="29"/>
      <c r="I788" s="30"/>
      <c r="J788" s="30"/>
      <c r="K788" s="30"/>
      <c r="L788" s="30"/>
      <c r="M788" s="40"/>
      <c r="N788" s="40"/>
      <c r="O788" s="31"/>
      <c r="P788" s="31"/>
      <c r="Q788" s="32"/>
      <c r="R788" s="32"/>
      <c r="S788" s="33"/>
      <c r="T788" s="33"/>
      <c r="U788" s="33"/>
      <c r="V788" s="33"/>
      <c r="W788" s="33"/>
      <c r="X788" s="33"/>
    </row>
    <row r="789" spans="1:24" s="34" customFormat="1">
      <c r="A789" s="29"/>
      <c r="B789" s="29"/>
      <c r="C789" s="29"/>
      <c r="D789" s="29"/>
      <c r="E789" s="29"/>
      <c r="F789" s="29"/>
      <c r="G789" s="29"/>
      <c r="H789" s="29"/>
      <c r="I789" s="30"/>
      <c r="J789" s="30"/>
      <c r="K789" s="30"/>
      <c r="L789" s="30"/>
      <c r="M789" s="40"/>
      <c r="N789" s="40"/>
      <c r="O789" s="31"/>
      <c r="P789" s="31"/>
      <c r="Q789" s="32"/>
      <c r="R789" s="32"/>
      <c r="S789" s="33"/>
      <c r="T789" s="33"/>
      <c r="U789" s="33"/>
      <c r="V789" s="33"/>
      <c r="W789" s="33"/>
      <c r="X789" s="33"/>
    </row>
    <row r="790" spans="1:24" s="34" customFormat="1">
      <c r="A790" s="29"/>
      <c r="B790" s="29"/>
      <c r="C790" s="29"/>
      <c r="D790" s="29"/>
      <c r="E790" s="29"/>
      <c r="F790" s="29"/>
      <c r="G790" s="29"/>
      <c r="H790" s="29"/>
      <c r="I790" s="30"/>
      <c r="J790" s="30"/>
      <c r="K790" s="30"/>
      <c r="L790" s="30"/>
      <c r="M790" s="40"/>
      <c r="N790" s="40"/>
      <c r="O790" s="31"/>
      <c r="P790" s="31"/>
      <c r="Q790" s="32"/>
      <c r="R790" s="32"/>
      <c r="S790" s="33"/>
      <c r="T790" s="33"/>
      <c r="U790" s="33"/>
      <c r="V790" s="33"/>
      <c r="W790" s="33"/>
      <c r="X790" s="33"/>
    </row>
    <row r="791" spans="1:24" s="34" customFormat="1">
      <c r="A791" s="29"/>
      <c r="B791" s="29"/>
      <c r="C791" s="29"/>
      <c r="D791" s="29"/>
      <c r="E791" s="29"/>
      <c r="F791" s="29"/>
      <c r="G791" s="29"/>
      <c r="H791" s="29"/>
      <c r="I791" s="30"/>
      <c r="J791" s="30"/>
      <c r="K791" s="30"/>
      <c r="L791" s="30"/>
      <c r="M791" s="40"/>
      <c r="N791" s="40"/>
      <c r="O791" s="31"/>
      <c r="P791" s="31"/>
      <c r="Q791" s="32"/>
      <c r="R791" s="32"/>
      <c r="S791" s="33"/>
      <c r="T791" s="33"/>
      <c r="U791" s="33"/>
      <c r="V791" s="33"/>
      <c r="W791" s="33"/>
      <c r="X791" s="33"/>
    </row>
    <row r="792" spans="1:24" s="34" customFormat="1">
      <c r="A792" s="29"/>
      <c r="B792" s="29"/>
      <c r="C792" s="29"/>
      <c r="D792" s="29"/>
      <c r="E792" s="29"/>
      <c r="F792" s="29"/>
      <c r="G792" s="29"/>
      <c r="H792" s="29"/>
      <c r="I792" s="30"/>
      <c r="J792" s="30"/>
      <c r="K792" s="30"/>
      <c r="L792" s="30"/>
      <c r="M792" s="40"/>
      <c r="N792" s="40"/>
      <c r="O792" s="31"/>
      <c r="P792" s="31"/>
      <c r="Q792" s="32"/>
      <c r="R792" s="32"/>
      <c r="S792" s="33"/>
      <c r="T792" s="33"/>
      <c r="U792" s="33"/>
      <c r="V792" s="33"/>
      <c r="W792" s="33"/>
      <c r="X792" s="33"/>
    </row>
    <row r="793" spans="1:24" s="34" customFormat="1">
      <c r="A793" s="29"/>
      <c r="B793" s="29"/>
      <c r="C793" s="29"/>
      <c r="D793" s="29"/>
      <c r="E793" s="29"/>
      <c r="F793" s="29"/>
      <c r="G793" s="29"/>
      <c r="H793" s="29"/>
      <c r="I793" s="30"/>
      <c r="J793" s="30"/>
      <c r="K793" s="30"/>
      <c r="L793" s="30"/>
      <c r="M793" s="40"/>
      <c r="N793" s="40"/>
      <c r="O793" s="31"/>
      <c r="P793" s="31"/>
      <c r="Q793" s="32"/>
      <c r="R793" s="32"/>
      <c r="S793" s="33"/>
      <c r="T793" s="33"/>
      <c r="U793" s="33"/>
      <c r="V793" s="33"/>
      <c r="W793" s="33"/>
      <c r="X793" s="33"/>
    </row>
    <row r="794" spans="1:24" s="34" customFormat="1">
      <c r="A794" s="29"/>
      <c r="B794" s="29"/>
      <c r="C794" s="29"/>
      <c r="D794" s="29"/>
      <c r="E794" s="29"/>
      <c r="F794" s="29"/>
      <c r="G794" s="29"/>
      <c r="H794" s="29"/>
      <c r="I794" s="30"/>
      <c r="J794" s="30"/>
      <c r="K794" s="30"/>
      <c r="L794" s="30"/>
      <c r="M794" s="40"/>
      <c r="N794" s="40"/>
      <c r="O794" s="31"/>
      <c r="P794" s="31"/>
      <c r="Q794" s="32"/>
      <c r="R794" s="32"/>
      <c r="S794" s="33"/>
      <c r="T794" s="33"/>
      <c r="U794" s="33"/>
      <c r="V794" s="33"/>
      <c r="W794" s="33"/>
      <c r="X794" s="33"/>
    </row>
    <row r="795" spans="1:24" s="34" customFormat="1">
      <c r="A795" s="29"/>
      <c r="B795" s="29"/>
      <c r="C795" s="29"/>
      <c r="D795" s="29"/>
      <c r="E795" s="29"/>
      <c r="F795" s="29"/>
      <c r="G795" s="29"/>
      <c r="H795" s="29"/>
      <c r="I795" s="30"/>
      <c r="J795" s="30"/>
      <c r="K795" s="30"/>
      <c r="L795" s="30"/>
      <c r="M795" s="40"/>
      <c r="N795" s="40"/>
      <c r="O795" s="31"/>
      <c r="P795" s="31"/>
      <c r="Q795" s="32"/>
      <c r="R795" s="32"/>
      <c r="S795" s="33"/>
      <c r="T795" s="33"/>
      <c r="U795" s="33"/>
      <c r="V795" s="33"/>
      <c r="W795" s="33"/>
      <c r="X795" s="33"/>
    </row>
    <row r="796" spans="1:24" s="34" customFormat="1">
      <c r="A796" s="29"/>
      <c r="B796" s="29"/>
      <c r="C796" s="29"/>
      <c r="D796" s="29"/>
      <c r="E796" s="29"/>
      <c r="F796" s="29"/>
      <c r="G796" s="29"/>
      <c r="H796" s="29"/>
      <c r="I796" s="30"/>
      <c r="J796" s="30"/>
      <c r="K796" s="30"/>
      <c r="L796" s="30"/>
      <c r="M796" s="40"/>
      <c r="N796" s="40"/>
      <c r="O796" s="31"/>
      <c r="P796" s="31"/>
      <c r="Q796" s="32"/>
      <c r="R796" s="32"/>
      <c r="S796" s="33"/>
      <c r="T796" s="33"/>
      <c r="U796" s="33"/>
      <c r="V796" s="33"/>
      <c r="W796" s="33"/>
      <c r="X796" s="33"/>
    </row>
    <row r="797" spans="1:24" s="34" customFormat="1">
      <c r="A797" s="29"/>
      <c r="B797" s="29"/>
      <c r="C797" s="29"/>
      <c r="D797" s="29"/>
      <c r="E797" s="29"/>
      <c r="F797" s="29"/>
      <c r="G797" s="29"/>
      <c r="H797" s="29"/>
      <c r="I797" s="30"/>
      <c r="J797" s="30"/>
      <c r="K797" s="30"/>
      <c r="L797" s="30"/>
      <c r="M797" s="40"/>
      <c r="N797" s="40"/>
      <c r="O797" s="31"/>
      <c r="P797" s="31"/>
      <c r="Q797" s="32"/>
      <c r="R797" s="32"/>
      <c r="S797" s="33"/>
      <c r="T797" s="33"/>
      <c r="U797" s="33"/>
      <c r="V797" s="33"/>
      <c r="W797" s="33"/>
      <c r="X797" s="33"/>
    </row>
    <row r="798" spans="1:24" s="34" customFormat="1">
      <c r="A798" s="29"/>
      <c r="B798" s="29"/>
      <c r="C798" s="29"/>
      <c r="D798" s="29"/>
      <c r="E798" s="29"/>
      <c r="F798" s="29"/>
      <c r="G798" s="29"/>
      <c r="H798" s="29"/>
      <c r="I798" s="30"/>
      <c r="J798" s="30"/>
      <c r="K798" s="30"/>
      <c r="L798" s="30"/>
      <c r="M798" s="40"/>
      <c r="N798" s="40"/>
      <c r="O798" s="31"/>
      <c r="P798" s="31"/>
      <c r="Q798" s="32"/>
      <c r="R798" s="32"/>
      <c r="S798" s="33"/>
      <c r="T798" s="33"/>
      <c r="U798" s="33"/>
      <c r="V798" s="33"/>
      <c r="W798" s="33"/>
      <c r="X798" s="33"/>
    </row>
    <row r="799" spans="1:24" s="34" customFormat="1">
      <c r="A799" s="29"/>
      <c r="B799" s="29"/>
      <c r="C799" s="29"/>
      <c r="D799" s="29"/>
      <c r="E799" s="29"/>
      <c r="F799" s="29"/>
      <c r="G799" s="29"/>
      <c r="H799" s="29"/>
      <c r="I799" s="30"/>
      <c r="J799" s="30"/>
      <c r="K799" s="30"/>
      <c r="L799" s="30"/>
      <c r="M799" s="40"/>
      <c r="N799" s="40"/>
      <c r="O799" s="31"/>
      <c r="P799" s="31"/>
      <c r="Q799" s="32"/>
      <c r="R799" s="32"/>
      <c r="S799" s="33"/>
      <c r="T799" s="33"/>
      <c r="U799" s="33"/>
      <c r="V799" s="33"/>
      <c r="W799" s="33"/>
      <c r="X799" s="33"/>
    </row>
    <row r="800" spans="1:24" s="34" customFormat="1">
      <c r="A800" s="29"/>
      <c r="B800" s="29"/>
      <c r="C800" s="29"/>
      <c r="D800" s="29"/>
      <c r="E800" s="29"/>
      <c r="F800" s="29"/>
      <c r="G800" s="29"/>
      <c r="H800" s="29"/>
      <c r="I800" s="30"/>
      <c r="J800" s="30"/>
      <c r="K800" s="30"/>
      <c r="L800" s="30"/>
      <c r="M800" s="40"/>
      <c r="N800" s="40"/>
      <c r="O800" s="31"/>
      <c r="P800" s="31"/>
      <c r="Q800" s="32"/>
      <c r="R800" s="32"/>
      <c r="S800" s="33"/>
      <c r="T800" s="33"/>
      <c r="U800" s="33"/>
      <c r="V800" s="33"/>
      <c r="W800" s="33"/>
      <c r="X800" s="33"/>
    </row>
    <row r="801" spans="1:24" s="34" customFormat="1">
      <c r="A801" s="29"/>
      <c r="B801" s="29"/>
      <c r="C801" s="29"/>
      <c r="D801" s="29"/>
      <c r="E801" s="29"/>
      <c r="F801" s="29"/>
      <c r="G801" s="29"/>
      <c r="H801" s="29"/>
      <c r="I801" s="30"/>
      <c r="J801" s="30"/>
      <c r="K801" s="30"/>
      <c r="L801" s="30"/>
      <c r="M801" s="40"/>
      <c r="N801" s="40"/>
      <c r="O801" s="31"/>
      <c r="P801" s="31"/>
      <c r="Q801" s="32"/>
      <c r="R801" s="32"/>
      <c r="S801" s="33"/>
      <c r="T801" s="33"/>
      <c r="U801" s="33"/>
      <c r="V801" s="33"/>
      <c r="W801" s="33"/>
      <c r="X801" s="33"/>
    </row>
    <row r="802" spans="1:24" s="34" customFormat="1">
      <c r="A802" s="29"/>
      <c r="B802" s="29"/>
      <c r="C802" s="29"/>
      <c r="D802" s="29"/>
      <c r="E802" s="29"/>
      <c r="F802" s="29"/>
      <c r="G802" s="29"/>
      <c r="H802" s="29"/>
      <c r="I802" s="30"/>
      <c r="J802" s="30"/>
      <c r="K802" s="30"/>
      <c r="L802" s="30"/>
      <c r="M802" s="40"/>
      <c r="N802" s="40"/>
      <c r="O802" s="31"/>
      <c r="P802" s="31"/>
      <c r="Q802" s="32"/>
      <c r="R802" s="32"/>
      <c r="S802" s="33"/>
      <c r="T802" s="33"/>
      <c r="U802" s="33"/>
      <c r="V802" s="33"/>
      <c r="W802" s="33"/>
      <c r="X802" s="33"/>
    </row>
    <row r="803" spans="1:24" s="34" customFormat="1">
      <c r="A803" s="29"/>
      <c r="B803" s="29"/>
      <c r="C803" s="29"/>
      <c r="D803" s="29"/>
      <c r="E803" s="29"/>
      <c r="F803" s="29"/>
      <c r="G803" s="29"/>
      <c r="H803" s="29"/>
      <c r="I803" s="30"/>
      <c r="J803" s="30"/>
      <c r="K803" s="30"/>
      <c r="L803" s="30"/>
      <c r="M803" s="40"/>
      <c r="N803" s="40"/>
      <c r="O803" s="31"/>
      <c r="P803" s="31"/>
      <c r="Q803" s="32"/>
      <c r="R803" s="32"/>
      <c r="S803" s="33"/>
      <c r="T803" s="33"/>
      <c r="U803" s="33"/>
      <c r="V803" s="33"/>
      <c r="W803" s="33"/>
      <c r="X803" s="33"/>
    </row>
    <row r="804" spans="1:24" s="34" customFormat="1">
      <c r="A804" s="29"/>
      <c r="B804" s="29"/>
      <c r="C804" s="29"/>
      <c r="D804" s="29"/>
      <c r="E804" s="29"/>
      <c r="F804" s="29"/>
      <c r="G804" s="29"/>
      <c r="H804" s="29"/>
      <c r="I804" s="30"/>
      <c r="J804" s="30"/>
      <c r="K804" s="30"/>
      <c r="L804" s="30"/>
      <c r="M804" s="40"/>
      <c r="N804" s="40"/>
      <c r="O804" s="31"/>
      <c r="P804" s="31"/>
      <c r="Q804" s="32"/>
      <c r="R804" s="32"/>
      <c r="S804" s="33"/>
      <c r="T804" s="33"/>
      <c r="U804" s="33"/>
      <c r="V804" s="33"/>
      <c r="W804" s="33"/>
      <c r="X804" s="33"/>
    </row>
    <row r="805" spans="1:24" s="34" customFormat="1">
      <c r="A805" s="29"/>
      <c r="B805" s="29"/>
      <c r="C805" s="29"/>
      <c r="D805" s="29"/>
      <c r="E805" s="29"/>
      <c r="F805" s="29"/>
      <c r="G805" s="29"/>
      <c r="H805" s="29"/>
      <c r="I805" s="30"/>
      <c r="J805" s="30"/>
      <c r="K805" s="30"/>
      <c r="L805" s="30"/>
      <c r="M805" s="40"/>
      <c r="N805" s="40"/>
      <c r="O805" s="31"/>
      <c r="P805" s="31"/>
      <c r="Q805" s="32"/>
      <c r="R805" s="32"/>
      <c r="S805" s="33"/>
      <c r="T805" s="33"/>
      <c r="U805" s="33"/>
      <c r="V805" s="33"/>
      <c r="W805" s="33"/>
      <c r="X805" s="33"/>
    </row>
    <row r="806" spans="1:24" s="34" customFormat="1">
      <c r="A806" s="29"/>
      <c r="B806" s="29"/>
      <c r="C806" s="29"/>
      <c r="D806" s="29"/>
      <c r="E806" s="29"/>
      <c r="F806" s="29"/>
      <c r="G806" s="29"/>
      <c r="H806" s="29"/>
      <c r="I806" s="30"/>
      <c r="J806" s="30"/>
      <c r="K806" s="30"/>
      <c r="L806" s="30"/>
      <c r="M806" s="40"/>
      <c r="N806" s="40"/>
      <c r="O806" s="31"/>
      <c r="P806" s="31"/>
      <c r="Q806" s="32"/>
      <c r="R806" s="32"/>
      <c r="S806" s="33"/>
      <c r="T806" s="33"/>
      <c r="U806" s="33"/>
      <c r="V806" s="33"/>
      <c r="W806" s="33"/>
      <c r="X806" s="33"/>
    </row>
    <row r="807" spans="1:24" s="34" customFormat="1">
      <c r="A807" s="29"/>
      <c r="B807" s="29"/>
      <c r="C807" s="29"/>
      <c r="D807" s="29"/>
      <c r="E807" s="29"/>
      <c r="F807" s="29"/>
      <c r="G807" s="29"/>
      <c r="H807" s="29"/>
      <c r="I807" s="30"/>
      <c r="J807" s="30"/>
      <c r="K807" s="30"/>
      <c r="L807" s="30"/>
      <c r="M807" s="40"/>
      <c r="N807" s="40"/>
      <c r="O807" s="31"/>
      <c r="P807" s="31"/>
      <c r="Q807" s="32"/>
      <c r="R807" s="32"/>
      <c r="S807" s="33"/>
      <c r="T807" s="33"/>
      <c r="U807" s="33"/>
      <c r="V807" s="33"/>
      <c r="W807" s="33"/>
      <c r="X807" s="33"/>
    </row>
    <row r="808" spans="1:24" s="34" customFormat="1">
      <c r="A808" s="29"/>
      <c r="B808" s="29"/>
      <c r="C808" s="29"/>
      <c r="D808" s="29"/>
      <c r="E808" s="29"/>
      <c r="F808" s="29"/>
      <c r="G808" s="29"/>
      <c r="H808" s="29"/>
      <c r="I808" s="30"/>
      <c r="J808" s="30"/>
      <c r="K808" s="30"/>
      <c r="L808" s="30"/>
      <c r="M808" s="40"/>
      <c r="N808" s="40"/>
      <c r="O808" s="31"/>
      <c r="P808" s="31"/>
      <c r="Q808" s="32"/>
      <c r="R808" s="32"/>
      <c r="S808" s="33"/>
      <c r="T808" s="33"/>
      <c r="U808" s="33"/>
      <c r="V808" s="33"/>
      <c r="W808" s="33"/>
      <c r="X808" s="33"/>
    </row>
    <row r="809" spans="1:24" s="34" customFormat="1">
      <c r="A809" s="29"/>
      <c r="B809" s="29"/>
      <c r="C809" s="29"/>
      <c r="D809" s="29"/>
      <c r="E809" s="29"/>
      <c r="F809" s="29"/>
      <c r="G809" s="29"/>
      <c r="H809" s="29"/>
      <c r="I809" s="30"/>
      <c r="J809" s="30"/>
      <c r="K809" s="30"/>
      <c r="L809" s="30"/>
      <c r="M809" s="40"/>
      <c r="N809" s="40"/>
      <c r="O809" s="31"/>
      <c r="P809" s="31"/>
      <c r="Q809" s="32"/>
      <c r="R809" s="32"/>
      <c r="S809" s="33"/>
      <c r="T809" s="33"/>
      <c r="U809" s="33"/>
      <c r="V809" s="33"/>
      <c r="W809" s="33"/>
      <c r="X809" s="33"/>
    </row>
    <row r="810" spans="1:24" s="34" customFormat="1">
      <c r="A810" s="29"/>
      <c r="B810" s="29"/>
      <c r="C810" s="29"/>
      <c r="D810" s="29"/>
      <c r="E810" s="29"/>
      <c r="F810" s="29"/>
      <c r="G810" s="29"/>
      <c r="H810" s="29"/>
      <c r="I810" s="30"/>
      <c r="J810" s="30"/>
      <c r="K810" s="30"/>
      <c r="L810" s="30"/>
      <c r="M810" s="40"/>
      <c r="N810" s="40"/>
      <c r="O810" s="31"/>
      <c r="P810" s="31"/>
      <c r="Q810" s="32"/>
      <c r="R810" s="32"/>
      <c r="S810" s="33"/>
      <c r="T810" s="33"/>
      <c r="U810" s="33"/>
      <c r="V810" s="33"/>
      <c r="W810" s="33"/>
      <c r="X810" s="33"/>
    </row>
    <row r="811" spans="1:24" s="34" customFormat="1">
      <c r="A811" s="29"/>
      <c r="B811" s="29"/>
      <c r="C811" s="29"/>
      <c r="D811" s="29"/>
      <c r="E811" s="29"/>
      <c r="F811" s="29"/>
      <c r="G811" s="29"/>
      <c r="H811" s="29"/>
      <c r="I811" s="30"/>
      <c r="J811" s="30"/>
      <c r="K811" s="30"/>
      <c r="L811" s="30"/>
      <c r="M811" s="40"/>
      <c r="N811" s="40"/>
      <c r="O811" s="31"/>
      <c r="P811" s="31"/>
      <c r="Q811" s="32"/>
      <c r="R811" s="32"/>
      <c r="S811" s="33"/>
      <c r="T811" s="33"/>
      <c r="U811" s="33"/>
      <c r="V811" s="33"/>
      <c r="W811" s="33"/>
      <c r="X811" s="33"/>
    </row>
    <row r="812" spans="1:24" s="34" customFormat="1">
      <c r="A812" s="29"/>
      <c r="B812" s="29"/>
      <c r="C812" s="29"/>
      <c r="D812" s="29"/>
      <c r="E812" s="29"/>
      <c r="F812" s="29"/>
      <c r="G812" s="29"/>
      <c r="H812" s="29"/>
      <c r="I812" s="30"/>
      <c r="J812" s="30"/>
      <c r="K812" s="30"/>
      <c r="L812" s="30"/>
      <c r="M812" s="40"/>
      <c r="N812" s="40"/>
      <c r="O812" s="31"/>
      <c r="P812" s="31"/>
      <c r="Q812" s="32"/>
      <c r="R812" s="32"/>
      <c r="S812" s="33"/>
      <c r="T812" s="33"/>
      <c r="U812" s="33"/>
      <c r="V812" s="33"/>
      <c r="W812" s="33"/>
      <c r="X812" s="33"/>
    </row>
    <row r="813" spans="1:24" s="34" customFormat="1">
      <c r="A813" s="29"/>
      <c r="B813" s="29"/>
      <c r="C813" s="29"/>
      <c r="D813" s="29"/>
      <c r="E813" s="29"/>
      <c r="F813" s="29"/>
      <c r="G813" s="29"/>
      <c r="H813" s="29"/>
      <c r="I813" s="30"/>
      <c r="J813" s="30"/>
      <c r="K813" s="30"/>
      <c r="L813" s="30"/>
      <c r="M813" s="40"/>
      <c r="N813" s="40"/>
      <c r="O813" s="31"/>
      <c r="P813" s="31"/>
      <c r="Q813" s="32"/>
      <c r="R813" s="32"/>
      <c r="S813" s="33"/>
      <c r="T813" s="33"/>
      <c r="U813" s="33"/>
      <c r="V813" s="33"/>
      <c r="W813" s="33"/>
      <c r="X813" s="33"/>
    </row>
    <row r="814" spans="1:24" s="34" customFormat="1">
      <c r="A814" s="29"/>
      <c r="B814" s="29"/>
      <c r="C814" s="29"/>
      <c r="D814" s="29"/>
      <c r="E814" s="29"/>
      <c r="F814" s="29"/>
      <c r="G814" s="29"/>
      <c r="H814" s="29"/>
      <c r="I814" s="30"/>
      <c r="J814" s="30"/>
      <c r="K814" s="30"/>
      <c r="L814" s="30"/>
      <c r="M814" s="40"/>
      <c r="N814" s="40"/>
      <c r="O814" s="31"/>
      <c r="P814" s="31"/>
      <c r="Q814" s="32"/>
      <c r="R814" s="32"/>
      <c r="S814" s="33"/>
      <c r="T814" s="33"/>
      <c r="U814" s="33"/>
      <c r="V814" s="33"/>
      <c r="W814" s="33"/>
      <c r="X814" s="33"/>
    </row>
    <row r="815" spans="1:24" s="34" customFormat="1">
      <c r="A815" s="29"/>
      <c r="B815" s="29"/>
      <c r="C815" s="29"/>
      <c r="D815" s="29"/>
      <c r="E815" s="29"/>
      <c r="F815" s="29"/>
      <c r="G815" s="29"/>
      <c r="H815" s="29"/>
      <c r="I815" s="30"/>
      <c r="J815" s="30"/>
      <c r="K815" s="30"/>
      <c r="L815" s="30"/>
      <c r="M815" s="40"/>
      <c r="N815" s="40"/>
      <c r="O815" s="31"/>
      <c r="P815" s="31"/>
      <c r="Q815" s="32"/>
      <c r="R815" s="32"/>
      <c r="S815" s="33"/>
      <c r="T815" s="33"/>
      <c r="U815" s="33"/>
      <c r="V815" s="33"/>
      <c r="W815" s="33"/>
      <c r="X815" s="33"/>
    </row>
    <row r="816" spans="1:24" s="34" customFormat="1">
      <c r="A816" s="29"/>
      <c r="B816" s="29"/>
      <c r="C816" s="29"/>
      <c r="D816" s="29"/>
      <c r="E816" s="29"/>
      <c r="F816" s="29"/>
      <c r="G816" s="29"/>
      <c r="H816" s="29"/>
      <c r="I816" s="30"/>
      <c r="J816" s="30"/>
      <c r="K816" s="30"/>
      <c r="L816" s="30"/>
      <c r="M816" s="40"/>
      <c r="N816" s="40"/>
      <c r="O816" s="31"/>
      <c r="P816" s="31"/>
      <c r="Q816" s="32"/>
      <c r="R816" s="32"/>
      <c r="S816" s="33"/>
      <c r="T816" s="33"/>
      <c r="U816" s="33"/>
      <c r="V816" s="33"/>
      <c r="W816" s="33"/>
      <c r="X816" s="33"/>
    </row>
    <row r="817" spans="1:24" s="34" customFormat="1">
      <c r="A817" s="29"/>
      <c r="B817" s="29"/>
      <c r="C817" s="29"/>
      <c r="D817" s="29"/>
      <c r="E817" s="29"/>
      <c r="F817" s="29"/>
      <c r="G817" s="29"/>
      <c r="H817" s="29"/>
      <c r="I817" s="30"/>
      <c r="J817" s="30"/>
      <c r="K817" s="30"/>
      <c r="L817" s="30"/>
      <c r="M817" s="40"/>
      <c r="N817" s="40"/>
      <c r="O817" s="31"/>
      <c r="P817" s="31"/>
      <c r="Q817" s="32"/>
      <c r="R817" s="32"/>
      <c r="S817" s="33"/>
      <c r="T817" s="33"/>
      <c r="U817" s="33"/>
      <c r="V817" s="33"/>
      <c r="W817" s="33"/>
      <c r="X817" s="33"/>
    </row>
    <row r="818" spans="1:24" s="34" customFormat="1">
      <c r="A818" s="29"/>
      <c r="B818" s="29"/>
      <c r="C818" s="29"/>
      <c r="D818" s="29"/>
      <c r="E818" s="29"/>
      <c r="F818" s="29"/>
      <c r="G818" s="29"/>
      <c r="H818" s="29"/>
      <c r="I818" s="30"/>
      <c r="J818" s="30"/>
      <c r="K818" s="30"/>
      <c r="L818" s="30"/>
      <c r="M818" s="40"/>
      <c r="N818" s="40"/>
      <c r="O818" s="31"/>
      <c r="P818" s="31"/>
      <c r="Q818" s="32"/>
      <c r="R818" s="32"/>
      <c r="S818" s="33"/>
      <c r="T818" s="33"/>
      <c r="U818" s="33"/>
      <c r="V818" s="33"/>
      <c r="W818" s="33"/>
      <c r="X818" s="33"/>
    </row>
    <row r="819" spans="1:24" s="34" customFormat="1">
      <c r="A819" s="29"/>
      <c r="B819" s="29"/>
      <c r="C819" s="29"/>
      <c r="D819" s="29"/>
      <c r="E819" s="29"/>
      <c r="F819" s="29"/>
      <c r="G819" s="29"/>
      <c r="H819" s="29"/>
      <c r="I819" s="30"/>
      <c r="J819" s="30"/>
      <c r="K819" s="30"/>
      <c r="L819" s="30"/>
      <c r="M819" s="40"/>
      <c r="N819" s="40"/>
      <c r="O819" s="31"/>
      <c r="P819" s="31"/>
      <c r="Q819" s="32"/>
      <c r="R819" s="32"/>
      <c r="S819" s="33"/>
      <c r="T819" s="33"/>
      <c r="U819" s="33"/>
      <c r="V819" s="33"/>
      <c r="W819" s="33"/>
      <c r="X819" s="33"/>
    </row>
    <row r="820" spans="1:24" s="34" customFormat="1">
      <c r="A820" s="29"/>
      <c r="B820" s="29"/>
      <c r="C820" s="29"/>
      <c r="D820" s="29"/>
      <c r="E820" s="29"/>
      <c r="F820" s="29"/>
      <c r="G820" s="29"/>
      <c r="H820" s="29"/>
      <c r="I820" s="30"/>
      <c r="J820" s="30"/>
      <c r="K820" s="30"/>
      <c r="L820" s="30"/>
      <c r="M820" s="40"/>
      <c r="N820" s="40"/>
      <c r="O820" s="31"/>
      <c r="P820" s="31"/>
      <c r="Q820" s="32"/>
      <c r="R820" s="32"/>
      <c r="S820" s="33"/>
      <c r="T820" s="33"/>
      <c r="U820" s="33"/>
      <c r="V820" s="33"/>
      <c r="W820" s="33"/>
      <c r="X820" s="33"/>
    </row>
    <row r="821" spans="1:24" s="34" customFormat="1">
      <c r="A821" s="29"/>
      <c r="B821" s="29"/>
      <c r="C821" s="29"/>
      <c r="D821" s="29"/>
      <c r="E821" s="29"/>
      <c r="F821" s="29"/>
      <c r="G821" s="29"/>
      <c r="H821" s="29"/>
      <c r="I821" s="30"/>
      <c r="J821" s="30"/>
      <c r="K821" s="30"/>
      <c r="L821" s="30"/>
      <c r="M821" s="40"/>
      <c r="N821" s="40"/>
      <c r="O821" s="31"/>
      <c r="P821" s="31"/>
      <c r="Q821" s="32"/>
      <c r="R821" s="32"/>
      <c r="S821" s="33"/>
      <c r="T821" s="33"/>
      <c r="U821" s="33"/>
      <c r="V821" s="33"/>
      <c r="W821" s="33"/>
      <c r="X821" s="33"/>
    </row>
    <row r="822" spans="1:24" s="34" customFormat="1">
      <c r="A822" s="29"/>
      <c r="B822" s="29"/>
      <c r="C822" s="29"/>
      <c r="D822" s="29"/>
      <c r="E822" s="29"/>
      <c r="F822" s="29"/>
      <c r="G822" s="29"/>
      <c r="H822" s="29"/>
      <c r="I822" s="30"/>
      <c r="J822" s="30"/>
      <c r="K822" s="30"/>
      <c r="L822" s="30"/>
      <c r="M822" s="40"/>
      <c r="N822" s="40"/>
      <c r="O822" s="31"/>
      <c r="P822" s="31"/>
      <c r="Q822" s="32"/>
      <c r="R822" s="32"/>
      <c r="S822" s="33"/>
      <c r="T822" s="33"/>
      <c r="U822" s="33"/>
      <c r="V822" s="33"/>
      <c r="W822" s="33"/>
      <c r="X822" s="33"/>
    </row>
    <row r="823" spans="1:24" s="34" customFormat="1">
      <c r="A823" s="29"/>
      <c r="B823" s="29"/>
      <c r="C823" s="29"/>
      <c r="D823" s="29"/>
      <c r="E823" s="29"/>
      <c r="F823" s="29"/>
      <c r="G823" s="29"/>
      <c r="H823" s="29"/>
      <c r="I823" s="30"/>
      <c r="J823" s="30"/>
      <c r="K823" s="30"/>
      <c r="L823" s="30"/>
      <c r="M823" s="40"/>
      <c r="N823" s="40"/>
      <c r="O823" s="31"/>
      <c r="P823" s="31"/>
      <c r="Q823" s="32"/>
      <c r="R823" s="32"/>
      <c r="S823" s="33"/>
      <c r="T823" s="33"/>
      <c r="U823" s="33"/>
      <c r="V823" s="33"/>
      <c r="W823" s="33"/>
      <c r="X823" s="33"/>
    </row>
    <row r="824" spans="1:24" s="34" customFormat="1">
      <c r="A824" s="29"/>
      <c r="B824" s="29"/>
      <c r="C824" s="29"/>
      <c r="D824" s="29"/>
      <c r="E824" s="29"/>
      <c r="F824" s="29"/>
      <c r="G824" s="29"/>
      <c r="H824" s="29"/>
      <c r="I824" s="30"/>
      <c r="J824" s="30"/>
      <c r="K824" s="30"/>
      <c r="L824" s="30"/>
      <c r="M824" s="40"/>
      <c r="N824" s="40"/>
      <c r="O824" s="31"/>
      <c r="P824" s="31"/>
      <c r="Q824" s="32"/>
      <c r="R824" s="32"/>
      <c r="S824" s="33"/>
      <c r="T824" s="33"/>
      <c r="U824" s="33"/>
      <c r="V824" s="33"/>
      <c r="W824" s="33"/>
      <c r="X824" s="33"/>
    </row>
    <row r="825" spans="1:24" s="34" customFormat="1">
      <c r="A825" s="29"/>
      <c r="B825" s="29"/>
      <c r="C825" s="29"/>
      <c r="D825" s="29"/>
      <c r="E825" s="29"/>
      <c r="F825" s="29"/>
      <c r="G825" s="29"/>
      <c r="H825" s="29"/>
      <c r="I825" s="30"/>
      <c r="J825" s="30"/>
      <c r="K825" s="30"/>
      <c r="L825" s="30"/>
      <c r="M825" s="40"/>
      <c r="N825" s="40"/>
      <c r="O825" s="31"/>
      <c r="P825" s="31"/>
      <c r="Q825" s="32"/>
      <c r="R825" s="32"/>
      <c r="S825" s="33"/>
      <c r="T825" s="33"/>
      <c r="U825" s="33"/>
      <c r="V825" s="33"/>
      <c r="W825" s="33"/>
      <c r="X825" s="33"/>
    </row>
    <row r="826" spans="1:24" s="34" customFormat="1">
      <c r="A826" s="29"/>
      <c r="B826" s="29"/>
      <c r="C826" s="29"/>
      <c r="D826" s="29"/>
      <c r="E826" s="29"/>
      <c r="F826" s="29"/>
      <c r="G826" s="29"/>
      <c r="H826" s="29"/>
      <c r="I826" s="30"/>
      <c r="J826" s="30"/>
      <c r="K826" s="30"/>
      <c r="L826" s="30"/>
      <c r="M826" s="40"/>
      <c r="N826" s="40"/>
      <c r="O826" s="31"/>
      <c r="P826" s="31"/>
      <c r="Q826" s="32"/>
      <c r="R826" s="32"/>
      <c r="S826" s="33"/>
      <c r="T826" s="33"/>
      <c r="U826" s="33"/>
      <c r="V826" s="33"/>
      <c r="W826" s="33"/>
      <c r="X826" s="33"/>
    </row>
    <row r="827" spans="1:24" s="34" customFormat="1">
      <c r="A827" s="29"/>
      <c r="B827" s="29"/>
      <c r="C827" s="29"/>
      <c r="D827" s="29"/>
      <c r="E827" s="29"/>
      <c r="F827" s="29"/>
      <c r="G827" s="29"/>
      <c r="H827" s="29"/>
      <c r="I827" s="30"/>
      <c r="J827" s="30"/>
      <c r="K827" s="30"/>
      <c r="L827" s="30"/>
      <c r="M827" s="40"/>
      <c r="N827" s="40"/>
      <c r="O827" s="31"/>
      <c r="P827" s="31"/>
      <c r="Q827" s="32"/>
      <c r="R827" s="32"/>
      <c r="S827" s="33"/>
      <c r="T827" s="33"/>
      <c r="U827" s="33"/>
      <c r="V827" s="33"/>
      <c r="W827" s="33"/>
      <c r="X827" s="33"/>
    </row>
    <row r="828" spans="1:24" s="34" customFormat="1">
      <c r="A828" s="29"/>
      <c r="B828" s="29"/>
      <c r="C828" s="29"/>
      <c r="D828" s="29"/>
      <c r="E828" s="29"/>
      <c r="F828" s="29"/>
      <c r="G828" s="29"/>
      <c r="H828" s="29"/>
      <c r="I828" s="30"/>
      <c r="J828" s="30"/>
      <c r="K828" s="30"/>
      <c r="L828" s="30"/>
      <c r="M828" s="40"/>
      <c r="N828" s="40"/>
      <c r="O828" s="31"/>
      <c r="P828" s="31"/>
      <c r="Q828" s="32"/>
      <c r="R828" s="32"/>
      <c r="S828" s="33"/>
      <c r="T828" s="33"/>
      <c r="U828" s="33"/>
      <c r="V828" s="33"/>
      <c r="W828" s="33"/>
      <c r="X828" s="33"/>
    </row>
    <row r="829" spans="1:24" s="34" customFormat="1">
      <c r="A829" s="29"/>
      <c r="B829" s="29"/>
      <c r="C829" s="29"/>
      <c r="D829" s="29"/>
      <c r="E829" s="29"/>
      <c r="F829" s="29"/>
      <c r="G829" s="29"/>
      <c r="H829" s="29"/>
      <c r="I829" s="30"/>
      <c r="J829" s="30"/>
      <c r="K829" s="30"/>
      <c r="L829" s="30"/>
      <c r="M829" s="40"/>
      <c r="N829" s="40"/>
      <c r="O829" s="31"/>
      <c r="P829" s="31"/>
      <c r="Q829" s="32"/>
      <c r="R829" s="32"/>
      <c r="S829" s="33"/>
      <c r="T829" s="33"/>
      <c r="U829" s="33"/>
      <c r="V829" s="33"/>
      <c r="W829" s="33"/>
      <c r="X829" s="33"/>
    </row>
    <row r="830" spans="1:24" s="34" customFormat="1">
      <c r="A830" s="29"/>
      <c r="B830" s="29"/>
      <c r="C830" s="29"/>
      <c r="D830" s="29"/>
      <c r="E830" s="29"/>
      <c r="F830" s="29"/>
      <c r="G830" s="29"/>
      <c r="H830" s="29"/>
      <c r="I830" s="30"/>
      <c r="J830" s="30"/>
      <c r="K830" s="30"/>
      <c r="L830" s="30"/>
      <c r="M830" s="40"/>
      <c r="N830" s="40"/>
      <c r="O830" s="31"/>
      <c r="P830" s="31"/>
      <c r="Q830" s="32"/>
      <c r="R830" s="32"/>
      <c r="S830" s="33"/>
      <c r="T830" s="33"/>
      <c r="U830" s="33"/>
      <c r="V830" s="33"/>
      <c r="W830" s="33"/>
      <c r="X830" s="33"/>
    </row>
    <row r="831" spans="1:24" s="34" customFormat="1">
      <c r="A831" s="29"/>
      <c r="B831" s="29"/>
      <c r="C831" s="29"/>
      <c r="D831" s="29"/>
      <c r="E831" s="29"/>
      <c r="F831" s="29"/>
      <c r="G831" s="29"/>
      <c r="H831" s="29"/>
      <c r="I831" s="30"/>
      <c r="J831" s="30"/>
      <c r="K831" s="30"/>
      <c r="L831" s="30"/>
      <c r="M831" s="40"/>
      <c r="N831" s="40"/>
      <c r="O831" s="31"/>
      <c r="P831" s="31"/>
      <c r="Q831" s="32"/>
      <c r="R831" s="32"/>
      <c r="S831" s="33"/>
      <c r="T831" s="33"/>
      <c r="U831" s="33"/>
      <c r="V831" s="33"/>
      <c r="W831" s="33"/>
      <c r="X831" s="33"/>
    </row>
    <row r="832" spans="1:24" s="34" customFormat="1">
      <c r="A832" s="29"/>
      <c r="B832" s="29"/>
      <c r="C832" s="29"/>
      <c r="D832" s="29"/>
      <c r="E832" s="29"/>
      <c r="F832" s="29"/>
      <c r="G832" s="29"/>
      <c r="H832" s="29"/>
      <c r="I832" s="30"/>
      <c r="J832" s="30"/>
      <c r="K832" s="30"/>
      <c r="L832" s="30"/>
      <c r="M832" s="40"/>
      <c r="N832" s="40"/>
      <c r="O832" s="31"/>
      <c r="P832" s="31"/>
      <c r="Q832" s="32"/>
      <c r="R832" s="32"/>
      <c r="S832" s="33"/>
      <c r="T832" s="33"/>
      <c r="U832" s="33"/>
      <c r="V832" s="33"/>
      <c r="W832" s="33"/>
      <c r="X832" s="33"/>
    </row>
    <row r="833" spans="1:24" s="34" customFormat="1">
      <c r="A833" s="29"/>
      <c r="B833" s="29"/>
      <c r="C833" s="29"/>
      <c r="D833" s="29"/>
      <c r="E833" s="29"/>
      <c r="F833" s="29"/>
      <c r="G833" s="29"/>
      <c r="H833" s="29"/>
      <c r="I833" s="30"/>
      <c r="J833" s="30"/>
      <c r="K833" s="30"/>
      <c r="L833" s="30"/>
      <c r="M833" s="40"/>
      <c r="N833" s="40"/>
      <c r="O833" s="31"/>
      <c r="P833" s="31"/>
      <c r="Q833" s="32"/>
      <c r="R833" s="32"/>
      <c r="S833" s="33"/>
      <c r="T833" s="33"/>
      <c r="U833" s="33"/>
      <c r="V833" s="33"/>
      <c r="W833" s="33"/>
      <c r="X833" s="33"/>
    </row>
    <row r="834" spans="1:24" s="34" customFormat="1">
      <c r="A834" s="29"/>
      <c r="B834" s="29"/>
      <c r="C834" s="29"/>
      <c r="D834" s="29"/>
      <c r="E834" s="29"/>
      <c r="F834" s="29"/>
      <c r="G834" s="29"/>
      <c r="H834" s="29"/>
      <c r="I834" s="30"/>
      <c r="J834" s="30"/>
      <c r="K834" s="30"/>
      <c r="L834" s="30"/>
      <c r="M834" s="40"/>
      <c r="N834" s="40"/>
      <c r="O834" s="31"/>
      <c r="P834" s="31"/>
      <c r="Q834" s="32"/>
      <c r="R834" s="32"/>
      <c r="S834" s="33"/>
      <c r="T834" s="33"/>
      <c r="U834" s="33"/>
      <c r="V834" s="33"/>
      <c r="W834" s="33"/>
      <c r="X834" s="33"/>
    </row>
    <row r="835" spans="1:24" s="34" customFormat="1">
      <c r="A835" s="29"/>
      <c r="B835" s="29"/>
      <c r="C835" s="29"/>
      <c r="D835" s="29"/>
      <c r="E835" s="29"/>
      <c r="F835" s="29"/>
      <c r="G835" s="29"/>
      <c r="H835" s="29"/>
      <c r="I835" s="30"/>
      <c r="J835" s="30"/>
      <c r="K835" s="30"/>
      <c r="L835" s="30"/>
      <c r="M835" s="40"/>
      <c r="N835" s="40"/>
      <c r="O835" s="31"/>
      <c r="P835" s="31"/>
      <c r="Q835" s="32"/>
      <c r="R835" s="32"/>
      <c r="S835" s="33"/>
      <c r="T835" s="33"/>
      <c r="U835" s="33"/>
      <c r="V835" s="33"/>
      <c r="W835" s="33"/>
      <c r="X835" s="33"/>
    </row>
    <row r="836" spans="1:24" s="34" customFormat="1">
      <c r="A836" s="29"/>
      <c r="B836" s="29"/>
      <c r="C836" s="29"/>
      <c r="D836" s="29"/>
      <c r="E836" s="29"/>
      <c r="F836" s="29"/>
      <c r="G836" s="29"/>
      <c r="H836" s="29"/>
      <c r="I836" s="30"/>
      <c r="J836" s="30"/>
      <c r="K836" s="30"/>
      <c r="L836" s="30"/>
      <c r="M836" s="40"/>
      <c r="N836" s="40"/>
      <c r="O836" s="31"/>
      <c r="P836" s="31"/>
      <c r="Q836" s="32"/>
      <c r="R836" s="32"/>
      <c r="S836" s="33"/>
      <c r="T836" s="33"/>
      <c r="U836" s="33"/>
      <c r="V836" s="33"/>
      <c r="W836" s="33"/>
      <c r="X836" s="33"/>
    </row>
    <row r="837" spans="1:24" s="34" customFormat="1">
      <c r="A837" s="29"/>
      <c r="B837" s="29"/>
      <c r="C837" s="29"/>
      <c r="D837" s="29"/>
      <c r="E837" s="29"/>
      <c r="F837" s="29"/>
      <c r="G837" s="29"/>
      <c r="H837" s="29"/>
      <c r="I837" s="30"/>
      <c r="J837" s="30"/>
      <c r="K837" s="30"/>
      <c r="L837" s="30"/>
      <c r="M837" s="40"/>
      <c r="N837" s="40"/>
      <c r="O837" s="31"/>
      <c r="P837" s="31"/>
      <c r="Q837" s="32"/>
      <c r="R837" s="32"/>
      <c r="S837" s="33"/>
      <c r="T837" s="33"/>
      <c r="U837" s="33"/>
      <c r="V837" s="33"/>
      <c r="W837" s="33"/>
      <c r="X837" s="33"/>
    </row>
    <row r="838" spans="1:24" s="34" customFormat="1">
      <c r="A838" s="29"/>
      <c r="B838" s="29"/>
      <c r="C838" s="29"/>
      <c r="D838" s="29"/>
      <c r="E838" s="29"/>
      <c r="F838" s="29"/>
      <c r="G838" s="29"/>
      <c r="H838" s="29"/>
      <c r="I838" s="30"/>
      <c r="J838" s="30"/>
      <c r="K838" s="30"/>
      <c r="L838" s="30"/>
      <c r="M838" s="40"/>
      <c r="N838" s="40"/>
      <c r="O838" s="31"/>
      <c r="P838" s="31"/>
      <c r="Q838" s="32"/>
      <c r="R838" s="32"/>
      <c r="S838" s="33"/>
      <c r="T838" s="33"/>
      <c r="U838" s="33"/>
      <c r="V838" s="33"/>
      <c r="W838" s="33"/>
      <c r="X838" s="33"/>
    </row>
    <row r="839" spans="1:24" s="34" customFormat="1">
      <c r="A839" s="29"/>
      <c r="B839" s="29"/>
      <c r="C839" s="29"/>
      <c r="D839" s="29"/>
      <c r="E839" s="29"/>
      <c r="F839" s="29"/>
      <c r="G839" s="29"/>
      <c r="H839" s="29"/>
      <c r="I839" s="30"/>
      <c r="J839" s="30"/>
      <c r="K839" s="30"/>
      <c r="L839" s="30"/>
      <c r="M839" s="40"/>
      <c r="N839" s="40"/>
      <c r="O839" s="31"/>
      <c r="P839" s="31"/>
      <c r="Q839" s="32"/>
      <c r="R839" s="32"/>
      <c r="S839" s="33"/>
      <c r="T839" s="33"/>
      <c r="U839" s="33"/>
      <c r="V839" s="33"/>
      <c r="W839" s="33"/>
      <c r="X839" s="33"/>
    </row>
    <row r="840" spans="1:24" s="34" customFormat="1">
      <c r="A840" s="29"/>
      <c r="B840" s="29"/>
      <c r="C840" s="29"/>
      <c r="D840" s="29"/>
      <c r="E840" s="29"/>
      <c r="F840" s="29"/>
      <c r="G840" s="29"/>
      <c r="H840" s="29"/>
      <c r="I840" s="30"/>
      <c r="J840" s="30"/>
      <c r="K840" s="30"/>
      <c r="L840" s="30"/>
      <c r="M840" s="40"/>
      <c r="N840" s="40"/>
      <c r="O840" s="31"/>
      <c r="P840" s="31"/>
      <c r="Q840" s="32"/>
      <c r="R840" s="32"/>
      <c r="S840" s="33"/>
      <c r="T840" s="33"/>
      <c r="U840" s="33"/>
      <c r="V840" s="33"/>
      <c r="W840" s="33"/>
      <c r="X840" s="33"/>
    </row>
    <row r="841" spans="1:24" s="34" customFormat="1">
      <c r="A841" s="29"/>
      <c r="B841" s="29"/>
      <c r="C841" s="29"/>
      <c r="D841" s="29"/>
      <c r="E841" s="29"/>
      <c r="F841" s="29"/>
      <c r="G841" s="29"/>
      <c r="H841" s="29"/>
      <c r="I841" s="30"/>
      <c r="J841" s="30"/>
      <c r="K841" s="30"/>
      <c r="L841" s="30"/>
      <c r="M841" s="40"/>
      <c r="N841" s="40"/>
      <c r="O841" s="31"/>
      <c r="P841" s="31"/>
      <c r="Q841" s="32"/>
      <c r="R841" s="32"/>
      <c r="S841" s="33"/>
      <c r="T841" s="33"/>
      <c r="U841" s="33"/>
      <c r="V841" s="33"/>
      <c r="W841" s="33"/>
      <c r="X841" s="33"/>
    </row>
    <row r="842" spans="1:24" s="34" customFormat="1">
      <c r="A842" s="29"/>
      <c r="B842" s="29"/>
      <c r="C842" s="29"/>
      <c r="D842" s="29"/>
      <c r="E842" s="29"/>
      <c r="F842" s="29"/>
      <c r="G842" s="29"/>
      <c r="H842" s="29"/>
      <c r="I842" s="30"/>
      <c r="J842" s="30"/>
      <c r="K842" s="30"/>
      <c r="L842" s="30"/>
      <c r="M842" s="40"/>
      <c r="N842" s="40"/>
      <c r="O842" s="31"/>
      <c r="P842" s="31"/>
      <c r="Q842" s="32"/>
      <c r="R842" s="32"/>
      <c r="S842" s="33"/>
      <c r="T842" s="33"/>
      <c r="U842" s="33"/>
      <c r="V842" s="33"/>
      <c r="W842" s="33"/>
      <c r="X842" s="33"/>
    </row>
    <row r="843" spans="1:24" s="34" customFormat="1">
      <c r="A843" s="29"/>
      <c r="B843" s="29"/>
      <c r="C843" s="29"/>
      <c r="D843" s="29"/>
      <c r="E843" s="29"/>
      <c r="F843" s="29"/>
      <c r="G843" s="29"/>
      <c r="H843" s="29"/>
      <c r="I843" s="30"/>
      <c r="J843" s="30"/>
      <c r="K843" s="30"/>
      <c r="L843" s="30"/>
      <c r="M843" s="40"/>
      <c r="N843" s="40"/>
      <c r="O843" s="31"/>
      <c r="P843" s="31"/>
      <c r="Q843" s="32"/>
      <c r="R843" s="32"/>
      <c r="S843" s="33"/>
      <c r="T843" s="33"/>
      <c r="U843" s="33"/>
      <c r="V843" s="33"/>
      <c r="W843" s="33"/>
      <c r="X843" s="33"/>
    </row>
    <row r="844" spans="1:24" s="34" customFormat="1">
      <c r="A844" s="29"/>
      <c r="B844" s="29"/>
      <c r="C844" s="29"/>
      <c r="D844" s="29"/>
      <c r="E844" s="29"/>
      <c r="F844" s="29"/>
      <c r="G844" s="29"/>
      <c r="H844" s="29"/>
      <c r="I844" s="30"/>
      <c r="J844" s="30"/>
      <c r="K844" s="30"/>
      <c r="L844" s="30"/>
      <c r="M844" s="40"/>
      <c r="N844" s="40"/>
      <c r="O844" s="31"/>
      <c r="P844" s="31"/>
      <c r="Q844" s="32"/>
      <c r="R844" s="32"/>
      <c r="S844" s="33"/>
      <c r="T844" s="33"/>
      <c r="U844" s="33"/>
      <c r="V844" s="33"/>
      <c r="W844" s="33"/>
      <c r="X844" s="33"/>
    </row>
    <row r="845" spans="1:24" s="34" customFormat="1">
      <c r="A845" s="29"/>
      <c r="B845" s="29"/>
      <c r="C845" s="29"/>
      <c r="D845" s="29"/>
      <c r="E845" s="29"/>
      <c r="F845" s="29"/>
      <c r="G845" s="29"/>
      <c r="H845" s="29"/>
      <c r="I845" s="30"/>
      <c r="J845" s="30"/>
      <c r="K845" s="30"/>
      <c r="L845" s="30"/>
      <c r="M845" s="40"/>
      <c r="N845" s="40"/>
      <c r="O845" s="31"/>
      <c r="P845" s="31"/>
      <c r="Q845" s="32"/>
      <c r="R845" s="32"/>
      <c r="S845" s="33"/>
      <c r="T845" s="33"/>
      <c r="U845" s="33"/>
      <c r="V845" s="33"/>
      <c r="W845" s="33"/>
      <c r="X845" s="33"/>
    </row>
    <row r="846" spans="1:24" s="34" customFormat="1">
      <c r="A846" s="29"/>
      <c r="B846" s="29"/>
      <c r="C846" s="29"/>
      <c r="D846" s="29"/>
      <c r="E846" s="29"/>
      <c r="F846" s="29"/>
      <c r="G846" s="29"/>
      <c r="H846" s="29"/>
      <c r="I846" s="30"/>
      <c r="J846" s="30"/>
      <c r="K846" s="30"/>
      <c r="L846" s="30"/>
      <c r="M846" s="40"/>
      <c r="N846" s="40"/>
      <c r="O846" s="31"/>
      <c r="P846" s="31"/>
      <c r="Q846" s="32"/>
      <c r="R846" s="32"/>
      <c r="S846" s="33"/>
      <c r="T846" s="33"/>
      <c r="U846" s="33"/>
      <c r="V846" s="33"/>
      <c r="W846" s="33"/>
      <c r="X846" s="33"/>
    </row>
    <row r="847" spans="1:24" s="34" customFormat="1">
      <c r="A847" s="29"/>
      <c r="B847" s="29"/>
      <c r="C847" s="29"/>
      <c r="D847" s="29"/>
      <c r="E847" s="29"/>
      <c r="F847" s="29"/>
      <c r="G847" s="29"/>
      <c r="H847" s="29"/>
      <c r="I847" s="30"/>
      <c r="J847" s="30"/>
      <c r="K847" s="30"/>
      <c r="L847" s="30"/>
      <c r="M847" s="40"/>
      <c r="N847" s="40"/>
      <c r="O847" s="31"/>
      <c r="P847" s="31"/>
      <c r="Q847" s="32"/>
      <c r="R847" s="32"/>
      <c r="S847" s="33"/>
      <c r="T847" s="33"/>
      <c r="U847" s="33"/>
      <c r="V847" s="33"/>
      <c r="W847" s="33"/>
      <c r="X847" s="33"/>
    </row>
    <row r="848" spans="1:24" s="34" customFormat="1">
      <c r="A848" s="29"/>
      <c r="B848" s="29"/>
      <c r="C848" s="29"/>
      <c r="D848" s="29"/>
      <c r="E848" s="29"/>
      <c r="F848" s="29"/>
      <c r="G848" s="29"/>
      <c r="H848" s="29"/>
      <c r="I848" s="30"/>
      <c r="J848" s="30"/>
      <c r="K848" s="30"/>
      <c r="L848" s="30"/>
      <c r="M848" s="40"/>
      <c r="N848" s="40"/>
      <c r="O848" s="31"/>
      <c r="P848" s="31"/>
      <c r="Q848" s="32"/>
      <c r="R848" s="32"/>
      <c r="S848" s="33"/>
      <c r="T848" s="33"/>
      <c r="U848" s="33"/>
      <c r="V848" s="33"/>
      <c r="W848" s="33"/>
      <c r="X848" s="33"/>
    </row>
    <row r="849" spans="1:24" s="34" customFormat="1">
      <c r="A849" s="29"/>
      <c r="B849" s="29"/>
      <c r="C849" s="29"/>
      <c r="D849" s="29"/>
      <c r="E849" s="29"/>
      <c r="F849" s="29"/>
      <c r="G849" s="29"/>
      <c r="H849" s="29"/>
      <c r="I849" s="30"/>
      <c r="J849" s="30"/>
      <c r="K849" s="30"/>
      <c r="L849" s="30"/>
      <c r="M849" s="40"/>
      <c r="N849" s="40"/>
      <c r="O849" s="31"/>
      <c r="P849" s="31"/>
      <c r="Q849" s="32"/>
      <c r="R849" s="32"/>
      <c r="S849" s="33"/>
      <c r="T849" s="33"/>
      <c r="U849" s="33"/>
      <c r="V849" s="33"/>
      <c r="W849" s="33"/>
      <c r="X849" s="33"/>
    </row>
    <row r="850" spans="1:24" s="34" customFormat="1">
      <c r="A850" s="29"/>
      <c r="B850" s="29"/>
      <c r="C850" s="29"/>
      <c r="D850" s="29"/>
      <c r="E850" s="29"/>
      <c r="F850" s="29"/>
      <c r="G850" s="29"/>
      <c r="H850" s="29"/>
      <c r="I850" s="30"/>
      <c r="J850" s="30"/>
      <c r="K850" s="30"/>
      <c r="L850" s="30"/>
      <c r="M850" s="40"/>
      <c r="N850" s="40"/>
      <c r="O850" s="31"/>
      <c r="P850" s="31"/>
      <c r="Q850" s="32"/>
      <c r="R850" s="32"/>
      <c r="S850" s="33"/>
      <c r="T850" s="33"/>
      <c r="U850" s="33"/>
      <c r="V850" s="33"/>
      <c r="W850" s="33"/>
      <c r="X850" s="33"/>
    </row>
    <row r="851" spans="1:24" s="34" customFormat="1">
      <c r="A851" s="29"/>
      <c r="B851" s="29"/>
      <c r="C851" s="29"/>
      <c r="D851" s="29"/>
      <c r="E851" s="29"/>
      <c r="F851" s="29"/>
      <c r="G851" s="29"/>
      <c r="H851" s="29"/>
      <c r="I851" s="30"/>
      <c r="J851" s="30"/>
      <c r="K851" s="30"/>
      <c r="L851" s="30"/>
      <c r="M851" s="40"/>
      <c r="N851" s="40"/>
      <c r="O851" s="31"/>
      <c r="P851" s="31"/>
      <c r="Q851" s="32"/>
      <c r="R851" s="32"/>
      <c r="S851" s="33"/>
      <c r="T851" s="33"/>
      <c r="U851" s="33"/>
      <c r="V851" s="33"/>
      <c r="W851" s="33"/>
      <c r="X851" s="33"/>
    </row>
    <row r="852" spans="1:24" s="34" customFormat="1">
      <c r="A852" s="29"/>
      <c r="B852" s="29"/>
      <c r="C852" s="29"/>
      <c r="D852" s="29"/>
      <c r="E852" s="29"/>
      <c r="F852" s="29"/>
      <c r="G852" s="29"/>
      <c r="H852" s="29"/>
      <c r="I852" s="30"/>
      <c r="J852" s="30"/>
      <c r="K852" s="30"/>
      <c r="L852" s="30"/>
      <c r="M852" s="40"/>
      <c r="N852" s="40"/>
      <c r="O852" s="31"/>
      <c r="P852" s="31"/>
      <c r="Q852" s="32"/>
      <c r="R852" s="32"/>
      <c r="S852" s="33"/>
      <c r="T852" s="33"/>
      <c r="U852" s="33"/>
      <c r="V852" s="33"/>
      <c r="W852" s="33"/>
      <c r="X852" s="33"/>
    </row>
    <row r="853" spans="1:24" s="34" customFormat="1">
      <c r="A853" s="29"/>
      <c r="B853" s="29"/>
      <c r="C853" s="29"/>
      <c r="D853" s="29"/>
      <c r="E853" s="29"/>
      <c r="F853" s="29"/>
      <c r="G853" s="29"/>
      <c r="H853" s="29"/>
      <c r="I853" s="30"/>
      <c r="J853" s="30"/>
      <c r="K853" s="30"/>
      <c r="L853" s="30"/>
      <c r="M853" s="40"/>
      <c r="N853" s="40"/>
      <c r="O853" s="31"/>
      <c r="P853" s="31"/>
      <c r="Q853" s="32"/>
      <c r="R853" s="32"/>
      <c r="S853" s="33"/>
      <c r="T853" s="33"/>
      <c r="U853" s="33"/>
      <c r="V853" s="33"/>
      <c r="W853" s="33"/>
      <c r="X853" s="33"/>
    </row>
    <row r="854" spans="1:24" s="34" customFormat="1">
      <c r="A854" s="29"/>
      <c r="B854" s="29"/>
      <c r="C854" s="29"/>
      <c r="D854" s="29"/>
      <c r="E854" s="29"/>
      <c r="F854" s="29"/>
      <c r="G854" s="29"/>
      <c r="H854" s="29"/>
      <c r="I854" s="30"/>
      <c r="J854" s="30"/>
      <c r="K854" s="30"/>
      <c r="L854" s="30"/>
      <c r="M854" s="40"/>
      <c r="N854" s="40"/>
      <c r="O854" s="31"/>
      <c r="P854" s="31"/>
      <c r="Q854" s="32"/>
      <c r="R854" s="32"/>
      <c r="S854" s="33"/>
      <c r="T854" s="33"/>
      <c r="U854" s="33"/>
      <c r="V854" s="33"/>
      <c r="W854" s="33"/>
      <c r="X854" s="33"/>
    </row>
    <row r="855" spans="1:24" s="34" customFormat="1">
      <c r="A855" s="29"/>
      <c r="B855" s="29"/>
      <c r="C855" s="29"/>
      <c r="D855" s="29"/>
      <c r="E855" s="29"/>
      <c r="F855" s="29"/>
      <c r="G855" s="29"/>
      <c r="H855" s="29"/>
      <c r="I855" s="30"/>
      <c r="J855" s="30"/>
      <c r="K855" s="30"/>
      <c r="L855" s="30"/>
      <c r="M855" s="40"/>
      <c r="N855" s="40"/>
      <c r="O855" s="31"/>
      <c r="P855" s="31"/>
      <c r="Q855" s="32"/>
      <c r="R855" s="32"/>
      <c r="S855" s="33"/>
      <c r="T855" s="33"/>
      <c r="U855" s="33"/>
      <c r="V855" s="33"/>
      <c r="W855" s="33"/>
      <c r="X855" s="33"/>
    </row>
    <row r="856" spans="1:24" s="34" customFormat="1">
      <c r="A856" s="29"/>
      <c r="B856" s="29"/>
      <c r="C856" s="29"/>
      <c r="D856" s="29"/>
      <c r="E856" s="29"/>
      <c r="F856" s="29"/>
      <c r="G856" s="29"/>
      <c r="H856" s="29"/>
      <c r="I856" s="30"/>
      <c r="J856" s="30"/>
      <c r="K856" s="30"/>
      <c r="L856" s="30"/>
      <c r="M856" s="40"/>
      <c r="N856" s="40"/>
      <c r="O856" s="31"/>
      <c r="P856" s="31"/>
      <c r="Q856" s="32"/>
      <c r="R856" s="32"/>
      <c r="S856" s="33"/>
      <c r="T856" s="33"/>
      <c r="U856" s="33"/>
      <c r="V856" s="33"/>
      <c r="W856" s="33"/>
      <c r="X856" s="33"/>
    </row>
    <row r="857" spans="1:24" s="34" customFormat="1">
      <c r="A857" s="29"/>
      <c r="B857" s="29"/>
      <c r="C857" s="29"/>
      <c r="D857" s="29"/>
      <c r="E857" s="29"/>
      <c r="F857" s="29"/>
      <c r="G857" s="29"/>
      <c r="H857" s="29"/>
      <c r="I857" s="30"/>
      <c r="J857" s="30"/>
      <c r="K857" s="30"/>
      <c r="L857" s="30"/>
      <c r="M857" s="40"/>
      <c r="N857" s="40"/>
      <c r="O857" s="31"/>
      <c r="P857" s="31"/>
      <c r="Q857" s="32"/>
      <c r="R857" s="32"/>
      <c r="S857" s="33"/>
      <c r="T857" s="33"/>
      <c r="U857" s="33"/>
      <c r="V857" s="33"/>
      <c r="W857" s="33"/>
      <c r="X857" s="33"/>
    </row>
    <row r="858" spans="1:24" s="34" customFormat="1">
      <c r="A858" s="29"/>
      <c r="B858" s="29"/>
      <c r="C858" s="29"/>
      <c r="D858" s="29"/>
      <c r="E858" s="29"/>
      <c r="F858" s="29"/>
      <c r="G858" s="29"/>
      <c r="H858" s="29"/>
      <c r="I858" s="30"/>
      <c r="J858" s="30"/>
      <c r="K858" s="30"/>
      <c r="L858" s="30"/>
      <c r="M858" s="40"/>
      <c r="N858" s="40"/>
      <c r="O858" s="31"/>
      <c r="P858" s="31"/>
      <c r="Q858" s="32"/>
      <c r="R858" s="32"/>
      <c r="S858" s="33"/>
      <c r="T858" s="33"/>
      <c r="U858" s="33"/>
      <c r="V858" s="33"/>
      <c r="W858" s="33"/>
      <c r="X858" s="33"/>
    </row>
    <row r="859" spans="1:24" s="34" customFormat="1">
      <c r="A859" s="29"/>
      <c r="B859" s="29"/>
      <c r="C859" s="29"/>
      <c r="D859" s="29"/>
      <c r="E859" s="29"/>
      <c r="F859" s="29"/>
      <c r="G859" s="29"/>
      <c r="H859" s="29"/>
      <c r="I859" s="30"/>
      <c r="J859" s="30"/>
      <c r="K859" s="30"/>
      <c r="L859" s="30"/>
      <c r="M859" s="40"/>
      <c r="N859" s="40"/>
      <c r="O859" s="31"/>
      <c r="P859" s="31"/>
      <c r="Q859" s="32"/>
      <c r="R859" s="32"/>
      <c r="S859" s="33"/>
      <c r="T859" s="33"/>
      <c r="U859" s="33"/>
      <c r="V859" s="33"/>
      <c r="W859" s="33"/>
      <c r="X859" s="33"/>
    </row>
    <row r="860" spans="1:24" s="34" customFormat="1">
      <c r="A860" s="29"/>
      <c r="B860" s="29"/>
      <c r="C860" s="29"/>
      <c r="D860" s="29"/>
      <c r="E860" s="29"/>
      <c r="F860" s="29"/>
      <c r="G860" s="29"/>
      <c r="H860" s="29"/>
      <c r="I860" s="30"/>
      <c r="J860" s="30"/>
      <c r="K860" s="30"/>
      <c r="L860" s="30"/>
      <c r="M860" s="40"/>
      <c r="N860" s="40"/>
      <c r="O860" s="31"/>
      <c r="P860" s="31"/>
      <c r="Q860" s="32"/>
      <c r="R860" s="32"/>
      <c r="S860" s="33"/>
      <c r="T860" s="33"/>
      <c r="U860" s="33"/>
      <c r="V860" s="33"/>
      <c r="W860" s="33"/>
      <c r="X860" s="33"/>
    </row>
    <row r="861" spans="1:24" s="34" customFormat="1">
      <c r="A861" s="29"/>
      <c r="B861" s="29"/>
      <c r="C861" s="29"/>
      <c r="D861" s="29"/>
      <c r="E861" s="29"/>
      <c r="F861" s="29"/>
      <c r="G861" s="29"/>
      <c r="H861" s="29"/>
      <c r="I861" s="30"/>
      <c r="J861" s="30"/>
      <c r="K861" s="30"/>
      <c r="L861" s="30"/>
      <c r="M861" s="40"/>
      <c r="N861" s="40"/>
      <c r="O861" s="31"/>
      <c r="P861" s="31"/>
      <c r="Q861" s="32"/>
      <c r="R861" s="32"/>
      <c r="S861" s="33"/>
      <c r="T861" s="33"/>
      <c r="U861" s="33"/>
      <c r="V861" s="33"/>
      <c r="W861" s="33"/>
      <c r="X861" s="33"/>
    </row>
    <row r="862" spans="1:24" s="34" customFormat="1">
      <c r="A862" s="29"/>
      <c r="B862" s="29"/>
      <c r="C862" s="29"/>
      <c r="D862" s="29"/>
      <c r="E862" s="29"/>
      <c r="F862" s="29"/>
      <c r="G862" s="29"/>
      <c r="H862" s="29"/>
      <c r="I862" s="30"/>
      <c r="J862" s="30"/>
      <c r="K862" s="30"/>
      <c r="L862" s="30"/>
      <c r="M862" s="40"/>
      <c r="N862" s="40"/>
      <c r="O862" s="31"/>
      <c r="P862" s="31"/>
      <c r="Q862" s="32"/>
      <c r="R862" s="32"/>
      <c r="S862" s="33"/>
      <c r="T862" s="33"/>
      <c r="U862" s="33"/>
      <c r="V862" s="33"/>
      <c r="W862" s="33"/>
      <c r="X862" s="33"/>
    </row>
    <row r="863" spans="1:24" s="34" customFormat="1">
      <c r="A863" s="29"/>
      <c r="B863" s="29"/>
      <c r="C863" s="29"/>
      <c r="D863" s="29"/>
      <c r="E863" s="29"/>
      <c r="F863" s="29"/>
      <c r="G863" s="29"/>
      <c r="H863" s="29"/>
      <c r="I863" s="30"/>
      <c r="J863" s="30"/>
      <c r="K863" s="30"/>
      <c r="L863" s="30"/>
      <c r="M863" s="40"/>
      <c r="N863" s="40"/>
      <c r="O863" s="31"/>
      <c r="P863" s="31"/>
      <c r="Q863" s="32"/>
      <c r="R863" s="32"/>
      <c r="S863" s="33"/>
      <c r="T863" s="33"/>
      <c r="U863" s="33"/>
      <c r="V863" s="33"/>
      <c r="W863" s="33"/>
      <c r="X863" s="33"/>
    </row>
    <row r="864" spans="1:24" s="34" customFormat="1">
      <c r="A864" s="29"/>
      <c r="B864" s="29"/>
      <c r="C864" s="29"/>
      <c r="D864" s="29"/>
      <c r="E864" s="29"/>
      <c r="F864" s="29"/>
      <c r="G864" s="29"/>
      <c r="H864" s="29"/>
      <c r="I864" s="30"/>
      <c r="J864" s="30"/>
      <c r="K864" s="30"/>
      <c r="L864" s="30"/>
      <c r="M864" s="40"/>
      <c r="N864" s="40"/>
      <c r="O864" s="31"/>
      <c r="P864" s="31"/>
      <c r="Q864" s="32"/>
      <c r="R864" s="32"/>
      <c r="S864" s="33"/>
      <c r="T864" s="33"/>
      <c r="U864" s="33"/>
      <c r="V864" s="33"/>
      <c r="W864" s="33"/>
      <c r="X864" s="33"/>
    </row>
    <row r="865" spans="1:24" s="34" customFormat="1">
      <c r="A865" s="29"/>
      <c r="B865" s="29"/>
      <c r="C865" s="29"/>
      <c r="D865" s="29"/>
      <c r="E865" s="29"/>
      <c r="F865" s="29"/>
      <c r="G865" s="29"/>
      <c r="H865" s="29"/>
      <c r="I865" s="30"/>
      <c r="J865" s="30"/>
      <c r="K865" s="30"/>
      <c r="L865" s="30"/>
      <c r="M865" s="40"/>
      <c r="N865" s="40"/>
      <c r="O865" s="31"/>
      <c r="P865" s="31"/>
      <c r="Q865" s="32"/>
      <c r="R865" s="32"/>
      <c r="S865" s="33"/>
      <c r="T865" s="33"/>
      <c r="U865" s="33"/>
      <c r="V865" s="33"/>
      <c r="W865" s="33"/>
      <c r="X865" s="33"/>
    </row>
    <row r="866" spans="1:24" s="34" customFormat="1">
      <c r="A866" s="29"/>
      <c r="B866" s="29"/>
      <c r="C866" s="29"/>
      <c r="D866" s="29"/>
      <c r="E866" s="29"/>
      <c r="F866" s="29"/>
      <c r="G866" s="29"/>
      <c r="H866" s="29"/>
      <c r="I866" s="30"/>
      <c r="J866" s="30"/>
      <c r="K866" s="30"/>
      <c r="L866" s="30"/>
      <c r="M866" s="40"/>
      <c r="N866" s="40"/>
      <c r="O866" s="31"/>
      <c r="P866" s="31"/>
      <c r="Q866" s="32"/>
      <c r="R866" s="32"/>
      <c r="S866" s="33"/>
      <c r="T866" s="33"/>
      <c r="U866" s="33"/>
      <c r="V866" s="33"/>
      <c r="W866" s="33"/>
      <c r="X866" s="33"/>
    </row>
    <row r="867" spans="1:24" s="34" customFormat="1">
      <c r="A867" s="29"/>
      <c r="B867" s="29"/>
      <c r="C867" s="29"/>
      <c r="D867" s="29"/>
      <c r="E867" s="29"/>
      <c r="F867" s="29"/>
      <c r="G867" s="29"/>
      <c r="H867" s="29"/>
      <c r="I867" s="30"/>
      <c r="J867" s="30"/>
      <c r="K867" s="30"/>
      <c r="L867" s="30"/>
      <c r="M867" s="40"/>
      <c r="N867" s="40"/>
      <c r="O867" s="31"/>
      <c r="P867" s="31"/>
      <c r="Q867" s="32"/>
      <c r="R867" s="32"/>
      <c r="S867" s="33"/>
      <c r="T867" s="33"/>
      <c r="U867" s="33"/>
      <c r="V867" s="33"/>
      <c r="W867" s="33"/>
      <c r="X867" s="33"/>
    </row>
    <row r="868" spans="1:24" s="34" customFormat="1">
      <c r="A868" s="29"/>
      <c r="B868" s="29"/>
      <c r="C868" s="29"/>
      <c r="D868" s="29"/>
      <c r="E868" s="29"/>
      <c r="F868" s="29"/>
      <c r="G868" s="29"/>
      <c r="H868" s="29"/>
      <c r="I868" s="30"/>
      <c r="J868" s="30"/>
      <c r="K868" s="30"/>
      <c r="L868" s="30"/>
      <c r="M868" s="40"/>
      <c r="N868" s="40"/>
      <c r="O868" s="31"/>
      <c r="P868" s="31"/>
      <c r="Q868" s="32"/>
      <c r="R868" s="32"/>
      <c r="S868" s="33"/>
      <c r="T868" s="33"/>
      <c r="U868" s="33"/>
      <c r="V868" s="33"/>
      <c r="W868" s="33"/>
      <c r="X868" s="33"/>
    </row>
    <row r="869" spans="1:24" s="34" customFormat="1">
      <c r="A869" s="29"/>
      <c r="B869" s="29"/>
      <c r="C869" s="29"/>
      <c r="D869" s="29"/>
      <c r="E869" s="29"/>
      <c r="F869" s="29"/>
      <c r="G869" s="29"/>
      <c r="H869" s="29"/>
      <c r="I869" s="30"/>
      <c r="J869" s="30"/>
      <c r="K869" s="30"/>
      <c r="L869" s="30"/>
      <c r="M869" s="40"/>
      <c r="N869" s="40"/>
      <c r="O869" s="31"/>
      <c r="P869" s="31"/>
      <c r="Q869" s="32"/>
      <c r="R869" s="32"/>
      <c r="S869" s="33"/>
      <c r="T869" s="33"/>
      <c r="U869" s="33"/>
      <c r="V869" s="33"/>
      <c r="W869" s="33"/>
      <c r="X869" s="33"/>
    </row>
    <row r="870" spans="1:24" s="34" customFormat="1">
      <c r="A870" s="29"/>
      <c r="B870" s="29"/>
      <c r="C870" s="29"/>
      <c r="D870" s="29"/>
      <c r="E870" s="29"/>
      <c r="F870" s="29"/>
      <c r="G870" s="29"/>
      <c r="H870" s="29"/>
      <c r="I870" s="30"/>
      <c r="J870" s="30"/>
      <c r="K870" s="30"/>
      <c r="L870" s="30"/>
      <c r="M870" s="40"/>
      <c r="N870" s="40"/>
      <c r="O870" s="31"/>
      <c r="P870" s="31"/>
      <c r="Q870" s="32"/>
      <c r="R870" s="32"/>
      <c r="S870" s="33"/>
      <c r="T870" s="33"/>
      <c r="U870" s="33"/>
      <c r="V870" s="33"/>
      <c r="W870" s="33"/>
      <c r="X870" s="33"/>
    </row>
    <row r="871" spans="1:24" s="34" customFormat="1">
      <c r="A871" s="29"/>
      <c r="B871" s="29"/>
      <c r="C871" s="29"/>
      <c r="D871" s="29"/>
      <c r="E871" s="29"/>
      <c r="F871" s="29"/>
      <c r="G871" s="29"/>
      <c r="H871" s="29"/>
      <c r="I871" s="30"/>
      <c r="J871" s="30"/>
      <c r="K871" s="30"/>
      <c r="L871" s="30"/>
      <c r="M871" s="40"/>
      <c r="N871" s="40"/>
      <c r="O871" s="31"/>
      <c r="P871" s="31"/>
      <c r="Q871" s="32"/>
      <c r="R871" s="32"/>
      <c r="S871" s="33"/>
      <c r="T871" s="33"/>
      <c r="U871" s="33"/>
      <c r="V871" s="33"/>
      <c r="W871" s="33"/>
      <c r="X871" s="33"/>
    </row>
    <row r="872" spans="1:24" s="34" customFormat="1">
      <c r="A872" s="29"/>
      <c r="B872" s="29"/>
      <c r="C872" s="29"/>
      <c r="D872" s="29"/>
      <c r="E872" s="29"/>
      <c r="F872" s="29"/>
      <c r="G872" s="29"/>
      <c r="H872" s="29"/>
      <c r="I872" s="30"/>
      <c r="J872" s="30"/>
      <c r="K872" s="30"/>
      <c r="L872" s="30"/>
      <c r="M872" s="40"/>
      <c r="N872" s="40"/>
      <c r="O872" s="31"/>
      <c r="P872" s="31"/>
      <c r="Q872" s="32"/>
      <c r="R872" s="32"/>
      <c r="S872" s="33"/>
      <c r="T872" s="33"/>
      <c r="U872" s="33"/>
      <c r="V872" s="33"/>
      <c r="W872" s="33"/>
      <c r="X872" s="33"/>
    </row>
    <row r="873" spans="1:24" s="34" customFormat="1">
      <c r="A873" s="29"/>
      <c r="B873" s="29"/>
      <c r="C873" s="29"/>
      <c r="D873" s="29"/>
      <c r="E873" s="29"/>
      <c r="F873" s="29"/>
      <c r="G873" s="29"/>
      <c r="H873" s="29"/>
      <c r="I873" s="30"/>
      <c r="J873" s="30"/>
      <c r="K873" s="30"/>
      <c r="L873" s="30"/>
      <c r="M873" s="40"/>
      <c r="N873" s="40"/>
      <c r="O873" s="31"/>
      <c r="P873" s="31"/>
      <c r="Q873" s="32"/>
      <c r="R873" s="32"/>
      <c r="S873" s="33"/>
      <c r="T873" s="33"/>
      <c r="U873" s="33"/>
      <c r="V873" s="33"/>
      <c r="W873" s="33"/>
      <c r="X873" s="33"/>
    </row>
    <row r="874" spans="1:24" s="34" customFormat="1">
      <c r="A874" s="29"/>
      <c r="B874" s="29"/>
      <c r="C874" s="29"/>
      <c r="D874" s="29"/>
      <c r="E874" s="29"/>
      <c r="F874" s="29"/>
      <c r="G874" s="29"/>
      <c r="H874" s="29"/>
      <c r="I874" s="30"/>
      <c r="J874" s="30"/>
      <c r="K874" s="30"/>
      <c r="L874" s="30"/>
      <c r="M874" s="40"/>
      <c r="N874" s="40"/>
      <c r="O874" s="31"/>
      <c r="P874" s="31"/>
      <c r="Q874" s="32"/>
      <c r="R874" s="32"/>
      <c r="S874" s="33"/>
      <c r="T874" s="33"/>
      <c r="U874" s="33"/>
      <c r="V874" s="33"/>
      <c r="W874" s="33"/>
      <c r="X874" s="33"/>
    </row>
    <row r="875" spans="1:24" s="34" customFormat="1">
      <c r="A875" s="29"/>
      <c r="B875" s="29"/>
      <c r="C875" s="29"/>
      <c r="D875" s="29"/>
      <c r="E875" s="29"/>
      <c r="F875" s="29"/>
      <c r="G875" s="29"/>
      <c r="H875" s="29"/>
      <c r="I875" s="30"/>
      <c r="J875" s="30"/>
      <c r="K875" s="30"/>
      <c r="L875" s="30"/>
      <c r="M875" s="40"/>
      <c r="N875" s="40"/>
      <c r="O875" s="31"/>
      <c r="P875" s="31"/>
      <c r="Q875" s="32"/>
      <c r="R875" s="32"/>
      <c r="S875" s="33"/>
      <c r="T875" s="33"/>
      <c r="U875" s="33"/>
      <c r="V875" s="33"/>
      <c r="W875" s="33"/>
      <c r="X875" s="33"/>
    </row>
    <row r="876" spans="1:24" s="34" customFormat="1">
      <c r="A876" s="29"/>
      <c r="B876" s="29"/>
      <c r="C876" s="29"/>
      <c r="D876" s="29"/>
      <c r="E876" s="29"/>
      <c r="F876" s="29"/>
      <c r="G876" s="29"/>
      <c r="H876" s="29"/>
      <c r="I876" s="30"/>
      <c r="J876" s="30"/>
      <c r="K876" s="30"/>
      <c r="L876" s="30"/>
      <c r="M876" s="40"/>
      <c r="N876" s="40"/>
      <c r="O876" s="31"/>
      <c r="P876" s="31"/>
      <c r="Q876" s="32"/>
      <c r="R876" s="32"/>
      <c r="S876" s="33"/>
      <c r="T876" s="33"/>
      <c r="U876" s="33"/>
      <c r="V876" s="33"/>
      <c r="W876" s="33"/>
      <c r="X876" s="33"/>
    </row>
    <row r="877" spans="1:24" s="34" customFormat="1">
      <c r="A877" s="29"/>
      <c r="B877" s="29"/>
      <c r="C877" s="29"/>
      <c r="D877" s="29"/>
      <c r="E877" s="29"/>
      <c r="F877" s="29"/>
      <c r="G877" s="29"/>
      <c r="H877" s="29"/>
      <c r="I877" s="30"/>
      <c r="J877" s="30"/>
      <c r="K877" s="30"/>
      <c r="L877" s="30"/>
      <c r="M877" s="40"/>
      <c r="N877" s="40"/>
      <c r="O877" s="31"/>
      <c r="P877" s="31"/>
      <c r="Q877" s="32"/>
      <c r="R877" s="32"/>
      <c r="S877" s="33"/>
      <c r="T877" s="33"/>
      <c r="U877" s="33"/>
      <c r="V877" s="33"/>
      <c r="W877" s="33"/>
      <c r="X877" s="33"/>
    </row>
    <row r="878" spans="1:24" s="34" customFormat="1">
      <c r="A878" s="29"/>
      <c r="B878" s="29"/>
      <c r="C878" s="29"/>
      <c r="D878" s="29"/>
      <c r="E878" s="29"/>
      <c r="F878" s="29"/>
      <c r="G878" s="29"/>
      <c r="H878" s="29"/>
      <c r="I878" s="30"/>
      <c r="J878" s="30"/>
      <c r="K878" s="30"/>
      <c r="L878" s="30"/>
      <c r="M878" s="40"/>
      <c r="N878" s="40"/>
      <c r="O878" s="31"/>
      <c r="P878" s="31"/>
      <c r="Q878" s="32"/>
      <c r="R878" s="32"/>
      <c r="S878" s="33"/>
      <c r="T878" s="33"/>
      <c r="U878" s="33"/>
      <c r="V878" s="33"/>
      <c r="W878" s="33"/>
      <c r="X878" s="33"/>
    </row>
    <row r="879" spans="1:24" s="34" customFormat="1">
      <c r="A879" s="29"/>
      <c r="B879" s="29"/>
      <c r="C879" s="29"/>
      <c r="D879" s="29"/>
      <c r="E879" s="29"/>
      <c r="F879" s="29"/>
      <c r="G879" s="29"/>
      <c r="H879" s="29"/>
      <c r="I879" s="30"/>
      <c r="J879" s="30"/>
      <c r="K879" s="30"/>
      <c r="L879" s="30"/>
      <c r="M879" s="40"/>
      <c r="N879" s="40"/>
      <c r="O879" s="31"/>
      <c r="P879" s="31"/>
      <c r="Q879" s="32"/>
      <c r="R879" s="32"/>
      <c r="S879" s="33"/>
      <c r="T879" s="33"/>
      <c r="U879" s="33"/>
      <c r="V879" s="33"/>
      <c r="W879" s="33"/>
      <c r="X879" s="33"/>
    </row>
    <row r="880" spans="1:24" s="34" customFormat="1">
      <c r="A880" s="29"/>
      <c r="B880" s="29"/>
      <c r="C880" s="29"/>
      <c r="D880" s="29"/>
      <c r="E880" s="29"/>
      <c r="F880" s="29"/>
      <c r="G880" s="29"/>
      <c r="H880" s="29"/>
      <c r="I880" s="30"/>
      <c r="J880" s="30"/>
      <c r="K880" s="30"/>
      <c r="L880" s="30"/>
      <c r="M880" s="40"/>
      <c r="N880" s="40"/>
      <c r="O880" s="31"/>
      <c r="P880" s="31"/>
      <c r="Q880" s="32"/>
      <c r="R880" s="32"/>
      <c r="S880" s="33"/>
      <c r="T880" s="33"/>
      <c r="U880" s="33"/>
      <c r="V880" s="33"/>
      <c r="W880" s="33"/>
      <c r="X880" s="33"/>
    </row>
    <row r="881" spans="1:24" s="34" customFormat="1">
      <c r="A881" s="29"/>
      <c r="B881" s="29"/>
      <c r="C881" s="29"/>
      <c r="D881" s="29"/>
      <c r="E881" s="29"/>
      <c r="F881" s="29"/>
      <c r="G881" s="29"/>
      <c r="H881" s="29"/>
      <c r="I881" s="30"/>
      <c r="J881" s="30"/>
      <c r="K881" s="30"/>
      <c r="L881" s="30"/>
      <c r="M881" s="40"/>
      <c r="N881" s="40"/>
      <c r="O881" s="31"/>
      <c r="P881" s="31"/>
      <c r="Q881" s="32"/>
      <c r="R881" s="32"/>
      <c r="S881" s="33"/>
      <c r="T881" s="33"/>
      <c r="U881" s="33"/>
      <c r="V881" s="33"/>
      <c r="W881" s="33"/>
      <c r="X881" s="33"/>
    </row>
    <row r="882" spans="1:24" s="34" customFormat="1">
      <c r="A882" s="29"/>
      <c r="B882" s="29"/>
      <c r="C882" s="29"/>
      <c r="D882" s="29"/>
      <c r="E882" s="29"/>
      <c r="F882" s="29"/>
      <c r="G882" s="29"/>
      <c r="H882" s="29"/>
      <c r="I882" s="30"/>
      <c r="J882" s="30"/>
      <c r="K882" s="30"/>
      <c r="L882" s="30"/>
      <c r="M882" s="40"/>
      <c r="N882" s="40"/>
      <c r="O882" s="31"/>
      <c r="P882" s="31"/>
      <c r="Q882" s="32"/>
      <c r="R882" s="32"/>
      <c r="S882" s="33"/>
      <c r="T882" s="33"/>
      <c r="U882" s="33"/>
      <c r="V882" s="33"/>
      <c r="W882" s="33"/>
      <c r="X882" s="33"/>
    </row>
    <row r="883" spans="1:24" s="34" customFormat="1">
      <c r="A883" s="29"/>
      <c r="B883" s="29"/>
      <c r="C883" s="29"/>
      <c r="D883" s="29"/>
      <c r="E883" s="29"/>
      <c r="F883" s="29"/>
      <c r="G883" s="29"/>
      <c r="H883" s="29"/>
      <c r="I883" s="30"/>
      <c r="J883" s="30"/>
      <c r="K883" s="30"/>
      <c r="L883" s="30"/>
      <c r="M883" s="40"/>
      <c r="N883" s="40"/>
      <c r="O883" s="31"/>
      <c r="P883" s="31"/>
      <c r="Q883" s="32"/>
      <c r="R883" s="32"/>
      <c r="S883" s="33"/>
      <c r="T883" s="33"/>
      <c r="U883" s="33"/>
      <c r="V883" s="33"/>
      <c r="W883" s="33"/>
      <c r="X883" s="33"/>
    </row>
    <row r="884" spans="1:24" s="34" customFormat="1">
      <c r="A884" s="29"/>
      <c r="B884" s="29"/>
      <c r="C884" s="29"/>
      <c r="D884" s="29"/>
      <c r="E884" s="29"/>
      <c r="F884" s="29"/>
      <c r="G884" s="29"/>
      <c r="H884" s="29"/>
      <c r="I884" s="30"/>
      <c r="J884" s="30"/>
      <c r="K884" s="30"/>
      <c r="L884" s="30"/>
      <c r="M884" s="40"/>
      <c r="N884" s="40"/>
      <c r="O884" s="31"/>
      <c r="P884" s="31"/>
      <c r="Q884" s="32"/>
      <c r="R884" s="32"/>
      <c r="S884" s="33"/>
      <c r="T884" s="33"/>
      <c r="U884" s="33"/>
      <c r="V884" s="33"/>
      <c r="W884" s="33"/>
      <c r="X884" s="33"/>
    </row>
    <row r="885" spans="1:24" s="34" customFormat="1">
      <c r="A885" s="29"/>
      <c r="B885" s="29"/>
      <c r="C885" s="29"/>
      <c r="D885" s="29"/>
      <c r="E885" s="29"/>
      <c r="F885" s="29"/>
      <c r="G885" s="29"/>
      <c r="H885" s="29"/>
      <c r="I885" s="30"/>
      <c r="J885" s="30"/>
      <c r="K885" s="30"/>
      <c r="L885" s="30"/>
      <c r="M885" s="40"/>
      <c r="N885" s="40"/>
      <c r="O885" s="31"/>
      <c r="P885" s="31"/>
      <c r="Q885" s="32"/>
      <c r="R885" s="32"/>
      <c r="S885" s="33"/>
      <c r="T885" s="33"/>
      <c r="U885" s="33"/>
      <c r="V885" s="33"/>
      <c r="W885" s="33"/>
      <c r="X885" s="33"/>
    </row>
    <row r="886" spans="1:24" s="34" customFormat="1">
      <c r="A886" s="29"/>
      <c r="B886" s="29"/>
      <c r="C886" s="29"/>
      <c r="D886" s="29"/>
      <c r="E886" s="29"/>
      <c r="F886" s="29"/>
      <c r="G886" s="29"/>
      <c r="H886" s="29"/>
      <c r="I886" s="30"/>
      <c r="J886" s="30"/>
      <c r="K886" s="30"/>
      <c r="L886" s="30"/>
      <c r="M886" s="40"/>
      <c r="N886" s="40"/>
      <c r="O886" s="31"/>
      <c r="P886" s="31"/>
      <c r="Q886" s="32"/>
      <c r="R886" s="32"/>
      <c r="S886" s="33"/>
      <c r="T886" s="33"/>
      <c r="U886" s="33"/>
      <c r="V886" s="33"/>
      <c r="W886" s="33"/>
      <c r="X886" s="33"/>
    </row>
    <row r="887" spans="1:24" s="34" customFormat="1">
      <c r="A887" s="29"/>
      <c r="B887" s="29"/>
      <c r="C887" s="29"/>
      <c r="D887" s="29"/>
      <c r="E887" s="29"/>
      <c r="F887" s="29"/>
      <c r="G887" s="29"/>
      <c r="H887" s="29"/>
      <c r="I887" s="30"/>
      <c r="J887" s="30"/>
      <c r="K887" s="30"/>
      <c r="L887" s="30"/>
      <c r="M887" s="40"/>
      <c r="N887" s="40"/>
      <c r="O887" s="31"/>
      <c r="P887" s="31"/>
      <c r="Q887" s="32"/>
      <c r="R887" s="32"/>
      <c r="S887" s="33"/>
      <c r="T887" s="33"/>
      <c r="U887" s="33"/>
      <c r="V887" s="33"/>
      <c r="W887" s="33"/>
      <c r="X887" s="33"/>
    </row>
    <row r="888" spans="1:24" s="34" customFormat="1">
      <c r="A888" s="29"/>
      <c r="B888" s="29"/>
      <c r="C888" s="29"/>
      <c r="D888" s="29"/>
      <c r="E888" s="29"/>
      <c r="F888" s="29"/>
      <c r="G888" s="29"/>
      <c r="H888" s="29"/>
      <c r="I888" s="30"/>
      <c r="J888" s="30"/>
      <c r="K888" s="30"/>
      <c r="L888" s="30"/>
      <c r="M888" s="40"/>
      <c r="N888" s="40"/>
      <c r="O888" s="31"/>
      <c r="P888" s="31"/>
      <c r="Q888" s="32"/>
      <c r="R888" s="32"/>
      <c r="S888" s="33"/>
      <c r="T888" s="33"/>
      <c r="U888" s="33"/>
      <c r="V888" s="33"/>
      <c r="W888" s="33"/>
      <c r="X888" s="33"/>
    </row>
    <row r="889" spans="1:24" s="34" customFormat="1">
      <c r="A889" s="29"/>
      <c r="B889" s="29"/>
      <c r="C889" s="29"/>
      <c r="D889" s="29"/>
      <c r="E889" s="29"/>
      <c r="F889" s="29"/>
      <c r="G889" s="29"/>
      <c r="H889" s="29"/>
      <c r="I889" s="30"/>
      <c r="J889" s="30"/>
      <c r="K889" s="30"/>
      <c r="L889" s="30"/>
      <c r="M889" s="40"/>
      <c r="N889" s="40"/>
      <c r="O889" s="31"/>
      <c r="P889" s="31"/>
      <c r="Q889" s="32"/>
      <c r="R889" s="32"/>
      <c r="S889" s="33"/>
      <c r="T889" s="33"/>
      <c r="U889" s="33"/>
      <c r="V889" s="33"/>
      <c r="W889" s="33"/>
      <c r="X889" s="33"/>
    </row>
    <row r="890" spans="1:24" s="34" customFormat="1">
      <c r="A890" s="29"/>
      <c r="B890" s="29"/>
      <c r="C890" s="29"/>
      <c r="D890" s="29"/>
      <c r="E890" s="29"/>
      <c r="F890" s="29"/>
      <c r="G890" s="29"/>
      <c r="H890" s="29"/>
      <c r="I890" s="30"/>
      <c r="J890" s="30"/>
      <c r="K890" s="30"/>
      <c r="L890" s="30"/>
      <c r="M890" s="40"/>
      <c r="N890" s="40"/>
      <c r="O890" s="31"/>
      <c r="P890" s="31"/>
      <c r="Q890" s="32"/>
      <c r="R890" s="32"/>
      <c r="S890" s="33"/>
      <c r="T890" s="33"/>
      <c r="U890" s="33"/>
      <c r="V890" s="33"/>
      <c r="W890" s="33"/>
      <c r="X890" s="33"/>
    </row>
    <row r="891" spans="1:24" s="34" customFormat="1">
      <c r="A891" s="29"/>
      <c r="B891" s="29"/>
      <c r="C891" s="29"/>
      <c r="D891" s="29"/>
      <c r="E891" s="29"/>
      <c r="F891" s="29"/>
      <c r="G891" s="29"/>
      <c r="H891" s="29"/>
      <c r="I891" s="30"/>
      <c r="J891" s="30"/>
      <c r="K891" s="30"/>
      <c r="L891" s="30"/>
      <c r="M891" s="40"/>
      <c r="N891" s="40"/>
      <c r="O891" s="31"/>
      <c r="P891" s="31"/>
      <c r="Q891" s="32"/>
      <c r="R891" s="32"/>
      <c r="S891" s="33"/>
      <c r="T891" s="33"/>
      <c r="U891" s="33"/>
      <c r="V891" s="33"/>
      <c r="W891" s="33"/>
      <c r="X891" s="33"/>
    </row>
    <row r="892" spans="1:24" s="34" customFormat="1">
      <c r="A892" s="29"/>
      <c r="B892" s="29"/>
      <c r="C892" s="29"/>
      <c r="D892" s="29"/>
      <c r="E892" s="29"/>
      <c r="F892" s="29"/>
      <c r="G892" s="29"/>
      <c r="H892" s="29"/>
      <c r="I892" s="30"/>
      <c r="J892" s="30"/>
      <c r="K892" s="30"/>
      <c r="L892" s="30"/>
      <c r="M892" s="40"/>
      <c r="N892" s="40"/>
      <c r="O892" s="31"/>
      <c r="P892" s="31"/>
      <c r="Q892" s="32"/>
      <c r="R892" s="32"/>
      <c r="S892" s="33"/>
      <c r="T892" s="33"/>
      <c r="U892" s="33"/>
      <c r="V892" s="33"/>
      <c r="W892" s="33"/>
      <c r="X892" s="33"/>
    </row>
    <row r="893" spans="1:24" s="34" customFormat="1">
      <c r="A893" s="29"/>
      <c r="B893" s="29"/>
      <c r="C893" s="29"/>
      <c r="D893" s="29"/>
      <c r="E893" s="29"/>
      <c r="F893" s="29"/>
      <c r="G893" s="29"/>
      <c r="H893" s="29"/>
      <c r="I893" s="30"/>
      <c r="J893" s="30"/>
      <c r="K893" s="30"/>
      <c r="L893" s="30"/>
      <c r="M893" s="40"/>
      <c r="N893" s="40"/>
      <c r="O893" s="31"/>
      <c r="P893" s="31"/>
      <c r="Q893" s="32"/>
      <c r="R893" s="32"/>
      <c r="S893" s="33"/>
      <c r="T893" s="33"/>
      <c r="U893" s="33"/>
      <c r="V893" s="33"/>
      <c r="W893" s="33"/>
      <c r="X893" s="33"/>
    </row>
    <row r="894" spans="1:24" s="34" customFormat="1">
      <c r="A894" s="29"/>
      <c r="B894" s="29"/>
      <c r="C894" s="29"/>
      <c r="D894" s="29"/>
      <c r="E894" s="29"/>
      <c r="F894" s="29"/>
      <c r="G894" s="29"/>
      <c r="H894" s="29"/>
      <c r="I894" s="30"/>
      <c r="J894" s="30"/>
      <c r="K894" s="30"/>
      <c r="L894" s="30"/>
      <c r="M894" s="40"/>
      <c r="N894" s="40"/>
      <c r="O894" s="31"/>
      <c r="P894" s="31"/>
      <c r="Q894" s="32"/>
      <c r="R894" s="32"/>
      <c r="S894" s="33"/>
      <c r="T894" s="33"/>
      <c r="U894" s="33"/>
      <c r="V894" s="33"/>
      <c r="W894" s="33"/>
      <c r="X894" s="33"/>
    </row>
    <row r="895" spans="1:24" s="34" customFormat="1">
      <c r="A895" s="29"/>
      <c r="B895" s="29"/>
      <c r="C895" s="29"/>
      <c r="D895" s="29"/>
      <c r="E895" s="29"/>
      <c r="F895" s="29"/>
      <c r="G895" s="29"/>
      <c r="H895" s="29"/>
      <c r="I895" s="30"/>
      <c r="J895" s="30"/>
      <c r="K895" s="30"/>
      <c r="L895" s="30"/>
      <c r="M895" s="40"/>
      <c r="N895" s="40"/>
      <c r="O895" s="31"/>
      <c r="P895" s="31"/>
      <c r="Q895" s="32"/>
      <c r="R895" s="32"/>
      <c r="S895" s="33"/>
      <c r="T895" s="33"/>
      <c r="U895" s="33"/>
      <c r="V895" s="33"/>
      <c r="W895" s="33"/>
      <c r="X895" s="33"/>
    </row>
    <row r="896" spans="1:24" s="34" customFormat="1">
      <c r="A896" s="29"/>
      <c r="B896" s="29"/>
      <c r="C896" s="29"/>
      <c r="D896" s="29"/>
      <c r="E896" s="29"/>
      <c r="F896" s="29"/>
      <c r="G896" s="29"/>
      <c r="H896" s="29"/>
      <c r="I896" s="30"/>
      <c r="J896" s="30"/>
      <c r="K896" s="30"/>
      <c r="L896" s="30"/>
      <c r="M896" s="40"/>
      <c r="N896" s="40"/>
      <c r="O896" s="31"/>
      <c r="P896" s="31"/>
      <c r="Q896" s="32"/>
      <c r="R896" s="32"/>
      <c r="S896" s="33"/>
      <c r="T896" s="33"/>
      <c r="U896" s="33"/>
      <c r="V896" s="33"/>
      <c r="W896" s="33"/>
      <c r="X896" s="33"/>
    </row>
    <row r="897" spans="1:24" s="34" customFormat="1">
      <c r="A897" s="29"/>
      <c r="B897" s="29"/>
      <c r="C897" s="29"/>
      <c r="D897" s="29"/>
      <c r="E897" s="29"/>
      <c r="F897" s="29"/>
      <c r="G897" s="29"/>
      <c r="H897" s="29"/>
      <c r="I897" s="30"/>
      <c r="J897" s="30"/>
      <c r="K897" s="30"/>
      <c r="L897" s="30"/>
      <c r="M897" s="40"/>
      <c r="N897" s="40"/>
      <c r="O897" s="31"/>
      <c r="P897" s="31"/>
      <c r="Q897" s="32"/>
      <c r="R897" s="32"/>
      <c r="S897" s="33"/>
      <c r="T897" s="33"/>
      <c r="U897" s="33"/>
      <c r="V897" s="33"/>
      <c r="W897" s="33"/>
      <c r="X897" s="33"/>
    </row>
    <row r="898" spans="1:24" s="34" customFormat="1">
      <c r="A898" s="29"/>
      <c r="B898" s="29"/>
      <c r="C898" s="29"/>
      <c r="D898" s="29"/>
      <c r="E898" s="29"/>
      <c r="F898" s="29"/>
      <c r="G898" s="29"/>
      <c r="H898" s="29"/>
      <c r="I898" s="30"/>
      <c r="J898" s="30"/>
      <c r="K898" s="30"/>
      <c r="L898" s="30"/>
      <c r="M898" s="40"/>
      <c r="N898" s="40"/>
      <c r="O898" s="31"/>
      <c r="P898" s="31"/>
      <c r="Q898" s="32"/>
      <c r="R898" s="32"/>
      <c r="S898" s="33"/>
      <c r="T898" s="33"/>
      <c r="U898" s="33"/>
      <c r="V898" s="33"/>
      <c r="W898" s="33"/>
      <c r="X898" s="33"/>
    </row>
    <row r="899" spans="1:24" s="34" customFormat="1">
      <c r="A899" s="29"/>
      <c r="B899" s="29"/>
      <c r="C899" s="29"/>
      <c r="D899" s="29"/>
      <c r="E899" s="29"/>
      <c r="F899" s="29"/>
      <c r="G899" s="29"/>
      <c r="H899" s="29"/>
      <c r="I899" s="30"/>
      <c r="J899" s="30"/>
      <c r="K899" s="30"/>
      <c r="L899" s="30"/>
      <c r="M899" s="40"/>
      <c r="N899" s="40"/>
      <c r="O899" s="31"/>
      <c r="P899" s="31"/>
      <c r="Q899" s="32"/>
      <c r="R899" s="32"/>
      <c r="S899" s="33"/>
      <c r="T899" s="33"/>
      <c r="U899" s="33"/>
      <c r="V899" s="33"/>
      <c r="W899" s="33"/>
      <c r="X899" s="33"/>
    </row>
    <row r="900" spans="1:24" s="34" customFormat="1">
      <c r="A900" s="29"/>
      <c r="B900" s="29"/>
      <c r="C900" s="29"/>
      <c r="D900" s="29"/>
      <c r="E900" s="29"/>
      <c r="F900" s="29"/>
      <c r="G900" s="29"/>
      <c r="H900" s="29"/>
      <c r="I900" s="30"/>
      <c r="J900" s="30"/>
      <c r="K900" s="30"/>
      <c r="L900" s="30"/>
      <c r="M900" s="40"/>
      <c r="N900" s="40"/>
      <c r="O900" s="31"/>
      <c r="P900" s="31"/>
      <c r="Q900" s="32"/>
      <c r="R900" s="32"/>
      <c r="S900" s="33"/>
      <c r="T900" s="33"/>
      <c r="U900" s="33"/>
      <c r="V900" s="33"/>
      <c r="W900" s="33"/>
      <c r="X900" s="33"/>
    </row>
    <row r="901" spans="1:24" s="34" customFormat="1">
      <c r="A901" s="29"/>
      <c r="B901" s="29"/>
      <c r="C901" s="29"/>
      <c r="D901" s="29"/>
      <c r="E901" s="29"/>
      <c r="F901" s="29"/>
      <c r="G901" s="29"/>
      <c r="H901" s="29"/>
      <c r="I901" s="30"/>
      <c r="J901" s="30"/>
      <c r="K901" s="30"/>
      <c r="L901" s="30"/>
      <c r="M901" s="40"/>
      <c r="N901" s="40"/>
      <c r="O901" s="31"/>
      <c r="P901" s="31"/>
      <c r="Q901" s="32"/>
      <c r="R901" s="32"/>
      <c r="S901" s="33"/>
      <c r="T901" s="33"/>
      <c r="U901" s="33"/>
      <c r="V901" s="33"/>
      <c r="W901" s="33"/>
      <c r="X901" s="33"/>
    </row>
    <row r="902" spans="1:24" s="34" customFormat="1">
      <c r="A902" s="29"/>
      <c r="B902" s="29"/>
      <c r="C902" s="29"/>
      <c r="D902" s="29"/>
      <c r="E902" s="29"/>
      <c r="F902" s="29"/>
      <c r="G902" s="29"/>
      <c r="H902" s="29"/>
      <c r="I902" s="30"/>
      <c r="J902" s="30"/>
      <c r="K902" s="30"/>
      <c r="L902" s="30"/>
      <c r="M902" s="40"/>
      <c r="N902" s="40"/>
      <c r="O902" s="31"/>
      <c r="P902" s="31"/>
      <c r="Q902" s="32"/>
      <c r="R902" s="32"/>
      <c r="S902" s="33"/>
      <c r="T902" s="33"/>
      <c r="U902" s="33"/>
      <c r="V902" s="33"/>
      <c r="W902" s="33"/>
      <c r="X902" s="33"/>
    </row>
    <row r="903" spans="1:24" s="34" customFormat="1">
      <c r="A903" s="29"/>
      <c r="B903" s="29"/>
      <c r="C903" s="29"/>
      <c r="D903" s="29"/>
      <c r="E903" s="29"/>
      <c r="F903" s="29"/>
      <c r="G903" s="29"/>
      <c r="H903" s="29"/>
      <c r="I903" s="30"/>
      <c r="J903" s="30"/>
      <c r="K903" s="30"/>
      <c r="L903" s="30"/>
      <c r="M903" s="40"/>
      <c r="N903" s="40"/>
      <c r="O903" s="31"/>
      <c r="P903" s="31"/>
      <c r="Q903" s="32"/>
      <c r="R903" s="32"/>
      <c r="S903" s="33"/>
      <c r="T903" s="33"/>
      <c r="U903" s="33"/>
      <c r="V903" s="33"/>
      <c r="W903" s="33"/>
      <c r="X903" s="33"/>
    </row>
    <row r="904" spans="1:24" s="34" customFormat="1">
      <c r="A904" s="29"/>
      <c r="B904" s="29"/>
      <c r="C904" s="29"/>
      <c r="D904" s="29"/>
      <c r="E904" s="29"/>
      <c r="F904" s="29"/>
      <c r="G904" s="29"/>
      <c r="H904" s="29"/>
      <c r="I904" s="30"/>
      <c r="J904" s="30"/>
      <c r="K904" s="30"/>
      <c r="L904" s="30"/>
      <c r="M904" s="40"/>
      <c r="N904" s="40"/>
      <c r="O904" s="31"/>
      <c r="P904" s="31"/>
      <c r="Q904" s="32"/>
      <c r="R904" s="32"/>
      <c r="S904" s="33"/>
      <c r="T904" s="33"/>
      <c r="U904" s="33"/>
      <c r="V904" s="33"/>
      <c r="W904" s="33"/>
      <c r="X904" s="33"/>
    </row>
    <row r="905" spans="1:24" s="34" customFormat="1">
      <c r="A905" s="29"/>
      <c r="B905" s="29"/>
      <c r="C905" s="29"/>
      <c r="D905" s="29"/>
      <c r="E905" s="29"/>
      <c r="F905" s="29"/>
      <c r="G905" s="29"/>
      <c r="H905" s="29"/>
      <c r="I905" s="30"/>
      <c r="J905" s="30"/>
      <c r="K905" s="30"/>
      <c r="L905" s="30"/>
      <c r="M905" s="40"/>
      <c r="N905" s="40"/>
      <c r="O905" s="31"/>
      <c r="P905" s="31"/>
      <c r="Q905" s="32"/>
      <c r="R905" s="32"/>
      <c r="S905" s="33"/>
      <c r="T905" s="33"/>
      <c r="U905" s="33"/>
      <c r="V905" s="33"/>
      <c r="W905" s="33"/>
      <c r="X905" s="33"/>
    </row>
    <row r="906" spans="1:24" s="34" customFormat="1">
      <c r="A906" s="29"/>
      <c r="B906" s="29"/>
      <c r="C906" s="29"/>
      <c r="D906" s="29"/>
      <c r="E906" s="29"/>
      <c r="F906" s="29"/>
      <c r="G906" s="29"/>
      <c r="H906" s="29"/>
      <c r="I906" s="30"/>
      <c r="J906" s="30"/>
      <c r="K906" s="30"/>
      <c r="L906" s="30"/>
      <c r="M906" s="40"/>
      <c r="N906" s="40"/>
      <c r="O906" s="31"/>
      <c r="P906" s="31"/>
      <c r="Q906" s="32"/>
      <c r="R906" s="32"/>
      <c r="S906" s="33"/>
      <c r="T906" s="33"/>
      <c r="U906" s="33"/>
      <c r="V906" s="33"/>
      <c r="W906" s="33"/>
      <c r="X906" s="33"/>
    </row>
    <row r="907" spans="1:24" s="34" customFormat="1">
      <c r="A907" s="29"/>
      <c r="B907" s="29"/>
      <c r="C907" s="29"/>
      <c r="D907" s="29"/>
      <c r="E907" s="29"/>
      <c r="F907" s="29"/>
      <c r="G907" s="29"/>
      <c r="H907" s="29"/>
      <c r="I907" s="30"/>
      <c r="J907" s="30"/>
      <c r="K907" s="30"/>
      <c r="L907" s="30"/>
      <c r="M907" s="40"/>
      <c r="N907" s="40"/>
      <c r="O907" s="31"/>
      <c r="P907" s="31"/>
      <c r="Q907" s="32"/>
      <c r="R907" s="32"/>
      <c r="S907" s="33"/>
      <c r="T907" s="33"/>
      <c r="U907" s="33"/>
      <c r="V907" s="33"/>
      <c r="W907" s="33"/>
      <c r="X907" s="33"/>
    </row>
    <row r="908" spans="1:24" s="34" customFormat="1">
      <c r="A908" s="29"/>
      <c r="B908" s="29"/>
      <c r="C908" s="29"/>
      <c r="D908" s="29"/>
      <c r="E908" s="29"/>
      <c r="F908" s="29"/>
      <c r="G908" s="29"/>
      <c r="H908" s="29"/>
      <c r="I908" s="30"/>
      <c r="J908" s="30"/>
      <c r="K908" s="30"/>
      <c r="L908" s="30"/>
      <c r="M908" s="40"/>
      <c r="N908" s="40"/>
      <c r="O908" s="31"/>
      <c r="P908" s="31"/>
      <c r="Q908" s="32"/>
      <c r="R908" s="32"/>
      <c r="S908" s="33"/>
      <c r="T908" s="33"/>
      <c r="U908" s="33"/>
      <c r="V908" s="33"/>
      <c r="W908" s="33"/>
      <c r="X908" s="33"/>
    </row>
    <row r="909" spans="1:24" s="34" customFormat="1">
      <c r="A909" s="29"/>
      <c r="B909" s="29"/>
      <c r="C909" s="29"/>
      <c r="D909" s="29"/>
      <c r="E909" s="29"/>
      <c r="F909" s="29"/>
      <c r="G909" s="29"/>
      <c r="H909" s="29"/>
      <c r="I909" s="30"/>
      <c r="J909" s="30"/>
      <c r="K909" s="30"/>
      <c r="L909" s="30"/>
      <c r="M909" s="40"/>
      <c r="N909" s="40"/>
      <c r="O909" s="31"/>
      <c r="P909" s="31"/>
      <c r="Q909" s="32"/>
      <c r="R909" s="32"/>
      <c r="S909" s="33"/>
      <c r="T909" s="33"/>
      <c r="U909" s="33"/>
      <c r="V909" s="33"/>
      <c r="W909" s="33"/>
      <c r="X909" s="33"/>
    </row>
    <row r="910" spans="1:24" s="34" customFormat="1">
      <c r="A910" s="29"/>
      <c r="B910" s="29"/>
      <c r="C910" s="29"/>
      <c r="D910" s="29"/>
      <c r="E910" s="29"/>
      <c r="F910" s="29"/>
      <c r="G910" s="29"/>
      <c r="H910" s="29"/>
      <c r="I910" s="30"/>
      <c r="J910" s="30"/>
      <c r="K910" s="30"/>
      <c r="L910" s="30"/>
      <c r="M910" s="40"/>
      <c r="N910" s="40"/>
      <c r="O910" s="31"/>
      <c r="P910" s="31"/>
      <c r="Q910" s="32"/>
      <c r="R910" s="32"/>
      <c r="S910" s="33"/>
      <c r="T910" s="33"/>
      <c r="U910" s="33"/>
      <c r="V910" s="33"/>
      <c r="W910" s="33"/>
      <c r="X910" s="33"/>
    </row>
    <row r="911" spans="1:24" s="34" customFormat="1">
      <c r="A911" s="29"/>
      <c r="B911" s="29"/>
      <c r="C911" s="29"/>
      <c r="D911" s="29"/>
      <c r="E911" s="29"/>
      <c r="F911" s="29"/>
      <c r="G911" s="29"/>
      <c r="H911" s="29"/>
      <c r="I911" s="30"/>
      <c r="J911" s="30"/>
      <c r="K911" s="30"/>
      <c r="L911" s="30"/>
      <c r="M911" s="40"/>
      <c r="N911" s="40"/>
      <c r="O911" s="31"/>
      <c r="P911" s="31"/>
      <c r="Q911" s="32"/>
      <c r="R911" s="32"/>
      <c r="S911" s="33"/>
      <c r="T911" s="33"/>
      <c r="U911" s="33"/>
      <c r="V911" s="33"/>
      <c r="W911" s="33"/>
      <c r="X911" s="33"/>
    </row>
    <row r="912" spans="1:24" s="34" customFormat="1">
      <c r="A912" s="29"/>
      <c r="B912" s="29"/>
      <c r="C912" s="29"/>
      <c r="D912" s="29"/>
      <c r="E912" s="29"/>
      <c r="F912" s="29"/>
      <c r="G912" s="29"/>
      <c r="H912" s="29"/>
      <c r="I912" s="30"/>
      <c r="J912" s="30"/>
      <c r="K912" s="30"/>
      <c r="L912" s="30"/>
      <c r="M912" s="40"/>
      <c r="N912" s="40"/>
      <c r="O912" s="31"/>
      <c r="P912" s="31"/>
      <c r="Q912" s="32"/>
      <c r="R912" s="32"/>
      <c r="S912" s="33"/>
      <c r="T912" s="33"/>
      <c r="U912" s="33"/>
      <c r="V912" s="33"/>
      <c r="W912" s="33"/>
      <c r="X912" s="33"/>
    </row>
    <row r="913" spans="1:24" s="34" customFormat="1">
      <c r="A913" s="29"/>
      <c r="B913" s="29"/>
      <c r="C913" s="29"/>
      <c r="D913" s="29"/>
      <c r="E913" s="29"/>
      <c r="F913" s="29"/>
      <c r="G913" s="29"/>
      <c r="H913" s="29"/>
      <c r="I913" s="30"/>
      <c r="J913" s="30"/>
      <c r="K913" s="30"/>
      <c r="L913" s="30"/>
      <c r="M913" s="40"/>
      <c r="N913" s="40"/>
      <c r="O913" s="31"/>
      <c r="P913" s="31"/>
      <c r="Q913" s="32"/>
      <c r="R913" s="32"/>
      <c r="S913" s="33"/>
      <c r="T913" s="33"/>
      <c r="U913" s="33"/>
      <c r="V913" s="33"/>
      <c r="W913" s="33"/>
      <c r="X913" s="33"/>
    </row>
    <row r="914" spans="1:24" s="34" customFormat="1">
      <c r="A914" s="29"/>
      <c r="B914" s="29"/>
      <c r="C914" s="29"/>
      <c r="D914" s="29"/>
      <c r="E914" s="29"/>
      <c r="F914" s="29"/>
      <c r="G914" s="29"/>
      <c r="H914" s="29"/>
      <c r="I914" s="30"/>
      <c r="J914" s="30"/>
      <c r="K914" s="30"/>
      <c r="L914" s="30"/>
      <c r="M914" s="40"/>
      <c r="N914" s="40"/>
      <c r="O914" s="31"/>
      <c r="P914" s="31"/>
      <c r="Q914" s="32"/>
      <c r="R914" s="32"/>
      <c r="S914" s="33"/>
      <c r="T914" s="33"/>
      <c r="U914" s="33"/>
      <c r="V914" s="33"/>
      <c r="W914" s="33"/>
      <c r="X914" s="33"/>
    </row>
    <row r="915" spans="1:24" s="34" customFormat="1">
      <c r="A915" s="29"/>
      <c r="B915" s="29"/>
      <c r="C915" s="29"/>
      <c r="D915" s="29"/>
      <c r="E915" s="29"/>
      <c r="F915" s="29"/>
      <c r="G915" s="29"/>
      <c r="H915" s="29"/>
      <c r="I915" s="30"/>
      <c r="J915" s="30"/>
      <c r="K915" s="30"/>
      <c r="L915" s="30"/>
      <c r="M915" s="40"/>
      <c r="N915" s="40"/>
      <c r="O915" s="31"/>
      <c r="P915" s="31"/>
      <c r="Q915" s="32"/>
      <c r="R915" s="32"/>
      <c r="S915" s="33"/>
      <c r="T915" s="33"/>
      <c r="U915" s="33"/>
      <c r="V915" s="33"/>
      <c r="W915" s="33"/>
      <c r="X915" s="33"/>
    </row>
    <row r="916" spans="1:24" s="34" customFormat="1">
      <c r="A916" s="29"/>
      <c r="B916" s="29"/>
      <c r="C916" s="29"/>
      <c r="D916" s="29"/>
      <c r="E916" s="29"/>
      <c r="F916" s="29"/>
      <c r="G916" s="29"/>
      <c r="H916" s="29"/>
      <c r="I916" s="30"/>
      <c r="J916" s="30"/>
      <c r="K916" s="30"/>
      <c r="L916" s="30"/>
      <c r="M916" s="40"/>
      <c r="N916" s="40"/>
      <c r="O916" s="31"/>
      <c r="P916" s="31"/>
      <c r="Q916" s="32"/>
      <c r="R916" s="32"/>
      <c r="S916" s="33"/>
      <c r="T916" s="33"/>
      <c r="U916" s="33"/>
      <c r="V916" s="33"/>
      <c r="W916" s="33"/>
      <c r="X916" s="33"/>
    </row>
    <row r="917" spans="1:24" s="34" customFormat="1">
      <c r="A917" s="29"/>
      <c r="B917" s="29"/>
      <c r="C917" s="29"/>
      <c r="D917" s="29"/>
      <c r="E917" s="29"/>
      <c r="F917" s="29"/>
      <c r="G917" s="29"/>
      <c r="H917" s="29"/>
      <c r="I917" s="30"/>
      <c r="J917" s="30"/>
      <c r="K917" s="30"/>
      <c r="L917" s="30"/>
      <c r="M917" s="40"/>
      <c r="N917" s="40"/>
      <c r="O917" s="31"/>
      <c r="P917" s="31"/>
      <c r="Q917" s="32"/>
      <c r="R917" s="32"/>
      <c r="S917" s="33"/>
      <c r="T917" s="33"/>
      <c r="U917" s="33"/>
      <c r="V917" s="33"/>
      <c r="W917" s="33"/>
      <c r="X917" s="33"/>
    </row>
    <row r="918" spans="1:24" s="34" customFormat="1">
      <c r="A918" s="29"/>
      <c r="B918" s="29"/>
      <c r="C918" s="29"/>
      <c r="D918" s="29"/>
      <c r="E918" s="29"/>
      <c r="F918" s="29"/>
      <c r="G918" s="29"/>
      <c r="H918" s="29"/>
      <c r="I918" s="30"/>
      <c r="J918" s="30"/>
      <c r="K918" s="30"/>
      <c r="L918" s="30"/>
      <c r="M918" s="40"/>
      <c r="N918" s="40"/>
      <c r="O918" s="31"/>
      <c r="P918" s="31"/>
      <c r="Q918" s="32"/>
      <c r="R918" s="32"/>
      <c r="S918" s="33"/>
      <c r="T918" s="33"/>
      <c r="U918" s="33"/>
      <c r="V918" s="33"/>
      <c r="W918" s="33"/>
      <c r="X918" s="33"/>
    </row>
    <row r="919" spans="1:24" s="34" customFormat="1">
      <c r="A919" s="29"/>
      <c r="B919" s="29"/>
      <c r="C919" s="29"/>
      <c r="D919" s="29"/>
      <c r="E919" s="29"/>
      <c r="F919" s="29"/>
      <c r="G919" s="29"/>
      <c r="H919" s="29"/>
      <c r="I919" s="30"/>
      <c r="J919" s="30"/>
      <c r="K919" s="30"/>
      <c r="L919" s="30"/>
      <c r="M919" s="40"/>
      <c r="N919" s="40"/>
      <c r="O919" s="31"/>
      <c r="P919" s="31"/>
      <c r="Q919" s="32"/>
      <c r="R919" s="32"/>
      <c r="S919" s="33"/>
      <c r="T919" s="33"/>
      <c r="U919" s="33"/>
      <c r="V919" s="33"/>
      <c r="W919" s="33"/>
      <c r="X919" s="33"/>
    </row>
    <row r="920" spans="1:24" s="34" customFormat="1">
      <c r="A920" s="29"/>
      <c r="B920" s="29"/>
      <c r="C920" s="29"/>
      <c r="D920" s="29"/>
      <c r="E920" s="29"/>
      <c r="F920" s="29"/>
      <c r="G920" s="29"/>
      <c r="H920" s="29"/>
      <c r="I920" s="30"/>
      <c r="J920" s="30"/>
      <c r="K920" s="30"/>
      <c r="L920" s="30"/>
      <c r="M920" s="40"/>
      <c r="N920" s="40"/>
      <c r="O920" s="31"/>
      <c r="P920" s="31"/>
      <c r="Q920" s="32"/>
      <c r="R920" s="32"/>
      <c r="S920" s="33"/>
      <c r="T920" s="33"/>
      <c r="U920" s="33"/>
      <c r="V920" s="33"/>
      <c r="W920" s="33"/>
      <c r="X920" s="33"/>
    </row>
    <row r="921" spans="1:24" s="34" customFormat="1">
      <c r="A921" s="29"/>
      <c r="B921" s="29"/>
      <c r="C921" s="29"/>
      <c r="D921" s="29"/>
      <c r="E921" s="29"/>
      <c r="F921" s="29"/>
      <c r="G921" s="29"/>
      <c r="H921" s="29"/>
      <c r="I921" s="30"/>
      <c r="J921" s="30"/>
      <c r="K921" s="30"/>
      <c r="L921" s="30"/>
      <c r="M921" s="40"/>
      <c r="N921" s="40"/>
      <c r="O921" s="31"/>
      <c r="P921" s="31"/>
      <c r="Q921" s="32"/>
      <c r="R921" s="32"/>
      <c r="S921" s="33"/>
      <c r="T921" s="33"/>
      <c r="U921" s="33"/>
      <c r="V921" s="33"/>
      <c r="W921" s="33"/>
      <c r="X921" s="33"/>
    </row>
    <row r="922" spans="1:24" s="34" customFormat="1">
      <c r="A922" s="29"/>
      <c r="B922" s="29"/>
      <c r="C922" s="29"/>
      <c r="D922" s="29"/>
      <c r="E922" s="29"/>
      <c r="F922" s="29"/>
      <c r="G922" s="29"/>
      <c r="H922" s="29"/>
      <c r="I922" s="30"/>
      <c r="J922" s="30"/>
      <c r="K922" s="30"/>
      <c r="L922" s="30"/>
      <c r="M922" s="40"/>
      <c r="N922" s="40"/>
      <c r="O922" s="31"/>
      <c r="P922" s="31"/>
      <c r="Q922" s="32"/>
      <c r="R922" s="32"/>
      <c r="S922" s="33"/>
      <c r="T922" s="33"/>
      <c r="U922" s="33"/>
      <c r="V922" s="33"/>
      <c r="W922" s="33"/>
      <c r="X922" s="33"/>
    </row>
    <row r="923" spans="1:24" s="34" customFormat="1">
      <c r="A923" s="29"/>
      <c r="B923" s="29"/>
      <c r="C923" s="29"/>
      <c r="D923" s="29"/>
      <c r="E923" s="29"/>
      <c r="F923" s="29"/>
      <c r="G923" s="29"/>
      <c r="H923" s="29"/>
      <c r="I923" s="30"/>
      <c r="J923" s="30"/>
      <c r="K923" s="30"/>
      <c r="L923" s="30"/>
      <c r="M923" s="40"/>
      <c r="N923" s="40"/>
      <c r="O923" s="31"/>
      <c r="P923" s="31"/>
      <c r="Q923" s="32"/>
      <c r="R923" s="32"/>
      <c r="S923" s="33"/>
      <c r="T923" s="33"/>
      <c r="U923" s="33"/>
      <c r="V923" s="33"/>
      <c r="W923" s="33"/>
      <c r="X923" s="33"/>
    </row>
    <row r="924" spans="1:24" s="34" customFormat="1">
      <c r="A924" s="29"/>
      <c r="B924" s="29"/>
      <c r="C924" s="29"/>
      <c r="D924" s="29"/>
      <c r="E924" s="29"/>
      <c r="F924" s="29"/>
      <c r="G924" s="29"/>
      <c r="H924" s="29"/>
      <c r="I924" s="30"/>
      <c r="J924" s="30"/>
      <c r="K924" s="30"/>
      <c r="L924" s="30"/>
      <c r="M924" s="40"/>
      <c r="N924" s="40"/>
      <c r="O924" s="31"/>
      <c r="P924" s="31"/>
      <c r="Q924" s="32"/>
      <c r="R924" s="32"/>
      <c r="S924" s="33"/>
      <c r="T924" s="33"/>
      <c r="U924" s="33"/>
      <c r="V924" s="33"/>
      <c r="W924" s="33"/>
      <c r="X924" s="33"/>
    </row>
    <row r="925" spans="1:24" s="34" customFormat="1">
      <c r="A925" s="29"/>
      <c r="B925" s="29"/>
      <c r="C925" s="29"/>
      <c r="D925" s="29"/>
      <c r="E925" s="29"/>
      <c r="F925" s="29"/>
      <c r="G925" s="29"/>
      <c r="H925" s="29"/>
      <c r="I925" s="30"/>
      <c r="J925" s="30"/>
      <c r="K925" s="30"/>
      <c r="L925" s="30"/>
      <c r="M925" s="40"/>
      <c r="N925" s="40"/>
      <c r="O925" s="31"/>
      <c r="P925" s="31"/>
      <c r="Q925" s="32"/>
      <c r="R925" s="32"/>
      <c r="S925" s="33"/>
      <c r="T925" s="33"/>
      <c r="U925" s="33"/>
      <c r="V925" s="33"/>
      <c r="W925" s="33"/>
      <c r="X925" s="33"/>
    </row>
    <row r="926" spans="1:24" s="34" customFormat="1">
      <c r="A926" s="29"/>
      <c r="B926" s="29"/>
      <c r="C926" s="29"/>
      <c r="D926" s="29"/>
      <c r="E926" s="29"/>
      <c r="F926" s="29"/>
      <c r="G926" s="29"/>
      <c r="H926" s="29"/>
      <c r="I926" s="30"/>
      <c r="J926" s="30"/>
      <c r="K926" s="30"/>
      <c r="L926" s="30"/>
      <c r="M926" s="40"/>
      <c r="N926" s="40"/>
      <c r="O926" s="31"/>
      <c r="P926" s="31"/>
      <c r="Q926" s="32"/>
      <c r="R926" s="32"/>
      <c r="S926" s="33"/>
      <c r="T926" s="33"/>
      <c r="U926" s="33"/>
      <c r="V926" s="33"/>
      <c r="W926" s="33"/>
      <c r="X926" s="33"/>
    </row>
    <row r="927" spans="1:24" s="34" customFormat="1">
      <c r="A927" s="29"/>
      <c r="B927" s="29"/>
      <c r="C927" s="29"/>
      <c r="D927" s="29"/>
      <c r="E927" s="29"/>
      <c r="F927" s="29"/>
      <c r="G927" s="29"/>
      <c r="H927" s="29"/>
      <c r="I927" s="30"/>
      <c r="J927" s="30"/>
      <c r="K927" s="30"/>
      <c r="L927" s="30"/>
      <c r="M927" s="40"/>
      <c r="N927" s="40"/>
      <c r="O927" s="31"/>
      <c r="P927" s="31"/>
      <c r="Q927" s="32"/>
      <c r="R927" s="32"/>
      <c r="S927" s="33"/>
      <c r="T927" s="33"/>
      <c r="U927" s="33"/>
      <c r="V927" s="33"/>
      <c r="W927" s="33"/>
      <c r="X927" s="33"/>
    </row>
    <row r="928" spans="1:24" s="34" customFormat="1">
      <c r="A928" s="29"/>
      <c r="B928" s="29"/>
      <c r="C928" s="29"/>
      <c r="D928" s="29"/>
      <c r="E928" s="29"/>
      <c r="F928" s="29"/>
      <c r="G928" s="29"/>
      <c r="H928" s="29"/>
      <c r="I928" s="30"/>
      <c r="J928" s="30"/>
      <c r="K928" s="30"/>
      <c r="L928" s="30"/>
      <c r="M928" s="40"/>
      <c r="N928" s="40"/>
      <c r="O928" s="31"/>
      <c r="P928" s="31"/>
      <c r="Q928" s="32"/>
      <c r="R928" s="32"/>
      <c r="S928" s="33"/>
      <c r="T928" s="33"/>
      <c r="U928" s="33"/>
      <c r="V928" s="33"/>
      <c r="W928" s="33"/>
      <c r="X928" s="33"/>
    </row>
    <row r="929" spans="1:24" s="34" customFormat="1">
      <c r="A929" s="29"/>
      <c r="B929" s="29"/>
      <c r="C929" s="29"/>
      <c r="D929" s="29"/>
      <c r="E929" s="29"/>
      <c r="F929" s="29"/>
      <c r="G929" s="29"/>
      <c r="H929" s="29"/>
      <c r="I929" s="30"/>
      <c r="J929" s="30"/>
      <c r="K929" s="30"/>
      <c r="L929" s="30"/>
      <c r="M929" s="40"/>
      <c r="N929" s="40"/>
      <c r="O929" s="31"/>
      <c r="P929" s="31"/>
      <c r="Q929" s="32"/>
      <c r="R929" s="32"/>
      <c r="S929" s="33"/>
      <c r="T929" s="33"/>
      <c r="U929" s="33"/>
      <c r="V929" s="33"/>
      <c r="W929" s="33"/>
      <c r="X929" s="33"/>
    </row>
    <row r="930" spans="1:24" s="34" customFormat="1">
      <c r="A930" s="29"/>
      <c r="B930" s="29"/>
      <c r="C930" s="29"/>
      <c r="D930" s="29"/>
      <c r="E930" s="29"/>
      <c r="F930" s="29"/>
      <c r="G930" s="29"/>
      <c r="H930" s="29"/>
      <c r="I930" s="30"/>
      <c r="J930" s="30"/>
      <c r="K930" s="30"/>
      <c r="L930" s="30"/>
      <c r="M930" s="40"/>
      <c r="N930" s="40"/>
      <c r="O930" s="31"/>
      <c r="P930" s="31"/>
      <c r="Q930" s="32"/>
      <c r="R930" s="32"/>
      <c r="S930" s="33"/>
      <c r="T930" s="33"/>
      <c r="U930" s="33"/>
      <c r="V930" s="33"/>
      <c r="W930" s="33"/>
      <c r="X930" s="33"/>
    </row>
    <row r="931" spans="1:24" s="34" customFormat="1">
      <c r="A931" s="29"/>
      <c r="B931" s="29"/>
      <c r="C931" s="29"/>
      <c r="D931" s="29"/>
      <c r="E931" s="29"/>
      <c r="F931" s="29"/>
      <c r="G931" s="29"/>
      <c r="H931" s="29"/>
      <c r="I931" s="30"/>
      <c r="J931" s="30"/>
      <c r="K931" s="30"/>
      <c r="L931" s="30"/>
      <c r="M931" s="40"/>
      <c r="N931" s="40"/>
      <c r="O931" s="31"/>
      <c r="P931" s="31"/>
      <c r="Q931" s="32"/>
      <c r="R931" s="32"/>
      <c r="S931" s="33"/>
      <c r="T931" s="33"/>
      <c r="U931" s="33"/>
      <c r="V931" s="33"/>
      <c r="W931" s="33"/>
      <c r="X931" s="33"/>
    </row>
    <row r="932" spans="1:24" s="34" customFormat="1">
      <c r="A932" s="29"/>
      <c r="B932" s="29"/>
      <c r="C932" s="29"/>
      <c r="D932" s="29"/>
      <c r="E932" s="29"/>
      <c r="F932" s="29"/>
      <c r="G932" s="29"/>
      <c r="H932" s="29"/>
      <c r="I932" s="30"/>
      <c r="J932" s="30"/>
      <c r="K932" s="30"/>
      <c r="L932" s="30"/>
      <c r="M932" s="40"/>
      <c r="N932" s="40"/>
      <c r="O932" s="31"/>
      <c r="P932" s="31"/>
      <c r="Q932" s="32"/>
      <c r="R932" s="32"/>
      <c r="S932" s="33"/>
      <c r="T932" s="33"/>
      <c r="U932" s="33"/>
      <c r="V932" s="33"/>
      <c r="W932" s="33"/>
      <c r="X932" s="33"/>
    </row>
    <row r="933" spans="1:24" s="34" customFormat="1">
      <c r="A933" s="29"/>
      <c r="B933" s="29"/>
      <c r="C933" s="29"/>
      <c r="D933" s="29"/>
      <c r="E933" s="29"/>
      <c r="F933" s="29"/>
      <c r="G933" s="29"/>
      <c r="H933" s="29"/>
      <c r="I933" s="30"/>
      <c r="J933" s="30"/>
      <c r="K933" s="30"/>
      <c r="L933" s="30"/>
      <c r="M933" s="40"/>
      <c r="N933" s="40"/>
      <c r="O933" s="31"/>
      <c r="P933" s="31"/>
      <c r="Q933" s="32"/>
      <c r="R933" s="32"/>
      <c r="S933" s="33"/>
      <c r="T933" s="33"/>
      <c r="U933" s="33"/>
      <c r="V933" s="33"/>
      <c r="W933" s="33"/>
      <c r="X933" s="33"/>
    </row>
    <row r="934" spans="1:24" s="34" customFormat="1">
      <c r="A934" s="29"/>
      <c r="B934" s="29"/>
      <c r="C934" s="29"/>
      <c r="D934" s="29"/>
      <c r="E934" s="29"/>
      <c r="F934" s="29"/>
      <c r="G934" s="29"/>
      <c r="H934" s="29"/>
      <c r="I934" s="30"/>
      <c r="J934" s="30"/>
      <c r="K934" s="30"/>
      <c r="L934" s="30"/>
      <c r="M934" s="40"/>
      <c r="N934" s="40"/>
      <c r="O934" s="31"/>
      <c r="P934" s="31"/>
      <c r="Q934" s="32"/>
      <c r="R934" s="32"/>
      <c r="S934" s="33"/>
      <c r="T934" s="33"/>
      <c r="U934" s="33"/>
      <c r="V934" s="33"/>
      <c r="W934" s="33"/>
      <c r="X934" s="33"/>
    </row>
    <row r="935" spans="1:24" s="34" customFormat="1">
      <c r="A935" s="29"/>
      <c r="B935" s="29"/>
      <c r="C935" s="29"/>
      <c r="D935" s="29"/>
      <c r="E935" s="29"/>
      <c r="F935" s="29"/>
      <c r="G935" s="29"/>
      <c r="H935" s="29"/>
      <c r="I935" s="30"/>
      <c r="J935" s="30"/>
      <c r="K935" s="30"/>
      <c r="L935" s="30"/>
      <c r="M935" s="40"/>
      <c r="N935" s="40"/>
      <c r="O935" s="31"/>
      <c r="P935" s="31"/>
      <c r="Q935" s="32"/>
      <c r="R935" s="32"/>
      <c r="S935" s="33"/>
      <c r="T935" s="33"/>
      <c r="U935" s="33"/>
      <c r="V935" s="33"/>
      <c r="W935" s="33"/>
      <c r="X935" s="33"/>
    </row>
    <row r="936" spans="1:24" s="34" customFormat="1">
      <c r="A936" s="29"/>
      <c r="B936" s="29"/>
      <c r="C936" s="29"/>
      <c r="D936" s="29"/>
      <c r="E936" s="29"/>
      <c r="F936" s="29"/>
      <c r="G936" s="29"/>
      <c r="H936" s="29"/>
      <c r="I936" s="30"/>
      <c r="J936" s="30"/>
      <c r="K936" s="30"/>
      <c r="L936" s="30"/>
      <c r="M936" s="40"/>
      <c r="N936" s="40"/>
      <c r="O936" s="31"/>
      <c r="P936" s="31"/>
      <c r="Q936" s="32"/>
      <c r="R936" s="32"/>
      <c r="S936" s="33"/>
      <c r="T936" s="33"/>
      <c r="U936" s="33"/>
      <c r="V936" s="33"/>
      <c r="W936" s="33"/>
      <c r="X936" s="33"/>
    </row>
    <row r="937" spans="1:24" s="34" customFormat="1">
      <c r="A937" s="29"/>
      <c r="B937" s="29"/>
      <c r="C937" s="29"/>
      <c r="D937" s="29"/>
      <c r="E937" s="29"/>
      <c r="F937" s="29"/>
      <c r="G937" s="29"/>
      <c r="H937" s="29"/>
      <c r="I937" s="30"/>
      <c r="J937" s="30"/>
      <c r="K937" s="30"/>
      <c r="L937" s="30"/>
      <c r="M937" s="40"/>
      <c r="N937" s="40"/>
      <c r="O937" s="31"/>
      <c r="P937" s="31"/>
      <c r="Q937" s="32"/>
      <c r="R937" s="32"/>
      <c r="S937" s="33"/>
      <c r="T937" s="33"/>
      <c r="U937" s="33"/>
      <c r="V937" s="33"/>
      <c r="W937" s="33"/>
      <c r="X937" s="33"/>
    </row>
    <row r="938" spans="1:24" s="34" customFormat="1">
      <c r="A938" s="29"/>
      <c r="B938" s="29"/>
      <c r="C938" s="29"/>
      <c r="D938" s="29"/>
      <c r="E938" s="29"/>
      <c r="F938" s="29"/>
      <c r="G938" s="29"/>
      <c r="H938" s="29"/>
      <c r="I938" s="30"/>
      <c r="J938" s="30"/>
      <c r="K938" s="30"/>
      <c r="L938" s="30"/>
      <c r="M938" s="40"/>
      <c r="N938" s="40"/>
      <c r="O938" s="31"/>
      <c r="P938" s="31"/>
      <c r="Q938" s="32"/>
      <c r="R938" s="32"/>
      <c r="S938" s="33"/>
      <c r="T938" s="33"/>
      <c r="U938" s="33"/>
      <c r="V938" s="33"/>
      <c r="W938" s="33"/>
      <c r="X938" s="33"/>
    </row>
    <row r="939" spans="1:24" s="34" customFormat="1">
      <c r="A939" s="29"/>
      <c r="B939" s="29"/>
      <c r="C939" s="29"/>
      <c r="D939" s="29"/>
      <c r="E939" s="29"/>
      <c r="F939" s="29"/>
      <c r="G939" s="29"/>
      <c r="H939" s="29"/>
      <c r="I939" s="30"/>
      <c r="J939" s="30"/>
      <c r="K939" s="30"/>
      <c r="L939" s="30"/>
      <c r="M939" s="40"/>
      <c r="N939" s="40"/>
      <c r="O939" s="31"/>
      <c r="P939" s="31"/>
      <c r="Q939" s="32"/>
      <c r="R939" s="32"/>
      <c r="S939" s="33"/>
      <c r="T939" s="33"/>
      <c r="U939" s="33"/>
      <c r="V939" s="33"/>
      <c r="W939" s="33"/>
      <c r="X939" s="33"/>
    </row>
    <row r="940" spans="1:24" s="34" customFormat="1">
      <c r="A940" s="29"/>
      <c r="B940" s="29"/>
      <c r="C940" s="29"/>
      <c r="D940" s="29"/>
      <c r="E940" s="29"/>
      <c r="F940" s="29"/>
      <c r="G940" s="29"/>
      <c r="H940" s="29"/>
      <c r="I940" s="30"/>
      <c r="J940" s="30"/>
      <c r="K940" s="30"/>
      <c r="L940" s="30"/>
      <c r="M940" s="40"/>
      <c r="N940" s="40"/>
      <c r="O940" s="31"/>
      <c r="P940" s="31"/>
      <c r="Q940" s="32"/>
      <c r="R940" s="32"/>
      <c r="S940" s="33"/>
      <c r="T940" s="33"/>
      <c r="U940" s="33"/>
      <c r="V940" s="33"/>
      <c r="W940" s="33"/>
      <c r="X940" s="33"/>
    </row>
    <row r="941" spans="1:24" s="34" customFormat="1">
      <c r="A941" s="29"/>
      <c r="B941" s="29"/>
      <c r="C941" s="29"/>
      <c r="D941" s="29"/>
      <c r="E941" s="29"/>
      <c r="F941" s="29"/>
      <c r="G941" s="29"/>
      <c r="H941" s="29"/>
      <c r="I941" s="30"/>
      <c r="J941" s="30"/>
      <c r="K941" s="30"/>
      <c r="L941" s="30"/>
      <c r="M941" s="40"/>
      <c r="N941" s="40"/>
      <c r="O941" s="31"/>
      <c r="P941" s="31"/>
      <c r="Q941" s="32"/>
      <c r="R941" s="32"/>
      <c r="S941" s="33"/>
      <c r="T941" s="33"/>
      <c r="U941" s="33"/>
      <c r="V941" s="33"/>
      <c r="W941" s="33"/>
      <c r="X941" s="33"/>
    </row>
    <row r="942" spans="1:24" s="34" customFormat="1">
      <c r="A942" s="29"/>
      <c r="B942" s="29"/>
      <c r="C942" s="29"/>
      <c r="D942" s="29"/>
      <c r="E942" s="29"/>
      <c r="F942" s="29"/>
      <c r="G942" s="29"/>
      <c r="H942" s="29"/>
      <c r="I942" s="30"/>
      <c r="J942" s="30"/>
      <c r="K942" s="30"/>
      <c r="L942" s="30"/>
      <c r="M942" s="40"/>
      <c r="N942" s="40"/>
      <c r="O942" s="31"/>
      <c r="P942" s="31"/>
      <c r="Q942" s="32"/>
      <c r="R942" s="32"/>
      <c r="S942" s="33"/>
      <c r="T942" s="33"/>
      <c r="U942" s="33"/>
      <c r="V942" s="33"/>
      <c r="W942" s="33"/>
      <c r="X942" s="33"/>
    </row>
    <row r="943" spans="1:24" s="34" customFormat="1">
      <c r="A943" s="29"/>
      <c r="B943" s="29"/>
      <c r="C943" s="29"/>
      <c r="D943" s="29"/>
      <c r="E943" s="29"/>
      <c r="F943" s="29"/>
      <c r="G943" s="29"/>
      <c r="H943" s="29"/>
      <c r="I943" s="30"/>
      <c r="J943" s="30"/>
      <c r="K943" s="30"/>
      <c r="L943" s="30"/>
      <c r="M943" s="40"/>
      <c r="N943" s="40"/>
      <c r="O943" s="31"/>
      <c r="P943" s="31"/>
      <c r="Q943" s="32"/>
      <c r="R943" s="32"/>
      <c r="S943" s="33"/>
      <c r="T943" s="33"/>
      <c r="U943" s="33"/>
      <c r="V943" s="33"/>
      <c r="W943" s="33"/>
      <c r="X943" s="33"/>
    </row>
    <row r="944" spans="1:24" s="34" customFormat="1">
      <c r="A944" s="29"/>
      <c r="B944" s="29"/>
      <c r="C944" s="29"/>
      <c r="D944" s="29"/>
      <c r="E944" s="29"/>
      <c r="F944" s="29"/>
      <c r="G944" s="29"/>
      <c r="H944" s="29"/>
      <c r="I944" s="30"/>
      <c r="J944" s="30"/>
      <c r="K944" s="30"/>
      <c r="L944" s="30"/>
      <c r="M944" s="40"/>
      <c r="N944" s="40"/>
      <c r="O944" s="31"/>
      <c r="P944" s="31"/>
      <c r="Q944" s="32"/>
      <c r="R944" s="32"/>
      <c r="S944" s="33"/>
      <c r="T944" s="33"/>
      <c r="U944" s="33"/>
      <c r="V944" s="33"/>
      <c r="W944" s="33"/>
      <c r="X944" s="33"/>
    </row>
    <row r="945" spans="1:24" s="34" customFormat="1">
      <c r="A945" s="29"/>
      <c r="B945" s="29"/>
      <c r="C945" s="29"/>
      <c r="D945" s="29"/>
      <c r="E945" s="29"/>
      <c r="F945" s="29"/>
      <c r="G945" s="29"/>
      <c r="H945" s="29"/>
      <c r="I945" s="30"/>
      <c r="J945" s="30"/>
      <c r="K945" s="30"/>
      <c r="L945" s="30"/>
      <c r="M945" s="40"/>
      <c r="N945" s="40"/>
      <c r="O945" s="31"/>
      <c r="P945" s="31"/>
      <c r="Q945" s="32"/>
      <c r="R945" s="32"/>
      <c r="S945" s="33"/>
      <c r="T945" s="33"/>
      <c r="U945" s="33"/>
      <c r="V945" s="33"/>
      <c r="W945" s="33"/>
      <c r="X945" s="33"/>
    </row>
    <row r="946" spans="1:24" s="34" customFormat="1">
      <c r="A946" s="29"/>
      <c r="B946" s="29"/>
      <c r="C946" s="29"/>
      <c r="D946" s="29"/>
      <c r="E946" s="29"/>
      <c r="F946" s="29"/>
      <c r="G946" s="29"/>
      <c r="H946" s="29"/>
      <c r="I946" s="30"/>
      <c r="J946" s="30"/>
      <c r="K946" s="30"/>
      <c r="L946" s="30"/>
      <c r="M946" s="40"/>
      <c r="N946" s="40"/>
      <c r="O946" s="31"/>
      <c r="P946" s="31"/>
      <c r="Q946" s="32"/>
      <c r="R946" s="32"/>
      <c r="S946" s="33"/>
      <c r="T946" s="33"/>
      <c r="U946" s="33"/>
      <c r="V946" s="33"/>
      <c r="W946" s="33"/>
      <c r="X946" s="33"/>
    </row>
    <row r="947" spans="1:24" s="34" customFormat="1">
      <c r="A947" s="29"/>
      <c r="B947" s="29"/>
      <c r="C947" s="29"/>
      <c r="D947" s="29"/>
      <c r="E947" s="29"/>
      <c r="F947" s="29"/>
      <c r="G947" s="29"/>
      <c r="H947" s="29"/>
      <c r="I947" s="30"/>
      <c r="J947" s="30"/>
      <c r="K947" s="30"/>
      <c r="L947" s="30"/>
      <c r="M947" s="40"/>
      <c r="N947" s="40"/>
      <c r="O947" s="31"/>
      <c r="P947" s="31"/>
      <c r="Q947" s="32"/>
      <c r="R947" s="32"/>
      <c r="S947" s="33"/>
      <c r="T947" s="33"/>
      <c r="U947" s="33"/>
      <c r="V947" s="33"/>
      <c r="W947" s="33"/>
      <c r="X947" s="33"/>
    </row>
    <row r="948" spans="1:24" s="34" customFormat="1">
      <c r="A948" s="29"/>
      <c r="B948" s="29"/>
      <c r="C948" s="29"/>
      <c r="D948" s="29"/>
      <c r="E948" s="29"/>
      <c r="F948" s="29"/>
      <c r="G948" s="29"/>
      <c r="H948" s="29"/>
      <c r="I948" s="30"/>
      <c r="J948" s="30"/>
      <c r="K948" s="30"/>
      <c r="L948" s="30"/>
      <c r="M948" s="40"/>
      <c r="N948" s="40"/>
      <c r="O948" s="31"/>
      <c r="P948" s="31"/>
      <c r="Q948" s="32"/>
      <c r="R948" s="32"/>
      <c r="S948" s="33"/>
      <c r="T948" s="33"/>
      <c r="U948" s="33"/>
      <c r="V948" s="33"/>
      <c r="W948" s="33"/>
      <c r="X948" s="33"/>
    </row>
    <row r="949" spans="1:24" s="34" customFormat="1">
      <c r="A949" s="29"/>
      <c r="B949" s="29"/>
      <c r="C949" s="29"/>
      <c r="D949" s="29"/>
      <c r="E949" s="29"/>
      <c r="F949" s="29"/>
      <c r="G949" s="29"/>
      <c r="H949" s="29"/>
      <c r="I949" s="30"/>
      <c r="J949" s="30"/>
      <c r="K949" s="30"/>
      <c r="L949" s="30"/>
      <c r="M949" s="40"/>
      <c r="N949" s="40"/>
      <c r="O949" s="31"/>
      <c r="P949" s="31"/>
      <c r="Q949" s="32"/>
      <c r="R949" s="32"/>
      <c r="S949" s="33"/>
      <c r="T949" s="33"/>
      <c r="U949" s="33"/>
      <c r="V949" s="33"/>
      <c r="W949" s="33"/>
      <c r="X949" s="33"/>
    </row>
    <row r="950" spans="1:24" s="34" customFormat="1">
      <c r="A950" s="29"/>
      <c r="B950" s="29"/>
      <c r="C950" s="29"/>
      <c r="D950" s="29"/>
      <c r="E950" s="29"/>
      <c r="F950" s="29"/>
      <c r="G950" s="29"/>
      <c r="H950" s="29"/>
      <c r="I950" s="30"/>
      <c r="J950" s="30"/>
      <c r="K950" s="30"/>
      <c r="L950" s="30"/>
      <c r="M950" s="40"/>
      <c r="N950" s="40"/>
      <c r="O950" s="31"/>
      <c r="P950" s="31"/>
      <c r="Q950" s="32"/>
      <c r="R950" s="32"/>
      <c r="S950" s="33"/>
      <c r="T950" s="33"/>
      <c r="U950" s="33"/>
      <c r="V950" s="33"/>
      <c r="W950" s="33"/>
      <c r="X950" s="33"/>
    </row>
    <row r="951" spans="1:24" s="34" customFormat="1">
      <c r="A951" s="29"/>
      <c r="B951" s="29"/>
      <c r="C951" s="29"/>
      <c r="D951" s="29"/>
      <c r="E951" s="29"/>
      <c r="F951" s="29"/>
      <c r="G951" s="29"/>
      <c r="H951" s="29"/>
      <c r="I951" s="30"/>
      <c r="J951" s="30"/>
      <c r="K951" s="30"/>
      <c r="L951" s="30"/>
      <c r="M951" s="40"/>
      <c r="N951" s="40"/>
      <c r="O951" s="31"/>
      <c r="P951" s="31"/>
      <c r="Q951" s="32"/>
      <c r="R951" s="32"/>
      <c r="S951" s="33"/>
      <c r="T951" s="33"/>
      <c r="U951" s="33"/>
      <c r="V951" s="33"/>
      <c r="W951" s="33"/>
      <c r="X951" s="33"/>
    </row>
    <row r="952" spans="1:24" s="34" customFormat="1">
      <c r="A952" s="29"/>
      <c r="B952" s="29"/>
      <c r="C952" s="29"/>
      <c r="D952" s="29"/>
      <c r="E952" s="29"/>
      <c r="F952" s="29"/>
      <c r="G952" s="29"/>
      <c r="H952" s="29"/>
      <c r="I952" s="30"/>
      <c r="J952" s="30"/>
      <c r="K952" s="30"/>
      <c r="L952" s="30"/>
      <c r="M952" s="40"/>
      <c r="N952" s="40"/>
      <c r="O952" s="31"/>
      <c r="P952" s="31"/>
      <c r="Q952" s="32"/>
      <c r="R952" s="32"/>
      <c r="S952" s="33"/>
      <c r="T952" s="33"/>
      <c r="U952" s="33"/>
      <c r="V952" s="33"/>
      <c r="W952" s="33"/>
      <c r="X952" s="33"/>
    </row>
    <row r="953" spans="1:24" s="34" customFormat="1">
      <c r="A953" s="29"/>
      <c r="B953" s="29"/>
      <c r="C953" s="29"/>
      <c r="D953" s="29"/>
      <c r="E953" s="29"/>
      <c r="F953" s="29"/>
      <c r="G953" s="29"/>
      <c r="H953" s="29"/>
      <c r="I953" s="30"/>
      <c r="J953" s="30"/>
      <c r="K953" s="30"/>
      <c r="L953" s="30"/>
      <c r="M953" s="40"/>
      <c r="N953" s="40"/>
      <c r="O953" s="31"/>
      <c r="P953" s="31"/>
      <c r="Q953" s="32"/>
      <c r="R953" s="32"/>
      <c r="S953" s="33"/>
      <c r="T953" s="33"/>
      <c r="U953" s="33"/>
      <c r="V953" s="33"/>
      <c r="W953" s="33"/>
      <c r="X953" s="33"/>
    </row>
    <row r="954" spans="1:24" s="34" customFormat="1">
      <c r="A954" s="29"/>
      <c r="B954" s="29"/>
      <c r="C954" s="29"/>
      <c r="D954" s="29"/>
      <c r="E954" s="29"/>
      <c r="F954" s="29"/>
      <c r="G954" s="29"/>
      <c r="H954" s="29"/>
      <c r="I954" s="30"/>
      <c r="J954" s="30"/>
      <c r="K954" s="30"/>
      <c r="L954" s="30"/>
      <c r="M954" s="40"/>
      <c r="N954" s="40"/>
      <c r="O954" s="31"/>
      <c r="P954" s="31"/>
      <c r="Q954" s="32"/>
      <c r="R954" s="32"/>
      <c r="S954" s="33"/>
      <c r="T954" s="33"/>
      <c r="U954" s="33"/>
      <c r="V954" s="33"/>
      <c r="W954" s="33"/>
      <c r="X954" s="33"/>
    </row>
    <row r="955" spans="1:24" s="34" customFormat="1">
      <c r="A955" s="29"/>
      <c r="B955" s="29"/>
      <c r="C955" s="29"/>
      <c r="D955" s="29"/>
      <c r="E955" s="29"/>
      <c r="F955" s="29"/>
      <c r="G955" s="29"/>
      <c r="H955" s="29"/>
      <c r="I955" s="30"/>
      <c r="J955" s="30"/>
      <c r="K955" s="30"/>
      <c r="L955" s="30"/>
      <c r="M955" s="40"/>
      <c r="N955" s="40"/>
      <c r="O955" s="31"/>
      <c r="P955" s="31"/>
      <c r="Q955" s="32"/>
      <c r="R955" s="32"/>
      <c r="S955" s="33"/>
      <c r="T955" s="33"/>
      <c r="U955" s="33"/>
      <c r="V955" s="33"/>
      <c r="W955" s="33"/>
      <c r="X955" s="33"/>
    </row>
    <row r="956" spans="1:24" s="34" customFormat="1">
      <c r="A956" s="29"/>
      <c r="B956" s="29"/>
      <c r="C956" s="29"/>
      <c r="D956" s="29"/>
      <c r="E956" s="29"/>
      <c r="F956" s="29"/>
      <c r="G956" s="29"/>
      <c r="H956" s="29"/>
      <c r="I956" s="30"/>
      <c r="J956" s="30"/>
      <c r="K956" s="30"/>
      <c r="L956" s="30"/>
      <c r="M956" s="40"/>
      <c r="N956" s="40"/>
      <c r="O956" s="31"/>
      <c r="P956" s="31"/>
      <c r="Q956" s="32"/>
      <c r="R956" s="32"/>
      <c r="S956" s="33"/>
      <c r="T956" s="33"/>
      <c r="U956" s="33"/>
      <c r="V956" s="33"/>
      <c r="W956" s="33"/>
      <c r="X956" s="33"/>
    </row>
    <row r="957" spans="1:24" s="34" customFormat="1">
      <c r="A957" s="29"/>
      <c r="B957" s="29"/>
      <c r="C957" s="29"/>
      <c r="D957" s="29"/>
      <c r="E957" s="29"/>
      <c r="F957" s="29"/>
      <c r="G957" s="29"/>
      <c r="H957" s="29"/>
      <c r="I957" s="30"/>
      <c r="J957" s="30"/>
      <c r="K957" s="30"/>
      <c r="L957" s="30"/>
      <c r="M957" s="40"/>
      <c r="N957" s="40"/>
      <c r="O957" s="31"/>
      <c r="P957" s="31"/>
      <c r="Q957" s="32"/>
      <c r="R957" s="32"/>
      <c r="S957" s="33"/>
      <c r="T957" s="33"/>
      <c r="U957" s="33"/>
      <c r="V957" s="33"/>
      <c r="W957" s="33"/>
      <c r="X957" s="33"/>
    </row>
    <row r="958" spans="1:24" s="34" customFormat="1">
      <c r="A958" s="29"/>
      <c r="B958" s="29"/>
      <c r="C958" s="29"/>
      <c r="D958" s="29"/>
      <c r="E958" s="29"/>
      <c r="F958" s="29"/>
      <c r="G958" s="29"/>
      <c r="H958" s="29"/>
      <c r="I958" s="30"/>
      <c r="J958" s="30"/>
      <c r="K958" s="30"/>
      <c r="L958" s="30"/>
      <c r="M958" s="40"/>
      <c r="N958" s="40"/>
      <c r="O958" s="31"/>
      <c r="P958" s="31"/>
      <c r="Q958" s="32"/>
      <c r="R958" s="32"/>
      <c r="S958" s="33"/>
      <c r="T958" s="33"/>
      <c r="U958" s="33"/>
      <c r="V958" s="33"/>
      <c r="W958" s="33"/>
      <c r="X958" s="33"/>
    </row>
    <row r="959" spans="1:24" s="34" customFormat="1">
      <c r="A959" s="29"/>
      <c r="B959" s="29"/>
      <c r="C959" s="29"/>
      <c r="D959" s="29"/>
      <c r="E959" s="29"/>
      <c r="F959" s="29"/>
      <c r="G959" s="29"/>
      <c r="H959" s="29"/>
      <c r="I959" s="30"/>
      <c r="J959" s="30"/>
      <c r="K959" s="30"/>
      <c r="L959" s="30"/>
      <c r="M959" s="40"/>
      <c r="N959" s="40"/>
      <c r="O959" s="31"/>
      <c r="P959" s="31"/>
      <c r="Q959" s="32"/>
      <c r="R959" s="32"/>
      <c r="S959" s="33"/>
      <c r="T959" s="33"/>
      <c r="U959" s="33"/>
      <c r="V959" s="33"/>
      <c r="W959" s="33"/>
      <c r="X959" s="33"/>
    </row>
    <row r="960" spans="1:24" s="34" customFormat="1">
      <c r="A960" s="29"/>
      <c r="B960" s="29"/>
      <c r="C960" s="29"/>
      <c r="D960" s="29"/>
      <c r="E960" s="29"/>
      <c r="F960" s="29"/>
      <c r="G960" s="29"/>
      <c r="H960" s="29"/>
      <c r="I960" s="30"/>
      <c r="J960" s="30"/>
      <c r="K960" s="30"/>
      <c r="L960" s="30"/>
      <c r="M960" s="40"/>
      <c r="N960" s="40"/>
      <c r="O960" s="31"/>
      <c r="P960" s="31"/>
      <c r="Q960" s="32"/>
      <c r="R960" s="32"/>
      <c r="S960" s="33"/>
      <c r="T960" s="33"/>
      <c r="U960" s="33"/>
      <c r="V960" s="33"/>
      <c r="W960" s="33"/>
      <c r="X960" s="33"/>
    </row>
    <row r="961" spans="1:24" s="34" customFormat="1">
      <c r="A961" s="29"/>
      <c r="B961" s="29"/>
      <c r="C961" s="29"/>
      <c r="D961" s="29"/>
      <c r="E961" s="29"/>
      <c r="F961" s="29"/>
      <c r="G961" s="29"/>
      <c r="H961" s="29"/>
      <c r="I961" s="30"/>
      <c r="J961" s="30"/>
      <c r="K961" s="30"/>
      <c r="L961" s="30"/>
      <c r="M961" s="40"/>
      <c r="N961" s="40"/>
      <c r="O961" s="31"/>
      <c r="P961" s="31"/>
      <c r="Q961" s="32"/>
      <c r="R961" s="32"/>
      <c r="S961" s="33"/>
      <c r="T961" s="33"/>
      <c r="U961" s="33"/>
      <c r="V961" s="33"/>
      <c r="W961" s="33"/>
      <c r="X961" s="33"/>
    </row>
    <row r="962" spans="1:24" s="34" customFormat="1">
      <c r="A962" s="29"/>
      <c r="B962" s="29"/>
      <c r="C962" s="29"/>
      <c r="D962" s="29"/>
      <c r="E962" s="29"/>
      <c r="F962" s="29"/>
      <c r="G962" s="29"/>
      <c r="H962" s="29"/>
      <c r="I962" s="30"/>
      <c r="J962" s="30"/>
      <c r="K962" s="30"/>
      <c r="L962" s="30"/>
      <c r="M962" s="40"/>
      <c r="N962" s="40"/>
      <c r="O962" s="31"/>
      <c r="P962" s="31"/>
      <c r="Q962" s="32"/>
      <c r="R962" s="32"/>
      <c r="S962" s="33"/>
      <c r="T962" s="33"/>
      <c r="U962" s="33"/>
      <c r="V962" s="33"/>
      <c r="W962" s="33"/>
      <c r="X962" s="33"/>
    </row>
    <row r="963" spans="1:24" s="34" customFormat="1">
      <c r="A963" s="29"/>
      <c r="B963" s="29"/>
      <c r="C963" s="29"/>
      <c r="D963" s="29"/>
      <c r="E963" s="29"/>
      <c r="F963" s="29"/>
      <c r="G963" s="29"/>
      <c r="H963" s="29"/>
      <c r="I963" s="30"/>
      <c r="J963" s="30"/>
      <c r="K963" s="30"/>
      <c r="L963" s="30"/>
      <c r="M963" s="40"/>
      <c r="N963" s="40"/>
      <c r="O963" s="31"/>
      <c r="P963" s="31"/>
      <c r="Q963" s="32"/>
      <c r="R963" s="32"/>
      <c r="S963" s="33"/>
      <c r="T963" s="33"/>
      <c r="U963" s="33"/>
      <c r="V963" s="33"/>
      <c r="W963" s="33"/>
      <c r="X963" s="33"/>
    </row>
    <row r="964" spans="1:24" s="34" customFormat="1">
      <c r="A964" s="29"/>
      <c r="B964" s="29"/>
      <c r="C964" s="29"/>
      <c r="D964" s="29"/>
      <c r="E964" s="29"/>
      <c r="F964" s="29"/>
      <c r="G964" s="29"/>
      <c r="H964" s="29"/>
      <c r="I964" s="30"/>
      <c r="J964" s="30"/>
      <c r="K964" s="30"/>
      <c r="L964" s="30"/>
      <c r="M964" s="40"/>
      <c r="N964" s="40"/>
      <c r="O964" s="31"/>
      <c r="P964" s="31"/>
      <c r="Q964" s="32"/>
      <c r="R964" s="32"/>
      <c r="S964" s="33"/>
      <c r="T964" s="33"/>
      <c r="U964" s="33"/>
      <c r="V964" s="33"/>
      <c r="W964" s="33"/>
      <c r="X964" s="33"/>
    </row>
    <row r="965" spans="1:24" s="34" customFormat="1">
      <c r="A965" s="29"/>
      <c r="B965" s="29"/>
      <c r="C965" s="29"/>
      <c r="D965" s="29"/>
      <c r="E965" s="29"/>
      <c r="F965" s="29"/>
      <c r="G965" s="29"/>
      <c r="H965" s="29"/>
      <c r="I965" s="30"/>
      <c r="J965" s="30"/>
      <c r="K965" s="30"/>
      <c r="L965" s="30"/>
      <c r="M965" s="40"/>
      <c r="N965" s="40"/>
      <c r="O965" s="31"/>
      <c r="P965" s="31"/>
      <c r="Q965" s="32"/>
      <c r="R965" s="32"/>
      <c r="S965" s="33"/>
      <c r="T965" s="33"/>
      <c r="U965" s="33"/>
      <c r="V965" s="33"/>
      <c r="W965" s="33"/>
      <c r="X965" s="33"/>
    </row>
    <row r="966" spans="1:24" s="34" customFormat="1">
      <c r="A966" s="29"/>
      <c r="B966" s="29"/>
      <c r="C966" s="29"/>
      <c r="D966" s="29"/>
      <c r="E966" s="29"/>
      <c r="F966" s="29"/>
      <c r="G966" s="29"/>
      <c r="H966" s="29"/>
      <c r="I966" s="30"/>
      <c r="J966" s="30"/>
      <c r="K966" s="30"/>
      <c r="L966" s="30"/>
      <c r="M966" s="40"/>
      <c r="N966" s="40"/>
      <c r="O966" s="31"/>
      <c r="P966" s="31"/>
      <c r="Q966" s="32"/>
      <c r="R966" s="32"/>
      <c r="S966" s="33"/>
      <c r="T966" s="33"/>
      <c r="U966" s="33"/>
      <c r="V966" s="33"/>
      <c r="W966" s="33"/>
      <c r="X966" s="33"/>
    </row>
    <row r="967" spans="1:24" s="34" customFormat="1">
      <c r="A967" s="29"/>
      <c r="B967" s="29"/>
      <c r="C967" s="29"/>
      <c r="D967" s="29"/>
      <c r="E967" s="29"/>
      <c r="F967" s="29"/>
      <c r="G967" s="29"/>
      <c r="H967" s="29"/>
      <c r="I967" s="30"/>
      <c r="J967" s="30"/>
      <c r="K967" s="30"/>
      <c r="L967" s="30"/>
      <c r="M967" s="40"/>
      <c r="N967" s="40"/>
      <c r="O967" s="31"/>
      <c r="P967" s="31"/>
      <c r="Q967" s="32"/>
      <c r="R967" s="32"/>
      <c r="S967" s="33"/>
      <c r="T967" s="33"/>
      <c r="U967" s="33"/>
      <c r="V967" s="33"/>
      <c r="W967" s="33"/>
      <c r="X967" s="33"/>
    </row>
    <row r="968" spans="1:24" s="34" customFormat="1">
      <c r="A968" s="29"/>
      <c r="B968" s="29"/>
      <c r="C968" s="29"/>
      <c r="D968" s="29"/>
      <c r="E968" s="29"/>
      <c r="F968" s="29"/>
      <c r="G968" s="29"/>
      <c r="H968" s="29"/>
      <c r="I968" s="30"/>
      <c r="J968" s="30"/>
      <c r="K968" s="30"/>
      <c r="L968" s="30"/>
      <c r="M968" s="40"/>
      <c r="N968" s="40"/>
      <c r="O968" s="31"/>
      <c r="P968" s="31"/>
      <c r="Q968" s="32"/>
      <c r="R968" s="32"/>
      <c r="S968" s="33"/>
      <c r="T968" s="33"/>
      <c r="U968" s="33"/>
      <c r="V968" s="33"/>
      <c r="W968" s="33"/>
      <c r="X968" s="33"/>
    </row>
    <row r="969" spans="1:24" s="34" customFormat="1">
      <c r="A969" s="29"/>
      <c r="B969" s="29"/>
      <c r="C969" s="29"/>
      <c r="D969" s="29"/>
      <c r="E969" s="29"/>
      <c r="F969" s="29"/>
      <c r="G969" s="29"/>
      <c r="H969" s="29"/>
      <c r="I969" s="30"/>
      <c r="J969" s="30"/>
      <c r="K969" s="30"/>
      <c r="L969" s="30"/>
      <c r="M969" s="40"/>
      <c r="N969" s="40"/>
      <c r="O969" s="31"/>
      <c r="P969" s="31"/>
      <c r="Q969" s="32"/>
      <c r="R969" s="32"/>
      <c r="S969" s="33"/>
      <c r="T969" s="33"/>
      <c r="U969" s="33"/>
      <c r="V969" s="33"/>
      <c r="W969" s="33"/>
      <c r="X969" s="33"/>
    </row>
    <row r="970" spans="1:24" s="34" customFormat="1">
      <c r="A970" s="29"/>
      <c r="B970" s="29"/>
      <c r="C970" s="29"/>
      <c r="D970" s="29"/>
      <c r="E970" s="29"/>
      <c r="F970" s="29"/>
      <c r="G970" s="29"/>
      <c r="H970" s="29"/>
      <c r="I970" s="30"/>
      <c r="J970" s="30"/>
      <c r="K970" s="30"/>
      <c r="L970" s="30"/>
      <c r="M970" s="40"/>
      <c r="N970" s="40"/>
      <c r="O970" s="31"/>
      <c r="P970" s="31"/>
      <c r="Q970" s="32"/>
      <c r="R970" s="32"/>
      <c r="S970" s="33"/>
      <c r="T970" s="33"/>
      <c r="U970" s="33"/>
      <c r="V970" s="33"/>
      <c r="W970" s="33"/>
      <c r="X970" s="33"/>
    </row>
    <row r="971" spans="1:24" s="34" customFormat="1">
      <c r="A971" s="29"/>
      <c r="B971" s="29"/>
      <c r="C971" s="29"/>
      <c r="D971" s="29"/>
      <c r="E971" s="29"/>
      <c r="F971" s="29"/>
      <c r="G971" s="29"/>
      <c r="H971" s="29"/>
      <c r="I971" s="30"/>
      <c r="J971" s="30"/>
      <c r="K971" s="30"/>
      <c r="L971" s="30"/>
      <c r="M971" s="40"/>
      <c r="N971" s="40"/>
      <c r="O971" s="31"/>
      <c r="P971" s="31"/>
      <c r="Q971" s="32"/>
      <c r="R971" s="32"/>
      <c r="S971" s="33"/>
      <c r="T971" s="33"/>
      <c r="U971" s="33"/>
      <c r="V971" s="33"/>
      <c r="W971" s="33"/>
      <c r="X971" s="33"/>
    </row>
    <row r="972" spans="1:24" s="34" customFormat="1">
      <c r="A972" s="29"/>
      <c r="B972" s="29"/>
      <c r="C972" s="29"/>
      <c r="D972" s="29"/>
      <c r="E972" s="29"/>
      <c r="F972" s="29"/>
      <c r="G972" s="29"/>
      <c r="H972" s="29"/>
      <c r="I972" s="30"/>
      <c r="J972" s="30"/>
      <c r="K972" s="30"/>
      <c r="L972" s="30"/>
      <c r="M972" s="40"/>
      <c r="N972" s="40"/>
      <c r="O972" s="31"/>
      <c r="P972" s="31"/>
      <c r="Q972" s="32"/>
      <c r="R972" s="32"/>
      <c r="S972" s="33"/>
      <c r="T972" s="33"/>
      <c r="U972" s="33"/>
      <c r="V972" s="33"/>
      <c r="W972" s="33"/>
      <c r="X972" s="33"/>
    </row>
    <row r="973" spans="1:24" s="34" customFormat="1">
      <c r="A973" s="29"/>
      <c r="B973" s="29"/>
      <c r="C973" s="29"/>
      <c r="D973" s="29"/>
      <c r="E973" s="29"/>
      <c r="F973" s="29"/>
      <c r="G973" s="29"/>
      <c r="H973" s="29"/>
      <c r="I973" s="30"/>
      <c r="J973" s="30"/>
      <c r="K973" s="30"/>
      <c r="L973" s="30"/>
      <c r="M973" s="40"/>
      <c r="N973" s="40"/>
      <c r="O973" s="31"/>
      <c r="P973" s="31"/>
      <c r="Q973" s="32"/>
      <c r="R973" s="32"/>
      <c r="S973" s="33"/>
      <c r="T973" s="33"/>
      <c r="U973" s="33"/>
      <c r="V973" s="33"/>
      <c r="W973" s="33"/>
      <c r="X973" s="33"/>
    </row>
    <row r="974" spans="1:24" s="34" customFormat="1">
      <c r="A974" s="29"/>
      <c r="B974" s="29"/>
      <c r="C974" s="29"/>
      <c r="D974" s="29"/>
      <c r="E974" s="29"/>
      <c r="F974" s="29"/>
      <c r="G974" s="29"/>
      <c r="H974" s="29"/>
      <c r="I974" s="30"/>
      <c r="J974" s="30"/>
      <c r="K974" s="30"/>
      <c r="L974" s="30"/>
      <c r="M974" s="40"/>
      <c r="N974" s="40"/>
      <c r="O974" s="31"/>
      <c r="P974" s="31"/>
      <c r="Q974" s="32"/>
      <c r="R974" s="32"/>
      <c r="S974" s="33"/>
      <c r="T974" s="33"/>
      <c r="U974" s="33"/>
      <c r="V974" s="33"/>
      <c r="W974" s="33"/>
      <c r="X974" s="33"/>
    </row>
    <row r="975" spans="1:24" s="34" customFormat="1">
      <c r="A975" s="29"/>
      <c r="B975" s="29"/>
      <c r="C975" s="29"/>
      <c r="D975" s="29"/>
      <c r="E975" s="29"/>
      <c r="F975" s="29"/>
      <c r="G975" s="29"/>
      <c r="H975" s="29"/>
      <c r="I975" s="30"/>
      <c r="J975" s="30"/>
      <c r="K975" s="30"/>
      <c r="L975" s="30"/>
      <c r="M975" s="40"/>
      <c r="N975" s="40"/>
      <c r="O975" s="31"/>
      <c r="P975" s="31"/>
      <c r="Q975" s="32"/>
      <c r="R975" s="32"/>
      <c r="S975" s="33"/>
      <c r="T975" s="33"/>
      <c r="U975" s="33"/>
      <c r="V975" s="33"/>
      <c r="W975" s="33"/>
      <c r="X975" s="33"/>
    </row>
    <row r="976" spans="1:24" s="34" customFormat="1">
      <c r="A976" s="29"/>
      <c r="B976" s="29"/>
      <c r="C976" s="29"/>
      <c r="D976" s="29"/>
      <c r="E976" s="29"/>
      <c r="F976" s="29"/>
      <c r="G976" s="29"/>
      <c r="H976" s="29"/>
      <c r="I976" s="30"/>
      <c r="J976" s="30"/>
      <c r="K976" s="30"/>
      <c r="L976" s="30"/>
      <c r="M976" s="40"/>
      <c r="N976" s="40"/>
      <c r="O976" s="31"/>
      <c r="P976" s="31"/>
      <c r="Q976" s="32"/>
      <c r="R976" s="32"/>
      <c r="S976" s="33"/>
      <c r="T976" s="33"/>
      <c r="U976" s="33"/>
      <c r="V976" s="33"/>
      <c r="W976" s="33"/>
      <c r="X976" s="33"/>
    </row>
    <row r="977" spans="1:24" s="34" customFormat="1">
      <c r="A977" s="29"/>
      <c r="B977" s="29"/>
      <c r="C977" s="29"/>
      <c r="D977" s="29"/>
      <c r="E977" s="29"/>
      <c r="F977" s="29"/>
      <c r="G977" s="29"/>
      <c r="H977" s="29"/>
      <c r="I977" s="30"/>
      <c r="J977" s="30"/>
      <c r="K977" s="30"/>
      <c r="L977" s="30"/>
      <c r="M977" s="40"/>
      <c r="N977" s="40"/>
      <c r="O977" s="31"/>
      <c r="P977" s="31"/>
      <c r="Q977" s="32"/>
      <c r="R977" s="32"/>
      <c r="S977" s="33"/>
      <c r="T977" s="33"/>
      <c r="U977" s="33"/>
      <c r="V977" s="33"/>
      <c r="W977" s="33"/>
      <c r="X977" s="33"/>
    </row>
    <row r="978" spans="1:24" s="34" customFormat="1">
      <c r="A978" s="29"/>
      <c r="B978" s="29"/>
      <c r="C978" s="29"/>
      <c r="D978" s="29"/>
      <c r="E978" s="29"/>
      <c r="F978" s="29"/>
      <c r="G978" s="29"/>
      <c r="H978" s="29"/>
      <c r="I978" s="30"/>
      <c r="J978" s="30"/>
      <c r="K978" s="30"/>
      <c r="L978" s="30"/>
      <c r="M978" s="40"/>
      <c r="N978" s="40"/>
      <c r="O978" s="31"/>
      <c r="P978" s="31"/>
      <c r="Q978" s="32"/>
      <c r="R978" s="32"/>
      <c r="S978" s="33"/>
      <c r="T978" s="33"/>
      <c r="U978" s="33"/>
      <c r="V978" s="33"/>
      <c r="W978" s="33"/>
      <c r="X978" s="33"/>
    </row>
    <row r="979" spans="1:24" s="34" customFormat="1">
      <c r="A979" s="29"/>
      <c r="B979" s="29"/>
      <c r="C979" s="29"/>
      <c r="D979" s="29"/>
      <c r="E979" s="29"/>
      <c r="F979" s="29"/>
      <c r="G979" s="29"/>
      <c r="H979" s="29"/>
      <c r="I979" s="30"/>
      <c r="J979" s="30"/>
      <c r="K979" s="30"/>
      <c r="L979" s="30"/>
      <c r="M979" s="40"/>
      <c r="N979" s="40"/>
      <c r="O979" s="31"/>
      <c r="P979" s="31"/>
      <c r="Q979" s="32"/>
      <c r="R979" s="32"/>
      <c r="S979" s="33"/>
      <c r="T979" s="33"/>
      <c r="U979" s="33"/>
      <c r="V979" s="33"/>
      <c r="W979" s="33"/>
      <c r="X979" s="33"/>
    </row>
    <row r="980" spans="1:24" s="34" customFormat="1">
      <c r="A980" s="29"/>
      <c r="B980" s="29"/>
      <c r="C980" s="29"/>
      <c r="D980" s="29"/>
      <c r="E980" s="29"/>
      <c r="F980" s="29"/>
      <c r="G980" s="29"/>
      <c r="H980" s="29"/>
      <c r="I980" s="30"/>
      <c r="J980" s="30"/>
      <c r="K980" s="30"/>
      <c r="L980" s="30"/>
      <c r="M980" s="40"/>
      <c r="N980" s="40"/>
      <c r="O980" s="31"/>
      <c r="P980" s="31"/>
      <c r="Q980" s="32"/>
      <c r="R980" s="32"/>
      <c r="S980" s="33"/>
      <c r="T980" s="33"/>
      <c r="U980" s="33"/>
      <c r="V980" s="33"/>
      <c r="W980" s="33"/>
      <c r="X980" s="33"/>
    </row>
    <row r="981" spans="1:24" s="34" customFormat="1">
      <c r="A981" s="29"/>
      <c r="B981" s="29"/>
      <c r="C981" s="29"/>
      <c r="D981" s="29"/>
      <c r="E981" s="29"/>
      <c r="F981" s="29"/>
      <c r="G981" s="29"/>
      <c r="H981" s="29"/>
      <c r="I981" s="30"/>
      <c r="J981" s="30"/>
      <c r="K981" s="30"/>
      <c r="L981" s="30"/>
      <c r="M981" s="40"/>
      <c r="N981" s="40"/>
      <c r="O981" s="31"/>
      <c r="P981" s="31"/>
      <c r="Q981" s="32"/>
      <c r="R981" s="32"/>
      <c r="S981" s="33"/>
      <c r="T981" s="33"/>
      <c r="U981" s="33"/>
      <c r="V981" s="33"/>
      <c r="W981" s="33"/>
      <c r="X981" s="33"/>
    </row>
    <row r="982" spans="1:24" s="34" customFormat="1">
      <c r="A982" s="29"/>
      <c r="B982" s="29"/>
      <c r="C982" s="29"/>
      <c r="D982" s="29"/>
      <c r="E982" s="29"/>
      <c r="F982" s="29"/>
      <c r="G982" s="29"/>
      <c r="H982" s="29"/>
      <c r="I982" s="30"/>
      <c r="J982" s="30"/>
      <c r="K982" s="30"/>
      <c r="L982" s="30"/>
      <c r="M982" s="40"/>
      <c r="N982" s="40"/>
      <c r="O982" s="31"/>
      <c r="P982" s="31"/>
      <c r="Q982" s="32"/>
      <c r="R982" s="32"/>
      <c r="S982" s="33"/>
      <c r="T982" s="33"/>
      <c r="U982" s="33"/>
      <c r="V982" s="33"/>
      <c r="W982" s="33"/>
      <c r="X982" s="33"/>
    </row>
    <row r="983" spans="1:24" s="34" customFormat="1">
      <c r="A983" s="29"/>
      <c r="B983" s="29"/>
      <c r="C983" s="29"/>
      <c r="D983" s="29"/>
      <c r="E983" s="29"/>
      <c r="F983" s="29"/>
      <c r="G983" s="29"/>
      <c r="H983" s="29"/>
      <c r="I983" s="30"/>
      <c r="J983" s="30"/>
      <c r="K983" s="30"/>
      <c r="L983" s="30"/>
      <c r="M983" s="40"/>
      <c r="N983" s="40"/>
      <c r="O983" s="31"/>
      <c r="P983" s="31"/>
      <c r="Q983" s="32"/>
      <c r="R983" s="32"/>
      <c r="S983" s="33"/>
      <c r="T983" s="33"/>
      <c r="U983" s="33"/>
      <c r="V983" s="33"/>
      <c r="W983" s="33"/>
      <c r="X983" s="33"/>
    </row>
    <row r="984" spans="1:24" s="34" customFormat="1">
      <c r="A984" s="29"/>
      <c r="B984" s="29"/>
      <c r="C984" s="29"/>
      <c r="D984" s="29"/>
      <c r="E984" s="29"/>
      <c r="F984" s="29"/>
      <c r="G984" s="29"/>
      <c r="H984" s="29"/>
      <c r="I984" s="30"/>
      <c r="J984" s="30"/>
      <c r="K984" s="30"/>
      <c r="L984" s="30"/>
      <c r="M984" s="40"/>
      <c r="N984" s="40"/>
      <c r="O984" s="31"/>
      <c r="P984" s="31"/>
      <c r="Q984" s="32"/>
      <c r="R984" s="32"/>
      <c r="S984" s="33"/>
      <c r="T984" s="33"/>
      <c r="U984" s="33"/>
      <c r="V984" s="33"/>
      <c r="W984" s="33"/>
      <c r="X984" s="33"/>
    </row>
    <row r="985" spans="1:24" s="34" customFormat="1">
      <c r="A985" s="29"/>
      <c r="B985" s="29"/>
      <c r="C985" s="29"/>
      <c r="D985" s="29"/>
      <c r="E985" s="29"/>
      <c r="F985" s="29"/>
      <c r="G985" s="29"/>
      <c r="H985" s="29"/>
      <c r="I985" s="30"/>
      <c r="J985" s="30"/>
      <c r="K985" s="30"/>
      <c r="L985" s="30"/>
      <c r="M985" s="40"/>
      <c r="N985" s="40"/>
      <c r="O985" s="31"/>
      <c r="P985" s="31"/>
      <c r="Q985" s="32"/>
      <c r="R985" s="32"/>
      <c r="S985" s="33"/>
      <c r="T985" s="33"/>
      <c r="U985" s="33"/>
      <c r="V985" s="33"/>
      <c r="W985" s="33"/>
      <c r="X985" s="33"/>
    </row>
    <row r="986" spans="1:24" s="34" customFormat="1">
      <c r="A986" s="29"/>
      <c r="B986" s="29"/>
      <c r="C986" s="29"/>
      <c r="D986" s="29"/>
      <c r="E986" s="29"/>
      <c r="F986" s="29"/>
      <c r="G986" s="29"/>
      <c r="H986" s="29"/>
      <c r="I986" s="30"/>
      <c r="J986" s="30"/>
      <c r="K986" s="30"/>
      <c r="L986" s="30"/>
      <c r="M986" s="40"/>
      <c r="N986" s="40"/>
      <c r="O986" s="31"/>
      <c r="P986" s="31"/>
      <c r="Q986" s="32"/>
      <c r="R986" s="32"/>
      <c r="S986" s="33"/>
      <c r="T986" s="33"/>
      <c r="U986" s="33"/>
      <c r="V986" s="33"/>
      <c r="W986" s="33"/>
      <c r="X986" s="33"/>
    </row>
    <row r="987" spans="1:24" s="34" customFormat="1">
      <c r="A987" s="29"/>
      <c r="B987" s="29"/>
      <c r="C987" s="29"/>
      <c r="D987" s="29"/>
      <c r="E987" s="29"/>
      <c r="F987" s="29"/>
      <c r="G987" s="29"/>
      <c r="H987" s="29"/>
      <c r="I987" s="30"/>
      <c r="J987" s="30"/>
      <c r="K987" s="30"/>
      <c r="L987" s="30"/>
      <c r="M987" s="40"/>
      <c r="N987" s="40"/>
      <c r="O987" s="31"/>
      <c r="P987" s="31"/>
      <c r="Q987" s="32"/>
      <c r="R987" s="32"/>
      <c r="S987" s="33"/>
      <c r="T987" s="33"/>
      <c r="U987" s="33"/>
      <c r="V987" s="33"/>
      <c r="W987" s="33"/>
      <c r="X987" s="33"/>
    </row>
    <row r="988" spans="1:24" s="34" customFormat="1">
      <c r="A988" s="29"/>
      <c r="B988" s="29"/>
      <c r="C988" s="29"/>
      <c r="D988" s="29"/>
      <c r="E988" s="29"/>
      <c r="F988" s="29"/>
      <c r="G988" s="29"/>
      <c r="H988" s="29"/>
      <c r="I988" s="30"/>
      <c r="J988" s="30"/>
      <c r="K988" s="30"/>
      <c r="L988" s="30"/>
      <c r="M988" s="40"/>
      <c r="N988" s="40"/>
      <c r="O988" s="31"/>
      <c r="P988" s="31"/>
      <c r="Q988" s="32"/>
      <c r="R988" s="32"/>
      <c r="S988" s="33"/>
      <c r="T988" s="33"/>
      <c r="U988" s="33"/>
      <c r="V988" s="33"/>
      <c r="W988" s="33"/>
      <c r="X988" s="33"/>
    </row>
    <row r="989" spans="1:24" s="34" customFormat="1">
      <c r="A989" s="29"/>
      <c r="B989" s="29"/>
      <c r="C989" s="29"/>
      <c r="D989" s="29"/>
      <c r="E989" s="29"/>
      <c r="F989" s="29"/>
      <c r="G989" s="29"/>
      <c r="H989" s="29"/>
      <c r="I989" s="30"/>
      <c r="J989" s="30"/>
      <c r="K989" s="30"/>
      <c r="L989" s="30"/>
      <c r="M989" s="40"/>
      <c r="N989" s="40"/>
      <c r="O989" s="31"/>
      <c r="P989" s="31"/>
      <c r="Q989" s="32"/>
      <c r="R989" s="32"/>
      <c r="S989" s="33"/>
      <c r="T989" s="33"/>
      <c r="U989" s="33"/>
      <c r="V989" s="33"/>
      <c r="W989" s="33"/>
      <c r="X989" s="33"/>
    </row>
    <row r="990" spans="1:24" s="34" customFormat="1">
      <c r="A990" s="29"/>
      <c r="B990" s="29"/>
      <c r="C990" s="29"/>
      <c r="D990" s="29"/>
      <c r="E990" s="29"/>
      <c r="F990" s="29"/>
      <c r="G990" s="29"/>
      <c r="H990" s="29"/>
      <c r="I990" s="30"/>
      <c r="J990" s="30"/>
      <c r="K990" s="30"/>
      <c r="L990" s="30"/>
      <c r="M990" s="40"/>
      <c r="N990" s="40"/>
      <c r="O990" s="31"/>
      <c r="P990" s="31"/>
      <c r="Q990" s="32"/>
      <c r="R990" s="32"/>
      <c r="S990" s="33"/>
      <c r="T990" s="33"/>
      <c r="U990" s="33"/>
      <c r="V990" s="33"/>
      <c r="W990" s="33"/>
      <c r="X990" s="33"/>
    </row>
    <row r="991" spans="1:24" s="34" customFormat="1">
      <c r="A991" s="29"/>
      <c r="B991" s="29"/>
      <c r="C991" s="29"/>
      <c r="D991" s="29"/>
      <c r="E991" s="29"/>
      <c r="F991" s="29"/>
      <c r="G991" s="29"/>
      <c r="H991" s="29"/>
      <c r="I991" s="30"/>
      <c r="J991" s="30"/>
      <c r="K991" s="30"/>
      <c r="L991" s="30"/>
      <c r="M991" s="40"/>
      <c r="N991" s="40"/>
      <c r="O991" s="31"/>
      <c r="P991" s="31"/>
      <c r="Q991" s="32"/>
      <c r="R991" s="32"/>
      <c r="S991" s="33"/>
      <c r="T991" s="33"/>
      <c r="U991" s="33"/>
      <c r="V991" s="33"/>
      <c r="W991" s="33"/>
      <c r="X991" s="33"/>
    </row>
    <row r="992" spans="1:24" s="34" customFormat="1">
      <c r="A992" s="29"/>
      <c r="B992" s="29"/>
      <c r="C992" s="29"/>
      <c r="D992" s="29"/>
      <c r="E992" s="29"/>
      <c r="F992" s="29"/>
      <c r="G992" s="29"/>
      <c r="H992" s="29"/>
      <c r="I992" s="30"/>
      <c r="J992" s="30"/>
      <c r="K992" s="30"/>
      <c r="L992" s="30"/>
      <c r="M992" s="40"/>
      <c r="N992" s="40"/>
      <c r="O992" s="31"/>
      <c r="P992" s="31"/>
      <c r="Q992" s="32"/>
      <c r="R992" s="32"/>
      <c r="S992" s="33"/>
      <c r="T992" s="33"/>
      <c r="U992" s="33"/>
      <c r="V992" s="33"/>
      <c r="W992" s="33"/>
      <c r="X992" s="33"/>
    </row>
    <row r="993" spans="1:24" s="34" customFormat="1">
      <c r="A993" s="29"/>
      <c r="B993" s="29"/>
      <c r="C993" s="29"/>
      <c r="D993" s="29"/>
      <c r="E993" s="29"/>
      <c r="F993" s="29"/>
      <c r="G993" s="29"/>
      <c r="H993" s="29"/>
      <c r="I993" s="30"/>
      <c r="J993" s="30"/>
      <c r="K993" s="30"/>
      <c r="L993" s="30"/>
      <c r="M993" s="40"/>
      <c r="N993" s="40"/>
      <c r="O993" s="31"/>
      <c r="P993" s="31"/>
      <c r="Q993" s="32"/>
      <c r="R993" s="32"/>
      <c r="S993" s="33"/>
      <c r="T993" s="33"/>
      <c r="U993" s="33"/>
      <c r="V993" s="33"/>
      <c r="W993" s="33"/>
      <c r="X993" s="33"/>
    </row>
    <row r="994" spans="1:24" s="34" customFormat="1">
      <c r="A994" s="29"/>
      <c r="B994" s="29"/>
      <c r="C994" s="29"/>
      <c r="D994" s="29"/>
      <c r="E994" s="29"/>
      <c r="F994" s="29"/>
      <c r="G994" s="29"/>
      <c r="H994" s="29"/>
      <c r="I994" s="30"/>
      <c r="J994" s="30"/>
      <c r="K994" s="30"/>
      <c r="L994" s="30"/>
      <c r="M994" s="40"/>
      <c r="N994" s="40"/>
      <c r="O994" s="31"/>
      <c r="P994" s="31"/>
      <c r="Q994" s="32"/>
      <c r="R994" s="32"/>
      <c r="S994" s="33"/>
      <c r="T994" s="33"/>
      <c r="U994" s="33"/>
      <c r="V994" s="33"/>
      <c r="W994" s="33"/>
      <c r="X994" s="33"/>
    </row>
    <row r="995" spans="1:24" s="34" customFormat="1">
      <c r="A995" s="29"/>
      <c r="B995" s="29"/>
      <c r="C995" s="29"/>
      <c r="D995" s="29"/>
      <c r="E995" s="29"/>
      <c r="F995" s="29"/>
      <c r="G995" s="29"/>
      <c r="H995" s="29"/>
      <c r="I995" s="30"/>
      <c r="J995" s="30"/>
      <c r="K995" s="30"/>
      <c r="L995" s="30"/>
      <c r="M995" s="40"/>
      <c r="N995" s="40"/>
      <c r="O995" s="31"/>
      <c r="P995" s="31"/>
      <c r="Q995" s="32"/>
      <c r="R995" s="32"/>
      <c r="S995" s="33"/>
      <c r="T995" s="33"/>
      <c r="U995" s="33"/>
      <c r="V995" s="33"/>
      <c r="W995" s="33"/>
      <c r="X995" s="33"/>
    </row>
    <row r="996" spans="1:24" s="34" customFormat="1">
      <c r="A996" s="29"/>
      <c r="B996" s="29"/>
      <c r="C996" s="29"/>
      <c r="D996" s="29"/>
      <c r="E996" s="29"/>
      <c r="F996" s="29"/>
      <c r="G996" s="29"/>
      <c r="H996" s="29"/>
      <c r="I996" s="30"/>
      <c r="J996" s="30"/>
      <c r="K996" s="30"/>
      <c r="L996" s="30"/>
      <c r="M996" s="40"/>
      <c r="N996" s="40"/>
      <c r="O996" s="31"/>
      <c r="P996" s="31"/>
      <c r="Q996" s="32"/>
      <c r="R996" s="32"/>
      <c r="S996" s="33"/>
      <c r="T996" s="33"/>
      <c r="U996" s="33"/>
      <c r="V996" s="33"/>
      <c r="W996" s="33"/>
      <c r="X996" s="33"/>
    </row>
    <row r="997" spans="1:24" s="34" customFormat="1">
      <c r="A997" s="29"/>
      <c r="B997" s="29"/>
      <c r="C997" s="29"/>
      <c r="D997" s="29"/>
      <c r="E997" s="29"/>
      <c r="F997" s="29"/>
      <c r="G997" s="29"/>
      <c r="H997" s="29"/>
      <c r="I997" s="30"/>
      <c r="J997" s="30"/>
      <c r="K997" s="30"/>
      <c r="L997" s="30"/>
      <c r="M997" s="40"/>
      <c r="N997" s="40"/>
      <c r="O997" s="31"/>
      <c r="P997" s="31"/>
      <c r="Q997" s="32"/>
      <c r="R997" s="32"/>
      <c r="S997" s="33"/>
      <c r="T997" s="33"/>
      <c r="U997" s="33"/>
      <c r="V997" s="33"/>
      <c r="W997" s="33"/>
      <c r="X997" s="33"/>
    </row>
    <row r="998" spans="1:24" s="34" customFormat="1">
      <c r="A998" s="29"/>
      <c r="B998" s="29"/>
      <c r="C998" s="29"/>
      <c r="D998" s="29"/>
      <c r="E998" s="29"/>
      <c r="F998" s="29"/>
      <c r="G998" s="29"/>
      <c r="H998" s="29"/>
      <c r="I998" s="30"/>
      <c r="J998" s="30"/>
      <c r="K998" s="30"/>
      <c r="L998" s="30"/>
      <c r="M998" s="40"/>
      <c r="N998" s="40"/>
      <c r="O998" s="31"/>
      <c r="P998" s="31"/>
      <c r="Q998" s="32"/>
      <c r="R998" s="32"/>
      <c r="S998" s="33"/>
      <c r="T998" s="33"/>
      <c r="U998" s="33"/>
      <c r="V998" s="33"/>
      <c r="W998" s="33"/>
      <c r="X998" s="33"/>
    </row>
    <row r="999" spans="1:24" s="34" customFormat="1">
      <c r="A999" s="29"/>
      <c r="B999" s="29"/>
      <c r="C999" s="29"/>
      <c r="D999" s="29"/>
      <c r="E999" s="29"/>
      <c r="F999" s="29"/>
      <c r="G999" s="29"/>
      <c r="H999" s="29"/>
      <c r="I999" s="30"/>
      <c r="J999" s="30"/>
      <c r="K999" s="30"/>
      <c r="L999" s="30"/>
      <c r="M999" s="40"/>
      <c r="N999" s="40"/>
      <c r="O999" s="31"/>
      <c r="P999" s="31"/>
      <c r="Q999" s="32"/>
      <c r="R999" s="32"/>
      <c r="S999" s="33"/>
      <c r="T999" s="33"/>
      <c r="U999" s="33"/>
      <c r="V999" s="33"/>
      <c r="W999" s="33"/>
      <c r="X999" s="33"/>
    </row>
    <row r="1000" spans="1:24" s="34" customFormat="1">
      <c r="A1000" s="29"/>
      <c r="B1000" s="29"/>
      <c r="C1000" s="29"/>
      <c r="D1000" s="29"/>
      <c r="E1000" s="29"/>
      <c r="F1000" s="29"/>
      <c r="G1000" s="29"/>
      <c r="H1000" s="29"/>
      <c r="I1000" s="30"/>
      <c r="J1000" s="30"/>
      <c r="K1000" s="30"/>
      <c r="L1000" s="30"/>
      <c r="M1000" s="40"/>
      <c r="N1000" s="40"/>
      <c r="O1000" s="31"/>
      <c r="P1000" s="31"/>
      <c r="Q1000" s="32"/>
      <c r="R1000" s="32"/>
      <c r="S1000" s="33"/>
      <c r="T1000" s="33"/>
      <c r="U1000" s="33"/>
      <c r="V1000" s="33"/>
      <c r="W1000" s="33"/>
      <c r="X1000" s="33"/>
    </row>
    <row r="1001" spans="1:24" s="34" customFormat="1">
      <c r="A1001" s="29"/>
      <c r="B1001" s="29"/>
      <c r="C1001" s="29"/>
      <c r="D1001" s="29"/>
      <c r="E1001" s="29"/>
      <c r="F1001" s="29"/>
      <c r="G1001" s="29"/>
      <c r="H1001" s="29"/>
      <c r="I1001" s="30"/>
      <c r="J1001" s="30"/>
      <c r="K1001" s="30"/>
      <c r="L1001" s="30"/>
      <c r="M1001" s="40"/>
      <c r="N1001" s="40"/>
      <c r="O1001" s="31"/>
      <c r="P1001" s="31"/>
      <c r="Q1001" s="32"/>
      <c r="R1001" s="32"/>
      <c r="S1001" s="33"/>
      <c r="T1001" s="33"/>
      <c r="U1001" s="33"/>
      <c r="V1001" s="33"/>
      <c r="W1001" s="33"/>
      <c r="X1001" s="33"/>
    </row>
    <row r="1002" spans="1:24" s="34" customFormat="1">
      <c r="A1002" s="29"/>
      <c r="B1002" s="29"/>
      <c r="C1002" s="29"/>
      <c r="D1002" s="29"/>
      <c r="E1002" s="29"/>
      <c r="F1002" s="29"/>
      <c r="G1002" s="29"/>
      <c r="H1002" s="29"/>
      <c r="I1002" s="30"/>
      <c r="J1002" s="30"/>
      <c r="K1002" s="30"/>
      <c r="L1002" s="30"/>
      <c r="M1002" s="40"/>
      <c r="N1002" s="40"/>
      <c r="O1002" s="31"/>
      <c r="P1002" s="31"/>
      <c r="Q1002" s="32"/>
      <c r="R1002" s="32"/>
      <c r="S1002" s="33"/>
      <c r="T1002" s="33"/>
      <c r="U1002" s="33"/>
      <c r="V1002" s="33"/>
      <c r="W1002" s="33"/>
      <c r="X1002" s="33"/>
    </row>
    <row r="1003" spans="1:24" s="34" customFormat="1">
      <c r="A1003" s="29"/>
      <c r="B1003" s="29"/>
      <c r="C1003" s="29"/>
      <c r="D1003" s="29"/>
      <c r="E1003" s="29"/>
      <c r="F1003" s="29"/>
      <c r="G1003" s="29"/>
      <c r="H1003" s="29"/>
      <c r="I1003" s="30"/>
      <c r="J1003" s="30"/>
      <c r="K1003" s="30"/>
      <c r="L1003" s="30"/>
      <c r="M1003" s="40"/>
      <c r="N1003" s="40"/>
      <c r="O1003" s="31"/>
      <c r="P1003" s="31"/>
      <c r="Q1003" s="32"/>
      <c r="R1003" s="32"/>
      <c r="S1003" s="33"/>
      <c r="T1003" s="33"/>
      <c r="U1003" s="33"/>
      <c r="V1003" s="33"/>
      <c r="W1003" s="33"/>
      <c r="X1003" s="33"/>
    </row>
    <row r="1004" spans="1:24" s="34" customFormat="1">
      <c r="A1004" s="29"/>
      <c r="B1004" s="29"/>
      <c r="C1004" s="29"/>
      <c r="D1004" s="29"/>
      <c r="E1004" s="29"/>
      <c r="F1004" s="29"/>
      <c r="G1004" s="29"/>
      <c r="H1004" s="29"/>
      <c r="I1004" s="30"/>
      <c r="J1004" s="30"/>
      <c r="K1004" s="30"/>
      <c r="L1004" s="30"/>
      <c r="M1004" s="40"/>
      <c r="N1004" s="40"/>
      <c r="O1004" s="31"/>
      <c r="P1004" s="31"/>
      <c r="Q1004" s="32"/>
      <c r="R1004" s="32"/>
      <c r="S1004" s="33"/>
      <c r="T1004" s="33"/>
      <c r="U1004" s="33"/>
      <c r="V1004" s="33"/>
      <c r="W1004" s="33"/>
      <c r="X1004" s="33"/>
    </row>
    <row r="1005" spans="1:24" s="34" customFormat="1">
      <c r="A1005" s="29"/>
      <c r="B1005" s="29"/>
      <c r="C1005" s="29"/>
      <c r="D1005" s="29"/>
      <c r="E1005" s="29"/>
      <c r="F1005" s="29"/>
      <c r="G1005" s="29"/>
      <c r="H1005" s="29"/>
      <c r="I1005" s="30"/>
      <c r="J1005" s="30"/>
      <c r="K1005" s="30"/>
      <c r="L1005" s="30"/>
      <c r="M1005" s="40"/>
      <c r="N1005" s="40"/>
      <c r="O1005" s="31"/>
      <c r="P1005" s="31"/>
      <c r="Q1005" s="32"/>
      <c r="R1005" s="32"/>
      <c r="S1005" s="33"/>
      <c r="T1005" s="33"/>
      <c r="U1005" s="33"/>
      <c r="V1005" s="33"/>
      <c r="W1005" s="33"/>
      <c r="X1005" s="33"/>
    </row>
    <row r="1006" spans="1:24" s="34" customFormat="1">
      <c r="A1006" s="29"/>
      <c r="B1006" s="29"/>
      <c r="C1006" s="29"/>
      <c r="D1006" s="29"/>
      <c r="E1006" s="29"/>
      <c r="F1006" s="29"/>
      <c r="G1006" s="29"/>
      <c r="H1006" s="29"/>
      <c r="I1006" s="30"/>
      <c r="J1006" s="30"/>
      <c r="K1006" s="30"/>
      <c r="L1006" s="30"/>
      <c r="M1006" s="40"/>
      <c r="N1006" s="40"/>
      <c r="O1006" s="31"/>
      <c r="P1006" s="31"/>
      <c r="Q1006" s="32"/>
      <c r="R1006" s="32"/>
      <c r="S1006" s="33"/>
      <c r="T1006" s="33"/>
      <c r="U1006" s="33"/>
      <c r="V1006" s="33"/>
      <c r="W1006" s="33"/>
      <c r="X1006" s="33"/>
    </row>
    <row r="1007" spans="1:24" s="34" customFormat="1">
      <c r="A1007" s="29"/>
      <c r="B1007" s="29"/>
      <c r="C1007" s="29"/>
      <c r="D1007" s="29"/>
      <c r="E1007" s="29"/>
      <c r="F1007" s="29"/>
      <c r="G1007" s="29"/>
      <c r="H1007" s="29"/>
      <c r="I1007" s="30"/>
      <c r="J1007" s="30"/>
      <c r="K1007" s="30"/>
      <c r="L1007" s="30"/>
      <c r="M1007" s="40"/>
      <c r="N1007" s="40"/>
      <c r="O1007" s="31"/>
      <c r="P1007" s="31"/>
      <c r="Q1007" s="32"/>
      <c r="R1007" s="32"/>
      <c r="S1007" s="33"/>
      <c r="T1007" s="33"/>
      <c r="U1007" s="33"/>
      <c r="V1007" s="33"/>
      <c r="W1007" s="33"/>
      <c r="X1007" s="33"/>
    </row>
    <row r="1008" spans="1:24" s="34" customFormat="1">
      <c r="A1008" s="29"/>
      <c r="B1008" s="29"/>
      <c r="C1008" s="29"/>
      <c r="D1008" s="29"/>
      <c r="E1008" s="29"/>
      <c r="F1008" s="29"/>
      <c r="G1008" s="29"/>
      <c r="H1008" s="29"/>
      <c r="I1008" s="30"/>
      <c r="J1008" s="30"/>
      <c r="K1008" s="30"/>
      <c r="L1008" s="30"/>
      <c r="M1008" s="40"/>
      <c r="N1008" s="40"/>
      <c r="O1008" s="31"/>
      <c r="P1008" s="31"/>
      <c r="Q1008" s="32"/>
      <c r="R1008" s="32"/>
      <c r="S1008" s="33"/>
      <c r="T1008" s="33"/>
      <c r="U1008" s="33"/>
      <c r="V1008" s="33"/>
      <c r="W1008" s="33"/>
      <c r="X1008" s="33"/>
    </row>
    <row r="1009" spans="1:24" s="34" customFormat="1">
      <c r="A1009" s="29"/>
      <c r="B1009" s="29"/>
      <c r="C1009" s="29"/>
      <c r="D1009" s="29"/>
      <c r="E1009" s="29"/>
      <c r="F1009" s="29"/>
      <c r="G1009" s="29"/>
      <c r="H1009" s="29"/>
      <c r="I1009" s="30"/>
      <c r="J1009" s="30"/>
      <c r="K1009" s="30"/>
      <c r="L1009" s="30"/>
      <c r="M1009" s="40"/>
      <c r="N1009" s="40"/>
      <c r="O1009" s="31"/>
      <c r="P1009" s="31"/>
      <c r="Q1009" s="32"/>
      <c r="R1009" s="32"/>
      <c r="S1009" s="33"/>
      <c r="T1009" s="33"/>
      <c r="U1009" s="33"/>
      <c r="V1009" s="33"/>
      <c r="W1009" s="33"/>
      <c r="X1009" s="33"/>
    </row>
    <row r="1010" spans="1:24" s="34" customFormat="1">
      <c r="A1010" s="29"/>
      <c r="B1010" s="29"/>
      <c r="C1010" s="29"/>
      <c r="D1010" s="29"/>
      <c r="E1010" s="29"/>
      <c r="F1010" s="29"/>
      <c r="G1010" s="29"/>
      <c r="H1010" s="29"/>
      <c r="I1010" s="30"/>
      <c r="J1010" s="30"/>
      <c r="K1010" s="30"/>
      <c r="L1010" s="30"/>
      <c r="M1010" s="40"/>
      <c r="N1010" s="40"/>
      <c r="O1010" s="31"/>
      <c r="P1010" s="31"/>
      <c r="Q1010" s="32"/>
      <c r="R1010" s="32"/>
      <c r="S1010" s="33"/>
      <c r="T1010" s="33"/>
      <c r="U1010" s="33"/>
      <c r="V1010" s="33"/>
      <c r="W1010" s="33"/>
      <c r="X1010" s="33"/>
    </row>
    <row r="1011" spans="1:24" s="34" customFormat="1">
      <c r="A1011" s="29"/>
      <c r="B1011" s="29"/>
      <c r="C1011" s="29"/>
      <c r="D1011" s="29"/>
      <c r="E1011" s="29"/>
      <c r="F1011" s="29"/>
      <c r="G1011" s="29"/>
      <c r="H1011" s="29"/>
      <c r="I1011" s="30"/>
      <c r="J1011" s="30"/>
      <c r="K1011" s="30"/>
      <c r="L1011" s="30"/>
      <c r="M1011" s="40"/>
      <c r="N1011" s="40"/>
      <c r="O1011" s="31"/>
      <c r="P1011" s="31"/>
      <c r="Q1011" s="32"/>
      <c r="R1011" s="32"/>
      <c r="S1011" s="33"/>
      <c r="T1011" s="33"/>
      <c r="U1011" s="33"/>
      <c r="V1011" s="33"/>
      <c r="W1011" s="33"/>
      <c r="X1011" s="33"/>
    </row>
    <row r="1012" spans="1:24" s="34" customFormat="1">
      <c r="A1012" s="29"/>
      <c r="B1012" s="29"/>
      <c r="C1012" s="29"/>
      <c r="D1012" s="29"/>
      <c r="E1012" s="29"/>
      <c r="F1012" s="29"/>
      <c r="G1012" s="29"/>
      <c r="H1012" s="29"/>
      <c r="I1012" s="30"/>
      <c r="J1012" s="30"/>
      <c r="K1012" s="30"/>
      <c r="L1012" s="30"/>
      <c r="M1012" s="40"/>
      <c r="N1012" s="40"/>
      <c r="O1012" s="31"/>
      <c r="P1012" s="31"/>
      <c r="Q1012" s="32"/>
      <c r="R1012" s="32"/>
      <c r="S1012" s="33"/>
      <c r="T1012" s="33"/>
      <c r="U1012" s="33"/>
      <c r="V1012" s="33"/>
      <c r="W1012" s="33"/>
      <c r="X1012" s="33"/>
    </row>
    <row r="1013" spans="1:24" s="34" customFormat="1">
      <c r="A1013" s="29"/>
      <c r="B1013" s="29"/>
      <c r="C1013" s="29"/>
      <c r="D1013" s="29"/>
      <c r="E1013" s="29"/>
      <c r="F1013" s="29"/>
      <c r="G1013" s="29"/>
      <c r="H1013" s="29"/>
      <c r="I1013" s="30"/>
      <c r="J1013" s="30"/>
      <c r="K1013" s="30"/>
      <c r="L1013" s="30"/>
      <c r="M1013" s="40"/>
      <c r="N1013" s="40"/>
      <c r="O1013" s="31"/>
      <c r="P1013" s="31"/>
      <c r="Q1013" s="32"/>
      <c r="R1013" s="32"/>
      <c r="S1013" s="33"/>
      <c r="T1013" s="33"/>
      <c r="U1013" s="33"/>
      <c r="V1013" s="33"/>
      <c r="W1013" s="33"/>
      <c r="X1013" s="33"/>
    </row>
    <row r="1014" spans="1:24" s="34" customFormat="1">
      <c r="A1014" s="29"/>
      <c r="B1014" s="29"/>
      <c r="C1014" s="29"/>
      <c r="D1014" s="29"/>
      <c r="E1014" s="29"/>
      <c r="F1014" s="29"/>
      <c r="G1014" s="29"/>
      <c r="H1014" s="29"/>
      <c r="I1014" s="30"/>
      <c r="J1014" s="30"/>
      <c r="K1014" s="30"/>
      <c r="L1014" s="30"/>
      <c r="M1014" s="40"/>
      <c r="N1014" s="40"/>
      <c r="O1014" s="31"/>
      <c r="P1014" s="31"/>
      <c r="Q1014" s="32"/>
      <c r="R1014" s="32"/>
      <c r="S1014" s="33"/>
      <c r="T1014" s="33"/>
      <c r="U1014" s="33"/>
      <c r="V1014" s="33"/>
      <c r="W1014" s="33"/>
      <c r="X1014" s="33"/>
    </row>
    <row r="1015" spans="1:24" s="34" customFormat="1">
      <c r="A1015" s="29"/>
      <c r="B1015" s="29"/>
      <c r="C1015" s="29"/>
      <c r="D1015" s="29"/>
      <c r="E1015" s="29"/>
      <c r="F1015" s="29"/>
      <c r="G1015" s="29"/>
      <c r="H1015" s="29"/>
      <c r="I1015" s="30"/>
      <c r="J1015" s="30"/>
      <c r="K1015" s="30"/>
      <c r="L1015" s="30"/>
      <c r="M1015" s="40"/>
      <c r="N1015" s="40"/>
      <c r="O1015" s="31"/>
      <c r="P1015" s="31"/>
      <c r="Q1015" s="32"/>
      <c r="R1015" s="32"/>
      <c r="S1015" s="33"/>
      <c r="T1015" s="33"/>
      <c r="U1015" s="33"/>
      <c r="V1015" s="33"/>
      <c r="W1015" s="33"/>
      <c r="X1015" s="33"/>
    </row>
    <row r="1016" spans="1:24" s="34" customFormat="1">
      <c r="A1016" s="29"/>
      <c r="B1016" s="29"/>
      <c r="C1016" s="29"/>
      <c r="D1016" s="29"/>
      <c r="E1016" s="29"/>
      <c r="F1016" s="29"/>
      <c r="G1016" s="29"/>
      <c r="H1016" s="29"/>
      <c r="I1016" s="30"/>
      <c r="J1016" s="30"/>
      <c r="K1016" s="30"/>
      <c r="L1016" s="30"/>
      <c r="M1016" s="40"/>
      <c r="N1016" s="40"/>
      <c r="O1016" s="31"/>
      <c r="P1016" s="31"/>
      <c r="Q1016" s="32"/>
      <c r="R1016" s="32"/>
      <c r="S1016" s="33"/>
      <c r="T1016" s="33"/>
      <c r="U1016" s="33"/>
      <c r="V1016" s="33"/>
      <c r="W1016" s="33"/>
      <c r="X1016" s="33"/>
    </row>
    <row r="1017" spans="1:24" s="34" customFormat="1">
      <c r="A1017" s="29"/>
      <c r="B1017" s="29"/>
      <c r="C1017" s="29"/>
      <c r="D1017" s="29"/>
      <c r="E1017" s="29"/>
      <c r="F1017" s="29"/>
      <c r="G1017" s="29"/>
      <c r="H1017" s="29"/>
      <c r="I1017" s="30"/>
      <c r="J1017" s="30"/>
      <c r="K1017" s="30"/>
      <c r="L1017" s="30"/>
      <c r="M1017" s="40"/>
      <c r="N1017" s="40"/>
      <c r="O1017" s="31"/>
      <c r="P1017" s="31"/>
      <c r="Q1017" s="32"/>
      <c r="R1017" s="32"/>
      <c r="S1017" s="33"/>
      <c r="T1017" s="33"/>
      <c r="U1017" s="33"/>
      <c r="V1017" s="33"/>
      <c r="W1017" s="33"/>
      <c r="X1017" s="33"/>
    </row>
    <row r="1018" spans="1:24" s="34" customFormat="1">
      <c r="A1018" s="29"/>
      <c r="B1018" s="29"/>
      <c r="C1018" s="29"/>
      <c r="D1018" s="29"/>
      <c r="E1018" s="29"/>
      <c r="F1018" s="29"/>
      <c r="G1018" s="29"/>
      <c r="H1018" s="29"/>
      <c r="I1018" s="30"/>
      <c r="J1018" s="30"/>
      <c r="K1018" s="30"/>
      <c r="L1018" s="30"/>
      <c r="M1018" s="40"/>
      <c r="N1018" s="40"/>
      <c r="O1018" s="31"/>
      <c r="P1018" s="31"/>
      <c r="Q1018" s="32"/>
      <c r="R1018" s="32"/>
      <c r="S1018" s="33"/>
      <c r="T1018" s="33"/>
      <c r="U1018" s="33"/>
      <c r="V1018" s="33"/>
      <c r="W1018" s="33"/>
      <c r="X1018" s="33"/>
    </row>
    <row r="1019" spans="1:24" s="34" customFormat="1">
      <c r="A1019" s="29"/>
      <c r="B1019" s="29"/>
      <c r="C1019" s="29"/>
      <c r="D1019" s="29"/>
      <c r="E1019" s="29"/>
      <c r="F1019" s="29"/>
      <c r="G1019" s="29"/>
      <c r="H1019" s="29"/>
      <c r="I1019" s="30"/>
      <c r="J1019" s="30"/>
      <c r="K1019" s="30"/>
      <c r="L1019" s="30"/>
      <c r="M1019" s="40"/>
      <c r="N1019" s="40"/>
      <c r="O1019" s="31"/>
      <c r="P1019" s="31"/>
      <c r="Q1019" s="32"/>
      <c r="R1019" s="32"/>
      <c r="S1019" s="33"/>
      <c r="T1019" s="33"/>
      <c r="U1019" s="33"/>
      <c r="V1019" s="33"/>
      <c r="W1019" s="33"/>
      <c r="X1019" s="33"/>
    </row>
    <row r="1020" spans="1:24" s="34" customFormat="1">
      <c r="A1020" s="29"/>
      <c r="B1020" s="29"/>
      <c r="C1020" s="29"/>
      <c r="D1020" s="29"/>
      <c r="E1020" s="29"/>
      <c r="F1020" s="29"/>
      <c r="G1020" s="29"/>
      <c r="H1020" s="29"/>
      <c r="I1020" s="30"/>
      <c r="J1020" s="30"/>
      <c r="K1020" s="30"/>
      <c r="L1020" s="30"/>
      <c r="M1020" s="40"/>
      <c r="N1020" s="40"/>
      <c r="O1020" s="31"/>
      <c r="P1020" s="31"/>
      <c r="Q1020" s="32"/>
      <c r="R1020" s="32"/>
      <c r="S1020" s="33"/>
      <c r="T1020" s="33"/>
      <c r="U1020" s="33"/>
      <c r="V1020" s="33"/>
      <c r="W1020" s="33"/>
      <c r="X1020" s="33"/>
    </row>
    <row r="1021" spans="1:24" s="34" customFormat="1">
      <c r="A1021" s="29"/>
      <c r="B1021" s="29"/>
      <c r="C1021" s="29"/>
      <c r="D1021" s="29"/>
      <c r="E1021" s="29"/>
      <c r="F1021" s="29"/>
      <c r="G1021" s="29"/>
      <c r="H1021" s="29"/>
      <c r="I1021" s="30"/>
      <c r="J1021" s="30"/>
      <c r="K1021" s="30"/>
      <c r="L1021" s="30"/>
      <c r="M1021" s="40"/>
      <c r="N1021" s="40"/>
      <c r="O1021" s="31"/>
      <c r="P1021" s="31"/>
      <c r="Q1021" s="32"/>
      <c r="R1021" s="32"/>
      <c r="S1021" s="33"/>
      <c r="T1021" s="33"/>
      <c r="U1021" s="33"/>
      <c r="V1021" s="33"/>
      <c r="W1021" s="33"/>
      <c r="X1021" s="33"/>
    </row>
    <row r="1022" spans="1:24" s="34" customFormat="1">
      <c r="A1022" s="29"/>
      <c r="B1022" s="29"/>
      <c r="C1022" s="29"/>
      <c r="D1022" s="29"/>
      <c r="E1022" s="29"/>
      <c r="F1022" s="29"/>
      <c r="G1022" s="29"/>
      <c r="H1022" s="29"/>
      <c r="I1022" s="30"/>
      <c r="J1022" s="30"/>
      <c r="K1022" s="30"/>
      <c r="L1022" s="30"/>
      <c r="M1022" s="40"/>
      <c r="N1022" s="40"/>
      <c r="O1022" s="31"/>
      <c r="P1022" s="31"/>
      <c r="Q1022" s="32"/>
      <c r="R1022" s="32"/>
      <c r="S1022" s="33"/>
      <c r="T1022" s="33"/>
      <c r="U1022" s="33"/>
      <c r="V1022" s="33"/>
      <c r="W1022" s="33"/>
      <c r="X1022" s="33"/>
    </row>
    <row r="1023" spans="1:24" s="34" customFormat="1">
      <c r="A1023" s="29"/>
      <c r="B1023" s="29"/>
      <c r="C1023" s="29"/>
      <c r="D1023" s="29"/>
      <c r="E1023" s="29"/>
      <c r="F1023" s="29"/>
      <c r="G1023" s="29"/>
      <c r="H1023" s="29"/>
      <c r="I1023" s="30"/>
      <c r="J1023" s="30"/>
      <c r="K1023" s="30"/>
      <c r="L1023" s="30"/>
      <c r="M1023" s="40"/>
      <c r="N1023" s="40"/>
      <c r="O1023" s="31"/>
      <c r="P1023" s="31"/>
      <c r="Q1023" s="32"/>
      <c r="R1023" s="32"/>
      <c r="S1023" s="33"/>
      <c r="T1023" s="33"/>
      <c r="U1023" s="33"/>
      <c r="V1023" s="33"/>
      <c r="W1023" s="33"/>
      <c r="X1023" s="33"/>
    </row>
    <row r="1024" spans="1:24" s="34" customFormat="1">
      <c r="A1024" s="29"/>
      <c r="B1024" s="29"/>
      <c r="C1024" s="29"/>
      <c r="D1024" s="29"/>
      <c r="E1024" s="29"/>
      <c r="F1024" s="29"/>
      <c r="G1024" s="29"/>
      <c r="H1024" s="29"/>
      <c r="I1024" s="30"/>
      <c r="J1024" s="30"/>
      <c r="K1024" s="30"/>
      <c r="L1024" s="30"/>
      <c r="M1024" s="40"/>
      <c r="N1024" s="40"/>
      <c r="O1024" s="31"/>
      <c r="P1024" s="31"/>
      <c r="Q1024" s="32"/>
      <c r="R1024" s="32"/>
      <c r="S1024" s="33"/>
      <c r="T1024" s="33"/>
      <c r="U1024" s="33"/>
      <c r="V1024" s="33"/>
      <c r="W1024" s="33"/>
      <c r="X1024" s="33"/>
    </row>
    <row r="1025" spans="1:24" s="34" customFormat="1">
      <c r="A1025" s="29"/>
      <c r="B1025" s="29"/>
      <c r="C1025" s="29"/>
      <c r="D1025" s="29"/>
      <c r="E1025" s="29"/>
      <c r="F1025" s="29"/>
      <c r="G1025" s="29"/>
      <c r="H1025" s="29"/>
      <c r="I1025" s="30"/>
      <c r="J1025" s="30"/>
      <c r="K1025" s="30"/>
      <c r="L1025" s="30"/>
      <c r="M1025" s="40"/>
      <c r="N1025" s="40"/>
      <c r="O1025" s="31"/>
      <c r="P1025" s="31"/>
      <c r="Q1025" s="32"/>
      <c r="R1025" s="32"/>
      <c r="S1025" s="33"/>
      <c r="T1025" s="33"/>
      <c r="U1025" s="33"/>
      <c r="V1025" s="33"/>
      <c r="W1025" s="33"/>
      <c r="X1025" s="33"/>
    </row>
    <row r="1026" spans="1:24" s="34" customFormat="1">
      <c r="A1026" s="29"/>
      <c r="B1026" s="29"/>
      <c r="C1026" s="29"/>
      <c r="D1026" s="29"/>
      <c r="E1026" s="29"/>
      <c r="F1026" s="29"/>
      <c r="G1026" s="29"/>
      <c r="H1026" s="29"/>
      <c r="I1026" s="30"/>
      <c r="J1026" s="30"/>
      <c r="K1026" s="30"/>
      <c r="L1026" s="30"/>
      <c r="M1026" s="40"/>
      <c r="N1026" s="40"/>
      <c r="O1026" s="31"/>
      <c r="P1026" s="31"/>
      <c r="Q1026" s="32"/>
      <c r="R1026" s="32"/>
      <c r="S1026" s="33"/>
      <c r="T1026" s="33"/>
      <c r="U1026" s="33"/>
      <c r="V1026" s="33"/>
      <c r="W1026" s="33"/>
      <c r="X1026" s="33"/>
    </row>
    <row r="1027" spans="1:24" s="34" customFormat="1">
      <c r="A1027" s="29"/>
      <c r="B1027" s="29"/>
      <c r="C1027" s="29"/>
      <c r="D1027" s="29"/>
      <c r="E1027" s="29"/>
      <c r="F1027" s="29"/>
      <c r="G1027" s="29"/>
      <c r="H1027" s="29"/>
      <c r="I1027" s="30"/>
      <c r="J1027" s="30"/>
      <c r="K1027" s="30"/>
      <c r="L1027" s="30"/>
      <c r="M1027" s="40"/>
      <c r="N1027" s="40"/>
      <c r="O1027" s="31"/>
      <c r="P1027" s="31"/>
      <c r="Q1027" s="32"/>
      <c r="R1027" s="32"/>
      <c r="S1027" s="33"/>
      <c r="T1027" s="33"/>
      <c r="U1027" s="33"/>
      <c r="V1027" s="33"/>
      <c r="W1027" s="33"/>
      <c r="X1027" s="33"/>
    </row>
    <row r="1028" spans="1:24" s="34" customFormat="1">
      <c r="A1028" s="29"/>
      <c r="B1028" s="29"/>
      <c r="C1028" s="29"/>
      <c r="D1028" s="29"/>
      <c r="E1028" s="29"/>
      <c r="F1028" s="29"/>
      <c r="G1028" s="29"/>
      <c r="H1028" s="29"/>
      <c r="I1028" s="30"/>
      <c r="J1028" s="30"/>
      <c r="K1028" s="30"/>
      <c r="L1028" s="30"/>
      <c r="M1028" s="40"/>
      <c r="N1028" s="40"/>
      <c r="O1028" s="31"/>
      <c r="P1028" s="31"/>
      <c r="Q1028" s="32"/>
      <c r="R1028" s="32"/>
      <c r="S1028" s="33"/>
      <c r="T1028" s="33"/>
      <c r="U1028" s="33"/>
      <c r="V1028" s="33"/>
      <c r="W1028" s="33"/>
      <c r="X1028" s="33"/>
    </row>
    <row r="1029" spans="1:24" s="34" customFormat="1">
      <c r="A1029" s="29"/>
      <c r="B1029" s="29"/>
      <c r="C1029" s="29"/>
      <c r="D1029" s="29"/>
      <c r="E1029" s="29"/>
      <c r="F1029" s="29"/>
      <c r="G1029" s="29"/>
      <c r="H1029" s="29"/>
      <c r="I1029" s="30"/>
      <c r="J1029" s="30"/>
      <c r="K1029" s="30"/>
      <c r="L1029" s="30"/>
      <c r="M1029" s="40"/>
      <c r="N1029" s="40"/>
      <c r="O1029" s="31"/>
      <c r="P1029" s="31"/>
      <c r="Q1029" s="32"/>
      <c r="R1029" s="32"/>
      <c r="S1029" s="33"/>
      <c r="T1029" s="33"/>
      <c r="U1029" s="33"/>
      <c r="V1029" s="33"/>
      <c r="W1029" s="33"/>
      <c r="X1029" s="33"/>
    </row>
    <row r="1030" spans="1:24" s="34" customFormat="1">
      <c r="A1030" s="29"/>
      <c r="B1030" s="29"/>
      <c r="C1030" s="29"/>
      <c r="D1030" s="29"/>
      <c r="E1030" s="29"/>
      <c r="F1030" s="29"/>
      <c r="G1030" s="29"/>
      <c r="H1030" s="29"/>
      <c r="I1030" s="30"/>
      <c r="J1030" s="30"/>
      <c r="K1030" s="30"/>
      <c r="L1030" s="30"/>
      <c r="M1030" s="40"/>
      <c r="N1030" s="40"/>
      <c r="O1030" s="31"/>
      <c r="P1030" s="31"/>
      <c r="Q1030" s="32"/>
      <c r="R1030" s="32"/>
      <c r="S1030" s="33"/>
      <c r="T1030" s="33"/>
      <c r="U1030" s="33"/>
      <c r="V1030" s="33"/>
      <c r="W1030" s="33"/>
      <c r="X1030" s="33"/>
    </row>
    <row r="1031" spans="1:24" s="34" customFormat="1">
      <c r="A1031" s="29"/>
      <c r="B1031" s="29"/>
      <c r="C1031" s="29"/>
      <c r="D1031" s="29"/>
      <c r="E1031" s="29"/>
      <c r="F1031" s="29"/>
      <c r="G1031" s="29"/>
      <c r="H1031" s="29"/>
      <c r="I1031" s="30"/>
      <c r="J1031" s="30"/>
      <c r="K1031" s="30"/>
      <c r="L1031" s="30"/>
      <c r="M1031" s="40"/>
      <c r="N1031" s="40"/>
      <c r="O1031" s="31"/>
      <c r="P1031" s="31"/>
      <c r="Q1031" s="32"/>
      <c r="R1031" s="32"/>
      <c r="S1031" s="33"/>
      <c r="T1031" s="33"/>
      <c r="U1031" s="33"/>
      <c r="V1031" s="33"/>
      <c r="W1031" s="33"/>
      <c r="X1031" s="33"/>
    </row>
    <row r="1032" spans="1:24" s="34" customFormat="1">
      <c r="A1032" s="29"/>
      <c r="B1032" s="29"/>
      <c r="C1032" s="29"/>
      <c r="D1032" s="29"/>
      <c r="E1032" s="29"/>
      <c r="F1032" s="29"/>
      <c r="G1032" s="29"/>
      <c r="H1032" s="29"/>
      <c r="I1032" s="30"/>
      <c r="J1032" s="30"/>
      <c r="K1032" s="30"/>
      <c r="L1032" s="30"/>
      <c r="M1032" s="40"/>
      <c r="N1032" s="40"/>
      <c r="O1032" s="31"/>
      <c r="P1032" s="31"/>
      <c r="Q1032" s="32"/>
      <c r="R1032" s="32"/>
      <c r="S1032" s="33"/>
      <c r="T1032" s="33"/>
      <c r="U1032" s="33"/>
      <c r="V1032" s="33"/>
      <c r="W1032" s="33"/>
      <c r="X1032" s="33"/>
    </row>
    <row r="1033" spans="1:24" s="34" customFormat="1">
      <c r="A1033" s="29"/>
      <c r="B1033" s="29"/>
      <c r="C1033" s="29"/>
      <c r="D1033" s="29"/>
      <c r="E1033" s="29"/>
      <c r="F1033" s="29"/>
      <c r="G1033" s="29"/>
      <c r="H1033" s="29"/>
      <c r="I1033" s="30"/>
      <c r="J1033" s="30"/>
      <c r="K1033" s="30"/>
      <c r="L1033" s="30"/>
      <c r="M1033" s="40"/>
      <c r="N1033" s="40"/>
      <c r="O1033" s="31"/>
      <c r="P1033" s="31"/>
      <c r="Q1033" s="32"/>
      <c r="R1033" s="32"/>
      <c r="S1033" s="33"/>
      <c r="T1033" s="33"/>
      <c r="U1033" s="33"/>
      <c r="V1033" s="33"/>
      <c r="W1033" s="33"/>
      <c r="X1033" s="33"/>
    </row>
    <row r="1034" spans="1:24" s="34" customFormat="1">
      <c r="A1034" s="29"/>
      <c r="B1034" s="29"/>
      <c r="C1034" s="29"/>
      <c r="D1034" s="29"/>
      <c r="E1034" s="29"/>
      <c r="F1034" s="29"/>
      <c r="G1034" s="29"/>
      <c r="H1034" s="29"/>
      <c r="I1034" s="30"/>
      <c r="J1034" s="30"/>
      <c r="K1034" s="30"/>
      <c r="L1034" s="30"/>
      <c r="M1034" s="40"/>
      <c r="N1034" s="40"/>
      <c r="O1034" s="31"/>
      <c r="P1034" s="31"/>
      <c r="Q1034" s="32"/>
      <c r="R1034" s="32"/>
      <c r="S1034" s="33"/>
      <c r="T1034" s="33"/>
      <c r="U1034" s="33"/>
      <c r="V1034" s="33"/>
      <c r="W1034" s="33"/>
      <c r="X1034" s="33"/>
    </row>
    <row r="1035" spans="1:24" s="34" customFormat="1">
      <c r="A1035" s="29"/>
      <c r="B1035" s="29"/>
      <c r="C1035" s="29"/>
      <c r="D1035" s="29"/>
      <c r="E1035" s="29"/>
      <c r="F1035" s="29"/>
      <c r="G1035" s="29"/>
      <c r="H1035" s="29"/>
      <c r="I1035" s="30"/>
      <c r="J1035" s="30"/>
      <c r="K1035" s="30"/>
      <c r="L1035" s="30"/>
      <c r="M1035" s="40"/>
      <c r="N1035" s="40"/>
      <c r="O1035" s="31"/>
      <c r="P1035" s="31"/>
      <c r="Q1035" s="32"/>
      <c r="R1035" s="32"/>
      <c r="S1035" s="33"/>
      <c r="T1035" s="33"/>
      <c r="U1035" s="33"/>
      <c r="V1035" s="33"/>
      <c r="W1035" s="33"/>
      <c r="X1035" s="33"/>
    </row>
    <row r="1036" spans="1:24" s="34" customFormat="1">
      <c r="A1036" s="29"/>
      <c r="B1036" s="29"/>
      <c r="C1036" s="29"/>
      <c r="D1036" s="29"/>
      <c r="E1036" s="29"/>
      <c r="F1036" s="29"/>
      <c r="G1036" s="29"/>
      <c r="H1036" s="29"/>
      <c r="I1036" s="30"/>
      <c r="J1036" s="30"/>
      <c r="K1036" s="30"/>
      <c r="L1036" s="30"/>
      <c r="M1036" s="40"/>
      <c r="N1036" s="40"/>
      <c r="O1036" s="31"/>
      <c r="P1036" s="31"/>
      <c r="Q1036" s="32"/>
      <c r="R1036" s="32"/>
      <c r="S1036" s="33"/>
      <c r="T1036" s="33"/>
      <c r="U1036" s="33"/>
      <c r="V1036" s="33"/>
      <c r="W1036" s="33"/>
      <c r="X1036" s="33"/>
    </row>
    <row r="1037" spans="1:24" s="34" customFormat="1">
      <c r="A1037" s="29"/>
      <c r="B1037" s="29"/>
      <c r="C1037" s="29"/>
      <c r="D1037" s="29"/>
      <c r="E1037" s="29"/>
      <c r="F1037" s="29"/>
      <c r="G1037" s="29"/>
      <c r="H1037" s="29"/>
      <c r="I1037" s="30"/>
      <c r="J1037" s="30"/>
      <c r="K1037" s="30"/>
      <c r="L1037" s="30"/>
      <c r="M1037" s="40"/>
      <c r="N1037" s="40"/>
      <c r="O1037" s="31"/>
      <c r="P1037" s="31"/>
      <c r="Q1037" s="32"/>
      <c r="R1037" s="32"/>
      <c r="S1037" s="33"/>
      <c r="T1037" s="33"/>
      <c r="U1037" s="33"/>
      <c r="V1037" s="33"/>
      <c r="W1037" s="33"/>
      <c r="X1037" s="33"/>
    </row>
    <row r="1038" spans="1:24" s="34" customFormat="1">
      <c r="A1038" s="29"/>
      <c r="B1038" s="29"/>
      <c r="C1038" s="29"/>
      <c r="D1038" s="29"/>
      <c r="E1038" s="29"/>
      <c r="F1038" s="29"/>
      <c r="G1038" s="29"/>
      <c r="H1038" s="29"/>
      <c r="I1038" s="30"/>
      <c r="J1038" s="30"/>
      <c r="K1038" s="30"/>
      <c r="L1038" s="30"/>
      <c r="M1038" s="40"/>
      <c r="N1038" s="40"/>
      <c r="O1038" s="31"/>
      <c r="P1038" s="31"/>
      <c r="Q1038" s="32"/>
      <c r="R1038" s="32"/>
      <c r="S1038" s="33"/>
      <c r="T1038" s="33"/>
      <c r="U1038" s="33"/>
      <c r="V1038" s="33"/>
      <c r="W1038" s="33"/>
      <c r="X1038" s="33"/>
    </row>
    <row r="1039" spans="1:24" s="34" customFormat="1">
      <c r="A1039" s="29"/>
      <c r="B1039" s="29"/>
      <c r="C1039" s="29"/>
      <c r="D1039" s="29"/>
      <c r="E1039" s="29"/>
      <c r="F1039" s="29"/>
      <c r="G1039" s="29"/>
      <c r="H1039" s="29"/>
      <c r="I1039" s="30"/>
      <c r="J1039" s="30"/>
      <c r="K1039" s="30"/>
      <c r="L1039" s="30"/>
      <c r="M1039" s="40"/>
      <c r="N1039" s="40"/>
      <c r="O1039" s="31"/>
      <c r="P1039" s="31"/>
      <c r="Q1039" s="32"/>
      <c r="R1039" s="32"/>
      <c r="S1039" s="33"/>
      <c r="T1039" s="33"/>
      <c r="U1039" s="33"/>
      <c r="V1039" s="33"/>
      <c r="W1039" s="33"/>
      <c r="X1039" s="33"/>
    </row>
    <row r="1040" spans="1:24" s="34" customFormat="1">
      <c r="A1040" s="29"/>
      <c r="B1040" s="29"/>
      <c r="C1040" s="29"/>
      <c r="D1040" s="29"/>
      <c r="E1040" s="29"/>
      <c r="F1040" s="29"/>
      <c r="G1040" s="29"/>
      <c r="H1040" s="29"/>
      <c r="I1040" s="30"/>
      <c r="J1040" s="30"/>
      <c r="K1040" s="30"/>
      <c r="L1040" s="30"/>
      <c r="M1040" s="40"/>
      <c r="N1040" s="40"/>
      <c r="O1040" s="31"/>
      <c r="P1040" s="31"/>
      <c r="Q1040" s="32"/>
      <c r="R1040" s="32"/>
      <c r="S1040" s="33"/>
      <c r="T1040" s="33"/>
      <c r="U1040" s="33"/>
      <c r="V1040" s="33"/>
      <c r="W1040" s="33"/>
      <c r="X1040" s="33"/>
    </row>
    <row r="1041" spans="1:24" s="34" customFormat="1">
      <c r="A1041" s="29"/>
      <c r="B1041" s="29"/>
      <c r="C1041" s="29"/>
      <c r="D1041" s="29"/>
      <c r="E1041" s="29"/>
      <c r="F1041" s="29"/>
      <c r="G1041" s="29"/>
      <c r="H1041" s="29"/>
      <c r="I1041" s="30"/>
      <c r="J1041" s="30"/>
      <c r="K1041" s="30"/>
      <c r="L1041" s="30"/>
      <c r="M1041" s="40"/>
      <c r="N1041" s="40"/>
      <c r="O1041" s="31"/>
      <c r="P1041" s="31"/>
      <c r="Q1041" s="32"/>
      <c r="R1041" s="32"/>
      <c r="S1041" s="33"/>
      <c r="T1041" s="33"/>
      <c r="U1041" s="33"/>
      <c r="V1041" s="33"/>
      <c r="W1041" s="33"/>
      <c r="X1041" s="33"/>
    </row>
    <row r="1042" spans="1:24" s="34" customFormat="1">
      <c r="A1042" s="29"/>
      <c r="B1042" s="29"/>
      <c r="C1042" s="29"/>
      <c r="D1042" s="29"/>
      <c r="E1042" s="29"/>
      <c r="F1042" s="29"/>
      <c r="G1042" s="29"/>
      <c r="H1042" s="29"/>
      <c r="I1042" s="30"/>
      <c r="J1042" s="30"/>
      <c r="K1042" s="30"/>
      <c r="L1042" s="30"/>
      <c r="M1042" s="40"/>
      <c r="N1042" s="40"/>
      <c r="O1042" s="31"/>
      <c r="P1042" s="31"/>
      <c r="Q1042" s="32"/>
      <c r="R1042" s="32"/>
      <c r="S1042" s="33"/>
      <c r="T1042" s="33"/>
      <c r="U1042" s="33"/>
      <c r="V1042" s="33"/>
      <c r="W1042" s="33"/>
      <c r="X1042" s="33"/>
    </row>
    <row r="1043" spans="1:24" s="34" customFormat="1">
      <c r="A1043" s="29"/>
      <c r="B1043" s="29"/>
      <c r="C1043" s="29"/>
      <c r="D1043" s="29"/>
      <c r="E1043" s="29"/>
      <c r="F1043" s="29"/>
      <c r="G1043" s="29"/>
      <c r="H1043" s="29"/>
      <c r="I1043" s="30"/>
      <c r="J1043" s="30"/>
      <c r="K1043" s="30"/>
      <c r="L1043" s="30"/>
      <c r="M1043" s="40"/>
      <c r="N1043" s="40"/>
      <c r="O1043" s="31"/>
      <c r="P1043" s="31"/>
      <c r="Q1043" s="32"/>
      <c r="R1043" s="32"/>
      <c r="S1043" s="33"/>
      <c r="T1043" s="33"/>
      <c r="U1043" s="33"/>
      <c r="V1043" s="33"/>
      <c r="W1043" s="33"/>
      <c r="X1043" s="33"/>
    </row>
    <row r="1044" spans="1:24" s="34" customFormat="1">
      <c r="A1044" s="29"/>
      <c r="B1044" s="29"/>
      <c r="C1044" s="29"/>
      <c r="D1044" s="29"/>
      <c r="E1044" s="29"/>
      <c r="F1044" s="29"/>
      <c r="G1044" s="29"/>
      <c r="H1044" s="29"/>
      <c r="I1044" s="30"/>
      <c r="J1044" s="30"/>
      <c r="K1044" s="30"/>
      <c r="L1044" s="30"/>
      <c r="M1044" s="40"/>
      <c r="N1044" s="40"/>
      <c r="O1044" s="31"/>
      <c r="P1044" s="31"/>
      <c r="Q1044" s="32"/>
      <c r="R1044" s="32"/>
      <c r="S1044" s="33"/>
      <c r="T1044" s="33"/>
      <c r="U1044" s="33"/>
      <c r="V1044" s="33"/>
      <c r="W1044" s="33"/>
      <c r="X1044" s="33"/>
    </row>
    <row r="1045" spans="1:24" s="34" customFormat="1">
      <c r="A1045" s="29"/>
      <c r="B1045" s="29"/>
      <c r="C1045" s="29"/>
      <c r="D1045" s="29"/>
      <c r="E1045" s="29"/>
      <c r="F1045" s="29"/>
      <c r="G1045" s="29"/>
      <c r="H1045" s="29"/>
      <c r="I1045" s="30"/>
      <c r="J1045" s="30"/>
      <c r="K1045" s="30"/>
      <c r="L1045" s="30"/>
      <c r="M1045" s="40"/>
      <c r="N1045" s="40"/>
      <c r="O1045" s="31"/>
      <c r="P1045" s="31"/>
      <c r="Q1045" s="32"/>
      <c r="R1045" s="32"/>
      <c r="S1045" s="33"/>
      <c r="T1045" s="33"/>
      <c r="U1045" s="33"/>
      <c r="V1045" s="33"/>
      <c r="W1045" s="33"/>
      <c r="X1045" s="33"/>
    </row>
    <row r="1046" spans="1:24" s="34" customFormat="1">
      <c r="A1046" s="29"/>
      <c r="B1046" s="29"/>
      <c r="C1046" s="29"/>
      <c r="D1046" s="29"/>
      <c r="E1046" s="29"/>
      <c r="F1046" s="29"/>
      <c r="G1046" s="29"/>
      <c r="H1046" s="29"/>
      <c r="I1046" s="30"/>
      <c r="J1046" s="30"/>
      <c r="K1046" s="30"/>
      <c r="L1046" s="30"/>
      <c r="M1046" s="40"/>
      <c r="N1046" s="40"/>
      <c r="O1046" s="31"/>
      <c r="P1046" s="31"/>
      <c r="Q1046" s="32"/>
      <c r="R1046" s="32"/>
      <c r="S1046" s="33"/>
      <c r="T1046" s="33"/>
      <c r="U1046" s="33"/>
      <c r="V1046" s="33"/>
      <c r="W1046" s="33"/>
      <c r="X1046" s="33"/>
    </row>
    <row r="1047" spans="1:24" s="34" customFormat="1">
      <c r="A1047" s="29"/>
      <c r="B1047" s="29"/>
      <c r="C1047" s="29"/>
      <c r="D1047" s="29"/>
      <c r="E1047" s="29"/>
      <c r="F1047" s="29"/>
      <c r="G1047" s="29"/>
      <c r="H1047" s="29"/>
      <c r="I1047" s="30"/>
      <c r="J1047" s="30"/>
      <c r="K1047" s="30"/>
      <c r="L1047" s="30"/>
      <c r="M1047" s="40"/>
      <c r="N1047" s="40"/>
      <c r="O1047" s="31"/>
      <c r="P1047" s="31"/>
      <c r="Q1047" s="32"/>
      <c r="R1047" s="32"/>
      <c r="S1047" s="33"/>
      <c r="T1047" s="33"/>
      <c r="U1047" s="33"/>
      <c r="V1047" s="33"/>
      <c r="W1047" s="33"/>
      <c r="X1047" s="33"/>
    </row>
    <row r="1048" spans="1:24" s="34" customFormat="1">
      <c r="A1048" s="29"/>
      <c r="B1048" s="29"/>
      <c r="C1048" s="29"/>
      <c r="D1048" s="29"/>
      <c r="E1048" s="29"/>
      <c r="F1048" s="29"/>
      <c r="G1048" s="29"/>
      <c r="H1048" s="29"/>
      <c r="I1048" s="30"/>
      <c r="J1048" s="30"/>
      <c r="K1048" s="30"/>
      <c r="L1048" s="30"/>
      <c r="M1048" s="40"/>
      <c r="N1048" s="40"/>
      <c r="O1048" s="31"/>
      <c r="P1048" s="31"/>
      <c r="Q1048" s="32"/>
      <c r="R1048" s="32"/>
      <c r="S1048" s="33"/>
      <c r="T1048" s="33"/>
      <c r="U1048" s="33"/>
      <c r="V1048" s="33"/>
      <c r="W1048" s="33"/>
      <c r="X1048" s="33"/>
    </row>
    <row r="1049" spans="1:24" s="34" customFormat="1">
      <c r="A1049" s="29"/>
      <c r="B1049" s="29"/>
      <c r="C1049" s="29"/>
      <c r="D1049" s="29"/>
      <c r="E1049" s="29"/>
      <c r="F1049" s="29"/>
      <c r="G1049" s="29"/>
      <c r="H1049" s="29"/>
      <c r="I1049" s="30"/>
      <c r="J1049" s="30"/>
      <c r="K1049" s="30"/>
      <c r="L1049" s="30"/>
      <c r="M1049" s="40"/>
      <c r="N1049" s="40"/>
      <c r="O1049" s="31"/>
      <c r="P1049" s="31"/>
      <c r="Q1049" s="32"/>
      <c r="R1049" s="32"/>
      <c r="S1049" s="33"/>
      <c r="T1049" s="33"/>
      <c r="U1049" s="33"/>
      <c r="V1049" s="33"/>
      <c r="W1049" s="33"/>
      <c r="X1049" s="33"/>
    </row>
    <row r="1050" spans="1:24" s="34" customFormat="1">
      <c r="A1050" s="29"/>
      <c r="B1050" s="29"/>
      <c r="C1050" s="29"/>
      <c r="D1050" s="29"/>
      <c r="E1050" s="29"/>
      <c r="F1050" s="29"/>
      <c r="G1050" s="29"/>
      <c r="H1050" s="29"/>
      <c r="I1050" s="30"/>
      <c r="J1050" s="30"/>
      <c r="K1050" s="30"/>
      <c r="L1050" s="30"/>
      <c r="M1050" s="40"/>
      <c r="N1050" s="40"/>
      <c r="O1050" s="31"/>
      <c r="P1050" s="31"/>
      <c r="Q1050" s="32"/>
      <c r="R1050" s="32"/>
      <c r="S1050" s="33"/>
      <c r="T1050" s="33"/>
      <c r="U1050" s="33"/>
      <c r="V1050" s="33"/>
      <c r="W1050" s="33"/>
      <c r="X1050" s="33"/>
    </row>
    <row r="1051" spans="1:24" s="34" customFormat="1">
      <c r="A1051" s="29"/>
      <c r="B1051" s="29"/>
      <c r="C1051" s="29"/>
      <c r="D1051" s="29"/>
      <c r="E1051" s="29"/>
      <c r="F1051" s="29"/>
      <c r="G1051" s="29"/>
      <c r="H1051" s="29"/>
      <c r="I1051" s="30"/>
      <c r="J1051" s="30"/>
      <c r="K1051" s="30"/>
      <c r="L1051" s="30"/>
      <c r="M1051" s="40"/>
      <c r="N1051" s="40"/>
      <c r="O1051" s="31"/>
      <c r="P1051" s="31"/>
      <c r="Q1051" s="32"/>
      <c r="R1051" s="32"/>
      <c r="S1051" s="33"/>
      <c r="T1051" s="33"/>
      <c r="U1051" s="33"/>
      <c r="V1051" s="33"/>
      <c r="W1051" s="33"/>
      <c r="X1051" s="33"/>
    </row>
    <row r="1052" spans="1:24" s="34" customFormat="1">
      <c r="A1052" s="29"/>
      <c r="B1052" s="29"/>
      <c r="C1052" s="29"/>
      <c r="D1052" s="29"/>
      <c r="E1052" s="29"/>
      <c r="F1052" s="29"/>
      <c r="G1052" s="29"/>
      <c r="H1052" s="29"/>
      <c r="I1052" s="30"/>
      <c r="J1052" s="30"/>
      <c r="K1052" s="30"/>
      <c r="L1052" s="30"/>
      <c r="M1052" s="40"/>
      <c r="N1052" s="40"/>
      <c r="O1052" s="31"/>
      <c r="P1052" s="31"/>
      <c r="Q1052" s="32"/>
      <c r="R1052" s="32"/>
      <c r="S1052" s="33"/>
      <c r="T1052" s="33"/>
      <c r="U1052" s="33"/>
      <c r="V1052" s="33"/>
      <c r="W1052" s="33"/>
      <c r="X1052" s="33"/>
    </row>
    <row r="1053" spans="1:24" s="34" customFormat="1">
      <c r="A1053" s="29"/>
      <c r="B1053" s="29"/>
      <c r="C1053" s="29"/>
      <c r="D1053" s="29"/>
      <c r="E1053" s="29"/>
      <c r="F1053" s="29"/>
      <c r="G1053" s="29"/>
      <c r="H1053" s="29"/>
      <c r="I1053" s="30"/>
      <c r="J1053" s="30"/>
      <c r="K1053" s="30"/>
      <c r="L1053" s="30"/>
      <c r="M1053" s="40"/>
      <c r="N1053" s="40"/>
      <c r="O1053" s="31"/>
      <c r="P1053" s="31"/>
      <c r="Q1053" s="32"/>
      <c r="R1053" s="32"/>
      <c r="S1053" s="33"/>
      <c r="T1053" s="33"/>
      <c r="U1053" s="33"/>
      <c r="V1053" s="33"/>
      <c r="W1053" s="33"/>
      <c r="X1053" s="33"/>
    </row>
    <row r="1054" spans="1:24" s="34" customFormat="1">
      <c r="A1054" s="29"/>
      <c r="B1054" s="29"/>
      <c r="C1054" s="29"/>
      <c r="D1054" s="29"/>
      <c r="E1054" s="29"/>
      <c r="F1054" s="29"/>
      <c r="G1054" s="29"/>
      <c r="H1054" s="29"/>
      <c r="I1054" s="30"/>
      <c r="J1054" s="30"/>
      <c r="K1054" s="30"/>
      <c r="L1054" s="30"/>
      <c r="M1054" s="40"/>
      <c r="N1054" s="40"/>
      <c r="O1054" s="31"/>
      <c r="P1054" s="31"/>
      <c r="Q1054" s="32"/>
      <c r="R1054" s="32"/>
      <c r="S1054" s="33"/>
      <c r="T1054" s="33"/>
      <c r="U1054" s="33"/>
      <c r="V1054" s="33"/>
      <c r="W1054" s="33"/>
      <c r="X1054" s="33"/>
    </row>
    <row r="1055" spans="1:24" s="34" customFormat="1">
      <c r="A1055" s="29"/>
      <c r="B1055" s="29"/>
      <c r="C1055" s="29"/>
      <c r="D1055" s="29"/>
      <c r="E1055" s="29"/>
      <c r="F1055" s="29"/>
      <c r="G1055" s="29"/>
      <c r="H1055" s="29"/>
      <c r="I1055" s="30"/>
      <c r="J1055" s="30"/>
      <c r="K1055" s="30"/>
      <c r="L1055" s="30"/>
      <c r="M1055" s="40"/>
      <c r="N1055" s="40"/>
      <c r="O1055" s="31"/>
      <c r="P1055" s="31"/>
      <c r="Q1055" s="32"/>
      <c r="R1055" s="32"/>
      <c r="S1055" s="33"/>
      <c r="T1055" s="33"/>
      <c r="U1055" s="33"/>
      <c r="V1055" s="33"/>
      <c r="W1055" s="33"/>
      <c r="X1055" s="33"/>
    </row>
    <row r="1056" spans="1:24" s="34" customFormat="1">
      <c r="A1056" s="29"/>
      <c r="B1056" s="29"/>
      <c r="C1056" s="29"/>
      <c r="D1056" s="29"/>
      <c r="E1056" s="29"/>
      <c r="F1056" s="29"/>
      <c r="G1056" s="29"/>
      <c r="H1056" s="29"/>
      <c r="I1056" s="30"/>
      <c r="J1056" s="30"/>
      <c r="K1056" s="30"/>
      <c r="L1056" s="30"/>
      <c r="M1056" s="40"/>
      <c r="N1056" s="40"/>
      <c r="O1056" s="31"/>
      <c r="P1056" s="31"/>
      <c r="Q1056" s="32"/>
      <c r="R1056" s="32"/>
      <c r="S1056" s="33"/>
      <c r="T1056" s="33"/>
      <c r="U1056" s="33"/>
      <c r="V1056" s="33"/>
      <c r="W1056" s="33"/>
      <c r="X1056" s="33"/>
    </row>
    <row r="1057" spans="1:24" s="34" customFormat="1">
      <c r="A1057" s="29"/>
      <c r="B1057" s="29"/>
      <c r="C1057" s="29"/>
      <c r="D1057" s="29"/>
      <c r="E1057" s="29"/>
      <c r="F1057" s="29"/>
      <c r="G1057" s="29"/>
      <c r="H1057" s="29"/>
      <c r="I1057" s="30"/>
      <c r="J1057" s="30"/>
      <c r="K1057" s="30"/>
      <c r="L1057" s="30"/>
      <c r="M1057" s="40"/>
      <c r="N1057" s="40"/>
      <c r="O1057" s="31"/>
      <c r="P1057" s="31"/>
      <c r="Q1057" s="32"/>
      <c r="R1057" s="32"/>
      <c r="S1057" s="33"/>
      <c r="T1057" s="33"/>
      <c r="U1057" s="33"/>
      <c r="V1057" s="33"/>
      <c r="W1057" s="33"/>
      <c r="X1057" s="33"/>
    </row>
    <row r="1058" spans="1:24" s="34" customFormat="1">
      <c r="A1058" s="29"/>
      <c r="B1058" s="29"/>
      <c r="C1058" s="29"/>
      <c r="D1058" s="29"/>
      <c r="E1058" s="29"/>
      <c r="F1058" s="29"/>
      <c r="G1058" s="29"/>
      <c r="H1058" s="29"/>
      <c r="I1058" s="30"/>
      <c r="J1058" s="30"/>
      <c r="K1058" s="30"/>
      <c r="L1058" s="30"/>
      <c r="M1058" s="40"/>
      <c r="N1058" s="40"/>
      <c r="O1058" s="31"/>
      <c r="P1058" s="31"/>
      <c r="Q1058" s="32"/>
      <c r="R1058" s="32"/>
      <c r="S1058" s="33"/>
      <c r="T1058" s="33"/>
      <c r="U1058" s="33"/>
      <c r="V1058" s="33"/>
      <c r="W1058" s="33"/>
      <c r="X1058" s="33"/>
    </row>
    <row r="1059" spans="1:24" s="34" customFormat="1">
      <c r="A1059" s="29"/>
      <c r="B1059" s="29"/>
      <c r="C1059" s="29"/>
      <c r="D1059" s="29"/>
      <c r="E1059" s="29"/>
      <c r="F1059" s="29"/>
      <c r="G1059" s="29"/>
      <c r="H1059" s="29"/>
      <c r="I1059" s="30"/>
      <c r="J1059" s="30"/>
      <c r="K1059" s="30"/>
      <c r="L1059" s="30"/>
      <c r="M1059" s="40"/>
      <c r="N1059" s="40"/>
      <c r="O1059" s="31"/>
      <c r="P1059" s="31"/>
      <c r="Q1059" s="32"/>
      <c r="R1059" s="32"/>
      <c r="S1059" s="33"/>
      <c r="T1059" s="33"/>
      <c r="U1059" s="33"/>
      <c r="V1059" s="33"/>
      <c r="W1059" s="33"/>
      <c r="X1059" s="33"/>
    </row>
    <row r="1060" spans="1:24" s="34" customFormat="1">
      <c r="A1060" s="29"/>
      <c r="B1060" s="29"/>
      <c r="C1060" s="29"/>
      <c r="D1060" s="29"/>
      <c r="E1060" s="29"/>
      <c r="F1060" s="29"/>
      <c r="G1060" s="29"/>
      <c r="H1060" s="29"/>
      <c r="I1060" s="30"/>
      <c r="J1060" s="30"/>
      <c r="K1060" s="30"/>
      <c r="L1060" s="30"/>
      <c r="M1060" s="40"/>
      <c r="N1060" s="40"/>
      <c r="O1060" s="31"/>
      <c r="P1060" s="31"/>
      <c r="Q1060" s="32"/>
      <c r="R1060" s="32"/>
      <c r="S1060" s="33"/>
      <c r="T1060" s="33"/>
      <c r="U1060" s="33"/>
      <c r="V1060" s="33"/>
      <c r="W1060" s="33"/>
      <c r="X1060" s="33"/>
    </row>
    <row r="1061" spans="1:24" s="34" customFormat="1">
      <c r="A1061" s="29"/>
      <c r="B1061" s="29"/>
      <c r="C1061" s="29"/>
      <c r="D1061" s="29"/>
      <c r="E1061" s="29"/>
      <c r="F1061" s="29"/>
      <c r="G1061" s="29"/>
      <c r="H1061" s="29"/>
      <c r="I1061" s="30"/>
      <c r="J1061" s="30"/>
      <c r="K1061" s="30"/>
      <c r="L1061" s="30"/>
      <c r="M1061" s="40"/>
      <c r="N1061" s="40"/>
      <c r="O1061" s="31"/>
      <c r="P1061" s="31"/>
      <c r="Q1061" s="32"/>
      <c r="R1061" s="32"/>
      <c r="S1061" s="33"/>
      <c r="T1061" s="33"/>
      <c r="U1061" s="33"/>
      <c r="V1061" s="33"/>
      <c r="W1061" s="33"/>
      <c r="X1061" s="33"/>
    </row>
    <row r="1062" spans="1:24" s="34" customFormat="1">
      <c r="A1062" s="29"/>
      <c r="B1062" s="29"/>
      <c r="C1062" s="29"/>
      <c r="D1062" s="29"/>
      <c r="E1062" s="29"/>
      <c r="F1062" s="29"/>
      <c r="G1062" s="29"/>
      <c r="H1062" s="29"/>
      <c r="I1062" s="30"/>
      <c r="J1062" s="30"/>
      <c r="K1062" s="30"/>
      <c r="L1062" s="30"/>
      <c r="M1062" s="40"/>
      <c r="N1062" s="40"/>
      <c r="O1062" s="31"/>
      <c r="P1062" s="31"/>
      <c r="Q1062" s="32"/>
      <c r="R1062" s="32"/>
      <c r="S1062" s="33"/>
      <c r="T1062" s="33"/>
      <c r="U1062" s="33"/>
      <c r="V1062" s="33"/>
      <c r="W1062" s="33"/>
      <c r="X1062" s="33"/>
    </row>
    <row r="1063" spans="1:24" s="34" customFormat="1">
      <c r="A1063" s="29"/>
      <c r="B1063" s="29"/>
      <c r="C1063" s="29"/>
      <c r="D1063" s="29"/>
      <c r="E1063" s="29"/>
      <c r="F1063" s="29"/>
      <c r="G1063" s="29"/>
      <c r="H1063" s="29"/>
      <c r="I1063" s="30"/>
      <c r="J1063" s="30"/>
      <c r="K1063" s="30"/>
      <c r="L1063" s="30"/>
      <c r="M1063" s="40"/>
      <c r="N1063" s="40"/>
      <c r="O1063" s="31"/>
      <c r="P1063" s="31"/>
      <c r="Q1063" s="32"/>
      <c r="R1063" s="32"/>
      <c r="S1063" s="33"/>
      <c r="T1063" s="33"/>
      <c r="U1063" s="33"/>
      <c r="V1063" s="33"/>
      <c r="W1063" s="33"/>
      <c r="X1063" s="33"/>
    </row>
    <row r="1064" spans="1:24" s="34" customFormat="1">
      <c r="A1064" s="29"/>
      <c r="B1064" s="29"/>
      <c r="C1064" s="29"/>
      <c r="D1064" s="29"/>
      <c r="E1064" s="29"/>
      <c r="F1064" s="29"/>
      <c r="G1064" s="29"/>
      <c r="H1064" s="29"/>
      <c r="I1064" s="30"/>
      <c r="J1064" s="30"/>
      <c r="K1064" s="30"/>
      <c r="L1064" s="30"/>
      <c r="M1064" s="40"/>
      <c r="N1064" s="40"/>
      <c r="O1064" s="31"/>
      <c r="P1064" s="31"/>
      <c r="Q1064" s="32"/>
      <c r="R1064" s="32"/>
      <c r="S1064" s="33"/>
      <c r="T1064" s="33"/>
      <c r="U1064" s="33"/>
      <c r="V1064" s="33"/>
      <c r="W1064" s="33"/>
      <c r="X1064" s="33"/>
    </row>
    <row r="1065" spans="1:24" s="34" customFormat="1">
      <c r="A1065" s="29"/>
      <c r="B1065" s="29"/>
      <c r="C1065" s="29"/>
      <c r="D1065" s="29"/>
      <c r="E1065" s="29"/>
      <c r="F1065" s="29"/>
      <c r="G1065" s="29"/>
      <c r="H1065" s="29"/>
      <c r="I1065" s="30"/>
      <c r="J1065" s="30"/>
      <c r="K1065" s="30"/>
      <c r="L1065" s="30"/>
      <c r="M1065" s="40"/>
      <c r="N1065" s="40"/>
      <c r="O1065" s="31"/>
      <c r="P1065" s="31"/>
      <c r="Q1065" s="32"/>
      <c r="R1065" s="32"/>
      <c r="S1065" s="33"/>
      <c r="T1065" s="33"/>
      <c r="U1065" s="33"/>
      <c r="V1065" s="33"/>
      <c r="W1065" s="33"/>
      <c r="X1065" s="33"/>
    </row>
    <row r="1066" spans="1:24" s="34" customFormat="1">
      <c r="A1066" s="29"/>
      <c r="B1066" s="29"/>
      <c r="C1066" s="29"/>
      <c r="D1066" s="29"/>
      <c r="E1066" s="29"/>
      <c r="F1066" s="29"/>
      <c r="G1066" s="29"/>
      <c r="H1066" s="29"/>
      <c r="I1066" s="30"/>
      <c r="J1066" s="30"/>
      <c r="K1066" s="30"/>
      <c r="L1066" s="30"/>
      <c r="M1066" s="40"/>
      <c r="N1066" s="40"/>
      <c r="O1066" s="31"/>
      <c r="P1066" s="31"/>
      <c r="Q1066" s="32"/>
      <c r="R1066" s="32"/>
      <c r="S1066" s="33"/>
      <c r="T1066" s="33"/>
      <c r="U1066" s="33"/>
      <c r="V1066" s="33"/>
      <c r="W1066" s="33"/>
      <c r="X1066" s="33"/>
    </row>
    <row r="1067" spans="1:24" s="34" customFormat="1">
      <c r="A1067" s="29"/>
      <c r="B1067" s="29"/>
      <c r="C1067" s="29"/>
      <c r="D1067" s="29"/>
      <c r="E1067" s="29"/>
      <c r="F1067" s="29"/>
      <c r="G1067" s="29"/>
      <c r="H1067" s="29"/>
      <c r="I1067" s="30"/>
      <c r="J1067" s="30"/>
      <c r="K1067" s="30"/>
      <c r="L1067" s="30"/>
      <c r="M1067" s="40"/>
      <c r="N1067" s="40"/>
      <c r="O1067" s="31"/>
      <c r="P1067" s="31"/>
      <c r="Q1067" s="32"/>
      <c r="R1067" s="32"/>
      <c r="S1067" s="33"/>
      <c r="T1067" s="33"/>
      <c r="U1067" s="33"/>
      <c r="V1067" s="33"/>
      <c r="W1067" s="33"/>
      <c r="X1067" s="33"/>
    </row>
    <row r="1068" spans="1:24" s="34" customFormat="1">
      <c r="A1068" s="29"/>
      <c r="B1068" s="29"/>
      <c r="C1068" s="29"/>
      <c r="D1068" s="29"/>
      <c r="E1068" s="29"/>
      <c r="F1068" s="29"/>
      <c r="G1068" s="29"/>
      <c r="H1068" s="29"/>
      <c r="I1068" s="30"/>
      <c r="J1068" s="30"/>
      <c r="K1068" s="30"/>
      <c r="L1068" s="30"/>
      <c r="M1068" s="40"/>
      <c r="N1068" s="40"/>
      <c r="O1068" s="31"/>
      <c r="P1068" s="31"/>
      <c r="Q1068" s="32"/>
      <c r="R1068" s="32"/>
      <c r="S1068" s="33"/>
      <c r="T1068" s="33"/>
      <c r="U1068" s="33"/>
      <c r="V1068" s="33"/>
      <c r="W1068" s="33"/>
      <c r="X1068" s="33"/>
    </row>
    <row r="1069" spans="1:24" s="34" customFormat="1">
      <c r="A1069" s="29"/>
      <c r="B1069" s="29"/>
      <c r="C1069" s="29"/>
      <c r="D1069" s="29"/>
      <c r="E1069" s="29"/>
      <c r="F1069" s="29"/>
      <c r="G1069" s="29"/>
      <c r="H1069" s="29"/>
      <c r="I1069" s="30"/>
      <c r="J1069" s="30"/>
      <c r="K1069" s="30"/>
      <c r="L1069" s="30"/>
      <c r="M1069" s="40"/>
      <c r="N1069" s="40"/>
      <c r="O1069" s="31"/>
      <c r="P1069" s="31"/>
      <c r="Q1069" s="32"/>
      <c r="R1069" s="32"/>
      <c r="S1069" s="33"/>
      <c r="T1069" s="33"/>
      <c r="U1069" s="33"/>
      <c r="V1069" s="33"/>
      <c r="W1069" s="33"/>
      <c r="X1069" s="33"/>
    </row>
    <row r="1070" spans="1:24" s="34" customFormat="1">
      <c r="A1070" s="29"/>
      <c r="B1070" s="29"/>
      <c r="C1070" s="29"/>
      <c r="D1070" s="29"/>
      <c r="E1070" s="29"/>
      <c r="F1070" s="29"/>
      <c r="G1070" s="29"/>
      <c r="H1070" s="29"/>
      <c r="I1070" s="30"/>
      <c r="J1070" s="30"/>
      <c r="K1070" s="30"/>
      <c r="L1070" s="30"/>
      <c r="M1070" s="40"/>
      <c r="N1070" s="40"/>
      <c r="O1070" s="31"/>
      <c r="P1070" s="31"/>
      <c r="Q1070" s="32"/>
      <c r="R1070" s="32"/>
      <c r="S1070" s="33"/>
      <c r="T1070" s="33"/>
      <c r="U1070" s="33"/>
      <c r="V1070" s="33"/>
      <c r="W1070" s="33"/>
      <c r="X1070" s="33"/>
    </row>
    <row r="1071" spans="1:24" s="34" customFormat="1">
      <c r="A1071" s="29"/>
      <c r="B1071" s="29"/>
      <c r="C1071" s="29"/>
      <c r="D1071" s="29"/>
      <c r="E1071" s="29"/>
      <c r="F1071" s="29"/>
      <c r="G1071" s="29"/>
      <c r="H1071" s="29"/>
      <c r="I1071" s="30"/>
      <c r="J1071" s="30"/>
      <c r="K1071" s="30"/>
      <c r="L1071" s="30"/>
      <c r="M1071" s="40"/>
      <c r="N1071" s="40"/>
      <c r="O1071" s="31"/>
      <c r="P1071" s="31"/>
      <c r="Q1071" s="32"/>
      <c r="R1071" s="32"/>
      <c r="S1071" s="33"/>
      <c r="T1071" s="33"/>
      <c r="U1071" s="33"/>
      <c r="V1071" s="33"/>
      <c r="W1071" s="33"/>
      <c r="X1071" s="33"/>
    </row>
    <row r="1072" spans="1:24" s="34" customFormat="1">
      <c r="A1072" s="29"/>
      <c r="B1072" s="29"/>
      <c r="C1072" s="29"/>
      <c r="D1072" s="29"/>
      <c r="E1072" s="29"/>
      <c r="F1072" s="29"/>
      <c r="G1072" s="29"/>
      <c r="H1072" s="29"/>
      <c r="I1072" s="30"/>
      <c r="J1072" s="30"/>
      <c r="K1072" s="30"/>
      <c r="L1072" s="30"/>
      <c r="M1072" s="40"/>
      <c r="N1072" s="40"/>
      <c r="O1072" s="31"/>
      <c r="P1072" s="31"/>
      <c r="Q1072" s="32"/>
      <c r="R1072" s="32"/>
      <c r="S1072" s="33"/>
      <c r="T1072" s="33"/>
      <c r="U1072" s="33"/>
      <c r="V1072" s="33"/>
      <c r="W1072" s="33"/>
      <c r="X1072" s="33"/>
    </row>
    <row r="1073" spans="1:24" s="34" customFormat="1">
      <c r="A1073" s="29"/>
      <c r="B1073" s="29"/>
      <c r="C1073" s="29"/>
      <c r="D1073" s="29"/>
      <c r="E1073" s="29"/>
      <c r="F1073" s="29"/>
      <c r="G1073" s="29"/>
      <c r="H1073" s="29"/>
      <c r="I1073" s="30"/>
      <c r="J1073" s="30"/>
      <c r="K1073" s="30"/>
      <c r="L1073" s="30"/>
      <c r="M1073" s="40"/>
      <c r="N1073" s="40"/>
      <c r="O1073" s="31"/>
      <c r="P1073" s="31"/>
      <c r="Q1073" s="32"/>
      <c r="R1073" s="32"/>
      <c r="S1073" s="33"/>
      <c r="T1073" s="33"/>
      <c r="U1073" s="33"/>
      <c r="V1073" s="33"/>
      <c r="W1073" s="33"/>
      <c r="X1073" s="33"/>
    </row>
    <row r="1074" spans="1:24" s="34" customFormat="1">
      <c r="A1074" s="29"/>
      <c r="B1074" s="29"/>
      <c r="C1074" s="29"/>
      <c r="D1074" s="29"/>
      <c r="E1074" s="29"/>
      <c r="F1074" s="29"/>
      <c r="G1074" s="29"/>
      <c r="H1074" s="29"/>
      <c r="I1074" s="30"/>
      <c r="J1074" s="30"/>
      <c r="K1074" s="30"/>
      <c r="L1074" s="30"/>
      <c r="M1074" s="40"/>
      <c r="N1074" s="40"/>
      <c r="O1074" s="31"/>
      <c r="P1074" s="31"/>
      <c r="Q1074" s="32"/>
      <c r="R1074" s="32"/>
      <c r="S1074" s="33"/>
      <c r="T1074" s="33"/>
      <c r="U1074" s="33"/>
      <c r="V1074" s="33"/>
      <c r="W1074" s="33"/>
      <c r="X1074" s="33"/>
    </row>
    <row r="1075" spans="1:24" s="34" customFormat="1">
      <c r="A1075" s="29"/>
      <c r="B1075" s="29"/>
      <c r="C1075" s="29"/>
      <c r="D1075" s="29"/>
      <c r="E1075" s="29"/>
      <c r="F1075" s="29"/>
      <c r="G1075" s="29"/>
      <c r="H1075" s="29"/>
      <c r="I1075" s="30"/>
      <c r="J1075" s="30"/>
      <c r="K1075" s="30"/>
      <c r="L1075" s="30"/>
      <c r="M1075" s="40"/>
      <c r="N1075" s="40"/>
      <c r="O1075" s="31"/>
      <c r="P1075" s="31"/>
      <c r="Q1075" s="32"/>
      <c r="R1075" s="32"/>
      <c r="S1075" s="33"/>
      <c r="T1075" s="33"/>
      <c r="U1075" s="33"/>
      <c r="V1075" s="33"/>
      <c r="W1075" s="33"/>
      <c r="X1075" s="33"/>
    </row>
    <row r="1076" spans="1:24" s="34" customFormat="1">
      <c r="A1076" s="29"/>
      <c r="B1076" s="29"/>
      <c r="C1076" s="29"/>
      <c r="D1076" s="29"/>
      <c r="E1076" s="29"/>
      <c r="F1076" s="29"/>
      <c r="G1076" s="29"/>
      <c r="H1076" s="29"/>
      <c r="I1076" s="30"/>
      <c r="J1076" s="30"/>
      <c r="K1076" s="30"/>
      <c r="L1076" s="30"/>
      <c r="M1076" s="40"/>
      <c r="N1076" s="40"/>
      <c r="O1076" s="31"/>
      <c r="P1076" s="31"/>
      <c r="Q1076" s="32"/>
      <c r="R1076" s="32"/>
      <c r="S1076" s="33"/>
      <c r="T1076" s="33"/>
      <c r="U1076" s="33"/>
      <c r="V1076" s="33"/>
      <c r="W1076" s="33"/>
      <c r="X1076" s="33"/>
    </row>
    <row r="1077" spans="1:24" s="34" customFormat="1">
      <c r="A1077" s="29"/>
      <c r="B1077" s="29"/>
      <c r="C1077" s="29"/>
      <c r="D1077" s="29"/>
      <c r="E1077" s="29"/>
      <c r="F1077" s="29"/>
      <c r="G1077" s="29"/>
      <c r="H1077" s="29"/>
      <c r="I1077" s="30"/>
      <c r="J1077" s="30"/>
      <c r="K1077" s="30"/>
      <c r="L1077" s="30"/>
      <c r="M1077" s="40"/>
      <c r="N1077" s="40"/>
      <c r="O1077" s="31"/>
      <c r="P1077" s="31"/>
      <c r="Q1077" s="32"/>
      <c r="R1077" s="32"/>
      <c r="S1077" s="33"/>
      <c r="T1077" s="33"/>
      <c r="U1077" s="33"/>
      <c r="V1077" s="33"/>
      <c r="W1077" s="33"/>
      <c r="X1077" s="33"/>
    </row>
    <row r="1078" spans="1:24" s="34" customFormat="1">
      <c r="A1078" s="29"/>
      <c r="B1078" s="29"/>
      <c r="C1078" s="29"/>
      <c r="D1078" s="29"/>
      <c r="E1078" s="29"/>
      <c r="F1078" s="29"/>
      <c r="G1078" s="29"/>
      <c r="H1078" s="29"/>
      <c r="I1078" s="30"/>
      <c r="J1078" s="30"/>
      <c r="K1078" s="30"/>
      <c r="L1078" s="30"/>
      <c r="M1078" s="40"/>
      <c r="N1078" s="40"/>
      <c r="O1078" s="31"/>
      <c r="P1078" s="31"/>
      <c r="Q1078" s="32"/>
      <c r="R1078" s="32"/>
      <c r="S1078" s="33"/>
      <c r="T1078" s="33"/>
      <c r="U1078" s="33"/>
      <c r="V1078" s="33"/>
      <c r="W1078" s="33"/>
      <c r="X1078" s="33"/>
    </row>
    <row r="1079" spans="1:24" s="34" customFormat="1">
      <c r="A1079" s="29"/>
      <c r="B1079" s="29"/>
      <c r="C1079" s="29"/>
      <c r="D1079" s="29"/>
      <c r="E1079" s="29"/>
      <c r="F1079" s="29"/>
      <c r="G1079" s="29"/>
      <c r="H1079" s="29"/>
      <c r="I1079" s="30"/>
      <c r="J1079" s="30"/>
      <c r="K1079" s="30"/>
      <c r="L1079" s="30"/>
      <c r="M1079" s="40"/>
      <c r="N1079" s="40"/>
      <c r="O1079" s="31"/>
      <c r="P1079" s="31"/>
      <c r="Q1079" s="32"/>
      <c r="R1079" s="32"/>
      <c r="S1079" s="33"/>
      <c r="T1079" s="33"/>
      <c r="U1079" s="33"/>
      <c r="V1079" s="33"/>
      <c r="W1079" s="33"/>
      <c r="X1079" s="33"/>
    </row>
    <row r="1080" spans="1:24" s="34" customFormat="1">
      <c r="A1080" s="29"/>
      <c r="B1080" s="29"/>
      <c r="C1080" s="29"/>
      <c r="D1080" s="29"/>
      <c r="E1080" s="29"/>
      <c r="F1080" s="29"/>
      <c r="G1080" s="29"/>
      <c r="H1080" s="29"/>
      <c r="I1080" s="30"/>
      <c r="J1080" s="30"/>
      <c r="K1080" s="30"/>
      <c r="L1080" s="30"/>
      <c r="M1080" s="40"/>
      <c r="N1080" s="40"/>
      <c r="O1080" s="31"/>
      <c r="P1080" s="31"/>
      <c r="Q1080" s="32"/>
      <c r="R1080" s="32"/>
      <c r="S1080" s="33"/>
      <c r="T1080" s="33"/>
      <c r="U1080" s="33"/>
      <c r="V1080" s="33"/>
      <c r="W1080" s="33"/>
      <c r="X1080" s="33"/>
    </row>
    <row r="1081" spans="1:24" s="34" customFormat="1">
      <c r="A1081" s="29"/>
      <c r="B1081" s="29"/>
      <c r="C1081" s="29"/>
      <c r="D1081" s="29"/>
      <c r="E1081" s="29"/>
      <c r="F1081" s="29"/>
      <c r="G1081" s="29"/>
      <c r="H1081" s="29"/>
      <c r="I1081" s="30"/>
      <c r="J1081" s="30"/>
      <c r="K1081" s="30"/>
      <c r="L1081" s="30"/>
      <c r="M1081" s="40"/>
      <c r="N1081" s="40"/>
      <c r="O1081" s="31"/>
      <c r="P1081" s="31"/>
      <c r="Q1081" s="32"/>
      <c r="R1081" s="32"/>
      <c r="S1081" s="33"/>
      <c r="T1081" s="33"/>
      <c r="U1081" s="33"/>
      <c r="V1081" s="33"/>
      <c r="W1081" s="33"/>
      <c r="X1081" s="33"/>
    </row>
    <row r="1082" spans="1:24" s="34" customFormat="1">
      <c r="A1082" s="29"/>
      <c r="B1082" s="29"/>
      <c r="C1082" s="29"/>
      <c r="D1082" s="29"/>
      <c r="E1082" s="29"/>
      <c r="F1082" s="29"/>
      <c r="G1082" s="29"/>
      <c r="H1082" s="29"/>
      <c r="I1082" s="30"/>
      <c r="J1082" s="30"/>
      <c r="K1082" s="30"/>
      <c r="L1082" s="30"/>
      <c r="M1082" s="40"/>
      <c r="N1082" s="40"/>
      <c r="O1082" s="31"/>
      <c r="P1082" s="31"/>
      <c r="Q1082" s="32"/>
      <c r="R1082" s="32"/>
      <c r="S1082" s="33"/>
      <c r="T1082" s="33"/>
      <c r="U1082" s="33"/>
      <c r="V1082" s="33"/>
      <c r="W1082" s="33"/>
      <c r="X1082" s="33"/>
    </row>
    <row r="1083" spans="1:24" s="34" customFormat="1">
      <c r="A1083" s="29"/>
      <c r="B1083" s="29"/>
      <c r="C1083" s="29"/>
      <c r="D1083" s="29"/>
      <c r="E1083" s="29"/>
      <c r="F1083" s="29"/>
      <c r="G1083" s="29"/>
      <c r="H1083" s="29"/>
      <c r="I1083" s="30"/>
      <c r="J1083" s="30"/>
      <c r="K1083" s="30"/>
      <c r="L1083" s="30"/>
      <c r="M1083" s="40"/>
      <c r="N1083" s="40"/>
      <c r="O1083" s="31"/>
      <c r="P1083" s="31"/>
      <c r="Q1083" s="32"/>
      <c r="R1083" s="32"/>
      <c r="S1083" s="33"/>
      <c r="T1083" s="33"/>
      <c r="U1083" s="33"/>
      <c r="V1083" s="33"/>
      <c r="W1083" s="33"/>
      <c r="X1083" s="33"/>
    </row>
    <row r="1084" spans="1:24" s="34" customFormat="1">
      <c r="A1084" s="29"/>
      <c r="B1084" s="29"/>
      <c r="C1084" s="29"/>
      <c r="D1084" s="29"/>
      <c r="E1084" s="29"/>
      <c r="F1084" s="29"/>
      <c r="G1084" s="29"/>
      <c r="H1084" s="29"/>
      <c r="I1084" s="30"/>
      <c r="J1084" s="30"/>
      <c r="K1084" s="30"/>
      <c r="L1084" s="30"/>
      <c r="M1084" s="40"/>
      <c r="N1084" s="40"/>
      <c r="O1084" s="31"/>
      <c r="P1084" s="31"/>
      <c r="Q1084" s="32"/>
      <c r="R1084" s="32"/>
      <c r="S1084" s="33"/>
      <c r="T1084" s="33"/>
      <c r="U1084" s="33"/>
      <c r="V1084" s="33"/>
      <c r="W1084" s="33"/>
      <c r="X1084" s="33"/>
    </row>
    <row r="1085" spans="1:24" s="34" customFormat="1">
      <c r="A1085" s="29"/>
      <c r="B1085" s="29"/>
      <c r="C1085" s="29"/>
      <c r="D1085" s="29"/>
      <c r="E1085" s="29"/>
      <c r="F1085" s="29"/>
      <c r="G1085" s="29"/>
      <c r="H1085" s="29"/>
      <c r="I1085" s="30"/>
      <c r="J1085" s="30"/>
      <c r="K1085" s="30"/>
      <c r="L1085" s="30"/>
      <c r="M1085" s="40"/>
      <c r="N1085" s="40"/>
      <c r="O1085" s="31"/>
      <c r="P1085" s="31"/>
      <c r="Q1085" s="32"/>
      <c r="R1085" s="32"/>
      <c r="S1085" s="33"/>
      <c r="T1085" s="33"/>
      <c r="U1085" s="33"/>
      <c r="V1085" s="33"/>
      <c r="W1085" s="33"/>
      <c r="X1085" s="33"/>
    </row>
    <row r="1086" spans="1:24" s="34" customFormat="1">
      <c r="A1086" s="29"/>
      <c r="B1086" s="29"/>
      <c r="C1086" s="29"/>
      <c r="D1086" s="29"/>
      <c r="E1086" s="29"/>
      <c r="F1086" s="29"/>
      <c r="G1086" s="29"/>
      <c r="H1086" s="29"/>
      <c r="I1086" s="30"/>
      <c r="J1086" s="30"/>
      <c r="K1086" s="30"/>
      <c r="L1086" s="30"/>
      <c r="M1086" s="40"/>
      <c r="N1086" s="40"/>
      <c r="O1086" s="31"/>
      <c r="P1086" s="31"/>
      <c r="Q1086" s="32"/>
      <c r="R1086" s="32"/>
      <c r="S1086" s="33"/>
      <c r="T1086" s="33"/>
      <c r="U1086" s="33"/>
      <c r="V1086" s="33"/>
      <c r="W1086" s="33"/>
      <c r="X1086" s="33"/>
    </row>
    <row r="1087" spans="1:24" s="34" customFormat="1">
      <c r="A1087" s="29"/>
      <c r="B1087" s="29"/>
      <c r="C1087" s="29"/>
      <c r="D1087" s="29"/>
      <c r="E1087" s="29"/>
      <c r="F1087" s="29"/>
      <c r="G1087" s="29"/>
      <c r="H1087" s="29"/>
      <c r="I1087" s="30"/>
      <c r="J1087" s="30"/>
      <c r="K1087" s="30"/>
      <c r="L1087" s="30"/>
      <c r="M1087" s="40"/>
      <c r="N1087" s="40"/>
      <c r="O1087" s="31"/>
      <c r="P1087" s="31"/>
      <c r="Q1087" s="32"/>
      <c r="R1087" s="32"/>
      <c r="S1087" s="33"/>
      <c r="T1087" s="33"/>
      <c r="U1087" s="33"/>
      <c r="V1087" s="33"/>
      <c r="W1087" s="33"/>
      <c r="X1087" s="33"/>
    </row>
    <row r="1088" spans="1:24" s="34" customFormat="1">
      <c r="A1088" s="29"/>
      <c r="B1088" s="29"/>
      <c r="C1088" s="29"/>
      <c r="D1088" s="29"/>
      <c r="E1088" s="29"/>
      <c r="F1088" s="29"/>
      <c r="G1088" s="29"/>
      <c r="H1088" s="29"/>
      <c r="I1088" s="30"/>
      <c r="J1088" s="30"/>
      <c r="K1088" s="30"/>
      <c r="L1088" s="30"/>
      <c r="M1088" s="40"/>
      <c r="N1088" s="40"/>
      <c r="O1088" s="31"/>
      <c r="P1088" s="31"/>
      <c r="Q1088" s="32"/>
      <c r="R1088" s="32"/>
      <c r="S1088" s="33"/>
      <c r="T1088" s="33"/>
      <c r="U1088" s="33"/>
      <c r="V1088" s="33"/>
      <c r="W1088" s="33"/>
      <c r="X1088" s="33"/>
    </row>
    <row r="1089" spans="1:24" s="34" customFormat="1">
      <c r="A1089" s="29"/>
      <c r="B1089" s="29"/>
      <c r="C1089" s="29"/>
      <c r="D1089" s="29"/>
      <c r="E1089" s="29"/>
      <c r="F1089" s="29"/>
      <c r="G1089" s="29"/>
      <c r="H1089" s="29"/>
      <c r="I1089" s="30"/>
      <c r="J1089" s="30"/>
      <c r="K1089" s="30"/>
      <c r="L1089" s="30"/>
      <c r="M1089" s="40"/>
      <c r="N1089" s="40"/>
      <c r="O1089" s="31"/>
      <c r="P1089" s="31"/>
      <c r="Q1089" s="32"/>
      <c r="R1089" s="32"/>
      <c r="S1089" s="33"/>
      <c r="T1089" s="33"/>
      <c r="U1089" s="33"/>
      <c r="V1089" s="33"/>
      <c r="W1089" s="33"/>
      <c r="X1089" s="33"/>
    </row>
    <row r="1090" spans="1:24" s="34" customFormat="1">
      <c r="A1090" s="29"/>
      <c r="B1090" s="29"/>
      <c r="C1090" s="29"/>
      <c r="D1090" s="29"/>
      <c r="E1090" s="29"/>
      <c r="F1090" s="29"/>
      <c r="G1090" s="29"/>
      <c r="H1090" s="29"/>
      <c r="I1090" s="30"/>
      <c r="J1090" s="30"/>
      <c r="K1090" s="30"/>
      <c r="L1090" s="30"/>
      <c r="M1090" s="40"/>
      <c r="N1090" s="40"/>
      <c r="O1090" s="31"/>
      <c r="P1090" s="31"/>
      <c r="Q1090" s="32"/>
      <c r="R1090" s="32"/>
      <c r="S1090" s="33"/>
      <c r="T1090" s="33"/>
      <c r="U1090" s="33"/>
      <c r="V1090" s="33"/>
      <c r="W1090" s="33"/>
      <c r="X1090" s="33"/>
    </row>
    <row r="1091" spans="1:24" s="34" customFormat="1">
      <c r="A1091" s="29"/>
      <c r="B1091" s="29"/>
      <c r="C1091" s="29"/>
      <c r="D1091" s="29"/>
      <c r="E1091" s="29"/>
      <c r="F1091" s="29"/>
      <c r="G1091" s="29"/>
      <c r="H1091" s="29"/>
      <c r="I1091" s="30"/>
      <c r="J1091" s="30"/>
      <c r="K1091" s="30"/>
      <c r="L1091" s="30"/>
      <c r="M1091" s="40"/>
      <c r="N1091" s="40"/>
      <c r="O1091" s="31"/>
      <c r="P1091" s="31"/>
      <c r="Q1091" s="32"/>
      <c r="R1091" s="32"/>
      <c r="S1091" s="33"/>
      <c r="T1091" s="33"/>
      <c r="U1091" s="33"/>
      <c r="V1091" s="33"/>
      <c r="W1091" s="33"/>
      <c r="X1091" s="33"/>
    </row>
    <row r="1092" spans="1:24" s="34" customFormat="1">
      <c r="A1092" s="29"/>
      <c r="B1092" s="29"/>
      <c r="C1092" s="29"/>
      <c r="D1092" s="29"/>
      <c r="E1092" s="29"/>
      <c r="F1092" s="29"/>
      <c r="G1092" s="29"/>
      <c r="H1092" s="29"/>
      <c r="I1092" s="30"/>
      <c r="J1092" s="30"/>
      <c r="K1092" s="30"/>
      <c r="L1092" s="30"/>
      <c r="M1092" s="40"/>
      <c r="N1092" s="40"/>
      <c r="O1092" s="31"/>
      <c r="P1092" s="31"/>
      <c r="Q1092" s="32"/>
      <c r="R1092" s="32"/>
      <c r="S1092" s="33"/>
      <c r="T1092" s="33"/>
      <c r="U1092" s="33"/>
      <c r="V1092" s="33"/>
      <c r="W1092" s="33"/>
      <c r="X1092" s="33"/>
    </row>
    <row r="1093" spans="1:24" s="34" customFormat="1">
      <c r="A1093" s="29"/>
      <c r="B1093" s="29"/>
      <c r="C1093" s="29"/>
      <c r="D1093" s="29"/>
      <c r="E1093" s="29"/>
      <c r="F1093" s="29"/>
      <c r="G1093" s="29"/>
      <c r="H1093" s="29"/>
      <c r="I1093" s="30"/>
      <c r="J1093" s="30"/>
      <c r="K1093" s="30"/>
      <c r="L1093" s="30"/>
      <c r="M1093" s="40"/>
      <c r="N1093" s="40"/>
      <c r="O1093" s="31"/>
      <c r="P1093" s="31"/>
      <c r="Q1093" s="32"/>
      <c r="R1093" s="32"/>
      <c r="S1093" s="33"/>
      <c r="T1093" s="33"/>
      <c r="U1093" s="33"/>
      <c r="V1093" s="33"/>
      <c r="W1093" s="33"/>
      <c r="X1093" s="33"/>
    </row>
    <row r="1094" spans="1:24" s="34" customFormat="1">
      <c r="A1094" s="29"/>
      <c r="B1094" s="29"/>
      <c r="C1094" s="29"/>
      <c r="D1094" s="29"/>
      <c r="E1094" s="29"/>
      <c r="F1094" s="29"/>
      <c r="G1094" s="29"/>
      <c r="H1094" s="29"/>
      <c r="I1094" s="30"/>
      <c r="J1094" s="30"/>
      <c r="K1094" s="30"/>
      <c r="L1094" s="30"/>
      <c r="M1094" s="40"/>
      <c r="N1094" s="40"/>
      <c r="O1094" s="31"/>
      <c r="P1094" s="31"/>
      <c r="Q1094" s="32"/>
      <c r="R1094" s="32"/>
      <c r="S1094" s="33"/>
      <c r="T1094" s="33"/>
      <c r="U1094" s="33"/>
      <c r="V1094" s="33"/>
      <c r="W1094" s="33"/>
      <c r="X1094" s="33"/>
    </row>
    <row r="1095" spans="1:24" s="34" customFormat="1">
      <c r="A1095" s="29"/>
      <c r="B1095" s="29"/>
      <c r="C1095" s="29"/>
      <c r="D1095" s="29"/>
      <c r="E1095" s="29"/>
      <c r="F1095" s="29"/>
      <c r="G1095" s="29"/>
      <c r="H1095" s="29"/>
      <c r="I1095" s="30"/>
      <c r="J1095" s="30"/>
      <c r="K1095" s="30"/>
      <c r="L1095" s="30"/>
      <c r="M1095" s="40"/>
      <c r="N1095" s="40"/>
      <c r="O1095" s="31"/>
      <c r="P1095" s="31"/>
      <c r="Q1095" s="32"/>
      <c r="R1095" s="32"/>
      <c r="S1095" s="33"/>
      <c r="T1095" s="33"/>
      <c r="U1095" s="33"/>
      <c r="V1095" s="33"/>
      <c r="W1095" s="33"/>
      <c r="X1095" s="33"/>
    </row>
    <row r="1096" spans="1:24" s="34" customFormat="1">
      <c r="A1096" s="29"/>
      <c r="B1096" s="29"/>
      <c r="C1096" s="29"/>
      <c r="D1096" s="29"/>
      <c r="E1096" s="29"/>
      <c r="F1096" s="29"/>
      <c r="G1096" s="29"/>
      <c r="H1096" s="29"/>
      <c r="I1096" s="30"/>
      <c r="J1096" s="30"/>
      <c r="K1096" s="30"/>
      <c r="L1096" s="30"/>
      <c r="M1096" s="40"/>
      <c r="N1096" s="40"/>
      <c r="O1096" s="31"/>
      <c r="P1096" s="31"/>
      <c r="Q1096" s="32"/>
      <c r="R1096" s="32"/>
      <c r="S1096" s="33"/>
      <c r="T1096" s="33"/>
      <c r="U1096" s="33"/>
      <c r="V1096" s="33"/>
      <c r="W1096" s="33"/>
      <c r="X1096" s="33"/>
    </row>
    <row r="1097" spans="1:24" s="34" customFormat="1">
      <c r="A1097" s="29"/>
      <c r="B1097" s="29"/>
      <c r="C1097" s="29"/>
      <c r="D1097" s="29"/>
      <c r="E1097" s="29"/>
      <c r="F1097" s="29"/>
      <c r="G1097" s="29"/>
      <c r="H1097" s="29"/>
      <c r="I1097" s="30"/>
      <c r="J1097" s="30"/>
      <c r="K1097" s="30"/>
      <c r="L1097" s="30"/>
      <c r="M1097" s="40"/>
      <c r="N1097" s="40"/>
      <c r="O1097" s="31"/>
      <c r="P1097" s="31"/>
      <c r="Q1097" s="32"/>
      <c r="R1097" s="32"/>
      <c r="S1097" s="33"/>
      <c r="T1097" s="33"/>
      <c r="U1097" s="33"/>
      <c r="V1097" s="33"/>
      <c r="W1097" s="33"/>
      <c r="X1097" s="33"/>
    </row>
    <row r="1098" spans="1:24" s="34" customFormat="1">
      <c r="A1098" s="29"/>
      <c r="B1098" s="29"/>
      <c r="C1098" s="29"/>
      <c r="D1098" s="29"/>
      <c r="E1098" s="29"/>
      <c r="F1098" s="29"/>
      <c r="G1098" s="29"/>
      <c r="H1098" s="29"/>
      <c r="I1098" s="30"/>
      <c r="J1098" s="30"/>
      <c r="K1098" s="30"/>
      <c r="L1098" s="30"/>
      <c r="M1098" s="40"/>
      <c r="N1098" s="40"/>
      <c r="O1098" s="31"/>
      <c r="P1098" s="31"/>
      <c r="Q1098" s="32"/>
      <c r="R1098" s="32"/>
      <c r="S1098" s="33"/>
      <c r="T1098" s="33"/>
      <c r="U1098" s="33"/>
      <c r="V1098" s="33"/>
      <c r="W1098" s="33"/>
      <c r="X1098" s="33"/>
    </row>
    <row r="1099" spans="1:24" s="34" customFormat="1">
      <c r="A1099" s="29"/>
      <c r="B1099" s="29"/>
      <c r="C1099" s="29"/>
      <c r="D1099" s="29"/>
      <c r="E1099" s="29"/>
      <c r="F1099" s="29"/>
      <c r="G1099" s="29"/>
      <c r="H1099" s="29"/>
      <c r="I1099" s="30"/>
      <c r="J1099" s="30"/>
      <c r="K1099" s="30"/>
      <c r="L1099" s="30"/>
      <c r="M1099" s="40"/>
      <c r="N1099" s="40"/>
      <c r="O1099" s="31"/>
      <c r="P1099" s="31"/>
      <c r="Q1099" s="32"/>
      <c r="R1099" s="32"/>
      <c r="S1099" s="33"/>
      <c r="T1099" s="33"/>
      <c r="U1099" s="33"/>
      <c r="V1099" s="33"/>
      <c r="W1099" s="33"/>
      <c r="X1099" s="33"/>
    </row>
    <row r="1100" spans="1:24" s="34" customFormat="1">
      <c r="A1100" s="29"/>
      <c r="B1100" s="29"/>
      <c r="C1100" s="29"/>
      <c r="D1100" s="29"/>
      <c r="E1100" s="29"/>
      <c r="F1100" s="29"/>
      <c r="G1100" s="29"/>
      <c r="H1100" s="29"/>
      <c r="I1100" s="30"/>
      <c r="J1100" s="30"/>
      <c r="K1100" s="30"/>
      <c r="L1100" s="30"/>
      <c r="M1100" s="40"/>
      <c r="N1100" s="40"/>
      <c r="O1100" s="31"/>
      <c r="P1100" s="31"/>
      <c r="Q1100" s="32"/>
      <c r="R1100" s="32"/>
      <c r="S1100" s="33"/>
      <c r="T1100" s="33"/>
      <c r="U1100" s="33"/>
      <c r="V1100" s="33"/>
      <c r="W1100" s="33"/>
      <c r="X1100" s="33"/>
    </row>
    <row r="1101" spans="1:24" s="34" customFormat="1">
      <c r="A1101" s="29"/>
      <c r="B1101" s="29"/>
      <c r="C1101" s="29"/>
      <c r="D1101" s="29"/>
      <c r="E1101" s="29"/>
      <c r="F1101" s="29"/>
      <c r="G1101" s="29"/>
      <c r="H1101" s="29"/>
      <c r="I1101" s="30"/>
      <c r="J1101" s="30"/>
      <c r="K1101" s="30"/>
      <c r="L1101" s="30"/>
      <c r="M1101" s="40"/>
      <c r="N1101" s="40"/>
      <c r="O1101" s="31"/>
      <c r="P1101" s="31"/>
      <c r="Q1101" s="32"/>
      <c r="R1101" s="32"/>
      <c r="S1101" s="33"/>
      <c r="T1101" s="33"/>
      <c r="U1101" s="33"/>
      <c r="V1101" s="33"/>
      <c r="W1101" s="33"/>
      <c r="X1101" s="33"/>
    </row>
    <row r="1102" spans="1:24" s="34" customFormat="1">
      <c r="A1102" s="29"/>
      <c r="B1102" s="29"/>
      <c r="C1102" s="29"/>
      <c r="D1102" s="29"/>
      <c r="E1102" s="29"/>
      <c r="F1102" s="29"/>
      <c r="G1102" s="29"/>
      <c r="H1102" s="29"/>
      <c r="I1102" s="30"/>
      <c r="J1102" s="30"/>
      <c r="K1102" s="30"/>
      <c r="L1102" s="30"/>
      <c r="M1102" s="40"/>
      <c r="N1102" s="40"/>
      <c r="O1102" s="31"/>
      <c r="P1102" s="31"/>
      <c r="Q1102" s="32"/>
      <c r="R1102" s="32"/>
      <c r="S1102" s="33"/>
      <c r="T1102" s="33"/>
      <c r="U1102" s="33"/>
      <c r="V1102" s="33"/>
      <c r="W1102" s="33"/>
      <c r="X1102" s="33"/>
    </row>
    <row r="1103" spans="1:24" s="34" customFormat="1">
      <c r="A1103" s="29"/>
      <c r="B1103" s="29"/>
      <c r="C1103" s="29"/>
      <c r="D1103" s="29"/>
      <c r="E1103" s="29"/>
      <c r="F1103" s="29"/>
      <c r="G1103" s="29"/>
      <c r="H1103" s="29"/>
      <c r="I1103" s="30"/>
      <c r="J1103" s="30"/>
      <c r="K1103" s="30"/>
      <c r="L1103" s="30"/>
      <c r="M1103" s="40"/>
      <c r="N1103" s="40"/>
      <c r="O1103" s="31"/>
      <c r="P1103" s="31"/>
      <c r="Q1103" s="32"/>
      <c r="R1103" s="32"/>
      <c r="S1103" s="33"/>
      <c r="T1103" s="33"/>
      <c r="U1103" s="33"/>
      <c r="V1103" s="33"/>
      <c r="W1103" s="33"/>
      <c r="X1103" s="33"/>
    </row>
    <row r="1104" spans="1:24" s="34" customFormat="1">
      <c r="A1104" s="29"/>
      <c r="B1104" s="29"/>
      <c r="C1104" s="29"/>
      <c r="D1104" s="29"/>
      <c r="E1104" s="29"/>
      <c r="F1104" s="29"/>
      <c r="G1104" s="29"/>
      <c r="H1104" s="29"/>
      <c r="I1104" s="30"/>
      <c r="J1104" s="30"/>
      <c r="K1104" s="30"/>
      <c r="L1104" s="30"/>
      <c r="M1104" s="40"/>
      <c r="N1104" s="40"/>
      <c r="O1104" s="31"/>
      <c r="P1104" s="31"/>
      <c r="Q1104" s="32"/>
      <c r="R1104" s="32"/>
      <c r="S1104" s="33"/>
      <c r="T1104" s="33"/>
      <c r="U1104" s="33"/>
      <c r="V1104" s="33"/>
      <c r="W1104" s="33"/>
      <c r="X1104" s="33"/>
    </row>
    <row r="1105" spans="1:24" s="34" customFormat="1">
      <c r="A1105" s="29"/>
      <c r="B1105" s="29"/>
      <c r="C1105" s="29"/>
      <c r="D1105" s="29"/>
      <c r="E1105" s="29"/>
      <c r="F1105" s="29"/>
      <c r="G1105" s="29"/>
      <c r="H1105" s="29"/>
      <c r="I1105" s="30"/>
      <c r="J1105" s="30"/>
      <c r="K1105" s="30"/>
      <c r="L1105" s="30"/>
      <c r="M1105" s="40"/>
      <c r="N1105" s="40"/>
      <c r="O1105" s="31"/>
      <c r="P1105" s="31"/>
      <c r="Q1105" s="32"/>
      <c r="R1105" s="32"/>
      <c r="S1105" s="33"/>
      <c r="T1105" s="33"/>
      <c r="U1105" s="33"/>
      <c r="V1105" s="33"/>
      <c r="W1105" s="33"/>
      <c r="X1105" s="33"/>
    </row>
    <row r="1106" spans="1:24" s="34" customFormat="1">
      <c r="A1106" s="29"/>
      <c r="B1106" s="29"/>
      <c r="C1106" s="29"/>
      <c r="D1106" s="29"/>
      <c r="E1106" s="29"/>
      <c r="F1106" s="29"/>
      <c r="G1106" s="29"/>
      <c r="H1106" s="29"/>
      <c r="I1106" s="30"/>
      <c r="J1106" s="30"/>
      <c r="K1106" s="30"/>
      <c r="L1106" s="30"/>
      <c r="M1106" s="40"/>
      <c r="N1106" s="40"/>
      <c r="O1106" s="31"/>
      <c r="P1106" s="31"/>
      <c r="Q1106" s="32"/>
      <c r="R1106" s="32"/>
      <c r="S1106" s="33"/>
      <c r="T1106" s="33"/>
      <c r="U1106" s="33"/>
      <c r="V1106" s="33"/>
      <c r="W1106" s="33"/>
      <c r="X1106" s="33"/>
    </row>
    <row r="1107" spans="1:24" s="34" customFormat="1">
      <c r="A1107" s="29"/>
      <c r="B1107" s="29"/>
      <c r="C1107" s="29"/>
      <c r="D1107" s="29"/>
      <c r="E1107" s="29"/>
      <c r="F1107" s="29"/>
      <c r="G1107" s="29"/>
      <c r="H1107" s="29"/>
      <c r="I1107" s="30"/>
      <c r="J1107" s="30"/>
      <c r="K1107" s="30"/>
      <c r="L1107" s="30"/>
      <c r="M1107" s="40"/>
      <c r="N1107" s="40"/>
      <c r="O1107" s="31"/>
      <c r="P1107" s="31"/>
      <c r="Q1107" s="32"/>
      <c r="R1107" s="32"/>
      <c r="S1107" s="33"/>
      <c r="T1107" s="33"/>
      <c r="U1107" s="33"/>
      <c r="V1107" s="33"/>
      <c r="W1107" s="33"/>
      <c r="X1107" s="33"/>
    </row>
    <row r="1108" spans="1:24" s="34" customFormat="1">
      <c r="A1108" s="29"/>
      <c r="B1108" s="29"/>
      <c r="C1108" s="29"/>
      <c r="D1108" s="29"/>
      <c r="E1108" s="29"/>
      <c r="F1108" s="29"/>
      <c r="G1108" s="29"/>
      <c r="H1108" s="29"/>
      <c r="I1108" s="30"/>
      <c r="J1108" s="30"/>
      <c r="K1108" s="30"/>
      <c r="L1108" s="30"/>
      <c r="M1108" s="40"/>
      <c r="N1108" s="40"/>
      <c r="O1108" s="31"/>
      <c r="P1108" s="31"/>
      <c r="Q1108" s="32"/>
      <c r="R1108" s="32"/>
      <c r="S1108" s="33"/>
      <c r="T1108" s="33"/>
      <c r="U1108" s="33"/>
      <c r="V1108" s="33"/>
      <c r="W1108" s="33"/>
      <c r="X1108" s="33"/>
    </row>
    <row r="1109" spans="1:24" s="34" customFormat="1">
      <c r="A1109" s="29"/>
      <c r="B1109" s="29"/>
      <c r="C1109" s="29"/>
      <c r="D1109" s="29"/>
      <c r="E1109" s="29"/>
      <c r="F1109" s="29"/>
      <c r="G1109" s="29"/>
      <c r="H1109" s="29"/>
      <c r="I1109" s="30"/>
      <c r="J1109" s="30"/>
      <c r="K1109" s="30"/>
      <c r="L1109" s="30"/>
      <c r="M1109" s="40"/>
      <c r="N1109" s="40"/>
      <c r="O1109" s="31"/>
      <c r="P1109" s="31"/>
      <c r="Q1109" s="32"/>
      <c r="R1109" s="32"/>
      <c r="S1109" s="33"/>
      <c r="T1109" s="33"/>
      <c r="U1109" s="33"/>
      <c r="V1109" s="33"/>
      <c r="W1109" s="33"/>
      <c r="X1109" s="33"/>
    </row>
    <row r="1110" spans="1:24" s="34" customFormat="1">
      <c r="A1110" s="29"/>
      <c r="B1110" s="29"/>
      <c r="C1110" s="29"/>
      <c r="D1110" s="29"/>
      <c r="E1110" s="29"/>
      <c r="F1110" s="29"/>
      <c r="G1110" s="29"/>
      <c r="H1110" s="29"/>
      <c r="I1110" s="30"/>
      <c r="J1110" s="30"/>
      <c r="K1110" s="30"/>
      <c r="L1110" s="30"/>
      <c r="M1110" s="40"/>
      <c r="N1110" s="40"/>
      <c r="O1110" s="31"/>
      <c r="P1110" s="31"/>
      <c r="Q1110" s="32"/>
      <c r="R1110" s="32"/>
      <c r="S1110" s="33"/>
      <c r="T1110" s="33"/>
      <c r="U1110" s="33"/>
      <c r="V1110" s="33"/>
      <c r="W1110" s="33"/>
      <c r="X1110" s="33"/>
    </row>
    <row r="1111" spans="1:24" s="34" customFormat="1">
      <c r="A1111" s="29"/>
      <c r="B1111" s="29"/>
      <c r="C1111" s="29"/>
      <c r="D1111" s="29"/>
      <c r="E1111" s="29"/>
      <c r="F1111" s="29"/>
      <c r="G1111" s="29"/>
      <c r="H1111" s="29"/>
      <c r="I1111" s="30"/>
      <c r="J1111" s="30"/>
      <c r="K1111" s="30"/>
      <c r="L1111" s="30"/>
      <c r="M1111" s="40"/>
      <c r="N1111" s="40"/>
      <c r="O1111" s="31"/>
      <c r="P1111" s="31"/>
      <c r="Q1111" s="32"/>
      <c r="R1111" s="32"/>
      <c r="S1111" s="33"/>
      <c r="T1111" s="33"/>
      <c r="U1111" s="33"/>
      <c r="V1111" s="33"/>
      <c r="W1111" s="33"/>
      <c r="X1111" s="33"/>
    </row>
    <row r="1112" spans="1:24" s="34" customFormat="1">
      <c r="A1112" s="29"/>
      <c r="B1112" s="29"/>
      <c r="C1112" s="29"/>
      <c r="D1112" s="29"/>
      <c r="E1112" s="29"/>
      <c r="F1112" s="29"/>
      <c r="G1112" s="29"/>
      <c r="H1112" s="29"/>
      <c r="I1112" s="30"/>
      <c r="J1112" s="30"/>
      <c r="K1112" s="30"/>
      <c r="L1112" s="30"/>
      <c r="M1112" s="40"/>
      <c r="N1112" s="40"/>
      <c r="O1112" s="31"/>
      <c r="P1112" s="31"/>
      <c r="Q1112" s="32"/>
      <c r="R1112" s="32"/>
      <c r="S1112" s="33"/>
      <c r="T1112" s="33"/>
      <c r="U1112" s="33"/>
      <c r="V1112" s="33"/>
      <c r="W1112" s="33"/>
      <c r="X1112" s="33"/>
    </row>
    <row r="1113" spans="1:24" s="34" customFormat="1">
      <c r="A1113" s="29"/>
      <c r="B1113" s="29"/>
      <c r="C1113" s="29"/>
      <c r="D1113" s="29"/>
      <c r="E1113" s="29"/>
      <c r="F1113" s="29"/>
      <c r="G1113" s="29"/>
      <c r="H1113" s="29"/>
      <c r="I1113" s="30"/>
      <c r="J1113" s="30"/>
      <c r="K1113" s="30"/>
      <c r="L1113" s="30"/>
      <c r="M1113" s="40"/>
      <c r="N1113" s="40"/>
      <c r="O1113" s="31"/>
      <c r="P1113" s="31"/>
      <c r="Q1113" s="32"/>
      <c r="R1113" s="32"/>
      <c r="S1113" s="33"/>
      <c r="T1113" s="33"/>
      <c r="U1113" s="33"/>
      <c r="V1113" s="33"/>
      <c r="W1113" s="33"/>
      <c r="X1113" s="33"/>
    </row>
    <row r="1114" spans="1:24" s="34" customFormat="1">
      <c r="A1114" s="29"/>
      <c r="B1114" s="29"/>
      <c r="C1114" s="29"/>
      <c r="D1114" s="29"/>
      <c r="E1114" s="29"/>
      <c r="F1114" s="29"/>
      <c r="G1114" s="29"/>
      <c r="H1114" s="29"/>
      <c r="I1114" s="30"/>
      <c r="J1114" s="30"/>
      <c r="K1114" s="30"/>
      <c r="L1114" s="30"/>
      <c r="M1114" s="40"/>
      <c r="N1114" s="40"/>
      <c r="O1114" s="31"/>
      <c r="P1114" s="31"/>
      <c r="Q1114" s="32"/>
      <c r="R1114" s="32"/>
      <c r="S1114" s="33"/>
      <c r="T1114" s="33"/>
      <c r="U1114" s="33"/>
      <c r="V1114" s="33"/>
      <c r="W1114" s="33"/>
      <c r="X1114" s="33"/>
    </row>
    <row r="1115" spans="1:24" s="34" customFormat="1">
      <c r="A1115" s="29"/>
      <c r="B1115" s="29"/>
      <c r="C1115" s="29"/>
      <c r="D1115" s="29"/>
      <c r="E1115" s="29"/>
      <c r="F1115" s="29"/>
      <c r="G1115" s="29"/>
      <c r="H1115" s="29"/>
      <c r="I1115" s="30"/>
      <c r="J1115" s="30"/>
      <c r="K1115" s="30"/>
      <c r="L1115" s="30"/>
      <c r="M1115" s="40"/>
      <c r="N1115" s="40"/>
      <c r="O1115" s="31"/>
      <c r="P1115" s="31"/>
      <c r="Q1115" s="32"/>
      <c r="R1115" s="32"/>
      <c r="S1115" s="33"/>
      <c r="T1115" s="33"/>
      <c r="U1115" s="33"/>
      <c r="V1115" s="33"/>
      <c r="W1115" s="33"/>
      <c r="X1115" s="33"/>
    </row>
    <row r="1116" spans="1:24" s="34" customFormat="1">
      <c r="A1116" s="29"/>
      <c r="B1116" s="29"/>
      <c r="C1116" s="29"/>
      <c r="D1116" s="29"/>
      <c r="E1116" s="29"/>
      <c r="F1116" s="29"/>
      <c r="G1116" s="29"/>
      <c r="H1116" s="29"/>
      <c r="I1116" s="30"/>
      <c r="J1116" s="30"/>
      <c r="K1116" s="30"/>
      <c r="L1116" s="30"/>
      <c r="M1116" s="40"/>
      <c r="N1116" s="40"/>
      <c r="O1116" s="31"/>
      <c r="P1116" s="31"/>
      <c r="Q1116" s="32"/>
      <c r="R1116" s="32"/>
      <c r="S1116" s="33"/>
      <c r="T1116" s="33"/>
      <c r="U1116" s="33"/>
      <c r="V1116" s="33"/>
      <c r="W1116" s="33"/>
      <c r="X1116" s="33"/>
    </row>
    <row r="1117" spans="1:24" s="34" customFormat="1">
      <c r="A1117" s="29"/>
      <c r="B1117" s="29"/>
      <c r="C1117" s="29"/>
      <c r="D1117" s="29"/>
      <c r="E1117" s="29"/>
      <c r="F1117" s="29"/>
      <c r="G1117" s="29"/>
      <c r="H1117" s="29"/>
      <c r="I1117" s="30"/>
      <c r="J1117" s="30"/>
      <c r="K1117" s="30"/>
      <c r="L1117" s="30"/>
      <c r="M1117" s="40"/>
      <c r="N1117" s="40"/>
      <c r="O1117" s="31"/>
      <c r="P1117" s="31"/>
      <c r="Q1117" s="32"/>
      <c r="R1117" s="32"/>
      <c r="S1117" s="33"/>
      <c r="T1117" s="33"/>
      <c r="U1117" s="33"/>
      <c r="V1117" s="33"/>
      <c r="W1117" s="33"/>
      <c r="X1117" s="33"/>
    </row>
    <row r="1118" spans="1:24" s="34" customFormat="1">
      <c r="A1118" s="29"/>
      <c r="B1118" s="29"/>
      <c r="C1118" s="29"/>
      <c r="D1118" s="29"/>
      <c r="E1118" s="29"/>
      <c r="F1118" s="29"/>
      <c r="G1118" s="29"/>
      <c r="H1118" s="29"/>
      <c r="I1118" s="30"/>
      <c r="J1118" s="30"/>
      <c r="K1118" s="30"/>
      <c r="L1118" s="30"/>
      <c r="M1118" s="40"/>
      <c r="N1118" s="40"/>
      <c r="O1118" s="31"/>
      <c r="P1118" s="31"/>
      <c r="Q1118" s="32"/>
      <c r="R1118" s="32"/>
      <c r="S1118" s="33"/>
      <c r="T1118" s="33"/>
      <c r="U1118" s="33"/>
      <c r="V1118" s="33"/>
      <c r="W1118" s="33"/>
      <c r="X1118" s="33"/>
    </row>
    <row r="1119" spans="1:24" s="34" customFormat="1">
      <c r="A1119" s="29"/>
      <c r="B1119" s="29"/>
      <c r="C1119" s="29"/>
      <c r="D1119" s="29"/>
      <c r="E1119" s="29"/>
      <c r="F1119" s="29"/>
      <c r="G1119" s="29"/>
      <c r="H1119" s="29"/>
      <c r="I1119" s="30"/>
      <c r="J1119" s="30"/>
      <c r="K1119" s="30"/>
      <c r="L1119" s="30"/>
      <c r="M1119" s="40"/>
      <c r="N1119" s="40"/>
      <c r="O1119" s="31"/>
      <c r="P1119" s="31"/>
      <c r="Q1119" s="32"/>
      <c r="R1119" s="32"/>
      <c r="S1119" s="33"/>
      <c r="T1119" s="33"/>
      <c r="U1119" s="33"/>
      <c r="V1119" s="33"/>
      <c r="W1119" s="33"/>
      <c r="X1119" s="33"/>
    </row>
    <row r="1120" spans="1:24" s="34" customFormat="1">
      <c r="A1120" s="29"/>
      <c r="B1120" s="29"/>
      <c r="C1120" s="29"/>
      <c r="D1120" s="29"/>
      <c r="E1120" s="29"/>
      <c r="F1120" s="29"/>
      <c r="G1120" s="29"/>
      <c r="H1120" s="29"/>
      <c r="I1120" s="30"/>
      <c r="J1120" s="30"/>
      <c r="K1120" s="30"/>
      <c r="L1120" s="30"/>
      <c r="M1120" s="40"/>
      <c r="N1120" s="40"/>
      <c r="O1120" s="31"/>
      <c r="P1120" s="31"/>
      <c r="Q1120" s="32"/>
      <c r="R1120" s="32"/>
      <c r="S1120" s="33"/>
      <c r="T1120" s="33"/>
      <c r="U1120" s="33"/>
      <c r="V1120" s="33"/>
      <c r="W1120" s="33"/>
      <c r="X1120" s="33"/>
    </row>
    <row r="1121" spans="1:24" s="34" customFormat="1">
      <c r="A1121" s="29"/>
      <c r="B1121" s="29"/>
      <c r="C1121" s="29"/>
      <c r="D1121" s="29"/>
      <c r="E1121" s="29"/>
      <c r="F1121" s="29"/>
      <c r="G1121" s="29"/>
      <c r="H1121" s="29"/>
      <c r="I1121" s="30"/>
      <c r="J1121" s="30"/>
      <c r="K1121" s="30"/>
      <c r="L1121" s="30"/>
      <c r="M1121" s="40"/>
      <c r="N1121" s="40"/>
      <c r="O1121" s="31"/>
      <c r="P1121" s="31"/>
      <c r="Q1121" s="32"/>
      <c r="R1121" s="32"/>
      <c r="S1121" s="33"/>
      <c r="T1121" s="33"/>
      <c r="U1121" s="33"/>
      <c r="V1121" s="33"/>
      <c r="W1121" s="33"/>
      <c r="X1121" s="33"/>
    </row>
    <row r="1122" spans="1:24" s="34" customFormat="1">
      <c r="A1122" s="29"/>
      <c r="B1122" s="29"/>
      <c r="C1122" s="29"/>
      <c r="D1122" s="29"/>
      <c r="E1122" s="29"/>
      <c r="F1122" s="29"/>
      <c r="G1122" s="29"/>
      <c r="H1122" s="29"/>
      <c r="I1122" s="30"/>
      <c r="J1122" s="30"/>
      <c r="K1122" s="30"/>
      <c r="L1122" s="30"/>
      <c r="M1122" s="40"/>
      <c r="N1122" s="40"/>
      <c r="O1122" s="31"/>
      <c r="P1122" s="31"/>
      <c r="Q1122" s="32"/>
      <c r="R1122" s="32"/>
      <c r="S1122" s="33"/>
      <c r="T1122" s="33"/>
      <c r="U1122" s="33"/>
      <c r="V1122" s="33"/>
      <c r="W1122" s="33"/>
      <c r="X1122" s="33"/>
    </row>
    <row r="1123" spans="1:24" s="34" customFormat="1">
      <c r="A1123" s="29"/>
      <c r="B1123" s="29"/>
      <c r="C1123" s="29"/>
      <c r="D1123" s="29"/>
      <c r="E1123" s="29"/>
      <c r="F1123" s="29"/>
      <c r="G1123" s="29"/>
      <c r="H1123" s="29"/>
      <c r="I1123" s="30"/>
      <c r="J1123" s="30"/>
      <c r="K1123" s="30"/>
      <c r="L1123" s="30"/>
      <c r="M1123" s="40"/>
      <c r="N1123" s="40"/>
      <c r="O1123" s="31"/>
      <c r="P1123" s="31"/>
      <c r="Q1123" s="32"/>
      <c r="R1123" s="32"/>
      <c r="S1123" s="33"/>
      <c r="T1123" s="33"/>
      <c r="U1123" s="33"/>
      <c r="V1123" s="33"/>
      <c r="W1123" s="33"/>
      <c r="X1123" s="33"/>
    </row>
    <row r="1124" spans="1:24" s="34" customFormat="1">
      <c r="A1124" s="29"/>
      <c r="B1124" s="29"/>
      <c r="C1124" s="29"/>
      <c r="D1124" s="29"/>
      <c r="E1124" s="29"/>
      <c r="F1124" s="29"/>
      <c r="G1124" s="29"/>
      <c r="H1124" s="29"/>
      <c r="I1124" s="30"/>
      <c r="J1124" s="30"/>
      <c r="K1124" s="30"/>
      <c r="L1124" s="30"/>
      <c r="M1124" s="40"/>
      <c r="N1124" s="40"/>
      <c r="O1124" s="31"/>
      <c r="P1124" s="31"/>
      <c r="Q1124" s="32"/>
      <c r="R1124" s="32"/>
      <c r="S1124" s="33"/>
      <c r="T1124" s="33"/>
      <c r="U1124" s="33"/>
      <c r="V1124" s="33"/>
      <c r="W1124" s="33"/>
      <c r="X1124" s="33"/>
    </row>
    <row r="1125" spans="1:24" s="34" customFormat="1">
      <c r="A1125" s="29"/>
      <c r="B1125" s="29"/>
      <c r="C1125" s="29"/>
      <c r="D1125" s="29"/>
      <c r="E1125" s="29"/>
      <c r="F1125" s="29"/>
      <c r="G1125" s="29"/>
      <c r="H1125" s="29"/>
      <c r="I1125" s="30"/>
      <c r="J1125" s="30"/>
      <c r="K1125" s="30"/>
      <c r="L1125" s="30"/>
      <c r="M1125" s="40"/>
      <c r="N1125" s="40"/>
      <c r="O1125" s="31"/>
      <c r="P1125" s="31"/>
      <c r="Q1125" s="32"/>
      <c r="R1125" s="32"/>
      <c r="S1125" s="33"/>
      <c r="T1125" s="33"/>
      <c r="U1125" s="33"/>
      <c r="V1125" s="33"/>
      <c r="W1125" s="33"/>
      <c r="X1125" s="33"/>
    </row>
    <row r="1126" spans="1:24" s="34" customFormat="1">
      <c r="A1126" s="29"/>
      <c r="B1126" s="29"/>
      <c r="C1126" s="29"/>
      <c r="D1126" s="29"/>
      <c r="E1126" s="29"/>
      <c r="F1126" s="29"/>
      <c r="G1126" s="29"/>
      <c r="H1126" s="29"/>
      <c r="I1126" s="30"/>
      <c r="J1126" s="30"/>
      <c r="K1126" s="30"/>
      <c r="L1126" s="30"/>
      <c r="M1126" s="40"/>
      <c r="N1126" s="40"/>
      <c r="O1126" s="31"/>
      <c r="P1126" s="31"/>
      <c r="Q1126" s="32"/>
      <c r="R1126" s="32"/>
      <c r="S1126" s="33"/>
      <c r="T1126" s="33"/>
      <c r="U1126" s="33"/>
      <c r="V1126" s="33"/>
      <c r="W1126" s="33"/>
      <c r="X1126" s="33"/>
    </row>
    <row r="1127" spans="1:24" s="34" customFormat="1">
      <c r="A1127" s="29"/>
      <c r="B1127" s="29"/>
      <c r="C1127" s="29"/>
      <c r="D1127" s="29"/>
      <c r="E1127" s="29"/>
      <c r="F1127" s="29"/>
      <c r="G1127" s="29"/>
      <c r="H1127" s="29"/>
      <c r="I1127" s="30"/>
      <c r="J1127" s="30"/>
      <c r="K1127" s="30"/>
      <c r="L1127" s="30"/>
      <c r="M1127" s="40"/>
      <c r="N1127" s="40"/>
      <c r="O1127" s="31"/>
      <c r="P1127" s="31"/>
      <c r="Q1127" s="32"/>
      <c r="R1127" s="32"/>
      <c r="S1127" s="33"/>
      <c r="T1127" s="33"/>
      <c r="U1127" s="33"/>
      <c r="V1127" s="33"/>
      <c r="W1127" s="33"/>
      <c r="X1127" s="33"/>
    </row>
    <row r="1128" spans="1:24" s="34" customFormat="1">
      <c r="A1128" s="29"/>
      <c r="B1128" s="29"/>
      <c r="C1128" s="29"/>
      <c r="D1128" s="29"/>
      <c r="E1128" s="29"/>
      <c r="F1128" s="29"/>
      <c r="G1128" s="29"/>
      <c r="H1128" s="29"/>
      <c r="I1128" s="30"/>
      <c r="J1128" s="30"/>
      <c r="K1128" s="30"/>
      <c r="L1128" s="30"/>
      <c r="M1128" s="40"/>
      <c r="N1128" s="40"/>
      <c r="O1128" s="31"/>
      <c r="P1128" s="31"/>
      <c r="Q1128" s="32"/>
      <c r="R1128" s="32"/>
      <c r="S1128" s="33"/>
      <c r="T1128" s="33"/>
      <c r="U1128" s="33"/>
      <c r="V1128" s="33"/>
      <c r="W1128" s="33"/>
      <c r="X1128" s="33"/>
    </row>
    <row r="1129" spans="1:24" s="34" customFormat="1">
      <c r="A1129" s="29"/>
      <c r="B1129" s="29"/>
      <c r="C1129" s="29"/>
      <c r="D1129" s="29"/>
      <c r="E1129" s="29"/>
      <c r="F1129" s="29"/>
      <c r="G1129" s="29"/>
      <c r="H1129" s="29"/>
      <c r="I1129" s="30"/>
      <c r="J1129" s="30"/>
      <c r="K1129" s="30"/>
      <c r="L1129" s="30"/>
      <c r="M1129" s="40"/>
      <c r="N1129" s="40"/>
      <c r="O1129" s="31"/>
      <c r="P1129" s="31"/>
      <c r="Q1129" s="32"/>
      <c r="R1129" s="32"/>
      <c r="S1129" s="33"/>
      <c r="T1129" s="33"/>
      <c r="U1129" s="33"/>
      <c r="V1129" s="33"/>
      <c r="W1129" s="33"/>
      <c r="X1129" s="33"/>
    </row>
    <row r="1130" spans="1:24" s="34" customFormat="1">
      <c r="A1130" s="29"/>
      <c r="B1130" s="29"/>
      <c r="C1130" s="29"/>
      <c r="D1130" s="29"/>
      <c r="E1130" s="29"/>
      <c r="F1130" s="29"/>
      <c r="G1130" s="29"/>
      <c r="H1130" s="29"/>
      <c r="I1130" s="30"/>
      <c r="J1130" s="30"/>
      <c r="K1130" s="30"/>
      <c r="L1130" s="30"/>
      <c r="M1130" s="40"/>
      <c r="N1130" s="40"/>
      <c r="O1130" s="31"/>
      <c r="P1130" s="31"/>
      <c r="Q1130" s="32"/>
      <c r="R1130" s="32"/>
      <c r="S1130" s="33"/>
      <c r="T1130" s="33"/>
      <c r="U1130" s="33"/>
      <c r="V1130" s="33"/>
      <c r="W1130" s="33"/>
      <c r="X1130" s="33"/>
    </row>
    <row r="1131" spans="1:24" s="34" customFormat="1">
      <c r="A1131" s="29"/>
      <c r="B1131" s="29"/>
      <c r="C1131" s="29"/>
      <c r="D1131" s="29"/>
      <c r="E1131" s="29"/>
      <c r="F1131" s="29"/>
      <c r="G1131" s="29"/>
      <c r="H1131" s="29"/>
      <c r="I1131" s="30"/>
      <c r="J1131" s="30"/>
      <c r="K1131" s="30"/>
      <c r="L1131" s="30"/>
      <c r="M1131" s="40"/>
      <c r="N1131" s="40"/>
      <c r="O1131" s="31"/>
      <c r="P1131" s="31"/>
      <c r="Q1131" s="32"/>
      <c r="R1131" s="32"/>
      <c r="S1131" s="33"/>
      <c r="T1131" s="33"/>
      <c r="U1131" s="33"/>
      <c r="V1131" s="33"/>
      <c r="W1131" s="33"/>
      <c r="X1131" s="33"/>
    </row>
    <row r="1132" spans="1:24" s="34" customFormat="1">
      <c r="A1132" s="29"/>
      <c r="B1132" s="29"/>
      <c r="C1132" s="29"/>
      <c r="D1132" s="29"/>
      <c r="E1132" s="29"/>
      <c r="F1132" s="29"/>
      <c r="G1132" s="29"/>
      <c r="H1132" s="29"/>
      <c r="I1132" s="30"/>
      <c r="J1132" s="30"/>
      <c r="K1132" s="30"/>
      <c r="L1132" s="30"/>
      <c r="M1132" s="40"/>
      <c r="N1132" s="40"/>
      <c r="O1132" s="31"/>
      <c r="P1132" s="31"/>
      <c r="Q1132" s="32"/>
      <c r="R1132" s="32"/>
      <c r="S1132" s="33"/>
      <c r="T1132" s="33"/>
      <c r="U1132" s="33"/>
      <c r="V1132" s="33"/>
      <c r="W1132" s="33"/>
      <c r="X1132" s="33"/>
    </row>
    <row r="1133" spans="1:24" s="34" customFormat="1">
      <c r="A1133" s="29"/>
      <c r="B1133" s="29"/>
      <c r="C1133" s="29"/>
      <c r="D1133" s="29"/>
      <c r="E1133" s="29"/>
      <c r="F1133" s="29"/>
      <c r="G1133" s="29"/>
      <c r="H1133" s="29"/>
      <c r="I1133" s="30"/>
      <c r="J1133" s="30"/>
      <c r="K1133" s="30"/>
      <c r="L1133" s="30"/>
      <c r="M1133" s="40"/>
      <c r="N1133" s="40"/>
      <c r="O1133" s="31"/>
      <c r="P1133" s="31"/>
      <c r="Q1133" s="32"/>
      <c r="R1133" s="32"/>
      <c r="S1133" s="33"/>
      <c r="T1133" s="33"/>
      <c r="U1133" s="33"/>
      <c r="V1133" s="33"/>
      <c r="W1133" s="33"/>
      <c r="X1133" s="33"/>
    </row>
    <row r="1134" spans="1:24" s="34" customFormat="1">
      <c r="A1134" s="29"/>
      <c r="B1134" s="29"/>
      <c r="C1134" s="29"/>
      <c r="D1134" s="29"/>
      <c r="E1134" s="29"/>
      <c r="F1134" s="29"/>
      <c r="G1134" s="29"/>
      <c r="H1134" s="29"/>
      <c r="I1134" s="30"/>
      <c r="J1134" s="30"/>
      <c r="K1134" s="30"/>
      <c r="L1134" s="30"/>
      <c r="M1134" s="40"/>
      <c r="N1134" s="40"/>
      <c r="O1134" s="31"/>
      <c r="P1134" s="31"/>
      <c r="Q1134" s="32"/>
      <c r="R1134" s="32"/>
      <c r="S1134" s="33"/>
      <c r="T1134" s="33"/>
      <c r="U1134" s="33"/>
      <c r="V1134" s="33"/>
      <c r="W1134" s="33"/>
      <c r="X1134" s="33"/>
    </row>
    <row r="1135" spans="1:24" s="34" customFormat="1">
      <c r="A1135" s="29"/>
      <c r="B1135" s="29"/>
      <c r="C1135" s="29"/>
      <c r="D1135" s="29"/>
      <c r="E1135" s="29"/>
      <c r="F1135" s="29"/>
      <c r="G1135" s="29"/>
      <c r="H1135" s="29"/>
      <c r="I1135" s="30"/>
      <c r="J1135" s="30"/>
      <c r="K1135" s="30"/>
      <c r="L1135" s="30"/>
      <c r="M1135" s="40"/>
      <c r="N1135" s="40"/>
      <c r="O1135" s="31"/>
      <c r="P1135" s="31"/>
      <c r="Q1135" s="32"/>
      <c r="R1135" s="32"/>
      <c r="S1135" s="33"/>
      <c r="T1135" s="33"/>
      <c r="U1135" s="33"/>
      <c r="V1135" s="33"/>
      <c r="W1135" s="33"/>
      <c r="X1135" s="33"/>
    </row>
    <row r="1136" spans="1:24" s="34" customFormat="1">
      <c r="A1136" s="29"/>
      <c r="B1136" s="29"/>
      <c r="C1136" s="29"/>
      <c r="D1136" s="29"/>
      <c r="E1136" s="29"/>
      <c r="F1136" s="29"/>
      <c r="G1136" s="29"/>
      <c r="H1136" s="29"/>
      <c r="I1136" s="30"/>
      <c r="J1136" s="30"/>
      <c r="K1136" s="30"/>
      <c r="L1136" s="30"/>
      <c r="M1136" s="40"/>
      <c r="N1136" s="40"/>
      <c r="O1136" s="31"/>
      <c r="P1136" s="31"/>
      <c r="Q1136" s="32"/>
      <c r="R1136" s="32"/>
      <c r="S1136" s="33"/>
      <c r="T1136" s="33"/>
      <c r="U1136" s="33"/>
      <c r="V1136" s="33"/>
      <c r="W1136" s="33"/>
      <c r="X1136" s="33"/>
    </row>
    <row r="1137" spans="1:24" s="34" customFormat="1">
      <c r="A1137" s="29"/>
      <c r="B1137" s="29"/>
      <c r="C1137" s="29"/>
      <c r="D1137" s="29"/>
      <c r="E1137" s="29"/>
      <c r="F1137" s="29"/>
      <c r="G1137" s="29"/>
      <c r="H1137" s="29"/>
      <c r="I1137" s="30"/>
      <c r="J1137" s="30"/>
      <c r="K1137" s="30"/>
      <c r="L1137" s="30"/>
      <c r="M1137" s="40"/>
      <c r="N1137" s="40"/>
      <c r="O1137" s="31"/>
      <c r="P1137" s="31"/>
      <c r="Q1137" s="32"/>
      <c r="R1137" s="32"/>
      <c r="S1137" s="33"/>
      <c r="T1137" s="33"/>
      <c r="U1137" s="33"/>
      <c r="V1137" s="33"/>
      <c r="W1137" s="33"/>
      <c r="X1137" s="33"/>
    </row>
    <row r="1138" spans="1:24" s="34" customFormat="1">
      <c r="A1138" s="29"/>
      <c r="B1138" s="29"/>
      <c r="C1138" s="29"/>
      <c r="D1138" s="29"/>
      <c r="E1138" s="29"/>
      <c r="F1138" s="29"/>
      <c r="G1138" s="29"/>
      <c r="H1138" s="29"/>
      <c r="I1138" s="30"/>
      <c r="J1138" s="30"/>
      <c r="K1138" s="30"/>
      <c r="L1138" s="30"/>
      <c r="M1138" s="40"/>
      <c r="N1138" s="40"/>
      <c r="O1138" s="31"/>
      <c r="P1138" s="31"/>
      <c r="Q1138" s="32"/>
      <c r="R1138" s="32"/>
      <c r="S1138" s="33"/>
      <c r="T1138" s="33"/>
      <c r="U1138" s="33"/>
      <c r="V1138" s="33"/>
      <c r="W1138" s="33"/>
      <c r="X1138" s="33"/>
    </row>
    <row r="1139" spans="1:24" s="34" customFormat="1">
      <c r="A1139" s="29"/>
      <c r="B1139" s="29"/>
      <c r="C1139" s="29"/>
      <c r="D1139" s="29"/>
      <c r="E1139" s="29"/>
      <c r="F1139" s="29"/>
      <c r="G1139" s="29"/>
      <c r="H1139" s="29"/>
      <c r="I1139" s="30"/>
      <c r="J1139" s="30"/>
      <c r="K1139" s="30"/>
      <c r="L1139" s="30"/>
      <c r="M1139" s="40"/>
      <c r="N1139" s="40"/>
      <c r="O1139" s="31"/>
      <c r="P1139" s="31"/>
      <c r="Q1139" s="32"/>
      <c r="R1139" s="32"/>
      <c r="S1139" s="33"/>
      <c r="T1139" s="33"/>
      <c r="U1139" s="33"/>
      <c r="V1139" s="33"/>
      <c r="W1139" s="33"/>
      <c r="X1139" s="33"/>
    </row>
    <row r="1140" spans="1:24" s="34" customFormat="1">
      <c r="A1140" s="29"/>
      <c r="B1140" s="29"/>
      <c r="C1140" s="29"/>
      <c r="D1140" s="29"/>
      <c r="E1140" s="29"/>
      <c r="F1140" s="29"/>
      <c r="G1140" s="29"/>
      <c r="H1140" s="29"/>
      <c r="I1140" s="30"/>
      <c r="J1140" s="30"/>
      <c r="K1140" s="30"/>
      <c r="L1140" s="30"/>
      <c r="M1140" s="40"/>
      <c r="N1140" s="40"/>
      <c r="O1140" s="31"/>
      <c r="P1140" s="31"/>
      <c r="Q1140" s="32"/>
      <c r="R1140" s="32"/>
      <c r="S1140" s="33"/>
      <c r="T1140" s="33"/>
      <c r="U1140" s="33"/>
      <c r="V1140" s="33"/>
      <c r="W1140" s="33"/>
      <c r="X1140" s="33"/>
    </row>
    <row r="1141" spans="1:24" s="34" customFormat="1">
      <c r="A1141" s="29"/>
      <c r="B1141" s="29"/>
      <c r="C1141" s="29"/>
      <c r="D1141" s="29"/>
      <c r="E1141" s="29"/>
      <c r="F1141" s="29"/>
      <c r="G1141" s="29"/>
      <c r="H1141" s="29"/>
      <c r="I1141" s="30"/>
      <c r="J1141" s="30"/>
      <c r="K1141" s="30"/>
      <c r="L1141" s="30"/>
      <c r="M1141" s="40"/>
      <c r="N1141" s="40"/>
      <c r="O1141" s="31"/>
      <c r="P1141" s="31"/>
      <c r="Q1141" s="32"/>
      <c r="R1141" s="32"/>
      <c r="S1141" s="33"/>
      <c r="T1141" s="33"/>
      <c r="U1141" s="33"/>
      <c r="V1141" s="33"/>
      <c r="W1141" s="33"/>
      <c r="X1141" s="33"/>
    </row>
    <row r="1142" spans="1:24" s="34" customFormat="1">
      <c r="A1142" s="29"/>
      <c r="B1142" s="29"/>
      <c r="C1142" s="29"/>
      <c r="D1142" s="29"/>
      <c r="E1142" s="29"/>
      <c r="F1142" s="29"/>
      <c r="G1142" s="29"/>
      <c r="H1142" s="29"/>
      <c r="I1142" s="30"/>
      <c r="J1142" s="30"/>
      <c r="K1142" s="30"/>
      <c r="L1142" s="30"/>
      <c r="M1142" s="40"/>
      <c r="N1142" s="40"/>
      <c r="O1142" s="31"/>
      <c r="P1142" s="31"/>
      <c r="Q1142" s="32"/>
      <c r="R1142" s="32"/>
      <c r="S1142" s="33"/>
      <c r="T1142" s="33"/>
      <c r="U1142" s="33"/>
      <c r="V1142" s="33"/>
      <c r="W1142" s="33"/>
      <c r="X1142" s="33"/>
    </row>
    <row r="1143" spans="1:24" s="34" customFormat="1">
      <c r="A1143" s="29"/>
      <c r="B1143" s="29"/>
      <c r="C1143" s="29"/>
      <c r="D1143" s="29"/>
      <c r="E1143" s="29"/>
      <c r="F1143" s="29"/>
      <c r="G1143" s="29"/>
      <c r="H1143" s="29"/>
      <c r="I1143" s="30"/>
      <c r="J1143" s="30"/>
      <c r="K1143" s="30"/>
      <c r="L1143" s="30"/>
      <c r="M1143" s="40"/>
      <c r="N1143" s="40"/>
      <c r="O1143" s="31"/>
      <c r="P1143" s="31"/>
      <c r="Q1143" s="32"/>
      <c r="R1143" s="32"/>
      <c r="S1143" s="33"/>
      <c r="T1143" s="33"/>
      <c r="U1143" s="33"/>
      <c r="V1143" s="33"/>
      <c r="W1143" s="33"/>
      <c r="X1143" s="33"/>
    </row>
    <row r="1144" spans="1:24" s="34" customFormat="1">
      <c r="A1144" s="29"/>
      <c r="B1144" s="29"/>
      <c r="C1144" s="29"/>
      <c r="D1144" s="29"/>
      <c r="E1144" s="29"/>
      <c r="F1144" s="29"/>
      <c r="G1144" s="29"/>
      <c r="H1144" s="29"/>
      <c r="I1144" s="30"/>
      <c r="J1144" s="30"/>
      <c r="K1144" s="30"/>
      <c r="L1144" s="30"/>
      <c r="M1144" s="40"/>
      <c r="N1144" s="40"/>
      <c r="O1144" s="31"/>
      <c r="P1144" s="31"/>
      <c r="Q1144" s="32"/>
      <c r="R1144" s="32"/>
      <c r="S1144" s="33"/>
      <c r="T1144" s="33"/>
      <c r="U1144" s="33"/>
      <c r="V1144" s="33"/>
      <c r="W1144" s="33"/>
      <c r="X1144" s="33"/>
    </row>
    <row r="1145" spans="1:24" s="34" customFormat="1">
      <c r="A1145" s="29"/>
      <c r="B1145" s="29"/>
      <c r="C1145" s="29"/>
      <c r="D1145" s="29"/>
      <c r="E1145" s="29"/>
      <c r="F1145" s="29"/>
      <c r="G1145" s="29"/>
      <c r="H1145" s="29"/>
      <c r="I1145" s="30"/>
      <c r="J1145" s="30"/>
      <c r="K1145" s="30"/>
      <c r="L1145" s="30"/>
      <c r="M1145" s="40"/>
      <c r="N1145" s="40"/>
      <c r="O1145" s="31"/>
      <c r="P1145" s="31"/>
      <c r="Q1145" s="32"/>
      <c r="R1145" s="32"/>
      <c r="S1145" s="33"/>
      <c r="T1145" s="33"/>
      <c r="U1145" s="33"/>
      <c r="V1145" s="33"/>
      <c r="W1145" s="33"/>
      <c r="X1145" s="33"/>
    </row>
    <row r="1146" spans="1:24" s="34" customFormat="1">
      <c r="A1146" s="29"/>
      <c r="B1146" s="29"/>
      <c r="C1146" s="29"/>
      <c r="D1146" s="29"/>
      <c r="E1146" s="29"/>
      <c r="F1146" s="29"/>
      <c r="G1146" s="29"/>
      <c r="H1146" s="29"/>
      <c r="I1146" s="30"/>
      <c r="J1146" s="30"/>
      <c r="K1146" s="30"/>
      <c r="L1146" s="30"/>
      <c r="M1146" s="40"/>
      <c r="N1146" s="40"/>
      <c r="O1146" s="31"/>
      <c r="P1146" s="31"/>
      <c r="Q1146" s="32"/>
      <c r="R1146" s="32"/>
      <c r="S1146" s="33"/>
      <c r="T1146" s="33"/>
      <c r="U1146" s="33"/>
      <c r="V1146" s="33"/>
      <c r="W1146" s="33"/>
      <c r="X1146" s="33"/>
    </row>
    <row r="1147" spans="1:24" s="34" customFormat="1">
      <c r="A1147" s="29"/>
      <c r="B1147" s="29"/>
      <c r="C1147" s="29"/>
      <c r="D1147" s="29"/>
      <c r="E1147" s="29"/>
      <c r="F1147" s="29"/>
      <c r="G1147" s="29"/>
      <c r="H1147" s="29"/>
      <c r="I1147" s="30"/>
      <c r="J1147" s="30"/>
      <c r="K1147" s="30"/>
      <c r="L1147" s="30"/>
      <c r="M1147" s="40"/>
      <c r="N1147" s="40"/>
      <c r="O1147" s="31"/>
      <c r="P1147" s="31"/>
      <c r="Q1147" s="32"/>
      <c r="R1147" s="32"/>
      <c r="S1147" s="33"/>
      <c r="T1147" s="33"/>
      <c r="U1147" s="33"/>
      <c r="V1147" s="33"/>
      <c r="W1147" s="33"/>
      <c r="X1147" s="33"/>
    </row>
    <row r="1148" spans="1:24" s="34" customFormat="1">
      <c r="A1148" s="29"/>
      <c r="B1148" s="29"/>
      <c r="C1148" s="29"/>
      <c r="D1148" s="29"/>
      <c r="E1148" s="29"/>
      <c r="F1148" s="29"/>
      <c r="G1148" s="29"/>
      <c r="H1148" s="29"/>
      <c r="I1148" s="30"/>
      <c r="J1148" s="30"/>
      <c r="K1148" s="30"/>
      <c r="L1148" s="30"/>
      <c r="M1148" s="40"/>
      <c r="N1148" s="40"/>
      <c r="O1148" s="31"/>
      <c r="P1148" s="31"/>
      <c r="Q1148" s="32"/>
      <c r="R1148" s="32"/>
      <c r="S1148" s="33"/>
      <c r="T1148" s="33"/>
      <c r="U1148" s="33"/>
      <c r="V1148" s="33"/>
      <c r="W1148" s="33"/>
      <c r="X1148" s="33"/>
    </row>
    <row r="1149" spans="1:24" s="34" customFormat="1">
      <c r="A1149" s="29"/>
      <c r="B1149" s="29"/>
      <c r="C1149" s="29"/>
      <c r="D1149" s="29"/>
      <c r="E1149" s="29"/>
      <c r="F1149" s="29"/>
      <c r="G1149" s="29"/>
      <c r="H1149" s="29"/>
      <c r="I1149" s="30"/>
      <c r="J1149" s="30"/>
      <c r="K1149" s="30"/>
      <c r="L1149" s="30"/>
      <c r="M1149" s="40"/>
      <c r="N1149" s="40"/>
      <c r="O1149" s="31"/>
      <c r="P1149" s="31"/>
      <c r="Q1149" s="32"/>
      <c r="R1149" s="32"/>
      <c r="S1149" s="33"/>
      <c r="T1149" s="33"/>
      <c r="U1149" s="33"/>
      <c r="V1149" s="33"/>
      <c r="W1149" s="33"/>
      <c r="X1149" s="33"/>
    </row>
    <row r="1150" spans="1:24" s="34" customFormat="1">
      <c r="A1150" s="29"/>
      <c r="B1150" s="29"/>
      <c r="C1150" s="29"/>
      <c r="D1150" s="29"/>
      <c r="E1150" s="29"/>
      <c r="F1150" s="29"/>
      <c r="G1150" s="29"/>
      <c r="H1150" s="29"/>
      <c r="I1150" s="30"/>
      <c r="J1150" s="30"/>
      <c r="K1150" s="30"/>
      <c r="L1150" s="30"/>
      <c r="M1150" s="40"/>
      <c r="N1150" s="40"/>
      <c r="O1150" s="31"/>
      <c r="P1150" s="31"/>
      <c r="Q1150" s="32"/>
      <c r="R1150" s="32"/>
      <c r="S1150" s="33"/>
      <c r="T1150" s="33"/>
      <c r="U1150" s="33"/>
      <c r="V1150" s="33"/>
      <c r="W1150" s="33"/>
      <c r="X1150" s="33"/>
    </row>
    <row r="1151" spans="1:24" s="34" customFormat="1">
      <c r="A1151" s="29"/>
      <c r="B1151" s="29"/>
      <c r="C1151" s="29"/>
      <c r="D1151" s="29"/>
      <c r="E1151" s="29"/>
      <c r="F1151" s="29"/>
      <c r="G1151" s="29"/>
      <c r="H1151" s="29"/>
      <c r="I1151" s="30"/>
      <c r="J1151" s="30"/>
      <c r="K1151" s="30"/>
      <c r="L1151" s="30"/>
      <c r="M1151" s="40"/>
      <c r="N1151" s="40"/>
      <c r="O1151" s="31"/>
      <c r="P1151" s="31"/>
      <c r="Q1151" s="32"/>
      <c r="R1151" s="32"/>
      <c r="S1151" s="33"/>
      <c r="T1151" s="33"/>
      <c r="U1151" s="33"/>
      <c r="V1151" s="33"/>
      <c r="W1151" s="33"/>
      <c r="X1151" s="33"/>
    </row>
    <row r="1152" spans="1:24" s="34" customFormat="1">
      <c r="A1152" s="29"/>
      <c r="B1152" s="29"/>
      <c r="C1152" s="29"/>
      <c r="D1152" s="29"/>
      <c r="E1152" s="29"/>
      <c r="F1152" s="29"/>
      <c r="G1152" s="29"/>
      <c r="H1152" s="29"/>
      <c r="I1152" s="30"/>
      <c r="J1152" s="30"/>
      <c r="K1152" s="30"/>
      <c r="L1152" s="30"/>
      <c r="M1152" s="40"/>
      <c r="N1152" s="40"/>
      <c r="O1152" s="31"/>
      <c r="P1152" s="31"/>
      <c r="Q1152" s="32"/>
      <c r="R1152" s="32"/>
      <c r="S1152" s="33"/>
      <c r="T1152" s="33"/>
      <c r="U1152" s="33"/>
      <c r="V1152" s="33"/>
      <c r="W1152" s="33"/>
      <c r="X1152" s="33"/>
    </row>
    <row r="1153" spans="1:24" s="34" customFormat="1">
      <c r="A1153" s="29"/>
      <c r="B1153" s="29"/>
      <c r="C1153" s="29"/>
      <c r="D1153" s="29"/>
      <c r="E1153" s="29"/>
      <c r="F1153" s="29"/>
      <c r="G1153" s="29"/>
      <c r="H1153" s="29"/>
      <c r="I1153" s="30"/>
      <c r="J1153" s="30"/>
      <c r="K1153" s="30"/>
      <c r="L1153" s="30"/>
      <c r="M1153" s="40"/>
      <c r="N1153" s="40"/>
      <c r="O1153" s="31"/>
      <c r="P1153" s="31"/>
      <c r="Q1153" s="32"/>
      <c r="R1153" s="32"/>
      <c r="S1153" s="33"/>
      <c r="T1153" s="33"/>
      <c r="U1153" s="33"/>
      <c r="V1153" s="33"/>
      <c r="W1153" s="33"/>
      <c r="X1153" s="33"/>
    </row>
    <row r="1154" spans="1:24" s="34" customFormat="1">
      <c r="A1154" s="29"/>
      <c r="B1154" s="29"/>
      <c r="C1154" s="29"/>
      <c r="D1154" s="29"/>
      <c r="E1154" s="29"/>
      <c r="F1154" s="29"/>
      <c r="G1154" s="29"/>
      <c r="H1154" s="29"/>
      <c r="I1154" s="30"/>
      <c r="J1154" s="30"/>
      <c r="K1154" s="30"/>
      <c r="L1154" s="30"/>
      <c r="M1154" s="40"/>
      <c r="N1154" s="40"/>
      <c r="O1154" s="31"/>
      <c r="P1154" s="31"/>
      <c r="Q1154" s="32"/>
      <c r="R1154" s="32"/>
      <c r="S1154" s="33"/>
      <c r="T1154" s="33"/>
      <c r="U1154" s="33"/>
      <c r="V1154" s="33"/>
      <c r="W1154" s="33"/>
      <c r="X1154" s="33"/>
    </row>
    <row r="1155" spans="1:24" s="34" customFormat="1">
      <c r="A1155" s="29"/>
      <c r="B1155" s="29"/>
      <c r="C1155" s="29"/>
      <c r="D1155" s="29"/>
      <c r="E1155" s="29"/>
      <c r="F1155" s="29"/>
      <c r="G1155" s="29"/>
      <c r="H1155" s="29"/>
      <c r="I1155" s="30"/>
      <c r="J1155" s="30"/>
      <c r="K1155" s="30"/>
      <c r="L1155" s="30"/>
      <c r="M1155" s="40"/>
      <c r="N1155" s="40"/>
      <c r="O1155" s="31"/>
      <c r="P1155" s="31"/>
      <c r="Q1155" s="32"/>
      <c r="R1155" s="32"/>
      <c r="S1155" s="33"/>
      <c r="T1155" s="33"/>
      <c r="U1155" s="33"/>
      <c r="V1155" s="33"/>
      <c r="W1155" s="33"/>
      <c r="X1155" s="33"/>
    </row>
    <row r="1156" spans="1:24" s="34" customFormat="1">
      <c r="A1156" s="29"/>
      <c r="B1156" s="29"/>
      <c r="C1156" s="29"/>
      <c r="D1156" s="29"/>
      <c r="E1156" s="29"/>
      <c r="F1156" s="29"/>
      <c r="G1156" s="29"/>
      <c r="H1156" s="29"/>
      <c r="I1156" s="30"/>
      <c r="J1156" s="30"/>
      <c r="K1156" s="30"/>
      <c r="L1156" s="30"/>
      <c r="M1156" s="40"/>
      <c r="N1156" s="40"/>
      <c r="O1156" s="31"/>
      <c r="P1156" s="31"/>
      <c r="Q1156" s="32"/>
      <c r="R1156" s="32"/>
      <c r="S1156" s="33"/>
      <c r="T1156" s="33"/>
      <c r="U1156" s="33"/>
      <c r="V1156" s="33"/>
      <c r="W1156" s="33"/>
      <c r="X1156" s="33"/>
    </row>
    <row r="1157" spans="1:24" s="34" customFormat="1">
      <c r="A1157" s="29"/>
      <c r="B1157" s="29"/>
      <c r="C1157" s="29"/>
      <c r="D1157" s="29"/>
      <c r="E1157" s="29"/>
      <c r="F1157" s="29"/>
      <c r="G1157" s="29"/>
      <c r="H1157" s="29"/>
      <c r="I1157" s="30"/>
      <c r="J1157" s="30"/>
      <c r="K1157" s="30"/>
      <c r="L1157" s="30"/>
      <c r="M1157" s="40"/>
      <c r="N1157" s="40"/>
      <c r="O1157" s="31"/>
      <c r="P1157" s="31"/>
      <c r="Q1157" s="32"/>
      <c r="R1157" s="32"/>
      <c r="S1157" s="33"/>
      <c r="T1157" s="33"/>
      <c r="U1157" s="33"/>
      <c r="V1157" s="33"/>
      <c r="W1157" s="33"/>
      <c r="X1157" s="33"/>
    </row>
    <row r="1158" spans="1:24" s="34" customFormat="1">
      <c r="A1158" s="29"/>
      <c r="B1158" s="29"/>
      <c r="C1158" s="29"/>
      <c r="D1158" s="29"/>
      <c r="E1158" s="29"/>
      <c r="F1158" s="29"/>
      <c r="G1158" s="29"/>
      <c r="H1158" s="29"/>
      <c r="I1158" s="30"/>
      <c r="J1158" s="30"/>
      <c r="K1158" s="30"/>
      <c r="L1158" s="30"/>
      <c r="M1158" s="40"/>
      <c r="N1158" s="40"/>
      <c r="O1158" s="31"/>
      <c r="P1158" s="31"/>
      <c r="Q1158" s="32"/>
      <c r="R1158" s="32"/>
      <c r="S1158" s="33"/>
      <c r="T1158" s="33"/>
      <c r="U1158" s="33"/>
      <c r="V1158" s="33"/>
      <c r="W1158" s="33"/>
      <c r="X1158" s="33"/>
    </row>
    <row r="1159" spans="1:24" s="34" customFormat="1">
      <c r="A1159" s="29"/>
      <c r="B1159" s="29"/>
      <c r="C1159" s="29"/>
      <c r="D1159" s="29"/>
      <c r="E1159" s="29"/>
      <c r="F1159" s="29"/>
      <c r="G1159" s="29"/>
      <c r="H1159" s="29"/>
      <c r="I1159" s="30"/>
      <c r="J1159" s="30"/>
      <c r="K1159" s="30"/>
      <c r="L1159" s="30"/>
      <c r="M1159" s="40"/>
      <c r="N1159" s="40"/>
      <c r="O1159" s="31"/>
      <c r="P1159" s="31"/>
      <c r="Q1159" s="32"/>
      <c r="R1159" s="32"/>
      <c r="S1159" s="33"/>
      <c r="T1159" s="33"/>
      <c r="U1159" s="33"/>
      <c r="V1159" s="33"/>
      <c r="W1159" s="33"/>
      <c r="X1159" s="33"/>
    </row>
    <row r="1160" spans="1:24" s="34" customFormat="1">
      <c r="A1160" s="29"/>
      <c r="B1160" s="29"/>
      <c r="C1160" s="29"/>
      <c r="D1160" s="29"/>
      <c r="E1160" s="29"/>
      <c r="F1160" s="29"/>
      <c r="G1160" s="29"/>
      <c r="H1160" s="29"/>
      <c r="I1160" s="30"/>
      <c r="J1160" s="30"/>
      <c r="K1160" s="30"/>
      <c r="L1160" s="30"/>
      <c r="M1160" s="40"/>
      <c r="N1160" s="40"/>
      <c r="O1160" s="31"/>
      <c r="P1160" s="31"/>
      <c r="Q1160" s="32"/>
      <c r="R1160" s="32"/>
      <c r="S1160" s="33"/>
      <c r="T1160" s="33"/>
      <c r="U1160" s="33"/>
      <c r="V1160" s="33"/>
      <c r="W1160" s="33"/>
      <c r="X1160" s="33"/>
    </row>
    <row r="1161" spans="1:24" s="34" customFormat="1">
      <c r="A1161" s="29"/>
      <c r="B1161" s="29"/>
      <c r="C1161" s="29"/>
      <c r="D1161" s="29"/>
      <c r="E1161" s="29"/>
      <c r="F1161" s="29"/>
      <c r="G1161" s="29"/>
      <c r="H1161" s="29"/>
      <c r="I1161" s="30"/>
      <c r="J1161" s="30"/>
      <c r="K1161" s="30"/>
      <c r="L1161" s="30"/>
      <c r="M1161" s="40"/>
      <c r="N1161" s="40"/>
      <c r="O1161" s="31"/>
      <c r="P1161" s="31"/>
      <c r="Q1161" s="32"/>
      <c r="R1161" s="32"/>
      <c r="S1161" s="33"/>
      <c r="T1161" s="33"/>
      <c r="U1161" s="33"/>
      <c r="V1161" s="33"/>
      <c r="W1161" s="33"/>
      <c r="X1161" s="33"/>
    </row>
    <row r="1162" spans="1:24" s="34" customFormat="1">
      <c r="A1162" s="29"/>
      <c r="B1162" s="29"/>
      <c r="C1162" s="29"/>
      <c r="D1162" s="29"/>
      <c r="E1162" s="29"/>
      <c r="F1162" s="29"/>
      <c r="G1162" s="29"/>
      <c r="H1162" s="29"/>
      <c r="I1162" s="30"/>
      <c r="J1162" s="30"/>
      <c r="K1162" s="30"/>
      <c r="L1162" s="30"/>
      <c r="M1162" s="40"/>
      <c r="N1162" s="40"/>
      <c r="O1162" s="31"/>
      <c r="P1162" s="31"/>
      <c r="Q1162" s="32"/>
      <c r="R1162" s="32"/>
      <c r="S1162" s="33"/>
      <c r="T1162" s="33"/>
      <c r="U1162" s="33"/>
      <c r="V1162" s="33"/>
      <c r="W1162" s="33"/>
      <c r="X1162" s="33"/>
    </row>
    <row r="1163" spans="1:24" s="34" customFormat="1">
      <c r="A1163" s="29"/>
      <c r="B1163" s="29"/>
      <c r="C1163" s="29"/>
      <c r="D1163" s="29"/>
      <c r="E1163" s="29"/>
      <c r="F1163" s="29"/>
      <c r="G1163" s="29"/>
      <c r="H1163" s="29"/>
      <c r="I1163" s="30"/>
      <c r="J1163" s="30"/>
      <c r="K1163" s="30"/>
      <c r="L1163" s="30"/>
      <c r="M1163" s="40"/>
      <c r="N1163" s="40"/>
      <c r="O1163" s="31"/>
      <c r="P1163" s="31"/>
      <c r="Q1163" s="32"/>
      <c r="R1163" s="32"/>
      <c r="S1163" s="33"/>
      <c r="T1163" s="33"/>
      <c r="U1163" s="33"/>
      <c r="V1163" s="33"/>
      <c r="W1163" s="33"/>
      <c r="X1163" s="33"/>
    </row>
    <row r="1164" spans="1:24" s="34" customFormat="1">
      <c r="A1164" s="29"/>
      <c r="B1164" s="29"/>
      <c r="C1164" s="29"/>
      <c r="D1164" s="29"/>
      <c r="E1164" s="29"/>
      <c r="F1164" s="29"/>
      <c r="G1164" s="29"/>
      <c r="H1164" s="29"/>
      <c r="I1164" s="30"/>
      <c r="J1164" s="30"/>
      <c r="K1164" s="30"/>
      <c r="L1164" s="30"/>
      <c r="M1164" s="40"/>
      <c r="N1164" s="40"/>
      <c r="O1164" s="31"/>
      <c r="P1164" s="31"/>
      <c r="Q1164" s="32"/>
      <c r="R1164" s="32"/>
      <c r="S1164" s="33"/>
      <c r="T1164" s="33"/>
      <c r="U1164" s="33"/>
      <c r="V1164" s="33"/>
      <c r="W1164" s="33"/>
      <c r="X1164" s="33"/>
    </row>
    <row r="1165" spans="1:24" s="34" customFormat="1">
      <c r="A1165" s="29"/>
      <c r="B1165" s="29"/>
      <c r="C1165" s="29"/>
      <c r="D1165" s="29"/>
      <c r="E1165" s="29"/>
      <c r="F1165" s="29"/>
      <c r="G1165" s="29"/>
      <c r="H1165" s="29"/>
      <c r="I1165" s="30"/>
      <c r="J1165" s="30"/>
      <c r="K1165" s="30"/>
      <c r="L1165" s="30"/>
      <c r="M1165" s="40"/>
      <c r="N1165" s="40"/>
      <c r="O1165" s="31"/>
      <c r="P1165" s="31"/>
      <c r="Q1165" s="32"/>
      <c r="R1165" s="32"/>
      <c r="S1165" s="33"/>
      <c r="T1165" s="33"/>
      <c r="U1165" s="33"/>
      <c r="V1165" s="33"/>
      <c r="W1165" s="33"/>
      <c r="X1165" s="33"/>
    </row>
    <row r="1166" spans="1:24" s="34" customFormat="1">
      <c r="A1166" s="29"/>
      <c r="B1166" s="29"/>
      <c r="C1166" s="29"/>
      <c r="D1166" s="29"/>
      <c r="E1166" s="29"/>
      <c r="F1166" s="29"/>
      <c r="G1166" s="29"/>
      <c r="H1166" s="29"/>
      <c r="I1166" s="30"/>
      <c r="J1166" s="30"/>
      <c r="K1166" s="30"/>
      <c r="L1166" s="30"/>
      <c r="M1166" s="40"/>
      <c r="N1166" s="40"/>
      <c r="O1166" s="31"/>
      <c r="P1166" s="31"/>
      <c r="Q1166" s="32"/>
      <c r="R1166" s="32"/>
      <c r="S1166" s="33"/>
      <c r="T1166" s="33"/>
      <c r="U1166" s="33"/>
      <c r="V1166" s="33"/>
      <c r="W1166" s="33"/>
      <c r="X1166" s="33"/>
    </row>
    <row r="1167" spans="1:24" s="34" customFormat="1">
      <c r="A1167" s="29"/>
      <c r="B1167" s="29"/>
      <c r="C1167" s="29"/>
      <c r="D1167" s="29"/>
      <c r="E1167" s="29"/>
      <c r="F1167" s="29"/>
      <c r="G1167" s="29"/>
      <c r="H1167" s="29"/>
      <c r="I1167" s="30"/>
      <c r="J1167" s="30"/>
      <c r="K1167" s="30"/>
      <c r="L1167" s="30"/>
      <c r="M1167" s="40"/>
      <c r="N1167" s="40"/>
      <c r="O1167" s="31"/>
      <c r="P1167" s="31"/>
      <c r="Q1167" s="32"/>
      <c r="R1167" s="32"/>
      <c r="S1167" s="33"/>
      <c r="T1167" s="33"/>
      <c r="U1167" s="33"/>
      <c r="V1167" s="33"/>
      <c r="W1167" s="33"/>
      <c r="X1167" s="33"/>
    </row>
    <row r="1168" spans="1:24" s="34" customFormat="1">
      <c r="A1168" s="29"/>
      <c r="B1168" s="29"/>
      <c r="C1168" s="29"/>
      <c r="D1168" s="29"/>
      <c r="E1168" s="29"/>
      <c r="F1168" s="29"/>
      <c r="G1168" s="29"/>
      <c r="H1168" s="29"/>
      <c r="I1168" s="30"/>
      <c r="J1168" s="30"/>
      <c r="K1168" s="30"/>
      <c r="L1168" s="30"/>
      <c r="M1168" s="40"/>
      <c r="N1168" s="40"/>
      <c r="O1168" s="31"/>
      <c r="P1168" s="31"/>
      <c r="Q1168" s="32"/>
      <c r="R1168" s="32"/>
      <c r="S1168" s="33"/>
      <c r="T1168" s="33"/>
      <c r="U1168" s="33"/>
      <c r="V1168" s="33"/>
      <c r="W1168" s="33"/>
      <c r="X1168" s="33"/>
    </row>
    <row r="1169" spans="1:24" s="34" customFormat="1">
      <c r="A1169" s="29"/>
      <c r="B1169" s="29"/>
      <c r="C1169" s="29"/>
      <c r="D1169" s="29"/>
      <c r="E1169" s="29"/>
      <c r="F1169" s="29"/>
      <c r="G1169" s="29"/>
      <c r="H1169" s="29"/>
      <c r="I1169" s="30"/>
      <c r="J1169" s="30"/>
      <c r="K1169" s="30"/>
      <c r="L1169" s="30"/>
      <c r="M1169" s="40"/>
      <c r="N1169" s="40"/>
      <c r="O1169" s="31"/>
      <c r="P1169" s="31"/>
      <c r="Q1169" s="32"/>
      <c r="R1169" s="32"/>
      <c r="S1169" s="33"/>
      <c r="T1169" s="33"/>
      <c r="U1169" s="33"/>
      <c r="V1169" s="33"/>
      <c r="W1169" s="33"/>
      <c r="X1169" s="33"/>
    </row>
    <row r="1170" spans="1:24" s="34" customFormat="1">
      <c r="A1170" s="29"/>
      <c r="B1170" s="29"/>
      <c r="C1170" s="29"/>
      <c r="D1170" s="29"/>
      <c r="E1170" s="29"/>
      <c r="F1170" s="29"/>
      <c r="G1170" s="29"/>
      <c r="H1170" s="29"/>
      <c r="I1170" s="30"/>
      <c r="J1170" s="30"/>
      <c r="K1170" s="30"/>
      <c r="L1170" s="30"/>
      <c r="M1170" s="40"/>
      <c r="N1170" s="40"/>
      <c r="O1170" s="31"/>
      <c r="P1170" s="31"/>
      <c r="Q1170" s="32"/>
      <c r="R1170" s="32"/>
      <c r="S1170" s="33"/>
      <c r="T1170" s="33"/>
      <c r="U1170" s="33"/>
      <c r="V1170" s="33"/>
      <c r="W1170" s="33"/>
      <c r="X1170" s="33"/>
    </row>
    <row r="1171" spans="1:24" s="34" customFormat="1">
      <c r="A1171" s="29"/>
      <c r="B1171" s="29"/>
      <c r="C1171" s="29"/>
      <c r="D1171" s="29"/>
      <c r="E1171" s="29"/>
      <c r="F1171" s="29"/>
      <c r="G1171" s="29"/>
      <c r="H1171" s="29"/>
      <c r="I1171" s="30"/>
      <c r="J1171" s="30"/>
      <c r="K1171" s="30"/>
      <c r="L1171" s="30"/>
      <c r="M1171" s="40"/>
      <c r="N1171" s="40"/>
      <c r="O1171" s="31"/>
      <c r="P1171" s="31"/>
      <c r="Q1171" s="32"/>
      <c r="R1171" s="32"/>
      <c r="S1171" s="33"/>
      <c r="T1171" s="33"/>
      <c r="U1171" s="33"/>
      <c r="V1171" s="33"/>
      <c r="W1171" s="33"/>
      <c r="X1171" s="33"/>
    </row>
    <row r="1172" spans="1:24" s="34" customFormat="1">
      <c r="A1172" s="29"/>
      <c r="B1172" s="29"/>
      <c r="C1172" s="29"/>
      <c r="D1172" s="29"/>
      <c r="E1172" s="29"/>
      <c r="F1172" s="29"/>
      <c r="G1172" s="29"/>
      <c r="H1172" s="29"/>
      <c r="I1172" s="30"/>
      <c r="J1172" s="30"/>
      <c r="K1172" s="30"/>
      <c r="L1172" s="30"/>
      <c r="M1172" s="40"/>
      <c r="N1172" s="40"/>
      <c r="O1172" s="31"/>
      <c r="P1172" s="31"/>
      <c r="Q1172" s="32"/>
      <c r="R1172" s="32"/>
      <c r="S1172" s="33"/>
      <c r="T1172" s="33"/>
      <c r="U1172" s="33"/>
      <c r="V1172" s="33"/>
      <c r="W1172" s="33"/>
      <c r="X1172" s="33"/>
    </row>
    <row r="1173" spans="1:24" s="34" customFormat="1">
      <c r="A1173" s="29"/>
      <c r="B1173" s="29"/>
      <c r="C1173" s="29"/>
      <c r="D1173" s="29"/>
      <c r="E1173" s="29"/>
      <c r="F1173" s="29"/>
      <c r="G1173" s="29"/>
      <c r="H1173" s="29"/>
      <c r="I1173" s="30"/>
      <c r="J1173" s="30"/>
      <c r="K1173" s="30"/>
      <c r="L1173" s="30"/>
      <c r="M1173" s="40"/>
      <c r="N1173" s="40"/>
      <c r="O1173" s="31"/>
      <c r="P1173" s="31"/>
      <c r="Q1173" s="32"/>
      <c r="R1173" s="32"/>
      <c r="S1173" s="33"/>
      <c r="T1173" s="33"/>
      <c r="U1173" s="33"/>
      <c r="V1173" s="33"/>
      <c r="W1173" s="33"/>
      <c r="X1173" s="33"/>
    </row>
    <row r="1174" spans="1:24" s="34" customFormat="1">
      <c r="A1174" s="29"/>
      <c r="B1174" s="29"/>
      <c r="C1174" s="29"/>
      <c r="D1174" s="29"/>
      <c r="E1174" s="29"/>
      <c r="F1174" s="29"/>
      <c r="G1174" s="29"/>
      <c r="H1174" s="29"/>
      <c r="I1174" s="30"/>
      <c r="J1174" s="30"/>
      <c r="K1174" s="30"/>
      <c r="L1174" s="30"/>
      <c r="M1174" s="40"/>
      <c r="N1174" s="40"/>
      <c r="O1174" s="31"/>
      <c r="P1174" s="31"/>
      <c r="Q1174" s="32"/>
      <c r="R1174" s="32"/>
      <c r="S1174" s="33"/>
      <c r="T1174" s="33"/>
      <c r="U1174" s="33"/>
      <c r="V1174" s="33"/>
      <c r="W1174" s="33"/>
      <c r="X1174" s="33"/>
    </row>
    <row r="1175" spans="1:24" s="34" customFormat="1">
      <c r="A1175" s="29"/>
      <c r="B1175" s="29"/>
      <c r="C1175" s="29"/>
      <c r="D1175" s="29"/>
      <c r="E1175" s="29"/>
      <c r="F1175" s="29"/>
      <c r="G1175" s="29"/>
      <c r="H1175" s="29"/>
      <c r="I1175" s="30"/>
      <c r="J1175" s="30"/>
      <c r="K1175" s="30"/>
      <c r="L1175" s="30"/>
      <c r="M1175" s="40"/>
      <c r="N1175" s="40"/>
      <c r="O1175" s="31"/>
      <c r="P1175" s="31"/>
      <c r="Q1175" s="32"/>
      <c r="R1175" s="32"/>
      <c r="S1175" s="33"/>
      <c r="T1175" s="33"/>
      <c r="U1175" s="33"/>
      <c r="V1175" s="33"/>
      <c r="W1175" s="33"/>
      <c r="X1175" s="33"/>
    </row>
    <row r="1176" spans="1:24" s="34" customFormat="1">
      <c r="A1176" s="29"/>
      <c r="B1176" s="29"/>
      <c r="C1176" s="29"/>
      <c r="D1176" s="29"/>
      <c r="E1176" s="29"/>
      <c r="F1176" s="29"/>
      <c r="G1176" s="29"/>
      <c r="H1176" s="29"/>
      <c r="I1176" s="30"/>
      <c r="J1176" s="30"/>
      <c r="K1176" s="30"/>
      <c r="L1176" s="30"/>
      <c r="M1176" s="40"/>
      <c r="N1176" s="40"/>
      <c r="O1176" s="31"/>
      <c r="P1176" s="31"/>
      <c r="Q1176" s="32"/>
      <c r="R1176" s="32"/>
      <c r="S1176" s="33"/>
      <c r="T1176" s="33"/>
      <c r="U1176" s="33"/>
      <c r="V1176" s="33"/>
      <c r="W1176" s="33"/>
      <c r="X1176" s="33"/>
    </row>
    <row r="1177" spans="1:24" s="34" customFormat="1">
      <c r="A1177" s="29"/>
      <c r="B1177" s="29"/>
      <c r="C1177" s="29"/>
      <c r="D1177" s="29"/>
      <c r="E1177" s="29"/>
      <c r="F1177" s="29"/>
      <c r="G1177" s="29"/>
      <c r="H1177" s="29"/>
      <c r="I1177" s="30"/>
      <c r="J1177" s="30"/>
      <c r="K1177" s="30"/>
      <c r="L1177" s="30"/>
      <c r="M1177" s="40"/>
      <c r="N1177" s="40"/>
      <c r="O1177" s="31"/>
      <c r="P1177" s="31"/>
      <c r="Q1177" s="32"/>
      <c r="R1177" s="32"/>
      <c r="S1177" s="33"/>
      <c r="T1177" s="33"/>
      <c r="U1177" s="33"/>
      <c r="V1177" s="33"/>
      <c r="W1177" s="33"/>
      <c r="X1177" s="33"/>
    </row>
    <row r="1178" spans="1:24" s="34" customFormat="1">
      <c r="A1178" s="29"/>
      <c r="B1178" s="29"/>
      <c r="C1178" s="29"/>
      <c r="D1178" s="29"/>
      <c r="E1178" s="29"/>
      <c r="F1178" s="29"/>
      <c r="G1178" s="29"/>
      <c r="H1178" s="29"/>
      <c r="I1178" s="30"/>
      <c r="J1178" s="30"/>
      <c r="K1178" s="30"/>
      <c r="L1178" s="30"/>
      <c r="M1178" s="40"/>
      <c r="N1178" s="40"/>
      <c r="O1178" s="31"/>
      <c r="P1178" s="31"/>
      <c r="Q1178" s="32"/>
      <c r="R1178" s="32"/>
      <c r="S1178" s="33"/>
      <c r="T1178" s="33"/>
      <c r="U1178" s="33"/>
      <c r="V1178" s="33"/>
      <c r="W1178" s="33"/>
      <c r="X1178" s="33"/>
    </row>
    <row r="1179" spans="1:24" s="34" customFormat="1">
      <c r="A1179" s="29"/>
      <c r="B1179" s="29"/>
      <c r="C1179" s="29"/>
      <c r="D1179" s="29"/>
      <c r="E1179" s="29"/>
      <c r="F1179" s="29"/>
      <c r="G1179" s="29"/>
      <c r="H1179" s="29"/>
      <c r="I1179" s="30"/>
      <c r="J1179" s="30"/>
      <c r="K1179" s="30"/>
      <c r="L1179" s="30"/>
      <c r="M1179" s="40"/>
      <c r="N1179" s="40"/>
      <c r="O1179" s="31"/>
      <c r="P1179" s="31"/>
      <c r="Q1179" s="32"/>
      <c r="R1179" s="32"/>
      <c r="S1179" s="33"/>
      <c r="T1179" s="33"/>
      <c r="U1179" s="33"/>
      <c r="V1179" s="33"/>
      <c r="W1179" s="33"/>
      <c r="X1179" s="33"/>
    </row>
    <row r="1180" spans="1:24" s="34" customFormat="1">
      <c r="A1180" s="29"/>
      <c r="B1180" s="29"/>
      <c r="C1180" s="29"/>
      <c r="D1180" s="29"/>
      <c r="E1180" s="29"/>
      <c r="F1180" s="29"/>
      <c r="G1180" s="29"/>
      <c r="H1180" s="29"/>
      <c r="I1180" s="30"/>
      <c r="J1180" s="30"/>
      <c r="K1180" s="30"/>
      <c r="L1180" s="30"/>
      <c r="M1180" s="40"/>
      <c r="N1180" s="40"/>
      <c r="O1180" s="31"/>
      <c r="P1180" s="31"/>
      <c r="Q1180" s="32"/>
      <c r="R1180" s="32"/>
      <c r="S1180" s="33"/>
      <c r="T1180" s="33"/>
      <c r="U1180" s="33"/>
      <c r="V1180" s="33"/>
      <c r="W1180" s="33"/>
      <c r="X1180" s="33"/>
    </row>
    <row r="1181" spans="1:24" s="34" customFormat="1">
      <c r="A1181" s="29"/>
      <c r="B1181" s="29"/>
      <c r="C1181" s="29"/>
      <c r="D1181" s="29"/>
      <c r="E1181" s="29"/>
      <c r="F1181" s="29"/>
      <c r="G1181" s="29"/>
      <c r="H1181" s="29"/>
      <c r="I1181" s="30"/>
      <c r="J1181" s="30"/>
      <c r="K1181" s="30"/>
      <c r="L1181" s="30"/>
      <c r="M1181" s="40"/>
      <c r="N1181" s="40"/>
      <c r="O1181" s="31"/>
      <c r="P1181" s="31"/>
      <c r="Q1181" s="32"/>
      <c r="R1181" s="32"/>
      <c r="S1181" s="33"/>
      <c r="T1181" s="33"/>
      <c r="U1181" s="33"/>
      <c r="V1181" s="33"/>
      <c r="W1181" s="33"/>
      <c r="X1181" s="33"/>
    </row>
    <row r="1182" spans="1:24" s="34" customFormat="1">
      <c r="A1182" s="29"/>
      <c r="B1182" s="29"/>
      <c r="C1182" s="29"/>
      <c r="D1182" s="29"/>
      <c r="E1182" s="29"/>
      <c r="F1182" s="29"/>
      <c r="G1182" s="29"/>
      <c r="H1182" s="29"/>
      <c r="I1182" s="30"/>
      <c r="J1182" s="30"/>
      <c r="K1182" s="30"/>
      <c r="L1182" s="30"/>
      <c r="M1182" s="40"/>
      <c r="N1182" s="40"/>
      <c r="O1182" s="31"/>
      <c r="P1182" s="31"/>
      <c r="Q1182" s="32"/>
      <c r="R1182" s="32"/>
      <c r="S1182" s="33"/>
      <c r="T1182" s="33"/>
      <c r="U1182" s="33"/>
      <c r="V1182" s="33"/>
      <c r="W1182" s="33"/>
      <c r="X1182" s="33"/>
    </row>
    <row r="1183" spans="1:24" s="34" customFormat="1">
      <c r="A1183" s="29"/>
      <c r="B1183" s="29"/>
      <c r="C1183" s="29"/>
      <c r="D1183" s="29"/>
      <c r="E1183" s="29"/>
      <c r="F1183" s="29"/>
      <c r="G1183" s="29"/>
      <c r="H1183" s="29"/>
      <c r="I1183" s="30"/>
      <c r="J1183" s="30"/>
      <c r="K1183" s="30"/>
      <c r="L1183" s="30"/>
      <c r="M1183" s="40"/>
      <c r="N1183" s="40"/>
      <c r="O1183" s="31"/>
      <c r="P1183" s="31"/>
      <c r="Q1183" s="32"/>
      <c r="R1183" s="32"/>
      <c r="S1183" s="33"/>
      <c r="T1183" s="33"/>
      <c r="U1183" s="33"/>
      <c r="V1183" s="33"/>
      <c r="W1183" s="33"/>
      <c r="X1183" s="33"/>
    </row>
    <row r="1184" spans="1:24" s="34" customFormat="1">
      <c r="A1184" s="29"/>
      <c r="B1184" s="29"/>
      <c r="C1184" s="29"/>
      <c r="D1184" s="29"/>
      <c r="E1184" s="29"/>
      <c r="F1184" s="29"/>
      <c r="G1184" s="29"/>
      <c r="H1184" s="29"/>
      <c r="I1184" s="30"/>
      <c r="J1184" s="30"/>
      <c r="K1184" s="30"/>
      <c r="L1184" s="30"/>
      <c r="M1184" s="40"/>
      <c r="N1184" s="40"/>
      <c r="O1184" s="31"/>
      <c r="P1184" s="31"/>
      <c r="Q1184" s="32"/>
      <c r="R1184" s="32"/>
      <c r="S1184" s="33"/>
      <c r="T1184" s="33"/>
      <c r="U1184" s="33"/>
      <c r="V1184" s="33"/>
      <c r="W1184" s="33"/>
      <c r="X1184" s="33"/>
    </row>
    <row r="1185" spans="1:24" s="34" customFormat="1">
      <c r="A1185" s="29"/>
      <c r="B1185" s="29"/>
      <c r="C1185" s="29"/>
      <c r="D1185" s="29"/>
      <c r="E1185" s="29"/>
      <c r="F1185" s="29"/>
      <c r="G1185" s="29"/>
      <c r="H1185" s="29"/>
      <c r="I1185" s="30"/>
      <c r="J1185" s="30"/>
      <c r="K1185" s="30"/>
      <c r="L1185" s="30"/>
      <c r="M1185" s="40"/>
      <c r="N1185" s="40"/>
      <c r="O1185" s="31"/>
      <c r="P1185" s="31"/>
      <c r="Q1185" s="32"/>
      <c r="R1185" s="32"/>
      <c r="S1185" s="33"/>
      <c r="T1185" s="33"/>
      <c r="U1185" s="33"/>
      <c r="V1185" s="33"/>
      <c r="W1185" s="33"/>
      <c r="X1185" s="33"/>
    </row>
    <row r="1186" spans="1:24" s="34" customFormat="1">
      <c r="A1186" s="29"/>
      <c r="B1186" s="29"/>
      <c r="C1186" s="29"/>
      <c r="D1186" s="29"/>
      <c r="E1186" s="29"/>
      <c r="F1186" s="29"/>
      <c r="G1186" s="29"/>
      <c r="H1186" s="29"/>
      <c r="I1186" s="30"/>
      <c r="J1186" s="30"/>
      <c r="K1186" s="30"/>
      <c r="L1186" s="30"/>
      <c r="M1186" s="40"/>
      <c r="N1186" s="40"/>
      <c r="O1186" s="31"/>
      <c r="P1186" s="31"/>
      <c r="Q1186" s="32"/>
      <c r="R1186" s="32"/>
      <c r="S1186" s="33"/>
      <c r="T1186" s="33"/>
      <c r="U1186" s="33"/>
      <c r="V1186" s="33"/>
      <c r="W1186" s="33"/>
      <c r="X1186" s="33"/>
    </row>
    <row r="1187" spans="1:24" s="34" customFormat="1">
      <c r="A1187" s="29"/>
      <c r="B1187" s="29"/>
      <c r="C1187" s="29"/>
      <c r="D1187" s="29"/>
      <c r="E1187" s="29"/>
      <c r="F1187" s="29"/>
      <c r="G1187" s="29"/>
      <c r="H1187" s="29"/>
      <c r="I1187" s="30"/>
      <c r="J1187" s="30"/>
      <c r="K1187" s="30"/>
      <c r="L1187" s="30"/>
      <c r="M1187" s="40"/>
      <c r="N1187" s="40"/>
      <c r="O1187" s="31"/>
      <c r="P1187" s="31"/>
      <c r="Q1187" s="32"/>
      <c r="R1187" s="32"/>
      <c r="S1187" s="33"/>
      <c r="T1187" s="33"/>
      <c r="U1187" s="33"/>
      <c r="V1187" s="33"/>
      <c r="W1187" s="33"/>
      <c r="X1187" s="33"/>
    </row>
    <row r="1188" spans="1:24" s="34" customFormat="1">
      <c r="A1188" s="29"/>
      <c r="B1188" s="29"/>
      <c r="C1188" s="29"/>
      <c r="D1188" s="29"/>
      <c r="E1188" s="29"/>
      <c r="F1188" s="29"/>
      <c r="G1188" s="29"/>
      <c r="H1188" s="29"/>
      <c r="I1188" s="30"/>
      <c r="J1188" s="30"/>
      <c r="K1188" s="30"/>
      <c r="L1188" s="30"/>
      <c r="M1188" s="40"/>
      <c r="N1188" s="40"/>
      <c r="O1188" s="31"/>
      <c r="P1188" s="31"/>
      <c r="Q1188" s="32"/>
      <c r="R1188" s="32"/>
      <c r="S1188" s="33"/>
      <c r="T1188" s="33"/>
      <c r="U1188" s="33"/>
      <c r="V1188" s="33"/>
      <c r="W1188" s="33"/>
      <c r="X1188" s="33"/>
    </row>
    <row r="1189" spans="1:24" s="34" customFormat="1">
      <c r="A1189" s="29"/>
      <c r="B1189" s="29"/>
      <c r="C1189" s="29"/>
      <c r="D1189" s="29"/>
      <c r="E1189" s="29"/>
      <c r="F1189" s="29"/>
      <c r="G1189" s="29"/>
      <c r="H1189" s="29"/>
      <c r="I1189" s="30"/>
      <c r="J1189" s="30"/>
      <c r="K1189" s="30"/>
      <c r="L1189" s="30"/>
      <c r="M1189" s="40"/>
      <c r="N1189" s="40"/>
      <c r="O1189" s="31"/>
      <c r="P1189" s="31"/>
      <c r="Q1189" s="32"/>
      <c r="R1189" s="32"/>
      <c r="S1189" s="33"/>
      <c r="T1189" s="33"/>
      <c r="U1189" s="33"/>
      <c r="V1189" s="33"/>
      <c r="W1189" s="33"/>
      <c r="X1189" s="33"/>
    </row>
    <row r="1190" spans="1:24" s="34" customFormat="1">
      <c r="A1190" s="29"/>
      <c r="B1190" s="29"/>
      <c r="C1190" s="29"/>
      <c r="D1190" s="29"/>
      <c r="E1190" s="29"/>
      <c r="F1190" s="29"/>
      <c r="G1190" s="29"/>
      <c r="H1190" s="29"/>
      <c r="I1190" s="30"/>
      <c r="J1190" s="30"/>
      <c r="K1190" s="30"/>
      <c r="L1190" s="30"/>
      <c r="M1190" s="40"/>
      <c r="N1190" s="40"/>
      <c r="O1190" s="31"/>
      <c r="P1190" s="31"/>
      <c r="Q1190" s="32"/>
      <c r="R1190" s="32"/>
      <c r="S1190" s="33"/>
      <c r="T1190" s="33"/>
      <c r="U1190" s="33"/>
      <c r="V1190" s="33"/>
      <c r="W1190" s="33"/>
      <c r="X1190" s="33"/>
    </row>
    <row r="1191" spans="1:24" s="34" customFormat="1">
      <c r="A1191" s="29"/>
      <c r="B1191" s="29"/>
      <c r="C1191" s="29"/>
      <c r="D1191" s="29"/>
      <c r="E1191" s="29"/>
      <c r="F1191" s="29"/>
      <c r="G1191" s="29"/>
      <c r="H1191" s="29"/>
      <c r="I1191" s="30"/>
      <c r="J1191" s="30"/>
      <c r="K1191" s="30"/>
      <c r="L1191" s="30"/>
      <c r="M1191" s="40"/>
      <c r="N1191" s="40"/>
      <c r="O1191" s="31"/>
      <c r="P1191" s="31"/>
      <c r="Q1191" s="32"/>
      <c r="R1191" s="32"/>
      <c r="S1191" s="33"/>
      <c r="T1191" s="33"/>
      <c r="U1191" s="33"/>
      <c r="V1191" s="33"/>
      <c r="W1191" s="33"/>
      <c r="X1191" s="33"/>
    </row>
    <row r="1192" spans="1:24" s="34" customFormat="1">
      <c r="A1192" s="29"/>
      <c r="B1192" s="29"/>
      <c r="C1192" s="29"/>
      <c r="D1192" s="29"/>
      <c r="E1192" s="29"/>
      <c r="F1192" s="29"/>
      <c r="G1192" s="29"/>
      <c r="H1192" s="29"/>
      <c r="I1192" s="30"/>
      <c r="J1192" s="30"/>
      <c r="K1192" s="30"/>
      <c r="L1192" s="30"/>
      <c r="M1192" s="40"/>
      <c r="N1192" s="40"/>
      <c r="O1192" s="31"/>
      <c r="P1192" s="31"/>
      <c r="Q1192" s="32"/>
      <c r="R1192" s="32"/>
      <c r="S1192" s="33"/>
      <c r="T1192" s="33"/>
      <c r="U1192" s="33"/>
      <c r="V1192" s="33"/>
      <c r="W1192" s="33"/>
      <c r="X1192" s="33"/>
    </row>
    <row r="1193" spans="1:24" s="34" customFormat="1">
      <c r="A1193" s="29"/>
      <c r="B1193" s="29"/>
      <c r="C1193" s="29"/>
      <c r="D1193" s="29"/>
      <c r="E1193" s="29"/>
      <c r="F1193" s="29"/>
      <c r="G1193" s="29"/>
      <c r="H1193" s="29"/>
      <c r="I1193" s="30"/>
      <c r="J1193" s="30"/>
      <c r="K1193" s="30"/>
      <c r="L1193" s="30"/>
      <c r="M1193" s="40"/>
      <c r="N1193" s="40"/>
      <c r="O1193" s="31"/>
      <c r="P1193" s="31"/>
      <c r="Q1193" s="32"/>
      <c r="R1193" s="32"/>
      <c r="S1193" s="33"/>
      <c r="T1193" s="33"/>
      <c r="U1193" s="33"/>
      <c r="V1193" s="33"/>
      <c r="W1193" s="33"/>
      <c r="X1193" s="33"/>
    </row>
    <row r="1194" spans="1:24" s="34" customFormat="1">
      <c r="A1194" s="29"/>
      <c r="B1194" s="29"/>
      <c r="C1194" s="29"/>
      <c r="D1194" s="29"/>
      <c r="E1194" s="29"/>
      <c r="F1194" s="29"/>
      <c r="G1194" s="29"/>
      <c r="H1194" s="29"/>
      <c r="I1194" s="30"/>
      <c r="J1194" s="30"/>
      <c r="K1194" s="30"/>
      <c r="L1194" s="30"/>
      <c r="M1194" s="40"/>
      <c r="N1194" s="40"/>
      <c r="O1194" s="31"/>
      <c r="P1194" s="31"/>
      <c r="Q1194" s="32"/>
      <c r="R1194" s="32"/>
      <c r="S1194" s="33"/>
      <c r="T1194" s="33"/>
      <c r="U1194" s="33"/>
      <c r="V1194" s="33"/>
      <c r="W1194" s="33"/>
      <c r="X1194" s="33"/>
    </row>
    <row r="1195" spans="1:24" s="34" customFormat="1">
      <c r="A1195" s="29"/>
      <c r="B1195" s="29"/>
      <c r="C1195" s="29"/>
      <c r="D1195" s="29"/>
      <c r="E1195" s="29"/>
      <c r="F1195" s="29"/>
      <c r="G1195" s="29"/>
      <c r="H1195" s="29"/>
      <c r="I1195" s="30"/>
      <c r="J1195" s="30"/>
      <c r="K1195" s="30"/>
      <c r="L1195" s="30"/>
      <c r="M1195" s="40"/>
      <c r="N1195" s="40"/>
      <c r="O1195" s="31"/>
      <c r="P1195" s="31"/>
      <c r="Q1195" s="32"/>
      <c r="R1195" s="32"/>
      <c r="S1195" s="33"/>
      <c r="T1195" s="33"/>
      <c r="U1195" s="33"/>
      <c r="V1195" s="33"/>
      <c r="W1195" s="33"/>
      <c r="X1195" s="33"/>
    </row>
    <row r="1196" spans="1:24" s="34" customFormat="1">
      <c r="A1196" s="29"/>
      <c r="B1196" s="29"/>
      <c r="C1196" s="29"/>
      <c r="D1196" s="29"/>
      <c r="E1196" s="29"/>
      <c r="F1196" s="29"/>
      <c r="G1196" s="29"/>
      <c r="H1196" s="29"/>
      <c r="I1196" s="30"/>
      <c r="J1196" s="30"/>
      <c r="K1196" s="30"/>
      <c r="L1196" s="30"/>
      <c r="M1196" s="40"/>
      <c r="N1196" s="40"/>
      <c r="O1196" s="31"/>
      <c r="P1196" s="31"/>
      <c r="Q1196" s="32"/>
      <c r="R1196" s="32"/>
      <c r="S1196" s="33"/>
      <c r="T1196" s="33"/>
      <c r="U1196" s="33"/>
      <c r="V1196" s="33"/>
      <c r="W1196" s="33"/>
      <c r="X1196" s="33"/>
    </row>
    <row r="1197" spans="1:24" s="34" customFormat="1">
      <c r="A1197" s="29"/>
      <c r="B1197" s="29"/>
      <c r="C1197" s="29"/>
      <c r="D1197" s="29"/>
      <c r="E1197" s="29"/>
      <c r="F1197" s="29"/>
      <c r="G1197" s="29"/>
      <c r="H1197" s="29"/>
      <c r="I1197" s="30"/>
      <c r="J1197" s="30"/>
      <c r="K1197" s="30"/>
      <c r="L1197" s="30"/>
      <c r="M1197" s="40"/>
      <c r="N1197" s="40"/>
      <c r="O1197" s="31"/>
      <c r="P1197" s="31"/>
      <c r="Q1197" s="32"/>
      <c r="R1197" s="32"/>
      <c r="S1197" s="33"/>
      <c r="T1197" s="33"/>
      <c r="U1197" s="33"/>
      <c r="V1197" s="33"/>
      <c r="W1197" s="33"/>
      <c r="X1197" s="33"/>
    </row>
    <row r="1198" spans="1:24" s="34" customFormat="1">
      <c r="A1198" s="29"/>
      <c r="B1198" s="29"/>
      <c r="C1198" s="29"/>
      <c r="D1198" s="29"/>
      <c r="E1198" s="29"/>
      <c r="F1198" s="29"/>
      <c r="G1198" s="29"/>
      <c r="H1198" s="29"/>
      <c r="I1198" s="30"/>
      <c r="J1198" s="30"/>
      <c r="K1198" s="30"/>
      <c r="L1198" s="30"/>
      <c r="M1198" s="40"/>
      <c r="N1198" s="40"/>
      <c r="O1198" s="31"/>
      <c r="P1198" s="31"/>
      <c r="Q1198" s="32"/>
      <c r="R1198" s="32"/>
      <c r="S1198" s="33"/>
      <c r="T1198" s="33"/>
      <c r="U1198" s="33"/>
      <c r="V1198" s="33"/>
      <c r="W1198" s="33"/>
      <c r="X1198" s="33"/>
    </row>
    <row r="1199" spans="1:24" s="34" customFormat="1">
      <c r="A1199" s="29"/>
      <c r="B1199" s="29"/>
      <c r="C1199" s="29"/>
      <c r="D1199" s="29"/>
      <c r="E1199" s="29"/>
      <c r="F1199" s="29"/>
      <c r="G1199" s="29"/>
      <c r="H1199" s="29"/>
      <c r="I1199" s="30"/>
      <c r="J1199" s="30"/>
      <c r="K1199" s="30"/>
      <c r="L1199" s="30"/>
      <c r="M1199" s="40"/>
      <c r="N1199" s="40"/>
      <c r="O1199" s="31"/>
      <c r="P1199" s="31"/>
      <c r="Q1199" s="32"/>
      <c r="R1199" s="32"/>
      <c r="S1199" s="33"/>
      <c r="T1199" s="33"/>
      <c r="U1199" s="33"/>
      <c r="V1199" s="33"/>
      <c r="W1199" s="33"/>
      <c r="X1199" s="33"/>
    </row>
    <row r="1200" spans="1:24" s="34" customFormat="1">
      <c r="A1200" s="29"/>
      <c r="B1200" s="29"/>
      <c r="C1200" s="29"/>
      <c r="D1200" s="29"/>
      <c r="E1200" s="29"/>
      <c r="F1200" s="29"/>
      <c r="G1200" s="29"/>
      <c r="H1200" s="29"/>
      <c r="I1200" s="30"/>
      <c r="J1200" s="30"/>
      <c r="K1200" s="30"/>
      <c r="L1200" s="30"/>
      <c r="M1200" s="40"/>
      <c r="N1200" s="40"/>
      <c r="O1200" s="31"/>
      <c r="P1200" s="31"/>
      <c r="Q1200" s="32"/>
      <c r="R1200" s="32"/>
      <c r="S1200" s="33"/>
      <c r="T1200" s="33"/>
      <c r="U1200" s="33"/>
      <c r="V1200" s="33"/>
      <c r="W1200" s="33"/>
      <c r="X1200" s="33"/>
    </row>
    <row r="1201" spans="1:24" s="34" customFormat="1">
      <c r="A1201" s="29"/>
      <c r="B1201" s="29"/>
      <c r="C1201" s="29"/>
      <c r="D1201" s="29"/>
      <c r="E1201" s="29"/>
      <c r="F1201" s="29"/>
      <c r="G1201" s="29"/>
      <c r="H1201" s="29"/>
      <c r="I1201" s="30"/>
      <c r="J1201" s="30"/>
      <c r="K1201" s="30"/>
      <c r="L1201" s="30"/>
      <c r="M1201" s="40"/>
      <c r="N1201" s="40"/>
      <c r="O1201" s="31"/>
      <c r="P1201" s="31"/>
      <c r="Q1201" s="32"/>
      <c r="R1201" s="32"/>
      <c r="S1201" s="33"/>
      <c r="T1201" s="33"/>
      <c r="U1201" s="33"/>
      <c r="V1201" s="33"/>
      <c r="W1201" s="33"/>
      <c r="X1201" s="33"/>
    </row>
    <row r="1202" spans="1:24" s="34" customFormat="1">
      <c r="A1202" s="29"/>
      <c r="B1202" s="29"/>
      <c r="C1202" s="29"/>
      <c r="D1202" s="29"/>
      <c r="E1202" s="29"/>
      <c r="F1202" s="29"/>
      <c r="G1202" s="29"/>
      <c r="H1202" s="29"/>
      <c r="I1202" s="30"/>
      <c r="J1202" s="30"/>
      <c r="K1202" s="30"/>
      <c r="L1202" s="30"/>
      <c r="M1202" s="40"/>
      <c r="N1202" s="40"/>
      <c r="O1202" s="31"/>
      <c r="P1202" s="31"/>
      <c r="Q1202" s="32"/>
      <c r="R1202" s="32"/>
      <c r="S1202" s="33"/>
      <c r="T1202" s="33"/>
      <c r="U1202" s="33"/>
      <c r="V1202" s="33"/>
      <c r="W1202" s="33"/>
      <c r="X1202" s="33"/>
    </row>
    <row r="1203" spans="1:24" s="34" customFormat="1">
      <c r="A1203" s="29"/>
      <c r="B1203" s="29"/>
      <c r="C1203" s="29"/>
      <c r="D1203" s="29"/>
      <c r="E1203" s="29"/>
      <c r="F1203" s="29"/>
      <c r="G1203" s="29"/>
      <c r="H1203" s="29"/>
      <c r="I1203" s="30"/>
      <c r="J1203" s="30"/>
      <c r="K1203" s="30"/>
      <c r="L1203" s="30"/>
      <c r="M1203" s="40"/>
      <c r="N1203" s="40"/>
      <c r="O1203" s="31"/>
      <c r="P1203" s="31"/>
      <c r="Q1203" s="32"/>
      <c r="R1203" s="32"/>
      <c r="S1203" s="33"/>
      <c r="T1203" s="33"/>
      <c r="U1203" s="33"/>
      <c r="V1203" s="33"/>
      <c r="W1203" s="33"/>
      <c r="X1203" s="33"/>
    </row>
    <row r="1204" spans="1:24" s="34" customFormat="1">
      <c r="A1204" s="29"/>
      <c r="B1204" s="29"/>
      <c r="C1204" s="29"/>
      <c r="D1204" s="29"/>
      <c r="E1204" s="29"/>
      <c r="F1204" s="29"/>
      <c r="G1204" s="29"/>
      <c r="H1204" s="29"/>
      <c r="I1204" s="30"/>
      <c r="J1204" s="30"/>
      <c r="K1204" s="30"/>
      <c r="L1204" s="30"/>
      <c r="M1204" s="40"/>
      <c r="N1204" s="40"/>
      <c r="O1204" s="31"/>
      <c r="P1204" s="31"/>
      <c r="Q1204" s="32"/>
      <c r="R1204" s="32"/>
      <c r="S1204" s="33"/>
      <c r="T1204" s="33"/>
      <c r="U1204" s="33"/>
      <c r="V1204" s="33"/>
      <c r="W1204" s="33"/>
      <c r="X1204" s="33"/>
    </row>
    <row r="1205" spans="1:24" s="34" customFormat="1">
      <c r="A1205" s="29"/>
      <c r="B1205" s="29"/>
      <c r="C1205" s="29"/>
      <c r="D1205" s="29"/>
      <c r="E1205" s="29"/>
      <c r="F1205" s="29"/>
      <c r="G1205" s="29"/>
      <c r="H1205" s="29"/>
      <c r="I1205" s="30"/>
      <c r="J1205" s="30"/>
      <c r="K1205" s="30"/>
      <c r="L1205" s="30"/>
      <c r="M1205" s="40"/>
      <c r="N1205" s="40"/>
      <c r="O1205" s="31"/>
      <c r="P1205" s="31"/>
      <c r="Q1205" s="32"/>
      <c r="R1205" s="32"/>
      <c r="S1205" s="33"/>
      <c r="T1205" s="33"/>
      <c r="U1205" s="33"/>
      <c r="V1205" s="33"/>
      <c r="W1205" s="33"/>
      <c r="X1205" s="33"/>
    </row>
    <row r="1206" spans="1:24" s="34" customFormat="1">
      <c r="A1206" s="29"/>
      <c r="B1206" s="29"/>
      <c r="C1206" s="29"/>
      <c r="D1206" s="29"/>
      <c r="E1206" s="29"/>
      <c r="F1206" s="29"/>
      <c r="G1206" s="29"/>
      <c r="H1206" s="29"/>
      <c r="I1206" s="30"/>
      <c r="J1206" s="30"/>
      <c r="K1206" s="30"/>
      <c r="L1206" s="30"/>
      <c r="M1206" s="40"/>
      <c r="N1206" s="40"/>
      <c r="O1206" s="31"/>
      <c r="P1206" s="31"/>
      <c r="Q1206" s="32"/>
      <c r="R1206" s="32"/>
      <c r="S1206" s="33"/>
      <c r="T1206" s="33"/>
      <c r="U1206" s="33"/>
      <c r="V1206" s="33"/>
      <c r="W1206" s="33"/>
      <c r="X1206" s="33"/>
    </row>
    <row r="1207" spans="1:24" s="34" customFormat="1">
      <c r="A1207" s="29"/>
      <c r="B1207" s="29"/>
      <c r="C1207" s="29"/>
      <c r="D1207" s="29"/>
      <c r="E1207" s="29"/>
      <c r="F1207" s="29"/>
      <c r="G1207" s="29"/>
      <c r="H1207" s="29"/>
      <c r="I1207" s="30"/>
      <c r="J1207" s="30"/>
      <c r="K1207" s="30"/>
      <c r="L1207" s="30"/>
      <c r="M1207" s="40"/>
      <c r="N1207" s="40"/>
      <c r="O1207" s="31"/>
      <c r="P1207" s="31"/>
      <c r="Q1207" s="32"/>
      <c r="R1207" s="32"/>
      <c r="S1207" s="33"/>
      <c r="T1207" s="33"/>
      <c r="U1207" s="33"/>
      <c r="V1207" s="33"/>
      <c r="W1207" s="33"/>
      <c r="X1207" s="33"/>
    </row>
    <row r="1208" spans="1:24" s="34" customFormat="1">
      <c r="A1208" s="29"/>
      <c r="B1208" s="29"/>
      <c r="C1208" s="29"/>
      <c r="D1208" s="29"/>
      <c r="E1208" s="29"/>
      <c r="F1208" s="29"/>
      <c r="G1208" s="29"/>
      <c r="H1208" s="29"/>
      <c r="I1208" s="30"/>
      <c r="J1208" s="30"/>
      <c r="K1208" s="30"/>
      <c r="L1208" s="30"/>
      <c r="M1208" s="40"/>
      <c r="N1208" s="40"/>
      <c r="O1208" s="31"/>
      <c r="P1208" s="31"/>
      <c r="Q1208" s="32"/>
      <c r="R1208" s="32"/>
      <c r="S1208" s="33"/>
      <c r="T1208" s="33"/>
      <c r="U1208" s="33"/>
      <c r="V1208" s="33"/>
      <c r="W1208" s="33"/>
      <c r="X1208" s="33"/>
    </row>
    <row r="1209" spans="1:24" s="34" customFormat="1">
      <c r="A1209" s="29"/>
      <c r="B1209" s="29"/>
      <c r="C1209" s="29"/>
      <c r="D1209" s="29"/>
      <c r="E1209" s="29"/>
      <c r="F1209" s="29"/>
      <c r="G1209" s="29"/>
      <c r="H1209" s="29"/>
      <c r="I1209" s="30"/>
      <c r="J1209" s="30"/>
      <c r="K1209" s="30"/>
      <c r="L1209" s="30"/>
      <c r="M1209" s="40"/>
      <c r="N1209" s="40"/>
      <c r="O1209" s="31"/>
      <c r="P1209" s="31"/>
      <c r="Q1209" s="32"/>
      <c r="R1209" s="32"/>
      <c r="S1209" s="33"/>
      <c r="T1209" s="33"/>
      <c r="U1209" s="33"/>
      <c r="V1209" s="33"/>
      <c r="W1209" s="33"/>
      <c r="X1209" s="33"/>
    </row>
    <row r="1210" spans="1:24" s="34" customFormat="1">
      <c r="A1210" s="29"/>
      <c r="B1210" s="29"/>
      <c r="C1210" s="29"/>
      <c r="D1210" s="29"/>
      <c r="E1210" s="29"/>
      <c r="F1210" s="29"/>
      <c r="G1210" s="29"/>
      <c r="H1210" s="29"/>
      <c r="I1210" s="30"/>
      <c r="J1210" s="30"/>
      <c r="K1210" s="30"/>
      <c r="L1210" s="30"/>
      <c r="M1210" s="40"/>
      <c r="N1210" s="40"/>
      <c r="O1210" s="31"/>
      <c r="P1210" s="31"/>
      <c r="Q1210" s="32"/>
      <c r="R1210" s="32"/>
      <c r="S1210" s="33"/>
      <c r="T1210" s="33"/>
      <c r="U1210" s="33"/>
      <c r="V1210" s="33"/>
      <c r="W1210" s="33"/>
      <c r="X1210" s="33"/>
    </row>
    <row r="1211" spans="1:24" s="34" customFormat="1">
      <c r="A1211" s="29"/>
      <c r="B1211" s="29"/>
      <c r="C1211" s="29"/>
      <c r="D1211" s="29"/>
      <c r="E1211" s="29"/>
      <c r="F1211" s="29"/>
      <c r="G1211" s="29"/>
      <c r="H1211" s="29"/>
      <c r="I1211" s="30"/>
      <c r="J1211" s="30"/>
      <c r="K1211" s="30"/>
      <c r="L1211" s="30"/>
      <c r="M1211" s="40"/>
      <c r="N1211" s="40"/>
      <c r="O1211" s="31"/>
      <c r="P1211" s="31"/>
      <c r="Q1211" s="32"/>
      <c r="R1211" s="32"/>
      <c r="S1211" s="33"/>
      <c r="T1211" s="33"/>
      <c r="U1211" s="33"/>
      <c r="V1211" s="33"/>
      <c r="W1211" s="33"/>
      <c r="X1211" s="33"/>
    </row>
    <row r="1212" spans="1:24" s="34" customFormat="1">
      <c r="A1212" s="29"/>
      <c r="B1212" s="29"/>
      <c r="C1212" s="29"/>
      <c r="D1212" s="29"/>
      <c r="E1212" s="29"/>
      <c r="F1212" s="29"/>
      <c r="G1212" s="29"/>
      <c r="H1212" s="29"/>
      <c r="I1212" s="30"/>
      <c r="J1212" s="30"/>
      <c r="K1212" s="30"/>
      <c r="L1212" s="30"/>
      <c r="M1212" s="40"/>
      <c r="N1212" s="40"/>
      <c r="O1212" s="31"/>
      <c r="P1212" s="31"/>
      <c r="Q1212" s="32"/>
      <c r="R1212" s="32"/>
      <c r="S1212" s="33"/>
      <c r="T1212" s="33"/>
      <c r="U1212" s="33"/>
      <c r="V1212" s="33"/>
      <c r="W1212" s="33"/>
      <c r="X1212" s="33"/>
    </row>
    <row r="1213" spans="1:24" s="34" customFormat="1">
      <c r="A1213" s="29"/>
      <c r="B1213" s="29"/>
      <c r="C1213" s="29"/>
      <c r="D1213" s="29"/>
      <c r="E1213" s="29"/>
      <c r="F1213" s="29"/>
      <c r="G1213" s="29"/>
      <c r="H1213" s="29"/>
      <c r="I1213" s="30"/>
      <c r="J1213" s="30"/>
      <c r="K1213" s="30"/>
      <c r="L1213" s="30"/>
      <c r="M1213" s="40"/>
      <c r="N1213" s="40"/>
      <c r="O1213" s="31"/>
      <c r="P1213" s="31"/>
      <c r="Q1213" s="32"/>
      <c r="R1213" s="32"/>
      <c r="S1213" s="33"/>
      <c r="T1213" s="33"/>
      <c r="U1213" s="33"/>
      <c r="V1213" s="33"/>
      <c r="W1213" s="33"/>
      <c r="X1213" s="33"/>
    </row>
    <row r="1214" spans="1:24" s="34" customFormat="1">
      <c r="A1214" s="29"/>
      <c r="B1214" s="29"/>
      <c r="C1214" s="29"/>
      <c r="D1214" s="29"/>
      <c r="E1214" s="29"/>
      <c r="F1214" s="29"/>
      <c r="G1214" s="29"/>
      <c r="H1214" s="29"/>
      <c r="I1214" s="30"/>
      <c r="J1214" s="30"/>
      <c r="K1214" s="30"/>
      <c r="L1214" s="30"/>
      <c r="M1214" s="40"/>
      <c r="N1214" s="40"/>
      <c r="O1214" s="31"/>
      <c r="P1214" s="31"/>
      <c r="Q1214" s="32"/>
      <c r="R1214" s="32"/>
      <c r="S1214" s="33"/>
      <c r="T1214" s="33"/>
      <c r="U1214" s="33"/>
      <c r="V1214" s="33"/>
      <c r="W1214" s="33"/>
      <c r="X1214" s="33"/>
    </row>
    <row r="1215" spans="1:24" s="34" customFormat="1">
      <c r="A1215" s="29"/>
      <c r="B1215" s="29"/>
      <c r="C1215" s="29"/>
      <c r="D1215" s="29"/>
      <c r="E1215" s="29"/>
      <c r="F1215" s="29"/>
      <c r="G1215" s="29"/>
      <c r="H1215" s="29"/>
      <c r="I1215" s="30"/>
      <c r="J1215" s="30"/>
      <c r="K1215" s="30"/>
      <c r="L1215" s="30"/>
      <c r="M1215" s="40"/>
      <c r="N1215" s="40"/>
      <c r="O1215" s="31"/>
      <c r="P1215" s="31"/>
      <c r="Q1215" s="32"/>
      <c r="R1215" s="32"/>
      <c r="S1215" s="33"/>
      <c r="T1215" s="33"/>
      <c r="U1215" s="33"/>
      <c r="V1215" s="33"/>
      <c r="W1215" s="33"/>
      <c r="X1215" s="33"/>
    </row>
    <row r="1216" spans="1:24" s="34" customFormat="1">
      <c r="A1216" s="29"/>
      <c r="B1216" s="29"/>
      <c r="C1216" s="29"/>
      <c r="D1216" s="29"/>
      <c r="E1216" s="29"/>
      <c r="F1216" s="29"/>
      <c r="G1216" s="29"/>
      <c r="H1216" s="29"/>
      <c r="I1216" s="30"/>
      <c r="J1216" s="30"/>
      <c r="K1216" s="30"/>
      <c r="L1216" s="30"/>
      <c r="M1216" s="40"/>
      <c r="N1216" s="40"/>
      <c r="O1216" s="31"/>
      <c r="P1216" s="31"/>
      <c r="Q1216" s="32"/>
      <c r="R1216" s="32"/>
      <c r="S1216" s="33"/>
      <c r="T1216" s="33"/>
      <c r="U1216" s="33"/>
      <c r="V1216" s="33"/>
      <c r="W1216" s="33"/>
      <c r="X1216" s="33"/>
    </row>
    <row r="1217" spans="1:24" s="34" customFormat="1">
      <c r="A1217" s="29"/>
      <c r="B1217" s="29"/>
      <c r="C1217" s="29"/>
      <c r="D1217" s="29"/>
      <c r="E1217" s="29"/>
      <c r="F1217" s="29"/>
      <c r="G1217" s="29"/>
      <c r="H1217" s="29"/>
      <c r="I1217" s="30"/>
      <c r="J1217" s="30"/>
      <c r="K1217" s="30"/>
      <c r="L1217" s="30"/>
      <c r="M1217" s="40"/>
      <c r="N1217" s="40"/>
      <c r="O1217" s="31"/>
      <c r="P1217" s="31"/>
      <c r="Q1217" s="32"/>
      <c r="R1217" s="32"/>
      <c r="S1217" s="33"/>
      <c r="T1217" s="33"/>
      <c r="U1217" s="33"/>
      <c r="V1217" s="33"/>
      <c r="W1217" s="33"/>
      <c r="X1217" s="33"/>
    </row>
    <row r="1218" spans="1:24" s="34" customFormat="1">
      <c r="A1218" s="29"/>
      <c r="B1218" s="29"/>
      <c r="C1218" s="29"/>
      <c r="D1218" s="29"/>
      <c r="E1218" s="29"/>
      <c r="F1218" s="29"/>
      <c r="G1218" s="29"/>
      <c r="H1218" s="29"/>
      <c r="I1218" s="30"/>
      <c r="J1218" s="30"/>
      <c r="K1218" s="30"/>
      <c r="L1218" s="30"/>
      <c r="M1218" s="40"/>
      <c r="N1218" s="40"/>
      <c r="O1218" s="31"/>
      <c r="P1218" s="31"/>
      <c r="Q1218" s="32"/>
      <c r="R1218" s="32"/>
      <c r="S1218" s="33"/>
      <c r="T1218" s="33"/>
      <c r="U1218" s="33"/>
      <c r="V1218" s="33"/>
      <c r="W1218" s="33"/>
      <c r="X1218" s="33"/>
    </row>
    <row r="1219" spans="1:24" s="34" customFormat="1">
      <c r="A1219" s="29"/>
      <c r="B1219" s="29"/>
      <c r="C1219" s="29"/>
      <c r="D1219" s="29"/>
      <c r="E1219" s="29"/>
      <c r="F1219" s="29"/>
      <c r="G1219" s="29"/>
      <c r="H1219" s="29"/>
      <c r="I1219" s="30"/>
      <c r="J1219" s="30"/>
      <c r="K1219" s="30"/>
      <c r="L1219" s="30"/>
      <c r="M1219" s="40"/>
      <c r="N1219" s="40"/>
      <c r="O1219" s="31"/>
      <c r="P1219" s="31"/>
      <c r="Q1219" s="32"/>
      <c r="R1219" s="32"/>
      <c r="S1219" s="33"/>
      <c r="T1219" s="33"/>
      <c r="U1219" s="33"/>
      <c r="V1219" s="33"/>
      <c r="W1219" s="33"/>
      <c r="X1219" s="33"/>
    </row>
    <row r="1220" spans="1:24" s="34" customFormat="1">
      <c r="A1220" s="29"/>
      <c r="B1220" s="29"/>
      <c r="C1220" s="29"/>
      <c r="D1220" s="29"/>
      <c r="E1220" s="29"/>
      <c r="F1220" s="29"/>
      <c r="G1220" s="29"/>
      <c r="H1220" s="29"/>
      <c r="I1220" s="30"/>
      <c r="J1220" s="30"/>
      <c r="K1220" s="30"/>
      <c r="L1220" s="30"/>
      <c r="M1220" s="40"/>
      <c r="N1220" s="40"/>
      <c r="O1220" s="31"/>
      <c r="P1220" s="31"/>
      <c r="Q1220" s="32"/>
      <c r="R1220" s="32"/>
      <c r="S1220" s="33"/>
      <c r="T1220" s="33"/>
      <c r="U1220" s="33"/>
      <c r="V1220" s="33"/>
      <c r="W1220" s="33"/>
      <c r="X1220" s="33"/>
    </row>
    <row r="1221" spans="1:24" s="34" customFormat="1">
      <c r="A1221" s="29"/>
      <c r="B1221" s="29"/>
      <c r="C1221" s="29"/>
      <c r="D1221" s="29"/>
      <c r="E1221" s="29"/>
      <c r="F1221" s="29"/>
      <c r="G1221" s="29"/>
      <c r="H1221" s="29"/>
      <c r="I1221" s="30"/>
      <c r="J1221" s="30"/>
      <c r="K1221" s="30"/>
      <c r="L1221" s="30"/>
      <c r="M1221" s="40"/>
      <c r="N1221" s="40"/>
      <c r="O1221" s="31"/>
      <c r="P1221" s="31"/>
      <c r="Q1221" s="32"/>
      <c r="R1221" s="32"/>
      <c r="S1221" s="33"/>
      <c r="T1221" s="33"/>
      <c r="U1221" s="33"/>
      <c r="V1221" s="33"/>
      <c r="W1221" s="33"/>
      <c r="X1221" s="33"/>
    </row>
    <row r="1222" spans="1:24" s="34" customFormat="1">
      <c r="A1222" s="29"/>
      <c r="B1222" s="29"/>
      <c r="C1222" s="29"/>
      <c r="D1222" s="29"/>
      <c r="E1222" s="29"/>
      <c r="F1222" s="29"/>
      <c r="G1222" s="29"/>
      <c r="H1222" s="29"/>
      <c r="I1222" s="30"/>
      <c r="J1222" s="30"/>
      <c r="K1222" s="30"/>
      <c r="L1222" s="30"/>
      <c r="M1222" s="40"/>
      <c r="N1222" s="40"/>
      <c r="O1222" s="31"/>
      <c r="P1222" s="31"/>
      <c r="Q1222" s="32"/>
      <c r="R1222" s="32"/>
      <c r="S1222" s="33"/>
      <c r="T1222" s="33"/>
      <c r="U1222" s="33"/>
      <c r="V1222" s="33"/>
      <c r="W1222" s="33"/>
      <c r="X1222" s="33"/>
    </row>
    <row r="1223" spans="1:24" s="34" customFormat="1">
      <c r="A1223" s="29"/>
      <c r="B1223" s="29"/>
      <c r="C1223" s="29"/>
      <c r="D1223" s="29"/>
      <c r="E1223" s="29"/>
      <c r="F1223" s="29"/>
      <c r="G1223" s="29"/>
      <c r="H1223" s="29"/>
      <c r="I1223" s="30"/>
      <c r="J1223" s="30"/>
      <c r="K1223" s="30"/>
      <c r="L1223" s="30"/>
      <c r="M1223" s="40"/>
      <c r="N1223" s="40"/>
      <c r="O1223" s="31"/>
      <c r="P1223" s="31"/>
      <c r="Q1223" s="32"/>
      <c r="R1223" s="32"/>
      <c r="S1223" s="33"/>
      <c r="T1223" s="33"/>
      <c r="U1223" s="33"/>
      <c r="V1223" s="33"/>
      <c r="W1223" s="33"/>
      <c r="X1223" s="33"/>
    </row>
    <row r="1224" spans="1:24" s="34" customFormat="1">
      <c r="A1224" s="29"/>
      <c r="B1224" s="29"/>
      <c r="C1224" s="29"/>
      <c r="D1224" s="29"/>
      <c r="E1224" s="29"/>
      <c r="F1224" s="29"/>
      <c r="G1224" s="29"/>
      <c r="H1224" s="29"/>
      <c r="I1224" s="30"/>
      <c r="J1224" s="30"/>
      <c r="K1224" s="30"/>
      <c r="L1224" s="30"/>
      <c r="M1224" s="40"/>
      <c r="N1224" s="40"/>
      <c r="O1224" s="31"/>
      <c r="P1224" s="31"/>
      <c r="Q1224" s="32"/>
      <c r="R1224" s="32"/>
      <c r="S1224" s="33"/>
      <c r="T1224" s="33"/>
      <c r="U1224" s="33"/>
      <c r="V1224" s="33"/>
      <c r="W1224" s="33"/>
      <c r="X1224" s="33"/>
    </row>
    <row r="1225" spans="1:24" s="34" customFormat="1">
      <c r="A1225" s="29"/>
      <c r="B1225" s="29"/>
      <c r="C1225" s="29"/>
      <c r="D1225" s="29"/>
      <c r="E1225" s="29"/>
      <c r="F1225" s="29"/>
      <c r="G1225" s="29"/>
      <c r="H1225" s="29"/>
      <c r="I1225" s="30"/>
      <c r="J1225" s="30"/>
      <c r="K1225" s="30"/>
      <c r="L1225" s="30"/>
      <c r="M1225" s="40"/>
      <c r="N1225" s="40"/>
      <c r="O1225" s="31"/>
      <c r="P1225" s="31"/>
      <c r="Q1225" s="32"/>
      <c r="R1225" s="32"/>
      <c r="S1225" s="33"/>
      <c r="T1225" s="33"/>
      <c r="U1225" s="33"/>
      <c r="V1225" s="33"/>
      <c r="W1225" s="33"/>
      <c r="X1225" s="33"/>
    </row>
    <row r="1226" spans="1:24" s="34" customFormat="1">
      <c r="A1226" s="29"/>
      <c r="B1226" s="29"/>
      <c r="C1226" s="29"/>
      <c r="D1226" s="29"/>
      <c r="E1226" s="29"/>
      <c r="F1226" s="29"/>
      <c r="G1226" s="29"/>
      <c r="H1226" s="29"/>
      <c r="I1226" s="30"/>
      <c r="J1226" s="30"/>
      <c r="K1226" s="30"/>
      <c r="L1226" s="30"/>
      <c r="M1226" s="40"/>
      <c r="N1226" s="40"/>
      <c r="O1226" s="31"/>
      <c r="P1226" s="31"/>
      <c r="Q1226" s="32"/>
      <c r="R1226" s="32"/>
      <c r="S1226" s="33"/>
      <c r="T1226" s="33"/>
      <c r="U1226" s="33"/>
      <c r="V1226" s="33"/>
      <c r="W1226" s="33"/>
      <c r="X1226" s="33"/>
    </row>
    <row r="1227" spans="1:24" s="34" customFormat="1">
      <c r="A1227" s="29"/>
      <c r="B1227" s="29"/>
      <c r="C1227" s="29"/>
      <c r="D1227" s="29"/>
      <c r="E1227" s="29"/>
      <c r="F1227" s="29"/>
      <c r="G1227" s="29"/>
      <c r="H1227" s="29"/>
      <c r="I1227" s="30"/>
      <c r="J1227" s="30"/>
      <c r="K1227" s="30"/>
      <c r="L1227" s="30"/>
      <c r="M1227" s="40"/>
      <c r="N1227" s="40"/>
      <c r="O1227" s="31"/>
      <c r="P1227" s="31"/>
      <c r="Q1227" s="32"/>
      <c r="R1227" s="32"/>
      <c r="S1227" s="33"/>
      <c r="T1227" s="33"/>
      <c r="U1227" s="33"/>
      <c r="V1227" s="33"/>
      <c r="W1227" s="33"/>
      <c r="X1227" s="33"/>
    </row>
    <row r="1228" spans="1:24" s="34" customFormat="1">
      <c r="A1228" s="29"/>
      <c r="B1228" s="29"/>
      <c r="C1228" s="29"/>
      <c r="D1228" s="29"/>
      <c r="E1228" s="29"/>
      <c r="F1228" s="29"/>
      <c r="G1228" s="29"/>
      <c r="H1228" s="29"/>
      <c r="I1228" s="30"/>
      <c r="J1228" s="30"/>
      <c r="K1228" s="30"/>
      <c r="L1228" s="30"/>
      <c r="M1228" s="40"/>
      <c r="N1228" s="40"/>
      <c r="O1228" s="31"/>
      <c r="P1228" s="31"/>
      <c r="Q1228" s="32"/>
      <c r="R1228" s="32"/>
      <c r="S1228" s="33"/>
      <c r="T1228" s="33"/>
      <c r="U1228" s="33"/>
      <c r="V1228" s="33"/>
      <c r="W1228" s="33"/>
      <c r="X1228" s="33"/>
    </row>
    <row r="1229" spans="1:24" s="34" customFormat="1">
      <c r="A1229" s="29"/>
      <c r="B1229" s="29"/>
      <c r="C1229" s="29"/>
      <c r="D1229" s="29"/>
      <c r="E1229" s="29"/>
      <c r="F1229" s="29"/>
      <c r="G1229" s="29"/>
      <c r="H1229" s="29"/>
      <c r="I1229" s="30"/>
      <c r="J1229" s="30"/>
      <c r="K1229" s="30"/>
      <c r="L1229" s="30"/>
      <c r="M1229" s="40"/>
      <c r="N1229" s="40"/>
      <c r="O1229" s="31"/>
      <c r="P1229" s="31"/>
      <c r="Q1229" s="32"/>
      <c r="R1229" s="32"/>
      <c r="S1229" s="33"/>
      <c r="T1229" s="33"/>
      <c r="U1229" s="33"/>
      <c r="V1229" s="33"/>
      <c r="W1229" s="33"/>
      <c r="X1229" s="33"/>
    </row>
    <row r="1230" spans="1:24" s="34" customFormat="1">
      <c r="A1230" s="29"/>
      <c r="B1230" s="29"/>
      <c r="C1230" s="29"/>
      <c r="D1230" s="29"/>
      <c r="E1230" s="29"/>
      <c r="F1230" s="29"/>
      <c r="G1230" s="29"/>
      <c r="H1230" s="29"/>
      <c r="I1230" s="30"/>
      <c r="J1230" s="30"/>
      <c r="K1230" s="30"/>
      <c r="L1230" s="30"/>
      <c r="M1230" s="40"/>
      <c r="N1230" s="40"/>
      <c r="O1230" s="31"/>
      <c r="P1230" s="31"/>
      <c r="Q1230" s="32"/>
      <c r="R1230" s="32"/>
      <c r="S1230" s="33"/>
      <c r="T1230" s="33"/>
      <c r="U1230" s="33"/>
      <c r="V1230" s="33"/>
      <c r="W1230" s="33"/>
      <c r="X1230" s="33"/>
    </row>
    <row r="1231" spans="1:24" s="34" customFormat="1">
      <c r="A1231" s="29"/>
      <c r="B1231" s="29"/>
      <c r="C1231" s="29"/>
      <c r="D1231" s="29"/>
      <c r="E1231" s="29"/>
      <c r="F1231" s="29"/>
      <c r="G1231" s="29"/>
      <c r="H1231" s="29"/>
      <c r="I1231" s="30"/>
      <c r="J1231" s="30"/>
      <c r="K1231" s="30"/>
      <c r="L1231" s="30"/>
      <c r="M1231" s="40"/>
      <c r="N1231" s="40"/>
      <c r="O1231" s="31"/>
      <c r="P1231" s="31"/>
      <c r="Q1231" s="32"/>
      <c r="R1231" s="32"/>
      <c r="S1231" s="33"/>
      <c r="T1231" s="33"/>
      <c r="U1231" s="33"/>
      <c r="V1231" s="33"/>
      <c r="W1231" s="33"/>
      <c r="X1231" s="33"/>
    </row>
    <row r="1232" spans="1:24" s="34" customFormat="1">
      <c r="A1232" s="29"/>
      <c r="B1232" s="29"/>
      <c r="C1232" s="29"/>
      <c r="D1232" s="29"/>
      <c r="E1232" s="29"/>
      <c r="F1232" s="29"/>
      <c r="G1232" s="29"/>
      <c r="H1232" s="29"/>
      <c r="I1232" s="30"/>
      <c r="J1232" s="30"/>
      <c r="K1232" s="30"/>
      <c r="L1232" s="30"/>
      <c r="M1232" s="40"/>
      <c r="N1232" s="40"/>
      <c r="O1232" s="31"/>
      <c r="P1232" s="31"/>
      <c r="Q1232" s="32"/>
      <c r="R1232" s="32"/>
      <c r="S1232" s="33"/>
      <c r="T1232" s="33"/>
      <c r="U1232" s="33"/>
      <c r="V1232" s="33"/>
      <c r="W1232" s="33"/>
      <c r="X1232" s="33"/>
    </row>
    <row r="1233" spans="1:24" s="34" customFormat="1">
      <c r="A1233" s="29"/>
      <c r="B1233" s="29"/>
      <c r="C1233" s="29"/>
      <c r="D1233" s="29"/>
      <c r="E1233" s="29"/>
      <c r="F1233" s="29"/>
      <c r="G1233" s="29"/>
      <c r="H1233" s="29"/>
      <c r="I1233" s="30"/>
      <c r="J1233" s="30"/>
      <c r="K1233" s="30"/>
      <c r="L1233" s="30"/>
      <c r="M1233" s="40"/>
      <c r="N1233" s="40"/>
      <c r="O1233" s="31"/>
      <c r="P1233" s="31"/>
      <c r="Q1233" s="32"/>
      <c r="R1233" s="32"/>
      <c r="S1233" s="33"/>
      <c r="T1233" s="33"/>
      <c r="U1233" s="33"/>
      <c r="V1233" s="33"/>
      <c r="W1233" s="33"/>
      <c r="X1233" s="33"/>
    </row>
    <row r="1234" spans="1:24" s="34" customFormat="1">
      <c r="A1234" s="29"/>
      <c r="B1234" s="29"/>
      <c r="C1234" s="29"/>
      <c r="D1234" s="29"/>
      <c r="E1234" s="29"/>
      <c r="F1234" s="29"/>
      <c r="G1234" s="29"/>
      <c r="H1234" s="29"/>
      <c r="I1234" s="30"/>
      <c r="J1234" s="30"/>
      <c r="K1234" s="30"/>
      <c r="L1234" s="30"/>
      <c r="M1234" s="40"/>
      <c r="N1234" s="40"/>
      <c r="O1234" s="31"/>
      <c r="P1234" s="31"/>
      <c r="Q1234" s="32"/>
      <c r="R1234" s="32"/>
      <c r="S1234" s="33"/>
      <c r="T1234" s="33"/>
      <c r="U1234" s="33"/>
      <c r="V1234" s="33"/>
      <c r="W1234" s="33"/>
      <c r="X1234" s="33"/>
    </row>
    <row r="1235" spans="1:24" s="34" customFormat="1">
      <c r="A1235" s="29"/>
      <c r="B1235" s="29"/>
      <c r="C1235" s="29"/>
      <c r="D1235" s="29"/>
      <c r="E1235" s="29"/>
      <c r="F1235" s="29"/>
      <c r="G1235" s="29"/>
      <c r="H1235" s="29"/>
      <c r="I1235" s="30"/>
      <c r="J1235" s="30"/>
      <c r="K1235" s="30"/>
      <c r="L1235" s="30"/>
      <c r="M1235" s="40"/>
      <c r="N1235" s="40"/>
      <c r="O1235" s="31"/>
      <c r="P1235" s="31"/>
      <c r="Q1235" s="32"/>
      <c r="R1235" s="32"/>
      <c r="S1235" s="33"/>
      <c r="T1235" s="33"/>
      <c r="U1235" s="33"/>
      <c r="V1235" s="33"/>
      <c r="W1235" s="33"/>
      <c r="X1235" s="33"/>
    </row>
    <row r="1236" spans="1:24" s="34" customFormat="1">
      <c r="A1236" s="29"/>
      <c r="B1236" s="29"/>
      <c r="C1236" s="29"/>
      <c r="D1236" s="29"/>
      <c r="E1236" s="29"/>
      <c r="F1236" s="29"/>
      <c r="G1236" s="29"/>
      <c r="H1236" s="29"/>
      <c r="I1236" s="30"/>
      <c r="J1236" s="30"/>
      <c r="K1236" s="30"/>
      <c r="L1236" s="30"/>
      <c r="M1236" s="40"/>
      <c r="N1236" s="40"/>
      <c r="O1236" s="31"/>
      <c r="P1236" s="31"/>
      <c r="Q1236" s="32"/>
      <c r="R1236" s="32"/>
      <c r="S1236" s="33"/>
      <c r="T1236" s="33"/>
      <c r="U1236" s="33"/>
      <c r="V1236" s="33"/>
      <c r="W1236" s="33"/>
      <c r="X1236" s="33"/>
    </row>
    <row r="1237" spans="1:24" s="34" customFormat="1">
      <c r="A1237" s="29"/>
      <c r="B1237" s="29"/>
      <c r="C1237" s="29"/>
      <c r="D1237" s="29"/>
      <c r="E1237" s="29"/>
      <c r="F1237" s="29"/>
      <c r="G1237" s="29"/>
      <c r="H1237" s="29"/>
      <c r="I1237" s="30"/>
      <c r="J1237" s="30"/>
      <c r="K1237" s="30"/>
      <c r="L1237" s="30"/>
      <c r="M1237" s="40"/>
      <c r="N1237" s="40"/>
      <c r="O1237" s="31"/>
      <c r="P1237" s="31"/>
      <c r="Q1237" s="32"/>
      <c r="R1237" s="32"/>
      <c r="S1237" s="33"/>
      <c r="T1237" s="33"/>
      <c r="U1237" s="33"/>
      <c r="V1237" s="33"/>
      <c r="W1237" s="33"/>
      <c r="X1237" s="33"/>
    </row>
    <row r="1238" spans="1:24" s="34" customFormat="1">
      <c r="A1238" s="29"/>
      <c r="B1238" s="29"/>
      <c r="C1238" s="29"/>
      <c r="D1238" s="29"/>
      <c r="E1238" s="29"/>
      <c r="F1238" s="29"/>
      <c r="G1238" s="29"/>
      <c r="H1238" s="29"/>
      <c r="I1238" s="30"/>
      <c r="J1238" s="30"/>
      <c r="K1238" s="30"/>
      <c r="L1238" s="30"/>
      <c r="M1238" s="40"/>
      <c r="N1238" s="40"/>
      <c r="O1238" s="31"/>
      <c r="P1238" s="31"/>
      <c r="Q1238" s="32"/>
      <c r="R1238" s="32"/>
      <c r="S1238" s="33"/>
      <c r="T1238" s="33"/>
      <c r="U1238" s="33"/>
      <c r="V1238" s="33"/>
      <c r="W1238" s="33"/>
      <c r="X1238" s="33"/>
    </row>
    <row r="1239" spans="1:24" s="34" customFormat="1">
      <c r="A1239" s="29"/>
      <c r="B1239" s="29"/>
      <c r="C1239" s="29"/>
      <c r="D1239" s="29"/>
      <c r="E1239" s="29"/>
      <c r="F1239" s="29"/>
      <c r="G1239" s="29"/>
      <c r="H1239" s="29"/>
      <c r="I1239" s="30"/>
      <c r="J1239" s="30"/>
      <c r="K1239" s="30"/>
      <c r="L1239" s="30"/>
      <c r="M1239" s="40"/>
      <c r="N1239" s="40"/>
      <c r="O1239" s="31"/>
      <c r="P1239" s="31"/>
      <c r="Q1239" s="32"/>
      <c r="R1239" s="32"/>
      <c r="S1239" s="33"/>
      <c r="T1239" s="33"/>
      <c r="U1239" s="33"/>
      <c r="V1239" s="33"/>
      <c r="W1239" s="33"/>
      <c r="X1239" s="33"/>
    </row>
    <row r="1240" spans="1:24" s="34" customFormat="1">
      <c r="A1240" s="29"/>
      <c r="B1240" s="29"/>
      <c r="C1240" s="29"/>
      <c r="D1240" s="29"/>
      <c r="E1240" s="29"/>
      <c r="F1240" s="29"/>
      <c r="G1240" s="29"/>
      <c r="H1240" s="29"/>
      <c r="I1240" s="30"/>
      <c r="J1240" s="30"/>
      <c r="K1240" s="30"/>
      <c r="L1240" s="30"/>
      <c r="M1240" s="40"/>
      <c r="N1240" s="40"/>
      <c r="O1240" s="31"/>
      <c r="P1240" s="31"/>
      <c r="Q1240" s="32"/>
      <c r="R1240" s="32"/>
      <c r="S1240" s="33"/>
      <c r="T1240" s="33"/>
      <c r="U1240" s="33"/>
      <c r="V1240" s="33"/>
      <c r="W1240" s="33"/>
      <c r="X1240" s="33"/>
    </row>
    <row r="1241" spans="1:24" s="34" customFormat="1">
      <c r="A1241" s="29"/>
      <c r="B1241" s="29"/>
      <c r="C1241" s="29"/>
      <c r="D1241" s="29"/>
      <c r="E1241" s="29"/>
      <c r="F1241" s="29"/>
      <c r="G1241" s="29"/>
      <c r="H1241" s="29"/>
      <c r="I1241" s="30"/>
      <c r="J1241" s="30"/>
      <c r="K1241" s="30"/>
      <c r="L1241" s="30"/>
      <c r="M1241" s="40"/>
      <c r="N1241" s="40"/>
      <c r="O1241" s="31"/>
      <c r="P1241" s="31"/>
      <c r="Q1241" s="32"/>
      <c r="R1241" s="32"/>
      <c r="S1241" s="33"/>
      <c r="T1241" s="33"/>
      <c r="U1241" s="33"/>
      <c r="V1241" s="33"/>
      <c r="W1241" s="33"/>
      <c r="X1241" s="33"/>
    </row>
    <row r="1242" spans="1:24" s="34" customFormat="1">
      <c r="A1242" s="29"/>
      <c r="B1242" s="29"/>
      <c r="C1242" s="29"/>
      <c r="D1242" s="29"/>
      <c r="E1242" s="29"/>
      <c r="F1242" s="29"/>
      <c r="G1242" s="29"/>
      <c r="H1242" s="29"/>
      <c r="I1242" s="30"/>
      <c r="J1242" s="30"/>
      <c r="K1242" s="30"/>
      <c r="L1242" s="30"/>
      <c r="M1242" s="40"/>
      <c r="N1242" s="40"/>
      <c r="O1242" s="31"/>
      <c r="P1242" s="31"/>
      <c r="Q1242" s="32"/>
      <c r="R1242" s="32"/>
      <c r="S1242" s="33"/>
      <c r="T1242" s="33"/>
      <c r="U1242" s="33"/>
      <c r="V1242" s="33"/>
      <c r="W1242" s="33"/>
      <c r="X1242" s="33"/>
    </row>
    <row r="1243" spans="1:24" s="34" customFormat="1">
      <c r="A1243" s="29"/>
      <c r="B1243" s="29"/>
      <c r="C1243" s="29"/>
      <c r="D1243" s="29"/>
      <c r="E1243" s="29"/>
      <c r="F1243" s="29"/>
      <c r="G1243" s="29"/>
      <c r="H1243" s="29"/>
      <c r="I1243" s="30"/>
      <c r="J1243" s="30"/>
      <c r="K1243" s="30"/>
      <c r="L1243" s="30"/>
      <c r="M1243" s="40"/>
      <c r="N1243" s="40"/>
      <c r="O1243" s="31"/>
      <c r="P1243" s="31"/>
      <c r="Q1243" s="32"/>
      <c r="R1243" s="32"/>
      <c r="S1243" s="33"/>
      <c r="T1243" s="33"/>
      <c r="U1243" s="33"/>
      <c r="V1243" s="33"/>
      <c r="W1243" s="33"/>
      <c r="X1243" s="33"/>
    </row>
    <row r="1244" spans="1:24" s="34" customFormat="1">
      <c r="A1244" s="29"/>
      <c r="B1244" s="29"/>
      <c r="C1244" s="29"/>
      <c r="D1244" s="29"/>
      <c r="E1244" s="29"/>
      <c r="F1244" s="29"/>
      <c r="G1244" s="29"/>
      <c r="H1244" s="29"/>
      <c r="I1244" s="30"/>
      <c r="J1244" s="30"/>
      <c r="K1244" s="30"/>
      <c r="L1244" s="30"/>
      <c r="M1244" s="40"/>
      <c r="N1244" s="40"/>
      <c r="O1244" s="31"/>
      <c r="P1244" s="31"/>
      <c r="Q1244" s="32"/>
      <c r="R1244" s="32"/>
      <c r="S1244" s="33"/>
      <c r="T1244" s="33"/>
      <c r="U1244" s="33"/>
      <c r="V1244" s="33"/>
      <c r="W1244" s="33"/>
      <c r="X1244" s="33"/>
    </row>
    <row r="1245" spans="1:24" s="34" customFormat="1">
      <c r="A1245" s="29"/>
      <c r="B1245" s="29"/>
      <c r="C1245" s="29"/>
      <c r="D1245" s="29"/>
      <c r="E1245" s="29"/>
      <c r="F1245" s="29"/>
      <c r="G1245" s="29"/>
      <c r="H1245" s="29"/>
      <c r="I1245" s="30"/>
      <c r="J1245" s="30"/>
      <c r="K1245" s="30"/>
      <c r="L1245" s="30"/>
      <c r="M1245" s="40"/>
      <c r="N1245" s="40"/>
      <c r="O1245" s="31"/>
      <c r="P1245" s="31"/>
      <c r="Q1245" s="32"/>
      <c r="R1245" s="32"/>
      <c r="S1245" s="33"/>
      <c r="T1245" s="33"/>
      <c r="U1245" s="33"/>
      <c r="V1245" s="33"/>
      <c r="W1245" s="33"/>
      <c r="X1245" s="33"/>
    </row>
    <row r="1246" spans="1:24" s="34" customFormat="1">
      <c r="A1246" s="29"/>
      <c r="B1246" s="29"/>
      <c r="C1246" s="29"/>
      <c r="D1246" s="29"/>
      <c r="E1246" s="29"/>
      <c r="F1246" s="29"/>
      <c r="G1246" s="29"/>
      <c r="H1246" s="29"/>
      <c r="I1246" s="30"/>
      <c r="J1246" s="30"/>
      <c r="K1246" s="30"/>
      <c r="L1246" s="30"/>
      <c r="M1246" s="40"/>
      <c r="N1246" s="40"/>
      <c r="O1246" s="31"/>
      <c r="P1246" s="31"/>
      <c r="Q1246" s="32"/>
      <c r="R1246" s="32"/>
      <c r="S1246" s="33"/>
      <c r="T1246" s="33"/>
      <c r="U1246" s="33"/>
      <c r="V1246" s="33"/>
      <c r="W1246" s="33"/>
      <c r="X1246" s="33"/>
    </row>
    <row r="1247" spans="1:24" s="34" customFormat="1">
      <c r="A1247" s="29"/>
      <c r="B1247" s="29"/>
      <c r="C1247" s="29"/>
      <c r="D1247" s="29"/>
      <c r="E1247" s="29"/>
      <c r="F1247" s="29"/>
      <c r="G1247" s="29"/>
      <c r="H1247" s="29"/>
      <c r="I1247" s="30"/>
      <c r="J1247" s="30"/>
      <c r="K1247" s="30"/>
      <c r="L1247" s="30"/>
      <c r="M1247" s="40"/>
      <c r="N1247" s="40"/>
      <c r="O1247" s="31"/>
      <c r="P1247" s="31"/>
      <c r="Q1247" s="32"/>
      <c r="R1247" s="32"/>
      <c r="S1247" s="33"/>
      <c r="T1247" s="33"/>
      <c r="U1247" s="33"/>
      <c r="V1247" s="33"/>
      <c r="W1247" s="33"/>
      <c r="X1247" s="33"/>
    </row>
    <row r="1248" spans="1:24" s="34" customFormat="1">
      <c r="A1248" s="29"/>
      <c r="B1248" s="29"/>
      <c r="C1248" s="29"/>
      <c r="D1248" s="29"/>
      <c r="E1248" s="29"/>
      <c r="F1248" s="29"/>
      <c r="G1248" s="29"/>
      <c r="H1248" s="29"/>
      <c r="I1248" s="30"/>
      <c r="J1248" s="30"/>
      <c r="K1248" s="30"/>
      <c r="L1248" s="30"/>
      <c r="M1248" s="40"/>
      <c r="N1248" s="40"/>
      <c r="O1248" s="31"/>
      <c r="P1248" s="31"/>
      <c r="Q1248" s="32"/>
      <c r="R1248" s="32"/>
      <c r="S1248" s="33"/>
      <c r="T1248" s="33"/>
      <c r="U1248" s="33"/>
      <c r="V1248" s="33"/>
      <c r="W1248" s="33"/>
      <c r="X1248" s="33"/>
    </row>
    <row r="1249" spans="1:24" s="34" customFormat="1">
      <c r="A1249" s="29"/>
      <c r="B1249" s="29"/>
      <c r="C1249" s="29"/>
      <c r="D1249" s="29"/>
      <c r="E1249" s="29"/>
      <c r="F1249" s="29"/>
      <c r="G1249" s="29"/>
      <c r="H1249" s="29"/>
      <c r="I1249" s="30"/>
      <c r="J1249" s="30"/>
      <c r="K1249" s="30"/>
      <c r="L1249" s="30"/>
      <c r="M1249" s="40"/>
      <c r="N1249" s="40"/>
      <c r="O1249" s="31"/>
      <c r="P1249" s="31"/>
      <c r="Q1249" s="32"/>
      <c r="R1249" s="32"/>
      <c r="S1249" s="33"/>
      <c r="T1249" s="33"/>
      <c r="U1249" s="33"/>
      <c r="V1249" s="33"/>
      <c r="W1249" s="33"/>
      <c r="X1249" s="33"/>
    </row>
    <row r="1250" spans="1:24" s="34" customFormat="1">
      <c r="A1250" s="29"/>
      <c r="B1250" s="29"/>
      <c r="C1250" s="29"/>
      <c r="D1250" s="29"/>
      <c r="E1250" s="29"/>
      <c r="F1250" s="29"/>
      <c r="G1250" s="29"/>
      <c r="H1250" s="29"/>
      <c r="I1250" s="30"/>
      <c r="J1250" s="30"/>
      <c r="K1250" s="30"/>
      <c r="L1250" s="30"/>
      <c r="M1250" s="40"/>
      <c r="N1250" s="40"/>
      <c r="O1250" s="31"/>
      <c r="P1250" s="31"/>
      <c r="Q1250" s="32"/>
      <c r="R1250" s="32"/>
      <c r="S1250" s="33"/>
      <c r="T1250" s="33"/>
      <c r="U1250" s="33"/>
      <c r="V1250" s="33"/>
      <c r="W1250" s="33"/>
      <c r="X1250" s="33"/>
    </row>
    <row r="1251" spans="1:24" s="34" customFormat="1">
      <c r="A1251" s="29"/>
      <c r="B1251" s="29"/>
      <c r="C1251" s="29"/>
      <c r="D1251" s="29"/>
      <c r="E1251" s="29"/>
      <c r="F1251" s="29"/>
      <c r="G1251" s="29"/>
      <c r="H1251" s="29"/>
      <c r="I1251" s="30"/>
      <c r="J1251" s="30"/>
      <c r="K1251" s="30"/>
      <c r="L1251" s="30"/>
      <c r="M1251" s="40"/>
      <c r="N1251" s="40"/>
      <c r="O1251" s="31"/>
      <c r="P1251" s="31"/>
      <c r="Q1251" s="32"/>
      <c r="R1251" s="32"/>
      <c r="S1251" s="33"/>
      <c r="T1251" s="33"/>
      <c r="U1251" s="33"/>
      <c r="V1251" s="33"/>
      <c r="W1251" s="33"/>
      <c r="X1251" s="33"/>
    </row>
    <row r="1252" spans="1:24" s="34" customFormat="1">
      <c r="A1252" s="29"/>
      <c r="B1252" s="29"/>
      <c r="C1252" s="29"/>
      <c r="D1252" s="29"/>
      <c r="E1252" s="29"/>
      <c r="F1252" s="29"/>
      <c r="G1252" s="29"/>
      <c r="H1252" s="29"/>
      <c r="I1252" s="30"/>
      <c r="J1252" s="30"/>
      <c r="K1252" s="30"/>
      <c r="L1252" s="30"/>
      <c r="M1252" s="40"/>
      <c r="N1252" s="40"/>
      <c r="O1252" s="31"/>
      <c r="P1252" s="31"/>
      <c r="Q1252" s="32"/>
      <c r="R1252" s="32"/>
      <c r="S1252" s="33"/>
      <c r="T1252" s="33"/>
      <c r="U1252" s="33"/>
      <c r="V1252" s="33"/>
      <c r="W1252" s="33"/>
      <c r="X1252" s="33"/>
    </row>
    <row r="1253" spans="1:24" s="34" customFormat="1">
      <c r="A1253" s="29"/>
      <c r="B1253" s="29"/>
      <c r="C1253" s="29"/>
      <c r="D1253" s="29"/>
      <c r="E1253" s="29"/>
      <c r="F1253" s="29"/>
      <c r="G1253" s="29"/>
      <c r="H1253" s="29"/>
      <c r="I1253" s="30"/>
      <c r="J1253" s="30"/>
      <c r="K1253" s="30"/>
      <c r="L1253" s="30"/>
      <c r="M1253" s="40"/>
      <c r="N1253" s="40"/>
      <c r="O1253" s="31"/>
      <c r="P1253" s="31"/>
      <c r="Q1253" s="32"/>
      <c r="R1253" s="32"/>
      <c r="S1253" s="33"/>
      <c r="T1253" s="33"/>
      <c r="U1253" s="33"/>
      <c r="V1253" s="33"/>
      <c r="W1253" s="33"/>
      <c r="X1253" s="33"/>
    </row>
    <row r="1254" spans="1:24" s="34" customFormat="1">
      <c r="A1254" s="29"/>
      <c r="B1254" s="29"/>
      <c r="C1254" s="29"/>
      <c r="D1254" s="29"/>
      <c r="E1254" s="29"/>
      <c r="F1254" s="29"/>
      <c r="G1254" s="29"/>
      <c r="H1254" s="29"/>
      <c r="I1254" s="30"/>
      <c r="J1254" s="30"/>
      <c r="K1254" s="30"/>
      <c r="L1254" s="30"/>
      <c r="M1254" s="40"/>
      <c r="N1254" s="40"/>
      <c r="O1254" s="31"/>
      <c r="P1254" s="31"/>
      <c r="Q1254" s="32"/>
      <c r="R1254" s="32"/>
      <c r="S1254" s="33"/>
      <c r="T1254" s="33"/>
      <c r="U1254" s="33"/>
      <c r="V1254" s="33"/>
      <c r="W1254" s="33"/>
      <c r="X1254" s="33"/>
    </row>
    <row r="1255" spans="1:24" s="34" customFormat="1">
      <c r="A1255" s="29"/>
      <c r="B1255" s="29"/>
      <c r="C1255" s="29"/>
      <c r="D1255" s="29"/>
      <c r="E1255" s="29"/>
      <c r="F1255" s="29"/>
      <c r="G1255" s="29"/>
      <c r="H1255" s="29"/>
      <c r="I1255" s="30"/>
      <c r="J1255" s="30"/>
      <c r="K1255" s="30"/>
      <c r="L1255" s="30"/>
      <c r="M1255" s="40"/>
      <c r="N1255" s="40"/>
      <c r="O1255" s="31"/>
      <c r="P1255" s="31"/>
      <c r="Q1255" s="32"/>
      <c r="R1255" s="32"/>
      <c r="S1255" s="33"/>
      <c r="T1255" s="33"/>
      <c r="U1255" s="33"/>
      <c r="V1255" s="33"/>
      <c r="W1255" s="33"/>
      <c r="X1255" s="33"/>
    </row>
    <row r="1256" spans="1:24" s="34" customFormat="1">
      <c r="A1256" s="29"/>
      <c r="B1256" s="29"/>
      <c r="C1256" s="29"/>
      <c r="D1256" s="29"/>
      <c r="E1256" s="29"/>
      <c r="F1256" s="29"/>
      <c r="G1256" s="29"/>
      <c r="H1256" s="29"/>
      <c r="I1256" s="30"/>
      <c r="J1256" s="30"/>
      <c r="K1256" s="30"/>
      <c r="L1256" s="30"/>
      <c r="M1256" s="40"/>
      <c r="N1256" s="40"/>
      <c r="O1256" s="31"/>
      <c r="P1256" s="31"/>
      <c r="Q1256" s="32"/>
      <c r="R1256" s="32"/>
      <c r="S1256" s="33"/>
      <c r="T1256" s="33"/>
      <c r="U1256" s="33"/>
      <c r="V1256" s="33"/>
      <c r="W1256" s="33"/>
      <c r="X1256" s="33"/>
    </row>
    <row r="1257" spans="1:24" s="34" customFormat="1">
      <c r="A1257" s="29"/>
      <c r="B1257" s="29"/>
      <c r="C1257" s="29"/>
      <c r="D1257" s="29"/>
      <c r="E1257" s="29"/>
      <c r="F1257" s="29"/>
      <c r="G1257" s="29"/>
      <c r="H1257" s="29"/>
      <c r="I1257" s="30"/>
      <c r="J1257" s="30"/>
      <c r="K1257" s="30"/>
      <c r="L1257" s="30"/>
      <c r="M1257" s="40"/>
      <c r="N1257" s="40"/>
      <c r="O1257" s="31"/>
      <c r="P1257" s="31"/>
      <c r="Q1257" s="32"/>
      <c r="R1257" s="32"/>
      <c r="S1257" s="33"/>
      <c r="T1257" s="33"/>
      <c r="U1257" s="33"/>
      <c r="V1257" s="33"/>
      <c r="W1257" s="33"/>
      <c r="X1257" s="33"/>
    </row>
    <row r="1258" spans="1:24" s="34" customFormat="1">
      <c r="A1258" s="29"/>
      <c r="B1258" s="29"/>
      <c r="C1258" s="29"/>
      <c r="D1258" s="29"/>
      <c r="E1258" s="29"/>
      <c r="F1258" s="29"/>
      <c r="G1258" s="29"/>
      <c r="H1258" s="29"/>
      <c r="I1258" s="30"/>
      <c r="J1258" s="30"/>
      <c r="K1258" s="30"/>
      <c r="L1258" s="30"/>
      <c r="M1258" s="40"/>
      <c r="N1258" s="40"/>
      <c r="O1258" s="31"/>
      <c r="P1258" s="31"/>
      <c r="Q1258" s="32"/>
      <c r="R1258" s="32"/>
      <c r="S1258" s="33"/>
      <c r="T1258" s="33"/>
      <c r="U1258" s="33"/>
      <c r="V1258" s="33"/>
      <c r="W1258" s="33"/>
      <c r="X1258" s="33"/>
    </row>
    <row r="1259" spans="1:24" s="34" customFormat="1">
      <c r="A1259" s="29"/>
      <c r="B1259" s="29"/>
      <c r="C1259" s="29"/>
      <c r="D1259" s="29"/>
      <c r="E1259" s="29"/>
      <c r="F1259" s="29"/>
      <c r="G1259" s="29"/>
      <c r="H1259" s="29"/>
      <c r="I1259" s="30"/>
      <c r="J1259" s="30"/>
      <c r="K1259" s="30"/>
      <c r="L1259" s="30"/>
      <c r="M1259" s="40"/>
      <c r="N1259" s="40"/>
      <c r="O1259" s="31"/>
      <c r="P1259" s="31"/>
      <c r="Q1259" s="32"/>
      <c r="R1259" s="32"/>
      <c r="S1259" s="33"/>
      <c r="T1259" s="33"/>
      <c r="U1259" s="33"/>
      <c r="V1259" s="33"/>
      <c r="W1259" s="33"/>
      <c r="X1259" s="33"/>
    </row>
    <row r="1260" spans="1:24" s="34" customFormat="1">
      <c r="A1260" s="29"/>
      <c r="B1260" s="29"/>
      <c r="C1260" s="29"/>
      <c r="D1260" s="29"/>
      <c r="E1260" s="29"/>
      <c r="F1260" s="29"/>
      <c r="G1260" s="29"/>
      <c r="H1260" s="29"/>
      <c r="I1260" s="30"/>
      <c r="J1260" s="30"/>
      <c r="K1260" s="30"/>
      <c r="L1260" s="30"/>
      <c r="M1260" s="40"/>
      <c r="N1260" s="40"/>
      <c r="O1260" s="31"/>
      <c r="P1260" s="31"/>
      <c r="Q1260" s="32"/>
      <c r="R1260" s="32"/>
      <c r="S1260" s="33"/>
      <c r="T1260" s="33"/>
      <c r="U1260" s="33"/>
      <c r="V1260" s="33"/>
      <c r="W1260" s="33"/>
      <c r="X1260" s="33"/>
    </row>
    <row r="1261" spans="1:24" s="34" customFormat="1">
      <c r="A1261" s="29"/>
      <c r="B1261" s="29"/>
      <c r="C1261" s="29"/>
      <c r="D1261" s="29"/>
      <c r="E1261" s="29"/>
      <c r="F1261" s="29"/>
      <c r="G1261" s="29"/>
      <c r="H1261" s="29"/>
      <c r="I1261" s="30"/>
      <c r="J1261" s="30"/>
      <c r="K1261" s="30"/>
      <c r="L1261" s="30"/>
      <c r="M1261" s="40"/>
      <c r="N1261" s="40"/>
      <c r="O1261" s="31"/>
      <c r="P1261" s="31"/>
      <c r="Q1261" s="32"/>
      <c r="R1261" s="32"/>
      <c r="S1261" s="33"/>
      <c r="T1261" s="33"/>
      <c r="U1261" s="33"/>
      <c r="V1261" s="33"/>
      <c r="W1261" s="33"/>
      <c r="X1261" s="33"/>
    </row>
    <row r="1262" spans="1:24" s="34" customFormat="1">
      <c r="A1262" s="29"/>
      <c r="B1262" s="29"/>
      <c r="C1262" s="29"/>
      <c r="D1262" s="29"/>
      <c r="E1262" s="29"/>
      <c r="F1262" s="29"/>
      <c r="G1262" s="29"/>
      <c r="H1262" s="29"/>
      <c r="I1262" s="30"/>
      <c r="J1262" s="30"/>
      <c r="K1262" s="30"/>
      <c r="L1262" s="30"/>
      <c r="M1262" s="40"/>
      <c r="N1262" s="40"/>
      <c r="O1262" s="31"/>
      <c r="P1262" s="31"/>
      <c r="Q1262" s="32"/>
      <c r="R1262" s="32"/>
      <c r="S1262" s="33"/>
      <c r="T1262" s="33"/>
      <c r="U1262" s="33"/>
      <c r="V1262" s="33"/>
      <c r="W1262" s="33"/>
      <c r="X1262" s="33"/>
    </row>
    <row r="1263" spans="1:24" s="34" customFormat="1">
      <c r="A1263" s="29"/>
      <c r="B1263" s="29"/>
      <c r="C1263" s="29"/>
      <c r="D1263" s="29"/>
      <c r="E1263" s="29"/>
      <c r="F1263" s="29"/>
      <c r="G1263" s="29"/>
      <c r="H1263" s="29"/>
      <c r="I1263" s="30"/>
      <c r="J1263" s="30"/>
      <c r="K1263" s="30"/>
      <c r="L1263" s="30"/>
      <c r="M1263" s="40"/>
      <c r="N1263" s="40"/>
      <c r="O1263" s="31"/>
      <c r="P1263" s="31"/>
      <c r="Q1263" s="32"/>
      <c r="R1263" s="32"/>
      <c r="S1263" s="33"/>
      <c r="T1263" s="33"/>
      <c r="U1263" s="33"/>
      <c r="V1263" s="33"/>
      <c r="W1263" s="33"/>
      <c r="X1263" s="33"/>
    </row>
    <row r="1264" spans="1:24" s="34" customFormat="1">
      <c r="A1264" s="29"/>
      <c r="B1264" s="29"/>
      <c r="C1264" s="29"/>
      <c r="D1264" s="29"/>
      <c r="E1264" s="29"/>
      <c r="F1264" s="29"/>
      <c r="G1264" s="29"/>
      <c r="H1264" s="29"/>
      <c r="I1264" s="30"/>
      <c r="J1264" s="30"/>
      <c r="K1264" s="30"/>
      <c r="L1264" s="30"/>
      <c r="M1264" s="40"/>
      <c r="N1264" s="40"/>
      <c r="O1264" s="31"/>
      <c r="P1264" s="31"/>
      <c r="Q1264" s="32"/>
      <c r="R1264" s="32"/>
      <c r="S1264" s="33"/>
      <c r="T1264" s="33"/>
      <c r="U1264" s="33"/>
      <c r="V1264" s="33"/>
      <c r="W1264" s="33"/>
      <c r="X1264" s="33"/>
    </row>
    <row r="1265" spans="1:24" s="34" customFormat="1">
      <c r="A1265" s="29"/>
      <c r="B1265" s="29"/>
      <c r="C1265" s="29"/>
      <c r="D1265" s="29"/>
      <c r="E1265" s="29"/>
      <c r="F1265" s="29"/>
      <c r="G1265" s="29"/>
      <c r="H1265" s="29"/>
      <c r="I1265" s="30"/>
      <c r="J1265" s="30"/>
      <c r="K1265" s="30"/>
      <c r="L1265" s="30"/>
      <c r="M1265" s="40"/>
      <c r="N1265" s="40"/>
      <c r="O1265" s="31"/>
      <c r="P1265" s="31"/>
      <c r="Q1265" s="32"/>
      <c r="R1265" s="32"/>
      <c r="S1265" s="33"/>
      <c r="T1265" s="33"/>
      <c r="U1265" s="33"/>
      <c r="V1265" s="33"/>
      <c r="W1265" s="33"/>
      <c r="X1265" s="33"/>
    </row>
    <row r="1266" spans="1:24" s="34" customFormat="1">
      <c r="A1266" s="29"/>
      <c r="B1266" s="29"/>
      <c r="C1266" s="29"/>
      <c r="D1266" s="29"/>
      <c r="E1266" s="29"/>
      <c r="F1266" s="29"/>
      <c r="G1266" s="29"/>
      <c r="H1266" s="29"/>
      <c r="I1266" s="30"/>
      <c r="J1266" s="30"/>
      <c r="K1266" s="30"/>
      <c r="L1266" s="30"/>
      <c r="M1266" s="40"/>
      <c r="N1266" s="40"/>
      <c r="O1266" s="31"/>
      <c r="P1266" s="31"/>
      <c r="Q1266" s="32"/>
      <c r="R1266" s="32"/>
      <c r="S1266" s="33"/>
      <c r="T1266" s="33"/>
      <c r="U1266" s="33"/>
      <c r="V1266" s="33"/>
      <c r="W1266" s="33"/>
      <c r="X1266" s="33"/>
    </row>
    <row r="1267" spans="1:24" s="34" customFormat="1">
      <c r="A1267" s="29"/>
      <c r="B1267" s="29"/>
      <c r="C1267" s="29"/>
      <c r="D1267" s="29"/>
      <c r="E1267" s="29"/>
      <c r="F1267" s="29"/>
      <c r="G1267" s="29"/>
      <c r="H1267" s="29"/>
      <c r="I1267" s="30"/>
      <c r="J1267" s="30"/>
      <c r="K1267" s="30"/>
      <c r="L1267" s="30"/>
      <c r="M1267" s="40"/>
      <c r="N1267" s="40"/>
      <c r="O1267" s="31"/>
      <c r="P1267" s="31"/>
      <c r="Q1267" s="32"/>
      <c r="R1267" s="32"/>
      <c r="S1267" s="33"/>
      <c r="T1267" s="33"/>
      <c r="U1267" s="33"/>
      <c r="V1267" s="33"/>
      <c r="W1267" s="33"/>
      <c r="X1267" s="33"/>
    </row>
    <row r="1268" spans="1:24" s="34" customFormat="1">
      <c r="A1268" s="29"/>
      <c r="B1268" s="29"/>
      <c r="C1268" s="29"/>
      <c r="D1268" s="29"/>
      <c r="E1268" s="29"/>
      <c r="F1268" s="29"/>
      <c r="G1268" s="29"/>
      <c r="H1268" s="29"/>
      <c r="I1268" s="30"/>
      <c r="J1268" s="30"/>
      <c r="K1268" s="30"/>
      <c r="L1268" s="30"/>
      <c r="M1268" s="40"/>
      <c r="N1268" s="40"/>
      <c r="O1268" s="31"/>
      <c r="P1268" s="31"/>
      <c r="Q1268" s="32"/>
      <c r="R1268" s="32"/>
      <c r="S1268" s="33"/>
      <c r="T1268" s="33"/>
      <c r="U1268" s="33"/>
      <c r="V1268" s="33"/>
      <c r="W1268" s="33"/>
      <c r="X1268" s="33"/>
    </row>
    <row r="1269" spans="1:24" s="34" customFormat="1">
      <c r="A1269" s="29"/>
      <c r="B1269" s="29"/>
      <c r="C1269" s="29"/>
      <c r="D1269" s="29"/>
      <c r="E1269" s="29"/>
      <c r="F1269" s="29"/>
      <c r="G1269" s="29"/>
      <c r="H1269" s="29"/>
      <c r="I1269" s="30"/>
      <c r="J1269" s="30"/>
      <c r="K1269" s="30"/>
      <c r="L1269" s="30"/>
      <c r="M1269" s="40"/>
      <c r="N1269" s="40"/>
      <c r="O1269" s="31"/>
      <c r="P1269" s="31"/>
      <c r="Q1269" s="32"/>
      <c r="R1269" s="32"/>
      <c r="S1269" s="33"/>
      <c r="T1269" s="33"/>
      <c r="U1269" s="33"/>
      <c r="V1269" s="33"/>
      <c r="W1269" s="33"/>
      <c r="X1269" s="33"/>
    </row>
    <row r="1270" spans="1:24" s="34" customFormat="1">
      <c r="A1270" s="29"/>
      <c r="B1270" s="29"/>
      <c r="C1270" s="29"/>
      <c r="D1270" s="29"/>
      <c r="E1270" s="29"/>
      <c r="F1270" s="29"/>
      <c r="G1270" s="29"/>
      <c r="H1270" s="29"/>
      <c r="I1270" s="30"/>
      <c r="J1270" s="30"/>
      <c r="K1270" s="30"/>
      <c r="L1270" s="30"/>
      <c r="M1270" s="40"/>
      <c r="N1270" s="40"/>
      <c r="O1270" s="31"/>
      <c r="P1270" s="31"/>
      <c r="Q1270" s="32"/>
      <c r="R1270" s="32"/>
      <c r="S1270" s="33"/>
      <c r="T1270" s="33"/>
      <c r="U1270" s="33"/>
      <c r="V1270" s="33"/>
      <c r="W1270" s="33"/>
      <c r="X1270" s="33"/>
    </row>
    <row r="1271" spans="1:24" s="34" customFormat="1">
      <c r="A1271" s="29"/>
      <c r="B1271" s="29"/>
      <c r="C1271" s="29"/>
      <c r="D1271" s="29"/>
      <c r="E1271" s="29"/>
      <c r="F1271" s="29"/>
      <c r="G1271" s="29"/>
      <c r="H1271" s="29"/>
      <c r="I1271" s="30"/>
      <c r="J1271" s="30"/>
      <c r="K1271" s="30"/>
      <c r="L1271" s="30"/>
      <c r="M1271" s="40"/>
      <c r="N1271" s="40"/>
      <c r="O1271" s="31"/>
      <c r="P1271" s="31"/>
      <c r="Q1271" s="32"/>
      <c r="R1271" s="32"/>
      <c r="S1271" s="33"/>
      <c r="T1271" s="33"/>
      <c r="U1271" s="33"/>
      <c r="V1271" s="33"/>
      <c r="W1271" s="33"/>
      <c r="X1271" s="33"/>
    </row>
    <row r="1272" spans="1:24" s="34" customFormat="1">
      <c r="A1272" s="29"/>
      <c r="B1272" s="29"/>
      <c r="C1272" s="29"/>
      <c r="D1272" s="29"/>
      <c r="E1272" s="29"/>
      <c r="F1272" s="29"/>
      <c r="G1272" s="29"/>
      <c r="H1272" s="29"/>
      <c r="I1272" s="30"/>
      <c r="J1272" s="30"/>
      <c r="K1272" s="30"/>
      <c r="L1272" s="30"/>
      <c r="M1272" s="40"/>
      <c r="N1272" s="40"/>
      <c r="O1272" s="31"/>
      <c r="P1272" s="31"/>
      <c r="Q1272" s="32"/>
      <c r="R1272" s="32"/>
      <c r="S1272" s="33"/>
      <c r="T1272" s="33"/>
      <c r="U1272" s="33"/>
      <c r="V1272" s="33"/>
      <c r="W1272" s="33"/>
      <c r="X1272" s="33"/>
    </row>
    <row r="1273" spans="1:24" s="34" customFormat="1">
      <c r="A1273" s="29"/>
      <c r="B1273" s="29"/>
      <c r="C1273" s="29"/>
      <c r="D1273" s="29"/>
      <c r="E1273" s="29"/>
      <c r="F1273" s="29"/>
      <c r="G1273" s="29"/>
      <c r="H1273" s="29"/>
      <c r="I1273" s="30"/>
      <c r="J1273" s="30"/>
      <c r="K1273" s="30"/>
      <c r="L1273" s="30"/>
      <c r="M1273" s="40"/>
      <c r="N1273" s="40"/>
      <c r="O1273" s="31"/>
      <c r="P1273" s="31"/>
      <c r="Q1273" s="32"/>
      <c r="R1273" s="32"/>
      <c r="S1273" s="33"/>
      <c r="T1273" s="33"/>
      <c r="U1273" s="33"/>
      <c r="V1273" s="33"/>
      <c r="W1273" s="33"/>
      <c r="X1273" s="33"/>
    </row>
    <row r="1274" spans="1:24" s="34" customFormat="1">
      <c r="A1274" s="29"/>
      <c r="B1274" s="29"/>
      <c r="C1274" s="29"/>
      <c r="D1274" s="29"/>
      <c r="E1274" s="29"/>
      <c r="F1274" s="29"/>
      <c r="G1274" s="29"/>
      <c r="H1274" s="29"/>
      <c r="I1274" s="30"/>
      <c r="J1274" s="30"/>
      <c r="K1274" s="30"/>
      <c r="L1274" s="30"/>
      <c r="M1274" s="40"/>
      <c r="N1274" s="40"/>
      <c r="O1274" s="31"/>
      <c r="P1274" s="31"/>
      <c r="Q1274" s="32"/>
      <c r="R1274" s="32"/>
      <c r="S1274" s="33"/>
      <c r="T1274" s="33"/>
      <c r="U1274" s="33"/>
      <c r="V1274" s="33"/>
      <c r="W1274" s="33"/>
      <c r="X1274" s="33"/>
    </row>
    <row r="1275" spans="1:24" s="34" customFormat="1">
      <c r="A1275" s="29"/>
      <c r="B1275" s="29"/>
      <c r="C1275" s="29"/>
      <c r="D1275" s="29"/>
      <c r="E1275" s="29"/>
      <c r="F1275" s="29"/>
      <c r="G1275" s="29"/>
      <c r="H1275" s="29"/>
      <c r="I1275" s="30"/>
      <c r="J1275" s="30"/>
      <c r="K1275" s="30"/>
      <c r="L1275" s="30"/>
      <c r="M1275" s="40"/>
      <c r="N1275" s="40"/>
      <c r="O1275" s="31"/>
      <c r="P1275" s="31"/>
      <c r="Q1275" s="32"/>
      <c r="R1275" s="32"/>
      <c r="S1275" s="33"/>
      <c r="T1275" s="33"/>
      <c r="U1275" s="33"/>
      <c r="V1275" s="33"/>
      <c r="W1275" s="33"/>
      <c r="X1275" s="33"/>
    </row>
    <row r="1276" spans="1:24" s="34" customFormat="1">
      <c r="A1276" s="29"/>
      <c r="B1276" s="29"/>
      <c r="C1276" s="29"/>
      <c r="D1276" s="29"/>
      <c r="E1276" s="29"/>
      <c r="F1276" s="29"/>
      <c r="G1276" s="29"/>
      <c r="H1276" s="29"/>
      <c r="I1276" s="30"/>
      <c r="J1276" s="30"/>
      <c r="K1276" s="30"/>
      <c r="L1276" s="30"/>
      <c r="M1276" s="40"/>
      <c r="N1276" s="40"/>
      <c r="O1276" s="31"/>
      <c r="P1276" s="31"/>
      <c r="Q1276" s="32"/>
      <c r="R1276" s="32"/>
      <c r="S1276" s="33"/>
      <c r="T1276" s="33"/>
      <c r="U1276" s="33"/>
      <c r="V1276" s="33"/>
      <c r="W1276" s="33"/>
      <c r="X1276" s="33"/>
    </row>
    <row r="1277" spans="1:24" s="34" customFormat="1">
      <c r="A1277" s="29"/>
      <c r="B1277" s="29"/>
      <c r="C1277" s="29"/>
      <c r="D1277" s="29"/>
      <c r="E1277" s="29"/>
      <c r="F1277" s="29"/>
      <c r="G1277" s="29"/>
      <c r="H1277" s="29"/>
      <c r="I1277" s="30"/>
      <c r="J1277" s="30"/>
      <c r="K1277" s="30"/>
      <c r="L1277" s="30"/>
      <c r="M1277" s="40"/>
      <c r="N1277" s="40"/>
      <c r="O1277" s="31"/>
      <c r="P1277" s="31"/>
      <c r="Q1277" s="32"/>
      <c r="R1277" s="32"/>
      <c r="S1277" s="33"/>
      <c r="T1277" s="33"/>
      <c r="U1277" s="33"/>
      <c r="V1277" s="33"/>
      <c r="W1277" s="33"/>
      <c r="X1277" s="33"/>
    </row>
    <row r="1278" spans="1:24" s="34" customFormat="1">
      <c r="A1278" s="29"/>
      <c r="B1278" s="29"/>
      <c r="C1278" s="29"/>
      <c r="D1278" s="29"/>
      <c r="E1278" s="29"/>
      <c r="F1278" s="29"/>
      <c r="G1278" s="29"/>
      <c r="H1278" s="29"/>
      <c r="I1278" s="30"/>
      <c r="J1278" s="30"/>
      <c r="K1278" s="30"/>
      <c r="L1278" s="30"/>
      <c r="M1278" s="40"/>
      <c r="N1278" s="40"/>
      <c r="O1278" s="31"/>
      <c r="P1278" s="31"/>
      <c r="Q1278" s="32"/>
      <c r="R1278" s="32"/>
      <c r="S1278" s="33"/>
      <c r="T1278" s="33"/>
      <c r="U1278" s="33"/>
      <c r="V1278" s="33"/>
      <c r="W1278" s="33"/>
      <c r="X1278" s="33"/>
    </row>
    <row r="1279" spans="1:24" s="34" customFormat="1">
      <c r="A1279" s="29"/>
      <c r="B1279" s="29"/>
      <c r="C1279" s="29"/>
      <c r="D1279" s="29"/>
      <c r="E1279" s="29"/>
      <c r="F1279" s="29"/>
      <c r="G1279" s="29"/>
      <c r="H1279" s="29"/>
      <c r="I1279" s="30"/>
      <c r="J1279" s="30"/>
      <c r="K1279" s="30"/>
      <c r="L1279" s="30"/>
      <c r="M1279" s="40"/>
      <c r="N1279" s="40"/>
      <c r="O1279" s="31"/>
      <c r="P1279" s="31"/>
      <c r="Q1279" s="32"/>
      <c r="R1279" s="32"/>
      <c r="S1279" s="33"/>
      <c r="T1279" s="33"/>
      <c r="U1279" s="33"/>
      <c r="V1279" s="33"/>
      <c r="W1279" s="33"/>
      <c r="X1279" s="33"/>
    </row>
    <row r="1280" spans="1:24" s="34" customFormat="1">
      <c r="A1280" s="29"/>
      <c r="B1280" s="29"/>
      <c r="C1280" s="29"/>
      <c r="D1280" s="29"/>
      <c r="E1280" s="29"/>
      <c r="F1280" s="29"/>
      <c r="G1280" s="29"/>
      <c r="H1280" s="29"/>
      <c r="I1280" s="30"/>
      <c r="J1280" s="30"/>
      <c r="K1280" s="30"/>
      <c r="L1280" s="30"/>
      <c r="M1280" s="40"/>
      <c r="N1280" s="40"/>
      <c r="O1280" s="31"/>
      <c r="P1280" s="31"/>
      <c r="Q1280" s="32"/>
      <c r="R1280" s="32"/>
      <c r="S1280" s="33"/>
      <c r="T1280" s="33"/>
      <c r="U1280" s="33"/>
      <c r="V1280" s="33"/>
      <c r="W1280" s="33"/>
      <c r="X1280" s="33"/>
    </row>
    <row r="1281" spans="1:24" s="34" customFormat="1">
      <c r="A1281" s="29"/>
      <c r="B1281" s="29"/>
      <c r="C1281" s="29"/>
      <c r="D1281" s="29"/>
      <c r="E1281" s="29"/>
      <c r="F1281" s="29"/>
      <c r="G1281" s="29"/>
      <c r="H1281" s="29"/>
      <c r="I1281" s="30"/>
      <c r="J1281" s="30"/>
      <c r="K1281" s="30"/>
      <c r="L1281" s="30"/>
      <c r="M1281" s="40"/>
      <c r="N1281" s="40"/>
      <c r="O1281" s="31"/>
      <c r="P1281" s="31"/>
      <c r="Q1281" s="32"/>
      <c r="R1281" s="32"/>
      <c r="S1281" s="33"/>
      <c r="T1281" s="33"/>
      <c r="U1281" s="33"/>
      <c r="V1281" s="33"/>
      <c r="W1281" s="33"/>
      <c r="X1281" s="33"/>
    </row>
    <row r="1282" spans="1:24" s="34" customFormat="1">
      <c r="A1282" s="29"/>
      <c r="B1282" s="29"/>
      <c r="C1282" s="29"/>
      <c r="D1282" s="29"/>
      <c r="E1282" s="29"/>
      <c r="F1282" s="29"/>
      <c r="G1282" s="29"/>
      <c r="H1282" s="29"/>
      <c r="I1282" s="30"/>
      <c r="J1282" s="30"/>
      <c r="K1282" s="30"/>
      <c r="L1282" s="30"/>
      <c r="M1282" s="40"/>
      <c r="N1282" s="40"/>
      <c r="O1282" s="31"/>
      <c r="P1282" s="31"/>
      <c r="Q1282" s="32"/>
      <c r="R1282" s="32"/>
      <c r="S1282" s="33"/>
      <c r="T1282" s="33"/>
      <c r="U1282" s="33"/>
      <c r="V1282" s="33"/>
      <c r="W1282" s="33"/>
      <c r="X1282" s="33"/>
    </row>
    <row r="1283" spans="1:24" s="34" customFormat="1">
      <c r="A1283" s="29"/>
      <c r="B1283" s="29"/>
      <c r="C1283" s="29"/>
      <c r="D1283" s="29"/>
      <c r="E1283" s="29"/>
      <c r="F1283" s="29"/>
      <c r="G1283" s="29"/>
      <c r="H1283" s="29"/>
      <c r="I1283" s="30"/>
      <c r="J1283" s="30"/>
      <c r="K1283" s="30"/>
      <c r="L1283" s="30"/>
      <c r="M1283" s="40"/>
      <c r="N1283" s="40"/>
      <c r="O1283" s="31"/>
      <c r="P1283" s="31"/>
      <c r="Q1283" s="32"/>
      <c r="R1283" s="32"/>
      <c r="S1283" s="33"/>
      <c r="T1283" s="33"/>
      <c r="U1283" s="33"/>
      <c r="V1283" s="33"/>
      <c r="W1283" s="33"/>
      <c r="X1283" s="33"/>
    </row>
    <row r="1284" spans="1:24" s="34" customFormat="1">
      <c r="A1284" s="29"/>
      <c r="B1284" s="29"/>
      <c r="C1284" s="29"/>
      <c r="D1284" s="29"/>
      <c r="E1284" s="29"/>
      <c r="F1284" s="29"/>
      <c r="G1284" s="29"/>
      <c r="H1284" s="29"/>
      <c r="I1284" s="30"/>
      <c r="J1284" s="30"/>
      <c r="K1284" s="30"/>
      <c r="L1284" s="30"/>
      <c r="M1284" s="40"/>
      <c r="N1284" s="40"/>
      <c r="O1284" s="31"/>
      <c r="P1284" s="31"/>
      <c r="Q1284" s="32"/>
      <c r="R1284" s="32"/>
      <c r="S1284" s="33"/>
      <c r="T1284" s="33"/>
      <c r="U1284" s="33"/>
      <c r="V1284" s="33"/>
      <c r="W1284" s="33"/>
      <c r="X1284" s="33"/>
    </row>
    <row r="1285" spans="1:24" s="34" customFormat="1">
      <c r="A1285" s="29"/>
      <c r="B1285" s="29"/>
      <c r="C1285" s="29"/>
      <c r="D1285" s="29"/>
      <c r="E1285" s="29"/>
      <c r="F1285" s="29"/>
      <c r="G1285" s="29"/>
      <c r="H1285" s="29"/>
      <c r="I1285" s="30"/>
      <c r="J1285" s="30"/>
      <c r="K1285" s="30"/>
      <c r="L1285" s="30"/>
      <c r="M1285" s="40"/>
      <c r="N1285" s="40"/>
      <c r="O1285" s="31"/>
      <c r="P1285" s="31"/>
      <c r="Q1285" s="32"/>
      <c r="R1285" s="32"/>
      <c r="S1285" s="33"/>
      <c r="T1285" s="33"/>
      <c r="U1285" s="33"/>
      <c r="V1285" s="33"/>
      <c r="W1285" s="33"/>
      <c r="X1285" s="33"/>
    </row>
    <row r="1286" spans="1:24" s="34" customFormat="1">
      <c r="A1286" s="29"/>
      <c r="B1286" s="29"/>
      <c r="C1286" s="29"/>
      <c r="D1286" s="29"/>
      <c r="E1286" s="29"/>
      <c r="F1286" s="29"/>
      <c r="G1286" s="29"/>
      <c r="H1286" s="29"/>
      <c r="I1286" s="30"/>
      <c r="J1286" s="30"/>
      <c r="K1286" s="30"/>
      <c r="L1286" s="30"/>
      <c r="M1286" s="40"/>
      <c r="N1286" s="40"/>
      <c r="O1286" s="31"/>
      <c r="P1286" s="31"/>
      <c r="Q1286" s="32"/>
      <c r="R1286" s="32"/>
      <c r="S1286" s="33"/>
      <c r="T1286" s="33"/>
      <c r="U1286" s="33"/>
      <c r="V1286" s="33"/>
      <c r="W1286" s="33"/>
      <c r="X1286" s="33"/>
    </row>
    <row r="1287" spans="1:24" s="34" customFormat="1">
      <c r="A1287" s="29"/>
      <c r="B1287" s="29"/>
      <c r="C1287" s="29"/>
      <c r="D1287" s="29"/>
      <c r="E1287" s="29"/>
      <c r="F1287" s="29"/>
      <c r="G1287" s="29"/>
      <c r="H1287" s="29"/>
      <c r="I1287" s="30"/>
      <c r="J1287" s="30"/>
      <c r="K1287" s="30"/>
      <c r="L1287" s="30"/>
      <c r="M1287" s="40"/>
      <c r="N1287" s="40"/>
      <c r="O1287" s="31"/>
      <c r="P1287" s="31"/>
      <c r="Q1287" s="32"/>
      <c r="R1287" s="32"/>
      <c r="S1287" s="33"/>
      <c r="T1287" s="33"/>
      <c r="U1287" s="33"/>
      <c r="V1287" s="33"/>
      <c r="W1287" s="33"/>
      <c r="X1287" s="33"/>
    </row>
    <row r="1288" spans="1:24" s="34" customFormat="1">
      <c r="A1288" s="29"/>
      <c r="B1288" s="29"/>
      <c r="C1288" s="29"/>
      <c r="D1288" s="29"/>
      <c r="E1288" s="29"/>
      <c r="F1288" s="29"/>
      <c r="G1288" s="29"/>
      <c r="H1288" s="29"/>
      <c r="I1288" s="30"/>
      <c r="J1288" s="30"/>
      <c r="K1288" s="30"/>
      <c r="L1288" s="30"/>
      <c r="M1288" s="40"/>
      <c r="N1288" s="40"/>
      <c r="O1288" s="31"/>
      <c r="P1288" s="31"/>
      <c r="Q1288" s="32"/>
      <c r="R1288" s="32"/>
      <c r="S1288" s="33"/>
      <c r="T1288" s="33"/>
      <c r="U1288" s="33"/>
      <c r="V1288" s="33"/>
      <c r="W1288" s="33"/>
      <c r="X1288" s="33"/>
    </row>
    <row r="1289" spans="1:24" s="34" customFormat="1">
      <c r="A1289" s="29"/>
      <c r="B1289" s="29"/>
      <c r="C1289" s="29"/>
      <c r="D1289" s="29"/>
      <c r="E1289" s="29"/>
      <c r="F1289" s="29"/>
      <c r="G1289" s="29"/>
      <c r="H1289" s="29"/>
      <c r="I1289" s="30"/>
      <c r="J1289" s="30"/>
      <c r="K1289" s="30"/>
      <c r="L1289" s="30"/>
      <c r="M1289" s="40"/>
      <c r="N1289" s="40"/>
      <c r="O1289" s="31"/>
      <c r="P1289" s="31"/>
      <c r="Q1289" s="32"/>
      <c r="R1289" s="32"/>
      <c r="S1289" s="33"/>
      <c r="T1289" s="33"/>
      <c r="U1289" s="33"/>
      <c r="V1289" s="33"/>
      <c r="W1289" s="33"/>
      <c r="X1289" s="33"/>
    </row>
    <row r="1290" spans="1:24" s="34" customFormat="1">
      <c r="A1290" s="29"/>
      <c r="B1290" s="29"/>
      <c r="C1290" s="29"/>
      <c r="D1290" s="29"/>
      <c r="E1290" s="29"/>
      <c r="F1290" s="29"/>
      <c r="G1290" s="29"/>
      <c r="H1290" s="29"/>
      <c r="I1290" s="30"/>
      <c r="J1290" s="30"/>
      <c r="K1290" s="30"/>
      <c r="L1290" s="30"/>
      <c r="M1290" s="40"/>
      <c r="N1290" s="40"/>
      <c r="O1290" s="31"/>
      <c r="P1290" s="31"/>
      <c r="Q1290" s="32"/>
      <c r="R1290" s="32"/>
      <c r="S1290" s="33"/>
      <c r="T1290" s="33"/>
      <c r="U1290" s="33"/>
      <c r="V1290" s="33"/>
      <c r="W1290" s="33"/>
      <c r="X1290" s="33"/>
    </row>
    <row r="1291" spans="1:24" s="34" customFormat="1">
      <c r="A1291" s="29"/>
      <c r="B1291" s="29"/>
      <c r="C1291" s="29"/>
      <c r="D1291" s="29"/>
      <c r="E1291" s="29"/>
      <c r="F1291" s="29"/>
      <c r="G1291" s="29"/>
      <c r="H1291" s="29"/>
      <c r="I1291" s="30"/>
      <c r="J1291" s="30"/>
      <c r="K1291" s="30"/>
      <c r="L1291" s="30"/>
      <c r="M1291" s="40"/>
      <c r="N1291" s="40"/>
      <c r="O1291" s="31"/>
      <c r="P1291" s="31"/>
      <c r="Q1291" s="32"/>
      <c r="R1291" s="32"/>
      <c r="S1291" s="33"/>
      <c r="T1291" s="33"/>
      <c r="U1291" s="33"/>
      <c r="V1291" s="33"/>
      <c r="W1291" s="33"/>
      <c r="X1291" s="33"/>
    </row>
    <row r="1292" spans="1:24" s="34" customFormat="1">
      <c r="A1292" s="29"/>
      <c r="B1292" s="29"/>
      <c r="C1292" s="29"/>
      <c r="D1292" s="29"/>
      <c r="E1292" s="29"/>
      <c r="F1292" s="29"/>
      <c r="G1292" s="29"/>
      <c r="H1292" s="29"/>
      <c r="I1292" s="30"/>
      <c r="J1292" s="30"/>
      <c r="K1292" s="30"/>
      <c r="L1292" s="30"/>
      <c r="M1292" s="40"/>
      <c r="N1292" s="40"/>
      <c r="O1292" s="31"/>
      <c r="P1292" s="31"/>
      <c r="Q1292" s="32"/>
      <c r="R1292" s="32"/>
      <c r="S1292" s="33"/>
      <c r="T1292" s="33"/>
      <c r="U1292" s="33"/>
      <c r="V1292" s="33"/>
      <c r="W1292" s="33"/>
      <c r="X1292" s="33"/>
    </row>
    <row r="1293" spans="1:24" s="34" customFormat="1">
      <c r="A1293" s="29"/>
      <c r="B1293" s="29"/>
      <c r="C1293" s="29"/>
      <c r="D1293" s="29"/>
      <c r="E1293" s="29"/>
      <c r="F1293" s="29"/>
      <c r="G1293" s="29"/>
      <c r="H1293" s="29"/>
      <c r="I1293" s="30"/>
      <c r="J1293" s="30"/>
      <c r="K1293" s="30"/>
      <c r="L1293" s="30"/>
      <c r="M1293" s="40"/>
      <c r="N1293" s="40"/>
      <c r="O1293" s="31"/>
      <c r="P1293" s="31"/>
      <c r="Q1293" s="32"/>
      <c r="R1293" s="32"/>
      <c r="S1293" s="33"/>
      <c r="T1293" s="33"/>
      <c r="U1293" s="33"/>
      <c r="V1293" s="33"/>
      <c r="W1293" s="33"/>
      <c r="X1293" s="33"/>
    </row>
    <row r="1294" spans="1:24" s="34" customFormat="1">
      <c r="A1294" s="29"/>
      <c r="B1294" s="29"/>
      <c r="C1294" s="29"/>
      <c r="D1294" s="29"/>
      <c r="E1294" s="29"/>
      <c r="F1294" s="29"/>
      <c r="G1294" s="29"/>
      <c r="H1294" s="29"/>
      <c r="I1294" s="30"/>
      <c r="J1294" s="30"/>
      <c r="K1294" s="30"/>
      <c r="L1294" s="30"/>
      <c r="M1294" s="40"/>
      <c r="N1294" s="40"/>
      <c r="O1294" s="31"/>
      <c r="P1294" s="31"/>
      <c r="Q1294" s="32"/>
      <c r="R1294" s="32"/>
      <c r="S1294" s="33"/>
      <c r="T1294" s="33"/>
      <c r="U1294" s="33"/>
      <c r="V1294" s="33"/>
      <c r="W1294" s="33"/>
      <c r="X1294" s="33"/>
    </row>
    <row r="1295" spans="1:24" s="34" customFormat="1">
      <c r="A1295" s="29"/>
      <c r="B1295" s="29"/>
      <c r="C1295" s="29"/>
      <c r="D1295" s="29"/>
      <c r="E1295" s="29"/>
      <c r="F1295" s="29"/>
      <c r="G1295" s="29"/>
      <c r="H1295" s="29"/>
      <c r="I1295" s="30"/>
      <c r="J1295" s="30"/>
      <c r="K1295" s="30"/>
      <c r="L1295" s="30"/>
      <c r="M1295" s="40"/>
      <c r="N1295" s="40"/>
      <c r="O1295" s="31"/>
      <c r="P1295" s="31"/>
      <c r="Q1295" s="32"/>
      <c r="R1295" s="32"/>
      <c r="S1295" s="33"/>
      <c r="T1295" s="33"/>
      <c r="U1295" s="33"/>
      <c r="V1295" s="33"/>
      <c r="W1295" s="33"/>
      <c r="X1295" s="33"/>
    </row>
    <row r="1296" spans="1:24" s="34" customFormat="1">
      <c r="A1296" s="29"/>
      <c r="B1296" s="29"/>
      <c r="C1296" s="29"/>
      <c r="D1296" s="29"/>
      <c r="E1296" s="29"/>
      <c r="F1296" s="29"/>
      <c r="G1296" s="29"/>
      <c r="H1296" s="29"/>
      <c r="I1296" s="30"/>
      <c r="J1296" s="30"/>
      <c r="K1296" s="30"/>
      <c r="L1296" s="30"/>
      <c r="M1296" s="40"/>
      <c r="N1296" s="40"/>
      <c r="O1296" s="31"/>
      <c r="P1296" s="31"/>
      <c r="Q1296" s="32"/>
      <c r="R1296" s="32"/>
      <c r="S1296" s="33"/>
      <c r="T1296" s="33"/>
      <c r="U1296" s="33"/>
      <c r="V1296" s="33"/>
      <c r="W1296" s="33"/>
      <c r="X1296" s="33"/>
    </row>
    <row r="1297" spans="1:24" s="34" customFormat="1">
      <c r="A1297" s="29"/>
      <c r="B1297" s="29"/>
      <c r="C1297" s="29"/>
      <c r="D1297" s="29"/>
      <c r="E1297" s="29"/>
      <c r="F1297" s="29"/>
      <c r="G1297" s="29"/>
      <c r="H1297" s="29"/>
      <c r="I1297" s="30"/>
      <c r="J1297" s="30"/>
      <c r="K1297" s="30"/>
      <c r="L1297" s="30"/>
      <c r="M1297" s="40"/>
      <c r="N1297" s="40"/>
      <c r="O1297" s="31"/>
      <c r="P1297" s="31"/>
      <c r="Q1297" s="32"/>
      <c r="R1297" s="32"/>
      <c r="S1297" s="33"/>
      <c r="T1297" s="33"/>
      <c r="U1297" s="33"/>
      <c r="V1297" s="33"/>
      <c r="W1297" s="33"/>
      <c r="X1297" s="33"/>
    </row>
    <row r="1298" spans="1:24" s="34" customFormat="1">
      <c r="A1298" s="29"/>
      <c r="B1298" s="29"/>
      <c r="C1298" s="29"/>
      <c r="D1298" s="29"/>
      <c r="E1298" s="29"/>
      <c r="F1298" s="29"/>
      <c r="G1298" s="29"/>
      <c r="H1298" s="29"/>
      <c r="I1298" s="30"/>
      <c r="J1298" s="30"/>
      <c r="K1298" s="30"/>
      <c r="L1298" s="30"/>
      <c r="M1298" s="40"/>
      <c r="N1298" s="40"/>
      <c r="O1298" s="31"/>
      <c r="P1298" s="31"/>
      <c r="Q1298" s="32"/>
      <c r="R1298" s="32"/>
      <c r="S1298" s="33"/>
      <c r="T1298" s="33"/>
      <c r="U1298" s="33"/>
      <c r="V1298" s="33"/>
      <c r="W1298" s="33"/>
      <c r="X1298" s="33"/>
    </row>
    <row r="1299" spans="1:24" s="34" customFormat="1">
      <c r="A1299" s="29"/>
      <c r="B1299" s="29"/>
      <c r="C1299" s="29"/>
      <c r="D1299" s="29"/>
      <c r="E1299" s="29"/>
      <c r="F1299" s="29"/>
      <c r="G1299" s="29"/>
      <c r="H1299" s="29"/>
      <c r="I1299" s="30"/>
      <c r="J1299" s="30"/>
      <c r="K1299" s="30"/>
      <c r="L1299" s="30"/>
      <c r="M1299" s="40"/>
      <c r="N1299" s="40"/>
      <c r="O1299" s="31"/>
      <c r="P1299" s="31"/>
      <c r="Q1299" s="32"/>
      <c r="R1299" s="32"/>
      <c r="S1299" s="33"/>
      <c r="T1299" s="33"/>
      <c r="U1299" s="33"/>
      <c r="V1299" s="33"/>
      <c r="W1299" s="33"/>
      <c r="X1299" s="33"/>
    </row>
    <row r="1300" spans="1:24" s="34" customFormat="1">
      <c r="A1300" s="29"/>
      <c r="B1300" s="29"/>
      <c r="C1300" s="29"/>
      <c r="D1300" s="29"/>
      <c r="E1300" s="29"/>
      <c r="F1300" s="29"/>
      <c r="G1300" s="29"/>
      <c r="H1300" s="29"/>
      <c r="I1300" s="30"/>
      <c r="J1300" s="30"/>
      <c r="K1300" s="30"/>
      <c r="L1300" s="30"/>
      <c r="M1300" s="40"/>
      <c r="N1300" s="40"/>
      <c r="O1300" s="31"/>
      <c r="P1300" s="31"/>
      <c r="Q1300" s="32"/>
      <c r="R1300" s="32"/>
      <c r="S1300" s="33"/>
      <c r="T1300" s="33"/>
      <c r="U1300" s="33"/>
      <c r="V1300" s="33"/>
      <c r="W1300" s="33"/>
      <c r="X1300" s="33"/>
    </row>
    <row r="1301" spans="1:24" s="34" customFormat="1">
      <c r="A1301" s="29"/>
      <c r="B1301" s="29"/>
      <c r="C1301" s="29"/>
      <c r="D1301" s="29"/>
      <c r="E1301" s="29"/>
      <c r="F1301" s="29"/>
      <c r="G1301" s="29"/>
      <c r="H1301" s="29"/>
      <c r="I1301" s="30"/>
      <c r="J1301" s="30"/>
      <c r="K1301" s="30"/>
      <c r="L1301" s="30"/>
      <c r="M1301" s="40"/>
      <c r="N1301" s="40"/>
      <c r="O1301" s="31"/>
      <c r="P1301" s="31"/>
      <c r="Q1301" s="32"/>
      <c r="R1301" s="32"/>
      <c r="S1301" s="33"/>
      <c r="T1301" s="33"/>
      <c r="U1301" s="33"/>
      <c r="V1301" s="33"/>
      <c r="W1301" s="33"/>
      <c r="X1301" s="33"/>
    </row>
    <row r="1302" spans="1:24" s="34" customFormat="1">
      <c r="A1302" s="29"/>
      <c r="B1302" s="29"/>
      <c r="C1302" s="29"/>
      <c r="D1302" s="29"/>
      <c r="E1302" s="29"/>
      <c r="F1302" s="29"/>
      <c r="G1302" s="29"/>
      <c r="H1302" s="29"/>
      <c r="I1302" s="30"/>
      <c r="J1302" s="30"/>
      <c r="K1302" s="30"/>
      <c r="L1302" s="30"/>
      <c r="M1302" s="40"/>
      <c r="N1302" s="40"/>
      <c r="O1302" s="31"/>
      <c r="P1302" s="31"/>
      <c r="Q1302" s="32"/>
      <c r="R1302" s="32"/>
      <c r="S1302" s="33"/>
      <c r="T1302" s="33"/>
      <c r="U1302" s="33"/>
      <c r="V1302" s="33"/>
      <c r="W1302" s="33"/>
      <c r="X1302" s="33"/>
    </row>
    <row r="1303" spans="1:24" s="34" customFormat="1">
      <c r="A1303" s="29"/>
      <c r="B1303" s="29"/>
      <c r="C1303" s="29"/>
      <c r="D1303" s="29"/>
      <c r="E1303" s="29"/>
      <c r="F1303" s="29"/>
      <c r="G1303" s="29"/>
      <c r="H1303" s="29"/>
      <c r="I1303" s="30"/>
      <c r="J1303" s="30"/>
      <c r="K1303" s="30"/>
      <c r="L1303" s="30"/>
      <c r="M1303" s="40"/>
      <c r="N1303" s="40"/>
      <c r="O1303" s="31"/>
      <c r="P1303" s="31"/>
      <c r="Q1303" s="32"/>
      <c r="R1303" s="32"/>
      <c r="S1303" s="33"/>
      <c r="T1303" s="33"/>
      <c r="U1303" s="33"/>
      <c r="V1303" s="33"/>
      <c r="W1303" s="33"/>
      <c r="X1303" s="33"/>
    </row>
    <row r="1304" spans="1:24" s="34" customFormat="1">
      <c r="A1304" s="29"/>
      <c r="B1304" s="29"/>
      <c r="C1304" s="29"/>
      <c r="D1304" s="29"/>
      <c r="E1304" s="29"/>
      <c r="F1304" s="29"/>
      <c r="G1304" s="29"/>
      <c r="H1304" s="29"/>
      <c r="I1304" s="30"/>
      <c r="J1304" s="30"/>
      <c r="K1304" s="30"/>
      <c r="L1304" s="30"/>
      <c r="M1304" s="40"/>
      <c r="N1304" s="40"/>
      <c r="O1304" s="31"/>
      <c r="P1304" s="31"/>
      <c r="Q1304" s="32"/>
      <c r="R1304" s="32"/>
      <c r="S1304" s="33"/>
      <c r="T1304" s="33"/>
      <c r="U1304" s="33"/>
      <c r="V1304" s="33"/>
      <c r="W1304" s="33"/>
      <c r="X1304" s="33"/>
    </row>
    <row r="1305" spans="1:24" s="34" customFormat="1">
      <c r="A1305" s="29"/>
      <c r="B1305" s="29"/>
      <c r="C1305" s="29"/>
      <c r="D1305" s="29"/>
      <c r="E1305" s="29"/>
      <c r="F1305" s="29"/>
      <c r="G1305" s="29"/>
      <c r="H1305" s="29"/>
      <c r="I1305" s="30"/>
      <c r="J1305" s="30"/>
      <c r="K1305" s="30"/>
      <c r="L1305" s="30"/>
      <c r="M1305" s="40"/>
      <c r="N1305" s="40"/>
      <c r="O1305" s="31"/>
      <c r="P1305" s="31"/>
      <c r="Q1305" s="32"/>
      <c r="R1305" s="32"/>
      <c r="S1305" s="33"/>
      <c r="T1305" s="33"/>
      <c r="U1305" s="33"/>
      <c r="V1305" s="33"/>
      <c r="W1305" s="33"/>
      <c r="X1305" s="33"/>
    </row>
    <row r="1306" spans="1:24" s="34" customFormat="1">
      <c r="A1306" s="29"/>
      <c r="B1306" s="29"/>
      <c r="C1306" s="29"/>
      <c r="D1306" s="29"/>
      <c r="E1306" s="29"/>
      <c r="F1306" s="29"/>
      <c r="G1306" s="29"/>
      <c r="H1306" s="29"/>
      <c r="I1306" s="30"/>
      <c r="J1306" s="30"/>
      <c r="K1306" s="30"/>
      <c r="L1306" s="30"/>
      <c r="M1306" s="40"/>
      <c r="N1306" s="40"/>
      <c r="O1306" s="31"/>
      <c r="P1306" s="31"/>
      <c r="Q1306" s="32"/>
      <c r="R1306" s="32"/>
      <c r="S1306" s="33"/>
      <c r="T1306" s="33"/>
      <c r="U1306" s="33"/>
      <c r="V1306" s="33"/>
      <c r="W1306" s="33"/>
      <c r="X1306" s="33"/>
    </row>
    <row r="1307" spans="1:24" s="34" customFormat="1">
      <c r="A1307" s="29"/>
      <c r="B1307" s="29"/>
      <c r="C1307" s="29"/>
      <c r="D1307" s="29"/>
      <c r="E1307" s="29"/>
      <c r="F1307" s="29"/>
      <c r="G1307" s="29"/>
      <c r="H1307" s="29"/>
      <c r="I1307" s="30"/>
      <c r="J1307" s="30"/>
      <c r="K1307" s="30"/>
      <c r="L1307" s="30"/>
      <c r="M1307" s="40"/>
      <c r="N1307" s="40"/>
      <c r="O1307" s="31"/>
      <c r="P1307" s="31"/>
      <c r="Q1307" s="32"/>
      <c r="R1307" s="32"/>
      <c r="S1307" s="33"/>
      <c r="T1307" s="33"/>
      <c r="U1307" s="33"/>
      <c r="V1307" s="33"/>
      <c r="W1307" s="33"/>
      <c r="X1307" s="33"/>
    </row>
    <row r="1308" spans="1:24" s="34" customFormat="1">
      <c r="A1308" s="29"/>
      <c r="B1308" s="29"/>
      <c r="C1308" s="29"/>
      <c r="D1308" s="29"/>
      <c r="E1308" s="29"/>
      <c r="F1308" s="29"/>
      <c r="G1308" s="29"/>
      <c r="H1308" s="29"/>
      <c r="I1308" s="30"/>
      <c r="J1308" s="30"/>
      <c r="K1308" s="30"/>
      <c r="L1308" s="30"/>
      <c r="M1308" s="40"/>
      <c r="N1308" s="40"/>
      <c r="O1308" s="31"/>
      <c r="P1308" s="31"/>
      <c r="Q1308" s="32"/>
      <c r="R1308" s="32"/>
      <c r="S1308" s="33"/>
      <c r="T1308" s="33"/>
      <c r="U1308" s="33"/>
      <c r="V1308" s="33"/>
      <c r="W1308" s="33"/>
      <c r="X1308" s="33"/>
    </row>
    <row r="1309" spans="1:24" s="34" customFormat="1">
      <c r="A1309" s="29"/>
      <c r="B1309" s="29"/>
      <c r="C1309" s="29"/>
      <c r="D1309" s="29"/>
      <c r="E1309" s="29"/>
      <c r="F1309" s="29"/>
      <c r="G1309" s="29"/>
      <c r="H1309" s="29"/>
      <c r="I1309" s="30"/>
      <c r="J1309" s="30"/>
      <c r="K1309" s="30"/>
      <c r="L1309" s="30"/>
      <c r="M1309" s="40"/>
      <c r="N1309" s="40"/>
      <c r="O1309" s="31"/>
      <c r="P1309" s="31"/>
      <c r="Q1309" s="32"/>
      <c r="R1309" s="32"/>
      <c r="S1309" s="33"/>
      <c r="T1309" s="33"/>
      <c r="U1309" s="33"/>
      <c r="V1309" s="33"/>
      <c r="W1309" s="33"/>
      <c r="X1309" s="33"/>
    </row>
    <row r="1310" spans="1:24" s="34" customFormat="1">
      <c r="A1310" s="29"/>
      <c r="B1310" s="29"/>
      <c r="C1310" s="29"/>
      <c r="D1310" s="29"/>
      <c r="E1310" s="29"/>
      <c r="F1310" s="29"/>
      <c r="G1310" s="29"/>
      <c r="H1310" s="29"/>
      <c r="I1310" s="30"/>
      <c r="J1310" s="30"/>
      <c r="K1310" s="30"/>
      <c r="L1310" s="30"/>
      <c r="M1310" s="40"/>
      <c r="N1310" s="40"/>
      <c r="O1310" s="31"/>
      <c r="P1310" s="31"/>
      <c r="Q1310" s="32"/>
      <c r="R1310" s="32"/>
      <c r="S1310" s="33"/>
      <c r="T1310" s="33"/>
      <c r="U1310" s="33"/>
      <c r="V1310" s="33"/>
      <c r="W1310" s="33"/>
      <c r="X1310" s="33"/>
    </row>
    <row r="1311" spans="1:24" s="34" customFormat="1">
      <c r="A1311" s="29"/>
      <c r="B1311" s="29"/>
      <c r="C1311" s="29"/>
      <c r="D1311" s="29"/>
      <c r="E1311" s="29"/>
      <c r="F1311" s="29"/>
      <c r="G1311" s="29"/>
      <c r="H1311" s="29"/>
      <c r="I1311" s="30"/>
      <c r="J1311" s="30"/>
      <c r="K1311" s="30"/>
      <c r="L1311" s="30"/>
      <c r="M1311" s="40"/>
      <c r="N1311" s="40"/>
      <c r="O1311" s="31"/>
      <c r="P1311" s="31"/>
      <c r="Q1311" s="32"/>
      <c r="R1311" s="32"/>
      <c r="S1311" s="33"/>
      <c r="T1311" s="33"/>
      <c r="U1311" s="33"/>
      <c r="V1311" s="33"/>
      <c r="W1311" s="33"/>
      <c r="X1311" s="33"/>
    </row>
    <row r="1312" spans="1:24" s="34" customFormat="1">
      <c r="A1312" s="29"/>
      <c r="B1312" s="29"/>
      <c r="C1312" s="29"/>
      <c r="D1312" s="29"/>
      <c r="E1312" s="29"/>
      <c r="F1312" s="29"/>
      <c r="G1312" s="29"/>
      <c r="H1312" s="29"/>
      <c r="I1312" s="30"/>
      <c r="J1312" s="30"/>
      <c r="K1312" s="30"/>
      <c r="L1312" s="30"/>
      <c r="M1312" s="40"/>
      <c r="N1312" s="40"/>
      <c r="O1312" s="31"/>
      <c r="P1312" s="31"/>
      <c r="Q1312" s="32"/>
      <c r="R1312" s="32"/>
      <c r="S1312" s="33"/>
      <c r="T1312" s="33"/>
      <c r="U1312" s="33"/>
      <c r="V1312" s="33"/>
      <c r="W1312" s="33"/>
      <c r="X1312" s="33"/>
    </row>
    <row r="1313" spans="1:24" s="34" customFormat="1">
      <c r="A1313" s="29"/>
      <c r="B1313" s="29"/>
      <c r="C1313" s="29"/>
      <c r="D1313" s="29"/>
      <c r="E1313" s="29"/>
      <c r="F1313" s="29"/>
      <c r="G1313" s="29"/>
      <c r="H1313" s="29"/>
      <c r="I1313" s="30"/>
      <c r="J1313" s="30"/>
      <c r="K1313" s="30"/>
      <c r="L1313" s="30"/>
      <c r="M1313" s="40"/>
      <c r="N1313" s="40"/>
      <c r="O1313" s="31"/>
      <c r="P1313" s="31"/>
      <c r="Q1313" s="32"/>
      <c r="R1313" s="32"/>
      <c r="S1313" s="33"/>
      <c r="T1313" s="33"/>
      <c r="U1313" s="33"/>
      <c r="V1313" s="33"/>
      <c r="W1313" s="33"/>
      <c r="X1313" s="33"/>
    </row>
    <row r="1314" spans="1:24" s="34" customFormat="1">
      <c r="A1314" s="29"/>
      <c r="B1314" s="29"/>
      <c r="C1314" s="29"/>
      <c r="D1314" s="29"/>
      <c r="E1314" s="29"/>
      <c r="F1314" s="29"/>
      <c r="G1314" s="29"/>
      <c r="H1314" s="29"/>
      <c r="I1314" s="30"/>
      <c r="J1314" s="30"/>
      <c r="K1314" s="30"/>
      <c r="L1314" s="30"/>
      <c r="M1314" s="40"/>
      <c r="N1314" s="40"/>
      <c r="O1314" s="31"/>
      <c r="P1314" s="31"/>
      <c r="Q1314" s="32"/>
      <c r="R1314" s="32"/>
      <c r="S1314" s="33"/>
      <c r="T1314" s="33"/>
      <c r="U1314" s="33"/>
      <c r="V1314" s="33"/>
      <c r="W1314" s="33"/>
      <c r="X1314" s="33"/>
    </row>
    <row r="1315" spans="1:24" s="34" customFormat="1">
      <c r="A1315" s="29"/>
      <c r="B1315" s="29"/>
      <c r="C1315" s="29"/>
      <c r="D1315" s="29"/>
      <c r="E1315" s="29"/>
      <c r="F1315" s="29"/>
      <c r="G1315" s="29"/>
      <c r="H1315" s="29"/>
      <c r="I1315" s="30"/>
      <c r="J1315" s="30"/>
      <c r="K1315" s="30"/>
      <c r="L1315" s="30"/>
      <c r="M1315" s="40"/>
      <c r="N1315" s="40"/>
      <c r="O1315" s="31"/>
      <c r="P1315" s="31"/>
      <c r="Q1315" s="32"/>
      <c r="R1315" s="32"/>
      <c r="S1315" s="33"/>
      <c r="T1315" s="33"/>
      <c r="U1315" s="33"/>
      <c r="V1315" s="33"/>
      <c r="W1315" s="33"/>
      <c r="X1315" s="33"/>
    </row>
    <row r="1316" spans="1:24" s="34" customFormat="1">
      <c r="A1316" s="29"/>
      <c r="B1316" s="29"/>
      <c r="C1316" s="29"/>
      <c r="D1316" s="29"/>
      <c r="E1316" s="29"/>
      <c r="F1316" s="29"/>
      <c r="G1316" s="29"/>
      <c r="H1316" s="29"/>
      <c r="I1316" s="30"/>
      <c r="J1316" s="30"/>
      <c r="K1316" s="30"/>
      <c r="L1316" s="30"/>
      <c r="M1316" s="40"/>
      <c r="N1316" s="40"/>
      <c r="O1316" s="31"/>
      <c r="P1316" s="31"/>
      <c r="Q1316" s="32"/>
      <c r="R1316" s="32"/>
      <c r="S1316" s="33"/>
      <c r="T1316" s="33"/>
      <c r="U1316" s="33"/>
      <c r="V1316" s="33"/>
      <c r="W1316" s="33"/>
      <c r="X1316" s="33"/>
    </row>
    <row r="1317" spans="1:24" s="34" customFormat="1">
      <c r="A1317" s="29"/>
      <c r="B1317" s="29"/>
      <c r="C1317" s="29"/>
      <c r="D1317" s="29"/>
      <c r="E1317" s="29"/>
      <c r="F1317" s="29"/>
      <c r="G1317" s="29"/>
      <c r="H1317" s="29"/>
      <c r="I1317" s="30"/>
      <c r="J1317" s="30"/>
      <c r="K1317" s="30"/>
      <c r="L1317" s="30"/>
      <c r="M1317" s="40"/>
      <c r="N1317" s="40"/>
      <c r="O1317" s="31"/>
      <c r="P1317" s="31"/>
      <c r="Q1317" s="32"/>
      <c r="R1317" s="32"/>
      <c r="S1317" s="33"/>
      <c r="T1317" s="33"/>
      <c r="U1317" s="33"/>
      <c r="V1317" s="33"/>
      <c r="W1317" s="33"/>
      <c r="X1317" s="33"/>
    </row>
    <row r="1318" spans="1:24" s="34" customFormat="1">
      <c r="A1318" s="29"/>
      <c r="B1318" s="29"/>
      <c r="C1318" s="29"/>
      <c r="D1318" s="29"/>
      <c r="E1318" s="29"/>
      <c r="F1318" s="29"/>
      <c r="G1318" s="29"/>
      <c r="H1318" s="29"/>
      <c r="I1318" s="30"/>
      <c r="J1318" s="30"/>
      <c r="K1318" s="30"/>
      <c r="L1318" s="30"/>
      <c r="M1318" s="40"/>
      <c r="N1318" s="40"/>
      <c r="O1318" s="31"/>
      <c r="P1318" s="31"/>
      <c r="Q1318" s="32"/>
      <c r="R1318" s="32"/>
      <c r="S1318" s="33"/>
      <c r="T1318" s="33"/>
      <c r="U1318" s="33"/>
      <c r="V1318" s="33"/>
      <c r="W1318" s="33"/>
      <c r="X1318" s="33"/>
    </row>
    <row r="1319" spans="1:24" s="34" customFormat="1">
      <c r="A1319" s="29"/>
      <c r="B1319" s="29"/>
      <c r="C1319" s="29"/>
      <c r="D1319" s="29"/>
      <c r="E1319" s="29"/>
      <c r="F1319" s="29"/>
      <c r="G1319" s="29"/>
      <c r="H1319" s="29"/>
      <c r="I1319" s="30"/>
      <c r="J1319" s="30"/>
      <c r="K1319" s="30"/>
      <c r="L1319" s="30"/>
      <c r="M1319" s="40"/>
      <c r="N1319" s="40"/>
      <c r="O1319" s="31"/>
      <c r="P1319" s="31"/>
      <c r="Q1319" s="32"/>
      <c r="R1319" s="32"/>
      <c r="S1319" s="33"/>
      <c r="T1319" s="33"/>
      <c r="U1319" s="33"/>
      <c r="V1319" s="33"/>
      <c r="W1319" s="33"/>
      <c r="X1319" s="33"/>
    </row>
    <row r="1320" spans="1:24" s="34" customFormat="1">
      <c r="A1320" s="29"/>
      <c r="B1320" s="29"/>
      <c r="C1320" s="29"/>
      <c r="D1320" s="29"/>
      <c r="E1320" s="29"/>
      <c r="F1320" s="29"/>
      <c r="G1320" s="29"/>
      <c r="H1320" s="29"/>
      <c r="I1320" s="30"/>
      <c r="J1320" s="30"/>
      <c r="K1320" s="30"/>
      <c r="L1320" s="30"/>
      <c r="M1320" s="40"/>
      <c r="N1320" s="40"/>
      <c r="O1320" s="31"/>
      <c r="P1320" s="31"/>
      <c r="Q1320" s="32"/>
      <c r="R1320" s="32"/>
      <c r="S1320" s="33"/>
      <c r="T1320" s="33"/>
      <c r="U1320" s="33"/>
      <c r="V1320" s="33"/>
      <c r="W1320" s="33"/>
      <c r="X1320" s="33"/>
    </row>
    <row r="1321" spans="1:24" s="34" customFormat="1">
      <c r="A1321" s="29"/>
      <c r="B1321" s="29"/>
      <c r="C1321" s="29"/>
      <c r="D1321" s="29"/>
      <c r="E1321" s="29"/>
      <c r="F1321" s="29"/>
      <c r="G1321" s="29"/>
      <c r="H1321" s="29"/>
      <c r="I1321" s="30"/>
      <c r="J1321" s="30"/>
      <c r="K1321" s="30"/>
      <c r="L1321" s="30"/>
      <c r="M1321" s="40"/>
      <c r="N1321" s="40"/>
      <c r="O1321" s="31"/>
      <c r="P1321" s="31"/>
      <c r="Q1321" s="32"/>
      <c r="R1321" s="32"/>
      <c r="S1321" s="33"/>
      <c r="T1321" s="33"/>
      <c r="U1321" s="33"/>
      <c r="V1321" s="33"/>
      <c r="W1321" s="33"/>
      <c r="X1321" s="33"/>
    </row>
    <row r="1322" spans="1:24" s="34" customFormat="1">
      <c r="A1322" s="29"/>
      <c r="B1322" s="29"/>
      <c r="C1322" s="29"/>
      <c r="D1322" s="29"/>
      <c r="E1322" s="29"/>
      <c r="F1322" s="29"/>
      <c r="G1322" s="29"/>
      <c r="H1322" s="29"/>
      <c r="I1322" s="30"/>
      <c r="J1322" s="30"/>
      <c r="K1322" s="30"/>
      <c r="L1322" s="30"/>
      <c r="M1322" s="40"/>
      <c r="N1322" s="40"/>
      <c r="O1322" s="31"/>
      <c r="P1322" s="31"/>
      <c r="Q1322" s="32"/>
      <c r="R1322" s="32"/>
      <c r="S1322" s="33"/>
      <c r="T1322" s="33"/>
      <c r="U1322" s="33"/>
      <c r="V1322" s="33"/>
      <c r="W1322" s="33"/>
      <c r="X1322" s="33"/>
    </row>
    <row r="1323" spans="1:24" s="34" customFormat="1">
      <c r="A1323" s="29"/>
      <c r="B1323" s="29"/>
      <c r="C1323" s="29"/>
      <c r="D1323" s="29"/>
      <c r="E1323" s="29"/>
      <c r="F1323" s="29"/>
      <c r="G1323" s="29"/>
      <c r="H1323" s="29"/>
      <c r="I1323" s="30"/>
      <c r="J1323" s="30"/>
      <c r="K1323" s="30"/>
      <c r="L1323" s="30"/>
      <c r="M1323" s="40"/>
      <c r="N1323" s="40"/>
      <c r="O1323" s="31"/>
      <c r="P1323" s="31"/>
      <c r="Q1323" s="32"/>
      <c r="R1323" s="32"/>
      <c r="S1323" s="33"/>
      <c r="T1323" s="33"/>
      <c r="U1323" s="33"/>
      <c r="V1323" s="33"/>
      <c r="W1323" s="33"/>
      <c r="X1323" s="33"/>
    </row>
    <row r="1324" spans="1:24" s="34" customFormat="1">
      <c r="A1324" s="29"/>
      <c r="B1324" s="29"/>
      <c r="C1324" s="29"/>
      <c r="D1324" s="29"/>
      <c r="E1324" s="29"/>
      <c r="F1324" s="29"/>
      <c r="G1324" s="29"/>
      <c r="H1324" s="29"/>
      <c r="I1324" s="30"/>
      <c r="J1324" s="30"/>
      <c r="K1324" s="30"/>
      <c r="L1324" s="30"/>
      <c r="M1324" s="40"/>
      <c r="N1324" s="40"/>
      <c r="O1324" s="31"/>
      <c r="P1324" s="31"/>
      <c r="Q1324" s="32"/>
      <c r="R1324" s="32"/>
      <c r="S1324" s="33"/>
      <c r="T1324" s="33"/>
      <c r="U1324" s="33"/>
      <c r="V1324" s="33"/>
      <c r="W1324" s="33"/>
      <c r="X1324" s="33"/>
    </row>
    <row r="1325" spans="1:24" s="34" customFormat="1">
      <c r="A1325" s="29"/>
      <c r="B1325" s="29"/>
      <c r="C1325" s="29"/>
      <c r="D1325" s="29"/>
      <c r="E1325" s="29"/>
      <c r="F1325" s="29"/>
      <c r="G1325" s="29"/>
      <c r="H1325" s="29"/>
      <c r="I1325" s="30"/>
      <c r="J1325" s="30"/>
      <c r="K1325" s="30"/>
      <c r="L1325" s="30"/>
      <c r="M1325" s="40"/>
      <c r="N1325" s="40"/>
      <c r="O1325" s="31"/>
      <c r="P1325" s="31"/>
      <c r="Q1325" s="32"/>
      <c r="R1325" s="32"/>
      <c r="S1325" s="33"/>
      <c r="T1325" s="33"/>
      <c r="U1325" s="33"/>
      <c r="V1325" s="33"/>
      <c r="W1325" s="33"/>
      <c r="X1325" s="33"/>
    </row>
    <row r="1326" spans="1:24" s="34" customFormat="1">
      <c r="A1326" s="29"/>
      <c r="B1326" s="29"/>
      <c r="C1326" s="29"/>
      <c r="D1326" s="29"/>
      <c r="E1326" s="29"/>
      <c r="F1326" s="29"/>
      <c r="G1326" s="29"/>
      <c r="H1326" s="29"/>
      <c r="I1326" s="30"/>
      <c r="J1326" s="30"/>
      <c r="K1326" s="30"/>
      <c r="L1326" s="30"/>
      <c r="M1326" s="40"/>
      <c r="N1326" s="40"/>
      <c r="O1326" s="31"/>
      <c r="P1326" s="31"/>
      <c r="Q1326" s="32"/>
      <c r="R1326" s="32"/>
      <c r="S1326" s="33"/>
      <c r="T1326" s="33"/>
      <c r="U1326" s="33"/>
      <c r="V1326" s="33"/>
      <c r="W1326" s="33"/>
      <c r="X1326" s="33"/>
    </row>
    <row r="1327" spans="1:24" s="34" customFormat="1">
      <c r="A1327" s="29"/>
      <c r="B1327" s="29"/>
      <c r="C1327" s="29"/>
      <c r="D1327" s="29"/>
      <c r="E1327" s="29"/>
      <c r="F1327" s="29"/>
      <c r="G1327" s="29"/>
      <c r="H1327" s="29"/>
      <c r="I1327" s="30"/>
      <c r="J1327" s="30"/>
      <c r="K1327" s="30"/>
      <c r="L1327" s="30"/>
      <c r="M1327" s="40"/>
      <c r="N1327" s="40"/>
      <c r="O1327" s="31"/>
      <c r="P1327" s="31"/>
      <c r="Q1327" s="32"/>
      <c r="R1327" s="32"/>
      <c r="S1327" s="33"/>
      <c r="T1327" s="33"/>
      <c r="U1327" s="33"/>
      <c r="V1327" s="33"/>
      <c r="W1327" s="33"/>
      <c r="X1327" s="33"/>
    </row>
    <row r="1328" spans="1:24" s="34" customFormat="1">
      <c r="A1328" s="29"/>
      <c r="B1328" s="29"/>
      <c r="C1328" s="29"/>
      <c r="D1328" s="29"/>
      <c r="E1328" s="29"/>
      <c r="F1328" s="29"/>
      <c r="G1328" s="29"/>
      <c r="H1328" s="29"/>
      <c r="I1328" s="30"/>
      <c r="J1328" s="30"/>
      <c r="K1328" s="30"/>
      <c r="L1328" s="30"/>
      <c r="M1328" s="40"/>
      <c r="N1328" s="40"/>
      <c r="O1328" s="31"/>
      <c r="P1328" s="31"/>
      <c r="Q1328" s="32"/>
      <c r="R1328" s="32"/>
      <c r="S1328" s="33"/>
      <c r="T1328" s="33"/>
      <c r="U1328" s="33"/>
      <c r="V1328" s="33"/>
      <c r="W1328" s="33"/>
      <c r="X1328" s="33"/>
    </row>
    <row r="1329" spans="1:24" s="34" customFormat="1">
      <c r="A1329" s="29"/>
      <c r="B1329" s="29"/>
      <c r="C1329" s="29"/>
      <c r="D1329" s="29"/>
      <c r="E1329" s="29"/>
      <c r="F1329" s="29"/>
      <c r="G1329" s="29"/>
      <c r="H1329" s="29"/>
      <c r="I1329" s="30"/>
      <c r="J1329" s="30"/>
      <c r="K1329" s="30"/>
      <c r="L1329" s="30"/>
      <c r="M1329" s="40"/>
      <c r="N1329" s="40"/>
      <c r="O1329" s="31"/>
      <c r="P1329" s="31"/>
      <c r="Q1329" s="32"/>
      <c r="R1329" s="32"/>
      <c r="S1329" s="33"/>
      <c r="T1329" s="33"/>
      <c r="U1329" s="33"/>
      <c r="V1329" s="33"/>
      <c r="W1329" s="33"/>
      <c r="X1329" s="33"/>
    </row>
    <row r="1330" spans="1:24" s="34" customFormat="1">
      <c r="A1330" s="29"/>
      <c r="B1330" s="29"/>
      <c r="C1330" s="29"/>
      <c r="D1330" s="29"/>
      <c r="E1330" s="29"/>
      <c r="F1330" s="29"/>
      <c r="G1330" s="29"/>
      <c r="H1330" s="29"/>
      <c r="I1330" s="30"/>
      <c r="J1330" s="30"/>
      <c r="K1330" s="30"/>
      <c r="L1330" s="30"/>
      <c r="M1330" s="40"/>
      <c r="N1330" s="40"/>
      <c r="O1330" s="31"/>
      <c r="P1330" s="31"/>
      <c r="Q1330" s="32"/>
      <c r="R1330" s="32"/>
      <c r="S1330" s="33"/>
      <c r="T1330" s="33"/>
      <c r="U1330" s="33"/>
      <c r="V1330" s="33"/>
      <c r="W1330" s="33"/>
      <c r="X1330" s="33"/>
    </row>
    <row r="1331" spans="1:24" s="34" customFormat="1">
      <c r="A1331" s="29"/>
      <c r="B1331" s="29"/>
      <c r="C1331" s="29"/>
      <c r="D1331" s="29"/>
      <c r="E1331" s="29"/>
      <c r="F1331" s="29"/>
      <c r="G1331" s="29"/>
      <c r="H1331" s="29"/>
      <c r="I1331" s="30"/>
      <c r="J1331" s="30"/>
      <c r="K1331" s="30"/>
      <c r="L1331" s="30"/>
      <c r="M1331" s="40"/>
      <c r="N1331" s="40"/>
      <c r="O1331" s="31"/>
      <c r="P1331" s="31"/>
      <c r="Q1331" s="32"/>
      <c r="R1331" s="32"/>
      <c r="S1331" s="33"/>
      <c r="T1331" s="33"/>
      <c r="U1331" s="33"/>
      <c r="V1331" s="33"/>
      <c r="W1331" s="33"/>
      <c r="X1331" s="33"/>
    </row>
    <row r="1332" spans="1:24" s="34" customFormat="1">
      <c r="A1332" s="29"/>
      <c r="B1332" s="29"/>
      <c r="C1332" s="29"/>
      <c r="D1332" s="29"/>
      <c r="E1332" s="29"/>
      <c r="F1332" s="29"/>
      <c r="G1332" s="29"/>
      <c r="H1332" s="29"/>
      <c r="I1332" s="30"/>
      <c r="J1332" s="30"/>
      <c r="K1332" s="30"/>
      <c r="L1332" s="30"/>
      <c r="M1332" s="40"/>
      <c r="N1332" s="40"/>
      <c r="O1332" s="31"/>
      <c r="P1332" s="31"/>
      <c r="Q1332" s="32"/>
      <c r="R1332" s="32"/>
      <c r="S1332" s="33"/>
      <c r="T1332" s="33"/>
      <c r="U1332" s="33"/>
      <c r="V1332" s="33"/>
      <c r="W1332" s="33"/>
      <c r="X1332" s="33"/>
    </row>
    <row r="1333" spans="1:24" s="34" customFormat="1">
      <c r="A1333" s="29"/>
      <c r="B1333" s="29"/>
      <c r="C1333" s="29"/>
      <c r="D1333" s="29"/>
      <c r="E1333" s="29"/>
      <c r="F1333" s="29"/>
      <c r="G1333" s="29"/>
      <c r="H1333" s="29"/>
      <c r="I1333" s="30"/>
      <c r="J1333" s="30"/>
      <c r="K1333" s="30"/>
      <c r="L1333" s="30"/>
      <c r="M1333" s="40"/>
      <c r="N1333" s="40"/>
      <c r="O1333" s="31"/>
      <c r="P1333" s="31"/>
      <c r="Q1333" s="32"/>
      <c r="R1333" s="32"/>
      <c r="S1333" s="33"/>
      <c r="T1333" s="33"/>
      <c r="U1333" s="33"/>
      <c r="V1333" s="33"/>
      <c r="W1333" s="33"/>
      <c r="X1333" s="33"/>
    </row>
    <row r="1334" spans="1:24" s="34" customFormat="1">
      <c r="A1334" s="29"/>
      <c r="B1334" s="29"/>
      <c r="C1334" s="29"/>
      <c r="D1334" s="29"/>
      <c r="E1334" s="29"/>
      <c r="F1334" s="29"/>
      <c r="G1334" s="29"/>
      <c r="H1334" s="29"/>
      <c r="I1334" s="30"/>
      <c r="J1334" s="30"/>
      <c r="K1334" s="30"/>
      <c r="L1334" s="30"/>
      <c r="M1334" s="40"/>
      <c r="N1334" s="40"/>
      <c r="O1334" s="31"/>
      <c r="P1334" s="31"/>
      <c r="Q1334" s="32"/>
      <c r="R1334" s="32"/>
      <c r="S1334" s="33"/>
      <c r="T1334" s="33"/>
      <c r="U1334" s="33"/>
      <c r="V1334" s="33"/>
      <c r="W1334" s="33"/>
      <c r="X1334" s="33"/>
    </row>
    <row r="1335" spans="1:24" s="34" customFormat="1">
      <c r="A1335" s="29"/>
      <c r="B1335" s="29"/>
      <c r="C1335" s="29"/>
      <c r="D1335" s="29"/>
      <c r="E1335" s="29"/>
      <c r="F1335" s="29"/>
      <c r="G1335" s="29"/>
      <c r="H1335" s="29"/>
      <c r="I1335" s="30"/>
      <c r="J1335" s="30"/>
      <c r="K1335" s="30"/>
      <c r="L1335" s="30"/>
      <c r="M1335" s="40"/>
      <c r="N1335" s="40"/>
      <c r="O1335" s="31"/>
      <c r="P1335" s="31"/>
      <c r="Q1335" s="32"/>
      <c r="R1335" s="32"/>
      <c r="S1335" s="33"/>
      <c r="T1335" s="33"/>
      <c r="U1335" s="33"/>
      <c r="V1335" s="33"/>
      <c r="W1335" s="33"/>
      <c r="X1335" s="33"/>
    </row>
    <row r="1336" spans="1:24" s="34" customFormat="1">
      <c r="A1336" s="29"/>
      <c r="B1336" s="29"/>
      <c r="C1336" s="29"/>
      <c r="D1336" s="29"/>
      <c r="E1336" s="29"/>
      <c r="F1336" s="29"/>
      <c r="G1336" s="29"/>
      <c r="H1336" s="29"/>
      <c r="I1336" s="30"/>
      <c r="J1336" s="30"/>
      <c r="K1336" s="30"/>
      <c r="L1336" s="30"/>
      <c r="M1336" s="40"/>
      <c r="N1336" s="40"/>
      <c r="O1336" s="31"/>
      <c r="P1336" s="31"/>
      <c r="Q1336" s="32"/>
      <c r="R1336" s="32"/>
      <c r="S1336" s="33"/>
      <c r="T1336" s="33"/>
      <c r="U1336" s="33"/>
      <c r="V1336" s="33"/>
      <c r="W1336" s="33"/>
      <c r="X1336" s="33"/>
    </row>
    <row r="1337" spans="1:24" s="34" customFormat="1">
      <c r="A1337" s="29"/>
      <c r="B1337" s="29"/>
      <c r="C1337" s="29"/>
      <c r="D1337" s="29"/>
      <c r="E1337" s="29"/>
      <c r="F1337" s="29"/>
      <c r="G1337" s="29"/>
      <c r="H1337" s="29"/>
      <c r="I1337" s="30"/>
      <c r="J1337" s="30"/>
      <c r="K1337" s="30"/>
      <c r="L1337" s="30"/>
      <c r="M1337" s="40"/>
      <c r="N1337" s="40"/>
      <c r="O1337" s="31"/>
      <c r="P1337" s="31"/>
      <c r="Q1337" s="32"/>
      <c r="R1337" s="32"/>
      <c r="S1337" s="33"/>
      <c r="T1337" s="33"/>
      <c r="U1337" s="33"/>
      <c r="V1337" s="33"/>
      <c r="W1337" s="33"/>
      <c r="X1337" s="33"/>
    </row>
    <row r="1338" spans="1:24" s="34" customFormat="1">
      <c r="A1338" s="29"/>
      <c r="B1338" s="29"/>
      <c r="C1338" s="29"/>
      <c r="D1338" s="29"/>
      <c r="E1338" s="29"/>
      <c r="F1338" s="29"/>
      <c r="G1338" s="29"/>
      <c r="H1338" s="29"/>
      <c r="I1338" s="30"/>
      <c r="J1338" s="30"/>
      <c r="K1338" s="30"/>
      <c r="L1338" s="30"/>
      <c r="M1338" s="40"/>
      <c r="N1338" s="40"/>
      <c r="O1338" s="31"/>
      <c r="P1338" s="31"/>
      <c r="Q1338" s="32"/>
      <c r="R1338" s="32"/>
      <c r="S1338" s="33"/>
      <c r="T1338" s="33"/>
      <c r="U1338" s="33"/>
      <c r="V1338" s="33"/>
      <c r="W1338" s="33"/>
      <c r="X1338" s="33"/>
    </row>
    <row r="1339" spans="1:24" s="34" customFormat="1">
      <c r="A1339" s="29"/>
      <c r="B1339" s="29"/>
      <c r="C1339" s="29"/>
      <c r="D1339" s="29"/>
      <c r="E1339" s="29"/>
      <c r="F1339" s="29"/>
      <c r="G1339" s="29"/>
      <c r="H1339" s="29"/>
      <c r="I1339" s="30"/>
      <c r="J1339" s="30"/>
      <c r="K1339" s="30"/>
      <c r="L1339" s="30"/>
      <c r="M1339" s="40"/>
      <c r="N1339" s="40"/>
      <c r="O1339" s="31"/>
      <c r="P1339" s="31"/>
      <c r="Q1339" s="32"/>
      <c r="R1339" s="32"/>
      <c r="S1339" s="33"/>
      <c r="T1339" s="33"/>
      <c r="U1339" s="33"/>
      <c r="V1339" s="33"/>
      <c r="W1339" s="33"/>
      <c r="X1339" s="33"/>
    </row>
    <row r="1340" spans="1:24" s="34" customFormat="1">
      <c r="A1340" s="29"/>
      <c r="B1340" s="29"/>
      <c r="C1340" s="29"/>
      <c r="D1340" s="29"/>
      <c r="E1340" s="29"/>
      <c r="F1340" s="29"/>
      <c r="G1340" s="29"/>
      <c r="H1340" s="29"/>
      <c r="I1340" s="30"/>
      <c r="J1340" s="30"/>
      <c r="K1340" s="30"/>
      <c r="L1340" s="30"/>
      <c r="M1340" s="40"/>
      <c r="N1340" s="40"/>
      <c r="O1340" s="31"/>
      <c r="P1340" s="31"/>
      <c r="Q1340" s="32"/>
      <c r="R1340" s="32"/>
      <c r="S1340" s="33"/>
      <c r="T1340" s="33"/>
      <c r="U1340" s="33"/>
      <c r="V1340" s="33"/>
      <c r="W1340" s="33"/>
      <c r="X1340" s="33"/>
    </row>
    <row r="1341" spans="1:24" s="34" customFormat="1">
      <c r="A1341" s="29"/>
      <c r="B1341" s="29"/>
      <c r="C1341" s="29"/>
      <c r="D1341" s="29"/>
      <c r="E1341" s="29"/>
      <c r="F1341" s="29"/>
      <c r="G1341" s="29"/>
      <c r="H1341" s="29"/>
      <c r="I1341" s="30"/>
      <c r="J1341" s="30"/>
      <c r="K1341" s="30"/>
      <c r="L1341" s="30"/>
      <c r="M1341" s="40"/>
      <c r="N1341" s="40"/>
      <c r="O1341" s="31"/>
      <c r="P1341" s="31"/>
      <c r="Q1341" s="32"/>
      <c r="R1341" s="32"/>
      <c r="S1341" s="33"/>
      <c r="T1341" s="33"/>
      <c r="U1341" s="33"/>
      <c r="V1341" s="33"/>
      <c r="W1341" s="33"/>
      <c r="X1341" s="33"/>
    </row>
    <row r="1342" spans="1:24" s="34" customFormat="1">
      <c r="A1342" s="29"/>
      <c r="B1342" s="29"/>
      <c r="C1342" s="29"/>
      <c r="D1342" s="29"/>
      <c r="E1342" s="29"/>
      <c r="F1342" s="29"/>
      <c r="G1342" s="29"/>
      <c r="H1342" s="29"/>
      <c r="I1342" s="30"/>
      <c r="J1342" s="30"/>
      <c r="K1342" s="30"/>
      <c r="L1342" s="30"/>
      <c r="M1342" s="40"/>
      <c r="N1342" s="40"/>
      <c r="O1342" s="31"/>
      <c r="P1342" s="31"/>
      <c r="Q1342" s="32"/>
      <c r="R1342" s="32"/>
      <c r="S1342" s="33"/>
      <c r="T1342" s="33"/>
      <c r="U1342" s="33"/>
      <c r="V1342" s="33"/>
      <c r="W1342" s="33"/>
      <c r="X1342" s="33"/>
    </row>
    <row r="1343" spans="1:24" s="34" customFormat="1">
      <c r="A1343" s="29"/>
      <c r="B1343" s="29"/>
      <c r="C1343" s="29"/>
      <c r="D1343" s="29"/>
      <c r="E1343" s="29"/>
      <c r="F1343" s="29"/>
      <c r="G1343" s="29"/>
      <c r="H1343" s="29"/>
      <c r="I1343" s="30"/>
      <c r="J1343" s="30"/>
      <c r="K1343" s="30"/>
      <c r="L1343" s="30"/>
      <c r="M1343" s="40"/>
      <c r="N1343" s="40"/>
      <c r="O1343" s="31"/>
      <c r="P1343" s="31"/>
      <c r="Q1343" s="32"/>
      <c r="R1343" s="32"/>
      <c r="S1343" s="33"/>
      <c r="T1343" s="33"/>
      <c r="U1343" s="33"/>
      <c r="V1343" s="33"/>
      <c r="W1343" s="33"/>
      <c r="X1343" s="33"/>
    </row>
    <row r="1344" spans="1:24" s="34" customFormat="1">
      <c r="A1344" s="29"/>
      <c r="B1344" s="29"/>
      <c r="C1344" s="29"/>
      <c r="D1344" s="29"/>
      <c r="E1344" s="29"/>
      <c r="F1344" s="29"/>
      <c r="G1344" s="29"/>
      <c r="H1344" s="29"/>
      <c r="I1344" s="30"/>
      <c r="J1344" s="30"/>
      <c r="K1344" s="30"/>
      <c r="L1344" s="30"/>
      <c r="M1344" s="40"/>
      <c r="N1344" s="40"/>
      <c r="O1344" s="31"/>
      <c r="P1344" s="31"/>
      <c r="Q1344" s="32"/>
      <c r="R1344" s="32"/>
      <c r="S1344" s="33"/>
      <c r="T1344" s="33"/>
      <c r="U1344" s="33"/>
      <c r="V1344" s="33"/>
      <c r="W1344" s="33"/>
      <c r="X1344" s="33"/>
    </row>
    <row r="1345" spans="1:24" s="34" customFormat="1">
      <c r="A1345" s="29"/>
      <c r="B1345" s="29"/>
      <c r="C1345" s="29"/>
      <c r="D1345" s="29"/>
      <c r="E1345" s="29"/>
      <c r="F1345" s="29"/>
      <c r="G1345" s="29"/>
      <c r="H1345" s="29"/>
      <c r="I1345" s="30"/>
      <c r="J1345" s="30"/>
      <c r="K1345" s="30"/>
      <c r="L1345" s="30"/>
      <c r="M1345" s="40"/>
      <c r="N1345" s="40"/>
      <c r="O1345" s="31"/>
      <c r="P1345" s="31"/>
      <c r="Q1345" s="32"/>
      <c r="R1345" s="32"/>
      <c r="S1345" s="33"/>
      <c r="T1345" s="33"/>
      <c r="U1345" s="33"/>
      <c r="V1345" s="33"/>
      <c r="W1345" s="33"/>
      <c r="X1345" s="33"/>
    </row>
    <row r="1346" spans="1:24" s="34" customFormat="1">
      <c r="A1346" s="29"/>
      <c r="B1346" s="29"/>
      <c r="C1346" s="29"/>
      <c r="D1346" s="29"/>
      <c r="E1346" s="29"/>
      <c r="F1346" s="29"/>
      <c r="G1346" s="29"/>
      <c r="H1346" s="29"/>
      <c r="I1346" s="30"/>
      <c r="J1346" s="30"/>
      <c r="K1346" s="30"/>
      <c r="L1346" s="30"/>
      <c r="M1346" s="40"/>
      <c r="N1346" s="40"/>
      <c r="O1346" s="31"/>
      <c r="P1346" s="31"/>
      <c r="Q1346" s="32"/>
      <c r="R1346" s="32"/>
      <c r="S1346" s="33"/>
      <c r="T1346" s="33"/>
      <c r="U1346" s="33"/>
      <c r="V1346" s="33"/>
      <c r="W1346" s="33"/>
      <c r="X1346" s="33"/>
    </row>
    <row r="1347" spans="1:24" s="34" customFormat="1">
      <c r="A1347" s="29"/>
      <c r="B1347" s="29"/>
      <c r="C1347" s="29"/>
      <c r="D1347" s="29"/>
      <c r="E1347" s="29"/>
      <c r="F1347" s="29"/>
      <c r="G1347" s="29"/>
      <c r="H1347" s="29"/>
      <c r="I1347" s="30"/>
      <c r="J1347" s="30"/>
      <c r="K1347" s="30"/>
      <c r="L1347" s="30"/>
      <c r="M1347" s="40"/>
      <c r="N1347" s="40"/>
      <c r="O1347" s="31"/>
      <c r="P1347" s="31"/>
      <c r="Q1347" s="32"/>
      <c r="R1347" s="32"/>
      <c r="S1347" s="33"/>
      <c r="T1347" s="33"/>
      <c r="U1347" s="33"/>
      <c r="V1347" s="33"/>
      <c r="W1347" s="33"/>
      <c r="X1347" s="33"/>
    </row>
    <row r="1348" spans="1:24" s="34" customFormat="1">
      <c r="A1348" s="29"/>
      <c r="B1348" s="29"/>
      <c r="C1348" s="29"/>
      <c r="D1348" s="29"/>
      <c r="E1348" s="29"/>
      <c r="F1348" s="29"/>
      <c r="G1348" s="29"/>
      <c r="H1348" s="29"/>
      <c r="I1348" s="30"/>
      <c r="J1348" s="30"/>
      <c r="K1348" s="30"/>
      <c r="L1348" s="30"/>
      <c r="M1348" s="40"/>
      <c r="N1348" s="40"/>
      <c r="O1348" s="31"/>
      <c r="P1348" s="31"/>
      <c r="Q1348" s="32"/>
      <c r="R1348" s="32"/>
      <c r="S1348" s="33"/>
      <c r="T1348" s="33"/>
      <c r="U1348" s="33"/>
      <c r="V1348" s="33"/>
      <c r="W1348" s="33"/>
      <c r="X1348" s="33"/>
    </row>
    <row r="1349" spans="1:24" s="34" customFormat="1">
      <c r="A1349" s="29"/>
      <c r="B1349" s="29"/>
      <c r="C1349" s="29"/>
      <c r="D1349" s="29"/>
      <c r="E1349" s="29"/>
      <c r="F1349" s="29"/>
      <c r="G1349" s="29"/>
      <c r="H1349" s="29"/>
      <c r="I1349" s="30"/>
      <c r="J1349" s="30"/>
      <c r="K1349" s="30"/>
      <c r="L1349" s="30"/>
      <c r="M1349" s="40"/>
      <c r="N1349" s="40"/>
      <c r="O1349" s="31"/>
      <c r="P1349" s="31"/>
      <c r="Q1349" s="32"/>
      <c r="R1349" s="32"/>
      <c r="S1349" s="33"/>
      <c r="T1349" s="33"/>
      <c r="U1349" s="33"/>
      <c r="V1349" s="33"/>
      <c r="W1349" s="33"/>
      <c r="X1349" s="33"/>
    </row>
    <row r="1350" spans="1:24" s="34" customFormat="1">
      <c r="A1350" s="29"/>
      <c r="B1350" s="29"/>
      <c r="C1350" s="29"/>
      <c r="D1350" s="29"/>
      <c r="E1350" s="29"/>
      <c r="F1350" s="29"/>
      <c r="G1350" s="29"/>
      <c r="H1350" s="29"/>
      <c r="I1350" s="30"/>
      <c r="J1350" s="30"/>
      <c r="K1350" s="30"/>
      <c r="L1350" s="30"/>
      <c r="M1350" s="40"/>
      <c r="N1350" s="40"/>
      <c r="O1350" s="31"/>
      <c r="P1350" s="31"/>
      <c r="Q1350" s="32"/>
      <c r="R1350" s="32"/>
      <c r="S1350" s="33"/>
      <c r="T1350" s="33"/>
      <c r="U1350" s="33"/>
      <c r="V1350" s="33"/>
      <c r="W1350" s="33"/>
      <c r="X1350" s="33"/>
    </row>
    <row r="1351" spans="1:24" s="34" customFormat="1">
      <c r="A1351" s="29"/>
      <c r="B1351" s="29"/>
      <c r="C1351" s="29"/>
      <c r="D1351" s="29"/>
      <c r="E1351" s="29"/>
      <c r="F1351" s="29"/>
      <c r="G1351" s="29"/>
      <c r="H1351" s="29"/>
      <c r="I1351" s="30"/>
      <c r="J1351" s="30"/>
      <c r="K1351" s="30"/>
      <c r="L1351" s="30"/>
      <c r="M1351" s="40"/>
      <c r="N1351" s="40"/>
      <c r="O1351" s="31"/>
      <c r="P1351" s="31"/>
      <c r="Q1351" s="32"/>
      <c r="R1351" s="32"/>
      <c r="S1351" s="33"/>
      <c r="T1351" s="33"/>
      <c r="U1351" s="33"/>
      <c r="V1351" s="33"/>
      <c r="W1351" s="33"/>
      <c r="X1351" s="33"/>
    </row>
    <row r="1352" spans="1:24" s="34" customFormat="1">
      <c r="A1352" s="29"/>
      <c r="B1352" s="29"/>
      <c r="C1352" s="29"/>
      <c r="D1352" s="29"/>
      <c r="E1352" s="29"/>
      <c r="F1352" s="29"/>
      <c r="G1352" s="29"/>
      <c r="H1352" s="29"/>
      <c r="I1352" s="30"/>
      <c r="J1352" s="30"/>
      <c r="K1352" s="30"/>
      <c r="L1352" s="30"/>
      <c r="M1352" s="40"/>
      <c r="N1352" s="40"/>
      <c r="O1352" s="31"/>
      <c r="P1352" s="31"/>
      <c r="Q1352" s="32"/>
      <c r="R1352" s="32"/>
      <c r="S1352" s="33"/>
      <c r="T1352" s="33"/>
      <c r="U1352" s="33"/>
      <c r="V1352" s="33"/>
      <c r="W1352" s="33"/>
      <c r="X1352" s="33"/>
    </row>
    <row r="1353" spans="1:24" s="34" customFormat="1">
      <c r="A1353" s="29"/>
      <c r="B1353" s="29"/>
      <c r="C1353" s="29"/>
      <c r="D1353" s="29"/>
      <c r="E1353" s="29"/>
      <c r="F1353" s="29"/>
      <c r="G1353" s="29"/>
      <c r="H1353" s="29"/>
      <c r="I1353" s="30"/>
      <c r="J1353" s="30"/>
      <c r="K1353" s="30"/>
      <c r="L1353" s="30"/>
      <c r="M1353" s="40"/>
      <c r="N1353" s="40"/>
      <c r="O1353" s="31"/>
      <c r="P1353" s="31"/>
      <c r="Q1353" s="32"/>
      <c r="R1353" s="32"/>
      <c r="S1353" s="33"/>
      <c r="T1353" s="33"/>
      <c r="U1353" s="33"/>
      <c r="V1353" s="33"/>
      <c r="W1353" s="33"/>
      <c r="X1353" s="33"/>
    </row>
    <row r="1354" spans="1:24" s="34" customFormat="1">
      <c r="A1354" s="29"/>
      <c r="B1354" s="29"/>
      <c r="C1354" s="29"/>
      <c r="D1354" s="29"/>
      <c r="E1354" s="29"/>
      <c r="F1354" s="29"/>
      <c r="G1354" s="29"/>
      <c r="H1354" s="29"/>
      <c r="I1354" s="30"/>
      <c r="J1354" s="30"/>
      <c r="K1354" s="30"/>
      <c r="L1354" s="30"/>
      <c r="M1354" s="40"/>
      <c r="N1354" s="40"/>
      <c r="O1354" s="31"/>
      <c r="P1354" s="31"/>
      <c r="Q1354" s="32"/>
      <c r="R1354" s="32"/>
      <c r="S1354" s="33"/>
      <c r="T1354" s="33"/>
      <c r="U1354" s="33"/>
      <c r="V1354" s="33"/>
      <c r="W1354" s="33"/>
      <c r="X1354" s="33"/>
    </row>
    <row r="1355" spans="1:24" s="34" customFormat="1">
      <c r="A1355" s="29"/>
      <c r="B1355" s="29"/>
      <c r="C1355" s="29"/>
      <c r="D1355" s="29"/>
      <c r="E1355" s="29"/>
      <c r="F1355" s="29"/>
      <c r="G1355" s="29"/>
      <c r="H1355" s="29"/>
      <c r="I1355" s="30"/>
      <c r="J1355" s="30"/>
      <c r="K1355" s="30"/>
      <c r="L1355" s="30"/>
      <c r="M1355" s="40"/>
      <c r="N1355" s="40"/>
      <c r="O1355" s="31"/>
      <c r="P1355" s="31"/>
      <c r="Q1355" s="32"/>
      <c r="R1355" s="32"/>
      <c r="S1355" s="33"/>
      <c r="T1355" s="33"/>
      <c r="U1355" s="33"/>
      <c r="V1355" s="33"/>
      <c r="W1355" s="33"/>
      <c r="X1355" s="33"/>
    </row>
    <row r="1356" spans="1:24" s="34" customFormat="1">
      <c r="A1356" s="29"/>
      <c r="B1356" s="29"/>
      <c r="C1356" s="29"/>
      <c r="D1356" s="29"/>
      <c r="E1356" s="29"/>
      <c r="F1356" s="29"/>
      <c r="G1356" s="29"/>
      <c r="H1356" s="29"/>
      <c r="I1356" s="30"/>
      <c r="J1356" s="30"/>
      <c r="K1356" s="30"/>
      <c r="L1356" s="30"/>
      <c r="M1356" s="40"/>
      <c r="N1356" s="40"/>
      <c r="O1356" s="31"/>
      <c r="P1356" s="31"/>
      <c r="Q1356" s="32"/>
      <c r="R1356" s="32"/>
      <c r="S1356" s="33"/>
      <c r="T1356" s="33"/>
      <c r="U1356" s="33"/>
      <c r="V1356" s="33"/>
      <c r="W1356" s="33"/>
      <c r="X1356" s="33"/>
    </row>
    <row r="1357" spans="1:24" s="34" customFormat="1">
      <c r="A1357" s="29"/>
      <c r="B1357" s="29"/>
      <c r="C1357" s="29"/>
      <c r="D1357" s="29"/>
      <c r="E1357" s="29"/>
      <c r="F1357" s="29"/>
      <c r="G1357" s="29"/>
      <c r="H1357" s="29"/>
      <c r="I1357" s="30"/>
      <c r="J1357" s="30"/>
      <c r="K1357" s="30"/>
      <c r="L1357" s="30"/>
      <c r="M1357" s="40"/>
      <c r="N1357" s="40"/>
      <c r="O1357" s="31"/>
      <c r="P1357" s="31"/>
      <c r="Q1357" s="32"/>
      <c r="R1357" s="32"/>
      <c r="S1357" s="33"/>
      <c r="T1357" s="33"/>
      <c r="U1357" s="33"/>
      <c r="V1357" s="33"/>
      <c r="W1357" s="33"/>
      <c r="X1357" s="33"/>
    </row>
    <row r="1358" spans="1:24" s="34" customFormat="1">
      <c r="A1358" s="29"/>
      <c r="B1358" s="29"/>
      <c r="C1358" s="29"/>
      <c r="D1358" s="29"/>
      <c r="E1358" s="29"/>
      <c r="F1358" s="29"/>
      <c r="G1358" s="29"/>
      <c r="H1358" s="29"/>
      <c r="I1358" s="30"/>
      <c r="J1358" s="30"/>
      <c r="K1358" s="30"/>
      <c r="L1358" s="30"/>
      <c r="M1358" s="40"/>
      <c r="N1358" s="40"/>
      <c r="O1358" s="31"/>
      <c r="P1358" s="31"/>
      <c r="Q1358" s="32"/>
      <c r="R1358" s="32"/>
      <c r="S1358" s="33"/>
      <c r="T1358" s="33"/>
      <c r="U1358" s="33"/>
      <c r="V1358" s="33"/>
      <c r="W1358" s="33"/>
      <c r="X1358" s="33"/>
    </row>
    <row r="1359" spans="1:24" s="34" customFormat="1">
      <c r="A1359" s="29"/>
      <c r="B1359" s="29"/>
      <c r="C1359" s="29"/>
      <c r="D1359" s="29"/>
      <c r="E1359" s="29"/>
      <c r="F1359" s="29"/>
      <c r="G1359" s="29"/>
      <c r="H1359" s="29"/>
      <c r="I1359" s="30"/>
      <c r="J1359" s="30"/>
      <c r="K1359" s="30"/>
      <c r="L1359" s="30"/>
      <c r="M1359" s="40"/>
      <c r="N1359" s="40"/>
      <c r="O1359" s="31"/>
      <c r="P1359" s="31"/>
      <c r="Q1359" s="32"/>
      <c r="R1359" s="32"/>
      <c r="S1359" s="33"/>
      <c r="T1359" s="33"/>
      <c r="U1359" s="33"/>
      <c r="V1359" s="33"/>
      <c r="W1359" s="33"/>
      <c r="X1359" s="33"/>
    </row>
    <row r="1360" spans="1:24" s="34" customFormat="1">
      <c r="A1360" s="29"/>
      <c r="B1360" s="29"/>
      <c r="C1360" s="29"/>
      <c r="D1360" s="29"/>
      <c r="E1360" s="29"/>
      <c r="F1360" s="29"/>
      <c r="G1360" s="29"/>
      <c r="H1360" s="29"/>
      <c r="I1360" s="30"/>
      <c r="J1360" s="30"/>
      <c r="K1360" s="30"/>
      <c r="L1360" s="30"/>
      <c r="M1360" s="40"/>
      <c r="N1360" s="40"/>
      <c r="O1360" s="31"/>
      <c r="P1360" s="31"/>
      <c r="Q1360" s="32"/>
      <c r="R1360" s="32"/>
      <c r="S1360" s="33"/>
      <c r="T1360" s="33"/>
      <c r="U1360" s="33"/>
      <c r="V1360" s="33"/>
      <c r="W1360" s="33"/>
      <c r="X1360" s="33"/>
    </row>
    <row r="1361" spans="1:24" s="34" customFormat="1">
      <c r="A1361" s="29"/>
      <c r="B1361" s="29"/>
      <c r="C1361" s="29"/>
      <c r="D1361" s="29"/>
      <c r="E1361" s="29"/>
      <c r="F1361" s="29"/>
      <c r="G1361" s="29"/>
      <c r="H1361" s="29"/>
      <c r="I1361" s="30"/>
      <c r="J1361" s="30"/>
      <c r="K1361" s="30"/>
      <c r="L1361" s="30"/>
      <c r="M1361" s="40"/>
      <c r="N1361" s="40"/>
      <c r="O1361" s="31"/>
      <c r="P1361" s="31"/>
      <c r="Q1361" s="32"/>
      <c r="R1361" s="32"/>
      <c r="S1361" s="33"/>
      <c r="T1361" s="33"/>
      <c r="U1361" s="33"/>
      <c r="V1361" s="33"/>
      <c r="W1361" s="33"/>
      <c r="X1361" s="33"/>
    </row>
    <row r="1362" spans="1:24" s="34" customFormat="1">
      <c r="A1362" s="29"/>
      <c r="B1362" s="29"/>
      <c r="C1362" s="29"/>
      <c r="D1362" s="29"/>
      <c r="E1362" s="29"/>
      <c r="F1362" s="29"/>
      <c r="G1362" s="29"/>
      <c r="H1362" s="29"/>
      <c r="I1362" s="30"/>
      <c r="J1362" s="30"/>
      <c r="K1362" s="30"/>
      <c r="L1362" s="30"/>
      <c r="M1362" s="40"/>
      <c r="N1362" s="40"/>
      <c r="O1362" s="31"/>
      <c r="P1362" s="31"/>
      <c r="Q1362" s="32"/>
      <c r="R1362" s="32"/>
      <c r="S1362" s="33"/>
      <c r="T1362" s="33"/>
      <c r="U1362" s="33"/>
      <c r="V1362" s="33"/>
      <c r="W1362" s="33"/>
      <c r="X1362" s="33"/>
    </row>
    <row r="1363" spans="1:24" s="34" customFormat="1">
      <c r="A1363" s="29"/>
      <c r="B1363" s="29"/>
      <c r="C1363" s="29"/>
      <c r="D1363" s="29"/>
      <c r="E1363" s="29"/>
      <c r="F1363" s="29"/>
      <c r="G1363" s="29"/>
      <c r="H1363" s="29"/>
      <c r="I1363" s="30"/>
      <c r="J1363" s="30"/>
      <c r="K1363" s="30"/>
      <c r="L1363" s="30"/>
      <c r="M1363" s="40"/>
      <c r="N1363" s="40"/>
      <c r="O1363" s="31"/>
      <c r="P1363" s="31"/>
      <c r="Q1363" s="32"/>
      <c r="R1363" s="32"/>
      <c r="S1363" s="33"/>
      <c r="T1363" s="33"/>
      <c r="U1363" s="33"/>
      <c r="V1363" s="33"/>
      <c r="W1363" s="33"/>
      <c r="X1363" s="33"/>
    </row>
    <row r="1364" spans="1:24" s="34" customFormat="1">
      <c r="A1364" s="29"/>
      <c r="B1364" s="29"/>
      <c r="C1364" s="29"/>
      <c r="D1364" s="29"/>
      <c r="E1364" s="29"/>
      <c r="F1364" s="29"/>
      <c r="G1364" s="29"/>
      <c r="H1364" s="29"/>
      <c r="I1364" s="30"/>
      <c r="J1364" s="30"/>
      <c r="K1364" s="30"/>
      <c r="L1364" s="30"/>
      <c r="M1364" s="40"/>
      <c r="N1364" s="40"/>
      <c r="O1364" s="31"/>
      <c r="P1364" s="31"/>
      <c r="Q1364" s="32"/>
      <c r="R1364" s="32"/>
      <c r="S1364" s="33"/>
      <c r="T1364" s="33"/>
      <c r="U1364" s="33"/>
      <c r="V1364" s="33"/>
      <c r="W1364" s="33"/>
      <c r="X1364" s="33"/>
    </row>
    <row r="1365" spans="1:24" s="34" customFormat="1">
      <c r="A1365" s="29"/>
      <c r="B1365" s="29"/>
      <c r="C1365" s="29"/>
      <c r="D1365" s="29"/>
      <c r="E1365" s="29"/>
      <c r="F1365" s="29"/>
      <c r="G1365" s="29"/>
      <c r="H1365" s="29"/>
      <c r="I1365" s="30"/>
      <c r="J1365" s="30"/>
      <c r="K1365" s="30"/>
      <c r="L1365" s="30"/>
      <c r="M1365" s="40"/>
      <c r="N1365" s="40"/>
      <c r="O1365" s="31"/>
      <c r="P1365" s="31"/>
      <c r="Q1365" s="32"/>
      <c r="R1365" s="32"/>
      <c r="S1365" s="33"/>
      <c r="T1365" s="33"/>
      <c r="U1365" s="33"/>
      <c r="V1365" s="33"/>
      <c r="W1365" s="33"/>
      <c r="X1365" s="33"/>
    </row>
    <row r="1366" spans="1:24" s="34" customFormat="1">
      <c r="A1366" s="29"/>
      <c r="B1366" s="29"/>
      <c r="C1366" s="29"/>
      <c r="D1366" s="29"/>
      <c r="E1366" s="29"/>
      <c r="F1366" s="29"/>
      <c r="G1366" s="29"/>
      <c r="H1366" s="29"/>
      <c r="I1366" s="30"/>
      <c r="J1366" s="30"/>
      <c r="K1366" s="30"/>
      <c r="L1366" s="30"/>
      <c r="M1366" s="40"/>
      <c r="N1366" s="40"/>
      <c r="O1366" s="31"/>
      <c r="P1366" s="31"/>
      <c r="Q1366" s="32"/>
      <c r="R1366" s="32"/>
      <c r="S1366" s="33"/>
      <c r="T1366" s="33"/>
      <c r="U1366" s="33"/>
      <c r="V1366" s="33"/>
      <c r="W1366" s="33"/>
      <c r="X1366" s="33"/>
    </row>
    <row r="1367" spans="1:24" s="34" customFormat="1">
      <c r="A1367" s="29"/>
      <c r="B1367" s="29"/>
      <c r="C1367" s="29"/>
      <c r="D1367" s="29"/>
      <c r="E1367" s="29"/>
      <c r="F1367" s="29"/>
      <c r="G1367" s="29"/>
      <c r="H1367" s="29"/>
      <c r="I1367" s="30"/>
      <c r="J1367" s="30"/>
      <c r="K1367" s="30"/>
      <c r="L1367" s="30"/>
      <c r="M1367" s="40"/>
      <c r="N1367" s="40"/>
      <c r="O1367" s="31"/>
      <c r="P1367" s="31"/>
      <c r="Q1367" s="32"/>
      <c r="R1367" s="32"/>
      <c r="S1367" s="33"/>
      <c r="T1367" s="33"/>
      <c r="U1367" s="33"/>
      <c r="V1367" s="33"/>
      <c r="W1367" s="33"/>
      <c r="X1367" s="33"/>
    </row>
    <row r="1368" spans="1:24" s="34" customFormat="1">
      <c r="A1368" s="29"/>
      <c r="B1368" s="29"/>
      <c r="C1368" s="29"/>
      <c r="D1368" s="29"/>
      <c r="E1368" s="29"/>
      <c r="F1368" s="29"/>
      <c r="G1368" s="29"/>
      <c r="H1368" s="29"/>
      <c r="I1368" s="30"/>
      <c r="J1368" s="30"/>
      <c r="K1368" s="30"/>
      <c r="L1368" s="30"/>
      <c r="M1368" s="40"/>
      <c r="N1368" s="40"/>
      <c r="O1368" s="31"/>
      <c r="P1368" s="31"/>
      <c r="Q1368" s="32"/>
      <c r="R1368" s="32"/>
      <c r="S1368" s="33"/>
      <c r="T1368" s="33"/>
      <c r="U1368" s="33"/>
      <c r="V1368" s="33"/>
      <c r="W1368" s="33"/>
      <c r="X1368" s="33"/>
    </row>
    <row r="1369" spans="1:24" s="34" customFormat="1">
      <c r="A1369" s="29"/>
      <c r="B1369" s="29"/>
      <c r="C1369" s="29"/>
      <c r="D1369" s="29"/>
      <c r="E1369" s="29"/>
      <c r="F1369" s="29"/>
      <c r="G1369" s="29"/>
      <c r="H1369" s="29"/>
      <c r="I1369" s="30"/>
      <c r="J1369" s="30"/>
      <c r="K1369" s="30"/>
      <c r="L1369" s="30"/>
      <c r="M1369" s="40"/>
      <c r="N1369" s="40"/>
      <c r="O1369" s="31"/>
      <c r="P1369" s="31"/>
      <c r="Q1369" s="32"/>
      <c r="R1369" s="32"/>
      <c r="S1369" s="33"/>
      <c r="T1369" s="33"/>
      <c r="U1369" s="33"/>
      <c r="V1369" s="33"/>
      <c r="W1369" s="33"/>
      <c r="X1369" s="33"/>
    </row>
    <row r="1370" spans="1:24" s="34" customFormat="1">
      <c r="A1370" s="29"/>
      <c r="B1370" s="29"/>
      <c r="C1370" s="29"/>
      <c r="D1370" s="29"/>
      <c r="E1370" s="29"/>
      <c r="F1370" s="29"/>
      <c r="G1370" s="29"/>
      <c r="H1370" s="29"/>
      <c r="I1370" s="30"/>
      <c r="J1370" s="30"/>
      <c r="K1370" s="30"/>
      <c r="L1370" s="30"/>
      <c r="M1370" s="40"/>
      <c r="N1370" s="40"/>
      <c r="O1370" s="31"/>
      <c r="P1370" s="31"/>
      <c r="Q1370" s="32"/>
      <c r="R1370" s="32"/>
      <c r="S1370" s="33"/>
      <c r="T1370" s="33"/>
      <c r="U1370" s="33"/>
      <c r="V1370" s="33"/>
      <c r="W1370" s="33"/>
      <c r="X1370" s="33"/>
    </row>
    <row r="1371" spans="1:24" s="34" customFormat="1">
      <c r="A1371" s="29"/>
      <c r="B1371" s="29"/>
      <c r="C1371" s="29"/>
      <c r="D1371" s="29"/>
      <c r="E1371" s="29"/>
      <c r="F1371" s="29"/>
      <c r="G1371" s="29"/>
      <c r="H1371" s="29"/>
      <c r="I1371" s="30"/>
      <c r="J1371" s="30"/>
      <c r="K1371" s="30"/>
      <c r="L1371" s="30"/>
      <c r="M1371" s="40"/>
      <c r="N1371" s="40"/>
      <c r="O1371" s="31"/>
      <c r="P1371" s="31"/>
      <c r="Q1371" s="32"/>
      <c r="R1371" s="32"/>
      <c r="S1371" s="33"/>
      <c r="T1371" s="33"/>
      <c r="U1371" s="33"/>
      <c r="V1371" s="33"/>
      <c r="W1371" s="33"/>
      <c r="X1371" s="33"/>
    </row>
    <row r="1372" spans="1:24" s="34" customFormat="1">
      <c r="A1372" s="29"/>
      <c r="B1372" s="29"/>
      <c r="C1372" s="29"/>
      <c r="D1372" s="29"/>
      <c r="E1372" s="29"/>
      <c r="F1372" s="29"/>
      <c r="G1372" s="29"/>
      <c r="H1372" s="29"/>
      <c r="I1372" s="30"/>
      <c r="J1372" s="30"/>
      <c r="K1372" s="30"/>
      <c r="L1372" s="30"/>
      <c r="M1372" s="40"/>
      <c r="N1372" s="40"/>
      <c r="O1372" s="31"/>
      <c r="P1372" s="31"/>
      <c r="Q1372" s="32"/>
      <c r="R1372" s="32"/>
      <c r="S1372" s="33"/>
      <c r="T1372" s="33"/>
      <c r="U1372" s="33"/>
      <c r="V1372" s="33"/>
      <c r="W1372" s="33"/>
      <c r="X1372" s="33"/>
    </row>
    <row r="1373" spans="1:24" s="34" customFormat="1">
      <c r="A1373" s="29"/>
      <c r="B1373" s="29"/>
      <c r="C1373" s="29"/>
      <c r="D1373" s="29"/>
      <c r="E1373" s="29"/>
      <c r="F1373" s="29"/>
      <c r="G1373" s="29"/>
      <c r="H1373" s="29"/>
      <c r="I1373" s="30"/>
      <c r="J1373" s="30"/>
      <c r="K1373" s="30"/>
      <c r="L1373" s="30"/>
      <c r="M1373" s="40"/>
      <c r="N1373" s="40"/>
      <c r="O1373" s="31"/>
      <c r="P1373" s="31"/>
      <c r="Q1373" s="32"/>
      <c r="R1373" s="32"/>
      <c r="S1373" s="33"/>
      <c r="T1373" s="33"/>
      <c r="U1373" s="33"/>
      <c r="V1373" s="33"/>
      <c r="W1373" s="33"/>
      <c r="X1373" s="33"/>
    </row>
    <row r="1374" spans="1:24" s="34" customFormat="1">
      <c r="A1374" s="29"/>
      <c r="B1374" s="29"/>
      <c r="C1374" s="29"/>
      <c r="D1374" s="29"/>
      <c r="E1374" s="29"/>
      <c r="F1374" s="29"/>
      <c r="G1374" s="29"/>
      <c r="H1374" s="29"/>
      <c r="I1374" s="30"/>
      <c r="J1374" s="30"/>
      <c r="K1374" s="30"/>
      <c r="L1374" s="30"/>
      <c r="M1374" s="40"/>
      <c r="N1374" s="40"/>
      <c r="O1374" s="31"/>
      <c r="P1374" s="31"/>
      <c r="Q1374" s="32"/>
      <c r="R1374" s="32"/>
      <c r="S1374" s="33"/>
      <c r="T1374" s="33"/>
      <c r="U1374" s="33"/>
      <c r="V1374" s="33"/>
      <c r="W1374" s="33"/>
      <c r="X1374" s="33"/>
    </row>
    <row r="1375" spans="1:24" s="34" customFormat="1">
      <c r="A1375" s="29"/>
      <c r="B1375" s="29"/>
      <c r="C1375" s="29"/>
      <c r="D1375" s="29"/>
      <c r="E1375" s="29"/>
      <c r="F1375" s="29"/>
      <c r="G1375" s="29"/>
      <c r="H1375" s="29"/>
      <c r="I1375" s="30"/>
      <c r="J1375" s="30"/>
      <c r="K1375" s="30"/>
      <c r="L1375" s="30"/>
      <c r="M1375" s="40"/>
      <c r="N1375" s="40"/>
      <c r="O1375" s="31"/>
      <c r="P1375" s="31"/>
      <c r="Q1375" s="32"/>
      <c r="R1375" s="32"/>
      <c r="S1375" s="33"/>
      <c r="T1375" s="33"/>
      <c r="U1375" s="33"/>
      <c r="V1375" s="33"/>
      <c r="W1375" s="33"/>
      <c r="X1375" s="33"/>
    </row>
    <row r="1376" spans="1:24" s="34" customFormat="1">
      <c r="A1376" s="29"/>
      <c r="B1376" s="29"/>
      <c r="C1376" s="29"/>
      <c r="D1376" s="29"/>
      <c r="E1376" s="29"/>
      <c r="F1376" s="29"/>
      <c r="G1376" s="29"/>
      <c r="H1376" s="29"/>
      <c r="I1376" s="30"/>
      <c r="J1376" s="30"/>
      <c r="K1376" s="30"/>
      <c r="L1376" s="30"/>
      <c r="M1376" s="40"/>
      <c r="N1376" s="40"/>
      <c r="O1376" s="31"/>
      <c r="P1376" s="31"/>
      <c r="Q1376" s="32"/>
      <c r="R1376" s="32"/>
      <c r="S1376" s="33"/>
      <c r="T1376" s="33"/>
      <c r="U1376" s="33"/>
      <c r="V1376" s="33"/>
      <c r="W1376" s="33"/>
      <c r="X1376" s="33"/>
    </row>
    <row r="1377" spans="1:24" s="34" customFormat="1">
      <c r="A1377" s="29"/>
      <c r="B1377" s="29"/>
      <c r="C1377" s="29"/>
      <c r="D1377" s="29"/>
      <c r="E1377" s="29"/>
      <c r="F1377" s="29"/>
      <c r="G1377" s="29"/>
      <c r="H1377" s="29"/>
      <c r="I1377" s="30"/>
      <c r="J1377" s="30"/>
      <c r="K1377" s="30"/>
      <c r="L1377" s="30"/>
      <c r="M1377" s="40"/>
      <c r="N1377" s="40"/>
      <c r="O1377" s="31"/>
      <c r="P1377" s="31"/>
      <c r="Q1377" s="32"/>
      <c r="R1377" s="32"/>
      <c r="S1377" s="33"/>
      <c r="T1377" s="33"/>
      <c r="U1377" s="33"/>
      <c r="V1377" s="33"/>
      <c r="W1377" s="33"/>
      <c r="X1377" s="33"/>
    </row>
    <row r="1378" spans="1:24" s="34" customFormat="1">
      <c r="A1378" s="29"/>
      <c r="B1378" s="29"/>
      <c r="C1378" s="29"/>
      <c r="D1378" s="29"/>
      <c r="E1378" s="29"/>
      <c r="F1378" s="29"/>
      <c r="G1378" s="29"/>
      <c r="H1378" s="29"/>
      <c r="I1378" s="30"/>
      <c r="J1378" s="30"/>
      <c r="K1378" s="30"/>
      <c r="L1378" s="30"/>
      <c r="M1378" s="40"/>
      <c r="N1378" s="40"/>
      <c r="O1378" s="31"/>
      <c r="P1378" s="31"/>
      <c r="Q1378" s="32"/>
      <c r="R1378" s="32"/>
      <c r="S1378" s="33"/>
      <c r="T1378" s="33"/>
      <c r="U1378" s="33"/>
      <c r="V1378" s="33"/>
      <c r="W1378" s="33"/>
      <c r="X1378" s="33"/>
    </row>
    <row r="1379" spans="1:24" s="34" customFormat="1">
      <c r="A1379" s="29"/>
      <c r="B1379" s="29"/>
      <c r="C1379" s="29"/>
      <c r="D1379" s="29"/>
      <c r="E1379" s="29"/>
      <c r="F1379" s="29"/>
      <c r="G1379" s="29"/>
      <c r="H1379" s="29"/>
      <c r="I1379" s="30"/>
      <c r="J1379" s="30"/>
      <c r="K1379" s="30"/>
      <c r="L1379" s="30"/>
      <c r="M1379" s="40"/>
      <c r="N1379" s="40"/>
      <c r="O1379" s="31"/>
      <c r="P1379" s="31"/>
      <c r="Q1379" s="32"/>
      <c r="R1379" s="32"/>
      <c r="S1379" s="33"/>
      <c r="T1379" s="33"/>
      <c r="U1379" s="33"/>
      <c r="V1379" s="33"/>
      <c r="W1379" s="33"/>
      <c r="X1379" s="33"/>
    </row>
    <row r="1380" spans="1:24" s="34" customFormat="1">
      <c r="A1380" s="29"/>
      <c r="B1380" s="29"/>
      <c r="C1380" s="29"/>
      <c r="D1380" s="29"/>
      <c r="E1380" s="29"/>
      <c r="F1380" s="29"/>
      <c r="G1380" s="29"/>
      <c r="H1380" s="29"/>
      <c r="I1380" s="30"/>
      <c r="J1380" s="30"/>
      <c r="K1380" s="30"/>
      <c r="L1380" s="30"/>
      <c r="M1380" s="40"/>
      <c r="N1380" s="40"/>
      <c r="O1380" s="31"/>
      <c r="P1380" s="31"/>
      <c r="Q1380" s="32"/>
      <c r="R1380" s="32"/>
      <c r="S1380" s="33"/>
      <c r="T1380" s="33"/>
      <c r="U1380" s="33"/>
      <c r="V1380" s="33"/>
      <c r="W1380" s="33"/>
      <c r="X1380" s="33"/>
    </row>
    <row r="1381" spans="1:24" s="34" customFormat="1">
      <c r="A1381" s="29"/>
      <c r="B1381" s="29"/>
      <c r="C1381" s="29"/>
      <c r="D1381" s="29"/>
      <c r="E1381" s="29"/>
      <c r="F1381" s="29"/>
      <c r="G1381" s="29"/>
      <c r="H1381" s="29"/>
      <c r="I1381" s="30"/>
      <c r="J1381" s="30"/>
      <c r="K1381" s="30"/>
      <c r="L1381" s="30"/>
      <c r="M1381" s="40"/>
      <c r="N1381" s="40"/>
      <c r="O1381" s="31"/>
      <c r="P1381" s="31"/>
      <c r="Q1381" s="32"/>
      <c r="R1381" s="32"/>
      <c r="S1381" s="33"/>
      <c r="T1381" s="33"/>
      <c r="U1381" s="33"/>
      <c r="V1381" s="33"/>
      <c r="W1381" s="33"/>
      <c r="X1381" s="33"/>
    </row>
    <row r="1382" spans="1:24" s="34" customFormat="1">
      <c r="A1382" s="29"/>
      <c r="B1382" s="29"/>
      <c r="C1382" s="29"/>
      <c r="D1382" s="29"/>
      <c r="E1382" s="29"/>
      <c r="F1382" s="29"/>
      <c r="G1382" s="29"/>
      <c r="H1382" s="29"/>
      <c r="I1382" s="30"/>
      <c r="J1382" s="30"/>
      <c r="K1382" s="30"/>
      <c r="L1382" s="30"/>
      <c r="M1382" s="40"/>
      <c r="N1382" s="40"/>
      <c r="O1382" s="31"/>
      <c r="P1382" s="31"/>
      <c r="Q1382" s="32"/>
      <c r="R1382" s="32"/>
      <c r="S1382" s="33"/>
      <c r="T1382" s="33"/>
      <c r="U1382" s="33"/>
      <c r="V1382" s="33"/>
      <c r="W1382" s="33"/>
      <c r="X1382" s="33"/>
    </row>
    <row r="1383" spans="1:24" s="34" customFormat="1">
      <c r="A1383" s="29"/>
      <c r="B1383" s="29"/>
      <c r="C1383" s="29"/>
      <c r="D1383" s="29"/>
      <c r="E1383" s="29"/>
      <c r="F1383" s="29"/>
      <c r="G1383" s="29"/>
      <c r="H1383" s="29"/>
      <c r="I1383" s="30"/>
      <c r="J1383" s="30"/>
      <c r="K1383" s="30"/>
      <c r="L1383" s="30"/>
      <c r="M1383" s="40"/>
      <c r="N1383" s="40"/>
      <c r="O1383" s="31"/>
      <c r="P1383" s="31"/>
      <c r="Q1383" s="32"/>
      <c r="R1383" s="32"/>
      <c r="S1383" s="33"/>
      <c r="T1383" s="33"/>
      <c r="U1383" s="33"/>
      <c r="V1383" s="33"/>
      <c r="W1383" s="33"/>
      <c r="X1383" s="33"/>
    </row>
    <row r="1384" spans="1:24" s="34" customFormat="1">
      <c r="A1384" s="29"/>
      <c r="B1384" s="29"/>
      <c r="C1384" s="29"/>
      <c r="D1384" s="29"/>
      <c r="E1384" s="29"/>
      <c r="F1384" s="29"/>
      <c r="G1384" s="29"/>
      <c r="H1384" s="29"/>
      <c r="I1384" s="30"/>
      <c r="J1384" s="30"/>
      <c r="K1384" s="30"/>
      <c r="L1384" s="30"/>
      <c r="M1384" s="40"/>
      <c r="N1384" s="40"/>
      <c r="O1384" s="31"/>
      <c r="P1384" s="31"/>
      <c r="Q1384" s="32"/>
      <c r="R1384" s="32"/>
      <c r="S1384" s="33"/>
      <c r="T1384" s="33"/>
      <c r="U1384" s="33"/>
      <c r="V1384" s="33"/>
      <c r="W1384" s="33"/>
      <c r="X1384" s="33"/>
    </row>
    <row r="1385" spans="1:24" s="34" customFormat="1">
      <c r="A1385" s="29"/>
      <c r="B1385" s="29"/>
      <c r="C1385" s="29"/>
      <c r="D1385" s="29"/>
      <c r="E1385" s="29"/>
      <c r="F1385" s="29"/>
      <c r="G1385" s="29"/>
      <c r="H1385" s="29"/>
      <c r="I1385" s="30"/>
      <c r="J1385" s="30"/>
      <c r="K1385" s="30"/>
      <c r="L1385" s="30"/>
      <c r="M1385" s="40"/>
      <c r="N1385" s="40"/>
      <c r="O1385" s="31"/>
      <c r="P1385" s="31"/>
      <c r="Q1385" s="32"/>
      <c r="R1385" s="32"/>
      <c r="S1385" s="33"/>
      <c r="T1385" s="33"/>
      <c r="U1385" s="33"/>
      <c r="V1385" s="33"/>
      <c r="W1385" s="33"/>
      <c r="X1385" s="33"/>
    </row>
    <row r="1386" spans="1:24" s="34" customFormat="1">
      <c r="A1386" s="29"/>
      <c r="B1386" s="29"/>
      <c r="C1386" s="29"/>
      <c r="D1386" s="29"/>
      <c r="E1386" s="29"/>
      <c r="F1386" s="29"/>
      <c r="G1386" s="29"/>
      <c r="H1386" s="29"/>
      <c r="I1386" s="30"/>
      <c r="J1386" s="30"/>
      <c r="K1386" s="30"/>
      <c r="L1386" s="30"/>
      <c r="M1386" s="40"/>
      <c r="N1386" s="40"/>
      <c r="O1386" s="31"/>
      <c r="P1386" s="31"/>
      <c r="Q1386" s="32"/>
      <c r="R1386" s="32"/>
      <c r="S1386" s="33"/>
      <c r="T1386" s="33"/>
      <c r="U1386" s="33"/>
      <c r="V1386" s="33"/>
      <c r="W1386" s="33"/>
      <c r="X1386" s="33"/>
    </row>
    <row r="1387" spans="1:24" s="34" customFormat="1">
      <c r="A1387" s="29"/>
      <c r="B1387" s="29"/>
      <c r="C1387" s="29"/>
      <c r="D1387" s="29"/>
      <c r="E1387" s="29"/>
      <c r="F1387" s="29"/>
      <c r="G1387" s="29"/>
      <c r="H1387" s="29"/>
      <c r="I1387" s="30"/>
      <c r="J1387" s="30"/>
      <c r="K1387" s="30"/>
      <c r="L1387" s="30"/>
      <c r="M1387" s="40"/>
      <c r="N1387" s="40"/>
      <c r="O1387" s="31"/>
      <c r="P1387" s="31"/>
      <c r="Q1387" s="32"/>
      <c r="R1387" s="32"/>
      <c r="S1387" s="33"/>
      <c r="T1387" s="33"/>
      <c r="U1387" s="33"/>
      <c r="V1387" s="33"/>
      <c r="W1387" s="33"/>
      <c r="X1387" s="33"/>
    </row>
    <row r="1388" spans="1:24" s="34" customFormat="1">
      <c r="A1388" s="29"/>
      <c r="B1388" s="29"/>
      <c r="C1388" s="29"/>
      <c r="D1388" s="29"/>
      <c r="E1388" s="29"/>
      <c r="F1388" s="29"/>
      <c r="G1388" s="29"/>
      <c r="H1388" s="29"/>
      <c r="I1388" s="30"/>
      <c r="J1388" s="30"/>
      <c r="K1388" s="30"/>
      <c r="L1388" s="30"/>
      <c r="M1388" s="40"/>
      <c r="N1388" s="40"/>
      <c r="O1388" s="31"/>
      <c r="P1388" s="31"/>
      <c r="Q1388" s="32"/>
      <c r="R1388" s="32"/>
      <c r="S1388" s="33"/>
      <c r="T1388" s="33"/>
      <c r="U1388" s="33"/>
      <c r="V1388" s="33"/>
      <c r="W1388" s="33"/>
      <c r="X1388" s="33"/>
    </row>
    <row r="1389" spans="1:24" s="34" customFormat="1">
      <c r="A1389" s="29"/>
      <c r="B1389" s="29"/>
      <c r="C1389" s="29"/>
      <c r="D1389" s="29"/>
      <c r="E1389" s="29"/>
      <c r="F1389" s="29"/>
      <c r="G1389" s="29"/>
      <c r="H1389" s="29"/>
      <c r="I1389" s="30"/>
      <c r="J1389" s="30"/>
      <c r="K1389" s="30"/>
      <c r="L1389" s="30"/>
      <c r="M1389" s="40"/>
      <c r="N1389" s="40"/>
      <c r="O1389" s="31"/>
      <c r="P1389" s="31"/>
      <c r="Q1389" s="32"/>
      <c r="R1389" s="32"/>
      <c r="S1389" s="33"/>
      <c r="T1389" s="33"/>
      <c r="U1389" s="33"/>
      <c r="V1389" s="33"/>
      <c r="W1389" s="33"/>
      <c r="X1389" s="33"/>
    </row>
    <row r="1390" spans="1:24" s="34" customFormat="1">
      <c r="A1390" s="29"/>
      <c r="B1390" s="29"/>
      <c r="C1390" s="29"/>
      <c r="D1390" s="29"/>
      <c r="E1390" s="29"/>
      <c r="F1390" s="29"/>
      <c r="G1390" s="29"/>
      <c r="H1390" s="29"/>
      <c r="I1390" s="30"/>
      <c r="J1390" s="30"/>
      <c r="K1390" s="30"/>
      <c r="L1390" s="30"/>
      <c r="M1390" s="40"/>
      <c r="N1390" s="40"/>
      <c r="O1390" s="31"/>
      <c r="P1390" s="31"/>
      <c r="Q1390" s="32"/>
      <c r="R1390" s="32"/>
      <c r="S1390" s="33"/>
      <c r="T1390" s="33"/>
      <c r="U1390" s="33"/>
      <c r="V1390" s="33"/>
      <c r="W1390" s="33"/>
      <c r="X1390" s="33"/>
    </row>
    <row r="1391" spans="1:24" s="34" customFormat="1">
      <c r="A1391" s="29"/>
      <c r="B1391" s="29"/>
      <c r="C1391" s="29"/>
      <c r="D1391" s="29"/>
      <c r="E1391" s="29"/>
      <c r="F1391" s="29"/>
      <c r="G1391" s="29"/>
      <c r="H1391" s="29"/>
      <c r="I1391" s="30"/>
      <c r="J1391" s="30"/>
      <c r="K1391" s="30"/>
      <c r="L1391" s="30"/>
      <c r="M1391" s="40"/>
      <c r="N1391" s="40"/>
      <c r="O1391" s="31"/>
      <c r="P1391" s="31"/>
      <c r="Q1391" s="32"/>
      <c r="R1391" s="32"/>
      <c r="S1391" s="33"/>
      <c r="T1391" s="33"/>
      <c r="U1391" s="33"/>
      <c r="V1391" s="33"/>
      <c r="W1391" s="33"/>
      <c r="X1391" s="33"/>
    </row>
    <row r="1392" spans="1:24" s="34" customFormat="1">
      <c r="A1392" s="29"/>
      <c r="B1392" s="29"/>
      <c r="C1392" s="29"/>
      <c r="D1392" s="29"/>
      <c r="E1392" s="29"/>
      <c r="F1392" s="29"/>
      <c r="G1392" s="29"/>
      <c r="H1392" s="29"/>
      <c r="I1392" s="30"/>
      <c r="J1392" s="30"/>
      <c r="K1392" s="30"/>
      <c r="L1392" s="30"/>
      <c r="M1392" s="40"/>
      <c r="N1392" s="40"/>
      <c r="O1392" s="31"/>
      <c r="P1392" s="31"/>
      <c r="Q1392" s="32"/>
      <c r="R1392" s="32"/>
      <c r="S1392" s="33"/>
      <c r="T1392" s="33"/>
      <c r="U1392" s="33"/>
      <c r="V1392" s="33"/>
      <c r="W1392" s="33"/>
      <c r="X1392" s="33"/>
    </row>
    <row r="1393" spans="1:24" s="34" customFormat="1">
      <c r="A1393" s="29"/>
      <c r="B1393" s="29"/>
      <c r="C1393" s="29"/>
      <c r="D1393" s="29"/>
      <c r="E1393" s="29"/>
      <c r="F1393" s="29"/>
      <c r="G1393" s="29"/>
      <c r="H1393" s="29"/>
      <c r="I1393" s="30"/>
      <c r="J1393" s="30"/>
      <c r="K1393" s="30"/>
      <c r="L1393" s="30"/>
      <c r="M1393" s="40"/>
      <c r="N1393" s="40"/>
      <c r="O1393" s="31"/>
      <c r="P1393" s="31"/>
      <c r="Q1393" s="32"/>
      <c r="R1393" s="32"/>
      <c r="S1393" s="33"/>
      <c r="T1393" s="33"/>
      <c r="U1393" s="33"/>
      <c r="V1393" s="33"/>
      <c r="W1393" s="33"/>
      <c r="X1393" s="33"/>
    </row>
    <row r="1394" spans="1:24" s="34" customFormat="1">
      <c r="A1394" s="29"/>
      <c r="B1394" s="29"/>
      <c r="C1394" s="29"/>
      <c r="D1394" s="29"/>
      <c r="E1394" s="29"/>
      <c r="F1394" s="29"/>
      <c r="G1394" s="29"/>
      <c r="H1394" s="29"/>
      <c r="I1394" s="30"/>
      <c r="J1394" s="30"/>
      <c r="K1394" s="30"/>
      <c r="L1394" s="30"/>
      <c r="M1394" s="40"/>
      <c r="N1394" s="40"/>
      <c r="O1394" s="31"/>
      <c r="P1394" s="31"/>
      <c r="Q1394" s="32"/>
      <c r="R1394" s="32"/>
      <c r="S1394" s="33"/>
      <c r="T1394" s="33"/>
      <c r="U1394" s="33"/>
      <c r="V1394" s="33"/>
      <c r="W1394" s="33"/>
      <c r="X1394" s="33"/>
    </row>
    <row r="1395" spans="1:24" s="34" customFormat="1">
      <c r="A1395" s="29"/>
      <c r="B1395" s="29"/>
      <c r="C1395" s="29"/>
      <c r="D1395" s="29"/>
      <c r="E1395" s="29"/>
      <c r="F1395" s="29"/>
      <c r="G1395" s="29"/>
      <c r="H1395" s="29"/>
      <c r="I1395" s="30"/>
      <c r="J1395" s="30"/>
      <c r="K1395" s="30"/>
      <c r="L1395" s="30"/>
      <c r="M1395" s="40"/>
      <c r="N1395" s="40"/>
      <c r="O1395" s="31"/>
      <c r="P1395" s="31"/>
      <c r="Q1395" s="32"/>
      <c r="R1395" s="32"/>
      <c r="S1395" s="33"/>
      <c r="T1395" s="33"/>
      <c r="U1395" s="33"/>
      <c r="V1395" s="33"/>
      <c r="W1395" s="33"/>
      <c r="X1395" s="33"/>
    </row>
    <row r="1396" spans="1:24" s="34" customFormat="1">
      <c r="A1396" s="29"/>
      <c r="B1396" s="29"/>
      <c r="C1396" s="29"/>
      <c r="D1396" s="29"/>
      <c r="E1396" s="29"/>
      <c r="F1396" s="29"/>
      <c r="G1396" s="29"/>
      <c r="H1396" s="29"/>
      <c r="I1396" s="30"/>
      <c r="J1396" s="30"/>
      <c r="K1396" s="30"/>
      <c r="L1396" s="30"/>
      <c r="M1396" s="40"/>
      <c r="N1396" s="40"/>
      <c r="O1396" s="31"/>
      <c r="P1396" s="31"/>
      <c r="Q1396" s="32"/>
      <c r="R1396" s="32"/>
      <c r="S1396" s="33"/>
      <c r="T1396" s="33"/>
      <c r="U1396" s="33"/>
      <c r="V1396" s="33"/>
      <c r="W1396" s="33"/>
      <c r="X1396" s="33"/>
    </row>
    <row r="1397" spans="1:24" s="34" customFormat="1">
      <c r="A1397" s="29"/>
      <c r="B1397" s="29"/>
      <c r="C1397" s="29"/>
      <c r="D1397" s="29"/>
      <c r="E1397" s="29"/>
      <c r="F1397" s="29"/>
      <c r="G1397" s="29"/>
      <c r="H1397" s="29"/>
      <c r="I1397" s="30"/>
      <c r="J1397" s="30"/>
      <c r="K1397" s="30"/>
      <c r="L1397" s="30"/>
      <c r="M1397" s="40"/>
      <c r="N1397" s="40"/>
      <c r="O1397" s="31"/>
      <c r="P1397" s="31"/>
      <c r="Q1397" s="32"/>
      <c r="R1397" s="32"/>
      <c r="S1397" s="33"/>
      <c r="T1397" s="33"/>
      <c r="U1397" s="33"/>
      <c r="V1397" s="33"/>
      <c r="W1397" s="33"/>
      <c r="X1397" s="33"/>
    </row>
    <row r="1398" spans="1:24" s="34" customFormat="1">
      <c r="A1398" s="29"/>
      <c r="B1398" s="29"/>
      <c r="C1398" s="29"/>
      <c r="D1398" s="29"/>
      <c r="E1398" s="29"/>
      <c r="F1398" s="29"/>
      <c r="G1398" s="29"/>
      <c r="H1398" s="29"/>
      <c r="I1398" s="30"/>
      <c r="J1398" s="30"/>
      <c r="K1398" s="30"/>
      <c r="L1398" s="30"/>
      <c r="M1398" s="40"/>
      <c r="N1398" s="40"/>
      <c r="O1398" s="31"/>
      <c r="P1398" s="31"/>
      <c r="Q1398" s="32"/>
      <c r="R1398" s="32"/>
      <c r="S1398" s="33"/>
      <c r="T1398" s="33"/>
      <c r="U1398" s="33"/>
      <c r="V1398" s="33"/>
      <c r="W1398" s="33"/>
      <c r="X1398" s="33"/>
    </row>
    <row r="1399" spans="1:24" s="34" customFormat="1">
      <c r="A1399" s="29"/>
      <c r="B1399" s="29"/>
      <c r="C1399" s="29"/>
      <c r="D1399" s="29"/>
      <c r="E1399" s="29"/>
      <c r="F1399" s="29"/>
      <c r="G1399" s="29"/>
      <c r="H1399" s="29"/>
      <c r="I1399" s="30"/>
      <c r="J1399" s="30"/>
      <c r="K1399" s="30"/>
      <c r="L1399" s="30"/>
      <c r="M1399" s="40"/>
      <c r="N1399" s="40"/>
      <c r="O1399" s="31"/>
      <c r="P1399" s="31"/>
      <c r="Q1399" s="32"/>
      <c r="R1399" s="32"/>
      <c r="S1399" s="33"/>
      <c r="T1399" s="33"/>
      <c r="U1399" s="33"/>
      <c r="V1399" s="33"/>
      <c r="W1399" s="33"/>
      <c r="X1399" s="33"/>
    </row>
    <row r="1400" spans="1:24" s="34" customFormat="1">
      <c r="A1400" s="29"/>
      <c r="B1400" s="29"/>
      <c r="C1400" s="29"/>
      <c r="D1400" s="29"/>
      <c r="E1400" s="29"/>
      <c r="F1400" s="29"/>
      <c r="G1400" s="29"/>
      <c r="H1400" s="29"/>
      <c r="I1400" s="30"/>
      <c r="J1400" s="30"/>
      <c r="K1400" s="30"/>
      <c r="L1400" s="30"/>
      <c r="M1400" s="40"/>
      <c r="N1400" s="40"/>
      <c r="O1400" s="31"/>
      <c r="P1400" s="31"/>
      <c r="Q1400" s="32"/>
      <c r="R1400" s="32"/>
      <c r="S1400" s="33"/>
      <c r="T1400" s="33"/>
      <c r="U1400" s="33"/>
      <c r="V1400" s="33"/>
      <c r="W1400" s="33"/>
      <c r="X1400" s="33"/>
    </row>
    <row r="1401" spans="1:24" s="34" customFormat="1">
      <c r="A1401" s="29"/>
      <c r="B1401" s="29"/>
      <c r="C1401" s="29"/>
      <c r="D1401" s="29"/>
      <c r="E1401" s="29"/>
      <c r="F1401" s="29"/>
      <c r="G1401" s="29"/>
      <c r="H1401" s="29"/>
      <c r="I1401" s="30"/>
      <c r="J1401" s="30"/>
      <c r="K1401" s="30"/>
      <c r="L1401" s="30"/>
      <c r="M1401" s="40"/>
      <c r="N1401" s="40"/>
      <c r="O1401" s="31"/>
      <c r="P1401" s="31"/>
      <c r="Q1401" s="32"/>
      <c r="R1401" s="32"/>
      <c r="S1401" s="33"/>
      <c r="T1401" s="33"/>
      <c r="U1401" s="33"/>
      <c r="V1401" s="33"/>
      <c r="W1401" s="33"/>
      <c r="X1401" s="33"/>
    </row>
    <row r="1402" spans="1:24" s="34" customFormat="1">
      <c r="A1402" s="29"/>
      <c r="B1402" s="29"/>
      <c r="C1402" s="29"/>
      <c r="D1402" s="29"/>
      <c r="E1402" s="29"/>
      <c r="F1402" s="29"/>
      <c r="G1402" s="29"/>
      <c r="H1402" s="29"/>
      <c r="I1402" s="30"/>
      <c r="J1402" s="30"/>
      <c r="K1402" s="30"/>
      <c r="L1402" s="30"/>
      <c r="M1402" s="40"/>
      <c r="N1402" s="40"/>
      <c r="O1402" s="31"/>
      <c r="P1402" s="31"/>
      <c r="Q1402" s="32"/>
      <c r="R1402" s="32"/>
      <c r="S1402" s="33"/>
      <c r="T1402" s="33"/>
      <c r="U1402" s="33"/>
      <c r="V1402" s="33"/>
      <c r="W1402" s="33"/>
      <c r="X1402" s="33"/>
    </row>
    <row r="1403" spans="1:24" s="34" customFormat="1">
      <c r="A1403" s="29"/>
      <c r="B1403" s="29"/>
      <c r="C1403" s="29"/>
      <c r="D1403" s="29"/>
      <c r="E1403" s="29"/>
      <c r="F1403" s="29"/>
      <c r="G1403" s="29"/>
      <c r="H1403" s="29"/>
      <c r="I1403" s="30"/>
      <c r="J1403" s="30"/>
      <c r="K1403" s="30"/>
      <c r="L1403" s="30"/>
      <c r="M1403" s="40"/>
      <c r="N1403" s="40"/>
      <c r="O1403" s="31"/>
      <c r="P1403" s="31"/>
      <c r="Q1403" s="32"/>
      <c r="R1403" s="32"/>
      <c r="S1403" s="33"/>
      <c r="T1403" s="33"/>
      <c r="U1403" s="33"/>
      <c r="V1403" s="33"/>
      <c r="W1403" s="33"/>
      <c r="X1403" s="33"/>
    </row>
    <row r="1404" spans="1:24" s="34" customFormat="1">
      <c r="A1404" s="29"/>
      <c r="B1404" s="29"/>
      <c r="C1404" s="29"/>
      <c r="D1404" s="29"/>
      <c r="E1404" s="29"/>
      <c r="F1404" s="29"/>
      <c r="G1404" s="29"/>
      <c r="H1404" s="29"/>
      <c r="I1404" s="30"/>
      <c r="J1404" s="30"/>
      <c r="K1404" s="30"/>
      <c r="L1404" s="30"/>
      <c r="M1404" s="40"/>
      <c r="N1404" s="40"/>
      <c r="O1404" s="31"/>
      <c r="P1404" s="31"/>
      <c r="Q1404" s="32"/>
      <c r="R1404" s="32"/>
      <c r="S1404" s="33"/>
      <c r="T1404" s="33"/>
      <c r="U1404" s="33"/>
      <c r="V1404" s="33"/>
      <c r="W1404" s="33"/>
      <c r="X1404" s="33"/>
    </row>
    <row r="1405" spans="1:24" s="34" customFormat="1">
      <c r="A1405" s="29"/>
      <c r="B1405" s="29"/>
      <c r="C1405" s="29"/>
      <c r="D1405" s="29"/>
      <c r="E1405" s="29"/>
      <c r="F1405" s="29"/>
      <c r="G1405" s="29"/>
      <c r="H1405" s="29"/>
      <c r="I1405" s="30"/>
      <c r="J1405" s="30"/>
      <c r="K1405" s="30"/>
      <c r="L1405" s="30"/>
      <c r="M1405" s="40"/>
      <c r="N1405" s="40"/>
      <c r="O1405" s="31"/>
      <c r="P1405" s="31"/>
      <c r="Q1405" s="32"/>
      <c r="R1405" s="32"/>
      <c r="S1405" s="33"/>
      <c r="T1405" s="33"/>
      <c r="U1405" s="33"/>
      <c r="V1405" s="33"/>
      <c r="W1405" s="33"/>
      <c r="X1405" s="33"/>
    </row>
    <row r="1406" spans="1:24" s="34" customFormat="1">
      <c r="A1406" s="29"/>
      <c r="B1406" s="29"/>
      <c r="C1406" s="29"/>
      <c r="D1406" s="29"/>
      <c r="E1406" s="29"/>
      <c r="F1406" s="29"/>
      <c r="G1406" s="29"/>
      <c r="H1406" s="29"/>
      <c r="I1406" s="30"/>
      <c r="J1406" s="30"/>
      <c r="K1406" s="30"/>
      <c r="L1406" s="30"/>
      <c r="M1406" s="40"/>
      <c r="N1406" s="40"/>
      <c r="O1406" s="31"/>
      <c r="P1406" s="31"/>
      <c r="Q1406" s="32"/>
      <c r="R1406" s="32"/>
      <c r="S1406" s="33"/>
      <c r="T1406" s="33"/>
      <c r="U1406" s="33"/>
      <c r="V1406" s="33"/>
      <c r="W1406" s="33"/>
      <c r="X1406" s="33"/>
    </row>
    <row r="1407" spans="1:24" s="34" customFormat="1">
      <c r="A1407" s="29"/>
      <c r="B1407" s="29"/>
      <c r="C1407" s="29"/>
      <c r="D1407" s="29"/>
      <c r="E1407" s="29"/>
      <c r="F1407" s="29"/>
      <c r="G1407" s="29"/>
      <c r="H1407" s="29"/>
      <c r="I1407" s="30"/>
      <c r="J1407" s="30"/>
      <c r="K1407" s="30"/>
      <c r="L1407" s="30"/>
      <c r="M1407" s="40"/>
      <c r="N1407" s="40"/>
      <c r="O1407" s="31"/>
      <c r="P1407" s="31"/>
      <c r="Q1407" s="32"/>
      <c r="R1407" s="32"/>
      <c r="S1407" s="33"/>
      <c r="T1407" s="33"/>
      <c r="U1407" s="33"/>
      <c r="V1407" s="33"/>
      <c r="W1407" s="33"/>
      <c r="X1407" s="33"/>
    </row>
    <row r="1408" spans="1:24" s="34" customFormat="1">
      <c r="A1408" s="29"/>
      <c r="B1408" s="29"/>
      <c r="C1408" s="29"/>
      <c r="D1408" s="29"/>
      <c r="E1408" s="29"/>
      <c r="F1408" s="29"/>
      <c r="G1408" s="29"/>
      <c r="H1408" s="29"/>
      <c r="I1408" s="30"/>
      <c r="J1408" s="30"/>
      <c r="K1408" s="30"/>
      <c r="L1408" s="30"/>
      <c r="M1408" s="40"/>
      <c r="N1408" s="40"/>
      <c r="O1408" s="31"/>
      <c r="P1408" s="31"/>
      <c r="Q1408" s="32"/>
      <c r="R1408" s="32"/>
      <c r="S1408" s="33"/>
      <c r="T1408" s="33"/>
      <c r="U1408" s="33"/>
      <c r="V1408" s="33"/>
      <c r="W1408" s="33"/>
      <c r="X1408" s="33"/>
    </row>
    <row r="1409" spans="1:24" s="34" customFormat="1">
      <c r="A1409" s="29"/>
      <c r="B1409" s="29"/>
      <c r="C1409" s="29"/>
      <c r="D1409" s="29"/>
      <c r="E1409" s="29"/>
      <c r="F1409" s="29"/>
      <c r="G1409" s="29"/>
      <c r="H1409" s="29"/>
      <c r="I1409" s="30"/>
      <c r="J1409" s="30"/>
      <c r="K1409" s="30"/>
      <c r="L1409" s="30"/>
      <c r="M1409" s="40"/>
      <c r="N1409" s="40"/>
      <c r="O1409" s="31"/>
      <c r="P1409" s="31"/>
      <c r="Q1409" s="32"/>
      <c r="R1409" s="32"/>
      <c r="S1409" s="33"/>
      <c r="T1409" s="33"/>
      <c r="U1409" s="33"/>
      <c r="V1409" s="33"/>
      <c r="W1409" s="33"/>
      <c r="X1409" s="33"/>
    </row>
    <row r="1410" spans="1:24" s="34" customFormat="1">
      <c r="A1410" s="29"/>
      <c r="B1410" s="29"/>
      <c r="C1410" s="29"/>
      <c r="D1410" s="29"/>
      <c r="E1410" s="29"/>
      <c r="F1410" s="29"/>
      <c r="G1410" s="29"/>
      <c r="H1410" s="29"/>
      <c r="I1410" s="30"/>
      <c r="J1410" s="30"/>
      <c r="K1410" s="30"/>
      <c r="L1410" s="30"/>
      <c r="M1410" s="40"/>
      <c r="N1410" s="40"/>
      <c r="O1410" s="31"/>
      <c r="P1410" s="31"/>
      <c r="Q1410" s="32"/>
      <c r="R1410" s="32"/>
      <c r="S1410" s="33"/>
      <c r="T1410" s="33"/>
      <c r="U1410" s="33"/>
      <c r="V1410" s="33"/>
      <c r="W1410" s="33"/>
      <c r="X1410" s="33"/>
    </row>
    <row r="1411" spans="1:24" s="34" customFormat="1">
      <c r="A1411" s="29"/>
      <c r="B1411" s="29"/>
      <c r="C1411" s="29"/>
      <c r="D1411" s="29"/>
      <c r="E1411" s="29"/>
      <c r="F1411" s="29"/>
      <c r="G1411" s="29"/>
      <c r="H1411" s="29"/>
      <c r="I1411" s="30"/>
      <c r="J1411" s="30"/>
      <c r="K1411" s="30"/>
      <c r="L1411" s="30"/>
      <c r="M1411" s="40"/>
      <c r="N1411" s="40"/>
      <c r="O1411" s="31"/>
      <c r="P1411" s="31"/>
      <c r="Q1411" s="32"/>
      <c r="R1411" s="32"/>
      <c r="S1411" s="33"/>
      <c r="T1411" s="33"/>
      <c r="U1411" s="33"/>
      <c r="V1411" s="33"/>
      <c r="W1411" s="33"/>
      <c r="X1411" s="33"/>
    </row>
    <row r="1412" spans="1:24" s="34" customFormat="1">
      <c r="A1412" s="29"/>
      <c r="B1412" s="29"/>
      <c r="C1412" s="29"/>
      <c r="D1412" s="29"/>
      <c r="E1412" s="29"/>
      <c r="F1412" s="29"/>
      <c r="G1412" s="29"/>
      <c r="H1412" s="29"/>
      <c r="I1412" s="30"/>
      <c r="J1412" s="30"/>
      <c r="K1412" s="30"/>
      <c r="L1412" s="30"/>
      <c r="M1412" s="40"/>
      <c r="N1412" s="40"/>
      <c r="O1412" s="31"/>
      <c r="P1412" s="31"/>
      <c r="Q1412" s="32"/>
      <c r="R1412" s="32"/>
      <c r="S1412" s="33"/>
      <c r="T1412" s="33"/>
      <c r="U1412" s="33"/>
      <c r="V1412" s="33"/>
      <c r="W1412" s="33"/>
      <c r="X1412" s="33"/>
    </row>
    <row r="1413" spans="1:24" s="34" customFormat="1">
      <c r="A1413" s="29"/>
      <c r="B1413" s="29"/>
      <c r="C1413" s="29"/>
      <c r="D1413" s="29"/>
      <c r="E1413" s="29"/>
      <c r="F1413" s="29"/>
      <c r="G1413" s="29"/>
      <c r="H1413" s="29"/>
      <c r="I1413" s="30"/>
      <c r="J1413" s="30"/>
      <c r="K1413" s="30"/>
      <c r="L1413" s="30"/>
      <c r="M1413" s="40"/>
      <c r="N1413" s="40"/>
      <c r="O1413" s="31"/>
      <c r="P1413" s="31"/>
      <c r="Q1413" s="32"/>
      <c r="R1413" s="32"/>
      <c r="S1413" s="33"/>
      <c r="T1413" s="33"/>
      <c r="U1413" s="33"/>
      <c r="V1413" s="33"/>
      <c r="W1413" s="33"/>
      <c r="X1413" s="33"/>
    </row>
    <row r="1414" spans="1:24" s="34" customFormat="1">
      <c r="A1414" s="29"/>
      <c r="B1414" s="29"/>
      <c r="C1414" s="29"/>
      <c r="D1414" s="29"/>
      <c r="E1414" s="29"/>
      <c r="F1414" s="29"/>
      <c r="G1414" s="29"/>
      <c r="H1414" s="29"/>
      <c r="I1414" s="30"/>
      <c r="J1414" s="30"/>
      <c r="K1414" s="30"/>
      <c r="L1414" s="30"/>
      <c r="M1414" s="40"/>
      <c r="N1414" s="40"/>
      <c r="O1414" s="31"/>
      <c r="P1414" s="31"/>
      <c r="Q1414" s="32"/>
      <c r="R1414" s="32"/>
      <c r="S1414" s="33"/>
      <c r="T1414" s="33"/>
      <c r="U1414" s="33"/>
      <c r="V1414" s="33"/>
      <c r="W1414" s="33"/>
      <c r="X1414" s="33"/>
    </row>
    <row r="1415" spans="1:24" s="34" customFormat="1">
      <c r="A1415" s="29"/>
      <c r="B1415" s="29"/>
      <c r="C1415" s="29"/>
      <c r="D1415" s="29"/>
      <c r="E1415" s="29"/>
      <c r="F1415" s="29"/>
      <c r="G1415" s="29"/>
      <c r="H1415" s="29"/>
      <c r="I1415" s="30"/>
      <c r="J1415" s="30"/>
      <c r="K1415" s="30"/>
      <c r="L1415" s="30"/>
      <c r="M1415" s="40"/>
      <c r="N1415" s="40"/>
      <c r="O1415" s="31"/>
      <c r="P1415" s="31"/>
      <c r="Q1415" s="32"/>
      <c r="R1415" s="32"/>
      <c r="S1415" s="33"/>
      <c r="T1415" s="33"/>
      <c r="U1415" s="33"/>
      <c r="V1415" s="33"/>
      <c r="W1415" s="33"/>
      <c r="X1415" s="33"/>
    </row>
  </sheetData>
  <mergeCells count="60">
    <mergeCell ref="A18:A20"/>
    <mergeCell ref="B18:B20"/>
    <mergeCell ref="C18:C20"/>
    <mergeCell ref="D18:D20"/>
    <mergeCell ref="E18:E20"/>
    <mergeCell ref="BG2:BI2"/>
    <mergeCell ref="A1:F1"/>
    <mergeCell ref="A2:F2"/>
    <mergeCell ref="A4:BJ4"/>
    <mergeCell ref="A5:AS5"/>
    <mergeCell ref="BG3:BJ3"/>
    <mergeCell ref="AO7:AP7"/>
    <mergeCell ref="AQ7:AR7"/>
    <mergeCell ref="A6:A8"/>
    <mergeCell ref="B6:B8"/>
    <mergeCell ref="C6:E6"/>
    <mergeCell ref="F6:F8"/>
    <mergeCell ref="G6:H6"/>
    <mergeCell ref="AE7:AF7"/>
    <mergeCell ref="AG7:AH7"/>
    <mergeCell ref="I6:BJ6"/>
    <mergeCell ref="U7:V7"/>
    <mergeCell ref="C7:C8"/>
    <mergeCell ref="D7:D8"/>
    <mergeCell ref="E7:E8"/>
    <mergeCell ref="G7:G8"/>
    <mergeCell ref="H7:H8"/>
    <mergeCell ref="AM7:AN7"/>
    <mergeCell ref="BG7:BH7"/>
    <mergeCell ref="BI7:BJ7"/>
    <mergeCell ref="A9:B11"/>
    <mergeCell ref="AU7:AV7"/>
    <mergeCell ref="AW7:AX7"/>
    <mergeCell ref="AY7:AZ7"/>
    <mergeCell ref="BA7:BB7"/>
    <mergeCell ref="BC7:BD7"/>
    <mergeCell ref="BE7:BF7"/>
    <mergeCell ref="AI7:AJ7"/>
    <mergeCell ref="AK7:AL7"/>
    <mergeCell ref="AS7:AT7"/>
    <mergeCell ref="W7:X7"/>
    <mergeCell ref="Y7:Z7"/>
    <mergeCell ref="I7:J7"/>
    <mergeCell ref="E15:E17"/>
    <mergeCell ref="S7:T7"/>
    <mergeCell ref="K7:L7"/>
    <mergeCell ref="M7:N7"/>
    <mergeCell ref="O7:P7"/>
    <mergeCell ref="Q7:R7"/>
    <mergeCell ref="B15:B17"/>
    <mergeCell ref="A15:A17"/>
    <mergeCell ref="C12:C14"/>
    <mergeCell ref="C15:C17"/>
    <mergeCell ref="D15:D17"/>
    <mergeCell ref="AA7:AB7"/>
    <mergeCell ref="AC7:AD7"/>
    <mergeCell ref="B12:B14"/>
    <mergeCell ref="A12:A14"/>
    <mergeCell ref="D12:D14"/>
    <mergeCell ref="E12:E14"/>
  </mergeCells>
  <pageMargins left="0.31874999999999998" right="5.8333333333333334E-2" top="0.24083333333333334" bottom="9.0624999999999997E-2" header="0.31496062992126" footer="0.31496062992126"/>
  <pageSetup paperSize="9" scale="34" orientation="landscape" r:id="rId1"/>
  <headerFooter>
    <oddFooter>&amp;C&amp;P</oddFooter>
  </headerFooter>
</worksheet>
</file>

<file path=xl/worksheets/sheet9.xml><?xml version="1.0" encoding="utf-8"?>
<worksheet xmlns="http://schemas.openxmlformats.org/spreadsheetml/2006/main" xmlns:r="http://schemas.openxmlformats.org/officeDocument/2006/relationships">
  <dimension ref="A1:Q22"/>
  <sheetViews>
    <sheetView view="pageLayout" topLeftCell="A7" workbookViewId="0">
      <selection activeCell="K5" sqref="K5:K7"/>
    </sheetView>
  </sheetViews>
  <sheetFormatPr defaultRowHeight="18.75"/>
  <cols>
    <col min="1" max="1" width="5.85546875" style="301" customWidth="1"/>
    <col min="2" max="2" width="24.140625" style="301" customWidth="1"/>
    <col min="3" max="4" width="13.140625" style="301" customWidth="1"/>
    <col min="5" max="5" width="13.140625" style="285" customWidth="1"/>
    <col min="6" max="6" width="13.140625" style="301" customWidth="1"/>
    <col min="7" max="8" width="13.140625" style="303" customWidth="1"/>
    <col min="9" max="14" width="13.140625" style="285" customWidth="1"/>
    <col min="15" max="17" width="9.7109375" style="285" customWidth="1"/>
    <col min="18" max="256" width="9.140625" style="285"/>
    <col min="257" max="257" width="5.85546875" style="285" customWidth="1"/>
    <col min="258" max="258" width="24.140625" style="285" customWidth="1"/>
    <col min="259" max="270" width="13.140625" style="285" customWidth="1"/>
    <col min="271" max="271" width="14.85546875" style="285" customWidth="1"/>
    <col min="272" max="512" width="9.140625" style="285"/>
    <col min="513" max="513" width="5.85546875" style="285" customWidth="1"/>
    <col min="514" max="514" width="24.140625" style="285" customWidth="1"/>
    <col min="515" max="526" width="13.140625" style="285" customWidth="1"/>
    <col min="527" max="527" width="14.85546875" style="285" customWidth="1"/>
    <col min="528" max="768" width="9.140625" style="285"/>
    <col min="769" max="769" width="5.85546875" style="285" customWidth="1"/>
    <col min="770" max="770" width="24.140625" style="285" customWidth="1"/>
    <col min="771" max="782" width="13.140625" style="285" customWidth="1"/>
    <col min="783" max="783" width="14.85546875" style="285" customWidth="1"/>
    <col min="784" max="1024" width="9.140625" style="285"/>
    <col min="1025" max="1025" width="5.85546875" style="285" customWidth="1"/>
    <col min="1026" max="1026" width="24.140625" style="285" customWidth="1"/>
    <col min="1027" max="1038" width="13.140625" style="285" customWidth="1"/>
    <col min="1039" max="1039" width="14.85546875" style="285" customWidth="1"/>
    <col min="1040" max="1280" width="9.140625" style="285"/>
    <col min="1281" max="1281" width="5.85546875" style="285" customWidth="1"/>
    <col min="1282" max="1282" width="24.140625" style="285" customWidth="1"/>
    <col min="1283" max="1294" width="13.140625" style="285" customWidth="1"/>
    <col min="1295" max="1295" width="14.85546875" style="285" customWidth="1"/>
    <col min="1296" max="1536" width="9.140625" style="285"/>
    <col min="1537" max="1537" width="5.85546875" style="285" customWidth="1"/>
    <col min="1538" max="1538" width="24.140625" style="285" customWidth="1"/>
    <col min="1539" max="1550" width="13.140625" style="285" customWidth="1"/>
    <col min="1551" max="1551" width="14.85546875" style="285" customWidth="1"/>
    <col min="1552" max="1792" width="9.140625" style="285"/>
    <col min="1793" max="1793" width="5.85546875" style="285" customWidth="1"/>
    <col min="1794" max="1794" width="24.140625" style="285" customWidth="1"/>
    <col min="1795" max="1806" width="13.140625" style="285" customWidth="1"/>
    <col min="1807" max="1807" width="14.85546875" style="285" customWidth="1"/>
    <col min="1808" max="2048" width="9.140625" style="285"/>
    <col min="2049" max="2049" width="5.85546875" style="285" customWidth="1"/>
    <col min="2050" max="2050" width="24.140625" style="285" customWidth="1"/>
    <col min="2051" max="2062" width="13.140625" style="285" customWidth="1"/>
    <col min="2063" max="2063" width="14.85546875" style="285" customWidth="1"/>
    <col min="2064" max="2304" width="9.140625" style="285"/>
    <col min="2305" max="2305" width="5.85546875" style="285" customWidth="1"/>
    <col min="2306" max="2306" width="24.140625" style="285" customWidth="1"/>
    <col min="2307" max="2318" width="13.140625" style="285" customWidth="1"/>
    <col min="2319" max="2319" width="14.85546875" style="285" customWidth="1"/>
    <col min="2320" max="2560" width="9.140625" style="285"/>
    <col min="2561" max="2561" width="5.85546875" style="285" customWidth="1"/>
    <col min="2562" max="2562" width="24.140625" style="285" customWidth="1"/>
    <col min="2563" max="2574" width="13.140625" style="285" customWidth="1"/>
    <col min="2575" max="2575" width="14.85546875" style="285" customWidth="1"/>
    <col min="2576" max="2816" width="9.140625" style="285"/>
    <col min="2817" max="2817" width="5.85546875" style="285" customWidth="1"/>
    <col min="2818" max="2818" width="24.140625" style="285" customWidth="1"/>
    <col min="2819" max="2830" width="13.140625" style="285" customWidth="1"/>
    <col min="2831" max="2831" width="14.85546875" style="285" customWidth="1"/>
    <col min="2832" max="3072" width="9.140625" style="285"/>
    <col min="3073" max="3073" width="5.85546875" style="285" customWidth="1"/>
    <col min="3074" max="3074" width="24.140625" style="285" customWidth="1"/>
    <col min="3075" max="3086" width="13.140625" style="285" customWidth="1"/>
    <col min="3087" max="3087" width="14.85546875" style="285" customWidth="1"/>
    <col min="3088" max="3328" width="9.140625" style="285"/>
    <col min="3329" max="3329" width="5.85546875" style="285" customWidth="1"/>
    <col min="3330" max="3330" width="24.140625" style="285" customWidth="1"/>
    <col min="3331" max="3342" width="13.140625" style="285" customWidth="1"/>
    <col min="3343" max="3343" width="14.85546875" style="285" customWidth="1"/>
    <col min="3344" max="3584" width="9.140625" style="285"/>
    <col min="3585" max="3585" width="5.85546875" style="285" customWidth="1"/>
    <col min="3586" max="3586" width="24.140625" style="285" customWidth="1"/>
    <col min="3587" max="3598" width="13.140625" style="285" customWidth="1"/>
    <col min="3599" max="3599" width="14.85546875" style="285" customWidth="1"/>
    <col min="3600" max="3840" width="9.140625" style="285"/>
    <col min="3841" max="3841" width="5.85546875" style="285" customWidth="1"/>
    <col min="3842" max="3842" width="24.140625" style="285" customWidth="1"/>
    <col min="3843" max="3854" width="13.140625" style="285" customWidth="1"/>
    <col min="3855" max="3855" width="14.85546875" style="285" customWidth="1"/>
    <col min="3856" max="4096" width="9.140625" style="285"/>
    <col min="4097" max="4097" width="5.85546875" style="285" customWidth="1"/>
    <col min="4098" max="4098" width="24.140625" style="285" customWidth="1"/>
    <col min="4099" max="4110" width="13.140625" style="285" customWidth="1"/>
    <col min="4111" max="4111" width="14.85546875" style="285" customWidth="1"/>
    <col min="4112" max="4352" width="9.140625" style="285"/>
    <col min="4353" max="4353" width="5.85546875" style="285" customWidth="1"/>
    <col min="4354" max="4354" width="24.140625" style="285" customWidth="1"/>
    <col min="4355" max="4366" width="13.140625" style="285" customWidth="1"/>
    <col min="4367" max="4367" width="14.85546875" style="285" customWidth="1"/>
    <col min="4368" max="4608" width="9.140625" style="285"/>
    <col min="4609" max="4609" width="5.85546875" style="285" customWidth="1"/>
    <col min="4610" max="4610" width="24.140625" style="285" customWidth="1"/>
    <col min="4611" max="4622" width="13.140625" style="285" customWidth="1"/>
    <col min="4623" max="4623" width="14.85546875" style="285" customWidth="1"/>
    <col min="4624" max="4864" width="9.140625" style="285"/>
    <col min="4865" max="4865" width="5.85546875" style="285" customWidth="1"/>
    <col min="4866" max="4866" width="24.140625" style="285" customWidth="1"/>
    <col min="4867" max="4878" width="13.140625" style="285" customWidth="1"/>
    <col min="4879" max="4879" width="14.85546875" style="285" customWidth="1"/>
    <col min="4880" max="5120" width="9.140625" style="285"/>
    <col min="5121" max="5121" width="5.85546875" style="285" customWidth="1"/>
    <col min="5122" max="5122" width="24.140625" style="285" customWidth="1"/>
    <col min="5123" max="5134" width="13.140625" style="285" customWidth="1"/>
    <col min="5135" max="5135" width="14.85546875" style="285" customWidth="1"/>
    <col min="5136" max="5376" width="9.140625" style="285"/>
    <col min="5377" max="5377" width="5.85546875" style="285" customWidth="1"/>
    <col min="5378" max="5378" width="24.140625" style="285" customWidth="1"/>
    <col min="5379" max="5390" width="13.140625" style="285" customWidth="1"/>
    <col min="5391" max="5391" width="14.85546875" style="285" customWidth="1"/>
    <col min="5392" max="5632" width="9.140625" style="285"/>
    <col min="5633" max="5633" width="5.85546875" style="285" customWidth="1"/>
    <col min="5634" max="5634" width="24.140625" style="285" customWidth="1"/>
    <col min="5635" max="5646" width="13.140625" style="285" customWidth="1"/>
    <col min="5647" max="5647" width="14.85546875" style="285" customWidth="1"/>
    <col min="5648" max="5888" width="9.140625" style="285"/>
    <col min="5889" max="5889" width="5.85546875" style="285" customWidth="1"/>
    <col min="5890" max="5890" width="24.140625" style="285" customWidth="1"/>
    <col min="5891" max="5902" width="13.140625" style="285" customWidth="1"/>
    <col min="5903" max="5903" width="14.85546875" style="285" customWidth="1"/>
    <col min="5904" max="6144" width="9.140625" style="285"/>
    <col min="6145" max="6145" width="5.85546875" style="285" customWidth="1"/>
    <col min="6146" max="6146" width="24.140625" style="285" customWidth="1"/>
    <col min="6147" max="6158" width="13.140625" style="285" customWidth="1"/>
    <col min="6159" max="6159" width="14.85546875" style="285" customWidth="1"/>
    <col min="6160" max="6400" width="9.140625" style="285"/>
    <col min="6401" max="6401" width="5.85546875" style="285" customWidth="1"/>
    <col min="6402" max="6402" width="24.140625" style="285" customWidth="1"/>
    <col min="6403" max="6414" width="13.140625" style="285" customWidth="1"/>
    <col min="6415" max="6415" width="14.85546875" style="285" customWidth="1"/>
    <col min="6416" max="6656" width="9.140625" style="285"/>
    <col min="6657" max="6657" width="5.85546875" style="285" customWidth="1"/>
    <col min="6658" max="6658" width="24.140625" style="285" customWidth="1"/>
    <col min="6659" max="6670" width="13.140625" style="285" customWidth="1"/>
    <col min="6671" max="6671" width="14.85546875" style="285" customWidth="1"/>
    <col min="6672" max="6912" width="9.140625" style="285"/>
    <col min="6913" max="6913" width="5.85546875" style="285" customWidth="1"/>
    <col min="6914" max="6914" width="24.140625" style="285" customWidth="1"/>
    <col min="6915" max="6926" width="13.140625" style="285" customWidth="1"/>
    <col min="6927" max="6927" width="14.85546875" style="285" customWidth="1"/>
    <col min="6928" max="7168" width="9.140625" style="285"/>
    <col min="7169" max="7169" width="5.85546875" style="285" customWidth="1"/>
    <col min="7170" max="7170" width="24.140625" style="285" customWidth="1"/>
    <col min="7171" max="7182" width="13.140625" style="285" customWidth="1"/>
    <col min="7183" max="7183" width="14.85546875" style="285" customWidth="1"/>
    <col min="7184" max="7424" width="9.140625" style="285"/>
    <col min="7425" max="7425" width="5.85546875" style="285" customWidth="1"/>
    <col min="7426" max="7426" width="24.140625" style="285" customWidth="1"/>
    <col min="7427" max="7438" width="13.140625" style="285" customWidth="1"/>
    <col min="7439" max="7439" width="14.85546875" style="285" customWidth="1"/>
    <col min="7440" max="7680" width="9.140625" style="285"/>
    <col min="7681" max="7681" width="5.85546875" style="285" customWidth="1"/>
    <col min="7682" max="7682" width="24.140625" style="285" customWidth="1"/>
    <col min="7683" max="7694" width="13.140625" style="285" customWidth="1"/>
    <col min="7695" max="7695" width="14.85546875" style="285" customWidth="1"/>
    <col min="7696" max="7936" width="9.140625" style="285"/>
    <col min="7937" max="7937" width="5.85546875" style="285" customWidth="1"/>
    <col min="7938" max="7938" width="24.140625" style="285" customWidth="1"/>
    <col min="7939" max="7950" width="13.140625" style="285" customWidth="1"/>
    <col min="7951" max="7951" width="14.85546875" style="285" customWidth="1"/>
    <col min="7952" max="8192" width="9.140625" style="285"/>
    <col min="8193" max="8193" width="5.85546875" style="285" customWidth="1"/>
    <col min="8194" max="8194" width="24.140625" style="285" customWidth="1"/>
    <col min="8195" max="8206" width="13.140625" style="285" customWidth="1"/>
    <col min="8207" max="8207" width="14.85546875" style="285" customWidth="1"/>
    <col min="8208" max="8448" width="9.140625" style="285"/>
    <col min="8449" max="8449" width="5.85546875" style="285" customWidth="1"/>
    <col min="8450" max="8450" width="24.140625" style="285" customWidth="1"/>
    <col min="8451" max="8462" width="13.140625" style="285" customWidth="1"/>
    <col min="8463" max="8463" width="14.85546875" style="285" customWidth="1"/>
    <col min="8464" max="8704" width="9.140625" style="285"/>
    <col min="8705" max="8705" width="5.85546875" style="285" customWidth="1"/>
    <col min="8706" max="8706" width="24.140625" style="285" customWidth="1"/>
    <col min="8707" max="8718" width="13.140625" style="285" customWidth="1"/>
    <col min="8719" max="8719" width="14.85546875" style="285" customWidth="1"/>
    <col min="8720" max="8960" width="9.140625" style="285"/>
    <col min="8961" max="8961" width="5.85546875" style="285" customWidth="1"/>
    <col min="8962" max="8962" width="24.140625" style="285" customWidth="1"/>
    <col min="8963" max="8974" width="13.140625" style="285" customWidth="1"/>
    <col min="8975" max="8975" width="14.85546875" style="285" customWidth="1"/>
    <col min="8976" max="9216" width="9.140625" style="285"/>
    <col min="9217" max="9217" width="5.85546875" style="285" customWidth="1"/>
    <col min="9218" max="9218" width="24.140625" style="285" customWidth="1"/>
    <col min="9219" max="9230" width="13.140625" style="285" customWidth="1"/>
    <col min="9231" max="9231" width="14.85546875" style="285" customWidth="1"/>
    <col min="9232" max="9472" width="9.140625" style="285"/>
    <col min="9473" max="9473" width="5.85546875" style="285" customWidth="1"/>
    <col min="9474" max="9474" width="24.140625" style="285" customWidth="1"/>
    <col min="9475" max="9486" width="13.140625" style="285" customWidth="1"/>
    <col min="9487" max="9487" width="14.85546875" style="285" customWidth="1"/>
    <col min="9488" max="9728" width="9.140625" style="285"/>
    <col min="9729" max="9729" width="5.85546875" style="285" customWidth="1"/>
    <col min="9730" max="9730" width="24.140625" style="285" customWidth="1"/>
    <col min="9731" max="9742" width="13.140625" style="285" customWidth="1"/>
    <col min="9743" max="9743" width="14.85546875" style="285" customWidth="1"/>
    <col min="9744" max="9984" width="9.140625" style="285"/>
    <col min="9985" max="9985" width="5.85546875" style="285" customWidth="1"/>
    <col min="9986" max="9986" width="24.140625" style="285" customWidth="1"/>
    <col min="9987" max="9998" width="13.140625" style="285" customWidth="1"/>
    <col min="9999" max="9999" width="14.85546875" style="285" customWidth="1"/>
    <col min="10000" max="10240" width="9.140625" style="285"/>
    <col min="10241" max="10241" width="5.85546875" style="285" customWidth="1"/>
    <col min="10242" max="10242" width="24.140625" style="285" customWidth="1"/>
    <col min="10243" max="10254" width="13.140625" style="285" customWidth="1"/>
    <col min="10255" max="10255" width="14.85546875" style="285" customWidth="1"/>
    <col min="10256" max="10496" width="9.140625" style="285"/>
    <col min="10497" max="10497" width="5.85546875" style="285" customWidth="1"/>
    <col min="10498" max="10498" width="24.140625" style="285" customWidth="1"/>
    <col min="10499" max="10510" width="13.140625" style="285" customWidth="1"/>
    <col min="10511" max="10511" width="14.85546875" style="285" customWidth="1"/>
    <col min="10512" max="10752" width="9.140625" style="285"/>
    <col min="10753" max="10753" width="5.85546875" style="285" customWidth="1"/>
    <col min="10754" max="10754" width="24.140625" style="285" customWidth="1"/>
    <col min="10755" max="10766" width="13.140625" style="285" customWidth="1"/>
    <col min="10767" max="10767" width="14.85546875" style="285" customWidth="1"/>
    <col min="10768" max="11008" width="9.140625" style="285"/>
    <col min="11009" max="11009" width="5.85546875" style="285" customWidth="1"/>
    <col min="11010" max="11010" width="24.140625" style="285" customWidth="1"/>
    <col min="11011" max="11022" width="13.140625" style="285" customWidth="1"/>
    <col min="11023" max="11023" width="14.85546875" style="285" customWidth="1"/>
    <col min="11024" max="11264" width="9.140625" style="285"/>
    <col min="11265" max="11265" width="5.85546875" style="285" customWidth="1"/>
    <col min="11266" max="11266" width="24.140625" style="285" customWidth="1"/>
    <col min="11267" max="11278" width="13.140625" style="285" customWidth="1"/>
    <col min="11279" max="11279" width="14.85546875" style="285" customWidth="1"/>
    <col min="11280" max="11520" width="9.140625" style="285"/>
    <col min="11521" max="11521" width="5.85546875" style="285" customWidth="1"/>
    <col min="11522" max="11522" width="24.140625" style="285" customWidth="1"/>
    <col min="11523" max="11534" width="13.140625" style="285" customWidth="1"/>
    <col min="11535" max="11535" width="14.85546875" style="285" customWidth="1"/>
    <col min="11536" max="11776" width="9.140625" style="285"/>
    <col min="11777" max="11777" width="5.85546875" style="285" customWidth="1"/>
    <col min="11778" max="11778" width="24.140625" style="285" customWidth="1"/>
    <col min="11779" max="11790" width="13.140625" style="285" customWidth="1"/>
    <col min="11791" max="11791" width="14.85546875" style="285" customWidth="1"/>
    <col min="11792" max="12032" width="9.140625" style="285"/>
    <col min="12033" max="12033" width="5.85546875" style="285" customWidth="1"/>
    <col min="12034" max="12034" width="24.140625" style="285" customWidth="1"/>
    <col min="12035" max="12046" width="13.140625" style="285" customWidth="1"/>
    <col min="12047" max="12047" width="14.85546875" style="285" customWidth="1"/>
    <col min="12048" max="12288" width="9.140625" style="285"/>
    <col min="12289" max="12289" width="5.85546875" style="285" customWidth="1"/>
    <col min="12290" max="12290" width="24.140625" style="285" customWidth="1"/>
    <col min="12291" max="12302" width="13.140625" style="285" customWidth="1"/>
    <col min="12303" max="12303" width="14.85546875" style="285" customWidth="1"/>
    <col min="12304" max="12544" width="9.140625" style="285"/>
    <col min="12545" max="12545" width="5.85546875" style="285" customWidth="1"/>
    <col min="12546" max="12546" width="24.140625" style="285" customWidth="1"/>
    <col min="12547" max="12558" width="13.140625" style="285" customWidth="1"/>
    <col min="12559" max="12559" width="14.85546875" style="285" customWidth="1"/>
    <col min="12560" max="12800" width="9.140625" style="285"/>
    <col min="12801" max="12801" width="5.85546875" style="285" customWidth="1"/>
    <col min="12802" max="12802" width="24.140625" style="285" customWidth="1"/>
    <col min="12803" max="12814" width="13.140625" style="285" customWidth="1"/>
    <col min="12815" max="12815" width="14.85546875" style="285" customWidth="1"/>
    <col min="12816" max="13056" width="9.140625" style="285"/>
    <col min="13057" max="13057" width="5.85546875" style="285" customWidth="1"/>
    <col min="13058" max="13058" width="24.140625" style="285" customWidth="1"/>
    <col min="13059" max="13070" width="13.140625" style="285" customWidth="1"/>
    <col min="13071" max="13071" width="14.85546875" style="285" customWidth="1"/>
    <col min="13072" max="13312" width="9.140625" style="285"/>
    <col min="13313" max="13313" width="5.85546875" style="285" customWidth="1"/>
    <col min="13314" max="13314" width="24.140625" style="285" customWidth="1"/>
    <col min="13315" max="13326" width="13.140625" style="285" customWidth="1"/>
    <col min="13327" max="13327" width="14.85546875" style="285" customWidth="1"/>
    <col min="13328" max="13568" width="9.140625" style="285"/>
    <col min="13569" max="13569" width="5.85546875" style="285" customWidth="1"/>
    <col min="13570" max="13570" width="24.140625" style="285" customWidth="1"/>
    <col min="13571" max="13582" width="13.140625" style="285" customWidth="1"/>
    <col min="13583" max="13583" width="14.85546875" style="285" customWidth="1"/>
    <col min="13584" max="13824" width="9.140625" style="285"/>
    <col min="13825" max="13825" width="5.85546875" style="285" customWidth="1"/>
    <col min="13826" max="13826" width="24.140625" style="285" customWidth="1"/>
    <col min="13827" max="13838" width="13.140625" style="285" customWidth="1"/>
    <col min="13839" max="13839" width="14.85546875" style="285" customWidth="1"/>
    <col min="13840" max="14080" width="9.140625" style="285"/>
    <col min="14081" max="14081" width="5.85546875" style="285" customWidth="1"/>
    <col min="14082" max="14082" width="24.140625" style="285" customWidth="1"/>
    <col min="14083" max="14094" width="13.140625" style="285" customWidth="1"/>
    <col min="14095" max="14095" width="14.85546875" style="285" customWidth="1"/>
    <col min="14096" max="14336" width="9.140625" style="285"/>
    <col min="14337" max="14337" width="5.85546875" style="285" customWidth="1"/>
    <col min="14338" max="14338" width="24.140625" style="285" customWidth="1"/>
    <col min="14339" max="14350" width="13.140625" style="285" customWidth="1"/>
    <col min="14351" max="14351" width="14.85546875" style="285" customWidth="1"/>
    <col min="14352" max="14592" width="9.140625" style="285"/>
    <col min="14593" max="14593" width="5.85546875" style="285" customWidth="1"/>
    <col min="14594" max="14594" width="24.140625" style="285" customWidth="1"/>
    <col min="14595" max="14606" width="13.140625" style="285" customWidth="1"/>
    <col min="14607" max="14607" width="14.85546875" style="285" customWidth="1"/>
    <col min="14608" max="14848" width="9.140625" style="285"/>
    <col min="14849" max="14849" width="5.85546875" style="285" customWidth="1"/>
    <col min="14850" max="14850" width="24.140625" style="285" customWidth="1"/>
    <col min="14851" max="14862" width="13.140625" style="285" customWidth="1"/>
    <col min="14863" max="14863" width="14.85546875" style="285" customWidth="1"/>
    <col min="14864" max="15104" width="9.140625" style="285"/>
    <col min="15105" max="15105" width="5.85546875" style="285" customWidth="1"/>
    <col min="15106" max="15106" width="24.140625" style="285" customWidth="1"/>
    <col min="15107" max="15118" width="13.140625" style="285" customWidth="1"/>
    <col min="15119" max="15119" width="14.85546875" style="285" customWidth="1"/>
    <col min="15120" max="15360" width="9.140625" style="285"/>
    <col min="15361" max="15361" width="5.85546875" style="285" customWidth="1"/>
    <col min="15362" max="15362" width="24.140625" style="285" customWidth="1"/>
    <col min="15363" max="15374" width="13.140625" style="285" customWidth="1"/>
    <col min="15375" max="15375" width="14.85546875" style="285" customWidth="1"/>
    <col min="15376" max="15616" width="9.140625" style="285"/>
    <col min="15617" max="15617" width="5.85546875" style="285" customWidth="1"/>
    <col min="15618" max="15618" width="24.140625" style="285" customWidth="1"/>
    <col min="15619" max="15630" width="13.140625" style="285" customWidth="1"/>
    <col min="15631" max="15631" width="14.85546875" style="285" customWidth="1"/>
    <col min="15632" max="15872" width="9.140625" style="285"/>
    <col min="15873" max="15873" width="5.85546875" style="285" customWidth="1"/>
    <col min="15874" max="15874" width="24.140625" style="285" customWidth="1"/>
    <col min="15875" max="15886" width="13.140625" style="285" customWidth="1"/>
    <col min="15887" max="15887" width="14.85546875" style="285" customWidth="1"/>
    <col min="15888" max="16128" width="9.140625" style="285"/>
    <col min="16129" max="16129" width="5.85546875" style="285" customWidth="1"/>
    <col min="16130" max="16130" width="24.140625" style="285" customWidth="1"/>
    <col min="16131" max="16142" width="13.140625" style="285" customWidth="1"/>
    <col min="16143" max="16143" width="14.85546875" style="285" customWidth="1"/>
    <col min="16144" max="16384" width="9.140625" style="285"/>
  </cols>
  <sheetData>
    <row r="1" spans="1:17">
      <c r="A1" s="481" t="str">
        <f>'Bieu 04'!A1:F1</f>
        <v>UỶ BAN NHÂN DÂN TỈNH TUYÊN QUANG</v>
      </c>
      <c r="B1" s="481"/>
      <c r="C1" s="481"/>
      <c r="D1" s="481"/>
      <c r="E1" s="481"/>
      <c r="F1" s="481"/>
      <c r="G1" s="481"/>
      <c r="H1" s="481"/>
      <c r="N1" s="309" t="s">
        <v>310</v>
      </c>
    </row>
    <row r="2" spans="1:17" ht="15.75" customHeight="1">
      <c r="A2" s="308"/>
      <c r="B2" s="308"/>
      <c r="C2" s="308"/>
      <c r="D2" s="308"/>
      <c r="E2" s="308"/>
      <c r="F2" s="308"/>
      <c r="G2" s="308"/>
      <c r="H2" s="308"/>
    </row>
    <row r="3" spans="1:17" ht="49.5" customHeight="1">
      <c r="A3" s="482" t="s">
        <v>451</v>
      </c>
      <c r="B3" s="482"/>
      <c r="C3" s="482"/>
      <c r="D3" s="482"/>
      <c r="E3" s="482"/>
      <c r="F3" s="482"/>
      <c r="G3" s="482"/>
      <c r="H3" s="482"/>
      <c r="I3" s="482"/>
      <c r="J3" s="482"/>
      <c r="K3" s="482"/>
      <c r="L3" s="482"/>
      <c r="M3" s="482"/>
      <c r="N3" s="482"/>
      <c r="O3" s="482"/>
    </row>
    <row r="4" spans="1:17">
      <c r="A4" s="483" t="str">
        <f>'Bieu 04'!A5:AS5</f>
        <v>(Kèm theo Kế hoạch số      /KH-UBND ngày    tháng  4 năm 2021 của Uỷ ban nhân dân tỉnh)</v>
      </c>
      <c r="B4" s="483"/>
      <c r="C4" s="483"/>
      <c r="D4" s="483"/>
      <c r="E4" s="483"/>
      <c r="F4" s="483"/>
      <c r="G4" s="483"/>
      <c r="H4" s="483"/>
      <c r="I4" s="483"/>
      <c r="J4" s="483"/>
      <c r="K4" s="483"/>
      <c r="L4" s="483"/>
      <c r="M4" s="483"/>
      <c r="N4" s="483"/>
      <c r="O4" s="483"/>
    </row>
    <row r="5" spans="1:17" s="290" customFormat="1" ht="15.75">
      <c r="A5" s="286"/>
      <c r="B5" s="286"/>
      <c r="C5" s="287"/>
      <c r="D5" s="287"/>
      <c r="E5" s="288"/>
      <c r="F5" s="287"/>
      <c r="G5" s="289"/>
      <c r="H5" s="289"/>
      <c r="N5" s="466" t="s">
        <v>441</v>
      </c>
      <c r="O5" s="466"/>
      <c r="P5" s="466"/>
      <c r="Q5" s="466"/>
    </row>
    <row r="6" spans="1:17" s="290" customFormat="1" ht="60" customHeight="1">
      <c r="A6" s="484" t="s">
        <v>86</v>
      </c>
      <c r="B6" s="484" t="s">
        <v>403</v>
      </c>
      <c r="C6" s="485" t="s">
        <v>450</v>
      </c>
      <c r="D6" s="486"/>
      <c r="E6" s="486"/>
      <c r="F6" s="486"/>
      <c r="G6" s="486"/>
      <c r="H6" s="487"/>
      <c r="I6" s="485" t="s">
        <v>450</v>
      </c>
      <c r="J6" s="486"/>
      <c r="K6" s="486"/>
      <c r="L6" s="486"/>
      <c r="M6" s="486"/>
      <c r="N6" s="487"/>
      <c r="O6" s="491" t="s">
        <v>404</v>
      </c>
      <c r="P6" s="491"/>
      <c r="Q6" s="491"/>
    </row>
    <row r="7" spans="1:17" s="290" customFormat="1" ht="66" customHeight="1">
      <c r="A7" s="484"/>
      <c r="B7" s="484"/>
      <c r="C7" s="488" t="s">
        <v>396</v>
      </c>
      <c r="D7" s="488" t="s">
        <v>213</v>
      </c>
      <c r="E7" s="494" t="s">
        <v>405</v>
      </c>
      <c r="F7" s="494"/>
      <c r="G7" s="494" t="s">
        <v>406</v>
      </c>
      <c r="H7" s="494"/>
      <c r="I7" s="488" t="s">
        <v>396</v>
      </c>
      <c r="J7" s="488" t="s">
        <v>213</v>
      </c>
      <c r="K7" s="494" t="s">
        <v>405</v>
      </c>
      <c r="L7" s="494"/>
      <c r="M7" s="494" t="s">
        <v>406</v>
      </c>
      <c r="N7" s="494"/>
      <c r="O7" s="491"/>
      <c r="P7" s="491"/>
      <c r="Q7" s="491"/>
    </row>
    <row r="8" spans="1:17" s="290" customFormat="1" ht="15">
      <c r="A8" s="484"/>
      <c r="B8" s="484"/>
      <c r="C8" s="489"/>
      <c r="D8" s="489"/>
      <c r="E8" s="495" t="s">
        <v>407</v>
      </c>
      <c r="F8" s="496" t="s">
        <v>182</v>
      </c>
      <c r="G8" s="495" t="s">
        <v>240</v>
      </c>
      <c r="H8" s="495" t="s">
        <v>182</v>
      </c>
      <c r="I8" s="489"/>
      <c r="J8" s="489"/>
      <c r="K8" s="495" t="s">
        <v>407</v>
      </c>
      <c r="L8" s="496" t="s">
        <v>182</v>
      </c>
      <c r="M8" s="495" t="s">
        <v>240</v>
      </c>
      <c r="N8" s="495" t="s">
        <v>182</v>
      </c>
      <c r="O8" s="491" t="s">
        <v>53</v>
      </c>
      <c r="P8" s="491" t="s">
        <v>416</v>
      </c>
      <c r="Q8" s="492" t="s">
        <v>417</v>
      </c>
    </row>
    <row r="9" spans="1:17" s="290" customFormat="1" ht="55.5" customHeight="1">
      <c r="A9" s="484"/>
      <c r="B9" s="484"/>
      <c r="C9" s="490"/>
      <c r="D9" s="490"/>
      <c r="E9" s="495"/>
      <c r="F9" s="497"/>
      <c r="G9" s="495"/>
      <c r="H9" s="495"/>
      <c r="I9" s="490"/>
      <c r="J9" s="490"/>
      <c r="K9" s="495"/>
      <c r="L9" s="497"/>
      <c r="M9" s="495"/>
      <c r="N9" s="495"/>
      <c r="O9" s="491"/>
      <c r="P9" s="491"/>
      <c r="Q9" s="493"/>
    </row>
    <row r="10" spans="1:17" s="296" customFormat="1" ht="65.25" customHeight="1">
      <c r="A10" s="304">
        <v>1</v>
      </c>
      <c r="B10" s="304">
        <v>2021</v>
      </c>
      <c r="C10" s="305">
        <f>F10+H10</f>
        <v>17447.053680000001</v>
      </c>
      <c r="D10" s="50">
        <v>24</v>
      </c>
      <c r="E10" s="306">
        <f>41+22</f>
        <v>63</v>
      </c>
      <c r="F10" s="50">
        <f>(2.66*70%*1490+1490*2.66+1490*0.3)*E10*12/1000</f>
        <v>5431.6936799999994</v>
      </c>
      <c r="G10" s="50">
        <f>840</f>
        <v>840</v>
      </c>
      <c r="H10" s="50">
        <f>80%*1490*12*G10/1000</f>
        <v>12015.36</v>
      </c>
      <c r="I10" s="305">
        <f>L10+N10</f>
        <v>20277.300336</v>
      </c>
      <c r="J10" s="50">
        <f>D10+2+2</f>
        <v>28</v>
      </c>
      <c r="K10" s="343">
        <f>(J10-D10)*2.4+E10</f>
        <v>72.599999999999994</v>
      </c>
      <c r="L10" s="50">
        <f>(2.66*70%*1490+1490*2.66+1490*0.3)*K10*12/1000</f>
        <v>6259.3803359999993</v>
      </c>
      <c r="M10" s="50">
        <f>(J10-D10)*35+G10</f>
        <v>980</v>
      </c>
      <c r="N10" s="50">
        <f>80%*1490*12*M10/1000</f>
        <v>14017.92</v>
      </c>
      <c r="O10" s="305">
        <f>P10+Q10</f>
        <v>2830.2466559999993</v>
      </c>
      <c r="P10" s="311">
        <f>L10-F10</f>
        <v>827.68665599999986</v>
      </c>
      <c r="Q10" s="311">
        <f>N10-H10</f>
        <v>2002.5599999999995</v>
      </c>
    </row>
    <row r="11" spans="1:17" s="296" customFormat="1" ht="65.25" customHeight="1">
      <c r="A11" s="304">
        <v>2</v>
      </c>
      <c r="B11" s="304">
        <v>2022</v>
      </c>
      <c r="C11" s="305">
        <f t="shared" ref="C11:C13" si="0">F11+H11</f>
        <v>17447.053680000001</v>
      </c>
      <c r="D11" s="50">
        <v>24</v>
      </c>
      <c r="E11" s="306">
        <f t="shared" ref="E11:E13" si="1">41+22</f>
        <v>63</v>
      </c>
      <c r="F11" s="50">
        <f t="shared" ref="F11:F13" si="2">(2.66*70%*1490+1490*2.66+1490*0.3)*E11*12/1000</f>
        <v>5431.6936799999994</v>
      </c>
      <c r="G11" s="50">
        <f>840</f>
        <v>840</v>
      </c>
      <c r="H11" s="50">
        <f t="shared" ref="H11:H13" si="3">80%*1490*12*G11/1000</f>
        <v>12015.36</v>
      </c>
      <c r="I11" s="305">
        <f t="shared" ref="I11:I14" si="4">L11+N11</f>
        <v>24522.670319999997</v>
      </c>
      <c r="J11" s="50">
        <f>J10+6</f>
        <v>34</v>
      </c>
      <c r="K11" s="343">
        <f t="shared" ref="K11:K13" si="5">(J11-D11)*2.4+E11</f>
        <v>87</v>
      </c>
      <c r="L11" s="50">
        <f t="shared" ref="L11:L13" si="6">(2.66*70%*1490+1490*2.66+1490*0.3)*K11*12/1000</f>
        <v>7500.91032</v>
      </c>
      <c r="M11" s="50">
        <f t="shared" ref="M11:M12" si="7">(J11-D11)*35+G11</f>
        <v>1190</v>
      </c>
      <c r="N11" s="50">
        <f t="shared" ref="N11:N13" si="8">80%*1490*12*M11/1000</f>
        <v>17021.759999999998</v>
      </c>
      <c r="O11" s="305">
        <f t="shared" ref="O11:O13" si="9">P11+Q11</f>
        <v>7075.6166399999984</v>
      </c>
      <c r="P11" s="311">
        <f t="shared" ref="P11:P13" si="10">L11-F11</f>
        <v>2069.2166400000006</v>
      </c>
      <c r="Q11" s="311">
        <f t="shared" ref="Q11:Q13" si="11">N11-H11</f>
        <v>5006.3999999999978</v>
      </c>
    </row>
    <row r="12" spans="1:17" s="296" customFormat="1" ht="65.25" customHeight="1">
      <c r="A12" s="304">
        <v>3</v>
      </c>
      <c r="B12" s="304">
        <v>2023</v>
      </c>
      <c r="C12" s="305">
        <f t="shared" si="0"/>
        <v>17447.053680000001</v>
      </c>
      <c r="D12" s="50">
        <v>24</v>
      </c>
      <c r="E12" s="306">
        <f t="shared" si="1"/>
        <v>63</v>
      </c>
      <c r="F12" s="50">
        <f t="shared" si="2"/>
        <v>5431.6936799999994</v>
      </c>
      <c r="G12" s="50">
        <f>840</f>
        <v>840</v>
      </c>
      <c r="H12" s="50">
        <f t="shared" si="3"/>
        <v>12015.36</v>
      </c>
      <c r="I12" s="305">
        <f t="shared" si="4"/>
        <v>28768.040304000002</v>
      </c>
      <c r="J12" s="50">
        <f>J11+6</f>
        <v>40</v>
      </c>
      <c r="K12" s="343">
        <f t="shared" si="5"/>
        <v>101.4</v>
      </c>
      <c r="L12" s="50">
        <f t="shared" si="6"/>
        <v>8742.4403040000016</v>
      </c>
      <c r="M12" s="50">
        <f t="shared" si="7"/>
        <v>1400</v>
      </c>
      <c r="N12" s="50">
        <f t="shared" si="8"/>
        <v>20025.599999999999</v>
      </c>
      <c r="O12" s="305">
        <f t="shared" si="9"/>
        <v>11320.986624000001</v>
      </c>
      <c r="P12" s="311">
        <f t="shared" si="10"/>
        <v>3310.7466240000022</v>
      </c>
      <c r="Q12" s="311">
        <f t="shared" si="11"/>
        <v>8010.239999999998</v>
      </c>
    </row>
    <row r="13" spans="1:17" s="296" customFormat="1" ht="65.25" customHeight="1">
      <c r="A13" s="304">
        <v>4</v>
      </c>
      <c r="B13" s="304">
        <v>2024</v>
      </c>
      <c r="C13" s="305">
        <f t="shared" si="0"/>
        <v>17447.053680000001</v>
      </c>
      <c r="D13" s="50">
        <v>24</v>
      </c>
      <c r="E13" s="306">
        <f t="shared" si="1"/>
        <v>63</v>
      </c>
      <c r="F13" s="50">
        <f t="shared" si="2"/>
        <v>5431.6936799999994</v>
      </c>
      <c r="G13" s="50">
        <f>840</f>
        <v>840</v>
      </c>
      <c r="H13" s="50">
        <f t="shared" si="3"/>
        <v>12015.36</v>
      </c>
      <c r="I13" s="305">
        <f t="shared" si="4"/>
        <v>30183.163632</v>
      </c>
      <c r="J13" s="50">
        <f>J12+2</f>
        <v>42</v>
      </c>
      <c r="K13" s="343">
        <f t="shared" si="5"/>
        <v>106.19999999999999</v>
      </c>
      <c r="L13" s="50">
        <f t="shared" si="6"/>
        <v>9156.2836319999988</v>
      </c>
      <c r="M13" s="50">
        <f>(J13-D13)*35+G13</f>
        <v>1470</v>
      </c>
      <c r="N13" s="50">
        <f t="shared" si="8"/>
        <v>21026.880000000001</v>
      </c>
      <c r="O13" s="305">
        <f t="shared" si="9"/>
        <v>12736.109951999999</v>
      </c>
      <c r="P13" s="311">
        <f t="shared" si="10"/>
        <v>3724.5899519999994</v>
      </c>
      <c r="Q13" s="311">
        <f t="shared" si="11"/>
        <v>9011.52</v>
      </c>
    </row>
    <row r="14" spans="1:17" s="298" customFormat="1" ht="65.25" customHeight="1">
      <c r="A14" s="498" t="s">
        <v>412</v>
      </c>
      <c r="B14" s="499"/>
      <c r="C14" s="307">
        <f>SUM(C10:C13)</f>
        <v>69788.214720000004</v>
      </c>
      <c r="D14" s="307">
        <f>SUM(D10:D13)</f>
        <v>96</v>
      </c>
      <c r="E14" s="307">
        <f>SUM(E10:E13)</f>
        <v>252</v>
      </c>
      <c r="F14" s="305">
        <f>(2.66*70%*1490+1490*2.66+1490*0.3)*E14*12/1000</f>
        <v>21726.774719999998</v>
      </c>
      <c r="G14" s="305"/>
      <c r="H14" s="307">
        <f>SUM(H10:H13)</f>
        <v>48061.440000000002</v>
      </c>
      <c r="I14" s="305">
        <f t="shared" si="4"/>
        <v>103751.174592</v>
      </c>
      <c r="J14" s="307"/>
      <c r="K14" s="307">
        <f>SUM(K10:K13)</f>
        <v>367.2</v>
      </c>
      <c r="L14" s="307">
        <f>SUM(L10:L13)</f>
        <v>31659.014592</v>
      </c>
      <c r="M14" s="307">
        <f>SUM(M10:M13)</f>
        <v>5040</v>
      </c>
      <c r="N14" s="307">
        <f>SUM(N10:N13)</f>
        <v>72092.160000000003</v>
      </c>
      <c r="O14" s="305">
        <f>P14+Q14</f>
        <v>33962.959872000007</v>
      </c>
      <c r="P14" s="312">
        <f>L14-F14</f>
        <v>9932.2398720000019</v>
      </c>
      <c r="Q14" s="312">
        <f>N14-H14</f>
        <v>24030.720000000001</v>
      </c>
    </row>
    <row r="15" spans="1:17" s="290" customFormat="1" ht="15">
      <c r="A15" s="299"/>
      <c r="B15" s="299"/>
      <c r="C15" s="299"/>
      <c r="D15" s="299"/>
      <c r="E15" s="299"/>
      <c r="F15" s="299"/>
      <c r="G15" s="289"/>
      <c r="H15" s="289"/>
    </row>
    <row r="16" spans="1:17" s="290" customFormat="1" ht="15">
      <c r="A16" s="300"/>
      <c r="B16" s="300"/>
      <c r="C16" s="300"/>
      <c r="D16" s="300"/>
      <c r="F16" s="370"/>
      <c r="G16" s="289"/>
      <c r="H16" s="289"/>
    </row>
    <row r="17" spans="1:15">
      <c r="A17" s="480" t="s">
        <v>427</v>
      </c>
      <c r="B17" s="480"/>
      <c r="C17" s="480"/>
      <c r="D17" s="480"/>
      <c r="E17" s="480"/>
      <c r="F17" s="480"/>
      <c r="G17" s="480"/>
      <c r="H17" s="480"/>
      <c r="I17" s="480"/>
      <c r="J17" s="480"/>
      <c r="K17" s="480"/>
      <c r="L17" s="480"/>
      <c r="M17" s="480"/>
      <c r="N17" s="480"/>
    </row>
    <row r="18" spans="1:15">
      <c r="E18" s="302"/>
      <c r="O18" s="302"/>
    </row>
    <row r="22" spans="1:15">
      <c r="E22" s="302"/>
    </row>
  </sheetData>
  <mergeCells count="30">
    <mergeCell ref="E8:E9"/>
    <mergeCell ref="F8:F9"/>
    <mergeCell ref="N8:N9"/>
    <mergeCell ref="A14:B14"/>
    <mergeCell ref="J7:J9"/>
    <mergeCell ref="K7:L7"/>
    <mergeCell ref="K8:K9"/>
    <mergeCell ref="L8:L9"/>
    <mergeCell ref="M8:M9"/>
    <mergeCell ref="G8:G9"/>
    <mergeCell ref="H8:H9"/>
    <mergeCell ref="E7:F7"/>
    <mergeCell ref="G7:H7"/>
    <mergeCell ref="I7:I9"/>
    <mergeCell ref="N5:Q5"/>
    <mergeCell ref="A17:N17"/>
    <mergeCell ref="A1:H1"/>
    <mergeCell ref="A3:O3"/>
    <mergeCell ref="A4:O4"/>
    <mergeCell ref="A6:A9"/>
    <mergeCell ref="B6:B9"/>
    <mergeCell ref="C6:H6"/>
    <mergeCell ref="I6:N6"/>
    <mergeCell ref="C7:C9"/>
    <mergeCell ref="D7:D9"/>
    <mergeCell ref="O6:Q7"/>
    <mergeCell ref="O8:O9"/>
    <mergeCell ref="P8:P9"/>
    <mergeCell ref="Q8:Q9"/>
    <mergeCell ref="M7:N7"/>
  </mergeCells>
  <pageMargins left="0.39270833333333333" right="0.2421875" top="0.26406249999999998" bottom="0.45364583333333336" header="0.3" footer="0.3"/>
  <pageSetup paperSize="9" scale="65"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28</vt:i4>
      </vt:variant>
    </vt:vector>
  </HeadingPairs>
  <TitlesOfParts>
    <vt:vector size="73" baseType="lpstr">
      <vt:lpstr>Tong hop</vt:lpstr>
      <vt:lpstr>Biểu số 01</vt:lpstr>
      <vt:lpstr>Biểu 2c</vt:lpstr>
      <vt:lpstr>Biểu 01</vt:lpstr>
      <vt:lpstr>Bieu 02</vt:lpstr>
      <vt:lpstr>Sheet3</vt:lpstr>
      <vt:lpstr>Bieu 03</vt:lpstr>
      <vt:lpstr>Bieu 04</vt:lpstr>
      <vt:lpstr>Biêu 5..</vt:lpstr>
      <vt:lpstr>Biểu 01.</vt:lpstr>
      <vt:lpstr>Biểu 02. (2)</vt:lpstr>
      <vt:lpstr>Biểu 3..</vt:lpstr>
      <vt:lpstr>Biểu 7...</vt:lpstr>
      <vt:lpstr>Biểu 4.</vt:lpstr>
      <vt:lpstr>Biểu9..</vt:lpstr>
      <vt:lpstr>Biểu 5</vt:lpstr>
      <vt:lpstr>Kinh phí giai đoạn 2016-2020</vt:lpstr>
      <vt:lpstr>Sắp xếp nhu cầu đầu tư</vt:lpstr>
      <vt:lpstr>sắp theo nhu cầu đàu tư</vt:lpstr>
      <vt:lpstr>Lộ trình chyển đổi (2)</vt:lpstr>
      <vt:lpstr>Lộ trình chyển đổi</vt:lpstr>
      <vt:lpstr>Sheet5</vt:lpstr>
      <vt:lpstr>Bieu 06</vt:lpstr>
      <vt:lpstr>Bieu 07</vt:lpstr>
      <vt:lpstr>Bieu 08</vt:lpstr>
      <vt:lpstr>Sheet16</vt:lpstr>
      <vt:lpstr>Bieu 09</vt:lpstr>
      <vt:lpstr>Bieu 10</vt:lpstr>
      <vt:lpstr>Bieu 11</vt:lpstr>
      <vt:lpstr>HS bán trú</vt:lpstr>
      <vt:lpstr>Bieu 1</vt:lpstr>
      <vt:lpstr>Bieu 6</vt:lpstr>
      <vt:lpstr>Phụ lục 1</vt:lpstr>
      <vt:lpstr>HS 02 NT</vt:lpstr>
      <vt:lpstr>Kinh phí NT</vt:lpstr>
      <vt:lpstr>Kinh phí bán trú (2)</vt:lpstr>
      <vt:lpstr>Kinh phí bán trú</vt:lpstr>
      <vt:lpstr>Biểu 2b</vt:lpstr>
      <vt:lpstr>Sheet2</vt:lpstr>
      <vt:lpstr>Biểu 3a (2)</vt:lpstr>
      <vt:lpstr>Biểu 3b</vt:lpstr>
      <vt:lpstr>Biểu 5a</vt:lpstr>
      <vt:lpstr>Biểu 5b</vt:lpstr>
      <vt:lpstr>Sheet1</vt:lpstr>
      <vt:lpstr>Biểu 3c</vt:lpstr>
      <vt:lpstr>'Bieu 02'!Print_Titles</vt:lpstr>
      <vt:lpstr>'Bieu 03'!Print_Titles</vt:lpstr>
      <vt:lpstr>'Bieu 04'!Print_Titles</vt:lpstr>
      <vt:lpstr>'Bieu 06'!Print_Titles</vt:lpstr>
      <vt:lpstr>'Bieu 07'!Print_Titles</vt:lpstr>
      <vt:lpstr>'Bieu 08'!Print_Titles</vt:lpstr>
      <vt:lpstr>'Bieu 09'!Print_Titles</vt:lpstr>
      <vt:lpstr>'Bieu 1'!Print_Titles</vt:lpstr>
      <vt:lpstr>'Bieu 10'!Print_Titles</vt:lpstr>
      <vt:lpstr>'Bieu 11'!Print_Titles</vt:lpstr>
      <vt:lpstr>'Bieu 6'!Print_Titles</vt:lpstr>
      <vt:lpstr>'Biểu 01.'!Print_Titles</vt:lpstr>
      <vt:lpstr>'Biểu 02. (2)'!Print_Titles</vt:lpstr>
      <vt:lpstr>'Biểu 2b'!Print_Titles</vt:lpstr>
      <vt:lpstr>'Biểu 2c'!Print_Titles</vt:lpstr>
      <vt:lpstr>'Biểu 3..'!Print_Titles</vt:lpstr>
      <vt:lpstr>'Biểu 3a (2)'!Print_Titles</vt:lpstr>
      <vt:lpstr>'Biểu 4.'!Print_Titles</vt:lpstr>
      <vt:lpstr>'Biểu 5a'!Print_Titles</vt:lpstr>
      <vt:lpstr>'Biểu 5b'!Print_Titles</vt:lpstr>
      <vt:lpstr>'Biểu 7...'!Print_Titles</vt:lpstr>
      <vt:lpstr>'HS 02 NT'!Print_Titles</vt:lpstr>
      <vt:lpstr>'Kinh phí bán trú'!Print_Titles</vt:lpstr>
      <vt:lpstr>'Kinh phí bán trú (2)'!Print_Titles</vt:lpstr>
      <vt:lpstr>'Kinh phí NT'!Print_Titles</vt:lpstr>
      <vt:lpstr>'sắp theo nhu cầu đàu tư'!Print_Titles</vt:lpstr>
      <vt:lpstr>'Sắp xếp nhu cầu đầu tư'!Print_Titles</vt:lpstr>
      <vt:lpstr>'Tong hop'!Print_Titles</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Smart</dc:creator>
  <cp:lastModifiedBy>FPT</cp:lastModifiedBy>
  <cp:lastPrinted>2021-10-29T07:34:18Z</cp:lastPrinted>
  <dcterms:created xsi:type="dcterms:W3CDTF">2015-11-19T01:29:04Z</dcterms:created>
  <dcterms:modified xsi:type="dcterms:W3CDTF">2021-11-03T04:01:10Z</dcterms:modified>
</cp:coreProperties>
</file>